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nadsad/Documents/GitHub/marilca-cfs-mps/"/>
    </mc:Choice>
  </mc:AlternateContent>
  <xr:revisionPtr revIDLastSave="0" documentId="13_ncr:1_{7DBA840F-EC83-184F-859A-E1526F4AD25A}" xr6:coauthVersionLast="47" xr6:coauthVersionMax="47" xr10:uidLastSave="{00000000-0000-0000-0000-000000000000}"/>
  <bookViews>
    <workbookView xWindow="0" yWindow="660" windowWidth="29400" windowHeight="16920" firstSheet="8" activeTab="17" xr2:uid="{22A921CC-F035-452E-8B19-6155CEDFB8AE}"/>
  </bookViews>
  <sheets>
    <sheet name="description" sheetId="10" r:id="rId1"/>
    <sheet name="1.1.SSDR_water" sheetId="7" r:id="rId2"/>
    <sheet name="1.2.SSDR_sediment" sheetId="8" r:id="rId3"/>
    <sheet name="1.3.SSDR_soil" sheetId="9" r:id="rId4"/>
    <sheet name="1.4.plasticFADE constants" sheetId="31" r:id="rId5"/>
    <sheet name="1.5.UVintensity" sheetId="30" r:id="rId6"/>
    <sheet name="2.1.sed_rates" sheetId="13" r:id="rId7"/>
    <sheet name="2.1.trackMPD" sheetId="34" r:id="rId8"/>
    <sheet name="3.1.regional_data" sheetId="15" r:id="rId9"/>
    <sheet name="3.2.polymer_list" sheetId="18" r:id="rId10"/>
    <sheet name="3.3.polymer_data_CI" sheetId="25" r:id="rId11"/>
    <sheet name="3.4.EEF_CI" sheetId="26" r:id="rId12"/>
    <sheet name="3.5.trackmpd_input" sheetId="33" r:id="rId13"/>
    <sheet name="4.1.species_richness" sheetId="24" r:id="rId14"/>
    <sheet name="4.2.GEP" sheetId="36" r:id="rId15"/>
    <sheet name="4.3.polymer_emissions" sheetId="35" r:id="rId16"/>
    <sheet name="5.1.usetox_ef" sheetId="32" r:id="rId17"/>
    <sheet name="References" sheetId="16" r:id="rId18"/>
  </sheets>
  <externalReferences>
    <externalReference r:id="rId19"/>
    <externalReference r:id="rId20"/>
    <externalReference r:id="rId21"/>
    <externalReference r:id="rId22"/>
  </externalReferences>
  <definedNames>
    <definedName name="AREAland.C">[1]input!$L$287</definedName>
    <definedName name="AREAland.R">[1]input!$L$259</definedName>
    <definedName name="AREAsea.C">[1]input!$L$288</definedName>
    <definedName name="AREAsea.R">[1]input!$L$260</definedName>
    <definedName name="_xlnm.Database">#REF!</definedName>
    <definedName name="DEPTHfreshwater.C">[1]input!$L$300</definedName>
    <definedName name="DEPTHfreshwater.R">[1]input!$L$270</definedName>
    <definedName name="DEPTHlake.C">[1]input!$L$299</definedName>
    <definedName name="DEPTHlake.R">[1]input!$L$269</definedName>
    <definedName name="FRACagsoil.C">[1]input!$L$294</definedName>
    <definedName name="FRACfresh.C">[1]input!$L$292</definedName>
    <definedName name="FRAClake.C">[1]input!$L$291</definedName>
    <definedName name="FRACnatsoil.C">[1]input!$L$293</definedName>
    <definedName name="FRACothersoil.C">[1]input!$L$295</definedName>
    <definedName name="période_sélectionnée">[2]Echéancier!$H$2</definedName>
    <definedName name="PériodeDansPlan">[2]Echéancier!A$5=MEDIAN([2]Echéancier!A$5,[2]Echéancier!$C1,[2]Echéancier!$C1+[2]Echéancier!$D1-1)</definedName>
    <definedName name="PériodeDansRéel">[2]Echéancier!A$5=MEDIAN([2]Echéancier!A$5,[2]Echéancier!$E1,[2]Echéancier!$E1+[2]Echéancier!$F1-1)</definedName>
    <definedName name="Plan">PériodeDansPlan*([2]Echéancier!$C1&gt;0)</definedName>
    <definedName name="PourcentageAccompli">PourcentageAccompliAuDelà*PériodeDansPlan</definedName>
    <definedName name="PourcentageAccompliAuDelà">([2]Echéancier!A$5=MEDIAN([2]Echéancier!A$5,[2]Echéancier!$E1,[2]Echéancier!$E1+[2]Echéancier!$F1)*([2]Echéancier!$E1&gt;0))*(([2]Echéancier!A$5&lt;(INT([2]Echéancier!$E1+[2]Echéancier!$F1*[2]Echéancier!$G1)))+([2]Echéancier!A$5=[2]Echéancier!$E1))*([2]Echéancier!$G1&gt;0)</definedName>
    <definedName name="Réel">(PériodeDansRéel*([2]Echéancier!$E1&gt;0))*PériodeDansPlan</definedName>
    <definedName name="RéelAuDelà">PériodeDansRéel*([2]Echéancier!$E1&gt;0)</definedName>
    <definedName name="RegionBaseRowNr">[3]Run!$F$10</definedName>
    <definedName name="SYSTEMAREA.C">[1]continental!$L$16</definedName>
    <definedName name="SYSTEMAREA.R">[1]regional!$L$16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36" l="1" a="1"/>
  <c r="K19" i="36"/>
  <c r="J19" i="36"/>
  <c r="I19" i="36"/>
  <c r="H4" i="26"/>
  <c r="G4" i="26"/>
  <c r="H8" i="13"/>
  <c r="H9" i="13"/>
  <c r="H10" i="13"/>
  <c r="I10" i="13"/>
  <c r="I9" i="13"/>
  <c r="I8" i="13"/>
  <c r="I7" i="13"/>
  <c r="H7" i="13"/>
  <c r="G10" i="13"/>
  <c r="F10" i="13"/>
  <c r="G9" i="13"/>
  <c r="F9" i="13"/>
  <c r="G8" i="13"/>
  <c r="F8" i="13"/>
  <c r="G7" i="13"/>
  <c r="F7" i="13"/>
  <c r="I2393" i="33" a="1"/>
  <c r="I2393" i="33" s="1"/>
  <c r="I2392" i="33" a="1"/>
  <c r="I2392" i="33" s="1"/>
  <c r="I2391" i="33" a="1"/>
  <c r="I2391" i="33" s="1"/>
  <c r="I2390" i="33" a="1"/>
  <c r="I2390" i="33" s="1"/>
  <c r="I2389" i="33" a="1"/>
  <c r="I2389" i="33" s="1"/>
  <c r="I2388" i="33" a="1"/>
  <c r="I2388" i="33" s="1"/>
  <c r="I2387" i="33" a="1"/>
  <c r="I2387" i="33" s="1"/>
  <c r="I2386" i="33" a="1"/>
  <c r="I2386" i="33" s="1"/>
  <c r="I2385" i="33" a="1"/>
  <c r="I2385" i="33" s="1"/>
  <c r="I2384" i="33" a="1"/>
  <c r="I2384" i="33" s="1"/>
  <c r="I2383" i="33" a="1"/>
  <c r="I2383" i="33" s="1"/>
  <c r="I2382" i="33" a="1"/>
  <c r="I2382" i="33" s="1"/>
  <c r="I2381" i="33" a="1"/>
  <c r="I2381" i="33" s="1"/>
  <c r="I2380" i="33" a="1"/>
  <c r="I2380" i="33" s="1"/>
  <c r="I2379" i="33" a="1"/>
  <c r="I2379" i="33" s="1"/>
  <c r="I2378" i="33" a="1"/>
  <c r="I2378" i="33" s="1"/>
  <c r="I2377" i="33" a="1"/>
  <c r="I2377" i="33" s="1"/>
  <c r="I2376" i="33" a="1"/>
  <c r="I2376" i="33" s="1"/>
  <c r="I2375" i="33" a="1"/>
  <c r="I2375" i="33" s="1"/>
  <c r="I2374" i="33" a="1"/>
  <c r="I2374" i="33" s="1"/>
  <c r="I2373" i="33" a="1"/>
  <c r="I2373" i="33" s="1"/>
  <c r="I2372" i="33" a="1"/>
  <c r="I2372" i="33" s="1"/>
  <c r="I2371" i="33" a="1"/>
  <c r="I2371" i="33" s="1"/>
  <c r="I2370" i="33" a="1"/>
  <c r="I2370" i="33" s="1"/>
  <c r="I2369" i="33" a="1"/>
  <c r="I2369" i="33" s="1"/>
  <c r="I2368" i="33" a="1"/>
  <c r="I2368" i="33" s="1"/>
  <c r="I2367" i="33" a="1"/>
  <c r="I2367" i="33" s="1"/>
  <c r="I2366" i="33" a="1"/>
  <c r="I2366" i="33" s="1"/>
  <c r="I2365" i="33" a="1"/>
  <c r="I2365" i="33" s="1"/>
  <c r="I2364" i="33" a="1"/>
  <c r="I2364" i="33" s="1"/>
  <c r="I2363" i="33" a="1"/>
  <c r="I2363" i="33" s="1"/>
  <c r="I2362" i="33" a="1"/>
  <c r="I2362" i="33" s="1"/>
  <c r="I2361" i="33" a="1"/>
  <c r="I2361" i="33" s="1"/>
  <c r="I2360" i="33" a="1"/>
  <c r="I2360" i="33" s="1"/>
  <c r="I2359" i="33" a="1"/>
  <c r="I2359" i="33" s="1"/>
  <c r="I2358" i="33" a="1"/>
  <c r="I2358" i="33" s="1"/>
  <c r="I2357" i="33" a="1"/>
  <c r="I2357" i="33" s="1"/>
  <c r="I2356" i="33" a="1"/>
  <c r="I2356" i="33" s="1"/>
  <c r="I2355" i="33" a="1"/>
  <c r="I2355" i="33" s="1"/>
  <c r="I2354" i="33" a="1"/>
  <c r="I2354" i="33" s="1"/>
  <c r="I2353" i="33" a="1"/>
  <c r="I2353" i="33" s="1"/>
  <c r="I2352" i="33" a="1"/>
  <c r="I2352" i="33" s="1"/>
  <c r="I2351" i="33" a="1"/>
  <c r="I2351" i="33" s="1"/>
  <c r="I2350" i="33" a="1"/>
  <c r="I2350" i="33" s="1"/>
  <c r="I2349" i="33" a="1"/>
  <c r="I2349" i="33" s="1"/>
  <c r="I2348" i="33" a="1"/>
  <c r="I2348" i="33" s="1"/>
  <c r="I2347" i="33" a="1"/>
  <c r="I2347" i="33" s="1"/>
  <c r="I2346" i="33" a="1"/>
  <c r="I2346" i="33" s="1"/>
  <c r="I2345" i="33" a="1"/>
  <c r="I2345" i="33" s="1"/>
  <c r="I2344" i="33" a="1"/>
  <c r="I2344" i="33" s="1"/>
  <c r="I2343" i="33" a="1"/>
  <c r="I2343" i="33" s="1"/>
  <c r="I2342" i="33" a="1"/>
  <c r="I2342" i="33" s="1"/>
  <c r="I2341" i="33" a="1"/>
  <c r="I2341" i="33" s="1"/>
  <c r="I2340" i="33" a="1"/>
  <c r="I2340" i="33" s="1"/>
  <c r="I2339" i="33" a="1"/>
  <c r="I2339" i="33" s="1"/>
  <c r="I2338" i="33" a="1"/>
  <c r="I2338" i="33" s="1"/>
  <c r="I2337" i="33" a="1"/>
  <c r="I2337" i="33" s="1"/>
  <c r="I2336" i="33" a="1"/>
  <c r="I2336" i="33" s="1"/>
  <c r="I2335" i="33" a="1"/>
  <c r="I2335" i="33" s="1"/>
  <c r="I2334" i="33" a="1"/>
  <c r="I2334" i="33" s="1"/>
  <c r="I2333" i="33" a="1"/>
  <c r="I2333" i="33" s="1"/>
  <c r="I2332" i="33" a="1"/>
  <c r="I2332" i="33" s="1"/>
  <c r="I2331" i="33" a="1"/>
  <c r="I2331" i="33" s="1"/>
  <c r="I2330" i="33" a="1"/>
  <c r="I2330" i="33" s="1"/>
  <c r="I2329" i="33" a="1"/>
  <c r="I2329" i="33" s="1"/>
  <c r="I2328" i="33" a="1"/>
  <c r="I2328" i="33" s="1"/>
  <c r="I2327" i="33" a="1"/>
  <c r="I2327" i="33" s="1"/>
  <c r="I2326" i="33" a="1"/>
  <c r="I2326" i="33" s="1"/>
  <c r="I2325" i="33" a="1"/>
  <c r="I2325" i="33" s="1"/>
  <c r="I2324" i="33" a="1"/>
  <c r="I2324" i="33" s="1"/>
  <c r="I2323" i="33" a="1"/>
  <c r="I2323" i="33" s="1"/>
  <c r="I2322" i="33" a="1"/>
  <c r="I2322" i="33" s="1"/>
  <c r="I2321" i="33" a="1"/>
  <c r="I2321" i="33" s="1"/>
  <c r="I2320" i="33" a="1"/>
  <c r="I2320" i="33" s="1"/>
  <c r="I2319" i="33" a="1"/>
  <c r="I2319" i="33" s="1"/>
  <c r="I2318" i="33" a="1"/>
  <c r="I2318" i="33" s="1"/>
  <c r="I2317" i="33" a="1"/>
  <c r="I2317" i="33" s="1"/>
  <c r="I2316" i="33" a="1"/>
  <c r="I2316" i="33" s="1"/>
  <c r="I2315" i="33" a="1"/>
  <c r="I2315" i="33" s="1"/>
  <c r="I2314" i="33" a="1"/>
  <c r="I2314" i="33" s="1"/>
  <c r="I2313" i="33" a="1"/>
  <c r="I2313" i="33" s="1"/>
  <c r="I2312" i="33" a="1"/>
  <c r="I2312" i="33" s="1"/>
  <c r="I2311" i="33" a="1"/>
  <c r="I2311" i="33" s="1"/>
  <c r="I2310" i="33" a="1"/>
  <c r="I2310" i="33" s="1"/>
  <c r="I2309" i="33" a="1"/>
  <c r="I2309" i="33" s="1"/>
  <c r="I2308" i="33" a="1"/>
  <c r="I2308" i="33" s="1"/>
  <c r="I2307" i="33" a="1"/>
  <c r="I2307" i="33" s="1"/>
  <c r="I2306" i="33" a="1"/>
  <c r="I2306" i="33" s="1"/>
  <c r="I2305" i="33" a="1"/>
  <c r="I2305" i="33" s="1"/>
  <c r="I2304" i="33" a="1"/>
  <c r="I2304" i="33" s="1"/>
  <c r="I2303" i="33" a="1"/>
  <c r="I2303" i="33" s="1"/>
  <c r="I2302" i="33" a="1"/>
  <c r="I2302" i="33" s="1"/>
  <c r="I2301" i="33" a="1"/>
  <c r="I2301" i="33" s="1"/>
  <c r="I2300" i="33" a="1"/>
  <c r="I2300" i="33" s="1"/>
  <c r="I2299" i="33" a="1"/>
  <c r="I2299" i="33" s="1"/>
  <c r="I2298" i="33" a="1"/>
  <c r="I2298" i="33" s="1"/>
  <c r="I2297" i="33" a="1"/>
  <c r="I2297" i="33" s="1"/>
  <c r="I2296" i="33" a="1"/>
  <c r="I2296" i="33" s="1"/>
  <c r="I2295" i="33" a="1"/>
  <c r="I2295" i="33" s="1"/>
  <c r="I2294" i="33" a="1"/>
  <c r="I2294" i="33" s="1"/>
  <c r="I2293" i="33" a="1"/>
  <c r="I2293" i="33" s="1"/>
  <c r="I2292" i="33" a="1"/>
  <c r="I2292" i="33" s="1"/>
  <c r="I2291" i="33" a="1"/>
  <c r="I2291" i="33" s="1"/>
  <c r="I2290" i="33" a="1"/>
  <c r="I2290" i="33" s="1"/>
  <c r="I2289" i="33" a="1"/>
  <c r="I2289" i="33" s="1"/>
  <c r="I2288" i="33" a="1"/>
  <c r="I2288" i="33" s="1"/>
  <c r="I2287" i="33" a="1"/>
  <c r="I2287" i="33" s="1"/>
  <c r="I2286" i="33" a="1"/>
  <c r="I2286" i="33" s="1"/>
  <c r="I2285" i="33" a="1"/>
  <c r="I2285" i="33" s="1"/>
  <c r="I2284" i="33" a="1"/>
  <c r="I2284" i="33" s="1"/>
  <c r="I2283" i="33" a="1"/>
  <c r="I2283" i="33" s="1"/>
  <c r="I2282" i="33" a="1"/>
  <c r="I2282" i="33" s="1"/>
  <c r="I2281" i="33" a="1"/>
  <c r="I2281" i="33" s="1"/>
  <c r="I2280" i="33" a="1"/>
  <c r="I2280" i="33" s="1"/>
  <c r="I2279" i="33" a="1"/>
  <c r="I2279" i="33" s="1"/>
  <c r="I2278" i="33" a="1"/>
  <c r="I2278" i="33" s="1"/>
  <c r="I2277" i="33" a="1"/>
  <c r="I2277" i="33" s="1"/>
  <c r="I2276" i="33" a="1"/>
  <c r="I2276" i="33" s="1"/>
  <c r="I2275" i="33" a="1"/>
  <c r="I2275" i="33" s="1"/>
  <c r="I2274" i="33" a="1"/>
  <c r="I2274" i="33" s="1"/>
  <c r="I2273" i="33" a="1"/>
  <c r="I2273" i="33" s="1"/>
  <c r="I2272" i="33" a="1"/>
  <c r="I2272" i="33" s="1"/>
  <c r="I2271" i="33" a="1"/>
  <c r="I2271" i="33" s="1"/>
  <c r="I2270" i="33" a="1"/>
  <c r="I2270" i="33" s="1"/>
  <c r="I2269" i="33" a="1"/>
  <c r="I2269" i="33" s="1"/>
  <c r="I2268" i="33" a="1"/>
  <c r="I2268" i="33" s="1"/>
  <c r="I2267" i="33" a="1"/>
  <c r="I2267" i="33" s="1"/>
  <c r="I2266" i="33" a="1"/>
  <c r="I2266" i="33" s="1"/>
  <c r="I2265" i="33" a="1"/>
  <c r="I2265" i="33" s="1"/>
  <c r="I2264" i="33" a="1"/>
  <c r="I2264" i="33" s="1"/>
  <c r="I2263" i="33" a="1"/>
  <c r="I2263" i="33" s="1"/>
  <c r="I2262" i="33" a="1"/>
  <c r="I2262" i="33" s="1"/>
  <c r="I2261" i="33" a="1"/>
  <c r="I2261" i="33" s="1"/>
  <c r="I2260" i="33" a="1"/>
  <c r="I2260" i="33" s="1"/>
  <c r="I2259" i="33" a="1"/>
  <c r="I2259" i="33" s="1"/>
  <c r="I2258" i="33" a="1"/>
  <c r="I2258" i="33" s="1"/>
  <c r="I2257" i="33" a="1"/>
  <c r="I2257" i="33" s="1"/>
  <c r="I2256" i="33" a="1"/>
  <c r="I2256" i="33" s="1"/>
  <c r="I2255" i="33" a="1"/>
  <c r="I2255" i="33" s="1"/>
  <c r="I2254" i="33" a="1"/>
  <c r="I2254" i="33" s="1"/>
  <c r="I2253" i="33" a="1"/>
  <c r="I2253" i="33" s="1"/>
  <c r="I2252" i="33" a="1"/>
  <c r="I2252" i="33" s="1"/>
  <c r="I2251" i="33" a="1"/>
  <c r="I2251" i="33" s="1"/>
  <c r="I2250" i="33" a="1"/>
  <c r="I2250" i="33" s="1"/>
  <c r="I2249" i="33" a="1"/>
  <c r="I2249" i="33" s="1"/>
  <c r="I2248" i="33" a="1"/>
  <c r="I2248" i="33" s="1"/>
  <c r="I2247" i="33" a="1"/>
  <c r="I2247" i="33" s="1"/>
  <c r="I2246" i="33" a="1"/>
  <c r="I2246" i="33" s="1"/>
  <c r="I2245" i="33" a="1"/>
  <c r="I2245" i="33" s="1"/>
  <c r="I2244" i="33" a="1"/>
  <c r="I2244" i="33" s="1"/>
  <c r="I2243" i="33" a="1"/>
  <c r="I2243" i="33" s="1"/>
  <c r="I2242" i="33" a="1"/>
  <c r="I2242" i="33" s="1"/>
  <c r="I2241" i="33" a="1"/>
  <c r="I2241" i="33" s="1"/>
  <c r="I2240" i="33" a="1"/>
  <c r="I2240" i="33" s="1"/>
  <c r="I2239" i="33" a="1"/>
  <c r="I2239" i="33" s="1"/>
  <c r="I2238" i="33" a="1"/>
  <c r="I2238" i="33" s="1"/>
  <c r="I2237" i="33" a="1"/>
  <c r="I2237" i="33" s="1"/>
  <c r="I2236" i="33" a="1"/>
  <c r="I2236" i="33" s="1"/>
  <c r="I2235" i="33" a="1"/>
  <c r="I2235" i="33" s="1"/>
  <c r="I2234" i="33" a="1"/>
  <c r="I2234" i="33" s="1"/>
  <c r="I2233" i="33" a="1"/>
  <c r="I2233" i="33" s="1"/>
  <c r="I2232" i="33" a="1"/>
  <c r="I2232" i="33" s="1"/>
  <c r="I2231" i="33" a="1"/>
  <c r="I2231" i="33" s="1"/>
  <c r="I2230" i="33" a="1"/>
  <c r="I2230" i="33" s="1"/>
  <c r="I2229" i="33" a="1"/>
  <c r="I2229" i="33" s="1"/>
  <c r="I2228" i="33" a="1"/>
  <c r="I2228" i="33" s="1"/>
  <c r="I2227" i="33" a="1"/>
  <c r="I2227" i="33" s="1"/>
  <c r="I2226" i="33" a="1"/>
  <c r="I2226" i="33" s="1"/>
  <c r="I2225" i="33" a="1"/>
  <c r="I2225" i="33" s="1"/>
  <c r="I2224" i="33" a="1"/>
  <c r="I2224" i="33" s="1"/>
  <c r="I2223" i="33" a="1"/>
  <c r="I2223" i="33" s="1"/>
  <c r="I2222" i="33" a="1"/>
  <c r="I2222" i="33" s="1"/>
  <c r="I2221" i="33" a="1"/>
  <c r="I2221" i="33" s="1"/>
  <c r="I2220" i="33" a="1"/>
  <c r="I2220" i="33" s="1"/>
  <c r="I2219" i="33" a="1"/>
  <c r="I2219" i="33" s="1"/>
  <c r="I2218" i="33" a="1"/>
  <c r="I2218" i="33" s="1"/>
  <c r="I2217" i="33" a="1"/>
  <c r="I2217" i="33" s="1"/>
  <c r="I2216" i="33" a="1"/>
  <c r="I2216" i="33" s="1"/>
  <c r="I2215" i="33" a="1"/>
  <c r="I2215" i="33" s="1"/>
  <c r="I2214" i="33" a="1"/>
  <c r="I2214" i="33" s="1"/>
  <c r="I2213" i="33" a="1"/>
  <c r="I2213" i="33" s="1"/>
  <c r="I2212" i="33" a="1"/>
  <c r="I2212" i="33" s="1"/>
  <c r="I2211" i="33" a="1"/>
  <c r="I2211" i="33" s="1"/>
  <c r="I2210" i="33" a="1"/>
  <c r="I2210" i="33" s="1"/>
  <c r="I2209" i="33" a="1"/>
  <c r="I2209" i="33" s="1"/>
  <c r="I2208" i="33" a="1"/>
  <c r="I2208" i="33" s="1"/>
  <c r="I2207" i="33" a="1"/>
  <c r="I2207" i="33" s="1"/>
  <c r="I2206" i="33" a="1"/>
  <c r="I2206" i="33" s="1"/>
  <c r="I2205" i="33" a="1"/>
  <c r="I2205" i="33" s="1"/>
  <c r="I2204" i="33" a="1"/>
  <c r="I2204" i="33" s="1"/>
  <c r="I2203" i="33" a="1"/>
  <c r="I2203" i="33" s="1"/>
  <c r="I2202" i="33" a="1"/>
  <c r="I2202" i="33" s="1"/>
  <c r="I2201" i="33" a="1"/>
  <c r="I2201" i="33" s="1"/>
  <c r="I2200" i="33" a="1"/>
  <c r="I2200" i="33" s="1"/>
  <c r="I2199" i="33" a="1"/>
  <c r="I2199" i="33" s="1"/>
  <c r="I2198" i="33" a="1"/>
  <c r="I2198" i="33" s="1"/>
  <c r="I2197" i="33" a="1"/>
  <c r="I2197" i="33" s="1"/>
  <c r="I2196" i="33" a="1"/>
  <c r="I2196" i="33" s="1"/>
  <c r="I2195" i="33" a="1"/>
  <c r="I2195" i="33" s="1"/>
  <c r="I2194" i="33" a="1"/>
  <c r="I2194" i="33" s="1"/>
  <c r="I2193" i="33" a="1"/>
  <c r="I2193" i="33" s="1"/>
  <c r="I2192" i="33" a="1"/>
  <c r="I2192" i="33" s="1"/>
  <c r="I2191" i="33" a="1"/>
  <c r="I2191" i="33" s="1"/>
  <c r="I2190" i="33" a="1"/>
  <c r="I2190" i="33" s="1"/>
  <c r="I2189" i="33" a="1"/>
  <c r="I2189" i="33" s="1"/>
  <c r="I2188" i="33" a="1"/>
  <c r="I2188" i="33" s="1"/>
  <c r="I2187" i="33" a="1"/>
  <c r="I2187" i="33" s="1"/>
  <c r="I2186" i="33" a="1"/>
  <c r="I2186" i="33" s="1"/>
  <c r="I2185" i="33" a="1"/>
  <c r="I2185" i="33" s="1"/>
  <c r="I2184" i="33" a="1"/>
  <c r="I2184" i="33" s="1"/>
  <c r="I2183" i="33" a="1"/>
  <c r="I2183" i="33" s="1"/>
  <c r="I2182" i="33" a="1"/>
  <c r="I2182" i="33" s="1"/>
  <c r="I2181" i="33" a="1"/>
  <c r="I2181" i="33" s="1"/>
  <c r="I2180" i="33" a="1"/>
  <c r="I2180" i="33" s="1"/>
  <c r="I2179" i="33" a="1"/>
  <c r="I2179" i="33" s="1"/>
  <c r="I2178" i="33" a="1"/>
  <c r="I2178" i="33" s="1"/>
  <c r="I2177" i="33" a="1"/>
  <c r="I2177" i="33" s="1"/>
  <c r="I2176" i="33" a="1"/>
  <c r="I2176" i="33" s="1"/>
  <c r="I2175" i="33" a="1"/>
  <c r="I2175" i="33" s="1"/>
  <c r="I2174" i="33" a="1"/>
  <c r="I2174" i="33" s="1"/>
  <c r="I2173" i="33" a="1"/>
  <c r="I2173" i="33" s="1"/>
  <c r="I2172" i="33" a="1"/>
  <c r="I2172" i="33" s="1"/>
  <c r="I2171" i="33" a="1"/>
  <c r="I2171" i="33" s="1"/>
  <c r="I2170" i="33" a="1"/>
  <c r="I2170" i="33" s="1"/>
  <c r="I2169" i="33" a="1"/>
  <c r="I2169" i="33" s="1"/>
  <c r="I2168" i="33" a="1"/>
  <c r="I2168" i="33" s="1"/>
  <c r="I2167" i="33" a="1"/>
  <c r="I2167" i="33" s="1"/>
  <c r="I2166" i="33" a="1"/>
  <c r="I2166" i="33" s="1"/>
  <c r="I2165" i="33" a="1"/>
  <c r="I2165" i="33" s="1"/>
  <c r="I2164" i="33" a="1"/>
  <c r="I2164" i="33" s="1"/>
  <c r="I2163" i="33" a="1"/>
  <c r="I2163" i="33" s="1"/>
  <c r="I2162" i="33" a="1"/>
  <c r="I2162" i="33" s="1"/>
  <c r="I2161" i="33" a="1"/>
  <c r="I2161" i="33" s="1"/>
  <c r="I2160" i="33" a="1"/>
  <c r="I2160" i="33" s="1"/>
  <c r="I2159" i="33" a="1"/>
  <c r="I2159" i="33" s="1"/>
  <c r="I2158" i="33" a="1"/>
  <c r="I2158" i="33" s="1"/>
  <c r="I2157" i="33" a="1"/>
  <c r="I2157" i="33" s="1"/>
  <c r="I2156" i="33" a="1"/>
  <c r="I2156" i="33" s="1"/>
  <c r="I2155" i="33" a="1"/>
  <c r="I2155" i="33" s="1"/>
  <c r="I2154" i="33" a="1"/>
  <c r="I2154" i="33" s="1"/>
  <c r="I2153" i="33" a="1"/>
  <c r="I2153" i="33" s="1"/>
  <c r="I2152" i="33" a="1"/>
  <c r="I2152" i="33" s="1"/>
  <c r="I2151" i="33" a="1"/>
  <c r="I2151" i="33" s="1"/>
  <c r="I2150" i="33" a="1"/>
  <c r="I2150" i="33" s="1"/>
  <c r="I2149" i="33" a="1"/>
  <c r="I2149" i="33" s="1"/>
  <c r="I2148" i="33" a="1"/>
  <c r="I2148" i="33" s="1"/>
  <c r="I2147" i="33" a="1"/>
  <c r="I2147" i="33" s="1"/>
  <c r="I2146" i="33" a="1"/>
  <c r="I2146" i="33" s="1"/>
  <c r="I2145" i="33" a="1"/>
  <c r="I2145" i="33" s="1"/>
  <c r="I2144" i="33" a="1"/>
  <c r="I2144" i="33" s="1"/>
  <c r="I2143" i="33" a="1"/>
  <c r="I2143" i="33" s="1"/>
  <c r="I2142" i="33" a="1"/>
  <c r="I2142" i="33" s="1"/>
  <c r="I2141" i="33" a="1"/>
  <c r="I2141" i="33" s="1"/>
  <c r="I2140" i="33" a="1"/>
  <c r="I2140" i="33" s="1"/>
  <c r="I2139" i="33" a="1"/>
  <c r="I2139" i="33" s="1"/>
  <c r="I2138" i="33" a="1"/>
  <c r="I2138" i="33" s="1"/>
  <c r="I2137" i="33" a="1"/>
  <c r="I2137" i="33" s="1"/>
  <c r="I2136" i="33" a="1"/>
  <c r="I2136" i="33" s="1"/>
  <c r="I2135" i="33" a="1"/>
  <c r="I2135" i="33" s="1"/>
  <c r="I2134" i="33" a="1"/>
  <c r="I2134" i="33" s="1"/>
  <c r="I2133" i="33" a="1"/>
  <c r="I2133" i="33" s="1"/>
  <c r="I2132" i="33" a="1"/>
  <c r="I2132" i="33" s="1"/>
  <c r="I2131" i="33" a="1"/>
  <c r="I2131" i="33" s="1"/>
  <c r="I2130" i="33" a="1"/>
  <c r="I2130" i="33" s="1"/>
  <c r="I2129" i="33" a="1"/>
  <c r="I2129" i="33" s="1"/>
  <c r="I2128" i="33" a="1"/>
  <c r="I2128" i="33" s="1"/>
  <c r="I2127" i="33" a="1"/>
  <c r="I2127" i="33" s="1"/>
  <c r="I2126" i="33" a="1"/>
  <c r="I2126" i="33" s="1"/>
  <c r="I2125" i="33" a="1"/>
  <c r="I2125" i="33" s="1"/>
  <c r="I2124" i="33" a="1"/>
  <c r="I2124" i="33" s="1"/>
  <c r="I2123" i="33" a="1"/>
  <c r="I2123" i="33" s="1"/>
  <c r="I2122" i="33" a="1"/>
  <c r="I2122" i="33" s="1"/>
  <c r="I2121" i="33" a="1"/>
  <c r="I2121" i="33" s="1"/>
  <c r="I2120" i="33" a="1"/>
  <c r="I2120" i="33" s="1"/>
  <c r="I2119" i="33" a="1"/>
  <c r="I2119" i="33" s="1"/>
  <c r="I2118" i="33" a="1"/>
  <c r="I2118" i="33" s="1"/>
  <c r="I2117" i="33" a="1"/>
  <c r="I2117" i="33" s="1"/>
  <c r="I2116" i="33" a="1"/>
  <c r="I2116" i="33" s="1"/>
  <c r="I2115" i="33" a="1"/>
  <c r="I2115" i="33" s="1"/>
  <c r="I2114" i="33" a="1"/>
  <c r="I2114" i="33" s="1"/>
  <c r="I2113" i="33" a="1"/>
  <c r="I2113" i="33" s="1"/>
  <c r="I2112" i="33" a="1"/>
  <c r="I2112" i="33" s="1"/>
  <c r="I2111" i="33" a="1"/>
  <c r="I2111" i="33" s="1"/>
  <c r="I2110" i="33" a="1"/>
  <c r="I2110" i="33" s="1"/>
  <c r="I2109" i="33" a="1"/>
  <c r="I2109" i="33" s="1"/>
  <c r="I2108" i="33" a="1"/>
  <c r="I2108" i="33" s="1"/>
  <c r="I2107" i="33" a="1"/>
  <c r="I2107" i="33" s="1"/>
  <c r="I2106" i="33" a="1"/>
  <c r="I2106" i="33" s="1"/>
  <c r="I2105" i="33" a="1"/>
  <c r="I2105" i="33" s="1"/>
  <c r="I2104" i="33" a="1"/>
  <c r="I2104" i="33" s="1"/>
  <c r="I2103" i="33" a="1"/>
  <c r="I2103" i="33" s="1"/>
  <c r="I2102" i="33" a="1"/>
  <c r="I2102" i="33" s="1"/>
  <c r="I2101" i="33" a="1"/>
  <c r="I2101" i="33" s="1"/>
  <c r="I2100" i="33" a="1"/>
  <c r="I2100" i="33" s="1"/>
  <c r="I2099" i="33" a="1"/>
  <c r="I2099" i="33" s="1"/>
  <c r="I2098" i="33" a="1"/>
  <c r="I2098" i="33" s="1"/>
  <c r="I2097" i="33" a="1"/>
  <c r="I2097" i="33" s="1"/>
  <c r="I2096" i="33" a="1"/>
  <c r="I2096" i="33" s="1"/>
  <c r="I2095" i="33" a="1"/>
  <c r="I2095" i="33" s="1"/>
  <c r="I2094" i="33" a="1"/>
  <c r="I2094" i="33" s="1"/>
  <c r="I2093" i="33" a="1"/>
  <c r="I2093" i="33" s="1"/>
  <c r="I2092" i="33" a="1"/>
  <c r="I2092" i="33" s="1"/>
  <c r="I2091" i="33" a="1"/>
  <c r="I2091" i="33" s="1"/>
  <c r="I2090" i="33" a="1"/>
  <c r="I2090" i="33" s="1"/>
  <c r="I2089" i="33" a="1"/>
  <c r="I2089" i="33" s="1"/>
  <c r="I2088" i="33" a="1"/>
  <c r="I2088" i="33" s="1"/>
  <c r="I2087" i="33" a="1"/>
  <c r="I2087" i="33" s="1"/>
  <c r="I2086" i="33" a="1"/>
  <c r="I2086" i="33" s="1"/>
  <c r="I2085" i="33" a="1"/>
  <c r="I2085" i="33" s="1"/>
  <c r="I2084" i="33" a="1"/>
  <c r="I2084" i="33" s="1"/>
  <c r="I2083" i="33" a="1"/>
  <c r="I2083" i="33" s="1"/>
  <c r="I2082" i="33" a="1"/>
  <c r="I2082" i="33" s="1"/>
  <c r="I2081" i="33" a="1"/>
  <c r="I2081" i="33" s="1"/>
  <c r="I2080" i="33" a="1"/>
  <c r="I2080" i="33" s="1"/>
  <c r="I2079" i="33" a="1"/>
  <c r="I2079" i="33" s="1"/>
  <c r="I2078" i="33" a="1"/>
  <c r="I2078" i="33" s="1"/>
  <c r="I2077" i="33" a="1"/>
  <c r="I2077" i="33" s="1"/>
  <c r="I2076" i="33" a="1"/>
  <c r="I2076" i="33" s="1"/>
  <c r="I2075" i="33" a="1"/>
  <c r="I2075" i="33" s="1"/>
  <c r="I2074" i="33" a="1"/>
  <c r="I2074" i="33" s="1"/>
  <c r="I2073" i="33" a="1"/>
  <c r="I2073" i="33" s="1"/>
  <c r="I2072" i="33" a="1"/>
  <c r="I2072" i="33" s="1"/>
  <c r="I2071" i="33" a="1"/>
  <c r="I2071" i="33" s="1"/>
  <c r="I2070" i="33" a="1"/>
  <c r="I2070" i="33" s="1"/>
  <c r="I2069" i="33" a="1"/>
  <c r="I2069" i="33" s="1"/>
  <c r="I2068" i="33" a="1"/>
  <c r="I2068" i="33" s="1"/>
  <c r="I2067" i="33" a="1"/>
  <c r="I2067" i="33" s="1"/>
  <c r="I2066" i="33" a="1"/>
  <c r="I2066" i="33" s="1"/>
  <c r="I2065" i="33" a="1"/>
  <c r="I2065" i="33" s="1"/>
  <c r="I2064" i="33" a="1"/>
  <c r="I2064" i="33" s="1"/>
  <c r="I2063" i="33" a="1"/>
  <c r="I2063" i="33" s="1"/>
  <c r="I2062" i="33" a="1"/>
  <c r="I2062" i="33" s="1"/>
  <c r="I2061" i="33" a="1"/>
  <c r="I2061" i="33" s="1"/>
  <c r="I2060" i="33" a="1"/>
  <c r="I2060" i="33" s="1"/>
  <c r="I2059" i="33" a="1"/>
  <c r="I2059" i="33" s="1"/>
  <c r="I2058" i="33" a="1"/>
  <c r="I2058" i="33" s="1"/>
  <c r="I2057" i="33" a="1"/>
  <c r="I2057" i="33" s="1"/>
  <c r="I2056" i="33" a="1"/>
  <c r="I2056" i="33" s="1"/>
  <c r="I2055" i="33" a="1"/>
  <c r="I2055" i="33" s="1"/>
  <c r="I2054" i="33" a="1"/>
  <c r="I2054" i="33" s="1"/>
  <c r="I2053" i="33" a="1"/>
  <c r="I2053" i="33" s="1"/>
  <c r="I2052" i="33" a="1"/>
  <c r="I2052" i="33" s="1"/>
  <c r="I2051" i="33" a="1"/>
  <c r="I2051" i="33" s="1"/>
  <c r="I2050" i="33" a="1"/>
  <c r="I2050" i="33" s="1"/>
  <c r="I2049" i="33" a="1"/>
  <c r="I2049" i="33" s="1"/>
  <c r="I2048" i="33" a="1"/>
  <c r="I2048" i="33" s="1"/>
  <c r="I2047" i="33" a="1"/>
  <c r="I2047" i="33" s="1"/>
  <c r="I2046" i="33" a="1"/>
  <c r="I2046" i="33" s="1"/>
  <c r="I2045" i="33" a="1"/>
  <c r="I2045" i="33" s="1"/>
  <c r="I2044" i="33" a="1"/>
  <c r="I2044" i="33" s="1"/>
  <c r="I2043" i="33" a="1"/>
  <c r="I2043" i="33" s="1"/>
  <c r="I2042" i="33" a="1"/>
  <c r="I2042" i="33" s="1"/>
  <c r="I2041" i="33" a="1"/>
  <c r="I2041" i="33" s="1"/>
  <c r="I2040" i="33" a="1"/>
  <c r="I2040" i="33" s="1"/>
  <c r="I2039" i="33" a="1"/>
  <c r="I2039" i="33" s="1"/>
  <c r="I2038" i="33" a="1"/>
  <c r="I2038" i="33" s="1"/>
  <c r="I2037" i="33" a="1"/>
  <c r="I2037" i="33" s="1"/>
  <c r="I2036" i="33" a="1"/>
  <c r="I2036" i="33" s="1"/>
  <c r="I2035" i="33" a="1"/>
  <c r="I2035" i="33" s="1"/>
  <c r="I2034" i="33" a="1"/>
  <c r="I2034" i="33" s="1"/>
  <c r="I2033" i="33" a="1"/>
  <c r="I2033" i="33" s="1"/>
  <c r="I2032" i="33" a="1"/>
  <c r="I2032" i="33" s="1"/>
  <c r="I2031" i="33" a="1"/>
  <c r="I2031" i="33" s="1"/>
  <c r="I2030" i="33" a="1"/>
  <c r="I2030" i="33" s="1"/>
  <c r="I2029" i="33" a="1"/>
  <c r="I2029" i="33" s="1"/>
  <c r="I2028" i="33" a="1"/>
  <c r="I2028" i="33" s="1"/>
  <c r="I2027" i="33" a="1"/>
  <c r="I2027" i="33" s="1"/>
  <c r="I2026" i="33" a="1"/>
  <c r="I2026" i="33" s="1"/>
  <c r="I2025" i="33" a="1"/>
  <c r="I2025" i="33" s="1"/>
  <c r="I2024" i="33" a="1"/>
  <c r="I2024" i="33" s="1"/>
  <c r="I2023" i="33" a="1"/>
  <c r="I2023" i="33" s="1"/>
  <c r="I2022" i="33" a="1"/>
  <c r="I2022" i="33" s="1"/>
  <c r="I2021" i="33" a="1"/>
  <c r="I2021" i="33" s="1"/>
  <c r="I2020" i="33" a="1"/>
  <c r="I2020" i="33" s="1"/>
  <c r="I2019" i="33" a="1"/>
  <c r="I2019" i="33" s="1"/>
  <c r="I2018" i="33" a="1"/>
  <c r="I2018" i="33" s="1"/>
  <c r="I2017" i="33" a="1"/>
  <c r="I2017" i="33" s="1"/>
  <c r="I2016" i="33" a="1"/>
  <c r="I2016" i="33" s="1"/>
  <c r="I2015" i="33" a="1"/>
  <c r="I2015" i="33" s="1"/>
  <c r="I2014" i="33" a="1"/>
  <c r="I2014" i="33" s="1"/>
  <c r="I2013" i="33" a="1"/>
  <c r="I2013" i="33" s="1"/>
  <c r="I2012" i="33" a="1"/>
  <c r="I2012" i="33" s="1"/>
  <c r="I2011" i="33" a="1"/>
  <c r="I2011" i="33" s="1"/>
  <c r="I2010" i="33" a="1"/>
  <c r="I2010" i="33" s="1"/>
  <c r="I2009" i="33" a="1"/>
  <c r="I2009" i="33" s="1"/>
  <c r="I2008" i="33" a="1"/>
  <c r="I2008" i="33" s="1"/>
  <c r="I2007" i="33" a="1"/>
  <c r="I2007" i="33" s="1"/>
  <c r="I2006" i="33" a="1"/>
  <c r="I2006" i="33" s="1"/>
  <c r="I2005" i="33" a="1"/>
  <c r="I2005" i="33" s="1"/>
  <c r="I2004" i="33" a="1"/>
  <c r="I2004" i="33" s="1"/>
  <c r="I2003" i="33" a="1"/>
  <c r="I2003" i="33" s="1"/>
  <c r="I2002" i="33" a="1"/>
  <c r="I2002" i="33" s="1"/>
  <c r="I2001" i="33" a="1"/>
  <c r="I2001" i="33" s="1"/>
  <c r="I2000" i="33" a="1"/>
  <c r="I2000" i="33" s="1"/>
  <c r="I1999" i="33" a="1"/>
  <c r="I1999" i="33" s="1"/>
  <c r="I1998" i="33" a="1"/>
  <c r="I1998" i="33" s="1"/>
  <c r="I1997" i="33" a="1"/>
  <c r="I1997" i="33" s="1"/>
  <c r="I1996" i="33" a="1"/>
  <c r="I1996" i="33" s="1"/>
  <c r="I1995" i="33" a="1"/>
  <c r="I1995" i="33" s="1"/>
  <c r="I1994" i="33" a="1"/>
  <c r="I1994" i="33" s="1"/>
  <c r="I1993" i="33" a="1"/>
  <c r="I1993" i="33" s="1"/>
  <c r="I1992" i="33" a="1"/>
  <c r="I1992" i="33" s="1"/>
  <c r="I1991" i="33" a="1"/>
  <c r="I1991" i="33" s="1"/>
  <c r="I1990" i="33" a="1"/>
  <c r="I1990" i="33" s="1"/>
  <c r="I1989" i="33" a="1"/>
  <c r="I1989" i="33" s="1"/>
  <c r="I1988" i="33" a="1"/>
  <c r="I1988" i="33" s="1"/>
  <c r="I1987" i="33" a="1"/>
  <c r="I1987" i="33" s="1"/>
  <c r="I1986" i="33" a="1"/>
  <c r="I1986" i="33" s="1"/>
  <c r="I1985" i="33" a="1"/>
  <c r="I1985" i="33" s="1"/>
  <c r="I1984" i="33" a="1"/>
  <c r="I1984" i="33" s="1"/>
  <c r="I1983" i="33" a="1"/>
  <c r="I1983" i="33" s="1"/>
  <c r="I1982" i="33" a="1"/>
  <c r="I1982" i="33" s="1"/>
  <c r="I1981" i="33" a="1"/>
  <c r="I1981" i="33" s="1"/>
  <c r="I1980" i="33" a="1"/>
  <c r="I1980" i="33" s="1"/>
  <c r="I1979" i="33" a="1"/>
  <c r="I1979" i="33" s="1"/>
  <c r="I1978" i="33" a="1"/>
  <c r="I1978" i="33" s="1"/>
  <c r="I1977" i="33" a="1"/>
  <c r="I1977" i="33" s="1"/>
  <c r="I1976" i="33" a="1"/>
  <c r="I1976" i="33" s="1"/>
  <c r="I1975" i="33" a="1"/>
  <c r="I1975" i="33" s="1"/>
  <c r="I1974" i="33" a="1"/>
  <c r="I1974" i="33" s="1"/>
  <c r="I1973" i="33" a="1"/>
  <c r="I1973" i="33" s="1"/>
  <c r="I1972" i="33" a="1"/>
  <c r="I1972" i="33" s="1"/>
  <c r="I1971" i="33" a="1"/>
  <c r="I1971" i="33" s="1"/>
  <c r="I1970" i="33" a="1"/>
  <c r="I1970" i="33" s="1"/>
  <c r="I1969" i="33" a="1"/>
  <c r="I1969" i="33" s="1"/>
  <c r="I1968" i="33" a="1"/>
  <c r="I1968" i="33" s="1"/>
  <c r="I1967" i="33" a="1"/>
  <c r="I1967" i="33" s="1"/>
  <c r="I1966" i="33" a="1"/>
  <c r="I1966" i="33" s="1"/>
  <c r="I1965" i="33" a="1"/>
  <c r="I1965" i="33" s="1"/>
  <c r="I1964" i="33" a="1"/>
  <c r="I1964" i="33" s="1"/>
  <c r="I1963" i="33" a="1"/>
  <c r="I1963" i="33" s="1"/>
  <c r="I1962" i="33" a="1"/>
  <c r="I1962" i="33" s="1"/>
  <c r="I1961" i="33" a="1"/>
  <c r="I1961" i="33" s="1"/>
  <c r="I1960" i="33" a="1"/>
  <c r="I1960" i="33" s="1"/>
  <c r="I1959" i="33" a="1"/>
  <c r="I1959" i="33" s="1"/>
  <c r="I1958" i="33" a="1"/>
  <c r="I1958" i="33" s="1"/>
  <c r="I1957" i="33" a="1"/>
  <c r="I1957" i="33" s="1"/>
  <c r="I1956" i="33" a="1"/>
  <c r="I1956" i="33" s="1"/>
  <c r="I1955" i="33" a="1"/>
  <c r="I1955" i="33" s="1"/>
  <c r="I1954" i="33" a="1"/>
  <c r="I1954" i="33" s="1"/>
  <c r="I1953" i="33" a="1"/>
  <c r="I1953" i="33" s="1"/>
  <c r="I1952" i="33" a="1"/>
  <c r="I1952" i="33" s="1"/>
  <c r="I1951" i="33" a="1"/>
  <c r="I1951" i="33" s="1"/>
  <c r="I1950" i="33" a="1"/>
  <c r="I1950" i="33" s="1"/>
  <c r="I1949" i="33" a="1"/>
  <c r="I1949" i="33" s="1"/>
  <c r="I1948" i="33" a="1"/>
  <c r="I1948" i="33" s="1"/>
  <c r="I1947" i="33" a="1"/>
  <c r="I1947" i="33" s="1"/>
  <c r="I1946" i="33" a="1"/>
  <c r="I1946" i="33" s="1"/>
  <c r="I1945" i="33" a="1"/>
  <c r="I1945" i="33" s="1"/>
  <c r="I1944" i="33" a="1"/>
  <c r="I1944" i="33" s="1"/>
  <c r="I1943" i="33" a="1"/>
  <c r="I1943" i="33" s="1"/>
  <c r="I1942" i="33" a="1"/>
  <c r="I1942" i="33" s="1"/>
  <c r="I1941" i="33" a="1"/>
  <c r="I1941" i="33" s="1"/>
  <c r="I1940" i="33" a="1"/>
  <c r="I1940" i="33" s="1"/>
  <c r="I1939" i="33" a="1"/>
  <c r="I1939" i="33" s="1"/>
  <c r="I1938" i="33" a="1"/>
  <c r="I1938" i="33" s="1"/>
  <c r="I1937" i="33" a="1"/>
  <c r="I1937" i="33" s="1"/>
  <c r="I1936" i="33" a="1"/>
  <c r="I1936" i="33" s="1"/>
  <c r="I1935" i="33" a="1"/>
  <c r="I1935" i="33" s="1"/>
  <c r="I1934" i="33" a="1"/>
  <c r="I1934" i="33" s="1"/>
  <c r="I1933" i="33" a="1"/>
  <c r="I1933" i="33" s="1"/>
  <c r="I1932" i="33" a="1"/>
  <c r="I1932" i="33" s="1"/>
  <c r="I1931" i="33" a="1"/>
  <c r="I1931" i="33" s="1"/>
  <c r="I1930" i="33" a="1"/>
  <c r="I1930" i="33" s="1"/>
  <c r="I1929" i="33" a="1"/>
  <c r="I1929" i="33" s="1"/>
  <c r="I1928" i="33" a="1"/>
  <c r="I1928" i="33" s="1"/>
  <c r="I1927" i="33" a="1"/>
  <c r="I1927" i="33" s="1"/>
  <c r="I1926" i="33" a="1"/>
  <c r="I1926" i="33" s="1"/>
  <c r="I1925" i="33" a="1"/>
  <c r="I1925" i="33" s="1"/>
  <c r="I1924" i="33" a="1"/>
  <c r="I1924" i="33" s="1"/>
  <c r="I1923" i="33" a="1"/>
  <c r="I1923" i="33" s="1"/>
  <c r="I1922" i="33" a="1"/>
  <c r="I1922" i="33" s="1"/>
  <c r="I1921" i="33" a="1"/>
  <c r="I1921" i="33" s="1"/>
  <c r="I1920" i="33" a="1"/>
  <c r="I1920" i="33" s="1"/>
  <c r="I1919" i="33" a="1"/>
  <c r="I1919" i="33" s="1"/>
  <c r="I1918" i="33" a="1"/>
  <c r="I1918" i="33" s="1"/>
  <c r="I1917" i="33" a="1"/>
  <c r="I1917" i="33" s="1"/>
  <c r="I1916" i="33" a="1"/>
  <c r="I1916" i="33" s="1"/>
  <c r="I1915" i="33" a="1"/>
  <c r="I1915" i="33" s="1"/>
  <c r="I1914" i="33" a="1"/>
  <c r="I1914" i="33" s="1"/>
  <c r="I1913" i="33" a="1"/>
  <c r="I1913" i="33" s="1"/>
  <c r="I1912" i="33" a="1"/>
  <c r="I1912" i="33" s="1"/>
  <c r="I1911" i="33" a="1"/>
  <c r="I1911" i="33" s="1"/>
  <c r="I1910" i="33" a="1"/>
  <c r="I1910" i="33" s="1"/>
  <c r="I1909" i="33" a="1"/>
  <c r="I1909" i="33" s="1"/>
  <c r="I1908" i="33" a="1"/>
  <c r="I1908" i="33" s="1"/>
  <c r="I1907" i="33" a="1"/>
  <c r="I1907" i="33" s="1"/>
  <c r="I1906" i="33" a="1"/>
  <c r="I1906" i="33" s="1"/>
  <c r="I1905" i="33" a="1"/>
  <c r="I1905" i="33" s="1"/>
  <c r="I1904" i="33" a="1"/>
  <c r="I1904" i="33" s="1"/>
  <c r="I1903" i="33" a="1"/>
  <c r="I1903" i="33" s="1"/>
  <c r="I1902" i="33" a="1"/>
  <c r="I1902" i="33" s="1"/>
  <c r="I1901" i="33" a="1"/>
  <c r="I1901" i="33" s="1"/>
  <c r="I1900" i="33" a="1"/>
  <c r="I1900" i="33" s="1"/>
  <c r="I1899" i="33" a="1"/>
  <c r="I1899" i="33" s="1"/>
  <c r="I1898" i="33" a="1"/>
  <c r="I1898" i="33" s="1"/>
  <c r="I1897" i="33" a="1"/>
  <c r="I1897" i="33" s="1"/>
  <c r="I1896" i="33" a="1"/>
  <c r="I1896" i="33" s="1"/>
  <c r="I1895" i="33" a="1"/>
  <c r="I1895" i="33" s="1"/>
  <c r="I1894" i="33" a="1"/>
  <c r="I1894" i="33" s="1"/>
  <c r="I1893" i="33" a="1"/>
  <c r="I1893" i="33" s="1"/>
  <c r="I1892" i="33" a="1"/>
  <c r="I1892" i="33" s="1"/>
  <c r="I1891" i="33" a="1"/>
  <c r="I1891" i="33" s="1"/>
  <c r="I1890" i="33" a="1"/>
  <c r="I1890" i="33" s="1"/>
  <c r="I1889" i="33" a="1"/>
  <c r="I1889" i="33" s="1"/>
  <c r="I1888" i="33" a="1"/>
  <c r="I1888" i="33" s="1"/>
  <c r="I1887" i="33" a="1"/>
  <c r="I1887" i="33" s="1"/>
  <c r="I1886" i="33" a="1"/>
  <c r="I1886" i="33" s="1"/>
  <c r="I1885" i="33" a="1"/>
  <c r="I1885" i="33" s="1"/>
  <c r="I1884" i="33" a="1"/>
  <c r="I1884" i="33" s="1"/>
  <c r="I1883" i="33" a="1"/>
  <c r="I1883" i="33" s="1"/>
  <c r="I1882" i="33" a="1"/>
  <c r="I1882" i="33" s="1"/>
  <c r="I1881" i="33" a="1"/>
  <c r="I1881" i="33" s="1"/>
  <c r="I1880" i="33" a="1"/>
  <c r="I1880" i="33" s="1"/>
  <c r="I1879" i="33" a="1"/>
  <c r="I1879" i="33" s="1"/>
  <c r="I1878" i="33" a="1"/>
  <c r="I1878" i="33" s="1"/>
  <c r="I1877" i="33" a="1"/>
  <c r="I1877" i="33" s="1"/>
  <c r="I1876" i="33" a="1"/>
  <c r="I1876" i="33" s="1"/>
  <c r="I1875" i="33" a="1"/>
  <c r="I1875" i="33" s="1"/>
  <c r="I1874" i="33" a="1"/>
  <c r="I1874" i="33" s="1"/>
  <c r="I1873" i="33" a="1"/>
  <c r="I1873" i="33" s="1"/>
  <c r="I1872" i="33" a="1"/>
  <c r="I1872" i="33" s="1"/>
  <c r="I1871" i="33" a="1"/>
  <c r="I1871" i="33" s="1"/>
  <c r="I1870" i="33" a="1"/>
  <c r="I1870" i="33" s="1"/>
  <c r="I1869" i="33" a="1"/>
  <c r="I1869" i="33" s="1"/>
  <c r="I1868" i="33" a="1"/>
  <c r="I1868" i="33" s="1"/>
  <c r="I1867" i="33" a="1"/>
  <c r="I1867" i="33" s="1"/>
  <c r="I1866" i="33" a="1"/>
  <c r="I1866" i="33" s="1"/>
  <c r="I1865" i="33" a="1"/>
  <c r="I1865" i="33" s="1"/>
  <c r="I1864" i="33" a="1"/>
  <c r="I1864" i="33" s="1"/>
  <c r="I1863" i="33" a="1"/>
  <c r="I1863" i="33" s="1"/>
  <c r="I1862" i="33" a="1"/>
  <c r="I1862" i="33" s="1"/>
  <c r="I1861" i="33" a="1"/>
  <c r="I1861" i="33" s="1"/>
  <c r="I1860" i="33" a="1"/>
  <c r="I1860" i="33" s="1"/>
  <c r="I1859" i="33" a="1"/>
  <c r="I1859" i="33" s="1"/>
  <c r="I1858" i="33" a="1"/>
  <c r="I1858" i="33" s="1"/>
  <c r="I1857" i="33" a="1"/>
  <c r="I1857" i="33" s="1"/>
  <c r="I1856" i="33" a="1"/>
  <c r="I1856" i="33" s="1"/>
  <c r="I1855" i="33" a="1"/>
  <c r="I1855" i="33" s="1"/>
  <c r="I1854" i="33" a="1"/>
  <c r="I1854" i="33" s="1"/>
  <c r="I1853" i="33" a="1"/>
  <c r="I1853" i="33" s="1"/>
  <c r="I1852" i="33" a="1"/>
  <c r="I1852" i="33" s="1"/>
  <c r="I1851" i="33" a="1"/>
  <c r="I1851" i="33" s="1"/>
  <c r="I1850" i="33" a="1"/>
  <c r="I1850" i="33" s="1"/>
  <c r="I1849" i="33" a="1"/>
  <c r="I1849" i="33" s="1"/>
  <c r="I1848" i="33" a="1"/>
  <c r="I1848" i="33" s="1"/>
  <c r="I1847" i="33" a="1"/>
  <c r="I1847" i="33" s="1"/>
  <c r="I1846" i="33" a="1"/>
  <c r="I1846" i="33" s="1"/>
  <c r="I1845" i="33" a="1"/>
  <c r="I1845" i="33" s="1"/>
  <c r="I1844" i="33" a="1"/>
  <c r="I1844" i="33" s="1"/>
  <c r="I1843" i="33" a="1"/>
  <c r="I1843" i="33" s="1"/>
  <c r="I1842" i="33" a="1"/>
  <c r="I1842" i="33" s="1"/>
  <c r="I1841" i="33" a="1"/>
  <c r="I1841" i="33" s="1"/>
  <c r="I1840" i="33" a="1"/>
  <c r="I1840" i="33" s="1"/>
  <c r="I1839" i="33" a="1"/>
  <c r="I1839" i="33" s="1"/>
  <c r="I1838" i="33" a="1"/>
  <c r="I1838" i="33" s="1"/>
  <c r="I1837" i="33" a="1"/>
  <c r="I1837" i="33" s="1"/>
  <c r="I1836" i="33" a="1"/>
  <c r="I1836" i="33" s="1"/>
  <c r="I1835" i="33" a="1"/>
  <c r="I1835" i="33" s="1"/>
  <c r="I1834" i="33" a="1"/>
  <c r="I1834" i="33" s="1"/>
  <c r="I1833" i="33" a="1"/>
  <c r="I1833" i="33" s="1"/>
  <c r="I1832" i="33" a="1"/>
  <c r="I1832" i="33" s="1"/>
  <c r="I1831" i="33" a="1"/>
  <c r="I1831" i="33" s="1"/>
  <c r="I1830" i="33" a="1"/>
  <c r="I1830" i="33" s="1"/>
  <c r="I1829" i="33" a="1"/>
  <c r="I1829" i="33" s="1"/>
  <c r="I1828" i="33" a="1"/>
  <c r="I1828" i="33" s="1"/>
  <c r="I1827" i="33" a="1"/>
  <c r="I1827" i="33" s="1"/>
  <c r="I1826" i="33" a="1"/>
  <c r="I1826" i="33" s="1"/>
  <c r="I1825" i="33" a="1"/>
  <c r="I1825" i="33" s="1"/>
  <c r="I1824" i="33" a="1"/>
  <c r="I1824" i="33" s="1"/>
  <c r="I1823" i="33" a="1"/>
  <c r="I1823" i="33" s="1"/>
  <c r="I1822" i="33" a="1"/>
  <c r="I1822" i="33" s="1"/>
  <c r="I1821" i="33" a="1"/>
  <c r="I1821" i="33" s="1"/>
  <c r="I1820" i="33" a="1"/>
  <c r="I1820" i="33" s="1"/>
  <c r="I1819" i="33" a="1"/>
  <c r="I1819" i="33" s="1"/>
  <c r="I1818" i="33" a="1"/>
  <c r="I1818" i="33" s="1"/>
  <c r="I1817" i="33" a="1"/>
  <c r="I1817" i="33" s="1"/>
  <c r="I1816" i="33" a="1"/>
  <c r="I1816" i="33" s="1"/>
  <c r="I1815" i="33" a="1"/>
  <c r="I1815" i="33" s="1"/>
  <c r="I1814" i="33" a="1"/>
  <c r="I1814" i="33" s="1"/>
  <c r="I1813" i="33" a="1"/>
  <c r="I1813" i="33" s="1"/>
  <c r="I1812" i="33" a="1"/>
  <c r="I1812" i="33" s="1"/>
  <c r="I1811" i="33" a="1"/>
  <c r="I1811" i="33" s="1"/>
  <c r="I1810" i="33" a="1"/>
  <c r="I1810" i="33" s="1"/>
  <c r="I1809" i="33" a="1"/>
  <c r="I1809" i="33" s="1"/>
  <c r="I1808" i="33" a="1"/>
  <c r="I1808" i="33" s="1"/>
  <c r="I1807" i="33" a="1"/>
  <c r="I1807" i="33" s="1"/>
  <c r="I1806" i="33" a="1"/>
  <c r="I1806" i="33" s="1"/>
  <c r="I1805" i="33" a="1"/>
  <c r="I1805" i="33" s="1"/>
  <c r="I1804" i="33" a="1"/>
  <c r="I1804" i="33" s="1"/>
  <c r="I1803" i="33" a="1"/>
  <c r="I1803" i="33" s="1"/>
  <c r="I1802" i="33" a="1"/>
  <c r="I1802" i="33" s="1"/>
  <c r="I1801" i="33" a="1"/>
  <c r="I1801" i="33" s="1"/>
  <c r="I1800" i="33" a="1"/>
  <c r="I1800" i="33" s="1"/>
  <c r="I1799" i="33" a="1"/>
  <c r="I1799" i="33" s="1"/>
  <c r="I1798" i="33" a="1"/>
  <c r="I1798" i="33" s="1"/>
  <c r="I1797" i="33" a="1"/>
  <c r="I1797" i="33" s="1"/>
  <c r="I1796" i="33" a="1"/>
  <c r="I1796" i="33" s="1"/>
  <c r="I1795" i="33" a="1"/>
  <c r="I1795" i="33" s="1"/>
  <c r="I1794" i="33" a="1"/>
  <c r="I1794" i="33" s="1"/>
  <c r="I1793" i="33" a="1"/>
  <c r="I1793" i="33" s="1"/>
  <c r="I1792" i="33" a="1"/>
  <c r="I1792" i="33" s="1"/>
  <c r="I1791" i="33" a="1"/>
  <c r="I1791" i="33" s="1"/>
  <c r="I1790" i="33" a="1"/>
  <c r="I1790" i="33" s="1"/>
  <c r="I1789" i="33" a="1"/>
  <c r="I1789" i="33" s="1"/>
  <c r="I1788" i="33" a="1"/>
  <c r="I1788" i="33" s="1"/>
  <c r="I1787" i="33" a="1"/>
  <c r="I1787" i="33" s="1"/>
  <c r="I1786" i="33" a="1"/>
  <c r="I1786" i="33" s="1"/>
  <c r="I1785" i="33" a="1"/>
  <c r="I1785" i="33" s="1"/>
  <c r="I1784" i="33" a="1"/>
  <c r="I1784" i="33" s="1"/>
  <c r="I1783" i="33" a="1"/>
  <c r="I1783" i="33" s="1"/>
  <c r="I1782" i="33" a="1"/>
  <c r="I1782" i="33" s="1"/>
  <c r="I1781" i="33" a="1"/>
  <c r="I1781" i="33" s="1"/>
  <c r="I1780" i="33" a="1"/>
  <c r="I1780" i="33" s="1"/>
  <c r="I1779" i="33" a="1"/>
  <c r="I1779" i="33" s="1"/>
  <c r="I1778" i="33" a="1"/>
  <c r="I1778" i="33" s="1"/>
  <c r="I1777" i="33" a="1"/>
  <c r="I1777" i="33" s="1"/>
  <c r="I1776" i="33" a="1"/>
  <c r="I1776" i="33" s="1"/>
  <c r="I1775" i="33" a="1"/>
  <c r="I1775" i="33" s="1"/>
  <c r="I1774" i="33" a="1"/>
  <c r="I1774" i="33" s="1"/>
  <c r="I1773" i="33" a="1"/>
  <c r="I1773" i="33" s="1"/>
  <c r="I1772" i="33" a="1"/>
  <c r="I1772" i="33" s="1"/>
  <c r="I1771" i="33" a="1"/>
  <c r="I1771" i="33" s="1"/>
  <c r="I1770" i="33" a="1"/>
  <c r="I1770" i="33" s="1"/>
  <c r="I1769" i="33" a="1"/>
  <c r="I1769" i="33" s="1"/>
  <c r="I1768" i="33" a="1"/>
  <c r="I1768" i="33" s="1"/>
  <c r="I1767" i="33" a="1"/>
  <c r="I1767" i="33" s="1"/>
  <c r="I1766" i="33" a="1"/>
  <c r="I1766" i="33" s="1"/>
  <c r="I1765" i="33" a="1"/>
  <c r="I1765" i="33" s="1"/>
  <c r="I1764" i="33" a="1"/>
  <c r="I1764" i="33" s="1"/>
  <c r="I1763" i="33" a="1"/>
  <c r="I1763" i="33" s="1"/>
  <c r="I1762" i="33" a="1"/>
  <c r="I1762" i="33" s="1"/>
  <c r="I1761" i="33" a="1"/>
  <c r="I1761" i="33" s="1"/>
  <c r="I1760" i="33" a="1"/>
  <c r="I1760" i="33" s="1"/>
  <c r="I1759" i="33" a="1"/>
  <c r="I1759" i="33" s="1"/>
  <c r="I1758" i="33" a="1"/>
  <c r="I1758" i="33" s="1"/>
  <c r="I1757" i="33" a="1"/>
  <c r="I1757" i="33" s="1"/>
  <c r="I1756" i="33" a="1"/>
  <c r="I1756" i="33" s="1"/>
  <c r="I1755" i="33" a="1"/>
  <c r="I1755" i="33" s="1"/>
  <c r="I1754" i="33" a="1"/>
  <c r="I1754" i="33" s="1"/>
  <c r="I1753" i="33" a="1"/>
  <c r="I1753" i="33" s="1"/>
  <c r="I1752" i="33" a="1"/>
  <c r="I1752" i="33" s="1"/>
  <c r="I1751" i="33" a="1"/>
  <c r="I1751" i="33" s="1"/>
  <c r="I1750" i="33" a="1"/>
  <c r="I1750" i="33" s="1"/>
  <c r="I1749" i="33" a="1"/>
  <c r="I1749" i="33" s="1"/>
  <c r="I1748" i="33" a="1"/>
  <c r="I1748" i="33" s="1"/>
  <c r="I1747" i="33" a="1"/>
  <c r="I1747" i="33" s="1"/>
  <c r="I1746" i="33" a="1"/>
  <c r="I1746" i="33" s="1"/>
  <c r="I1745" i="33" a="1"/>
  <c r="I1745" i="33" s="1"/>
  <c r="I1744" i="33" a="1"/>
  <c r="I1744" i="33" s="1"/>
  <c r="I1743" i="33" a="1"/>
  <c r="I1743" i="33" s="1"/>
  <c r="I1742" i="33" a="1"/>
  <c r="I1742" i="33" s="1"/>
  <c r="I1741" i="33" a="1"/>
  <c r="I1741" i="33" s="1"/>
  <c r="I1740" i="33" a="1"/>
  <c r="I1740" i="33" s="1"/>
  <c r="I1739" i="33" a="1"/>
  <c r="I1739" i="33" s="1"/>
  <c r="I1738" i="33" a="1"/>
  <c r="I1738" i="33" s="1"/>
  <c r="I1737" i="33" a="1"/>
  <c r="I1737" i="33" s="1"/>
  <c r="I1736" i="33" a="1"/>
  <c r="I1736" i="33" s="1"/>
  <c r="I1735" i="33" a="1"/>
  <c r="I1735" i="33" s="1"/>
  <c r="I1734" i="33" a="1"/>
  <c r="I1734" i="33" s="1"/>
  <c r="I1733" i="33" a="1"/>
  <c r="I1733" i="33" s="1"/>
  <c r="I1732" i="33" a="1"/>
  <c r="I1732" i="33" s="1"/>
  <c r="I1731" i="33" a="1"/>
  <c r="I1731" i="33" s="1"/>
  <c r="I1730" i="33" a="1"/>
  <c r="I1730" i="33" s="1"/>
  <c r="I1729" i="33" a="1"/>
  <c r="I1729" i="33" s="1"/>
  <c r="I1728" i="33" a="1"/>
  <c r="I1728" i="33" s="1"/>
  <c r="I1727" i="33" a="1"/>
  <c r="I1727" i="33" s="1"/>
  <c r="I1726" i="33" a="1"/>
  <c r="I1726" i="33" s="1"/>
  <c r="I1725" i="33" a="1"/>
  <c r="I1725" i="33" s="1"/>
  <c r="I1724" i="33" a="1"/>
  <c r="I1724" i="33" s="1"/>
  <c r="I1723" i="33" a="1"/>
  <c r="I1723" i="33" s="1"/>
  <c r="I1722" i="33" a="1"/>
  <c r="I1722" i="33" s="1"/>
  <c r="I1721" i="33" a="1"/>
  <c r="I1721" i="33" s="1"/>
  <c r="I1720" i="33" a="1"/>
  <c r="I1720" i="33" s="1"/>
  <c r="I1719" i="33" a="1"/>
  <c r="I1719" i="33" s="1"/>
  <c r="I1718" i="33" a="1"/>
  <c r="I1718" i="33" s="1"/>
  <c r="I1717" i="33" a="1"/>
  <c r="I1717" i="33" s="1"/>
  <c r="I1716" i="33" a="1"/>
  <c r="I1716" i="33" s="1"/>
  <c r="I1715" i="33" a="1"/>
  <c r="I1715" i="33" s="1"/>
  <c r="I1714" i="33" a="1"/>
  <c r="I1714" i="33" s="1"/>
  <c r="I1713" i="33" a="1"/>
  <c r="I1713" i="33" s="1"/>
  <c r="I1712" i="33" a="1"/>
  <c r="I1712" i="33" s="1"/>
  <c r="I1711" i="33" a="1"/>
  <c r="I1711" i="33" s="1"/>
  <c r="I1710" i="33" a="1"/>
  <c r="I1710" i="33" s="1"/>
  <c r="I1709" i="33" a="1"/>
  <c r="I1709" i="33" s="1"/>
  <c r="I1708" i="33" a="1"/>
  <c r="I1708" i="33" s="1"/>
  <c r="I1707" i="33" a="1"/>
  <c r="I1707" i="33" s="1"/>
  <c r="I1706" i="33" a="1"/>
  <c r="I1706" i="33" s="1"/>
  <c r="I1705" i="33" a="1"/>
  <c r="I1705" i="33" s="1"/>
  <c r="I1704" i="33" a="1"/>
  <c r="I1704" i="33" s="1"/>
  <c r="I1703" i="33" a="1"/>
  <c r="I1703" i="33" s="1"/>
  <c r="I1702" i="33" a="1"/>
  <c r="I1702" i="33" s="1"/>
  <c r="I1701" i="33" a="1"/>
  <c r="I1701" i="33" s="1"/>
  <c r="I1700" i="33" a="1"/>
  <c r="I1700" i="33" s="1"/>
  <c r="I1699" i="33" a="1"/>
  <c r="I1699" i="33" s="1"/>
  <c r="I1698" i="33" a="1"/>
  <c r="I1698" i="33" s="1"/>
  <c r="I1697" i="33" a="1"/>
  <c r="I1697" i="33" s="1"/>
  <c r="I1696" i="33" a="1"/>
  <c r="I1696" i="33" s="1"/>
  <c r="I1695" i="33" a="1"/>
  <c r="I1695" i="33" s="1"/>
  <c r="I1694" i="33" a="1"/>
  <c r="I1694" i="33" s="1"/>
  <c r="I1693" i="33" a="1"/>
  <c r="I1693" i="33" s="1"/>
  <c r="I1692" i="33" a="1"/>
  <c r="I1692" i="33" s="1"/>
  <c r="I1691" i="33" a="1"/>
  <c r="I1691" i="33" s="1"/>
  <c r="I1690" i="33" a="1"/>
  <c r="I1690" i="33" s="1"/>
  <c r="I1689" i="33" a="1"/>
  <c r="I1689" i="33" s="1"/>
  <c r="I1688" i="33" a="1"/>
  <c r="I1688" i="33" s="1"/>
  <c r="I1687" i="33" a="1"/>
  <c r="I1687" i="33" s="1"/>
  <c r="I1686" i="33" a="1"/>
  <c r="I1686" i="33" s="1"/>
  <c r="I1685" i="33" a="1"/>
  <c r="I1685" i="33" s="1"/>
  <c r="I1684" i="33" a="1"/>
  <c r="I1684" i="33" s="1"/>
  <c r="I1683" i="33" a="1"/>
  <c r="I1683" i="33" s="1"/>
  <c r="I1682" i="33" a="1"/>
  <c r="I1682" i="33" s="1"/>
  <c r="I1681" i="33" a="1"/>
  <c r="I1681" i="33" s="1"/>
  <c r="I1680" i="33" a="1"/>
  <c r="I1680" i="33" s="1"/>
  <c r="I1679" i="33" a="1"/>
  <c r="I1679" i="33" s="1"/>
  <c r="I1678" i="33" a="1"/>
  <c r="I1678" i="33" s="1"/>
  <c r="I1677" i="33" a="1"/>
  <c r="I1677" i="33" s="1"/>
  <c r="I1676" i="33" a="1"/>
  <c r="I1676" i="33" s="1"/>
  <c r="I1675" i="33" a="1"/>
  <c r="I1675" i="33" s="1"/>
  <c r="I1674" i="33" a="1"/>
  <c r="I1674" i="33" s="1"/>
  <c r="I1673" i="33" a="1"/>
  <c r="I1673" i="33" s="1"/>
  <c r="I1672" i="33" a="1"/>
  <c r="I1672" i="33" s="1"/>
  <c r="I1671" i="33" a="1"/>
  <c r="I1671" i="33" s="1"/>
  <c r="I1670" i="33" a="1"/>
  <c r="I1670" i="33" s="1"/>
  <c r="I1669" i="33" a="1"/>
  <c r="I1669" i="33" s="1"/>
  <c r="I1668" i="33" a="1"/>
  <c r="I1668" i="33" s="1"/>
  <c r="I1667" i="33" a="1"/>
  <c r="I1667" i="33" s="1"/>
  <c r="I1666" i="33" a="1"/>
  <c r="I1666" i="33" s="1"/>
  <c r="I1665" i="33" a="1"/>
  <c r="I1665" i="33" s="1"/>
  <c r="I1664" i="33" a="1"/>
  <c r="I1664" i="33" s="1"/>
  <c r="I1663" i="33" a="1"/>
  <c r="I1663" i="33" s="1"/>
  <c r="I1662" i="33" a="1"/>
  <c r="I1662" i="33" s="1"/>
  <c r="I1661" i="33" a="1"/>
  <c r="I1661" i="33" s="1"/>
  <c r="I1660" i="33" a="1"/>
  <c r="I1660" i="33" s="1"/>
  <c r="I1659" i="33" a="1"/>
  <c r="I1659" i="33" s="1"/>
  <c r="I1658" i="33" a="1"/>
  <c r="I1658" i="33" s="1"/>
  <c r="I1657" i="33" a="1"/>
  <c r="I1657" i="33" s="1"/>
  <c r="I1656" i="33" a="1"/>
  <c r="I1656" i="33" s="1"/>
  <c r="I1655" i="33" a="1"/>
  <c r="I1655" i="33" s="1"/>
  <c r="I1654" i="33" a="1"/>
  <c r="I1654" i="33" s="1"/>
  <c r="I1653" i="33" a="1"/>
  <c r="I1653" i="33" s="1"/>
  <c r="I1652" i="33" a="1"/>
  <c r="I1652" i="33" s="1"/>
  <c r="I1651" i="33" a="1"/>
  <c r="I1651" i="33" s="1"/>
  <c r="I1650" i="33" a="1"/>
  <c r="I1650" i="33" s="1"/>
  <c r="I1649" i="33" a="1"/>
  <c r="I1649" i="33" s="1"/>
  <c r="I1648" i="33" a="1"/>
  <c r="I1648" i="33" s="1"/>
  <c r="I1647" i="33" a="1"/>
  <c r="I1647" i="33" s="1"/>
  <c r="I1646" i="33" a="1"/>
  <c r="I1646" i="33" s="1"/>
  <c r="I1645" i="33" a="1"/>
  <c r="I1645" i="33" s="1"/>
  <c r="I1644" i="33" a="1"/>
  <c r="I1644" i="33" s="1"/>
  <c r="I1643" i="33" a="1"/>
  <c r="I1643" i="33" s="1"/>
  <c r="I1642" i="33" a="1"/>
  <c r="I1642" i="33" s="1"/>
  <c r="I1641" i="33" a="1"/>
  <c r="I1641" i="33" s="1"/>
  <c r="I1640" i="33" a="1"/>
  <c r="I1640" i="33" s="1"/>
  <c r="I1639" i="33" a="1"/>
  <c r="I1639" i="33" s="1"/>
  <c r="I1638" i="33" a="1"/>
  <c r="I1638" i="33" s="1"/>
  <c r="I1637" i="33" a="1"/>
  <c r="I1637" i="33" s="1"/>
  <c r="I1636" i="33" a="1"/>
  <c r="I1636" i="33" s="1"/>
  <c r="I1635" i="33" a="1"/>
  <c r="I1635" i="33" s="1"/>
  <c r="I1634" i="33" a="1"/>
  <c r="I1634" i="33" s="1"/>
  <c r="I1633" i="33" a="1"/>
  <c r="I1633" i="33" s="1"/>
  <c r="I1632" i="33" a="1"/>
  <c r="I1632" i="33" s="1"/>
  <c r="I1631" i="33" a="1"/>
  <c r="I1631" i="33" s="1"/>
  <c r="I1630" i="33" a="1"/>
  <c r="I1630" i="33" s="1"/>
  <c r="I1629" i="33" a="1"/>
  <c r="I1629" i="33" s="1"/>
  <c r="I1628" i="33" a="1"/>
  <c r="I1628" i="33" s="1"/>
  <c r="I1627" i="33" a="1"/>
  <c r="I1627" i="33" s="1"/>
  <c r="I1626" i="33" a="1"/>
  <c r="I1626" i="33" s="1"/>
  <c r="I1625" i="33" a="1"/>
  <c r="I1625" i="33" s="1"/>
  <c r="I1624" i="33" a="1"/>
  <c r="I1624" i="33" s="1"/>
  <c r="I1623" i="33" a="1"/>
  <c r="I1623" i="33" s="1"/>
  <c r="I1622" i="33" a="1"/>
  <c r="I1622" i="33" s="1"/>
  <c r="I1621" i="33" a="1"/>
  <c r="I1621" i="33" s="1"/>
  <c r="I1620" i="33" a="1"/>
  <c r="I1620" i="33" s="1"/>
  <c r="I1619" i="33" a="1"/>
  <c r="I1619" i="33" s="1"/>
  <c r="I1618" i="33" a="1"/>
  <c r="I1618" i="33" s="1"/>
  <c r="I1617" i="33" a="1"/>
  <c r="I1617" i="33" s="1"/>
  <c r="I1616" i="33" a="1"/>
  <c r="I1616" i="33" s="1"/>
  <c r="I1615" i="33" a="1"/>
  <c r="I1615" i="33" s="1"/>
  <c r="I1614" i="33" a="1"/>
  <c r="I1614" i="33" s="1"/>
  <c r="I1613" i="33" a="1"/>
  <c r="I1613" i="33" s="1"/>
  <c r="I1612" i="33" a="1"/>
  <c r="I1612" i="33" s="1"/>
  <c r="I1611" i="33" a="1"/>
  <c r="I1611" i="33" s="1"/>
  <c r="I1610" i="33" a="1"/>
  <c r="I1610" i="33" s="1"/>
  <c r="I1609" i="33" a="1"/>
  <c r="I1609" i="33" s="1"/>
  <c r="I1608" i="33" a="1"/>
  <c r="I1608" i="33" s="1"/>
  <c r="I1607" i="33" a="1"/>
  <c r="I1607" i="33" s="1"/>
  <c r="I1606" i="33" a="1"/>
  <c r="I1606" i="33" s="1"/>
  <c r="I1605" i="33" a="1"/>
  <c r="I1605" i="33" s="1"/>
  <c r="I1604" i="33" a="1"/>
  <c r="I1604" i="33" s="1"/>
  <c r="I1603" i="33" a="1"/>
  <c r="I1603" i="33" s="1"/>
  <c r="I1602" i="33" a="1"/>
  <c r="I1602" i="33" s="1"/>
  <c r="I1601" i="33" a="1"/>
  <c r="I1601" i="33" s="1"/>
  <c r="I1600" i="33" a="1"/>
  <c r="I1600" i="33" s="1"/>
  <c r="I1599" i="33" a="1"/>
  <c r="I1599" i="33" s="1"/>
  <c r="I1598" i="33" a="1"/>
  <c r="I1598" i="33" s="1"/>
  <c r="I1597" i="33" a="1"/>
  <c r="I1597" i="33" s="1"/>
  <c r="I1596" i="33" a="1"/>
  <c r="I1596" i="33" s="1"/>
  <c r="I1595" i="33" a="1"/>
  <c r="I1595" i="33" s="1"/>
  <c r="I1594" i="33" a="1"/>
  <c r="I1594" i="33" s="1"/>
  <c r="I1593" i="33" a="1"/>
  <c r="I1593" i="33" s="1"/>
  <c r="I1592" i="33" a="1"/>
  <c r="I1592" i="33" s="1"/>
  <c r="I1591" i="33" a="1"/>
  <c r="I1591" i="33" s="1"/>
  <c r="I1590" i="33" a="1"/>
  <c r="I1590" i="33" s="1"/>
  <c r="I1589" i="33" a="1"/>
  <c r="I1589" i="33" s="1"/>
  <c r="I1588" i="33" a="1"/>
  <c r="I1588" i="33" s="1"/>
  <c r="I1587" i="33" a="1"/>
  <c r="I1587" i="33" s="1"/>
  <c r="I1586" i="33" a="1"/>
  <c r="I1586" i="33" s="1"/>
  <c r="I1585" i="33" a="1"/>
  <c r="I1585" i="33" s="1"/>
  <c r="I1584" i="33" a="1"/>
  <c r="I1584" i="33" s="1"/>
  <c r="I1583" i="33" a="1"/>
  <c r="I1583" i="33" s="1"/>
  <c r="I1582" i="33" a="1"/>
  <c r="I1582" i="33" s="1"/>
  <c r="I1581" i="33" a="1"/>
  <c r="I1581" i="33" s="1"/>
  <c r="I1580" i="33" a="1"/>
  <c r="I1580" i="33" s="1"/>
  <c r="I1579" i="33" a="1"/>
  <c r="I1579" i="33" s="1"/>
  <c r="I1578" i="33" a="1"/>
  <c r="I1578" i="33" s="1"/>
  <c r="I1577" i="33" a="1"/>
  <c r="I1577" i="33" s="1"/>
  <c r="I1576" i="33" a="1"/>
  <c r="I1576" i="33" s="1"/>
  <c r="I1575" i="33" a="1"/>
  <c r="I1575" i="33" s="1"/>
  <c r="I1574" i="33" a="1"/>
  <c r="I1574" i="33" s="1"/>
  <c r="I1573" i="33" a="1"/>
  <c r="I1573" i="33" s="1"/>
  <c r="I1572" i="33" a="1"/>
  <c r="I1572" i="33" s="1"/>
  <c r="I1571" i="33" a="1"/>
  <c r="I1571" i="33" s="1"/>
  <c r="I1570" i="33" a="1"/>
  <c r="I1570" i="33" s="1"/>
  <c r="I1569" i="33" a="1"/>
  <c r="I1569" i="33" s="1"/>
  <c r="I1568" i="33" a="1"/>
  <c r="I1568" i="33" s="1"/>
  <c r="I1567" i="33" a="1"/>
  <c r="I1567" i="33" s="1"/>
  <c r="I1566" i="33" a="1"/>
  <c r="I1566" i="33" s="1"/>
  <c r="I1565" i="33" a="1"/>
  <c r="I1565" i="33" s="1"/>
  <c r="I1564" i="33" a="1"/>
  <c r="I1564" i="33" s="1"/>
  <c r="I1563" i="33" a="1"/>
  <c r="I1563" i="33" s="1"/>
  <c r="I1562" i="33" a="1"/>
  <c r="I1562" i="33" s="1"/>
  <c r="I1561" i="33" a="1"/>
  <c r="I1561" i="33" s="1"/>
  <c r="I1560" i="33" a="1"/>
  <c r="I1560" i="33" s="1"/>
  <c r="I1559" i="33" a="1"/>
  <c r="I1559" i="33" s="1"/>
  <c r="I1558" i="33" a="1"/>
  <c r="I1558" i="33" s="1"/>
  <c r="I1557" i="33" a="1"/>
  <c r="I1557" i="33" s="1"/>
  <c r="I1556" i="33" a="1"/>
  <c r="I1556" i="33" s="1"/>
  <c r="I1555" i="33" a="1"/>
  <c r="I1555" i="33" s="1"/>
  <c r="I1554" i="33" a="1"/>
  <c r="I1554" i="33" s="1"/>
  <c r="I1553" i="33" a="1"/>
  <c r="I1553" i="33" s="1"/>
  <c r="I1552" i="33" a="1"/>
  <c r="I1552" i="33" s="1"/>
  <c r="I1551" i="33" a="1"/>
  <c r="I1551" i="33" s="1"/>
  <c r="I1550" i="33" a="1"/>
  <c r="I1550" i="33" s="1"/>
  <c r="I1549" i="33" a="1"/>
  <c r="I1549" i="33" s="1"/>
  <c r="I1548" i="33" a="1"/>
  <c r="I1548" i="33" s="1"/>
  <c r="I1547" i="33" a="1"/>
  <c r="I1547" i="33" s="1"/>
  <c r="I1546" i="33" a="1"/>
  <c r="I1546" i="33" s="1"/>
  <c r="I1545" i="33" a="1"/>
  <c r="I1545" i="33" s="1"/>
  <c r="I1544" i="33" a="1"/>
  <c r="I1544" i="33" s="1"/>
  <c r="I1543" i="33" a="1"/>
  <c r="I1543" i="33" s="1"/>
  <c r="I1542" i="33" a="1"/>
  <c r="I1542" i="33" s="1"/>
  <c r="I1541" i="33" a="1"/>
  <c r="I1541" i="33" s="1"/>
  <c r="I1540" i="33" a="1"/>
  <c r="I1540" i="33" s="1"/>
  <c r="I1539" i="33" a="1"/>
  <c r="I1539" i="33" s="1"/>
  <c r="I1538" i="33" a="1"/>
  <c r="I1538" i="33" s="1"/>
  <c r="I1537" i="33" a="1"/>
  <c r="I1537" i="33" s="1"/>
  <c r="I1536" i="33" a="1"/>
  <c r="I1536" i="33" s="1"/>
  <c r="I1535" i="33" a="1"/>
  <c r="I1535" i="33" s="1"/>
  <c r="I1534" i="33" a="1"/>
  <c r="I1534" i="33" s="1"/>
  <c r="I1533" i="33" a="1"/>
  <c r="I1533" i="33" s="1"/>
  <c r="I1532" i="33" a="1"/>
  <c r="I1532" i="33" s="1"/>
  <c r="I1531" i="33" a="1"/>
  <c r="I1531" i="33" s="1"/>
  <c r="I1530" i="33" a="1"/>
  <c r="I1530" i="33" s="1"/>
  <c r="I1529" i="33" a="1"/>
  <c r="I1529" i="33" s="1"/>
  <c r="I1528" i="33" a="1"/>
  <c r="I1528" i="33" s="1"/>
  <c r="I1527" i="33" a="1"/>
  <c r="I1527" i="33" s="1"/>
  <c r="I1526" i="33" a="1"/>
  <c r="I1526" i="33" s="1"/>
  <c r="I1525" i="33" a="1"/>
  <c r="I1525" i="33" s="1"/>
  <c r="I1524" i="33" a="1"/>
  <c r="I1524" i="33" s="1"/>
  <c r="I1523" i="33" a="1"/>
  <c r="I1523" i="33" s="1"/>
  <c r="I1522" i="33" a="1"/>
  <c r="I1522" i="33" s="1"/>
  <c r="I1521" i="33" a="1"/>
  <c r="I1521" i="33" s="1"/>
  <c r="I1520" i="33" a="1"/>
  <c r="I1520" i="33" s="1"/>
  <c r="I1519" i="33" a="1"/>
  <c r="I1519" i="33" s="1"/>
  <c r="I1518" i="33" a="1"/>
  <c r="I1518" i="33" s="1"/>
  <c r="I1517" i="33" a="1"/>
  <c r="I1517" i="33" s="1"/>
  <c r="I1516" i="33" a="1"/>
  <c r="I1516" i="33" s="1"/>
  <c r="I1515" i="33" a="1"/>
  <c r="I1515" i="33" s="1"/>
  <c r="I1514" i="33" a="1"/>
  <c r="I1514" i="33" s="1"/>
  <c r="I1513" i="33" a="1"/>
  <c r="I1513" i="33" s="1"/>
  <c r="I1512" i="33" a="1"/>
  <c r="I1512" i="33" s="1"/>
  <c r="I1511" i="33" a="1"/>
  <c r="I1511" i="33" s="1"/>
  <c r="I1510" i="33" a="1"/>
  <c r="I1510" i="33" s="1"/>
  <c r="I1509" i="33" a="1"/>
  <c r="I1509" i="33" s="1"/>
  <c r="I1508" i="33" a="1"/>
  <c r="I1508" i="33" s="1"/>
  <c r="I1507" i="33" a="1"/>
  <c r="I1507" i="33" s="1"/>
  <c r="I1506" i="33" a="1"/>
  <c r="I1506" i="33" s="1"/>
  <c r="I1505" i="33" a="1"/>
  <c r="I1505" i="33" s="1"/>
  <c r="I1504" i="33" a="1"/>
  <c r="I1504" i="33" s="1"/>
  <c r="I1503" i="33" a="1"/>
  <c r="I1503" i="33" s="1"/>
  <c r="I1502" i="33" a="1"/>
  <c r="I1502" i="33" s="1"/>
  <c r="I1501" i="33" a="1"/>
  <c r="I1501" i="33" s="1"/>
  <c r="I1500" i="33" a="1"/>
  <c r="I1500" i="33" s="1"/>
  <c r="I1499" i="33" a="1"/>
  <c r="I1499" i="33" s="1"/>
  <c r="I1498" i="33" a="1"/>
  <c r="I1498" i="33" s="1"/>
  <c r="I1497" i="33" a="1"/>
  <c r="I1497" i="33" s="1"/>
  <c r="I1496" i="33" a="1"/>
  <c r="I1496" i="33" s="1"/>
  <c r="I1495" i="33" a="1"/>
  <c r="I1495" i="33" s="1"/>
  <c r="I1494" i="33" a="1"/>
  <c r="I1494" i="33" s="1"/>
  <c r="I1493" i="33" a="1"/>
  <c r="I1493" i="33" s="1"/>
  <c r="I1492" i="33" a="1"/>
  <c r="I1492" i="33" s="1"/>
  <c r="I1491" i="33" a="1"/>
  <c r="I1491" i="33" s="1"/>
  <c r="I1490" i="33" a="1"/>
  <c r="I1490" i="33" s="1"/>
  <c r="I1489" i="33" a="1"/>
  <c r="I1489" i="33" s="1"/>
  <c r="I1488" i="33" a="1"/>
  <c r="I1488" i="33" s="1"/>
  <c r="I1487" i="33" a="1"/>
  <c r="I1487" i="33" s="1"/>
  <c r="I1486" i="33" a="1"/>
  <c r="I1486" i="33" s="1"/>
  <c r="I1485" i="33" a="1"/>
  <c r="I1485" i="33" s="1"/>
  <c r="I1484" i="33" a="1"/>
  <c r="I1484" i="33" s="1"/>
  <c r="I1483" i="33" a="1"/>
  <c r="I1483" i="33" s="1"/>
  <c r="I1482" i="33" a="1"/>
  <c r="I1482" i="33" s="1"/>
  <c r="I1481" i="33" a="1"/>
  <c r="I1481" i="33" s="1"/>
  <c r="I1480" i="33" a="1"/>
  <c r="I1480" i="33" s="1"/>
  <c r="I1479" i="33" a="1"/>
  <c r="I1479" i="33" s="1"/>
  <c r="I1478" i="33" a="1"/>
  <c r="I1478" i="33" s="1"/>
  <c r="I1477" i="33" a="1"/>
  <c r="I1477" i="33" s="1"/>
  <c r="I1476" i="33" a="1"/>
  <c r="I1476" i="33" s="1"/>
  <c r="I1475" i="33" a="1"/>
  <c r="I1475" i="33" s="1"/>
  <c r="I1474" i="33" a="1"/>
  <c r="I1474" i="33" s="1"/>
  <c r="I1473" i="33" a="1"/>
  <c r="I1473" i="33" s="1"/>
  <c r="I1472" i="33" a="1"/>
  <c r="I1472" i="33" s="1"/>
  <c r="I1471" i="33" a="1"/>
  <c r="I1471" i="33" s="1"/>
  <c r="I1470" i="33" a="1"/>
  <c r="I1470" i="33" s="1"/>
  <c r="I1469" i="33" a="1"/>
  <c r="I1469" i="33" s="1"/>
  <c r="I1468" i="33" a="1"/>
  <c r="I1468" i="33" s="1"/>
  <c r="I1467" i="33" a="1"/>
  <c r="I1467" i="33" s="1"/>
  <c r="I1466" i="33" a="1"/>
  <c r="I1466" i="33" s="1"/>
  <c r="I1465" i="33" a="1"/>
  <c r="I1465" i="33" s="1"/>
  <c r="I1464" i="33" a="1"/>
  <c r="I1464" i="33" s="1"/>
  <c r="I1463" i="33" a="1"/>
  <c r="I1463" i="33" s="1"/>
  <c r="I1462" i="33" a="1"/>
  <c r="I1462" i="33" s="1"/>
  <c r="I1461" i="33" a="1"/>
  <c r="I1461" i="33" s="1"/>
  <c r="I1460" i="33" a="1"/>
  <c r="I1460" i="33" s="1"/>
  <c r="I1459" i="33" a="1"/>
  <c r="I1459" i="33" s="1"/>
  <c r="I1458" i="33" a="1"/>
  <c r="I1458" i="33" s="1"/>
  <c r="I1457" i="33" a="1"/>
  <c r="I1457" i="33" s="1"/>
  <c r="I1456" i="33" a="1"/>
  <c r="I1456" i="33" s="1"/>
  <c r="I1455" i="33" a="1"/>
  <c r="I1455" i="33" s="1"/>
  <c r="I1454" i="33" a="1"/>
  <c r="I1454" i="33" s="1"/>
  <c r="I1453" i="33" a="1"/>
  <c r="I1453" i="33" s="1"/>
  <c r="I1452" i="33" a="1"/>
  <c r="I1452" i="33" s="1"/>
  <c r="I1451" i="33" a="1"/>
  <c r="I1451" i="33" s="1"/>
  <c r="I1450" i="33" a="1"/>
  <c r="I1450" i="33" s="1"/>
  <c r="I1449" i="33" a="1"/>
  <c r="I1449" i="33" s="1"/>
  <c r="I1448" i="33" a="1"/>
  <c r="I1448" i="33" s="1"/>
  <c r="I1447" i="33" a="1"/>
  <c r="I1447" i="33" s="1"/>
  <c r="I1446" i="33" a="1"/>
  <c r="I1446" i="33" s="1"/>
  <c r="I1445" i="33" a="1"/>
  <c r="I1445" i="33" s="1"/>
  <c r="I1444" i="33" a="1"/>
  <c r="I1444" i="33" s="1"/>
  <c r="I1443" i="33" a="1"/>
  <c r="I1443" i="33" s="1"/>
  <c r="I1442" i="33" a="1"/>
  <c r="I1442" i="33" s="1"/>
  <c r="I1441" i="33" a="1"/>
  <c r="I1441" i="33" s="1"/>
  <c r="I1440" i="33" a="1"/>
  <c r="I1440" i="33" s="1"/>
  <c r="I1439" i="33" a="1"/>
  <c r="I1439" i="33" s="1"/>
  <c r="I1438" i="33" a="1"/>
  <c r="I1438" i="33" s="1"/>
  <c r="I1437" i="33" a="1"/>
  <c r="I1437" i="33" s="1"/>
  <c r="I1436" i="33" a="1"/>
  <c r="I1436" i="33" s="1"/>
  <c r="I1435" i="33" a="1"/>
  <c r="I1435" i="33" s="1"/>
  <c r="I1434" i="33" a="1"/>
  <c r="I1434" i="33" s="1"/>
  <c r="I1433" i="33" a="1"/>
  <c r="I1433" i="33" s="1"/>
  <c r="I1432" i="33" a="1"/>
  <c r="I1432" i="33" s="1"/>
  <c r="I1431" i="33" a="1"/>
  <c r="I1431" i="33" s="1"/>
  <c r="I1430" i="33" a="1"/>
  <c r="I1430" i="33" s="1"/>
  <c r="I1429" i="33" a="1"/>
  <c r="I1429" i="33" s="1"/>
  <c r="I1428" i="33" a="1"/>
  <c r="I1428" i="33" s="1"/>
  <c r="I1427" i="33" a="1"/>
  <c r="I1427" i="33" s="1"/>
  <c r="I1426" i="33" a="1"/>
  <c r="I1426" i="33" s="1"/>
  <c r="I1425" i="33" a="1"/>
  <c r="I1425" i="33" s="1"/>
  <c r="I1424" i="33" a="1"/>
  <c r="I1424" i="33" s="1"/>
  <c r="I1423" i="33" a="1"/>
  <c r="I1423" i="33" s="1"/>
  <c r="I1422" i="33" a="1"/>
  <c r="I1422" i="33" s="1"/>
  <c r="I1421" i="33" a="1"/>
  <c r="I1421" i="33" s="1"/>
  <c r="I1420" i="33" a="1"/>
  <c r="I1420" i="33" s="1"/>
  <c r="I1419" i="33" a="1"/>
  <c r="I1419" i="33" s="1"/>
  <c r="I1418" i="33" a="1"/>
  <c r="I1418" i="33" s="1"/>
  <c r="I1417" i="33" a="1"/>
  <c r="I1417" i="33" s="1"/>
  <c r="I1416" i="33" a="1"/>
  <c r="I1416" i="33" s="1"/>
  <c r="I1415" i="33" a="1"/>
  <c r="I1415" i="33" s="1"/>
  <c r="I1414" i="33" a="1"/>
  <c r="I1414" i="33" s="1"/>
  <c r="I1413" i="33" a="1"/>
  <c r="I1413" i="33" s="1"/>
  <c r="I1412" i="33" a="1"/>
  <c r="I1412" i="33" s="1"/>
  <c r="I1411" i="33" a="1"/>
  <c r="I1411" i="33" s="1"/>
  <c r="I1410" i="33" a="1"/>
  <c r="I1410" i="33" s="1"/>
  <c r="I1409" i="33" a="1"/>
  <c r="I1409" i="33" s="1"/>
  <c r="I1408" i="33" a="1"/>
  <c r="I1408" i="33" s="1"/>
  <c r="I1407" i="33" a="1"/>
  <c r="I1407" i="33" s="1"/>
  <c r="I1406" i="33" a="1"/>
  <c r="I1406" i="33" s="1"/>
  <c r="I1405" i="33" a="1"/>
  <c r="I1405" i="33" s="1"/>
  <c r="I1404" i="33" a="1"/>
  <c r="I1404" i="33" s="1"/>
  <c r="I1403" i="33" a="1"/>
  <c r="I1403" i="33" s="1"/>
  <c r="I1402" i="33" a="1"/>
  <c r="I1402" i="33" s="1"/>
  <c r="I1401" i="33" a="1"/>
  <c r="I1401" i="33" s="1"/>
  <c r="I1400" i="33" a="1"/>
  <c r="I1400" i="33" s="1"/>
  <c r="I1399" i="33" a="1"/>
  <c r="I1399" i="33" s="1"/>
  <c r="I1398" i="33" a="1"/>
  <c r="I1398" i="33" s="1"/>
  <c r="I1397" i="33" a="1"/>
  <c r="I1397" i="33" s="1"/>
  <c r="I1396" i="33" a="1"/>
  <c r="I1396" i="33" s="1"/>
  <c r="I1395" i="33" a="1"/>
  <c r="I1395" i="33" s="1"/>
  <c r="I1394" i="33" a="1"/>
  <c r="I1394" i="33" s="1"/>
  <c r="I1393" i="33" a="1"/>
  <c r="I1393" i="33" s="1"/>
  <c r="I1392" i="33" a="1"/>
  <c r="I1392" i="33" s="1"/>
  <c r="I1391" i="33" a="1"/>
  <c r="I1391" i="33" s="1"/>
  <c r="I1390" i="33" a="1"/>
  <c r="I1390" i="33" s="1"/>
  <c r="I1389" i="33" a="1"/>
  <c r="I1389" i="33" s="1"/>
  <c r="I1388" i="33" a="1"/>
  <c r="I1388" i="33" s="1"/>
  <c r="I1387" i="33" a="1"/>
  <c r="I1387" i="33" s="1"/>
  <c r="I1386" i="33" a="1"/>
  <c r="I1386" i="33" s="1"/>
  <c r="I1385" i="33" a="1"/>
  <c r="I1385" i="33" s="1"/>
  <c r="I1384" i="33" a="1"/>
  <c r="I1384" i="33" s="1"/>
  <c r="I1383" i="33" a="1"/>
  <c r="I1383" i="33" s="1"/>
  <c r="I1382" i="33" a="1"/>
  <c r="I1382" i="33" s="1"/>
  <c r="I1381" i="33" a="1"/>
  <c r="I1381" i="33" s="1"/>
  <c r="I1380" i="33" a="1"/>
  <c r="I1380" i="33" s="1"/>
  <c r="I1379" i="33" a="1"/>
  <c r="I1379" i="33" s="1"/>
  <c r="I1378" i="33" a="1"/>
  <c r="I1378" i="33" s="1"/>
  <c r="I1377" i="33" a="1"/>
  <c r="I1377" i="33" s="1"/>
  <c r="I1376" i="33" a="1"/>
  <c r="I1376" i="33" s="1"/>
  <c r="I1375" i="33" a="1"/>
  <c r="I1375" i="33" s="1"/>
  <c r="I1374" i="33" a="1"/>
  <c r="I1374" i="33" s="1"/>
  <c r="I1373" i="33" a="1"/>
  <c r="I1373" i="33" s="1"/>
  <c r="I1372" i="33" a="1"/>
  <c r="I1372" i="33" s="1"/>
  <c r="I1371" i="33" a="1"/>
  <c r="I1371" i="33" s="1"/>
  <c r="I1370" i="33" a="1"/>
  <c r="I1370" i="33" s="1"/>
  <c r="I1369" i="33" a="1"/>
  <c r="I1369" i="33" s="1"/>
  <c r="I1368" i="33" a="1"/>
  <c r="I1368" i="33" s="1"/>
  <c r="I1367" i="33" a="1"/>
  <c r="I1367" i="33" s="1"/>
  <c r="I1366" i="33" a="1"/>
  <c r="I1366" i="33" s="1"/>
  <c r="I1365" i="33" a="1"/>
  <c r="I1365" i="33" s="1"/>
  <c r="I1364" i="33" a="1"/>
  <c r="I1364" i="33" s="1"/>
  <c r="I1363" i="33" a="1"/>
  <c r="I1363" i="33" s="1"/>
  <c r="I1362" i="33" a="1"/>
  <c r="I1362" i="33" s="1"/>
  <c r="I1361" i="33" a="1"/>
  <c r="I1361" i="33" s="1"/>
  <c r="I1360" i="33" a="1"/>
  <c r="I1360" i="33" s="1"/>
  <c r="I1359" i="33" a="1"/>
  <c r="I1359" i="33" s="1"/>
  <c r="I1358" i="33" a="1"/>
  <c r="I1358" i="33" s="1"/>
  <c r="I1357" i="33" a="1"/>
  <c r="I1357" i="33" s="1"/>
  <c r="I1356" i="33" a="1"/>
  <c r="I1356" i="33" s="1"/>
  <c r="I1355" i="33" a="1"/>
  <c r="I1355" i="33" s="1"/>
  <c r="I1354" i="33" a="1"/>
  <c r="I1354" i="33" s="1"/>
  <c r="I1353" i="33" a="1"/>
  <c r="I1353" i="33" s="1"/>
  <c r="I1352" i="33" a="1"/>
  <c r="I1352" i="33" s="1"/>
  <c r="I1351" i="33" a="1"/>
  <c r="I1351" i="33" s="1"/>
  <c r="I1350" i="33" a="1"/>
  <c r="I1350" i="33" s="1"/>
  <c r="I1349" i="33" a="1"/>
  <c r="I1349" i="33" s="1"/>
  <c r="I1348" i="33" a="1"/>
  <c r="I1348" i="33" s="1"/>
  <c r="I1347" i="33" a="1"/>
  <c r="I1347" i="33" s="1"/>
  <c r="I1346" i="33" a="1"/>
  <c r="I1346" i="33" s="1"/>
  <c r="I1345" i="33" a="1"/>
  <c r="I1345" i="33" s="1"/>
  <c r="I1344" i="33" a="1"/>
  <c r="I1344" i="33" s="1"/>
  <c r="I1343" i="33" a="1"/>
  <c r="I1343" i="33" s="1"/>
  <c r="I1342" i="33" a="1"/>
  <c r="I1342" i="33" s="1"/>
  <c r="I1341" i="33" a="1"/>
  <c r="I1341" i="33" s="1"/>
  <c r="I1340" i="33" a="1"/>
  <c r="I1340" i="33" s="1"/>
  <c r="I1339" i="33" a="1"/>
  <c r="I1339" i="33" s="1"/>
  <c r="I1338" i="33" a="1"/>
  <c r="I1338" i="33" s="1"/>
  <c r="I1337" i="33" a="1"/>
  <c r="I1337" i="33" s="1"/>
  <c r="I1336" i="33" a="1"/>
  <c r="I1336" i="33" s="1"/>
  <c r="I1335" i="33" a="1"/>
  <c r="I1335" i="33" s="1"/>
  <c r="I1334" i="33" a="1"/>
  <c r="I1334" i="33" s="1"/>
  <c r="I1333" i="33" a="1"/>
  <c r="I1333" i="33" s="1"/>
  <c r="I1332" i="33" a="1"/>
  <c r="I1332" i="33" s="1"/>
  <c r="I1331" i="33" a="1"/>
  <c r="I1331" i="33" s="1"/>
  <c r="I1330" i="33" a="1"/>
  <c r="I1330" i="33" s="1"/>
  <c r="I1329" i="33" a="1"/>
  <c r="I1329" i="33" s="1"/>
  <c r="I1328" i="33" a="1"/>
  <c r="I1328" i="33" s="1"/>
  <c r="I1327" i="33" a="1"/>
  <c r="I1327" i="33" s="1"/>
  <c r="I1326" i="33" a="1"/>
  <c r="I1326" i="33" s="1"/>
  <c r="I1325" i="33" a="1"/>
  <c r="I1325" i="33" s="1"/>
  <c r="I1324" i="33" a="1"/>
  <c r="I1324" i="33" s="1"/>
  <c r="I1323" i="33" a="1"/>
  <c r="I1323" i="33" s="1"/>
  <c r="I1322" i="33" a="1"/>
  <c r="I1322" i="33" s="1"/>
  <c r="I1321" i="33" a="1"/>
  <c r="I1321" i="33" s="1"/>
  <c r="I1320" i="33" a="1"/>
  <c r="I1320" i="33" s="1"/>
  <c r="I1319" i="33" a="1"/>
  <c r="I1319" i="33" s="1"/>
  <c r="I1318" i="33" a="1"/>
  <c r="I1318" i="33" s="1"/>
  <c r="I1317" i="33" a="1"/>
  <c r="I1317" i="33" s="1"/>
  <c r="I1316" i="33" a="1"/>
  <c r="I1316" i="33" s="1"/>
  <c r="I1315" i="33" a="1"/>
  <c r="I1315" i="33" s="1"/>
  <c r="I1314" i="33" a="1"/>
  <c r="I1314" i="33" s="1"/>
  <c r="I1313" i="33" a="1"/>
  <c r="I1313" i="33" s="1"/>
  <c r="I1312" i="33" a="1"/>
  <c r="I1312" i="33" s="1"/>
  <c r="I1311" i="33" a="1"/>
  <c r="I1311" i="33" s="1"/>
  <c r="I1310" i="33" a="1"/>
  <c r="I1310" i="33" s="1"/>
  <c r="I1309" i="33" a="1"/>
  <c r="I1309" i="33" s="1"/>
  <c r="I1308" i="33" a="1"/>
  <c r="I1308" i="33" s="1"/>
  <c r="I1307" i="33" a="1"/>
  <c r="I1307" i="33" s="1"/>
  <c r="I1306" i="33" a="1"/>
  <c r="I1306" i="33" s="1"/>
  <c r="I1305" i="33" a="1"/>
  <c r="I1305" i="33" s="1"/>
  <c r="I1304" i="33" a="1"/>
  <c r="I1304" i="33" s="1"/>
  <c r="I1303" i="33" a="1"/>
  <c r="I1303" i="33" s="1"/>
  <c r="I1302" i="33" a="1"/>
  <c r="I1302" i="33" s="1"/>
  <c r="I1301" i="33" a="1"/>
  <c r="I1301" i="33" s="1"/>
  <c r="I1300" i="33" a="1"/>
  <c r="I1300" i="33" s="1"/>
  <c r="I1299" i="33" a="1"/>
  <c r="I1299" i="33" s="1"/>
  <c r="I1298" i="33" a="1"/>
  <c r="I1298" i="33" s="1"/>
  <c r="I1297" i="33" a="1"/>
  <c r="I1297" i="33" s="1"/>
  <c r="I1296" i="33" a="1"/>
  <c r="I1296" i="33" s="1"/>
  <c r="I1295" i="33" a="1"/>
  <c r="I1295" i="33" s="1"/>
  <c r="I1294" i="33" a="1"/>
  <c r="I1294" i="33" s="1"/>
  <c r="I1293" i="33" a="1"/>
  <c r="I1293" i="33" s="1"/>
  <c r="I1292" i="33" a="1"/>
  <c r="I1292" i="33" s="1"/>
  <c r="I1291" i="33" a="1"/>
  <c r="I1291" i="33" s="1"/>
  <c r="I1290" i="33" a="1"/>
  <c r="I1290" i="33" s="1"/>
  <c r="I1289" i="33" a="1"/>
  <c r="I1289" i="33" s="1"/>
  <c r="I1288" i="33" a="1"/>
  <c r="I1288" i="33" s="1"/>
  <c r="I1287" i="33" a="1"/>
  <c r="I1287" i="33" s="1"/>
  <c r="I1286" i="33" a="1"/>
  <c r="I1286" i="33" s="1"/>
  <c r="I1285" i="33" a="1"/>
  <c r="I1285" i="33" s="1"/>
  <c r="I1284" i="33" a="1"/>
  <c r="I1284" i="33" s="1"/>
  <c r="I1283" i="33" a="1"/>
  <c r="I1283" i="33" s="1"/>
  <c r="I1282" i="33" a="1"/>
  <c r="I1282" i="33" s="1"/>
  <c r="I1281" i="33" a="1"/>
  <c r="I1281" i="33" s="1"/>
  <c r="I1280" i="33" a="1"/>
  <c r="I1280" i="33" s="1"/>
  <c r="I1279" i="33" a="1"/>
  <c r="I1279" i="33" s="1"/>
  <c r="I1278" i="33" a="1"/>
  <c r="I1278" i="33" s="1"/>
  <c r="I1277" i="33" a="1"/>
  <c r="I1277" i="33" s="1"/>
  <c r="I1276" i="33" a="1"/>
  <c r="I1276" i="33" s="1"/>
  <c r="I1275" i="33" a="1"/>
  <c r="I1275" i="33" s="1"/>
  <c r="I1274" i="33" a="1"/>
  <c r="I1274" i="33" s="1"/>
  <c r="I1273" i="33" a="1"/>
  <c r="I1273" i="33" s="1"/>
  <c r="I1272" i="33" a="1"/>
  <c r="I1272" i="33" s="1"/>
  <c r="I1271" i="33" a="1"/>
  <c r="I1271" i="33" s="1"/>
  <c r="I1270" i="33" a="1"/>
  <c r="I1270" i="33" s="1"/>
  <c r="I1269" i="33" a="1"/>
  <c r="I1269" i="33" s="1"/>
  <c r="I1268" i="33" a="1"/>
  <c r="I1268" i="33" s="1"/>
  <c r="I1267" i="33" a="1"/>
  <c r="I1267" i="33" s="1"/>
  <c r="I1266" i="33" a="1"/>
  <c r="I1266" i="33" s="1"/>
  <c r="I1265" i="33" a="1"/>
  <c r="I1265" i="33" s="1"/>
  <c r="I1264" i="33" a="1"/>
  <c r="I1264" i="33" s="1"/>
  <c r="I1263" i="33" a="1"/>
  <c r="I1263" i="33" s="1"/>
  <c r="I1262" i="33" a="1"/>
  <c r="I1262" i="33" s="1"/>
  <c r="I1261" i="33" a="1"/>
  <c r="I1261" i="33" s="1"/>
  <c r="I1260" i="33" a="1"/>
  <c r="I1260" i="33" s="1"/>
  <c r="I1259" i="33" a="1"/>
  <c r="I1259" i="33" s="1"/>
  <c r="I1258" i="33" a="1"/>
  <c r="I1258" i="33" s="1"/>
  <c r="I1257" i="33" a="1"/>
  <c r="I1257" i="33" s="1"/>
  <c r="I1256" i="33" a="1"/>
  <c r="I1256" i="33" s="1"/>
  <c r="I1255" i="33" a="1"/>
  <c r="I1255" i="33" s="1"/>
  <c r="I1254" i="33" a="1"/>
  <c r="I1254" i="33" s="1"/>
  <c r="I1253" i="33" a="1"/>
  <c r="I1253" i="33" s="1"/>
  <c r="I1252" i="33" a="1"/>
  <c r="I1252" i="33" s="1"/>
  <c r="I1251" i="33" a="1"/>
  <c r="I1251" i="33" s="1"/>
  <c r="I1250" i="33" a="1"/>
  <c r="I1250" i="33" s="1"/>
  <c r="I1249" i="33" a="1"/>
  <c r="I1249" i="33" s="1"/>
  <c r="I1248" i="33" a="1"/>
  <c r="I1248" i="33" s="1"/>
  <c r="I1247" i="33" a="1"/>
  <c r="I1247" i="33" s="1"/>
  <c r="I1246" i="33" a="1"/>
  <c r="I1246" i="33" s="1"/>
  <c r="I1245" i="33" a="1"/>
  <c r="I1245" i="33" s="1"/>
  <c r="I1244" i="33" a="1"/>
  <c r="I1244" i="33" s="1"/>
  <c r="I1243" i="33" a="1"/>
  <c r="I1243" i="33" s="1"/>
  <c r="I1242" i="33" a="1"/>
  <c r="I1242" i="33" s="1"/>
  <c r="I1241" i="33" a="1"/>
  <c r="I1241" i="33" s="1"/>
  <c r="I1240" i="33" a="1"/>
  <c r="I1240" i="33" s="1"/>
  <c r="I1239" i="33" a="1"/>
  <c r="I1239" i="33" s="1"/>
  <c r="I1238" i="33" a="1"/>
  <c r="I1238" i="33" s="1"/>
  <c r="I1237" i="33" a="1"/>
  <c r="I1237" i="33" s="1"/>
  <c r="I1236" i="33" a="1"/>
  <c r="I1236" i="33" s="1"/>
  <c r="I1235" i="33" a="1"/>
  <c r="I1235" i="33" s="1"/>
  <c r="I1234" i="33" a="1"/>
  <c r="I1234" i="33" s="1"/>
  <c r="I1233" i="33" a="1"/>
  <c r="I1233" i="33" s="1"/>
  <c r="I1232" i="33" a="1"/>
  <c r="I1232" i="33" s="1"/>
  <c r="I1231" i="33" a="1"/>
  <c r="I1231" i="33" s="1"/>
  <c r="I1230" i="33" a="1"/>
  <c r="I1230" i="33" s="1"/>
  <c r="I1229" i="33" a="1"/>
  <c r="I1229" i="33" s="1"/>
  <c r="I1228" i="33" a="1"/>
  <c r="I1228" i="33" s="1"/>
  <c r="I1227" i="33" a="1"/>
  <c r="I1227" i="33" s="1"/>
  <c r="I1226" i="33" a="1"/>
  <c r="I1226" i="33" s="1"/>
  <c r="I1225" i="33" a="1"/>
  <c r="I1225" i="33" s="1"/>
  <c r="I1224" i="33" a="1"/>
  <c r="I1224" i="33" s="1"/>
  <c r="I1223" i="33" a="1"/>
  <c r="I1223" i="33" s="1"/>
  <c r="I1222" i="33" a="1"/>
  <c r="I1222" i="33" s="1"/>
  <c r="I1221" i="33" a="1"/>
  <c r="I1221" i="33" s="1"/>
  <c r="I1220" i="33" a="1"/>
  <c r="I1220" i="33" s="1"/>
  <c r="I1219" i="33" a="1"/>
  <c r="I1219" i="33" s="1"/>
  <c r="I1218" i="33" a="1"/>
  <c r="I1218" i="33" s="1"/>
  <c r="I1217" i="33" a="1"/>
  <c r="I1217" i="33" s="1"/>
  <c r="I1216" i="33" a="1"/>
  <c r="I1216" i="33" s="1"/>
  <c r="I1215" i="33" a="1"/>
  <c r="I1215" i="33" s="1"/>
  <c r="I1214" i="33" a="1"/>
  <c r="I1214" i="33" s="1"/>
  <c r="I1213" i="33" a="1"/>
  <c r="I1213" i="33" s="1"/>
  <c r="I1212" i="33" a="1"/>
  <c r="I1212" i="33" s="1"/>
  <c r="I1211" i="33" a="1"/>
  <c r="I1211" i="33" s="1"/>
  <c r="I1210" i="33" a="1"/>
  <c r="I1210" i="33" s="1"/>
  <c r="I1209" i="33" a="1"/>
  <c r="I1209" i="33" s="1"/>
  <c r="I1208" i="33" a="1"/>
  <c r="I1208" i="33" s="1"/>
  <c r="I1207" i="33" a="1"/>
  <c r="I1207" i="33" s="1"/>
  <c r="I1206" i="33" a="1"/>
  <c r="I1206" i="33" s="1"/>
  <c r="I1205" i="33" a="1"/>
  <c r="I1205" i="33" s="1"/>
  <c r="I1204" i="33" a="1"/>
  <c r="I1204" i="33" s="1"/>
  <c r="I1203" i="33" a="1"/>
  <c r="I1203" i="33" s="1"/>
  <c r="I1202" i="33" a="1"/>
  <c r="I1202" i="33" s="1"/>
  <c r="I1201" i="33" a="1"/>
  <c r="I1201" i="33" s="1"/>
  <c r="I1200" i="33" a="1"/>
  <c r="I1200" i="33" s="1"/>
  <c r="I1199" i="33" a="1"/>
  <c r="I1199" i="33" s="1"/>
  <c r="I1198" i="33" a="1"/>
  <c r="I1198" i="33" s="1"/>
  <c r="I9569" i="33"/>
  <c r="I9569" i="33" a="1"/>
  <c r="I9568" i="33"/>
  <c r="I9568" i="33" a="1"/>
  <c r="I9567" i="33"/>
  <c r="I9567" i="33" a="1"/>
  <c r="I9566" i="33"/>
  <c r="I9566" i="33" a="1"/>
  <c r="I9565" i="33"/>
  <c r="I9565" i="33" a="1"/>
  <c r="I9564" i="33"/>
  <c r="I9564" i="33" a="1"/>
  <c r="I9563" i="33"/>
  <c r="I9563" i="33" a="1"/>
  <c r="I9562" i="33"/>
  <c r="I9562" i="33" a="1"/>
  <c r="I9561" i="33"/>
  <c r="I9561" i="33" a="1"/>
  <c r="I9560" i="33"/>
  <c r="I9560" i="33" a="1"/>
  <c r="I9559" i="33"/>
  <c r="I9559" i="33" a="1"/>
  <c r="I9558" i="33"/>
  <c r="I9558" i="33" a="1"/>
  <c r="I9557" i="33"/>
  <c r="I9557" i="33" a="1"/>
  <c r="I9556" i="33"/>
  <c r="I9556" i="33" a="1"/>
  <c r="I9555" i="33"/>
  <c r="I9555" i="33" a="1"/>
  <c r="I9554" i="33"/>
  <c r="I9554" i="33" a="1"/>
  <c r="I9553" i="33"/>
  <c r="I9553" i="33" a="1"/>
  <c r="I9552" i="33"/>
  <c r="I9552" i="33" a="1"/>
  <c r="I9551" i="33"/>
  <c r="I9551" i="33" a="1"/>
  <c r="I9550" i="33"/>
  <c r="I9550" i="33" a="1"/>
  <c r="I9549" i="33"/>
  <c r="I9549" i="33" a="1"/>
  <c r="I9548" i="33"/>
  <c r="I9548" i="33" a="1"/>
  <c r="I9547" i="33"/>
  <c r="I9547" i="33" a="1"/>
  <c r="I9546" i="33"/>
  <c r="I9546" i="33" a="1"/>
  <c r="I9545" i="33"/>
  <c r="I9545" i="33" a="1"/>
  <c r="I9544" i="33"/>
  <c r="I9544" i="33" a="1"/>
  <c r="I9543" i="33"/>
  <c r="I9543" i="33" a="1"/>
  <c r="I9542" i="33"/>
  <c r="I9542" i="33" a="1"/>
  <c r="I9541" i="33"/>
  <c r="I9541" i="33" a="1"/>
  <c r="I9540" i="33"/>
  <c r="I9540" i="33" a="1"/>
  <c r="I9539" i="33"/>
  <c r="I9539" i="33" a="1"/>
  <c r="I9538" i="33"/>
  <c r="I9538" i="33" a="1"/>
  <c r="I9537" i="33"/>
  <c r="I9537" i="33" a="1"/>
  <c r="I9536" i="33"/>
  <c r="I9536" i="33" a="1"/>
  <c r="I9535" i="33"/>
  <c r="I9535" i="33" a="1"/>
  <c r="I9534" i="33"/>
  <c r="I9534" i="33" a="1"/>
  <c r="I9533" i="33"/>
  <c r="I9533" i="33" a="1"/>
  <c r="I9532" i="33"/>
  <c r="I9532" i="33" a="1"/>
  <c r="I9531" i="33"/>
  <c r="I9531" i="33" a="1"/>
  <c r="I9530" i="33"/>
  <c r="I9530" i="33" a="1"/>
  <c r="I9529" i="33"/>
  <c r="I9529" i="33" a="1"/>
  <c r="I9528" i="33"/>
  <c r="I9528" i="33" a="1"/>
  <c r="I9527" i="33"/>
  <c r="I9527" i="33" a="1"/>
  <c r="I9526" i="33"/>
  <c r="I9526" i="33" a="1"/>
  <c r="I9525" i="33"/>
  <c r="I9525" i="33" a="1"/>
  <c r="I9524" i="33"/>
  <c r="I9524" i="33" a="1"/>
  <c r="I9523" i="33"/>
  <c r="I9523" i="33" a="1"/>
  <c r="I9522" i="33"/>
  <c r="I9522" i="33" a="1"/>
  <c r="I9521" i="33"/>
  <c r="I9521" i="33" a="1"/>
  <c r="I9520" i="33"/>
  <c r="I9520" i="33" a="1"/>
  <c r="I9519" i="33"/>
  <c r="I9519" i="33" a="1"/>
  <c r="I9518" i="33"/>
  <c r="I9518" i="33" a="1"/>
  <c r="I9517" i="33"/>
  <c r="I9517" i="33" a="1"/>
  <c r="I9516" i="33"/>
  <c r="I9516" i="33" a="1"/>
  <c r="I9515" i="33"/>
  <c r="I9515" i="33" a="1"/>
  <c r="I9514" i="33"/>
  <c r="I9514" i="33" a="1"/>
  <c r="I9513" i="33"/>
  <c r="I9513" i="33" a="1"/>
  <c r="I9512" i="33"/>
  <c r="I9512" i="33" a="1"/>
  <c r="I9511" i="33"/>
  <c r="I9511" i="33" a="1"/>
  <c r="I9510" i="33"/>
  <c r="I9510" i="33" a="1"/>
  <c r="I9509" i="33"/>
  <c r="I9509" i="33" a="1"/>
  <c r="I9508" i="33"/>
  <c r="I9508" i="33" a="1"/>
  <c r="I9507" i="33"/>
  <c r="I9507" i="33" a="1"/>
  <c r="I9506" i="33"/>
  <c r="I9506" i="33" a="1"/>
  <c r="I9505" i="33"/>
  <c r="I9505" i="33" a="1"/>
  <c r="I9504" i="33"/>
  <c r="I9504" i="33" a="1"/>
  <c r="I9503" i="33"/>
  <c r="I9503" i="33" a="1"/>
  <c r="I9502" i="33"/>
  <c r="I9502" i="33" a="1"/>
  <c r="I9501" i="33"/>
  <c r="I9501" i="33" a="1"/>
  <c r="I9500" i="33"/>
  <c r="I9500" i="33" a="1"/>
  <c r="I9499" i="33"/>
  <c r="I9499" i="33" a="1"/>
  <c r="I9498" i="33"/>
  <c r="I9498" i="33" a="1"/>
  <c r="I9497" i="33"/>
  <c r="I9497" i="33" a="1"/>
  <c r="I9496" i="33" a="1"/>
  <c r="I9496" i="33" s="1"/>
  <c r="I9495" i="33"/>
  <c r="I9495" i="33" a="1"/>
  <c r="I9494" i="33" a="1"/>
  <c r="I9494" i="33" s="1"/>
  <c r="I9493" i="33" a="1"/>
  <c r="I9493" i="33" s="1"/>
  <c r="I9492" i="33" a="1"/>
  <c r="I9492" i="33" s="1"/>
  <c r="I9491" i="33" a="1"/>
  <c r="I9491" i="33" s="1"/>
  <c r="I9490" i="33" a="1"/>
  <c r="I9490" i="33" s="1"/>
  <c r="I9489" i="33" a="1"/>
  <c r="I9489" i="33" s="1"/>
  <c r="I9488" i="33" a="1"/>
  <c r="I9488" i="33" s="1"/>
  <c r="I9487" i="33" a="1"/>
  <c r="I9487" i="33" s="1"/>
  <c r="I9486" i="33" a="1"/>
  <c r="I9486" i="33" s="1"/>
  <c r="I9485" i="33" a="1"/>
  <c r="I9485" i="33" s="1"/>
  <c r="I9484" i="33" a="1"/>
  <c r="I9484" i="33" s="1"/>
  <c r="I9483" i="33" a="1"/>
  <c r="I9483" i="33" s="1"/>
  <c r="I9482" i="33" a="1"/>
  <c r="I9482" i="33" s="1"/>
  <c r="I9481" i="33" a="1"/>
  <c r="I9481" i="33" s="1"/>
  <c r="I9480" i="33" a="1"/>
  <c r="I9480" i="33" s="1"/>
  <c r="I9479" i="33" a="1"/>
  <c r="I9479" i="33" s="1"/>
  <c r="I9478" i="33" a="1"/>
  <c r="I9478" i="33" s="1"/>
  <c r="I9477" i="33" a="1"/>
  <c r="I9477" i="33" s="1"/>
  <c r="I9476" i="33" a="1"/>
  <c r="I9476" i="33" s="1"/>
  <c r="I9475" i="33" a="1"/>
  <c r="I9475" i="33" s="1"/>
  <c r="I9474" i="33" a="1"/>
  <c r="I9474" i="33" s="1"/>
  <c r="I9473" i="33" a="1"/>
  <c r="I9473" i="33" s="1"/>
  <c r="I9472" i="33" a="1"/>
  <c r="I9472" i="33" s="1"/>
  <c r="I9471" i="33" a="1"/>
  <c r="I9471" i="33" s="1"/>
  <c r="I9470" i="33" a="1"/>
  <c r="I9470" i="33" s="1"/>
  <c r="I9469" i="33" a="1"/>
  <c r="I9469" i="33" s="1"/>
  <c r="I9468" i="33" a="1"/>
  <c r="I9468" i="33" s="1"/>
  <c r="I9467" i="33" a="1"/>
  <c r="I9467" i="33" s="1"/>
  <c r="I9466" i="33" a="1"/>
  <c r="I9466" i="33" s="1"/>
  <c r="I9465" i="33" a="1"/>
  <c r="I9465" i="33" s="1"/>
  <c r="I9464" i="33" a="1"/>
  <c r="I9464" i="33" s="1"/>
  <c r="I9463" i="33" a="1"/>
  <c r="I9463" i="33" s="1"/>
  <c r="I9462" i="33" a="1"/>
  <c r="I9462" i="33" s="1"/>
  <c r="I9461" i="33" a="1"/>
  <c r="I9461" i="33" s="1"/>
  <c r="I9460" i="33" a="1"/>
  <c r="I9460" i="33" s="1"/>
  <c r="I9459" i="33" a="1"/>
  <c r="I9459" i="33" s="1"/>
  <c r="I9458" i="33" a="1"/>
  <c r="I9458" i="33" s="1"/>
  <c r="I9457" i="33" a="1"/>
  <c r="I9457" i="33" s="1"/>
  <c r="I9456" i="33" a="1"/>
  <c r="I9456" i="33" s="1"/>
  <c r="I9455" i="33" a="1"/>
  <c r="I9455" i="33" s="1"/>
  <c r="I9454" i="33" a="1"/>
  <c r="I9454" i="33" s="1"/>
  <c r="I9453" i="33" a="1"/>
  <c r="I9453" i="33" s="1"/>
  <c r="I9452" i="33" a="1"/>
  <c r="I9452" i="33" s="1"/>
  <c r="I9451" i="33" a="1"/>
  <c r="I9451" i="33" s="1"/>
  <c r="I9450" i="33" a="1"/>
  <c r="I9450" i="33" s="1"/>
  <c r="I9449" i="33" a="1"/>
  <c r="I9449" i="33" s="1"/>
  <c r="I9448" i="33" a="1"/>
  <c r="I9448" i="33" s="1"/>
  <c r="I9447" i="33" a="1"/>
  <c r="I9447" i="33" s="1"/>
  <c r="I9446" i="33" a="1"/>
  <c r="I9446" i="33" s="1"/>
  <c r="I9445" i="33" a="1"/>
  <c r="I9445" i="33" s="1"/>
  <c r="I9444" i="33" a="1"/>
  <c r="I9444" i="33" s="1"/>
  <c r="I9443" i="33" a="1"/>
  <c r="I9443" i="33" s="1"/>
  <c r="I9442" i="33" a="1"/>
  <c r="I9442" i="33" s="1"/>
  <c r="I9441" i="33" a="1"/>
  <c r="I9441" i="33" s="1"/>
  <c r="I9440" i="33" a="1"/>
  <c r="I9440" i="33" s="1"/>
  <c r="I9439" i="33" a="1"/>
  <c r="I9439" i="33" s="1"/>
  <c r="I9438" i="33" a="1"/>
  <c r="I9438" i="33" s="1"/>
  <c r="I9437" i="33" a="1"/>
  <c r="I9437" i="33" s="1"/>
  <c r="I9436" i="33" a="1"/>
  <c r="I9436" i="33" s="1"/>
  <c r="I9435" i="33" a="1"/>
  <c r="I9435" i="33" s="1"/>
  <c r="I9434" i="33" a="1"/>
  <c r="I9434" i="33" s="1"/>
  <c r="I9433" i="33" a="1"/>
  <c r="I9433" i="33" s="1"/>
  <c r="I9432" i="33" a="1"/>
  <c r="I9432" i="33" s="1"/>
  <c r="I9431" i="33" a="1"/>
  <c r="I9431" i="33" s="1"/>
  <c r="I9430" i="33" a="1"/>
  <c r="I9430" i="33" s="1"/>
  <c r="I9429" i="33" a="1"/>
  <c r="I9429" i="33" s="1"/>
  <c r="I9428" i="33" a="1"/>
  <c r="I9428" i="33" s="1"/>
  <c r="I9427" i="33" a="1"/>
  <c r="I9427" i="33" s="1"/>
  <c r="I9426" i="33" a="1"/>
  <c r="I9426" i="33" s="1"/>
  <c r="I9425" i="33" a="1"/>
  <c r="I9425" i="33" s="1"/>
  <c r="I9424" i="33" a="1"/>
  <c r="I9424" i="33" s="1"/>
  <c r="I9423" i="33" a="1"/>
  <c r="I9423" i="33" s="1"/>
  <c r="I9422" i="33" a="1"/>
  <c r="I9422" i="33" s="1"/>
  <c r="I9421" i="33" a="1"/>
  <c r="I9421" i="33" s="1"/>
  <c r="I9420" i="33" a="1"/>
  <c r="I9420" i="33" s="1"/>
  <c r="I9419" i="33" a="1"/>
  <c r="I9419" i="33" s="1"/>
  <c r="I9418" i="33" a="1"/>
  <c r="I9418" i="33" s="1"/>
  <c r="I9417" i="33" a="1"/>
  <c r="I9417" i="33" s="1"/>
  <c r="I9416" i="33" a="1"/>
  <c r="I9416" i="33" s="1"/>
  <c r="I9415" i="33" a="1"/>
  <c r="I9415" i="33" s="1"/>
  <c r="I9414" i="33" a="1"/>
  <c r="I9414" i="33" s="1"/>
  <c r="I9413" i="33" a="1"/>
  <c r="I9413" i="33" s="1"/>
  <c r="I9412" i="33" a="1"/>
  <c r="I9412" i="33" s="1"/>
  <c r="I9411" i="33" a="1"/>
  <c r="I9411" i="33" s="1"/>
  <c r="I9410" i="33" a="1"/>
  <c r="I9410" i="33" s="1"/>
  <c r="I9409" i="33" a="1"/>
  <c r="I9409" i="33" s="1"/>
  <c r="I9408" i="33" a="1"/>
  <c r="I9408" i="33" s="1"/>
  <c r="I9407" i="33" a="1"/>
  <c r="I9407" i="33" s="1"/>
  <c r="I9406" i="33" a="1"/>
  <c r="I9406" i="33" s="1"/>
  <c r="I9405" i="33" a="1"/>
  <c r="I9405" i="33" s="1"/>
  <c r="I9404" i="33" a="1"/>
  <c r="I9404" i="33" s="1"/>
  <c r="I9403" i="33" a="1"/>
  <c r="I9403" i="33" s="1"/>
  <c r="I9402" i="33" a="1"/>
  <c r="I9402" i="33" s="1"/>
  <c r="I9401" i="33" a="1"/>
  <c r="I9401" i="33" s="1"/>
  <c r="I9400" i="33" a="1"/>
  <c r="I9400" i="33" s="1"/>
  <c r="I9399" i="33" a="1"/>
  <c r="I9399" i="33" s="1"/>
  <c r="I9398" i="33" a="1"/>
  <c r="I9398" i="33" s="1"/>
  <c r="I9397" i="33" a="1"/>
  <c r="I9397" i="33" s="1"/>
  <c r="I9396" i="33" a="1"/>
  <c r="I9396" i="33" s="1"/>
  <c r="I9395" i="33" a="1"/>
  <c r="I9395" i="33" s="1"/>
  <c r="I9394" i="33" a="1"/>
  <c r="I9394" i="33" s="1"/>
  <c r="I9393" i="33" a="1"/>
  <c r="I9393" i="33" s="1"/>
  <c r="I9392" i="33" a="1"/>
  <c r="I9392" i="33" s="1"/>
  <c r="I9391" i="33" a="1"/>
  <c r="I9391" i="33" s="1"/>
  <c r="I9390" i="33" a="1"/>
  <c r="I9390" i="33" s="1"/>
  <c r="I9389" i="33" a="1"/>
  <c r="I9389" i="33" s="1"/>
  <c r="I9388" i="33" a="1"/>
  <c r="I9388" i="33" s="1"/>
  <c r="I9387" i="33" a="1"/>
  <c r="I9387" i="33" s="1"/>
  <c r="I9386" i="33" a="1"/>
  <c r="I9386" i="33" s="1"/>
  <c r="I9385" i="33" a="1"/>
  <c r="I9385" i="33" s="1"/>
  <c r="I9384" i="33" a="1"/>
  <c r="I9384" i="33" s="1"/>
  <c r="I9383" i="33" a="1"/>
  <c r="I9383" i="33" s="1"/>
  <c r="I9382" i="33" a="1"/>
  <c r="I9382" i="33" s="1"/>
  <c r="I9381" i="33" a="1"/>
  <c r="I9381" i="33" s="1"/>
  <c r="I9380" i="33" a="1"/>
  <c r="I9380" i="33" s="1"/>
  <c r="I9379" i="33" a="1"/>
  <c r="I9379" i="33" s="1"/>
  <c r="I9378" i="33" a="1"/>
  <c r="I9378" i="33" s="1"/>
  <c r="I9377" i="33" a="1"/>
  <c r="I9377" i="33" s="1"/>
  <c r="I9376" i="33" a="1"/>
  <c r="I9376" i="33" s="1"/>
  <c r="I9375" i="33" a="1"/>
  <c r="I9375" i="33" s="1"/>
  <c r="I9374" i="33" a="1"/>
  <c r="I9374" i="33" s="1"/>
  <c r="I9373" i="33" a="1"/>
  <c r="I9373" i="33" s="1"/>
  <c r="I9372" i="33" a="1"/>
  <c r="I9372" i="33" s="1"/>
  <c r="I9371" i="33" a="1"/>
  <c r="I9371" i="33" s="1"/>
  <c r="I9370" i="33" a="1"/>
  <c r="I9370" i="33" s="1"/>
  <c r="I9369" i="33" a="1"/>
  <c r="I9369" i="33" s="1"/>
  <c r="I9368" i="33" a="1"/>
  <c r="I9368" i="33" s="1"/>
  <c r="I9367" i="33" a="1"/>
  <c r="I9367" i="33" s="1"/>
  <c r="I9366" i="33" a="1"/>
  <c r="I9366" i="33" s="1"/>
  <c r="I9365" i="33" a="1"/>
  <c r="I9365" i="33" s="1"/>
  <c r="I9364" i="33" a="1"/>
  <c r="I9364" i="33" s="1"/>
  <c r="I9363" i="33" a="1"/>
  <c r="I9363" i="33" s="1"/>
  <c r="I9362" i="33" a="1"/>
  <c r="I9362" i="33" s="1"/>
  <c r="I9361" i="33" a="1"/>
  <c r="I9361" i="33" s="1"/>
  <c r="I9360" i="33" a="1"/>
  <c r="I9360" i="33" s="1"/>
  <c r="I9359" i="33" a="1"/>
  <c r="I9359" i="33" s="1"/>
  <c r="I9358" i="33" a="1"/>
  <c r="I9358" i="33" s="1"/>
  <c r="I9357" i="33" a="1"/>
  <c r="I9357" i="33" s="1"/>
  <c r="I9356" i="33" a="1"/>
  <c r="I9356" i="33" s="1"/>
  <c r="I9355" i="33" a="1"/>
  <c r="I9355" i="33" s="1"/>
  <c r="I9354" i="33" a="1"/>
  <c r="I9354" i="33" s="1"/>
  <c r="I9353" i="33" a="1"/>
  <c r="I9353" i="33" s="1"/>
  <c r="I9352" i="33" a="1"/>
  <c r="I9352" i="33" s="1"/>
  <c r="I9351" i="33" a="1"/>
  <c r="I9351" i="33" s="1"/>
  <c r="I9350" i="33" a="1"/>
  <c r="I9350" i="33" s="1"/>
  <c r="I9349" i="33" a="1"/>
  <c r="I9349" i="33" s="1"/>
  <c r="I9348" i="33" a="1"/>
  <c r="I9348" i="33" s="1"/>
  <c r="I9347" i="33" a="1"/>
  <c r="I9347" i="33" s="1"/>
  <c r="I9346" i="33" a="1"/>
  <c r="I9346" i="33" s="1"/>
  <c r="I9345" i="33" a="1"/>
  <c r="I9345" i="33" s="1"/>
  <c r="I9344" i="33" a="1"/>
  <c r="I9344" i="33" s="1"/>
  <c r="I9343" i="33" a="1"/>
  <c r="I9343" i="33" s="1"/>
  <c r="I9342" i="33" a="1"/>
  <c r="I9342" i="33" s="1"/>
  <c r="I9341" i="33" a="1"/>
  <c r="I9341" i="33" s="1"/>
  <c r="I9340" i="33" a="1"/>
  <c r="I9340" i="33" s="1"/>
  <c r="I9339" i="33" a="1"/>
  <c r="I9339" i="33" s="1"/>
  <c r="I9338" i="33" a="1"/>
  <c r="I9338" i="33" s="1"/>
  <c r="I9337" i="33" a="1"/>
  <c r="I9337" i="33" s="1"/>
  <c r="I9336" i="33" a="1"/>
  <c r="I9336" i="33" s="1"/>
  <c r="I9335" i="33" a="1"/>
  <c r="I9335" i="33" s="1"/>
  <c r="I9334" i="33" a="1"/>
  <c r="I9334" i="33" s="1"/>
  <c r="I9333" i="33" a="1"/>
  <c r="I9333" i="33" s="1"/>
  <c r="I9332" i="33" a="1"/>
  <c r="I9332" i="33" s="1"/>
  <c r="I9331" i="33" a="1"/>
  <c r="I9331" i="33" s="1"/>
  <c r="I9330" i="33" a="1"/>
  <c r="I9330" i="33" s="1"/>
  <c r="I9329" i="33" a="1"/>
  <c r="I9329" i="33" s="1"/>
  <c r="I9328" i="33" a="1"/>
  <c r="I9328" i="33" s="1"/>
  <c r="I9327" i="33" a="1"/>
  <c r="I9327" i="33" s="1"/>
  <c r="I9326" i="33" a="1"/>
  <c r="I9326" i="33" s="1"/>
  <c r="I9325" i="33" a="1"/>
  <c r="I9325" i="33" s="1"/>
  <c r="I9324" i="33" a="1"/>
  <c r="I9324" i="33" s="1"/>
  <c r="I9323" i="33" a="1"/>
  <c r="I9323" i="33" s="1"/>
  <c r="I9322" i="33" a="1"/>
  <c r="I9322" i="33" s="1"/>
  <c r="I9321" i="33" a="1"/>
  <c r="I9321" i="33" s="1"/>
  <c r="I9320" i="33" a="1"/>
  <c r="I9320" i="33" s="1"/>
  <c r="I9319" i="33" a="1"/>
  <c r="I9319" i="33" s="1"/>
  <c r="I9318" i="33" a="1"/>
  <c r="I9318" i="33" s="1"/>
  <c r="I9317" i="33" a="1"/>
  <c r="I9317" i="33" s="1"/>
  <c r="I9316" i="33" a="1"/>
  <c r="I9316" i="33" s="1"/>
  <c r="I9315" i="33" a="1"/>
  <c r="I9315" i="33" s="1"/>
  <c r="I9314" i="33" a="1"/>
  <c r="I9314" i="33" s="1"/>
  <c r="I9313" i="33" a="1"/>
  <c r="I9313" i="33" s="1"/>
  <c r="I9312" i="33" a="1"/>
  <c r="I9312" i="33" s="1"/>
  <c r="I9311" i="33" a="1"/>
  <c r="I9311" i="33" s="1"/>
  <c r="I9310" i="33" a="1"/>
  <c r="I9310" i="33" s="1"/>
  <c r="I9309" i="33" a="1"/>
  <c r="I9309" i="33" s="1"/>
  <c r="I9308" i="33" a="1"/>
  <c r="I9308" i="33" s="1"/>
  <c r="I9307" i="33" a="1"/>
  <c r="I9307" i="33" s="1"/>
  <c r="I9306" i="33" a="1"/>
  <c r="I9306" i="33" s="1"/>
  <c r="I9305" i="33" a="1"/>
  <c r="I9305" i="33" s="1"/>
  <c r="I9304" i="33" a="1"/>
  <c r="I9304" i="33" s="1"/>
  <c r="I9303" i="33" a="1"/>
  <c r="I9303" i="33" s="1"/>
  <c r="I9302" i="33" a="1"/>
  <c r="I9302" i="33" s="1"/>
  <c r="I9301" i="33" a="1"/>
  <c r="I9301" i="33" s="1"/>
  <c r="I9300" i="33" a="1"/>
  <c r="I9300" i="33" s="1"/>
  <c r="I9299" i="33" a="1"/>
  <c r="I9299" i="33" s="1"/>
  <c r="I9298" i="33" a="1"/>
  <c r="I9298" i="33" s="1"/>
  <c r="I9297" i="33" a="1"/>
  <c r="I9297" i="33" s="1"/>
  <c r="I9296" i="33" a="1"/>
  <c r="I9296" i="33" s="1"/>
  <c r="I9295" i="33" a="1"/>
  <c r="I9295" i="33" s="1"/>
  <c r="I9294" i="33" a="1"/>
  <c r="I9294" i="33" s="1"/>
  <c r="I9293" i="33" a="1"/>
  <c r="I9293" i="33" s="1"/>
  <c r="I9292" i="33" a="1"/>
  <c r="I9292" i="33" s="1"/>
  <c r="I9291" i="33" a="1"/>
  <c r="I9291" i="33" s="1"/>
  <c r="I9290" i="33" a="1"/>
  <c r="I9290" i="33" s="1"/>
  <c r="I9289" i="33" a="1"/>
  <c r="I9289" i="33" s="1"/>
  <c r="I9288" i="33" a="1"/>
  <c r="I9288" i="33" s="1"/>
  <c r="I9287" i="33" a="1"/>
  <c r="I9287" i="33" s="1"/>
  <c r="I9286" i="33" a="1"/>
  <c r="I9286" i="33" s="1"/>
  <c r="I9285" i="33" a="1"/>
  <c r="I9285" i="33" s="1"/>
  <c r="I9284" i="33" a="1"/>
  <c r="I9284" i="33" s="1"/>
  <c r="I9283" i="33" a="1"/>
  <c r="I9283" i="33" s="1"/>
  <c r="I9282" i="33" a="1"/>
  <c r="I9282" i="33" s="1"/>
  <c r="I9281" i="33" a="1"/>
  <c r="I9281" i="33" s="1"/>
  <c r="I9280" i="33" a="1"/>
  <c r="I9280" i="33" s="1"/>
  <c r="I9279" i="33" a="1"/>
  <c r="I9279" i="33" s="1"/>
  <c r="I9278" i="33" a="1"/>
  <c r="I9278" i="33" s="1"/>
  <c r="I9277" i="33" a="1"/>
  <c r="I9277" i="33" s="1"/>
  <c r="I9276" i="33" a="1"/>
  <c r="I9276" i="33" s="1"/>
  <c r="I9275" i="33" a="1"/>
  <c r="I9275" i="33" s="1"/>
  <c r="I9274" i="33" a="1"/>
  <c r="I9274" i="33" s="1"/>
  <c r="I9273" i="33" a="1"/>
  <c r="I9273" i="33" s="1"/>
  <c r="I9272" i="33" a="1"/>
  <c r="I9272" i="33" s="1"/>
  <c r="I9271" i="33" a="1"/>
  <c r="I9271" i="33" s="1"/>
  <c r="I9270" i="33" a="1"/>
  <c r="I9270" i="33" s="1"/>
  <c r="I9269" i="33" a="1"/>
  <c r="I9269" i="33" s="1"/>
  <c r="I9268" i="33" a="1"/>
  <c r="I9268" i="33" s="1"/>
  <c r="I9267" i="33" a="1"/>
  <c r="I9267" i="33" s="1"/>
  <c r="I9266" i="33" a="1"/>
  <c r="I9266" i="33" s="1"/>
  <c r="I9265" i="33" a="1"/>
  <c r="I9265" i="33" s="1"/>
  <c r="I9264" i="33" a="1"/>
  <c r="I9264" i="33" s="1"/>
  <c r="I9263" i="33" a="1"/>
  <c r="I9263" i="33" s="1"/>
  <c r="I9262" i="33" a="1"/>
  <c r="I9262" i="33" s="1"/>
  <c r="I9261" i="33" a="1"/>
  <c r="I9261" i="33" s="1"/>
  <c r="I9260" i="33" a="1"/>
  <c r="I9260" i="33" s="1"/>
  <c r="I9259" i="33" a="1"/>
  <c r="I9259" i="33" s="1"/>
  <c r="I9258" i="33" a="1"/>
  <c r="I9258" i="33" s="1"/>
  <c r="I9257" i="33" a="1"/>
  <c r="I9257" i="33" s="1"/>
  <c r="I9256" i="33" a="1"/>
  <c r="I9256" i="33" s="1"/>
  <c r="I9255" i="33" a="1"/>
  <c r="I9255" i="33" s="1"/>
  <c r="I9254" i="33" a="1"/>
  <c r="I9254" i="33" s="1"/>
  <c r="I9253" i="33" a="1"/>
  <c r="I9253" i="33" s="1"/>
  <c r="I9252" i="33" a="1"/>
  <c r="I9252" i="33" s="1"/>
  <c r="I9251" i="33" a="1"/>
  <c r="I9251" i="33" s="1"/>
  <c r="I9250" i="33" a="1"/>
  <c r="I9250" i="33" s="1"/>
  <c r="I9249" i="33" a="1"/>
  <c r="I9249" i="33" s="1"/>
  <c r="I9248" i="33" a="1"/>
  <c r="I9248" i="33" s="1"/>
  <c r="I9247" i="33" a="1"/>
  <c r="I9247" i="33" s="1"/>
  <c r="I9246" i="33" a="1"/>
  <c r="I9246" i="33" s="1"/>
  <c r="I9245" i="33" a="1"/>
  <c r="I9245" i="33" s="1"/>
  <c r="I9244" i="33" a="1"/>
  <c r="I9244" i="33" s="1"/>
  <c r="I9243" i="33" a="1"/>
  <c r="I9243" i="33" s="1"/>
  <c r="I9242" i="33" a="1"/>
  <c r="I9242" i="33" s="1"/>
  <c r="I9241" i="33" a="1"/>
  <c r="I9241" i="33" s="1"/>
  <c r="I9240" i="33" a="1"/>
  <c r="I9240" i="33" s="1"/>
  <c r="I9239" i="33" a="1"/>
  <c r="I9239" i="33" s="1"/>
  <c r="I9238" i="33" a="1"/>
  <c r="I9238" i="33" s="1"/>
  <c r="I9237" i="33" a="1"/>
  <c r="I9237" i="33" s="1"/>
  <c r="I9236" i="33" a="1"/>
  <c r="I9236" i="33" s="1"/>
  <c r="I9235" i="33" a="1"/>
  <c r="I9235" i="33" s="1"/>
  <c r="I9234" i="33" a="1"/>
  <c r="I9234" i="33" s="1"/>
  <c r="I9233" i="33" a="1"/>
  <c r="I9233" i="33" s="1"/>
  <c r="I9232" i="33" a="1"/>
  <c r="I9232" i="33" s="1"/>
  <c r="I9231" i="33" a="1"/>
  <c r="I9231" i="33" s="1"/>
  <c r="I9230" i="33" a="1"/>
  <c r="I9230" i="33" s="1"/>
  <c r="I9229" i="33" a="1"/>
  <c r="I9229" i="33" s="1"/>
  <c r="I9228" i="33" a="1"/>
  <c r="I9228" i="33" s="1"/>
  <c r="I9227" i="33" a="1"/>
  <c r="I9227" i="33" s="1"/>
  <c r="I9226" i="33" a="1"/>
  <c r="I9226" i="33" s="1"/>
  <c r="I9225" i="33" a="1"/>
  <c r="I9225" i="33" s="1"/>
  <c r="I9224" i="33" a="1"/>
  <c r="I9224" i="33" s="1"/>
  <c r="I9223" i="33" a="1"/>
  <c r="I9223" i="33" s="1"/>
  <c r="I9222" i="33" a="1"/>
  <c r="I9222" i="33" s="1"/>
  <c r="I9221" i="33" a="1"/>
  <c r="I9221" i="33" s="1"/>
  <c r="I9220" i="33" a="1"/>
  <c r="I9220" i="33" s="1"/>
  <c r="I9219" i="33" a="1"/>
  <c r="I9219" i="33" s="1"/>
  <c r="I9218" i="33" a="1"/>
  <c r="I9218" i="33" s="1"/>
  <c r="I9217" i="33" a="1"/>
  <c r="I9217" i="33" s="1"/>
  <c r="I9216" i="33" a="1"/>
  <c r="I9216" i="33" s="1"/>
  <c r="I9215" i="33" a="1"/>
  <c r="I9215" i="33" s="1"/>
  <c r="I9214" i="33" a="1"/>
  <c r="I9214" i="33" s="1"/>
  <c r="I9213" i="33" a="1"/>
  <c r="I9213" i="33" s="1"/>
  <c r="I9212" i="33" a="1"/>
  <c r="I9212" i="33" s="1"/>
  <c r="I9211" i="33" a="1"/>
  <c r="I9211" i="33" s="1"/>
  <c r="I9210" i="33" a="1"/>
  <c r="I9210" i="33" s="1"/>
  <c r="I9209" i="33" a="1"/>
  <c r="I9209" i="33" s="1"/>
  <c r="I9208" i="33" a="1"/>
  <c r="I9208" i="33" s="1"/>
  <c r="I9207" i="33" a="1"/>
  <c r="I9207" i="33" s="1"/>
  <c r="I9206" i="33" a="1"/>
  <c r="I9206" i="33" s="1"/>
  <c r="I9205" i="33" a="1"/>
  <c r="I9205" i="33" s="1"/>
  <c r="I9204" i="33" a="1"/>
  <c r="I9204" i="33" s="1"/>
  <c r="I9203" i="33" a="1"/>
  <c r="I9203" i="33" s="1"/>
  <c r="I9202" i="33" a="1"/>
  <c r="I9202" i="33" s="1"/>
  <c r="I9201" i="33" a="1"/>
  <c r="I9201" i="33" s="1"/>
  <c r="I9200" i="33" a="1"/>
  <c r="I9200" i="33" s="1"/>
  <c r="I9199" i="33" a="1"/>
  <c r="I9199" i="33" s="1"/>
  <c r="I9198" i="33" a="1"/>
  <c r="I9198" i="33" s="1"/>
  <c r="I9197" i="33" a="1"/>
  <c r="I9197" i="33" s="1"/>
  <c r="I9196" i="33" a="1"/>
  <c r="I9196" i="33" s="1"/>
  <c r="I9195" i="33" a="1"/>
  <c r="I9195" i="33" s="1"/>
  <c r="I9194" i="33" a="1"/>
  <c r="I9194" i="33" s="1"/>
  <c r="I9193" i="33" a="1"/>
  <c r="I9193" i="33" s="1"/>
  <c r="I9192" i="33" a="1"/>
  <c r="I9192" i="33" s="1"/>
  <c r="I9191" i="33" a="1"/>
  <c r="I9191" i="33" s="1"/>
  <c r="I9190" i="33" a="1"/>
  <c r="I9190" i="33" s="1"/>
  <c r="I9189" i="33" a="1"/>
  <c r="I9189" i="33" s="1"/>
  <c r="I9188" i="33" a="1"/>
  <c r="I9188" i="33" s="1"/>
  <c r="I9187" i="33" a="1"/>
  <c r="I9187" i="33" s="1"/>
  <c r="I9186" i="33" a="1"/>
  <c r="I9186" i="33" s="1"/>
  <c r="I9185" i="33" a="1"/>
  <c r="I9185" i="33" s="1"/>
  <c r="I9184" i="33" a="1"/>
  <c r="I9184" i="33" s="1"/>
  <c r="I9183" i="33" a="1"/>
  <c r="I9183" i="33" s="1"/>
  <c r="I9182" i="33" a="1"/>
  <c r="I9182" i="33" s="1"/>
  <c r="I9181" i="33" a="1"/>
  <c r="I9181" i="33" s="1"/>
  <c r="I9180" i="33" a="1"/>
  <c r="I9180" i="33" s="1"/>
  <c r="I9179" i="33" a="1"/>
  <c r="I9179" i="33" s="1"/>
  <c r="I9178" i="33" a="1"/>
  <c r="I9178" i="33" s="1"/>
  <c r="I9177" i="33" a="1"/>
  <c r="I9177" i="33" s="1"/>
  <c r="I9176" i="33" a="1"/>
  <c r="I9176" i="33" s="1"/>
  <c r="I9175" i="33" a="1"/>
  <c r="I9175" i="33" s="1"/>
  <c r="I9174" i="33" a="1"/>
  <c r="I9174" i="33" s="1"/>
  <c r="I9173" i="33" a="1"/>
  <c r="I9173" i="33" s="1"/>
  <c r="I9172" i="33" a="1"/>
  <c r="I9172" i="33" s="1"/>
  <c r="I9171" i="33" a="1"/>
  <c r="I9171" i="33" s="1"/>
  <c r="I9170" i="33" a="1"/>
  <c r="I9170" i="33" s="1"/>
  <c r="I9169" i="33" a="1"/>
  <c r="I9169" i="33" s="1"/>
  <c r="I9168" i="33" a="1"/>
  <c r="I9168" i="33" s="1"/>
  <c r="I9167" i="33" a="1"/>
  <c r="I9167" i="33" s="1"/>
  <c r="I9166" i="33" a="1"/>
  <c r="I9166" i="33" s="1"/>
  <c r="I9165" i="33" a="1"/>
  <c r="I9165" i="33" s="1"/>
  <c r="I9164" i="33" a="1"/>
  <c r="I9164" i="33" s="1"/>
  <c r="I9163" i="33" a="1"/>
  <c r="I9163" i="33" s="1"/>
  <c r="I9162" i="33" a="1"/>
  <c r="I9162" i="33" s="1"/>
  <c r="I9161" i="33" a="1"/>
  <c r="I9161" i="33" s="1"/>
  <c r="I9160" i="33" a="1"/>
  <c r="I9160" i="33" s="1"/>
  <c r="I9159" i="33" a="1"/>
  <c r="I9159" i="33" s="1"/>
  <c r="I9158" i="33" a="1"/>
  <c r="I9158" i="33" s="1"/>
  <c r="I9157" i="33" a="1"/>
  <c r="I9157" i="33" s="1"/>
  <c r="I9156" i="33" a="1"/>
  <c r="I9156" i="33" s="1"/>
  <c r="I9155" i="33" a="1"/>
  <c r="I9155" i="33" s="1"/>
  <c r="I9154" i="33" a="1"/>
  <c r="I9154" i="33" s="1"/>
  <c r="I9153" i="33" a="1"/>
  <c r="I9153" i="33" s="1"/>
  <c r="I9152" i="33" a="1"/>
  <c r="I9152" i="33" s="1"/>
  <c r="I9151" i="33" a="1"/>
  <c r="I9151" i="33" s="1"/>
  <c r="I9150" i="33" a="1"/>
  <c r="I9150" i="33" s="1"/>
  <c r="I9149" i="33" a="1"/>
  <c r="I9149" i="33" s="1"/>
  <c r="I9148" i="33" a="1"/>
  <c r="I9148" i="33" s="1"/>
  <c r="I9147" i="33" a="1"/>
  <c r="I9147" i="33" s="1"/>
  <c r="I9146" i="33" a="1"/>
  <c r="I9146" i="33" s="1"/>
  <c r="I9145" i="33" a="1"/>
  <c r="I9145" i="33" s="1"/>
  <c r="I9144" i="33" a="1"/>
  <c r="I9144" i="33" s="1"/>
  <c r="I9143" i="33" a="1"/>
  <c r="I9143" i="33" s="1"/>
  <c r="I9142" i="33" a="1"/>
  <c r="I9142" i="33" s="1"/>
  <c r="I9141" i="33" a="1"/>
  <c r="I9141" i="33" s="1"/>
  <c r="I9140" i="33" a="1"/>
  <c r="I9140" i="33" s="1"/>
  <c r="I9139" i="33" a="1"/>
  <c r="I9139" i="33" s="1"/>
  <c r="I9138" i="33" a="1"/>
  <c r="I9138" i="33" s="1"/>
  <c r="I9137" i="33" a="1"/>
  <c r="I9137" i="33" s="1"/>
  <c r="I9136" i="33" a="1"/>
  <c r="I9136" i="33" s="1"/>
  <c r="I9135" i="33" a="1"/>
  <c r="I9135" i="33" s="1"/>
  <c r="I9134" i="33" a="1"/>
  <c r="I9134" i="33" s="1"/>
  <c r="I9133" i="33" a="1"/>
  <c r="I9133" i="33" s="1"/>
  <c r="I9132" i="33" a="1"/>
  <c r="I9132" i="33" s="1"/>
  <c r="I9131" i="33" a="1"/>
  <c r="I9131" i="33" s="1"/>
  <c r="I9130" i="33" a="1"/>
  <c r="I9130" i="33" s="1"/>
  <c r="I9129" i="33" a="1"/>
  <c r="I9129" i="33" s="1"/>
  <c r="I9128" i="33" a="1"/>
  <c r="I9128" i="33" s="1"/>
  <c r="I9127" i="33" a="1"/>
  <c r="I9127" i="33" s="1"/>
  <c r="I9126" i="33" a="1"/>
  <c r="I9126" i="33" s="1"/>
  <c r="I9125" i="33" a="1"/>
  <c r="I9125" i="33" s="1"/>
  <c r="I9124" i="33" a="1"/>
  <c r="I9124" i="33" s="1"/>
  <c r="I9123" i="33" a="1"/>
  <c r="I9123" i="33" s="1"/>
  <c r="I9122" i="33" a="1"/>
  <c r="I9122" i="33" s="1"/>
  <c r="I9121" i="33" a="1"/>
  <c r="I9121" i="33" s="1"/>
  <c r="I9120" i="33" a="1"/>
  <c r="I9120" i="33" s="1"/>
  <c r="I9119" i="33" a="1"/>
  <c r="I9119" i="33" s="1"/>
  <c r="I9118" i="33" a="1"/>
  <c r="I9118" i="33" s="1"/>
  <c r="I9117" i="33" a="1"/>
  <c r="I9117" i="33" s="1"/>
  <c r="I9116" i="33" a="1"/>
  <c r="I9116" i="33" s="1"/>
  <c r="I9115" i="33" a="1"/>
  <c r="I9115" i="33" s="1"/>
  <c r="I9114" i="33" a="1"/>
  <c r="I9114" i="33" s="1"/>
  <c r="I9113" i="33" a="1"/>
  <c r="I9113" i="33" s="1"/>
  <c r="I9112" i="33" a="1"/>
  <c r="I9112" i="33" s="1"/>
  <c r="I9111" i="33" a="1"/>
  <c r="I9111" i="33" s="1"/>
  <c r="I9110" i="33" a="1"/>
  <c r="I9110" i="33" s="1"/>
  <c r="I9109" i="33" a="1"/>
  <c r="I9109" i="33" s="1"/>
  <c r="I9108" i="33" a="1"/>
  <c r="I9108" i="33" s="1"/>
  <c r="I9107" i="33" a="1"/>
  <c r="I9107" i="33" s="1"/>
  <c r="I9106" i="33" a="1"/>
  <c r="I9106" i="33" s="1"/>
  <c r="I9105" i="33" a="1"/>
  <c r="I9105" i="33" s="1"/>
  <c r="I9104" i="33" a="1"/>
  <c r="I9104" i="33" s="1"/>
  <c r="I9103" i="33" a="1"/>
  <c r="I9103" i="33" s="1"/>
  <c r="I9102" i="33" a="1"/>
  <c r="I9102" i="33" s="1"/>
  <c r="I9101" i="33" a="1"/>
  <c r="I9101" i="33" s="1"/>
  <c r="I9100" i="33" a="1"/>
  <c r="I9100" i="33" s="1"/>
  <c r="I9099" i="33" a="1"/>
  <c r="I9099" i="33" s="1"/>
  <c r="I9098" i="33" a="1"/>
  <c r="I9098" i="33" s="1"/>
  <c r="I9097" i="33" a="1"/>
  <c r="I9097" i="33" s="1"/>
  <c r="I9096" i="33" a="1"/>
  <c r="I9096" i="33" s="1"/>
  <c r="I9095" i="33" a="1"/>
  <c r="I9095" i="33" s="1"/>
  <c r="I9094" i="33" a="1"/>
  <c r="I9094" i="33" s="1"/>
  <c r="I9093" i="33" a="1"/>
  <c r="I9093" i="33" s="1"/>
  <c r="I9092" i="33" a="1"/>
  <c r="I9092" i="33" s="1"/>
  <c r="I9091" i="33" a="1"/>
  <c r="I9091" i="33" s="1"/>
  <c r="I9090" i="33" a="1"/>
  <c r="I9090" i="33" s="1"/>
  <c r="I9089" i="33" a="1"/>
  <c r="I9089" i="33" s="1"/>
  <c r="I9088" i="33" a="1"/>
  <c r="I9088" i="33" s="1"/>
  <c r="I9087" i="33" a="1"/>
  <c r="I9087" i="33" s="1"/>
  <c r="I9086" i="33" a="1"/>
  <c r="I9086" i="33" s="1"/>
  <c r="I9085" i="33" a="1"/>
  <c r="I9085" i="33" s="1"/>
  <c r="I9084" i="33" a="1"/>
  <c r="I9084" i="33" s="1"/>
  <c r="I9083" i="33" a="1"/>
  <c r="I9083" i="33" s="1"/>
  <c r="I9082" i="33" a="1"/>
  <c r="I9082" i="33" s="1"/>
  <c r="I9081" i="33" a="1"/>
  <c r="I9081" i="33" s="1"/>
  <c r="I9080" i="33" a="1"/>
  <c r="I9080" i="33" s="1"/>
  <c r="I9079" i="33" a="1"/>
  <c r="I9079" i="33" s="1"/>
  <c r="I9078" i="33" a="1"/>
  <c r="I9078" i="33" s="1"/>
  <c r="I9077" i="33" a="1"/>
  <c r="I9077" i="33" s="1"/>
  <c r="I9076" i="33" a="1"/>
  <c r="I9076" i="33" s="1"/>
  <c r="I9075" i="33" a="1"/>
  <c r="I9075" i="33" s="1"/>
  <c r="I9074" i="33" a="1"/>
  <c r="I9074" i="33" s="1"/>
  <c r="I9073" i="33" a="1"/>
  <c r="I9073" i="33" s="1"/>
  <c r="I9072" i="33" a="1"/>
  <c r="I9072" i="33" s="1"/>
  <c r="I9071" i="33" a="1"/>
  <c r="I9071" i="33" s="1"/>
  <c r="I9070" i="33" a="1"/>
  <c r="I9070" i="33" s="1"/>
  <c r="I9069" i="33" a="1"/>
  <c r="I9069" i="33" s="1"/>
  <c r="I9068" i="33" a="1"/>
  <c r="I9068" i="33" s="1"/>
  <c r="I9067" i="33" a="1"/>
  <c r="I9067" i="33" s="1"/>
  <c r="I9066" i="33" a="1"/>
  <c r="I9066" i="33" s="1"/>
  <c r="I9065" i="33" a="1"/>
  <c r="I9065" i="33" s="1"/>
  <c r="I9064" i="33" a="1"/>
  <c r="I9064" i="33" s="1"/>
  <c r="I9063" i="33" a="1"/>
  <c r="I9063" i="33" s="1"/>
  <c r="I9062" i="33" a="1"/>
  <c r="I9062" i="33" s="1"/>
  <c r="I9061" i="33" a="1"/>
  <c r="I9061" i="33" s="1"/>
  <c r="I9060" i="33" a="1"/>
  <c r="I9060" i="33" s="1"/>
  <c r="I9059" i="33" a="1"/>
  <c r="I9059" i="33" s="1"/>
  <c r="I9058" i="33" a="1"/>
  <c r="I9058" i="33" s="1"/>
  <c r="I9057" i="33" a="1"/>
  <c r="I9057" i="33" s="1"/>
  <c r="I9056" i="33" a="1"/>
  <c r="I9056" i="33" s="1"/>
  <c r="I9055" i="33" a="1"/>
  <c r="I9055" i="33" s="1"/>
  <c r="I9054" i="33" a="1"/>
  <c r="I9054" i="33" s="1"/>
  <c r="I9053" i="33" a="1"/>
  <c r="I9053" i="33" s="1"/>
  <c r="I9052" i="33" a="1"/>
  <c r="I9052" i="33" s="1"/>
  <c r="I9051" i="33" a="1"/>
  <c r="I9051" i="33" s="1"/>
  <c r="I9050" i="33" a="1"/>
  <c r="I9050" i="33" s="1"/>
  <c r="I9049" i="33" a="1"/>
  <c r="I9049" i="33" s="1"/>
  <c r="I9048" i="33" a="1"/>
  <c r="I9048" i="33" s="1"/>
  <c r="I9047" i="33" a="1"/>
  <c r="I9047" i="33" s="1"/>
  <c r="I9046" i="33" a="1"/>
  <c r="I9046" i="33" s="1"/>
  <c r="I9045" i="33" a="1"/>
  <c r="I9045" i="33" s="1"/>
  <c r="I9044" i="33" a="1"/>
  <c r="I9044" i="33" s="1"/>
  <c r="I9043" i="33" a="1"/>
  <c r="I9043" i="33" s="1"/>
  <c r="I9042" i="33" a="1"/>
  <c r="I9042" i="33" s="1"/>
  <c r="I9041" i="33" a="1"/>
  <c r="I9041" i="33" s="1"/>
  <c r="I9040" i="33" a="1"/>
  <c r="I9040" i="33" s="1"/>
  <c r="I9039" i="33" a="1"/>
  <c r="I9039" i="33" s="1"/>
  <c r="I9038" i="33" a="1"/>
  <c r="I9038" i="33" s="1"/>
  <c r="I9037" i="33" a="1"/>
  <c r="I9037" i="33" s="1"/>
  <c r="I9036" i="33" a="1"/>
  <c r="I9036" i="33" s="1"/>
  <c r="I9035" i="33" a="1"/>
  <c r="I9035" i="33" s="1"/>
  <c r="I9034" i="33" a="1"/>
  <c r="I9034" i="33" s="1"/>
  <c r="I9033" i="33" a="1"/>
  <c r="I9033" i="33" s="1"/>
  <c r="I9032" i="33" a="1"/>
  <c r="I9032" i="33" s="1"/>
  <c r="I9031" i="33" a="1"/>
  <c r="I9031" i="33" s="1"/>
  <c r="I9030" i="33" a="1"/>
  <c r="I9030" i="33" s="1"/>
  <c r="I9029" i="33" a="1"/>
  <c r="I9029" i="33" s="1"/>
  <c r="I9028" i="33" a="1"/>
  <c r="I9028" i="33" s="1"/>
  <c r="I9027" i="33" a="1"/>
  <c r="I9027" i="33" s="1"/>
  <c r="I9026" i="33" a="1"/>
  <c r="I9026" i="33" s="1"/>
  <c r="I9025" i="33" a="1"/>
  <c r="I9025" i="33" s="1"/>
  <c r="I9024" i="33" a="1"/>
  <c r="I9024" i="33" s="1"/>
  <c r="I9023" i="33" a="1"/>
  <c r="I9023" i="33" s="1"/>
  <c r="I9022" i="33" a="1"/>
  <c r="I9022" i="33" s="1"/>
  <c r="I9021" i="33" a="1"/>
  <c r="I9021" i="33" s="1"/>
  <c r="I9020" i="33" a="1"/>
  <c r="I9020" i="33" s="1"/>
  <c r="I9019" i="33" a="1"/>
  <c r="I9019" i="33" s="1"/>
  <c r="I9018" i="33" a="1"/>
  <c r="I9018" i="33" s="1"/>
  <c r="I9017" i="33" a="1"/>
  <c r="I9017" i="33" s="1"/>
  <c r="I9016" i="33" a="1"/>
  <c r="I9016" i="33" s="1"/>
  <c r="I9015" i="33" a="1"/>
  <c r="I9015" i="33" s="1"/>
  <c r="I9014" i="33" a="1"/>
  <c r="I9014" i="33" s="1"/>
  <c r="I9013" i="33" a="1"/>
  <c r="I9013" i="33" s="1"/>
  <c r="I9012" i="33" a="1"/>
  <c r="I9012" i="33" s="1"/>
  <c r="I9011" i="33" a="1"/>
  <c r="I9011" i="33" s="1"/>
  <c r="I9010" i="33" a="1"/>
  <c r="I9010" i="33" s="1"/>
  <c r="I9009" i="33" a="1"/>
  <c r="I9009" i="33" s="1"/>
  <c r="I9008" i="33" a="1"/>
  <c r="I9008" i="33" s="1"/>
  <c r="I9007" i="33" a="1"/>
  <c r="I9007" i="33" s="1"/>
  <c r="I9006" i="33" a="1"/>
  <c r="I9006" i="33" s="1"/>
  <c r="I9005" i="33" a="1"/>
  <c r="I9005" i="33" s="1"/>
  <c r="I9004" i="33" a="1"/>
  <c r="I9004" i="33" s="1"/>
  <c r="I9003" i="33" a="1"/>
  <c r="I9003" i="33" s="1"/>
  <c r="I9002" i="33" a="1"/>
  <c r="I9002" i="33" s="1"/>
  <c r="I9001" i="33" a="1"/>
  <c r="I9001" i="33" s="1"/>
  <c r="I9000" i="33" a="1"/>
  <c r="I9000" i="33" s="1"/>
  <c r="I8999" i="33" a="1"/>
  <c r="I8999" i="33" s="1"/>
  <c r="I8998" i="33" a="1"/>
  <c r="I8998" i="33" s="1"/>
  <c r="I8997" i="33" a="1"/>
  <c r="I8997" i="33" s="1"/>
  <c r="I8996" i="33" a="1"/>
  <c r="I8996" i="33" s="1"/>
  <c r="I8995" i="33" a="1"/>
  <c r="I8995" i="33" s="1"/>
  <c r="I8994" i="33" a="1"/>
  <c r="I8994" i="33" s="1"/>
  <c r="I8993" i="33" a="1"/>
  <c r="I8993" i="33" s="1"/>
  <c r="I8992" i="33" a="1"/>
  <c r="I8992" i="33" s="1"/>
  <c r="I8991" i="33" a="1"/>
  <c r="I8991" i="33" s="1"/>
  <c r="I8990" i="33" a="1"/>
  <c r="I8990" i="33" s="1"/>
  <c r="I8989" i="33" a="1"/>
  <c r="I8989" i="33" s="1"/>
  <c r="I8988" i="33" a="1"/>
  <c r="I8988" i="33" s="1"/>
  <c r="I8987" i="33" a="1"/>
  <c r="I8987" i="33" s="1"/>
  <c r="I8986" i="33" a="1"/>
  <c r="I8986" i="33" s="1"/>
  <c r="I8985" i="33" a="1"/>
  <c r="I8985" i="33" s="1"/>
  <c r="I8984" i="33" a="1"/>
  <c r="I8984" i="33" s="1"/>
  <c r="I8983" i="33" a="1"/>
  <c r="I8983" i="33" s="1"/>
  <c r="I8982" i="33" a="1"/>
  <c r="I8982" i="33" s="1"/>
  <c r="I8981" i="33" a="1"/>
  <c r="I8981" i="33" s="1"/>
  <c r="I8980" i="33" a="1"/>
  <c r="I8980" i="33" s="1"/>
  <c r="I8979" i="33" a="1"/>
  <c r="I8979" i="33" s="1"/>
  <c r="I8978" i="33" a="1"/>
  <c r="I8978" i="33" s="1"/>
  <c r="I8977" i="33" a="1"/>
  <c r="I8977" i="33" s="1"/>
  <c r="I8976" i="33" a="1"/>
  <c r="I8976" i="33" s="1"/>
  <c r="I8975" i="33" a="1"/>
  <c r="I8975" i="33" s="1"/>
  <c r="I8974" i="33" a="1"/>
  <c r="I8974" i="33" s="1"/>
  <c r="I8973" i="33" a="1"/>
  <c r="I8973" i="33" s="1"/>
  <c r="I8972" i="33" a="1"/>
  <c r="I8972" i="33" s="1"/>
  <c r="I8971" i="33" a="1"/>
  <c r="I8971" i="33" s="1"/>
  <c r="I8970" i="33" a="1"/>
  <c r="I8970" i="33" s="1"/>
  <c r="I8969" i="33" a="1"/>
  <c r="I8969" i="33" s="1"/>
  <c r="I8968" i="33" a="1"/>
  <c r="I8968" i="33" s="1"/>
  <c r="I8967" i="33" a="1"/>
  <c r="I8967" i="33" s="1"/>
  <c r="I8966" i="33" a="1"/>
  <c r="I8966" i="33" s="1"/>
  <c r="I8965" i="33" a="1"/>
  <c r="I8965" i="33" s="1"/>
  <c r="I8964" i="33" a="1"/>
  <c r="I8964" i="33" s="1"/>
  <c r="I8963" i="33" a="1"/>
  <c r="I8963" i="33" s="1"/>
  <c r="I8962" i="33" a="1"/>
  <c r="I8962" i="33" s="1"/>
  <c r="I8961" i="33" a="1"/>
  <c r="I8961" i="33" s="1"/>
  <c r="I8960" i="33" a="1"/>
  <c r="I8960" i="33" s="1"/>
  <c r="I8959" i="33" a="1"/>
  <c r="I8959" i="33" s="1"/>
  <c r="I8958" i="33" a="1"/>
  <c r="I8958" i="33" s="1"/>
  <c r="I8957" i="33" a="1"/>
  <c r="I8957" i="33" s="1"/>
  <c r="I8956" i="33" a="1"/>
  <c r="I8956" i="33" s="1"/>
  <c r="I8955" i="33" a="1"/>
  <c r="I8955" i="33" s="1"/>
  <c r="I8954" i="33" a="1"/>
  <c r="I8954" i="33" s="1"/>
  <c r="I8953" i="33" a="1"/>
  <c r="I8953" i="33" s="1"/>
  <c r="I8952" i="33" a="1"/>
  <c r="I8952" i="33" s="1"/>
  <c r="I8951" i="33" a="1"/>
  <c r="I8951" i="33" s="1"/>
  <c r="I8950" i="33" a="1"/>
  <c r="I8950" i="33" s="1"/>
  <c r="I8949" i="33" a="1"/>
  <c r="I8949" i="33" s="1"/>
  <c r="I8948" i="33" a="1"/>
  <c r="I8948" i="33" s="1"/>
  <c r="I8947" i="33" a="1"/>
  <c r="I8947" i="33" s="1"/>
  <c r="I8946" i="33" a="1"/>
  <c r="I8946" i="33" s="1"/>
  <c r="I8945" i="33" a="1"/>
  <c r="I8945" i="33" s="1"/>
  <c r="I8944" i="33" a="1"/>
  <c r="I8944" i="33" s="1"/>
  <c r="I8943" i="33" a="1"/>
  <c r="I8943" i="33" s="1"/>
  <c r="I8942" i="33" a="1"/>
  <c r="I8942" i="33" s="1"/>
  <c r="I8941" i="33" a="1"/>
  <c r="I8941" i="33" s="1"/>
  <c r="I8940" i="33" a="1"/>
  <c r="I8940" i="33" s="1"/>
  <c r="I8939" i="33" a="1"/>
  <c r="I8939" i="33" s="1"/>
  <c r="I8938" i="33" a="1"/>
  <c r="I8938" i="33" s="1"/>
  <c r="I8937" i="33" a="1"/>
  <c r="I8937" i="33" s="1"/>
  <c r="I8936" i="33" a="1"/>
  <c r="I8936" i="33" s="1"/>
  <c r="I8935" i="33" a="1"/>
  <c r="I8935" i="33" s="1"/>
  <c r="I8934" i="33" a="1"/>
  <c r="I8934" i="33" s="1"/>
  <c r="I8933" i="33" a="1"/>
  <c r="I8933" i="33" s="1"/>
  <c r="I8932" i="33" a="1"/>
  <c r="I8932" i="33" s="1"/>
  <c r="I8931" i="33" a="1"/>
  <c r="I8931" i="33" s="1"/>
  <c r="I8930" i="33" a="1"/>
  <c r="I8930" i="33" s="1"/>
  <c r="I8929" i="33" a="1"/>
  <c r="I8929" i="33" s="1"/>
  <c r="I8928" i="33" a="1"/>
  <c r="I8928" i="33" s="1"/>
  <c r="I8927" i="33" a="1"/>
  <c r="I8927" i="33" s="1"/>
  <c r="I8926" i="33" a="1"/>
  <c r="I8926" i="33" s="1"/>
  <c r="I8925" i="33" a="1"/>
  <c r="I8925" i="33" s="1"/>
  <c r="I8924" i="33" a="1"/>
  <c r="I8924" i="33" s="1"/>
  <c r="I8923" i="33" a="1"/>
  <c r="I8923" i="33" s="1"/>
  <c r="I8922" i="33" a="1"/>
  <c r="I8922" i="33" s="1"/>
  <c r="I8921" i="33" a="1"/>
  <c r="I8921" i="33" s="1"/>
  <c r="I8920" i="33" a="1"/>
  <c r="I8920" i="33" s="1"/>
  <c r="I8919" i="33" a="1"/>
  <c r="I8919" i="33" s="1"/>
  <c r="I8918" i="33" a="1"/>
  <c r="I8918" i="33" s="1"/>
  <c r="I8917" i="33" a="1"/>
  <c r="I8917" i="33" s="1"/>
  <c r="I8916" i="33" a="1"/>
  <c r="I8916" i="33" s="1"/>
  <c r="I8915" i="33" a="1"/>
  <c r="I8915" i="33" s="1"/>
  <c r="I8914" i="33" a="1"/>
  <c r="I8914" i="33" s="1"/>
  <c r="I8913" i="33" a="1"/>
  <c r="I8913" i="33" s="1"/>
  <c r="I8912" i="33" a="1"/>
  <c r="I8912" i="33" s="1"/>
  <c r="I8911" i="33" a="1"/>
  <c r="I8911" i="33" s="1"/>
  <c r="I8910" i="33" a="1"/>
  <c r="I8910" i="33" s="1"/>
  <c r="I8909" i="33" a="1"/>
  <c r="I8909" i="33" s="1"/>
  <c r="I8908" i="33" a="1"/>
  <c r="I8908" i="33" s="1"/>
  <c r="I8907" i="33" a="1"/>
  <c r="I8907" i="33" s="1"/>
  <c r="I8906" i="33" a="1"/>
  <c r="I8906" i="33" s="1"/>
  <c r="I8905" i="33" a="1"/>
  <c r="I8905" i="33" s="1"/>
  <c r="I8904" i="33" a="1"/>
  <c r="I8904" i="33" s="1"/>
  <c r="I8903" i="33" a="1"/>
  <c r="I8903" i="33" s="1"/>
  <c r="I8902" i="33" a="1"/>
  <c r="I8902" i="33" s="1"/>
  <c r="I8901" i="33" a="1"/>
  <c r="I8901" i="33" s="1"/>
  <c r="I8900" i="33" a="1"/>
  <c r="I8900" i="33" s="1"/>
  <c r="I8899" i="33" a="1"/>
  <c r="I8899" i="33" s="1"/>
  <c r="I8898" i="33" a="1"/>
  <c r="I8898" i="33" s="1"/>
  <c r="I8897" i="33" a="1"/>
  <c r="I8897" i="33" s="1"/>
  <c r="I8896" i="33" a="1"/>
  <c r="I8896" i="33" s="1"/>
  <c r="I8895" i="33" a="1"/>
  <c r="I8895" i="33" s="1"/>
  <c r="I8894" i="33" a="1"/>
  <c r="I8894" i="33" s="1"/>
  <c r="I8893" i="33" a="1"/>
  <c r="I8893" i="33" s="1"/>
  <c r="I8892" i="33" a="1"/>
  <c r="I8892" i="33" s="1"/>
  <c r="I8891" i="33" a="1"/>
  <c r="I8891" i="33" s="1"/>
  <c r="I8890" i="33" a="1"/>
  <c r="I8890" i="33" s="1"/>
  <c r="I8889" i="33" a="1"/>
  <c r="I8889" i="33" s="1"/>
  <c r="I8888" i="33" a="1"/>
  <c r="I8888" i="33" s="1"/>
  <c r="I8887" i="33" a="1"/>
  <c r="I8887" i="33" s="1"/>
  <c r="I8886" i="33" a="1"/>
  <c r="I8886" i="33" s="1"/>
  <c r="I8885" i="33" a="1"/>
  <c r="I8885" i="33" s="1"/>
  <c r="I8884" i="33" a="1"/>
  <c r="I8884" i="33" s="1"/>
  <c r="I8883" i="33" a="1"/>
  <c r="I8883" i="33" s="1"/>
  <c r="I8882" i="33" a="1"/>
  <c r="I8882" i="33" s="1"/>
  <c r="I8881" i="33" a="1"/>
  <c r="I8881" i="33" s="1"/>
  <c r="I8880" i="33" a="1"/>
  <c r="I8880" i="33" s="1"/>
  <c r="I8879" i="33" a="1"/>
  <c r="I8879" i="33" s="1"/>
  <c r="I8878" i="33" a="1"/>
  <c r="I8878" i="33" s="1"/>
  <c r="I8877" i="33" a="1"/>
  <c r="I8877" i="33" s="1"/>
  <c r="I8876" i="33" a="1"/>
  <c r="I8876" i="33" s="1"/>
  <c r="I8875" i="33" a="1"/>
  <c r="I8875" i="33" s="1"/>
  <c r="I8874" i="33" a="1"/>
  <c r="I8874" i="33" s="1"/>
  <c r="I8873" i="33" a="1"/>
  <c r="I8873" i="33" s="1"/>
  <c r="I8872" i="33" a="1"/>
  <c r="I8872" i="33" s="1"/>
  <c r="I8871" i="33" a="1"/>
  <c r="I8871" i="33" s="1"/>
  <c r="I8870" i="33" a="1"/>
  <c r="I8870" i="33" s="1"/>
  <c r="I8869" i="33" a="1"/>
  <c r="I8869" i="33" s="1"/>
  <c r="I8868" i="33" a="1"/>
  <c r="I8868" i="33" s="1"/>
  <c r="I8867" i="33" a="1"/>
  <c r="I8867" i="33" s="1"/>
  <c r="I8866" i="33" a="1"/>
  <c r="I8866" i="33" s="1"/>
  <c r="I8865" i="33" a="1"/>
  <c r="I8865" i="33" s="1"/>
  <c r="I8864" i="33" a="1"/>
  <c r="I8864" i="33" s="1"/>
  <c r="I8863" i="33" a="1"/>
  <c r="I8863" i="33" s="1"/>
  <c r="I8862" i="33" a="1"/>
  <c r="I8862" i="33" s="1"/>
  <c r="I8861" i="33" a="1"/>
  <c r="I8861" i="33" s="1"/>
  <c r="I8860" i="33" a="1"/>
  <c r="I8860" i="33" s="1"/>
  <c r="I8859" i="33" a="1"/>
  <c r="I8859" i="33" s="1"/>
  <c r="I8858" i="33" a="1"/>
  <c r="I8858" i="33" s="1"/>
  <c r="I8857" i="33" a="1"/>
  <c r="I8857" i="33" s="1"/>
  <c r="I8856" i="33" a="1"/>
  <c r="I8856" i="33" s="1"/>
  <c r="I8855" i="33" a="1"/>
  <c r="I8855" i="33" s="1"/>
  <c r="I8854" i="33" a="1"/>
  <c r="I8854" i="33" s="1"/>
  <c r="I8853" i="33" a="1"/>
  <c r="I8853" i="33" s="1"/>
  <c r="I8852" i="33" a="1"/>
  <c r="I8852" i="33" s="1"/>
  <c r="I8851" i="33" a="1"/>
  <c r="I8851" i="33" s="1"/>
  <c r="I8850" i="33" a="1"/>
  <c r="I8850" i="33" s="1"/>
  <c r="I8849" i="33" a="1"/>
  <c r="I8849" i="33" s="1"/>
  <c r="I8848" i="33" a="1"/>
  <c r="I8848" i="33" s="1"/>
  <c r="I8847" i="33" a="1"/>
  <c r="I8847" i="33" s="1"/>
  <c r="I8846" i="33" a="1"/>
  <c r="I8846" i="33" s="1"/>
  <c r="I8845" i="33" a="1"/>
  <c r="I8845" i="33" s="1"/>
  <c r="I8844" i="33" a="1"/>
  <c r="I8844" i="33" s="1"/>
  <c r="I8843" i="33" a="1"/>
  <c r="I8843" i="33" s="1"/>
  <c r="I8842" i="33" a="1"/>
  <c r="I8842" i="33" s="1"/>
  <c r="I8841" i="33" a="1"/>
  <c r="I8841" i="33" s="1"/>
  <c r="I8840" i="33" a="1"/>
  <c r="I8840" i="33" s="1"/>
  <c r="I8839" i="33" a="1"/>
  <c r="I8839" i="33" s="1"/>
  <c r="I8838" i="33" a="1"/>
  <c r="I8838" i="33" s="1"/>
  <c r="I8837" i="33" a="1"/>
  <c r="I8837" i="33" s="1"/>
  <c r="I8836" i="33" a="1"/>
  <c r="I8836" i="33" s="1"/>
  <c r="I8835" i="33" a="1"/>
  <c r="I8835" i="33" s="1"/>
  <c r="I8834" i="33" a="1"/>
  <c r="I8834" i="33" s="1"/>
  <c r="I8833" i="33" a="1"/>
  <c r="I8833" i="33" s="1"/>
  <c r="I8832" i="33" a="1"/>
  <c r="I8832" i="33" s="1"/>
  <c r="I8831" i="33" a="1"/>
  <c r="I8831" i="33" s="1"/>
  <c r="I8830" i="33" a="1"/>
  <c r="I8830" i="33" s="1"/>
  <c r="I8829" i="33" a="1"/>
  <c r="I8829" i="33" s="1"/>
  <c r="I8828" i="33" a="1"/>
  <c r="I8828" i="33" s="1"/>
  <c r="I8827" i="33" a="1"/>
  <c r="I8827" i="33" s="1"/>
  <c r="I8826" i="33" a="1"/>
  <c r="I8826" i="33" s="1"/>
  <c r="I8825" i="33" a="1"/>
  <c r="I8825" i="33" s="1"/>
  <c r="I8824" i="33" a="1"/>
  <c r="I8824" i="33" s="1"/>
  <c r="I8823" i="33" a="1"/>
  <c r="I8823" i="33" s="1"/>
  <c r="I8822" i="33" a="1"/>
  <c r="I8822" i="33" s="1"/>
  <c r="I8821" i="33" a="1"/>
  <c r="I8821" i="33" s="1"/>
  <c r="I8820" i="33" a="1"/>
  <c r="I8820" i="33" s="1"/>
  <c r="I8819" i="33" a="1"/>
  <c r="I8819" i="33" s="1"/>
  <c r="I8818" i="33" a="1"/>
  <c r="I8818" i="33" s="1"/>
  <c r="I8817" i="33" a="1"/>
  <c r="I8817" i="33" s="1"/>
  <c r="I8816" i="33" a="1"/>
  <c r="I8816" i="33" s="1"/>
  <c r="I8815" i="33" a="1"/>
  <c r="I8815" i="33" s="1"/>
  <c r="I8814" i="33" a="1"/>
  <c r="I8814" i="33" s="1"/>
  <c r="I8813" i="33" a="1"/>
  <c r="I8813" i="33" s="1"/>
  <c r="I8812" i="33" a="1"/>
  <c r="I8812" i="33" s="1"/>
  <c r="I8811" i="33" a="1"/>
  <c r="I8811" i="33" s="1"/>
  <c r="I8810" i="33" a="1"/>
  <c r="I8810" i="33" s="1"/>
  <c r="I8809" i="33" a="1"/>
  <c r="I8809" i="33" s="1"/>
  <c r="I8808" i="33" a="1"/>
  <c r="I8808" i="33" s="1"/>
  <c r="I8807" i="33" a="1"/>
  <c r="I8807" i="33" s="1"/>
  <c r="I8806" i="33" a="1"/>
  <c r="I8806" i="33" s="1"/>
  <c r="I8805" i="33" a="1"/>
  <c r="I8805" i="33" s="1"/>
  <c r="I8804" i="33" a="1"/>
  <c r="I8804" i="33" s="1"/>
  <c r="I8803" i="33" a="1"/>
  <c r="I8803" i="33" s="1"/>
  <c r="I8802" i="33" a="1"/>
  <c r="I8802" i="33" s="1"/>
  <c r="I8801" i="33" a="1"/>
  <c r="I8801" i="33" s="1"/>
  <c r="I8800" i="33" a="1"/>
  <c r="I8800" i="33" s="1"/>
  <c r="I8799" i="33" a="1"/>
  <c r="I8799" i="33" s="1"/>
  <c r="I8798" i="33" a="1"/>
  <c r="I8798" i="33" s="1"/>
  <c r="I8797" i="33" a="1"/>
  <c r="I8797" i="33" s="1"/>
  <c r="I8796" i="33" a="1"/>
  <c r="I8796" i="33" s="1"/>
  <c r="I8795" i="33" a="1"/>
  <c r="I8795" i="33" s="1"/>
  <c r="I8794" i="33" a="1"/>
  <c r="I8794" i="33" s="1"/>
  <c r="I8793" i="33" a="1"/>
  <c r="I8793" i="33" s="1"/>
  <c r="I8792" i="33" a="1"/>
  <c r="I8792" i="33" s="1"/>
  <c r="I8791" i="33" a="1"/>
  <c r="I8791" i="33" s="1"/>
  <c r="I8790" i="33" a="1"/>
  <c r="I8790" i="33" s="1"/>
  <c r="I8789" i="33" a="1"/>
  <c r="I8789" i="33" s="1"/>
  <c r="I8788" i="33" a="1"/>
  <c r="I8788" i="33" s="1"/>
  <c r="I8787" i="33" a="1"/>
  <c r="I8787" i="33" s="1"/>
  <c r="I8786" i="33" a="1"/>
  <c r="I8786" i="33" s="1"/>
  <c r="I8785" i="33" a="1"/>
  <c r="I8785" i="33" s="1"/>
  <c r="I8784" i="33" a="1"/>
  <c r="I8784" i="33" s="1"/>
  <c r="I8783" i="33" a="1"/>
  <c r="I8783" i="33" s="1"/>
  <c r="I8782" i="33" a="1"/>
  <c r="I8782" i="33" s="1"/>
  <c r="I8781" i="33" a="1"/>
  <c r="I8781" i="33" s="1"/>
  <c r="I8780" i="33" a="1"/>
  <c r="I8780" i="33" s="1"/>
  <c r="I8779" i="33" a="1"/>
  <c r="I8779" i="33" s="1"/>
  <c r="I8778" i="33" a="1"/>
  <c r="I8778" i="33" s="1"/>
  <c r="I8777" i="33" a="1"/>
  <c r="I8777" i="33" s="1"/>
  <c r="I8776" i="33" a="1"/>
  <c r="I8776" i="33" s="1"/>
  <c r="I8775" i="33" a="1"/>
  <c r="I8775" i="33" s="1"/>
  <c r="I8774" i="33" a="1"/>
  <c r="I8774" i="33" s="1"/>
  <c r="I8773" i="33" a="1"/>
  <c r="I8773" i="33" s="1"/>
  <c r="I8772" i="33" a="1"/>
  <c r="I8772" i="33" s="1"/>
  <c r="I8771" i="33" a="1"/>
  <c r="I8771" i="33" s="1"/>
  <c r="I8770" i="33" a="1"/>
  <c r="I8770" i="33" s="1"/>
  <c r="I8769" i="33" a="1"/>
  <c r="I8769" i="33" s="1"/>
  <c r="I8768" i="33" a="1"/>
  <c r="I8768" i="33" s="1"/>
  <c r="I8767" i="33" a="1"/>
  <c r="I8767" i="33" s="1"/>
  <c r="I8766" i="33" a="1"/>
  <c r="I8766" i="33" s="1"/>
  <c r="I8765" i="33" a="1"/>
  <c r="I8765" i="33" s="1"/>
  <c r="I8764" i="33" a="1"/>
  <c r="I8764" i="33" s="1"/>
  <c r="I8763" i="33" a="1"/>
  <c r="I8763" i="33" s="1"/>
  <c r="I8762" i="33" a="1"/>
  <c r="I8762" i="33" s="1"/>
  <c r="I8761" i="33" a="1"/>
  <c r="I8761" i="33" s="1"/>
  <c r="I8760" i="33" a="1"/>
  <c r="I8760" i="33" s="1"/>
  <c r="I8759" i="33" a="1"/>
  <c r="I8759" i="33" s="1"/>
  <c r="I8758" i="33" a="1"/>
  <c r="I8758" i="33" s="1"/>
  <c r="I8757" i="33" a="1"/>
  <c r="I8757" i="33" s="1"/>
  <c r="I8756" i="33" a="1"/>
  <c r="I8756" i="33" s="1"/>
  <c r="I8755" i="33" a="1"/>
  <c r="I8755" i="33" s="1"/>
  <c r="I8754" i="33" a="1"/>
  <c r="I8754" i="33" s="1"/>
  <c r="I8753" i="33" a="1"/>
  <c r="I8753" i="33" s="1"/>
  <c r="I8752" i="33" a="1"/>
  <c r="I8752" i="33" s="1"/>
  <c r="I8751" i="33" a="1"/>
  <c r="I8751" i="33" s="1"/>
  <c r="I8750" i="33" a="1"/>
  <c r="I8750" i="33" s="1"/>
  <c r="I8749" i="33" a="1"/>
  <c r="I8749" i="33" s="1"/>
  <c r="I8748" i="33" a="1"/>
  <c r="I8748" i="33" s="1"/>
  <c r="I8747" i="33" a="1"/>
  <c r="I8747" i="33" s="1"/>
  <c r="I8746" i="33" a="1"/>
  <c r="I8746" i="33" s="1"/>
  <c r="I8745" i="33" a="1"/>
  <c r="I8745" i="33" s="1"/>
  <c r="I8744" i="33" a="1"/>
  <c r="I8744" i="33" s="1"/>
  <c r="I8743" i="33" a="1"/>
  <c r="I8743" i="33" s="1"/>
  <c r="I8742" i="33" a="1"/>
  <c r="I8742" i="33" s="1"/>
  <c r="I8741" i="33" a="1"/>
  <c r="I8741" i="33" s="1"/>
  <c r="I8740" i="33" a="1"/>
  <c r="I8740" i="33" s="1"/>
  <c r="I8739" i="33" a="1"/>
  <c r="I8739" i="33" s="1"/>
  <c r="I8738" i="33" a="1"/>
  <c r="I8738" i="33" s="1"/>
  <c r="I8737" i="33" a="1"/>
  <c r="I8737" i="33" s="1"/>
  <c r="I8736" i="33" a="1"/>
  <c r="I8736" i="33" s="1"/>
  <c r="I8735" i="33" a="1"/>
  <c r="I8735" i="33" s="1"/>
  <c r="I8734" i="33" a="1"/>
  <c r="I8734" i="33" s="1"/>
  <c r="I8733" i="33" a="1"/>
  <c r="I8733" i="33" s="1"/>
  <c r="I8732" i="33" a="1"/>
  <c r="I8732" i="33" s="1"/>
  <c r="I8731" i="33" a="1"/>
  <c r="I8731" i="33" s="1"/>
  <c r="I8730" i="33" a="1"/>
  <c r="I8730" i="33" s="1"/>
  <c r="I8729" i="33" a="1"/>
  <c r="I8729" i="33" s="1"/>
  <c r="I8728" i="33" a="1"/>
  <c r="I8728" i="33" s="1"/>
  <c r="I8727" i="33" a="1"/>
  <c r="I8727" i="33" s="1"/>
  <c r="I8726" i="33" a="1"/>
  <c r="I8726" i="33" s="1"/>
  <c r="I8725" i="33" a="1"/>
  <c r="I8725" i="33" s="1"/>
  <c r="I8724" i="33" a="1"/>
  <c r="I8724" i="33" s="1"/>
  <c r="I8723" i="33" a="1"/>
  <c r="I8723" i="33" s="1"/>
  <c r="I8722" i="33" a="1"/>
  <c r="I8722" i="33" s="1"/>
  <c r="I8721" i="33" a="1"/>
  <c r="I8721" i="33" s="1"/>
  <c r="I8720" i="33" a="1"/>
  <c r="I8720" i="33" s="1"/>
  <c r="I8719" i="33" a="1"/>
  <c r="I8719" i="33" s="1"/>
  <c r="I8718" i="33" a="1"/>
  <c r="I8718" i="33" s="1"/>
  <c r="I8717" i="33" a="1"/>
  <c r="I8717" i="33" s="1"/>
  <c r="I8716" i="33" a="1"/>
  <c r="I8716" i="33" s="1"/>
  <c r="I8715" i="33" a="1"/>
  <c r="I8715" i="33" s="1"/>
  <c r="I8714" i="33" a="1"/>
  <c r="I8714" i="33" s="1"/>
  <c r="I8713" i="33" a="1"/>
  <c r="I8713" i="33" s="1"/>
  <c r="I8712" i="33" a="1"/>
  <c r="I8712" i="33" s="1"/>
  <c r="I8711" i="33" a="1"/>
  <c r="I8711" i="33" s="1"/>
  <c r="I8710" i="33" a="1"/>
  <c r="I8710" i="33" s="1"/>
  <c r="I8709" i="33" a="1"/>
  <c r="I8709" i="33" s="1"/>
  <c r="I8708" i="33" a="1"/>
  <c r="I8708" i="33" s="1"/>
  <c r="I8707" i="33" a="1"/>
  <c r="I8707" i="33" s="1"/>
  <c r="I8706" i="33" a="1"/>
  <c r="I8706" i="33" s="1"/>
  <c r="I8705" i="33" a="1"/>
  <c r="I8705" i="33" s="1"/>
  <c r="I8704" i="33" a="1"/>
  <c r="I8704" i="33" s="1"/>
  <c r="I8703" i="33" a="1"/>
  <c r="I8703" i="33" s="1"/>
  <c r="I8702" i="33" a="1"/>
  <c r="I8702" i="33" s="1"/>
  <c r="I8701" i="33" a="1"/>
  <c r="I8701" i="33" s="1"/>
  <c r="I8700" i="33" a="1"/>
  <c r="I8700" i="33" s="1"/>
  <c r="I8699" i="33" a="1"/>
  <c r="I8699" i="33" s="1"/>
  <c r="I8698" i="33" a="1"/>
  <c r="I8698" i="33" s="1"/>
  <c r="I8697" i="33" a="1"/>
  <c r="I8697" i="33" s="1"/>
  <c r="I8696" i="33" a="1"/>
  <c r="I8696" i="33" s="1"/>
  <c r="I8695" i="33" a="1"/>
  <c r="I8695" i="33" s="1"/>
  <c r="I8694" i="33" a="1"/>
  <c r="I8694" i="33" s="1"/>
  <c r="I8693" i="33" a="1"/>
  <c r="I8693" i="33" s="1"/>
  <c r="I8692" i="33" a="1"/>
  <c r="I8692" i="33" s="1"/>
  <c r="I8691" i="33" a="1"/>
  <c r="I8691" i="33" s="1"/>
  <c r="I8690" i="33" a="1"/>
  <c r="I8690" i="33" s="1"/>
  <c r="I8689" i="33" a="1"/>
  <c r="I8689" i="33" s="1"/>
  <c r="I8688" i="33" a="1"/>
  <c r="I8688" i="33" s="1"/>
  <c r="I8687" i="33" a="1"/>
  <c r="I8687" i="33" s="1"/>
  <c r="I8686" i="33" a="1"/>
  <c r="I8686" i="33" s="1"/>
  <c r="I8685" i="33" a="1"/>
  <c r="I8685" i="33" s="1"/>
  <c r="I8684" i="33" a="1"/>
  <c r="I8684" i="33" s="1"/>
  <c r="I8683" i="33" a="1"/>
  <c r="I8683" i="33" s="1"/>
  <c r="I8682" i="33" a="1"/>
  <c r="I8682" i="33" s="1"/>
  <c r="I8681" i="33" a="1"/>
  <c r="I8681" i="33" s="1"/>
  <c r="I8680" i="33" a="1"/>
  <c r="I8680" i="33" s="1"/>
  <c r="I8679" i="33" a="1"/>
  <c r="I8679" i="33" s="1"/>
  <c r="I8678" i="33" a="1"/>
  <c r="I8678" i="33" s="1"/>
  <c r="I8677" i="33" a="1"/>
  <c r="I8677" i="33" s="1"/>
  <c r="I8676" i="33" a="1"/>
  <c r="I8676" i="33" s="1"/>
  <c r="I8675" i="33" a="1"/>
  <c r="I8675" i="33" s="1"/>
  <c r="I8674" i="33" a="1"/>
  <c r="I8674" i="33" s="1"/>
  <c r="I8673" i="33" a="1"/>
  <c r="I8673" i="33" s="1"/>
  <c r="I8672" i="33" a="1"/>
  <c r="I8672" i="33" s="1"/>
  <c r="I8671" i="33" a="1"/>
  <c r="I8671" i="33" s="1"/>
  <c r="I8670" i="33" a="1"/>
  <c r="I8670" i="33" s="1"/>
  <c r="I8669" i="33" a="1"/>
  <c r="I8669" i="33" s="1"/>
  <c r="I8668" i="33" a="1"/>
  <c r="I8668" i="33" s="1"/>
  <c r="I8667" i="33" a="1"/>
  <c r="I8667" i="33" s="1"/>
  <c r="I8666" i="33" a="1"/>
  <c r="I8666" i="33" s="1"/>
  <c r="I8665" i="33" a="1"/>
  <c r="I8665" i="33" s="1"/>
  <c r="I8664" i="33" a="1"/>
  <c r="I8664" i="33" s="1"/>
  <c r="I8663" i="33" a="1"/>
  <c r="I8663" i="33" s="1"/>
  <c r="I8662" i="33" a="1"/>
  <c r="I8662" i="33" s="1"/>
  <c r="I8661" i="33" a="1"/>
  <c r="I8661" i="33" s="1"/>
  <c r="I8660" i="33" a="1"/>
  <c r="I8660" i="33" s="1"/>
  <c r="I8659" i="33" a="1"/>
  <c r="I8659" i="33" s="1"/>
  <c r="I8658" i="33" a="1"/>
  <c r="I8658" i="33" s="1"/>
  <c r="I8657" i="33" a="1"/>
  <c r="I8657" i="33" s="1"/>
  <c r="I8656" i="33" a="1"/>
  <c r="I8656" i="33" s="1"/>
  <c r="I8655" i="33" a="1"/>
  <c r="I8655" i="33" s="1"/>
  <c r="I8654" i="33" a="1"/>
  <c r="I8654" i="33" s="1"/>
  <c r="I8653" i="33" a="1"/>
  <c r="I8653" i="33" s="1"/>
  <c r="I8652" i="33" a="1"/>
  <c r="I8652" i="33" s="1"/>
  <c r="I8651" i="33" a="1"/>
  <c r="I8651" i="33" s="1"/>
  <c r="I8650" i="33" a="1"/>
  <c r="I8650" i="33" s="1"/>
  <c r="I8649" i="33" a="1"/>
  <c r="I8649" i="33" s="1"/>
  <c r="I8648" i="33" a="1"/>
  <c r="I8648" i="33" s="1"/>
  <c r="I8647" i="33" a="1"/>
  <c r="I8647" i="33" s="1"/>
  <c r="I8646" i="33" a="1"/>
  <c r="I8646" i="33" s="1"/>
  <c r="I8645" i="33" a="1"/>
  <c r="I8645" i="33" s="1"/>
  <c r="I8644" i="33" a="1"/>
  <c r="I8644" i="33" s="1"/>
  <c r="I8643" i="33" a="1"/>
  <c r="I8643" i="33" s="1"/>
  <c r="I8642" i="33" a="1"/>
  <c r="I8642" i="33" s="1"/>
  <c r="I8641" i="33" a="1"/>
  <c r="I8641" i="33" s="1"/>
  <c r="I8640" i="33" a="1"/>
  <c r="I8640" i="33" s="1"/>
  <c r="I8639" i="33" a="1"/>
  <c r="I8639" i="33" s="1"/>
  <c r="I8638" i="33" a="1"/>
  <c r="I8638" i="33" s="1"/>
  <c r="I8637" i="33" a="1"/>
  <c r="I8637" i="33" s="1"/>
  <c r="I8636" i="33" a="1"/>
  <c r="I8636" i="33" s="1"/>
  <c r="I8635" i="33" a="1"/>
  <c r="I8635" i="33" s="1"/>
  <c r="I8634" i="33" a="1"/>
  <c r="I8634" i="33" s="1"/>
  <c r="I8633" i="33" a="1"/>
  <c r="I8633" i="33" s="1"/>
  <c r="I8632" i="33" a="1"/>
  <c r="I8632" i="33" s="1"/>
  <c r="I8631" i="33" a="1"/>
  <c r="I8631" i="33" s="1"/>
  <c r="I8630" i="33" a="1"/>
  <c r="I8630" i="33" s="1"/>
  <c r="I8629" i="33" a="1"/>
  <c r="I8629" i="33" s="1"/>
  <c r="I8628" i="33" a="1"/>
  <c r="I8628" i="33" s="1"/>
  <c r="I8627" i="33" a="1"/>
  <c r="I8627" i="33" s="1"/>
  <c r="I8626" i="33" a="1"/>
  <c r="I8626" i="33" s="1"/>
  <c r="I8625" i="33" a="1"/>
  <c r="I8625" i="33" s="1"/>
  <c r="I8624" i="33" a="1"/>
  <c r="I8624" i="33" s="1"/>
  <c r="I8623" i="33" a="1"/>
  <c r="I8623" i="33" s="1"/>
  <c r="I8622" i="33" a="1"/>
  <c r="I8622" i="33" s="1"/>
  <c r="I8621" i="33" a="1"/>
  <c r="I8621" i="33" s="1"/>
  <c r="I8620" i="33" a="1"/>
  <c r="I8620" i="33" s="1"/>
  <c r="I8619" i="33" a="1"/>
  <c r="I8619" i="33" s="1"/>
  <c r="I8618" i="33" a="1"/>
  <c r="I8618" i="33" s="1"/>
  <c r="I8617" i="33" a="1"/>
  <c r="I8617" i="33" s="1"/>
  <c r="I8616" i="33" a="1"/>
  <c r="I8616" i="33" s="1"/>
  <c r="I8615" i="33" a="1"/>
  <c r="I8615" i="33" s="1"/>
  <c r="I8614" i="33" a="1"/>
  <c r="I8614" i="33" s="1"/>
  <c r="I8613" i="33" a="1"/>
  <c r="I8613" i="33" s="1"/>
  <c r="I8612" i="33" a="1"/>
  <c r="I8612" i="33" s="1"/>
  <c r="I8611" i="33" a="1"/>
  <c r="I8611" i="33" s="1"/>
  <c r="I8610" i="33" a="1"/>
  <c r="I8610" i="33" s="1"/>
  <c r="I8609" i="33" a="1"/>
  <c r="I8609" i="33" s="1"/>
  <c r="I8608" i="33" a="1"/>
  <c r="I8608" i="33" s="1"/>
  <c r="I8607" i="33" a="1"/>
  <c r="I8607" i="33" s="1"/>
  <c r="I8606" i="33" a="1"/>
  <c r="I8606" i="33" s="1"/>
  <c r="I8605" i="33" a="1"/>
  <c r="I8605" i="33" s="1"/>
  <c r="I8604" i="33" a="1"/>
  <c r="I8604" i="33" s="1"/>
  <c r="I8603" i="33" a="1"/>
  <c r="I8603" i="33" s="1"/>
  <c r="I8602" i="33" a="1"/>
  <c r="I8602" i="33" s="1"/>
  <c r="I8601" i="33" a="1"/>
  <c r="I8601" i="33" s="1"/>
  <c r="I8600" i="33" a="1"/>
  <c r="I8600" i="33" s="1"/>
  <c r="I8599" i="33" a="1"/>
  <c r="I8599" i="33" s="1"/>
  <c r="I8598" i="33" a="1"/>
  <c r="I8598" i="33" s="1"/>
  <c r="I8597" i="33" a="1"/>
  <c r="I8597" i="33" s="1"/>
  <c r="I8596" i="33" a="1"/>
  <c r="I8596" i="33" s="1"/>
  <c r="I8595" i="33" a="1"/>
  <c r="I8595" i="33" s="1"/>
  <c r="I8594" i="33" a="1"/>
  <c r="I8594" i="33" s="1"/>
  <c r="I8593" i="33" a="1"/>
  <c r="I8593" i="33" s="1"/>
  <c r="I8592" i="33" a="1"/>
  <c r="I8592" i="33" s="1"/>
  <c r="I8591" i="33" a="1"/>
  <c r="I8591" i="33" s="1"/>
  <c r="I8590" i="33" a="1"/>
  <c r="I8590" i="33" s="1"/>
  <c r="I8589" i="33" a="1"/>
  <c r="I8589" i="33" s="1"/>
  <c r="I8588" i="33" a="1"/>
  <c r="I8588" i="33" s="1"/>
  <c r="I8587" i="33" a="1"/>
  <c r="I8587" i="33" s="1"/>
  <c r="I8586" i="33" a="1"/>
  <c r="I8586" i="33" s="1"/>
  <c r="I8585" i="33" a="1"/>
  <c r="I8585" i="33" s="1"/>
  <c r="I8584" i="33" a="1"/>
  <c r="I8584" i="33" s="1"/>
  <c r="I8583" i="33" a="1"/>
  <c r="I8583" i="33" s="1"/>
  <c r="I8582" i="33" a="1"/>
  <c r="I8582" i="33" s="1"/>
  <c r="I8581" i="33" a="1"/>
  <c r="I8581" i="33" s="1"/>
  <c r="I8580" i="33" a="1"/>
  <c r="I8580" i="33" s="1"/>
  <c r="I8579" i="33" a="1"/>
  <c r="I8579" i="33" s="1"/>
  <c r="I8578" i="33" a="1"/>
  <c r="I8578" i="33" s="1"/>
  <c r="I8577" i="33" a="1"/>
  <c r="I8577" i="33" s="1"/>
  <c r="I8576" i="33" a="1"/>
  <c r="I8576" i="33" s="1"/>
  <c r="I8575" i="33" a="1"/>
  <c r="I8575" i="33" s="1"/>
  <c r="I8574" i="33" a="1"/>
  <c r="I8574" i="33" s="1"/>
  <c r="I8573" i="33" a="1"/>
  <c r="I8573" i="33" s="1"/>
  <c r="I8572" i="33" a="1"/>
  <c r="I8572" i="33" s="1"/>
  <c r="I8571" i="33" a="1"/>
  <c r="I8571" i="33" s="1"/>
  <c r="I8570" i="33" a="1"/>
  <c r="I8570" i="33" s="1"/>
  <c r="I8569" i="33" a="1"/>
  <c r="I8569" i="33" s="1"/>
  <c r="I8568" i="33" a="1"/>
  <c r="I8568" i="33" s="1"/>
  <c r="I8567" i="33" a="1"/>
  <c r="I8567" i="33" s="1"/>
  <c r="I8566" i="33" a="1"/>
  <c r="I8566" i="33" s="1"/>
  <c r="I8565" i="33" a="1"/>
  <c r="I8565" i="33" s="1"/>
  <c r="I8564" i="33" a="1"/>
  <c r="I8564" i="33" s="1"/>
  <c r="I8563" i="33" a="1"/>
  <c r="I8563" i="33" s="1"/>
  <c r="I8562" i="33" a="1"/>
  <c r="I8562" i="33" s="1"/>
  <c r="I8561" i="33" a="1"/>
  <c r="I8561" i="33" s="1"/>
  <c r="I8560" i="33" a="1"/>
  <c r="I8560" i="33" s="1"/>
  <c r="I8559" i="33" a="1"/>
  <c r="I8559" i="33" s="1"/>
  <c r="I8558" i="33" a="1"/>
  <c r="I8558" i="33" s="1"/>
  <c r="I8557" i="33" a="1"/>
  <c r="I8557" i="33" s="1"/>
  <c r="I8556" i="33" a="1"/>
  <c r="I8556" i="33" s="1"/>
  <c r="I8555" i="33" a="1"/>
  <c r="I8555" i="33" s="1"/>
  <c r="I8554" i="33" a="1"/>
  <c r="I8554" i="33" s="1"/>
  <c r="I8553" i="33" a="1"/>
  <c r="I8553" i="33" s="1"/>
  <c r="I8552" i="33" a="1"/>
  <c r="I8552" i="33" s="1"/>
  <c r="I8551" i="33" a="1"/>
  <c r="I8551" i="33" s="1"/>
  <c r="I8550" i="33" a="1"/>
  <c r="I8550" i="33" s="1"/>
  <c r="I8549" i="33" a="1"/>
  <c r="I8549" i="33" s="1"/>
  <c r="I8548" i="33" a="1"/>
  <c r="I8548" i="33" s="1"/>
  <c r="I8547" i="33" a="1"/>
  <c r="I8547" i="33" s="1"/>
  <c r="I8546" i="33" a="1"/>
  <c r="I8546" i="33" s="1"/>
  <c r="I8545" i="33" a="1"/>
  <c r="I8545" i="33" s="1"/>
  <c r="I8544" i="33" a="1"/>
  <c r="I8544" i="33" s="1"/>
  <c r="I8543" i="33" a="1"/>
  <c r="I8543" i="33" s="1"/>
  <c r="I8542" i="33" a="1"/>
  <c r="I8542" i="33" s="1"/>
  <c r="I8541" i="33" a="1"/>
  <c r="I8541" i="33" s="1"/>
  <c r="I8540" i="33" a="1"/>
  <c r="I8540" i="33" s="1"/>
  <c r="I8539" i="33" a="1"/>
  <c r="I8539" i="33" s="1"/>
  <c r="I8538" i="33" a="1"/>
  <c r="I8538" i="33" s="1"/>
  <c r="I8537" i="33" a="1"/>
  <c r="I8537" i="33" s="1"/>
  <c r="I8536" i="33" a="1"/>
  <c r="I8536" i="33" s="1"/>
  <c r="I8535" i="33" a="1"/>
  <c r="I8535" i="33" s="1"/>
  <c r="I8534" i="33" a="1"/>
  <c r="I8534" i="33" s="1"/>
  <c r="I8533" i="33" a="1"/>
  <c r="I8533" i="33" s="1"/>
  <c r="I8532" i="33" a="1"/>
  <c r="I8532" i="33" s="1"/>
  <c r="I8531" i="33" a="1"/>
  <c r="I8531" i="33" s="1"/>
  <c r="I8530" i="33" a="1"/>
  <c r="I8530" i="33" s="1"/>
  <c r="I8529" i="33" a="1"/>
  <c r="I8529" i="33" s="1"/>
  <c r="I8528" i="33" a="1"/>
  <c r="I8528" i="33" s="1"/>
  <c r="I8527" i="33" a="1"/>
  <c r="I8527" i="33" s="1"/>
  <c r="I8526" i="33" a="1"/>
  <c r="I8526" i="33" s="1"/>
  <c r="I8525" i="33" a="1"/>
  <c r="I8525" i="33" s="1"/>
  <c r="I8524" i="33" a="1"/>
  <c r="I8524" i="33" s="1"/>
  <c r="I8523" i="33" a="1"/>
  <c r="I8523" i="33" s="1"/>
  <c r="I8522" i="33" a="1"/>
  <c r="I8522" i="33" s="1"/>
  <c r="I8521" i="33" a="1"/>
  <c r="I8521" i="33" s="1"/>
  <c r="I8520" i="33" a="1"/>
  <c r="I8520" i="33" s="1"/>
  <c r="I8519" i="33" a="1"/>
  <c r="I8519" i="33" s="1"/>
  <c r="I8518" i="33" a="1"/>
  <c r="I8518" i="33" s="1"/>
  <c r="I8517" i="33" a="1"/>
  <c r="I8517" i="33" s="1"/>
  <c r="I8516" i="33" a="1"/>
  <c r="I8516" i="33" s="1"/>
  <c r="I8515" i="33" a="1"/>
  <c r="I8515" i="33" s="1"/>
  <c r="I8514" i="33" a="1"/>
  <c r="I8514" i="33" s="1"/>
  <c r="I8513" i="33" a="1"/>
  <c r="I8513" i="33" s="1"/>
  <c r="I8512" i="33" a="1"/>
  <c r="I8512" i="33" s="1"/>
  <c r="I8511" i="33" a="1"/>
  <c r="I8511" i="33" s="1"/>
  <c r="I8510" i="33" a="1"/>
  <c r="I8510" i="33" s="1"/>
  <c r="I8509" i="33" a="1"/>
  <c r="I8509" i="33" s="1"/>
  <c r="I8508" i="33" a="1"/>
  <c r="I8508" i="33" s="1"/>
  <c r="I8507" i="33" a="1"/>
  <c r="I8507" i="33" s="1"/>
  <c r="I8506" i="33" a="1"/>
  <c r="I8506" i="33" s="1"/>
  <c r="I8505" i="33" a="1"/>
  <c r="I8505" i="33" s="1"/>
  <c r="I8504" i="33" a="1"/>
  <c r="I8504" i="33" s="1"/>
  <c r="I8503" i="33" a="1"/>
  <c r="I8503" i="33" s="1"/>
  <c r="I8502" i="33" a="1"/>
  <c r="I8502" i="33" s="1"/>
  <c r="I8501" i="33" a="1"/>
  <c r="I8501" i="33" s="1"/>
  <c r="I8500" i="33" a="1"/>
  <c r="I8500" i="33" s="1"/>
  <c r="I8499" i="33" a="1"/>
  <c r="I8499" i="33" s="1"/>
  <c r="I8498" i="33" a="1"/>
  <c r="I8498" i="33" s="1"/>
  <c r="I8497" i="33" a="1"/>
  <c r="I8497" i="33" s="1"/>
  <c r="I8496" i="33" a="1"/>
  <c r="I8496" i="33" s="1"/>
  <c r="I8495" i="33" a="1"/>
  <c r="I8495" i="33" s="1"/>
  <c r="I8494" i="33" a="1"/>
  <c r="I8494" i="33" s="1"/>
  <c r="I8493" i="33" a="1"/>
  <c r="I8493" i="33" s="1"/>
  <c r="I8492" i="33" a="1"/>
  <c r="I8492" i="33" s="1"/>
  <c r="I8491" i="33" a="1"/>
  <c r="I8491" i="33" s="1"/>
  <c r="I8490" i="33" a="1"/>
  <c r="I8490" i="33" s="1"/>
  <c r="I8489" i="33" a="1"/>
  <c r="I8489" i="33" s="1"/>
  <c r="I8488" i="33" a="1"/>
  <c r="I8488" i="33" s="1"/>
  <c r="I8487" i="33" a="1"/>
  <c r="I8487" i="33" s="1"/>
  <c r="I8486" i="33" a="1"/>
  <c r="I8486" i="33" s="1"/>
  <c r="I8485" i="33" a="1"/>
  <c r="I8485" i="33" s="1"/>
  <c r="I8484" i="33" a="1"/>
  <c r="I8484" i="33" s="1"/>
  <c r="I8483" i="33" a="1"/>
  <c r="I8483" i="33" s="1"/>
  <c r="I8482" i="33" a="1"/>
  <c r="I8482" i="33" s="1"/>
  <c r="I8481" i="33" a="1"/>
  <c r="I8481" i="33" s="1"/>
  <c r="I8480" i="33" a="1"/>
  <c r="I8480" i="33" s="1"/>
  <c r="I8479" i="33" a="1"/>
  <c r="I8479" i="33" s="1"/>
  <c r="I8478" i="33" a="1"/>
  <c r="I8478" i="33" s="1"/>
  <c r="I8477" i="33" a="1"/>
  <c r="I8477" i="33" s="1"/>
  <c r="I8476" i="33" a="1"/>
  <c r="I8476" i="33" s="1"/>
  <c r="I8475" i="33" a="1"/>
  <c r="I8475" i="33" s="1"/>
  <c r="I8474" i="33" a="1"/>
  <c r="I8474" i="33" s="1"/>
  <c r="I8473" i="33" a="1"/>
  <c r="I8473" i="33" s="1"/>
  <c r="I8472" i="33" a="1"/>
  <c r="I8472" i="33" s="1"/>
  <c r="I8471" i="33" a="1"/>
  <c r="I8471" i="33" s="1"/>
  <c r="I8470" i="33" a="1"/>
  <c r="I8470" i="33" s="1"/>
  <c r="I8469" i="33" a="1"/>
  <c r="I8469" i="33" s="1"/>
  <c r="I8468" i="33" a="1"/>
  <c r="I8468" i="33" s="1"/>
  <c r="I8467" i="33" a="1"/>
  <c r="I8467" i="33" s="1"/>
  <c r="I8466" i="33" a="1"/>
  <c r="I8466" i="33" s="1"/>
  <c r="I8465" i="33" a="1"/>
  <c r="I8465" i="33" s="1"/>
  <c r="I8464" i="33" a="1"/>
  <c r="I8464" i="33" s="1"/>
  <c r="I8463" i="33" a="1"/>
  <c r="I8463" i="33" s="1"/>
  <c r="I8462" i="33" a="1"/>
  <c r="I8462" i="33" s="1"/>
  <c r="I8461" i="33" a="1"/>
  <c r="I8461" i="33" s="1"/>
  <c r="I8460" i="33" a="1"/>
  <c r="I8460" i="33" s="1"/>
  <c r="I8459" i="33" a="1"/>
  <c r="I8459" i="33" s="1"/>
  <c r="I8458" i="33" a="1"/>
  <c r="I8458" i="33" s="1"/>
  <c r="I8457" i="33" a="1"/>
  <c r="I8457" i="33" s="1"/>
  <c r="I8456" i="33" a="1"/>
  <c r="I8456" i="33" s="1"/>
  <c r="I8455" i="33" a="1"/>
  <c r="I8455" i="33" s="1"/>
  <c r="I8454" i="33" a="1"/>
  <c r="I8454" i="33" s="1"/>
  <c r="I8453" i="33" a="1"/>
  <c r="I8453" i="33" s="1"/>
  <c r="I8452" i="33" a="1"/>
  <c r="I8452" i="33" s="1"/>
  <c r="I8451" i="33" a="1"/>
  <c r="I8451" i="33" s="1"/>
  <c r="I8450" i="33" a="1"/>
  <c r="I8450" i="33" s="1"/>
  <c r="I8449" i="33" a="1"/>
  <c r="I8449" i="33" s="1"/>
  <c r="I8448" i="33" a="1"/>
  <c r="I8448" i="33" s="1"/>
  <c r="I8447" i="33" a="1"/>
  <c r="I8447" i="33" s="1"/>
  <c r="I8446" i="33" a="1"/>
  <c r="I8446" i="33" s="1"/>
  <c r="I8445" i="33" a="1"/>
  <c r="I8445" i="33" s="1"/>
  <c r="I8444" i="33" a="1"/>
  <c r="I8444" i="33" s="1"/>
  <c r="I8443" i="33" a="1"/>
  <c r="I8443" i="33" s="1"/>
  <c r="I8442" i="33" a="1"/>
  <c r="I8442" i="33" s="1"/>
  <c r="I8441" i="33" a="1"/>
  <c r="I8441" i="33" s="1"/>
  <c r="I8440" i="33" a="1"/>
  <c r="I8440" i="33" s="1"/>
  <c r="I8439" i="33" a="1"/>
  <c r="I8439" i="33" s="1"/>
  <c r="I8438" i="33" a="1"/>
  <c r="I8438" i="33" s="1"/>
  <c r="I8437" i="33" a="1"/>
  <c r="I8437" i="33" s="1"/>
  <c r="I8436" i="33" a="1"/>
  <c r="I8436" i="33" s="1"/>
  <c r="I8435" i="33" a="1"/>
  <c r="I8435" i="33" s="1"/>
  <c r="I8434" i="33" a="1"/>
  <c r="I8434" i="33" s="1"/>
  <c r="I8433" i="33" a="1"/>
  <c r="I8433" i="33" s="1"/>
  <c r="I8432" i="33" a="1"/>
  <c r="I8432" i="33" s="1"/>
  <c r="I8431" i="33" a="1"/>
  <c r="I8431" i="33" s="1"/>
  <c r="I8430" i="33" a="1"/>
  <c r="I8430" i="33" s="1"/>
  <c r="I8429" i="33" a="1"/>
  <c r="I8429" i="33" s="1"/>
  <c r="I8428" i="33" a="1"/>
  <c r="I8428" i="33" s="1"/>
  <c r="I8427" i="33" a="1"/>
  <c r="I8427" i="33" s="1"/>
  <c r="I8426" i="33" a="1"/>
  <c r="I8426" i="33" s="1"/>
  <c r="I8425" i="33" a="1"/>
  <c r="I8425" i="33" s="1"/>
  <c r="I8424" i="33" a="1"/>
  <c r="I8424" i="33" s="1"/>
  <c r="I8423" i="33" a="1"/>
  <c r="I8423" i="33" s="1"/>
  <c r="I8422" i="33" a="1"/>
  <c r="I8422" i="33" s="1"/>
  <c r="I8421" i="33" a="1"/>
  <c r="I8421" i="33" s="1"/>
  <c r="I8420" i="33" a="1"/>
  <c r="I8420" i="33" s="1"/>
  <c r="I8419" i="33" a="1"/>
  <c r="I8419" i="33" s="1"/>
  <c r="I8418" i="33" a="1"/>
  <c r="I8418" i="33" s="1"/>
  <c r="I8417" i="33" a="1"/>
  <c r="I8417" i="33" s="1"/>
  <c r="I8416" i="33" a="1"/>
  <c r="I8416" i="33" s="1"/>
  <c r="I8415" i="33" a="1"/>
  <c r="I8415" i="33" s="1"/>
  <c r="I8414" i="33" a="1"/>
  <c r="I8414" i="33" s="1"/>
  <c r="I8413" i="33" a="1"/>
  <c r="I8413" i="33" s="1"/>
  <c r="I8412" i="33" a="1"/>
  <c r="I8412" i="33" s="1"/>
  <c r="I8411" i="33" a="1"/>
  <c r="I8411" i="33" s="1"/>
  <c r="I8410" i="33" a="1"/>
  <c r="I8410" i="33" s="1"/>
  <c r="I8409" i="33" a="1"/>
  <c r="I8409" i="33" s="1"/>
  <c r="I8408" i="33" a="1"/>
  <c r="I8408" i="33" s="1"/>
  <c r="I8407" i="33" a="1"/>
  <c r="I8407" i="33" s="1"/>
  <c r="I8406" i="33" a="1"/>
  <c r="I8406" i="33" s="1"/>
  <c r="I8405" i="33" a="1"/>
  <c r="I8405" i="33" s="1"/>
  <c r="I8404" i="33" a="1"/>
  <c r="I8404" i="33" s="1"/>
  <c r="I8403" i="33" a="1"/>
  <c r="I8403" i="33" s="1"/>
  <c r="I8402" i="33" a="1"/>
  <c r="I8402" i="33" s="1"/>
  <c r="I8401" i="33" a="1"/>
  <c r="I8401" i="33" s="1"/>
  <c r="I8400" i="33" a="1"/>
  <c r="I8400" i="33" s="1"/>
  <c r="I8399" i="33" a="1"/>
  <c r="I8399" i="33" s="1"/>
  <c r="I8398" i="33" a="1"/>
  <c r="I8398" i="33" s="1"/>
  <c r="I8397" i="33" a="1"/>
  <c r="I8397" i="33" s="1"/>
  <c r="I8396" i="33" a="1"/>
  <c r="I8396" i="33" s="1"/>
  <c r="I8395" i="33" a="1"/>
  <c r="I8395" i="33" s="1"/>
  <c r="I8394" i="33" a="1"/>
  <c r="I8394" i="33" s="1"/>
  <c r="I8393" i="33" a="1"/>
  <c r="I8393" i="33" s="1"/>
  <c r="I8392" i="33" a="1"/>
  <c r="I8392" i="33" s="1"/>
  <c r="I8391" i="33" a="1"/>
  <c r="I8391" i="33" s="1"/>
  <c r="I8390" i="33" a="1"/>
  <c r="I8390" i="33" s="1"/>
  <c r="I8389" i="33" a="1"/>
  <c r="I8389" i="33" s="1"/>
  <c r="I8388" i="33" a="1"/>
  <c r="I8388" i="33" s="1"/>
  <c r="I8387" i="33" a="1"/>
  <c r="I8387" i="33" s="1"/>
  <c r="I8386" i="33" a="1"/>
  <c r="I8386" i="33" s="1"/>
  <c r="I8385" i="33" a="1"/>
  <c r="I8385" i="33" s="1"/>
  <c r="I8384" i="33" a="1"/>
  <c r="I8384" i="33" s="1"/>
  <c r="I8383" i="33" a="1"/>
  <c r="I8383" i="33" s="1"/>
  <c r="I8382" i="33" a="1"/>
  <c r="I8382" i="33" s="1"/>
  <c r="I8381" i="33" a="1"/>
  <c r="I8381" i="33" s="1"/>
  <c r="I8380" i="33" a="1"/>
  <c r="I8380" i="33" s="1"/>
  <c r="I8379" i="33" a="1"/>
  <c r="I8379" i="33" s="1"/>
  <c r="I8378" i="33" a="1"/>
  <c r="I8378" i="33" s="1"/>
  <c r="I8377" i="33" a="1"/>
  <c r="I8377" i="33" s="1"/>
  <c r="I8376" i="33" a="1"/>
  <c r="I8376" i="33" s="1"/>
  <c r="I8375" i="33" a="1"/>
  <c r="I8375" i="33" s="1"/>
  <c r="I8374" i="33" a="1"/>
  <c r="I8374" i="33" s="1"/>
  <c r="I3589" i="33" a="1"/>
  <c r="I3589" i="33" s="1"/>
  <c r="I3588" i="33" a="1"/>
  <c r="I3588" i="33" s="1"/>
  <c r="I3587" i="33" a="1"/>
  <c r="I3587" i="33" s="1"/>
  <c r="I3586" i="33" a="1"/>
  <c r="I3586" i="33" s="1"/>
  <c r="I3585" i="33" a="1"/>
  <c r="I3585" i="33" s="1"/>
  <c r="I3584" i="33" a="1"/>
  <c r="I3584" i="33" s="1"/>
  <c r="I3583" i="33" a="1"/>
  <c r="I3583" i="33" s="1"/>
  <c r="I3582" i="33" a="1"/>
  <c r="I3582" i="33" s="1"/>
  <c r="I3581" i="33" a="1"/>
  <c r="I3581" i="33" s="1"/>
  <c r="I3580" i="33" a="1"/>
  <c r="I3580" i="33" s="1"/>
  <c r="I3579" i="33" a="1"/>
  <c r="I3579" i="33" s="1"/>
  <c r="I3578" i="33" a="1"/>
  <c r="I3578" i="33" s="1"/>
  <c r="I3577" i="33" a="1"/>
  <c r="I3577" i="33" s="1"/>
  <c r="I3576" i="33" a="1"/>
  <c r="I3576" i="33" s="1"/>
  <c r="I3575" i="33" a="1"/>
  <c r="I3575" i="33" s="1"/>
  <c r="I3574" i="33" a="1"/>
  <c r="I3574" i="33" s="1"/>
  <c r="I3573" i="33" a="1"/>
  <c r="I3573" i="33" s="1"/>
  <c r="I3572" i="33" a="1"/>
  <c r="I3572" i="33" s="1"/>
  <c r="I3571" i="33" a="1"/>
  <c r="I3571" i="33" s="1"/>
  <c r="I3570" i="33" a="1"/>
  <c r="I3570" i="33" s="1"/>
  <c r="I3569" i="33" a="1"/>
  <c r="I3569" i="33" s="1"/>
  <c r="I3568" i="33" a="1"/>
  <c r="I3568" i="33" s="1"/>
  <c r="I3567" i="33" a="1"/>
  <c r="I3567" i="33" s="1"/>
  <c r="I3566" i="33" a="1"/>
  <c r="I3566" i="33" s="1"/>
  <c r="I3565" i="33" a="1"/>
  <c r="I3565" i="33" s="1"/>
  <c r="I3564" i="33" a="1"/>
  <c r="I3564" i="33" s="1"/>
  <c r="I3563" i="33" a="1"/>
  <c r="I3563" i="33" s="1"/>
  <c r="I3562" i="33" a="1"/>
  <c r="I3562" i="33" s="1"/>
  <c r="I3561" i="33" a="1"/>
  <c r="I3561" i="33" s="1"/>
  <c r="I3560" i="33" a="1"/>
  <c r="I3560" i="33" s="1"/>
  <c r="I3559" i="33" a="1"/>
  <c r="I3559" i="33" s="1"/>
  <c r="I3558" i="33" a="1"/>
  <c r="I3558" i="33" s="1"/>
  <c r="I3557" i="33" a="1"/>
  <c r="I3557" i="33" s="1"/>
  <c r="I3556" i="33" a="1"/>
  <c r="I3556" i="33" s="1"/>
  <c r="I3555" i="33" a="1"/>
  <c r="I3555" i="33" s="1"/>
  <c r="I3554" i="33" a="1"/>
  <c r="I3554" i="33" s="1"/>
  <c r="I3553" i="33" a="1"/>
  <c r="I3553" i="33" s="1"/>
  <c r="I3552" i="33" a="1"/>
  <c r="I3552" i="33" s="1"/>
  <c r="I3551" i="33" a="1"/>
  <c r="I3551" i="33" s="1"/>
  <c r="I3550" i="33" a="1"/>
  <c r="I3550" i="33" s="1"/>
  <c r="I3549" i="33" a="1"/>
  <c r="I3549" i="33" s="1"/>
  <c r="I3548" i="33" a="1"/>
  <c r="I3548" i="33" s="1"/>
  <c r="I3547" i="33" a="1"/>
  <c r="I3547" i="33" s="1"/>
  <c r="I3546" i="33" a="1"/>
  <c r="I3546" i="33" s="1"/>
  <c r="I3545" i="33" a="1"/>
  <c r="I3545" i="33" s="1"/>
  <c r="I3544" i="33" a="1"/>
  <c r="I3544" i="33" s="1"/>
  <c r="I3543" i="33" a="1"/>
  <c r="I3543" i="33" s="1"/>
  <c r="I3542" i="33" a="1"/>
  <c r="I3542" i="33" s="1"/>
  <c r="I3541" i="33" a="1"/>
  <c r="I3541" i="33" s="1"/>
  <c r="I3540" i="33" a="1"/>
  <c r="I3540" i="33" s="1"/>
  <c r="I3539" i="33" a="1"/>
  <c r="I3539" i="33" s="1"/>
  <c r="I3538" i="33" a="1"/>
  <c r="I3538" i="33" s="1"/>
  <c r="I3537" i="33" a="1"/>
  <c r="I3537" i="33" s="1"/>
  <c r="I3536" i="33" a="1"/>
  <c r="I3536" i="33" s="1"/>
  <c r="I3535" i="33" a="1"/>
  <c r="I3535" i="33" s="1"/>
  <c r="I3534" i="33" a="1"/>
  <c r="I3534" i="33" s="1"/>
  <c r="I3533" i="33" a="1"/>
  <c r="I3533" i="33" s="1"/>
  <c r="I3532" i="33" a="1"/>
  <c r="I3532" i="33" s="1"/>
  <c r="I3531" i="33" a="1"/>
  <c r="I3531" i="33" s="1"/>
  <c r="I3530" i="33" a="1"/>
  <c r="I3530" i="33" s="1"/>
  <c r="I3529" i="33" a="1"/>
  <c r="I3529" i="33" s="1"/>
  <c r="I3528" i="33" a="1"/>
  <c r="I3528" i="33" s="1"/>
  <c r="I3527" i="33" a="1"/>
  <c r="I3527" i="33" s="1"/>
  <c r="I3526" i="33" a="1"/>
  <c r="I3526" i="33" s="1"/>
  <c r="I3525" i="33" a="1"/>
  <c r="I3525" i="33" s="1"/>
  <c r="I3524" i="33" a="1"/>
  <c r="I3524" i="33" s="1"/>
  <c r="I3523" i="33" a="1"/>
  <c r="I3523" i="33" s="1"/>
  <c r="I3522" i="33" a="1"/>
  <c r="I3522" i="33" s="1"/>
  <c r="I3521" i="33" a="1"/>
  <c r="I3521" i="33" s="1"/>
  <c r="I3520" i="33" a="1"/>
  <c r="I3520" i="33" s="1"/>
  <c r="I3519" i="33" a="1"/>
  <c r="I3519" i="33" s="1"/>
  <c r="I3518" i="33" a="1"/>
  <c r="I3518" i="33" s="1"/>
  <c r="I3517" i="33" a="1"/>
  <c r="I3517" i="33" s="1"/>
  <c r="I3516" i="33" a="1"/>
  <c r="I3516" i="33" s="1"/>
  <c r="I3515" i="33" a="1"/>
  <c r="I3515" i="33" s="1"/>
  <c r="I3514" i="33" a="1"/>
  <c r="I3514" i="33" s="1"/>
  <c r="I3513" i="33" a="1"/>
  <c r="I3513" i="33" s="1"/>
  <c r="I3512" i="33" a="1"/>
  <c r="I3512" i="33" s="1"/>
  <c r="I3511" i="33" a="1"/>
  <c r="I3511" i="33" s="1"/>
  <c r="I3510" i="33" a="1"/>
  <c r="I3510" i="33" s="1"/>
  <c r="I3509" i="33" a="1"/>
  <c r="I3509" i="33" s="1"/>
  <c r="I3508" i="33" a="1"/>
  <c r="I3508" i="33" s="1"/>
  <c r="I3507" i="33" a="1"/>
  <c r="I3507" i="33" s="1"/>
  <c r="I3506" i="33" a="1"/>
  <c r="I3506" i="33" s="1"/>
  <c r="I3505" i="33" a="1"/>
  <c r="I3505" i="33" s="1"/>
  <c r="I3504" i="33" a="1"/>
  <c r="I3504" i="33" s="1"/>
  <c r="I3503" i="33" a="1"/>
  <c r="I3503" i="33" s="1"/>
  <c r="I3502" i="33" a="1"/>
  <c r="I3502" i="33" s="1"/>
  <c r="I3501" i="33" a="1"/>
  <c r="I3501" i="33" s="1"/>
  <c r="I3500" i="33" a="1"/>
  <c r="I3500" i="33" s="1"/>
  <c r="I3499" i="33" a="1"/>
  <c r="I3499" i="33" s="1"/>
  <c r="I3498" i="33" a="1"/>
  <c r="I3498" i="33" s="1"/>
  <c r="I3497" i="33" a="1"/>
  <c r="I3497" i="33" s="1"/>
  <c r="I3496" i="33" a="1"/>
  <c r="I3496" i="33" s="1"/>
  <c r="I3495" i="33" a="1"/>
  <c r="I3495" i="33" s="1"/>
  <c r="I3494" i="33" a="1"/>
  <c r="I3494" i="33" s="1"/>
  <c r="I3493" i="33" a="1"/>
  <c r="I3493" i="33" s="1"/>
  <c r="I3492" i="33" a="1"/>
  <c r="I3492" i="33" s="1"/>
  <c r="I3491" i="33" a="1"/>
  <c r="I3491" i="33" s="1"/>
  <c r="I3490" i="33" a="1"/>
  <c r="I3490" i="33" s="1"/>
  <c r="I3489" i="33" a="1"/>
  <c r="I3489" i="33" s="1"/>
  <c r="I3488" i="33" a="1"/>
  <c r="I3488" i="33" s="1"/>
  <c r="I3487" i="33" a="1"/>
  <c r="I3487" i="33" s="1"/>
  <c r="I3486" i="33" a="1"/>
  <c r="I3486" i="33" s="1"/>
  <c r="I3485" i="33" a="1"/>
  <c r="I3485" i="33" s="1"/>
  <c r="I3484" i="33" a="1"/>
  <c r="I3484" i="33" s="1"/>
  <c r="I3483" i="33" a="1"/>
  <c r="I3483" i="33" s="1"/>
  <c r="I3482" i="33" a="1"/>
  <c r="I3482" i="33" s="1"/>
  <c r="I3481" i="33" a="1"/>
  <c r="I3481" i="33" s="1"/>
  <c r="I3480" i="33" a="1"/>
  <c r="I3480" i="33" s="1"/>
  <c r="I3479" i="33" a="1"/>
  <c r="I3479" i="33" s="1"/>
  <c r="I3478" i="33" a="1"/>
  <c r="I3478" i="33" s="1"/>
  <c r="I3477" i="33" a="1"/>
  <c r="I3477" i="33" s="1"/>
  <c r="I3476" i="33" a="1"/>
  <c r="I3476" i="33" s="1"/>
  <c r="I3475" i="33" a="1"/>
  <c r="I3475" i="33" s="1"/>
  <c r="I3474" i="33" a="1"/>
  <c r="I3474" i="33" s="1"/>
  <c r="I3473" i="33" a="1"/>
  <c r="I3473" i="33" s="1"/>
  <c r="I3472" i="33" a="1"/>
  <c r="I3472" i="33" s="1"/>
  <c r="I3471" i="33" a="1"/>
  <c r="I3471" i="33" s="1"/>
  <c r="I3470" i="33" a="1"/>
  <c r="I3470" i="33" s="1"/>
  <c r="I3469" i="33" a="1"/>
  <c r="I3469" i="33" s="1"/>
  <c r="I3468" i="33" a="1"/>
  <c r="I3468" i="33" s="1"/>
  <c r="I3467" i="33" a="1"/>
  <c r="I3467" i="33" s="1"/>
  <c r="I3466" i="33" a="1"/>
  <c r="I3466" i="33" s="1"/>
  <c r="I3465" i="33" a="1"/>
  <c r="I3465" i="33" s="1"/>
  <c r="I3464" i="33" a="1"/>
  <c r="I3464" i="33" s="1"/>
  <c r="I3463" i="33" a="1"/>
  <c r="I3463" i="33" s="1"/>
  <c r="I3462" i="33" a="1"/>
  <c r="I3462" i="33" s="1"/>
  <c r="I3461" i="33" a="1"/>
  <c r="I3461" i="33" s="1"/>
  <c r="I3460" i="33" a="1"/>
  <c r="I3460" i="33" s="1"/>
  <c r="I3459" i="33" a="1"/>
  <c r="I3459" i="33" s="1"/>
  <c r="I3458" i="33" a="1"/>
  <c r="I3458" i="33" s="1"/>
  <c r="I3457" i="33" a="1"/>
  <c r="I3457" i="33" s="1"/>
  <c r="I3456" i="33" a="1"/>
  <c r="I3456" i="33" s="1"/>
  <c r="I3455" i="33" a="1"/>
  <c r="I3455" i="33" s="1"/>
  <c r="I3454" i="33" a="1"/>
  <c r="I3454" i="33" s="1"/>
  <c r="I3453" i="33" a="1"/>
  <c r="I3453" i="33" s="1"/>
  <c r="I3452" i="33" a="1"/>
  <c r="I3452" i="33" s="1"/>
  <c r="I3451" i="33" a="1"/>
  <c r="I3451" i="33" s="1"/>
  <c r="I3450" i="33" a="1"/>
  <c r="I3450" i="33" s="1"/>
  <c r="I3449" i="33" a="1"/>
  <c r="I3449" i="33" s="1"/>
  <c r="I3448" i="33" a="1"/>
  <c r="I3448" i="33" s="1"/>
  <c r="I3447" i="33" a="1"/>
  <c r="I3447" i="33" s="1"/>
  <c r="I3446" i="33" a="1"/>
  <c r="I3446" i="33" s="1"/>
  <c r="I3445" i="33" a="1"/>
  <c r="I3445" i="33" s="1"/>
  <c r="I3444" i="33" a="1"/>
  <c r="I3444" i="33" s="1"/>
  <c r="I3443" i="33" a="1"/>
  <c r="I3443" i="33" s="1"/>
  <c r="I3442" i="33" a="1"/>
  <c r="I3442" i="33" s="1"/>
  <c r="I3441" i="33" a="1"/>
  <c r="I3441" i="33" s="1"/>
  <c r="I3440" i="33" a="1"/>
  <c r="I3440" i="33" s="1"/>
  <c r="I3439" i="33" a="1"/>
  <c r="I3439" i="33" s="1"/>
  <c r="I3438" i="33" a="1"/>
  <c r="I3438" i="33" s="1"/>
  <c r="I3437" i="33" a="1"/>
  <c r="I3437" i="33" s="1"/>
  <c r="I3436" i="33" a="1"/>
  <c r="I3436" i="33" s="1"/>
  <c r="I3435" i="33" a="1"/>
  <c r="I3435" i="33" s="1"/>
  <c r="I3434" i="33" a="1"/>
  <c r="I3434" i="33" s="1"/>
  <c r="I3433" i="33" a="1"/>
  <c r="I3433" i="33" s="1"/>
  <c r="I3432" i="33" a="1"/>
  <c r="I3432" i="33" s="1"/>
  <c r="I3431" i="33" a="1"/>
  <c r="I3431" i="33" s="1"/>
  <c r="I3430" i="33" a="1"/>
  <c r="I3430" i="33" s="1"/>
  <c r="I3429" i="33" a="1"/>
  <c r="I3429" i="33" s="1"/>
  <c r="I3428" i="33" a="1"/>
  <c r="I3428" i="33" s="1"/>
  <c r="I3427" i="33" a="1"/>
  <c r="I3427" i="33" s="1"/>
  <c r="I3426" i="33" a="1"/>
  <c r="I3426" i="33" s="1"/>
  <c r="I3425" i="33" a="1"/>
  <c r="I3425" i="33" s="1"/>
  <c r="I3424" i="33" a="1"/>
  <c r="I3424" i="33" s="1"/>
  <c r="I3423" i="33" a="1"/>
  <c r="I3423" i="33" s="1"/>
  <c r="I3422" i="33" a="1"/>
  <c r="I3422" i="33" s="1"/>
  <c r="I3421" i="33" a="1"/>
  <c r="I3421" i="33" s="1"/>
  <c r="I3420" i="33" a="1"/>
  <c r="I3420" i="33" s="1"/>
  <c r="I3419" i="33" a="1"/>
  <c r="I3419" i="33" s="1"/>
  <c r="I3418" i="33" a="1"/>
  <c r="I3418" i="33" s="1"/>
  <c r="I3417" i="33" a="1"/>
  <c r="I3417" i="33" s="1"/>
  <c r="I3416" i="33" a="1"/>
  <c r="I3416" i="33" s="1"/>
  <c r="I3415" i="33" a="1"/>
  <c r="I3415" i="33" s="1"/>
  <c r="I3414" i="33" a="1"/>
  <c r="I3414" i="33" s="1"/>
  <c r="I3413" i="33" a="1"/>
  <c r="I3413" i="33" s="1"/>
  <c r="I3412" i="33" a="1"/>
  <c r="I3412" i="33" s="1"/>
  <c r="I3411" i="33" a="1"/>
  <c r="I3411" i="33" s="1"/>
  <c r="I3410" i="33" a="1"/>
  <c r="I3410" i="33" s="1"/>
  <c r="I3409" i="33" a="1"/>
  <c r="I3409" i="33" s="1"/>
  <c r="I3408" i="33" a="1"/>
  <c r="I3408" i="33" s="1"/>
  <c r="I3407" i="33" a="1"/>
  <c r="I3407" i="33" s="1"/>
  <c r="I3406" i="33" a="1"/>
  <c r="I3406" i="33" s="1"/>
  <c r="I3405" i="33" a="1"/>
  <c r="I3405" i="33" s="1"/>
  <c r="I3404" i="33" a="1"/>
  <c r="I3404" i="33" s="1"/>
  <c r="I3403" i="33" a="1"/>
  <c r="I3403" i="33" s="1"/>
  <c r="I3402" i="33" a="1"/>
  <c r="I3402" i="33" s="1"/>
  <c r="I3401" i="33" a="1"/>
  <c r="I3401" i="33" s="1"/>
  <c r="I3400" i="33" a="1"/>
  <c r="I3400" i="33" s="1"/>
  <c r="I3399" i="33" a="1"/>
  <c r="I3399" i="33" s="1"/>
  <c r="I3398" i="33" a="1"/>
  <c r="I3398" i="33" s="1"/>
  <c r="I3397" i="33" a="1"/>
  <c r="I3397" i="33" s="1"/>
  <c r="I3396" i="33" a="1"/>
  <c r="I3396" i="33" s="1"/>
  <c r="I3395" i="33" a="1"/>
  <c r="I3395" i="33" s="1"/>
  <c r="I3394" i="33" a="1"/>
  <c r="I3394" i="33" s="1"/>
  <c r="I3393" i="33" a="1"/>
  <c r="I3393" i="33" s="1"/>
  <c r="I3392" i="33" a="1"/>
  <c r="I3392" i="33" s="1"/>
  <c r="I3391" i="33" a="1"/>
  <c r="I3391" i="33" s="1"/>
  <c r="I3390" i="33" a="1"/>
  <c r="I3390" i="33" s="1"/>
  <c r="I3389" i="33" a="1"/>
  <c r="I3389" i="33" s="1"/>
  <c r="I3388" i="33" a="1"/>
  <c r="I3388" i="33" s="1"/>
  <c r="I3387" i="33" a="1"/>
  <c r="I3387" i="33" s="1"/>
  <c r="I3386" i="33" a="1"/>
  <c r="I3386" i="33" s="1"/>
  <c r="I3385" i="33" a="1"/>
  <c r="I3385" i="33" s="1"/>
  <c r="I3384" i="33" a="1"/>
  <c r="I3384" i="33" s="1"/>
  <c r="I3383" i="33" a="1"/>
  <c r="I3383" i="33" s="1"/>
  <c r="I3382" i="33" a="1"/>
  <c r="I3382" i="33" s="1"/>
  <c r="I3381" i="33" a="1"/>
  <c r="I3381" i="33" s="1"/>
  <c r="I3380" i="33" a="1"/>
  <c r="I3380" i="33" s="1"/>
  <c r="I3379" i="33" a="1"/>
  <c r="I3379" i="33" s="1"/>
  <c r="I3378" i="33" a="1"/>
  <c r="I3378" i="33" s="1"/>
  <c r="I3377" i="33" a="1"/>
  <c r="I3377" i="33" s="1"/>
  <c r="I3376" i="33" a="1"/>
  <c r="I3376" i="33" s="1"/>
  <c r="I3375" i="33" a="1"/>
  <c r="I3375" i="33" s="1"/>
  <c r="I3374" i="33" a="1"/>
  <c r="I3374" i="33" s="1"/>
  <c r="I3373" i="33" a="1"/>
  <c r="I3373" i="33" s="1"/>
  <c r="I3372" i="33" a="1"/>
  <c r="I3372" i="33" s="1"/>
  <c r="I3371" i="33" a="1"/>
  <c r="I3371" i="33" s="1"/>
  <c r="I3370" i="33" a="1"/>
  <c r="I3370" i="33" s="1"/>
  <c r="I3369" i="33" a="1"/>
  <c r="I3369" i="33" s="1"/>
  <c r="I3368" i="33" a="1"/>
  <c r="I3368" i="33" s="1"/>
  <c r="I3367" i="33" a="1"/>
  <c r="I3367" i="33" s="1"/>
  <c r="I3366" i="33" a="1"/>
  <c r="I3366" i="33" s="1"/>
  <c r="I3365" i="33" a="1"/>
  <c r="I3365" i="33" s="1"/>
  <c r="I3364" i="33" a="1"/>
  <c r="I3364" i="33" s="1"/>
  <c r="I3363" i="33" a="1"/>
  <c r="I3363" i="33" s="1"/>
  <c r="I3362" i="33" a="1"/>
  <c r="I3362" i="33" s="1"/>
  <c r="I3361" i="33" a="1"/>
  <c r="I3361" i="33" s="1"/>
  <c r="I3360" i="33" a="1"/>
  <c r="I3360" i="33" s="1"/>
  <c r="I3359" i="33" a="1"/>
  <c r="I3359" i="33" s="1"/>
  <c r="I3358" i="33" a="1"/>
  <c r="I3358" i="33" s="1"/>
  <c r="I3357" i="33" a="1"/>
  <c r="I3357" i="33" s="1"/>
  <c r="I3356" i="33" a="1"/>
  <c r="I3356" i="33" s="1"/>
  <c r="I3355" i="33" a="1"/>
  <c r="I3355" i="33" s="1"/>
  <c r="I3354" i="33" a="1"/>
  <c r="I3354" i="33" s="1"/>
  <c r="I3353" i="33" a="1"/>
  <c r="I3353" i="33" s="1"/>
  <c r="I3352" i="33" a="1"/>
  <c r="I3352" i="33" s="1"/>
  <c r="I3351" i="33" a="1"/>
  <c r="I3351" i="33" s="1"/>
  <c r="I3350" i="33" a="1"/>
  <c r="I3350" i="33" s="1"/>
  <c r="I3349" i="33" a="1"/>
  <c r="I3349" i="33" s="1"/>
  <c r="I3348" i="33" a="1"/>
  <c r="I3348" i="33" s="1"/>
  <c r="I3347" i="33" a="1"/>
  <c r="I3347" i="33" s="1"/>
  <c r="I3346" i="33" a="1"/>
  <c r="I3346" i="33" s="1"/>
  <c r="I3345" i="33" a="1"/>
  <c r="I3345" i="33" s="1"/>
  <c r="I3344" i="33" a="1"/>
  <c r="I3344" i="33" s="1"/>
  <c r="I3343" i="33" a="1"/>
  <c r="I3343" i="33" s="1"/>
  <c r="I3342" i="33" a="1"/>
  <c r="I3342" i="33" s="1"/>
  <c r="I3341" i="33" a="1"/>
  <c r="I3341" i="33" s="1"/>
  <c r="I3340" i="33" a="1"/>
  <c r="I3340" i="33" s="1"/>
  <c r="I3339" i="33" a="1"/>
  <c r="I3339" i="33" s="1"/>
  <c r="I3338" i="33" a="1"/>
  <c r="I3338" i="33" s="1"/>
  <c r="I3337" i="33" a="1"/>
  <c r="I3337" i="33" s="1"/>
  <c r="I3336" i="33" a="1"/>
  <c r="I3336" i="33" s="1"/>
  <c r="I3335" i="33" a="1"/>
  <c r="I3335" i="33" s="1"/>
  <c r="I3334" i="33" a="1"/>
  <c r="I3334" i="33" s="1"/>
  <c r="I3333" i="33" a="1"/>
  <c r="I3333" i="33" s="1"/>
  <c r="I3332" i="33" a="1"/>
  <c r="I3332" i="33" s="1"/>
  <c r="I3331" i="33" a="1"/>
  <c r="I3331" i="33" s="1"/>
  <c r="I3330" i="33" a="1"/>
  <c r="I3330" i="33" s="1"/>
  <c r="I3329" i="33" a="1"/>
  <c r="I3329" i="33" s="1"/>
  <c r="I3328" i="33" a="1"/>
  <c r="I3328" i="33" s="1"/>
  <c r="I3327" i="33" a="1"/>
  <c r="I3327" i="33" s="1"/>
  <c r="I3326" i="33" a="1"/>
  <c r="I3326" i="33" s="1"/>
  <c r="I3325" i="33" a="1"/>
  <c r="I3325" i="33" s="1"/>
  <c r="I3324" i="33" a="1"/>
  <c r="I3324" i="33" s="1"/>
  <c r="I3323" i="33" a="1"/>
  <c r="I3323" i="33" s="1"/>
  <c r="I3322" i="33" a="1"/>
  <c r="I3322" i="33" s="1"/>
  <c r="I3321" i="33" a="1"/>
  <c r="I3321" i="33" s="1"/>
  <c r="I3320" i="33" a="1"/>
  <c r="I3320" i="33" s="1"/>
  <c r="I3319" i="33" a="1"/>
  <c r="I3319" i="33" s="1"/>
  <c r="I3318" i="33" a="1"/>
  <c r="I3318" i="33" s="1"/>
  <c r="I3317" i="33" a="1"/>
  <c r="I3317" i="33" s="1"/>
  <c r="I3316" i="33" a="1"/>
  <c r="I3316" i="33" s="1"/>
  <c r="I3315" i="33" a="1"/>
  <c r="I3315" i="33" s="1"/>
  <c r="I3314" i="33" a="1"/>
  <c r="I3314" i="33" s="1"/>
  <c r="I3313" i="33" a="1"/>
  <c r="I3313" i="33" s="1"/>
  <c r="I3312" i="33" a="1"/>
  <c r="I3312" i="33" s="1"/>
  <c r="I3311" i="33" a="1"/>
  <c r="I3311" i="33" s="1"/>
  <c r="I3310" i="33" a="1"/>
  <c r="I3310" i="33" s="1"/>
  <c r="I3309" i="33" a="1"/>
  <c r="I3309" i="33" s="1"/>
  <c r="I3308" i="33" a="1"/>
  <c r="I3308" i="33" s="1"/>
  <c r="I3307" i="33" a="1"/>
  <c r="I3307" i="33" s="1"/>
  <c r="I3306" i="33" a="1"/>
  <c r="I3306" i="33" s="1"/>
  <c r="I3305" i="33" a="1"/>
  <c r="I3305" i="33" s="1"/>
  <c r="I3304" i="33" a="1"/>
  <c r="I3304" i="33" s="1"/>
  <c r="I3303" i="33" a="1"/>
  <c r="I3303" i="33" s="1"/>
  <c r="I3302" i="33" a="1"/>
  <c r="I3302" i="33" s="1"/>
  <c r="I3301" i="33" a="1"/>
  <c r="I3301" i="33" s="1"/>
  <c r="I3300" i="33" a="1"/>
  <c r="I3300" i="33" s="1"/>
  <c r="I3299" i="33" a="1"/>
  <c r="I3299" i="33" s="1"/>
  <c r="I3298" i="33" a="1"/>
  <c r="I3298" i="33" s="1"/>
  <c r="I3297" i="33" a="1"/>
  <c r="I3297" i="33" s="1"/>
  <c r="I3296" i="33" a="1"/>
  <c r="I3296" i="33" s="1"/>
  <c r="I3295" i="33" a="1"/>
  <c r="I3295" i="33" s="1"/>
  <c r="I3294" i="33" a="1"/>
  <c r="I3294" i="33" s="1"/>
  <c r="I3293" i="33" a="1"/>
  <c r="I3293" i="33" s="1"/>
  <c r="I3292" i="33" a="1"/>
  <c r="I3292" i="33" s="1"/>
  <c r="I3291" i="33" a="1"/>
  <c r="I3291" i="33" s="1"/>
  <c r="I3290" i="33" a="1"/>
  <c r="I3290" i="33" s="1"/>
  <c r="I3289" i="33" a="1"/>
  <c r="I3289" i="33" s="1"/>
  <c r="I3288" i="33" a="1"/>
  <c r="I3288" i="33" s="1"/>
  <c r="I3287" i="33" a="1"/>
  <c r="I3287" i="33" s="1"/>
  <c r="I3286" i="33" a="1"/>
  <c r="I3286" i="33" s="1"/>
  <c r="I3285" i="33" a="1"/>
  <c r="I3285" i="33" s="1"/>
  <c r="I3284" i="33" a="1"/>
  <c r="I3284" i="33" s="1"/>
  <c r="I3283" i="33" a="1"/>
  <c r="I3283" i="33" s="1"/>
  <c r="I3282" i="33" a="1"/>
  <c r="I3282" i="33" s="1"/>
  <c r="I3281" i="33" a="1"/>
  <c r="I3281" i="33" s="1"/>
  <c r="I3280" i="33" a="1"/>
  <c r="I3280" i="33" s="1"/>
  <c r="I3279" i="33" a="1"/>
  <c r="I3279" i="33" s="1"/>
  <c r="I3278" i="33" a="1"/>
  <c r="I3278" i="33" s="1"/>
  <c r="I3277" i="33" a="1"/>
  <c r="I3277" i="33" s="1"/>
  <c r="I3276" i="33" a="1"/>
  <c r="I3276" i="33" s="1"/>
  <c r="I3275" i="33" a="1"/>
  <c r="I3275" i="33" s="1"/>
  <c r="I3274" i="33" a="1"/>
  <c r="I3274" i="33" s="1"/>
  <c r="I3273" i="33" a="1"/>
  <c r="I3273" i="33" s="1"/>
  <c r="I3272" i="33" a="1"/>
  <c r="I3272" i="33" s="1"/>
  <c r="I3271" i="33" a="1"/>
  <c r="I3271" i="33" s="1"/>
  <c r="I3270" i="33" a="1"/>
  <c r="I3270" i="33" s="1"/>
  <c r="I3269" i="33" a="1"/>
  <c r="I3269" i="33" s="1"/>
  <c r="I3268" i="33" a="1"/>
  <c r="I3268" i="33" s="1"/>
  <c r="I3267" i="33" a="1"/>
  <c r="I3267" i="33" s="1"/>
  <c r="I3266" i="33" a="1"/>
  <c r="I3266" i="33" s="1"/>
  <c r="I3265" i="33" a="1"/>
  <c r="I3265" i="33" s="1"/>
  <c r="I3264" i="33" a="1"/>
  <c r="I3264" i="33" s="1"/>
  <c r="I3263" i="33" a="1"/>
  <c r="I3263" i="33" s="1"/>
  <c r="I3262" i="33" a="1"/>
  <c r="I3262" i="33" s="1"/>
  <c r="I3261" i="33" a="1"/>
  <c r="I3261" i="33" s="1"/>
  <c r="I3260" i="33" a="1"/>
  <c r="I3260" i="33" s="1"/>
  <c r="I3259" i="33" a="1"/>
  <c r="I3259" i="33" s="1"/>
  <c r="I3258" i="33" a="1"/>
  <c r="I3258" i="33" s="1"/>
  <c r="I3257" i="33" a="1"/>
  <c r="I3257" i="33" s="1"/>
  <c r="I3256" i="33" a="1"/>
  <c r="I3256" i="33" s="1"/>
  <c r="I3255" i="33" a="1"/>
  <c r="I3255" i="33" s="1"/>
  <c r="I3254" i="33" a="1"/>
  <c r="I3254" i="33" s="1"/>
  <c r="I3253" i="33" a="1"/>
  <c r="I3253" i="33" s="1"/>
  <c r="I3252" i="33" a="1"/>
  <c r="I3252" i="33" s="1"/>
  <c r="I3251" i="33" a="1"/>
  <c r="I3251" i="33" s="1"/>
  <c r="I3250" i="33" a="1"/>
  <c r="I3250" i="33" s="1"/>
  <c r="I3249" i="33" a="1"/>
  <c r="I3249" i="33" s="1"/>
  <c r="I3248" i="33" a="1"/>
  <c r="I3248" i="33" s="1"/>
  <c r="I3247" i="33" a="1"/>
  <c r="I3247" i="33" s="1"/>
  <c r="I3246" i="33" a="1"/>
  <c r="I3246" i="33" s="1"/>
  <c r="I3245" i="33" a="1"/>
  <c r="I3245" i="33" s="1"/>
  <c r="I3244" i="33" a="1"/>
  <c r="I3244" i="33" s="1"/>
  <c r="I3243" i="33" a="1"/>
  <c r="I3243" i="33" s="1"/>
  <c r="I3242" i="33" a="1"/>
  <c r="I3242" i="33" s="1"/>
  <c r="I3241" i="33" a="1"/>
  <c r="I3241" i="33" s="1"/>
  <c r="I3240" i="33" a="1"/>
  <c r="I3240" i="33" s="1"/>
  <c r="I3239" i="33" a="1"/>
  <c r="I3239" i="33" s="1"/>
  <c r="I3238" i="33" a="1"/>
  <c r="I3238" i="33" s="1"/>
  <c r="I3237" i="33" a="1"/>
  <c r="I3237" i="33" s="1"/>
  <c r="I3236" i="33" a="1"/>
  <c r="I3236" i="33" s="1"/>
  <c r="I3235" i="33" a="1"/>
  <c r="I3235" i="33" s="1"/>
  <c r="I3234" i="33" a="1"/>
  <c r="I3234" i="33" s="1"/>
  <c r="I3233" i="33" a="1"/>
  <c r="I3233" i="33" s="1"/>
  <c r="I3232" i="33" a="1"/>
  <c r="I3232" i="33" s="1"/>
  <c r="I3231" i="33" a="1"/>
  <c r="I3231" i="33" s="1"/>
  <c r="I3230" i="33" a="1"/>
  <c r="I3230" i="33" s="1"/>
  <c r="I3229" i="33" a="1"/>
  <c r="I3229" i="33" s="1"/>
  <c r="I3228" i="33" a="1"/>
  <c r="I3228" i="33" s="1"/>
  <c r="I3227" i="33" a="1"/>
  <c r="I3227" i="33" s="1"/>
  <c r="I3226" i="33" a="1"/>
  <c r="I3226" i="33" s="1"/>
  <c r="I3225" i="33" a="1"/>
  <c r="I3225" i="33" s="1"/>
  <c r="I3224" i="33" a="1"/>
  <c r="I3224" i="33" s="1"/>
  <c r="I3223" i="33" a="1"/>
  <c r="I3223" i="33" s="1"/>
  <c r="I3222" i="33" a="1"/>
  <c r="I3222" i="33" s="1"/>
  <c r="I3221" i="33" a="1"/>
  <c r="I3221" i="33" s="1"/>
  <c r="I3220" i="33" a="1"/>
  <c r="I3220" i="33" s="1"/>
  <c r="I3219" i="33" a="1"/>
  <c r="I3219" i="33" s="1"/>
  <c r="I3218" i="33" a="1"/>
  <c r="I3218" i="33" s="1"/>
  <c r="I3217" i="33" a="1"/>
  <c r="I3217" i="33" s="1"/>
  <c r="I3216" i="33" a="1"/>
  <c r="I3216" i="33" s="1"/>
  <c r="I3215" i="33" a="1"/>
  <c r="I3215" i="33" s="1"/>
  <c r="I3214" i="33" a="1"/>
  <c r="I3214" i="33" s="1"/>
  <c r="I3213" i="33" a="1"/>
  <c r="I3213" i="33" s="1"/>
  <c r="I3212" i="33" a="1"/>
  <c r="I3212" i="33" s="1"/>
  <c r="I3211" i="33" a="1"/>
  <c r="I3211" i="33" s="1"/>
  <c r="I3210" i="33" a="1"/>
  <c r="I3210" i="33" s="1"/>
  <c r="I3209" i="33" a="1"/>
  <c r="I3209" i="33" s="1"/>
  <c r="I3208" i="33" a="1"/>
  <c r="I3208" i="33" s="1"/>
  <c r="I3207" i="33" a="1"/>
  <c r="I3207" i="33" s="1"/>
  <c r="I3206" i="33" a="1"/>
  <c r="I3206" i="33" s="1"/>
  <c r="I3205" i="33" a="1"/>
  <c r="I3205" i="33" s="1"/>
  <c r="I3204" i="33" a="1"/>
  <c r="I3204" i="33" s="1"/>
  <c r="I3203" i="33" a="1"/>
  <c r="I3203" i="33" s="1"/>
  <c r="I3202" i="33" a="1"/>
  <c r="I3202" i="33" s="1"/>
  <c r="I3201" i="33" a="1"/>
  <c r="I3201" i="33" s="1"/>
  <c r="I3200" i="33" a="1"/>
  <c r="I3200" i="33" s="1"/>
  <c r="I3199" i="33" a="1"/>
  <c r="I3199" i="33" s="1"/>
  <c r="I3198" i="33" a="1"/>
  <c r="I3198" i="33" s="1"/>
  <c r="I3197" i="33" a="1"/>
  <c r="I3197" i="33" s="1"/>
  <c r="I3196" i="33" a="1"/>
  <c r="I3196" i="33" s="1"/>
  <c r="I3195" i="33" a="1"/>
  <c r="I3195" i="33" s="1"/>
  <c r="I3194" i="33" a="1"/>
  <c r="I3194" i="33" s="1"/>
  <c r="I3193" i="33" a="1"/>
  <c r="I3193" i="33" s="1"/>
  <c r="I3192" i="33" a="1"/>
  <c r="I3192" i="33" s="1"/>
  <c r="I3191" i="33" a="1"/>
  <c r="I3191" i="33" s="1"/>
  <c r="I3190" i="33" a="1"/>
  <c r="I3190" i="33" s="1"/>
  <c r="I3189" i="33" a="1"/>
  <c r="I3189" i="33" s="1"/>
  <c r="I3188" i="33" a="1"/>
  <c r="I3188" i="33" s="1"/>
  <c r="I3187" i="33" a="1"/>
  <c r="I3187" i="33" s="1"/>
  <c r="I3186" i="33" a="1"/>
  <c r="I3186" i="33" s="1"/>
  <c r="I3185" i="33" a="1"/>
  <c r="I3185" i="33" s="1"/>
  <c r="I3184" i="33" a="1"/>
  <c r="I3184" i="33" s="1"/>
  <c r="I3183" i="33" a="1"/>
  <c r="I3183" i="33" s="1"/>
  <c r="I3182" i="33" a="1"/>
  <c r="I3182" i="33" s="1"/>
  <c r="I3181" i="33" a="1"/>
  <c r="I3181" i="33" s="1"/>
  <c r="I3180" i="33" a="1"/>
  <c r="I3180" i="33" s="1"/>
  <c r="I3179" i="33" a="1"/>
  <c r="I3179" i="33" s="1"/>
  <c r="I3178" i="33" a="1"/>
  <c r="I3178" i="33" s="1"/>
  <c r="I3177" i="33" a="1"/>
  <c r="I3177" i="33" s="1"/>
  <c r="I3176" i="33" a="1"/>
  <c r="I3176" i="33" s="1"/>
  <c r="I3175" i="33" a="1"/>
  <c r="I3175" i="33" s="1"/>
  <c r="I3174" i="33" a="1"/>
  <c r="I3174" i="33" s="1"/>
  <c r="I3173" i="33" a="1"/>
  <c r="I3173" i="33" s="1"/>
  <c r="I3172" i="33" a="1"/>
  <c r="I3172" i="33" s="1"/>
  <c r="I3171" i="33" a="1"/>
  <c r="I3171" i="33" s="1"/>
  <c r="I3170" i="33" a="1"/>
  <c r="I3170" i="33" s="1"/>
  <c r="I3169" i="33" a="1"/>
  <c r="I3169" i="33" s="1"/>
  <c r="I3168" i="33" a="1"/>
  <c r="I3168" i="33" s="1"/>
  <c r="I3167" i="33" a="1"/>
  <c r="I3167" i="33" s="1"/>
  <c r="I3166" i="33" a="1"/>
  <c r="I3166" i="33" s="1"/>
  <c r="I3165" i="33" a="1"/>
  <c r="I3165" i="33" s="1"/>
  <c r="I3164" i="33" a="1"/>
  <c r="I3164" i="33" s="1"/>
  <c r="I3163" i="33" a="1"/>
  <c r="I3163" i="33" s="1"/>
  <c r="I3162" i="33" a="1"/>
  <c r="I3162" i="33" s="1"/>
  <c r="I3161" i="33" a="1"/>
  <c r="I3161" i="33" s="1"/>
  <c r="I3160" i="33" a="1"/>
  <c r="I3160" i="33" s="1"/>
  <c r="I3159" i="33" a="1"/>
  <c r="I3159" i="33" s="1"/>
  <c r="I3158" i="33" a="1"/>
  <c r="I3158" i="33" s="1"/>
  <c r="I3157" i="33" a="1"/>
  <c r="I3157" i="33" s="1"/>
  <c r="I3156" i="33" a="1"/>
  <c r="I3156" i="33" s="1"/>
  <c r="I3155" i="33" a="1"/>
  <c r="I3155" i="33" s="1"/>
  <c r="I3154" i="33" a="1"/>
  <c r="I3154" i="33" s="1"/>
  <c r="I3153" i="33" a="1"/>
  <c r="I3153" i="33" s="1"/>
  <c r="I3152" i="33" a="1"/>
  <c r="I3152" i="33" s="1"/>
  <c r="I3151" i="33" a="1"/>
  <c r="I3151" i="33" s="1"/>
  <c r="I3150" i="33" a="1"/>
  <c r="I3150" i="33" s="1"/>
  <c r="I3149" i="33" a="1"/>
  <c r="I3149" i="33" s="1"/>
  <c r="I3148" i="33" a="1"/>
  <c r="I3148" i="33" s="1"/>
  <c r="I3147" i="33" a="1"/>
  <c r="I3147" i="33" s="1"/>
  <c r="I3146" i="33" a="1"/>
  <c r="I3146" i="33" s="1"/>
  <c r="I3145" i="33" a="1"/>
  <c r="I3145" i="33" s="1"/>
  <c r="I3144" i="33" a="1"/>
  <c r="I3144" i="33" s="1"/>
  <c r="I3143" i="33" a="1"/>
  <c r="I3143" i="33" s="1"/>
  <c r="I3142" i="33" a="1"/>
  <c r="I3142" i="33" s="1"/>
  <c r="I3141" i="33" a="1"/>
  <c r="I3141" i="33" s="1"/>
  <c r="I3140" i="33" a="1"/>
  <c r="I3140" i="33" s="1"/>
  <c r="I3139" i="33" a="1"/>
  <c r="I3139" i="33" s="1"/>
  <c r="I3138" i="33" a="1"/>
  <c r="I3138" i="33" s="1"/>
  <c r="I3137" i="33" a="1"/>
  <c r="I3137" i="33" s="1"/>
  <c r="I3136" i="33" a="1"/>
  <c r="I3136" i="33" s="1"/>
  <c r="I3135" i="33" a="1"/>
  <c r="I3135" i="33" s="1"/>
  <c r="I3134" i="33" a="1"/>
  <c r="I3134" i="33" s="1"/>
  <c r="I3133" i="33" a="1"/>
  <c r="I3133" i="33" s="1"/>
  <c r="I3132" i="33" a="1"/>
  <c r="I3132" i="33" s="1"/>
  <c r="I3131" i="33" a="1"/>
  <c r="I3131" i="33" s="1"/>
  <c r="I3130" i="33" a="1"/>
  <c r="I3130" i="33" s="1"/>
  <c r="I3129" i="33" a="1"/>
  <c r="I3129" i="33" s="1"/>
  <c r="I3128" i="33" a="1"/>
  <c r="I3128" i="33" s="1"/>
  <c r="I3127" i="33" a="1"/>
  <c r="I3127" i="33" s="1"/>
  <c r="I3126" i="33" a="1"/>
  <c r="I3126" i="33" s="1"/>
  <c r="I3125" i="33" a="1"/>
  <c r="I3125" i="33" s="1"/>
  <c r="I3124" i="33" a="1"/>
  <c r="I3124" i="33" s="1"/>
  <c r="I3123" i="33" a="1"/>
  <c r="I3123" i="33" s="1"/>
  <c r="I3122" i="33" a="1"/>
  <c r="I3122" i="33" s="1"/>
  <c r="I3121" i="33" a="1"/>
  <c r="I3121" i="33" s="1"/>
  <c r="I3120" i="33" a="1"/>
  <c r="I3120" i="33" s="1"/>
  <c r="I3119" i="33" a="1"/>
  <c r="I3119" i="33" s="1"/>
  <c r="I3118" i="33" a="1"/>
  <c r="I3118" i="33" s="1"/>
  <c r="I3117" i="33" a="1"/>
  <c r="I3117" i="33" s="1"/>
  <c r="I3116" i="33" a="1"/>
  <c r="I3116" i="33" s="1"/>
  <c r="I3115" i="33" a="1"/>
  <c r="I3115" i="33" s="1"/>
  <c r="I3114" i="33" a="1"/>
  <c r="I3114" i="33" s="1"/>
  <c r="I3113" i="33" a="1"/>
  <c r="I3113" i="33" s="1"/>
  <c r="I3112" i="33" a="1"/>
  <c r="I3112" i="33" s="1"/>
  <c r="I3111" i="33" a="1"/>
  <c r="I3111" i="33" s="1"/>
  <c r="I3110" i="33" a="1"/>
  <c r="I3110" i="33" s="1"/>
  <c r="I3109" i="33" a="1"/>
  <c r="I3109" i="33" s="1"/>
  <c r="I3108" i="33" a="1"/>
  <c r="I3108" i="33" s="1"/>
  <c r="I3107" i="33" a="1"/>
  <c r="I3107" i="33" s="1"/>
  <c r="I3106" i="33" a="1"/>
  <c r="I3106" i="33" s="1"/>
  <c r="I3105" i="33" a="1"/>
  <c r="I3105" i="33" s="1"/>
  <c r="I3104" i="33" a="1"/>
  <c r="I3104" i="33" s="1"/>
  <c r="I3103" i="33" a="1"/>
  <c r="I3103" i="33" s="1"/>
  <c r="I3102" i="33" a="1"/>
  <c r="I3102" i="33" s="1"/>
  <c r="I3101" i="33" a="1"/>
  <c r="I3101" i="33" s="1"/>
  <c r="I3100" i="33" a="1"/>
  <c r="I3100" i="33" s="1"/>
  <c r="I3099" i="33" a="1"/>
  <c r="I3099" i="33" s="1"/>
  <c r="I3098" i="33" a="1"/>
  <c r="I3098" i="33" s="1"/>
  <c r="I3097" i="33" a="1"/>
  <c r="I3097" i="33" s="1"/>
  <c r="I3096" i="33" a="1"/>
  <c r="I3096" i="33" s="1"/>
  <c r="I3095" i="33" a="1"/>
  <c r="I3095" i="33" s="1"/>
  <c r="I3094" i="33" a="1"/>
  <c r="I3094" i="33" s="1"/>
  <c r="I3093" i="33" a="1"/>
  <c r="I3093" i="33" s="1"/>
  <c r="I3092" i="33" a="1"/>
  <c r="I3092" i="33" s="1"/>
  <c r="I3091" i="33" a="1"/>
  <c r="I3091" i="33" s="1"/>
  <c r="I3090" i="33" a="1"/>
  <c r="I3090" i="33" s="1"/>
  <c r="I3089" i="33" a="1"/>
  <c r="I3089" i="33" s="1"/>
  <c r="I3088" i="33" a="1"/>
  <c r="I3088" i="33" s="1"/>
  <c r="I3087" i="33" a="1"/>
  <c r="I3087" i="33" s="1"/>
  <c r="I3086" i="33" a="1"/>
  <c r="I3086" i="33" s="1"/>
  <c r="I3085" i="33" a="1"/>
  <c r="I3085" i="33" s="1"/>
  <c r="I3084" i="33" a="1"/>
  <c r="I3084" i="33" s="1"/>
  <c r="I3083" i="33" a="1"/>
  <c r="I3083" i="33" s="1"/>
  <c r="I3082" i="33" a="1"/>
  <c r="I3082" i="33" s="1"/>
  <c r="I3081" i="33" a="1"/>
  <c r="I3081" i="33" s="1"/>
  <c r="I3080" i="33" a="1"/>
  <c r="I3080" i="33" s="1"/>
  <c r="I3079" i="33" a="1"/>
  <c r="I3079" i="33" s="1"/>
  <c r="I3078" i="33" a="1"/>
  <c r="I3078" i="33" s="1"/>
  <c r="I3077" i="33" a="1"/>
  <c r="I3077" i="33" s="1"/>
  <c r="I3076" i="33" a="1"/>
  <c r="I3076" i="33" s="1"/>
  <c r="I3075" i="33" a="1"/>
  <c r="I3075" i="33" s="1"/>
  <c r="I3074" i="33" a="1"/>
  <c r="I3074" i="33" s="1"/>
  <c r="I3073" i="33" a="1"/>
  <c r="I3073" i="33" s="1"/>
  <c r="I3072" i="33" a="1"/>
  <c r="I3072" i="33" s="1"/>
  <c r="I3071" i="33" a="1"/>
  <c r="I3071" i="33" s="1"/>
  <c r="I3070" i="33" a="1"/>
  <c r="I3070" i="33" s="1"/>
  <c r="I3069" i="33" a="1"/>
  <c r="I3069" i="33" s="1"/>
  <c r="I3068" i="33" a="1"/>
  <c r="I3068" i="33" s="1"/>
  <c r="I3067" i="33" a="1"/>
  <c r="I3067" i="33" s="1"/>
  <c r="I3066" i="33" a="1"/>
  <c r="I3066" i="33" s="1"/>
  <c r="I3065" i="33" a="1"/>
  <c r="I3065" i="33" s="1"/>
  <c r="I3064" i="33" a="1"/>
  <c r="I3064" i="33" s="1"/>
  <c r="I3063" i="33" a="1"/>
  <c r="I3063" i="33" s="1"/>
  <c r="I3062" i="33" a="1"/>
  <c r="I3062" i="33" s="1"/>
  <c r="I3061" i="33" a="1"/>
  <c r="I3061" i="33" s="1"/>
  <c r="I3060" i="33" a="1"/>
  <c r="I3060" i="33" s="1"/>
  <c r="I3059" i="33" a="1"/>
  <c r="I3059" i="33" s="1"/>
  <c r="I3058" i="33" a="1"/>
  <c r="I3058" i="33" s="1"/>
  <c r="I3057" i="33" a="1"/>
  <c r="I3057" i="33" s="1"/>
  <c r="I3056" i="33" a="1"/>
  <c r="I3056" i="33" s="1"/>
  <c r="I3055" i="33" a="1"/>
  <c r="I3055" i="33" s="1"/>
  <c r="I3054" i="33" a="1"/>
  <c r="I3054" i="33" s="1"/>
  <c r="I3053" i="33" a="1"/>
  <c r="I3053" i="33" s="1"/>
  <c r="I3052" i="33" a="1"/>
  <c r="I3052" i="33" s="1"/>
  <c r="I3051" i="33" a="1"/>
  <c r="I3051" i="33" s="1"/>
  <c r="I3050" i="33" a="1"/>
  <c r="I3050" i="33" s="1"/>
  <c r="I3049" i="33" a="1"/>
  <c r="I3049" i="33" s="1"/>
  <c r="I3048" i="33" a="1"/>
  <c r="I3048" i="33" s="1"/>
  <c r="I3047" i="33" a="1"/>
  <c r="I3047" i="33" s="1"/>
  <c r="I3046" i="33" a="1"/>
  <c r="I3046" i="33" s="1"/>
  <c r="I3045" i="33" a="1"/>
  <c r="I3045" i="33" s="1"/>
  <c r="I3044" i="33" a="1"/>
  <c r="I3044" i="33" s="1"/>
  <c r="I3043" i="33" a="1"/>
  <c r="I3043" i="33" s="1"/>
  <c r="I3042" i="33" a="1"/>
  <c r="I3042" i="33" s="1"/>
  <c r="I3041" i="33" a="1"/>
  <c r="I3041" i="33" s="1"/>
  <c r="I3040" i="33" a="1"/>
  <c r="I3040" i="33" s="1"/>
  <c r="I3039" i="33" a="1"/>
  <c r="I3039" i="33" s="1"/>
  <c r="I3038" i="33" a="1"/>
  <c r="I3038" i="33" s="1"/>
  <c r="I3037" i="33" a="1"/>
  <c r="I3037" i="33" s="1"/>
  <c r="I3036" i="33" a="1"/>
  <c r="I3036" i="33" s="1"/>
  <c r="I3035" i="33" a="1"/>
  <c r="I3035" i="33" s="1"/>
  <c r="I3034" i="33" a="1"/>
  <c r="I3034" i="33" s="1"/>
  <c r="I3033" i="33" a="1"/>
  <c r="I3033" i="33" s="1"/>
  <c r="I3032" i="33" a="1"/>
  <c r="I3032" i="33" s="1"/>
  <c r="I3031" i="33" a="1"/>
  <c r="I3031" i="33" s="1"/>
  <c r="I3030" i="33" a="1"/>
  <c r="I3030" i="33" s="1"/>
  <c r="I3029" i="33" a="1"/>
  <c r="I3029" i="33" s="1"/>
  <c r="I3028" i="33" a="1"/>
  <c r="I3028" i="33" s="1"/>
  <c r="I3027" i="33" a="1"/>
  <c r="I3027" i="33" s="1"/>
  <c r="I3026" i="33" a="1"/>
  <c r="I3026" i="33" s="1"/>
  <c r="I3025" i="33" a="1"/>
  <c r="I3025" i="33" s="1"/>
  <c r="I3024" i="33" a="1"/>
  <c r="I3024" i="33" s="1"/>
  <c r="I3023" i="33" a="1"/>
  <c r="I3023" i="33" s="1"/>
  <c r="I3022" i="33" a="1"/>
  <c r="I3022" i="33" s="1"/>
  <c r="I3021" i="33" a="1"/>
  <c r="I3021" i="33" s="1"/>
  <c r="I3020" i="33" a="1"/>
  <c r="I3020" i="33" s="1"/>
  <c r="I3019" i="33" a="1"/>
  <c r="I3019" i="33" s="1"/>
  <c r="I3018" i="33" a="1"/>
  <c r="I3018" i="33" s="1"/>
  <c r="I3017" i="33" a="1"/>
  <c r="I3017" i="33" s="1"/>
  <c r="I3016" i="33" a="1"/>
  <c r="I3016" i="33" s="1"/>
  <c r="I3015" i="33" a="1"/>
  <c r="I3015" i="33" s="1"/>
  <c r="I3014" i="33" a="1"/>
  <c r="I3014" i="33" s="1"/>
  <c r="I3013" i="33" a="1"/>
  <c r="I3013" i="33" s="1"/>
  <c r="I3012" i="33" a="1"/>
  <c r="I3012" i="33" s="1"/>
  <c r="I3011" i="33" a="1"/>
  <c r="I3011" i="33" s="1"/>
  <c r="I3010" i="33" a="1"/>
  <c r="I3010" i="33" s="1"/>
  <c r="I3009" i="33" a="1"/>
  <c r="I3009" i="33" s="1"/>
  <c r="I3008" i="33" a="1"/>
  <c r="I3008" i="33" s="1"/>
  <c r="I3007" i="33" a="1"/>
  <c r="I3007" i="33" s="1"/>
  <c r="I3006" i="33" a="1"/>
  <c r="I3006" i="33" s="1"/>
  <c r="I3005" i="33" a="1"/>
  <c r="I3005" i="33" s="1"/>
  <c r="I3004" i="33" a="1"/>
  <c r="I3004" i="33" s="1"/>
  <c r="I3003" i="33" a="1"/>
  <c r="I3003" i="33" s="1"/>
  <c r="I3002" i="33" a="1"/>
  <c r="I3002" i="33" s="1"/>
  <c r="I3001" i="33" a="1"/>
  <c r="I3001" i="33" s="1"/>
  <c r="I3000" i="33" a="1"/>
  <c r="I3000" i="33" s="1"/>
  <c r="I2999" i="33" a="1"/>
  <c r="I2999" i="33" s="1"/>
  <c r="I2998" i="33" a="1"/>
  <c r="I2998" i="33" s="1"/>
  <c r="I2997" i="33" a="1"/>
  <c r="I2997" i="33" s="1"/>
  <c r="I2996" i="33" a="1"/>
  <c r="I2996" i="33" s="1"/>
  <c r="I2995" i="33" a="1"/>
  <c r="I2995" i="33" s="1"/>
  <c r="I2994" i="33" a="1"/>
  <c r="I2994" i="33" s="1"/>
  <c r="I2993" i="33" a="1"/>
  <c r="I2993" i="33" s="1"/>
  <c r="I2992" i="33" a="1"/>
  <c r="I2992" i="33" s="1"/>
  <c r="I4785" i="33" a="1"/>
  <c r="I4785" i="33" s="1"/>
  <c r="I4784" i="33" a="1"/>
  <c r="I4784" i="33" s="1"/>
  <c r="I4783" i="33" a="1"/>
  <c r="I4783" i="33" s="1"/>
  <c r="I4782" i="33" a="1"/>
  <c r="I4782" i="33" s="1"/>
  <c r="I4781" i="33" a="1"/>
  <c r="I4781" i="33" s="1"/>
  <c r="I4780" i="33" a="1"/>
  <c r="I4780" i="33" s="1"/>
  <c r="I4779" i="33" a="1"/>
  <c r="I4779" i="33" s="1"/>
  <c r="I4778" i="33" a="1"/>
  <c r="I4778" i="33" s="1"/>
  <c r="I4777" i="33" a="1"/>
  <c r="I4777" i="33" s="1"/>
  <c r="I4776" i="33" a="1"/>
  <c r="I4776" i="33" s="1"/>
  <c r="I4775" i="33" a="1"/>
  <c r="I4775" i="33" s="1"/>
  <c r="I4774" i="33" a="1"/>
  <c r="I4774" i="33" s="1"/>
  <c r="I4773" i="33" a="1"/>
  <c r="I4773" i="33" s="1"/>
  <c r="I4772" i="33" a="1"/>
  <c r="I4772" i="33" s="1"/>
  <c r="I4771" i="33" a="1"/>
  <c r="I4771" i="33" s="1"/>
  <c r="I4770" i="33" a="1"/>
  <c r="I4770" i="33" s="1"/>
  <c r="I4769" i="33" a="1"/>
  <c r="I4769" i="33" s="1"/>
  <c r="I4768" i="33" a="1"/>
  <c r="I4768" i="33" s="1"/>
  <c r="I4767" i="33" a="1"/>
  <c r="I4767" i="33" s="1"/>
  <c r="I4766" i="33" a="1"/>
  <c r="I4766" i="33" s="1"/>
  <c r="I4765" i="33" a="1"/>
  <c r="I4765" i="33" s="1"/>
  <c r="I4764" i="33" a="1"/>
  <c r="I4764" i="33" s="1"/>
  <c r="I4763" i="33" a="1"/>
  <c r="I4763" i="33" s="1"/>
  <c r="I4762" i="33" a="1"/>
  <c r="I4762" i="33" s="1"/>
  <c r="I4761" i="33" a="1"/>
  <c r="I4761" i="33" s="1"/>
  <c r="I4760" i="33" a="1"/>
  <c r="I4760" i="33" s="1"/>
  <c r="I4759" i="33" a="1"/>
  <c r="I4759" i="33" s="1"/>
  <c r="I4758" i="33" a="1"/>
  <c r="I4758" i="33" s="1"/>
  <c r="I4757" i="33" a="1"/>
  <c r="I4757" i="33" s="1"/>
  <c r="I4756" i="33" a="1"/>
  <c r="I4756" i="33" s="1"/>
  <c r="I4755" i="33" a="1"/>
  <c r="I4755" i="33" s="1"/>
  <c r="I4754" i="33" a="1"/>
  <c r="I4754" i="33" s="1"/>
  <c r="I4753" i="33" a="1"/>
  <c r="I4753" i="33" s="1"/>
  <c r="I4752" i="33" a="1"/>
  <c r="I4752" i="33" s="1"/>
  <c r="I4751" i="33" a="1"/>
  <c r="I4751" i="33" s="1"/>
  <c r="I4750" i="33" a="1"/>
  <c r="I4750" i="33" s="1"/>
  <c r="I4749" i="33" a="1"/>
  <c r="I4749" i="33" s="1"/>
  <c r="I4748" i="33" a="1"/>
  <c r="I4748" i="33" s="1"/>
  <c r="I4747" i="33" a="1"/>
  <c r="I4747" i="33" s="1"/>
  <c r="I4746" i="33" a="1"/>
  <c r="I4746" i="33" s="1"/>
  <c r="I4745" i="33" a="1"/>
  <c r="I4745" i="33" s="1"/>
  <c r="I4744" i="33" a="1"/>
  <c r="I4744" i="33" s="1"/>
  <c r="I4743" i="33" a="1"/>
  <c r="I4743" i="33" s="1"/>
  <c r="I4742" i="33" a="1"/>
  <c r="I4742" i="33" s="1"/>
  <c r="I4741" i="33" a="1"/>
  <c r="I4741" i="33" s="1"/>
  <c r="I4740" i="33" a="1"/>
  <c r="I4740" i="33" s="1"/>
  <c r="I4739" i="33" a="1"/>
  <c r="I4739" i="33" s="1"/>
  <c r="I4738" i="33" a="1"/>
  <c r="I4738" i="33" s="1"/>
  <c r="I4737" i="33" a="1"/>
  <c r="I4737" i="33" s="1"/>
  <c r="I4736" i="33" a="1"/>
  <c r="I4736" i="33" s="1"/>
  <c r="I4735" i="33" a="1"/>
  <c r="I4735" i="33" s="1"/>
  <c r="I4734" i="33" a="1"/>
  <c r="I4734" i="33" s="1"/>
  <c r="I4733" i="33" a="1"/>
  <c r="I4733" i="33" s="1"/>
  <c r="I4732" i="33" a="1"/>
  <c r="I4732" i="33" s="1"/>
  <c r="I4731" i="33" a="1"/>
  <c r="I4731" i="33" s="1"/>
  <c r="I4730" i="33" a="1"/>
  <c r="I4730" i="33" s="1"/>
  <c r="I4729" i="33" a="1"/>
  <c r="I4729" i="33" s="1"/>
  <c r="I4728" i="33" a="1"/>
  <c r="I4728" i="33" s="1"/>
  <c r="I4727" i="33" a="1"/>
  <c r="I4727" i="33" s="1"/>
  <c r="I4726" i="33" a="1"/>
  <c r="I4726" i="33" s="1"/>
  <c r="I4725" i="33" a="1"/>
  <c r="I4725" i="33" s="1"/>
  <c r="I4724" i="33" a="1"/>
  <c r="I4724" i="33" s="1"/>
  <c r="I4723" i="33" a="1"/>
  <c r="I4723" i="33" s="1"/>
  <c r="I4722" i="33" a="1"/>
  <c r="I4722" i="33" s="1"/>
  <c r="I4721" i="33" a="1"/>
  <c r="I4721" i="33" s="1"/>
  <c r="I4720" i="33" a="1"/>
  <c r="I4720" i="33" s="1"/>
  <c r="I4719" i="33" a="1"/>
  <c r="I4719" i="33" s="1"/>
  <c r="I4718" i="33" a="1"/>
  <c r="I4718" i="33" s="1"/>
  <c r="I4717" i="33" a="1"/>
  <c r="I4717" i="33" s="1"/>
  <c r="I4716" i="33" a="1"/>
  <c r="I4716" i="33" s="1"/>
  <c r="I4715" i="33" a="1"/>
  <c r="I4715" i="33" s="1"/>
  <c r="I4714" i="33" a="1"/>
  <c r="I4714" i="33" s="1"/>
  <c r="I4713" i="33" a="1"/>
  <c r="I4713" i="33" s="1"/>
  <c r="I4712" i="33" a="1"/>
  <c r="I4712" i="33" s="1"/>
  <c r="I4711" i="33" a="1"/>
  <c r="I4711" i="33" s="1"/>
  <c r="I4710" i="33" a="1"/>
  <c r="I4710" i="33" s="1"/>
  <c r="I4709" i="33" a="1"/>
  <c r="I4709" i="33" s="1"/>
  <c r="I4708" i="33" a="1"/>
  <c r="I4708" i="33" s="1"/>
  <c r="I4707" i="33" a="1"/>
  <c r="I4707" i="33" s="1"/>
  <c r="I4706" i="33" a="1"/>
  <c r="I4706" i="33" s="1"/>
  <c r="I4705" i="33" a="1"/>
  <c r="I4705" i="33" s="1"/>
  <c r="I4704" i="33" a="1"/>
  <c r="I4704" i="33" s="1"/>
  <c r="I4703" i="33" a="1"/>
  <c r="I4703" i="33" s="1"/>
  <c r="I4702" i="33" a="1"/>
  <c r="I4702" i="33" s="1"/>
  <c r="I4701" i="33" a="1"/>
  <c r="I4701" i="33" s="1"/>
  <c r="I4700" i="33" a="1"/>
  <c r="I4700" i="33" s="1"/>
  <c r="I4699" i="33" a="1"/>
  <c r="I4699" i="33" s="1"/>
  <c r="I4698" i="33" a="1"/>
  <c r="I4698" i="33" s="1"/>
  <c r="I4697" i="33" a="1"/>
  <c r="I4697" i="33" s="1"/>
  <c r="I4696" i="33" a="1"/>
  <c r="I4696" i="33" s="1"/>
  <c r="I4695" i="33" a="1"/>
  <c r="I4695" i="33" s="1"/>
  <c r="I4694" i="33" a="1"/>
  <c r="I4694" i="33" s="1"/>
  <c r="I4693" i="33" a="1"/>
  <c r="I4693" i="33" s="1"/>
  <c r="I4692" i="33" a="1"/>
  <c r="I4692" i="33" s="1"/>
  <c r="I4691" i="33" a="1"/>
  <c r="I4691" i="33" s="1"/>
  <c r="I4690" i="33" a="1"/>
  <c r="I4690" i="33" s="1"/>
  <c r="I4689" i="33" a="1"/>
  <c r="I4689" i="33" s="1"/>
  <c r="I4688" i="33" a="1"/>
  <c r="I4688" i="33" s="1"/>
  <c r="I4687" i="33" a="1"/>
  <c r="I4687" i="33" s="1"/>
  <c r="I4686" i="33" a="1"/>
  <c r="I4686" i="33" s="1"/>
  <c r="I4685" i="33" a="1"/>
  <c r="I4685" i="33" s="1"/>
  <c r="I4684" i="33" a="1"/>
  <c r="I4684" i="33" s="1"/>
  <c r="I4683" i="33" a="1"/>
  <c r="I4683" i="33" s="1"/>
  <c r="I4682" i="33" a="1"/>
  <c r="I4682" i="33" s="1"/>
  <c r="I4681" i="33" a="1"/>
  <c r="I4681" i="33" s="1"/>
  <c r="I4680" i="33" a="1"/>
  <c r="I4680" i="33" s="1"/>
  <c r="I4679" i="33" a="1"/>
  <c r="I4679" i="33" s="1"/>
  <c r="I4678" i="33" a="1"/>
  <c r="I4678" i="33" s="1"/>
  <c r="I4677" i="33" a="1"/>
  <c r="I4677" i="33" s="1"/>
  <c r="I4676" i="33" a="1"/>
  <c r="I4676" i="33" s="1"/>
  <c r="I4675" i="33" a="1"/>
  <c r="I4675" i="33" s="1"/>
  <c r="I4674" i="33" a="1"/>
  <c r="I4674" i="33" s="1"/>
  <c r="I4673" i="33" a="1"/>
  <c r="I4673" i="33" s="1"/>
  <c r="I4672" i="33" a="1"/>
  <c r="I4672" i="33" s="1"/>
  <c r="I4671" i="33" a="1"/>
  <c r="I4671" i="33" s="1"/>
  <c r="I4670" i="33" a="1"/>
  <c r="I4670" i="33" s="1"/>
  <c r="I4669" i="33" a="1"/>
  <c r="I4669" i="33" s="1"/>
  <c r="I4668" i="33" a="1"/>
  <c r="I4668" i="33" s="1"/>
  <c r="I4667" i="33" a="1"/>
  <c r="I4667" i="33" s="1"/>
  <c r="I4666" i="33" a="1"/>
  <c r="I4666" i="33" s="1"/>
  <c r="I4665" i="33" a="1"/>
  <c r="I4665" i="33" s="1"/>
  <c r="I4664" i="33" a="1"/>
  <c r="I4664" i="33" s="1"/>
  <c r="I4663" i="33" a="1"/>
  <c r="I4663" i="33" s="1"/>
  <c r="I4662" i="33" a="1"/>
  <c r="I4662" i="33" s="1"/>
  <c r="I4661" i="33" a="1"/>
  <c r="I4661" i="33" s="1"/>
  <c r="I4660" i="33" a="1"/>
  <c r="I4660" i="33" s="1"/>
  <c r="I4659" i="33" a="1"/>
  <c r="I4659" i="33" s="1"/>
  <c r="I4658" i="33" a="1"/>
  <c r="I4658" i="33" s="1"/>
  <c r="I4657" i="33" a="1"/>
  <c r="I4657" i="33" s="1"/>
  <c r="I4656" i="33" a="1"/>
  <c r="I4656" i="33" s="1"/>
  <c r="I4655" i="33" a="1"/>
  <c r="I4655" i="33" s="1"/>
  <c r="I4654" i="33" a="1"/>
  <c r="I4654" i="33" s="1"/>
  <c r="I4653" i="33" a="1"/>
  <c r="I4653" i="33" s="1"/>
  <c r="I4652" i="33" a="1"/>
  <c r="I4652" i="33" s="1"/>
  <c r="I4651" i="33" a="1"/>
  <c r="I4651" i="33" s="1"/>
  <c r="I4650" i="33" a="1"/>
  <c r="I4650" i="33" s="1"/>
  <c r="I4649" i="33" a="1"/>
  <c r="I4649" i="33" s="1"/>
  <c r="I4648" i="33" a="1"/>
  <c r="I4648" i="33" s="1"/>
  <c r="I4647" i="33" a="1"/>
  <c r="I4647" i="33" s="1"/>
  <c r="I4646" i="33" a="1"/>
  <c r="I4646" i="33" s="1"/>
  <c r="I4645" i="33" a="1"/>
  <c r="I4645" i="33" s="1"/>
  <c r="I4644" i="33" a="1"/>
  <c r="I4644" i="33" s="1"/>
  <c r="I4643" i="33" a="1"/>
  <c r="I4643" i="33" s="1"/>
  <c r="I4642" i="33" a="1"/>
  <c r="I4642" i="33" s="1"/>
  <c r="I4641" i="33" a="1"/>
  <c r="I4641" i="33" s="1"/>
  <c r="I4640" i="33" a="1"/>
  <c r="I4640" i="33" s="1"/>
  <c r="I4639" i="33" a="1"/>
  <c r="I4639" i="33" s="1"/>
  <c r="I4638" i="33" a="1"/>
  <c r="I4638" i="33" s="1"/>
  <c r="I4637" i="33" a="1"/>
  <c r="I4637" i="33" s="1"/>
  <c r="I4636" i="33" a="1"/>
  <c r="I4636" i="33" s="1"/>
  <c r="I4635" i="33" a="1"/>
  <c r="I4635" i="33" s="1"/>
  <c r="I4634" i="33" a="1"/>
  <c r="I4634" i="33" s="1"/>
  <c r="I4633" i="33" a="1"/>
  <c r="I4633" i="33" s="1"/>
  <c r="I4632" i="33" a="1"/>
  <c r="I4632" i="33" s="1"/>
  <c r="I4631" i="33" a="1"/>
  <c r="I4631" i="33" s="1"/>
  <c r="I4630" i="33" a="1"/>
  <c r="I4630" i="33" s="1"/>
  <c r="I4629" i="33" a="1"/>
  <c r="I4629" i="33" s="1"/>
  <c r="I4628" i="33" a="1"/>
  <c r="I4628" i="33" s="1"/>
  <c r="I4627" i="33" a="1"/>
  <c r="I4627" i="33" s="1"/>
  <c r="I4626" i="33" a="1"/>
  <c r="I4626" i="33" s="1"/>
  <c r="I4625" i="33" a="1"/>
  <c r="I4625" i="33" s="1"/>
  <c r="I4624" i="33" a="1"/>
  <c r="I4624" i="33" s="1"/>
  <c r="I4623" i="33" a="1"/>
  <c r="I4623" i="33" s="1"/>
  <c r="I4622" i="33" a="1"/>
  <c r="I4622" i="33" s="1"/>
  <c r="I4621" i="33" a="1"/>
  <c r="I4621" i="33" s="1"/>
  <c r="I4620" i="33" a="1"/>
  <c r="I4620" i="33" s="1"/>
  <c r="I4619" i="33" a="1"/>
  <c r="I4619" i="33" s="1"/>
  <c r="I4618" i="33" a="1"/>
  <c r="I4618" i="33" s="1"/>
  <c r="I4617" i="33" a="1"/>
  <c r="I4617" i="33" s="1"/>
  <c r="I4616" i="33" a="1"/>
  <c r="I4616" i="33" s="1"/>
  <c r="I4615" i="33" a="1"/>
  <c r="I4615" i="33" s="1"/>
  <c r="I4614" i="33" a="1"/>
  <c r="I4614" i="33" s="1"/>
  <c r="I4613" i="33" a="1"/>
  <c r="I4613" i="33" s="1"/>
  <c r="I4612" i="33" a="1"/>
  <c r="I4612" i="33" s="1"/>
  <c r="I4611" i="33" a="1"/>
  <c r="I4611" i="33" s="1"/>
  <c r="I4610" i="33" a="1"/>
  <c r="I4610" i="33" s="1"/>
  <c r="I4609" i="33" a="1"/>
  <c r="I4609" i="33" s="1"/>
  <c r="I4608" i="33" a="1"/>
  <c r="I4608" i="33" s="1"/>
  <c r="I4607" i="33" a="1"/>
  <c r="I4607" i="33" s="1"/>
  <c r="I4606" i="33" a="1"/>
  <c r="I4606" i="33" s="1"/>
  <c r="I4605" i="33" a="1"/>
  <c r="I4605" i="33" s="1"/>
  <c r="I4604" i="33" a="1"/>
  <c r="I4604" i="33" s="1"/>
  <c r="I4603" i="33" a="1"/>
  <c r="I4603" i="33" s="1"/>
  <c r="I4602" i="33" a="1"/>
  <c r="I4602" i="33" s="1"/>
  <c r="I4601" i="33" a="1"/>
  <c r="I4601" i="33" s="1"/>
  <c r="I4600" i="33" a="1"/>
  <c r="I4600" i="33" s="1"/>
  <c r="I4599" i="33" a="1"/>
  <c r="I4599" i="33" s="1"/>
  <c r="I4598" i="33" a="1"/>
  <c r="I4598" i="33" s="1"/>
  <c r="I4597" i="33" a="1"/>
  <c r="I4597" i="33" s="1"/>
  <c r="I4596" i="33" a="1"/>
  <c r="I4596" i="33" s="1"/>
  <c r="I4595" i="33" a="1"/>
  <c r="I4595" i="33" s="1"/>
  <c r="I4594" i="33" a="1"/>
  <c r="I4594" i="33" s="1"/>
  <c r="I4593" i="33" a="1"/>
  <c r="I4593" i="33" s="1"/>
  <c r="I4592" i="33" a="1"/>
  <c r="I4592" i="33" s="1"/>
  <c r="I4591" i="33" a="1"/>
  <c r="I4591" i="33" s="1"/>
  <c r="I4590" i="33" a="1"/>
  <c r="I4590" i="33" s="1"/>
  <c r="I4589" i="33" a="1"/>
  <c r="I4589" i="33" s="1"/>
  <c r="I4588" i="33" a="1"/>
  <c r="I4588" i="33" s="1"/>
  <c r="I4587" i="33" a="1"/>
  <c r="I4587" i="33" s="1"/>
  <c r="I4586" i="33" a="1"/>
  <c r="I4586" i="33" s="1"/>
  <c r="I4585" i="33" a="1"/>
  <c r="I4585" i="33" s="1"/>
  <c r="I4584" i="33" a="1"/>
  <c r="I4584" i="33" s="1"/>
  <c r="I4583" i="33" a="1"/>
  <c r="I4583" i="33" s="1"/>
  <c r="I4582" i="33" a="1"/>
  <c r="I4582" i="33" s="1"/>
  <c r="I4581" i="33" a="1"/>
  <c r="I4581" i="33" s="1"/>
  <c r="I4580" i="33" a="1"/>
  <c r="I4580" i="33" s="1"/>
  <c r="I4579" i="33" a="1"/>
  <c r="I4579" i="33" s="1"/>
  <c r="I4578" i="33" a="1"/>
  <c r="I4578" i="33" s="1"/>
  <c r="I4577" i="33" a="1"/>
  <c r="I4577" i="33" s="1"/>
  <c r="I4576" i="33" a="1"/>
  <c r="I4576" i="33" s="1"/>
  <c r="I4575" i="33" a="1"/>
  <c r="I4575" i="33" s="1"/>
  <c r="I4574" i="33" a="1"/>
  <c r="I4574" i="33" s="1"/>
  <c r="I4573" i="33" a="1"/>
  <c r="I4573" i="33" s="1"/>
  <c r="I4572" i="33" a="1"/>
  <c r="I4572" i="33" s="1"/>
  <c r="I4571" i="33" a="1"/>
  <c r="I4571" i="33" s="1"/>
  <c r="I4570" i="33" a="1"/>
  <c r="I4570" i="33" s="1"/>
  <c r="I4569" i="33" a="1"/>
  <c r="I4569" i="33" s="1"/>
  <c r="I4568" i="33" a="1"/>
  <c r="I4568" i="33" s="1"/>
  <c r="I4567" i="33" a="1"/>
  <c r="I4567" i="33" s="1"/>
  <c r="I4566" i="33" a="1"/>
  <c r="I4566" i="33" s="1"/>
  <c r="I4565" i="33" a="1"/>
  <c r="I4565" i="33" s="1"/>
  <c r="I4564" i="33" a="1"/>
  <c r="I4564" i="33" s="1"/>
  <c r="I4563" i="33" a="1"/>
  <c r="I4563" i="33" s="1"/>
  <c r="I4562" i="33" a="1"/>
  <c r="I4562" i="33" s="1"/>
  <c r="I4561" i="33" a="1"/>
  <c r="I4561" i="33" s="1"/>
  <c r="I4560" i="33" a="1"/>
  <c r="I4560" i="33" s="1"/>
  <c r="I4559" i="33" a="1"/>
  <c r="I4559" i="33" s="1"/>
  <c r="I4558" i="33" a="1"/>
  <c r="I4558" i="33" s="1"/>
  <c r="I4557" i="33" a="1"/>
  <c r="I4557" i="33" s="1"/>
  <c r="I4556" i="33" a="1"/>
  <c r="I4556" i="33" s="1"/>
  <c r="I4555" i="33" a="1"/>
  <c r="I4555" i="33" s="1"/>
  <c r="I4554" i="33" a="1"/>
  <c r="I4554" i="33" s="1"/>
  <c r="I4553" i="33" a="1"/>
  <c r="I4553" i="33" s="1"/>
  <c r="I4552" i="33" a="1"/>
  <c r="I4552" i="33" s="1"/>
  <c r="I4551" i="33" a="1"/>
  <c r="I4551" i="33" s="1"/>
  <c r="I4550" i="33" a="1"/>
  <c r="I4550" i="33" s="1"/>
  <c r="I4549" i="33" a="1"/>
  <c r="I4549" i="33" s="1"/>
  <c r="I4548" i="33" a="1"/>
  <c r="I4548" i="33" s="1"/>
  <c r="I4547" i="33" a="1"/>
  <c r="I4547" i="33" s="1"/>
  <c r="I4546" i="33" a="1"/>
  <c r="I4546" i="33" s="1"/>
  <c r="I4545" i="33" a="1"/>
  <c r="I4545" i="33" s="1"/>
  <c r="I4544" i="33" a="1"/>
  <c r="I4544" i="33" s="1"/>
  <c r="I4543" i="33" a="1"/>
  <c r="I4543" i="33" s="1"/>
  <c r="I4542" i="33" a="1"/>
  <c r="I4542" i="33" s="1"/>
  <c r="I4541" i="33" a="1"/>
  <c r="I4541" i="33" s="1"/>
  <c r="I4540" i="33" a="1"/>
  <c r="I4540" i="33" s="1"/>
  <c r="I4539" i="33" a="1"/>
  <c r="I4539" i="33" s="1"/>
  <c r="I4538" i="33" a="1"/>
  <c r="I4538" i="33" s="1"/>
  <c r="I4537" i="33" a="1"/>
  <c r="I4537" i="33" s="1"/>
  <c r="I4536" i="33" a="1"/>
  <c r="I4536" i="33" s="1"/>
  <c r="I4535" i="33" a="1"/>
  <c r="I4535" i="33" s="1"/>
  <c r="I4534" i="33" a="1"/>
  <c r="I4534" i="33" s="1"/>
  <c r="I4533" i="33" a="1"/>
  <c r="I4533" i="33" s="1"/>
  <c r="I4532" i="33" a="1"/>
  <c r="I4532" i="33" s="1"/>
  <c r="I4531" i="33" a="1"/>
  <c r="I4531" i="33" s="1"/>
  <c r="I4530" i="33" a="1"/>
  <c r="I4530" i="33" s="1"/>
  <c r="I4529" i="33" a="1"/>
  <c r="I4529" i="33" s="1"/>
  <c r="I4528" i="33" a="1"/>
  <c r="I4528" i="33" s="1"/>
  <c r="I4527" i="33" a="1"/>
  <c r="I4527" i="33" s="1"/>
  <c r="I4526" i="33" a="1"/>
  <c r="I4526" i="33" s="1"/>
  <c r="I4525" i="33" a="1"/>
  <c r="I4525" i="33" s="1"/>
  <c r="I4524" i="33" a="1"/>
  <c r="I4524" i="33" s="1"/>
  <c r="I4523" i="33" a="1"/>
  <c r="I4523" i="33" s="1"/>
  <c r="I4522" i="33" a="1"/>
  <c r="I4522" i="33" s="1"/>
  <c r="I4521" i="33" a="1"/>
  <c r="I4521" i="33" s="1"/>
  <c r="I4520" i="33" a="1"/>
  <c r="I4520" i="33" s="1"/>
  <c r="I4519" i="33" a="1"/>
  <c r="I4519" i="33" s="1"/>
  <c r="I4518" i="33" a="1"/>
  <c r="I4518" i="33" s="1"/>
  <c r="I4517" i="33" a="1"/>
  <c r="I4517" i="33" s="1"/>
  <c r="I4516" i="33" a="1"/>
  <c r="I4516" i="33" s="1"/>
  <c r="I4515" i="33" a="1"/>
  <c r="I4515" i="33" s="1"/>
  <c r="I4514" i="33" a="1"/>
  <c r="I4514" i="33" s="1"/>
  <c r="I4513" i="33" a="1"/>
  <c r="I4513" i="33" s="1"/>
  <c r="I4512" i="33" a="1"/>
  <c r="I4512" i="33" s="1"/>
  <c r="I4511" i="33" a="1"/>
  <c r="I4511" i="33" s="1"/>
  <c r="I4510" i="33" a="1"/>
  <c r="I4510" i="33" s="1"/>
  <c r="I4509" i="33" a="1"/>
  <c r="I4509" i="33" s="1"/>
  <c r="I4508" i="33" a="1"/>
  <c r="I4508" i="33" s="1"/>
  <c r="I4507" i="33" a="1"/>
  <c r="I4507" i="33" s="1"/>
  <c r="I4506" i="33" a="1"/>
  <c r="I4506" i="33" s="1"/>
  <c r="I4505" i="33" a="1"/>
  <c r="I4505" i="33" s="1"/>
  <c r="I4504" i="33" a="1"/>
  <c r="I4504" i="33" s="1"/>
  <c r="I4503" i="33" a="1"/>
  <c r="I4503" i="33" s="1"/>
  <c r="I4502" i="33" a="1"/>
  <c r="I4502" i="33" s="1"/>
  <c r="I4501" i="33" a="1"/>
  <c r="I4501" i="33" s="1"/>
  <c r="I4500" i="33" a="1"/>
  <c r="I4500" i="33" s="1"/>
  <c r="I4499" i="33" a="1"/>
  <c r="I4499" i="33" s="1"/>
  <c r="I4498" i="33" a="1"/>
  <c r="I4498" i="33" s="1"/>
  <c r="I4497" i="33" a="1"/>
  <c r="I4497" i="33" s="1"/>
  <c r="I4496" i="33" a="1"/>
  <c r="I4496" i="33" s="1"/>
  <c r="I4495" i="33" a="1"/>
  <c r="I4495" i="33" s="1"/>
  <c r="I4494" i="33" a="1"/>
  <c r="I4494" i="33" s="1"/>
  <c r="I4493" i="33" a="1"/>
  <c r="I4493" i="33" s="1"/>
  <c r="I4492" i="33" a="1"/>
  <c r="I4492" i="33" s="1"/>
  <c r="I4491" i="33" a="1"/>
  <c r="I4491" i="33" s="1"/>
  <c r="I4490" i="33" a="1"/>
  <c r="I4490" i="33" s="1"/>
  <c r="I4489" i="33" a="1"/>
  <c r="I4489" i="33" s="1"/>
  <c r="I4488" i="33" a="1"/>
  <c r="I4488" i="33" s="1"/>
  <c r="I4487" i="33" a="1"/>
  <c r="I4487" i="33" s="1"/>
  <c r="I4486" i="33" a="1"/>
  <c r="I4486" i="33" s="1"/>
  <c r="I4485" i="33" a="1"/>
  <c r="I4485" i="33" s="1"/>
  <c r="I4484" i="33" a="1"/>
  <c r="I4484" i="33" s="1"/>
  <c r="I4483" i="33" a="1"/>
  <c r="I4483" i="33" s="1"/>
  <c r="I4482" i="33" a="1"/>
  <c r="I4482" i="33" s="1"/>
  <c r="I4481" i="33" a="1"/>
  <c r="I4481" i="33" s="1"/>
  <c r="I4480" i="33" a="1"/>
  <c r="I4480" i="33" s="1"/>
  <c r="I4479" i="33" a="1"/>
  <c r="I4479" i="33" s="1"/>
  <c r="I4478" i="33" a="1"/>
  <c r="I4478" i="33" s="1"/>
  <c r="I4477" i="33" a="1"/>
  <c r="I4477" i="33" s="1"/>
  <c r="I4476" i="33" a="1"/>
  <c r="I4476" i="33" s="1"/>
  <c r="I4475" i="33" a="1"/>
  <c r="I4475" i="33" s="1"/>
  <c r="I4474" i="33" a="1"/>
  <c r="I4474" i="33" s="1"/>
  <c r="I4473" i="33" a="1"/>
  <c r="I4473" i="33" s="1"/>
  <c r="I4472" i="33" a="1"/>
  <c r="I4472" i="33" s="1"/>
  <c r="I4471" i="33" a="1"/>
  <c r="I4471" i="33" s="1"/>
  <c r="I4470" i="33" a="1"/>
  <c r="I4470" i="33" s="1"/>
  <c r="I4469" i="33" a="1"/>
  <c r="I4469" i="33" s="1"/>
  <c r="I4468" i="33" a="1"/>
  <c r="I4468" i="33" s="1"/>
  <c r="I4467" i="33" a="1"/>
  <c r="I4467" i="33" s="1"/>
  <c r="I4466" i="33" a="1"/>
  <c r="I4466" i="33" s="1"/>
  <c r="I4465" i="33" a="1"/>
  <c r="I4465" i="33" s="1"/>
  <c r="I4464" i="33" a="1"/>
  <c r="I4464" i="33" s="1"/>
  <c r="I4463" i="33" a="1"/>
  <c r="I4463" i="33" s="1"/>
  <c r="I4462" i="33" a="1"/>
  <c r="I4462" i="33" s="1"/>
  <c r="I4461" i="33" a="1"/>
  <c r="I4461" i="33" s="1"/>
  <c r="I4460" i="33" a="1"/>
  <c r="I4460" i="33" s="1"/>
  <c r="I4459" i="33" a="1"/>
  <c r="I4459" i="33" s="1"/>
  <c r="I4458" i="33" a="1"/>
  <c r="I4458" i="33" s="1"/>
  <c r="I4457" i="33" a="1"/>
  <c r="I4457" i="33" s="1"/>
  <c r="I4456" i="33" a="1"/>
  <c r="I4456" i="33" s="1"/>
  <c r="I4455" i="33" a="1"/>
  <c r="I4455" i="33" s="1"/>
  <c r="I4454" i="33" a="1"/>
  <c r="I4454" i="33" s="1"/>
  <c r="I4453" i="33" a="1"/>
  <c r="I4453" i="33" s="1"/>
  <c r="I4452" i="33" a="1"/>
  <c r="I4452" i="33" s="1"/>
  <c r="I4451" i="33" a="1"/>
  <c r="I4451" i="33" s="1"/>
  <c r="I4450" i="33" a="1"/>
  <c r="I4450" i="33" s="1"/>
  <c r="I4449" i="33" a="1"/>
  <c r="I4449" i="33" s="1"/>
  <c r="I4448" i="33" a="1"/>
  <c r="I4448" i="33" s="1"/>
  <c r="I4447" i="33" a="1"/>
  <c r="I4447" i="33" s="1"/>
  <c r="I4446" i="33" a="1"/>
  <c r="I4446" i="33" s="1"/>
  <c r="I4445" i="33" a="1"/>
  <c r="I4445" i="33" s="1"/>
  <c r="I4444" i="33" a="1"/>
  <c r="I4444" i="33" s="1"/>
  <c r="I4443" i="33" a="1"/>
  <c r="I4443" i="33" s="1"/>
  <c r="I4442" i="33" a="1"/>
  <c r="I4442" i="33" s="1"/>
  <c r="I4441" i="33" a="1"/>
  <c r="I4441" i="33" s="1"/>
  <c r="I4440" i="33" a="1"/>
  <c r="I4440" i="33" s="1"/>
  <c r="I4439" i="33" a="1"/>
  <c r="I4439" i="33" s="1"/>
  <c r="I4438" i="33" a="1"/>
  <c r="I4438" i="33" s="1"/>
  <c r="I4437" i="33" a="1"/>
  <c r="I4437" i="33" s="1"/>
  <c r="I4436" i="33" a="1"/>
  <c r="I4436" i="33" s="1"/>
  <c r="I4435" i="33" a="1"/>
  <c r="I4435" i="33" s="1"/>
  <c r="I4434" i="33" a="1"/>
  <c r="I4434" i="33" s="1"/>
  <c r="I4433" i="33" a="1"/>
  <c r="I4433" i="33" s="1"/>
  <c r="I4432" i="33" a="1"/>
  <c r="I4432" i="33" s="1"/>
  <c r="I4431" i="33" a="1"/>
  <c r="I4431" i="33" s="1"/>
  <c r="I4430" i="33" a="1"/>
  <c r="I4430" i="33" s="1"/>
  <c r="I4429" i="33" a="1"/>
  <c r="I4429" i="33" s="1"/>
  <c r="I4428" i="33" a="1"/>
  <c r="I4428" i="33" s="1"/>
  <c r="I4427" i="33" a="1"/>
  <c r="I4427" i="33" s="1"/>
  <c r="I4426" i="33" a="1"/>
  <c r="I4426" i="33" s="1"/>
  <c r="I4425" i="33" a="1"/>
  <c r="I4425" i="33" s="1"/>
  <c r="I4424" i="33" a="1"/>
  <c r="I4424" i="33" s="1"/>
  <c r="I4423" i="33" a="1"/>
  <c r="I4423" i="33" s="1"/>
  <c r="I4422" i="33" a="1"/>
  <c r="I4422" i="33" s="1"/>
  <c r="I4421" i="33" a="1"/>
  <c r="I4421" i="33" s="1"/>
  <c r="I4420" i="33" a="1"/>
  <c r="I4420" i="33" s="1"/>
  <c r="I4419" i="33" a="1"/>
  <c r="I4419" i="33" s="1"/>
  <c r="I4418" i="33" a="1"/>
  <c r="I4418" i="33" s="1"/>
  <c r="I4417" i="33" a="1"/>
  <c r="I4417" i="33" s="1"/>
  <c r="I4416" i="33" a="1"/>
  <c r="I4416" i="33" s="1"/>
  <c r="I4415" i="33" a="1"/>
  <c r="I4415" i="33" s="1"/>
  <c r="I4414" i="33" a="1"/>
  <c r="I4414" i="33" s="1"/>
  <c r="I4413" i="33" a="1"/>
  <c r="I4413" i="33" s="1"/>
  <c r="I4412" i="33" a="1"/>
  <c r="I4412" i="33" s="1"/>
  <c r="I4411" i="33" a="1"/>
  <c r="I4411" i="33" s="1"/>
  <c r="I4410" i="33" a="1"/>
  <c r="I4410" i="33" s="1"/>
  <c r="I4409" i="33" a="1"/>
  <c r="I4409" i="33" s="1"/>
  <c r="I4408" i="33" a="1"/>
  <c r="I4408" i="33" s="1"/>
  <c r="I4407" i="33" a="1"/>
  <c r="I4407" i="33" s="1"/>
  <c r="I4406" i="33" a="1"/>
  <c r="I4406" i="33" s="1"/>
  <c r="I4405" i="33" a="1"/>
  <c r="I4405" i="33" s="1"/>
  <c r="I4404" i="33" a="1"/>
  <c r="I4404" i="33" s="1"/>
  <c r="I4403" i="33" a="1"/>
  <c r="I4403" i="33" s="1"/>
  <c r="I4402" i="33" a="1"/>
  <c r="I4402" i="33" s="1"/>
  <c r="I4401" i="33" a="1"/>
  <c r="I4401" i="33" s="1"/>
  <c r="I4400" i="33" a="1"/>
  <c r="I4400" i="33" s="1"/>
  <c r="I4399" i="33" a="1"/>
  <c r="I4399" i="33" s="1"/>
  <c r="I4398" i="33" a="1"/>
  <c r="I4398" i="33" s="1"/>
  <c r="I4397" i="33" a="1"/>
  <c r="I4397" i="33" s="1"/>
  <c r="I4396" i="33" a="1"/>
  <c r="I4396" i="33" s="1"/>
  <c r="I4395" i="33" a="1"/>
  <c r="I4395" i="33" s="1"/>
  <c r="I4394" i="33" a="1"/>
  <c r="I4394" i="33" s="1"/>
  <c r="I4393" i="33" a="1"/>
  <c r="I4393" i="33" s="1"/>
  <c r="I4392" i="33" a="1"/>
  <c r="I4392" i="33" s="1"/>
  <c r="I4391" i="33" a="1"/>
  <c r="I4391" i="33" s="1"/>
  <c r="I4390" i="33" a="1"/>
  <c r="I4390" i="33" s="1"/>
  <c r="I4389" i="33" a="1"/>
  <c r="I4389" i="33" s="1"/>
  <c r="I4388" i="33" a="1"/>
  <c r="I4388" i="33" s="1"/>
  <c r="I4387" i="33" a="1"/>
  <c r="I4387" i="33" s="1"/>
  <c r="I4386" i="33" a="1"/>
  <c r="I4386" i="33" s="1"/>
  <c r="I4385" i="33" a="1"/>
  <c r="I4385" i="33" s="1"/>
  <c r="I4384" i="33" a="1"/>
  <c r="I4384" i="33" s="1"/>
  <c r="I4383" i="33" a="1"/>
  <c r="I4383" i="33" s="1"/>
  <c r="I4382" i="33" a="1"/>
  <c r="I4382" i="33" s="1"/>
  <c r="I4381" i="33" a="1"/>
  <c r="I4381" i="33" s="1"/>
  <c r="I4380" i="33" a="1"/>
  <c r="I4380" i="33" s="1"/>
  <c r="I4379" i="33" a="1"/>
  <c r="I4379" i="33" s="1"/>
  <c r="I4378" i="33" a="1"/>
  <c r="I4378" i="33" s="1"/>
  <c r="I4377" i="33" a="1"/>
  <c r="I4377" i="33" s="1"/>
  <c r="I4376" i="33" a="1"/>
  <c r="I4376" i="33" s="1"/>
  <c r="I4375" i="33" a="1"/>
  <c r="I4375" i="33" s="1"/>
  <c r="I4374" i="33" a="1"/>
  <c r="I4374" i="33" s="1"/>
  <c r="I4373" i="33" a="1"/>
  <c r="I4373" i="33" s="1"/>
  <c r="I4372" i="33" a="1"/>
  <c r="I4372" i="33" s="1"/>
  <c r="I4371" i="33" a="1"/>
  <c r="I4371" i="33" s="1"/>
  <c r="I4370" i="33" a="1"/>
  <c r="I4370" i="33" s="1"/>
  <c r="I4369" i="33" a="1"/>
  <c r="I4369" i="33" s="1"/>
  <c r="I4368" i="33" a="1"/>
  <c r="I4368" i="33" s="1"/>
  <c r="I4367" i="33" a="1"/>
  <c r="I4367" i="33" s="1"/>
  <c r="I4366" i="33" a="1"/>
  <c r="I4366" i="33" s="1"/>
  <c r="I4365" i="33" a="1"/>
  <c r="I4365" i="33" s="1"/>
  <c r="I4364" i="33" a="1"/>
  <c r="I4364" i="33" s="1"/>
  <c r="I4363" i="33" a="1"/>
  <c r="I4363" i="33" s="1"/>
  <c r="I4362" i="33" a="1"/>
  <c r="I4362" i="33" s="1"/>
  <c r="I4361" i="33" a="1"/>
  <c r="I4361" i="33" s="1"/>
  <c r="I4360" i="33" a="1"/>
  <c r="I4360" i="33" s="1"/>
  <c r="I4359" i="33" a="1"/>
  <c r="I4359" i="33" s="1"/>
  <c r="I4358" i="33" a="1"/>
  <c r="I4358" i="33" s="1"/>
  <c r="I4357" i="33" a="1"/>
  <c r="I4357" i="33" s="1"/>
  <c r="I4356" i="33" a="1"/>
  <c r="I4356" i="33" s="1"/>
  <c r="I4355" i="33" a="1"/>
  <c r="I4355" i="33" s="1"/>
  <c r="I4354" i="33" a="1"/>
  <c r="I4354" i="33" s="1"/>
  <c r="I4353" i="33" a="1"/>
  <c r="I4353" i="33" s="1"/>
  <c r="I4352" i="33" a="1"/>
  <c r="I4352" i="33" s="1"/>
  <c r="I4351" i="33" a="1"/>
  <c r="I4351" i="33" s="1"/>
  <c r="I4350" i="33" a="1"/>
  <c r="I4350" i="33" s="1"/>
  <c r="I4349" i="33" a="1"/>
  <c r="I4349" i="33" s="1"/>
  <c r="I4348" i="33" a="1"/>
  <c r="I4348" i="33" s="1"/>
  <c r="I4347" i="33" a="1"/>
  <c r="I4347" i="33" s="1"/>
  <c r="I4346" i="33" a="1"/>
  <c r="I4346" i="33" s="1"/>
  <c r="I4345" i="33" a="1"/>
  <c r="I4345" i="33" s="1"/>
  <c r="I4344" i="33" a="1"/>
  <c r="I4344" i="33" s="1"/>
  <c r="I4343" i="33" a="1"/>
  <c r="I4343" i="33" s="1"/>
  <c r="I4342" i="33" a="1"/>
  <c r="I4342" i="33" s="1"/>
  <c r="I4341" i="33" a="1"/>
  <c r="I4341" i="33" s="1"/>
  <c r="I4340" i="33" a="1"/>
  <c r="I4340" i="33" s="1"/>
  <c r="I4339" i="33" a="1"/>
  <c r="I4339" i="33" s="1"/>
  <c r="I4338" i="33" a="1"/>
  <c r="I4338" i="33" s="1"/>
  <c r="I4337" i="33" a="1"/>
  <c r="I4337" i="33" s="1"/>
  <c r="I4336" i="33" a="1"/>
  <c r="I4336" i="33" s="1"/>
  <c r="I4335" i="33" a="1"/>
  <c r="I4335" i="33" s="1"/>
  <c r="I4334" i="33" a="1"/>
  <c r="I4334" i="33" s="1"/>
  <c r="I4333" i="33" a="1"/>
  <c r="I4333" i="33" s="1"/>
  <c r="I4332" i="33" a="1"/>
  <c r="I4332" i="33" s="1"/>
  <c r="I4331" i="33" a="1"/>
  <c r="I4331" i="33" s="1"/>
  <c r="I4330" i="33" a="1"/>
  <c r="I4330" i="33" s="1"/>
  <c r="I4329" i="33" a="1"/>
  <c r="I4329" i="33" s="1"/>
  <c r="I4328" i="33" a="1"/>
  <c r="I4328" i="33" s="1"/>
  <c r="I4327" i="33" a="1"/>
  <c r="I4327" i="33" s="1"/>
  <c r="I4326" i="33" a="1"/>
  <c r="I4326" i="33" s="1"/>
  <c r="I4325" i="33" a="1"/>
  <c r="I4325" i="33" s="1"/>
  <c r="I4324" i="33" a="1"/>
  <c r="I4324" i="33" s="1"/>
  <c r="I4323" i="33" a="1"/>
  <c r="I4323" i="33" s="1"/>
  <c r="I4322" i="33" a="1"/>
  <c r="I4322" i="33" s="1"/>
  <c r="I4321" i="33" a="1"/>
  <c r="I4321" i="33" s="1"/>
  <c r="I4320" i="33" a="1"/>
  <c r="I4320" i="33" s="1"/>
  <c r="I4319" i="33" a="1"/>
  <c r="I4319" i="33" s="1"/>
  <c r="I4318" i="33" a="1"/>
  <c r="I4318" i="33" s="1"/>
  <c r="I4317" i="33" a="1"/>
  <c r="I4317" i="33" s="1"/>
  <c r="I4316" i="33" a="1"/>
  <c r="I4316" i="33" s="1"/>
  <c r="I4315" i="33" a="1"/>
  <c r="I4315" i="33" s="1"/>
  <c r="I4314" i="33" a="1"/>
  <c r="I4314" i="33" s="1"/>
  <c r="I4313" i="33" a="1"/>
  <c r="I4313" i="33" s="1"/>
  <c r="I4312" i="33" a="1"/>
  <c r="I4312" i="33" s="1"/>
  <c r="I4311" i="33" a="1"/>
  <c r="I4311" i="33" s="1"/>
  <c r="I4310" i="33" a="1"/>
  <c r="I4310" i="33" s="1"/>
  <c r="I4309" i="33" a="1"/>
  <c r="I4309" i="33" s="1"/>
  <c r="I4308" i="33" a="1"/>
  <c r="I4308" i="33" s="1"/>
  <c r="I4307" i="33" a="1"/>
  <c r="I4307" i="33" s="1"/>
  <c r="I4306" i="33" a="1"/>
  <c r="I4306" i="33" s="1"/>
  <c r="I4305" i="33" a="1"/>
  <c r="I4305" i="33" s="1"/>
  <c r="I4304" i="33" a="1"/>
  <c r="I4304" i="33" s="1"/>
  <c r="I4303" i="33" a="1"/>
  <c r="I4303" i="33" s="1"/>
  <c r="I4302" i="33" a="1"/>
  <c r="I4302" i="33" s="1"/>
  <c r="I4301" i="33" a="1"/>
  <c r="I4301" i="33" s="1"/>
  <c r="I4300" i="33" a="1"/>
  <c r="I4300" i="33" s="1"/>
  <c r="I4299" i="33" a="1"/>
  <c r="I4299" i="33" s="1"/>
  <c r="I4298" i="33" a="1"/>
  <c r="I4298" i="33" s="1"/>
  <c r="I4297" i="33" a="1"/>
  <c r="I4297" i="33" s="1"/>
  <c r="I4296" i="33" a="1"/>
  <c r="I4296" i="33" s="1"/>
  <c r="I4295" i="33" a="1"/>
  <c r="I4295" i="33" s="1"/>
  <c r="I4294" i="33" a="1"/>
  <c r="I4294" i="33" s="1"/>
  <c r="I4293" i="33" a="1"/>
  <c r="I4293" i="33" s="1"/>
  <c r="I4292" i="33" a="1"/>
  <c r="I4292" i="33" s="1"/>
  <c r="I4291" i="33" a="1"/>
  <c r="I4291" i="33" s="1"/>
  <c r="I4290" i="33" a="1"/>
  <c r="I4290" i="33" s="1"/>
  <c r="I4289" i="33" a="1"/>
  <c r="I4289" i="33" s="1"/>
  <c r="I4288" i="33" a="1"/>
  <c r="I4288" i="33" s="1"/>
  <c r="I4287" i="33" a="1"/>
  <c r="I4287" i="33" s="1"/>
  <c r="I4286" i="33" a="1"/>
  <c r="I4286" i="33" s="1"/>
  <c r="I4285" i="33" a="1"/>
  <c r="I4285" i="33" s="1"/>
  <c r="I4284" i="33" a="1"/>
  <c r="I4284" i="33" s="1"/>
  <c r="I4283" i="33" a="1"/>
  <c r="I4283" i="33" s="1"/>
  <c r="I4282" i="33" a="1"/>
  <c r="I4282" i="33" s="1"/>
  <c r="I4281" i="33" a="1"/>
  <c r="I4281" i="33" s="1"/>
  <c r="I4280" i="33" a="1"/>
  <c r="I4280" i="33" s="1"/>
  <c r="I4279" i="33" a="1"/>
  <c r="I4279" i="33" s="1"/>
  <c r="I4278" i="33" a="1"/>
  <c r="I4278" i="33" s="1"/>
  <c r="I4277" i="33" a="1"/>
  <c r="I4277" i="33" s="1"/>
  <c r="I4276" i="33" a="1"/>
  <c r="I4276" i="33" s="1"/>
  <c r="I4275" i="33" a="1"/>
  <c r="I4275" i="33" s="1"/>
  <c r="I4274" i="33" a="1"/>
  <c r="I4274" i="33" s="1"/>
  <c r="I4273" i="33" a="1"/>
  <c r="I4273" i="33" s="1"/>
  <c r="I4272" i="33" a="1"/>
  <c r="I4272" i="33" s="1"/>
  <c r="I4271" i="33" a="1"/>
  <c r="I4271" i="33" s="1"/>
  <c r="I4270" i="33" a="1"/>
  <c r="I4270" i="33" s="1"/>
  <c r="I4269" i="33" a="1"/>
  <c r="I4269" i="33" s="1"/>
  <c r="I4268" i="33" a="1"/>
  <c r="I4268" i="33" s="1"/>
  <c r="I4267" i="33" a="1"/>
  <c r="I4267" i="33" s="1"/>
  <c r="I4266" i="33" a="1"/>
  <c r="I4266" i="33" s="1"/>
  <c r="I4265" i="33" a="1"/>
  <c r="I4265" i="33" s="1"/>
  <c r="I4264" i="33" a="1"/>
  <c r="I4264" i="33" s="1"/>
  <c r="I4263" i="33" a="1"/>
  <c r="I4263" i="33" s="1"/>
  <c r="I4262" i="33" a="1"/>
  <c r="I4262" i="33" s="1"/>
  <c r="I4261" i="33" a="1"/>
  <c r="I4261" i="33" s="1"/>
  <c r="I4260" i="33" a="1"/>
  <c r="I4260" i="33" s="1"/>
  <c r="I4259" i="33" a="1"/>
  <c r="I4259" i="33" s="1"/>
  <c r="I4258" i="33" a="1"/>
  <c r="I4258" i="33" s="1"/>
  <c r="I4257" i="33" a="1"/>
  <c r="I4257" i="33" s="1"/>
  <c r="I4256" i="33" a="1"/>
  <c r="I4256" i="33" s="1"/>
  <c r="I4255" i="33" a="1"/>
  <c r="I4255" i="33" s="1"/>
  <c r="I4254" i="33" a="1"/>
  <c r="I4254" i="33" s="1"/>
  <c r="I4253" i="33" a="1"/>
  <c r="I4253" i="33" s="1"/>
  <c r="I4252" i="33" a="1"/>
  <c r="I4252" i="33" s="1"/>
  <c r="I4251" i="33" a="1"/>
  <c r="I4251" i="33" s="1"/>
  <c r="I4250" i="33" a="1"/>
  <c r="I4250" i="33" s="1"/>
  <c r="I4249" i="33" a="1"/>
  <c r="I4249" i="33" s="1"/>
  <c r="I4248" i="33" a="1"/>
  <c r="I4248" i="33" s="1"/>
  <c r="I4247" i="33" a="1"/>
  <c r="I4247" i="33" s="1"/>
  <c r="I4246" i="33" a="1"/>
  <c r="I4246" i="33" s="1"/>
  <c r="I4245" i="33" a="1"/>
  <c r="I4245" i="33" s="1"/>
  <c r="I4244" i="33" a="1"/>
  <c r="I4244" i="33" s="1"/>
  <c r="I4243" i="33" a="1"/>
  <c r="I4243" i="33" s="1"/>
  <c r="I4242" i="33" a="1"/>
  <c r="I4242" i="33" s="1"/>
  <c r="I4241" i="33" a="1"/>
  <c r="I4241" i="33" s="1"/>
  <c r="I4240" i="33" a="1"/>
  <c r="I4240" i="33" s="1"/>
  <c r="I4239" i="33" a="1"/>
  <c r="I4239" i="33" s="1"/>
  <c r="I4238" i="33" a="1"/>
  <c r="I4238" i="33" s="1"/>
  <c r="I4237" i="33" a="1"/>
  <c r="I4237" i="33" s="1"/>
  <c r="I4236" i="33" a="1"/>
  <c r="I4236" i="33" s="1"/>
  <c r="I4235" i="33" a="1"/>
  <c r="I4235" i="33" s="1"/>
  <c r="I4234" i="33" a="1"/>
  <c r="I4234" i="33" s="1"/>
  <c r="I4233" i="33" a="1"/>
  <c r="I4233" i="33" s="1"/>
  <c r="I4232" i="33" a="1"/>
  <c r="I4232" i="33" s="1"/>
  <c r="I4231" i="33" a="1"/>
  <c r="I4231" i="33" s="1"/>
  <c r="I4230" i="33" a="1"/>
  <c r="I4230" i="33" s="1"/>
  <c r="I4229" i="33" a="1"/>
  <c r="I4229" i="33" s="1"/>
  <c r="I4228" i="33" a="1"/>
  <c r="I4228" i="33" s="1"/>
  <c r="I4227" i="33" a="1"/>
  <c r="I4227" i="33" s="1"/>
  <c r="I4226" i="33" a="1"/>
  <c r="I4226" i="33" s="1"/>
  <c r="I4225" i="33" a="1"/>
  <c r="I4225" i="33" s="1"/>
  <c r="I4224" i="33" a="1"/>
  <c r="I4224" i="33" s="1"/>
  <c r="I4223" i="33" a="1"/>
  <c r="I4223" i="33" s="1"/>
  <c r="I4222" i="33" a="1"/>
  <c r="I4222" i="33" s="1"/>
  <c r="I4221" i="33" a="1"/>
  <c r="I4221" i="33" s="1"/>
  <c r="I4220" i="33" a="1"/>
  <c r="I4220" i="33" s="1"/>
  <c r="I4219" i="33" a="1"/>
  <c r="I4219" i="33" s="1"/>
  <c r="I4218" i="33" a="1"/>
  <c r="I4218" i="33" s="1"/>
  <c r="I4217" i="33" a="1"/>
  <c r="I4217" i="33" s="1"/>
  <c r="I4216" i="33" a="1"/>
  <c r="I4216" i="33" s="1"/>
  <c r="I4215" i="33" a="1"/>
  <c r="I4215" i="33" s="1"/>
  <c r="I4214" i="33" a="1"/>
  <c r="I4214" i="33" s="1"/>
  <c r="I4213" i="33" a="1"/>
  <c r="I4213" i="33" s="1"/>
  <c r="I4212" i="33" a="1"/>
  <c r="I4212" i="33" s="1"/>
  <c r="I4211" i="33" a="1"/>
  <c r="I4211" i="33" s="1"/>
  <c r="I4210" i="33" a="1"/>
  <c r="I4210" i="33" s="1"/>
  <c r="I4209" i="33" a="1"/>
  <c r="I4209" i="33" s="1"/>
  <c r="I4208" i="33" a="1"/>
  <c r="I4208" i="33" s="1"/>
  <c r="I4207" i="33" a="1"/>
  <c r="I4207" i="33" s="1"/>
  <c r="I4206" i="33" a="1"/>
  <c r="I4206" i="33" s="1"/>
  <c r="I4205" i="33" a="1"/>
  <c r="I4205" i="33" s="1"/>
  <c r="I4204" i="33" a="1"/>
  <c r="I4204" i="33" s="1"/>
  <c r="I4203" i="33" a="1"/>
  <c r="I4203" i="33" s="1"/>
  <c r="I4202" i="33" a="1"/>
  <c r="I4202" i="33" s="1"/>
  <c r="I4201" i="33" a="1"/>
  <c r="I4201" i="33" s="1"/>
  <c r="I4200" i="33" a="1"/>
  <c r="I4200" i="33" s="1"/>
  <c r="I4199" i="33" a="1"/>
  <c r="I4199" i="33" s="1"/>
  <c r="I4198" i="33" a="1"/>
  <c r="I4198" i="33" s="1"/>
  <c r="I4197" i="33" a="1"/>
  <c r="I4197" i="33" s="1"/>
  <c r="I4196" i="33" a="1"/>
  <c r="I4196" i="33" s="1"/>
  <c r="I4195" i="33" a="1"/>
  <c r="I4195" i="33" s="1"/>
  <c r="I4194" i="33" a="1"/>
  <c r="I4194" i="33" s="1"/>
  <c r="I4193" i="33" a="1"/>
  <c r="I4193" i="33" s="1"/>
  <c r="I4192" i="33" a="1"/>
  <c r="I4192" i="33" s="1"/>
  <c r="I4191" i="33" a="1"/>
  <c r="I4191" i="33" s="1"/>
  <c r="I4190" i="33" a="1"/>
  <c r="I4190" i="33" s="1"/>
  <c r="I4189" i="33" a="1"/>
  <c r="I4189" i="33" s="1"/>
  <c r="I4188" i="33" a="1"/>
  <c r="I4188" i="33" s="1"/>
  <c r="I4187" i="33" a="1"/>
  <c r="I4187" i="33" s="1"/>
  <c r="I4186" i="33" a="1"/>
  <c r="I4186" i="33" s="1"/>
  <c r="I4185" i="33" a="1"/>
  <c r="I4185" i="33" s="1"/>
  <c r="I4184" i="33" a="1"/>
  <c r="I4184" i="33" s="1"/>
  <c r="I4183" i="33" a="1"/>
  <c r="I4183" i="33" s="1"/>
  <c r="I4182" i="33" a="1"/>
  <c r="I4182" i="33" s="1"/>
  <c r="I4181" i="33" a="1"/>
  <c r="I4181" i="33" s="1"/>
  <c r="I4180" i="33" a="1"/>
  <c r="I4180" i="33" s="1"/>
  <c r="I4179" i="33" a="1"/>
  <c r="I4179" i="33" s="1"/>
  <c r="I4178" i="33" a="1"/>
  <c r="I4178" i="33" s="1"/>
  <c r="I4177" i="33" a="1"/>
  <c r="I4177" i="33" s="1"/>
  <c r="I4176" i="33" a="1"/>
  <c r="I4176" i="33" s="1"/>
  <c r="I4175" i="33" a="1"/>
  <c r="I4175" i="33" s="1"/>
  <c r="I4174" i="33" a="1"/>
  <c r="I4174" i="33" s="1"/>
  <c r="I4173" i="33" a="1"/>
  <c r="I4173" i="33" s="1"/>
  <c r="I4172" i="33" a="1"/>
  <c r="I4172" i="33" s="1"/>
  <c r="I4171" i="33" a="1"/>
  <c r="I4171" i="33" s="1"/>
  <c r="I4170" i="33" a="1"/>
  <c r="I4170" i="33" s="1"/>
  <c r="I4169" i="33" a="1"/>
  <c r="I4169" i="33" s="1"/>
  <c r="I4168" i="33" a="1"/>
  <c r="I4168" i="33" s="1"/>
  <c r="I4167" i="33" a="1"/>
  <c r="I4167" i="33" s="1"/>
  <c r="I4166" i="33" a="1"/>
  <c r="I4166" i="33" s="1"/>
  <c r="I4165" i="33" a="1"/>
  <c r="I4165" i="33" s="1"/>
  <c r="I4164" i="33" a="1"/>
  <c r="I4164" i="33" s="1"/>
  <c r="I4163" i="33" a="1"/>
  <c r="I4163" i="33" s="1"/>
  <c r="I4162" i="33" a="1"/>
  <c r="I4162" i="33" s="1"/>
  <c r="I4161" i="33" a="1"/>
  <c r="I4161" i="33" s="1"/>
  <c r="I4160" i="33" a="1"/>
  <c r="I4160" i="33" s="1"/>
  <c r="I4159" i="33" a="1"/>
  <c r="I4159" i="33" s="1"/>
  <c r="I4158" i="33" a="1"/>
  <c r="I4158" i="33" s="1"/>
  <c r="I4157" i="33" a="1"/>
  <c r="I4157" i="33" s="1"/>
  <c r="I4156" i="33" a="1"/>
  <c r="I4156" i="33" s="1"/>
  <c r="I4155" i="33" a="1"/>
  <c r="I4155" i="33" s="1"/>
  <c r="I4154" i="33" a="1"/>
  <c r="I4154" i="33" s="1"/>
  <c r="I4153" i="33" a="1"/>
  <c r="I4153" i="33" s="1"/>
  <c r="I4152" i="33" a="1"/>
  <c r="I4152" i="33" s="1"/>
  <c r="I4151" i="33" a="1"/>
  <c r="I4151" i="33" s="1"/>
  <c r="I4150" i="33" a="1"/>
  <c r="I4150" i="33" s="1"/>
  <c r="I4149" i="33" a="1"/>
  <c r="I4149" i="33" s="1"/>
  <c r="I4148" i="33" a="1"/>
  <c r="I4148" i="33" s="1"/>
  <c r="I4147" i="33" a="1"/>
  <c r="I4147" i="33" s="1"/>
  <c r="I4146" i="33" a="1"/>
  <c r="I4146" i="33" s="1"/>
  <c r="I4145" i="33" a="1"/>
  <c r="I4145" i="33" s="1"/>
  <c r="I4144" i="33" a="1"/>
  <c r="I4144" i="33" s="1"/>
  <c r="I4143" i="33" a="1"/>
  <c r="I4143" i="33" s="1"/>
  <c r="I4142" i="33" a="1"/>
  <c r="I4142" i="33" s="1"/>
  <c r="I4141" i="33" a="1"/>
  <c r="I4141" i="33" s="1"/>
  <c r="I4140" i="33" a="1"/>
  <c r="I4140" i="33" s="1"/>
  <c r="I4139" i="33" a="1"/>
  <c r="I4139" i="33" s="1"/>
  <c r="I4138" i="33" a="1"/>
  <c r="I4138" i="33" s="1"/>
  <c r="I4137" i="33" a="1"/>
  <c r="I4137" i="33" s="1"/>
  <c r="I4136" i="33" a="1"/>
  <c r="I4136" i="33" s="1"/>
  <c r="I4135" i="33" a="1"/>
  <c r="I4135" i="33" s="1"/>
  <c r="I4134" i="33" a="1"/>
  <c r="I4134" i="33" s="1"/>
  <c r="I4133" i="33" a="1"/>
  <c r="I4133" i="33" s="1"/>
  <c r="I4132" i="33" a="1"/>
  <c r="I4132" i="33" s="1"/>
  <c r="I4131" i="33" a="1"/>
  <c r="I4131" i="33" s="1"/>
  <c r="I4130" i="33" a="1"/>
  <c r="I4130" i="33" s="1"/>
  <c r="I4129" i="33" a="1"/>
  <c r="I4129" i="33" s="1"/>
  <c r="I4128" i="33" a="1"/>
  <c r="I4128" i="33" s="1"/>
  <c r="I4127" i="33" a="1"/>
  <c r="I4127" i="33" s="1"/>
  <c r="I4126" i="33" a="1"/>
  <c r="I4126" i="33" s="1"/>
  <c r="I4125" i="33" a="1"/>
  <c r="I4125" i="33" s="1"/>
  <c r="I4124" i="33" a="1"/>
  <c r="I4124" i="33" s="1"/>
  <c r="I4123" i="33" a="1"/>
  <c r="I4123" i="33" s="1"/>
  <c r="I4122" i="33" a="1"/>
  <c r="I4122" i="33" s="1"/>
  <c r="I4121" i="33" a="1"/>
  <c r="I4121" i="33" s="1"/>
  <c r="I4120" i="33" a="1"/>
  <c r="I4120" i="33" s="1"/>
  <c r="I4119" i="33" a="1"/>
  <c r="I4119" i="33" s="1"/>
  <c r="I4118" i="33" a="1"/>
  <c r="I4118" i="33" s="1"/>
  <c r="I4117" i="33" a="1"/>
  <c r="I4117" i="33" s="1"/>
  <c r="I4116" i="33" a="1"/>
  <c r="I4116" i="33" s="1"/>
  <c r="I4115" i="33" a="1"/>
  <c r="I4115" i="33" s="1"/>
  <c r="I4114" i="33" a="1"/>
  <c r="I4114" i="33" s="1"/>
  <c r="I4113" i="33" a="1"/>
  <c r="I4113" i="33" s="1"/>
  <c r="I4112" i="33" a="1"/>
  <c r="I4112" i="33" s="1"/>
  <c r="I4111" i="33" a="1"/>
  <c r="I4111" i="33" s="1"/>
  <c r="I4110" i="33" a="1"/>
  <c r="I4110" i="33" s="1"/>
  <c r="I4109" i="33" a="1"/>
  <c r="I4109" i="33" s="1"/>
  <c r="I4108" i="33" a="1"/>
  <c r="I4108" i="33" s="1"/>
  <c r="I4107" i="33" a="1"/>
  <c r="I4107" i="33" s="1"/>
  <c r="I4106" i="33" a="1"/>
  <c r="I4106" i="33" s="1"/>
  <c r="I4105" i="33" a="1"/>
  <c r="I4105" i="33" s="1"/>
  <c r="I4104" i="33" a="1"/>
  <c r="I4104" i="33" s="1"/>
  <c r="I4103" i="33" a="1"/>
  <c r="I4103" i="33" s="1"/>
  <c r="I4102" i="33" a="1"/>
  <c r="I4102" i="33" s="1"/>
  <c r="I4101" i="33" a="1"/>
  <c r="I4101" i="33" s="1"/>
  <c r="I4100" i="33" a="1"/>
  <c r="I4100" i="33" s="1"/>
  <c r="I4099" i="33" a="1"/>
  <c r="I4099" i="33" s="1"/>
  <c r="I4098" i="33" a="1"/>
  <c r="I4098" i="33" s="1"/>
  <c r="I4097" i="33" a="1"/>
  <c r="I4097" i="33" s="1"/>
  <c r="I4096" i="33" a="1"/>
  <c r="I4096" i="33" s="1"/>
  <c r="I4095" i="33" a="1"/>
  <c r="I4095" i="33" s="1"/>
  <c r="I4094" i="33" a="1"/>
  <c r="I4094" i="33" s="1"/>
  <c r="I4093" i="33" a="1"/>
  <c r="I4093" i="33" s="1"/>
  <c r="I4092" i="33" a="1"/>
  <c r="I4092" i="33" s="1"/>
  <c r="I4091" i="33" a="1"/>
  <c r="I4091" i="33" s="1"/>
  <c r="I4090" i="33" a="1"/>
  <c r="I4090" i="33" s="1"/>
  <c r="I4089" i="33" a="1"/>
  <c r="I4089" i="33" s="1"/>
  <c r="I4088" i="33" a="1"/>
  <c r="I4088" i="33" s="1"/>
  <c r="I4087" i="33" a="1"/>
  <c r="I4087" i="33" s="1"/>
  <c r="I4086" i="33" a="1"/>
  <c r="I4086" i="33" s="1"/>
  <c r="I4085" i="33" a="1"/>
  <c r="I4085" i="33" s="1"/>
  <c r="I4084" i="33" a="1"/>
  <c r="I4084" i="33" s="1"/>
  <c r="I4083" i="33" a="1"/>
  <c r="I4083" i="33" s="1"/>
  <c r="I4082" i="33" a="1"/>
  <c r="I4082" i="33" s="1"/>
  <c r="I4081" i="33" a="1"/>
  <c r="I4081" i="33" s="1"/>
  <c r="I4080" i="33" a="1"/>
  <c r="I4080" i="33" s="1"/>
  <c r="I4079" i="33" a="1"/>
  <c r="I4079" i="33" s="1"/>
  <c r="I4078" i="33" a="1"/>
  <c r="I4078" i="33" s="1"/>
  <c r="I4077" i="33" a="1"/>
  <c r="I4077" i="33" s="1"/>
  <c r="I4076" i="33" a="1"/>
  <c r="I4076" i="33" s="1"/>
  <c r="I4075" i="33" a="1"/>
  <c r="I4075" i="33" s="1"/>
  <c r="I4074" i="33" a="1"/>
  <c r="I4074" i="33" s="1"/>
  <c r="I4073" i="33" a="1"/>
  <c r="I4073" i="33" s="1"/>
  <c r="I4072" i="33" a="1"/>
  <c r="I4072" i="33" s="1"/>
  <c r="I4071" i="33" a="1"/>
  <c r="I4071" i="33" s="1"/>
  <c r="I4070" i="33" a="1"/>
  <c r="I4070" i="33" s="1"/>
  <c r="I4069" i="33" a="1"/>
  <c r="I4069" i="33" s="1"/>
  <c r="I4068" i="33" a="1"/>
  <c r="I4068" i="33" s="1"/>
  <c r="I4067" i="33" a="1"/>
  <c r="I4067" i="33" s="1"/>
  <c r="I4066" i="33" a="1"/>
  <c r="I4066" i="33" s="1"/>
  <c r="I4065" i="33" a="1"/>
  <c r="I4065" i="33" s="1"/>
  <c r="I4064" i="33" a="1"/>
  <c r="I4064" i="33" s="1"/>
  <c r="I4063" i="33" a="1"/>
  <c r="I4063" i="33" s="1"/>
  <c r="I4062" i="33" a="1"/>
  <c r="I4062" i="33" s="1"/>
  <c r="I4061" i="33" a="1"/>
  <c r="I4061" i="33" s="1"/>
  <c r="I4060" i="33" a="1"/>
  <c r="I4060" i="33" s="1"/>
  <c r="I4059" i="33" a="1"/>
  <c r="I4059" i="33" s="1"/>
  <c r="I4058" i="33" a="1"/>
  <c r="I4058" i="33" s="1"/>
  <c r="I4057" i="33" a="1"/>
  <c r="I4057" i="33" s="1"/>
  <c r="I4056" i="33" a="1"/>
  <c r="I4056" i="33" s="1"/>
  <c r="I4055" i="33" a="1"/>
  <c r="I4055" i="33" s="1"/>
  <c r="I4054" i="33" a="1"/>
  <c r="I4054" i="33" s="1"/>
  <c r="I4053" i="33" a="1"/>
  <c r="I4053" i="33" s="1"/>
  <c r="I4052" i="33" a="1"/>
  <c r="I4052" i="33" s="1"/>
  <c r="I4051" i="33" a="1"/>
  <c r="I4051" i="33" s="1"/>
  <c r="I4050" i="33" a="1"/>
  <c r="I4050" i="33" s="1"/>
  <c r="I4049" i="33" a="1"/>
  <c r="I4049" i="33" s="1"/>
  <c r="I4048" i="33" a="1"/>
  <c r="I4048" i="33" s="1"/>
  <c r="I4047" i="33" a="1"/>
  <c r="I4047" i="33" s="1"/>
  <c r="I4046" i="33" a="1"/>
  <c r="I4046" i="33" s="1"/>
  <c r="I4045" i="33" a="1"/>
  <c r="I4045" i="33" s="1"/>
  <c r="I4044" i="33" a="1"/>
  <c r="I4044" i="33" s="1"/>
  <c r="I4043" i="33" a="1"/>
  <c r="I4043" i="33" s="1"/>
  <c r="I4042" i="33" a="1"/>
  <c r="I4042" i="33" s="1"/>
  <c r="I4041" i="33" a="1"/>
  <c r="I4041" i="33" s="1"/>
  <c r="I4040" i="33" a="1"/>
  <c r="I4040" i="33" s="1"/>
  <c r="I4039" i="33" a="1"/>
  <c r="I4039" i="33" s="1"/>
  <c r="I4038" i="33" a="1"/>
  <c r="I4038" i="33" s="1"/>
  <c r="I4037" i="33" a="1"/>
  <c r="I4037" i="33" s="1"/>
  <c r="I4036" i="33" a="1"/>
  <c r="I4036" i="33" s="1"/>
  <c r="I4035" i="33" a="1"/>
  <c r="I4035" i="33" s="1"/>
  <c r="I4034" i="33" a="1"/>
  <c r="I4034" i="33" s="1"/>
  <c r="I4033" i="33" a="1"/>
  <c r="I4033" i="33" s="1"/>
  <c r="I4032" i="33" a="1"/>
  <c r="I4032" i="33" s="1"/>
  <c r="I4031" i="33" a="1"/>
  <c r="I4031" i="33" s="1"/>
  <c r="I4030" i="33" a="1"/>
  <c r="I4030" i="33" s="1"/>
  <c r="I4029" i="33" a="1"/>
  <c r="I4029" i="33" s="1"/>
  <c r="I4028" i="33" a="1"/>
  <c r="I4028" i="33" s="1"/>
  <c r="I4027" i="33" a="1"/>
  <c r="I4027" i="33" s="1"/>
  <c r="I4026" i="33" a="1"/>
  <c r="I4026" i="33" s="1"/>
  <c r="I4025" i="33" a="1"/>
  <c r="I4025" i="33" s="1"/>
  <c r="I4024" i="33" a="1"/>
  <c r="I4024" i="33" s="1"/>
  <c r="I4023" i="33" a="1"/>
  <c r="I4023" i="33" s="1"/>
  <c r="I4022" i="33" a="1"/>
  <c r="I4022" i="33" s="1"/>
  <c r="I4021" i="33" a="1"/>
  <c r="I4021" i="33" s="1"/>
  <c r="I4020" i="33" a="1"/>
  <c r="I4020" i="33" s="1"/>
  <c r="I4019" i="33" a="1"/>
  <c r="I4019" i="33" s="1"/>
  <c r="I4018" i="33" a="1"/>
  <c r="I4018" i="33" s="1"/>
  <c r="I4017" i="33" a="1"/>
  <c r="I4017" i="33" s="1"/>
  <c r="I4016" i="33" a="1"/>
  <c r="I4016" i="33" s="1"/>
  <c r="I4015" i="33" a="1"/>
  <c r="I4015" i="33" s="1"/>
  <c r="I4014" i="33" a="1"/>
  <c r="I4014" i="33" s="1"/>
  <c r="I4013" i="33" a="1"/>
  <c r="I4013" i="33" s="1"/>
  <c r="I4012" i="33" a="1"/>
  <c r="I4012" i="33" s="1"/>
  <c r="I4011" i="33" a="1"/>
  <c r="I4011" i="33" s="1"/>
  <c r="I4010" i="33" a="1"/>
  <c r="I4010" i="33" s="1"/>
  <c r="I4009" i="33" a="1"/>
  <c r="I4009" i="33" s="1"/>
  <c r="I4008" i="33" a="1"/>
  <c r="I4008" i="33" s="1"/>
  <c r="I4007" i="33" a="1"/>
  <c r="I4007" i="33" s="1"/>
  <c r="I4006" i="33" a="1"/>
  <c r="I4006" i="33" s="1"/>
  <c r="I4005" i="33" a="1"/>
  <c r="I4005" i="33" s="1"/>
  <c r="I4004" i="33" a="1"/>
  <c r="I4004" i="33" s="1"/>
  <c r="I4003" i="33" a="1"/>
  <c r="I4003" i="33" s="1"/>
  <c r="I4002" i="33" a="1"/>
  <c r="I4002" i="33" s="1"/>
  <c r="I4001" i="33" a="1"/>
  <c r="I4001" i="33" s="1"/>
  <c r="I4000" i="33" a="1"/>
  <c r="I4000" i="33" s="1"/>
  <c r="I3999" i="33" a="1"/>
  <c r="I3999" i="33" s="1"/>
  <c r="I3998" i="33" a="1"/>
  <c r="I3998" i="33" s="1"/>
  <c r="I3997" i="33" a="1"/>
  <c r="I3997" i="33" s="1"/>
  <c r="I3996" i="33" a="1"/>
  <c r="I3996" i="33" s="1"/>
  <c r="I3995" i="33" a="1"/>
  <c r="I3995" i="33" s="1"/>
  <c r="I3994" i="33" a="1"/>
  <c r="I3994" i="33" s="1"/>
  <c r="I3993" i="33" a="1"/>
  <c r="I3993" i="33" s="1"/>
  <c r="I3992" i="33" a="1"/>
  <c r="I3992" i="33" s="1"/>
  <c r="I3991" i="33" a="1"/>
  <c r="I3991" i="33" s="1"/>
  <c r="I3990" i="33" a="1"/>
  <c r="I3990" i="33" s="1"/>
  <c r="I3989" i="33" a="1"/>
  <c r="I3989" i="33" s="1"/>
  <c r="I3988" i="33" a="1"/>
  <c r="I3988" i="33" s="1"/>
  <c r="I3987" i="33" a="1"/>
  <c r="I3987" i="33" s="1"/>
  <c r="I3986" i="33" a="1"/>
  <c r="I3986" i="33" s="1"/>
  <c r="I3985" i="33" a="1"/>
  <c r="I3985" i="33" s="1"/>
  <c r="I3984" i="33" a="1"/>
  <c r="I3984" i="33" s="1"/>
  <c r="I3983" i="33" a="1"/>
  <c r="I3983" i="33" s="1"/>
  <c r="I3982" i="33" a="1"/>
  <c r="I3982" i="33" s="1"/>
  <c r="I3981" i="33" a="1"/>
  <c r="I3981" i="33" s="1"/>
  <c r="I3980" i="33" a="1"/>
  <c r="I3980" i="33" s="1"/>
  <c r="I3979" i="33" a="1"/>
  <c r="I3979" i="33" s="1"/>
  <c r="I3978" i="33" a="1"/>
  <c r="I3978" i="33" s="1"/>
  <c r="I3977" i="33" a="1"/>
  <c r="I3977" i="33" s="1"/>
  <c r="I3976" i="33" a="1"/>
  <c r="I3976" i="33" s="1"/>
  <c r="I3975" i="33" a="1"/>
  <c r="I3975" i="33" s="1"/>
  <c r="I3974" i="33" a="1"/>
  <c r="I3974" i="33" s="1"/>
  <c r="I3973" i="33" a="1"/>
  <c r="I3973" i="33" s="1"/>
  <c r="I3972" i="33" a="1"/>
  <c r="I3972" i="33" s="1"/>
  <c r="I3971" i="33" a="1"/>
  <c r="I3971" i="33" s="1"/>
  <c r="I3970" i="33" a="1"/>
  <c r="I3970" i="33" s="1"/>
  <c r="I3969" i="33" a="1"/>
  <c r="I3969" i="33" s="1"/>
  <c r="I3968" i="33" a="1"/>
  <c r="I3968" i="33" s="1"/>
  <c r="I3967" i="33" a="1"/>
  <c r="I3967" i="33" s="1"/>
  <c r="I3966" i="33" a="1"/>
  <c r="I3966" i="33" s="1"/>
  <c r="I3965" i="33" a="1"/>
  <c r="I3965" i="33" s="1"/>
  <c r="I3964" i="33" a="1"/>
  <c r="I3964" i="33" s="1"/>
  <c r="I3963" i="33" a="1"/>
  <c r="I3963" i="33" s="1"/>
  <c r="I3962" i="33" a="1"/>
  <c r="I3962" i="33" s="1"/>
  <c r="I3961" i="33" a="1"/>
  <c r="I3961" i="33" s="1"/>
  <c r="I3960" i="33" a="1"/>
  <c r="I3960" i="33" s="1"/>
  <c r="I3959" i="33" a="1"/>
  <c r="I3959" i="33" s="1"/>
  <c r="I3958" i="33" a="1"/>
  <c r="I3958" i="33" s="1"/>
  <c r="I3957" i="33" a="1"/>
  <c r="I3957" i="33" s="1"/>
  <c r="I3956" i="33" a="1"/>
  <c r="I3956" i="33" s="1"/>
  <c r="I3955" i="33" a="1"/>
  <c r="I3955" i="33" s="1"/>
  <c r="I3954" i="33" a="1"/>
  <c r="I3954" i="33" s="1"/>
  <c r="I3953" i="33" a="1"/>
  <c r="I3953" i="33" s="1"/>
  <c r="I3952" i="33" a="1"/>
  <c r="I3952" i="33" s="1"/>
  <c r="I3951" i="33" a="1"/>
  <c r="I3951" i="33" s="1"/>
  <c r="I3950" i="33" a="1"/>
  <c r="I3950" i="33" s="1"/>
  <c r="I3949" i="33" a="1"/>
  <c r="I3949" i="33" s="1"/>
  <c r="I3948" i="33" a="1"/>
  <c r="I3948" i="33" s="1"/>
  <c r="I3947" i="33" a="1"/>
  <c r="I3947" i="33" s="1"/>
  <c r="I3946" i="33" a="1"/>
  <c r="I3946" i="33" s="1"/>
  <c r="I3945" i="33" a="1"/>
  <c r="I3945" i="33" s="1"/>
  <c r="I3944" i="33" a="1"/>
  <c r="I3944" i="33" s="1"/>
  <c r="I3943" i="33" a="1"/>
  <c r="I3943" i="33" s="1"/>
  <c r="I3942" i="33" a="1"/>
  <c r="I3942" i="33" s="1"/>
  <c r="I3941" i="33" a="1"/>
  <c r="I3941" i="33" s="1"/>
  <c r="I3940" i="33" a="1"/>
  <c r="I3940" i="33" s="1"/>
  <c r="I3939" i="33" a="1"/>
  <c r="I3939" i="33" s="1"/>
  <c r="I3938" i="33" a="1"/>
  <c r="I3938" i="33" s="1"/>
  <c r="I3937" i="33" a="1"/>
  <c r="I3937" i="33" s="1"/>
  <c r="I3936" i="33" a="1"/>
  <c r="I3936" i="33" s="1"/>
  <c r="I3935" i="33" a="1"/>
  <c r="I3935" i="33" s="1"/>
  <c r="I3934" i="33" a="1"/>
  <c r="I3934" i="33" s="1"/>
  <c r="I3933" i="33" a="1"/>
  <c r="I3933" i="33" s="1"/>
  <c r="I3932" i="33" a="1"/>
  <c r="I3932" i="33" s="1"/>
  <c r="I3931" i="33" a="1"/>
  <c r="I3931" i="33" s="1"/>
  <c r="I3930" i="33" a="1"/>
  <c r="I3930" i="33" s="1"/>
  <c r="I3929" i="33" a="1"/>
  <c r="I3929" i="33" s="1"/>
  <c r="I3928" i="33" a="1"/>
  <c r="I3928" i="33" s="1"/>
  <c r="I3927" i="33" a="1"/>
  <c r="I3927" i="33" s="1"/>
  <c r="I3926" i="33" a="1"/>
  <c r="I3926" i="33" s="1"/>
  <c r="I3925" i="33" a="1"/>
  <c r="I3925" i="33" s="1"/>
  <c r="I3924" i="33" a="1"/>
  <c r="I3924" i="33" s="1"/>
  <c r="I3923" i="33" a="1"/>
  <c r="I3923" i="33" s="1"/>
  <c r="I3922" i="33" a="1"/>
  <c r="I3922" i="33" s="1"/>
  <c r="I3921" i="33" a="1"/>
  <c r="I3921" i="33" s="1"/>
  <c r="I3920" i="33" a="1"/>
  <c r="I3920" i="33" s="1"/>
  <c r="I3919" i="33" a="1"/>
  <c r="I3919" i="33" s="1"/>
  <c r="I3918" i="33" a="1"/>
  <c r="I3918" i="33" s="1"/>
  <c r="I3917" i="33" a="1"/>
  <c r="I3917" i="33" s="1"/>
  <c r="I3916" i="33" a="1"/>
  <c r="I3916" i="33" s="1"/>
  <c r="I3915" i="33" a="1"/>
  <c r="I3915" i="33" s="1"/>
  <c r="I3914" i="33" a="1"/>
  <c r="I3914" i="33" s="1"/>
  <c r="I3913" i="33" a="1"/>
  <c r="I3913" i="33" s="1"/>
  <c r="I3912" i="33" a="1"/>
  <c r="I3912" i="33" s="1"/>
  <c r="I3911" i="33" a="1"/>
  <c r="I3911" i="33" s="1"/>
  <c r="I3910" i="33" a="1"/>
  <c r="I3910" i="33" s="1"/>
  <c r="I3909" i="33" a="1"/>
  <c r="I3909" i="33" s="1"/>
  <c r="I3908" i="33" a="1"/>
  <c r="I3908" i="33" s="1"/>
  <c r="I3907" i="33" a="1"/>
  <c r="I3907" i="33" s="1"/>
  <c r="I3906" i="33" a="1"/>
  <c r="I3906" i="33" s="1"/>
  <c r="I3905" i="33" a="1"/>
  <c r="I3905" i="33" s="1"/>
  <c r="I3904" i="33" a="1"/>
  <c r="I3904" i="33" s="1"/>
  <c r="I3903" i="33" a="1"/>
  <c r="I3903" i="33" s="1"/>
  <c r="I3902" i="33" a="1"/>
  <c r="I3902" i="33" s="1"/>
  <c r="I3901" i="33" a="1"/>
  <c r="I3901" i="33" s="1"/>
  <c r="I3900" i="33" a="1"/>
  <c r="I3900" i="33" s="1"/>
  <c r="I3899" i="33" a="1"/>
  <c r="I3899" i="33" s="1"/>
  <c r="I3898" i="33" a="1"/>
  <c r="I3898" i="33" s="1"/>
  <c r="I3897" i="33" a="1"/>
  <c r="I3897" i="33" s="1"/>
  <c r="I3896" i="33" a="1"/>
  <c r="I3896" i="33" s="1"/>
  <c r="I3895" i="33" a="1"/>
  <c r="I3895" i="33" s="1"/>
  <c r="I3894" i="33" a="1"/>
  <c r="I3894" i="33" s="1"/>
  <c r="I3893" i="33" a="1"/>
  <c r="I3893" i="33" s="1"/>
  <c r="I3892" i="33" a="1"/>
  <c r="I3892" i="33" s="1"/>
  <c r="I3891" i="33" a="1"/>
  <c r="I3891" i="33" s="1"/>
  <c r="I3890" i="33" a="1"/>
  <c r="I3890" i="33" s="1"/>
  <c r="I3889" i="33" a="1"/>
  <c r="I3889" i="33" s="1"/>
  <c r="I3888" i="33" a="1"/>
  <c r="I3888" i="33" s="1"/>
  <c r="I3887" i="33" a="1"/>
  <c r="I3887" i="33" s="1"/>
  <c r="I3886" i="33" a="1"/>
  <c r="I3886" i="33" s="1"/>
  <c r="I3885" i="33" a="1"/>
  <c r="I3885" i="33" s="1"/>
  <c r="I3884" i="33" a="1"/>
  <c r="I3884" i="33" s="1"/>
  <c r="I3883" i="33" a="1"/>
  <c r="I3883" i="33" s="1"/>
  <c r="I3882" i="33" a="1"/>
  <c r="I3882" i="33" s="1"/>
  <c r="I3881" i="33" a="1"/>
  <c r="I3881" i="33" s="1"/>
  <c r="I3880" i="33" a="1"/>
  <c r="I3880" i="33" s="1"/>
  <c r="I3879" i="33" a="1"/>
  <c r="I3879" i="33" s="1"/>
  <c r="I3878" i="33" a="1"/>
  <c r="I3878" i="33" s="1"/>
  <c r="I3877" i="33" a="1"/>
  <c r="I3877" i="33" s="1"/>
  <c r="I3876" i="33" a="1"/>
  <c r="I3876" i="33" s="1"/>
  <c r="I3875" i="33" a="1"/>
  <c r="I3875" i="33" s="1"/>
  <c r="I3874" i="33" a="1"/>
  <c r="I3874" i="33" s="1"/>
  <c r="I3873" i="33" a="1"/>
  <c r="I3873" i="33" s="1"/>
  <c r="I3872" i="33" a="1"/>
  <c r="I3872" i="33" s="1"/>
  <c r="I3871" i="33" a="1"/>
  <c r="I3871" i="33" s="1"/>
  <c r="I3870" i="33" a="1"/>
  <c r="I3870" i="33" s="1"/>
  <c r="I3869" i="33" a="1"/>
  <c r="I3869" i="33" s="1"/>
  <c r="I3868" i="33" a="1"/>
  <c r="I3868" i="33" s="1"/>
  <c r="I3867" i="33" a="1"/>
  <c r="I3867" i="33" s="1"/>
  <c r="I3866" i="33" a="1"/>
  <c r="I3866" i="33" s="1"/>
  <c r="I3865" i="33" a="1"/>
  <c r="I3865" i="33" s="1"/>
  <c r="I3864" i="33" a="1"/>
  <c r="I3864" i="33" s="1"/>
  <c r="I3863" i="33" a="1"/>
  <c r="I3863" i="33" s="1"/>
  <c r="I3862" i="33" a="1"/>
  <c r="I3862" i="33" s="1"/>
  <c r="I3861" i="33" a="1"/>
  <c r="I3861" i="33" s="1"/>
  <c r="I3860" i="33" a="1"/>
  <c r="I3860" i="33" s="1"/>
  <c r="I3859" i="33" a="1"/>
  <c r="I3859" i="33" s="1"/>
  <c r="I3858" i="33" a="1"/>
  <c r="I3858" i="33" s="1"/>
  <c r="I3857" i="33" a="1"/>
  <c r="I3857" i="33" s="1"/>
  <c r="I3856" i="33" a="1"/>
  <c r="I3856" i="33" s="1"/>
  <c r="I3855" i="33" a="1"/>
  <c r="I3855" i="33" s="1"/>
  <c r="I3854" i="33" a="1"/>
  <c r="I3854" i="33" s="1"/>
  <c r="I3853" i="33" a="1"/>
  <c r="I3853" i="33" s="1"/>
  <c r="I3852" i="33" a="1"/>
  <c r="I3852" i="33" s="1"/>
  <c r="I3851" i="33" a="1"/>
  <c r="I3851" i="33" s="1"/>
  <c r="I3850" i="33" a="1"/>
  <c r="I3850" i="33" s="1"/>
  <c r="I3849" i="33" a="1"/>
  <c r="I3849" i="33" s="1"/>
  <c r="I3848" i="33" a="1"/>
  <c r="I3848" i="33" s="1"/>
  <c r="I3847" i="33" a="1"/>
  <c r="I3847" i="33" s="1"/>
  <c r="I3846" i="33" a="1"/>
  <c r="I3846" i="33" s="1"/>
  <c r="I3845" i="33" a="1"/>
  <c r="I3845" i="33" s="1"/>
  <c r="I3844" i="33" a="1"/>
  <c r="I3844" i="33" s="1"/>
  <c r="I3843" i="33" a="1"/>
  <c r="I3843" i="33" s="1"/>
  <c r="I3842" i="33" a="1"/>
  <c r="I3842" i="33" s="1"/>
  <c r="I3841" i="33" a="1"/>
  <c r="I3841" i="33" s="1"/>
  <c r="I3840" i="33" a="1"/>
  <c r="I3840" i="33" s="1"/>
  <c r="I3839" i="33" a="1"/>
  <c r="I3839" i="33" s="1"/>
  <c r="I3838" i="33" a="1"/>
  <c r="I3838" i="33" s="1"/>
  <c r="I3837" i="33" a="1"/>
  <c r="I3837" i="33" s="1"/>
  <c r="I3836" i="33" a="1"/>
  <c r="I3836" i="33" s="1"/>
  <c r="I3835" i="33" a="1"/>
  <c r="I3835" i="33" s="1"/>
  <c r="I3834" i="33" a="1"/>
  <c r="I3834" i="33" s="1"/>
  <c r="I3833" i="33" a="1"/>
  <c r="I3833" i="33" s="1"/>
  <c r="I3832" i="33" a="1"/>
  <c r="I3832" i="33" s="1"/>
  <c r="I3831" i="33" a="1"/>
  <c r="I3831" i="33" s="1"/>
  <c r="I3830" i="33" a="1"/>
  <c r="I3830" i="33" s="1"/>
  <c r="I3829" i="33" a="1"/>
  <c r="I3829" i="33" s="1"/>
  <c r="I3828" i="33" a="1"/>
  <c r="I3828" i="33" s="1"/>
  <c r="I3827" i="33" a="1"/>
  <c r="I3827" i="33" s="1"/>
  <c r="I3826" i="33" a="1"/>
  <c r="I3826" i="33" s="1"/>
  <c r="I3825" i="33" a="1"/>
  <c r="I3825" i="33" s="1"/>
  <c r="I3824" i="33" a="1"/>
  <c r="I3824" i="33" s="1"/>
  <c r="I3823" i="33" a="1"/>
  <c r="I3823" i="33" s="1"/>
  <c r="I3822" i="33" a="1"/>
  <c r="I3822" i="33" s="1"/>
  <c r="I3821" i="33" a="1"/>
  <c r="I3821" i="33" s="1"/>
  <c r="I3820" i="33" a="1"/>
  <c r="I3820" i="33" s="1"/>
  <c r="I3819" i="33" a="1"/>
  <c r="I3819" i="33" s="1"/>
  <c r="I3818" i="33" a="1"/>
  <c r="I3818" i="33" s="1"/>
  <c r="I3817" i="33" a="1"/>
  <c r="I3817" i="33" s="1"/>
  <c r="I3816" i="33" a="1"/>
  <c r="I3816" i="33" s="1"/>
  <c r="I3815" i="33" a="1"/>
  <c r="I3815" i="33" s="1"/>
  <c r="I3814" i="33" a="1"/>
  <c r="I3814" i="33" s="1"/>
  <c r="I3813" i="33" a="1"/>
  <c r="I3813" i="33" s="1"/>
  <c r="I3812" i="33" a="1"/>
  <c r="I3812" i="33" s="1"/>
  <c r="I3811" i="33" a="1"/>
  <c r="I3811" i="33" s="1"/>
  <c r="I3810" i="33" a="1"/>
  <c r="I3810" i="33" s="1"/>
  <c r="I3809" i="33" a="1"/>
  <c r="I3809" i="33" s="1"/>
  <c r="I3808" i="33" a="1"/>
  <c r="I3808" i="33" s="1"/>
  <c r="I3807" i="33" a="1"/>
  <c r="I3807" i="33" s="1"/>
  <c r="I3806" i="33" a="1"/>
  <c r="I3806" i="33" s="1"/>
  <c r="I3805" i="33" a="1"/>
  <c r="I3805" i="33" s="1"/>
  <c r="I3804" i="33" a="1"/>
  <c r="I3804" i="33" s="1"/>
  <c r="I3803" i="33" a="1"/>
  <c r="I3803" i="33" s="1"/>
  <c r="I3802" i="33" a="1"/>
  <c r="I3802" i="33" s="1"/>
  <c r="I3801" i="33" a="1"/>
  <c r="I3801" i="33" s="1"/>
  <c r="I3800" i="33" a="1"/>
  <c r="I3800" i="33" s="1"/>
  <c r="I3799" i="33" a="1"/>
  <c r="I3799" i="33" s="1"/>
  <c r="I3798" i="33" a="1"/>
  <c r="I3798" i="33" s="1"/>
  <c r="I3797" i="33" a="1"/>
  <c r="I3797" i="33" s="1"/>
  <c r="I3796" i="33" a="1"/>
  <c r="I3796" i="33" s="1"/>
  <c r="I3795" i="33" a="1"/>
  <c r="I3795" i="33" s="1"/>
  <c r="I3794" i="33" a="1"/>
  <c r="I3794" i="33" s="1"/>
  <c r="I3793" i="33" a="1"/>
  <c r="I3793" i="33" s="1"/>
  <c r="I3792" i="33" a="1"/>
  <c r="I3792" i="33" s="1"/>
  <c r="I3791" i="33" a="1"/>
  <c r="I3791" i="33" s="1"/>
  <c r="I3790" i="33" a="1"/>
  <c r="I3790" i="33" s="1"/>
  <c r="I3789" i="33" a="1"/>
  <c r="I3789" i="33" s="1"/>
  <c r="I3788" i="33" a="1"/>
  <c r="I3788" i="33" s="1"/>
  <c r="I3787" i="33" a="1"/>
  <c r="I3787" i="33" s="1"/>
  <c r="I3786" i="33" a="1"/>
  <c r="I3786" i="33" s="1"/>
  <c r="I3785" i="33" a="1"/>
  <c r="I3785" i="33" s="1"/>
  <c r="I3784" i="33" a="1"/>
  <c r="I3784" i="33" s="1"/>
  <c r="I3783" i="33" a="1"/>
  <c r="I3783" i="33" s="1"/>
  <c r="I3782" i="33" a="1"/>
  <c r="I3782" i="33" s="1"/>
  <c r="I3781" i="33" a="1"/>
  <c r="I3781" i="33" s="1"/>
  <c r="I3780" i="33" a="1"/>
  <c r="I3780" i="33" s="1"/>
  <c r="I3779" i="33" a="1"/>
  <c r="I3779" i="33" s="1"/>
  <c r="I3778" i="33" a="1"/>
  <c r="I3778" i="33" s="1"/>
  <c r="I3777" i="33" a="1"/>
  <c r="I3777" i="33" s="1"/>
  <c r="I3776" i="33" a="1"/>
  <c r="I3776" i="33" s="1"/>
  <c r="I3775" i="33" a="1"/>
  <c r="I3775" i="33" s="1"/>
  <c r="I3774" i="33" a="1"/>
  <c r="I3774" i="33" s="1"/>
  <c r="I3773" i="33" a="1"/>
  <c r="I3773" i="33" s="1"/>
  <c r="I3772" i="33" a="1"/>
  <c r="I3772" i="33" s="1"/>
  <c r="I3771" i="33" a="1"/>
  <c r="I3771" i="33" s="1"/>
  <c r="I3770" i="33" a="1"/>
  <c r="I3770" i="33" s="1"/>
  <c r="I3769" i="33" a="1"/>
  <c r="I3769" i="33" s="1"/>
  <c r="I3768" i="33" a="1"/>
  <c r="I3768" i="33" s="1"/>
  <c r="I3767" i="33" a="1"/>
  <c r="I3767" i="33" s="1"/>
  <c r="I3766" i="33" a="1"/>
  <c r="I3766" i="33" s="1"/>
  <c r="I3765" i="33" a="1"/>
  <c r="I3765" i="33" s="1"/>
  <c r="I3764" i="33" a="1"/>
  <c r="I3764" i="33" s="1"/>
  <c r="I3763" i="33" a="1"/>
  <c r="I3763" i="33" s="1"/>
  <c r="I3762" i="33" a="1"/>
  <c r="I3762" i="33" s="1"/>
  <c r="I3761" i="33" a="1"/>
  <c r="I3761" i="33" s="1"/>
  <c r="I3760" i="33" a="1"/>
  <c r="I3760" i="33" s="1"/>
  <c r="I3759" i="33" a="1"/>
  <c r="I3759" i="33" s="1"/>
  <c r="I3758" i="33" a="1"/>
  <c r="I3758" i="33" s="1"/>
  <c r="I3757" i="33" a="1"/>
  <c r="I3757" i="33" s="1"/>
  <c r="I3756" i="33" a="1"/>
  <c r="I3756" i="33" s="1"/>
  <c r="I3755" i="33" a="1"/>
  <c r="I3755" i="33" s="1"/>
  <c r="I3754" i="33" a="1"/>
  <c r="I3754" i="33" s="1"/>
  <c r="I3753" i="33" a="1"/>
  <c r="I3753" i="33" s="1"/>
  <c r="I3752" i="33" a="1"/>
  <c r="I3752" i="33" s="1"/>
  <c r="I3751" i="33" a="1"/>
  <c r="I3751" i="33" s="1"/>
  <c r="I3750" i="33" a="1"/>
  <c r="I3750" i="33" s="1"/>
  <c r="I3749" i="33" a="1"/>
  <c r="I3749" i="33" s="1"/>
  <c r="I3748" i="33" a="1"/>
  <c r="I3748" i="33" s="1"/>
  <c r="I3747" i="33" a="1"/>
  <c r="I3747" i="33" s="1"/>
  <c r="I3746" i="33" a="1"/>
  <c r="I3746" i="33" s="1"/>
  <c r="I3745" i="33" a="1"/>
  <c r="I3745" i="33" s="1"/>
  <c r="I3744" i="33" a="1"/>
  <c r="I3744" i="33" s="1"/>
  <c r="I3743" i="33" a="1"/>
  <c r="I3743" i="33" s="1"/>
  <c r="I3742" i="33" a="1"/>
  <c r="I3742" i="33" s="1"/>
  <c r="I3741" i="33" a="1"/>
  <c r="I3741" i="33" s="1"/>
  <c r="I3740" i="33" a="1"/>
  <c r="I3740" i="33" s="1"/>
  <c r="I3739" i="33" a="1"/>
  <c r="I3739" i="33" s="1"/>
  <c r="I3738" i="33" a="1"/>
  <c r="I3738" i="33" s="1"/>
  <c r="I3737" i="33" a="1"/>
  <c r="I3737" i="33" s="1"/>
  <c r="I3736" i="33" a="1"/>
  <c r="I3736" i="33" s="1"/>
  <c r="I3735" i="33" a="1"/>
  <c r="I3735" i="33" s="1"/>
  <c r="I3734" i="33" a="1"/>
  <c r="I3734" i="33" s="1"/>
  <c r="I3733" i="33" a="1"/>
  <c r="I3733" i="33" s="1"/>
  <c r="I3732" i="33" a="1"/>
  <c r="I3732" i="33" s="1"/>
  <c r="I3731" i="33" a="1"/>
  <c r="I3731" i="33" s="1"/>
  <c r="I3730" i="33" a="1"/>
  <c r="I3730" i="33" s="1"/>
  <c r="I3729" i="33" a="1"/>
  <c r="I3729" i="33" s="1"/>
  <c r="I3728" i="33" a="1"/>
  <c r="I3728" i="33" s="1"/>
  <c r="I3727" i="33" a="1"/>
  <c r="I3727" i="33" s="1"/>
  <c r="I3726" i="33" a="1"/>
  <c r="I3726" i="33" s="1"/>
  <c r="I3725" i="33" a="1"/>
  <c r="I3725" i="33" s="1"/>
  <c r="I3724" i="33" a="1"/>
  <c r="I3724" i="33" s="1"/>
  <c r="I3723" i="33" a="1"/>
  <c r="I3723" i="33" s="1"/>
  <c r="I3722" i="33" a="1"/>
  <c r="I3722" i="33" s="1"/>
  <c r="I3721" i="33" a="1"/>
  <c r="I3721" i="33" s="1"/>
  <c r="I3720" i="33" a="1"/>
  <c r="I3720" i="33" s="1"/>
  <c r="I3719" i="33" a="1"/>
  <c r="I3719" i="33" s="1"/>
  <c r="I3718" i="33" a="1"/>
  <c r="I3718" i="33" s="1"/>
  <c r="I3717" i="33" a="1"/>
  <c r="I3717" i="33" s="1"/>
  <c r="I3716" i="33" a="1"/>
  <c r="I3716" i="33" s="1"/>
  <c r="I3715" i="33" a="1"/>
  <c r="I3715" i="33" s="1"/>
  <c r="I3714" i="33" a="1"/>
  <c r="I3714" i="33" s="1"/>
  <c r="I3713" i="33" a="1"/>
  <c r="I3713" i="33" s="1"/>
  <c r="I3712" i="33" a="1"/>
  <c r="I3712" i="33" s="1"/>
  <c r="I3711" i="33" a="1"/>
  <c r="I3711" i="33" s="1"/>
  <c r="I3710" i="33" a="1"/>
  <c r="I3710" i="33" s="1"/>
  <c r="I3709" i="33" a="1"/>
  <c r="I3709" i="33" s="1"/>
  <c r="I3708" i="33" a="1"/>
  <c r="I3708" i="33" s="1"/>
  <c r="I3707" i="33" a="1"/>
  <c r="I3707" i="33" s="1"/>
  <c r="I3706" i="33" a="1"/>
  <c r="I3706" i="33" s="1"/>
  <c r="I3705" i="33" a="1"/>
  <c r="I3705" i="33" s="1"/>
  <c r="I3704" i="33" a="1"/>
  <c r="I3704" i="33" s="1"/>
  <c r="I3703" i="33" a="1"/>
  <c r="I3703" i="33" s="1"/>
  <c r="I3702" i="33" a="1"/>
  <c r="I3702" i="33" s="1"/>
  <c r="I3701" i="33" a="1"/>
  <c r="I3701" i="33" s="1"/>
  <c r="I3700" i="33" a="1"/>
  <c r="I3700" i="33" s="1"/>
  <c r="I3699" i="33" a="1"/>
  <c r="I3699" i="33" s="1"/>
  <c r="I3698" i="33" a="1"/>
  <c r="I3698" i="33" s="1"/>
  <c r="I3697" i="33" a="1"/>
  <c r="I3697" i="33" s="1"/>
  <c r="I3696" i="33" a="1"/>
  <c r="I3696" i="33" s="1"/>
  <c r="I3695" i="33" a="1"/>
  <c r="I3695" i="33" s="1"/>
  <c r="I3694" i="33" a="1"/>
  <c r="I3694" i="33" s="1"/>
  <c r="I3693" i="33" a="1"/>
  <c r="I3693" i="33" s="1"/>
  <c r="I3692" i="33" a="1"/>
  <c r="I3692" i="33" s="1"/>
  <c r="I3691" i="33" a="1"/>
  <c r="I3691" i="33" s="1"/>
  <c r="I3690" i="33" a="1"/>
  <c r="I3690" i="33" s="1"/>
  <c r="I3689" i="33" a="1"/>
  <c r="I3689" i="33" s="1"/>
  <c r="I3688" i="33" a="1"/>
  <c r="I3688" i="33" s="1"/>
  <c r="I3687" i="33" a="1"/>
  <c r="I3687" i="33" s="1"/>
  <c r="I3686" i="33" a="1"/>
  <c r="I3686" i="33" s="1"/>
  <c r="I3685" i="33" a="1"/>
  <c r="I3685" i="33" s="1"/>
  <c r="I3684" i="33" a="1"/>
  <c r="I3684" i="33" s="1"/>
  <c r="I3683" i="33" a="1"/>
  <c r="I3683" i="33" s="1"/>
  <c r="I3682" i="33" a="1"/>
  <c r="I3682" i="33" s="1"/>
  <c r="I3681" i="33" a="1"/>
  <c r="I3681" i="33" s="1"/>
  <c r="I3680" i="33" a="1"/>
  <c r="I3680" i="33" s="1"/>
  <c r="I3679" i="33" a="1"/>
  <c r="I3679" i="33" s="1"/>
  <c r="I3678" i="33" a="1"/>
  <c r="I3678" i="33" s="1"/>
  <c r="I3677" i="33" a="1"/>
  <c r="I3677" i="33" s="1"/>
  <c r="I3676" i="33" a="1"/>
  <c r="I3676" i="33" s="1"/>
  <c r="I3675" i="33" a="1"/>
  <c r="I3675" i="33" s="1"/>
  <c r="I3674" i="33" a="1"/>
  <c r="I3674" i="33" s="1"/>
  <c r="I3673" i="33" a="1"/>
  <c r="I3673" i="33" s="1"/>
  <c r="I3672" i="33" a="1"/>
  <c r="I3672" i="33" s="1"/>
  <c r="I3671" i="33" a="1"/>
  <c r="I3671" i="33" s="1"/>
  <c r="I3670" i="33" a="1"/>
  <c r="I3670" i="33" s="1"/>
  <c r="I3669" i="33" a="1"/>
  <c r="I3669" i="33" s="1"/>
  <c r="I3668" i="33" a="1"/>
  <c r="I3668" i="33" s="1"/>
  <c r="I3667" i="33" a="1"/>
  <c r="I3667" i="33" s="1"/>
  <c r="I3666" i="33" a="1"/>
  <c r="I3666" i="33" s="1"/>
  <c r="I3665" i="33" a="1"/>
  <c r="I3665" i="33" s="1"/>
  <c r="I3664" i="33" a="1"/>
  <c r="I3664" i="33" s="1"/>
  <c r="I3663" i="33" a="1"/>
  <c r="I3663" i="33" s="1"/>
  <c r="I3662" i="33" a="1"/>
  <c r="I3662" i="33" s="1"/>
  <c r="I3661" i="33" a="1"/>
  <c r="I3661" i="33" s="1"/>
  <c r="I3660" i="33" a="1"/>
  <c r="I3660" i="33" s="1"/>
  <c r="I3659" i="33" a="1"/>
  <c r="I3659" i="33" s="1"/>
  <c r="I3658" i="33" a="1"/>
  <c r="I3658" i="33" s="1"/>
  <c r="I3657" i="33" a="1"/>
  <c r="I3657" i="33" s="1"/>
  <c r="I3656" i="33" a="1"/>
  <c r="I3656" i="33" s="1"/>
  <c r="I3655" i="33" a="1"/>
  <c r="I3655" i="33" s="1"/>
  <c r="I3654" i="33" a="1"/>
  <c r="I3654" i="33" s="1"/>
  <c r="I3653" i="33" a="1"/>
  <c r="I3653" i="33" s="1"/>
  <c r="I3652" i="33" a="1"/>
  <c r="I3652" i="33" s="1"/>
  <c r="I3651" i="33" a="1"/>
  <c r="I3651" i="33" s="1"/>
  <c r="I3650" i="33" a="1"/>
  <c r="I3650" i="33" s="1"/>
  <c r="I3649" i="33" a="1"/>
  <c r="I3649" i="33" s="1"/>
  <c r="I3648" i="33" a="1"/>
  <c r="I3648" i="33" s="1"/>
  <c r="I3647" i="33" a="1"/>
  <c r="I3647" i="33" s="1"/>
  <c r="I3646" i="33" a="1"/>
  <c r="I3646" i="33" s="1"/>
  <c r="I3645" i="33" a="1"/>
  <c r="I3645" i="33" s="1"/>
  <c r="I3644" i="33" a="1"/>
  <c r="I3644" i="33" s="1"/>
  <c r="I3643" i="33" a="1"/>
  <c r="I3643" i="33" s="1"/>
  <c r="I3642" i="33" a="1"/>
  <c r="I3642" i="33" s="1"/>
  <c r="I3641" i="33" a="1"/>
  <c r="I3641" i="33" s="1"/>
  <c r="I3640" i="33" a="1"/>
  <c r="I3640" i="33" s="1"/>
  <c r="I3639" i="33" a="1"/>
  <c r="I3639" i="33" s="1"/>
  <c r="I3638" i="33" a="1"/>
  <c r="I3638" i="33" s="1"/>
  <c r="I3637" i="33" a="1"/>
  <c r="I3637" i="33" s="1"/>
  <c r="I3636" i="33" a="1"/>
  <c r="I3636" i="33" s="1"/>
  <c r="I3635" i="33" a="1"/>
  <c r="I3635" i="33" s="1"/>
  <c r="I3634" i="33" a="1"/>
  <c r="I3634" i="33" s="1"/>
  <c r="I3633" i="33" a="1"/>
  <c r="I3633" i="33" s="1"/>
  <c r="I3632" i="33" a="1"/>
  <c r="I3632" i="33" s="1"/>
  <c r="I3631" i="33" a="1"/>
  <c r="I3631" i="33" s="1"/>
  <c r="I3630" i="33" a="1"/>
  <c r="I3630" i="33" s="1"/>
  <c r="I3629" i="33" a="1"/>
  <c r="I3629" i="33" s="1"/>
  <c r="I3628" i="33" a="1"/>
  <c r="I3628" i="33" s="1"/>
  <c r="I3627" i="33" a="1"/>
  <c r="I3627" i="33" s="1"/>
  <c r="I3626" i="33" a="1"/>
  <c r="I3626" i="33" s="1"/>
  <c r="I3625" i="33" a="1"/>
  <c r="I3625" i="33" s="1"/>
  <c r="I3624" i="33" a="1"/>
  <c r="I3624" i="33" s="1"/>
  <c r="I3623" i="33" a="1"/>
  <c r="I3623" i="33" s="1"/>
  <c r="I3622" i="33" a="1"/>
  <c r="I3622" i="33" s="1"/>
  <c r="I3621" i="33" a="1"/>
  <c r="I3621" i="33" s="1"/>
  <c r="I3620" i="33" a="1"/>
  <c r="I3620" i="33" s="1"/>
  <c r="I3619" i="33" a="1"/>
  <c r="I3619" i="33" s="1"/>
  <c r="I3618" i="33" a="1"/>
  <c r="I3618" i="33" s="1"/>
  <c r="I3617" i="33" a="1"/>
  <c r="I3617" i="33" s="1"/>
  <c r="I3616" i="33" a="1"/>
  <c r="I3616" i="33" s="1"/>
  <c r="I3615" i="33" a="1"/>
  <c r="I3615" i="33" s="1"/>
  <c r="I3614" i="33" a="1"/>
  <c r="I3614" i="33" s="1"/>
  <c r="I3613" i="33" a="1"/>
  <c r="I3613" i="33" s="1"/>
  <c r="I3612" i="33" a="1"/>
  <c r="I3612" i="33" s="1"/>
  <c r="I3611" i="33" a="1"/>
  <c r="I3611" i="33" s="1"/>
  <c r="I3610" i="33" a="1"/>
  <c r="I3610" i="33" s="1"/>
  <c r="I3609" i="33" a="1"/>
  <c r="I3609" i="33" s="1"/>
  <c r="I3608" i="33" a="1"/>
  <c r="I3608" i="33" s="1"/>
  <c r="I3607" i="33" a="1"/>
  <c r="I3607" i="33" s="1"/>
  <c r="I3606" i="33" a="1"/>
  <c r="I3606" i="33" s="1"/>
  <c r="I3605" i="33" a="1"/>
  <c r="I3605" i="33" s="1"/>
  <c r="I3604" i="33" a="1"/>
  <c r="I3604" i="33" s="1"/>
  <c r="I3603" i="33" a="1"/>
  <c r="I3603" i="33" s="1"/>
  <c r="I3602" i="33" a="1"/>
  <c r="I3602" i="33" s="1"/>
  <c r="I3601" i="33" a="1"/>
  <c r="I3601" i="33" s="1"/>
  <c r="I3600" i="33" a="1"/>
  <c r="I3600" i="33" s="1"/>
  <c r="I3599" i="33" a="1"/>
  <c r="I3599" i="33" s="1"/>
  <c r="I3598" i="33" a="1"/>
  <c r="I3598" i="33" s="1"/>
  <c r="I3597" i="33" a="1"/>
  <c r="I3597" i="33" s="1"/>
  <c r="I3596" i="33" a="1"/>
  <c r="I3596" i="33" s="1"/>
  <c r="I3595" i="33" a="1"/>
  <c r="I3595" i="33" s="1"/>
  <c r="I3594" i="33" a="1"/>
  <c r="I3594" i="33" s="1"/>
  <c r="I3593" i="33" a="1"/>
  <c r="I3593" i="33" s="1"/>
  <c r="I3592" i="33" a="1"/>
  <c r="I3592" i="33" s="1"/>
  <c r="I3591" i="33" a="1"/>
  <c r="I3591" i="33" s="1"/>
  <c r="I3590" i="33" a="1"/>
  <c r="I3590" i="33" s="1"/>
  <c r="I5981" i="33" a="1"/>
  <c r="I5981" i="33" s="1"/>
  <c r="I5980" i="33" a="1"/>
  <c r="I5980" i="33" s="1"/>
  <c r="I5979" i="33" a="1"/>
  <c r="I5979" i="33" s="1"/>
  <c r="I5978" i="33" a="1"/>
  <c r="I5978" i="33" s="1"/>
  <c r="I5977" i="33" a="1"/>
  <c r="I5977" i="33" s="1"/>
  <c r="I5976" i="33" a="1"/>
  <c r="I5976" i="33" s="1"/>
  <c r="I5975" i="33" a="1"/>
  <c r="I5975" i="33" s="1"/>
  <c r="I5974" i="33" a="1"/>
  <c r="I5974" i="33" s="1"/>
  <c r="I5973" i="33" a="1"/>
  <c r="I5973" i="33" s="1"/>
  <c r="I5972" i="33" a="1"/>
  <c r="I5972" i="33" s="1"/>
  <c r="I5971" i="33" a="1"/>
  <c r="I5971" i="33" s="1"/>
  <c r="I5970" i="33" a="1"/>
  <c r="I5970" i="33" s="1"/>
  <c r="I5969" i="33" a="1"/>
  <c r="I5969" i="33" s="1"/>
  <c r="I5968" i="33" a="1"/>
  <c r="I5968" i="33" s="1"/>
  <c r="I5967" i="33" a="1"/>
  <c r="I5967" i="33" s="1"/>
  <c r="I5966" i="33" a="1"/>
  <c r="I5966" i="33" s="1"/>
  <c r="I5965" i="33" a="1"/>
  <c r="I5965" i="33" s="1"/>
  <c r="I5964" i="33" a="1"/>
  <c r="I5964" i="33" s="1"/>
  <c r="I5963" i="33" a="1"/>
  <c r="I5963" i="33" s="1"/>
  <c r="I5962" i="33" a="1"/>
  <c r="I5962" i="33" s="1"/>
  <c r="I5961" i="33" a="1"/>
  <c r="I5961" i="33" s="1"/>
  <c r="I5960" i="33" a="1"/>
  <c r="I5960" i="33" s="1"/>
  <c r="I5959" i="33" a="1"/>
  <c r="I5959" i="33" s="1"/>
  <c r="I5958" i="33" a="1"/>
  <c r="I5958" i="33" s="1"/>
  <c r="I5957" i="33" a="1"/>
  <c r="I5957" i="33" s="1"/>
  <c r="I5956" i="33" a="1"/>
  <c r="I5956" i="33" s="1"/>
  <c r="I5955" i="33" a="1"/>
  <c r="I5955" i="33" s="1"/>
  <c r="I5954" i="33" a="1"/>
  <c r="I5954" i="33" s="1"/>
  <c r="I5953" i="33" a="1"/>
  <c r="I5953" i="33" s="1"/>
  <c r="I5952" i="33" a="1"/>
  <c r="I5952" i="33" s="1"/>
  <c r="I5951" i="33" a="1"/>
  <c r="I5951" i="33" s="1"/>
  <c r="I5950" i="33" a="1"/>
  <c r="I5950" i="33" s="1"/>
  <c r="I5949" i="33" a="1"/>
  <c r="I5949" i="33" s="1"/>
  <c r="I5948" i="33" a="1"/>
  <c r="I5948" i="33" s="1"/>
  <c r="I5947" i="33" a="1"/>
  <c r="I5947" i="33" s="1"/>
  <c r="I5946" i="33" a="1"/>
  <c r="I5946" i="33" s="1"/>
  <c r="I5945" i="33" a="1"/>
  <c r="I5945" i="33" s="1"/>
  <c r="I5944" i="33" a="1"/>
  <c r="I5944" i="33" s="1"/>
  <c r="I5943" i="33" a="1"/>
  <c r="I5943" i="33" s="1"/>
  <c r="I5942" i="33" a="1"/>
  <c r="I5942" i="33" s="1"/>
  <c r="I5941" i="33" a="1"/>
  <c r="I5941" i="33" s="1"/>
  <c r="I5940" i="33" a="1"/>
  <c r="I5940" i="33" s="1"/>
  <c r="I5939" i="33" a="1"/>
  <c r="I5939" i="33" s="1"/>
  <c r="I5938" i="33" a="1"/>
  <c r="I5938" i="33" s="1"/>
  <c r="I5937" i="33" a="1"/>
  <c r="I5937" i="33" s="1"/>
  <c r="I5936" i="33" a="1"/>
  <c r="I5936" i="33" s="1"/>
  <c r="I5935" i="33" a="1"/>
  <c r="I5935" i="33" s="1"/>
  <c r="I5934" i="33" a="1"/>
  <c r="I5934" i="33" s="1"/>
  <c r="I5933" i="33" a="1"/>
  <c r="I5933" i="33" s="1"/>
  <c r="I5932" i="33" a="1"/>
  <c r="I5932" i="33" s="1"/>
  <c r="I5931" i="33" a="1"/>
  <c r="I5931" i="33" s="1"/>
  <c r="I5930" i="33" a="1"/>
  <c r="I5930" i="33" s="1"/>
  <c r="I5929" i="33" a="1"/>
  <c r="I5929" i="33" s="1"/>
  <c r="I5928" i="33" a="1"/>
  <c r="I5928" i="33" s="1"/>
  <c r="I5927" i="33" a="1"/>
  <c r="I5927" i="33" s="1"/>
  <c r="I5926" i="33" a="1"/>
  <c r="I5926" i="33" s="1"/>
  <c r="I5925" i="33" a="1"/>
  <c r="I5925" i="33" s="1"/>
  <c r="I5924" i="33" a="1"/>
  <c r="I5924" i="33" s="1"/>
  <c r="I5923" i="33" a="1"/>
  <c r="I5923" i="33" s="1"/>
  <c r="I5922" i="33" a="1"/>
  <c r="I5922" i="33" s="1"/>
  <c r="I5921" i="33" a="1"/>
  <c r="I5921" i="33" s="1"/>
  <c r="I5920" i="33" a="1"/>
  <c r="I5920" i="33" s="1"/>
  <c r="I5919" i="33" a="1"/>
  <c r="I5919" i="33" s="1"/>
  <c r="I5918" i="33" a="1"/>
  <c r="I5918" i="33" s="1"/>
  <c r="I5917" i="33" a="1"/>
  <c r="I5917" i="33" s="1"/>
  <c r="I5916" i="33" a="1"/>
  <c r="I5916" i="33" s="1"/>
  <c r="I5915" i="33" a="1"/>
  <c r="I5915" i="33" s="1"/>
  <c r="I5914" i="33" a="1"/>
  <c r="I5914" i="33" s="1"/>
  <c r="I5913" i="33" a="1"/>
  <c r="I5913" i="33" s="1"/>
  <c r="I5912" i="33" a="1"/>
  <c r="I5912" i="33" s="1"/>
  <c r="I5911" i="33" a="1"/>
  <c r="I5911" i="33" s="1"/>
  <c r="I5910" i="33" a="1"/>
  <c r="I5910" i="33" s="1"/>
  <c r="I5909" i="33" a="1"/>
  <c r="I5909" i="33" s="1"/>
  <c r="I5908" i="33" a="1"/>
  <c r="I5908" i="33" s="1"/>
  <c r="I5907" i="33" a="1"/>
  <c r="I5907" i="33" s="1"/>
  <c r="I5906" i="33" a="1"/>
  <c r="I5906" i="33" s="1"/>
  <c r="I5905" i="33" a="1"/>
  <c r="I5905" i="33" s="1"/>
  <c r="I5904" i="33" a="1"/>
  <c r="I5904" i="33" s="1"/>
  <c r="I5903" i="33" a="1"/>
  <c r="I5903" i="33" s="1"/>
  <c r="I5902" i="33" a="1"/>
  <c r="I5902" i="33" s="1"/>
  <c r="I5901" i="33" a="1"/>
  <c r="I5901" i="33" s="1"/>
  <c r="I5900" i="33" a="1"/>
  <c r="I5900" i="33" s="1"/>
  <c r="I5899" i="33" a="1"/>
  <c r="I5899" i="33" s="1"/>
  <c r="I5898" i="33" a="1"/>
  <c r="I5898" i="33" s="1"/>
  <c r="I5897" i="33" a="1"/>
  <c r="I5897" i="33" s="1"/>
  <c r="I5896" i="33" a="1"/>
  <c r="I5896" i="33" s="1"/>
  <c r="I5895" i="33" a="1"/>
  <c r="I5895" i="33" s="1"/>
  <c r="I5894" i="33" a="1"/>
  <c r="I5894" i="33" s="1"/>
  <c r="I5893" i="33" a="1"/>
  <c r="I5893" i="33" s="1"/>
  <c r="I5892" i="33" a="1"/>
  <c r="I5892" i="33" s="1"/>
  <c r="I5891" i="33" a="1"/>
  <c r="I5891" i="33" s="1"/>
  <c r="I5890" i="33" a="1"/>
  <c r="I5890" i="33" s="1"/>
  <c r="I5889" i="33" a="1"/>
  <c r="I5889" i="33" s="1"/>
  <c r="I5888" i="33" a="1"/>
  <c r="I5888" i="33" s="1"/>
  <c r="I5887" i="33" a="1"/>
  <c r="I5887" i="33" s="1"/>
  <c r="I5886" i="33" a="1"/>
  <c r="I5886" i="33" s="1"/>
  <c r="I5885" i="33" a="1"/>
  <c r="I5885" i="33" s="1"/>
  <c r="I5884" i="33" a="1"/>
  <c r="I5884" i="33" s="1"/>
  <c r="I5883" i="33" a="1"/>
  <c r="I5883" i="33" s="1"/>
  <c r="I5882" i="33" a="1"/>
  <c r="I5882" i="33" s="1"/>
  <c r="I5881" i="33" a="1"/>
  <c r="I5881" i="33" s="1"/>
  <c r="I5880" i="33" a="1"/>
  <c r="I5880" i="33" s="1"/>
  <c r="I5879" i="33" a="1"/>
  <c r="I5879" i="33" s="1"/>
  <c r="I5878" i="33" a="1"/>
  <c r="I5878" i="33" s="1"/>
  <c r="I5877" i="33" a="1"/>
  <c r="I5877" i="33" s="1"/>
  <c r="I5876" i="33" a="1"/>
  <c r="I5876" i="33" s="1"/>
  <c r="I5875" i="33" a="1"/>
  <c r="I5875" i="33" s="1"/>
  <c r="I5874" i="33" a="1"/>
  <c r="I5874" i="33" s="1"/>
  <c r="I5873" i="33" a="1"/>
  <c r="I5873" i="33" s="1"/>
  <c r="I5872" i="33" a="1"/>
  <c r="I5872" i="33" s="1"/>
  <c r="I5871" i="33" a="1"/>
  <c r="I5871" i="33" s="1"/>
  <c r="I5870" i="33" a="1"/>
  <c r="I5870" i="33" s="1"/>
  <c r="I5869" i="33" a="1"/>
  <c r="I5869" i="33" s="1"/>
  <c r="I5868" i="33" a="1"/>
  <c r="I5868" i="33" s="1"/>
  <c r="I5867" i="33" a="1"/>
  <c r="I5867" i="33" s="1"/>
  <c r="I5866" i="33" a="1"/>
  <c r="I5866" i="33" s="1"/>
  <c r="I5865" i="33" a="1"/>
  <c r="I5865" i="33" s="1"/>
  <c r="I5864" i="33" a="1"/>
  <c r="I5864" i="33" s="1"/>
  <c r="I5863" i="33" a="1"/>
  <c r="I5863" i="33" s="1"/>
  <c r="I5862" i="33" a="1"/>
  <c r="I5862" i="33" s="1"/>
  <c r="I5861" i="33" a="1"/>
  <c r="I5861" i="33" s="1"/>
  <c r="I5860" i="33" a="1"/>
  <c r="I5860" i="33" s="1"/>
  <c r="I5859" i="33" a="1"/>
  <c r="I5859" i="33" s="1"/>
  <c r="I5858" i="33" a="1"/>
  <c r="I5858" i="33" s="1"/>
  <c r="I5857" i="33" a="1"/>
  <c r="I5857" i="33" s="1"/>
  <c r="I5856" i="33" a="1"/>
  <c r="I5856" i="33" s="1"/>
  <c r="I5855" i="33" a="1"/>
  <c r="I5855" i="33" s="1"/>
  <c r="I5854" i="33" a="1"/>
  <c r="I5854" i="33" s="1"/>
  <c r="I5853" i="33" a="1"/>
  <c r="I5853" i="33" s="1"/>
  <c r="I5852" i="33" a="1"/>
  <c r="I5852" i="33" s="1"/>
  <c r="I5851" i="33" a="1"/>
  <c r="I5851" i="33" s="1"/>
  <c r="I5850" i="33" a="1"/>
  <c r="I5850" i="33" s="1"/>
  <c r="I5849" i="33" a="1"/>
  <c r="I5849" i="33" s="1"/>
  <c r="I5848" i="33" a="1"/>
  <c r="I5848" i="33" s="1"/>
  <c r="I5847" i="33" a="1"/>
  <c r="I5847" i="33" s="1"/>
  <c r="I5846" i="33" a="1"/>
  <c r="I5846" i="33" s="1"/>
  <c r="I5845" i="33" a="1"/>
  <c r="I5845" i="33" s="1"/>
  <c r="I5844" i="33" a="1"/>
  <c r="I5844" i="33" s="1"/>
  <c r="I5843" i="33" a="1"/>
  <c r="I5843" i="33" s="1"/>
  <c r="I5842" i="33" a="1"/>
  <c r="I5842" i="33" s="1"/>
  <c r="I5841" i="33" a="1"/>
  <c r="I5841" i="33" s="1"/>
  <c r="I5840" i="33" a="1"/>
  <c r="I5840" i="33" s="1"/>
  <c r="I5839" i="33" a="1"/>
  <c r="I5839" i="33" s="1"/>
  <c r="I5838" i="33" a="1"/>
  <c r="I5838" i="33" s="1"/>
  <c r="I5837" i="33" a="1"/>
  <c r="I5837" i="33" s="1"/>
  <c r="I5836" i="33" a="1"/>
  <c r="I5836" i="33" s="1"/>
  <c r="I5835" i="33" a="1"/>
  <c r="I5835" i="33" s="1"/>
  <c r="I5834" i="33" a="1"/>
  <c r="I5834" i="33" s="1"/>
  <c r="I5833" i="33" a="1"/>
  <c r="I5833" i="33" s="1"/>
  <c r="I5832" i="33" a="1"/>
  <c r="I5832" i="33" s="1"/>
  <c r="I5831" i="33" a="1"/>
  <c r="I5831" i="33" s="1"/>
  <c r="I5830" i="33" a="1"/>
  <c r="I5830" i="33" s="1"/>
  <c r="I5829" i="33" a="1"/>
  <c r="I5829" i="33" s="1"/>
  <c r="I5828" i="33" a="1"/>
  <c r="I5828" i="33" s="1"/>
  <c r="I5827" i="33" a="1"/>
  <c r="I5827" i="33" s="1"/>
  <c r="I5826" i="33" a="1"/>
  <c r="I5826" i="33" s="1"/>
  <c r="I5825" i="33" a="1"/>
  <c r="I5825" i="33" s="1"/>
  <c r="I5824" i="33" a="1"/>
  <c r="I5824" i="33" s="1"/>
  <c r="I5823" i="33" a="1"/>
  <c r="I5823" i="33" s="1"/>
  <c r="I5822" i="33" a="1"/>
  <c r="I5822" i="33" s="1"/>
  <c r="I5821" i="33" a="1"/>
  <c r="I5821" i="33" s="1"/>
  <c r="I5820" i="33" a="1"/>
  <c r="I5820" i="33" s="1"/>
  <c r="I5819" i="33" a="1"/>
  <c r="I5819" i="33" s="1"/>
  <c r="I5818" i="33" a="1"/>
  <c r="I5818" i="33" s="1"/>
  <c r="I5817" i="33" a="1"/>
  <c r="I5817" i="33" s="1"/>
  <c r="I5816" i="33" a="1"/>
  <c r="I5816" i="33" s="1"/>
  <c r="I5815" i="33" a="1"/>
  <c r="I5815" i="33" s="1"/>
  <c r="I5814" i="33" a="1"/>
  <c r="I5814" i="33" s="1"/>
  <c r="I5813" i="33" a="1"/>
  <c r="I5813" i="33" s="1"/>
  <c r="I5812" i="33" a="1"/>
  <c r="I5812" i="33" s="1"/>
  <c r="I5811" i="33" a="1"/>
  <c r="I5811" i="33" s="1"/>
  <c r="I5810" i="33" a="1"/>
  <c r="I5810" i="33" s="1"/>
  <c r="I5809" i="33" a="1"/>
  <c r="I5809" i="33" s="1"/>
  <c r="I5808" i="33" a="1"/>
  <c r="I5808" i="33" s="1"/>
  <c r="I5807" i="33" a="1"/>
  <c r="I5807" i="33" s="1"/>
  <c r="I5806" i="33" a="1"/>
  <c r="I5806" i="33" s="1"/>
  <c r="I5805" i="33" a="1"/>
  <c r="I5805" i="33" s="1"/>
  <c r="I5804" i="33" a="1"/>
  <c r="I5804" i="33" s="1"/>
  <c r="I5803" i="33" a="1"/>
  <c r="I5803" i="33" s="1"/>
  <c r="I5802" i="33" a="1"/>
  <c r="I5802" i="33" s="1"/>
  <c r="I5801" i="33" a="1"/>
  <c r="I5801" i="33" s="1"/>
  <c r="I5800" i="33" a="1"/>
  <c r="I5800" i="33" s="1"/>
  <c r="I5799" i="33" a="1"/>
  <c r="I5799" i="33" s="1"/>
  <c r="I5798" i="33" a="1"/>
  <c r="I5798" i="33" s="1"/>
  <c r="I5797" i="33" a="1"/>
  <c r="I5797" i="33" s="1"/>
  <c r="I5796" i="33" a="1"/>
  <c r="I5796" i="33" s="1"/>
  <c r="I5795" i="33" a="1"/>
  <c r="I5795" i="33" s="1"/>
  <c r="I5794" i="33" a="1"/>
  <c r="I5794" i="33" s="1"/>
  <c r="I5793" i="33" a="1"/>
  <c r="I5793" i="33" s="1"/>
  <c r="I5792" i="33" a="1"/>
  <c r="I5792" i="33" s="1"/>
  <c r="I5791" i="33" a="1"/>
  <c r="I5791" i="33" s="1"/>
  <c r="I5790" i="33" a="1"/>
  <c r="I5790" i="33" s="1"/>
  <c r="I5789" i="33" a="1"/>
  <c r="I5789" i="33" s="1"/>
  <c r="I5788" i="33" a="1"/>
  <c r="I5788" i="33" s="1"/>
  <c r="I5787" i="33" a="1"/>
  <c r="I5787" i="33" s="1"/>
  <c r="I5786" i="33" a="1"/>
  <c r="I5786" i="33" s="1"/>
  <c r="I5785" i="33" a="1"/>
  <c r="I5785" i="33" s="1"/>
  <c r="I5784" i="33" a="1"/>
  <c r="I5784" i="33" s="1"/>
  <c r="I5783" i="33" a="1"/>
  <c r="I5783" i="33" s="1"/>
  <c r="I5782" i="33" a="1"/>
  <c r="I5782" i="33" s="1"/>
  <c r="I5781" i="33" a="1"/>
  <c r="I5781" i="33" s="1"/>
  <c r="I5780" i="33" a="1"/>
  <c r="I5780" i="33" s="1"/>
  <c r="I5779" i="33" a="1"/>
  <c r="I5779" i="33" s="1"/>
  <c r="I5778" i="33" a="1"/>
  <c r="I5778" i="33" s="1"/>
  <c r="I5777" i="33" a="1"/>
  <c r="I5777" i="33" s="1"/>
  <c r="I5776" i="33" a="1"/>
  <c r="I5776" i="33" s="1"/>
  <c r="I5775" i="33" a="1"/>
  <c r="I5775" i="33" s="1"/>
  <c r="I5774" i="33" a="1"/>
  <c r="I5774" i="33" s="1"/>
  <c r="I5773" i="33" a="1"/>
  <c r="I5773" i="33" s="1"/>
  <c r="I5772" i="33" a="1"/>
  <c r="I5772" i="33" s="1"/>
  <c r="I5771" i="33" a="1"/>
  <c r="I5771" i="33" s="1"/>
  <c r="I5770" i="33" a="1"/>
  <c r="I5770" i="33" s="1"/>
  <c r="I5769" i="33" a="1"/>
  <c r="I5769" i="33" s="1"/>
  <c r="I5768" i="33" a="1"/>
  <c r="I5768" i="33" s="1"/>
  <c r="I5767" i="33" a="1"/>
  <c r="I5767" i="33" s="1"/>
  <c r="I5766" i="33" a="1"/>
  <c r="I5766" i="33" s="1"/>
  <c r="I5765" i="33" a="1"/>
  <c r="I5765" i="33" s="1"/>
  <c r="I5764" i="33" a="1"/>
  <c r="I5764" i="33" s="1"/>
  <c r="I5763" i="33" a="1"/>
  <c r="I5763" i="33" s="1"/>
  <c r="I5762" i="33" a="1"/>
  <c r="I5762" i="33" s="1"/>
  <c r="I5761" i="33" a="1"/>
  <c r="I5761" i="33" s="1"/>
  <c r="I5760" i="33" a="1"/>
  <c r="I5760" i="33" s="1"/>
  <c r="I5759" i="33" a="1"/>
  <c r="I5759" i="33" s="1"/>
  <c r="I5758" i="33" a="1"/>
  <c r="I5758" i="33" s="1"/>
  <c r="I5757" i="33" a="1"/>
  <c r="I5757" i="33" s="1"/>
  <c r="I5756" i="33" a="1"/>
  <c r="I5756" i="33" s="1"/>
  <c r="I5755" i="33" a="1"/>
  <c r="I5755" i="33" s="1"/>
  <c r="I5754" i="33" a="1"/>
  <c r="I5754" i="33" s="1"/>
  <c r="I5753" i="33" a="1"/>
  <c r="I5753" i="33" s="1"/>
  <c r="I5752" i="33" a="1"/>
  <c r="I5752" i="33" s="1"/>
  <c r="I5751" i="33" a="1"/>
  <c r="I5751" i="33" s="1"/>
  <c r="I5750" i="33" a="1"/>
  <c r="I5750" i="33" s="1"/>
  <c r="I5749" i="33" a="1"/>
  <c r="I5749" i="33" s="1"/>
  <c r="I5748" i="33" a="1"/>
  <c r="I5748" i="33" s="1"/>
  <c r="I5747" i="33" a="1"/>
  <c r="I5747" i="33" s="1"/>
  <c r="I5746" i="33" a="1"/>
  <c r="I5746" i="33" s="1"/>
  <c r="I5745" i="33" a="1"/>
  <c r="I5745" i="33" s="1"/>
  <c r="I5744" i="33" a="1"/>
  <c r="I5744" i="33" s="1"/>
  <c r="I5743" i="33" a="1"/>
  <c r="I5743" i="33" s="1"/>
  <c r="I5742" i="33" a="1"/>
  <c r="I5742" i="33" s="1"/>
  <c r="I5741" i="33" a="1"/>
  <c r="I5741" i="33" s="1"/>
  <c r="I5740" i="33" a="1"/>
  <c r="I5740" i="33" s="1"/>
  <c r="I5739" i="33" a="1"/>
  <c r="I5739" i="33" s="1"/>
  <c r="I5738" i="33" a="1"/>
  <c r="I5738" i="33" s="1"/>
  <c r="I5737" i="33" a="1"/>
  <c r="I5737" i="33" s="1"/>
  <c r="I5736" i="33" a="1"/>
  <c r="I5736" i="33" s="1"/>
  <c r="I5735" i="33" a="1"/>
  <c r="I5735" i="33" s="1"/>
  <c r="I5734" i="33" a="1"/>
  <c r="I5734" i="33" s="1"/>
  <c r="I5733" i="33" a="1"/>
  <c r="I5733" i="33" s="1"/>
  <c r="I5732" i="33" a="1"/>
  <c r="I5732" i="33" s="1"/>
  <c r="I5731" i="33" a="1"/>
  <c r="I5731" i="33" s="1"/>
  <c r="I5730" i="33" a="1"/>
  <c r="I5730" i="33" s="1"/>
  <c r="I5729" i="33" a="1"/>
  <c r="I5729" i="33" s="1"/>
  <c r="I5728" i="33" a="1"/>
  <c r="I5728" i="33" s="1"/>
  <c r="I5727" i="33" a="1"/>
  <c r="I5727" i="33" s="1"/>
  <c r="I5726" i="33" a="1"/>
  <c r="I5726" i="33" s="1"/>
  <c r="I5725" i="33" a="1"/>
  <c r="I5725" i="33" s="1"/>
  <c r="I5724" i="33" a="1"/>
  <c r="I5724" i="33" s="1"/>
  <c r="I5723" i="33" a="1"/>
  <c r="I5723" i="33" s="1"/>
  <c r="I5722" i="33" a="1"/>
  <c r="I5722" i="33" s="1"/>
  <c r="I5721" i="33" a="1"/>
  <c r="I5721" i="33" s="1"/>
  <c r="I5720" i="33" a="1"/>
  <c r="I5720" i="33" s="1"/>
  <c r="I5719" i="33" a="1"/>
  <c r="I5719" i="33" s="1"/>
  <c r="I5718" i="33" a="1"/>
  <c r="I5718" i="33" s="1"/>
  <c r="I5717" i="33" a="1"/>
  <c r="I5717" i="33" s="1"/>
  <c r="I5716" i="33" a="1"/>
  <c r="I5716" i="33" s="1"/>
  <c r="I5715" i="33" a="1"/>
  <c r="I5715" i="33" s="1"/>
  <c r="I5714" i="33" a="1"/>
  <c r="I5714" i="33" s="1"/>
  <c r="I5713" i="33" a="1"/>
  <c r="I5713" i="33" s="1"/>
  <c r="I5712" i="33" a="1"/>
  <c r="I5712" i="33" s="1"/>
  <c r="I5711" i="33" a="1"/>
  <c r="I5711" i="33" s="1"/>
  <c r="I5710" i="33" a="1"/>
  <c r="I5710" i="33" s="1"/>
  <c r="I5709" i="33" a="1"/>
  <c r="I5709" i="33" s="1"/>
  <c r="I5708" i="33" a="1"/>
  <c r="I5708" i="33" s="1"/>
  <c r="I5707" i="33" a="1"/>
  <c r="I5707" i="33" s="1"/>
  <c r="I5706" i="33" a="1"/>
  <c r="I5706" i="33" s="1"/>
  <c r="I5705" i="33" a="1"/>
  <c r="I5705" i="33" s="1"/>
  <c r="I5704" i="33" a="1"/>
  <c r="I5704" i="33" s="1"/>
  <c r="I5703" i="33" a="1"/>
  <c r="I5703" i="33" s="1"/>
  <c r="I5702" i="33" a="1"/>
  <c r="I5702" i="33" s="1"/>
  <c r="I5701" i="33" a="1"/>
  <c r="I5701" i="33" s="1"/>
  <c r="I5700" i="33" a="1"/>
  <c r="I5700" i="33" s="1"/>
  <c r="I5699" i="33" a="1"/>
  <c r="I5699" i="33" s="1"/>
  <c r="I5698" i="33" a="1"/>
  <c r="I5698" i="33" s="1"/>
  <c r="I5697" i="33" a="1"/>
  <c r="I5697" i="33" s="1"/>
  <c r="I5696" i="33" a="1"/>
  <c r="I5696" i="33" s="1"/>
  <c r="I5695" i="33" a="1"/>
  <c r="I5695" i="33" s="1"/>
  <c r="I5694" i="33" a="1"/>
  <c r="I5694" i="33" s="1"/>
  <c r="I5693" i="33" a="1"/>
  <c r="I5693" i="33" s="1"/>
  <c r="I5692" i="33" a="1"/>
  <c r="I5692" i="33" s="1"/>
  <c r="I5691" i="33" a="1"/>
  <c r="I5691" i="33" s="1"/>
  <c r="I5690" i="33" a="1"/>
  <c r="I5690" i="33" s="1"/>
  <c r="I5689" i="33" a="1"/>
  <c r="I5689" i="33" s="1"/>
  <c r="I5688" i="33" a="1"/>
  <c r="I5688" i="33" s="1"/>
  <c r="I5687" i="33" a="1"/>
  <c r="I5687" i="33" s="1"/>
  <c r="I5686" i="33" a="1"/>
  <c r="I5686" i="33" s="1"/>
  <c r="I5685" i="33" a="1"/>
  <c r="I5685" i="33" s="1"/>
  <c r="I5684" i="33" a="1"/>
  <c r="I5684" i="33" s="1"/>
  <c r="I5683" i="33" a="1"/>
  <c r="I5683" i="33" s="1"/>
  <c r="I5682" i="33" a="1"/>
  <c r="I5682" i="33" s="1"/>
  <c r="I5681" i="33" a="1"/>
  <c r="I5681" i="33" s="1"/>
  <c r="I5680" i="33" a="1"/>
  <c r="I5680" i="33" s="1"/>
  <c r="I5679" i="33" a="1"/>
  <c r="I5679" i="33" s="1"/>
  <c r="I5678" i="33" a="1"/>
  <c r="I5678" i="33" s="1"/>
  <c r="I5677" i="33" a="1"/>
  <c r="I5677" i="33" s="1"/>
  <c r="I5676" i="33" a="1"/>
  <c r="I5676" i="33" s="1"/>
  <c r="I5675" i="33" a="1"/>
  <c r="I5675" i="33" s="1"/>
  <c r="I5674" i="33" a="1"/>
  <c r="I5674" i="33" s="1"/>
  <c r="I5673" i="33" a="1"/>
  <c r="I5673" i="33" s="1"/>
  <c r="I5672" i="33" a="1"/>
  <c r="I5672" i="33" s="1"/>
  <c r="I5671" i="33" a="1"/>
  <c r="I5671" i="33" s="1"/>
  <c r="I5670" i="33" a="1"/>
  <c r="I5670" i="33" s="1"/>
  <c r="I5669" i="33" a="1"/>
  <c r="I5669" i="33" s="1"/>
  <c r="I5668" i="33" a="1"/>
  <c r="I5668" i="33" s="1"/>
  <c r="I5667" i="33" a="1"/>
  <c r="I5667" i="33" s="1"/>
  <c r="I5666" i="33" a="1"/>
  <c r="I5666" i="33" s="1"/>
  <c r="I5665" i="33" a="1"/>
  <c r="I5665" i="33" s="1"/>
  <c r="I5664" i="33" a="1"/>
  <c r="I5664" i="33" s="1"/>
  <c r="I5663" i="33" a="1"/>
  <c r="I5663" i="33" s="1"/>
  <c r="I5662" i="33" a="1"/>
  <c r="I5662" i="33" s="1"/>
  <c r="I5661" i="33" a="1"/>
  <c r="I5661" i="33" s="1"/>
  <c r="I5660" i="33" a="1"/>
  <c r="I5660" i="33" s="1"/>
  <c r="I5659" i="33" a="1"/>
  <c r="I5659" i="33" s="1"/>
  <c r="I5658" i="33" a="1"/>
  <c r="I5658" i="33" s="1"/>
  <c r="I5657" i="33" a="1"/>
  <c r="I5657" i="33" s="1"/>
  <c r="I5656" i="33" a="1"/>
  <c r="I5656" i="33" s="1"/>
  <c r="I5655" i="33" a="1"/>
  <c r="I5655" i="33" s="1"/>
  <c r="I5654" i="33" a="1"/>
  <c r="I5654" i="33" s="1"/>
  <c r="I5653" i="33" a="1"/>
  <c r="I5653" i="33" s="1"/>
  <c r="I5652" i="33" a="1"/>
  <c r="I5652" i="33" s="1"/>
  <c r="I5651" i="33" a="1"/>
  <c r="I5651" i="33" s="1"/>
  <c r="I5650" i="33" a="1"/>
  <c r="I5650" i="33" s="1"/>
  <c r="I5649" i="33" a="1"/>
  <c r="I5649" i="33" s="1"/>
  <c r="I5648" i="33" a="1"/>
  <c r="I5648" i="33" s="1"/>
  <c r="I5647" i="33" a="1"/>
  <c r="I5647" i="33" s="1"/>
  <c r="I5646" i="33" a="1"/>
  <c r="I5646" i="33" s="1"/>
  <c r="I5645" i="33" a="1"/>
  <c r="I5645" i="33" s="1"/>
  <c r="I5644" i="33" a="1"/>
  <c r="I5644" i="33" s="1"/>
  <c r="I5643" i="33" a="1"/>
  <c r="I5643" i="33" s="1"/>
  <c r="I5642" i="33" a="1"/>
  <c r="I5642" i="33" s="1"/>
  <c r="I5641" i="33" a="1"/>
  <c r="I5641" i="33" s="1"/>
  <c r="I5640" i="33" a="1"/>
  <c r="I5640" i="33" s="1"/>
  <c r="I5639" i="33" a="1"/>
  <c r="I5639" i="33" s="1"/>
  <c r="I5638" i="33" a="1"/>
  <c r="I5638" i="33" s="1"/>
  <c r="I5637" i="33" a="1"/>
  <c r="I5637" i="33" s="1"/>
  <c r="I5636" i="33" a="1"/>
  <c r="I5636" i="33" s="1"/>
  <c r="I5635" i="33" a="1"/>
  <c r="I5635" i="33" s="1"/>
  <c r="I5634" i="33" a="1"/>
  <c r="I5634" i="33" s="1"/>
  <c r="I5633" i="33" a="1"/>
  <c r="I5633" i="33" s="1"/>
  <c r="I5632" i="33" a="1"/>
  <c r="I5632" i="33" s="1"/>
  <c r="I5631" i="33" a="1"/>
  <c r="I5631" i="33" s="1"/>
  <c r="I5630" i="33" a="1"/>
  <c r="I5630" i="33" s="1"/>
  <c r="I5629" i="33" a="1"/>
  <c r="I5629" i="33" s="1"/>
  <c r="I5628" i="33" a="1"/>
  <c r="I5628" i="33" s="1"/>
  <c r="I5627" i="33" a="1"/>
  <c r="I5627" i="33" s="1"/>
  <c r="I5626" i="33" a="1"/>
  <c r="I5626" i="33" s="1"/>
  <c r="I5625" i="33" a="1"/>
  <c r="I5625" i="33" s="1"/>
  <c r="I5624" i="33" a="1"/>
  <c r="I5624" i="33" s="1"/>
  <c r="I5623" i="33" a="1"/>
  <c r="I5623" i="33" s="1"/>
  <c r="I5622" i="33" a="1"/>
  <c r="I5622" i="33" s="1"/>
  <c r="I5621" i="33" a="1"/>
  <c r="I5621" i="33" s="1"/>
  <c r="I5620" i="33" a="1"/>
  <c r="I5620" i="33" s="1"/>
  <c r="I5619" i="33" a="1"/>
  <c r="I5619" i="33" s="1"/>
  <c r="I5618" i="33" a="1"/>
  <c r="I5618" i="33" s="1"/>
  <c r="I5617" i="33" a="1"/>
  <c r="I5617" i="33" s="1"/>
  <c r="I5616" i="33" a="1"/>
  <c r="I5616" i="33" s="1"/>
  <c r="I5615" i="33" a="1"/>
  <c r="I5615" i="33" s="1"/>
  <c r="I5614" i="33" a="1"/>
  <c r="I5614" i="33" s="1"/>
  <c r="I5613" i="33" a="1"/>
  <c r="I5613" i="33" s="1"/>
  <c r="I5612" i="33" a="1"/>
  <c r="I5612" i="33" s="1"/>
  <c r="I5611" i="33" a="1"/>
  <c r="I5611" i="33" s="1"/>
  <c r="I5610" i="33" a="1"/>
  <c r="I5610" i="33" s="1"/>
  <c r="I5609" i="33" a="1"/>
  <c r="I5609" i="33" s="1"/>
  <c r="I5608" i="33" a="1"/>
  <c r="I5608" i="33" s="1"/>
  <c r="I5607" i="33" a="1"/>
  <c r="I5607" i="33" s="1"/>
  <c r="I5606" i="33" a="1"/>
  <c r="I5606" i="33" s="1"/>
  <c r="I5605" i="33" a="1"/>
  <c r="I5605" i="33" s="1"/>
  <c r="I5604" i="33" a="1"/>
  <c r="I5604" i="33" s="1"/>
  <c r="I5603" i="33" a="1"/>
  <c r="I5603" i="33" s="1"/>
  <c r="I5602" i="33" a="1"/>
  <c r="I5602" i="33" s="1"/>
  <c r="I5601" i="33" a="1"/>
  <c r="I5601" i="33" s="1"/>
  <c r="I5600" i="33" a="1"/>
  <c r="I5600" i="33" s="1"/>
  <c r="I5599" i="33" a="1"/>
  <c r="I5599" i="33" s="1"/>
  <c r="I5598" i="33" a="1"/>
  <c r="I5598" i="33" s="1"/>
  <c r="I5597" i="33" a="1"/>
  <c r="I5597" i="33" s="1"/>
  <c r="I5596" i="33" a="1"/>
  <c r="I5596" i="33" s="1"/>
  <c r="I5595" i="33" a="1"/>
  <c r="I5595" i="33" s="1"/>
  <c r="I5594" i="33" a="1"/>
  <c r="I5594" i="33" s="1"/>
  <c r="I5593" i="33" a="1"/>
  <c r="I5593" i="33" s="1"/>
  <c r="I5592" i="33" a="1"/>
  <c r="I5592" i="33" s="1"/>
  <c r="I5591" i="33" a="1"/>
  <c r="I5591" i="33" s="1"/>
  <c r="I5590" i="33" a="1"/>
  <c r="I5590" i="33" s="1"/>
  <c r="I5589" i="33" a="1"/>
  <c r="I5589" i="33" s="1"/>
  <c r="I5588" i="33" a="1"/>
  <c r="I5588" i="33" s="1"/>
  <c r="I5587" i="33" a="1"/>
  <c r="I5587" i="33" s="1"/>
  <c r="I5586" i="33" a="1"/>
  <c r="I5586" i="33" s="1"/>
  <c r="I5585" i="33" a="1"/>
  <c r="I5585" i="33" s="1"/>
  <c r="I5584" i="33" a="1"/>
  <c r="I5584" i="33" s="1"/>
  <c r="I5583" i="33" a="1"/>
  <c r="I5583" i="33" s="1"/>
  <c r="I5582" i="33" a="1"/>
  <c r="I5582" i="33" s="1"/>
  <c r="I5581" i="33" a="1"/>
  <c r="I5581" i="33" s="1"/>
  <c r="I5580" i="33" a="1"/>
  <c r="I5580" i="33" s="1"/>
  <c r="I5579" i="33" a="1"/>
  <c r="I5579" i="33" s="1"/>
  <c r="I5578" i="33" a="1"/>
  <c r="I5578" i="33" s="1"/>
  <c r="I5577" i="33" a="1"/>
  <c r="I5577" i="33" s="1"/>
  <c r="I5576" i="33" a="1"/>
  <c r="I5576" i="33" s="1"/>
  <c r="I5575" i="33" a="1"/>
  <c r="I5575" i="33" s="1"/>
  <c r="I5574" i="33" a="1"/>
  <c r="I5574" i="33" s="1"/>
  <c r="I5573" i="33" a="1"/>
  <c r="I5573" i="33" s="1"/>
  <c r="I5572" i="33" a="1"/>
  <c r="I5572" i="33" s="1"/>
  <c r="I5571" i="33" a="1"/>
  <c r="I5571" i="33" s="1"/>
  <c r="I5570" i="33" a="1"/>
  <c r="I5570" i="33" s="1"/>
  <c r="I5569" i="33" a="1"/>
  <c r="I5569" i="33" s="1"/>
  <c r="I5568" i="33" a="1"/>
  <c r="I5568" i="33" s="1"/>
  <c r="I5567" i="33" a="1"/>
  <c r="I5567" i="33" s="1"/>
  <c r="I5566" i="33" a="1"/>
  <c r="I5566" i="33" s="1"/>
  <c r="I5565" i="33" a="1"/>
  <c r="I5565" i="33" s="1"/>
  <c r="I5564" i="33" a="1"/>
  <c r="I5564" i="33" s="1"/>
  <c r="I5563" i="33" a="1"/>
  <c r="I5563" i="33" s="1"/>
  <c r="I5562" i="33" a="1"/>
  <c r="I5562" i="33" s="1"/>
  <c r="I5561" i="33" a="1"/>
  <c r="I5561" i="33" s="1"/>
  <c r="I5560" i="33" a="1"/>
  <c r="I5560" i="33" s="1"/>
  <c r="I5559" i="33" a="1"/>
  <c r="I5559" i="33" s="1"/>
  <c r="I5558" i="33" a="1"/>
  <c r="I5558" i="33" s="1"/>
  <c r="I5557" i="33" a="1"/>
  <c r="I5557" i="33" s="1"/>
  <c r="I5556" i="33" a="1"/>
  <c r="I5556" i="33" s="1"/>
  <c r="I5555" i="33" a="1"/>
  <c r="I5555" i="33" s="1"/>
  <c r="I5554" i="33" a="1"/>
  <c r="I5554" i="33" s="1"/>
  <c r="I5553" i="33" a="1"/>
  <c r="I5553" i="33" s="1"/>
  <c r="I5552" i="33" a="1"/>
  <c r="I5552" i="33" s="1"/>
  <c r="I5551" i="33" a="1"/>
  <c r="I5551" i="33" s="1"/>
  <c r="I5550" i="33" a="1"/>
  <c r="I5550" i="33" s="1"/>
  <c r="I5549" i="33" a="1"/>
  <c r="I5549" i="33" s="1"/>
  <c r="I5548" i="33" a="1"/>
  <c r="I5548" i="33" s="1"/>
  <c r="I5547" i="33" a="1"/>
  <c r="I5547" i="33" s="1"/>
  <c r="I5546" i="33" a="1"/>
  <c r="I5546" i="33" s="1"/>
  <c r="I5545" i="33" a="1"/>
  <c r="I5545" i="33" s="1"/>
  <c r="I5544" i="33" a="1"/>
  <c r="I5544" i="33" s="1"/>
  <c r="I5543" i="33" a="1"/>
  <c r="I5543" i="33" s="1"/>
  <c r="I5542" i="33" a="1"/>
  <c r="I5542" i="33" s="1"/>
  <c r="I5541" i="33" a="1"/>
  <c r="I5541" i="33" s="1"/>
  <c r="I5540" i="33" a="1"/>
  <c r="I5540" i="33" s="1"/>
  <c r="I5539" i="33" a="1"/>
  <c r="I5539" i="33" s="1"/>
  <c r="I5538" i="33" a="1"/>
  <c r="I5538" i="33" s="1"/>
  <c r="I5537" i="33" a="1"/>
  <c r="I5537" i="33" s="1"/>
  <c r="I5536" i="33" a="1"/>
  <c r="I5536" i="33" s="1"/>
  <c r="I5535" i="33" a="1"/>
  <c r="I5535" i="33" s="1"/>
  <c r="I5534" i="33" a="1"/>
  <c r="I5534" i="33" s="1"/>
  <c r="I5533" i="33" a="1"/>
  <c r="I5533" i="33" s="1"/>
  <c r="I5532" i="33" a="1"/>
  <c r="I5532" i="33" s="1"/>
  <c r="I5531" i="33" a="1"/>
  <c r="I5531" i="33" s="1"/>
  <c r="I5530" i="33" a="1"/>
  <c r="I5530" i="33" s="1"/>
  <c r="I5529" i="33" a="1"/>
  <c r="I5529" i="33" s="1"/>
  <c r="I5528" i="33" a="1"/>
  <c r="I5528" i="33" s="1"/>
  <c r="I5527" i="33" a="1"/>
  <c r="I5527" i="33" s="1"/>
  <c r="I5526" i="33" a="1"/>
  <c r="I5526" i="33" s="1"/>
  <c r="I5525" i="33" a="1"/>
  <c r="I5525" i="33" s="1"/>
  <c r="I5524" i="33" a="1"/>
  <c r="I5524" i="33" s="1"/>
  <c r="I5523" i="33" a="1"/>
  <c r="I5523" i="33" s="1"/>
  <c r="I5522" i="33" a="1"/>
  <c r="I5522" i="33" s="1"/>
  <c r="I5521" i="33" a="1"/>
  <c r="I5521" i="33" s="1"/>
  <c r="I5520" i="33" a="1"/>
  <c r="I5520" i="33" s="1"/>
  <c r="I5519" i="33" a="1"/>
  <c r="I5519" i="33" s="1"/>
  <c r="I5518" i="33" a="1"/>
  <c r="I5518" i="33" s="1"/>
  <c r="I5517" i="33" a="1"/>
  <c r="I5517" i="33" s="1"/>
  <c r="I5516" i="33" a="1"/>
  <c r="I5516" i="33" s="1"/>
  <c r="I5515" i="33" a="1"/>
  <c r="I5515" i="33" s="1"/>
  <c r="I5514" i="33" a="1"/>
  <c r="I5514" i="33" s="1"/>
  <c r="I5513" i="33" a="1"/>
  <c r="I5513" i="33" s="1"/>
  <c r="I5512" i="33" a="1"/>
  <c r="I5512" i="33" s="1"/>
  <c r="I5511" i="33" a="1"/>
  <c r="I5511" i="33" s="1"/>
  <c r="I5510" i="33" a="1"/>
  <c r="I5510" i="33" s="1"/>
  <c r="I5509" i="33" a="1"/>
  <c r="I5509" i="33" s="1"/>
  <c r="I5508" i="33" a="1"/>
  <c r="I5508" i="33" s="1"/>
  <c r="I5507" i="33" a="1"/>
  <c r="I5507" i="33" s="1"/>
  <c r="I5506" i="33" a="1"/>
  <c r="I5506" i="33" s="1"/>
  <c r="I5505" i="33" a="1"/>
  <c r="I5505" i="33" s="1"/>
  <c r="I5504" i="33" a="1"/>
  <c r="I5504" i="33" s="1"/>
  <c r="I5503" i="33" a="1"/>
  <c r="I5503" i="33" s="1"/>
  <c r="I5502" i="33" a="1"/>
  <c r="I5502" i="33" s="1"/>
  <c r="I5501" i="33" a="1"/>
  <c r="I5501" i="33" s="1"/>
  <c r="I5500" i="33" a="1"/>
  <c r="I5500" i="33" s="1"/>
  <c r="I5499" i="33" a="1"/>
  <c r="I5499" i="33" s="1"/>
  <c r="I5498" i="33" a="1"/>
  <c r="I5498" i="33" s="1"/>
  <c r="I5497" i="33" a="1"/>
  <c r="I5497" i="33" s="1"/>
  <c r="I5496" i="33" a="1"/>
  <c r="I5496" i="33" s="1"/>
  <c r="I5495" i="33" a="1"/>
  <c r="I5495" i="33" s="1"/>
  <c r="I5494" i="33" a="1"/>
  <c r="I5494" i="33" s="1"/>
  <c r="I5493" i="33" a="1"/>
  <c r="I5493" i="33" s="1"/>
  <c r="I5492" i="33" a="1"/>
  <c r="I5492" i="33" s="1"/>
  <c r="I5491" i="33" a="1"/>
  <c r="I5491" i="33" s="1"/>
  <c r="I5490" i="33" a="1"/>
  <c r="I5490" i="33" s="1"/>
  <c r="I5489" i="33" a="1"/>
  <c r="I5489" i="33" s="1"/>
  <c r="I5488" i="33" a="1"/>
  <c r="I5488" i="33" s="1"/>
  <c r="I5487" i="33" a="1"/>
  <c r="I5487" i="33" s="1"/>
  <c r="I5486" i="33" a="1"/>
  <c r="I5486" i="33" s="1"/>
  <c r="I5485" i="33" a="1"/>
  <c r="I5485" i="33" s="1"/>
  <c r="I5484" i="33" a="1"/>
  <c r="I5484" i="33" s="1"/>
  <c r="I5483" i="33" a="1"/>
  <c r="I5483" i="33" s="1"/>
  <c r="I5482" i="33" a="1"/>
  <c r="I5482" i="33" s="1"/>
  <c r="I5481" i="33" a="1"/>
  <c r="I5481" i="33" s="1"/>
  <c r="I5480" i="33" a="1"/>
  <c r="I5480" i="33" s="1"/>
  <c r="I5479" i="33" a="1"/>
  <c r="I5479" i="33" s="1"/>
  <c r="I5478" i="33" a="1"/>
  <c r="I5478" i="33" s="1"/>
  <c r="I5477" i="33" a="1"/>
  <c r="I5477" i="33" s="1"/>
  <c r="I5476" i="33" a="1"/>
  <c r="I5476" i="33" s="1"/>
  <c r="I5475" i="33" a="1"/>
  <c r="I5475" i="33" s="1"/>
  <c r="I5474" i="33" a="1"/>
  <c r="I5474" i="33" s="1"/>
  <c r="I5473" i="33" a="1"/>
  <c r="I5473" i="33" s="1"/>
  <c r="I5472" i="33" a="1"/>
  <c r="I5472" i="33" s="1"/>
  <c r="I5471" i="33" a="1"/>
  <c r="I5471" i="33" s="1"/>
  <c r="I5470" i="33" a="1"/>
  <c r="I5470" i="33" s="1"/>
  <c r="I5469" i="33" a="1"/>
  <c r="I5469" i="33" s="1"/>
  <c r="I5468" i="33" a="1"/>
  <c r="I5468" i="33" s="1"/>
  <c r="I5467" i="33" a="1"/>
  <c r="I5467" i="33" s="1"/>
  <c r="I5466" i="33" a="1"/>
  <c r="I5466" i="33" s="1"/>
  <c r="I5465" i="33" a="1"/>
  <c r="I5465" i="33" s="1"/>
  <c r="I5464" i="33" a="1"/>
  <c r="I5464" i="33" s="1"/>
  <c r="I5463" i="33" a="1"/>
  <c r="I5463" i="33" s="1"/>
  <c r="I5462" i="33" a="1"/>
  <c r="I5462" i="33" s="1"/>
  <c r="I5461" i="33" a="1"/>
  <c r="I5461" i="33" s="1"/>
  <c r="I5460" i="33" a="1"/>
  <c r="I5460" i="33" s="1"/>
  <c r="I5459" i="33" a="1"/>
  <c r="I5459" i="33" s="1"/>
  <c r="I5458" i="33" a="1"/>
  <c r="I5458" i="33" s="1"/>
  <c r="I5457" i="33" a="1"/>
  <c r="I5457" i="33" s="1"/>
  <c r="I5456" i="33" a="1"/>
  <c r="I5456" i="33" s="1"/>
  <c r="I5455" i="33" a="1"/>
  <c r="I5455" i="33" s="1"/>
  <c r="I5454" i="33" a="1"/>
  <c r="I5454" i="33" s="1"/>
  <c r="I5453" i="33" a="1"/>
  <c r="I5453" i="33" s="1"/>
  <c r="I5452" i="33" a="1"/>
  <c r="I5452" i="33" s="1"/>
  <c r="I5451" i="33" a="1"/>
  <c r="I5451" i="33" s="1"/>
  <c r="I5450" i="33" a="1"/>
  <c r="I5450" i="33" s="1"/>
  <c r="I5449" i="33" a="1"/>
  <c r="I5449" i="33" s="1"/>
  <c r="I5448" i="33" a="1"/>
  <c r="I5448" i="33" s="1"/>
  <c r="I5447" i="33" a="1"/>
  <c r="I5447" i="33" s="1"/>
  <c r="I5446" i="33" a="1"/>
  <c r="I5446" i="33" s="1"/>
  <c r="I5445" i="33" a="1"/>
  <c r="I5445" i="33" s="1"/>
  <c r="I5444" i="33" a="1"/>
  <c r="I5444" i="33" s="1"/>
  <c r="I5443" i="33" a="1"/>
  <c r="I5443" i="33" s="1"/>
  <c r="I5442" i="33" a="1"/>
  <c r="I5442" i="33" s="1"/>
  <c r="I5441" i="33" a="1"/>
  <c r="I5441" i="33" s="1"/>
  <c r="I5440" i="33" a="1"/>
  <c r="I5440" i="33" s="1"/>
  <c r="I5439" i="33" a="1"/>
  <c r="I5439" i="33" s="1"/>
  <c r="I5438" i="33" a="1"/>
  <c r="I5438" i="33" s="1"/>
  <c r="I5437" i="33" a="1"/>
  <c r="I5437" i="33" s="1"/>
  <c r="I5436" i="33" a="1"/>
  <c r="I5436" i="33" s="1"/>
  <c r="I5435" i="33" a="1"/>
  <c r="I5435" i="33" s="1"/>
  <c r="I5434" i="33" a="1"/>
  <c r="I5434" i="33" s="1"/>
  <c r="I5433" i="33" a="1"/>
  <c r="I5433" i="33" s="1"/>
  <c r="I5432" i="33" a="1"/>
  <c r="I5432" i="33" s="1"/>
  <c r="I5431" i="33" a="1"/>
  <c r="I5431" i="33" s="1"/>
  <c r="I5430" i="33" a="1"/>
  <c r="I5430" i="33" s="1"/>
  <c r="I5429" i="33" a="1"/>
  <c r="I5429" i="33" s="1"/>
  <c r="I5428" i="33" a="1"/>
  <c r="I5428" i="33" s="1"/>
  <c r="I5427" i="33" a="1"/>
  <c r="I5427" i="33" s="1"/>
  <c r="I5426" i="33" a="1"/>
  <c r="I5426" i="33" s="1"/>
  <c r="I5425" i="33" a="1"/>
  <c r="I5425" i="33" s="1"/>
  <c r="I5424" i="33" a="1"/>
  <c r="I5424" i="33" s="1"/>
  <c r="I5423" i="33" a="1"/>
  <c r="I5423" i="33" s="1"/>
  <c r="I5422" i="33" a="1"/>
  <c r="I5422" i="33" s="1"/>
  <c r="I5421" i="33" a="1"/>
  <c r="I5421" i="33" s="1"/>
  <c r="I5420" i="33" a="1"/>
  <c r="I5420" i="33" s="1"/>
  <c r="I5419" i="33" a="1"/>
  <c r="I5419" i="33" s="1"/>
  <c r="I5418" i="33" a="1"/>
  <c r="I5418" i="33" s="1"/>
  <c r="I5417" i="33" a="1"/>
  <c r="I5417" i="33" s="1"/>
  <c r="I5416" i="33" a="1"/>
  <c r="I5416" i="33" s="1"/>
  <c r="I5415" i="33" a="1"/>
  <c r="I5415" i="33" s="1"/>
  <c r="I5414" i="33" a="1"/>
  <c r="I5414" i="33" s="1"/>
  <c r="I5413" i="33" a="1"/>
  <c r="I5413" i="33" s="1"/>
  <c r="I5412" i="33" a="1"/>
  <c r="I5412" i="33" s="1"/>
  <c r="I5411" i="33" a="1"/>
  <c r="I5411" i="33" s="1"/>
  <c r="I5410" i="33" a="1"/>
  <c r="I5410" i="33" s="1"/>
  <c r="I5409" i="33" a="1"/>
  <c r="I5409" i="33" s="1"/>
  <c r="I5408" i="33" a="1"/>
  <c r="I5408" i="33" s="1"/>
  <c r="I5407" i="33" a="1"/>
  <c r="I5407" i="33" s="1"/>
  <c r="I5406" i="33" a="1"/>
  <c r="I5406" i="33" s="1"/>
  <c r="I5405" i="33" a="1"/>
  <c r="I5405" i="33" s="1"/>
  <c r="I5404" i="33" a="1"/>
  <c r="I5404" i="33" s="1"/>
  <c r="I5403" i="33" a="1"/>
  <c r="I5403" i="33" s="1"/>
  <c r="I5402" i="33" a="1"/>
  <c r="I5402" i="33" s="1"/>
  <c r="I5401" i="33" a="1"/>
  <c r="I5401" i="33" s="1"/>
  <c r="I5400" i="33" a="1"/>
  <c r="I5400" i="33" s="1"/>
  <c r="I5399" i="33" a="1"/>
  <c r="I5399" i="33" s="1"/>
  <c r="I5398" i="33" a="1"/>
  <c r="I5398" i="33" s="1"/>
  <c r="I5397" i="33" a="1"/>
  <c r="I5397" i="33" s="1"/>
  <c r="I5396" i="33" a="1"/>
  <c r="I5396" i="33" s="1"/>
  <c r="I5395" i="33" a="1"/>
  <c r="I5395" i="33" s="1"/>
  <c r="I5394" i="33" a="1"/>
  <c r="I5394" i="33" s="1"/>
  <c r="I5393" i="33" a="1"/>
  <c r="I5393" i="33" s="1"/>
  <c r="I5392" i="33" a="1"/>
  <c r="I5392" i="33" s="1"/>
  <c r="I5391" i="33" a="1"/>
  <c r="I5391" i="33" s="1"/>
  <c r="I5390" i="33" a="1"/>
  <c r="I5390" i="33" s="1"/>
  <c r="I5389" i="33" a="1"/>
  <c r="I5389" i="33" s="1"/>
  <c r="I5388" i="33" a="1"/>
  <c r="I5388" i="33" s="1"/>
  <c r="I5387" i="33" a="1"/>
  <c r="I5387" i="33" s="1"/>
  <c r="I5386" i="33" a="1"/>
  <c r="I5386" i="33" s="1"/>
  <c r="I5385" i="33" a="1"/>
  <c r="I5385" i="33" s="1"/>
  <c r="I5384" i="33" a="1"/>
  <c r="I5384" i="33" s="1"/>
  <c r="I5383" i="33" a="1"/>
  <c r="I5383" i="33" s="1"/>
  <c r="I5382" i="33" a="1"/>
  <c r="I5382" i="33" s="1"/>
  <c r="I5381" i="33" a="1"/>
  <c r="I5381" i="33" s="1"/>
  <c r="I5380" i="33" a="1"/>
  <c r="I5380" i="33" s="1"/>
  <c r="I5379" i="33" a="1"/>
  <c r="I5379" i="33" s="1"/>
  <c r="I5378" i="33" a="1"/>
  <c r="I5378" i="33" s="1"/>
  <c r="I5377" i="33" a="1"/>
  <c r="I5377" i="33" s="1"/>
  <c r="I5376" i="33" a="1"/>
  <c r="I5376" i="33" s="1"/>
  <c r="I5375" i="33" a="1"/>
  <c r="I5375" i="33" s="1"/>
  <c r="I5374" i="33" a="1"/>
  <c r="I5374" i="33" s="1"/>
  <c r="I5373" i="33" a="1"/>
  <c r="I5373" i="33" s="1"/>
  <c r="I5372" i="33" a="1"/>
  <c r="I5372" i="33" s="1"/>
  <c r="I5371" i="33" a="1"/>
  <c r="I5371" i="33" s="1"/>
  <c r="I5370" i="33" a="1"/>
  <c r="I5370" i="33" s="1"/>
  <c r="I5369" i="33" a="1"/>
  <c r="I5369" i="33" s="1"/>
  <c r="I5368" i="33" a="1"/>
  <c r="I5368" i="33" s="1"/>
  <c r="I5367" i="33" a="1"/>
  <c r="I5367" i="33" s="1"/>
  <c r="I5366" i="33" a="1"/>
  <c r="I5366" i="33" s="1"/>
  <c r="I5365" i="33" a="1"/>
  <c r="I5365" i="33" s="1"/>
  <c r="I5364" i="33" a="1"/>
  <c r="I5364" i="33" s="1"/>
  <c r="I5363" i="33" a="1"/>
  <c r="I5363" i="33" s="1"/>
  <c r="I5362" i="33" a="1"/>
  <c r="I5362" i="33" s="1"/>
  <c r="I5361" i="33" a="1"/>
  <c r="I5361" i="33" s="1"/>
  <c r="I5360" i="33" a="1"/>
  <c r="I5360" i="33" s="1"/>
  <c r="I5359" i="33" a="1"/>
  <c r="I5359" i="33" s="1"/>
  <c r="I5358" i="33" a="1"/>
  <c r="I5358" i="33" s="1"/>
  <c r="I5357" i="33" a="1"/>
  <c r="I5357" i="33" s="1"/>
  <c r="I5356" i="33" a="1"/>
  <c r="I5356" i="33" s="1"/>
  <c r="I5355" i="33" a="1"/>
  <c r="I5355" i="33" s="1"/>
  <c r="I5354" i="33" a="1"/>
  <c r="I5354" i="33" s="1"/>
  <c r="I5353" i="33" a="1"/>
  <c r="I5353" i="33" s="1"/>
  <c r="I5352" i="33" a="1"/>
  <c r="I5352" i="33" s="1"/>
  <c r="I5351" i="33" a="1"/>
  <c r="I5351" i="33" s="1"/>
  <c r="I5350" i="33" a="1"/>
  <c r="I5350" i="33" s="1"/>
  <c r="I5349" i="33" a="1"/>
  <c r="I5349" i="33" s="1"/>
  <c r="I5348" i="33" a="1"/>
  <c r="I5348" i="33" s="1"/>
  <c r="I5347" i="33" a="1"/>
  <c r="I5347" i="33" s="1"/>
  <c r="I5346" i="33" a="1"/>
  <c r="I5346" i="33" s="1"/>
  <c r="I5345" i="33" a="1"/>
  <c r="I5345" i="33" s="1"/>
  <c r="I5344" i="33" a="1"/>
  <c r="I5344" i="33" s="1"/>
  <c r="I5343" i="33" a="1"/>
  <c r="I5343" i="33" s="1"/>
  <c r="I5342" i="33" a="1"/>
  <c r="I5342" i="33" s="1"/>
  <c r="I5341" i="33" a="1"/>
  <c r="I5341" i="33" s="1"/>
  <c r="I5340" i="33" a="1"/>
  <c r="I5340" i="33" s="1"/>
  <c r="I5339" i="33" a="1"/>
  <c r="I5339" i="33" s="1"/>
  <c r="I5338" i="33" a="1"/>
  <c r="I5338" i="33" s="1"/>
  <c r="I5337" i="33" a="1"/>
  <c r="I5337" i="33" s="1"/>
  <c r="I5336" i="33" a="1"/>
  <c r="I5336" i="33" s="1"/>
  <c r="I5335" i="33" a="1"/>
  <c r="I5335" i="33" s="1"/>
  <c r="I5334" i="33" a="1"/>
  <c r="I5334" i="33" s="1"/>
  <c r="I5333" i="33" a="1"/>
  <c r="I5333" i="33" s="1"/>
  <c r="I5332" i="33" a="1"/>
  <c r="I5332" i="33" s="1"/>
  <c r="I5331" i="33" a="1"/>
  <c r="I5331" i="33" s="1"/>
  <c r="I5330" i="33" a="1"/>
  <c r="I5330" i="33" s="1"/>
  <c r="I5329" i="33" a="1"/>
  <c r="I5329" i="33" s="1"/>
  <c r="I5328" i="33" a="1"/>
  <c r="I5328" i="33" s="1"/>
  <c r="I5327" i="33" a="1"/>
  <c r="I5327" i="33" s="1"/>
  <c r="I5326" i="33" a="1"/>
  <c r="I5326" i="33" s="1"/>
  <c r="I5325" i="33" a="1"/>
  <c r="I5325" i="33" s="1"/>
  <c r="I5324" i="33" a="1"/>
  <c r="I5324" i="33" s="1"/>
  <c r="I5323" i="33" a="1"/>
  <c r="I5323" i="33" s="1"/>
  <c r="I5322" i="33" a="1"/>
  <c r="I5322" i="33" s="1"/>
  <c r="I5321" i="33" a="1"/>
  <c r="I5321" i="33" s="1"/>
  <c r="I5320" i="33" a="1"/>
  <c r="I5320" i="33" s="1"/>
  <c r="I5319" i="33" a="1"/>
  <c r="I5319" i="33" s="1"/>
  <c r="I5318" i="33" a="1"/>
  <c r="I5318" i="33" s="1"/>
  <c r="I5317" i="33" a="1"/>
  <c r="I5317" i="33" s="1"/>
  <c r="I5316" i="33" a="1"/>
  <c r="I5316" i="33" s="1"/>
  <c r="I5315" i="33" a="1"/>
  <c r="I5315" i="33" s="1"/>
  <c r="I5314" i="33" a="1"/>
  <c r="I5314" i="33" s="1"/>
  <c r="I5313" i="33" a="1"/>
  <c r="I5313" i="33" s="1"/>
  <c r="I5312" i="33" a="1"/>
  <c r="I5312" i="33" s="1"/>
  <c r="I5311" i="33" a="1"/>
  <c r="I5311" i="33" s="1"/>
  <c r="I5310" i="33" a="1"/>
  <c r="I5310" i="33" s="1"/>
  <c r="I5309" i="33" a="1"/>
  <c r="I5309" i="33" s="1"/>
  <c r="I5308" i="33" a="1"/>
  <c r="I5308" i="33" s="1"/>
  <c r="I5307" i="33" a="1"/>
  <c r="I5307" i="33" s="1"/>
  <c r="I5306" i="33" a="1"/>
  <c r="I5306" i="33" s="1"/>
  <c r="I5305" i="33" a="1"/>
  <c r="I5305" i="33" s="1"/>
  <c r="I5304" i="33" a="1"/>
  <c r="I5304" i="33" s="1"/>
  <c r="I5303" i="33" a="1"/>
  <c r="I5303" i="33" s="1"/>
  <c r="I5302" i="33" a="1"/>
  <c r="I5302" i="33" s="1"/>
  <c r="I5301" i="33" a="1"/>
  <c r="I5301" i="33" s="1"/>
  <c r="I5300" i="33" a="1"/>
  <c r="I5300" i="33" s="1"/>
  <c r="I5299" i="33" a="1"/>
  <c r="I5299" i="33" s="1"/>
  <c r="I5298" i="33" a="1"/>
  <c r="I5298" i="33" s="1"/>
  <c r="I5297" i="33" a="1"/>
  <c r="I5297" i="33" s="1"/>
  <c r="I5296" i="33" a="1"/>
  <c r="I5296" i="33" s="1"/>
  <c r="I5295" i="33" a="1"/>
  <c r="I5295" i="33" s="1"/>
  <c r="I5294" i="33" a="1"/>
  <c r="I5294" i="33" s="1"/>
  <c r="I5293" i="33" a="1"/>
  <c r="I5293" i="33" s="1"/>
  <c r="I5292" i="33" a="1"/>
  <c r="I5292" i="33" s="1"/>
  <c r="I5291" i="33" a="1"/>
  <c r="I5291" i="33" s="1"/>
  <c r="I5290" i="33" a="1"/>
  <c r="I5290" i="33" s="1"/>
  <c r="I5289" i="33" a="1"/>
  <c r="I5289" i="33" s="1"/>
  <c r="I5288" i="33" a="1"/>
  <c r="I5288" i="33" s="1"/>
  <c r="I5287" i="33" a="1"/>
  <c r="I5287" i="33" s="1"/>
  <c r="I5286" i="33" a="1"/>
  <c r="I5286" i="33" s="1"/>
  <c r="I5285" i="33" a="1"/>
  <c r="I5285" i="33" s="1"/>
  <c r="I5284" i="33" a="1"/>
  <c r="I5284" i="33" s="1"/>
  <c r="I5283" i="33" a="1"/>
  <c r="I5283" i="33" s="1"/>
  <c r="I5282" i="33" a="1"/>
  <c r="I5282" i="33" s="1"/>
  <c r="I5281" i="33" a="1"/>
  <c r="I5281" i="33" s="1"/>
  <c r="I5280" i="33" a="1"/>
  <c r="I5280" i="33" s="1"/>
  <c r="I5279" i="33" a="1"/>
  <c r="I5279" i="33" s="1"/>
  <c r="I5278" i="33" a="1"/>
  <c r="I5278" i="33" s="1"/>
  <c r="I5277" i="33" a="1"/>
  <c r="I5277" i="33" s="1"/>
  <c r="I5276" i="33" a="1"/>
  <c r="I5276" i="33" s="1"/>
  <c r="I5275" i="33" a="1"/>
  <c r="I5275" i="33" s="1"/>
  <c r="I5274" i="33" a="1"/>
  <c r="I5274" i="33" s="1"/>
  <c r="I5273" i="33" a="1"/>
  <c r="I5273" i="33" s="1"/>
  <c r="I5272" i="33" a="1"/>
  <c r="I5272" i="33" s="1"/>
  <c r="I5271" i="33" a="1"/>
  <c r="I5271" i="33" s="1"/>
  <c r="I5270" i="33" a="1"/>
  <c r="I5270" i="33" s="1"/>
  <c r="I5269" i="33" a="1"/>
  <c r="I5269" i="33" s="1"/>
  <c r="I5268" i="33" a="1"/>
  <c r="I5268" i="33" s="1"/>
  <c r="I5267" i="33" a="1"/>
  <c r="I5267" i="33" s="1"/>
  <c r="I5266" i="33" a="1"/>
  <c r="I5266" i="33" s="1"/>
  <c r="I5265" i="33" a="1"/>
  <c r="I5265" i="33" s="1"/>
  <c r="I5264" i="33" a="1"/>
  <c r="I5264" i="33" s="1"/>
  <c r="I5263" i="33" a="1"/>
  <c r="I5263" i="33" s="1"/>
  <c r="I5262" i="33" a="1"/>
  <c r="I5262" i="33" s="1"/>
  <c r="I5261" i="33" a="1"/>
  <c r="I5261" i="33" s="1"/>
  <c r="I5260" i="33" a="1"/>
  <c r="I5260" i="33" s="1"/>
  <c r="I5259" i="33" a="1"/>
  <c r="I5259" i="33" s="1"/>
  <c r="I5258" i="33" a="1"/>
  <c r="I5258" i="33" s="1"/>
  <c r="I5257" i="33" a="1"/>
  <c r="I5257" i="33" s="1"/>
  <c r="I5256" i="33" a="1"/>
  <c r="I5256" i="33" s="1"/>
  <c r="I5255" i="33" a="1"/>
  <c r="I5255" i="33" s="1"/>
  <c r="I5254" i="33" a="1"/>
  <c r="I5254" i="33" s="1"/>
  <c r="I5253" i="33" a="1"/>
  <c r="I5253" i="33" s="1"/>
  <c r="I5252" i="33" a="1"/>
  <c r="I5252" i="33" s="1"/>
  <c r="I5251" i="33" a="1"/>
  <c r="I5251" i="33" s="1"/>
  <c r="I5250" i="33" a="1"/>
  <c r="I5250" i="33" s="1"/>
  <c r="I5249" i="33" a="1"/>
  <c r="I5249" i="33" s="1"/>
  <c r="I5248" i="33" a="1"/>
  <c r="I5248" i="33" s="1"/>
  <c r="I5247" i="33" a="1"/>
  <c r="I5247" i="33" s="1"/>
  <c r="I5246" i="33" a="1"/>
  <c r="I5246" i="33" s="1"/>
  <c r="I5245" i="33" a="1"/>
  <c r="I5245" i="33" s="1"/>
  <c r="I5244" i="33" a="1"/>
  <c r="I5244" i="33" s="1"/>
  <c r="I5243" i="33" a="1"/>
  <c r="I5243" i="33" s="1"/>
  <c r="I5242" i="33" a="1"/>
  <c r="I5242" i="33" s="1"/>
  <c r="I5241" i="33" a="1"/>
  <c r="I5241" i="33" s="1"/>
  <c r="I5240" i="33" a="1"/>
  <c r="I5240" i="33" s="1"/>
  <c r="I5239" i="33" a="1"/>
  <c r="I5239" i="33" s="1"/>
  <c r="I5238" i="33" a="1"/>
  <c r="I5238" i="33" s="1"/>
  <c r="I5237" i="33" a="1"/>
  <c r="I5237" i="33" s="1"/>
  <c r="I5236" i="33" a="1"/>
  <c r="I5236" i="33" s="1"/>
  <c r="I5235" i="33" a="1"/>
  <c r="I5235" i="33" s="1"/>
  <c r="I5234" i="33" a="1"/>
  <c r="I5234" i="33" s="1"/>
  <c r="I5233" i="33" a="1"/>
  <c r="I5233" i="33" s="1"/>
  <c r="I5232" i="33" a="1"/>
  <c r="I5232" i="33" s="1"/>
  <c r="I5231" i="33" a="1"/>
  <c r="I5231" i="33" s="1"/>
  <c r="I5230" i="33" a="1"/>
  <c r="I5230" i="33" s="1"/>
  <c r="I5229" i="33" a="1"/>
  <c r="I5229" i="33" s="1"/>
  <c r="I5228" i="33" a="1"/>
  <c r="I5228" i="33" s="1"/>
  <c r="I5227" i="33" a="1"/>
  <c r="I5227" i="33" s="1"/>
  <c r="I5226" i="33" a="1"/>
  <c r="I5226" i="33" s="1"/>
  <c r="I5225" i="33" a="1"/>
  <c r="I5225" i="33" s="1"/>
  <c r="I5224" i="33" a="1"/>
  <c r="I5224" i="33" s="1"/>
  <c r="I5223" i="33" a="1"/>
  <c r="I5223" i="33" s="1"/>
  <c r="I5222" i="33" a="1"/>
  <c r="I5222" i="33" s="1"/>
  <c r="I5221" i="33" a="1"/>
  <c r="I5221" i="33" s="1"/>
  <c r="I5220" i="33" a="1"/>
  <c r="I5220" i="33" s="1"/>
  <c r="I5219" i="33" a="1"/>
  <c r="I5219" i="33" s="1"/>
  <c r="I5218" i="33" a="1"/>
  <c r="I5218" i="33" s="1"/>
  <c r="I5217" i="33" a="1"/>
  <c r="I5217" i="33" s="1"/>
  <c r="I5216" i="33" a="1"/>
  <c r="I5216" i="33" s="1"/>
  <c r="I5215" i="33" a="1"/>
  <c r="I5215" i="33" s="1"/>
  <c r="I5214" i="33" a="1"/>
  <c r="I5214" i="33" s="1"/>
  <c r="I5213" i="33" a="1"/>
  <c r="I5213" i="33" s="1"/>
  <c r="I5212" i="33" a="1"/>
  <c r="I5212" i="33" s="1"/>
  <c r="I5211" i="33" a="1"/>
  <c r="I5211" i="33" s="1"/>
  <c r="I5210" i="33" a="1"/>
  <c r="I5210" i="33" s="1"/>
  <c r="I5209" i="33" a="1"/>
  <c r="I5209" i="33" s="1"/>
  <c r="I5208" i="33" a="1"/>
  <c r="I5208" i="33" s="1"/>
  <c r="I5207" i="33" a="1"/>
  <c r="I5207" i="33" s="1"/>
  <c r="I5206" i="33" a="1"/>
  <c r="I5206" i="33" s="1"/>
  <c r="I5205" i="33" a="1"/>
  <c r="I5205" i="33" s="1"/>
  <c r="I5204" i="33" a="1"/>
  <c r="I5204" i="33" s="1"/>
  <c r="I5203" i="33" a="1"/>
  <c r="I5203" i="33" s="1"/>
  <c r="I5202" i="33" a="1"/>
  <c r="I5202" i="33" s="1"/>
  <c r="I5201" i="33" a="1"/>
  <c r="I5201" i="33" s="1"/>
  <c r="I5200" i="33" a="1"/>
  <c r="I5200" i="33" s="1"/>
  <c r="I5199" i="33" a="1"/>
  <c r="I5199" i="33" s="1"/>
  <c r="I5198" i="33" a="1"/>
  <c r="I5198" i="33" s="1"/>
  <c r="I5197" i="33" a="1"/>
  <c r="I5197" i="33" s="1"/>
  <c r="I5196" i="33" a="1"/>
  <c r="I5196" i="33" s="1"/>
  <c r="I5195" i="33" a="1"/>
  <c r="I5195" i="33" s="1"/>
  <c r="I5194" i="33" a="1"/>
  <c r="I5194" i="33" s="1"/>
  <c r="I5193" i="33" a="1"/>
  <c r="I5193" i="33" s="1"/>
  <c r="I5192" i="33" a="1"/>
  <c r="I5192" i="33" s="1"/>
  <c r="I5191" i="33" a="1"/>
  <c r="I5191" i="33" s="1"/>
  <c r="I5190" i="33" a="1"/>
  <c r="I5190" i="33" s="1"/>
  <c r="I5189" i="33" a="1"/>
  <c r="I5189" i="33" s="1"/>
  <c r="I5188" i="33" a="1"/>
  <c r="I5188" i="33" s="1"/>
  <c r="I5187" i="33" a="1"/>
  <c r="I5187" i="33" s="1"/>
  <c r="I5186" i="33" a="1"/>
  <c r="I5186" i="33" s="1"/>
  <c r="I5185" i="33" a="1"/>
  <c r="I5185" i="33" s="1"/>
  <c r="I5184" i="33" a="1"/>
  <c r="I5184" i="33" s="1"/>
  <c r="I5183" i="33" a="1"/>
  <c r="I5183" i="33" s="1"/>
  <c r="I5182" i="33" a="1"/>
  <c r="I5182" i="33" s="1"/>
  <c r="I5181" i="33" a="1"/>
  <c r="I5181" i="33" s="1"/>
  <c r="I5180" i="33" a="1"/>
  <c r="I5180" i="33" s="1"/>
  <c r="I5179" i="33" a="1"/>
  <c r="I5179" i="33" s="1"/>
  <c r="I5178" i="33" a="1"/>
  <c r="I5178" i="33" s="1"/>
  <c r="I5177" i="33" a="1"/>
  <c r="I5177" i="33" s="1"/>
  <c r="I5176" i="33" a="1"/>
  <c r="I5176" i="33" s="1"/>
  <c r="I5175" i="33" a="1"/>
  <c r="I5175" i="33" s="1"/>
  <c r="I5174" i="33" a="1"/>
  <c r="I5174" i="33" s="1"/>
  <c r="I5173" i="33" a="1"/>
  <c r="I5173" i="33" s="1"/>
  <c r="I5172" i="33" a="1"/>
  <c r="I5172" i="33" s="1"/>
  <c r="I5171" i="33" a="1"/>
  <c r="I5171" i="33" s="1"/>
  <c r="I5170" i="33" a="1"/>
  <c r="I5170" i="33" s="1"/>
  <c r="I5169" i="33" a="1"/>
  <c r="I5169" i="33" s="1"/>
  <c r="I5168" i="33" a="1"/>
  <c r="I5168" i="33" s="1"/>
  <c r="I5167" i="33" a="1"/>
  <c r="I5167" i="33" s="1"/>
  <c r="I5166" i="33" a="1"/>
  <c r="I5166" i="33" s="1"/>
  <c r="I5165" i="33" a="1"/>
  <c r="I5165" i="33" s="1"/>
  <c r="I5164" i="33" a="1"/>
  <c r="I5164" i="33" s="1"/>
  <c r="I5163" i="33" a="1"/>
  <c r="I5163" i="33" s="1"/>
  <c r="I5162" i="33" a="1"/>
  <c r="I5162" i="33" s="1"/>
  <c r="I5161" i="33" a="1"/>
  <c r="I5161" i="33" s="1"/>
  <c r="I5160" i="33" a="1"/>
  <c r="I5160" i="33" s="1"/>
  <c r="I5159" i="33" a="1"/>
  <c r="I5159" i="33" s="1"/>
  <c r="I5158" i="33" a="1"/>
  <c r="I5158" i="33" s="1"/>
  <c r="I5157" i="33" a="1"/>
  <c r="I5157" i="33" s="1"/>
  <c r="I5156" i="33" a="1"/>
  <c r="I5156" i="33" s="1"/>
  <c r="I5155" i="33" a="1"/>
  <c r="I5155" i="33" s="1"/>
  <c r="I5154" i="33" a="1"/>
  <c r="I5154" i="33" s="1"/>
  <c r="I5153" i="33" a="1"/>
  <c r="I5153" i="33" s="1"/>
  <c r="I5152" i="33" a="1"/>
  <c r="I5152" i="33" s="1"/>
  <c r="I5151" i="33" a="1"/>
  <c r="I5151" i="33" s="1"/>
  <c r="I5150" i="33" a="1"/>
  <c r="I5150" i="33" s="1"/>
  <c r="I5149" i="33" a="1"/>
  <c r="I5149" i="33" s="1"/>
  <c r="I5148" i="33" a="1"/>
  <c r="I5148" i="33" s="1"/>
  <c r="I5147" i="33" a="1"/>
  <c r="I5147" i="33" s="1"/>
  <c r="I5146" i="33" a="1"/>
  <c r="I5146" i="33" s="1"/>
  <c r="I5145" i="33" a="1"/>
  <c r="I5145" i="33" s="1"/>
  <c r="I5144" i="33" a="1"/>
  <c r="I5144" i="33" s="1"/>
  <c r="I5143" i="33" a="1"/>
  <c r="I5143" i="33" s="1"/>
  <c r="I5142" i="33" a="1"/>
  <c r="I5142" i="33" s="1"/>
  <c r="I5141" i="33" a="1"/>
  <c r="I5141" i="33" s="1"/>
  <c r="I5140" i="33" a="1"/>
  <c r="I5140" i="33" s="1"/>
  <c r="I5139" i="33" a="1"/>
  <c r="I5139" i="33" s="1"/>
  <c r="I5138" i="33" a="1"/>
  <c r="I5138" i="33" s="1"/>
  <c r="I5137" i="33" a="1"/>
  <c r="I5137" i="33" s="1"/>
  <c r="I5136" i="33" a="1"/>
  <c r="I5136" i="33" s="1"/>
  <c r="I5135" i="33" a="1"/>
  <c r="I5135" i="33" s="1"/>
  <c r="I5134" i="33" a="1"/>
  <c r="I5134" i="33" s="1"/>
  <c r="I5133" i="33" a="1"/>
  <c r="I5133" i="33" s="1"/>
  <c r="I5132" i="33" a="1"/>
  <c r="I5132" i="33" s="1"/>
  <c r="I5131" i="33" a="1"/>
  <c r="I5131" i="33" s="1"/>
  <c r="I5130" i="33" a="1"/>
  <c r="I5130" i="33" s="1"/>
  <c r="I5129" i="33" a="1"/>
  <c r="I5129" i="33" s="1"/>
  <c r="I5128" i="33" a="1"/>
  <c r="I5128" i="33" s="1"/>
  <c r="I5127" i="33" a="1"/>
  <c r="I5127" i="33" s="1"/>
  <c r="I5126" i="33" a="1"/>
  <c r="I5126" i="33" s="1"/>
  <c r="I5125" i="33" a="1"/>
  <c r="I5125" i="33" s="1"/>
  <c r="I5124" i="33" a="1"/>
  <c r="I5124" i="33" s="1"/>
  <c r="I5123" i="33" a="1"/>
  <c r="I5123" i="33" s="1"/>
  <c r="I5122" i="33" a="1"/>
  <c r="I5122" i="33" s="1"/>
  <c r="I5121" i="33" a="1"/>
  <c r="I5121" i="33" s="1"/>
  <c r="I5120" i="33" a="1"/>
  <c r="I5120" i="33" s="1"/>
  <c r="I5119" i="33" a="1"/>
  <c r="I5119" i="33" s="1"/>
  <c r="I5118" i="33" a="1"/>
  <c r="I5118" i="33" s="1"/>
  <c r="I5117" i="33" a="1"/>
  <c r="I5117" i="33" s="1"/>
  <c r="I5116" i="33" a="1"/>
  <c r="I5116" i="33" s="1"/>
  <c r="I5115" i="33" a="1"/>
  <c r="I5115" i="33" s="1"/>
  <c r="I5114" i="33" a="1"/>
  <c r="I5114" i="33" s="1"/>
  <c r="I5113" i="33" a="1"/>
  <c r="I5113" i="33" s="1"/>
  <c r="I5112" i="33" a="1"/>
  <c r="I5112" i="33" s="1"/>
  <c r="I5111" i="33" a="1"/>
  <c r="I5111" i="33" s="1"/>
  <c r="I5110" i="33" a="1"/>
  <c r="I5110" i="33" s="1"/>
  <c r="I5109" i="33" a="1"/>
  <c r="I5109" i="33" s="1"/>
  <c r="I5108" i="33" a="1"/>
  <c r="I5108" i="33" s="1"/>
  <c r="I5107" i="33" a="1"/>
  <c r="I5107" i="33" s="1"/>
  <c r="I5106" i="33" a="1"/>
  <c r="I5106" i="33" s="1"/>
  <c r="I5105" i="33" a="1"/>
  <c r="I5105" i="33" s="1"/>
  <c r="I5104" i="33" a="1"/>
  <c r="I5104" i="33" s="1"/>
  <c r="I5103" i="33" a="1"/>
  <c r="I5103" i="33" s="1"/>
  <c r="I5102" i="33" a="1"/>
  <c r="I5102" i="33" s="1"/>
  <c r="I5101" i="33" a="1"/>
  <c r="I5101" i="33" s="1"/>
  <c r="I5100" i="33" a="1"/>
  <c r="I5100" i="33" s="1"/>
  <c r="I5099" i="33" a="1"/>
  <c r="I5099" i="33" s="1"/>
  <c r="I5098" i="33" a="1"/>
  <c r="I5098" i="33" s="1"/>
  <c r="I5097" i="33" a="1"/>
  <c r="I5097" i="33" s="1"/>
  <c r="I5096" i="33" a="1"/>
  <c r="I5096" i="33" s="1"/>
  <c r="I5095" i="33" a="1"/>
  <c r="I5095" i="33" s="1"/>
  <c r="I5094" i="33" a="1"/>
  <c r="I5094" i="33" s="1"/>
  <c r="I5093" i="33" a="1"/>
  <c r="I5093" i="33" s="1"/>
  <c r="I5092" i="33" a="1"/>
  <c r="I5092" i="33" s="1"/>
  <c r="I5091" i="33" a="1"/>
  <c r="I5091" i="33" s="1"/>
  <c r="I5090" i="33" a="1"/>
  <c r="I5090" i="33" s="1"/>
  <c r="I5089" i="33" a="1"/>
  <c r="I5089" i="33" s="1"/>
  <c r="I5088" i="33" a="1"/>
  <c r="I5088" i="33" s="1"/>
  <c r="I5087" i="33" a="1"/>
  <c r="I5087" i="33" s="1"/>
  <c r="I5086" i="33" a="1"/>
  <c r="I5086" i="33" s="1"/>
  <c r="I5085" i="33" a="1"/>
  <c r="I5085" i="33" s="1"/>
  <c r="I5084" i="33" a="1"/>
  <c r="I5084" i="33" s="1"/>
  <c r="I5083" i="33" a="1"/>
  <c r="I5083" i="33" s="1"/>
  <c r="I5082" i="33" a="1"/>
  <c r="I5082" i="33" s="1"/>
  <c r="I5081" i="33" a="1"/>
  <c r="I5081" i="33" s="1"/>
  <c r="I5080" i="33" a="1"/>
  <c r="I5080" i="33" s="1"/>
  <c r="I5079" i="33" a="1"/>
  <c r="I5079" i="33" s="1"/>
  <c r="I5078" i="33" a="1"/>
  <c r="I5078" i="33" s="1"/>
  <c r="I5077" i="33" a="1"/>
  <c r="I5077" i="33" s="1"/>
  <c r="I5076" i="33" a="1"/>
  <c r="I5076" i="33" s="1"/>
  <c r="I5075" i="33" a="1"/>
  <c r="I5075" i="33" s="1"/>
  <c r="I5074" i="33" a="1"/>
  <c r="I5074" i="33" s="1"/>
  <c r="I5073" i="33" a="1"/>
  <c r="I5073" i="33" s="1"/>
  <c r="I5072" i="33" a="1"/>
  <c r="I5072" i="33" s="1"/>
  <c r="I5071" i="33" a="1"/>
  <c r="I5071" i="33" s="1"/>
  <c r="I5070" i="33" a="1"/>
  <c r="I5070" i="33" s="1"/>
  <c r="I5069" i="33" a="1"/>
  <c r="I5069" i="33" s="1"/>
  <c r="I5068" i="33" a="1"/>
  <c r="I5068" i="33" s="1"/>
  <c r="I5067" i="33" a="1"/>
  <c r="I5067" i="33" s="1"/>
  <c r="I5066" i="33" a="1"/>
  <c r="I5066" i="33" s="1"/>
  <c r="I5065" i="33" a="1"/>
  <c r="I5065" i="33" s="1"/>
  <c r="I5064" i="33" a="1"/>
  <c r="I5064" i="33" s="1"/>
  <c r="I5063" i="33" a="1"/>
  <c r="I5063" i="33" s="1"/>
  <c r="I5062" i="33" a="1"/>
  <c r="I5062" i="33" s="1"/>
  <c r="I5061" i="33" a="1"/>
  <c r="I5061" i="33" s="1"/>
  <c r="I5060" i="33" a="1"/>
  <c r="I5060" i="33" s="1"/>
  <c r="I5059" i="33" a="1"/>
  <c r="I5059" i="33" s="1"/>
  <c r="I5058" i="33" a="1"/>
  <c r="I5058" i="33" s="1"/>
  <c r="I5057" i="33" a="1"/>
  <c r="I5057" i="33" s="1"/>
  <c r="I5056" i="33" a="1"/>
  <c r="I5056" i="33" s="1"/>
  <c r="I5055" i="33" a="1"/>
  <c r="I5055" i="33" s="1"/>
  <c r="I5054" i="33" a="1"/>
  <c r="I5054" i="33" s="1"/>
  <c r="I5053" i="33" a="1"/>
  <c r="I5053" i="33" s="1"/>
  <c r="I5052" i="33" a="1"/>
  <c r="I5052" i="33" s="1"/>
  <c r="I5051" i="33" a="1"/>
  <c r="I5051" i="33" s="1"/>
  <c r="I5050" i="33" a="1"/>
  <c r="I5050" i="33" s="1"/>
  <c r="I5049" i="33" a="1"/>
  <c r="I5049" i="33" s="1"/>
  <c r="I5048" i="33" a="1"/>
  <c r="I5048" i="33" s="1"/>
  <c r="I5047" i="33" a="1"/>
  <c r="I5047" i="33" s="1"/>
  <c r="I5046" i="33" a="1"/>
  <c r="I5046" i="33" s="1"/>
  <c r="I5045" i="33" a="1"/>
  <c r="I5045" i="33" s="1"/>
  <c r="I5044" i="33" a="1"/>
  <c r="I5044" i="33" s="1"/>
  <c r="I5043" i="33" a="1"/>
  <c r="I5043" i="33" s="1"/>
  <c r="I5042" i="33" a="1"/>
  <c r="I5042" i="33" s="1"/>
  <c r="I5041" i="33" a="1"/>
  <c r="I5041" i="33" s="1"/>
  <c r="I5040" i="33" a="1"/>
  <c r="I5040" i="33" s="1"/>
  <c r="I5039" i="33" a="1"/>
  <c r="I5039" i="33" s="1"/>
  <c r="I5038" i="33" a="1"/>
  <c r="I5038" i="33" s="1"/>
  <c r="I5037" i="33" a="1"/>
  <c r="I5037" i="33" s="1"/>
  <c r="I5036" i="33" a="1"/>
  <c r="I5036" i="33" s="1"/>
  <c r="I5035" i="33" a="1"/>
  <c r="I5035" i="33" s="1"/>
  <c r="I5034" i="33" a="1"/>
  <c r="I5034" i="33" s="1"/>
  <c r="I5033" i="33" a="1"/>
  <c r="I5033" i="33" s="1"/>
  <c r="I5032" i="33" a="1"/>
  <c r="I5032" i="33" s="1"/>
  <c r="I5031" i="33" a="1"/>
  <c r="I5031" i="33" s="1"/>
  <c r="I5030" i="33" a="1"/>
  <c r="I5030" i="33" s="1"/>
  <c r="I5029" i="33" a="1"/>
  <c r="I5029" i="33" s="1"/>
  <c r="I5028" i="33" a="1"/>
  <c r="I5028" i="33" s="1"/>
  <c r="I5027" i="33" a="1"/>
  <c r="I5027" i="33" s="1"/>
  <c r="I5026" i="33" a="1"/>
  <c r="I5026" i="33" s="1"/>
  <c r="I5025" i="33" a="1"/>
  <c r="I5025" i="33" s="1"/>
  <c r="I5024" i="33" a="1"/>
  <c r="I5024" i="33" s="1"/>
  <c r="I5023" i="33" a="1"/>
  <c r="I5023" i="33" s="1"/>
  <c r="I5022" i="33" a="1"/>
  <c r="I5022" i="33" s="1"/>
  <c r="I5021" i="33" a="1"/>
  <c r="I5021" i="33" s="1"/>
  <c r="I5020" i="33" a="1"/>
  <c r="I5020" i="33" s="1"/>
  <c r="I5019" i="33" a="1"/>
  <c r="I5019" i="33" s="1"/>
  <c r="I5018" i="33" a="1"/>
  <c r="I5018" i="33" s="1"/>
  <c r="I5017" i="33" a="1"/>
  <c r="I5017" i="33" s="1"/>
  <c r="I5016" i="33" a="1"/>
  <c r="I5016" i="33" s="1"/>
  <c r="I5015" i="33" a="1"/>
  <c r="I5015" i="33" s="1"/>
  <c r="I5014" i="33" a="1"/>
  <c r="I5014" i="33" s="1"/>
  <c r="I5013" i="33" a="1"/>
  <c r="I5013" i="33" s="1"/>
  <c r="I5012" i="33" a="1"/>
  <c r="I5012" i="33" s="1"/>
  <c r="I5011" i="33" a="1"/>
  <c r="I5011" i="33" s="1"/>
  <c r="I5010" i="33" a="1"/>
  <c r="I5010" i="33" s="1"/>
  <c r="I5009" i="33" a="1"/>
  <c r="I5009" i="33" s="1"/>
  <c r="I5008" i="33" a="1"/>
  <c r="I5008" i="33" s="1"/>
  <c r="I5007" i="33" a="1"/>
  <c r="I5007" i="33" s="1"/>
  <c r="I5006" i="33" a="1"/>
  <c r="I5006" i="33" s="1"/>
  <c r="I5005" i="33" a="1"/>
  <c r="I5005" i="33" s="1"/>
  <c r="I5004" i="33" a="1"/>
  <c r="I5004" i="33" s="1"/>
  <c r="I5003" i="33" a="1"/>
  <c r="I5003" i="33" s="1"/>
  <c r="I5002" i="33" a="1"/>
  <c r="I5002" i="33" s="1"/>
  <c r="I5001" i="33" a="1"/>
  <c r="I5001" i="33" s="1"/>
  <c r="I5000" i="33" a="1"/>
  <c r="I5000" i="33" s="1"/>
  <c r="I4999" i="33" a="1"/>
  <c r="I4999" i="33" s="1"/>
  <c r="I4998" i="33" a="1"/>
  <c r="I4998" i="33" s="1"/>
  <c r="I4997" i="33" a="1"/>
  <c r="I4997" i="33" s="1"/>
  <c r="I4996" i="33" a="1"/>
  <c r="I4996" i="33" s="1"/>
  <c r="I4995" i="33" a="1"/>
  <c r="I4995" i="33" s="1"/>
  <c r="I4994" i="33" a="1"/>
  <c r="I4994" i="33" s="1"/>
  <c r="I4993" i="33" a="1"/>
  <c r="I4993" i="33" s="1"/>
  <c r="I4992" i="33" a="1"/>
  <c r="I4992" i="33" s="1"/>
  <c r="I4991" i="33" a="1"/>
  <c r="I4991" i="33" s="1"/>
  <c r="I4990" i="33" a="1"/>
  <c r="I4990" i="33" s="1"/>
  <c r="I4989" i="33" a="1"/>
  <c r="I4989" i="33" s="1"/>
  <c r="I4988" i="33" a="1"/>
  <c r="I4988" i="33" s="1"/>
  <c r="I4987" i="33" a="1"/>
  <c r="I4987" i="33" s="1"/>
  <c r="I4986" i="33" a="1"/>
  <c r="I4986" i="33" s="1"/>
  <c r="I4985" i="33" a="1"/>
  <c r="I4985" i="33" s="1"/>
  <c r="I4984" i="33" a="1"/>
  <c r="I4984" i="33" s="1"/>
  <c r="I4983" i="33" a="1"/>
  <c r="I4983" i="33" s="1"/>
  <c r="I4982" i="33" a="1"/>
  <c r="I4982" i="33" s="1"/>
  <c r="I4981" i="33" a="1"/>
  <c r="I4981" i="33" s="1"/>
  <c r="I4980" i="33" a="1"/>
  <c r="I4980" i="33" s="1"/>
  <c r="I4979" i="33" a="1"/>
  <c r="I4979" i="33" s="1"/>
  <c r="I4978" i="33" a="1"/>
  <c r="I4978" i="33" s="1"/>
  <c r="I4977" i="33" a="1"/>
  <c r="I4977" i="33" s="1"/>
  <c r="I4976" i="33" a="1"/>
  <c r="I4976" i="33" s="1"/>
  <c r="I4975" i="33" a="1"/>
  <c r="I4975" i="33" s="1"/>
  <c r="I4974" i="33" a="1"/>
  <c r="I4974" i="33" s="1"/>
  <c r="I4973" i="33" a="1"/>
  <c r="I4973" i="33" s="1"/>
  <c r="I4972" i="33" a="1"/>
  <c r="I4972" i="33" s="1"/>
  <c r="I4971" i="33" a="1"/>
  <c r="I4971" i="33" s="1"/>
  <c r="I4970" i="33" a="1"/>
  <c r="I4970" i="33" s="1"/>
  <c r="I4969" i="33" a="1"/>
  <c r="I4969" i="33" s="1"/>
  <c r="I4968" i="33" a="1"/>
  <c r="I4968" i="33" s="1"/>
  <c r="I4967" i="33" a="1"/>
  <c r="I4967" i="33" s="1"/>
  <c r="I4966" i="33" a="1"/>
  <c r="I4966" i="33" s="1"/>
  <c r="I4965" i="33" a="1"/>
  <c r="I4965" i="33" s="1"/>
  <c r="I4964" i="33" a="1"/>
  <c r="I4964" i="33" s="1"/>
  <c r="I4963" i="33" a="1"/>
  <c r="I4963" i="33" s="1"/>
  <c r="I4962" i="33" a="1"/>
  <c r="I4962" i="33" s="1"/>
  <c r="I4961" i="33" a="1"/>
  <c r="I4961" i="33" s="1"/>
  <c r="I4960" i="33" a="1"/>
  <c r="I4960" i="33" s="1"/>
  <c r="I4959" i="33" a="1"/>
  <c r="I4959" i="33" s="1"/>
  <c r="I4958" i="33" a="1"/>
  <c r="I4958" i="33" s="1"/>
  <c r="I4957" i="33" a="1"/>
  <c r="I4957" i="33" s="1"/>
  <c r="I4956" i="33" a="1"/>
  <c r="I4956" i="33" s="1"/>
  <c r="I4955" i="33" a="1"/>
  <c r="I4955" i="33" s="1"/>
  <c r="I4954" i="33" a="1"/>
  <c r="I4954" i="33" s="1"/>
  <c r="I4953" i="33" a="1"/>
  <c r="I4953" i="33" s="1"/>
  <c r="I4952" i="33" a="1"/>
  <c r="I4952" i="33" s="1"/>
  <c r="I4951" i="33" a="1"/>
  <c r="I4951" i="33" s="1"/>
  <c r="I4950" i="33" a="1"/>
  <c r="I4950" i="33" s="1"/>
  <c r="I4949" i="33" a="1"/>
  <c r="I4949" i="33" s="1"/>
  <c r="I4948" i="33" a="1"/>
  <c r="I4948" i="33" s="1"/>
  <c r="I4947" i="33" a="1"/>
  <c r="I4947" i="33" s="1"/>
  <c r="I4946" i="33" a="1"/>
  <c r="I4946" i="33" s="1"/>
  <c r="I4945" i="33" a="1"/>
  <c r="I4945" i="33" s="1"/>
  <c r="I4944" i="33" a="1"/>
  <c r="I4944" i="33" s="1"/>
  <c r="I4943" i="33" a="1"/>
  <c r="I4943" i="33" s="1"/>
  <c r="I4942" i="33" a="1"/>
  <c r="I4942" i="33" s="1"/>
  <c r="I4941" i="33" a="1"/>
  <c r="I4941" i="33" s="1"/>
  <c r="I4940" i="33" a="1"/>
  <c r="I4940" i="33" s="1"/>
  <c r="I4939" i="33" a="1"/>
  <c r="I4939" i="33" s="1"/>
  <c r="I4938" i="33" a="1"/>
  <c r="I4938" i="33" s="1"/>
  <c r="I4937" i="33" a="1"/>
  <c r="I4937" i="33" s="1"/>
  <c r="I4936" i="33" a="1"/>
  <c r="I4936" i="33" s="1"/>
  <c r="I4935" i="33" a="1"/>
  <c r="I4935" i="33" s="1"/>
  <c r="I4934" i="33" a="1"/>
  <c r="I4934" i="33" s="1"/>
  <c r="I4933" i="33" a="1"/>
  <c r="I4933" i="33" s="1"/>
  <c r="I4932" i="33" a="1"/>
  <c r="I4932" i="33" s="1"/>
  <c r="I4931" i="33" a="1"/>
  <c r="I4931" i="33" s="1"/>
  <c r="I4930" i="33" a="1"/>
  <c r="I4930" i="33" s="1"/>
  <c r="I4929" i="33" a="1"/>
  <c r="I4929" i="33" s="1"/>
  <c r="I4928" i="33" a="1"/>
  <c r="I4928" i="33" s="1"/>
  <c r="I4927" i="33" a="1"/>
  <c r="I4927" i="33" s="1"/>
  <c r="I4926" i="33" a="1"/>
  <c r="I4926" i="33" s="1"/>
  <c r="I4925" i="33" a="1"/>
  <c r="I4925" i="33" s="1"/>
  <c r="I4924" i="33" a="1"/>
  <c r="I4924" i="33" s="1"/>
  <c r="I4923" i="33" a="1"/>
  <c r="I4923" i="33" s="1"/>
  <c r="I4922" i="33" a="1"/>
  <c r="I4922" i="33" s="1"/>
  <c r="I4921" i="33" a="1"/>
  <c r="I4921" i="33" s="1"/>
  <c r="I4920" i="33" a="1"/>
  <c r="I4920" i="33" s="1"/>
  <c r="I4919" i="33" a="1"/>
  <c r="I4919" i="33" s="1"/>
  <c r="I4918" i="33" a="1"/>
  <c r="I4918" i="33" s="1"/>
  <c r="I4917" i="33" a="1"/>
  <c r="I4917" i="33" s="1"/>
  <c r="I4916" i="33" a="1"/>
  <c r="I4916" i="33" s="1"/>
  <c r="I4915" i="33" a="1"/>
  <c r="I4915" i="33" s="1"/>
  <c r="I4914" i="33" a="1"/>
  <c r="I4914" i="33" s="1"/>
  <c r="I4913" i="33" a="1"/>
  <c r="I4913" i="33" s="1"/>
  <c r="I4912" i="33" a="1"/>
  <c r="I4912" i="33" s="1"/>
  <c r="I4911" i="33" a="1"/>
  <c r="I4911" i="33" s="1"/>
  <c r="I4910" i="33" a="1"/>
  <c r="I4910" i="33" s="1"/>
  <c r="I4909" i="33" a="1"/>
  <c r="I4909" i="33" s="1"/>
  <c r="I4908" i="33" a="1"/>
  <c r="I4908" i="33" s="1"/>
  <c r="I4907" i="33" a="1"/>
  <c r="I4907" i="33" s="1"/>
  <c r="I4906" i="33" a="1"/>
  <c r="I4906" i="33" s="1"/>
  <c r="I4905" i="33" a="1"/>
  <c r="I4905" i="33" s="1"/>
  <c r="I4904" i="33" a="1"/>
  <c r="I4904" i="33" s="1"/>
  <c r="I4903" i="33" a="1"/>
  <c r="I4903" i="33" s="1"/>
  <c r="I4902" i="33" a="1"/>
  <c r="I4902" i="33" s="1"/>
  <c r="I4901" i="33" a="1"/>
  <c r="I4901" i="33" s="1"/>
  <c r="I4900" i="33" a="1"/>
  <c r="I4900" i="33" s="1"/>
  <c r="I4899" i="33" a="1"/>
  <c r="I4899" i="33" s="1"/>
  <c r="I4898" i="33" a="1"/>
  <c r="I4898" i="33" s="1"/>
  <c r="I4897" i="33" a="1"/>
  <c r="I4897" i="33" s="1"/>
  <c r="I4896" i="33" a="1"/>
  <c r="I4896" i="33" s="1"/>
  <c r="I4895" i="33" a="1"/>
  <c r="I4895" i="33" s="1"/>
  <c r="I4894" i="33" a="1"/>
  <c r="I4894" i="33" s="1"/>
  <c r="I4893" i="33" a="1"/>
  <c r="I4893" i="33" s="1"/>
  <c r="I4892" i="33" a="1"/>
  <c r="I4892" i="33" s="1"/>
  <c r="I4891" i="33" a="1"/>
  <c r="I4891" i="33" s="1"/>
  <c r="I4890" i="33" a="1"/>
  <c r="I4890" i="33" s="1"/>
  <c r="I4889" i="33" a="1"/>
  <c r="I4889" i="33" s="1"/>
  <c r="I4888" i="33" a="1"/>
  <c r="I4888" i="33" s="1"/>
  <c r="I4887" i="33" a="1"/>
  <c r="I4887" i="33" s="1"/>
  <c r="I4886" i="33" a="1"/>
  <c r="I4886" i="33" s="1"/>
  <c r="I4885" i="33" a="1"/>
  <c r="I4885" i="33" s="1"/>
  <c r="I4884" i="33" a="1"/>
  <c r="I4884" i="33" s="1"/>
  <c r="I4883" i="33" a="1"/>
  <c r="I4883" i="33" s="1"/>
  <c r="I4882" i="33" a="1"/>
  <c r="I4882" i="33" s="1"/>
  <c r="I4881" i="33" a="1"/>
  <c r="I4881" i="33" s="1"/>
  <c r="I4880" i="33" a="1"/>
  <c r="I4880" i="33" s="1"/>
  <c r="I4879" i="33" a="1"/>
  <c r="I4879" i="33" s="1"/>
  <c r="I4878" i="33" a="1"/>
  <c r="I4878" i="33" s="1"/>
  <c r="I4877" i="33" a="1"/>
  <c r="I4877" i="33" s="1"/>
  <c r="I4876" i="33" a="1"/>
  <c r="I4876" i="33" s="1"/>
  <c r="I4875" i="33" a="1"/>
  <c r="I4875" i="33" s="1"/>
  <c r="I4874" i="33" a="1"/>
  <c r="I4874" i="33" s="1"/>
  <c r="I4873" i="33" a="1"/>
  <c r="I4873" i="33" s="1"/>
  <c r="I4872" i="33" a="1"/>
  <c r="I4872" i="33" s="1"/>
  <c r="I4871" i="33" a="1"/>
  <c r="I4871" i="33" s="1"/>
  <c r="I4870" i="33" a="1"/>
  <c r="I4870" i="33" s="1"/>
  <c r="I4869" i="33" a="1"/>
  <c r="I4869" i="33" s="1"/>
  <c r="I4868" i="33" a="1"/>
  <c r="I4868" i="33" s="1"/>
  <c r="I4867" i="33" a="1"/>
  <c r="I4867" i="33" s="1"/>
  <c r="I4866" i="33" a="1"/>
  <c r="I4866" i="33" s="1"/>
  <c r="I4865" i="33" a="1"/>
  <c r="I4865" i="33" s="1"/>
  <c r="I4864" i="33" a="1"/>
  <c r="I4864" i="33" s="1"/>
  <c r="I4863" i="33" a="1"/>
  <c r="I4863" i="33" s="1"/>
  <c r="I4862" i="33" a="1"/>
  <c r="I4862" i="33" s="1"/>
  <c r="I4861" i="33" a="1"/>
  <c r="I4861" i="33" s="1"/>
  <c r="I4860" i="33" a="1"/>
  <c r="I4860" i="33" s="1"/>
  <c r="I4859" i="33" a="1"/>
  <c r="I4859" i="33" s="1"/>
  <c r="I4858" i="33" a="1"/>
  <c r="I4858" i="33" s="1"/>
  <c r="I4857" i="33" a="1"/>
  <c r="I4857" i="33" s="1"/>
  <c r="I4856" i="33" a="1"/>
  <c r="I4856" i="33" s="1"/>
  <c r="I4855" i="33" a="1"/>
  <c r="I4855" i="33" s="1"/>
  <c r="I4854" i="33" a="1"/>
  <c r="I4854" i="33" s="1"/>
  <c r="I4853" i="33" a="1"/>
  <c r="I4853" i="33" s="1"/>
  <c r="I4852" i="33" a="1"/>
  <c r="I4852" i="33" s="1"/>
  <c r="I4851" i="33" a="1"/>
  <c r="I4851" i="33" s="1"/>
  <c r="I4850" i="33" a="1"/>
  <c r="I4850" i="33" s="1"/>
  <c r="I4849" i="33" a="1"/>
  <c r="I4849" i="33" s="1"/>
  <c r="I4848" i="33" a="1"/>
  <c r="I4848" i="33" s="1"/>
  <c r="I4847" i="33" a="1"/>
  <c r="I4847" i="33" s="1"/>
  <c r="I4846" i="33" a="1"/>
  <c r="I4846" i="33" s="1"/>
  <c r="I4845" i="33" a="1"/>
  <c r="I4845" i="33" s="1"/>
  <c r="I4844" i="33" a="1"/>
  <c r="I4844" i="33" s="1"/>
  <c r="I4843" i="33" a="1"/>
  <c r="I4843" i="33" s="1"/>
  <c r="I4842" i="33" a="1"/>
  <c r="I4842" i="33" s="1"/>
  <c r="I4841" i="33" a="1"/>
  <c r="I4841" i="33" s="1"/>
  <c r="I4840" i="33" a="1"/>
  <c r="I4840" i="33" s="1"/>
  <c r="I4839" i="33" a="1"/>
  <c r="I4839" i="33" s="1"/>
  <c r="I4838" i="33" a="1"/>
  <c r="I4838" i="33" s="1"/>
  <c r="I4837" i="33" a="1"/>
  <c r="I4837" i="33" s="1"/>
  <c r="I4836" i="33" a="1"/>
  <c r="I4836" i="33" s="1"/>
  <c r="I4835" i="33" a="1"/>
  <c r="I4835" i="33" s="1"/>
  <c r="I4834" i="33" a="1"/>
  <c r="I4834" i="33" s="1"/>
  <c r="I4833" i="33" a="1"/>
  <c r="I4833" i="33" s="1"/>
  <c r="I4832" i="33" a="1"/>
  <c r="I4832" i="33" s="1"/>
  <c r="I4831" i="33" a="1"/>
  <c r="I4831" i="33" s="1"/>
  <c r="I4830" i="33" a="1"/>
  <c r="I4830" i="33" s="1"/>
  <c r="I4829" i="33" a="1"/>
  <c r="I4829" i="33" s="1"/>
  <c r="I4828" i="33" a="1"/>
  <c r="I4828" i="33" s="1"/>
  <c r="I4827" i="33" a="1"/>
  <c r="I4827" i="33" s="1"/>
  <c r="I4826" i="33" a="1"/>
  <c r="I4826" i="33" s="1"/>
  <c r="I4825" i="33" a="1"/>
  <c r="I4825" i="33" s="1"/>
  <c r="I4824" i="33" a="1"/>
  <c r="I4824" i="33" s="1"/>
  <c r="I4823" i="33" a="1"/>
  <c r="I4823" i="33" s="1"/>
  <c r="I4822" i="33" a="1"/>
  <c r="I4822" i="33" s="1"/>
  <c r="I4821" i="33" a="1"/>
  <c r="I4821" i="33" s="1"/>
  <c r="I4820" i="33" a="1"/>
  <c r="I4820" i="33" s="1"/>
  <c r="I4819" i="33" a="1"/>
  <c r="I4819" i="33" s="1"/>
  <c r="I4818" i="33" a="1"/>
  <c r="I4818" i="33" s="1"/>
  <c r="I4817" i="33" a="1"/>
  <c r="I4817" i="33" s="1"/>
  <c r="I4816" i="33" a="1"/>
  <c r="I4816" i="33" s="1"/>
  <c r="I4815" i="33" a="1"/>
  <c r="I4815" i="33" s="1"/>
  <c r="I4814" i="33" a="1"/>
  <c r="I4814" i="33" s="1"/>
  <c r="I4813" i="33" a="1"/>
  <c r="I4813" i="33" s="1"/>
  <c r="I4812" i="33" a="1"/>
  <c r="I4812" i="33" s="1"/>
  <c r="I4811" i="33" a="1"/>
  <c r="I4811" i="33" s="1"/>
  <c r="I4810" i="33" a="1"/>
  <c r="I4810" i="33" s="1"/>
  <c r="I4809" i="33" a="1"/>
  <c r="I4809" i="33" s="1"/>
  <c r="I4808" i="33" a="1"/>
  <c r="I4808" i="33" s="1"/>
  <c r="I4807" i="33" a="1"/>
  <c r="I4807" i="33" s="1"/>
  <c r="I4806" i="33" a="1"/>
  <c r="I4806" i="33" s="1"/>
  <c r="I4805" i="33" a="1"/>
  <c r="I4805" i="33" s="1"/>
  <c r="I4804" i="33" a="1"/>
  <c r="I4804" i="33" s="1"/>
  <c r="I4803" i="33" a="1"/>
  <c r="I4803" i="33" s="1"/>
  <c r="I4802" i="33" a="1"/>
  <c r="I4802" i="33" s="1"/>
  <c r="I4801" i="33" a="1"/>
  <c r="I4801" i="33" s="1"/>
  <c r="I4800" i="33" a="1"/>
  <c r="I4800" i="33" s="1"/>
  <c r="I4799" i="33" a="1"/>
  <c r="I4799" i="33" s="1"/>
  <c r="I4798" i="33" a="1"/>
  <c r="I4798" i="33" s="1"/>
  <c r="I4797" i="33" a="1"/>
  <c r="I4797" i="33" s="1"/>
  <c r="I4796" i="33" a="1"/>
  <c r="I4796" i="33" s="1"/>
  <c r="I4795" i="33" a="1"/>
  <c r="I4795" i="33" s="1"/>
  <c r="I4794" i="33" a="1"/>
  <c r="I4794" i="33" s="1"/>
  <c r="I4793" i="33" a="1"/>
  <c r="I4793" i="33" s="1"/>
  <c r="I4792" i="33" a="1"/>
  <c r="I4792" i="33" s="1"/>
  <c r="I4791" i="33" a="1"/>
  <c r="I4791" i="33" s="1"/>
  <c r="I4790" i="33" a="1"/>
  <c r="I4790" i="33" s="1"/>
  <c r="I4789" i="33" a="1"/>
  <c r="I4789" i="33" s="1"/>
  <c r="I4788" i="33" a="1"/>
  <c r="I4788" i="33" s="1"/>
  <c r="I4787" i="33" a="1"/>
  <c r="I4787" i="33" s="1"/>
  <c r="I4786" i="33" a="1"/>
  <c r="I4786" i="33" s="1"/>
  <c r="AC48" i="34"/>
  <c r="C10167" i="33"/>
  <c r="I10167" i="33" s="1" a="1"/>
  <c r="I10167" i="33" s="1"/>
  <c r="C10166" i="33"/>
  <c r="I10166" i="33" s="1" a="1"/>
  <c r="I10166" i="33" s="1"/>
  <c r="C10165" i="33"/>
  <c r="I10165" i="33" s="1" a="1"/>
  <c r="I10165" i="33" s="1"/>
  <c r="C10164" i="33"/>
  <c r="I10164" i="33" s="1" a="1"/>
  <c r="I10164" i="33" s="1"/>
  <c r="C10163" i="33"/>
  <c r="I10163" i="33" s="1" a="1"/>
  <c r="I10163" i="33" s="1"/>
  <c r="C10162" i="33"/>
  <c r="I10162" i="33" s="1" a="1"/>
  <c r="I10162" i="33" s="1"/>
  <c r="C10161" i="33"/>
  <c r="C10160" i="33"/>
  <c r="C10159" i="33"/>
  <c r="C10158" i="33"/>
  <c r="C10157" i="33"/>
  <c r="C10156" i="33"/>
  <c r="C10155" i="33"/>
  <c r="C10154" i="33"/>
  <c r="C10153" i="33"/>
  <c r="C10152" i="33"/>
  <c r="C10151" i="33"/>
  <c r="C10150" i="33"/>
  <c r="C10149" i="33"/>
  <c r="C10148" i="33"/>
  <c r="C10147" i="33"/>
  <c r="C10146" i="33"/>
  <c r="C10145" i="33"/>
  <c r="C10144" i="33"/>
  <c r="C10143" i="33"/>
  <c r="C10142" i="33"/>
  <c r="C10141" i="33"/>
  <c r="I10141" i="33" s="1" a="1"/>
  <c r="I10141" i="33" s="1"/>
  <c r="C10140" i="33"/>
  <c r="I10140" i="33" s="1" a="1"/>
  <c r="I10140" i="33" s="1"/>
  <c r="C10139" i="33"/>
  <c r="I10139" i="33" s="1" a="1"/>
  <c r="I10139" i="33" s="1"/>
  <c r="C10138" i="33"/>
  <c r="I10138" i="33" s="1" a="1"/>
  <c r="I10138" i="33" s="1"/>
  <c r="C10137" i="33"/>
  <c r="I10137" i="33" s="1" a="1"/>
  <c r="I10137" i="33" s="1"/>
  <c r="C10136" i="33"/>
  <c r="I10136" i="33" s="1" a="1"/>
  <c r="I10136" i="33" s="1"/>
  <c r="C10135" i="33"/>
  <c r="C10134" i="33"/>
  <c r="C10133" i="33"/>
  <c r="C10132" i="33"/>
  <c r="C10131" i="33"/>
  <c r="C10130" i="33"/>
  <c r="C10129" i="33"/>
  <c r="C10128" i="33"/>
  <c r="C10127" i="33"/>
  <c r="C10126" i="33"/>
  <c r="C10125" i="33"/>
  <c r="C10124" i="33"/>
  <c r="C10123" i="33"/>
  <c r="C10122" i="33"/>
  <c r="C10121" i="33"/>
  <c r="C10120" i="33"/>
  <c r="C10119" i="33"/>
  <c r="C10118" i="33"/>
  <c r="C10117" i="33"/>
  <c r="C10116" i="33"/>
  <c r="C10115" i="33"/>
  <c r="I10115" i="33" s="1" a="1"/>
  <c r="I10115" i="33" s="1"/>
  <c r="C10114" i="33"/>
  <c r="I10114" i="33" s="1" a="1"/>
  <c r="I10114" i="33" s="1"/>
  <c r="C10113" i="33"/>
  <c r="I10113" i="33" s="1" a="1"/>
  <c r="I10113" i="33" s="1"/>
  <c r="C10112" i="33"/>
  <c r="I10112" i="33" s="1" a="1"/>
  <c r="I10112" i="33" s="1"/>
  <c r="C10111" i="33"/>
  <c r="I10111" i="33" s="1" a="1"/>
  <c r="I10111" i="33" s="1"/>
  <c r="C10110" i="33"/>
  <c r="I10110" i="33" s="1" a="1"/>
  <c r="I10110" i="33" s="1"/>
  <c r="C10109" i="33"/>
  <c r="C10108" i="33"/>
  <c r="C10107" i="33"/>
  <c r="C10106" i="33"/>
  <c r="C10105" i="33"/>
  <c r="C10104" i="33"/>
  <c r="C10103" i="33"/>
  <c r="C10102" i="33"/>
  <c r="C10101" i="33"/>
  <c r="C10100" i="33"/>
  <c r="C10099" i="33"/>
  <c r="C10098" i="33"/>
  <c r="C10097" i="33"/>
  <c r="C10096" i="33"/>
  <c r="C10095" i="33"/>
  <c r="C10094" i="33"/>
  <c r="C10093" i="33"/>
  <c r="C10092" i="33"/>
  <c r="C10091" i="33"/>
  <c r="C10090" i="33"/>
  <c r="C10089" i="33"/>
  <c r="I10089" i="33" s="1" a="1"/>
  <c r="I10089" i="33" s="1"/>
  <c r="C10088" i="33"/>
  <c r="I10088" i="33" s="1" a="1"/>
  <c r="I10088" i="33" s="1"/>
  <c r="C10087" i="33"/>
  <c r="I10087" i="33" s="1" a="1"/>
  <c r="I10087" i="33" s="1"/>
  <c r="C10086" i="33"/>
  <c r="I10086" i="33" s="1" a="1"/>
  <c r="I10086" i="33" s="1"/>
  <c r="C10085" i="33"/>
  <c r="I10085" i="33" s="1" a="1"/>
  <c r="I10085" i="33" s="1"/>
  <c r="C10084" i="33"/>
  <c r="I10084" i="33" s="1" a="1"/>
  <c r="I10084" i="33" s="1"/>
  <c r="C10083" i="33"/>
  <c r="C10082" i="33"/>
  <c r="C10081" i="33"/>
  <c r="C10080" i="33"/>
  <c r="C10079" i="33"/>
  <c r="C10078" i="33"/>
  <c r="C10077" i="33"/>
  <c r="C10076" i="33"/>
  <c r="C10075" i="33"/>
  <c r="C10074" i="33"/>
  <c r="C10073" i="33"/>
  <c r="C10072" i="33"/>
  <c r="C10071" i="33"/>
  <c r="C10070" i="33"/>
  <c r="C10069" i="33"/>
  <c r="C10068" i="33"/>
  <c r="C10067" i="33"/>
  <c r="C10066" i="33"/>
  <c r="C10065" i="33"/>
  <c r="C10064" i="33"/>
  <c r="C10063" i="33"/>
  <c r="I10063" i="33" s="1" a="1"/>
  <c r="I10063" i="33" s="1"/>
  <c r="C10062" i="33"/>
  <c r="I10062" i="33" s="1" a="1"/>
  <c r="I10062" i="33" s="1"/>
  <c r="C10061" i="33"/>
  <c r="I10061" i="33" s="1" a="1"/>
  <c r="I10061" i="33" s="1"/>
  <c r="C10060" i="33"/>
  <c r="I10060" i="33" s="1" a="1"/>
  <c r="I10060" i="33" s="1"/>
  <c r="C10059" i="33"/>
  <c r="I10059" i="33" s="1" a="1"/>
  <c r="I10059" i="33" s="1"/>
  <c r="C10058" i="33"/>
  <c r="I10058" i="33" s="1" a="1"/>
  <c r="I10058" i="33" s="1"/>
  <c r="C10057" i="33"/>
  <c r="C10056" i="33"/>
  <c r="C10055" i="33"/>
  <c r="C10054" i="33"/>
  <c r="C10053" i="33"/>
  <c r="C10052" i="33"/>
  <c r="C10051" i="33"/>
  <c r="C10050" i="33"/>
  <c r="C10049" i="33"/>
  <c r="C10048" i="33"/>
  <c r="C10047" i="33"/>
  <c r="C10046" i="33"/>
  <c r="C10045" i="33"/>
  <c r="C10044" i="33"/>
  <c r="C10043" i="33"/>
  <c r="C10042" i="33"/>
  <c r="C10041" i="33"/>
  <c r="C10040" i="33"/>
  <c r="C10039" i="33"/>
  <c r="C10038" i="33"/>
  <c r="C10037" i="33"/>
  <c r="I10037" i="33" s="1" a="1"/>
  <c r="I10037" i="33" s="1"/>
  <c r="C10036" i="33"/>
  <c r="I10036" i="33" s="1" a="1"/>
  <c r="I10036" i="33" s="1"/>
  <c r="C10035" i="33"/>
  <c r="I10035" i="33" s="1" a="1"/>
  <c r="I10035" i="33" s="1"/>
  <c r="C10034" i="33"/>
  <c r="I10034" i="33" s="1" a="1"/>
  <c r="I10034" i="33" s="1"/>
  <c r="C10033" i="33"/>
  <c r="I10033" i="33" s="1" a="1"/>
  <c r="I10033" i="33" s="1"/>
  <c r="C10032" i="33"/>
  <c r="I10032" i="33" s="1" a="1"/>
  <c r="I10032" i="33" s="1"/>
  <c r="C10031" i="33"/>
  <c r="C10030" i="33"/>
  <c r="C10029" i="33"/>
  <c r="C10028" i="33"/>
  <c r="C10027" i="33"/>
  <c r="C10026" i="33"/>
  <c r="C10025" i="33"/>
  <c r="C10024" i="33"/>
  <c r="C10023" i="33"/>
  <c r="C10022" i="33"/>
  <c r="C10021" i="33"/>
  <c r="C10020" i="33"/>
  <c r="C10019" i="33"/>
  <c r="C10018" i="33"/>
  <c r="C10017" i="33"/>
  <c r="C10016" i="33"/>
  <c r="C10015" i="33"/>
  <c r="C10014" i="33"/>
  <c r="C10013" i="33"/>
  <c r="C10012" i="33"/>
  <c r="C10011" i="33"/>
  <c r="I10011" i="33" s="1" a="1"/>
  <c r="I10011" i="33" s="1"/>
  <c r="C10010" i="33"/>
  <c r="I10010" i="33" s="1" a="1"/>
  <c r="I10010" i="33" s="1"/>
  <c r="C10009" i="33"/>
  <c r="I10009" i="33" s="1" a="1"/>
  <c r="I10009" i="33" s="1"/>
  <c r="C10008" i="33"/>
  <c r="I10008" i="33" s="1" a="1"/>
  <c r="I10008" i="33" s="1"/>
  <c r="C10007" i="33"/>
  <c r="I10007" i="33" s="1" a="1"/>
  <c r="I10007" i="33" s="1"/>
  <c r="C10006" i="33"/>
  <c r="I10006" i="33" s="1" a="1"/>
  <c r="I10006" i="33" s="1"/>
  <c r="C10005" i="33"/>
  <c r="C10004" i="33"/>
  <c r="C10003" i="33"/>
  <c r="C10002" i="33"/>
  <c r="C10001" i="33"/>
  <c r="C10000" i="33"/>
  <c r="C9999" i="33"/>
  <c r="C9998" i="33"/>
  <c r="C9997" i="33"/>
  <c r="C9996" i="33"/>
  <c r="C9995" i="33"/>
  <c r="C9994" i="33"/>
  <c r="C9993" i="33"/>
  <c r="C9992" i="33"/>
  <c r="C9991" i="33"/>
  <c r="C9990" i="33"/>
  <c r="C9989" i="33"/>
  <c r="C9988" i="33"/>
  <c r="C9987" i="33"/>
  <c r="C9986" i="33"/>
  <c r="C9985" i="33"/>
  <c r="I9985" i="33" s="1" a="1"/>
  <c r="I9985" i="33" s="1"/>
  <c r="C9984" i="33"/>
  <c r="I9984" i="33" s="1" a="1"/>
  <c r="I9984" i="33" s="1"/>
  <c r="C9983" i="33"/>
  <c r="I9983" i="33" s="1" a="1"/>
  <c r="I9983" i="33" s="1"/>
  <c r="C9982" i="33"/>
  <c r="I9982" i="33" s="1" a="1"/>
  <c r="I9982" i="33" s="1"/>
  <c r="C9981" i="33"/>
  <c r="I9981" i="33" s="1" a="1"/>
  <c r="I9981" i="33" s="1"/>
  <c r="C9980" i="33"/>
  <c r="I9980" i="33" s="1" a="1"/>
  <c r="I9980" i="33" s="1"/>
  <c r="C9979" i="33"/>
  <c r="C9978" i="33"/>
  <c r="C9977" i="33"/>
  <c r="C9976" i="33"/>
  <c r="C9975" i="33"/>
  <c r="C9974" i="33"/>
  <c r="C9973" i="33"/>
  <c r="C9972" i="33"/>
  <c r="C9971" i="33"/>
  <c r="C9970" i="33"/>
  <c r="C9969" i="33"/>
  <c r="C9968" i="33"/>
  <c r="C9967" i="33"/>
  <c r="C9966" i="33"/>
  <c r="C9965" i="33"/>
  <c r="C9964" i="33"/>
  <c r="C9963" i="33"/>
  <c r="C9962" i="33"/>
  <c r="C9961" i="33"/>
  <c r="C9960" i="33"/>
  <c r="C9959" i="33"/>
  <c r="I9959" i="33" s="1" a="1"/>
  <c r="I9959" i="33" s="1"/>
  <c r="C9958" i="33"/>
  <c r="I9958" i="33" s="1" a="1"/>
  <c r="I9958" i="33" s="1"/>
  <c r="C9957" i="33"/>
  <c r="I9957" i="33" s="1" a="1"/>
  <c r="I9957" i="33" s="1"/>
  <c r="C9956" i="33"/>
  <c r="I9956" i="33" s="1" a="1"/>
  <c r="I9956" i="33" s="1"/>
  <c r="C9955" i="33"/>
  <c r="I9955" i="33" s="1" a="1"/>
  <c r="I9955" i="33" s="1"/>
  <c r="C9954" i="33"/>
  <c r="I9954" i="33" s="1" a="1"/>
  <c r="I9954" i="33" s="1"/>
  <c r="C9953" i="33"/>
  <c r="C9952" i="33"/>
  <c r="C9951" i="33"/>
  <c r="C9950" i="33"/>
  <c r="C9949" i="33"/>
  <c r="C9948" i="33"/>
  <c r="C9947" i="33"/>
  <c r="C9946" i="33"/>
  <c r="C9945" i="33"/>
  <c r="C9944" i="33"/>
  <c r="C9943" i="33"/>
  <c r="C9942" i="33"/>
  <c r="C9941" i="33"/>
  <c r="C9940" i="33"/>
  <c r="C9939" i="33"/>
  <c r="C9938" i="33"/>
  <c r="C9937" i="33"/>
  <c r="C9936" i="33"/>
  <c r="C9935" i="33"/>
  <c r="C9934" i="33"/>
  <c r="C9933" i="33"/>
  <c r="I9933" i="33" s="1" a="1"/>
  <c r="I9933" i="33" s="1"/>
  <c r="C9932" i="33"/>
  <c r="I9932" i="33" s="1" a="1"/>
  <c r="I9932" i="33" s="1"/>
  <c r="C9931" i="33"/>
  <c r="I9931" i="33" s="1" a="1"/>
  <c r="I9931" i="33" s="1"/>
  <c r="C9930" i="33"/>
  <c r="I9930" i="33" s="1" a="1"/>
  <c r="I9930" i="33" s="1"/>
  <c r="C9929" i="33"/>
  <c r="I9929" i="33" s="1" a="1"/>
  <c r="I9929" i="33" s="1"/>
  <c r="C9928" i="33"/>
  <c r="I9928" i="33" s="1" a="1"/>
  <c r="I9928" i="33" s="1"/>
  <c r="C9927" i="33"/>
  <c r="C9926" i="33"/>
  <c r="C9925" i="33"/>
  <c r="C9924" i="33"/>
  <c r="C9923" i="33"/>
  <c r="C9922" i="33"/>
  <c r="C9921" i="33"/>
  <c r="C9920" i="33"/>
  <c r="C9919" i="33"/>
  <c r="C9918" i="33"/>
  <c r="C9917" i="33"/>
  <c r="C9916" i="33"/>
  <c r="C9915" i="33"/>
  <c r="C9914" i="33"/>
  <c r="C9913" i="33"/>
  <c r="C9912" i="33"/>
  <c r="C9911" i="33"/>
  <c r="C9910" i="33"/>
  <c r="C9909" i="33"/>
  <c r="C9908" i="33"/>
  <c r="C9907" i="33"/>
  <c r="I9907" i="33" s="1" a="1"/>
  <c r="I9907" i="33" s="1"/>
  <c r="C9906" i="33"/>
  <c r="I9906" i="33" s="1" a="1"/>
  <c r="I9906" i="33" s="1"/>
  <c r="C9905" i="33"/>
  <c r="I9905" i="33" s="1" a="1"/>
  <c r="I9905" i="33" s="1"/>
  <c r="C9904" i="33"/>
  <c r="I9904" i="33" s="1" a="1"/>
  <c r="I9904" i="33" s="1"/>
  <c r="C9903" i="33"/>
  <c r="I9903" i="33" s="1" a="1"/>
  <c r="I9903" i="33" s="1"/>
  <c r="C9902" i="33"/>
  <c r="I9902" i="33" s="1" a="1"/>
  <c r="I9902" i="33" s="1"/>
  <c r="C9901" i="33"/>
  <c r="C9900" i="33"/>
  <c r="C9899" i="33"/>
  <c r="C9898" i="33"/>
  <c r="C9897" i="33"/>
  <c r="C9896" i="33"/>
  <c r="C9895" i="33"/>
  <c r="C9894" i="33"/>
  <c r="C9893" i="33"/>
  <c r="C9892" i="33"/>
  <c r="C9891" i="33"/>
  <c r="C9890" i="33"/>
  <c r="C9889" i="33"/>
  <c r="C9888" i="33"/>
  <c r="C9887" i="33"/>
  <c r="C9886" i="33"/>
  <c r="C9885" i="33"/>
  <c r="C9884" i="33"/>
  <c r="C9883" i="33"/>
  <c r="C9882" i="33"/>
  <c r="C9881" i="33"/>
  <c r="I9881" i="33" s="1" a="1"/>
  <c r="I9881" i="33" s="1"/>
  <c r="C9880" i="33"/>
  <c r="I9880" i="33" s="1" a="1"/>
  <c r="I9880" i="33" s="1"/>
  <c r="C9879" i="33"/>
  <c r="I9879" i="33" s="1" a="1"/>
  <c r="I9879" i="33" s="1"/>
  <c r="C9878" i="33"/>
  <c r="I9878" i="33" s="1" a="1"/>
  <c r="I9878" i="33" s="1"/>
  <c r="C9877" i="33"/>
  <c r="I9877" i="33" s="1" a="1"/>
  <c r="I9877" i="33" s="1"/>
  <c r="C9876" i="33"/>
  <c r="I9876" i="33" s="1" a="1"/>
  <c r="I9876" i="33" s="1"/>
  <c r="C9875" i="33"/>
  <c r="C9874" i="33"/>
  <c r="C9873" i="33"/>
  <c r="C9872" i="33"/>
  <c r="C9871" i="33"/>
  <c r="C9870" i="33"/>
  <c r="C9869" i="33"/>
  <c r="C9868" i="33"/>
  <c r="C9867" i="33"/>
  <c r="C9866" i="33"/>
  <c r="C9865" i="33"/>
  <c r="C9864" i="33"/>
  <c r="C9863" i="33"/>
  <c r="C9862" i="33"/>
  <c r="C9861" i="33"/>
  <c r="C9860" i="33"/>
  <c r="C9859" i="33"/>
  <c r="C9858" i="33"/>
  <c r="C9857" i="33"/>
  <c r="C9856" i="33"/>
  <c r="C9855" i="33"/>
  <c r="I9855" i="33" s="1" a="1"/>
  <c r="I9855" i="33" s="1"/>
  <c r="C9854" i="33"/>
  <c r="I9854" i="33" s="1" a="1"/>
  <c r="I9854" i="33" s="1"/>
  <c r="C9853" i="33"/>
  <c r="I9853" i="33" s="1" a="1"/>
  <c r="I9853" i="33" s="1"/>
  <c r="C9852" i="33"/>
  <c r="I9852" i="33" s="1" a="1"/>
  <c r="I9852" i="33" s="1"/>
  <c r="C9851" i="33"/>
  <c r="I9851" i="33" s="1" a="1"/>
  <c r="I9851" i="33" s="1"/>
  <c r="C9850" i="33"/>
  <c r="I9850" i="33" s="1" a="1"/>
  <c r="I9850" i="33" s="1"/>
  <c r="C9849" i="33"/>
  <c r="C9848" i="33"/>
  <c r="C9847" i="33"/>
  <c r="C9846" i="33"/>
  <c r="C9845" i="33"/>
  <c r="C9844" i="33"/>
  <c r="C9843" i="33"/>
  <c r="C9842" i="33"/>
  <c r="C9841" i="33"/>
  <c r="C9840" i="33"/>
  <c r="C9839" i="33"/>
  <c r="C9838" i="33"/>
  <c r="C9837" i="33"/>
  <c r="C9836" i="33"/>
  <c r="C9835" i="33"/>
  <c r="C9834" i="33"/>
  <c r="C9833" i="33"/>
  <c r="C9832" i="33"/>
  <c r="C9831" i="33"/>
  <c r="C9830" i="33"/>
  <c r="C9829" i="33"/>
  <c r="I9829" i="33" s="1" a="1"/>
  <c r="I9829" i="33" s="1"/>
  <c r="C9828" i="33"/>
  <c r="I9828" i="33" s="1" a="1"/>
  <c r="I9828" i="33" s="1"/>
  <c r="C9827" i="33"/>
  <c r="I9827" i="33" s="1" a="1"/>
  <c r="I9827" i="33" s="1"/>
  <c r="C9826" i="33"/>
  <c r="I9826" i="33" s="1" a="1"/>
  <c r="I9826" i="33" s="1"/>
  <c r="C9825" i="33"/>
  <c r="I9825" i="33" s="1" a="1"/>
  <c r="I9825" i="33" s="1"/>
  <c r="C9824" i="33"/>
  <c r="I9824" i="33" s="1" a="1"/>
  <c r="I9824" i="33" s="1"/>
  <c r="C9823" i="33"/>
  <c r="C9822" i="33"/>
  <c r="C9821" i="33"/>
  <c r="C9820" i="33"/>
  <c r="C9819" i="33"/>
  <c r="C9818" i="33"/>
  <c r="C9817" i="33"/>
  <c r="C9816" i="33"/>
  <c r="C9815" i="33"/>
  <c r="C9814" i="33"/>
  <c r="C9813" i="33"/>
  <c r="C9812" i="33"/>
  <c r="C9811" i="33"/>
  <c r="C9810" i="33"/>
  <c r="C9809" i="33"/>
  <c r="C9808" i="33"/>
  <c r="C9807" i="33"/>
  <c r="C9806" i="33"/>
  <c r="C9805" i="33"/>
  <c r="C9804" i="33"/>
  <c r="C9803" i="33"/>
  <c r="I9803" i="33" s="1" a="1"/>
  <c r="I9803" i="33" s="1"/>
  <c r="C9802" i="33"/>
  <c r="I9802" i="33" s="1" a="1"/>
  <c r="I9802" i="33" s="1"/>
  <c r="C9801" i="33"/>
  <c r="I9801" i="33" s="1" a="1"/>
  <c r="I9801" i="33" s="1"/>
  <c r="C9800" i="33"/>
  <c r="I9800" i="33" s="1" a="1"/>
  <c r="I9800" i="33" s="1"/>
  <c r="C9799" i="33"/>
  <c r="I9799" i="33" s="1" a="1"/>
  <c r="I9799" i="33" s="1"/>
  <c r="C9798" i="33"/>
  <c r="I9798" i="33" s="1" a="1"/>
  <c r="I9798" i="33" s="1"/>
  <c r="C9797" i="33"/>
  <c r="C9796" i="33"/>
  <c r="C9795" i="33"/>
  <c r="C9794" i="33"/>
  <c r="C9793" i="33"/>
  <c r="C9792" i="33"/>
  <c r="C9791" i="33"/>
  <c r="C9790" i="33"/>
  <c r="C9789" i="33"/>
  <c r="C9788" i="33"/>
  <c r="C9787" i="33"/>
  <c r="C9786" i="33"/>
  <c r="C9785" i="33"/>
  <c r="C9784" i="33"/>
  <c r="C9783" i="33"/>
  <c r="C9782" i="33"/>
  <c r="C9781" i="33"/>
  <c r="C9780" i="33"/>
  <c r="C9779" i="33"/>
  <c r="C9778" i="33"/>
  <c r="C9777" i="33"/>
  <c r="I9777" i="33" s="1" a="1"/>
  <c r="I9777" i="33" s="1"/>
  <c r="C9776" i="33"/>
  <c r="I9776" i="33" s="1" a="1"/>
  <c r="I9776" i="33" s="1"/>
  <c r="C9775" i="33"/>
  <c r="I9775" i="33" s="1" a="1"/>
  <c r="I9775" i="33" s="1"/>
  <c r="C9774" i="33"/>
  <c r="I9774" i="33" s="1" a="1"/>
  <c r="I9774" i="33" s="1"/>
  <c r="C9773" i="33"/>
  <c r="I9773" i="33" s="1" a="1"/>
  <c r="I9773" i="33" s="1"/>
  <c r="C9772" i="33"/>
  <c r="I9772" i="33" s="1" a="1"/>
  <c r="I9772" i="33" s="1"/>
  <c r="C9771" i="33"/>
  <c r="C9770" i="33"/>
  <c r="C9769" i="33"/>
  <c r="C9768" i="33"/>
  <c r="C9767" i="33"/>
  <c r="C9766" i="33"/>
  <c r="C9765" i="33"/>
  <c r="C9764" i="33"/>
  <c r="C9763" i="33"/>
  <c r="C9762" i="33"/>
  <c r="C9761" i="33"/>
  <c r="C9760" i="33"/>
  <c r="C9759" i="33"/>
  <c r="C9758" i="33"/>
  <c r="C9757" i="33"/>
  <c r="C9756" i="33"/>
  <c r="C9755" i="33"/>
  <c r="C9754" i="33"/>
  <c r="C9753" i="33"/>
  <c r="C9752" i="33"/>
  <c r="C9751" i="33"/>
  <c r="I9751" i="33" s="1" a="1"/>
  <c r="I9751" i="33" s="1"/>
  <c r="C9750" i="33"/>
  <c r="I9750" i="33" s="1" a="1"/>
  <c r="I9750" i="33" s="1"/>
  <c r="C9749" i="33"/>
  <c r="I9749" i="33" s="1" a="1"/>
  <c r="I9749" i="33" s="1"/>
  <c r="C9748" i="33"/>
  <c r="I9748" i="33" s="1" a="1"/>
  <c r="I9748" i="33" s="1"/>
  <c r="C9747" i="33"/>
  <c r="I9747" i="33" s="1" a="1"/>
  <c r="I9747" i="33" s="1"/>
  <c r="C9746" i="33"/>
  <c r="I9746" i="33" s="1" a="1"/>
  <c r="I9746" i="33" s="1"/>
  <c r="C9745" i="33"/>
  <c r="C9744" i="33"/>
  <c r="C9743" i="33"/>
  <c r="C9742" i="33"/>
  <c r="C9741" i="33"/>
  <c r="C9740" i="33"/>
  <c r="C9739" i="33"/>
  <c r="C9738" i="33"/>
  <c r="C9737" i="33"/>
  <c r="C9736" i="33"/>
  <c r="C9735" i="33"/>
  <c r="C9734" i="33"/>
  <c r="C9733" i="33"/>
  <c r="C9732" i="33"/>
  <c r="C9731" i="33"/>
  <c r="C9730" i="33"/>
  <c r="C9729" i="33"/>
  <c r="C9728" i="33"/>
  <c r="C9727" i="33"/>
  <c r="C9726" i="33"/>
  <c r="C9725" i="33"/>
  <c r="I9725" i="33" s="1" a="1"/>
  <c r="I9725" i="33" s="1"/>
  <c r="C9724" i="33"/>
  <c r="I9724" i="33" s="1" a="1"/>
  <c r="I9724" i="33" s="1"/>
  <c r="C9723" i="33"/>
  <c r="I9723" i="33" s="1" a="1"/>
  <c r="I9723" i="33" s="1"/>
  <c r="C9722" i="33"/>
  <c r="I9722" i="33" s="1" a="1"/>
  <c r="I9722" i="33" s="1"/>
  <c r="C9721" i="33"/>
  <c r="I9721" i="33" s="1" a="1"/>
  <c r="I9721" i="33" s="1"/>
  <c r="C9720" i="33"/>
  <c r="I9720" i="33" s="1" a="1"/>
  <c r="I9720" i="33" s="1"/>
  <c r="C9719" i="33"/>
  <c r="C9718" i="33"/>
  <c r="C9717" i="33"/>
  <c r="C9716" i="33"/>
  <c r="C9715" i="33"/>
  <c r="C9714" i="33"/>
  <c r="C9713" i="33"/>
  <c r="C9712" i="33"/>
  <c r="C9711" i="33"/>
  <c r="C9710" i="33"/>
  <c r="C9709" i="33"/>
  <c r="C9708" i="33"/>
  <c r="C9707" i="33"/>
  <c r="C9706" i="33"/>
  <c r="C9705" i="33"/>
  <c r="C9704" i="33"/>
  <c r="C9703" i="33"/>
  <c r="C9702" i="33"/>
  <c r="C9701" i="33"/>
  <c r="C9700" i="33"/>
  <c r="C9699" i="33"/>
  <c r="I9699" i="33" s="1" a="1"/>
  <c r="I9699" i="33" s="1"/>
  <c r="C9698" i="33"/>
  <c r="I9698" i="33" s="1" a="1"/>
  <c r="I9698" i="33" s="1"/>
  <c r="C9697" i="33"/>
  <c r="I9697" i="33" s="1" a="1"/>
  <c r="I9697" i="33" s="1"/>
  <c r="C9696" i="33"/>
  <c r="I9696" i="33" s="1" a="1"/>
  <c r="I9696" i="33" s="1"/>
  <c r="C9695" i="33"/>
  <c r="I9695" i="33" s="1" a="1"/>
  <c r="I9695" i="33" s="1"/>
  <c r="C9694" i="33"/>
  <c r="I9694" i="33" s="1" a="1"/>
  <c r="I9694" i="33" s="1"/>
  <c r="C9693" i="33"/>
  <c r="C9692" i="33"/>
  <c r="C9691" i="33"/>
  <c r="C9690" i="33"/>
  <c r="C9689" i="33"/>
  <c r="C9688" i="33"/>
  <c r="C9687" i="33"/>
  <c r="C9686" i="33"/>
  <c r="C9685" i="33"/>
  <c r="C9684" i="33"/>
  <c r="C9683" i="33"/>
  <c r="C9682" i="33"/>
  <c r="C9681" i="33"/>
  <c r="C9680" i="33"/>
  <c r="C9679" i="33"/>
  <c r="C9678" i="33"/>
  <c r="C9677" i="33"/>
  <c r="C9676" i="33"/>
  <c r="C9675" i="33"/>
  <c r="C9674" i="33"/>
  <c r="C9673" i="33"/>
  <c r="I9673" i="33" s="1" a="1"/>
  <c r="I9673" i="33" s="1"/>
  <c r="C9672" i="33"/>
  <c r="I9672" i="33" s="1" a="1"/>
  <c r="I9672" i="33" s="1"/>
  <c r="C9671" i="33"/>
  <c r="I9671" i="33" s="1" a="1"/>
  <c r="I9671" i="33" s="1"/>
  <c r="C9670" i="33"/>
  <c r="I9670" i="33" s="1" a="1"/>
  <c r="I9670" i="33" s="1"/>
  <c r="C9669" i="33"/>
  <c r="I9669" i="33" s="1" a="1"/>
  <c r="I9669" i="33" s="1"/>
  <c r="C9668" i="33"/>
  <c r="I9668" i="33" s="1" a="1"/>
  <c r="I9668" i="33" s="1"/>
  <c r="C9667" i="33"/>
  <c r="C9666" i="33"/>
  <c r="C9665" i="33"/>
  <c r="C9664" i="33"/>
  <c r="C9663" i="33"/>
  <c r="C9662" i="33"/>
  <c r="C9661" i="33"/>
  <c r="C9660" i="33"/>
  <c r="C9659" i="33"/>
  <c r="C9658" i="33"/>
  <c r="C9657" i="33"/>
  <c r="C9656" i="33"/>
  <c r="C9655" i="33"/>
  <c r="C9654" i="33"/>
  <c r="C9653" i="33"/>
  <c r="C9652" i="33"/>
  <c r="C9651" i="33"/>
  <c r="C9650" i="33"/>
  <c r="C9649" i="33"/>
  <c r="C9648" i="33"/>
  <c r="C9647" i="33"/>
  <c r="I9647" i="33" s="1" a="1"/>
  <c r="I9647" i="33" s="1"/>
  <c r="C9646" i="33"/>
  <c r="I9646" i="33" s="1" a="1"/>
  <c r="I9646" i="33" s="1"/>
  <c r="C9645" i="33"/>
  <c r="I9645" i="33" s="1" a="1"/>
  <c r="I9645" i="33" s="1"/>
  <c r="C9644" i="33"/>
  <c r="I9644" i="33" s="1" a="1"/>
  <c r="I9644" i="33" s="1"/>
  <c r="C9643" i="33"/>
  <c r="I9643" i="33" s="1" a="1"/>
  <c r="I9643" i="33" s="1"/>
  <c r="C9642" i="33"/>
  <c r="I9642" i="33" s="1" a="1"/>
  <c r="I9642" i="33" s="1"/>
  <c r="C9641" i="33"/>
  <c r="C9640" i="33"/>
  <c r="C9639" i="33"/>
  <c r="C9638" i="33"/>
  <c r="C9637" i="33"/>
  <c r="C9636" i="33"/>
  <c r="C9635" i="33"/>
  <c r="C9634" i="33"/>
  <c r="C9633" i="33"/>
  <c r="C9632" i="33"/>
  <c r="C9631" i="33"/>
  <c r="C9630" i="33"/>
  <c r="C9629" i="33"/>
  <c r="C9628" i="33"/>
  <c r="C9627" i="33"/>
  <c r="C9626" i="33"/>
  <c r="C9625" i="33"/>
  <c r="C9624" i="33"/>
  <c r="C9623" i="33"/>
  <c r="C9622" i="33"/>
  <c r="C9621" i="33"/>
  <c r="I9621" i="33" s="1" a="1"/>
  <c r="I9621" i="33" s="1"/>
  <c r="C9620" i="33"/>
  <c r="I9620" i="33" s="1" a="1"/>
  <c r="I9620" i="33" s="1"/>
  <c r="C9619" i="33"/>
  <c r="I9619" i="33" s="1" a="1"/>
  <c r="I9619" i="33" s="1"/>
  <c r="C9618" i="33"/>
  <c r="I9618" i="33" s="1" a="1"/>
  <c r="I9618" i="33" s="1"/>
  <c r="C9617" i="33"/>
  <c r="I9617" i="33" s="1" a="1"/>
  <c r="I9617" i="33" s="1"/>
  <c r="C9616" i="33"/>
  <c r="I9616" i="33" s="1" a="1"/>
  <c r="I9616" i="33" s="1"/>
  <c r="C9615" i="33"/>
  <c r="C9614" i="33"/>
  <c r="C9613" i="33"/>
  <c r="C9612" i="33"/>
  <c r="C9611" i="33"/>
  <c r="C9610" i="33"/>
  <c r="C9609" i="33"/>
  <c r="C9608" i="33"/>
  <c r="C9607" i="33"/>
  <c r="C9606" i="33"/>
  <c r="C9605" i="33"/>
  <c r="C9604" i="33"/>
  <c r="C9603" i="33"/>
  <c r="C9602" i="33"/>
  <c r="C9601" i="33"/>
  <c r="C9600" i="33"/>
  <c r="C9599" i="33"/>
  <c r="C9598" i="33"/>
  <c r="C9597" i="33"/>
  <c r="C9596" i="33"/>
  <c r="C9595" i="33"/>
  <c r="I9595" i="33" s="1" a="1"/>
  <c r="I9595" i="33" s="1"/>
  <c r="C9594" i="33"/>
  <c r="I9594" i="33" s="1" a="1"/>
  <c r="I9594" i="33" s="1"/>
  <c r="C9593" i="33"/>
  <c r="I9593" i="33" s="1" a="1"/>
  <c r="I9593" i="33" s="1"/>
  <c r="C9592" i="33"/>
  <c r="I9592" i="33" s="1" a="1"/>
  <c r="I9592" i="33" s="1"/>
  <c r="C9591" i="33"/>
  <c r="I9591" i="33" s="1" a="1"/>
  <c r="I9591" i="33" s="1"/>
  <c r="C9590" i="33"/>
  <c r="I9590" i="33" s="1" a="1"/>
  <c r="I9590" i="33" s="1"/>
  <c r="C9589" i="33"/>
  <c r="C9588" i="33"/>
  <c r="C9587" i="33"/>
  <c r="C9586" i="33"/>
  <c r="C9585" i="33"/>
  <c r="C9584" i="33"/>
  <c r="C9583" i="33"/>
  <c r="C9582" i="33"/>
  <c r="C9581" i="33"/>
  <c r="C9580" i="33"/>
  <c r="C9579" i="33"/>
  <c r="C9578" i="33"/>
  <c r="C9577" i="33"/>
  <c r="C9576" i="33"/>
  <c r="C9575" i="33"/>
  <c r="C9574" i="33"/>
  <c r="C9573" i="33"/>
  <c r="C9572" i="33"/>
  <c r="C9571" i="33"/>
  <c r="C9570" i="33"/>
  <c r="I5982" i="33" a="1"/>
  <c r="I5982" i="33" s="1"/>
  <c r="I2" i="33" a="1"/>
  <c r="I2" i="33" s="1"/>
  <c r="I5984" i="33" a="1"/>
  <c r="I5984" i="33" s="1"/>
  <c r="K8" i="35"/>
  <c r="L3" i="35"/>
  <c r="L4" i="35"/>
  <c r="L7" i="35"/>
  <c r="L10" i="35"/>
  <c r="L11" i="35"/>
  <c r="L12" i="35"/>
  <c r="L2" i="35"/>
  <c r="K5" i="35"/>
  <c r="K6" i="35"/>
  <c r="K9" i="35"/>
  <c r="K10" i="35"/>
  <c r="K11" i="35"/>
  <c r="K12" i="35"/>
  <c r="J10" i="35"/>
  <c r="J11" i="35"/>
  <c r="J12" i="35"/>
  <c r="AC8" i="34"/>
  <c r="AC9" i="34"/>
  <c r="AC10" i="34"/>
  <c r="AC11" i="34"/>
  <c r="AC12" i="34"/>
  <c r="AC13" i="34"/>
  <c r="AC14" i="34"/>
  <c r="AC15" i="34"/>
  <c r="AC16" i="34"/>
  <c r="AC17" i="34"/>
  <c r="AC18" i="34"/>
  <c r="AC19" i="34"/>
  <c r="AC20" i="34"/>
  <c r="AC21" i="34"/>
  <c r="AC22" i="34"/>
  <c r="AC23" i="34"/>
  <c r="AC24" i="34"/>
  <c r="AC25" i="34"/>
  <c r="AC26" i="34"/>
  <c r="AC27" i="34"/>
  <c r="AC28" i="34"/>
  <c r="AC29" i="34"/>
  <c r="AC30" i="34"/>
  <c r="AC31" i="34"/>
  <c r="AC32" i="34"/>
  <c r="AC33" i="34"/>
  <c r="AC34" i="34"/>
  <c r="AC35" i="34"/>
  <c r="AC36" i="34"/>
  <c r="AC37" i="34"/>
  <c r="AC38" i="34"/>
  <c r="AC39" i="34"/>
  <c r="AC40" i="34"/>
  <c r="AC41" i="34"/>
  <c r="AC42" i="34"/>
  <c r="AC43" i="34"/>
  <c r="AC44" i="34"/>
  <c r="AC45" i="34"/>
  <c r="AC46" i="34"/>
  <c r="AC47" i="34"/>
  <c r="AC49" i="34"/>
  <c r="AC50" i="34"/>
  <c r="AC51" i="34"/>
  <c r="AC52" i="34"/>
  <c r="AC53" i="34"/>
  <c r="AC54" i="34"/>
  <c r="AC55" i="34"/>
  <c r="AC56" i="34"/>
  <c r="AC57" i="34"/>
  <c r="AC58" i="34"/>
  <c r="AC59" i="34"/>
  <c r="AC60" i="34"/>
  <c r="AC61" i="34"/>
  <c r="AC62" i="34"/>
  <c r="AC63" i="34"/>
  <c r="AC64" i="34"/>
  <c r="AC65" i="34"/>
  <c r="AC66" i="34"/>
  <c r="AC7" i="34"/>
  <c r="AB8" i="34"/>
  <c r="AB9" i="34"/>
  <c r="AB10" i="34"/>
  <c r="AB11" i="34"/>
  <c r="AB12" i="34"/>
  <c r="AB13" i="34"/>
  <c r="AB14" i="34"/>
  <c r="AB15" i="34"/>
  <c r="AB16" i="34"/>
  <c r="AB17" i="34"/>
  <c r="AB18" i="34"/>
  <c r="AB19" i="34"/>
  <c r="AB20" i="34"/>
  <c r="AB21" i="34"/>
  <c r="AB22" i="34"/>
  <c r="AB23" i="34"/>
  <c r="AB24" i="34"/>
  <c r="AB25" i="34"/>
  <c r="AB26" i="34"/>
  <c r="AB27" i="34"/>
  <c r="AB28" i="34"/>
  <c r="AB29" i="34"/>
  <c r="AB30" i="34"/>
  <c r="AB31" i="34"/>
  <c r="AB32" i="34"/>
  <c r="AB33" i="34"/>
  <c r="AB34" i="34"/>
  <c r="AB35" i="34"/>
  <c r="AB36" i="34"/>
  <c r="AB37" i="34"/>
  <c r="AB38" i="34"/>
  <c r="AB39" i="34"/>
  <c r="AB40" i="34"/>
  <c r="AB41" i="34"/>
  <c r="AB42" i="34"/>
  <c r="AB43" i="34"/>
  <c r="AB44" i="34"/>
  <c r="AB45" i="34"/>
  <c r="AB46" i="34"/>
  <c r="AB47" i="34"/>
  <c r="AB48" i="34"/>
  <c r="AB49" i="34"/>
  <c r="AB50" i="34"/>
  <c r="AB51" i="34"/>
  <c r="AB52" i="34"/>
  <c r="AB53" i="34"/>
  <c r="AB54" i="34"/>
  <c r="AB55" i="34"/>
  <c r="AB56" i="34"/>
  <c r="AB57" i="34"/>
  <c r="AB58" i="34"/>
  <c r="AB59" i="34"/>
  <c r="AB60" i="34"/>
  <c r="AB61" i="34"/>
  <c r="AB62" i="34"/>
  <c r="AB63" i="34"/>
  <c r="AB64" i="34"/>
  <c r="AB65" i="34"/>
  <c r="AB66" i="34"/>
  <c r="AB7" i="34"/>
  <c r="C19" i="35"/>
  <c r="C16" i="35"/>
  <c r="C15" i="35"/>
  <c r="C14" i="35"/>
  <c r="C13" i="35"/>
  <c r="C12" i="35"/>
  <c r="C11" i="35"/>
  <c r="C10" i="35"/>
  <c r="C9" i="35"/>
  <c r="I7177" i="33" a="1"/>
  <c r="I7177" i="33" s="1"/>
  <c r="I7176" i="33" a="1"/>
  <c r="I7176" i="33" s="1"/>
  <c r="I7175" i="33" a="1"/>
  <c r="I7175" i="33" s="1"/>
  <c r="I7174" i="33" a="1"/>
  <c r="I7174" i="33" s="1"/>
  <c r="I7173" i="33" a="1"/>
  <c r="I7173" i="33" s="1"/>
  <c r="I7172" i="33" a="1"/>
  <c r="I7172" i="33" s="1"/>
  <c r="I7171" i="33" a="1"/>
  <c r="I7171" i="33" s="1"/>
  <c r="I7170" i="33" a="1"/>
  <c r="I7170" i="33" s="1"/>
  <c r="I7169" i="33" a="1"/>
  <c r="I7169" i="33" s="1"/>
  <c r="I7168" i="33" a="1"/>
  <c r="I7168" i="33" s="1"/>
  <c r="I7167" i="33" a="1"/>
  <c r="I7167" i="33" s="1"/>
  <c r="I7166" i="33" a="1"/>
  <c r="I7166" i="33" s="1"/>
  <c r="I7165" i="33" a="1"/>
  <c r="I7165" i="33" s="1"/>
  <c r="I7164" i="33" a="1"/>
  <c r="I7164" i="33" s="1"/>
  <c r="I7163" i="33" a="1"/>
  <c r="I7163" i="33" s="1"/>
  <c r="I7162" i="33" a="1"/>
  <c r="I7162" i="33" s="1"/>
  <c r="I7161" i="33" a="1"/>
  <c r="I7161" i="33" s="1"/>
  <c r="I7160" i="33" a="1"/>
  <c r="I7160" i="33" s="1"/>
  <c r="I7159" i="33" a="1"/>
  <c r="I7159" i="33" s="1"/>
  <c r="I7158" i="33" a="1"/>
  <c r="I7158" i="33" s="1"/>
  <c r="I7157" i="33" a="1"/>
  <c r="I7157" i="33" s="1"/>
  <c r="I7156" i="33" a="1"/>
  <c r="I7156" i="33" s="1"/>
  <c r="I7155" i="33" a="1"/>
  <c r="I7155" i="33" s="1"/>
  <c r="I7154" i="33" a="1"/>
  <c r="I7154" i="33" s="1"/>
  <c r="I7153" i="33" a="1"/>
  <c r="I7153" i="33" s="1"/>
  <c r="I7152" i="33" a="1"/>
  <c r="I7152" i="33" s="1"/>
  <c r="I7151" i="33" a="1"/>
  <c r="I7151" i="33" s="1"/>
  <c r="I7150" i="33" a="1"/>
  <c r="I7150" i="33" s="1"/>
  <c r="I7149" i="33" a="1"/>
  <c r="I7149" i="33" s="1"/>
  <c r="I7148" i="33" a="1"/>
  <c r="I7148" i="33" s="1"/>
  <c r="I7147" i="33" a="1"/>
  <c r="I7147" i="33" s="1"/>
  <c r="I7146" i="33" a="1"/>
  <c r="I7146" i="33" s="1"/>
  <c r="I7145" i="33" a="1"/>
  <c r="I7145" i="33" s="1"/>
  <c r="I7144" i="33" a="1"/>
  <c r="I7144" i="33" s="1"/>
  <c r="I7143" i="33" a="1"/>
  <c r="I7143" i="33" s="1"/>
  <c r="I7142" i="33" a="1"/>
  <c r="I7142" i="33" s="1"/>
  <c r="I7141" i="33" a="1"/>
  <c r="I7141" i="33" s="1"/>
  <c r="I7140" i="33" a="1"/>
  <c r="I7140" i="33" s="1"/>
  <c r="I7139" i="33" a="1"/>
  <c r="I7139" i="33" s="1"/>
  <c r="I7138" i="33" a="1"/>
  <c r="I7138" i="33" s="1"/>
  <c r="I7137" i="33" a="1"/>
  <c r="I7137" i="33" s="1"/>
  <c r="I7136" i="33" a="1"/>
  <c r="I7136" i="33" s="1"/>
  <c r="I7135" i="33" a="1"/>
  <c r="I7135" i="33" s="1"/>
  <c r="I7134" i="33" a="1"/>
  <c r="I7134" i="33" s="1"/>
  <c r="I7133" i="33" a="1"/>
  <c r="I7133" i="33" s="1"/>
  <c r="I7132" i="33" a="1"/>
  <c r="I7132" i="33" s="1"/>
  <c r="I7131" i="33" a="1"/>
  <c r="I7131" i="33" s="1"/>
  <c r="I7130" i="33" a="1"/>
  <c r="I7130" i="33" s="1"/>
  <c r="I7129" i="33" a="1"/>
  <c r="I7129" i="33" s="1"/>
  <c r="I7128" i="33" a="1"/>
  <c r="I7128" i="33" s="1"/>
  <c r="I7127" i="33" a="1"/>
  <c r="I7127" i="33" s="1"/>
  <c r="I7126" i="33" a="1"/>
  <c r="I7126" i="33" s="1"/>
  <c r="I7125" i="33" a="1"/>
  <c r="I7125" i="33" s="1"/>
  <c r="I7124" i="33" a="1"/>
  <c r="I7124" i="33" s="1"/>
  <c r="I7123" i="33" a="1"/>
  <c r="I7123" i="33" s="1"/>
  <c r="I7122" i="33" a="1"/>
  <c r="I7122" i="33" s="1"/>
  <c r="I7121" i="33" a="1"/>
  <c r="I7121" i="33" s="1"/>
  <c r="I7120" i="33" a="1"/>
  <c r="I7120" i="33" s="1"/>
  <c r="I7119" i="33" a="1"/>
  <c r="I7119" i="33" s="1"/>
  <c r="I7118" i="33" a="1"/>
  <c r="I7118" i="33" s="1"/>
  <c r="I7117" i="33" a="1"/>
  <c r="I7117" i="33" s="1"/>
  <c r="I7116" i="33" a="1"/>
  <c r="I7116" i="33" s="1"/>
  <c r="I7115" i="33" a="1"/>
  <c r="I7115" i="33" s="1"/>
  <c r="I7114" i="33" a="1"/>
  <c r="I7114" i="33" s="1"/>
  <c r="I7113" i="33" a="1"/>
  <c r="I7113" i="33" s="1"/>
  <c r="I7112" i="33" a="1"/>
  <c r="I7112" i="33" s="1"/>
  <c r="I7111" i="33" a="1"/>
  <c r="I7111" i="33" s="1"/>
  <c r="I7110" i="33" a="1"/>
  <c r="I7110" i="33" s="1"/>
  <c r="I7109" i="33" a="1"/>
  <c r="I7109" i="33" s="1"/>
  <c r="I7108" i="33" a="1"/>
  <c r="I7108" i="33" s="1"/>
  <c r="I7107" i="33" a="1"/>
  <c r="I7107" i="33" s="1"/>
  <c r="I7106" i="33" a="1"/>
  <c r="I7106" i="33" s="1"/>
  <c r="I7105" i="33" a="1"/>
  <c r="I7105" i="33" s="1"/>
  <c r="I7104" i="33" a="1"/>
  <c r="I7104" i="33" s="1"/>
  <c r="I7103" i="33" a="1"/>
  <c r="I7103" i="33" s="1"/>
  <c r="I7102" i="33" a="1"/>
  <c r="I7102" i="33" s="1"/>
  <c r="I7101" i="33" a="1"/>
  <c r="I7101" i="33" s="1"/>
  <c r="I7100" i="33" a="1"/>
  <c r="I7100" i="33" s="1"/>
  <c r="I7099" i="33" a="1"/>
  <c r="I7099" i="33" s="1"/>
  <c r="I7098" i="33" a="1"/>
  <c r="I7098" i="33" s="1"/>
  <c r="I7097" i="33" a="1"/>
  <c r="I7097" i="33" s="1"/>
  <c r="I7096" i="33" a="1"/>
  <c r="I7096" i="33" s="1"/>
  <c r="I7095" i="33" a="1"/>
  <c r="I7095" i="33" s="1"/>
  <c r="I7094" i="33" a="1"/>
  <c r="I7094" i="33" s="1"/>
  <c r="I7093" i="33" a="1"/>
  <c r="I7093" i="33" s="1"/>
  <c r="I7092" i="33" a="1"/>
  <c r="I7092" i="33" s="1"/>
  <c r="I7091" i="33" a="1"/>
  <c r="I7091" i="33" s="1"/>
  <c r="I7090" i="33" a="1"/>
  <c r="I7090" i="33" s="1"/>
  <c r="I7089" i="33" a="1"/>
  <c r="I7089" i="33" s="1"/>
  <c r="I7088" i="33" a="1"/>
  <c r="I7088" i="33" s="1"/>
  <c r="I7087" i="33" a="1"/>
  <c r="I7087" i="33" s="1"/>
  <c r="I7086" i="33" a="1"/>
  <c r="I7086" i="33" s="1"/>
  <c r="I7085" i="33" a="1"/>
  <c r="I7085" i="33" s="1"/>
  <c r="I7084" i="33" a="1"/>
  <c r="I7084" i="33" s="1"/>
  <c r="I7083" i="33" a="1"/>
  <c r="I7083" i="33" s="1"/>
  <c r="I7082" i="33" a="1"/>
  <c r="I7082" i="33" s="1"/>
  <c r="I7081" i="33" a="1"/>
  <c r="I7081" i="33" s="1"/>
  <c r="I7080" i="33" a="1"/>
  <c r="I7080" i="33" s="1"/>
  <c r="I7079" i="33" a="1"/>
  <c r="I7079" i="33" s="1"/>
  <c r="I7078" i="33" a="1"/>
  <c r="I7078" i="33" s="1"/>
  <c r="I7077" i="33" a="1"/>
  <c r="I7077" i="33" s="1"/>
  <c r="I7076" i="33" a="1"/>
  <c r="I7076" i="33" s="1"/>
  <c r="I7075" i="33" a="1"/>
  <c r="I7075" i="33" s="1"/>
  <c r="I7074" i="33" a="1"/>
  <c r="I7074" i="33" s="1"/>
  <c r="I7073" i="33" a="1"/>
  <c r="I7073" i="33" s="1"/>
  <c r="I7072" i="33" a="1"/>
  <c r="I7072" i="33" s="1"/>
  <c r="I7071" i="33" a="1"/>
  <c r="I7071" i="33" s="1"/>
  <c r="I7070" i="33" a="1"/>
  <c r="I7070" i="33" s="1"/>
  <c r="I7069" i="33" a="1"/>
  <c r="I7069" i="33" s="1"/>
  <c r="I7068" i="33" a="1"/>
  <c r="I7068" i="33" s="1"/>
  <c r="I7067" i="33" a="1"/>
  <c r="I7067" i="33" s="1"/>
  <c r="I7066" i="33" a="1"/>
  <c r="I7066" i="33" s="1"/>
  <c r="I7065" i="33" a="1"/>
  <c r="I7065" i="33" s="1"/>
  <c r="I7064" i="33" a="1"/>
  <c r="I7064" i="33" s="1"/>
  <c r="I7063" i="33" a="1"/>
  <c r="I7063" i="33" s="1"/>
  <c r="I7062" i="33" a="1"/>
  <c r="I7062" i="33" s="1"/>
  <c r="I7061" i="33" a="1"/>
  <c r="I7061" i="33" s="1"/>
  <c r="I7060" i="33" a="1"/>
  <c r="I7060" i="33" s="1"/>
  <c r="I7059" i="33" a="1"/>
  <c r="I7059" i="33" s="1"/>
  <c r="I7058" i="33" a="1"/>
  <c r="I7058" i="33" s="1"/>
  <c r="I7057" i="33" a="1"/>
  <c r="I7057" i="33" s="1"/>
  <c r="I7056" i="33" a="1"/>
  <c r="I7056" i="33" s="1"/>
  <c r="I7055" i="33" a="1"/>
  <c r="I7055" i="33" s="1"/>
  <c r="I7054" i="33" a="1"/>
  <c r="I7054" i="33" s="1"/>
  <c r="I7053" i="33" a="1"/>
  <c r="I7053" i="33" s="1"/>
  <c r="I7052" i="33" a="1"/>
  <c r="I7052" i="33" s="1"/>
  <c r="I7051" i="33" a="1"/>
  <c r="I7051" i="33" s="1"/>
  <c r="I7050" i="33" a="1"/>
  <c r="I7050" i="33" s="1"/>
  <c r="I7049" i="33" a="1"/>
  <c r="I7049" i="33" s="1"/>
  <c r="I7048" i="33" a="1"/>
  <c r="I7048" i="33" s="1"/>
  <c r="I7047" i="33" a="1"/>
  <c r="I7047" i="33" s="1"/>
  <c r="I7046" i="33" a="1"/>
  <c r="I7046" i="33" s="1"/>
  <c r="I7045" i="33" a="1"/>
  <c r="I7045" i="33" s="1"/>
  <c r="I7044" i="33" a="1"/>
  <c r="I7044" i="33" s="1"/>
  <c r="I7043" i="33" a="1"/>
  <c r="I7043" i="33" s="1"/>
  <c r="I7042" i="33" a="1"/>
  <c r="I7042" i="33" s="1"/>
  <c r="I7041" i="33" a="1"/>
  <c r="I7041" i="33" s="1"/>
  <c r="I7040" i="33" a="1"/>
  <c r="I7040" i="33" s="1"/>
  <c r="I7039" i="33" a="1"/>
  <c r="I7039" i="33" s="1"/>
  <c r="I7038" i="33" a="1"/>
  <c r="I7038" i="33" s="1"/>
  <c r="I7037" i="33" a="1"/>
  <c r="I7037" i="33" s="1"/>
  <c r="I7036" i="33" a="1"/>
  <c r="I7036" i="33" s="1"/>
  <c r="I7035" i="33" a="1"/>
  <c r="I7035" i="33" s="1"/>
  <c r="I7034" i="33" a="1"/>
  <c r="I7034" i="33" s="1"/>
  <c r="I7033" i="33" a="1"/>
  <c r="I7033" i="33" s="1"/>
  <c r="I7032" i="33" a="1"/>
  <c r="I7032" i="33" s="1"/>
  <c r="I7031" i="33" a="1"/>
  <c r="I7031" i="33" s="1"/>
  <c r="I7030" i="33" a="1"/>
  <c r="I7030" i="33" s="1"/>
  <c r="I7029" i="33" a="1"/>
  <c r="I7029" i="33" s="1"/>
  <c r="I7028" i="33" a="1"/>
  <c r="I7028" i="33" s="1"/>
  <c r="I7027" i="33" a="1"/>
  <c r="I7027" i="33" s="1"/>
  <c r="I7026" i="33" a="1"/>
  <c r="I7026" i="33" s="1"/>
  <c r="I7025" i="33" a="1"/>
  <c r="I7025" i="33" s="1"/>
  <c r="I7024" i="33" a="1"/>
  <c r="I7024" i="33" s="1"/>
  <c r="I7023" i="33" a="1"/>
  <c r="I7023" i="33" s="1"/>
  <c r="I7022" i="33" a="1"/>
  <c r="I7022" i="33" s="1"/>
  <c r="I7021" i="33" a="1"/>
  <c r="I7021" i="33" s="1"/>
  <c r="I7020" i="33" a="1"/>
  <c r="I7020" i="33" s="1"/>
  <c r="I7019" i="33" a="1"/>
  <c r="I7019" i="33" s="1"/>
  <c r="I7018" i="33" a="1"/>
  <c r="I7018" i="33" s="1"/>
  <c r="I7017" i="33" a="1"/>
  <c r="I7017" i="33" s="1"/>
  <c r="I7016" i="33" a="1"/>
  <c r="I7016" i="33" s="1"/>
  <c r="I7015" i="33" a="1"/>
  <c r="I7015" i="33" s="1"/>
  <c r="I7014" i="33" a="1"/>
  <c r="I7014" i="33" s="1"/>
  <c r="I7013" i="33" a="1"/>
  <c r="I7013" i="33" s="1"/>
  <c r="I7012" i="33" a="1"/>
  <c r="I7012" i="33" s="1"/>
  <c r="I7011" i="33" a="1"/>
  <c r="I7011" i="33" s="1"/>
  <c r="I7010" i="33" a="1"/>
  <c r="I7010" i="33" s="1"/>
  <c r="I7009" i="33" a="1"/>
  <c r="I7009" i="33" s="1"/>
  <c r="I7008" i="33" a="1"/>
  <c r="I7008" i="33" s="1"/>
  <c r="I7007" i="33" a="1"/>
  <c r="I7007" i="33" s="1"/>
  <c r="I7006" i="33" a="1"/>
  <c r="I7006" i="33" s="1"/>
  <c r="I7005" i="33" a="1"/>
  <c r="I7005" i="33" s="1"/>
  <c r="I7004" i="33" a="1"/>
  <c r="I7004" i="33" s="1"/>
  <c r="I7003" i="33" a="1"/>
  <c r="I7003" i="33" s="1"/>
  <c r="I7002" i="33" a="1"/>
  <c r="I7002" i="33" s="1"/>
  <c r="I7001" i="33" a="1"/>
  <c r="I7001" i="33" s="1"/>
  <c r="I7000" i="33" a="1"/>
  <c r="I7000" i="33" s="1"/>
  <c r="I6999" i="33" a="1"/>
  <c r="I6999" i="33" s="1"/>
  <c r="I6998" i="33" a="1"/>
  <c r="I6998" i="33" s="1"/>
  <c r="I6997" i="33" a="1"/>
  <c r="I6997" i="33" s="1"/>
  <c r="I6996" i="33" a="1"/>
  <c r="I6996" i="33" s="1"/>
  <c r="I6995" i="33" a="1"/>
  <c r="I6995" i="33" s="1"/>
  <c r="I6994" i="33" a="1"/>
  <c r="I6994" i="33" s="1"/>
  <c r="I6993" i="33" a="1"/>
  <c r="I6993" i="33" s="1"/>
  <c r="I6992" i="33" a="1"/>
  <c r="I6992" i="33" s="1"/>
  <c r="I6991" i="33" a="1"/>
  <c r="I6991" i="33" s="1"/>
  <c r="I6990" i="33" a="1"/>
  <c r="I6990" i="33" s="1"/>
  <c r="I6989" i="33" a="1"/>
  <c r="I6989" i="33" s="1"/>
  <c r="I6988" i="33" a="1"/>
  <c r="I6988" i="33" s="1"/>
  <c r="I6987" i="33" a="1"/>
  <c r="I6987" i="33" s="1"/>
  <c r="I6986" i="33" a="1"/>
  <c r="I6986" i="33" s="1"/>
  <c r="I6985" i="33" a="1"/>
  <c r="I6985" i="33" s="1"/>
  <c r="I6984" i="33" a="1"/>
  <c r="I6984" i="33" s="1"/>
  <c r="I6983" i="33" a="1"/>
  <c r="I6983" i="33" s="1"/>
  <c r="I6982" i="33" a="1"/>
  <c r="I6982" i="33" s="1"/>
  <c r="I6981" i="33" a="1"/>
  <c r="I6981" i="33" s="1"/>
  <c r="I6980" i="33" a="1"/>
  <c r="I6980" i="33" s="1"/>
  <c r="I6979" i="33" a="1"/>
  <c r="I6979" i="33" s="1"/>
  <c r="I6978" i="33" a="1"/>
  <c r="I6978" i="33" s="1"/>
  <c r="I6977" i="33" a="1"/>
  <c r="I6977" i="33" s="1"/>
  <c r="I6976" i="33" a="1"/>
  <c r="I6976" i="33" s="1"/>
  <c r="I6975" i="33" a="1"/>
  <c r="I6975" i="33" s="1"/>
  <c r="I6974" i="33" a="1"/>
  <c r="I6974" i="33" s="1"/>
  <c r="I6973" i="33" a="1"/>
  <c r="I6973" i="33" s="1"/>
  <c r="I6972" i="33" a="1"/>
  <c r="I6972" i="33" s="1"/>
  <c r="I6971" i="33" a="1"/>
  <c r="I6971" i="33" s="1"/>
  <c r="I6970" i="33" a="1"/>
  <c r="I6970" i="33" s="1"/>
  <c r="I6969" i="33" a="1"/>
  <c r="I6969" i="33" s="1"/>
  <c r="I6968" i="33" a="1"/>
  <c r="I6968" i="33" s="1"/>
  <c r="I6967" i="33" a="1"/>
  <c r="I6967" i="33" s="1"/>
  <c r="I6966" i="33" a="1"/>
  <c r="I6966" i="33" s="1"/>
  <c r="I6965" i="33" a="1"/>
  <c r="I6965" i="33" s="1"/>
  <c r="I6964" i="33" a="1"/>
  <c r="I6964" i="33" s="1"/>
  <c r="I6963" i="33" a="1"/>
  <c r="I6963" i="33" s="1"/>
  <c r="I6962" i="33" a="1"/>
  <c r="I6962" i="33" s="1"/>
  <c r="I6961" i="33" a="1"/>
  <c r="I6961" i="33" s="1"/>
  <c r="I6960" i="33" a="1"/>
  <c r="I6960" i="33" s="1"/>
  <c r="I6959" i="33" a="1"/>
  <c r="I6959" i="33" s="1"/>
  <c r="I6958" i="33" a="1"/>
  <c r="I6958" i="33" s="1"/>
  <c r="I6957" i="33" a="1"/>
  <c r="I6957" i="33" s="1"/>
  <c r="I6956" i="33" a="1"/>
  <c r="I6956" i="33" s="1"/>
  <c r="I6955" i="33" a="1"/>
  <c r="I6955" i="33" s="1"/>
  <c r="I6954" i="33" a="1"/>
  <c r="I6954" i="33" s="1"/>
  <c r="I6953" i="33" a="1"/>
  <c r="I6953" i="33" s="1"/>
  <c r="I6952" i="33" a="1"/>
  <c r="I6952" i="33" s="1"/>
  <c r="I6951" i="33" a="1"/>
  <c r="I6951" i="33" s="1"/>
  <c r="I6950" i="33" a="1"/>
  <c r="I6950" i="33" s="1"/>
  <c r="I6949" i="33" a="1"/>
  <c r="I6949" i="33" s="1"/>
  <c r="I6948" i="33" a="1"/>
  <c r="I6948" i="33" s="1"/>
  <c r="I6947" i="33" a="1"/>
  <c r="I6947" i="33" s="1"/>
  <c r="I6946" i="33" a="1"/>
  <c r="I6946" i="33" s="1"/>
  <c r="I6945" i="33" a="1"/>
  <c r="I6945" i="33" s="1"/>
  <c r="I6944" i="33" a="1"/>
  <c r="I6944" i="33" s="1"/>
  <c r="I6943" i="33" a="1"/>
  <c r="I6943" i="33" s="1"/>
  <c r="I6942" i="33" a="1"/>
  <c r="I6942" i="33" s="1"/>
  <c r="I6941" i="33" a="1"/>
  <c r="I6941" i="33" s="1"/>
  <c r="I6940" i="33" a="1"/>
  <c r="I6940" i="33" s="1"/>
  <c r="I6939" i="33" a="1"/>
  <c r="I6939" i="33" s="1"/>
  <c r="I6938" i="33" a="1"/>
  <c r="I6938" i="33" s="1"/>
  <c r="I6937" i="33" a="1"/>
  <c r="I6937" i="33" s="1"/>
  <c r="I6936" i="33" a="1"/>
  <c r="I6936" i="33" s="1"/>
  <c r="I6935" i="33" a="1"/>
  <c r="I6935" i="33" s="1"/>
  <c r="I6934" i="33" a="1"/>
  <c r="I6934" i="33" s="1"/>
  <c r="I6933" i="33" a="1"/>
  <c r="I6933" i="33" s="1"/>
  <c r="I6932" i="33" a="1"/>
  <c r="I6932" i="33" s="1"/>
  <c r="I6931" i="33" a="1"/>
  <c r="I6931" i="33" s="1"/>
  <c r="I6930" i="33" a="1"/>
  <c r="I6930" i="33" s="1"/>
  <c r="I6929" i="33" a="1"/>
  <c r="I6929" i="33" s="1"/>
  <c r="I6928" i="33" a="1"/>
  <c r="I6928" i="33" s="1"/>
  <c r="I6927" i="33" a="1"/>
  <c r="I6927" i="33" s="1"/>
  <c r="I6926" i="33" a="1"/>
  <c r="I6926" i="33" s="1"/>
  <c r="I6925" i="33" a="1"/>
  <c r="I6925" i="33" s="1"/>
  <c r="I6924" i="33" a="1"/>
  <c r="I6924" i="33" s="1"/>
  <c r="I6923" i="33" a="1"/>
  <c r="I6923" i="33" s="1"/>
  <c r="I6922" i="33" a="1"/>
  <c r="I6922" i="33" s="1"/>
  <c r="I6921" i="33" a="1"/>
  <c r="I6921" i="33" s="1"/>
  <c r="I6920" i="33" a="1"/>
  <c r="I6920" i="33" s="1"/>
  <c r="I6919" i="33" a="1"/>
  <c r="I6919" i="33" s="1"/>
  <c r="I6918" i="33" a="1"/>
  <c r="I6918" i="33" s="1"/>
  <c r="I6917" i="33" a="1"/>
  <c r="I6917" i="33" s="1"/>
  <c r="I6916" i="33" a="1"/>
  <c r="I6916" i="33" s="1"/>
  <c r="I6915" i="33" a="1"/>
  <c r="I6915" i="33" s="1"/>
  <c r="I6914" i="33" a="1"/>
  <c r="I6914" i="33" s="1"/>
  <c r="I6913" i="33" a="1"/>
  <c r="I6913" i="33" s="1"/>
  <c r="I6912" i="33" a="1"/>
  <c r="I6912" i="33" s="1"/>
  <c r="I6911" i="33" a="1"/>
  <c r="I6911" i="33" s="1"/>
  <c r="I6910" i="33" a="1"/>
  <c r="I6910" i="33" s="1"/>
  <c r="I6909" i="33" a="1"/>
  <c r="I6909" i="33" s="1"/>
  <c r="I6908" i="33" a="1"/>
  <c r="I6908" i="33" s="1"/>
  <c r="I6907" i="33" a="1"/>
  <c r="I6907" i="33" s="1"/>
  <c r="I6906" i="33" a="1"/>
  <c r="I6906" i="33" s="1"/>
  <c r="I6905" i="33" a="1"/>
  <c r="I6905" i="33" s="1"/>
  <c r="I6904" i="33" a="1"/>
  <c r="I6904" i="33" s="1"/>
  <c r="I6903" i="33" a="1"/>
  <c r="I6903" i="33" s="1"/>
  <c r="I6902" i="33" a="1"/>
  <c r="I6902" i="33" s="1"/>
  <c r="I6901" i="33" a="1"/>
  <c r="I6901" i="33" s="1"/>
  <c r="I6900" i="33" a="1"/>
  <c r="I6900" i="33" s="1"/>
  <c r="I6899" i="33" a="1"/>
  <c r="I6899" i="33" s="1"/>
  <c r="I6898" i="33" a="1"/>
  <c r="I6898" i="33" s="1"/>
  <c r="I6897" i="33" a="1"/>
  <c r="I6897" i="33" s="1"/>
  <c r="I6896" i="33" a="1"/>
  <c r="I6896" i="33" s="1"/>
  <c r="I6895" i="33" a="1"/>
  <c r="I6895" i="33" s="1"/>
  <c r="I6894" i="33" a="1"/>
  <c r="I6894" i="33" s="1"/>
  <c r="I6893" i="33" a="1"/>
  <c r="I6893" i="33" s="1"/>
  <c r="I6892" i="33" a="1"/>
  <c r="I6892" i="33" s="1"/>
  <c r="I6891" i="33" a="1"/>
  <c r="I6891" i="33" s="1"/>
  <c r="I6890" i="33" a="1"/>
  <c r="I6890" i="33" s="1"/>
  <c r="I6889" i="33" a="1"/>
  <c r="I6889" i="33" s="1"/>
  <c r="I6888" i="33" a="1"/>
  <c r="I6888" i="33" s="1"/>
  <c r="I6887" i="33" a="1"/>
  <c r="I6887" i="33" s="1"/>
  <c r="I6886" i="33" a="1"/>
  <c r="I6886" i="33" s="1"/>
  <c r="I6885" i="33" a="1"/>
  <c r="I6885" i="33" s="1"/>
  <c r="I6884" i="33" a="1"/>
  <c r="I6884" i="33" s="1"/>
  <c r="I6883" i="33" a="1"/>
  <c r="I6883" i="33" s="1"/>
  <c r="I6882" i="33" a="1"/>
  <c r="I6882" i="33" s="1"/>
  <c r="I6881" i="33" a="1"/>
  <c r="I6881" i="33" s="1"/>
  <c r="I6880" i="33" a="1"/>
  <c r="I6880" i="33" s="1"/>
  <c r="I6879" i="33" a="1"/>
  <c r="I6879" i="33" s="1"/>
  <c r="I6878" i="33" a="1"/>
  <c r="I6878" i="33" s="1"/>
  <c r="I6877" i="33" a="1"/>
  <c r="I6877" i="33" s="1"/>
  <c r="I6876" i="33" a="1"/>
  <c r="I6876" i="33" s="1"/>
  <c r="I6875" i="33" a="1"/>
  <c r="I6875" i="33" s="1"/>
  <c r="I6874" i="33" a="1"/>
  <c r="I6874" i="33" s="1"/>
  <c r="I6873" i="33" a="1"/>
  <c r="I6873" i="33" s="1"/>
  <c r="I6872" i="33" a="1"/>
  <c r="I6872" i="33" s="1"/>
  <c r="I6871" i="33" a="1"/>
  <c r="I6871" i="33" s="1"/>
  <c r="I6870" i="33" a="1"/>
  <c r="I6870" i="33" s="1"/>
  <c r="I6869" i="33" a="1"/>
  <c r="I6869" i="33" s="1"/>
  <c r="I6868" i="33" a="1"/>
  <c r="I6868" i="33" s="1"/>
  <c r="I6867" i="33" a="1"/>
  <c r="I6867" i="33" s="1"/>
  <c r="I6866" i="33" a="1"/>
  <c r="I6866" i="33" s="1"/>
  <c r="I6865" i="33" a="1"/>
  <c r="I6865" i="33" s="1"/>
  <c r="I6864" i="33" a="1"/>
  <c r="I6864" i="33" s="1"/>
  <c r="I6863" i="33" a="1"/>
  <c r="I6863" i="33" s="1"/>
  <c r="I6862" i="33" a="1"/>
  <c r="I6862" i="33" s="1"/>
  <c r="I6861" i="33" a="1"/>
  <c r="I6861" i="33" s="1"/>
  <c r="I6860" i="33" a="1"/>
  <c r="I6860" i="33" s="1"/>
  <c r="I6859" i="33" a="1"/>
  <c r="I6859" i="33" s="1"/>
  <c r="I6858" i="33" a="1"/>
  <c r="I6858" i="33" s="1"/>
  <c r="I6857" i="33" a="1"/>
  <c r="I6857" i="33" s="1"/>
  <c r="I6856" i="33" a="1"/>
  <c r="I6856" i="33" s="1"/>
  <c r="I6855" i="33" a="1"/>
  <c r="I6855" i="33" s="1"/>
  <c r="I6854" i="33" a="1"/>
  <c r="I6854" i="33" s="1"/>
  <c r="I6853" i="33" a="1"/>
  <c r="I6853" i="33" s="1"/>
  <c r="I6852" i="33" a="1"/>
  <c r="I6852" i="33" s="1"/>
  <c r="I6851" i="33" a="1"/>
  <c r="I6851" i="33" s="1"/>
  <c r="I6850" i="33" a="1"/>
  <c r="I6850" i="33" s="1"/>
  <c r="I6849" i="33" a="1"/>
  <c r="I6849" i="33" s="1"/>
  <c r="I6848" i="33" a="1"/>
  <c r="I6848" i="33" s="1"/>
  <c r="I6847" i="33" a="1"/>
  <c r="I6847" i="33" s="1"/>
  <c r="I6846" i="33" a="1"/>
  <c r="I6846" i="33" s="1"/>
  <c r="I6845" i="33" a="1"/>
  <c r="I6845" i="33" s="1"/>
  <c r="I6844" i="33" a="1"/>
  <c r="I6844" i="33" s="1"/>
  <c r="I6843" i="33" a="1"/>
  <c r="I6843" i="33" s="1"/>
  <c r="I6842" i="33" a="1"/>
  <c r="I6842" i="33" s="1"/>
  <c r="I6841" i="33" a="1"/>
  <c r="I6841" i="33" s="1"/>
  <c r="I6840" i="33" a="1"/>
  <c r="I6840" i="33" s="1"/>
  <c r="I6839" i="33" a="1"/>
  <c r="I6839" i="33" s="1"/>
  <c r="I6838" i="33" a="1"/>
  <c r="I6838" i="33" s="1"/>
  <c r="I6837" i="33" a="1"/>
  <c r="I6837" i="33" s="1"/>
  <c r="I6836" i="33" a="1"/>
  <c r="I6836" i="33" s="1"/>
  <c r="I6835" i="33" a="1"/>
  <c r="I6835" i="33" s="1"/>
  <c r="I6834" i="33" a="1"/>
  <c r="I6834" i="33" s="1"/>
  <c r="I6833" i="33" a="1"/>
  <c r="I6833" i="33" s="1"/>
  <c r="I6832" i="33" a="1"/>
  <c r="I6832" i="33" s="1"/>
  <c r="I6831" i="33" a="1"/>
  <c r="I6831" i="33" s="1"/>
  <c r="I6830" i="33" a="1"/>
  <c r="I6830" i="33" s="1"/>
  <c r="I6829" i="33" a="1"/>
  <c r="I6829" i="33" s="1"/>
  <c r="I6828" i="33" a="1"/>
  <c r="I6828" i="33" s="1"/>
  <c r="I6827" i="33" a="1"/>
  <c r="I6827" i="33" s="1"/>
  <c r="I6826" i="33" a="1"/>
  <c r="I6826" i="33" s="1"/>
  <c r="I6825" i="33" a="1"/>
  <c r="I6825" i="33" s="1"/>
  <c r="I6824" i="33" a="1"/>
  <c r="I6824" i="33" s="1"/>
  <c r="I6823" i="33" a="1"/>
  <c r="I6823" i="33" s="1"/>
  <c r="I6822" i="33" a="1"/>
  <c r="I6822" i="33" s="1"/>
  <c r="I6821" i="33" a="1"/>
  <c r="I6821" i="33" s="1"/>
  <c r="I6820" i="33" a="1"/>
  <c r="I6820" i="33" s="1"/>
  <c r="I6819" i="33" a="1"/>
  <c r="I6819" i="33" s="1"/>
  <c r="I6818" i="33" a="1"/>
  <c r="I6818" i="33" s="1"/>
  <c r="I6817" i="33" a="1"/>
  <c r="I6817" i="33" s="1"/>
  <c r="I6816" i="33" a="1"/>
  <c r="I6816" i="33" s="1"/>
  <c r="I6815" i="33" a="1"/>
  <c r="I6815" i="33" s="1"/>
  <c r="I6814" i="33" a="1"/>
  <c r="I6814" i="33" s="1"/>
  <c r="I6813" i="33" a="1"/>
  <c r="I6813" i="33" s="1"/>
  <c r="I6812" i="33" a="1"/>
  <c r="I6812" i="33" s="1"/>
  <c r="I6811" i="33" a="1"/>
  <c r="I6811" i="33" s="1"/>
  <c r="I6810" i="33" a="1"/>
  <c r="I6810" i="33" s="1"/>
  <c r="I6809" i="33" a="1"/>
  <c r="I6809" i="33" s="1"/>
  <c r="I6808" i="33" a="1"/>
  <c r="I6808" i="33" s="1"/>
  <c r="I6807" i="33" a="1"/>
  <c r="I6807" i="33" s="1"/>
  <c r="I6806" i="33" a="1"/>
  <c r="I6806" i="33" s="1"/>
  <c r="I6805" i="33" a="1"/>
  <c r="I6805" i="33" s="1"/>
  <c r="I6804" i="33" a="1"/>
  <c r="I6804" i="33" s="1"/>
  <c r="I6803" i="33" a="1"/>
  <c r="I6803" i="33" s="1"/>
  <c r="I6802" i="33" a="1"/>
  <c r="I6802" i="33" s="1"/>
  <c r="I6801" i="33" a="1"/>
  <c r="I6801" i="33" s="1"/>
  <c r="I6800" i="33" a="1"/>
  <c r="I6800" i="33" s="1"/>
  <c r="I6799" i="33" a="1"/>
  <c r="I6799" i="33" s="1"/>
  <c r="I6798" i="33" a="1"/>
  <c r="I6798" i="33" s="1"/>
  <c r="I6797" i="33" a="1"/>
  <c r="I6797" i="33" s="1"/>
  <c r="I6796" i="33" a="1"/>
  <c r="I6796" i="33" s="1"/>
  <c r="I6795" i="33" a="1"/>
  <c r="I6795" i="33" s="1"/>
  <c r="I6794" i="33" a="1"/>
  <c r="I6794" i="33" s="1"/>
  <c r="I6793" i="33" a="1"/>
  <c r="I6793" i="33" s="1"/>
  <c r="I6792" i="33" a="1"/>
  <c r="I6792" i="33" s="1"/>
  <c r="I6791" i="33" a="1"/>
  <c r="I6791" i="33" s="1"/>
  <c r="I6790" i="33" a="1"/>
  <c r="I6790" i="33" s="1"/>
  <c r="I6789" i="33" a="1"/>
  <c r="I6789" i="33" s="1"/>
  <c r="I6788" i="33" a="1"/>
  <c r="I6788" i="33" s="1"/>
  <c r="I6787" i="33" a="1"/>
  <c r="I6787" i="33" s="1"/>
  <c r="I6786" i="33" a="1"/>
  <c r="I6786" i="33" s="1"/>
  <c r="I6785" i="33" a="1"/>
  <c r="I6785" i="33" s="1"/>
  <c r="I6784" i="33" a="1"/>
  <c r="I6784" i="33" s="1"/>
  <c r="I6783" i="33" a="1"/>
  <c r="I6783" i="33" s="1"/>
  <c r="I6782" i="33" a="1"/>
  <c r="I6782" i="33" s="1"/>
  <c r="I6781" i="33" a="1"/>
  <c r="I6781" i="33" s="1"/>
  <c r="I6780" i="33" a="1"/>
  <c r="I6780" i="33" s="1"/>
  <c r="I6779" i="33" a="1"/>
  <c r="I6779" i="33" s="1"/>
  <c r="I6778" i="33" a="1"/>
  <c r="I6778" i="33" s="1"/>
  <c r="I6777" i="33" a="1"/>
  <c r="I6777" i="33" s="1"/>
  <c r="I6776" i="33" a="1"/>
  <c r="I6776" i="33" s="1"/>
  <c r="I6775" i="33" a="1"/>
  <c r="I6775" i="33" s="1"/>
  <c r="I6774" i="33" a="1"/>
  <c r="I6774" i="33" s="1"/>
  <c r="I6773" i="33" a="1"/>
  <c r="I6773" i="33" s="1"/>
  <c r="I6772" i="33" a="1"/>
  <c r="I6772" i="33" s="1"/>
  <c r="I6771" i="33" a="1"/>
  <c r="I6771" i="33" s="1"/>
  <c r="I6770" i="33" a="1"/>
  <c r="I6770" i="33" s="1"/>
  <c r="I6769" i="33" a="1"/>
  <c r="I6769" i="33" s="1"/>
  <c r="I6768" i="33" a="1"/>
  <c r="I6768" i="33" s="1"/>
  <c r="I6767" i="33" a="1"/>
  <c r="I6767" i="33" s="1"/>
  <c r="I6766" i="33" a="1"/>
  <c r="I6766" i="33" s="1"/>
  <c r="I6765" i="33" a="1"/>
  <c r="I6765" i="33" s="1"/>
  <c r="I6764" i="33" a="1"/>
  <c r="I6764" i="33" s="1"/>
  <c r="I6763" i="33" a="1"/>
  <c r="I6763" i="33" s="1"/>
  <c r="I6762" i="33" a="1"/>
  <c r="I6762" i="33" s="1"/>
  <c r="I6761" i="33" a="1"/>
  <c r="I6761" i="33" s="1"/>
  <c r="I6760" i="33" a="1"/>
  <c r="I6760" i="33" s="1"/>
  <c r="I6759" i="33" a="1"/>
  <c r="I6759" i="33" s="1"/>
  <c r="I6758" i="33" a="1"/>
  <c r="I6758" i="33" s="1"/>
  <c r="I6757" i="33" a="1"/>
  <c r="I6757" i="33" s="1"/>
  <c r="I6756" i="33" a="1"/>
  <c r="I6756" i="33" s="1"/>
  <c r="I6755" i="33" a="1"/>
  <c r="I6755" i="33" s="1"/>
  <c r="I6754" i="33" a="1"/>
  <c r="I6754" i="33" s="1"/>
  <c r="I6753" i="33" a="1"/>
  <c r="I6753" i="33" s="1"/>
  <c r="I6752" i="33" a="1"/>
  <c r="I6752" i="33" s="1"/>
  <c r="I6751" i="33" a="1"/>
  <c r="I6751" i="33" s="1"/>
  <c r="I6750" i="33" a="1"/>
  <c r="I6750" i="33" s="1"/>
  <c r="I6749" i="33" a="1"/>
  <c r="I6749" i="33" s="1"/>
  <c r="I6748" i="33" a="1"/>
  <c r="I6748" i="33" s="1"/>
  <c r="I6747" i="33" a="1"/>
  <c r="I6747" i="33" s="1"/>
  <c r="I6746" i="33" a="1"/>
  <c r="I6746" i="33" s="1"/>
  <c r="I6745" i="33" a="1"/>
  <c r="I6745" i="33" s="1"/>
  <c r="I6744" i="33" a="1"/>
  <c r="I6744" i="33" s="1"/>
  <c r="I6743" i="33" a="1"/>
  <c r="I6743" i="33" s="1"/>
  <c r="I6742" i="33" a="1"/>
  <c r="I6742" i="33" s="1"/>
  <c r="I6741" i="33" a="1"/>
  <c r="I6741" i="33" s="1"/>
  <c r="I6740" i="33" a="1"/>
  <c r="I6740" i="33" s="1"/>
  <c r="I6739" i="33" a="1"/>
  <c r="I6739" i="33" s="1"/>
  <c r="I6738" i="33" a="1"/>
  <c r="I6738" i="33" s="1"/>
  <c r="I6737" i="33" a="1"/>
  <c r="I6737" i="33" s="1"/>
  <c r="I6736" i="33" a="1"/>
  <c r="I6736" i="33" s="1"/>
  <c r="I6735" i="33" a="1"/>
  <c r="I6735" i="33" s="1"/>
  <c r="I6734" i="33" a="1"/>
  <c r="I6734" i="33" s="1"/>
  <c r="I6733" i="33" a="1"/>
  <c r="I6733" i="33" s="1"/>
  <c r="I6732" i="33" a="1"/>
  <c r="I6732" i="33" s="1"/>
  <c r="I6731" i="33" a="1"/>
  <c r="I6731" i="33" s="1"/>
  <c r="I6730" i="33" a="1"/>
  <c r="I6730" i="33" s="1"/>
  <c r="I6729" i="33" a="1"/>
  <c r="I6729" i="33" s="1"/>
  <c r="I6728" i="33" a="1"/>
  <c r="I6728" i="33" s="1"/>
  <c r="I6727" i="33" a="1"/>
  <c r="I6727" i="33" s="1"/>
  <c r="I6726" i="33" a="1"/>
  <c r="I6726" i="33" s="1"/>
  <c r="I6725" i="33" a="1"/>
  <c r="I6725" i="33" s="1"/>
  <c r="I6724" i="33" a="1"/>
  <c r="I6724" i="33" s="1"/>
  <c r="I6723" i="33" a="1"/>
  <c r="I6723" i="33" s="1"/>
  <c r="I6722" i="33" a="1"/>
  <c r="I6722" i="33" s="1"/>
  <c r="I6721" i="33" a="1"/>
  <c r="I6721" i="33" s="1"/>
  <c r="I6720" i="33" a="1"/>
  <c r="I6720" i="33" s="1"/>
  <c r="I6719" i="33" a="1"/>
  <c r="I6719" i="33" s="1"/>
  <c r="I6718" i="33" a="1"/>
  <c r="I6718" i="33" s="1"/>
  <c r="I6717" i="33" a="1"/>
  <c r="I6717" i="33" s="1"/>
  <c r="I6716" i="33" a="1"/>
  <c r="I6716" i="33" s="1"/>
  <c r="I6715" i="33" a="1"/>
  <c r="I6715" i="33" s="1"/>
  <c r="I6714" i="33" a="1"/>
  <c r="I6714" i="33" s="1"/>
  <c r="I6713" i="33" a="1"/>
  <c r="I6713" i="33" s="1"/>
  <c r="I6712" i="33" a="1"/>
  <c r="I6712" i="33" s="1"/>
  <c r="I6711" i="33" a="1"/>
  <c r="I6711" i="33" s="1"/>
  <c r="I6710" i="33" a="1"/>
  <c r="I6710" i="33" s="1"/>
  <c r="I6709" i="33" a="1"/>
  <c r="I6709" i="33" s="1"/>
  <c r="I6708" i="33" a="1"/>
  <c r="I6708" i="33" s="1"/>
  <c r="I6707" i="33" a="1"/>
  <c r="I6707" i="33" s="1"/>
  <c r="I6706" i="33" a="1"/>
  <c r="I6706" i="33" s="1"/>
  <c r="I6705" i="33" a="1"/>
  <c r="I6705" i="33" s="1"/>
  <c r="I6704" i="33" a="1"/>
  <c r="I6704" i="33" s="1"/>
  <c r="I6703" i="33" a="1"/>
  <c r="I6703" i="33" s="1"/>
  <c r="I6702" i="33" a="1"/>
  <c r="I6702" i="33" s="1"/>
  <c r="I6701" i="33" a="1"/>
  <c r="I6701" i="33" s="1"/>
  <c r="I6700" i="33" a="1"/>
  <c r="I6700" i="33" s="1"/>
  <c r="I6699" i="33" a="1"/>
  <c r="I6699" i="33" s="1"/>
  <c r="I6698" i="33" a="1"/>
  <c r="I6698" i="33" s="1"/>
  <c r="I6697" i="33" a="1"/>
  <c r="I6697" i="33" s="1"/>
  <c r="I6696" i="33" a="1"/>
  <c r="I6696" i="33" s="1"/>
  <c r="I6695" i="33" a="1"/>
  <c r="I6695" i="33" s="1"/>
  <c r="I6694" i="33" a="1"/>
  <c r="I6694" i="33" s="1"/>
  <c r="I6693" i="33" a="1"/>
  <c r="I6693" i="33" s="1"/>
  <c r="I6692" i="33" a="1"/>
  <c r="I6692" i="33" s="1"/>
  <c r="I6691" i="33" a="1"/>
  <c r="I6691" i="33" s="1"/>
  <c r="I6690" i="33" a="1"/>
  <c r="I6690" i="33" s="1"/>
  <c r="I6689" i="33" a="1"/>
  <c r="I6689" i="33" s="1"/>
  <c r="I6688" i="33" a="1"/>
  <c r="I6688" i="33" s="1"/>
  <c r="I6687" i="33" a="1"/>
  <c r="I6687" i="33" s="1"/>
  <c r="I6686" i="33" a="1"/>
  <c r="I6686" i="33" s="1"/>
  <c r="I6685" i="33" a="1"/>
  <c r="I6685" i="33" s="1"/>
  <c r="I6684" i="33" a="1"/>
  <c r="I6684" i="33" s="1"/>
  <c r="I6683" i="33" a="1"/>
  <c r="I6683" i="33" s="1"/>
  <c r="I6682" i="33" a="1"/>
  <c r="I6682" i="33" s="1"/>
  <c r="I6681" i="33" a="1"/>
  <c r="I6681" i="33" s="1"/>
  <c r="I6680" i="33" a="1"/>
  <c r="I6680" i="33" s="1"/>
  <c r="I6679" i="33" a="1"/>
  <c r="I6679" i="33" s="1"/>
  <c r="I6678" i="33" a="1"/>
  <c r="I6678" i="33" s="1"/>
  <c r="I6677" i="33" a="1"/>
  <c r="I6677" i="33" s="1"/>
  <c r="I6676" i="33" a="1"/>
  <c r="I6676" i="33" s="1"/>
  <c r="I6675" i="33" a="1"/>
  <c r="I6675" i="33" s="1"/>
  <c r="I6674" i="33" a="1"/>
  <c r="I6674" i="33" s="1"/>
  <c r="I6673" i="33" a="1"/>
  <c r="I6673" i="33" s="1"/>
  <c r="I6672" i="33" a="1"/>
  <c r="I6672" i="33" s="1"/>
  <c r="I6671" i="33" a="1"/>
  <c r="I6671" i="33" s="1"/>
  <c r="I6670" i="33" a="1"/>
  <c r="I6670" i="33" s="1"/>
  <c r="I6669" i="33" a="1"/>
  <c r="I6669" i="33" s="1"/>
  <c r="I6668" i="33" a="1"/>
  <c r="I6668" i="33" s="1"/>
  <c r="I6667" i="33" a="1"/>
  <c r="I6667" i="33" s="1"/>
  <c r="I6666" i="33" a="1"/>
  <c r="I6666" i="33" s="1"/>
  <c r="I6665" i="33" a="1"/>
  <c r="I6665" i="33" s="1"/>
  <c r="I6664" i="33" a="1"/>
  <c r="I6664" i="33" s="1"/>
  <c r="I6663" i="33" a="1"/>
  <c r="I6663" i="33" s="1"/>
  <c r="I6662" i="33" a="1"/>
  <c r="I6662" i="33" s="1"/>
  <c r="I6661" i="33" a="1"/>
  <c r="I6661" i="33" s="1"/>
  <c r="I6660" i="33" a="1"/>
  <c r="I6660" i="33" s="1"/>
  <c r="I6659" i="33" a="1"/>
  <c r="I6659" i="33" s="1"/>
  <c r="I6658" i="33" a="1"/>
  <c r="I6658" i="33" s="1"/>
  <c r="I6657" i="33" a="1"/>
  <c r="I6657" i="33" s="1"/>
  <c r="I6656" i="33" a="1"/>
  <c r="I6656" i="33" s="1"/>
  <c r="I6655" i="33" a="1"/>
  <c r="I6655" i="33" s="1"/>
  <c r="I6654" i="33" a="1"/>
  <c r="I6654" i="33" s="1"/>
  <c r="I6653" i="33" a="1"/>
  <c r="I6653" i="33" s="1"/>
  <c r="I6652" i="33" a="1"/>
  <c r="I6652" i="33" s="1"/>
  <c r="I6651" i="33" a="1"/>
  <c r="I6651" i="33" s="1"/>
  <c r="I6650" i="33" a="1"/>
  <c r="I6650" i="33" s="1"/>
  <c r="I6649" i="33" a="1"/>
  <c r="I6649" i="33" s="1"/>
  <c r="I6648" i="33" a="1"/>
  <c r="I6648" i="33" s="1"/>
  <c r="I6647" i="33" a="1"/>
  <c r="I6647" i="33" s="1"/>
  <c r="I6646" i="33" a="1"/>
  <c r="I6646" i="33" s="1"/>
  <c r="I6645" i="33" a="1"/>
  <c r="I6645" i="33" s="1"/>
  <c r="I6644" i="33" a="1"/>
  <c r="I6644" i="33" s="1"/>
  <c r="I6643" i="33" a="1"/>
  <c r="I6643" i="33" s="1"/>
  <c r="I6642" i="33" a="1"/>
  <c r="I6642" i="33" s="1"/>
  <c r="I6641" i="33" a="1"/>
  <c r="I6641" i="33" s="1"/>
  <c r="I6640" i="33" a="1"/>
  <c r="I6640" i="33" s="1"/>
  <c r="I6639" i="33" a="1"/>
  <c r="I6639" i="33" s="1"/>
  <c r="I6638" i="33" a="1"/>
  <c r="I6638" i="33" s="1"/>
  <c r="I6637" i="33" a="1"/>
  <c r="I6637" i="33" s="1"/>
  <c r="I6636" i="33" a="1"/>
  <c r="I6636" i="33" s="1"/>
  <c r="I6635" i="33" a="1"/>
  <c r="I6635" i="33" s="1"/>
  <c r="I6634" i="33" a="1"/>
  <c r="I6634" i="33" s="1"/>
  <c r="I6633" i="33" a="1"/>
  <c r="I6633" i="33" s="1"/>
  <c r="I6632" i="33" a="1"/>
  <c r="I6632" i="33" s="1"/>
  <c r="I6631" i="33" a="1"/>
  <c r="I6631" i="33" s="1"/>
  <c r="I6630" i="33" a="1"/>
  <c r="I6630" i="33" s="1"/>
  <c r="I6629" i="33" a="1"/>
  <c r="I6629" i="33" s="1"/>
  <c r="I6628" i="33" a="1"/>
  <c r="I6628" i="33" s="1"/>
  <c r="I6627" i="33" a="1"/>
  <c r="I6627" i="33" s="1"/>
  <c r="I6626" i="33" a="1"/>
  <c r="I6626" i="33" s="1"/>
  <c r="I6625" i="33" a="1"/>
  <c r="I6625" i="33" s="1"/>
  <c r="I6624" i="33" a="1"/>
  <c r="I6624" i="33" s="1"/>
  <c r="I6623" i="33" a="1"/>
  <c r="I6623" i="33" s="1"/>
  <c r="I6622" i="33" a="1"/>
  <c r="I6622" i="33" s="1"/>
  <c r="I6621" i="33" a="1"/>
  <c r="I6621" i="33" s="1"/>
  <c r="I6620" i="33" a="1"/>
  <c r="I6620" i="33" s="1"/>
  <c r="I6619" i="33" a="1"/>
  <c r="I6619" i="33" s="1"/>
  <c r="I6618" i="33" a="1"/>
  <c r="I6618" i="33" s="1"/>
  <c r="I6617" i="33" a="1"/>
  <c r="I6617" i="33" s="1"/>
  <c r="I6616" i="33" a="1"/>
  <c r="I6616" i="33" s="1"/>
  <c r="I6615" i="33" a="1"/>
  <c r="I6615" i="33" s="1"/>
  <c r="I6614" i="33" a="1"/>
  <c r="I6614" i="33" s="1"/>
  <c r="I6613" i="33" a="1"/>
  <c r="I6613" i="33" s="1"/>
  <c r="I6612" i="33" a="1"/>
  <c r="I6612" i="33" s="1"/>
  <c r="I6611" i="33" a="1"/>
  <c r="I6611" i="33" s="1"/>
  <c r="I6610" i="33" a="1"/>
  <c r="I6610" i="33" s="1"/>
  <c r="I6609" i="33" a="1"/>
  <c r="I6609" i="33" s="1"/>
  <c r="I6608" i="33" a="1"/>
  <c r="I6608" i="33" s="1"/>
  <c r="I6607" i="33" a="1"/>
  <c r="I6607" i="33" s="1"/>
  <c r="I6606" i="33" a="1"/>
  <c r="I6606" i="33" s="1"/>
  <c r="I6605" i="33" a="1"/>
  <c r="I6605" i="33" s="1"/>
  <c r="I6604" i="33" a="1"/>
  <c r="I6604" i="33" s="1"/>
  <c r="I6603" i="33" a="1"/>
  <c r="I6603" i="33" s="1"/>
  <c r="I6602" i="33" a="1"/>
  <c r="I6602" i="33" s="1"/>
  <c r="I6601" i="33" a="1"/>
  <c r="I6601" i="33" s="1"/>
  <c r="I6600" i="33" a="1"/>
  <c r="I6600" i="33" s="1"/>
  <c r="I6599" i="33" a="1"/>
  <c r="I6599" i="33" s="1"/>
  <c r="I6598" i="33" a="1"/>
  <c r="I6598" i="33" s="1"/>
  <c r="I6597" i="33" a="1"/>
  <c r="I6597" i="33" s="1"/>
  <c r="I6596" i="33" a="1"/>
  <c r="I6596" i="33" s="1"/>
  <c r="I6595" i="33" a="1"/>
  <c r="I6595" i="33" s="1"/>
  <c r="I6594" i="33" a="1"/>
  <c r="I6594" i="33" s="1"/>
  <c r="I6593" i="33" a="1"/>
  <c r="I6593" i="33" s="1"/>
  <c r="I6592" i="33" a="1"/>
  <c r="I6592" i="33" s="1"/>
  <c r="I6591" i="33" a="1"/>
  <c r="I6591" i="33" s="1"/>
  <c r="I6590" i="33" a="1"/>
  <c r="I6590" i="33" s="1"/>
  <c r="I6589" i="33" a="1"/>
  <c r="I6589" i="33" s="1"/>
  <c r="I6588" i="33" a="1"/>
  <c r="I6588" i="33" s="1"/>
  <c r="I6587" i="33" a="1"/>
  <c r="I6587" i="33" s="1"/>
  <c r="I6586" i="33" a="1"/>
  <c r="I6586" i="33" s="1"/>
  <c r="I6585" i="33" a="1"/>
  <c r="I6585" i="33" s="1"/>
  <c r="I6584" i="33" a="1"/>
  <c r="I6584" i="33" s="1"/>
  <c r="I6583" i="33" a="1"/>
  <c r="I6583" i="33" s="1"/>
  <c r="I6582" i="33" a="1"/>
  <c r="I6582" i="33" s="1"/>
  <c r="I6581" i="33" a="1"/>
  <c r="I6581" i="33" s="1"/>
  <c r="I6580" i="33" a="1"/>
  <c r="I6580" i="33" s="1"/>
  <c r="I6579" i="33" a="1"/>
  <c r="I6579" i="33" s="1"/>
  <c r="I6578" i="33" a="1"/>
  <c r="I6578" i="33" s="1"/>
  <c r="I6577" i="33" a="1"/>
  <c r="I6577" i="33" s="1"/>
  <c r="I6576" i="33" a="1"/>
  <c r="I6576" i="33" s="1"/>
  <c r="I6575" i="33" a="1"/>
  <c r="I6575" i="33" s="1"/>
  <c r="I6574" i="33" a="1"/>
  <c r="I6574" i="33" s="1"/>
  <c r="I6573" i="33" a="1"/>
  <c r="I6573" i="33" s="1"/>
  <c r="I6572" i="33" a="1"/>
  <c r="I6572" i="33" s="1"/>
  <c r="I6571" i="33" a="1"/>
  <c r="I6571" i="33" s="1"/>
  <c r="I6570" i="33" a="1"/>
  <c r="I6570" i="33" s="1"/>
  <c r="I6569" i="33" a="1"/>
  <c r="I6569" i="33" s="1"/>
  <c r="I6568" i="33" a="1"/>
  <c r="I6568" i="33" s="1"/>
  <c r="I6567" i="33" a="1"/>
  <c r="I6567" i="33" s="1"/>
  <c r="I6566" i="33" a="1"/>
  <c r="I6566" i="33" s="1"/>
  <c r="I6565" i="33" a="1"/>
  <c r="I6565" i="33" s="1"/>
  <c r="I6564" i="33" a="1"/>
  <c r="I6564" i="33" s="1"/>
  <c r="I6563" i="33" a="1"/>
  <c r="I6563" i="33" s="1"/>
  <c r="I6562" i="33" a="1"/>
  <c r="I6562" i="33" s="1"/>
  <c r="I6561" i="33" a="1"/>
  <c r="I6561" i="33" s="1"/>
  <c r="I6560" i="33" a="1"/>
  <c r="I6560" i="33" s="1"/>
  <c r="I6559" i="33" a="1"/>
  <c r="I6559" i="33" s="1"/>
  <c r="I6558" i="33" a="1"/>
  <c r="I6558" i="33" s="1"/>
  <c r="I6557" i="33" a="1"/>
  <c r="I6557" i="33" s="1"/>
  <c r="I6556" i="33" a="1"/>
  <c r="I6556" i="33" s="1"/>
  <c r="I6555" i="33" a="1"/>
  <c r="I6555" i="33" s="1"/>
  <c r="I6554" i="33" a="1"/>
  <c r="I6554" i="33" s="1"/>
  <c r="I6553" i="33" a="1"/>
  <c r="I6553" i="33" s="1"/>
  <c r="I6552" i="33" a="1"/>
  <c r="I6552" i="33" s="1"/>
  <c r="I6551" i="33" a="1"/>
  <c r="I6551" i="33" s="1"/>
  <c r="I6550" i="33" a="1"/>
  <c r="I6550" i="33" s="1"/>
  <c r="I6549" i="33" a="1"/>
  <c r="I6549" i="33" s="1"/>
  <c r="I6548" i="33" a="1"/>
  <c r="I6548" i="33" s="1"/>
  <c r="I6547" i="33" a="1"/>
  <c r="I6547" i="33" s="1"/>
  <c r="I6546" i="33" a="1"/>
  <c r="I6546" i="33" s="1"/>
  <c r="I6545" i="33" a="1"/>
  <c r="I6545" i="33" s="1"/>
  <c r="I6544" i="33" a="1"/>
  <c r="I6544" i="33" s="1"/>
  <c r="I6543" i="33" a="1"/>
  <c r="I6543" i="33" s="1"/>
  <c r="I6542" i="33" a="1"/>
  <c r="I6542" i="33" s="1"/>
  <c r="I6541" i="33" a="1"/>
  <c r="I6541" i="33" s="1"/>
  <c r="I6540" i="33" a="1"/>
  <c r="I6540" i="33" s="1"/>
  <c r="I6539" i="33" a="1"/>
  <c r="I6539" i="33" s="1"/>
  <c r="I6538" i="33" a="1"/>
  <c r="I6538" i="33" s="1"/>
  <c r="I6537" i="33" a="1"/>
  <c r="I6537" i="33" s="1"/>
  <c r="I6536" i="33" a="1"/>
  <c r="I6536" i="33" s="1"/>
  <c r="I6535" i="33" a="1"/>
  <c r="I6535" i="33" s="1"/>
  <c r="I6534" i="33" a="1"/>
  <c r="I6534" i="33" s="1"/>
  <c r="I6533" i="33" a="1"/>
  <c r="I6533" i="33" s="1"/>
  <c r="I6532" i="33" a="1"/>
  <c r="I6532" i="33" s="1"/>
  <c r="I6531" i="33" a="1"/>
  <c r="I6531" i="33" s="1"/>
  <c r="I6530" i="33" a="1"/>
  <c r="I6530" i="33" s="1"/>
  <c r="I6529" i="33" a="1"/>
  <c r="I6529" i="33" s="1"/>
  <c r="I6528" i="33" a="1"/>
  <c r="I6528" i="33" s="1"/>
  <c r="I6527" i="33" a="1"/>
  <c r="I6527" i="33" s="1"/>
  <c r="I6526" i="33" a="1"/>
  <c r="I6526" i="33" s="1"/>
  <c r="I6525" i="33" a="1"/>
  <c r="I6525" i="33" s="1"/>
  <c r="I6524" i="33" a="1"/>
  <c r="I6524" i="33" s="1"/>
  <c r="I6523" i="33" a="1"/>
  <c r="I6523" i="33" s="1"/>
  <c r="I6522" i="33" a="1"/>
  <c r="I6522" i="33" s="1"/>
  <c r="I6521" i="33" a="1"/>
  <c r="I6521" i="33" s="1"/>
  <c r="I6520" i="33" a="1"/>
  <c r="I6520" i="33" s="1"/>
  <c r="I6519" i="33" a="1"/>
  <c r="I6519" i="33" s="1"/>
  <c r="I6518" i="33" a="1"/>
  <c r="I6518" i="33" s="1"/>
  <c r="I6517" i="33" a="1"/>
  <c r="I6517" i="33" s="1"/>
  <c r="I6516" i="33" a="1"/>
  <c r="I6516" i="33" s="1"/>
  <c r="I6515" i="33" a="1"/>
  <c r="I6515" i="33" s="1"/>
  <c r="I6514" i="33" a="1"/>
  <c r="I6514" i="33" s="1"/>
  <c r="I6513" i="33" a="1"/>
  <c r="I6513" i="33" s="1"/>
  <c r="I6512" i="33" a="1"/>
  <c r="I6512" i="33" s="1"/>
  <c r="I6511" i="33" a="1"/>
  <c r="I6511" i="33" s="1"/>
  <c r="I6510" i="33" a="1"/>
  <c r="I6510" i="33" s="1"/>
  <c r="I6509" i="33" a="1"/>
  <c r="I6509" i="33" s="1"/>
  <c r="I6508" i="33" a="1"/>
  <c r="I6508" i="33" s="1"/>
  <c r="I6507" i="33" a="1"/>
  <c r="I6507" i="33" s="1"/>
  <c r="I6506" i="33" a="1"/>
  <c r="I6506" i="33" s="1"/>
  <c r="I6505" i="33" a="1"/>
  <c r="I6505" i="33" s="1"/>
  <c r="I6504" i="33" a="1"/>
  <c r="I6504" i="33" s="1"/>
  <c r="I6503" i="33" a="1"/>
  <c r="I6503" i="33" s="1"/>
  <c r="I6502" i="33" a="1"/>
  <c r="I6502" i="33" s="1"/>
  <c r="I6501" i="33" a="1"/>
  <c r="I6501" i="33" s="1"/>
  <c r="I6500" i="33" a="1"/>
  <c r="I6500" i="33" s="1"/>
  <c r="I6499" i="33" a="1"/>
  <c r="I6499" i="33" s="1"/>
  <c r="I6498" i="33" a="1"/>
  <c r="I6498" i="33" s="1"/>
  <c r="I6497" i="33" a="1"/>
  <c r="I6497" i="33" s="1"/>
  <c r="I6496" i="33" a="1"/>
  <c r="I6496" i="33" s="1"/>
  <c r="I6495" i="33" a="1"/>
  <c r="I6495" i="33" s="1"/>
  <c r="I6494" i="33" a="1"/>
  <c r="I6494" i="33" s="1"/>
  <c r="I6493" i="33" a="1"/>
  <c r="I6493" i="33" s="1"/>
  <c r="I6492" i="33" a="1"/>
  <c r="I6492" i="33" s="1"/>
  <c r="I6491" i="33" a="1"/>
  <c r="I6491" i="33" s="1"/>
  <c r="I6490" i="33" a="1"/>
  <c r="I6490" i="33" s="1"/>
  <c r="I6489" i="33" a="1"/>
  <c r="I6489" i="33" s="1"/>
  <c r="I6488" i="33" a="1"/>
  <c r="I6488" i="33" s="1"/>
  <c r="I6487" i="33" a="1"/>
  <c r="I6487" i="33" s="1"/>
  <c r="I6486" i="33" a="1"/>
  <c r="I6486" i="33" s="1"/>
  <c r="I6485" i="33" a="1"/>
  <c r="I6485" i="33" s="1"/>
  <c r="I6484" i="33" a="1"/>
  <c r="I6484" i="33" s="1"/>
  <c r="I6483" i="33" a="1"/>
  <c r="I6483" i="33" s="1"/>
  <c r="I6482" i="33" a="1"/>
  <c r="I6482" i="33" s="1"/>
  <c r="I6481" i="33" a="1"/>
  <c r="I6481" i="33" s="1"/>
  <c r="I6480" i="33" a="1"/>
  <c r="I6480" i="33" s="1"/>
  <c r="I6479" i="33" a="1"/>
  <c r="I6479" i="33" s="1"/>
  <c r="I6478" i="33" a="1"/>
  <c r="I6478" i="33" s="1"/>
  <c r="I6477" i="33" a="1"/>
  <c r="I6477" i="33" s="1"/>
  <c r="I6476" i="33" a="1"/>
  <c r="I6476" i="33" s="1"/>
  <c r="I6475" i="33" a="1"/>
  <c r="I6475" i="33" s="1"/>
  <c r="I6474" i="33" a="1"/>
  <c r="I6474" i="33" s="1"/>
  <c r="I6473" i="33" a="1"/>
  <c r="I6473" i="33" s="1"/>
  <c r="I6472" i="33" a="1"/>
  <c r="I6472" i="33" s="1"/>
  <c r="I6471" i="33" a="1"/>
  <c r="I6471" i="33" s="1"/>
  <c r="I6470" i="33" a="1"/>
  <c r="I6470" i="33" s="1"/>
  <c r="I6469" i="33" a="1"/>
  <c r="I6469" i="33" s="1"/>
  <c r="I6468" i="33" a="1"/>
  <c r="I6468" i="33" s="1"/>
  <c r="I6467" i="33" a="1"/>
  <c r="I6467" i="33" s="1"/>
  <c r="I6466" i="33" a="1"/>
  <c r="I6466" i="33" s="1"/>
  <c r="I6465" i="33" a="1"/>
  <c r="I6465" i="33" s="1"/>
  <c r="I6464" i="33" a="1"/>
  <c r="I6464" i="33" s="1"/>
  <c r="I6463" i="33" a="1"/>
  <c r="I6463" i="33" s="1"/>
  <c r="I6462" i="33" a="1"/>
  <c r="I6462" i="33" s="1"/>
  <c r="I6461" i="33" a="1"/>
  <c r="I6461" i="33" s="1"/>
  <c r="I6460" i="33" a="1"/>
  <c r="I6460" i="33" s="1"/>
  <c r="I6459" i="33" a="1"/>
  <c r="I6459" i="33" s="1"/>
  <c r="I6458" i="33" a="1"/>
  <c r="I6458" i="33" s="1"/>
  <c r="I6457" i="33" a="1"/>
  <c r="I6457" i="33" s="1"/>
  <c r="I6456" i="33" a="1"/>
  <c r="I6456" i="33" s="1"/>
  <c r="I6455" i="33" a="1"/>
  <c r="I6455" i="33" s="1"/>
  <c r="I6454" i="33" a="1"/>
  <c r="I6454" i="33" s="1"/>
  <c r="I6453" i="33" a="1"/>
  <c r="I6453" i="33" s="1"/>
  <c r="I6452" i="33" a="1"/>
  <c r="I6452" i="33" s="1"/>
  <c r="I6451" i="33" a="1"/>
  <c r="I6451" i="33" s="1"/>
  <c r="I6450" i="33" a="1"/>
  <c r="I6450" i="33" s="1"/>
  <c r="I6449" i="33" a="1"/>
  <c r="I6449" i="33" s="1"/>
  <c r="I6448" i="33" a="1"/>
  <c r="I6448" i="33" s="1"/>
  <c r="I6447" i="33" a="1"/>
  <c r="I6447" i="33" s="1"/>
  <c r="I6446" i="33" a="1"/>
  <c r="I6446" i="33" s="1"/>
  <c r="I6445" i="33" a="1"/>
  <c r="I6445" i="33" s="1"/>
  <c r="I6444" i="33" a="1"/>
  <c r="I6444" i="33" s="1"/>
  <c r="I6443" i="33" a="1"/>
  <c r="I6443" i="33" s="1"/>
  <c r="I6442" i="33" a="1"/>
  <c r="I6442" i="33" s="1"/>
  <c r="I6441" i="33" a="1"/>
  <c r="I6441" i="33" s="1"/>
  <c r="I6440" i="33" a="1"/>
  <c r="I6440" i="33" s="1"/>
  <c r="I6439" i="33" a="1"/>
  <c r="I6439" i="33" s="1"/>
  <c r="I6438" i="33" a="1"/>
  <c r="I6438" i="33" s="1"/>
  <c r="I6437" i="33" a="1"/>
  <c r="I6437" i="33" s="1"/>
  <c r="I6436" i="33" a="1"/>
  <c r="I6436" i="33" s="1"/>
  <c r="I6435" i="33" a="1"/>
  <c r="I6435" i="33" s="1"/>
  <c r="I6434" i="33" a="1"/>
  <c r="I6434" i="33" s="1"/>
  <c r="I6433" i="33" a="1"/>
  <c r="I6433" i="33" s="1"/>
  <c r="I6432" i="33" a="1"/>
  <c r="I6432" i="33" s="1"/>
  <c r="I6431" i="33" a="1"/>
  <c r="I6431" i="33" s="1"/>
  <c r="I6430" i="33" a="1"/>
  <c r="I6430" i="33" s="1"/>
  <c r="I6429" i="33" a="1"/>
  <c r="I6429" i="33" s="1"/>
  <c r="I6428" i="33" a="1"/>
  <c r="I6428" i="33" s="1"/>
  <c r="I6427" i="33" a="1"/>
  <c r="I6427" i="33" s="1"/>
  <c r="I6426" i="33" a="1"/>
  <c r="I6426" i="33" s="1"/>
  <c r="I6425" i="33" a="1"/>
  <c r="I6425" i="33" s="1"/>
  <c r="I6424" i="33" a="1"/>
  <c r="I6424" i="33" s="1"/>
  <c r="I6423" i="33" a="1"/>
  <c r="I6423" i="33" s="1"/>
  <c r="I6422" i="33" a="1"/>
  <c r="I6422" i="33" s="1"/>
  <c r="I6421" i="33" a="1"/>
  <c r="I6421" i="33" s="1"/>
  <c r="I6420" i="33" a="1"/>
  <c r="I6420" i="33" s="1"/>
  <c r="I6419" i="33" a="1"/>
  <c r="I6419" i="33" s="1"/>
  <c r="I6418" i="33" a="1"/>
  <c r="I6418" i="33" s="1"/>
  <c r="I6417" i="33" a="1"/>
  <c r="I6417" i="33" s="1"/>
  <c r="I6416" i="33" a="1"/>
  <c r="I6416" i="33" s="1"/>
  <c r="I6415" i="33" a="1"/>
  <c r="I6415" i="33" s="1"/>
  <c r="I6414" i="33" a="1"/>
  <c r="I6414" i="33" s="1"/>
  <c r="I6413" i="33" a="1"/>
  <c r="I6413" i="33" s="1"/>
  <c r="I6412" i="33" a="1"/>
  <c r="I6412" i="33" s="1"/>
  <c r="I6411" i="33" a="1"/>
  <c r="I6411" i="33" s="1"/>
  <c r="I6410" i="33" a="1"/>
  <c r="I6410" i="33" s="1"/>
  <c r="I6409" i="33" a="1"/>
  <c r="I6409" i="33" s="1"/>
  <c r="I6408" i="33" a="1"/>
  <c r="I6408" i="33" s="1"/>
  <c r="I6407" i="33" a="1"/>
  <c r="I6407" i="33" s="1"/>
  <c r="I6406" i="33" a="1"/>
  <c r="I6406" i="33" s="1"/>
  <c r="I6405" i="33" a="1"/>
  <c r="I6405" i="33" s="1"/>
  <c r="I6404" i="33" a="1"/>
  <c r="I6404" i="33" s="1"/>
  <c r="I6403" i="33" a="1"/>
  <c r="I6403" i="33" s="1"/>
  <c r="I6402" i="33" a="1"/>
  <c r="I6402" i="33" s="1"/>
  <c r="I6401" i="33" a="1"/>
  <c r="I6401" i="33" s="1"/>
  <c r="I6400" i="33" a="1"/>
  <c r="I6400" i="33" s="1"/>
  <c r="I6399" i="33" a="1"/>
  <c r="I6399" i="33" s="1"/>
  <c r="I6398" i="33" a="1"/>
  <c r="I6398" i="33" s="1"/>
  <c r="I6397" i="33" a="1"/>
  <c r="I6397" i="33" s="1"/>
  <c r="I6396" i="33" a="1"/>
  <c r="I6396" i="33" s="1"/>
  <c r="I6395" i="33" a="1"/>
  <c r="I6395" i="33" s="1"/>
  <c r="I6394" i="33" a="1"/>
  <c r="I6394" i="33" s="1"/>
  <c r="I6393" i="33" a="1"/>
  <c r="I6393" i="33" s="1"/>
  <c r="I6392" i="33" a="1"/>
  <c r="I6392" i="33" s="1"/>
  <c r="I6391" i="33" a="1"/>
  <c r="I6391" i="33" s="1"/>
  <c r="I6390" i="33" a="1"/>
  <c r="I6390" i="33" s="1"/>
  <c r="I6389" i="33" a="1"/>
  <c r="I6389" i="33" s="1"/>
  <c r="I6388" i="33" a="1"/>
  <c r="I6388" i="33" s="1"/>
  <c r="I6387" i="33" a="1"/>
  <c r="I6387" i="33" s="1"/>
  <c r="I6386" i="33" a="1"/>
  <c r="I6386" i="33" s="1"/>
  <c r="I6385" i="33" a="1"/>
  <c r="I6385" i="33" s="1"/>
  <c r="I6384" i="33" a="1"/>
  <c r="I6384" i="33" s="1"/>
  <c r="I6383" i="33" a="1"/>
  <c r="I6383" i="33" s="1"/>
  <c r="I6382" i="33" a="1"/>
  <c r="I6382" i="33" s="1"/>
  <c r="I6381" i="33" a="1"/>
  <c r="I6381" i="33" s="1"/>
  <c r="I6380" i="33" a="1"/>
  <c r="I6380" i="33" s="1"/>
  <c r="I6379" i="33" a="1"/>
  <c r="I6379" i="33" s="1"/>
  <c r="I6378" i="33" a="1"/>
  <c r="I6378" i="33" s="1"/>
  <c r="I6377" i="33" a="1"/>
  <c r="I6377" i="33" s="1"/>
  <c r="I6376" i="33" a="1"/>
  <c r="I6376" i="33" s="1"/>
  <c r="I6375" i="33" a="1"/>
  <c r="I6375" i="33" s="1"/>
  <c r="I6374" i="33" a="1"/>
  <c r="I6374" i="33" s="1"/>
  <c r="I6373" i="33" a="1"/>
  <c r="I6373" i="33" s="1"/>
  <c r="I6372" i="33" a="1"/>
  <c r="I6372" i="33" s="1"/>
  <c r="I6371" i="33" a="1"/>
  <c r="I6371" i="33" s="1"/>
  <c r="I6370" i="33" a="1"/>
  <c r="I6370" i="33" s="1"/>
  <c r="I6369" i="33" a="1"/>
  <c r="I6369" i="33" s="1"/>
  <c r="I6368" i="33" a="1"/>
  <c r="I6368" i="33" s="1"/>
  <c r="I6367" i="33" a="1"/>
  <c r="I6367" i="33" s="1"/>
  <c r="I6366" i="33" a="1"/>
  <c r="I6366" i="33" s="1"/>
  <c r="I6365" i="33" a="1"/>
  <c r="I6365" i="33" s="1"/>
  <c r="I6364" i="33" a="1"/>
  <c r="I6364" i="33" s="1"/>
  <c r="I6363" i="33" a="1"/>
  <c r="I6363" i="33" s="1"/>
  <c r="I6362" i="33" a="1"/>
  <c r="I6362" i="33" s="1"/>
  <c r="I6361" i="33" a="1"/>
  <c r="I6361" i="33" s="1"/>
  <c r="I6360" i="33" a="1"/>
  <c r="I6360" i="33" s="1"/>
  <c r="I6359" i="33" a="1"/>
  <c r="I6359" i="33" s="1"/>
  <c r="I6358" i="33" a="1"/>
  <c r="I6358" i="33" s="1"/>
  <c r="I6357" i="33" a="1"/>
  <c r="I6357" i="33" s="1"/>
  <c r="I6356" i="33" a="1"/>
  <c r="I6356" i="33" s="1"/>
  <c r="I6355" i="33" a="1"/>
  <c r="I6355" i="33" s="1"/>
  <c r="I6354" i="33" a="1"/>
  <c r="I6354" i="33" s="1"/>
  <c r="I6353" i="33" a="1"/>
  <c r="I6353" i="33" s="1"/>
  <c r="I6352" i="33" a="1"/>
  <c r="I6352" i="33" s="1"/>
  <c r="I6351" i="33" a="1"/>
  <c r="I6351" i="33" s="1"/>
  <c r="I6350" i="33" a="1"/>
  <c r="I6350" i="33" s="1"/>
  <c r="I6349" i="33" a="1"/>
  <c r="I6349" i="33" s="1"/>
  <c r="I6348" i="33" a="1"/>
  <c r="I6348" i="33" s="1"/>
  <c r="I6347" i="33" a="1"/>
  <c r="I6347" i="33" s="1"/>
  <c r="I6346" i="33" a="1"/>
  <c r="I6346" i="33" s="1"/>
  <c r="I6345" i="33" a="1"/>
  <c r="I6345" i="33" s="1"/>
  <c r="I6344" i="33" a="1"/>
  <c r="I6344" i="33" s="1"/>
  <c r="I6343" i="33" a="1"/>
  <c r="I6343" i="33" s="1"/>
  <c r="I6342" i="33" a="1"/>
  <c r="I6342" i="33" s="1"/>
  <c r="I6341" i="33" a="1"/>
  <c r="I6341" i="33" s="1"/>
  <c r="I6340" i="33" a="1"/>
  <c r="I6340" i="33" s="1"/>
  <c r="I6339" i="33" a="1"/>
  <c r="I6339" i="33" s="1"/>
  <c r="I6338" i="33" a="1"/>
  <c r="I6338" i="33" s="1"/>
  <c r="I6337" i="33" a="1"/>
  <c r="I6337" i="33" s="1"/>
  <c r="I6336" i="33" a="1"/>
  <c r="I6336" i="33" s="1"/>
  <c r="I6335" i="33" a="1"/>
  <c r="I6335" i="33" s="1"/>
  <c r="I6334" i="33" a="1"/>
  <c r="I6334" i="33" s="1"/>
  <c r="I6333" i="33" a="1"/>
  <c r="I6333" i="33" s="1"/>
  <c r="I6332" i="33" a="1"/>
  <c r="I6332" i="33" s="1"/>
  <c r="I6331" i="33" a="1"/>
  <c r="I6331" i="33" s="1"/>
  <c r="I6330" i="33" a="1"/>
  <c r="I6330" i="33" s="1"/>
  <c r="I6329" i="33" a="1"/>
  <c r="I6329" i="33" s="1"/>
  <c r="I6328" i="33" a="1"/>
  <c r="I6328" i="33" s="1"/>
  <c r="I6327" i="33" a="1"/>
  <c r="I6327" i="33" s="1"/>
  <c r="I6326" i="33" a="1"/>
  <c r="I6326" i="33" s="1"/>
  <c r="I6325" i="33" a="1"/>
  <c r="I6325" i="33" s="1"/>
  <c r="I6324" i="33" a="1"/>
  <c r="I6324" i="33" s="1"/>
  <c r="I6323" i="33" a="1"/>
  <c r="I6323" i="33" s="1"/>
  <c r="I6322" i="33" a="1"/>
  <c r="I6322" i="33" s="1"/>
  <c r="I6321" i="33" a="1"/>
  <c r="I6321" i="33" s="1"/>
  <c r="I6320" i="33" a="1"/>
  <c r="I6320" i="33" s="1"/>
  <c r="I6319" i="33" a="1"/>
  <c r="I6319" i="33" s="1"/>
  <c r="I6318" i="33" a="1"/>
  <c r="I6318" i="33" s="1"/>
  <c r="I6317" i="33" a="1"/>
  <c r="I6317" i="33" s="1"/>
  <c r="I6316" i="33" a="1"/>
  <c r="I6316" i="33" s="1"/>
  <c r="I6315" i="33" a="1"/>
  <c r="I6315" i="33" s="1"/>
  <c r="I6314" i="33" a="1"/>
  <c r="I6314" i="33" s="1"/>
  <c r="I6313" i="33" a="1"/>
  <c r="I6313" i="33" s="1"/>
  <c r="I6312" i="33" a="1"/>
  <c r="I6312" i="33" s="1"/>
  <c r="I6311" i="33" a="1"/>
  <c r="I6311" i="33" s="1"/>
  <c r="I6310" i="33" a="1"/>
  <c r="I6310" i="33" s="1"/>
  <c r="I6309" i="33" a="1"/>
  <c r="I6309" i="33" s="1"/>
  <c r="I6308" i="33" a="1"/>
  <c r="I6308" i="33" s="1"/>
  <c r="I6307" i="33" a="1"/>
  <c r="I6307" i="33" s="1"/>
  <c r="I6306" i="33" a="1"/>
  <c r="I6306" i="33" s="1"/>
  <c r="I6305" i="33" a="1"/>
  <c r="I6305" i="33" s="1"/>
  <c r="I6304" i="33" a="1"/>
  <c r="I6304" i="33" s="1"/>
  <c r="I6303" i="33" a="1"/>
  <c r="I6303" i="33" s="1"/>
  <c r="I6302" i="33" a="1"/>
  <c r="I6302" i="33" s="1"/>
  <c r="I6301" i="33" a="1"/>
  <c r="I6301" i="33" s="1"/>
  <c r="I6300" i="33" a="1"/>
  <c r="I6300" i="33" s="1"/>
  <c r="I6299" i="33" a="1"/>
  <c r="I6299" i="33" s="1"/>
  <c r="I6298" i="33" a="1"/>
  <c r="I6298" i="33" s="1"/>
  <c r="I6297" i="33" a="1"/>
  <c r="I6297" i="33" s="1"/>
  <c r="I6296" i="33" a="1"/>
  <c r="I6296" i="33" s="1"/>
  <c r="I6295" i="33" a="1"/>
  <c r="I6295" i="33" s="1"/>
  <c r="I6294" i="33" a="1"/>
  <c r="I6294" i="33" s="1"/>
  <c r="I6293" i="33" a="1"/>
  <c r="I6293" i="33" s="1"/>
  <c r="I6292" i="33" a="1"/>
  <c r="I6292" i="33" s="1"/>
  <c r="I6291" i="33" a="1"/>
  <c r="I6291" i="33" s="1"/>
  <c r="I6290" i="33" a="1"/>
  <c r="I6290" i="33" s="1"/>
  <c r="I6289" i="33" a="1"/>
  <c r="I6289" i="33" s="1"/>
  <c r="I6288" i="33" a="1"/>
  <c r="I6288" i="33" s="1"/>
  <c r="I6287" i="33" a="1"/>
  <c r="I6287" i="33" s="1"/>
  <c r="I6286" i="33" a="1"/>
  <c r="I6286" i="33" s="1"/>
  <c r="I6285" i="33" a="1"/>
  <c r="I6285" i="33" s="1"/>
  <c r="I6284" i="33" a="1"/>
  <c r="I6284" i="33" s="1"/>
  <c r="I6283" i="33" a="1"/>
  <c r="I6283" i="33" s="1"/>
  <c r="I6282" i="33" a="1"/>
  <c r="I6282" i="33" s="1"/>
  <c r="I6281" i="33" a="1"/>
  <c r="I6281" i="33" s="1"/>
  <c r="I6280" i="33" a="1"/>
  <c r="I6280" i="33" s="1"/>
  <c r="I6279" i="33" a="1"/>
  <c r="I6279" i="33" s="1"/>
  <c r="I6278" i="33" a="1"/>
  <c r="I6278" i="33" s="1"/>
  <c r="I6277" i="33" a="1"/>
  <c r="I6277" i="33" s="1"/>
  <c r="I6276" i="33" a="1"/>
  <c r="I6276" i="33" s="1"/>
  <c r="I6275" i="33" a="1"/>
  <c r="I6275" i="33" s="1"/>
  <c r="I6274" i="33" a="1"/>
  <c r="I6274" i="33" s="1"/>
  <c r="I6273" i="33" a="1"/>
  <c r="I6273" i="33" s="1"/>
  <c r="I6272" i="33" a="1"/>
  <c r="I6272" i="33" s="1"/>
  <c r="I6271" i="33" a="1"/>
  <c r="I6271" i="33" s="1"/>
  <c r="I6270" i="33" a="1"/>
  <c r="I6270" i="33" s="1"/>
  <c r="I6269" i="33" a="1"/>
  <c r="I6269" i="33" s="1"/>
  <c r="I6268" i="33" a="1"/>
  <c r="I6268" i="33" s="1"/>
  <c r="I6267" i="33" a="1"/>
  <c r="I6267" i="33" s="1"/>
  <c r="I6266" i="33" a="1"/>
  <c r="I6266" i="33" s="1"/>
  <c r="I6265" i="33" a="1"/>
  <c r="I6265" i="33" s="1"/>
  <c r="I6264" i="33" a="1"/>
  <c r="I6264" i="33" s="1"/>
  <c r="I6263" i="33" a="1"/>
  <c r="I6263" i="33" s="1"/>
  <c r="I6262" i="33" a="1"/>
  <c r="I6262" i="33" s="1"/>
  <c r="I6261" i="33" a="1"/>
  <c r="I6261" i="33" s="1"/>
  <c r="I6260" i="33" a="1"/>
  <c r="I6260" i="33" s="1"/>
  <c r="I6259" i="33" a="1"/>
  <c r="I6259" i="33" s="1"/>
  <c r="I6258" i="33" a="1"/>
  <c r="I6258" i="33" s="1"/>
  <c r="I6257" i="33" a="1"/>
  <c r="I6257" i="33" s="1"/>
  <c r="I6256" i="33" a="1"/>
  <c r="I6256" i="33" s="1"/>
  <c r="I6255" i="33" a="1"/>
  <c r="I6255" i="33" s="1"/>
  <c r="I6254" i="33" a="1"/>
  <c r="I6254" i="33" s="1"/>
  <c r="I6253" i="33" a="1"/>
  <c r="I6253" i="33" s="1"/>
  <c r="I6252" i="33" a="1"/>
  <c r="I6252" i="33" s="1"/>
  <c r="I6251" i="33" a="1"/>
  <c r="I6251" i="33" s="1"/>
  <c r="I6250" i="33" a="1"/>
  <c r="I6250" i="33" s="1"/>
  <c r="I6249" i="33" a="1"/>
  <c r="I6249" i="33" s="1"/>
  <c r="I6248" i="33" a="1"/>
  <c r="I6248" i="33" s="1"/>
  <c r="I6247" i="33" a="1"/>
  <c r="I6247" i="33" s="1"/>
  <c r="I6246" i="33" a="1"/>
  <c r="I6246" i="33" s="1"/>
  <c r="I6245" i="33" a="1"/>
  <c r="I6245" i="33" s="1"/>
  <c r="I6244" i="33" a="1"/>
  <c r="I6244" i="33" s="1"/>
  <c r="I6243" i="33" a="1"/>
  <c r="I6243" i="33" s="1"/>
  <c r="I6242" i="33" a="1"/>
  <c r="I6242" i="33" s="1"/>
  <c r="I6241" i="33" a="1"/>
  <c r="I6241" i="33" s="1"/>
  <c r="I6240" i="33" a="1"/>
  <c r="I6240" i="33" s="1"/>
  <c r="I6239" i="33" a="1"/>
  <c r="I6239" i="33" s="1"/>
  <c r="I6238" i="33" a="1"/>
  <c r="I6238" i="33" s="1"/>
  <c r="I6237" i="33" a="1"/>
  <c r="I6237" i="33" s="1"/>
  <c r="I6236" i="33" a="1"/>
  <c r="I6236" i="33" s="1"/>
  <c r="I6235" i="33" a="1"/>
  <c r="I6235" i="33" s="1"/>
  <c r="I6234" i="33" a="1"/>
  <c r="I6234" i="33" s="1"/>
  <c r="I6233" i="33" a="1"/>
  <c r="I6233" i="33" s="1"/>
  <c r="I6232" i="33" a="1"/>
  <c r="I6232" i="33" s="1"/>
  <c r="I6231" i="33" a="1"/>
  <c r="I6231" i="33" s="1"/>
  <c r="I6230" i="33" a="1"/>
  <c r="I6230" i="33" s="1"/>
  <c r="I6229" i="33" a="1"/>
  <c r="I6229" i="33" s="1"/>
  <c r="I6228" i="33" a="1"/>
  <c r="I6228" i="33" s="1"/>
  <c r="I6227" i="33" a="1"/>
  <c r="I6227" i="33" s="1"/>
  <c r="I6226" i="33" a="1"/>
  <c r="I6226" i="33" s="1"/>
  <c r="I6225" i="33" a="1"/>
  <c r="I6225" i="33" s="1"/>
  <c r="I6224" i="33" a="1"/>
  <c r="I6224" i="33" s="1"/>
  <c r="I6223" i="33" a="1"/>
  <c r="I6223" i="33" s="1"/>
  <c r="I6222" i="33" a="1"/>
  <c r="I6222" i="33" s="1"/>
  <c r="I6221" i="33" a="1"/>
  <c r="I6221" i="33" s="1"/>
  <c r="I6220" i="33" a="1"/>
  <c r="I6220" i="33" s="1"/>
  <c r="I6219" i="33" a="1"/>
  <c r="I6219" i="33" s="1"/>
  <c r="I6218" i="33" a="1"/>
  <c r="I6218" i="33" s="1"/>
  <c r="I6217" i="33" a="1"/>
  <c r="I6217" i="33" s="1"/>
  <c r="I6216" i="33" a="1"/>
  <c r="I6216" i="33" s="1"/>
  <c r="I6215" i="33" a="1"/>
  <c r="I6215" i="33" s="1"/>
  <c r="I6214" i="33" a="1"/>
  <c r="I6214" i="33" s="1"/>
  <c r="I6213" i="33" a="1"/>
  <c r="I6213" i="33" s="1"/>
  <c r="I6212" i="33" a="1"/>
  <c r="I6212" i="33" s="1"/>
  <c r="I6211" i="33" a="1"/>
  <c r="I6211" i="33" s="1"/>
  <c r="I6210" i="33" a="1"/>
  <c r="I6210" i="33" s="1"/>
  <c r="I6209" i="33" a="1"/>
  <c r="I6209" i="33" s="1"/>
  <c r="I6208" i="33" a="1"/>
  <c r="I6208" i="33" s="1"/>
  <c r="I6207" i="33" a="1"/>
  <c r="I6207" i="33" s="1"/>
  <c r="I6206" i="33" a="1"/>
  <c r="I6206" i="33" s="1"/>
  <c r="I6205" i="33" a="1"/>
  <c r="I6205" i="33" s="1"/>
  <c r="I6204" i="33" a="1"/>
  <c r="I6204" i="33" s="1"/>
  <c r="I6203" i="33" a="1"/>
  <c r="I6203" i="33" s="1"/>
  <c r="I6202" i="33" a="1"/>
  <c r="I6202" i="33" s="1"/>
  <c r="I6201" i="33" a="1"/>
  <c r="I6201" i="33" s="1"/>
  <c r="I6200" i="33" a="1"/>
  <c r="I6200" i="33" s="1"/>
  <c r="I6199" i="33" a="1"/>
  <c r="I6199" i="33" s="1"/>
  <c r="I6198" i="33" a="1"/>
  <c r="I6198" i="33" s="1"/>
  <c r="I6197" i="33" a="1"/>
  <c r="I6197" i="33" s="1"/>
  <c r="I6196" i="33" a="1"/>
  <c r="I6196" i="33" s="1"/>
  <c r="I6195" i="33" a="1"/>
  <c r="I6195" i="33" s="1"/>
  <c r="I6194" i="33" a="1"/>
  <c r="I6194" i="33" s="1"/>
  <c r="I6193" i="33" a="1"/>
  <c r="I6193" i="33" s="1"/>
  <c r="I6192" i="33" a="1"/>
  <c r="I6192" i="33" s="1"/>
  <c r="I6191" i="33" a="1"/>
  <c r="I6191" i="33" s="1"/>
  <c r="I6190" i="33" a="1"/>
  <c r="I6190" i="33" s="1"/>
  <c r="I6189" i="33" a="1"/>
  <c r="I6189" i="33" s="1"/>
  <c r="I6188" i="33" a="1"/>
  <c r="I6188" i="33" s="1"/>
  <c r="I6187" i="33" a="1"/>
  <c r="I6187" i="33" s="1"/>
  <c r="I6186" i="33" a="1"/>
  <c r="I6186" i="33" s="1"/>
  <c r="I6185" i="33" a="1"/>
  <c r="I6185" i="33" s="1"/>
  <c r="I6184" i="33" a="1"/>
  <c r="I6184" i="33" s="1"/>
  <c r="I6183" i="33" a="1"/>
  <c r="I6183" i="33" s="1"/>
  <c r="I6182" i="33" a="1"/>
  <c r="I6182" i="33" s="1"/>
  <c r="I6181" i="33" a="1"/>
  <c r="I6181" i="33" s="1"/>
  <c r="I6180" i="33" a="1"/>
  <c r="I6180" i="33" s="1"/>
  <c r="I6179" i="33" a="1"/>
  <c r="I6179" i="33" s="1"/>
  <c r="I6178" i="33" a="1"/>
  <c r="I6178" i="33" s="1"/>
  <c r="I6177" i="33" a="1"/>
  <c r="I6177" i="33" s="1"/>
  <c r="I6176" i="33" a="1"/>
  <c r="I6176" i="33" s="1"/>
  <c r="I6175" i="33" a="1"/>
  <c r="I6175" i="33" s="1"/>
  <c r="I6174" i="33" a="1"/>
  <c r="I6174" i="33" s="1"/>
  <c r="I6173" i="33" a="1"/>
  <c r="I6173" i="33" s="1"/>
  <c r="I6172" i="33" a="1"/>
  <c r="I6172" i="33" s="1"/>
  <c r="I6171" i="33" a="1"/>
  <c r="I6171" i="33" s="1"/>
  <c r="I6170" i="33" a="1"/>
  <c r="I6170" i="33" s="1"/>
  <c r="I6169" i="33" a="1"/>
  <c r="I6169" i="33" s="1"/>
  <c r="I6168" i="33" a="1"/>
  <c r="I6168" i="33" s="1"/>
  <c r="I6167" i="33" a="1"/>
  <c r="I6167" i="33" s="1"/>
  <c r="I6166" i="33" a="1"/>
  <c r="I6166" i="33" s="1"/>
  <c r="I6165" i="33" a="1"/>
  <c r="I6165" i="33" s="1"/>
  <c r="I6164" i="33" a="1"/>
  <c r="I6164" i="33" s="1"/>
  <c r="I6163" i="33" a="1"/>
  <c r="I6163" i="33" s="1"/>
  <c r="I6162" i="33" a="1"/>
  <c r="I6162" i="33" s="1"/>
  <c r="I6161" i="33" a="1"/>
  <c r="I6161" i="33" s="1"/>
  <c r="I6160" i="33" a="1"/>
  <c r="I6160" i="33" s="1"/>
  <c r="I6159" i="33" a="1"/>
  <c r="I6159" i="33" s="1"/>
  <c r="I6158" i="33" a="1"/>
  <c r="I6158" i="33" s="1"/>
  <c r="I6157" i="33" a="1"/>
  <c r="I6157" i="33" s="1"/>
  <c r="I6156" i="33" a="1"/>
  <c r="I6156" i="33" s="1"/>
  <c r="I6155" i="33" a="1"/>
  <c r="I6155" i="33" s="1"/>
  <c r="I6154" i="33" a="1"/>
  <c r="I6154" i="33" s="1"/>
  <c r="I6153" i="33" a="1"/>
  <c r="I6153" i="33" s="1"/>
  <c r="I6152" i="33" a="1"/>
  <c r="I6152" i="33" s="1"/>
  <c r="I6151" i="33" a="1"/>
  <c r="I6151" i="33" s="1"/>
  <c r="I6150" i="33" a="1"/>
  <c r="I6150" i="33" s="1"/>
  <c r="I6149" i="33" a="1"/>
  <c r="I6149" i="33" s="1"/>
  <c r="I6148" i="33" a="1"/>
  <c r="I6148" i="33" s="1"/>
  <c r="I6147" i="33" a="1"/>
  <c r="I6147" i="33" s="1"/>
  <c r="I6146" i="33" a="1"/>
  <c r="I6146" i="33" s="1"/>
  <c r="I6145" i="33" a="1"/>
  <c r="I6145" i="33" s="1"/>
  <c r="I6144" i="33" a="1"/>
  <c r="I6144" i="33" s="1"/>
  <c r="I6143" i="33" a="1"/>
  <c r="I6143" i="33" s="1"/>
  <c r="I6142" i="33" a="1"/>
  <c r="I6142" i="33" s="1"/>
  <c r="I6141" i="33" a="1"/>
  <c r="I6141" i="33" s="1"/>
  <c r="I6140" i="33" a="1"/>
  <c r="I6140" i="33" s="1"/>
  <c r="I6139" i="33" a="1"/>
  <c r="I6139" i="33" s="1"/>
  <c r="I6138" i="33" a="1"/>
  <c r="I6138" i="33" s="1"/>
  <c r="I6137" i="33" a="1"/>
  <c r="I6137" i="33" s="1"/>
  <c r="I6136" i="33" a="1"/>
  <c r="I6136" i="33" s="1"/>
  <c r="I6135" i="33" a="1"/>
  <c r="I6135" i="33" s="1"/>
  <c r="I6134" i="33" a="1"/>
  <c r="I6134" i="33" s="1"/>
  <c r="I6133" i="33" a="1"/>
  <c r="I6133" i="33" s="1"/>
  <c r="I6132" i="33" a="1"/>
  <c r="I6132" i="33" s="1"/>
  <c r="I6131" i="33" a="1"/>
  <c r="I6131" i="33" s="1"/>
  <c r="I6130" i="33" a="1"/>
  <c r="I6130" i="33" s="1"/>
  <c r="I6129" i="33" a="1"/>
  <c r="I6129" i="33" s="1"/>
  <c r="I6128" i="33" a="1"/>
  <c r="I6128" i="33" s="1"/>
  <c r="I6127" i="33" a="1"/>
  <c r="I6127" i="33" s="1"/>
  <c r="I6126" i="33" a="1"/>
  <c r="I6126" i="33" s="1"/>
  <c r="I6125" i="33" a="1"/>
  <c r="I6125" i="33" s="1"/>
  <c r="I6124" i="33" a="1"/>
  <c r="I6124" i="33" s="1"/>
  <c r="I6123" i="33" a="1"/>
  <c r="I6123" i="33" s="1"/>
  <c r="I6122" i="33" a="1"/>
  <c r="I6122" i="33" s="1"/>
  <c r="I6121" i="33" a="1"/>
  <c r="I6121" i="33" s="1"/>
  <c r="I6120" i="33" a="1"/>
  <c r="I6120" i="33" s="1"/>
  <c r="I6119" i="33" a="1"/>
  <c r="I6119" i="33" s="1"/>
  <c r="I6118" i="33" a="1"/>
  <c r="I6118" i="33" s="1"/>
  <c r="I6117" i="33" a="1"/>
  <c r="I6117" i="33" s="1"/>
  <c r="I6116" i="33" a="1"/>
  <c r="I6116" i="33" s="1"/>
  <c r="I6115" i="33" a="1"/>
  <c r="I6115" i="33" s="1"/>
  <c r="I6114" i="33" a="1"/>
  <c r="I6114" i="33" s="1"/>
  <c r="I6113" i="33" a="1"/>
  <c r="I6113" i="33" s="1"/>
  <c r="I6112" i="33" a="1"/>
  <c r="I6112" i="33" s="1"/>
  <c r="I6111" i="33" a="1"/>
  <c r="I6111" i="33" s="1"/>
  <c r="I6110" i="33" a="1"/>
  <c r="I6110" i="33" s="1"/>
  <c r="I6109" i="33" a="1"/>
  <c r="I6109" i="33" s="1"/>
  <c r="I6108" i="33" a="1"/>
  <c r="I6108" i="33" s="1"/>
  <c r="I6107" i="33" a="1"/>
  <c r="I6107" i="33" s="1"/>
  <c r="I6106" i="33" a="1"/>
  <c r="I6106" i="33" s="1"/>
  <c r="I6105" i="33" a="1"/>
  <c r="I6105" i="33" s="1"/>
  <c r="I6104" i="33" a="1"/>
  <c r="I6104" i="33" s="1"/>
  <c r="I6103" i="33" a="1"/>
  <c r="I6103" i="33" s="1"/>
  <c r="I6102" i="33" a="1"/>
  <c r="I6102" i="33" s="1"/>
  <c r="I6101" i="33" a="1"/>
  <c r="I6101" i="33" s="1"/>
  <c r="I6100" i="33" a="1"/>
  <c r="I6100" i="33" s="1"/>
  <c r="I6099" i="33" a="1"/>
  <c r="I6099" i="33" s="1"/>
  <c r="I6098" i="33" a="1"/>
  <c r="I6098" i="33" s="1"/>
  <c r="I6097" i="33" a="1"/>
  <c r="I6097" i="33" s="1"/>
  <c r="I6096" i="33" a="1"/>
  <c r="I6096" i="33" s="1"/>
  <c r="I6095" i="33" a="1"/>
  <c r="I6095" i="33" s="1"/>
  <c r="I6094" i="33" a="1"/>
  <c r="I6094" i="33" s="1"/>
  <c r="I6093" i="33" a="1"/>
  <c r="I6093" i="33" s="1"/>
  <c r="I6092" i="33" a="1"/>
  <c r="I6092" i="33" s="1"/>
  <c r="I6091" i="33" a="1"/>
  <c r="I6091" i="33" s="1"/>
  <c r="I6090" i="33" a="1"/>
  <c r="I6090" i="33" s="1"/>
  <c r="I6089" i="33" a="1"/>
  <c r="I6089" i="33" s="1"/>
  <c r="I6088" i="33" a="1"/>
  <c r="I6088" i="33" s="1"/>
  <c r="I6087" i="33" a="1"/>
  <c r="I6087" i="33" s="1"/>
  <c r="I6086" i="33" a="1"/>
  <c r="I6086" i="33" s="1"/>
  <c r="I6085" i="33" a="1"/>
  <c r="I6085" i="33" s="1"/>
  <c r="I6084" i="33" a="1"/>
  <c r="I6084" i="33" s="1"/>
  <c r="I6083" i="33" a="1"/>
  <c r="I6083" i="33" s="1"/>
  <c r="I6082" i="33" a="1"/>
  <c r="I6082" i="33" s="1"/>
  <c r="I6081" i="33" a="1"/>
  <c r="I6081" i="33" s="1"/>
  <c r="I6080" i="33" a="1"/>
  <c r="I6080" i="33" s="1"/>
  <c r="I6079" i="33" a="1"/>
  <c r="I6079" i="33" s="1"/>
  <c r="I6078" i="33" a="1"/>
  <c r="I6078" i="33" s="1"/>
  <c r="I6077" i="33" a="1"/>
  <c r="I6077" i="33" s="1"/>
  <c r="I6076" i="33" a="1"/>
  <c r="I6076" i="33" s="1"/>
  <c r="I6075" i="33" a="1"/>
  <c r="I6075" i="33" s="1"/>
  <c r="I6074" i="33" a="1"/>
  <c r="I6074" i="33" s="1"/>
  <c r="I6073" i="33" a="1"/>
  <c r="I6073" i="33" s="1"/>
  <c r="I6072" i="33" a="1"/>
  <c r="I6072" i="33" s="1"/>
  <c r="I6071" i="33" a="1"/>
  <c r="I6071" i="33" s="1"/>
  <c r="I6070" i="33" a="1"/>
  <c r="I6070" i="33" s="1"/>
  <c r="I6069" i="33" a="1"/>
  <c r="I6069" i="33" s="1"/>
  <c r="I6068" i="33" a="1"/>
  <c r="I6068" i="33" s="1"/>
  <c r="I6067" i="33" a="1"/>
  <c r="I6067" i="33" s="1"/>
  <c r="I6066" i="33" a="1"/>
  <c r="I6066" i="33" s="1"/>
  <c r="I6065" i="33" a="1"/>
  <c r="I6065" i="33" s="1"/>
  <c r="I6064" i="33" a="1"/>
  <c r="I6064" i="33" s="1"/>
  <c r="I6063" i="33" a="1"/>
  <c r="I6063" i="33" s="1"/>
  <c r="I6062" i="33" a="1"/>
  <c r="I6062" i="33" s="1"/>
  <c r="I6061" i="33" a="1"/>
  <c r="I6061" i="33" s="1"/>
  <c r="I6060" i="33" a="1"/>
  <c r="I6060" i="33" s="1"/>
  <c r="I6059" i="33" a="1"/>
  <c r="I6059" i="33" s="1"/>
  <c r="I6058" i="33" a="1"/>
  <c r="I6058" i="33" s="1"/>
  <c r="I6057" i="33" a="1"/>
  <c r="I6057" i="33" s="1"/>
  <c r="I6056" i="33" a="1"/>
  <c r="I6056" i="33" s="1"/>
  <c r="I6055" i="33" a="1"/>
  <c r="I6055" i="33" s="1"/>
  <c r="I6054" i="33" a="1"/>
  <c r="I6054" i="33" s="1"/>
  <c r="I6053" i="33" a="1"/>
  <c r="I6053" i="33" s="1"/>
  <c r="I6052" i="33" a="1"/>
  <c r="I6052" i="33" s="1"/>
  <c r="I6051" i="33" a="1"/>
  <c r="I6051" i="33" s="1"/>
  <c r="I6050" i="33" a="1"/>
  <c r="I6050" i="33" s="1"/>
  <c r="I6049" i="33" a="1"/>
  <c r="I6049" i="33" s="1"/>
  <c r="I6048" i="33" a="1"/>
  <c r="I6048" i="33" s="1"/>
  <c r="I6047" i="33" a="1"/>
  <c r="I6047" i="33" s="1"/>
  <c r="I6046" i="33" a="1"/>
  <c r="I6046" i="33" s="1"/>
  <c r="I6045" i="33" a="1"/>
  <c r="I6045" i="33" s="1"/>
  <c r="I6044" i="33" a="1"/>
  <c r="I6044" i="33" s="1"/>
  <c r="I6043" i="33" a="1"/>
  <c r="I6043" i="33" s="1"/>
  <c r="I6042" i="33" a="1"/>
  <c r="I6042" i="33" s="1"/>
  <c r="I6041" i="33" a="1"/>
  <c r="I6041" i="33" s="1"/>
  <c r="I6040" i="33" a="1"/>
  <c r="I6040" i="33" s="1"/>
  <c r="I6039" i="33" a="1"/>
  <c r="I6039" i="33" s="1"/>
  <c r="I6038" i="33" a="1"/>
  <c r="I6038" i="33" s="1"/>
  <c r="I6037" i="33" a="1"/>
  <c r="I6037" i="33" s="1"/>
  <c r="I6036" i="33" a="1"/>
  <c r="I6036" i="33" s="1"/>
  <c r="I6035" i="33" a="1"/>
  <c r="I6035" i="33" s="1"/>
  <c r="I6034" i="33" a="1"/>
  <c r="I6034" i="33" s="1"/>
  <c r="I6033" i="33" a="1"/>
  <c r="I6033" i="33" s="1"/>
  <c r="I6032" i="33" a="1"/>
  <c r="I6032" i="33" s="1"/>
  <c r="I6031" i="33" a="1"/>
  <c r="I6031" i="33" s="1"/>
  <c r="I6030" i="33" a="1"/>
  <c r="I6030" i="33" s="1"/>
  <c r="I6029" i="33" a="1"/>
  <c r="I6029" i="33" s="1"/>
  <c r="I6028" i="33" a="1"/>
  <c r="I6028" i="33" s="1"/>
  <c r="I6027" i="33" a="1"/>
  <c r="I6027" i="33" s="1"/>
  <c r="I6026" i="33" a="1"/>
  <c r="I6026" i="33" s="1"/>
  <c r="I6025" i="33" a="1"/>
  <c r="I6025" i="33" s="1"/>
  <c r="I6024" i="33" a="1"/>
  <c r="I6024" i="33" s="1"/>
  <c r="I6023" i="33" a="1"/>
  <c r="I6023" i="33" s="1"/>
  <c r="I6022" i="33" a="1"/>
  <c r="I6022" i="33" s="1"/>
  <c r="I6021" i="33" a="1"/>
  <c r="I6021" i="33" s="1"/>
  <c r="I6020" i="33" a="1"/>
  <c r="I6020" i="33" s="1"/>
  <c r="I6019" i="33" a="1"/>
  <c r="I6019" i="33" s="1"/>
  <c r="I6018" i="33" a="1"/>
  <c r="I6018" i="33" s="1"/>
  <c r="I6017" i="33" a="1"/>
  <c r="I6017" i="33" s="1"/>
  <c r="I6016" i="33" a="1"/>
  <c r="I6016" i="33" s="1"/>
  <c r="I6015" i="33" a="1"/>
  <c r="I6015" i="33" s="1"/>
  <c r="I6014" i="33" a="1"/>
  <c r="I6014" i="33" s="1"/>
  <c r="I6013" i="33" a="1"/>
  <c r="I6013" i="33" s="1"/>
  <c r="I6012" i="33" a="1"/>
  <c r="I6012" i="33" s="1"/>
  <c r="I6011" i="33" a="1"/>
  <c r="I6011" i="33" s="1"/>
  <c r="I6010" i="33" a="1"/>
  <c r="I6010" i="33" s="1"/>
  <c r="I6009" i="33" a="1"/>
  <c r="I6009" i="33" s="1"/>
  <c r="I6008" i="33" a="1"/>
  <c r="I6008" i="33" s="1"/>
  <c r="I6007" i="33" a="1"/>
  <c r="I6007" i="33" s="1"/>
  <c r="I6006" i="33" a="1"/>
  <c r="I6006" i="33" s="1"/>
  <c r="I6005" i="33" a="1"/>
  <c r="I6005" i="33" s="1"/>
  <c r="I6004" i="33" a="1"/>
  <c r="I6004" i="33" s="1"/>
  <c r="I6003" i="33" a="1"/>
  <c r="I6003" i="33" s="1"/>
  <c r="I6002" i="33" a="1"/>
  <c r="I6002" i="33" s="1"/>
  <c r="I6001" i="33" a="1"/>
  <c r="I6001" i="33" s="1"/>
  <c r="I6000" i="33" a="1"/>
  <c r="I6000" i="33" s="1"/>
  <c r="I5999" i="33" a="1"/>
  <c r="I5999" i="33" s="1"/>
  <c r="I5998" i="33" a="1"/>
  <c r="I5998" i="33" s="1"/>
  <c r="I5997" i="33" a="1"/>
  <c r="I5997" i="33" s="1"/>
  <c r="I5996" i="33" a="1"/>
  <c r="I5996" i="33" s="1"/>
  <c r="I5995" i="33" a="1"/>
  <c r="I5995" i="33" s="1"/>
  <c r="I5994" i="33" a="1"/>
  <c r="I5994" i="33" s="1"/>
  <c r="I5993" i="33" a="1"/>
  <c r="I5993" i="33" s="1"/>
  <c r="I5992" i="33" a="1"/>
  <c r="I5992" i="33" s="1"/>
  <c r="I5991" i="33" a="1"/>
  <c r="I5991" i="33" s="1"/>
  <c r="I5990" i="33" a="1"/>
  <c r="I5990" i="33" s="1"/>
  <c r="I5989" i="33" a="1"/>
  <c r="I5989" i="33" s="1"/>
  <c r="I5988" i="33" a="1"/>
  <c r="I5988" i="33" s="1"/>
  <c r="I5987" i="33" a="1"/>
  <c r="I5987" i="33" s="1"/>
  <c r="I5986" i="33" a="1"/>
  <c r="I5986" i="33" s="1"/>
  <c r="I5985" i="33" a="1"/>
  <c r="I5985" i="33" s="1"/>
  <c r="I5983" i="33" a="1"/>
  <c r="I5983" i="33" s="1"/>
  <c r="I7" i="24"/>
  <c r="Q7" i="24"/>
  <c r="O7" i="24"/>
  <c r="P7" i="24"/>
  <c r="I8373" i="33" a="1"/>
  <c r="I8373" i="33" s="1"/>
  <c r="I8372" i="33" a="1"/>
  <c r="I8372" i="33" s="1"/>
  <c r="I8371" i="33" a="1"/>
  <c r="I8371" i="33" s="1"/>
  <c r="I8370" i="33" a="1"/>
  <c r="I8370" i="33" s="1"/>
  <c r="I8369" i="33" a="1"/>
  <c r="I8369" i="33" s="1"/>
  <c r="I8368" i="33" a="1"/>
  <c r="I8368" i="33" s="1"/>
  <c r="I8367" i="33" a="1"/>
  <c r="I8367" i="33" s="1"/>
  <c r="I8366" i="33" a="1"/>
  <c r="I8366" i="33" s="1"/>
  <c r="I8365" i="33" a="1"/>
  <c r="I8365" i="33" s="1"/>
  <c r="I8364" i="33" a="1"/>
  <c r="I8364" i="33" s="1"/>
  <c r="I8363" i="33" a="1"/>
  <c r="I8363" i="33" s="1"/>
  <c r="I8362" i="33" a="1"/>
  <c r="I8362" i="33" s="1"/>
  <c r="I8361" i="33" a="1"/>
  <c r="I8361" i="33" s="1"/>
  <c r="I8360" i="33" a="1"/>
  <c r="I8360" i="33" s="1"/>
  <c r="I8359" i="33" a="1"/>
  <c r="I8359" i="33" s="1"/>
  <c r="I8358" i="33" a="1"/>
  <c r="I8358" i="33" s="1"/>
  <c r="I8357" i="33" a="1"/>
  <c r="I8357" i="33" s="1"/>
  <c r="I8356" i="33" a="1"/>
  <c r="I8356" i="33" s="1"/>
  <c r="I8355" i="33" a="1"/>
  <c r="I8355" i="33" s="1"/>
  <c r="I8354" i="33" a="1"/>
  <c r="I8354" i="33" s="1"/>
  <c r="I8353" i="33" a="1"/>
  <c r="I8353" i="33" s="1"/>
  <c r="I8352" i="33" a="1"/>
  <c r="I8352" i="33" s="1"/>
  <c r="I8351" i="33" a="1"/>
  <c r="I8351" i="33" s="1"/>
  <c r="I8350" i="33" a="1"/>
  <c r="I8350" i="33" s="1"/>
  <c r="I8349" i="33" a="1"/>
  <c r="I8349" i="33" s="1"/>
  <c r="I8348" i="33" a="1"/>
  <c r="I8348" i="33" s="1"/>
  <c r="I8347" i="33" a="1"/>
  <c r="I8347" i="33" s="1"/>
  <c r="I8346" i="33" a="1"/>
  <c r="I8346" i="33" s="1"/>
  <c r="I8345" i="33" a="1"/>
  <c r="I8345" i="33" s="1"/>
  <c r="I8344" i="33" a="1"/>
  <c r="I8344" i="33" s="1"/>
  <c r="I8343" i="33" a="1"/>
  <c r="I8343" i="33" s="1"/>
  <c r="I8342" i="33" a="1"/>
  <c r="I8342" i="33" s="1"/>
  <c r="I8341" i="33" a="1"/>
  <c r="I8341" i="33" s="1"/>
  <c r="I8340" i="33" a="1"/>
  <c r="I8340" i="33" s="1"/>
  <c r="I8339" i="33" a="1"/>
  <c r="I8339" i="33" s="1"/>
  <c r="I8338" i="33" a="1"/>
  <c r="I8338" i="33" s="1"/>
  <c r="I8337" i="33" a="1"/>
  <c r="I8337" i="33" s="1"/>
  <c r="I8336" i="33" a="1"/>
  <c r="I8336" i="33" s="1"/>
  <c r="I8335" i="33" a="1"/>
  <c r="I8335" i="33" s="1"/>
  <c r="I8334" i="33" a="1"/>
  <c r="I8334" i="33" s="1"/>
  <c r="I8333" i="33" a="1"/>
  <c r="I8333" i="33" s="1"/>
  <c r="I8332" i="33" a="1"/>
  <c r="I8332" i="33" s="1"/>
  <c r="I8331" i="33" a="1"/>
  <c r="I8331" i="33" s="1"/>
  <c r="I8330" i="33" a="1"/>
  <c r="I8330" i="33" s="1"/>
  <c r="I8329" i="33" a="1"/>
  <c r="I8329" i="33" s="1"/>
  <c r="I8328" i="33" a="1"/>
  <c r="I8328" i="33" s="1"/>
  <c r="I8327" i="33" a="1"/>
  <c r="I8327" i="33" s="1"/>
  <c r="I8326" i="33" a="1"/>
  <c r="I8326" i="33" s="1"/>
  <c r="I8325" i="33" a="1"/>
  <c r="I8325" i="33" s="1"/>
  <c r="I8324" i="33" a="1"/>
  <c r="I8324" i="33" s="1"/>
  <c r="I8323" i="33" a="1"/>
  <c r="I8323" i="33" s="1"/>
  <c r="I8322" i="33" a="1"/>
  <c r="I8322" i="33" s="1"/>
  <c r="I8321" i="33" a="1"/>
  <c r="I8321" i="33" s="1"/>
  <c r="I8320" i="33" a="1"/>
  <c r="I8320" i="33" s="1"/>
  <c r="I8319" i="33" a="1"/>
  <c r="I8319" i="33" s="1"/>
  <c r="I8318" i="33" a="1"/>
  <c r="I8318" i="33" s="1"/>
  <c r="I8317" i="33" a="1"/>
  <c r="I8317" i="33" s="1"/>
  <c r="I8316" i="33" a="1"/>
  <c r="I8316" i="33" s="1"/>
  <c r="I8315" i="33" a="1"/>
  <c r="I8315" i="33" s="1"/>
  <c r="I8314" i="33" a="1"/>
  <c r="I8314" i="33" s="1"/>
  <c r="I8313" i="33" a="1"/>
  <c r="I8313" i="33" s="1"/>
  <c r="I8312" i="33" a="1"/>
  <c r="I8312" i="33" s="1"/>
  <c r="I8311" i="33" a="1"/>
  <c r="I8311" i="33" s="1"/>
  <c r="I8310" i="33" a="1"/>
  <c r="I8310" i="33" s="1"/>
  <c r="I8309" i="33" a="1"/>
  <c r="I8309" i="33" s="1"/>
  <c r="I8308" i="33" a="1"/>
  <c r="I8308" i="33" s="1"/>
  <c r="I8307" i="33" a="1"/>
  <c r="I8307" i="33" s="1"/>
  <c r="I8306" i="33" a="1"/>
  <c r="I8306" i="33" s="1"/>
  <c r="I8305" i="33" a="1"/>
  <c r="I8305" i="33" s="1"/>
  <c r="I8304" i="33" a="1"/>
  <c r="I8304" i="33" s="1"/>
  <c r="I8303" i="33" a="1"/>
  <c r="I8303" i="33" s="1"/>
  <c r="I8302" i="33" a="1"/>
  <c r="I8302" i="33" s="1"/>
  <c r="I8301" i="33" a="1"/>
  <c r="I8301" i="33" s="1"/>
  <c r="I8300" i="33" a="1"/>
  <c r="I8300" i="33" s="1"/>
  <c r="I8299" i="33" a="1"/>
  <c r="I8299" i="33" s="1"/>
  <c r="I8298" i="33" a="1"/>
  <c r="I8298" i="33" s="1"/>
  <c r="I8297" i="33" a="1"/>
  <c r="I8297" i="33" s="1"/>
  <c r="I8296" i="33" a="1"/>
  <c r="I8296" i="33" s="1"/>
  <c r="I8295" i="33" a="1"/>
  <c r="I8295" i="33" s="1"/>
  <c r="I8294" i="33" a="1"/>
  <c r="I8294" i="33" s="1"/>
  <c r="I8293" i="33" a="1"/>
  <c r="I8293" i="33" s="1"/>
  <c r="I8292" i="33" a="1"/>
  <c r="I8292" i="33" s="1"/>
  <c r="I8291" i="33" a="1"/>
  <c r="I8291" i="33" s="1"/>
  <c r="I8290" i="33" a="1"/>
  <c r="I8290" i="33" s="1"/>
  <c r="I8289" i="33" a="1"/>
  <c r="I8289" i="33" s="1"/>
  <c r="I8288" i="33" a="1"/>
  <c r="I8288" i="33" s="1"/>
  <c r="I8287" i="33" a="1"/>
  <c r="I8287" i="33" s="1"/>
  <c r="I8286" i="33" a="1"/>
  <c r="I8286" i="33" s="1"/>
  <c r="I8285" i="33" a="1"/>
  <c r="I8285" i="33" s="1"/>
  <c r="I8284" i="33" a="1"/>
  <c r="I8284" i="33" s="1"/>
  <c r="I8283" i="33" a="1"/>
  <c r="I8283" i="33" s="1"/>
  <c r="I8282" i="33" a="1"/>
  <c r="I8282" i="33" s="1"/>
  <c r="I8281" i="33" a="1"/>
  <c r="I8281" i="33" s="1"/>
  <c r="I8280" i="33" a="1"/>
  <c r="I8280" i="33" s="1"/>
  <c r="I8279" i="33" a="1"/>
  <c r="I8279" i="33" s="1"/>
  <c r="I8278" i="33" a="1"/>
  <c r="I8278" i="33" s="1"/>
  <c r="I8277" i="33" a="1"/>
  <c r="I8277" i="33" s="1"/>
  <c r="I8276" i="33" a="1"/>
  <c r="I8276" i="33" s="1"/>
  <c r="I8275" i="33" a="1"/>
  <c r="I8275" i="33" s="1"/>
  <c r="I8274" i="33" a="1"/>
  <c r="I8274" i="33" s="1"/>
  <c r="I8273" i="33" a="1"/>
  <c r="I8273" i="33" s="1"/>
  <c r="I8272" i="33" a="1"/>
  <c r="I8272" i="33" s="1"/>
  <c r="I8271" i="33" a="1"/>
  <c r="I8271" i="33" s="1"/>
  <c r="I8270" i="33" a="1"/>
  <c r="I8270" i="33" s="1"/>
  <c r="I8269" i="33" a="1"/>
  <c r="I8269" i="33" s="1"/>
  <c r="I8268" i="33" a="1"/>
  <c r="I8268" i="33" s="1"/>
  <c r="I8267" i="33" a="1"/>
  <c r="I8267" i="33" s="1"/>
  <c r="I8266" i="33" a="1"/>
  <c r="I8266" i="33" s="1"/>
  <c r="I8265" i="33" a="1"/>
  <c r="I8265" i="33" s="1"/>
  <c r="I8264" i="33" a="1"/>
  <c r="I8264" i="33" s="1"/>
  <c r="I8263" i="33" a="1"/>
  <c r="I8263" i="33" s="1"/>
  <c r="I8262" i="33" a="1"/>
  <c r="I8262" i="33" s="1"/>
  <c r="I8261" i="33" a="1"/>
  <c r="I8261" i="33" s="1"/>
  <c r="I8260" i="33" a="1"/>
  <c r="I8260" i="33" s="1"/>
  <c r="I8259" i="33" a="1"/>
  <c r="I8259" i="33" s="1"/>
  <c r="I8258" i="33" a="1"/>
  <c r="I8258" i="33" s="1"/>
  <c r="I8257" i="33" a="1"/>
  <c r="I8257" i="33" s="1"/>
  <c r="I8256" i="33" a="1"/>
  <c r="I8256" i="33" s="1"/>
  <c r="I8255" i="33" a="1"/>
  <c r="I8255" i="33" s="1"/>
  <c r="I8254" i="33" a="1"/>
  <c r="I8254" i="33" s="1"/>
  <c r="I8253" i="33" a="1"/>
  <c r="I8253" i="33" s="1"/>
  <c r="I8252" i="33" a="1"/>
  <c r="I8252" i="33" s="1"/>
  <c r="I8251" i="33" a="1"/>
  <c r="I8251" i="33" s="1"/>
  <c r="I8250" i="33" a="1"/>
  <c r="I8250" i="33" s="1"/>
  <c r="I8249" i="33" a="1"/>
  <c r="I8249" i="33" s="1"/>
  <c r="I8248" i="33" a="1"/>
  <c r="I8248" i="33" s="1"/>
  <c r="I8247" i="33" a="1"/>
  <c r="I8247" i="33" s="1"/>
  <c r="I8246" i="33" a="1"/>
  <c r="I8246" i="33" s="1"/>
  <c r="I8245" i="33" a="1"/>
  <c r="I8245" i="33" s="1"/>
  <c r="I8244" i="33" a="1"/>
  <c r="I8244" i="33" s="1"/>
  <c r="I8243" i="33" a="1"/>
  <c r="I8243" i="33" s="1"/>
  <c r="I8242" i="33" a="1"/>
  <c r="I8242" i="33" s="1"/>
  <c r="I8241" i="33" a="1"/>
  <c r="I8241" i="33" s="1"/>
  <c r="I8240" i="33" a="1"/>
  <c r="I8240" i="33" s="1"/>
  <c r="I8239" i="33" a="1"/>
  <c r="I8239" i="33" s="1"/>
  <c r="I8238" i="33" a="1"/>
  <c r="I8238" i="33" s="1"/>
  <c r="I8237" i="33" a="1"/>
  <c r="I8237" i="33" s="1"/>
  <c r="I8236" i="33" a="1"/>
  <c r="I8236" i="33" s="1"/>
  <c r="I8235" i="33" a="1"/>
  <c r="I8235" i="33" s="1"/>
  <c r="I8234" i="33" a="1"/>
  <c r="I8234" i="33" s="1"/>
  <c r="I8233" i="33" a="1"/>
  <c r="I8233" i="33" s="1"/>
  <c r="I8232" i="33" a="1"/>
  <c r="I8232" i="33" s="1"/>
  <c r="I8231" i="33" a="1"/>
  <c r="I8231" i="33" s="1"/>
  <c r="I8230" i="33" a="1"/>
  <c r="I8230" i="33" s="1"/>
  <c r="I8229" i="33" a="1"/>
  <c r="I8229" i="33" s="1"/>
  <c r="I8228" i="33" a="1"/>
  <c r="I8228" i="33" s="1"/>
  <c r="I8227" i="33" a="1"/>
  <c r="I8227" i="33" s="1"/>
  <c r="I8226" i="33" a="1"/>
  <c r="I8226" i="33" s="1"/>
  <c r="I8225" i="33" a="1"/>
  <c r="I8225" i="33" s="1"/>
  <c r="I8224" i="33" a="1"/>
  <c r="I8224" i="33" s="1"/>
  <c r="I8223" i="33" a="1"/>
  <c r="I8223" i="33" s="1"/>
  <c r="I8222" i="33" a="1"/>
  <c r="I8222" i="33" s="1"/>
  <c r="I8221" i="33" a="1"/>
  <c r="I8221" i="33" s="1"/>
  <c r="I8220" i="33" a="1"/>
  <c r="I8220" i="33" s="1"/>
  <c r="I8219" i="33" a="1"/>
  <c r="I8219" i="33" s="1"/>
  <c r="I8218" i="33" a="1"/>
  <c r="I8218" i="33" s="1"/>
  <c r="I8217" i="33" a="1"/>
  <c r="I8217" i="33" s="1"/>
  <c r="I8216" i="33" a="1"/>
  <c r="I8216" i="33" s="1"/>
  <c r="I8215" i="33" a="1"/>
  <c r="I8215" i="33" s="1"/>
  <c r="I8214" i="33" a="1"/>
  <c r="I8214" i="33" s="1"/>
  <c r="I8213" i="33" a="1"/>
  <c r="I8213" i="33" s="1"/>
  <c r="I8212" i="33" a="1"/>
  <c r="I8212" i="33" s="1"/>
  <c r="I8211" i="33" a="1"/>
  <c r="I8211" i="33" s="1"/>
  <c r="I8210" i="33" a="1"/>
  <c r="I8210" i="33" s="1"/>
  <c r="I8209" i="33" a="1"/>
  <c r="I8209" i="33" s="1"/>
  <c r="I8208" i="33" a="1"/>
  <c r="I8208" i="33" s="1"/>
  <c r="I8207" i="33" a="1"/>
  <c r="I8207" i="33" s="1"/>
  <c r="I8206" i="33" a="1"/>
  <c r="I8206" i="33" s="1"/>
  <c r="I8205" i="33" a="1"/>
  <c r="I8205" i="33" s="1"/>
  <c r="I8204" i="33" a="1"/>
  <c r="I8204" i="33" s="1"/>
  <c r="I8203" i="33" a="1"/>
  <c r="I8203" i="33" s="1"/>
  <c r="I8202" i="33" a="1"/>
  <c r="I8202" i="33" s="1"/>
  <c r="I8201" i="33" a="1"/>
  <c r="I8201" i="33" s="1"/>
  <c r="I8200" i="33" a="1"/>
  <c r="I8200" i="33" s="1"/>
  <c r="I8199" i="33" a="1"/>
  <c r="I8199" i="33" s="1"/>
  <c r="I8198" i="33" a="1"/>
  <c r="I8198" i="33" s="1"/>
  <c r="I8197" i="33" a="1"/>
  <c r="I8197" i="33" s="1"/>
  <c r="I8196" i="33" a="1"/>
  <c r="I8196" i="33" s="1"/>
  <c r="I8195" i="33" a="1"/>
  <c r="I8195" i="33" s="1"/>
  <c r="I8194" i="33" a="1"/>
  <c r="I8194" i="33" s="1"/>
  <c r="I8193" i="33" a="1"/>
  <c r="I8193" i="33" s="1"/>
  <c r="I8192" i="33" a="1"/>
  <c r="I8192" i="33" s="1"/>
  <c r="I8191" i="33" a="1"/>
  <c r="I8191" i="33" s="1"/>
  <c r="I8190" i="33" a="1"/>
  <c r="I8190" i="33" s="1"/>
  <c r="I8189" i="33" a="1"/>
  <c r="I8189" i="33" s="1"/>
  <c r="I8188" i="33" a="1"/>
  <c r="I8188" i="33" s="1"/>
  <c r="I8187" i="33" a="1"/>
  <c r="I8187" i="33" s="1"/>
  <c r="I8186" i="33" a="1"/>
  <c r="I8186" i="33" s="1"/>
  <c r="I8185" i="33" a="1"/>
  <c r="I8185" i="33" s="1"/>
  <c r="I8184" i="33" a="1"/>
  <c r="I8184" i="33" s="1"/>
  <c r="I8183" i="33" a="1"/>
  <c r="I8183" i="33" s="1"/>
  <c r="I8182" i="33" a="1"/>
  <c r="I8182" i="33" s="1"/>
  <c r="I8181" i="33" a="1"/>
  <c r="I8181" i="33" s="1"/>
  <c r="I8180" i="33" a="1"/>
  <c r="I8180" i="33" s="1"/>
  <c r="I8179" i="33" a="1"/>
  <c r="I8179" i="33" s="1"/>
  <c r="I8178" i="33" a="1"/>
  <c r="I8178" i="33" s="1"/>
  <c r="I8177" i="33" a="1"/>
  <c r="I8177" i="33" s="1"/>
  <c r="I8176" i="33" a="1"/>
  <c r="I8176" i="33" s="1"/>
  <c r="I8175" i="33" a="1"/>
  <c r="I8175" i="33" s="1"/>
  <c r="I8174" i="33" a="1"/>
  <c r="I8174" i="33" s="1"/>
  <c r="I8173" i="33" a="1"/>
  <c r="I8173" i="33" s="1"/>
  <c r="I8172" i="33" a="1"/>
  <c r="I8172" i="33" s="1"/>
  <c r="I8171" i="33" a="1"/>
  <c r="I8171" i="33" s="1"/>
  <c r="I8170" i="33" a="1"/>
  <c r="I8170" i="33" s="1"/>
  <c r="I8169" i="33" a="1"/>
  <c r="I8169" i="33" s="1"/>
  <c r="I8168" i="33" a="1"/>
  <c r="I8168" i="33" s="1"/>
  <c r="I8167" i="33" a="1"/>
  <c r="I8167" i="33" s="1"/>
  <c r="I8166" i="33" a="1"/>
  <c r="I8166" i="33" s="1"/>
  <c r="I8165" i="33" a="1"/>
  <c r="I8165" i="33" s="1"/>
  <c r="I8164" i="33" a="1"/>
  <c r="I8164" i="33" s="1"/>
  <c r="I8163" i="33" a="1"/>
  <c r="I8163" i="33" s="1"/>
  <c r="I8162" i="33" a="1"/>
  <c r="I8162" i="33" s="1"/>
  <c r="I8161" i="33" a="1"/>
  <c r="I8161" i="33" s="1"/>
  <c r="I8160" i="33" a="1"/>
  <c r="I8160" i="33" s="1"/>
  <c r="I8159" i="33" a="1"/>
  <c r="I8159" i="33" s="1"/>
  <c r="I8158" i="33" a="1"/>
  <c r="I8158" i="33" s="1"/>
  <c r="I8157" i="33" a="1"/>
  <c r="I8157" i="33" s="1"/>
  <c r="I8156" i="33" a="1"/>
  <c r="I8156" i="33" s="1"/>
  <c r="I8155" i="33" a="1"/>
  <c r="I8155" i="33" s="1"/>
  <c r="I8154" i="33" a="1"/>
  <c r="I8154" i="33" s="1"/>
  <c r="I8153" i="33" a="1"/>
  <c r="I8153" i="33" s="1"/>
  <c r="I8152" i="33" a="1"/>
  <c r="I8152" i="33" s="1"/>
  <c r="I8151" i="33" a="1"/>
  <c r="I8151" i="33" s="1"/>
  <c r="I8150" i="33" a="1"/>
  <c r="I8150" i="33" s="1"/>
  <c r="I8149" i="33" a="1"/>
  <c r="I8149" i="33" s="1"/>
  <c r="I8148" i="33" a="1"/>
  <c r="I8148" i="33" s="1"/>
  <c r="I8147" i="33" a="1"/>
  <c r="I8147" i="33" s="1"/>
  <c r="I8146" i="33" a="1"/>
  <c r="I8146" i="33" s="1"/>
  <c r="I8145" i="33" a="1"/>
  <c r="I8145" i="33" s="1"/>
  <c r="I8144" i="33" a="1"/>
  <c r="I8144" i="33" s="1"/>
  <c r="I8143" i="33" a="1"/>
  <c r="I8143" i="33" s="1"/>
  <c r="I8142" i="33" a="1"/>
  <c r="I8142" i="33" s="1"/>
  <c r="I8141" i="33" a="1"/>
  <c r="I8141" i="33" s="1"/>
  <c r="I8140" i="33" a="1"/>
  <c r="I8140" i="33" s="1"/>
  <c r="I8139" i="33" a="1"/>
  <c r="I8139" i="33" s="1"/>
  <c r="I8138" i="33" a="1"/>
  <c r="I8138" i="33" s="1"/>
  <c r="I8137" i="33" a="1"/>
  <c r="I8137" i="33" s="1"/>
  <c r="I8136" i="33" a="1"/>
  <c r="I8136" i="33" s="1"/>
  <c r="I8135" i="33" a="1"/>
  <c r="I8135" i="33" s="1"/>
  <c r="I8134" i="33" a="1"/>
  <c r="I8134" i="33" s="1"/>
  <c r="I8133" i="33" a="1"/>
  <c r="I8133" i="33" s="1"/>
  <c r="I8132" i="33" a="1"/>
  <c r="I8132" i="33" s="1"/>
  <c r="I8131" i="33" a="1"/>
  <c r="I8131" i="33" s="1"/>
  <c r="I8130" i="33" a="1"/>
  <c r="I8130" i="33" s="1"/>
  <c r="I8129" i="33" a="1"/>
  <c r="I8129" i="33" s="1"/>
  <c r="I8128" i="33" a="1"/>
  <c r="I8128" i="33" s="1"/>
  <c r="I8127" i="33" a="1"/>
  <c r="I8127" i="33" s="1"/>
  <c r="I8126" i="33" a="1"/>
  <c r="I8126" i="33" s="1"/>
  <c r="I8125" i="33" a="1"/>
  <c r="I8125" i="33" s="1"/>
  <c r="I8124" i="33" a="1"/>
  <c r="I8124" i="33" s="1"/>
  <c r="I8123" i="33" a="1"/>
  <c r="I8123" i="33" s="1"/>
  <c r="I8122" i="33" a="1"/>
  <c r="I8122" i="33" s="1"/>
  <c r="I8121" i="33" a="1"/>
  <c r="I8121" i="33" s="1"/>
  <c r="I8120" i="33" a="1"/>
  <c r="I8120" i="33" s="1"/>
  <c r="I8119" i="33" a="1"/>
  <c r="I8119" i="33" s="1"/>
  <c r="I8118" i="33" a="1"/>
  <c r="I8118" i="33" s="1"/>
  <c r="I8117" i="33" a="1"/>
  <c r="I8117" i="33" s="1"/>
  <c r="I8116" i="33" a="1"/>
  <c r="I8116" i="33" s="1"/>
  <c r="I8115" i="33" a="1"/>
  <c r="I8115" i="33" s="1"/>
  <c r="I8114" i="33" a="1"/>
  <c r="I8114" i="33" s="1"/>
  <c r="I8113" i="33" a="1"/>
  <c r="I8113" i="33" s="1"/>
  <c r="I8112" i="33" a="1"/>
  <c r="I8112" i="33" s="1"/>
  <c r="I8111" i="33" a="1"/>
  <c r="I8111" i="33" s="1"/>
  <c r="I8110" i="33" a="1"/>
  <c r="I8110" i="33" s="1"/>
  <c r="I8109" i="33" a="1"/>
  <c r="I8109" i="33" s="1"/>
  <c r="I8108" i="33" a="1"/>
  <c r="I8108" i="33" s="1"/>
  <c r="I8107" i="33" a="1"/>
  <c r="I8107" i="33" s="1"/>
  <c r="I8106" i="33" a="1"/>
  <c r="I8106" i="33" s="1"/>
  <c r="I8105" i="33" a="1"/>
  <c r="I8105" i="33" s="1"/>
  <c r="I8104" i="33" a="1"/>
  <c r="I8104" i="33" s="1"/>
  <c r="I8103" i="33" a="1"/>
  <c r="I8103" i="33" s="1"/>
  <c r="I8102" i="33" a="1"/>
  <c r="I8102" i="33" s="1"/>
  <c r="I8101" i="33" a="1"/>
  <c r="I8101" i="33" s="1"/>
  <c r="I8100" i="33" a="1"/>
  <c r="I8100" i="33" s="1"/>
  <c r="I8099" i="33" a="1"/>
  <c r="I8099" i="33" s="1"/>
  <c r="I8098" i="33" a="1"/>
  <c r="I8098" i="33" s="1"/>
  <c r="I8097" i="33" a="1"/>
  <c r="I8097" i="33" s="1"/>
  <c r="I8096" i="33" a="1"/>
  <c r="I8096" i="33" s="1"/>
  <c r="I8095" i="33" a="1"/>
  <c r="I8095" i="33" s="1"/>
  <c r="I8094" i="33" a="1"/>
  <c r="I8094" i="33" s="1"/>
  <c r="I8093" i="33" a="1"/>
  <c r="I8093" i="33" s="1"/>
  <c r="I8092" i="33" a="1"/>
  <c r="I8092" i="33" s="1"/>
  <c r="I8091" i="33" a="1"/>
  <c r="I8091" i="33" s="1"/>
  <c r="I8090" i="33" a="1"/>
  <c r="I8090" i="33" s="1"/>
  <c r="I8089" i="33" a="1"/>
  <c r="I8089" i="33" s="1"/>
  <c r="I8088" i="33" a="1"/>
  <c r="I8088" i="33" s="1"/>
  <c r="I8087" i="33" a="1"/>
  <c r="I8087" i="33" s="1"/>
  <c r="I8086" i="33" a="1"/>
  <c r="I8086" i="33" s="1"/>
  <c r="I8085" i="33" a="1"/>
  <c r="I8085" i="33" s="1"/>
  <c r="I8084" i="33" a="1"/>
  <c r="I8084" i="33" s="1"/>
  <c r="I8083" i="33" a="1"/>
  <c r="I8083" i="33" s="1"/>
  <c r="I8082" i="33" a="1"/>
  <c r="I8082" i="33" s="1"/>
  <c r="I8081" i="33" a="1"/>
  <c r="I8081" i="33" s="1"/>
  <c r="I8080" i="33" a="1"/>
  <c r="I8080" i="33" s="1"/>
  <c r="I8079" i="33" a="1"/>
  <c r="I8079" i="33" s="1"/>
  <c r="I8078" i="33" a="1"/>
  <c r="I8078" i="33" s="1"/>
  <c r="I8077" i="33" a="1"/>
  <c r="I8077" i="33" s="1"/>
  <c r="I8076" i="33" a="1"/>
  <c r="I8076" i="33" s="1"/>
  <c r="I8075" i="33" a="1"/>
  <c r="I8075" i="33" s="1"/>
  <c r="I8074" i="33" a="1"/>
  <c r="I8074" i="33" s="1"/>
  <c r="I8073" i="33" a="1"/>
  <c r="I8073" i="33" s="1"/>
  <c r="I8072" i="33" a="1"/>
  <c r="I8072" i="33" s="1"/>
  <c r="I8071" i="33" a="1"/>
  <c r="I8071" i="33" s="1"/>
  <c r="I8070" i="33" a="1"/>
  <c r="I8070" i="33" s="1"/>
  <c r="I8069" i="33" a="1"/>
  <c r="I8069" i="33" s="1"/>
  <c r="I8068" i="33" a="1"/>
  <c r="I8068" i="33" s="1"/>
  <c r="I8067" i="33" a="1"/>
  <c r="I8067" i="33" s="1"/>
  <c r="I8066" i="33" a="1"/>
  <c r="I8066" i="33" s="1"/>
  <c r="I8065" i="33" a="1"/>
  <c r="I8065" i="33" s="1"/>
  <c r="I8064" i="33" a="1"/>
  <c r="I8064" i="33" s="1"/>
  <c r="I8063" i="33" a="1"/>
  <c r="I8063" i="33" s="1"/>
  <c r="I8062" i="33" a="1"/>
  <c r="I8062" i="33" s="1"/>
  <c r="I8061" i="33" a="1"/>
  <c r="I8061" i="33" s="1"/>
  <c r="I8060" i="33" a="1"/>
  <c r="I8060" i="33" s="1"/>
  <c r="I8059" i="33" a="1"/>
  <c r="I8059" i="33" s="1"/>
  <c r="I8058" i="33" a="1"/>
  <c r="I8058" i="33" s="1"/>
  <c r="I8057" i="33" a="1"/>
  <c r="I8057" i="33" s="1"/>
  <c r="I8056" i="33" a="1"/>
  <c r="I8056" i="33" s="1"/>
  <c r="I8055" i="33" a="1"/>
  <c r="I8055" i="33" s="1"/>
  <c r="I8054" i="33" a="1"/>
  <c r="I8054" i="33" s="1"/>
  <c r="I8053" i="33" a="1"/>
  <c r="I8053" i="33" s="1"/>
  <c r="I8052" i="33" a="1"/>
  <c r="I8052" i="33" s="1"/>
  <c r="I8051" i="33" a="1"/>
  <c r="I8051" i="33" s="1"/>
  <c r="I8050" i="33" a="1"/>
  <c r="I8050" i="33" s="1"/>
  <c r="I8049" i="33" a="1"/>
  <c r="I8049" i="33" s="1"/>
  <c r="I8048" i="33" a="1"/>
  <c r="I8048" i="33" s="1"/>
  <c r="I8047" i="33" a="1"/>
  <c r="I8047" i="33" s="1"/>
  <c r="I8046" i="33" a="1"/>
  <c r="I8046" i="33" s="1"/>
  <c r="I8045" i="33" a="1"/>
  <c r="I8045" i="33" s="1"/>
  <c r="I8044" i="33" a="1"/>
  <c r="I8044" i="33" s="1"/>
  <c r="I8043" i="33" a="1"/>
  <c r="I8043" i="33" s="1"/>
  <c r="I8042" i="33" a="1"/>
  <c r="I8042" i="33" s="1"/>
  <c r="I8041" i="33" a="1"/>
  <c r="I8041" i="33" s="1"/>
  <c r="I8040" i="33" a="1"/>
  <c r="I8040" i="33" s="1"/>
  <c r="I8039" i="33" a="1"/>
  <c r="I8039" i="33" s="1"/>
  <c r="I8038" i="33" a="1"/>
  <c r="I8038" i="33" s="1"/>
  <c r="I8037" i="33" a="1"/>
  <c r="I8037" i="33" s="1"/>
  <c r="I8036" i="33" a="1"/>
  <c r="I8036" i="33" s="1"/>
  <c r="I8035" i="33" a="1"/>
  <c r="I8035" i="33" s="1"/>
  <c r="I8034" i="33" a="1"/>
  <c r="I8034" i="33" s="1"/>
  <c r="I8033" i="33" a="1"/>
  <c r="I8033" i="33" s="1"/>
  <c r="I8032" i="33" a="1"/>
  <c r="I8032" i="33" s="1"/>
  <c r="I8031" i="33" a="1"/>
  <c r="I8031" i="33" s="1"/>
  <c r="I8030" i="33" a="1"/>
  <c r="I8030" i="33" s="1"/>
  <c r="I8029" i="33" a="1"/>
  <c r="I8029" i="33" s="1"/>
  <c r="I8028" i="33" a="1"/>
  <c r="I8028" i="33" s="1"/>
  <c r="I8027" i="33" a="1"/>
  <c r="I8027" i="33" s="1"/>
  <c r="I8026" i="33" a="1"/>
  <c r="I8026" i="33" s="1"/>
  <c r="I8025" i="33" a="1"/>
  <c r="I8025" i="33" s="1"/>
  <c r="I8024" i="33" a="1"/>
  <c r="I8024" i="33" s="1"/>
  <c r="I8023" i="33" a="1"/>
  <c r="I8023" i="33" s="1"/>
  <c r="I8022" i="33" a="1"/>
  <c r="I8022" i="33" s="1"/>
  <c r="I8021" i="33" a="1"/>
  <c r="I8021" i="33" s="1"/>
  <c r="I8020" i="33" a="1"/>
  <c r="I8020" i="33" s="1"/>
  <c r="I8019" i="33" a="1"/>
  <c r="I8019" i="33" s="1"/>
  <c r="I8018" i="33" a="1"/>
  <c r="I8018" i="33" s="1"/>
  <c r="I8017" i="33" a="1"/>
  <c r="I8017" i="33" s="1"/>
  <c r="I8016" i="33" a="1"/>
  <c r="I8016" i="33" s="1"/>
  <c r="I8015" i="33" a="1"/>
  <c r="I8015" i="33" s="1"/>
  <c r="I8014" i="33" a="1"/>
  <c r="I8014" i="33" s="1"/>
  <c r="I8013" i="33" a="1"/>
  <c r="I8013" i="33" s="1"/>
  <c r="I8012" i="33" a="1"/>
  <c r="I8012" i="33" s="1"/>
  <c r="I8011" i="33" a="1"/>
  <c r="I8011" i="33" s="1"/>
  <c r="I8010" i="33" a="1"/>
  <c r="I8010" i="33" s="1"/>
  <c r="I8009" i="33" a="1"/>
  <c r="I8009" i="33" s="1"/>
  <c r="I8008" i="33" a="1"/>
  <c r="I8008" i="33" s="1"/>
  <c r="I8007" i="33" a="1"/>
  <c r="I8007" i="33" s="1"/>
  <c r="I8006" i="33" a="1"/>
  <c r="I8006" i="33" s="1"/>
  <c r="I8005" i="33" a="1"/>
  <c r="I8005" i="33" s="1"/>
  <c r="I8004" i="33" a="1"/>
  <c r="I8004" i="33" s="1"/>
  <c r="I8003" i="33" a="1"/>
  <c r="I8003" i="33" s="1"/>
  <c r="I8002" i="33" a="1"/>
  <c r="I8002" i="33" s="1"/>
  <c r="I8001" i="33" a="1"/>
  <c r="I8001" i="33" s="1"/>
  <c r="I8000" i="33" a="1"/>
  <c r="I8000" i="33" s="1"/>
  <c r="I7999" i="33" a="1"/>
  <c r="I7999" i="33" s="1"/>
  <c r="I7998" i="33" a="1"/>
  <c r="I7998" i="33" s="1"/>
  <c r="I7997" i="33" a="1"/>
  <c r="I7997" i="33" s="1"/>
  <c r="I7996" i="33" a="1"/>
  <c r="I7996" i="33" s="1"/>
  <c r="I7995" i="33" a="1"/>
  <c r="I7995" i="33" s="1"/>
  <c r="I7994" i="33" a="1"/>
  <c r="I7994" i="33" s="1"/>
  <c r="I7993" i="33" a="1"/>
  <c r="I7993" i="33" s="1"/>
  <c r="I7992" i="33" a="1"/>
  <c r="I7992" i="33" s="1"/>
  <c r="I7991" i="33" a="1"/>
  <c r="I7991" i="33" s="1"/>
  <c r="I7990" i="33" a="1"/>
  <c r="I7990" i="33" s="1"/>
  <c r="I7989" i="33" a="1"/>
  <c r="I7989" i="33" s="1"/>
  <c r="I7988" i="33" a="1"/>
  <c r="I7988" i="33" s="1"/>
  <c r="I7987" i="33" a="1"/>
  <c r="I7987" i="33" s="1"/>
  <c r="I7986" i="33" a="1"/>
  <c r="I7986" i="33" s="1"/>
  <c r="I7985" i="33" a="1"/>
  <c r="I7985" i="33" s="1"/>
  <c r="I7984" i="33" a="1"/>
  <c r="I7984" i="33" s="1"/>
  <c r="I7983" i="33" a="1"/>
  <c r="I7983" i="33" s="1"/>
  <c r="I7982" i="33" a="1"/>
  <c r="I7982" i="33" s="1"/>
  <c r="I7981" i="33" a="1"/>
  <c r="I7981" i="33" s="1"/>
  <c r="I7980" i="33" a="1"/>
  <c r="I7980" i="33" s="1"/>
  <c r="I7979" i="33" a="1"/>
  <c r="I7979" i="33" s="1"/>
  <c r="I7978" i="33" a="1"/>
  <c r="I7978" i="33" s="1"/>
  <c r="I7977" i="33" a="1"/>
  <c r="I7977" i="33" s="1"/>
  <c r="I7976" i="33" a="1"/>
  <c r="I7976" i="33" s="1"/>
  <c r="I7975" i="33" a="1"/>
  <c r="I7975" i="33" s="1"/>
  <c r="I7974" i="33" a="1"/>
  <c r="I7974" i="33" s="1"/>
  <c r="I7973" i="33" a="1"/>
  <c r="I7973" i="33" s="1"/>
  <c r="I7972" i="33" a="1"/>
  <c r="I7972" i="33" s="1"/>
  <c r="I7971" i="33" a="1"/>
  <c r="I7971" i="33" s="1"/>
  <c r="I7970" i="33" a="1"/>
  <c r="I7970" i="33" s="1"/>
  <c r="I7969" i="33" a="1"/>
  <c r="I7969" i="33" s="1"/>
  <c r="I7968" i="33" a="1"/>
  <c r="I7968" i="33" s="1"/>
  <c r="I7967" i="33" a="1"/>
  <c r="I7967" i="33" s="1"/>
  <c r="I7966" i="33" a="1"/>
  <c r="I7966" i="33" s="1"/>
  <c r="I7965" i="33" a="1"/>
  <c r="I7965" i="33" s="1"/>
  <c r="I7964" i="33" a="1"/>
  <c r="I7964" i="33" s="1"/>
  <c r="I7963" i="33" a="1"/>
  <c r="I7963" i="33" s="1"/>
  <c r="I7962" i="33" a="1"/>
  <c r="I7962" i="33" s="1"/>
  <c r="I7961" i="33" a="1"/>
  <c r="I7961" i="33" s="1"/>
  <c r="I7960" i="33" a="1"/>
  <c r="I7960" i="33" s="1"/>
  <c r="I7959" i="33" a="1"/>
  <c r="I7959" i="33" s="1"/>
  <c r="I7958" i="33" a="1"/>
  <c r="I7958" i="33" s="1"/>
  <c r="I7957" i="33" a="1"/>
  <c r="I7957" i="33" s="1"/>
  <c r="I7956" i="33" a="1"/>
  <c r="I7956" i="33" s="1"/>
  <c r="I7955" i="33" a="1"/>
  <c r="I7955" i="33" s="1"/>
  <c r="I7954" i="33" a="1"/>
  <c r="I7954" i="33" s="1"/>
  <c r="I7953" i="33" a="1"/>
  <c r="I7953" i="33" s="1"/>
  <c r="I7952" i="33" a="1"/>
  <c r="I7952" i="33" s="1"/>
  <c r="I7951" i="33" a="1"/>
  <c r="I7951" i="33" s="1"/>
  <c r="I7950" i="33" a="1"/>
  <c r="I7950" i="33" s="1"/>
  <c r="I7949" i="33" a="1"/>
  <c r="I7949" i="33" s="1"/>
  <c r="I7948" i="33" a="1"/>
  <c r="I7948" i="33" s="1"/>
  <c r="I7947" i="33" a="1"/>
  <c r="I7947" i="33" s="1"/>
  <c r="I7946" i="33" a="1"/>
  <c r="I7946" i="33" s="1"/>
  <c r="I7945" i="33" a="1"/>
  <c r="I7945" i="33" s="1"/>
  <c r="I7944" i="33" a="1"/>
  <c r="I7944" i="33" s="1"/>
  <c r="I7943" i="33" a="1"/>
  <c r="I7943" i="33" s="1"/>
  <c r="I7942" i="33" a="1"/>
  <c r="I7942" i="33" s="1"/>
  <c r="I7941" i="33" a="1"/>
  <c r="I7941" i="33" s="1"/>
  <c r="I7940" i="33" a="1"/>
  <c r="I7940" i="33" s="1"/>
  <c r="I7939" i="33" a="1"/>
  <c r="I7939" i="33" s="1"/>
  <c r="I7938" i="33" a="1"/>
  <c r="I7938" i="33" s="1"/>
  <c r="I7937" i="33" a="1"/>
  <c r="I7937" i="33" s="1"/>
  <c r="I7936" i="33" a="1"/>
  <c r="I7936" i="33" s="1"/>
  <c r="I7935" i="33" a="1"/>
  <c r="I7935" i="33" s="1"/>
  <c r="I7934" i="33" a="1"/>
  <c r="I7934" i="33" s="1"/>
  <c r="I7933" i="33" a="1"/>
  <c r="I7933" i="33" s="1"/>
  <c r="I7932" i="33" a="1"/>
  <c r="I7932" i="33" s="1"/>
  <c r="I7931" i="33" a="1"/>
  <c r="I7931" i="33" s="1"/>
  <c r="I7930" i="33" a="1"/>
  <c r="I7930" i="33" s="1"/>
  <c r="I7929" i="33" a="1"/>
  <c r="I7929" i="33" s="1"/>
  <c r="I7928" i="33" a="1"/>
  <c r="I7928" i="33" s="1"/>
  <c r="I7927" i="33" a="1"/>
  <c r="I7927" i="33" s="1"/>
  <c r="I7926" i="33" a="1"/>
  <c r="I7926" i="33" s="1"/>
  <c r="I7925" i="33" a="1"/>
  <c r="I7925" i="33" s="1"/>
  <c r="I7924" i="33" a="1"/>
  <c r="I7924" i="33" s="1"/>
  <c r="I7923" i="33" a="1"/>
  <c r="I7923" i="33" s="1"/>
  <c r="I7922" i="33" a="1"/>
  <c r="I7922" i="33" s="1"/>
  <c r="I7921" i="33" a="1"/>
  <c r="I7921" i="33" s="1"/>
  <c r="I7920" i="33" a="1"/>
  <c r="I7920" i="33" s="1"/>
  <c r="I7919" i="33" a="1"/>
  <c r="I7919" i="33" s="1"/>
  <c r="I7918" i="33" a="1"/>
  <c r="I7918" i="33" s="1"/>
  <c r="I7917" i="33" a="1"/>
  <c r="I7917" i="33" s="1"/>
  <c r="I7916" i="33" a="1"/>
  <c r="I7916" i="33" s="1"/>
  <c r="I7915" i="33" a="1"/>
  <c r="I7915" i="33" s="1"/>
  <c r="I7914" i="33" a="1"/>
  <c r="I7914" i="33" s="1"/>
  <c r="I7913" i="33" a="1"/>
  <c r="I7913" i="33" s="1"/>
  <c r="I7912" i="33" a="1"/>
  <c r="I7912" i="33" s="1"/>
  <c r="I7911" i="33" a="1"/>
  <c r="I7911" i="33" s="1"/>
  <c r="I7910" i="33" a="1"/>
  <c r="I7910" i="33" s="1"/>
  <c r="I7909" i="33" a="1"/>
  <c r="I7909" i="33" s="1"/>
  <c r="I7908" i="33" a="1"/>
  <c r="I7908" i="33" s="1"/>
  <c r="I7907" i="33" a="1"/>
  <c r="I7907" i="33" s="1"/>
  <c r="I7906" i="33" a="1"/>
  <c r="I7906" i="33" s="1"/>
  <c r="I7905" i="33" a="1"/>
  <c r="I7905" i="33" s="1"/>
  <c r="I7904" i="33" a="1"/>
  <c r="I7904" i="33" s="1"/>
  <c r="I7903" i="33" a="1"/>
  <c r="I7903" i="33" s="1"/>
  <c r="I7902" i="33" a="1"/>
  <c r="I7902" i="33" s="1"/>
  <c r="I7901" i="33" a="1"/>
  <c r="I7901" i="33" s="1"/>
  <c r="I7900" i="33" a="1"/>
  <c r="I7900" i="33" s="1"/>
  <c r="I7899" i="33" a="1"/>
  <c r="I7899" i="33" s="1"/>
  <c r="I7898" i="33" a="1"/>
  <c r="I7898" i="33" s="1"/>
  <c r="I7897" i="33" a="1"/>
  <c r="I7897" i="33" s="1"/>
  <c r="I7896" i="33" a="1"/>
  <c r="I7896" i="33" s="1"/>
  <c r="I7895" i="33" a="1"/>
  <c r="I7895" i="33" s="1"/>
  <c r="I7894" i="33" a="1"/>
  <c r="I7894" i="33" s="1"/>
  <c r="I7893" i="33" a="1"/>
  <c r="I7893" i="33" s="1"/>
  <c r="I7892" i="33" a="1"/>
  <c r="I7892" i="33" s="1"/>
  <c r="I7891" i="33" a="1"/>
  <c r="I7891" i="33" s="1"/>
  <c r="I7890" i="33" a="1"/>
  <c r="I7890" i="33" s="1"/>
  <c r="I7889" i="33" a="1"/>
  <c r="I7889" i="33" s="1"/>
  <c r="I7888" i="33" a="1"/>
  <c r="I7888" i="33" s="1"/>
  <c r="I7887" i="33" a="1"/>
  <c r="I7887" i="33" s="1"/>
  <c r="I7886" i="33" a="1"/>
  <c r="I7886" i="33" s="1"/>
  <c r="I7885" i="33" a="1"/>
  <c r="I7885" i="33" s="1"/>
  <c r="I7884" i="33" a="1"/>
  <c r="I7884" i="33" s="1"/>
  <c r="I7883" i="33" a="1"/>
  <c r="I7883" i="33" s="1"/>
  <c r="I7882" i="33" a="1"/>
  <c r="I7882" i="33" s="1"/>
  <c r="I7881" i="33" a="1"/>
  <c r="I7881" i="33" s="1"/>
  <c r="I7880" i="33" a="1"/>
  <c r="I7880" i="33" s="1"/>
  <c r="I7879" i="33" a="1"/>
  <c r="I7879" i="33" s="1"/>
  <c r="I7878" i="33" a="1"/>
  <c r="I7878" i="33" s="1"/>
  <c r="I7877" i="33" a="1"/>
  <c r="I7877" i="33" s="1"/>
  <c r="I7876" i="33" a="1"/>
  <c r="I7876" i="33" s="1"/>
  <c r="I7875" i="33" a="1"/>
  <c r="I7875" i="33" s="1"/>
  <c r="I7874" i="33" a="1"/>
  <c r="I7874" i="33" s="1"/>
  <c r="I7873" i="33" a="1"/>
  <c r="I7873" i="33" s="1"/>
  <c r="I7872" i="33" a="1"/>
  <c r="I7872" i="33" s="1"/>
  <c r="I7871" i="33" a="1"/>
  <c r="I7871" i="33" s="1"/>
  <c r="I7870" i="33" a="1"/>
  <c r="I7870" i="33" s="1"/>
  <c r="I7869" i="33" a="1"/>
  <c r="I7869" i="33" s="1"/>
  <c r="I7868" i="33" a="1"/>
  <c r="I7868" i="33" s="1"/>
  <c r="I7867" i="33" a="1"/>
  <c r="I7867" i="33" s="1"/>
  <c r="I7866" i="33" a="1"/>
  <c r="I7866" i="33" s="1"/>
  <c r="I7865" i="33" a="1"/>
  <c r="I7865" i="33" s="1"/>
  <c r="I7864" i="33" a="1"/>
  <c r="I7864" i="33" s="1"/>
  <c r="I7863" i="33" a="1"/>
  <c r="I7863" i="33" s="1"/>
  <c r="I7862" i="33" a="1"/>
  <c r="I7862" i="33" s="1"/>
  <c r="I7861" i="33" a="1"/>
  <c r="I7861" i="33" s="1"/>
  <c r="I7860" i="33" a="1"/>
  <c r="I7860" i="33" s="1"/>
  <c r="I7859" i="33" a="1"/>
  <c r="I7859" i="33" s="1"/>
  <c r="I7858" i="33" a="1"/>
  <c r="I7858" i="33" s="1"/>
  <c r="I7857" i="33" a="1"/>
  <c r="I7857" i="33" s="1"/>
  <c r="I7856" i="33" a="1"/>
  <c r="I7856" i="33" s="1"/>
  <c r="I7855" i="33" a="1"/>
  <c r="I7855" i="33" s="1"/>
  <c r="I7854" i="33" a="1"/>
  <c r="I7854" i="33" s="1"/>
  <c r="I7853" i="33" a="1"/>
  <c r="I7853" i="33" s="1"/>
  <c r="I7852" i="33" a="1"/>
  <c r="I7852" i="33" s="1"/>
  <c r="I7851" i="33" a="1"/>
  <c r="I7851" i="33" s="1"/>
  <c r="I7850" i="33" a="1"/>
  <c r="I7850" i="33" s="1"/>
  <c r="I7849" i="33" a="1"/>
  <c r="I7849" i="33" s="1"/>
  <c r="I7848" i="33" a="1"/>
  <c r="I7848" i="33" s="1"/>
  <c r="I7847" i="33" a="1"/>
  <c r="I7847" i="33" s="1"/>
  <c r="I7846" i="33" a="1"/>
  <c r="I7846" i="33" s="1"/>
  <c r="I7845" i="33" a="1"/>
  <c r="I7845" i="33" s="1"/>
  <c r="I7844" i="33" a="1"/>
  <c r="I7844" i="33" s="1"/>
  <c r="I7843" i="33" a="1"/>
  <c r="I7843" i="33" s="1"/>
  <c r="I7842" i="33" a="1"/>
  <c r="I7842" i="33" s="1"/>
  <c r="I7841" i="33" a="1"/>
  <c r="I7841" i="33" s="1"/>
  <c r="I7840" i="33" a="1"/>
  <c r="I7840" i="33" s="1"/>
  <c r="I7839" i="33" a="1"/>
  <c r="I7839" i="33" s="1"/>
  <c r="I7838" i="33" a="1"/>
  <c r="I7838" i="33" s="1"/>
  <c r="I7837" i="33" a="1"/>
  <c r="I7837" i="33" s="1"/>
  <c r="I7836" i="33" a="1"/>
  <c r="I7836" i="33" s="1"/>
  <c r="I7835" i="33" a="1"/>
  <c r="I7835" i="33" s="1"/>
  <c r="I7834" i="33" a="1"/>
  <c r="I7834" i="33" s="1"/>
  <c r="I7833" i="33" a="1"/>
  <c r="I7833" i="33" s="1"/>
  <c r="I7832" i="33" a="1"/>
  <c r="I7832" i="33" s="1"/>
  <c r="I7831" i="33" a="1"/>
  <c r="I7831" i="33" s="1"/>
  <c r="I7830" i="33" a="1"/>
  <c r="I7830" i="33" s="1"/>
  <c r="I7829" i="33" a="1"/>
  <c r="I7829" i="33" s="1"/>
  <c r="I7828" i="33" a="1"/>
  <c r="I7828" i="33" s="1"/>
  <c r="I7827" i="33" a="1"/>
  <c r="I7827" i="33" s="1"/>
  <c r="I7826" i="33" a="1"/>
  <c r="I7826" i="33" s="1"/>
  <c r="I7825" i="33" a="1"/>
  <c r="I7825" i="33" s="1"/>
  <c r="I7824" i="33" a="1"/>
  <c r="I7824" i="33" s="1"/>
  <c r="I7823" i="33" a="1"/>
  <c r="I7823" i="33" s="1"/>
  <c r="I7822" i="33" a="1"/>
  <c r="I7822" i="33" s="1"/>
  <c r="I7821" i="33" a="1"/>
  <c r="I7821" i="33" s="1"/>
  <c r="I7820" i="33" a="1"/>
  <c r="I7820" i="33" s="1"/>
  <c r="I7819" i="33" a="1"/>
  <c r="I7819" i="33" s="1"/>
  <c r="I7818" i="33" a="1"/>
  <c r="I7818" i="33" s="1"/>
  <c r="I7817" i="33" a="1"/>
  <c r="I7817" i="33" s="1"/>
  <c r="I7816" i="33" a="1"/>
  <c r="I7816" i="33" s="1"/>
  <c r="I7815" i="33" a="1"/>
  <c r="I7815" i="33" s="1"/>
  <c r="I7814" i="33" a="1"/>
  <c r="I7814" i="33" s="1"/>
  <c r="I7813" i="33" a="1"/>
  <c r="I7813" i="33" s="1"/>
  <c r="I7812" i="33" a="1"/>
  <c r="I7812" i="33" s="1"/>
  <c r="I7811" i="33" a="1"/>
  <c r="I7811" i="33" s="1"/>
  <c r="I7810" i="33" a="1"/>
  <c r="I7810" i="33" s="1"/>
  <c r="I7809" i="33" a="1"/>
  <c r="I7809" i="33" s="1"/>
  <c r="I7808" i="33" a="1"/>
  <c r="I7808" i="33" s="1"/>
  <c r="I7807" i="33" a="1"/>
  <c r="I7807" i="33" s="1"/>
  <c r="I7806" i="33" a="1"/>
  <c r="I7806" i="33" s="1"/>
  <c r="I7805" i="33" a="1"/>
  <c r="I7805" i="33" s="1"/>
  <c r="I7804" i="33" a="1"/>
  <c r="I7804" i="33" s="1"/>
  <c r="I7803" i="33" a="1"/>
  <c r="I7803" i="33" s="1"/>
  <c r="I7802" i="33" a="1"/>
  <c r="I7802" i="33" s="1"/>
  <c r="I7801" i="33" a="1"/>
  <c r="I7801" i="33" s="1"/>
  <c r="I7800" i="33" a="1"/>
  <c r="I7800" i="33" s="1"/>
  <c r="I7799" i="33" a="1"/>
  <c r="I7799" i="33" s="1"/>
  <c r="I7798" i="33" a="1"/>
  <c r="I7798" i="33" s="1"/>
  <c r="I7797" i="33" a="1"/>
  <c r="I7797" i="33" s="1"/>
  <c r="I7796" i="33" a="1"/>
  <c r="I7796" i="33" s="1"/>
  <c r="I7795" i="33" a="1"/>
  <c r="I7795" i="33" s="1"/>
  <c r="I7794" i="33" a="1"/>
  <c r="I7794" i="33" s="1"/>
  <c r="I7793" i="33" a="1"/>
  <c r="I7793" i="33" s="1"/>
  <c r="I7792" i="33" a="1"/>
  <c r="I7792" i="33" s="1"/>
  <c r="I7791" i="33" a="1"/>
  <c r="I7791" i="33" s="1"/>
  <c r="I7790" i="33" a="1"/>
  <c r="I7790" i="33" s="1"/>
  <c r="I7789" i="33" a="1"/>
  <c r="I7789" i="33" s="1"/>
  <c r="I7788" i="33" a="1"/>
  <c r="I7788" i="33" s="1"/>
  <c r="I7787" i="33" a="1"/>
  <c r="I7787" i="33" s="1"/>
  <c r="I7786" i="33" a="1"/>
  <c r="I7786" i="33" s="1"/>
  <c r="I7785" i="33" a="1"/>
  <c r="I7785" i="33" s="1"/>
  <c r="I7784" i="33" a="1"/>
  <c r="I7784" i="33" s="1"/>
  <c r="I7783" i="33" a="1"/>
  <c r="I7783" i="33" s="1"/>
  <c r="I7782" i="33" a="1"/>
  <c r="I7782" i="33" s="1"/>
  <c r="I7781" i="33" a="1"/>
  <c r="I7781" i="33" s="1"/>
  <c r="I7780" i="33" a="1"/>
  <c r="I7780" i="33" s="1"/>
  <c r="I7779" i="33" a="1"/>
  <c r="I7779" i="33" s="1"/>
  <c r="I7778" i="33" a="1"/>
  <c r="I7778" i="33" s="1"/>
  <c r="I7777" i="33" a="1"/>
  <c r="I7777" i="33" s="1"/>
  <c r="I7776" i="33" a="1"/>
  <c r="I7776" i="33" s="1"/>
  <c r="I7775" i="33" a="1"/>
  <c r="I7775" i="33" s="1"/>
  <c r="I7774" i="33" a="1"/>
  <c r="I7774" i="33" s="1"/>
  <c r="I7773" i="33" a="1"/>
  <c r="I7773" i="33" s="1"/>
  <c r="I7772" i="33" a="1"/>
  <c r="I7772" i="33" s="1"/>
  <c r="I7771" i="33" a="1"/>
  <c r="I7771" i="33" s="1"/>
  <c r="I7770" i="33" a="1"/>
  <c r="I7770" i="33" s="1"/>
  <c r="I7769" i="33" a="1"/>
  <c r="I7769" i="33" s="1"/>
  <c r="I7768" i="33" a="1"/>
  <c r="I7768" i="33" s="1"/>
  <c r="I7767" i="33" a="1"/>
  <c r="I7767" i="33" s="1"/>
  <c r="I7766" i="33" a="1"/>
  <c r="I7766" i="33" s="1"/>
  <c r="I7765" i="33" a="1"/>
  <c r="I7765" i="33" s="1"/>
  <c r="I7764" i="33" a="1"/>
  <c r="I7764" i="33" s="1"/>
  <c r="I7763" i="33" a="1"/>
  <c r="I7763" i="33" s="1"/>
  <c r="I7762" i="33" a="1"/>
  <c r="I7762" i="33" s="1"/>
  <c r="I7761" i="33" a="1"/>
  <c r="I7761" i="33" s="1"/>
  <c r="I7760" i="33" a="1"/>
  <c r="I7760" i="33" s="1"/>
  <c r="I7759" i="33" a="1"/>
  <c r="I7759" i="33" s="1"/>
  <c r="I7758" i="33" a="1"/>
  <c r="I7758" i="33" s="1"/>
  <c r="I7757" i="33" a="1"/>
  <c r="I7757" i="33" s="1"/>
  <c r="I7756" i="33" a="1"/>
  <c r="I7756" i="33" s="1"/>
  <c r="I7755" i="33" a="1"/>
  <c r="I7755" i="33" s="1"/>
  <c r="I7754" i="33" a="1"/>
  <c r="I7754" i="33" s="1"/>
  <c r="I7753" i="33" a="1"/>
  <c r="I7753" i="33" s="1"/>
  <c r="I7752" i="33" a="1"/>
  <c r="I7752" i="33" s="1"/>
  <c r="I7751" i="33" a="1"/>
  <c r="I7751" i="33" s="1"/>
  <c r="I7750" i="33" a="1"/>
  <c r="I7750" i="33" s="1"/>
  <c r="I7749" i="33" a="1"/>
  <c r="I7749" i="33" s="1"/>
  <c r="I7748" i="33" a="1"/>
  <c r="I7748" i="33" s="1"/>
  <c r="I7747" i="33" a="1"/>
  <c r="I7747" i="33" s="1"/>
  <c r="I7746" i="33" a="1"/>
  <c r="I7746" i="33" s="1"/>
  <c r="I7745" i="33" a="1"/>
  <c r="I7745" i="33" s="1"/>
  <c r="I7744" i="33" a="1"/>
  <c r="I7744" i="33" s="1"/>
  <c r="I7743" i="33" a="1"/>
  <c r="I7743" i="33" s="1"/>
  <c r="I7742" i="33" a="1"/>
  <c r="I7742" i="33" s="1"/>
  <c r="I7741" i="33" a="1"/>
  <c r="I7741" i="33" s="1"/>
  <c r="I7740" i="33" a="1"/>
  <c r="I7740" i="33" s="1"/>
  <c r="I7739" i="33" a="1"/>
  <c r="I7739" i="33" s="1"/>
  <c r="I7738" i="33" a="1"/>
  <c r="I7738" i="33" s="1"/>
  <c r="I7737" i="33" a="1"/>
  <c r="I7737" i="33" s="1"/>
  <c r="I7736" i="33" a="1"/>
  <c r="I7736" i="33" s="1"/>
  <c r="I7735" i="33" a="1"/>
  <c r="I7735" i="33" s="1"/>
  <c r="I7734" i="33" a="1"/>
  <c r="I7734" i="33" s="1"/>
  <c r="I7733" i="33" a="1"/>
  <c r="I7733" i="33" s="1"/>
  <c r="I7732" i="33" a="1"/>
  <c r="I7732" i="33" s="1"/>
  <c r="I7731" i="33" a="1"/>
  <c r="I7731" i="33" s="1"/>
  <c r="I7730" i="33" a="1"/>
  <c r="I7730" i="33" s="1"/>
  <c r="I7729" i="33" a="1"/>
  <c r="I7729" i="33" s="1"/>
  <c r="I7728" i="33" a="1"/>
  <c r="I7728" i="33" s="1"/>
  <c r="I7727" i="33" a="1"/>
  <c r="I7727" i="33" s="1"/>
  <c r="I7726" i="33" a="1"/>
  <c r="I7726" i="33" s="1"/>
  <c r="I7725" i="33" a="1"/>
  <c r="I7725" i="33" s="1"/>
  <c r="I7724" i="33" a="1"/>
  <c r="I7724" i="33" s="1"/>
  <c r="I7723" i="33" a="1"/>
  <c r="I7723" i="33" s="1"/>
  <c r="I7722" i="33" a="1"/>
  <c r="I7722" i="33" s="1"/>
  <c r="I7721" i="33" a="1"/>
  <c r="I7721" i="33" s="1"/>
  <c r="I7720" i="33" a="1"/>
  <c r="I7720" i="33" s="1"/>
  <c r="I7719" i="33" a="1"/>
  <c r="I7719" i="33" s="1"/>
  <c r="I7718" i="33" a="1"/>
  <c r="I7718" i="33" s="1"/>
  <c r="I7717" i="33" a="1"/>
  <c r="I7717" i="33" s="1"/>
  <c r="I7716" i="33" a="1"/>
  <c r="I7716" i="33" s="1"/>
  <c r="I7715" i="33" a="1"/>
  <c r="I7715" i="33" s="1"/>
  <c r="I7714" i="33" a="1"/>
  <c r="I7714" i="33" s="1"/>
  <c r="I7713" i="33" a="1"/>
  <c r="I7713" i="33" s="1"/>
  <c r="I7712" i="33" a="1"/>
  <c r="I7712" i="33" s="1"/>
  <c r="I7711" i="33" a="1"/>
  <c r="I7711" i="33" s="1"/>
  <c r="I7710" i="33" a="1"/>
  <c r="I7710" i="33" s="1"/>
  <c r="I7709" i="33" a="1"/>
  <c r="I7709" i="33" s="1"/>
  <c r="I7708" i="33" a="1"/>
  <c r="I7708" i="33" s="1"/>
  <c r="I7707" i="33" a="1"/>
  <c r="I7707" i="33" s="1"/>
  <c r="I7706" i="33" a="1"/>
  <c r="I7706" i="33" s="1"/>
  <c r="I7705" i="33" a="1"/>
  <c r="I7705" i="33" s="1"/>
  <c r="I7704" i="33" a="1"/>
  <c r="I7704" i="33" s="1"/>
  <c r="I7703" i="33" a="1"/>
  <c r="I7703" i="33" s="1"/>
  <c r="I7702" i="33" a="1"/>
  <c r="I7702" i="33" s="1"/>
  <c r="I7701" i="33" a="1"/>
  <c r="I7701" i="33" s="1"/>
  <c r="I7700" i="33" a="1"/>
  <c r="I7700" i="33" s="1"/>
  <c r="I7699" i="33" a="1"/>
  <c r="I7699" i="33" s="1"/>
  <c r="I7698" i="33" a="1"/>
  <c r="I7698" i="33" s="1"/>
  <c r="I7697" i="33" a="1"/>
  <c r="I7697" i="33" s="1"/>
  <c r="I7696" i="33" a="1"/>
  <c r="I7696" i="33" s="1"/>
  <c r="I7695" i="33" a="1"/>
  <c r="I7695" i="33" s="1"/>
  <c r="I7694" i="33" a="1"/>
  <c r="I7694" i="33" s="1"/>
  <c r="I7693" i="33" a="1"/>
  <c r="I7693" i="33" s="1"/>
  <c r="I7692" i="33" a="1"/>
  <c r="I7692" i="33" s="1"/>
  <c r="I7691" i="33" a="1"/>
  <c r="I7691" i="33" s="1"/>
  <c r="I7690" i="33" a="1"/>
  <c r="I7690" i="33" s="1"/>
  <c r="I7689" i="33" a="1"/>
  <c r="I7689" i="33" s="1"/>
  <c r="I7688" i="33" a="1"/>
  <c r="I7688" i="33" s="1"/>
  <c r="I7687" i="33" a="1"/>
  <c r="I7687" i="33" s="1"/>
  <c r="I7686" i="33" a="1"/>
  <c r="I7686" i="33" s="1"/>
  <c r="I7685" i="33" a="1"/>
  <c r="I7685" i="33" s="1"/>
  <c r="I7684" i="33" a="1"/>
  <c r="I7684" i="33" s="1"/>
  <c r="I7683" i="33" a="1"/>
  <c r="I7683" i="33" s="1"/>
  <c r="I7682" i="33" a="1"/>
  <c r="I7682" i="33" s="1"/>
  <c r="I7681" i="33" a="1"/>
  <c r="I7681" i="33" s="1"/>
  <c r="I7680" i="33" a="1"/>
  <c r="I7680" i="33" s="1"/>
  <c r="I7679" i="33" a="1"/>
  <c r="I7679" i="33" s="1"/>
  <c r="I7678" i="33" a="1"/>
  <c r="I7678" i="33" s="1"/>
  <c r="I7677" i="33" a="1"/>
  <c r="I7677" i="33" s="1"/>
  <c r="I7676" i="33" a="1"/>
  <c r="I7676" i="33" s="1"/>
  <c r="I7675" i="33" a="1"/>
  <c r="I7675" i="33" s="1"/>
  <c r="I7674" i="33" a="1"/>
  <c r="I7674" i="33" s="1"/>
  <c r="I7673" i="33" a="1"/>
  <c r="I7673" i="33" s="1"/>
  <c r="I7672" i="33" a="1"/>
  <c r="I7672" i="33" s="1"/>
  <c r="I7671" i="33" a="1"/>
  <c r="I7671" i="33" s="1"/>
  <c r="I7670" i="33" a="1"/>
  <c r="I7670" i="33" s="1"/>
  <c r="I7669" i="33" a="1"/>
  <c r="I7669" i="33" s="1"/>
  <c r="I7668" i="33" a="1"/>
  <c r="I7668" i="33" s="1"/>
  <c r="I7667" i="33" a="1"/>
  <c r="I7667" i="33" s="1"/>
  <c r="I7666" i="33" a="1"/>
  <c r="I7666" i="33" s="1"/>
  <c r="I7665" i="33" a="1"/>
  <c r="I7665" i="33" s="1"/>
  <c r="I7664" i="33" a="1"/>
  <c r="I7664" i="33" s="1"/>
  <c r="I7663" i="33" a="1"/>
  <c r="I7663" i="33" s="1"/>
  <c r="I7662" i="33" a="1"/>
  <c r="I7662" i="33" s="1"/>
  <c r="I7661" i="33" a="1"/>
  <c r="I7661" i="33" s="1"/>
  <c r="I7660" i="33" a="1"/>
  <c r="I7660" i="33" s="1"/>
  <c r="I7659" i="33" a="1"/>
  <c r="I7659" i="33" s="1"/>
  <c r="I7658" i="33" a="1"/>
  <c r="I7658" i="33" s="1"/>
  <c r="I7657" i="33" a="1"/>
  <c r="I7657" i="33" s="1"/>
  <c r="I7656" i="33" a="1"/>
  <c r="I7656" i="33" s="1"/>
  <c r="I7655" i="33" a="1"/>
  <c r="I7655" i="33" s="1"/>
  <c r="I7654" i="33" a="1"/>
  <c r="I7654" i="33" s="1"/>
  <c r="I7653" i="33" a="1"/>
  <c r="I7653" i="33" s="1"/>
  <c r="I7652" i="33" a="1"/>
  <c r="I7652" i="33" s="1"/>
  <c r="I7651" i="33" a="1"/>
  <c r="I7651" i="33" s="1"/>
  <c r="I7650" i="33" a="1"/>
  <c r="I7650" i="33" s="1"/>
  <c r="I7649" i="33" a="1"/>
  <c r="I7649" i="33" s="1"/>
  <c r="I7648" i="33" a="1"/>
  <c r="I7648" i="33" s="1"/>
  <c r="I7647" i="33" a="1"/>
  <c r="I7647" i="33" s="1"/>
  <c r="I7646" i="33" a="1"/>
  <c r="I7646" i="33" s="1"/>
  <c r="I7645" i="33" a="1"/>
  <c r="I7645" i="33" s="1"/>
  <c r="I7644" i="33" a="1"/>
  <c r="I7644" i="33" s="1"/>
  <c r="I7643" i="33" a="1"/>
  <c r="I7643" i="33" s="1"/>
  <c r="I7642" i="33" a="1"/>
  <c r="I7642" i="33" s="1"/>
  <c r="I7641" i="33" a="1"/>
  <c r="I7641" i="33" s="1"/>
  <c r="I7640" i="33" a="1"/>
  <c r="I7640" i="33" s="1"/>
  <c r="I7639" i="33" a="1"/>
  <c r="I7639" i="33" s="1"/>
  <c r="I7638" i="33" a="1"/>
  <c r="I7638" i="33" s="1"/>
  <c r="I7637" i="33" a="1"/>
  <c r="I7637" i="33" s="1"/>
  <c r="I7636" i="33" a="1"/>
  <c r="I7636" i="33" s="1"/>
  <c r="I7635" i="33" a="1"/>
  <c r="I7635" i="33" s="1"/>
  <c r="I7634" i="33" a="1"/>
  <c r="I7634" i="33" s="1"/>
  <c r="I7633" i="33" a="1"/>
  <c r="I7633" i="33" s="1"/>
  <c r="I7632" i="33" a="1"/>
  <c r="I7632" i="33" s="1"/>
  <c r="I7631" i="33" a="1"/>
  <c r="I7631" i="33" s="1"/>
  <c r="I7630" i="33" a="1"/>
  <c r="I7630" i="33" s="1"/>
  <c r="I7629" i="33" a="1"/>
  <c r="I7629" i="33" s="1"/>
  <c r="I7628" i="33" a="1"/>
  <c r="I7628" i="33" s="1"/>
  <c r="I7627" i="33" a="1"/>
  <c r="I7627" i="33" s="1"/>
  <c r="I7626" i="33" a="1"/>
  <c r="I7626" i="33" s="1"/>
  <c r="I7625" i="33" a="1"/>
  <c r="I7625" i="33" s="1"/>
  <c r="I7624" i="33" a="1"/>
  <c r="I7624" i="33" s="1"/>
  <c r="I7623" i="33" a="1"/>
  <c r="I7623" i="33" s="1"/>
  <c r="I7622" i="33" a="1"/>
  <c r="I7622" i="33" s="1"/>
  <c r="I7621" i="33" a="1"/>
  <c r="I7621" i="33" s="1"/>
  <c r="I7620" i="33" a="1"/>
  <c r="I7620" i="33" s="1"/>
  <c r="I7619" i="33" a="1"/>
  <c r="I7619" i="33" s="1"/>
  <c r="I7618" i="33" a="1"/>
  <c r="I7618" i="33" s="1"/>
  <c r="I7617" i="33" a="1"/>
  <c r="I7617" i="33" s="1"/>
  <c r="I7616" i="33" a="1"/>
  <c r="I7616" i="33" s="1"/>
  <c r="I7615" i="33" a="1"/>
  <c r="I7615" i="33" s="1"/>
  <c r="I7614" i="33" a="1"/>
  <c r="I7614" i="33" s="1"/>
  <c r="I7613" i="33" a="1"/>
  <c r="I7613" i="33" s="1"/>
  <c r="I7612" i="33" a="1"/>
  <c r="I7612" i="33" s="1"/>
  <c r="I7611" i="33" a="1"/>
  <c r="I7611" i="33" s="1"/>
  <c r="I7610" i="33" a="1"/>
  <c r="I7610" i="33" s="1"/>
  <c r="I7609" i="33" a="1"/>
  <c r="I7609" i="33" s="1"/>
  <c r="I7608" i="33" a="1"/>
  <c r="I7608" i="33" s="1"/>
  <c r="I7607" i="33" a="1"/>
  <c r="I7607" i="33" s="1"/>
  <c r="I7606" i="33" a="1"/>
  <c r="I7606" i="33" s="1"/>
  <c r="I7605" i="33" a="1"/>
  <c r="I7605" i="33" s="1"/>
  <c r="I7604" i="33" a="1"/>
  <c r="I7604" i="33" s="1"/>
  <c r="I7603" i="33" a="1"/>
  <c r="I7603" i="33" s="1"/>
  <c r="I7602" i="33" a="1"/>
  <c r="I7602" i="33" s="1"/>
  <c r="I7601" i="33" a="1"/>
  <c r="I7601" i="33" s="1"/>
  <c r="I7600" i="33" a="1"/>
  <c r="I7600" i="33" s="1"/>
  <c r="I7599" i="33" a="1"/>
  <c r="I7599" i="33" s="1"/>
  <c r="I7598" i="33" a="1"/>
  <c r="I7598" i="33" s="1"/>
  <c r="I7597" i="33" a="1"/>
  <c r="I7597" i="33" s="1"/>
  <c r="I7596" i="33" a="1"/>
  <c r="I7596" i="33" s="1"/>
  <c r="I7595" i="33" a="1"/>
  <c r="I7595" i="33" s="1"/>
  <c r="I7594" i="33" a="1"/>
  <c r="I7594" i="33" s="1"/>
  <c r="I7593" i="33" a="1"/>
  <c r="I7593" i="33" s="1"/>
  <c r="I7592" i="33" a="1"/>
  <c r="I7592" i="33" s="1"/>
  <c r="I7591" i="33" a="1"/>
  <c r="I7591" i="33" s="1"/>
  <c r="I7590" i="33" a="1"/>
  <c r="I7590" i="33" s="1"/>
  <c r="I7589" i="33" a="1"/>
  <c r="I7589" i="33" s="1"/>
  <c r="I7588" i="33" a="1"/>
  <c r="I7588" i="33" s="1"/>
  <c r="I7587" i="33" a="1"/>
  <c r="I7587" i="33" s="1"/>
  <c r="I7586" i="33" a="1"/>
  <c r="I7586" i="33" s="1"/>
  <c r="I7585" i="33" a="1"/>
  <c r="I7585" i="33" s="1"/>
  <c r="I7584" i="33" a="1"/>
  <c r="I7584" i="33" s="1"/>
  <c r="I7583" i="33" a="1"/>
  <c r="I7583" i="33" s="1"/>
  <c r="I7582" i="33" a="1"/>
  <c r="I7582" i="33" s="1"/>
  <c r="I7581" i="33" a="1"/>
  <c r="I7581" i="33" s="1"/>
  <c r="I7580" i="33" a="1"/>
  <c r="I7580" i="33" s="1"/>
  <c r="I7579" i="33" a="1"/>
  <c r="I7579" i="33" s="1"/>
  <c r="I7578" i="33" a="1"/>
  <c r="I7578" i="33" s="1"/>
  <c r="I7577" i="33" a="1"/>
  <c r="I7577" i="33" s="1"/>
  <c r="I7576" i="33" a="1"/>
  <c r="I7576" i="33" s="1"/>
  <c r="I7575" i="33" a="1"/>
  <c r="I7575" i="33" s="1"/>
  <c r="I7574" i="33" a="1"/>
  <c r="I7574" i="33" s="1"/>
  <c r="I7573" i="33" a="1"/>
  <c r="I7573" i="33" s="1"/>
  <c r="I7572" i="33" a="1"/>
  <c r="I7572" i="33" s="1"/>
  <c r="I7571" i="33" a="1"/>
  <c r="I7571" i="33" s="1"/>
  <c r="I7570" i="33" a="1"/>
  <c r="I7570" i="33" s="1"/>
  <c r="I7569" i="33" a="1"/>
  <c r="I7569" i="33" s="1"/>
  <c r="I7568" i="33" a="1"/>
  <c r="I7568" i="33" s="1"/>
  <c r="I7567" i="33" a="1"/>
  <c r="I7567" i="33" s="1"/>
  <c r="I7566" i="33" a="1"/>
  <c r="I7566" i="33" s="1"/>
  <c r="I7565" i="33" a="1"/>
  <c r="I7565" i="33" s="1"/>
  <c r="I7564" i="33" a="1"/>
  <c r="I7564" i="33" s="1"/>
  <c r="I7563" i="33" a="1"/>
  <c r="I7563" i="33" s="1"/>
  <c r="I7562" i="33" a="1"/>
  <c r="I7562" i="33" s="1"/>
  <c r="I7561" i="33" a="1"/>
  <c r="I7561" i="33" s="1"/>
  <c r="I7560" i="33" a="1"/>
  <c r="I7560" i="33" s="1"/>
  <c r="I7559" i="33" a="1"/>
  <c r="I7559" i="33" s="1"/>
  <c r="I7558" i="33" a="1"/>
  <c r="I7558" i="33" s="1"/>
  <c r="I7557" i="33" a="1"/>
  <c r="I7557" i="33" s="1"/>
  <c r="I7556" i="33" a="1"/>
  <c r="I7556" i="33" s="1"/>
  <c r="I7555" i="33" a="1"/>
  <c r="I7555" i="33" s="1"/>
  <c r="I7554" i="33" a="1"/>
  <c r="I7554" i="33" s="1"/>
  <c r="I7553" i="33" a="1"/>
  <c r="I7553" i="33" s="1"/>
  <c r="I7552" i="33" a="1"/>
  <c r="I7552" i="33" s="1"/>
  <c r="I7551" i="33" a="1"/>
  <c r="I7551" i="33" s="1"/>
  <c r="I7550" i="33" a="1"/>
  <c r="I7550" i="33" s="1"/>
  <c r="I7549" i="33" a="1"/>
  <c r="I7549" i="33" s="1"/>
  <c r="I7548" i="33" a="1"/>
  <c r="I7548" i="33" s="1"/>
  <c r="I7547" i="33" a="1"/>
  <c r="I7547" i="33" s="1"/>
  <c r="I7546" i="33" a="1"/>
  <c r="I7546" i="33" s="1"/>
  <c r="I7545" i="33" a="1"/>
  <c r="I7545" i="33" s="1"/>
  <c r="I7544" i="33" a="1"/>
  <c r="I7544" i="33" s="1"/>
  <c r="I7543" i="33" a="1"/>
  <c r="I7543" i="33" s="1"/>
  <c r="I7542" i="33" a="1"/>
  <c r="I7542" i="33" s="1"/>
  <c r="I7541" i="33" a="1"/>
  <c r="I7541" i="33" s="1"/>
  <c r="I7540" i="33" a="1"/>
  <c r="I7540" i="33" s="1"/>
  <c r="I7539" i="33" a="1"/>
  <c r="I7539" i="33" s="1"/>
  <c r="I7538" i="33" a="1"/>
  <c r="I7538" i="33" s="1"/>
  <c r="I7537" i="33" a="1"/>
  <c r="I7537" i="33" s="1"/>
  <c r="I7536" i="33" a="1"/>
  <c r="I7536" i="33" s="1"/>
  <c r="I7535" i="33" a="1"/>
  <c r="I7535" i="33" s="1"/>
  <c r="I7534" i="33" a="1"/>
  <c r="I7534" i="33" s="1"/>
  <c r="I7533" i="33" a="1"/>
  <c r="I7533" i="33" s="1"/>
  <c r="I7532" i="33" a="1"/>
  <c r="I7532" i="33" s="1"/>
  <c r="I7531" i="33" a="1"/>
  <c r="I7531" i="33" s="1"/>
  <c r="I7530" i="33" a="1"/>
  <c r="I7530" i="33" s="1"/>
  <c r="I7529" i="33" a="1"/>
  <c r="I7529" i="33" s="1"/>
  <c r="I7528" i="33" a="1"/>
  <c r="I7528" i="33" s="1"/>
  <c r="I7527" i="33" a="1"/>
  <c r="I7527" i="33" s="1"/>
  <c r="I7526" i="33" a="1"/>
  <c r="I7526" i="33" s="1"/>
  <c r="I7525" i="33" a="1"/>
  <c r="I7525" i="33" s="1"/>
  <c r="I7524" i="33" a="1"/>
  <c r="I7524" i="33" s="1"/>
  <c r="I7523" i="33" a="1"/>
  <c r="I7523" i="33" s="1"/>
  <c r="I7522" i="33" a="1"/>
  <c r="I7522" i="33" s="1"/>
  <c r="I7521" i="33" a="1"/>
  <c r="I7521" i="33" s="1"/>
  <c r="I7520" i="33" a="1"/>
  <c r="I7520" i="33" s="1"/>
  <c r="I7519" i="33" a="1"/>
  <c r="I7519" i="33" s="1"/>
  <c r="I7518" i="33" a="1"/>
  <c r="I7518" i="33" s="1"/>
  <c r="I7517" i="33" a="1"/>
  <c r="I7517" i="33" s="1"/>
  <c r="I7516" i="33" a="1"/>
  <c r="I7516" i="33" s="1"/>
  <c r="I7515" i="33" a="1"/>
  <c r="I7515" i="33" s="1"/>
  <c r="I7514" i="33" a="1"/>
  <c r="I7514" i="33" s="1"/>
  <c r="I7513" i="33" a="1"/>
  <c r="I7513" i="33" s="1"/>
  <c r="I7512" i="33" a="1"/>
  <c r="I7512" i="33" s="1"/>
  <c r="I7511" i="33" a="1"/>
  <c r="I7511" i="33" s="1"/>
  <c r="I7510" i="33" a="1"/>
  <c r="I7510" i="33" s="1"/>
  <c r="I7509" i="33" a="1"/>
  <c r="I7509" i="33" s="1"/>
  <c r="I7508" i="33" a="1"/>
  <c r="I7508" i="33" s="1"/>
  <c r="I7507" i="33" a="1"/>
  <c r="I7507" i="33" s="1"/>
  <c r="I7506" i="33" a="1"/>
  <c r="I7506" i="33" s="1"/>
  <c r="I7505" i="33" a="1"/>
  <c r="I7505" i="33" s="1"/>
  <c r="I7504" i="33" a="1"/>
  <c r="I7504" i="33" s="1"/>
  <c r="I7503" i="33" a="1"/>
  <c r="I7503" i="33" s="1"/>
  <c r="I7502" i="33" a="1"/>
  <c r="I7502" i="33" s="1"/>
  <c r="I7501" i="33" a="1"/>
  <c r="I7501" i="33" s="1"/>
  <c r="I7500" i="33" a="1"/>
  <c r="I7500" i="33" s="1"/>
  <c r="I7499" i="33" a="1"/>
  <c r="I7499" i="33" s="1"/>
  <c r="I7498" i="33" a="1"/>
  <c r="I7498" i="33" s="1"/>
  <c r="I7497" i="33" a="1"/>
  <c r="I7497" i="33" s="1"/>
  <c r="I7496" i="33" a="1"/>
  <c r="I7496" i="33" s="1"/>
  <c r="I7495" i="33" a="1"/>
  <c r="I7495" i="33" s="1"/>
  <c r="I7494" i="33" a="1"/>
  <c r="I7494" i="33" s="1"/>
  <c r="I7493" i="33" a="1"/>
  <c r="I7493" i="33" s="1"/>
  <c r="I7492" i="33" a="1"/>
  <c r="I7492" i="33" s="1"/>
  <c r="I7491" i="33" a="1"/>
  <c r="I7491" i="33" s="1"/>
  <c r="I7490" i="33" a="1"/>
  <c r="I7490" i="33" s="1"/>
  <c r="I7489" i="33" a="1"/>
  <c r="I7489" i="33" s="1"/>
  <c r="I7488" i="33" a="1"/>
  <c r="I7488" i="33" s="1"/>
  <c r="I7487" i="33" a="1"/>
  <c r="I7487" i="33" s="1"/>
  <c r="I7486" i="33" a="1"/>
  <c r="I7486" i="33" s="1"/>
  <c r="I7485" i="33" a="1"/>
  <c r="I7485" i="33" s="1"/>
  <c r="I7484" i="33" a="1"/>
  <c r="I7484" i="33" s="1"/>
  <c r="I7483" i="33" a="1"/>
  <c r="I7483" i="33" s="1"/>
  <c r="I7482" i="33" a="1"/>
  <c r="I7482" i="33" s="1"/>
  <c r="I7481" i="33" a="1"/>
  <c r="I7481" i="33" s="1"/>
  <c r="I7480" i="33" a="1"/>
  <c r="I7480" i="33" s="1"/>
  <c r="I7479" i="33" a="1"/>
  <c r="I7479" i="33" s="1"/>
  <c r="I7478" i="33" a="1"/>
  <c r="I7478" i="33" s="1"/>
  <c r="I7477" i="33" a="1"/>
  <c r="I7477" i="33" s="1"/>
  <c r="I7476" i="33" a="1"/>
  <c r="I7476" i="33" s="1"/>
  <c r="I7475" i="33" a="1"/>
  <c r="I7475" i="33" s="1"/>
  <c r="I7474" i="33" a="1"/>
  <c r="I7474" i="33" s="1"/>
  <c r="I7473" i="33" a="1"/>
  <c r="I7473" i="33" s="1"/>
  <c r="I7472" i="33" a="1"/>
  <c r="I7472" i="33" s="1"/>
  <c r="I7471" i="33" a="1"/>
  <c r="I7471" i="33" s="1"/>
  <c r="I7470" i="33" a="1"/>
  <c r="I7470" i="33" s="1"/>
  <c r="I7469" i="33" a="1"/>
  <c r="I7469" i="33" s="1"/>
  <c r="I7468" i="33" a="1"/>
  <c r="I7468" i="33" s="1"/>
  <c r="I7467" i="33" a="1"/>
  <c r="I7467" i="33" s="1"/>
  <c r="I7466" i="33" a="1"/>
  <c r="I7466" i="33" s="1"/>
  <c r="I7465" i="33" a="1"/>
  <c r="I7465" i="33" s="1"/>
  <c r="I7464" i="33" a="1"/>
  <c r="I7464" i="33" s="1"/>
  <c r="I7463" i="33" a="1"/>
  <c r="I7463" i="33" s="1"/>
  <c r="I7462" i="33" a="1"/>
  <c r="I7462" i="33" s="1"/>
  <c r="I7461" i="33" a="1"/>
  <c r="I7461" i="33" s="1"/>
  <c r="I7460" i="33" a="1"/>
  <c r="I7460" i="33" s="1"/>
  <c r="I7459" i="33" a="1"/>
  <c r="I7459" i="33" s="1"/>
  <c r="I7458" i="33" a="1"/>
  <c r="I7458" i="33" s="1"/>
  <c r="I7457" i="33" a="1"/>
  <c r="I7457" i="33" s="1"/>
  <c r="I7456" i="33" a="1"/>
  <c r="I7456" i="33" s="1"/>
  <c r="I7455" i="33" a="1"/>
  <c r="I7455" i="33" s="1"/>
  <c r="I7454" i="33" a="1"/>
  <c r="I7454" i="33" s="1"/>
  <c r="I7453" i="33" a="1"/>
  <c r="I7453" i="33" s="1"/>
  <c r="I7452" i="33" a="1"/>
  <c r="I7452" i="33" s="1"/>
  <c r="I7451" i="33" a="1"/>
  <c r="I7451" i="33" s="1"/>
  <c r="I7450" i="33" a="1"/>
  <c r="I7450" i="33" s="1"/>
  <c r="I7449" i="33" a="1"/>
  <c r="I7449" i="33" s="1"/>
  <c r="I7448" i="33" a="1"/>
  <c r="I7448" i="33" s="1"/>
  <c r="I7447" i="33" a="1"/>
  <c r="I7447" i="33" s="1"/>
  <c r="I7446" i="33" a="1"/>
  <c r="I7446" i="33" s="1"/>
  <c r="I7445" i="33" a="1"/>
  <c r="I7445" i="33" s="1"/>
  <c r="I7444" i="33" a="1"/>
  <c r="I7444" i="33" s="1"/>
  <c r="I7443" i="33" a="1"/>
  <c r="I7443" i="33" s="1"/>
  <c r="I7442" i="33" a="1"/>
  <c r="I7442" i="33" s="1"/>
  <c r="I7441" i="33" a="1"/>
  <c r="I7441" i="33" s="1"/>
  <c r="I7440" i="33" a="1"/>
  <c r="I7440" i="33" s="1"/>
  <c r="I7439" i="33" a="1"/>
  <c r="I7439" i="33" s="1"/>
  <c r="I7438" i="33" a="1"/>
  <c r="I7438" i="33" s="1"/>
  <c r="I7437" i="33" a="1"/>
  <c r="I7437" i="33" s="1"/>
  <c r="I7436" i="33" a="1"/>
  <c r="I7436" i="33" s="1"/>
  <c r="I7435" i="33" a="1"/>
  <c r="I7435" i="33" s="1"/>
  <c r="I7434" i="33" a="1"/>
  <c r="I7434" i="33" s="1"/>
  <c r="I7433" i="33" a="1"/>
  <c r="I7433" i="33" s="1"/>
  <c r="I7432" i="33" a="1"/>
  <c r="I7432" i="33" s="1"/>
  <c r="I7431" i="33" a="1"/>
  <c r="I7431" i="33" s="1"/>
  <c r="I7430" i="33" a="1"/>
  <c r="I7430" i="33" s="1"/>
  <c r="I7429" i="33" a="1"/>
  <c r="I7429" i="33" s="1"/>
  <c r="I7428" i="33" a="1"/>
  <c r="I7428" i="33" s="1"/>
  <c r="I7427" i="33" a="1"/>
  <c r="I7427" i="33" s="1"/>
  <c r="I7426" i="33" a="1"/>
  <c r="I7426" i="33" s="1"/>
  <c r="I7425" i="33" a="1"/>
  <c r="I7425" i="33" s="1"/>
  <c r="I7424" i="33" a="1"/>
  <c r="I7424" i="33" s="1"/>
  <c r="I7423" i="33" a="1"/>
  <c r="I7423" i="33" s="1"/>
  <c r="I7422" i="33" a="1"/>
  <c r="I7422" i="33" s="1"/>
  <c r="I7421" i="33" a="1"/>
  <c r="I7421" i="33" s="1"/>
  <c r="I7420" i="33" a="1"/>
  <c r="I7420" i="33" s="1"/>
  <c r="I7419" i="33" a="1"/>
  <c r="I7419" i="33" s="1"/>
  <c r="I7418" i="33" a="1"/>
  <c r="I7418" i="33" s="1"/>
  <c r="I7417" i="33" a="1"/>
  <c r="I7417" i="33" s="1"/>
  <c r="I7416" i="33" a="1"/>
  <c r="I7416" i="33" s="1"/>
  <c r="I7415" i="33" a="1"/>
  <c r="I7415" i="33" s="1"/>
  <c r="I7414" i="33" a="1"/>
  <c r="I7414" i="33" s="1"/>
  <c r="I7413" i="33" a="1"/>
  <c r="I7413" i="33" s="1"/>
  <c r="I7412" i="33" a="1"/>
  <c r="I7412" i="33" s="1"/>
  <c r="I7411" i="33" a="1"/>
  <c r="I7411" i="33" s="1"/>
  <c r="I7410" i="33" a="1"/>
  <c r="I7410" i="33" s="1"/>
  <c r="I7409" i="33" a="1"/>
  <c r="I7409" i="33" s="1"/>
  <c r="I7408" i="33" a="1"/>
  <c r="I7408" i="33" s="1"/>
  <c r="I7407" i="33" a="1"/>
  <c r="I7407" i="33" s="1"/>
  <c r="I7406" i="33" a="1"/>
  <c r="I7406" i="33" s="1"/>
  <c r="I7405" i="33" a="1"/>
  <c r="I7405" i="33" s="1"/>
  <c r="I7404" i="33" a="1"/>
  <c r="I7404" i="33" s="1"/>
  <c r="I7403" i="33" a="1"/>
  <c r="I7403" i="33" s="1"/>
  <c r="I7402" i="33" a="1"/>
  <c r="I7402" i="33" s="1"/>
  <c r="I7401" i="33" a="1"/>
  <c r="I7401" i="33" s="1"/>
  <c r="I7400" i="33" a="1"/>
  <c r="I7400" i="33" s="1"/>
  <c r="I7399" i="33" a="1"/>
  <c r="I7399" i="33" s="1"/>
  <c r="I7398" i="33" a="1"/>
  <c r="I7398" i="33" s="1"/>
  <c r="I7397" i="33" a="1"/>
  <c r="I7397" i="33" s="1"/>
  <c r="I7396" i="33" a="1"/>
  <c r="I7396" i="33" s="1"/>
  <c r="I7395" i="33" a="1"/>
  <c r="I7395" i="33" s="1"/>
  <c r="I7394" i="33" a="1"/>
  <c r="I7394" i="33" s="1"/>
  <c r="I7393" i="33" a="1"/>
  <c r="I7393" i="33" s="1"/>
  <c r="I7392" i="33" a="1"/>
  <c r="I7392" i="33" s="1"/>
  <c r="I7391" i="33" a="1"/>
  <c r="I7391" i="33" s="1"/>
  <c r="I7390" i="33" a="1"/>
  <c r="I7390" i="33" s="1"/>
  <c r="I7389" i="33" a="1"/>
  <c r="I7389" i="33" s="1"/>
  <c r="I7388" i="33" a="1"/>
  <c r="I7388" i="33" s="1"/>
  <c r="I7387" i="33" a="1"/>
  <c r="I7387" i="33" s="1"/>
  <c r="I7386" i="33" a="1"/>
  <c r="I7386" i="33" s="1"/>
  <c r="I7385" i="33" a="1"/>
  <c r="I7385" i="33" s="1"/>
  <c r="I7384" i="33" a="1"/>
  <c r="I7384" i="33" s="1"/>
  <c r="I7383" i="33" a="1"/>
  <c r="I7383" i="33" s="1"/>
  <c r="I7382" i="33" a="1"/>
  <c r="I7382" i="33" s="1"/>
  <c r="I7381" i="33" a="1"/>
  <c r="I7381" i="33" s="1"/>
  <c r="I7380" i="33" a="1"/>
  <c r="I7380" i="33" s="1"/>
  <c r="I7379" i="33" a="1"/>
  <c r="I7379" i="33" s="1"/>
  <c r="I7378" i="33" a="1"/>
  <c r="I7378" i="33" s="1"/>
  <c r="I7377" i="33" a="1"/>
  <c r="I7377" i="33" s="1"/>
  <c r="I7376" i="33" a="1"/>
  <c r="I7376" i="33" s="1"/>
  <c r="I7375" i="33" a="1"/>
  <c r="I7375" i="33" s="1"/>
  <c r="I7374" i="33" a="1"/>
  <c r="I7374" i="33" s="1"/>
  <c r="I7373" i="33" a="1"/>
  <c r="I7373" i="33" s="1"/>
  <c r="I7372" i="33" a="1"/>
  <c r="I7372" i="33" s="1"/>
  <c r="I7371" i="33" a="1"/>
  <c r="I7371" i="33" s="1"/>
  <c r="I7370" i="33" a="1"/>
  <c r="I7370" i="33" s="1"/>
  <c r="I7369" i="33" a="1"/>
  <c r="I7369" i="33" s="1"/>
  <c r="I7368" i="33" a="1"/>
  <c r="I7368" i="33" s="1"/>
  <c r="I7367" i="33" a="1"/>
  <c r="I7367" i="33" s="1"/>
  <c r="I7366" i="33" a="1"/>
  <c r="I7366" i="33" s="1"/>
  <c r="I7365" i="33" a="1"/>
  <c r="I7365" i="33" s="1"/>
  <c r="I7364" i="33" a="1"/>
  <c r="I7364" i="33" s="1"/>
  <c r="I7363" i="33" a="1"/>
  <c r="I7363" i="33" s="1"/>
  <c r="I7362" i="33" a="1"/>
  <c r="I7362" i="33" s="1"/>
  <c r="I7361" i="33" a="1"/>
  <c r="I7361" i="33" s="1"/>
  <c r="I7360" i="33" a="1"/>
  <c r="I7360" i="33" s="1"/>
  <c r="I7359" i="33" a="1"/>
  <c r="I7359" i="33" s="1"/>
  <c r="I7358" i="33" a="1"/>
  <c r="I7358" i="33" s="1"/>
  <c r="I7357" i="33" a="1"/>
  <c r="I7357" i="33" s="1"/>
  <c r="I7356" i="33" a="1"/>
  <c r="I7356" i="33" s="1"/>
  <c r="I7355" i="33" a="1"/>
  <c r="I7355" i="33" s="1"/>
  <c r="I7354" i="33" a="1"/>
  <c r="I7354" i="33" s="1"/>
  <c r="I7353" i="33" a="1"/>
  <c r="I7353" i="33" s="1"/>
  <c r="I7352" i="33" a="1"/>
  <c r="I7352" i="33" s="1"/>
  <c r="I7351" i="33" a="1"/>
  <c r="I7351" i="33" s="1"/>
  <c r="I7350" i="33" a="1"/>
  <c r="I7350" i="33" s="1"/>
  <c r="I7349" i="33" a="1"/>
  <c r="I7349" i="33" s="1"/>
  <c r="I7348" i="33" a="1"/>
  <c r="I7348" i="33" s="1"/>
  <c r="I7347" i="33" a="1"/>
  <c r="I7347" i="33" s="1"/>
  <c r="I7346" i="33" a="1"/>
  <c r="I7346" i="33" s="1"/>
  <c r="I7345" i="33" a="1"/>
  <c r="I7345" i="33" s="1"/>
  <c r="I7344" i="33" a="1"/>
  <c r="I7344" i="33" s="1"/>
  <c r="I7343" i="33" a="1"/>
  <c r="I7343" i="33" s="1"/>
  <c r="I7342" i="33" a="1"/>
  <c r="I7342" i="33" s="1"/>
  <c r="I7341" i="33" a="1"/>
  <c r="I7341" i="33" s="1"/>
  <c r="I7340" i="33" a="1"/>
  <c r="I7340" i="33" s="1"/>
  <c r="I7339" i="33" a="1"/>
  <c r="I7339" i="33" s="1"/>
  <c r="I7338" i="33" a="1"/>
  <c r="I7338" i="33" s="1"/>
  <c r="I7337" i="33" a="1"/>
  <c r="I7337" i="33" s="1"/>
  <c r="I7336" i="33" a="1"/>
  <c r="I7336" i="33" s="1"/>
  <c r="I7335" i="33" a="1"/>
  <c r="I7335" i="33" s="1"/>
  <c r="I7334" i="33" a="1"/>
  <c r="I7334" i="33" s="1"/>
  <c r="I7333" i="33" a="1"/>
  <c r="I7333" i="33" s="1"/>
  <c r="I7332" i="33" a="1"/>
  <c r="I7332" i="33" s="1"/>
  <c r="I7331" i="33" a="1"/>
  <c r="I7331" i="33" s="1"/>
  <c r="I7330" i="33" a="1"/>
  <c r="I7330" i="33" s="1"/>
  <c r="I7329" i="33" a="1"/>
  <c r="I7329" i="33" s="1"/>
  <c r="I7328" i="33" a="1"/>
  <c r="I7328" i="33" s="1"/>
  <c r="I7327" i="33" a="1"/>
  <c r="I7327" i="33" s="1"/>
  <c r="I7326" i="33" a="1"/>
  <c r="I7326" i="33" s="1"/>
  <c r="I7325" i="33" a="1"/>
  <c r="I7325" i="33" s="1"/>
  <c r="I7324" i="33" a="1"/>
  <c r="I7324" i="33" s="1"/>
  <c r="I7323" i="33" a="1"/>
  <c r="I7323" i="33" s="1"/>
  <c r="I7322" i="33" a="1"/>
  <c r="I7322" i="33" s="1"/>
  <c r="I7321" i="33" a="1"/>
  <c r="I7321" i="33" s="1"/>
  <c r="I7320" i="33" a="1"/>
  <c r="I7320" i="33" s="1"/>
  <c r="I7319" i="33" a="1"/>
  <c r="I7319" i="33" s="1"/>
  <c r="I7318" i="33" a="1"/>
  <c r="I7318" i="33" s="1"/>
  <c r="I7317" i="33" a="1"/>
  <c r="I7317" i="33" s="1"/>
  <c r="I7316" i="33" a="1"/>
  <c r="I7316" i="33" s="1"/>
  <c r="I7315" i="33" a="1"/>
  <c r="I7315" i="33" s="1"/>
  <c r="I7314" i="33" a="1"/>
  <c r="I7314" i="33" s="1"/>
  <c r="I7313" i="33" a="1"/>
  <c r="I7313" i="33" s="1"/>
  <c r="I7312" i="33" a="1"/>
  <c r="I7312" i="33" s="1"/>
  <c r="I7311" i="33" a="1"/>
  <c r="I7311" i="33" s="1"/>
  <c r="I7310" i="33" a="1"/>
  <c r="I7310" i="33" s="1"/>
  <c r="I7309" i="33" a="1"/>
  <c r="I7309" i="33" s="1"/>
  <c r="I7308" i="33" a="1"/>
  <c r="I7308" i="33" s="1"/>
  <c r="I7307" i="33" a="1"/>
  <c r="I7307" i="33" s="1"/>
  <c r="I7306" i="33" a="1"/>
  <c r="I7306" i="33" s="1"/>
  <c r="I7305" i="33" a="1"/>
  <c r="I7305" i="33" s="1"/>
  <c r="I7304" i="33" a="1"/>
  <c r="I7304" i="33" s="1"/>
  <c r="I7303" i="33" a="1"/>
  <c r="I7303" i="33" s="1"/>
  <c r="I7302" i="33" a="1"/>
  <c r="I7302" i="33" s="1"/>
  <c r="I7301" i="33" a="1"/>
  <c r="I7301" i="33" s="1"/>
  <c r="I7300" i="33" a="1"/>
  <c r="I7300" i="33" s="1"/>
  <c r="I7299" i="33" a="1"/>
  <c r="I7299" i="33" s="1"/>
  <c r="I7298" i="33" a="1"/>
  <c r="I7298" i="33" s="1"/>
  <c r="I7297" i="33" a="1"/>
  <c r="I7297" i="33" s="1"/>
  <c r="I7296" i="33" a="1"/>
  <c r="I7296" i="33" s="1"/>
  <c r="I7295" i="33" a="1"/>
  <c r="I7295" i="33" s="1"/>
  <c r="I7294" i="33" a="1"/>
  <c r="I7294" i="33" s="1"/>
  <c r="I7293" i="33" a="1"/>
  <c r="I7293" i="33" s="1"/>
  <c r="I7292" i="33" a="1"/>
  <c r="I7292" i="33" s="1"/>
  <c r="I7291" i="33" a="1"/>
  <c r="I7291" i="33" s="1"/>
  <c r="I7290" i="33" a="1"/>
  <c r="I7290" i="33" s="1"/>
  <c r="I7289" i="33" a="1"/>
  <c r="I7289" i="33" s="1"/>
  <c r="I7288" i="33" a="1"/>
  <c r="I7288" i="33" s="1"/>
  <c r="I7287" i="33" a="1"/>
  <c r="I7287" i="33" s="1"/>
  <c r="I7286" i="33" a="1"/>
  <c r="I7286" i="33" s="1"/>
  <c r="I7285" i="33" a="1"/>
  <c r="I7285" i="33" s="1"/>
  <c r="I7284" i="33" a="1"/>
  <c r="I7284" i="33" s="1"/>
  <c r="I7283" i="33" a="1"/>
  <c r="I7283" i="33" s="1"/>
  <c r="I7282" i="33" a="1"/>
  <c r="I7282" i="33" s="1"/>
  <c r="I7281" i="33" a="1"/>
  <c r="I7281" i="33" s="1"/>
  <c r="I7280" i="33" a="1"/>
  <c r="I7280" i="33" s="1"/>
  <c r="I7279" i="33" a="1"/>
  <c r="I7279" i="33" s="1"/>
  <c r="I7278" i="33" a="1"/>
  <c r="I7278" i="33" s="1"/>
  <c r="I7277" i="33" a="1"/>
  <c r="I7277" i="33" s="1"/>
  <c r="I7276" i="33" a="1"/>
  <c r="I7276" i="33" s="1"/>
  <c r="I7275" i="33" a="1"/>
  <c r="I7275" i="33" s="1"/>
  <c r="I7274" i="33" a="1"/>
  <c r="I7274" i="33" s="1"/>
  <c r="I7273" i="33" a="1"/>
  <c r="I7273" i="33" s="1"/>
  <c r="I7272" i="33" a="1"/>
  <c r="I7272" i="33" s="1"/>
  <c r="I7271" i="33" a="1"/>
  <c r="I7271" i="33" s="1"/>
  <c r="I7270" i="33" a="1"/>
  <c r="I7270" i="33" s="1"/>
  <c r="I7269" i="33" a="1"/>
  <c r="I7269" i="33" s="1"/>
  <c r="I7268" i="33" a="1"/>
  <c r="I7268" i="33" s="1"/>
  <c r="I7267" i="33" a="1"/>
  <c r="I7267" i="33" s="1"/>
  <c r="I7266" i="33" a="1"/>
  <c r="I7266" i="33" s="1"/>
  <c r="I7265" i="33" a="1"/>
  <c r="I7265" i="33" s="1"/>
  <c r="I7264" i="33" a="1"/>
  <c r="I7264" i="33" s="1"/>
  <c r="I7263" i="33" a="1"/>
  <c r="I7263" i="33" s="1"/>
  <c r="I7262" i="33" a="1"/>
  <c r="I7262" i="33" s="1"/>
  <c r="I7261" i="33" a="1"/>
  <c r="I7261" i="33" s="1"/>
  <c r="I7260" i="33" a="1"/>
  <c r="I7260" i="33" s="1"/>
  <c r="I7259" i="33" a="1"/>
  <c r="I7259" i="33" s="1"/>
  <c r="I7258" i="33" a="1"/>
  <c r="I7258" i="33" s="1"/>
  <c r="I7257" i="33" a="1"/>
  <c r="I7257" i="33" s="1"/>
  <c r="I7256" i="33" a="1"/>
  <c r="I7256" i="33" s="1"/>
  <c r="I7255" i="33" a="1"/>
  <c r="I7255" i="33" s="1"/>
  <c r="I7254" i="33" a="1"/>
  <c r="I7254" i="33" s="1"/>
  <c r="I7253" i="33" a="1"/>
  <c r="I7253" i="33" s="1"/>
  <c r="I7252" i="33" a="1"/>
  <c r="I7252" i="33" s="1"/>
  <c r="I7251" i="33" a="1"/>
  <c r="I7251" i="33" s="1"/>
  <c r="I7250" i="33" a="1"/>
  <c r="I7250" i="33" s="1"/>
  <c r="I7249" i="33" a="1"/>
  <c r="I7249" i="33" s="1"/>
  <c r="I7248" i="33" a="1"/>
  <c r="I7248" i="33" s="1"/>
  <c r="I7247" i="33" a="1"/>
  <c r="I7247" i="33" s="1"/>
  <c r="I7246" i="33" a="1"/>
  <c r="I7246" i="33" s="1"/>
  <c r="I7245" i="33" a="1"/>
  <c r="I7245" i="33" s="1"/>
  <c r="I7244" i="33" a="1"/>
  <c r="I7244" i="33" s="1"/>
  <c r="I7243" i="33" a="1"/>
  <c r="I7243" i="33" s="1"/>
  <c r="I7242" i="33" a="1"/>
  <c r="I7242" i="33" s="1"/>
  <c r="I7241" i="33" a="1"/>
  <c r="I7241" i="33" s="1"/>
  <c r="I7240" i="33" a="1"/>
  <c r="I7240" i="33" s="1"/>
  <c r="I7239" i="33" a="1"/>
  <c r="I7239" i="33" s="1"/>
  <c r="I7238" i="33" a="1"/>
  <c r="I7238" i="33" s="1"/>
  <c r="I7237" i="33" a="1"/>
  <c r="I7237" i="33" s="1"/>
  <c r="I7236" i="33" a="1"/>
  <c r="I7236" i="33" s="1"/>
  <c r="I7235" i="33" a="1"/>
  <c r="I7235" i="33" s="1"/>
  <c r="I7234" i="33" a="1"/>
  <c r="I7234" i="33" s="1"/>
  <c r="I7233" i="33" a="1"/>
  <c r="I7233" i="33" s="1"/>
  <c r="I7232" i="33" a="1"/>
  <c r="I7232" i="33" s="1"/>
  <c r="I7231" i="33" a="1"/>
  <c r="I7231" i="33" s="1"/>
  <c r="I7230" i="33" a="1"/>
  <c r="I7230" i="33" s="1"/>
  <c r="I7229" i="33" a="1"/>
  <c r="I7229" i="33" s="1"/>
  <c r="I7228" i="33" a="1"/>
  <c r="I7228" i="33" s="1"/>
  <c r="I7227" i="33" a="1"/>
  <c r="I7227" i="33" s="1"/>
  <c r="I7226" i="33" a="1"/>
  <c r="I7226" i="33" s="1"/>
  <c r="I7225" i="33" a="1"/>
  <c r="I7225" i="33" s="1"/>
  <c r="I7224" i="33" a="1"/>
  <c r="I7224" i="33" s="1"/>
  <c r="I7223" i="33" a="1"/>
  <c r="I7223" i="33" s="1"/>
  <c r="I7222" i="33" a="1"/>
  <c r="I7222" i="33" s="1"/>
  <c r="I7221" i="33" a="1"/>
  <c r="I7221" i="33" s="1"/>
  <c r="I7220" i="33" a="1"/>
  <c r="I7220" i="33" s="1"/>
  <c r="I7219" i="33" a="1"/>
  <c r="I7219" i="33" s="1"/>
  <c r="I7218" i="33" a="1"/>
  <c r="I7218" i="33" s="1"/>
  <c r="I7217" i="33" a="1"/>
  <c r="I7217" i="33" s="1"/>
  <c r="I7216" i="33" a="1"/>
  <c r="I7216" i="33" s="1"/>
  <c r="I7215" i="33" a="1"/>
  <c r="I7215" i="33" s="1"/>
  <c r="I7214" i="33" a="1"/>
  <c r="I7214" i="33" s="1"/>
  <c r="I7213" i="33" a="1"/>
  <c r="I7213" i="33" s="1"/>
  <c r="I7212" i="33" a="1"/>
  <c r="I7212" i="33" s="1"/>
  <c r="I7211" i="33" a="1"/>
  <c r="I7211" i="33" s="1"/>
  <c r="I7210" i="33" a="1"/>
  <c r="I7210" i="33" s="1"/>
  <c r="I7209" i="33" a="1"/>
  <c r="I7209" i="33" s="1"/>
  <c r="I7208" i="33" a="1"/>
  <c r="I7208" i="33" s="1"/>
  <c r="I7207" i="33" a="1"/>
  <c r="I7207" i="33" s="1"/>
  <c r="I7206" i="33" a="1"/>
  <c r="I7206" i="33" s="1"/>
  <c r="I7205" i="33" a="1"/>
  <c r="I7205" i="33" s="1"/>
  <c r="I7204" i="33" a="1"/>
  <c r="I7204" i="33" s="1"/>
  <c r="I7203" i="33" a="1"/>
  <c r="I7203" i="33" s="1"/>
  <c r="I7202" i="33" a="1"/>
  <c r="I7202" i="33" s="1"/>
  <c r="I7201" i="33" a="1"/>
  <c r="I7201" i="33" s="1"/>
  <c r="I7200" i="33" a="1"/>
  <c r="I7200" i="33" s="1"/>
  <c r="I7199" i="33" a="1"/>
  <c r="I7199" i="33" s="1"/>
  <c r="I7198" i="33" a="1"/>
  <c r="I7198" i="33" s="1"/>
  <c r="I7197" i="33" a="1"/>
  <c r="I7197" i="33" s="1"/>
  <c r="I7196" i="33" a="1"/>
  <c r="I7196" i="33" s="1"/>
  <c r="I7195" i="33" a="1"/>
  <c r="I7195" i="33" s="1"/>
  <c r="I7194" i="33" a="1"/>
  <c r="I7194" i="33" s="1"/>
  <c r="I7193" i="33" a="1"/>
  <c r="I7193" i="33" s="1"/>
  <c r="I7192" i="33" a="1"/>
  <c r="I7192" i="33" s="1"/>
  <c r="I7191" i="33" a="1"/>
  <c r="I7191" i="33" s="1"/>
  <c r="I7190" i="33" a="1"/>
  <c r="I7190" i="33" s="1"/>
  <c r="I7189" i="33" a="1"/>
  <c r="I7189" i="33" s="1"/>
  <c r="I7188" i="33" a="1"/>
  <c r="I7188" i="33" s="1"/>
  <c r="I7187" i="33" a="1"/>
  <c r="I7187" i="33" s="1"/>
  <c r="I7186" i="33" a="1"/>
  <c r="I7186" i="33" s="1"/>
  <c r="I7185" i="33" a="1"/>
  <c r="I7185" i="33" s="1"/>
  <c r="I7184" i="33" a="1"/>
  <c r="I7184" i="33" s="1"/>
  <c r="I7183" i="33" a="1"/>
  <c r="I7183" i="33" s="1"/>
  <c r="I7182" i="33" a="1"/>
  <c r="I7182" i="33" s="1"/>
  <c r="I7181" i="33" a="1"/>
  <c r="I7181" i="33" s="1"/>
  <c r="I7180" i="33" a="1"/>
  <c r="I7180" i="33" s="1"/>
  <c r="I7179" i="33" a="1"/>
  <c r="I7179" i="33" s="1"/>
  <c r="I7178" i="33" a="1"/>
  <c r="I7178" i="33" s="1"/>
  <c r="C3" i="33"/>
  <c r="I3" i="33" s="1" a="1"/>
  <c r="I3" i="33" s="1"/>
  <c r="C4" i="33"/>
  <c r="I4" i="33" s="1" a="1"/>
  <c r="I4" i="33" s="1"/>
  <c r="C5" i="33"/>
  <c r="I5" i="33" s="1" a="1"/>
  <c r="I5" i="33" s="1"/>
  <c r="C6" i="33"/>
  <c r="I6" i="33" s="1" a="1"/>
  <c r="I6" i="33" s="1"/>
  <c r="C7" i="33"/>
  <c r="I7" i="33" s="1" a="1"/>
  <c r="I7" i="33" s="1"/>
  <c r="C8" i="33"/>
  <c r="I8" i="33" s="1" a="1"/>
  <c r="I8" i="33" s="1"/>
  <c r="C9" i="33"/>
  <c r="I9" i="33" s="1" a="1"/>
  <c r="I9" i="33" s="1"/>
  <c r="C10" i="33"/>
  <c r="I10" i="33" s="1" a="1"/>
  <c r="I10" i="33" s="1"/>
  <c r="C11" i="33"/>
  <c r="I11" i="33" s="1" a="1"/>
  <c r="I11" i="33" s="1"/>
  <c r="C12" i="33"/>
  <c r="I12" i="33" s="1" a="1"/>
  <c r="I12" i="33" s="1"/>
  <c r="C13" i="33"/>
  <c r="I13" i="33" s="1" a="1"/>
  <c r="I13" i="33" s="1"/>
  <c r="C14" i="33"/>
  <c r="I14" i="33" s="1" a="1"/>
  <c r="I14" i="33" s="1"/>
  <c r="C15" i="33"/>
  <c r="I15" i="33" s="1" a="1"/>
  <c r="I15" i="33" s="1"/>
  <c r="C16" i="33"/>
  <c r="I16" i="33" s="1" a="1"/>
  <c r="I16" i="33" s="1"/>
  <c r="C17" i="33"/>
  <c r="I17" i="33" s="1" a="1"/>
  <c r="I17" i="33" s="1"/>
  <c r="C18" i="33"/>
  <c r="I18" i="33" s="1" a="1"/>
  <c r="I18" i="33" s="1"/>
  <c r="C19" i="33"/>
  <c r="I19" i="33" s="1" a="1"/>
  <c r="I19" i="33" s="1"/>
  <c r="C20" i="33"/>
  <c r="I20" i="33" s="1" a="1"/>
  <c r="I20" i="33" s="1"/>
  <c r="C21" i="33"/>
  <c r="I21" i="33" s="1" a="1"/>
  <c r="I21" i="33" s="1"/>
  <c r="C22" i="33"/>
  <c r="I22" i="33" s="1" a="1"/>
  <c r="I22" i="33" s="1"/>
  <c r="C23" i="33"/>
  <c r="I23" i="33" s="1" a="1"/>
  <c r="I23" i="33" s="1"/>
  <c r="C24" i="33"/>
  <c r="I24" i="33" s="1" a="1"/>
  <c r="I24" i="33" s="1"/>
  <c r="C25" i="33"/>
  <c r="I25" i="33" s="1" a="1"/>
  <c r="I25" i="33" s="1"/>
  <c r="C26" i="33"/>
  <c r="I26" i="33" s="1" a="1"/>
  <c r="I26" i="33" s="1"/>
  <c r="C27" i="33"/>
  <c r="I27" i="33" s="1" a="1"/>
  <c r="I27" i="33" s="1"/>
  <c r="C28" i="33"/>
  <c r="I28" i="33" s="1" a="1"/>
  <c r="I28" i="33" s="1"/>
  <c r="C29" i="33"/>
  <c r="I29" i="33" s="1" a="1"/>
  <c r="I29" i="33" s="1"/>
  <c r="C30" i="33"/>
  <c r="I30" i="33" s="1" a="1"/>
  <c r="I30" i="33" s="1"/>
  <c r="C31" i="33"/>
  <c r="I31" i="33" s="1" a="1"/>
  <c r="I31" i="33" s="1"/>
  <c r="C32" i="33"/>
  <c r="I32" i="33" s="1" a="1"/>
  <c r="I32" i="33" s="1"/>
  <c r="C33" i="33"/>
  <c r="I33" i="33" s="1" a="1"/>
  <c r="I33" i="33" s="1"/>
  <c r="C34" i="33"/>
  <c r="I34" i="33" s="1" a="1"/>
  <c r="I34" i="33" s="1"/>
  <c r="C35" i="33"/>
  <c r="I35" i="33" s="1" a="1"/>
  <c r="I35" i="33" s="1"/>
  <c r="C36" i="33"/>
  <c r="I36" i="33" s="1" a="1"/>
  <c r="I36" i="33" s="1"/>
  <c r="C37" i="33"/>
  <c r="I37" i="33" s="1" a="1"/>
  <c r="I37" i="33" s="1"/>
  <c r="C38" i="33"/>
  <c r="I38" i="33" s="1" a="1"/>
  <c r="I38" i="33" s="1"/>
  <c r="C39" i="33"/>
  <c r="I39" i="33" s="1" a="1"/>
  <c r="I39" i="33" s="1"/>
  <c r="C40" i="33"/>
  <c r="I40" i="33" s="1" a="1"/>
  <c r="I40" i="33" s="1"/>
  <c r="C41" i="33"/>
  <c r="I41" i="33" s="1" a="1"/>
  <c r="I41" i="33" s="1"/>
  <c r="C42" i="33"/>
  <c r="I42" i="33" s="1" a="1"/>
  <c r="I42" i="33" s="1"/>
  <c r="C43" i="33"/>
  <c r="I43" i="33" s="1" a="1"/>
  <c r="I43" i="33" s="1"/>
  <c r="C44" i="33"/>
  <c r="I44" i="33" s="1" a="1"/>
  <c r="I44" i="33" s="1"/>
  <c r="C45" i="33"/>
  <c r="I45" i="33" s="1" a="1"/>
  <c r="I45" i="33" s="1"/>
  <c r="C46" i="33"/>
  <c r="I46" i="33" s="1" a="1"/>
  <c r="I46" i="33" s="1"/>
  <c r="C47" i="33"/>
  <c r="I47" i="33" s="1" a="1"/>
  <c r="I47" i="33" s="1"/>
  <c r="C48" i="33"/>
  <c r="I48" i="33" s="1" a="1"/>
  <c r="I48" i="33" s="1"/>
  <c r="C49" i="33"/>
  <c r="I49" i="33" s="1" a="1"/>
  <c r="I49" i="33" s="1"/>
  <c r="C50" i="33"/>
  <c r="I50" i="33" s="1" a="1"/>
  <c r="I50" i="33" s="1"/>
  <c r="C51" i="33"/>
  <c r="I51" i="33" s="1" a="1"/>
  <c r="I51" i="33" s="1"/>
  <c r="C52" i="33"/>
  <c r="I52" i="33" s="1" a="1"/>
  <c r="I52" i="33" s="1"/>
  <c r="C53" i="33"/>
  <c r="I53" i="33" s="1" a="1"/>
  <c r="I53" i="33" s="1"/>
  <c r="C54" i="33"/>
  <c r="I54" i="33" s="1" a="1"/>
  <c r="I54" i="33" s="1"/>
  <c r="C55" i="33"/>
  <c r="I55" i="33" s="1" a="1"/>
  <c r="I55" i="33" s="1"/>
  <c r="C56" i="33"/>
  <c r="I56" i="33" s="1" a="1"/>
  <c r="I56" i="33" s="1"/>
  <c r="C57" i="33"/>
  <c r="I57" i="33" s="1" a="1"/>
  <c r="I57" i="33" s="1"/>
  <c r="C58" i="33"/>
  <c r="I58" i="33" s="1" a="1"/>
  <c r="I58" i="33" s="1"/>
  <c r="C59" i="33"/>
  <c r="I59" i="33" s="1" a="1"/>
  <c r="I59" i="33" s="1"/>
  <c r="C60" i="33"/>
  <c r="I60" i="33" s="1" a="1"/>
  <c r="I60" i="33" s="1"/>
  <c r="C61" i="33"/>
  <c r="I61" i="33" s="1" a="1"/>
  <c r="I61" i="33" s="1"/>
  <c r="C62" i="33"/>
  <c r="I62" i="33" s="1" a="1"/>
  <c r="I62" i="33" s="1"/>
  <c r="C63" i="33"/>
  <c r="I63" i="33" s="1" a="1"/>
  <c r="I63" i="33" s="1"/>
  <c r="C64" i="33"/>
  <c r="I64" i="33" s="1" a="1"/>
  <c r="I64" i="33" s="1"/>
  <c r="C65" i="33"/>
  <c r="I65" i="33" s="1" a="1"/>
  <c r="I65" i="33" s="1"/>
  <c r="C66" i="33"/>
  <c r="I66" i="33" s="1" a="1"/>
  <c r="I66" i="33" s="1"/>
  <c r="C67" i="33"/>
  <c r="I67" i="33" s="1" a="1"/>
  <c r="I67" i="33" s="1"/>
  <c r="C68" i="33"/>
  <c r="I68" i="33" s="1" a="1"/>
  <c r="I68" i="33" s="1"/>
  <c r="C69" i="33"/>
  <c r="I69" i="33" s="1" a="1"/>
  <c r="I69" i="33" s="1"/>
  <c r="C70" i="33"/>
  <c r="I70" i="33" s="1" a="1"/>
  <c r="I70" i="33" s="1"/>
  <c r="C71" i="33"/>
  <c r="I71" i="33" s="1" a="1"/>
  <c r="I71" i="33" s="1"/>
  <c r="C72" i="33"/>
  <c r="I72" i="33" s="1" a="1"/>
  <c r="I72" i="33" s="1"/>
  <c r="C73" i="33"/>
  <c r="I73" i="33" s="1" a="1"/>
  <c r="I73" i="33" s="1"/>
  <c r="C74" i="33"/>
  <c r="I74" i="33" s="1" a="1"/>
  <c r="I74" i="33" s="1"/>
  <c r="C75" i="33"/>
  <c r="I75" i="33" s="1" a="1"/>
  <c r="I75" i="33" s="1"/>
  <c r="C76" i="33"/>
  <c r="I76" i="33" s="1" a="1"/>
  <c r="I76" i="33" s="1"/>
  <c r="C77" i="33"/>
  <c r="I77" i="33" s="1" a="1"/>
  <c r="I77" i="33" s="1"/>
  <c r="C78" i="33"/>
  <c r="I78" i="33" s="1" a="1"/>
  <c r="I78" i="33" s="1"/>
  <c r="C79" i="33"/>
  <c r="I79" i="33" s="1" a="1"/>
  <c r="I79" i="33" s="1"/>
  <c r="C80" i="33"/>
  <c r="I80" i="33" s="1" a="1"/>
  <c r="I80" i="33" s="1"/>
  <c r="C81" i="33"/>
  <c r="I81" i="33" s="1" a="1"/>
  <c r="I81" i="33" s="1"/>
  <c r="C82" i="33"/>
  <c r="I82" i="33" s="1" a="1"/>
  <c r="I82" i="33" s="1"/>
  <c r="C83" i="33"/>
  <c r="I83" i="33" s="1" a="1"/>
  <c r="I83" i="33" s="1"/>
  <c r="C84" i="33"/>
  <c r="I84" i="33" s="1" a="1"/>
  <c r="I84" i="33" s="1"/>
  <c r="C85" i="33"/>
  <c r="I85" i="33" s="1" a="1"/>
  <c r="I85" i="33" s="1"/>
  <c r="C86" i="33"/>
  <c r="I86" i="33" s="1" a="1"/>
  <c r="I86" i="33" s="1"/>
  <c r="C87" i="33"/>
  <c r="I87" i="33" s="1" a="1"/>
  <c r="I87" i="33" s="1"/>
  <c r="C88" i="33"/>
  <c r="I88" i="33" s="1" a="1"/>
  <c r="I88" i="33" s="1"/>
  <c r="C89" i="33"/>
  <c r="I89" i="33" s="1" a="1"/>
  <c r="I89" i="33" s="1"/>
  <c r="C90" i="33"/>
  <c r="I90" i="33" s="1" a="1"/>
  <c r="I90" i="33" s="1"/>
  <c r="C91" i="33"/>
  <c r="I91" i="33" s="1" a="1"/>
  <c r="I91" i="33" s="1"/>
  <c r="C92" i="33"/>
  <c r="I92" i="33" s="1" a="1"/>
  <c r="I92" i="33" s="1"/>
  <c r="C93" i="33"/>
  <c r="I93" i="33" s="1" a="1"/>
  <c r="I93" i="33" s="1"/>
  <c r="C94" i="33"/>
  <c r="I94" i="33" s="1" a="1"/>
  <c r="I94" i="33" s="1"/>
  <c r="C95" i="33"/>
  <c r="I95" i="33" s="1" a="1"/>
  <c r="I95" i="33" s="1"/>
  <c r="C96" i="33"/>
  <c r="I96" i="33" s="1" a="1"/>
  <c r="I96" i="33" s="1"/>
  <c r="C97" i="33"/>
  <c r="I97" i="33" s="1" a="1"/>
  <c r="I97" i="33" s="1"/>
  <c r="C98" i="33"/>
  <c r="I98" i="33" s="1" a="1"/>
  <c r="I98" i="33" s="1"/>
  <c r="C99" i="33"/>
  <c r="I99" i="33" s="1" a="1"/>
  <c r="I99" i="33" s="1"/>
  <c r="C100" i="33"/>
  <c r="I100" i="33" s="1" a="1"/>
  <c r="I100" i="33" s="1"/>
  <c r="C101" i="33"/>
  <c r="I101" i="33" s="1" a="1"/>
  <c r="I101" i="33" s="1"/>
  <c r="C102" i="33"/>
  <c r="I102" i="33" s="1" a="1"/>
  <c r="I102" i="33" s="1"/>
  <c r="C103" i="33"/>
  <c r="I103" i="33" s="1" a="1"/>
  <c r="I103" i="33" s="1"/>
  <c r="C104" i="33"/>
  <c r="I104" i="33" s="1" a="1"/>
  <c r="I104" i="33" s="1"/>
  <c r="C105" i="33"/>
  <c r="I105" i="33" s="1" a="1"/>
  <c r="I105" i="33" s="1"/>
  <c r="C106" i="33"/>
  <c r="I106" i="33" s="1" a="1"/>
  <c r="I106" i="33" s="1"/>
  <c r="C107" i="33"/>
  <c r="I107" i="33" s="1" a="1"/>
  <c r="I107" i="33" s="1"/>
  <c r="C108" i="33"/>
  <c r="I108" i="33" s="1" a="1"/>
  <c r="I108" i="33" s="1"/>
  <c r="C109" i="33"/>
  <c r="I109" i="33" s="1" a="1"/>
  <c r="I109" i="33" s="1"/>
  <c r="C110" i="33"/>
  <c r="I110" i="33" s="1" a="1"/>
  <c r="I110" i="33" s="1"/>
  <c r="C111" i="33"/>
  <c r="I111" i="33" s="1" a="1"/>
  <c r="I111" i="33" s="1"/>
  <c r="C112" i="33"/>
  <c r="I112" i="33" s="1" a="1"/>
  <c r="I112" i="33" s="1"/>
  <c r="C113" i="33"/>
  <c r="I113" i="33" s="1" a="1"/>
  <c r="I113" i="33" s="1"/>
  <c r="C114" i="33"/>
  <c r="I114" i="33" s="1" a="1"/>
  <c r="I114" i="33" s="1"/>
  <c r="C115" i="33"/>
  <c r="I115" i="33" s="1" a="1"/>
  <c r="I115" i="33" s="1"/>
  <c r="C116" i="33"/>
  <c r="I116" i="33" s="1" a="1"/>
  <c r="I116" i="33" s="1"/>
  <c r="C117" i="33"/>
  <c r="I117" i="33" s="1" a="1"/>
  <c r="I117" i="33" s="1"/>
  <c r="C118" i="33"/>
  <c r="I118" i="33" s="1" a="1"/>
  <c r="I118" i="33" s="1"/>
  <c r="C119" i="33"/>
  <c r="I119" i="33" s="1" a="1"/>
  <c r="I119" i="33" s="1"/>
  <c r="C120" i="33"/>
  <c r="I120" i="33" s="1" a="1"/>
  <c r="I120" i="33" s="1"/>
  <c r="C121" i="33"/>
  <c r="I121" i="33" s="1" a="1"/>
  <c r="I121" i="33" s="1"/>
  <c r="C122" i="33"/>
  <c r="I122" i="33" s="1" a="1"/>
  <c r="I122" i="33" s="1"/>
  <c r="C123" i="33"/>
  <c r="I123" i="33" s="1" a="1"/>
  <c r="I123" i="33" s="1"/>
  <c r="C124" i="33"/>
  <c r="I124" i="33" s="1" a="1"/>
  <c r="I124" i="33" s="1"/>
  <c r="C125" i="33"/>
  <c r="I125" i="33" s="1" a="1"/>
  <c r="I125" i="33" s="1"/>
  <c r="C126" i="33"/>
  <c r="I126" i="33" s="1" a="1"/>
  <c r="I126" i="33" s="1"/>
  <c r="C127" i="33"/>
  <c r="I127" i="33" s="1" a="1"/>
  <c r="I127" i="33" s="1"/>
  <c r="C128" i="33"/>
  <c r="I128" i="33" s="1" a="1"/>
  <c r="I128" i="33" s="1"/>
  <c r="C129" i="33"/>
  <c r="I129" i="33" s="1" a="1"/>
  <c r="I129" i="33" s="1"/>
  <c r="C130" i="33"/>
  <c r="I130" i="33" s="1" a="1"/>
  <c r="I130" i="33" s="1"/>
  <c r="C131" i="33"/>
  <c r="I131" i="33" s="1" a="1"/>
  <c r="I131" i="33" s="1"/>
  <c r="C132" i="33"/>
  <c r="I132" i="33" s="1" a="1"/>
  <c r="I132" i="33" s="1"/>
  <c r="C133" i="33"/>
  <c r="I133" i="33" s="1" a="1"/>
  <c r="I133" i="33" s="1"/>
  <c r="C134" i="33"/>
  <c r="I134" i="33" s="1" a="1"/>
  <c r="I134" i="33" s="1"/>
  <c r="C135" i="33"/>
  <c r="I135" i="33" s="1" a="1"/>
  <c r="I135" i="33" s="1"/>
  <c r="C136" i="33"/>
  <c r="I136" i="33" s="1" a="1"/>
  <c r="I136" i="33" s="1"/>
  <c r="C137" i="33"/>
  <c r="I137" i="33" s="1" a="1"/>
  <c r="I137" i="33" s="1"/>
  <c r="C138" i="33"/>
  <c r="I138" i="33" s="1" a="1"/>
  <c r="I138" i="33" s="1"/>
  <c r="C139" i="33"/>
  <c r="I139" i="33" s="1" a="1"/>
  <c r="I139" i="33" s="1"/>
  <c r="C140" i="33"/>
  <c r="I140" i="33" s="1" a="1"/>
  <c r="I140" i="33" s="1"/>
  <c r="C141" i="33"/>
  <c r="I141" i="33" s="1" a="1"/>
  <c r="I141" i="33" s="1"/>
  <c r="C142" i="33"/>
  <c r="I142" i="33" s="1" a="1"/>
  <c r="I142" i="33" s="1"/>
  <c r="C143" i="33"/>
  <c r="I143" i="33" s="1" a="1"/>
  <c r="I143" i="33" s="1"/>
  <c r="C144" i="33"/>
  <c r="I144" i="33" s="1" a="1"/>
  <c r="I144" i="33" s="1"/>
  <c r="C145" i="33"/>
  <c r="I145" i="33" s="1" a="1"/>
  <c r="I145" i="33" s="1"/>
  <c r="C146" i="33"/>
  <c r="I146" i="33" s="1" a="1"/>
  <c r="I146" i="33" s="1"/>
  <c r="C147" i="33"/>
  <c r="I147" i="33" s="1" a="1"/>
  <c r="I147" i="33" s="1"/>
  <c r="C148" i="33"/>
  <c r="I148" i="33" s="1" a="1"/>
  <c r="I148" i="33" s="1"/>
  <c r="C149" i="33"/>
  <c r="I149" i="33" s="1" a="1"/>
  <c r="I149" i="33" s="1"/>
  <c r="C150" i="33"/>
  <c r="I150" i="33" s="1" a="1"/>
  <c r="I150" i="33" s="1"/>
  <c r="C151" i="33"/>
  <c r="I151" i="33" s="1" a="1"/>
  <c r="I151" i="33" s="1"/>
  <c r="C152" i="33"/>
  <c r="I152" i="33" s="1" a="1"/>
  <c r="I152" i="33" s="1"/>
  <c r="C153" i="33"/>
  <c r="I153" i="33" s="1" a="1"/>
  <c r="I153" i="33" s="1"/>
  <c r="C154" i="33"/>
  <c r="I154" i="33" s="1" a="1"/>
  <c r="I154" i="33" s="1"/>
  <c r="C155" i="33"/>
  <c r="I155" i="33" s="1" a="1"/>
  <c r="I155" i="33" s="1"/>
  <c r="C156" i="33"/>
  <c r="I156" i="33" s="1" a="1"/>
  <c r="I156" i="33" s="1"/>
  <c r="C157" i="33"/>
  <c r="I157" i="33" s="1" a="1"/>
  <c r="I157" i="33" s="1"/>
  <c r="C158" i="33"/>
  <c r="I158" i="33" s="1" a="1"/>
  <c r="I158" i="33" s="1"/>
  <c r="C159" i="33"/>
  <c r="I159" i="33" s="1" a="1"/>
  <c r="I159" i="33" s="1"/>
  <c r="C160" i="33"/>
  <c r="I160" i="33" s="1" a="1"/>
  <c r="I160" i="33" s="1"/>
  <c r="C161" i="33"/>
  <c r="I161" i="33" s="1" a="1"/>
  <c r="I161" i="33" s="1"/>
  <c r="C162" i="33"/>
  <c r="I162" i="33" s="1" a="1"/>
  <c r="I162" i="33" s="1"/>
  <c r="C163" i="33"/>
  <c r="I163" i="33" s="1" a="1"/>
  <c r="I163" i="33" s="1"/>
  <c r="C164" i="33"/>
  <c r="I164" i="33" s="1" a="1"/>
  <c r="I164" i="33" s="1"/>
  <c r="C165" i="33"/>
  <c r="I165" i="33" s="1" a="1"/>
  <c r="I165" i="33" s="1"/>
  <c r="C166" i="33"/>
  <c r="I166" i="33" s="1" a="1"/>
  <c r="I166" i="33" s="1"/>
  <c r="C167" i="33"/>
  <c r="I167" i="33" s="1" a="1"/>
  <c r="I167" i="33" s="1"/>
  <c r="C168" i="33"/>
  <c r="I168" i="33" s="1" a="1"/>
  <c r="I168" i="33" s="1"/>
  <c r="C169" i="33"/>
  <c r="I169" i="33" s="1" a="1"/>
  <c r="I169" i="33" s="1"/>
  <c r="C170" i="33"/>
  <c r="I170" i="33" s="1" a="1"/>
  <c r="I170" i="33" s="1"/>
  <c r="C171" i="33"/>
  <c r="I171" i="33" s="1" a="1"/>
  <c r="I171" i="33" s="1"/>
  <c r="C172" i="33"/>
  <c r="I172" i="33" s="1" a="1"/>
  <c r="I172" i="33" s="1"/>
  <c r="C173" i="33"/>
  <c r="I173" i="33" s="1" a="1"/>
  <c r="I173" i="33" s="1"/>
  <c r="C174" i="33"/>
  <c r="I174" i="33" s="1" a="1"/>
  <c r="I174" i="33" s="1"/>
  <c r="C175" i="33"/>
  <c r="I175" i="33" s="1" a="1"/>
  <c r="I175" i="33" s="1"/>
  <c r="C176" i="33"/>
  <c r="I176" i="33" s="1" a="1"/>
  <c r="I176" i="33" s="1"/>
  <c r="C177" i="33"/>
  <c r="I177" i="33" s="1" a="1"/>
  <c r="I177" i="33" s="1"/>
  <c r="C178" i="33"/>
  <c r="I178" i="33" s="1" a="1"/>
  <c r="I178" i="33" s="1"/>
  <c r="C179" i="33"/>
  <c r="I179" i="33" s="1" a="1"/>
  <c r="I179" i="33" s="1"/>
  <c r="C180" i="33"/>
  <c r="I180" i="33" s="1" a="1"/>
  <c r="I180" i="33" s="1"/>
  <c r="C181" i="33"/>
  <c r="I181" i="33" s="1" a="1"/>
  <c r="I181" i="33" s="1"/>
  <c r="C182" i="33"/>
  <c r="I182" i="33" s="1" a="1"/>
  <c r="I182" i="33" s="1"/>
  <c r="C183" i="33"/>
  <c r="I183" i="33" s="1" a="1"/>
  <c r="I183" i="33" s="1"/>
  <c r="C184" i="33"/>
  <c r="I184" i="33" s="1" a="1"/>
  <c r="I184" i="33" s="1"/>
  <c r="C185" i="33"/>
  <c r="I185" i="33" s="1" a="1"/>
  <c r="I185" i="33" s="1"/>
  <c r="C186" i="33"/>
  <c r="I186" i="33" s="1" a="1"/>
  <c r="I186" i="33" s="1"/>
  <c r="C187" i="33"/>
  <c r="I187" i="33" s="1" a="1"/>
  <c r="I187" i="33" s="1"/>
  <c r="C188" i="33"/>
  <c r="I188" i="33" s="1" a="1"/>
  <c r="I188" i="33" s="1"/>
  <c r="C189" i="33"/>
  <c r="I189" i="33" s="1" a="1"/>
  <c r="I189" i="33" s="1"/>
  <c r="C190" i="33"/>
  <c r="I190" i="33" s="1" a="1"/>
  <c r="I190" i="33" s="1"/>
  <c r="C191" i="33"/>
  <c r="I191" i="33" s="1" a="1"/>
  <c r="I191" i="33" s="1"/>
  <c r="C192" i="33"/>
  <c r="I192" i="33" s="1" a="1"/>
  <c r="I192" i="33" s="1"/>
  <c r="C193" i="33"/>
  <c r="I193" i="33" s="1" a="1"/>
  <c r="I193" i="33" s="1"/>
  <c r="C194" i="33"/>
  <c r="I194" i="33" s="1" a="1"/>
  <c r="I194" i="33" s="1"/>
  <c r="C195" i="33"/>
  <c r="I195" i="33" s="1" a="1"/>
  <c r="I195" i="33" s="1"/>
  <c r="C196" i="33"/>
  <c r="I196" i="33" s="1" a="1"/>
  <c r="I196" i="33" s="1"/>
  <c r="C197" i="33"/>
  <c r="I197" i="33" s="1" a="1"/>
  <c r="I197" i="33" s="1"/>
  <c r="C198" i="33"/>
  <c r="I198" i="33" s="1" a="1"/>
  <c r="I198" i="33" s="1"/>
  <c r="C199" i="33"/>
  <c r="I199" i="33" s="1" a="1"/>
  <c r="I199" i="33" s="1"/>
  <c r="C200" i="33"/>
  <c r="I200" i="33" s="1" a="1"/>
  <c r="I200" i="33" s="1"/>
  <c r="C201" i="33"/>
  <c r="I201" i="33" s="1" a="1"/>
  <c r="I201" i="33" s="1"/>
  <c r="C202" i="33"/>
  <c r="I202" i="33" s="1" a="1"/>
  <c r="I202" i="33" s="1"/>
  <c r="C203" i="33"/>
  <c r="I203" i="33" s="1" a="1"/>
  <c r="I203" i="33" s="1"/>
  <c r="C204" i="33"/>
  <c r="I204" i="33" s="1" a="1"/>
  <c r="I204" i="33" s="1"/>
  <c r="C205" i="33"/>
  <c r="I205" i="33" s="1" a="1"/>
  <c r="I205" i="33" s="1"/>
  <c r="C206" i="33"/>
  <c r="I206" i="33" s="1" a="1"/>
  <c r="I206" i="33" s="1"/>
  <c r="C207" i="33"/>
  <c r="I207" i="33" s="1" a="1"/>
  <c r="I207" i="33" s="1"/>
  <c r="C208" i="33"/>
  <c r="I208" i="33" s="1" a="1"/>
  <c r="I208" i="33" s="1"/>
  <c r="C209" i="33"/>
  <c r="I209" i="33" s="1" a="1"/>
  <c r="I209" i="33" s="1"/>
  <c r="C210" i="33"/>
  <c r="I210" i="33" s="1" a="1"/>
  <c r="I210" i="33" s="1"/>
  <c r="C211" i="33"/>
  <c r="I211" i="33" s="1" a="1"/>
  <c r="I211" i="33" s="1"/>
  <c r="C212" i="33"/>
  <c r="I212" i="33" s="1" a="1"/>
  <c r="I212" i="33" s="1"/>
  <c r="C213" i="33"/>
  <c r="I213" i="33" s="1" a="1"/>
  <c r="I213" i="33" s="1"/>
  <c r="C214" i="33"/>
  <c r="I214" i="33" s="1" a="1"/>
  <c r="I214" i="33" s="1"/>
  <c r="C215" i="33"/>
  <c r="I215" i="33" s="1" a="1"/>
  <c r="I215" i="33" s="1"/>
  <c r="C216" i="33"/>
  <c r="I216" i="33" s="1" a="1"/>
  <c r="I216" i="33" s="1"/>
  <c r="C217" i="33"/>
  <c r="I217" i="33" s="1" a="1"/>
  <c r="I217" i="33" s="1"/>
  <c r="C218" i="33"/>
  <c r="I218" i="33" s="1" a="1"/>
  <c r="I218" i="33" s="1"/>
  <c r="C219" i="33"/>
  <c r="I219" i="33" s="1" a="1"/>
  <c r="I219" i="33" s="1"/>
  <c r="C220" i="33"/>
  <c r="I220" i="33" s="1" a="1"/>
  <c r="I220" i="33" s="1"/>
  <c r="C221" i="33"/>
  <c r="I221" i="33" s="1" a="1"/>
  <c r="I221" i="33" s="1"/>
  <c r="C222" i="33"/>
  <c r="I222" i="33" s="1" a="1"/>
  <c r="I222" i="33" s="1"/>
  <c r="C223" i="33"/>
  <c r="I223" i="33" s="1" a="1"/>
  <c r="I223" i="33" s="1"/>
  <c r="C224" i="33"/>
  <c r="I224" i="33" s="1" a="1"/>
  <c r="I224" i="33" s="1"/>
  <c r="C225" i="33"/>
  <c r="I225" i="33" s="1" a="1"/>
  <c r="I225" i="33" s="1"/>
  <c r="C226" i="33"/>
  <c r="I226" i="33" s="1" a="1"/>
  <c r="I226" i="33" s="1"/>
  <c r="C227" i="33"/>
  <c r="I227" i="33" s="1" a="1"/>
  <c r="I227" i="33" s="1"/>
  <c r="C228" i="33"/>
  <c r="I228" i="33" s="1" a="1"/>
  <c r="I228" i="33" s="1"/>
  <c r="C229" i="33"/>
  <c r="I229" i="33" s="1" a="1"/>
  <c r="I229" i="33" s="1"/>
  <c r="C230" i="33"/>
  <c r="I230" i="33" s="1" a="1"/>
  <c r="I230" i="33" s="1"/>
  <c r="C231" i="33"/>
  <c r="I231" i="33" s="1" a="1"/>
  <c r="I231" i="33" s="1"/>
  <c r="C232" i="33"/>
  <c r="I232" i="33" s="1" a="1"/>
  <c r="I232" i="33" s="1"/>
  <c r="C233" i="33"/>
  <c r="I233" i="33" s="1" a="1"/>
  <c r="I233" i="33" s="1"/>
  <c r="C234" i="33"/>
  <c r="I234" i="33" s="1" a="1"/>
  <c r="I234" i="33" s="1"/>
  <c r="C235" i="33"/>
  <c r="I235" i="33" s="1" a="1"/>
  <c r="I235" i="33" s="1"/>
  <c r="C236" i="33"/>
  <c r="I236" i="33" s="1" a="1"/>
  <c r="I236" i="33" s="1"/>
  <c r="C237" i="33"/>
  <c r="I237" i="33" s="1" a="1"/>
  <c r="I237" i="33" s="1"/>
  <c r="C238" i="33"/>
  <c r="I238" i="33" s="1" a="1"/>
  <c r="I238" i="33" s="1"/>
  <c r="C239" i="33"/>
  <c r="I239" i="33" s="1" a="1"/>
  <c r="I239" i="33" s="1"/>
  <c r="C240" i="33"/>
  <c r="I240" i="33" s="1" a="1"/>
  <c r="I240" i="33" s="1"/>
  <c r="C241" i="33"/>
  <c r="I241" i="33" s="1" a="1"/>
  <c r="I241" i="33" s="1"/>
  <c r="C242" i="33"/>
  <c r="I242" i="33" s="1" a="1"/>
  <c r="I242" i="33" s="1"/>
  <c r="C243" i="33"/>
  <c r="I243" i="33" s="1" a="1"/>
  <c r="I243" i="33" s="1"/>
  <c r="C244" i="33"/>
  <c r="I244" i="33" s="1" a="1"/>
  <c r="I244" i="33" s="1"/>
  <c r="C245" i="33"/>
  <c r="I245" i="33" s="1" a="1"/>
  <c r="I245" i="33" s="1"/>
  <c r="C246" i="33"/>
  <c r="I246" i="33" s="1" a="1"/>
  <c r="I246" i="33" s="1"/>
  <c r="C247" i="33"/>
  <c r="I247" i="33" s="1" a="1"/>
  <c r="I247" i="33" s="1"/>
  <c r="C248" i="33"/>
  <c r="I248" i="33" s="1" a="1"/>
  <c r="I248" i="33" s="1"/>
  <c r="C249" i="33"/>
  <c r="I249" i="33" s="1" a="1"/>
  <c r="I249" i="33" s="1"/>
  <c r="C250" i="33"/>
  <c r="I250" i="33" s="1" a="1"/>
  <c r="I250" i="33" s="1"/>
  <c r="C251" i="33"/>
  <c r="I251" i="33" s="1" a="1"/>
  <c r="I251" i="33" s="1"/>
  <c r="C252" i="33"/>
  <c r="I252" i="33" s="1" a="1"/>
  <c r="I252" i="33" s="1"/>
  <c r="C253" i="33"/>
  <c r="I253" i="33" s="1" a="1"/>
  <c r="I253" i="33" s="1"/>
  <c r="C254" i="33"/>
  <c r="I254" i="33" s="1" a="1"/>
  <c r="I254" i="33" s="1"/>
  <c r="C255" i="33"/>
  <c r="I255" i="33" s="1" a="1"/>
  <c r="I255" i="33" s="1"/>
  <c r="C256" i="33"/>
  <c r="I256" i="33" s="1" a="1"/>
  <c r="I256" i="33" s="1"/>
  <c r="C257" i="33"/>
  <c r="I257" i="33" s="1" a="1"/>
  <c r="I257" i="33" s="1"/>
  <c r="C258" i="33"/>
  <c r="I258" i="33" s="1" a="1"/>
  <c r="I258" i="33" s="1"/>
  <c r="C259" i="33"/>
  <c r="I259" i="33" s="1" a="1"/>
  <c r="I259" i="33" s="1"/>
  <c r="C260" i="33"/>
  <c r="I260" i="33" s="1" a="1"/>
  <c r="I260" i="33" s="1"/>
  <c r="C261" i="33"/>
  <c r="I261" i="33" s="1" a="1"/>
  <c r="I261" i="33" s="1"/>
  <c r="C262" i="33"/>
  <c r="I262" i="33" s="1" a="1"/>
  <c r="I262" i="33" s="1"/>
  <c r="C263" i="33"/>
  <c r="I263" i="33" s="1" a="1"/>
  <c r="I263" i="33" s="1"/>
  <c r="C264" i="33"/>
  <c r="I264" i="33" s="1" a="1"/>
  <c r="I264" i="33" s="1"/>
  <c r="C265" i="33"/>
  <c r="I265" i="33" s="1" a="1"/>
  <c r="I265" i="33" s="1"/>
  <c r="C266" i="33"/>
  <c r="I266" i="33" s="1" a="1"/>
  <c r="I266" i="33" s="1"/>
  <c r="C267" i="33"/>
  <c r="I267" i="33" s="1" a="1"/>
  <c r="I267" i="33" s="1"/>
  <c r="C268" i="33"/>
  <c r="I268" i="33" s="1" a="1"/>
  <c r="I268" i="33" s="1"/>
  <c r="C269" i="33"/>
  <c r="I269" i="33" s="1" a="1"/>
  <c r="I269" i="33" s="1"/>
  <c r="C270" i="33"/>
  <c r="I270" i="33" s="1" a="1"/>
  <c r="I270" i="33" s="1"/>
  <c r="C271" i="33"/>
  <c r="I271" i="33" s="1" a="1"/>
  <c r="I271" i="33" s="1"/>
  <c r="C272" i="33"/>
  <c r="I272" i="33" s="1" a="1"/>
  <c r="I272" i="33" s="1"/>
  <c r="C273" i="33"/>
  <c r="I273" i="33" s="1" a="1"/>
  <c r="I273" i="33" s="1"/>
  <c r="C274" i="33"/>
  <c r="I274" i="33" s="1" a="1"/>
  <c r="I274" i="33" s="1"/>
  <c r="C275" i="33"/>
  <c r="I275" i="33" s="1" a="1"/>
  <c r="I275" i="33" s="1"/>
  <c r="C276" i="33"/>
  <c r="I276" i="33" s="1" a="1"/>
  <c r="I276" i="33" s="1"/>
  <c r="C277" i="33"/>
  <c r="I277" i="33" s="1" a="1"/>
  <c r="I277" i="33" s="1"/>
  <c r="C278" i="33"/>
  <c r="I278" i="33" s="1" a="1"/>
  <c r="I278" i="33" s="1"/>
  <c r="C279" i="33"/>
  <c r="I279" i="33" s="1" a="1"/>
  <c r="I279" i="33" s="1"/>
  <c r="C280" i="33"/>
  <c r="I280" i="33" s="1" a="1"/>
  <c r="I280" i="33" s="1"/>
  <c r="C281" i="33"/>
  <c r="I281" i="33" s="1" a="1"/>
  <c r="I281" i="33" s="1"/>
  <c r="C282" i="33"/>
  <c r="I282" i="33" s="1" a="1"/>
  <c r="I282" i="33" s="1"/>
  <c r="C283" i="33"/>
  <c r="I283" i="33" s="1" a="1"/>
  <c r="I283" i="33" s="1"/>
  <c r="C284" i="33"/>
  <c r="I284" i="33" s="1" a="1"/>
  <c r="I284" i="33" s="1"/>
  <c r="C285" i="33"/>
  <c r="I285" i="33" s="1" a="1"/>
  <c r="I285" i="33" s="1"/>
  <c r="C286" i="33"/>
  <c r="I286" i="33" s="1" a="1"/>
  <c r="I286" i="33" s="1"/>
  <c r="C287" i="33"/>
  <c r="I287" i="33" s="1" a="1"/>
  <c r="I287" i="33" s="1"/>
  <c r="C288" i="33"/>
  <c r="I288" i="33" s="1" a="1"/>
  <c r="I288" i="33" s="1"/>
  <c r="C289" i="33"/>
  <c r="I289" i="33" s="1" a="1"/>
  <c r="I289" i="33" s="1"/>
  <c r="C290" i="33"/>
  <c r="I290" i="33" s="1" a="1"/>
  <c r="I290" i="33" s="1"/>
  <c r="C291" i="33"/>
  <c r="I291" i="33" s="1" a="1"/>
  <c r="I291" i="33" s="1"/>
  <c r="C292" i="33"/>
  <c r="I292" i="33" s="1" a="1"/>
  <c r="I292" i="33" s="1"/>
  <c r="C293" i="33"/>
  <c r="I293" i="33" s="1" a="1"/>
  <c r="I293" i="33" s="1"/>
  <c r="C294" i="33"/>
  <c r="I294" i="33" s="1" a="1"/>
  <c r="I294" i="33" s="1"/>
  <c r="C295" i="33"/>
  <c r="I295" i="33" s="1" a="1"/>
  <c r="I295" i="33" s="1"/>
  <c r="C296" i="33"/>
  <c r="I296" i="33" s="1" a="1"/>
  <c r="I296" i="33" s="1"/>
  <c r="C297" i="33"/>
  <c r="I297" i="33" s="1" a="1"/>
  <c r="I297" i="33" s="1"/>
  <c r="C298" i="33"/>
  <c r="I298" i="33" s="1" a="1"/>
  <c r="I298" i="33" s="1"/>
  <c r="C299" i="33"/>
  <c r="I299" i="33" s="1" a="1"/>
  <c r="I299" i="33" s="1"/>
  <c r="C300" i="33"/>
  <c r="I300" i="33" s="1" a="1"/>
  <c r="I300" i="33" s="1"/>
  <c r="C301" i="33"/>
  <c r="I301" i="33" s="1" a="1"/>
  <c r="I301" i="33" s="1"/>
  <c r="C302" i="33"/>
  <c r="I302" i="33" s="1" a="1"/>
  <c r="I302" i="33" s="1"/>
  <c r="C303" i="33"/>
  <c r="I303" i="33" s="1" a="1"/>
  <c r="I303" i="33" s="1"/>
  <c r="C304" i="33"/>
  <c r="I304" i="33" s="1" a="1"/>
  <c r="I304" i="33" s="1"/>
  <c r="C305" i="33"/>
  <c r="I305" i="33" s="1" a="1"/>
  <c r="I305" i="33" s="1"/>
  <c r="C306" i="33"/>
  <c r="I306" i="33" s="1" a="1"/>
  <c r="I306" i="33" s="1"/>
  <c r="C307" i="33"/>
  <c r="I307" i="33" s="1" a="1"/>
  <c r="I307" i="33" s="1"/>
  <c r="C308" i="33"/>
  <c r="I308" i="33" s="1" a="1"/>
  <c r="I308" i="33" s="1"/>
  <c r="C309" i="33"/>
  <c r="I309" i="33" s="1" a="1"/>
  <c r="I309" i="33" s="1"/>
  <c r="C310" i="33"/>
  <c r="I310" i="33" s="1" a="1"/>
  <c r="I310" i="33" s="1"/>
  <c r="C311" i="33"/>
  <c r="I311" i="33" s="1" a="1"/>
  <c r="I311" i="33" s="1"/>
  <c r="C312" i="33"/>
  <c r="I312" i="33" s="1" a="1"/>
  <c r="I312" i="33" s="1"/>
  <c r="C313" i="33"/>
  <c r="I313" i="33" s="1" a="1"/>
  <c r="I313" i="33" s="1"/>
  <c r="C314" i="33"/>
  <c r="I314" i="33" s="1" a="1"/>
  <c r="I314" i="33" s="1"/>
  <c r="C315" i="33"/>
  <c r="I315" i="33" s="1" a="1"/>
  <c r="I315" i="33" s="1"/>
  <c r="C316" i="33"/>
  <c r="I316" i="33" s="1" a="1"/>
  <c r="I316" i="33" s="1"/>
  <c r="C317" i="33"/>
  <c r="I317" i="33" s="1" a="1"/>
  <c r="I317" i="33" s="1"/>
  <c r="C318" i="33"/>
  <c r="I318" i="33" s="1" a="1"/>
  <c r="I318" i="33" s="1"/>
  <c r="C319" i="33"/>
  <c r="I319" i="33" s="1" a="1"/>
  <c r="I319" i="33" s="1"/>
  <c r="C320" i="33"/>
  <c r="I320" i="33" s="1" a="1"/>
  <c r="I320" i="33" s="1"/>
  <c r="C321" i="33"/>
  <c r="I321" i="33" s="1" a="1"/>
  <c r="I321" i="33" s="1"/>
  <c r="C322" i="33"/>
  <c r="I322" i="33" s="1" a="1"/>
  <c r="I322" i="33" s="1"/>
  <c r="C323" i="33"/>
  <c r="I323" i="33" s="1" a="1"/>
  <c r="I323" i="33" s="1"/>
  <c r="C324" i="33"/>
  <c r="I324" i="33" s="1" a="1"/>
  <c r="I324" i="33" s="1"/>
  <c r="C325" i="33"/>
  <c r="I325" i="33" s="1" a="1"/>
  <c r="I325" i="33" s="1"/>
  <c r="C326" i="33"/>
  <c r="I326" i="33" s="1" a="1"/>
  <c r="I326" i="33" s="1"/>
  <c r="C327" i="33"/>
  <c r="I327" i="33" s="1" a="1"/>
  <c r="I327" i="33" s="1"/>
  <c r="C328" i="33"/>
  <c r="I328" i="33" s="1" a="1"/>
  <c r="I328" i="33" s="1"/>
  <c r="C329" i="33"/>
  <c r="I329" i="33" s="1" a="1"/>
  <c r="I329" i="33" s="1"/>
  <c r="C330" i="33"/>
  <c r="I330" i="33" s="1" a="1"/>
  <c r="I330" i="33" s="1"/>
  <c r="C331" i="33"/>
  <c r="I331" i="33" s="1" a="1"/>
  <c r="I331" i="33" s="1"/>
  <c r="C332" i="33"/>
  <c r="I332" i="33" s="1" a="1"/>
  <c r="I332" i="33" s="1"/>
  <c r="C333" i="33"/>
  <c r="I333" i="33" s="1" a="1"/>
  <c r="I333" i="33" s="1"/>
  <c r="C334" i="33"/>
  <c r="I334" i="33" s="1" a="1"/>
  <c r="I334" i="33" s="1"/>
  <c r="C335" i="33"/>
  <c r="I335" i="33" s="1" a="1"/>
  <c r="I335" i="33" s="1"/>
  <c r="C336" i="33"/>
  <c r="I336" i="33" s="1" a="1"/>
  <c r="I336" i="33" s="1"/>
  <c r="C337" i="33"/>
  <c r="I337" i="33" s="1" a="1"/>
  <c r="I337" i="33" s="1"/>
  <c r="C338" i="33"/>
  <c r="I338" i="33" s="1" a="1"/>
  <c r="I338" i="33" s="1"/>
  <c r="C339" i="33"/>
  <c r="I339" i="33" s="1" a="1"/>
  <c r="I339" i="33" s="1"/>
  <c r="C340" i="33"/>
  <c r="I340" i="33" s="1" a="1"/>
  <c r="I340" i="33" s="1"/>
  <c r="C341" i="33"/>
  <c r="I341" i="33" s="1" a="1"/>
  <c r="I341" i="33" s="1"/>
  <c r="C342" i="33"/>
  <c r="I342" i="33" s="1" a="1"/>
  <c r="I342" i="33" s="1"/>
  <c r="C343" i="33"/>
  <c r="I343" i="33" s="1" a="1"/>
  <c r="I343" i="33" s="1"/>
  <c r="C344" i="33"/>
  <c r="I344" i="33" s="1" a="1"/>
  <c r="I344" i="33" s="1"/>
  <c r="C345" i="33"/>
  <c r="I345" i="33" s="1" a="1"/>
  <c r="I345" i="33" s="1"/>
  <c r="C346" i="33"/>
  <c r="I346" i="33" s="1" a="1"/>
  <c r="I346" i="33" s="1"/>
  <c r="C347" i="33"/>
  <c r="I347" i="33" s="1" a="1"/>
  <c r="I347" i="33" s="1"/>
  <c r="C348" i="33"/>
  <c r="I348" i="33" s="1" a="1"/>
  <c r="I348" i="33" s="1"/>
  <c r="C349" i="33"/>
  <c r="I349" i="33" s="1" a="1"/>
  <c r="I349" i="33" s="1"/>
  <c r="C350" i="33"/>
  <c r="I350" i="33" s="1" a="1"/>
  <c r="I350" i="33" s="1"/>
  <c r="C351" i="33"/>
  <c r="I351" i="33" s="1" a="1"/>
  <c r="I351" i="33" s="1"/>
  <c r="C352" i="33"/>
  <c r="I352" i="33" s="1" a="1"/>
  <c r="I352" i="33" s="1"/>
  <c r="C353" i="33"/>
  <c r="I353" i="33" s="1" a="1"/>
  <c r="I353" i="33" s="1"/>
  <c r="C354" i="33"/>
  <c r="I354" i="33" s="1" a="1"/>
  <c r="I354" i="33" s="1"/>
  <c r="C355" i="33"/>
  <c r="I355" i="33" s="1" a="1"/>
  <c r="I355" i="33" s="1"/>
  <c r="C356" i="33"/>
  <c r="I356" i="33" s="1" a="1"/>
  <c r="I356" i="33" s="1"/>
  <c r="C357" i="33"/>
  <c r="I357" i="33" s="1" a="1"/>
  <c r="I357" i="33" s="1"/>
  <c r="C358" i="33"/>
  <c r="I358" i="33" s="1" a="1"/>
  <c r="I358" i="33" s="1"/>
  <c r="C359" i="33"/>
  <c r="I359" i="33" s="1" a="1"/>
  <c r="I359" i="33" s="1"/>
  <c r="C360" i="33"/>
  <c r="I360" i="33" s="1" a="1"/>
  <c r="I360" i="33" s="1"/>
  <c r="C361" i="33"/>
  <c r="I361" i="33" s="1" a="1"/>
  <c r="I361" i="33" s="1"/>
  <c r="C362" i="33"/>
  <c r="I362" i="33" s="1" a="1"/>
  <c r="I362" i="33" s="1"/>
  <c r="C363" i="33"/>
  <c r="I363" i="33" s="1" a="1"/>
  <c r="I363" i="33" s="1"/>
  <c r="C364" i="33"/>
  <c r="I364" i="33" s="1" a="1"/>
  <c r="I364" i="33" s="1"/>
  <c r="C365" i="33"/>
  <c r="I365" i="33" s="1" a="1"/>
  <c r="I365" i="33" s="1"/>
  <c r="C366" i="33"/>
  <c r="I366" i="33" s="1" a="1"/>
  <c r="I366" i="33" s="1"/>
  <c r="C367" i="33"/>
  <c r="I367" i="33" s="1" a="1"/>
  <c r="I367" i="33" s="1"/>
  <c r="C368" i="33"/>
  <c r="I368" i="33" s="1" a="1"/>
  <c r="I368" i="33" s="1"/>
  <c r="C369" i="33"/>
  <c r="I369" i="33" s="1" a="1"/>
  <c r="I369" i="33" s="1"/>
  <c r="C370" i="33"/>
  <c r="I370" i="33" s="1" a="1"/>
  <c r="I370" i="33" s="1"/>
  <c r="C371" i="33"/>
  <c r="I371" i="33" s="1" a="1"/>
  <c r="I371" i="33" s="1"/>
  <c r="C372" i="33"/>
  <c r="I372" i="33" s="1" a="1"/>
  <c r="I372" i="33" s="1"/>
  <c r="C373" i="33"/>
  <c r="I373" i="33" s="1" a="1"/>
  <c r="I373" i="33" s="1"/>
  <c r="C374" i="33"/>
  <c r="I374" i="33" s="1" a="1"/>
  <c r="I374" i="33" s="1"/>
  <c r="C375" i="33"/>
  <c r="I375" i="33" s="1" a="1"/>
  <c r="I375" i="33" s="1"/>
  <c r="C376" i="33"/>
  <c r="I376" i="33" s="1" a="1"/>
  <c r="I376" i="33" s="1"/>
  <c r="C377" i="33"/>
  <c r="I377" i="33" s="1" a="1"/>
  <c r="I377" i="33" s="1"/>
  <c r="C378" i="33"/>
  <c r="I378" i="33" s="1" a="1"/>
  <c r="I378" i="33" s="1"/>
  <c r="C379" i="33"/>
  <c r="I379" i="33" s="1" a="1"/>
  <c r="I379" i="33" s="1"/>
  <c r="C380" i="33"/>
  <c r="I380" i="33" s="1" a="1"/>
  <c r="I380" i="33" s="1"/>
  <c r="C381" i="33"/>
  <c r="I381" i="33" s="1" a="1"/>
  <c r="I381" i="33" s="1"/>
  <c r="C382" i="33"/>
  <c r="I382" i="33" s="1" a="1"/>
  <c r="I382" i="33" s="1"/>
  <c r="C383" i="33"/>
  <c r="I383" i="33" s="1" a="1"/>
  <c r="I383" i="33" s="1"/>
  <c r="C384" i="33"/>
  <c r="I384" i="33" s="1" a="1"/>
  <c r="I384" i="33" s="1"/>
  <c r="C385" i="33"/>
  <c r="I385" i="33" s="1" a="1"/>
  <c r="I385" i="33" s="1"/>
  <c r="C386" i="33"/>
  <c r="I386" i="33" s="1" a="1"/>
  <c r="I386" i="33" s="1"/>
  <c r="C387" i="33"/>
  <c r="I387" i="33" s="1" a="1"/>
  <c r="I387" i="33" s="1"/>
  <c r="C388" i="33"/>
  <c r="I388" i="33" s="1" a="1"/>
  <c r="I388" i="33" s="1"/>
  <c r="C389" i="33"/>
  <c r="I389" i="33" s="1" a="1"/>
  <c r="I389" i="33" s="1"/>
  <c r="C390" i="33"/>
  <c r="I390" i="33" s="1" a="1"/>
  <c r="I390" i="33" s="1"/>
  <c r="C391" i="33"/>
  <c r="I391" i="33" s="1" a="1"/>
  <c r="I391" i="33" s="1"/>
  <c r="C392" i="33"/>
  <c r="I392" i="33" s="1" a="1"/>
  <c r="I392" i="33" s="1"/>
  <c r="C393" i="33"/>
  <c r="I393" i="33" s="1" a="1"/>
  <c r="I393" i="33" s="1"/>
  <c r="C394" i="33"/>
  <c r="I394" i="33" s="1" a="1"/>
  <c r="I394" i="33" s="1"/>
  <c r="C395" i="33"/>
  <c r="I395" i="33" s="1" a="1"/>
  <c r="I395" i="33" s="1"/>
  <c r="C396" i="33"/>
  <c r="I396" i="33" s="1" a="1"/>
  <c r="I396" i="33" s="1"/>
  <c r="C397" i="33"/>
  <c r="I397" i="33" s="1" a="1"/>
  <c r="I397" i="33" s="1"/>
  <c r="C398" i="33"/>
  <c r="I398" i="33" s="1" a="1"/>
  <c r="I398" i="33" s="1"/>
  <c r="C399" i="33"/>
  <c r="I399" i="33" s="1" a="1"/>
  <c r="I399" i="33" s="1"/>
  <c r="C400" i="33"/>
  <c r="I400" i="33" s="1" a="1"/>
  <c r="I400" i="33" s="1"/>
  <c r="C401" i="33"/>
  <c r="I401" i="33" s="1" a="1"/>
  <c r="I401" i="33" s="1"/>
  <c r="C402" i="33"/>
  <c r="I402" i="33" s="1" a="1"/>
  <c r="I402" i="33" s="1"/>
  <c r="C403" i="33"/>
  <c r="I403" i="33" s="1" a="1"/>
  <c r="I403" i="33" s="1"/>
  <c r="C404" i="33"/>
  <c r="I404" i="33" s="1" a="1"/>
  <c r="I404" i="33" s="1"/>
  <c r="C405" i="33"/>
  <c r="I405" i="33" s="1" a="1"/>
  <c r="I405" i="33" s="1"/>
  <c r="C406" i="33"/>
  <c r="I406" i="33" s="1" a="1"/>
  <c r="I406" i="33" s="1"/>
  <c r="C407" i="33"/>
  <c r="I407" i="33" s="1" a="1"/>
  <c r="I407" i="33" s="1"/>
  <c r="C408" i="33"/>
  <c r="I408" i="33" s="1" a="1"/>
  <c r="I408" i="33" s="1"/>
  <c r="C409" i="33"/>
  <c r="I409" i="33" s="1" a="1"/>
  <c r="I409" i="33" s="1"/>
  <c r="C410" i="33"/>
  <c r="I410" i="33" s="1" a="1"/>
  <c r="I410" i="33" s="1"/>
  <c r="C411" i="33"/>
  <c r="I411" i="33" s="1" a="1"/>
  <c r="I411" i="33" s="1"/>
  <c r="C412" i="33"/>
  <c r="I412" i="33" s="1" a="1"/>
  <c r="I412" i="33" s="1"/>
  <c r="C413" i="33"/>
  <c r="I413" i="33" s="1" a="1"/>
  <c r="I413" i="33" s="1"/>
  <c r="C414" i="33"/>
  <c r="I414" i="33" s="1" a="1"/>
  <c r="I414" i="33" s="1"/>
  <c r="C415" i="33"/>
  <c r="I415" i="33" s="1" a="1"/>
  <c r="I415" i="33" s="1"/>
  <c r="C416" i="33"/>
  <c r="I416" i="33" s="1" a="1"/>
  <c r="I416" i="33" s="1"/>
  <c r="C417" i="33"/>
  <c r="I417" i="33" s="1" a="1"/>
  <c r="I417" i="33" s="1"/>
  <c r="C418" i="33"/>
  <c r="I418" i="33" s="1" a="1"/>
  <c r="I418" i="33" s="1"/>
  <c r="C419" i="33"/>
  <c r="I419" i="33" s="1" a="1"/>
  <c r="I419" i="33" s="1"/>
  <c r="C420" i="33"/>
  <c r="I420" i="33" s="1" a="1"/>
  <c r="I420" i="33" s="1"/>
  <c r="C421" i="33"/>
  <c r="I421" i="33" s="1" a="1"/>
  <c r="I421" i="33" s="1"/>
  <c r="C422" i="33"/>
  <c r="I422" i="33" s="1" a="1"/>
  <c r="I422" i="33" s="1"/>
  <c r="C423" i="33"/>
  <c r="I423" i="33" s="1" a="1"/>
  <c r="I423" i="33" s="1"/>
  <c r="C424" i="33"/>
  <c r="I424" i="33" s="1" a="1"/>
  <c r="I424" i="33" s="1"/>
  <c r="C425" i="33"/>
  <c r="I425" i="33" s="1" a="1"/>
  <c r="I425" i="33" s="1"/>
  <c r="C426" i="33"/>
  <c r="I426" i="33" s="1" a="1"/>
  <c r="I426" i="33" s="1"/>
  <c r="C427" i="33"/>
  <c r="I427" i="33" s="1" a="1"/>
  <c r="I427" i="33" s="1"/>
  <c r="C428" i="33"/>
  <c r="I428" i="33" s="1" a="1"/>
  <c r="I428" i="33" s="1"/>
  <c r="C429" i="33"/>
  <c r="I429" i="33" s="1" a="1"/>
  <c r="I429" i="33" s="1"/>
  <c r="C430" i="33"/>
  <c r="I430" i="33" s="1" a="1"/>
  <c r="I430" i="33" s="1"/>
  <c r="C431" i="33"/>
  <c r="I431" i="33" s="1" a="1"/>
  <c r="I431" i="33" s="1"/>
  <c r="C432" i="33"/>
  <c r="I432" i="33" s="1" a="1"/>
  <c r="I432" i="33" s="1"/>
  <c r="C433" i="33"/>
  <c r="I433" i="33" s="1" a="1"/>
  <c r="I433" i="33" s="1"/>
  <c r="C434" i="33"/>
  <c r="I434" i="33" s="1" a="1"/>
  <c r="I434" i="33" s="1"/>
  <c r="C435" i="33"/>
  <c r="I435" i="33" s="1" a="1"/>
  <c r="I435" i="33" s="1"/>
  <c r="C436" i="33"/>
  <c r="I436" i="33" s="1" a="1"/>
  <c r="I436" i="33" s="1"/>
  <c r="C437" i="33"/>
  <c r="I437" i="33" s="1" a="1"/>
  <c r="I437" i="33" s="1"/>
  <c r="C438" i="33"/>
  <c r="I438" i="33" s="1" a="1"/>
  <c r="I438" i="33" s="1"/>
  <c r="C439" i="33"/>
  <c r="I439" i="33" s="1" a="1"/>
  <c r="I439" i="33" s="1"/>
  <c r="C440" i="33"/>
  <c r="I440" i="33" s="1" a="1"/>
  <c r="I440" i="33" s="1"/>
  <c r="C441" i="33"/>
  <c r="I441" i="33" s="1" a="1"/>
  <c r="I441" i="33" s="1"/>
  <c r="C442" i="33"/>
  <c r="I442" i="33" s="1" a="1"/>
  <c r="I442" i="33" s="1"/>
  <c r="C443" i="33"/>
  <c r="I443" i="33" s="1" a="1"/>
  <c r="I443" i="33" s="1"/>
  <c r="C444" i="33"/>
  <c r="I444" i="33" s="1" a="1"/>
  <c r="I444" i="33" s="1"/>
  <c r="C445" i="33"/>
  <c r="I445" i="33" s="1" a="1"/>
  <c r="I445" i="33" s="1"/>
  <c r="C446" i="33"/>
  <c r="I446" i="33" s="1" a="1"/>
  <c r="I446" i="33" s="1"/>
  <c r="C447" i="33"/>
  <c r="I447" i="33" s="1" a="1"/>
  <c r="I447" i="33" s="1"/>
  <c r="C448" i="33"/>
  <c r="I448" i="33" s="1" a="1"/>
  <c r="I448" i="33" s="1"/>
  <c r="C449" i="33"/>
  <c r="I449" i="33" s="1" a="1"/>
  <c r="I449" i="33" s="1"/>
  <c r="C450" i="33"/>
  <c r="I450" i="33" s="1" a="1"/>
  <c r="I450" i="33" s="1"/>
  <c r="C451" i="33"/>
  <c r="I451" i="33" s="1" a="1"/>
  <c r="I451" i="33" s="1"/>
  <c r="C452" i="33"/>
  <c r="I452" i="33" s="1" a="1"/>
  <c r="I452" i="33" s="1"/>
  <c r="C453" i="33"/>
  <c r="I453" i="33" s="1" a="1"/>
  <c r="I453" i="33" s="1"/>
  <c r="C454" i="33"/>
  <c r="I454" i="33" s="1" a="1"/>
  <c r="I454" i="33" s="1"/>
  <c r="C455" i="33"/>
  <c r="I455" i="33" s="1" a="1"/>
  <c r="I455" i="33" s="1"/>
  <c r="C456" i="33"/>
  <c r="I456" i="33" s="1" a="1"/>
  <c r="I456" i="33" s="1"/>
  <c r="C457" i="33"/>
  <c r="I457" i="33" s="1" a="1"/>
  <c r="I457" i="33" s="1"/>
  <c r="C458" i="33"/>
  <c r="I458" i="33" s="1" a="1"/>
  <c r="I458" i="33" s="1"/>
  <c r="C459" i="33"/>
  <c r="I459" i="33" s="1" a="1"/>
  <c r="I459" i="33" s="1"/>
  <c r="C460" i="33"/>
  <c r="I460" i="33" s="1" a="1"/>
  <c r="I460" i="33" s="1"/>
  <c r="C461" i="33"/>
  <c r="I461" i="33" s="1" a="1"/>
  <c r="I461" i="33" s="1"/>
  <c r="C462" i="33"/>
  <c r="I462" i="33" s="1" a="1"/>
  <c r="I462" i="33" s="1"/>
  <c r="C463" i="33"/>
  <c r="I463" i="33" s="1" a="1"/>
  <c r="I463" i="33" s="1"/>
  <c r="C464" i="33"/>
  <c r="I464" i="33" s="1" a="1"/>
  <c r="I464" i="33" s="1"/>
  <c r="C465" i="33"/>
  <c r="I465" i="33" s="1" a="1"/>
  <c r="I465" i="33" s="1"/>
  <c r="C466" i="33"/>
  <c r="I466" i="33" s="1" a="1"/>
  <c r="I466" i="33" s="1"/>
  <c r="C467" i="33"/>
  <c r="I467" i="33" s="1" a="1"/>
  <c r="I467" i="33" s="1"/>
  <c r="C468" i="33"/>
  <c r="I468" i="33" s="1" a="1"/>
  <c r="I468" i="33" s="1"/>
  <c r="C469" i="33"/>
  <c r="I469" i="33" s="1" a="1"/>
  <c r="I469" i="33" s="1"/>
  <c r="C470" i="33"/>
  <c r="I470" i="33" s="1" a="1"/>
  <c r="I470" i="33" s="1"/>
  <c r="C471" i="33"/>
  <c r="I471" i="33" s="1" a="1"/>
  <c r="I471" i="33" s="1"/>
  <c r="C472" i="33"/>
  <c r="I472" i="33" s="1" a="1"/>
  <c r="I472" i="33" s="1"/>
  <c r="C473" i="33"/>
  <c r="I473" i="33" s="1" a="1"/>
  <c r="I473" i="33" s="1"/>
  <c r="C474" i="33"/>
  <c r="I474" i="33" s="1" a="1"/>
  <c r="I474" i="33" s="1"/>
  <c r="C475" i="33"/>
  <c r="I475" i="33" s="1" a="1"/>
  <c r="I475" i="33" s="1"/>
  <c r="C476" i="33"/>
  <c r="I476" i="33" s="1" a="1"/>
  <c r="I476" i="33" s="1"/>
  <c r="C477" i="33"/>
  <c r="I477" i="33" s="1" a="1"/>
  <c r="I477" i="33" s="1"/>
  <c r="C478" i="33"/>
  <c r="I478" i="33" s="1" a="1"/>
  <c r="I478" i="33" s="1"/>
  <c r="C479" i="33"/>
  <c r="I479" i="33" s="1" a="1"/>
  <c r="I479" i="33" s="1"/>
  <c r="C480" i="33"/>
  <c r="I480" i="33" s="1" a="1"/>
  <c r="I480" i="33" s="1"/>
  <c r="C481" i="33"/>
  <c r="I481" i="33" s="1" a="1"/>
  <c r="I481" i="33" s="1"/>
  <c r="C482" i="33"/>
  <c r="I482" i="33" s="1" a="1"/>
  <c r="I482" i="33" s="1"/>
  <c r="C483" i="33"/>
  <c r="I483" i="33" s="1" a="1"/>
  <c r="I483" i="33" s="1"/>
  <c r="C484" i="33"/>
  <c r="I484" i="33" s="1" a="1"/>
  <c r="I484" i="33" s="1"/>
  <c r="C485" i="33"/>
  <c r="I485" i="33" s="1" a="1"/>
  <c r="I485" i="33" s="1"/>
  <c r="C486" i="33"/>
  <c r="I486" i="33" s="1" a="1"/>
  <c r="I486" i="33" s="1"/>
  <c r="C487" i="33"/>
  <c r="I487" i="33" s="1" a="1"/>
  <c r="I487" i="33" s="1"/>
  <c r="C488" i="33"/>
  <c r="I488" i="33" s="1" a="1"/>
  <c r="I488" i="33" s="1"/>
  <c r="C489" i="33"/>
  <c r="I489" i="33" s="1" a="1"/>
  <c r="I489" i="33" s="1"/>
  <c r="C490" i="33"/>
  <c r="I490" i="33" s="1" a="1"/>
  <c r="I490" i="33" s="1"/>
  <c r="C491" i="33"/>
  <c r="I491" i="33" s="1" a="1"/>
  <c r="I491" i="33" s="1"/>
  <c r="C492" i="33"/>
  <c r="I492" i="33" s="1" a="1"/>
  <c r="I492" i="33" s="1"/>
  <c r="C493" i="33"/>
  <c r="I493" i="33" s="1" a="1"/>
  <c r="I493" i="33" s="1"/>
  <c r="C494" i="33"/>
  <c r="I494" i="33" s="1" a="1"/>
  <c r="I494" i="33" s="1"/>
  <c r="C495" i="33"/>
  <c r="I495" i="33" s="1" a="1"/>
  <c r="I495" i="33" s="1"/>
  <c r="C496" i="33"/>
  <c r="I496" i="33" s="1" a="1"/>
  <c r="I496" i="33" s="1"/>
  <c r="C497" i="33"/>
  <c r="I497" i="33" s="1" a="1"/>
  <c r="I497" i="33" s="1"/>
  <c r="C498" i="33"/>
  <c r="I498" i="33" s="1" a="1"/>
  <c r="I498" i="33" s="1"/>
  <c r="C499" i="33"/>
  <c r="I499" i="33" s="1" a="1"/>
  <c r="I499" i="33" s="1"/>
  <c r="C500" i="33"/>
  <c r="I500" i="33" s="1" a="1"/>
  <c r="I500" i="33" s="1"/>
  <c r="C501" i="33"/>
  <c r="I501" i="33" s="1" a="1"/>
  <c r="I501" i="33" s="1"/>
  <c r="C502" i="33"/>
  <c r="I502" i="33" s="1" a="1"/>
  <c r="I502" i="33" s="1"/>
  <c r="C503" i="33"/>
  <c r="I503" i="33" s="1" a="1"/>
  <c r="I503" i="33" s="1"/>
  <c r="C504" i="33"/>
  <c r="I504" i="33" s="1" a="1"/>
  <c r="I504" i="33" s="1"/>
  <c r="C505" i="33"/>
  <c r="I505" i="33" s="1" a="1"/>
  <c r="I505" i="33" s="1"/>
  <c r="C506" i="33"/>
  <c r="I506" i="33" s="1" a="1"/>
  <c r="I506" i="33" s="1"/>
  <c r="C507" i="33"/>
  <c r="I507" i="33" s="1" a="1"/>
  <c r="I507" i="33" s="1"/>
  <c r="C508" i="33"/>
  <c r="I508" i="33" s="1" a="1"/>
  <c r="I508" i="33" s="1"/>
  <c r="C509" i="33"/>
  <c r="I509" i="33" s="1" a="1"/>
  <c r="I509" i="33" s="1"/>
  <c r="C510" i="33"/>
  <c r="I510" i="33" s="1" a="1"/>
  <c r="I510" i="33" s="1"/>
  <c r="C511" i="33"/>
  <c r="I511" i="33" s="1" a="1"/>
  <c r="I511" i="33" s="1"/>
  <c r="C512" i="33"/>
  <c r="I512" i="33" s="1" a="1"/>
  <c r="I512" i="33" s="1"/>
  <c r="C513" i="33"/>
  <c r="I513" i="33" s="1" a="1"/>
  <c r="I513" i="33" s="1"/>
  <c r="C514" i="33"/>
  <c r="I514" i="33" s="1" a="1"/>
  <c r="I514" i="33" s="1"/>
  <c r="C515" i="33"/>
  <c r="I515" i="33" s="1" a="1"/>
  <c r="I515" i="33" s="1"/>
  <c r="C516" i="33"/>
  <c r="I516" i="33" s="1" a="1"/>
  <c r="I516" i="33" s="1"/>
  <c r="C517" i="33"/>
  <c r="I517" i="33" s="1" a="1"/>
  <c r="I517" i="33" s="1"/>
  <c r="C518" i="33"/>
  <c r="I518" i="33" s="1" a="1"/>
  <c r="I518" i="33" s="1"/>
  <c r="C519" i="33"/>
  <c r="I519" i="33" s="1" a="1"/>
  <c r="I519" i="33" s="1"/>
  <c r="C520" i="33"/>
  <c r="I520" i="33" s="1" a="1"/>
  <c r="I520" i="33" s="1"/>
  <c r="C521" i="33"/>
  <c r="I521" i="33" s="1" a="1"/>
  <c r="I521" i="33" s="1"/>
  <c r="C522" i="33"/>
  <c r="I522" i="33" s="1" a="1"/>
  <c r="I522" i="33" s="1"/>
  <c r="C523" i="33"/>
  <c r="I523" i="33" s="1" a="1"/>
  <c r="I523" i="33" s="1"/>
  <c r="C524" i="33"/>
  <c r="I524" i="33" s="1" a="1"/>
  <c r="I524" i="33" s="1"/>
  <c r="C525" i="33"/>
  <c r="I525" i="33" s="1" a="1"/>
  <c r="I525" i="33" s="1"/>
  <c r="C526" i="33"/>
  <c r="I526" i="33" s="1" a="1"/>
  <c r="I526" i="33" s="1"/>
  <c r="C527" i="33"/>
  <c r="I527" i="33" s="1" a="1"/>
  <c r="I527" i="33" s="1"/>
  <c r="C528" i="33"/>
  <c r="I528" i="33" s="1" a="1"/>
  <c r="I528" i="33" s="1"/>
  <c r="C529" i="33"/>
  <c r="I529" i="33" s="1" a="1"/>
  <c r="I529" i="33" s="1"/>
  <c r="C530" i="33"/>
  <c r="I530" i="33" s="1" a="1"/>
  <c r="I530" i="33" s="1"/>
  <c r="C531" i="33"/>
  <c r="I531" i="33" s="1" a="1"/>
  <c r="I531" i="33" s="1"/>
  <c r="C532" i="33"/>
  <c r="I532" i="33" s="1" a="1"/>
  <c r="I532" i="33" s="1"/>
  <c r="C533" i="33"/>
  <c r="I533" i="33" s="1" a="1"/>
  <c r="I533" i="33" s="1"/>
  <c r="C534" i="33"/>
  <c r="I534" i="33" s="1" a="1"/>
  <c r="I534" i="33" s="1"/>
  <c r="C535" i="33"/>
  <c r="I535" i="33" s="1" a="1"/>
  <c r="I535" i="33" s="1"/>
  <c r="C536" i="33"/>
  <c r="I536" i="33" s="1" a="1"/>
  <c r="I536" i="33" s="1"/>
  <c r="C537" i="33"/>
  <c r="I537" i="33" s="1" a="1"/>
  <c r="I537" i="33" s="1"/>
  <c r="C538" i="33"/>
  <c r="I538" i="33" s="1" a="1"/>
  <c r="I538" i="33" s="1"/>
  <c r="C539" i="33"/>
  <c r="I539" i="33" s="1" a="1"/>
  <c r="I539" i="33" s="1"/>
  <c r="C540" i="33"/>
  <c r="I540" i="33" s="1" a="1"/>
  <c r="I540" i="33" s="1"/>
  <c r="C541" i="33"/>
  <c r="I541" i="33" s="1" a="1"/>
  <c r="I541" i="33" s="1"/>
  <c r="C542" i="33"/>
  <c r="I542" i="33" s="1" a="1"/>
  <c r="I542" i="33" s="1"/>
  <c r="C543" i="33"/>
  <c r="I543" i="33" s="1" a="1"/>
  <c r="I543" i="33" s="1"/>
  <c r="C544" i="33"/>
  <c r="I544" i="33" s="1" a="1"/>
  <c r="I544" i="33" s="1"/>
  <c r="C545" i="33"/>
  <c r="I545" i="33" s="1" a="1"/>
  <c r="I545" i="33" s="1"/>
  <c r="C546" i="33"/>
  <c r="I546" i="33" s="1" a="1"/>
  <c r="I546" i="33" s="1"/>
  <c r="C547" i="33"/>
  <c r="I547" i="33" s="1" a="1"/>
  <c r="I547" i="33" s="1"/>
  <c r="C548" i="33"/>
  <c r="I548" i="33" s="1" a="1"/>
  <c r="I548" i="33" s="1"/>
  <c r="C549" i="33"/>
  <c r="I549" i="33" s="1" a="1"/>
  <c r="I549" i="33" s="1"/>
  <c r="C550" i="33"/>
  <c r="I550" i="33" s="1" a="1"/>
  <c r="I550" i="33" s="1"/>
  <c r="C551" i="33"/>
  <c r="I551" i="33" s="1" a="1"/>
  <c r="I551" i="33" s="1"/>
  <c r="C552" i="33"/>
  <c r="I552" i="33" s="1" a="1"/>
  <c r="I552" i="33" s="1"/>
  <c r="C553" i="33"/>
  <c r="I553" i="33" s="1" a="1"/>
  <c r="I553" i="33" s="1"/>
  <c r="C554" i="33"/>
  <c r="I554" i="33" s="1" a="1"/>
  <c r="I554" i="33" s="1"/>
  <c r="C555" i="33"/>
  <c r="I555" i="33" s="1" a="1"/>
  <c r="I555" i="33" s="1"/>
  <c r="C556" i="33"/>
  <c r="I556" i="33" s="1" a="1"/>
  <c r="I556" i="33" s="1"/>
  <c r="C557" i="33"/>
  <c r="I557" i="33" s="1" a="1"/>
  <c r="I557" i="33" s="1"/>
  <c r="C558" i="33"/>
  <c r="I558" i="33" s="1" a="1"/>
  <c r="I558" i="33" s="1"/>
  <c r="C559" i="33"/>
  <c r="I559" i="33" s="1" a="1"/>
  <c r="I559" i="33" s="1"/>
  <c r="C560" i="33"/>
  <c r="I560" i="33" s="1" a="1"/>
  <c r="I560" i="33" s="1"/>
  <c r="C561" i="33"/>
  <c r="I561" i="33" s="1" a="1"/>
  <c r="I561" i="33" s="1"/>
  <c r="C562" i="33"/>
  <c r="I562" i="33" s="1" a="1"/>
  <c r="I562" i="33" s="1"/>
  <c r="C563" i="33"/>
  <c r="I563" i="33" s="1" a="1"/>
  <c r="I563" i="33" s="1"/>
  <c r="C564" i="33"/>
  <c r="I564" i="33" s="1" a="1"/>
  <c r="I564" i="33" s="1"/>
  <c r="C565" i="33"/>
  <c r="I565" i="33" s="1" a="1"/>
  <c r="I565" i="33" s="1"/>
  <c r="C566" i="33"/>
  <c r="I566" i="33" s="1" a="1"/>
  <c r="I566" i="33" s="1"/>
  <c r="C567" i="33"/>
  <c r="I567" i="33" s="1" a="1"/>
  <c r="I567" i="33" s="1"/>
  <c r="C568" i="33"/>
  <c r="I568" i="33" s="1" a="1"/>
  <c r="I568" i="33" s="1"/>
  <c r="C569" i="33"/>
  <c r="I569" i="33" s="1" a="1"/>
  <c r="I569" i="33" s="1"/>
  <c r="C570" i="33"/>
  <c r="I570" i="33" s="1" a="1"/>
  <c r="I570" i="33" s="1"/>
  <c r="C571" i="33"/>
  <c r="I571" i="33" s="1" a="1"/>
  <c r="I571" i="33" s="1"/>
  <c r="C572" i="33"/>
  <c r="I572" i="33" s="1" a="1"/>
  <c r="I572" i="33" s="1"/>
  <c r="C573" i="33"/>
  <c r="I573" i="33" s="1" a="1"/>
  <c r="I573" i="33" s="1"/>
  <c r="C574" i="33"/>
  <c r="I574" i="33" s="1" a="1"/>
  <c r="I574" i="33" s="1"/>
  <c r="C575" i="33"/>
  <c r="I575" i="33" s="1" a="1"/>
  <c r="I575" i="33" s="1"/>
  <c r="C576" i="33"/>
  <c r="I576" i="33" s="1" a="1"/>
  <c r="I576" i="33" s="1"/>
  <c r="C577" i="33"/>
  <c r="I577" i="33" s="1" a="1"/>
  <c r="I577" i="33" s="1"/>
  <c r="C578" i="33"/>
  <c r="I578" i="33" s="1" a="1"/>
  <c r="I578" i="33" s="1"/>
  <c r="C579" i="33"/>
  <c r="I579" i="33" s="1" a="1"/>
  <c r="I579" i="33" s="1"/>
  <c r="C580" i="33"/>
  <c r="I580" i="33" s="1" a="1"/>
  <c r="I580" i="33" s="1"/>
  <c r="C581" i="33"/>
  <c r="I581" i="33" s="1" a="1"/>
  <c r="I581" i="33" s="1"/>
  <c r="C582" i="33"/>
  <c r="I582" i="33" s="1" a="1"/>
  <c r="I582" i="33" s="1"/>
  <c r="C583" i="33"/>
  <c r="I583" i="33" s="1" a="1"/>
  <c r="I583" i="33" s="1"/>
  <c r="C584" i="33"/>
  <c r="I584" i="33" s="1" a="1"/>
  <c r="I584" i="33" s="1"/>
  <c r="C585" i="33"/>
  <c r="I585" i="33" s="1" a="1"/>
  <c r="I585" i="33" s="1"/>
  <c r="C586" i="33"/>
  <c r="I586" i="33" s="1" a="1"/>
  <c r="I586" i="33" s="1"/>
  <c r="C587" i="33"/>
  <c r="I587" i="33" s="1" a="1"/>
  <c r="I587" i="33" s="1"/>
  <c r="C588" i="33"/>
  <c r="I588" i="33" s="1" a="1"/>
  <c r="I588" i="33" s="1"/>
  <c r="C589" i="33"/>
  <c r="I589" i="33" s="1" a="1"/>
  <c r="I589" i="33" s="1"/>
  <c r="C590" i="33"/>
  <c r="I590" i="33" s="1" a="1"/>
  <c r="I590" i="33" s="1"/>
  <c r="C591" i="33"/>
  <c r="I591" i="33" s="1" a="1"/>
  <c r="I591" i="33" s="1"/>
  <c r="C592" i="33"/>
  <c r="I592" i="33" s="1" a="1"/>
  <c r="I592" i="33" s="1"/>
  <c r="C593" i="33"/>
  <c r="I593" i="33" s="1" a="1"/>
  <c r="I593" i="33" s="1"/>
  <c r="C594" i="33"/>
  <c r="I594" i="33" s="1" a="1"/>
  <c r="I594" i="33" s="1"/>
  <c r="C595" i="33"/>
  <c r="I595" i="33" s="1" a="1"/>
  <c r="I595" i="33" s="1"/>
  <c r="C596" i="33"/>
  <c r="I596" i="33" s="1" a="1"/>
  <c r="I596" i="33" s="1"/>
  <c r="C597" i="33"/>
  <c r="I597" i="33" s="1" a="1"/>
  <c r="I597" i="33" s="1"/>
  <c r="C598" i="33"/>
  <c r="I598" i="33" s="1" a="1"/>
  <c r="I598" i="33" s="1"/>
  <c r="C599" i="33"/>
  <c r="I599" i="33" s="1" a="1"/>
  <c r="I599" i="33" s="1"/>
  <c r="C600" i="33"/>
  <c r="I600" i="33" s="1" a="1"/>
  <c r="I600" i="33" s="1"/>
  <c r="C601" i="33"/>
  <c r="I601" i="33" s="1" a="1"/>
  <c r="I601" i="33" s="1"/>
  <c r="C602" i="33"/>
  <c r="I602" i="33" s="1" a="1"/>
  <c r="I602" i="33" s="1"/>
  <c r="C603" i="33"/>
  <c r="I603" i="33" s="1" a="1"/>
  <c r="I603" i="33" s="1"/>
  <c r="C604" i="33"/>
  <c r="I604" i="33" s="1" a="1"/>
  <c r="I604" i="33" s="1"/>
  <c r="C605" i="33"/>
  <c r="I605" i="33" s="1" a="1"/>
  <c r="I605" i="33" s="1"/>
  <c r="C606" i="33"/>
  <c r="I606" i="33" s="1" a="1"/>
  <c r="I606" i="33" s="1"/>
  <c r="C607" i="33"/>
  <c r="I607" i="33" s="1" a="1"/>
  <c r="I607" i="33" s="1"/>
  <c r="C608" i="33"/>
  <c r="I608" i="33" s="1" a="1"/>
  <c r="I608" i="33" s="1"/>
  <c r="C609" i="33"/>
  <c r="I609" i="33" s="1" a="1"/>
  <c r="I609" i="33" s="1"/>
  <c r="C610" i="33"/>
  <c r="I610" i="33" s="1" a="1"/>
  <c r="I610" i="33" s="1"/>
  <c r="C611" i="33"/>
  <c r="I611" i="33" s="1" a="1"/>
  <c r="I611" i="33" s="1"/>
  <c r="C612" i="33"/>
  <c r="I612" i="33" s="1" a="1"/>
  <c r="I612" i="33" s="1"/>
  <c r="C613" i="33"/>
  <c r="I613" i="33" s="1" a="1"/>
  <c r="I613" i="33" s="1"/>
  <c r="C614" i="33"/>
  <c r="I614" i="33" s="1" a="1"/>
  <c r="I614" i="33" s="1"/>
  <c r="C615" i="33"/>
  <c r="I615" i="33" s="1" a="1"/>
  <c r="I615" i="33" s="1"/>
  <c r="C616" i="33"/>
  <c r="I616" i="33" s="1" a="1"/>
  <c r="I616" i="33" s="1"/>
  <c r="C617" i="33"/>
  <c r="I617" i="33" s="1" a="1"/>
  <c r="I617" i="33" s="1"/>
  <c r="C618" i="33"/>
  <c r="I618" i="33" s="1" a="1"/>
  <c r="I618" i="33" s="1"/>
  <c r="C619" i="33"/>
  <c r="I619" i="33" s="1" a="1"/>
  <c r="I619" i="33" s="1"/>
  <c r="C620" i="33"/>
  <c r="I620" i="33" s="1" a="1"/>
  <c r="I620" i="33" s="1"/>
  <c r="C621" i="33"/>
  <c r="I621" i="33" s="1" a="1"/>
  <c r="I621" i="33" s="1"/>
  <c r="C622" i="33"/>
  <c r="I622" i="33" s="1" a="1"/>
  <c r="I622" i="33" s="1"/>
  <c r="C623" i="33"/>
  <c r="I623" i="33" s="1" a="1"/>
  <c r="I623" i="33" s="1"/>
  <c r="C624" i="33"/>
  <c r="I624" i="33" s="1" a="1"/>
  <c r="I624" i="33" s="1"/>
  <c r="C625" i="33"/>
  <c r="I625" i="33" s="1" a="1"/>
  <c r="I625" i="33" s="1"/>
  <c r="C626" i="33"/>
  <c r="I626" i="33" s="1" a="1"/>
  <c r="I626" i="33" s="1"/>
  <c r="C627" i="33"/>
  <c r="I627" i="33" s="1" a="1"/>
  <c r="I627" i="33" s="1"/>
  <c r="C628" i="33"/>
  <c r="I628" i="33" s="1" a="1"/>
  <c r="I628" i="33" s="1"/>
  <c r="C629" i="33"/>
  <c r="I629" i="33" s="1" a="1"/>
  <c r="I629" i="33" s="1"/>
  <c r="C630" i="33"/>
  <c r="I630" i="33" s="1" a="1"/>
  <c r="I630" i="33" s="1"/>
  <c r="C631" i="33"/>
  <c r="I631" i="33" s="1" a="1"/>
  <c r="I631" i="33" s="1"/>
  <c r="C632" i="33"/>
  <c r="I632" i="33" s="1" a="1"/>
  <c r="I632" i="33" s="1"/>
  <c r="C633" i="33"/>
  <c r="I633" i="33" s="1" a="1"/>
  <c r="I633" i="33" s="1"/>
  <c r="C634" i="33"/>
  <c r="I634" i="33" s="1" a="1"/>
  <c r="I634" i="33" s="1"/>
  <c r="C635" i="33"/>
  <c r="I635" i="33" s="1" a="1"/>
  <c r="I635" i="33" s="1"/>
  <c r="C636" i="33"/>
  <c r="I636" i="33" s="1" a="1"/>
  <c r="I636" i="33" s="1"/>
  <c r="C637" i="33"/>
  <c r="I637" i="33" s="1" a="1"/>
  <c r="I637" i="33" s="1"/>
  <c r="C638" i="33"/>
  <c r="I638" i="33" s="1" a="1"/>
  <c r="I638" i="33" s="1"/>
  <c r="C639" i="33"/>
  <c r="I639" i="33" s="1" a="1"/>
  <c r="I639" i="33" s="1"/>
  <c r="C640" i="33"/>
  <c r="I640" i="33" s="1" a="1"/>
  <c r="I640" i="33" s="1"/>
  <c r="C641" i="33"/>
  <c r="I641" i="33" s="1" a="1"/>
  <c r="I641" i="33" s="1"/>
  <c r="C642" i="33"/>
  <c r="I642" i="33" s="1" a="1"/>
  <c r="I642" i="33" s="1"/>
  <c r="C643" i="33"/>
  <c r="I643" i="33" s="1" a="1"/>
  <c r="I643" i="33" s="1"/>
  <c r="C644" i="33"/>
  <c r="I644" i="33" s="1" a="1"/>
  <c r="I644" i="33" s="1"/>
  <c r="C645" i="33"/>
  <c r="I645" i="33" s="1" a="1"/>
  <c r="I645" i="33" s="1"/>
  <c r="C646" i="33"/>
  <c r="I646" i="33" s="1" a="1"/>
  <c r="I646" i="33" s="1"/>
  <c r="C647" i="33"/>
  <c r="I647" i="33" s="1" a="1"/>
  <c r="I647" i="33" s="1"/>
  <c r="C648" i="33"/>
  <c r="I648" i="33" s="1" a="1"/>
  <c r="I648" i="33" s="1"/>
  <c r="C649" i="33"/>
  <c r="I649" i="33" s="1" a="1"/>
  <c r="I649" i="33" s="1"/>
  <c r="C650" i="33"/>
  <c r="I650" i="33" s="1" a="1"/>
  <c r="I650" i="33" s="1"/>
  <c r="C651" i="33"/>
  <c r="I651" i="33" s="1" a="1"/>
  <c r="I651" i="33" s="1"/>
  <c r="C652" i="33"/>
  <c r="I652" i="33" s="1" a="1"/>
  <c r="I652" i="33" s="1"/>
  <c r="C653" i="33"/>
  <c r="I653" i="33" s="1" a="1"/>
  <c r="I653" i="33" s="1"/>
  <c r="C654" i="33"/>
  <c r="I654" i="33" s="1" a="1"/>
  <c r="I654" i="33" s="1"/>
  <c r="C655" i="33"/>
  <c r="I655" i="33" s="1" a="1"/>
  <c r="I655" i="33" s="1"/>
  <c r="C656" i="33"/>
  <c r="I656" i="33" s="1" a="1"/>
  <c r="I656" i="33" s="1"/>
  <c r="C657" i="33"/>
  <c r="I657" i="33" s="1" a="1"/>
  <c r="I657" i="33" s="1"/>
  <c r="C658" i="33"/>
  <c r="I658" i="33" s="1" a="1"/>
  <c r="I658" i="33" s="1"/>
  <c r="C659" i="33"/>
  <c r="I659" i="33" s="1" a="1"/>
  <c r="I659" i="33" s="1"/>
  <c r="C660" i="33"/>
  <c r="I660" i="33" s="1" a="1"/>
  <c r="I660" i="33" s="1"/>
  <c r="C661" i="33"/>
  <c r="I661" i="33" s="1" a="1"/>
  <c r="I661" i="33" s="1"/>
  <c r="C662" i="33"/>
  <c r="I662" i="33" s="1" a="1"/>
  <c r="I662" i="33" s="1"/>
  <c r="C663" i="33"/>
  <c r="I663" i="33" s="1" a="1"/>
  <c r="I663" i="33" s="1"/>
  <c r="C664" i="33"/>
  <c r="I664" i="33" s="1" a="1"/>
  <c r="I664" i="33" s="1"/>
  <c r="C665" i="33"/>
  <c r="I665" i="33" s="1" a="1"/>
  <c r="I665" i="33" s="1"/>
  <c r="C666" i="33"/>
  <c r="I666" i="33" s="1" a="1"/>
  <c r="I666" i="33" s="1"/>
  <c r="C667" i="33"/>
  <c r="I667" i="33" s="1" a="1"/>
  <c r="I667" i="33" s="1"/>
  <c r="C668" i="33"/>
  <c r="I668" i="33" s="1" a="1"/>
  <c r="I668" i="33" s="1"/>
  <c r="C669" i="33"/>
  <c r="I669" i="33" s="1" a="1"/>
  <c r="I669" i="33" s="1"/>
  <c r="C670" i="33"/>
  <c r="I670" i="33" s="1" a="1"/>
  <c r="I670" i="33" s="1"/>
  <c r="C671" i="33"/>
  <c r="I671" i="33" s="1" a="1"/>
  <c r="I671" i="33" s="1"/>
  <c r="C672" i="33"/>
  <c r="I672" i="33" s="1" a="1"/>
  <c r="I672" i="33" s="1"/>
  <c r="C673" i="33"/>
  <c r="I673" i="33" s="1" a="1"/>
  <c r="I673" i="33" s="1"/>
  <c r="C674" i="33"/>
  <c r="I674" i="33" s="1" a="1"/>
  <c r="I674" i="33" s="1"/>
  <c r="C675" i="33"/>
  <c r="I675" i="33" s="1" a="1"/>
  <c r="I675" i="33" s="1"/>
  <c r="C676" i="33"/>
  <c r="I676" i="33" s="1" a="1"/>
  <c r="I676" i="33" s="1"/>
  <c r="C677" i="33"/>
  <c r="I677" i="33" s="1" a="1"/>
  <c r="I677" i="33" s="1"/>
  <c r="C678" i="33"/>
  <c r="I678" i="33" s="1" a="1"/>
  <c r="I678" i="33" s="1"/>
  <c r="C679" i="33"/>
  <c r="I679" i="33" s="1" a="1"/>
  <c r="I679" i="33" s="1"/>
  <c r="C680" i="33"/>
  <c r="I680" i="33" s="1" a="1"/>
  <c r="I680" i="33" s="1"/>
  <c r="C681" i="33"/>
  <c r="I681" i="33" s="1" a="1"/>
  <c r="I681" i="33" s="1"/>
  <c r="C682" i="33"/>
  <c r="I682" i="33" s="1" a="1"/>
  <c r="I682" i="33" s="1"/>
  <c r="C683" i="33"/>
  <c r="I683" i="33" s="1" a="1"/>
  <c r="I683" i="33" s="1"/>
  <c r="C684" i="33"/>
  <c r="I684" i="33" s="1" a="1"/>
  <c r="I684" i="33" s="1"/>
  <c r="C685" i="33"/>
  <c r="I685" i="33" s="1" a="1"/>
  <c r="I685" i="33" s="1"/>
  <c r="C686" i="33"/>
  <c r="I686" i="33" s="1" a="1"/>
  <c r="I686" i="33" s="1"/>
  <c r="C687" i="33"/>
  <c r="I687" i="33" s="1" a="1"/>
  <c r="I687" i="33" s="1"/>
  <c r="C688" i="33"/>
  <c r="I688" i="33" s="1" a="1"/>
  <c r="I688" i="33" s="1"/>
  <c r="C689" i="33"/>
  <c r="I689" i="33" s="1" a="1"/>
  <c r="I689" i="33" s="1"/>
  <c r="C690" i="33"/>
  <c r="I690" i="33" s="1" a="1"/>
  <c r="I690" i="33" s="1"/>
  <c r="C691" i="33"/>
  <c r="I691" i="33" s="1" a="1"/>
  <c r="I691" i="33" s="1"/>
  <c r="C692" i="33"/>
  <c r="I692" i="33" s="1" a="1"/>
  <c r="I692" i="33" s="1"/>
  <c r="C693" i="33"/>
  <c r="I693" i="33" s="1" a="1"/>
  <c r="I693" i="33" s="1"/>
  <c r="C694" i="33"/>
  <c r="I694" i="33" s="1" a="1"/>
  <c r="I694" i="33" s="1"/>
  <c r="C695" i="33"/>
  <c r="I695" i="33" s="1" a="1"/>
  <c r="I695" i="33" s="1"/>
  <c r="C696" i="33"/>
  <c r="I696" i="33" s="1" a="1"/>
  <c r="I696" i="33" s="1"/>
  <c r="C697" i="33"/>
  <c r="I697" i="33" s="1" a="1"/>
  <c r="I697" i="33" s="1"/>
  <c r="C698" i="33"/>
  <c r="I698" i="33" s="1" a="1"/>
  <c r="I698" i="33" s="1"/>
  <c r="C699" i="33"/>
  <c r="I699" i="33" s="1" a="1"/>
  <c r="I699" i="33" s="1"/>
  <c r="C700" i="33"/>
  <c r="I700" i="33" s="1" a="1"/>
  <c r="I700" i="33" s="1"/>
  <c r="C701" i="33"/>
  <c r="I701" i="33" s="1" a="1"/>
  <c r="I701" i="33" s="1"/>
  <c r="C702" i="33"/>
  <c r="I702" i="33" s="1" a="1"/>
  <c r="I702" i="33" s="1"/>
  <c r="C703" i="33"/>
  <c r="I703" i="33" s="1" a="1"/>
  <c r="I703" i="33" s="1"/>
  <c r="C704" i="33"/>
  <c r="I704" i="33" s="1" a="1"/>
  <c r="I704" i="33" s="1"/>
  <c r="C705" i="33"/>
  <c r="I705" i="33" s="1" a="1"/>
  <c r="I705" i="33" s="1"/>
  <c r="C706" i="33"/>
  <c r="I706" i="33" s="1" a="1"/>
  <c r="I706" i="33" s="1"/>
  <c r="C707" i="33"/>
  <c r="I707" i="33" s="1" a="1"/>
  <c r="I707" i="33" s="1"/>
  <c r="C708" i="33"/>
  <c r="I708" i="33" s="1" a="1"/>
  <c r="I708" i="33" s="1"/>
  <c r="C709" i="33"/>
  <c r="I709" i="33" s="1" a="1"/>
  <c r="I709" i="33" s="1"/>
  <c r="C710" i="33"/>
  <c r="I710" i="33" s="1" a="1"/>
  <c r="I710" i="33" s="1"/>
  <c r="C711" i="33"/>
  <c r="I711" i="33" s="1" a="1"/>
  <c r="I711" i="33" s="1"/>
  <c r="C712" i="33"/>
  <c r="I712" i="33" s="1" a="1"/>
  <c r="I712" i="33" s="1"/>
  <c r="C713" i="33"/>
  <c r="I713" i="33" s="1" a="1"/>
  <c r="I713" i="33" s="1"/>
  <c r="C714" i="33"/>
  <c r="I714" i="33" s="1" a="1"/>
  <c r="I714" i="33" s="1"/>
  <c r="C715" i="33"/>
  <c r="I715" i="33" s="1" a="1"/>
  <c r="I715" i="33" s="1"/>
  <c r="C716" i="33"/>
  <c r="I716" i="33" s="1" a="1"/>
  <c r="I716" i="33" s="1"/>
  <c r="C717" i="33"/>
  <c r="I717" i="33" s="1" a="1"/>
  <c r="I717" i="33" s="1"/>
  <c r="C718" i="33"/>
  <c r="I718" i="33" s="1" a="1"/>
  <c r="I718" i="33" s="1"/>
  <c r="C719" i="33"/>
  <c r="I719" i="33" s="1" a="1"/>
  <c r="I719" i="33" s="1"/>
  <c r="C720" i="33"/>
  <c r="I720" i="33" s="1" a="1"/>
  <c r="I720" i="33" s="1"/>
  <c r="C721" i="33"/>
  <c r="I721" i="33" s="1" a="1"/>
  <c r="I721" i="33" s="1"/>
  <c r="C722" i="33"/>
  <c r="I722" i="33" s="1" a="1"/>
  <c r="I722" i="33" s="1"/>
  <c r="C723" i="33"/>
  <c r="I723" i="33" s="1" a="1"/>
  <c r="I723" i="33" s="1"/>
  <c r="C724" i="33"/>
  <c r="I724" i="33" s="1" a="1"/>
  <c r="I724" i="33" s="1"/>
  <c r="C725" i="33"/>
  <c r="I725" i="33" s="1" a="1"/>
  <c r="I725" i="33" s="1"/>
  <c r="C726" i="33"/>
  <c r="I726" i="33" s="1" a="1"/>
  <c r="I726" i="33" s="1"/>
  <c r="C727" i="33"/>
  <c r="I727" i="33" s="1" a="1"/>
  <c r="I727" i="33" s="1"/>
  <c r="C728" i="33"/>
  <c r="I728" i="33" s="1" a="1"/>
  <c r="I728" i="33" s="1"/>
  <c r="C729" i="33"/>
  <c r="I729" i="33" s="1" a="1"/>
  <c r="I729" i="33" s="1"/>
  <c r="C730" i="33"/>
  <c r="I730" i="33" s="1" a="1"/>
  <c r="I730" i="33" s="1"/>
  <c r="C731" i="33"/>
  <c r="I731" i="33" s="1" a="1"/>
  <c r="I731" i="33" s="1"/>
  <c r="C732" i="33"/>
  <c r="I732" i="33" s="1" a="1"/>
  <c r="I732" i="33" s="1"/>
  <c r="C733" i="33"/>
  <c r="I733" i="33" s="1" a="1"/>
  <c r="I733" i="33" s="1"/>
  <c r="C734" i="33"/>
  <c r="I734" i="33" s="1" a="1"/>
  <c r="I734" i="33" s="1"/>
  <c r="C735" i="33"/>
  <c r="I735" i="33" s="1" a="1"/>
  <c r="I735" i="33" s="1"/>
  <c r="C736" i="33"/>
  <c r="I736" i="33" s="1" a="1"/>
  <c r="I736" i="33" s="1"/>
  <c r="C737" i="33"/>
  <c r="I737" i="33" s="1" a="1"/>
  <c r="I737" i="33" s="1"/>
  <c r="C738" i="33"/>
  <c r="I738" i="33" s="1" a="1"/>
  <c r="I738" i="33" s="1"/>
  <c r="C739" i="33"/>
  <c r="I739" i="33" s="1" a="1"/>
  <c r="I739" i="33" s="1"/>
  <c r="C740" i="33"/>
  <c r="I740" i="33" s="1" a="1"/>
  <c r="I740" i="33" s="1"/>
  <c r="C741" i="33"/>
  <c r="I741" i="33" s="1" a="1"/>
  <c r="I741" i="33" s="1"/>
  <c r="C742" i="33"/>
  <c r="I742" i="33" s="1" a="1"/>
  <c r="I742" i="33" s="1"/>
  <c r="C743" i="33"/>
  <c r="I743" i="33" s="1" a="1"/>
  <c r="I743" i="33" s="1"/>
  <c r="C744" i="33"/>
  <c r="I744" i="33" s="1" a="1"/>
  <c r="I744" i="33" s="1"/>
  <c r="C745" i="33"/>
  <c r="I745" i="33" s="1" a="1"/>
  <c r="I745" i="33" s="1"/>
  <c r="C746" i="33"/>
  <c r="I746" i="33" s="1" a="1"/>
  <c r="I746" i="33" s="1"/>
  <c r="C747" i="33"/>
  <c r="I747" i="33" s="1" a="1"/>
  <c r="I747" i="33" s="1"/>
  <c r="C748" i="33"/>
  <c r="I748" i="33" s="1" a="1"/>
  <c r="I748" i="33" s="1"/>
  <c r="C749" i="33"/>
  <c r="I749" i="33" s="1" a="1"/>
  <c r="I749" i="33" s="1"/>
  <c r="C750" i="33"/>
  <c r="I750" i="33" s="1" a="1"/>
  <c r="I750" i="33" s="1"/>
  <c r="C751" i="33"/>
  <c r="I751" i="33" s="1" a="1"/>
  <c r="I751" i="33" s="1"/>
  <c r="C752" i="33"/>
  <c r="I752" i="33" s="1" a="1"/>
  <c r="I752" i="33" s="1"/>
  <c r="C753" i="33"/>
  <c r="I753" i="33" s="1" a="1"/>
  <c r="I753" i="33" s="1"/>
  <c r="C754" i="33"/>
  <c r="I754" i="33" s="1" a="1"/>
  <c r="I754" i="33" s="1"/>
  <c r="C755" i="33"/>
  <c r="I755" i="33" s="1" a="1"/>
  <c r="I755" i="33" s="1"/>
  <c r="C756" i="33"/>
  <c r="I756" i="33" s="1" a="1"/>
  <c r="I756" i="33" s="1"/>
  <c r="C757" i="33"/>
  <c r="I757" i="33" s="1" a="1"/>
  <c r="I757" i="33" s="1"/>
  <c r="C758" i="33"/>
  <c r="I758" i="33" s="1" a="1"/>
  <c r="I758" i="33" s="1"/>
  <c r="C759" i="33"/>
  <c r="I759" i="33" s="1" a="1"/>
  <c r="I759" i="33" s="1"/>
  <c r="C760" i="33"/>
  <c r="I760" i="33" s="1" a="1"/>
  <c r="I760" i="33" s="1"/>
  <c r="C761" i="33"/>
  <c r="I761" i="33" s="1" a="1"/>
  <c r="I761" i="33" s="1"/>
  <c r="C762" i="33"/>
  <c r="I762" i="33" s="1" a="1"/>
  <c r="I762" i="33" s="1"/>
  <c r="C763" i="33"/>
  <c r="I763" i="33" s="1" a="1"/>
  <c r="I763" i="33" s="1"/>
  <c r="C764" i="33"/>
  <c r="I764" i="33" s="1" a="1"/>
  <c r="I764" i="33" s="1"/>
  <c r="C765" i="33"/>
  <c r="I765" i="33" s="1" a="1"/>
  <c r="I765" i="33" s="1"/>
  <c r="C766" i="33"/>
  <c r="I766" i="33" s="1" a="1"/>
  <c r="I766" i="33" s="1"/>
  <c r="C767" i="33"/>
  <c r="I767" i="33" s="1" a="1"/>
  <c r="I767" i="33" s="1"/>
  <c r="C768" i="33"/>
  <c r="I768" i="33" s="1" a="1"/>
  <c r="I768" i="33" s="1"/>
  <c r="C769" i="33"/>
  <c r="I769" i="33" s="1" a="1"/>
  <c r="I769" i="33" s="1"/>
  <c r="C770" i="33"/>
  <c r="I770" i="33" s="1" a="1"/>
  <c r="I770" i="33" s="1"/>
  <c r="C771" i="33"/>
  <c r="I771" i="33" s="1" a="1"/>
  <c r="I771" i="33" s="1"/>
  <c r="C772" i="33"/>
  <c r="I772" i="33" s="1" a="1"/>
  <c r="I772" i="33" s="1"/>
  <c r="C773" i="33"/>
  <c r="I773" i="33" s="1" a="1"/>
  <c r="I773" i="33" s="1"/>
  <c r="C774" i="33"/>
  <c r="I774" i="33" s="1" a="1"/>
  <c r="I774" i="33" s="1"/>
  <c r="C775" i="33"/>
  <c r="I775" i="33" s="1" a="1"/>
  <c r="I775" i="33" s="1"/>
  <c r="C776" i="33"/>
  <c r="I776" i="33" s="1" a="1"/>
  <c r="I776" i="33" s="1"/>
  <c r="C777" i="33"/>
  <c r="I777" i="33" s="1" a="1"/>
  <c r="I777" i="33" s="1"/>
  <c r="C778" i="33"/>
  <c r="I778" i="33" s="1" a="1"/>
  <c r="I778" i="33" s="1"/>
  <c r="C779" i="33"/>
  <c r="I779" i="33" s="1" a="1"/>
  <c r="I779" i="33" s="1"/>
  <c r="C780" i="33"/>
  <c r="I780" i="33" s="1" a="1"/>
  <c r="I780" i="33" s="1"/>
  <c r="C781" i="33"/>
  <c r="I781" i="33" s="1" a="1"/>
  <c r="I781" i="33" s="1"/>
  <c r="C782" i="33"/>
  <c r="I782" i="33" s="1" a="1"/>
  <c r="I782" i="33" s="1"/>
  <c r="C783" i="33"/>
  <c r="I783" i="33" s="1" a="1"/>
  <c r="I783" i="33" s="1"/>
  <c r="C784" i="33"/>
  <c r="I784" i="33" s="1" a="1"/>
  <c r="I784" i="33" s="1"/>
  <c r="C785" i="33"/>
  <c r="I785" i="33" s="1" a="1"/>
  <c r="I785" i="33" s="1"/>
  <c r="C786" i="33"/>
  <c r="I786" i="33" s="1" a="1"/>
  <c r="I786" i="33" s="1"/>
  <c r="C787" i="33"/>
  <c r="I787" i="33" s="1" a="1"/>
  <c r="I787" i="33" s="1"/>
  <c r="C788" i="33"/>
  <c r="I788" i="33" s="1" a="1"/>
  <c r="I788" i="33" s="1"/>
  <c r="C789" i="33"/>
  <c r="I789" i="33" s="1" a="1"/>
  <c r="I789" i="33" s="1"/>
  <c r="C790" i="33"/>
  <c r="I790" i="33" s="1" a="1"/>
  <c r="I790" i="33" s="1"/>
  <c r="C791" i="33"/>
  <c r="I791" i="33" s="1" a="1"/>
  <c r="I791" i="33" s="1"/>
  <c r="C792" i="33"/>
  <c r="I792" i="33" s="1" a="1"/>
  <c r="I792" i="33" s="1"/>
  <c r="C793" i="33"/>
  <c r="I793" i="33" s="1" a="1"/>
  <c r="I793" i="33" s="1"/>
  <c r="C794" i="33"/>
  <c r="I794" i="33" s="1" a="1"/>
  <c r="I794" i="33" s="1"/>
  <c r="C795" i="33"/>
  <c r="I795" i="33" s="1" a="1"/>
  <c r="I795" i="33" s="1"/>
  <c r="C796" i="33"/>
  <c r="I796" i="33" s="1" a="1"/>
  <c r="I796" i="33" s="1"/>
  <c r="C797" i="33"/>
  <c r="I797" i="33" s="1" a="1"/>
  <c r="I797" i="33" s="1"/>
  <c r="C798" i="33"/>
  <c r="I798" i="33" s="1" a="1"/>
  <c r="I798" i="33" s="1"/>
  <c r="C799" i="33"/>
  <c r="I799" i="33" s="1" a="1"/>
  <c r="I799" i="33" s="1"/>
  <c r="C800" i="33"/>
  <c r="I800" i="33" s="1" a="1"/>
  <c r="I800" i="33" s="1"/>
  <c r="C801" i="33"/>
  <c r="I801" i="33" s="1" a="1"/>
  <c r="I801" i="33" s="1"/>
  <c r="C802" i="33"/>
  <c r="I802" i="33" s="1" a="1"/>
  <c r="I802" i="33" s="1"/>
  <c r="C803" i="33"/>
  <c r="I803" i="33" s="1" a="1"/>
  <c r="I803" i="33" s="1"/>
  <c r="C804" i="33"/>
  <c r="I804" i="33" s="1" a="1"/>
  <c r="I804" i="33" s="1"/>
  <c r="C805" i="33"/>
  <c r="I805" i="33" s="1" a="1"/>
  <c r="I805" i="33" s="1"/>
  <c r="C806" i="33"/>
  <c r="I806" i="33" s="1" a="1"/>
  <c r="I806" i="33" s="1"/>
  <c r="C807" i="33"/>
  <c r="I807" i="33" s="1" a="1"/>
  <c r="I807" i="33" s="1"/>
  <c r="C808" i="33"/>
  <c r="I808" i="33" s="1" a="1"/>
  <c r="I808" i="33" s="1"/>
  <c r="C809" i="33"/>
  <c r="I809" i="33" s="1" a="1"/>
  <c r="I809" i="33" s="1"/>
  <c r="C810" i="33"/>
  <c r="I810" i="33" s="1" a="1"/>
  <c r="I810" i="33" s="1"/>
  <c r="C811" i="33"/>
  <c r="I811" i="33" s="1" a="1"/>
  <c r="I811" i="33" s="1"/>
  <c r="C812" i="33"/>
  <c r="I812" i="33" s="1" a="1"/>
  <c r="I812" i="33" s="1"/>
  <c r="C813" i="33"/>
  <c r="I813" i="33" s="1" a="1"/>
  <c r="I813" i="33" s="1"/>
  <c r="C814" i="33"/>
  <c r="I814" i="33" s="1" a="1"/>
  <c r="I814" i="33" s="1"/>
  <c r="C815" i="33"/>
  <c r="I815" i="33" s="1" a="1"/>
  <c r="I815" i="33" s="1"/>
  <c r="C816" i="33"/>
  <c r="I816" i="33" s="1" a="1"/>
  <c r="I816" i="33" s="1"/>
  <c r="C817" i="33"/>
  <c r="I817" i="33" s="1" a="1"/>
  <c r="I817" i="33" s="1"/>
  <c r="C818" i="33"/>
  <c r="I818" i="33" s="1" a="1"/>
  <c r="I818" i="33" s="1"/>
  <c r="C819" i="33"/>
  <c r="I819" i="33" s="1" a="1"/>
  <c r="I819" i="33" s="1"/>
  <c r="C820" i="33"/>
  <c r="I820" i="33" s="1" a="1"/>
  <c r="I820" i="33" s="1"/>
  <c r="C821" i="33"/>
  <c r="I821" i="33" s="1" a="1"/>
  <c r="I821" i="33" s="1"/>
  <c r="C822" i="33"/>
  <c r="I822" i="33" s="1" a="1"/>
  <c r="I822" i="33" s="1"/>
  <c r="C823" i="33"/>
  <c r="I823" i="33" s="1" a="1"/>
  <c r="I823" i="33" s="1"/>
  <c r="C824" i="33"/>
  <c r="I824" i="33" s="1" a="1"/>
  <c r="I824" i="33" s="1"/>
  <c r="C825" i="33"/>
  <c r="I825" i="33" s="1" a="1"/>
  <c r="I825" i="33" s="1"/>
  <c r="C826" i="33"/>
  <c r="I826" i="33" s="1" a="1"/>
  <c r="I826" i="33" s="1"/>
  <c r="C827" i="33"/>
  <c r="I827" i="33" s="1" a="1"/>
  <c r="I827" i="33" s="1"/>
  <c r="C828" i="33"/>
  <c r="I828" i="33" s="1" a="1"/>
  <c r="I828" i="33" s="1"/>
  <c r="C829" i="33"/>
  <c r="I829" i="33" s="1" a="1"/>
  <c r="I829" i="33" s="1"/>
  <c r="C830" i="33"/>
  <c r="I830" i="33" s="1" a="1"/>
  <c r="I830" i="33" s="1"/>
  <c r="C831" i="33"/>
  <c r="I831" i="33" s="1" a="1"/>
  <c r="I831" i="33" s="1"/>
  <c r="C832" i="33"/>
  <c r="I832" i="33" s="1" a="1"/>
  <c r="I832" i="33" s="1"/>
  <c r="C833" i="33"/>
  <c r="I833" i="33" s="1" a="1"/>
  <c r="I833" i="33" s="1"/>
  <c r="C834" i="33"/>
  <c r="I834" i="33" s="1" a="1"/>
  <c r="I834" i="33" s="1"/>
  <c r="C835" i="33"/>
  <c r="I835" i="33" s="1" a="1"/>
  <c r="I835" i="33" s="1"/>
  <c r="C836" i="33"/>
  <c r="I836" i="33" s="1" a="1"/>
  <c r="I836" i="33" s="1"/>
  <c r="C837" i="33"/>
  <c r="I837" i="33" s="1" a="1"/>
  <c r="I837" i="33" s="1"/>
  <c r="C838" i="33"/>
  <c r="I838" i="33" s="1" a="1"/>
  <c r="I838" i="33" s="1"/>
  <c r="C839" i="33"/>
  <c r="I839" i="33" s="1" a="1"/>
  <c r="I839" i="33" s="1"/>
  <c r="C840" i="33"/>
  <c r="I840" i="33" s="1" a="1"/>
  <c r="I840" i="33" s="1"/>
  <c r="C841" i="33"/>
  <c r="I841" i="33" s="1" a="1"/>
  <c r="I841" i="33" s="1"/>
  <c r="C842" i="33"/>
  <c r="I842" i="33" s="1" a="1"/>
  <c r="I842" i="33" s="1"/>
  <c r="C843" i="33"/>
  <c r="I843" i="33" s="1" a="1"/>
  <c r="I843" i="33" s="1"/>
  <c r="C844" i="33"/>
  <c r="I844" i="33" s="1" a="1"/>
  <c r="I844" i="33" s="1"/>
  <c r="C845" i="33"/>
  <c r="I845" i="33" s="1" a="1"/>
  <c r="I845" i="33" s="1"/>
  <c r="C846" i="33"/>
  <c r="I846" i="33" s="1" a="1"/>
  <c r="I846" i="33" s="1"/>
  <c r="C847" i="33"/>
  <c r="I847" i="33" s="1" a="1"/>
  <c r="I847" i="33" s="1"/>
  <c r="C848" i="33"/>
  <c r="I848" i="33" s="1" a="1"/>
  <c r="I848" i="33" s="1"/>
  <c r="C849" i="33"/>
  <c r="I849" i="33" s="1" a="1"/>
  <c r="I849" i="33" s="1"/>
  <c r="C850" i="33"/>
  <c r="I850" i="33" s="1" a="1"/>
  <c r="I850" i="33" s="1"/>
  <c r="C851" i="33"/>
  <c r="I851" i="33" s="1" a="1"/>
  <c r="I851" i="33" s="1"/>
  <c r="C852" i="33"/>
  <c r="I852" i="33" s="1" a="1"/>
  <c r="I852" i="33" s="1"/>
  <c r="C853" i="33"/>
  <c r="I853" i="33" s="1" a="1"/>
  <c r="I853" i="33" s="1"/>
  <c r="C854" i="33"/>
  <c r="I854" i="33" s="1" a="1"/>
  <c r="I854" i="33" s="1"/>
  <c r="C855" i="33"/>
  <c r="I855" i="33" s="1" a="1"/>
  <c r="I855" i="33" s="1"/>
  <c r="C856" i="33"/>
  <c r="I856" i="33" s="1" a="1"/>
  <c r="I856" i="33" s="1"/>
  <c r="C857" i="33"/>
  <c r="I857" i="33" s="1" a="1"/>
  <c r="I857" i="33" s="1"/>
  <c r="C858" i="33"/>
  <c r="I858" i="33" s="1" a="1"/>
  <c r="I858" i="33" s="1"/>
  <c r="C859" i="33"/>
  <c r="I859" i="33" s="1" a="1"/>
  <c r="I859" i="33" s="1"/>
  <c r="C860" i="33"/>
  <c r="I860" i="33" s="1" a="1"/>
  <c r="I860" i="33" s="1"/>
  <c r="C861" i="33"/>
  <c r="I861" i="33" s="1" a="1"/>
  <c r="I861" i="33" s="1"/>
  <c r="C862" i="33"/>
  <c r="I862" i="33" s="1" a="1"/>
  <c r="I862" i="33" s="1"/>
  <c r="C863" i="33"/>
  <c r="I863" i="33" s="1" a="1"/>
  <c r="I863" i="33" s="1"/>
  <c r="C864" i="33"/>
  <c r="I864" i="33" s="1" a="1"/>
  <c r="I864" i="33" s="1"/>
  <c r="C865" i="33"/>
  <c r="I865" i="33" s="1" a="1"/>
  <c r="I865" i="33" s="1"/>
  <c r="C866" i="33"/>
  <c r="I866" i="33" s="1" a="1"/>
  <c r="I866" i="33" s="1"/>
  <c r="C867" i="33"/>
  <c r="I867" i="33" s="1" a="1"/>
  <c r="I867" i="33" s="1"/>
  <c r="C868" i="33"/>
  <c r="I868" i="33" s="1" a="1"/>
  <c r="I868" i="33" s="1"/>
  <c r="C869" i="33"/>
  <c r="I869" i="33" s="1" a="1"/>
  <c r="I869" i="33" s="1"/>
  <c r="C870" i="33"/>
  <c r="I870" i="33" s="1" a="1"/>
  <c r="I870" i="33" s="1"/>
  <c r="C871" i="33"/>
  <c r="I871" i="33" s="1" a="1"/>
  <c r="I871" i="33" s="1"/>
  <c r="C872" i="33"/>
  <c r="I872" i="33" s="1" a="1"/>
  <c r="I872" i="33" s="1"/>
  <c r="C873" i="33"/>
  <c r="I873" i="33" s="1" a="1"/>
  <c r="I873" i="33" s="1"/>
  <c r="C874" i="33"/>
  <c r="I874" i="33" s="1" a="1"/>
  <c r="I874" i="33" s="1"/>
  <c r="C875" i="33"/>
  <c r="I875" i="33" s="1" a="1"/>
  <c r="I875" i="33" s="1"/>
  <c r="C876" i="33"/>
  <c r="I876" i="33" s="1" a="1"/>
  <c r="I876" i="33" s="1"/>
  <c r="C877" i="33"/>
  <c r="I877" i="33" s="1" a="1"/>
  <c r="I877" i="33" s="1"/>
  <c r="C878" i="33"/>
  <c r="I878" i="33" s="1" a="1"/>
  <c r="I878" i="33" s="1"/>
  <c r="C879" i="33"/>
  <c r="I879" i="33" s="1" a="1"/>
  <c r="I879" i="33" s="1"/>
  <c r="C880" i="33"/>
  <c r="I880" i="33" s="1" a="1"/>
  <c r="I880" i="33" s="1"/>
  <c r="C881" i="33"/>
  <c r="I881" i="33" s="1" a="1"/>
  <c r="I881" i="33" s="1"/>
  <c r="C882" i="33"/>
  <c r="I882" i="33" s="1" a="1"/>
  <c r="I882" i="33" s="1"/>
  <c r="C883" i="33"/>
  <c r="I883" i="33" s="1" a="1"/>
  <c r="I883" i="33" s="1"/>
  <c r="C884" i="33"/>
  <c r="I884" i="33" s="1" a="1"/>
  <c r="I884" i="33" s="1"/>
  <c r="C885" i="33"/>
  <c r="I885" i="33" s="1" a="1"/>
  <c r="I885" i="33" s="1"/>
  <c r="C886" i="33"/>
  <c r="I886" i="33" s="1" a="1"/>
  <c r="I886" i="33" s="1"/>
  <c r="C887" i="33"/>
  <c r="I887" i="33" s="1" a="1"/>
  <c r="I887" i="33" s="1"/>
  <c r="C888" i="33"/>
  <c r="I888" i="33" s="1" a="1"/>
  <c r="I888" i="33" s="1"/>
  <c r="C889" i="33"/>
  <c r="I889" i="33" s="1" a="1"/>
  <c r="I889" i="33" s="1"/>
  <c r="C890" i="33"/>
  <c r="I890" i="33" s="1" a="1"/>
  <c r="I890" i="33" s="1"/>
  <c r="C891" i="33"/>
  <c r="I891" i="33" s="1" a="1"/>
  <c r="I891" i="33" s="1"/>
  <c r="C892" i="33"/>
  <c r="I892" i="33" s="1" a="1"/>
  <c r="I892" i="33" s="1"/>
  <c r="C893" i="33"/>
  <c r="I893" i="33" s="1" a="1"/>
  <c r="I893" i="33" s="1"/>
  <c r="C894" i="33"/>
  <c r="I894" i="33" s="1" a="1"/>
  <c r="I894" i="33" s="1"/>
  <c r="C895" i="33"/>
  <c r="I895" i="33" s="1" a="1"/>
  <c r="I895" i="33" s="1"/>
  <c r="C896" i="33"/>
  <c r="I896" i="33" s="1" a="1"/>
  <c r="I896" i="33" s="1"/>
  <c r="C897" i="33"/>
  <c r="I897" i="33" s="1" a="1"/>
  <c r="I897" i="33" s="1"/>
  <c r="C898" i="33"/>
  <c r="I898" i="33" s="1" a="1"/>
  <c r="I898" i="33" s="1"/>
  <c r="C899" i="33"/>
  <c r="I899" i="33" s="1" a="1"/>
  <c r="I899" i="33" s="1"/>
  <c r="C900" i="33"/>
  <c r="I900" i="33" s="1" a="1"/>
  <c r="I900" i="33" s="1"/>
  <c r="C901" i="33"/>
  <c r="I901" i="33" s="1" a="1"/>
  <c r="I901" i="33" s="1"/>
  <c r="C902" i="33"/>
  <c r="I902" i="33" s="1" a="1"/>
  <c r="I902" i="33" s="1"/>
  <c r="C903" i="33"/>
  <c r="I903" i="33" s="1" a="1"/>
  <c r="I903" i="33" s="1"/>
  <c r="C904" i="33"/>
  <c r="I904" i="33" s="1" a="1"/>
  <c r="I904" i="33" s="1"/>
  <c r="C905" i="33"/>
  <c r="I905" i="33" s="1" a="1"/>
  <c r="I905" i="33" s="1"/>
  <c r="C906" i="33"/>
  <c r="I906" i="33" s="1" a="1"/>
  <c r="I906" i="33" s="1"/>
  <c r="C907" i="33"/>
  <c r="I907" i="33" s="1" a="1"/>
  <c r="I907" i="33" s="1"/>
  <c r="C908" i="33"/>
  <c r="I908" i="33" s="1" a="1"/>
  <c r="I908" i="33" s="1"/>
  <c r="C909" i="33"/>
  <c r="I909" i="33" s="1" a="1"/>
  <c r="I909" i="33" s="1"/>
  <c r="C910" i="33"/>
  <c r="I910" i="33" s="1" a="1"/>
  <c r="I910" i="33" s="1"/>
  <c r="C911" i="33"/>
  <c r="I911" i="33" s="1" a="1"/>
  <c r="I911" i="33" s="1"/>
  <c r="C912" i="33"/>
  <c r="I912" i="33" s="1" a="1"/>
  <c r="I912" i="33" s="1"/>
  <c r="C913" i="33"/>
  <c r="I913" i="33" s="1" a="1"/>
  <c r="I913" i="33" s="1"/>
  <c r="C914" i="33"/>
  <c r="I914" i="33" s="1" a="1"/>
  <c r="I914" i="33" s="1"/>
  <c r="C915" i="33"/>
  <c r="I915" i="33" s="1" a="1"/>
  <c r="I915" i="33" s="1"/>
  <c r="C916" i="33"/>
  <c r="I916" i="33" s="1" a="1"/>
  <c r="I916" i="33" s="1"/>
  <c r="C917" i="33"/>
  <c r="I917" i="33" s="1" a="1"/>
  <c r="I917" i="33" s="1"/>
  <c r="C918" i="33"/>
  <c r="I918" i="33" s="1" a="1"/>
  <c r="I918" i="33" s="1"/>
  <c r="C919" i="33"/>
  <c r="I919" i="33" s="1" a="1"/>
  <c r="I919" i="33" s="1"/>
  <c r="C920" i="33"/>
  <c r="I920" i="33" s="1" a="1"/>
  <c r="I920" i="33" s="1"/>
  <c r="C921" i="33"/>
  <c r="I921" i="33" s="1" a="1"/>
  <c r="I921" i="33" s="1"/>
  <c r="C922" i="33"/>
  <c r="I922" i="33" s="1" a="1"/>
  <c r="I922" i="33" s="1"/>
  <c r="C923" i="33"/>
  <c r="I923" i="33" s="1" a="1"/>
  <c r="I923" i="33" s="1"/>
  <c r="C924" i="33"/>
  <c r="I924" i="33" s="1" a="1"/>
  <c r="I924" i="33" s="1"/>
  <c r="C925" i="33"/>
  <c r="I925" i="33" s="1" a="1"/>
  <c r="I925" i="33" s="1"/>
  <c r="C926" i="33"/>
  <c r="I926" i="33" s="1" a="1"/>
  <c r="I926" i="33" s="1"/>
  <c r="C927" i="33"/>
  <c r="I927" i="33" s="1" a="1"/>
  <c r="I927" i="33" s="1"/>
  <c r="C928" i="33"/>
  <c r="I928" i="33" s="1" a="1"/>
  <c r="I928" i="33" s="1"/>
  <c r="C929" i="33"/>
  <c r="I929" i="33" s="1" a="1"/>
  <c r="I929" i="33" s="1"/>
  <c r="C930" i="33"/>
  <c r="I930" i="33" s="1" a="1"/>
  <c r="I930" i="33" s="1"/>
  <c r="C931" i="33"/>
  <c r="I931" i="33" s="1" a="1"/>
  <c r="I931" i="33" s="1"/>
  <c r="C932" i="33"/>
  <c r="I932" i="33" s="1" a="1"/>
  <c r="I932" i="33" s="1"/>
  <c r="C933" i="33"/>
  <c r="I933" i="33" s="1" a="1"/>
  <c r="I933" i="33" s="1"/>
  <c r="C934" i="33"/>
  <c r="I934" i="33" s="1" a="1"/>
  <c r="I934" i="33" s="1"/>
  <c r="C935" i="33"/>
  <c r="I935" i="33" s="1" a="1"/>
  <c r="I935" i="33" s="1"/>
  <c r="C936" i="33"/>
  <c r="I936" i="33" s="1" a="1"/>
  <c r="I936" i="33" s="1"/>
  <c r="C937" i="33"/>
  <c r="I937" i="33" s="1" a="1"/>
  <c r="I937" i="33" s="1"/>
  <c r="C938" i="33"/>
  <c r="I938" i="33" s="1" a="1"/>
  <c r="I938" i="33" s="1"/>
  <c r="C939" i="33"/>
  <c r="I939" i="33" s="1" a="1"/>
  <c r="I939" i="33" s="1"/>
  <c r="C940" i="33"/>
  <c r="I940" i="33" s="1" a="1"/>
  <c r="I940" i="33" s="1"/>
  <c r="C941" i="33"/>
  <c r="I941" i="33" s="1" a="1"/>
  <c r="I941" i="33" s="1"/>
  <c r="C942" i="33"/>
  <c r="I942" i="33" s="1" a="1"/>
  <c r="I942" i="33" s="1"/>
  <c r="C943" i="33"/>
  <c r="I943" i="33" s="1" a="1"/>
  <c r="I943" i="33" s="1"/>
  <c r="C944" i="33"/>
  <c r="I944" i="33" s="1" a="1"/>
  <c r="I944" i="33" s="1"/>
  <c r="C945" i="33"/>
  <c r="I945" i="33" s="1" a="1"/>
  <c r="I945" i="33" s="1"/>
  <c r="C946" i="33"/>
  <c r="I946" i="33" s="1" a="1"/>
  <c r="I946" i="33" s="1"/>
  <c r="C947" i="33"/>
  <c r="I947" i="33" s="1" a="1"/>
  <c r="I947" i="33" s="1"/>
  <c r="C948" i="33"/>
  <c r="I948" i="33" s="1" a="1"/>
  <c r="I948" i="33" s="1"/>
  <c r="C949" i="33"/>
  <c r="I949" i="33" s="1" a="1"/>
  <c r="I949" i="33" s="1"/>
  <c r="C950" i="33"/>
  <c r="I950" i="33" s="1" a="1"/>
  <c r="I950" i="33" s="1"/>
  <c r="C951" i="33"/>
  <c r="I951" i="33" s="1" a="1"/>
  <c r="I951" i="33" s="1"/>
  <c r="C952" i="33"/>
  <c r="I952" i="33" s="1" a="1"/>
  <c r="I952" i="33" s="1"/>
  <c r="C953" i="33"/>
  <c r="I953" i="33" s="1" a="1"/>
  <c r="I953" i="33" s="1"/>
  <c r="C954" i="33"/>
  <c r="I954" i="33" s="1" a="1"/>
  <c r="I954" i="33" s="1"/>
  <c r="C955" i="33"/>
  <c r="I955" i="33" s="1" a="1"/>
  <c r="I955" i="33" s="1"/>
  <c r="C956" i="33"/>
  <c r="I956" i="33" s="1" a="1"/>
  <c r="I956" i="33" s="1"/>
  <c r="C957" i="33"/>
  <c r="I957" i="33" s="1" a="1"/>
  <c r="I957" i="33" s="1"/>
  <c r="C958" i="33"/>
  <c r="I958" i="33" s="1" a="1"/>
  <c r="I958" i="33" s="1"/>
  <c r="C959" i="33"/>
  <c r="I959" i="33" s="1" a="1"/>
  <c r="I959" i="33" s="1"/>
  <c r="C960" i="33"/>
  <c r="I960" i="33" s="1" a="1"/>
  <c r="I960" i="33" s="1"/>
  <c r="C961" i="33"/>
  <c r="I961" i="33" s="1" a="1"/>
  <c r="I961" i="33" s="1"/>
  <c r="C962" i="33"/>
  <c r="I962" i="33" s="1" a="1"/>
  <c r="I962" i="33" s="1"/>
  <c r="C963" i="33"/>
  <c r="I963" i="33" s="1" a="1"/>
  <c r="I963" i="33" s="1"/>
  <c r="C964" i="33"/>
  <c r="I964" i="33" s="1" a="1"/>
  <c r="I964" i="33" s="1"/>
  <c r="C965" i="33"/>
  <c r="I965" i="33" s="1" a="1"/>
  <c r="I965" i="33" s="1"/>
  <c r="C966" i="33"/>
  <c r="I966" i="33" s="1" a="1"/>
  <c r="I966" i="33" s="1"/>
  <c r="C967" i="33"/>
  <c r="I967" i="33" s="1" a="1"/>
  <c r="I967" i="33" s="1"/>
  <c r="C968" i="33"/>
  <c r="I968" i="33" s="1" a="1"/>
  <c r="I968" i="33" s="1"/>
  <c r="C969" i="33"/>
  <c r="I969" i="33" s="1" a="1"/>
  <c r="I969" i="33" s="1"/>
  <c r="C970" i="33"/>
  <c r="I970" i="33" s="1" a="1"/>
  <c r="I970" i="33" s="1"/>
  <c r="C971" i="33"/>
  <c r="I971" i="33" s="1" a="1"/>
  <c r="I971" i="33" s="1"/>
  <c r="C972" i="33"/>
  <c r="I972" i="33" s="1" a="1"/>
  <c r="I972" i="33" s="1"/>
  <c r="C973" i="33"/>
  <c r="I973" i="33" s="1" a="1"/>
  <c r="I973" i="33" s="1"/>
  <c r="C974" i="33"/>
  <c r="I974" i="33" s="1" a="1"/>
  <c r="I974" i="33" s="1"/>
  <c r="C975" i="33"/>
  <c r="I975" i="33" s="1" a="1"/>
  <c r="I975" i="33" s="1"/>
  <c r="C976" i="33"/>
  <c r="I976" i="33" s="1" a="1"/>
  <c r="I976" i="33" s="1"/>
  <c r="C977" i="33"/>
  <c r="I977" i="33" s="1" a="1"/>
  <c r="I977" i="33" s="1"/>
  <c r="C978" i="33"/>
  <c r="I978" i="33" s="1" a="1"/>
  <c r="I978" i="33" s="1"/>
  <c r="C979" i="33"/>
  <c r="I979" i="33" s="1" a="1"/>
  <c r="I979" i="33" s="1"/>
  <c r="C980" i="33"/>
  <c r="I980" i="33" s="1" a="1"/>
  <c r="I980" i="33" s="1"/>
  <c r="C981" i="33"/>
  <c r="I981" i="33" s="1" a="1"/>
  <c r="I981" i="33" s="1"/>
  <c r="C982" i="33"/>
  <c r="I982" i="33" s="1" a="1"/>
  <c r="I982" i="33" s="1"/>
  <c r="C983" i="33"/>
  <c r="I983" i="33" s="1" a="1"/>
  <c r="I983" i="33" s="1"/>
  <c r="C984" i="33"/>
  <c r="I984" i="33" s="1" a="1"/>
  <c r="I984" i="33" s="1"/>
  <c r="C985" i="33"/>
  <c r="I985" i="33" s="1" a="1"/>
  <c r="I985" i="33" s="1"/>
  <c r="C986" i="33"/>
  <c r="I986" i="33" s="1" a="1"/>
  <c r="I986" i="33" s="1"/>
  <c r="C987" i="33"/>
  <c r="I987" i="33" s="1" a="1"/>
  <c r="I987" i="33" s="1"/>
  <c r="C988" i="33"/>
  <c r="I988" i="33" s="1" a="1"/>
  <c r="I988" i="33" s="1"/>
  <c r="C989" i="33"/>
  <c r="I989" i="33" s="1" a="1"/>
  <c r="I989" i="33" s="1"/>
  <c r="C990" i="33"/>
  <c r="I990" i="33" s="1" a="1"/>
  <c r="I990" i="33" s="1"/>
  <c r="C991" i="33"/>
  <c r="I991" i="33" s="1" a="1"/>
  <c r="I991" i="33" s="1"/>
  <c r="C992" i="33"/>
  <c r="I992" i="33" s="1" a="1"/>
  <c r="I992" i="33" s="1"/>
  <c r="C993" i="33"/>
  <c r="I993" i="33" s="1" a="1"/>
  <c r="I993" i="33" s="1"/>
  <c r="C994" i="33"/>
  <c r="I994" i="33" s="1" a="1"/>
  <c r="I994" i="33" s="1"/>
  <c r="C995" i="33"/>
  <c r="I995" i="33" s="1" a="1"/>
  <c r="I995" i="33" s="1"/>
  <c r="C996" i="33"/>
  <c r="I996" i="33" s="1" a="1"/>
  <c r="I996" i="33" s="1"/>
  <c r="C997" i="33"/>
  <c r="I997" i="33" s="1" a="1"/>
  <c r="I997" i="33" s="1"/>
  <c r="C998" i="33"/>
  <c r="I998" i="33" s="1" a="1"/>
  <c r="I998" i="33" s="1"/>
  <c r="C999" i="33"/>
  <c r="I999" i="33" s="1" a="1"/>
  <c r="I999" i="33" s="1"/>
  <c r="C1000" i="33"/>
  <c r="I1000" i="33" s="1" a="1"/>
  <c r="I1000" i="33" s="1"/>
  <c r="C1001" i="33"/>
  <c r="I1001" i="33" s="1" a="1"/>
  <c r="I1001" i="33" s="1"/>
  <c r="C1002" i="33"/>
  <c r="I1002" i="33" s="1" a="1"/>
  <c r="I1002" i="33" s="1"/>
  <c r="C1003" i="33"/>
  <c r="I1003" i="33" s="1" a="1"/>
  <c r="I1003" i="33" s="1"/>
  <c r="C1004" i="33"/>
  <c r="I1004" i="33" s="1" a="1"/>
  <c r="I1004" i="33" s="1"/>
  <c r="C1005" i="33"/>
  <c r="I1005" i="33" s="1" a="1"/>
  <c r="I1005" i="33" s="1"/>
  <c r="C1006" i="33"/>
  <c r="I1006" i="33" s="1" a="1"/>
  <c r="I1006" i="33" s="1"/>
  <c r="C1007" i="33"/>
  <c r="I1007" i="33" s="1" a="1"/>
  <c r="I1007" i="33" s="1"/>
  <c r="C1008" i="33"/>
  <c r="I1008" i="33" s="1" a="1"/>
  <c r="I1008" i="33" s="1"/>
  <c r="C1009" i="33"/>
  <c r="I1009" i="33" s="1" a="1"/>
  <c r="I1009" i="33" s="1"/>
  <c r="C1010" i="33"/>
  <c r="I1010" i="33" s="1" a="1"/>
  <c r="I1010" i="33" s="1"/>
  <c r="C1011" i="33"/>
  <c r="I1011" i="33" s="1" a="1"/>
  <c r="I1011" i="33" s="1"/>
  <c r="C1012" i="33"/>
  <c r="I1012" i="33" s="1" a="1"/>
  <c r="I1012" i="33" s="1"/>
  <c r="C1013" i="33"/>
  <c r="I1013" i="33" s="1" a="1"/>
  <c r="I1013" i="33" s="1"/>
  <c r="C1014" i="33"/>
  <c r="I1014" i="33" s="1" a="1"/>
  <c r="I1014" i="33" s="1"/>
  <c r="C1015" i="33"/>
  <c r="I1015" i="33" s="1" a="1"/>
  <c r="I1015" i="33" s="1"/>
  <c r="C1016" i="33"/>
  <c r="I1016" i="33" s="1" a="1"/>
  <c r="I1016" i="33" s="1"/>
  <c r="C1017" i="33"/>
  <c r="I1017" i="33" s="1" a="1"/>
  <c r="I1017" i="33" s="1"/>
  <c r="C1018" i="33"/>
  <c r="I1018" i="33" s="1" a="1"/>
  <c r="I1018" i="33" s="1"/>
  <c r="C1019" i="33"/>
  <c r="I1019" i="33" s="1" a="1"/>
  <c r="I1019" i="33" s="1"/>
  <c r="C1020" i="33"/>
  <c r="I1020" i="33" s="1" a="1"/>
  <c r="I1020" i="33" s="1"/>
  <c r="C1021" i="33"/>
  <c r="I1021" i="33" s="1" a="1"/>
  <c r="I1021" i="33" s="1"/>
  <c r="C1022" i="33"/>
  <c r="I1022" i="33" s="1" a="1"/>
  <c r="I1022" i="33" s="1"/>
  <c r="C1023" i="33"/>
  <c r="I1023" i="33" s="1" a="1"/>
  <c r="I1023" i="33" s="1"/>
  <c r="C1024" i="33"/>
  <c r="I1024" i="33" s="1" a="1"/>
  <c r="I1024" i="33" s="1"/>
  <c r="C1025" i="33"/>
  <c r="I1025" i="33" s="1" a="1"/>
  <c r="I1025" i="33" s="1"/>
  <c r="C1026" i="33"/>
  <c r="I1026" i="33" s="1" a="1"/>
  <c r="I1026" i="33" s="1"/>
  <c r="C1027" i="33"/>
  <c r="I1027" i="33" s="1" a="1"/>
  <c r="I1027" i="33" s="1"/>
  <c r="C1028" i="33"/>
  <c r="I1028" i="33" s="1" a="1"/>
  <c r="I1028" i="33" s="1"/>
  <c r="C1029" i="33"/>
  <c r="I1029" i="33" s="1" a="1"/>
  <c r="I1029" i="33" s="1"/>
  <c r="C1030" i="33"/>
  <c r="I1030" i="33" s="1" a="1"/>
  <c r="I1030" i="33" s="1"/>
  <c r="C1031" i="33"/>
  <c r="I1031" i="33" s="1" a="1"/>
  <c r="I1031" i="33" s="1"/>
  <c r="C1032" i="33"/>
  <c r="I1032" i="33" s="1" a="1"/>
  <c r="I1032" i="33" s="1"/>
  <c r="C1033" i="33"/>
  <c r="I1033" i="33" s="1" a="1"/>
  <c r="I1033" i="33" s="1"/>
  <c r="C1034" i="33"/>
  <c r="I1034" i="33" s="1" a="1"/>
  <c r="I1034" i="33" s="1"/>
  <c r="C1035" i="33"/>
  <c r="I1035" i="33" s="1" a="1"/>
  <c r="I1035" i="33" s="1"/>
  <c r="C1036" i="33"/>
  <c r="I1036" i="33" s="1" a="1"/>
  <c r="I1036" i="33" s="1"/>
  <c r="C1037" i="33"/>
  <c r="I1037" i="33" s="1" a="1"/>
  <c r="I1037" i="33" s="1"/>
  <c r="C1038" i="33"/>
  <c r="I1038" i="33" s="1" a="1"/>
  <c r="I1038" i="33" s="1"/>
  <c r="C1039" i="33"/>
  <c r="I1039" i="33" s="1" a="1"/>
  <c r="I1039" i="33" s="1"/>
  <c r="C1040" i="33"/>
  <c r="I1040" i="33" s="1" a="1"/>
  <c r="I1040" i="33" s="1"/>
  <c r="C1041" i="33"/>
  <c r="I1041" i="33" s="1" a="1"/>
  <c r="I1041" i="33" s="1"/>
  <c r="C1042" i="33"/>
  <c r="I1042" i="33" s="1" a="1"/>
  <c r="I1042" i="33" s="1"/>
  <c r="C1043" i="33"/>
  <c r="I1043" i="33" s="1" a="1"/>
  <c r="I1043" i="33" s="1"/>
  <c r="C1044" i="33"/>
  <c r="I1044" i="33" s="1" a="1"/>
  <c r="I1044" i="33" s="1"/>
  <c r="C1045" i="33"/>
  <c r="I1045" i="33" s="1" a="1"/>
  <c r="I1045" i="33" s="1"/>
  <c r="C1046" i="33"/>
  <c r="I1046" i="33" s="1" a="1"/>
  <c r="I1046" i="33" s="1"/>
  <c r="C1047" i="33"/>
  <c r="I1047" i="33" s="1" a="1"/>
  <c r="I1047" i="33" s="1"/>
  <c r="C1048" i="33"/>
  <c r="I1048" i="33" s="1" a="1"/>
  <c r="I1048" i="33" s="1"/>
  <c r="C1049" i="33"/>
  <c r="I1049" i="33" s="1" a="1"/>
  <c r="I1049" i="33" s="1"/>
  <c r="C1050" i="33"/>
  <c r="I1050" i="33" s="1" a="1"/>
  <c r="I1050" i="33" s="1"/>
  <c r="C1051" i="33"/>
  <c r="I1051" i="33" s="1" a="1"/>
  <c r="I1051" i="33" s="1"/>
  <c r="C1052" i="33"/>
  <c r="I1052" i="33" s="1" a="1"/>
  <c r="I1052" i="33" s="1"/>
  <c r="C1053" i="33"/>
  <c r="I1053" i="33" s="1" a="1"/>
  <c r="I1053" i="33" s="1"/>
  <c r="C1054" i="33"/>
  <c r="I1054" i="33" s="1" a="1"/>
  <c r="I1054" i="33" s="1"/>
  <c r="C1055" i="33"/>
  <c r="I1055" i="33" s="1" a="1"/>
  <c r="I1055" i="33" s="1"/>
  <c r="C1056" i="33"/>
  <c r="I1056" i="33" s="1" a="1"/>
  <c r="I1056" i="33" s="1"/>
  <c r="C1057" i="33"/>
  <c r="I1057" i="33" s="1" a="1"/>
  <c r="I1057" i="33" s="1"/>
  <c r="C1058" i="33"/>
  <c r="I1058" i="33" s="1" a="1"/>
  <c r="I1058" i="33" s="1"/>
  <c r="C1059" i="33"/>
  <c r="I1059" i="33" s="1" a="1"/>
  <c r="I1059" i="33" s="1"/>
  <c r="C1060" i="33"/>
  <c r="I1060" i="33" s="1" a="1"/>
  <c r="I1060" i="33" s="1"/>
  <c r="C1061" i="33"/>
  <c r="I1061" i="33" s="1" a="1"/>
  <c r="I1061" i="33" s="1"/>
  <c r="C1062" i="33"/>
  <c r="I1062" i="33" s="1" a="1"/>
  <c r="I1062" i="33" s="1"/>
  <c r="C1063" i="33"/>
  <c r="I1063" i="33" s="1" a="1"/>
  <c r="I1063" i="33" s="1"/>
  <c r="C1064" i="33"/>
  <c r="I1064" i="33" s="1" a="1"/>
  <c r="I1064" i="33" s="1"/>
  <c r="C1065" i="33"/>
  <c r="I1065" i="33" s="1" a="1"/>
  <c r="I1065" i="33" s="1"/>
  <c r="C1066" i="33"/>
  <c r="I1066" i="33" s="1" a="1"/>
  <c r="I1066" i="33" s="1"/>
  <c r="C1067" i="33"/>
  <c r="I1067" i="33" s="1" a="1"/>
  <c r="I1067" i="33" s="1"/>
  <c r="C1068" i="33"/>
  <c r="I1068" i="33" s="1" a="1"/>
  <c r="I1068" i="33" s="1"/>
  <c r="C1069" i="33"/>
  <c r="I1069" i="33" s="1" a="1"/>
  <c r="I1069" i="33" s="1"/>
  <c r="C1070" i="33"/>
  <c r="I1070" i="33" s="1" a="1"/>
  <c r="I1070" i="33" s="1"/>
  <c r="C1071" i="33"/>
  <c r="I1071" i="33" s="1" a="1"/>
  <c r="I1071" i="33" s="1"/>
  <c r="C1072" i="33"/>
  <c r="I1072" i="33" s="1" a="1"/>
  <c r="I1072" i="33" s="1"/>
  <c r="C1073" i="33"/>
  <c r="I1073" i="33" s="1" a="1"/>
  <c r="I1073" i="33" s="1"/>
  <c r="C1074" i="33"/>
  <c r="I1074" i="33" s="1" a="1"/>
  <c r="I1074" i="33" s="1"/>
  <c r="C1075" i="33"/>
  <c r="I1075" i="33" s="1" a="1"/>
  <c r="I1075" i="33" s="1"/>
  <c r="C1076" i="33"/>
  <c r="I1076" i="33" s="1" a="1"/>
  <c r="I1076" i="33" s="1"/>
  <c r="C1077" i="33"/>
  <c r="I1077" i="33" s="1" a="1"/>
  <c r="I1077" i="33" s="1"/>
  <c r="C1078" i="33"/>
  <c r="I1078" i="33" s="1" a="1"/>
  <c r="I1078" i="33" s="1"/>
  <c r="C1079" i="33"/>
  <c r="I1079" i="33" s="1" a="1"/>
  <c r="I1079" i="33" s="1"/>
  <c r="C1080" i="33"/>
  <c r="I1080" i="33" s="1" a="1"/>
  <c r="I1080" i="33" s="1"/>
  <c r="C1081" i="33"/>
  <c r="I1081" i="33" s="1" a="1"/>
  <c r="I1081" i="33" s="1"/>
  <c r="C1082" i="33"/>
  <c r="I1082" i="33" s="1" a="1"/>
  <c r="I1082" i="33" s="1"/>
  <c r="C1083" i="33"/>
  <c r="I1083" i="33" s="1" a="1"/>
  <c r="I1083" i="33" s="1"/>
  <c r="C1084" i="33"/>
  <c r="I1084" i="33" s="1" a="1"/>
  <c r="I1084" i="33" s="1"/>
  <c r="C1085" i="33"/>
  <c r="I1085" i="33" s="1" a="1"/>
  <c r="I1085" i="33" s="1"/>
  <c r="C1086" i="33"/>
  <c r="I1086" i="33" s="1" a="1"/>
  <c r="I1086" i="33" s="1"/>
  <c r="C1087" i="33"/>
  <c r="I1087" i="33" s="1" a="1"/>
  <c r="I1087" i="33" s="1"/>
  <c r="C1088" i="33"/>
  <c r="I1088" i="33" s="1" a="1"/>
  <c r="I1088" i="33" s="1"/>
  <c r="C1089" i="33"/>
  <c r="I1089" i="33" s="1" a="1"/>
  <c r="I1089" i="33" s="1"/>
  <c r="C1090" i="33"/>
  <c r="I1090" i="33" s="1" a="1"/>
  <c r="I1090" i="33" s="1"/>
  <c r="C1091" i="33"/>
  <c r="I1091" i="33" s="1" a="1"/>
  <c r="I1091" i="33" s="1"/>
  <c r="C1092" i="33"/>
  <c r="I1092" i="33" s="1" a="1"/>
  <c r="I1092" i="33" s="1"/>
  <c r="C1093" i="33"/>
  <c r="I1093" i="33" s="1" a="1"/>
  <c r="I1093" i="33" s="1"/>
  <c r="C1094" i="33"/>
  <c r="I1094" i="33" s="1" a="1"/>
  <c r="I1094" i="33" s="1"/>
  <c r="C1095" i="33"/>
  <c r="I1095" i="33" s="1" a="1"/>
  <c r="I1095" i="33" s="1"/>
  <c r="C1096" i="33"/>
  <c r="I1096" i="33" s="1" a="1"/>
  <c r="I1096" i="33" s="1"/>
  <c r="C1097" i="33"/>
  <c r="I1097" i="33" s="1" a="1"/>
  <c r="I1097" i="33" s="1"/>
  <c r="C1098" i="33"/>
  <c r="I1098" i="33" s="1" a="1"/>
  <c r="I1098" i="33" s="1"/>
  <c r="C1099" i="33"/>
  <c r="I1099" i="33" s="1" a="1"/>
  <c r="I1099" i="33" s="1"/>
  <c r="C1100" i="33"/>
  <c r="I1100" i="33" s="1" a="1"/>
  <c r="I1100" i="33" s="1"/>
  <c r="C1101" i="33"/>
  <c r="I1101" i="33" s="1" a="1"/>
  <c r="I1101" i="33" s="1"/>
  <c r="C1102" i="33"/>
  <c r="I1102" i="33" s="1" a="1"/>
  <c r="I1102" i="33" s="1"/>
  <c r="C1103" i="33"/>
  <c r="I1103" i="33" s="1" a="1"/>
  <c r="I1103" i="33" s="1"/>
  <c r="C1104" i="33"/>
  <c r="I1104" i="33" s="1" a="1"/>
  <c r="I1104" i="33" s="1"/>
  <c r="C1105" i="33"/>
  <c r="I1105" i="33" s="1" a="1"/>
  <c r="I1105" i="33" s="1"/>
  <c r="C1106" i="33"/>
  <c r="I1106" i="33" s="1" a="1"/>
  <c r="I1106" i="33" s="1"/>
  <c r="C1107" i="33"/>
  <c r="I1107" i="33" s="1" a="1"/>
  <c r="I1107" i="33" s="1"/>
  <c r="C1108" i="33"/>
  <c r="I1108" i="33" s="1" a="1"/>
  <c r="I1108" i="33" s="1"/>
  <c r="C1109" i="33"/>
  <c r="I1109" i="33" s="1" a="1"/>
  <c r="I1109" i="33" s="1"/>
  <c r="C1110" i="33"/>
  <c r="I1110" i="33" s="1" a="1"/>
  <c r="I1110" i="33" s="1"/>
  <c r="C1111" i="33"/>
  <c r="I1111" i="33" s="1" a="1"/>
  <c r="I1111" i="33" s="1"/>
  <c r="C1112" i="33"/>
  <c r="I1112" i="33" s="1" a="1"/>
  <c r="I1112" i="33" s="1"/>
  <c r="C1113" i="33"/>
  <c r="I1113" i="33" s="1" a="1"/>
  <c r="I1113" i="33" s="1"/>
  <c r="C1114" i="33"/>
  <c r="I1114" i="33" s="1" a="1"/>
  <c r="I1114" i="33" s="1"/>
  <c r="C1115" i="33"/>
  <c r="I1115" i="33" s="1" a="1"/>
  <c r="I1115" i="33" s="1"/>
  <c r="C1116" i="33"/>
  <c r="I1116" i="33" s="1" a="1"/>
  <c r="I1116" i="33" s="1"/>
  <c r="C1117" i="33"/>
  <c r="I1117" i="33" s="1" a="1"/>
  <c r="I1117" i="33" s="1"/>
  <c r="C1118" i="33"/>
  <c r="I1118" i="33" s="1" a="1"/>
  <c r="I1118" i="33" s="1"/>
  <c r="C1119" i="33"/>
  <c r="I1119" i="33" s="1" a="1"/>
  <c r="I1119" i="33" s="1"/>
  <c r="C1120" i="33"/>
  <c r="I1120" i="33" s="1" a="1"/>
  <c r="I1120" i="33" s="1"/>
  <c r="C1121" i="33"/>
  <c r="I1121" i="33" s="1" a="1"/>
  <c r="I1121" i="33" s="1"/>
  <c r="C1122" i="33"/>
  <c r="I1122" i="33" s="1" a="1"/>
  <c r="I1122" i="33" s="1"/>
  <c r="C1123" i="33"/>
  <c r="I1123" i="33" s="1" a="1"/>
  <c r="I1123" i="33" s="1"/>
  <c r="C1124" i="33"/>
  <c r="I1124" i="33" s="1" a="1"/>
  <c r="I1124" i="33" s="1"/>
  <c r="C1125" i="33"/>
  <c r="I1125" i="33" s="1" a="1"/>
  <c r="I1125" i="33" s="1"/>
  <c r="C1126" i="33"/>
  <c r="I1126" i="33" s="1" a="1"/>
  <c r="I1126" i="33" s="1"/>
  <c r="C1127" i="33"/>
  <c r="I1127" i="33" s="1" a="1"/>
  <c r="I1127" i="33" s="1"/>
  <c r="C1128" i="33"/>
  <c r="I1128" i="33" s="1" a="1"/>
  <c r="I1128" i="33" s="1"/>
  <c r="C1129" i="33"/>
  <c r="I1129" i="33" s="1" a="1"/>
  <c r="I1129" i="33" s="1"/>
  <c r="C1130" i="33"/>
  <c r="I1130" i="33" s="1" a="1"/>
  <c r="I1130" i="33" s="1"/>
  <c r="C1131" i="33"/>
  <c r="I1131" i="33" s="1" a="1"/>
  <c r="I1131" i="33" s="1"/>
  <c r="C1132" i="33"/>
  <c r="I1132" i="33" s="1" a="1"/>
  <c r="I1132" i="33" s="1"/>
  <c r="C1133" i="33"/>
  <c r="I1133" i="33" s="1" a="1"/>
  <c r="I1133" i="33" s="1"/>
  <c r="C1134" i="33"/>
  <c r="I1134" i="33" s="1" a="1"/>
  <c r="I1134" i="33" s="1"/>
  <c r="C1135" i="33"/>
  <c r="I1135" i="33" s="1" a="1"/>
  <c r="I1135" i="33" s="1"/>
  <c r="C1136" i="33"/>
  <c r="I1136" i="33" s="1" a="1"/>
  <c r="I1136" i="33" s="1"/>
  <c r="C1137" i="33"/>
  <c r="I1137" i="33" s="1" a="1"/>
  <c r="I1137" i="33" s="1"/>
  <c r="C1138" i="33"/>
  <c r="I1138" i="33" s="1" a="1"/>
  <c r="I1138" i="33" s="1"/>
  <c r="C1139" i="33"/>
  <c r="I1139" i="33" s="1" a="1"/>
  <c r="I1139" i="33" s="1"/>
  <c r="C1140" i="33"/>
  <c r="I1140" i="33" s="1" a="1"/>
  <c r="I1140" i="33" s="1"/>
  <c r="C1141" i="33"/>
  <c r="I1141" i="33" s="1" a="1"/>
  <c r="I1141" i="33" s="1"/>
  <c r="C1142" i="33"/>
  <c r="I1142" i="33" s="1" a="1"/>
  <c r="I1142" i="33" s="1"/>
  <c r="C1143" i="33"/>
  <c r="I1143" i="33" s="1" a="1"/>
  <c r="I1143" i="33" s="1"/>
  <c r="C1144" i="33"/>
  <c r="I1144" i="33" s="1" a="1"/>
  <c r="I1144" i="33" s="1"/>
  <c r="C1145" i="33"/>
  <c r="I1145" i="33" s="1" a="1"/>
  <c r="I1145" i="33" s="1"/>
  <c r="C1146" i="33"/>
  <c r="I1146" i="33" s="1" a="1"/>
  <c r="I1146" i="33" s="1"/>
  <c r="C1147" i="33"/>
  <c r="I1147" i="33" s="1" a="1"/>
  <c r="I1147" i="33" s="1"/>
  <c r="C1148" i="33"/>
  <c r="I1148" i="33" s="1" a="1"/>
  <c r="I1148" i="33" s="1"/>
  <c r="C1149" i="33"/>
  <c r="I1149" i="33" s="1" a="1"/>
  <c r="I1149" i="33" s="1"/>
  <c r="C1150" i="33"/>
  <c r="I1150" i="33" s="1" a="1"/>
  <c r="I1150" i="33" s="1"/>
  <c r="C1151" i="33"/>
  <c r="I1151" i="33" s="1" a="1"/>
  <c r="I1151" i="33" s="1"/>
  <c r="C1152" i="33"/>
  <c r="I1152" i="33" s="1" a="1"/>
  <c r="I1152" i="33" s="1"/>
  <c r="C1153" i="33"/>
  <c r="I1153" i="33" s="1" a="1"/>
  <c r="I1153" i="33" s="1"/>
  <c r="C1154" i="33"/>
  <c r="I1154" i="33" s="1" a="1"/>
  <c r="I1154" i="33" s="1"/>
  <c r="C1155" i="33"/>
  <c r="I1155" i="33" s="1" a="1"/>
  <c r="I1155" i="33" s="1"/>
  <c r="C1156" i="33"/>
  <c r="I1156" i="33" s="1" a="1"/>
  <c r="I1156" i="33" s="1"/>
  <c r="C1157" i="33"/>
  <c r="I1157" i="33" s="1" a="1"/>
  <c r="I1157" i="33" s="1"/>
  <c r="C1158" i="33"/>
  <c r="I1158" i="33" s="1" a="1"/>
  <c r="I1158" i="33" s="1"/>
  <c r="C1159" i="33"/>
  <c r="I1159" i="33" s="1" a="1"/>
  <c r="I1159" i="33" s="1"/>
  <c r="C1160" i="33"/>
  <c r="I1160" i="33" s="1" a="1"/>
  <c r="I1160" i="33" s="1"/>
  <c r="C1161" i="33"/>
  <c r="I1161" i="33" s="1" a="1"/>
  <c r="I1161" i="33" s="1"/>
  <c r="C1162" i="33"/>
  <c r="I1162" i="33" s="1" a="1"/>
  <c r="I1162" i="33" s="1"/>
  <c r="C1163" i="33"/>
  <c r="I1163" i="33" s="1" a="1"/>
  <c r="I1163" i="33" s="1"/>
  <c r="C1164" i="33"/>
  <c r="I1164" i="33" s="1" a="1"/>
  <c r="I1164" i="33" s="1"/>
  <c r="C1165" i="33"/>
  <c r="I1165" i="33" s="1" a="1"/>
  <c r="I1165" i="33" s="1"/>
  <c r="C1166" i="33"/>
  <c r="I1166" i="33" s="1" a="1"/>
  <c r="I1166" i="33" s="1"/>
  <c r="C1167" i="33"/>
  <c r="I1167" i="33" s="1" a="1"/>
  <c r="I1167" i="33" s="1"/>
  <c r="C1168" i="33"/>
  <c r="I1168" i="33" s="1" a="1"/>
  <c r="I1168" i="33" s="1"/>
  <c r="C1169" i="33"/>
  <c r="I1169" i="33" s="1" a="1"/>
  <c r="I1169" i="33" s="1"/>
  <c r="C1170" i="33"/>
  <c r="I1170" i="33" s="1" a="1"/>
  <c r="I1170" i="33" s="1"/>
  <c r="C1171" i="33"/>
  <c r="I1171" i="33" s="1" a="1"/>
  <c r="I1171" i="33" s="1"/>
  <c r="C1172" i="33"/>
  <c r="I1172" i="33" s="1" a="1"/>
  <c r="I1172" i="33" s="1"/>
  <c r="C1173" i="33"/>
  <c r="I1173" i="33" s="1" a="1"/>
  <c r="I1173" i="33" s="1"/>
  <c r="C1174" i="33"/>
  <c r="I1174" i="33" s="1" a="1"/>
  <c r="I1174" i="33" s="1"/>
  <c r="C1175" i="33"/>
  <c r="I1175" i="33" s="1" a="1"/>
  <c r="I1175" i="33" s="1"/>
  <c r="C1176" i="33"/>
  <c r="I1176" i="33" s="1" a="1"/>
  <c r="I1176" i="33" s="1"/>
  <c r="C1177" i="33"/>
  <c r="I1177" i="33" s="1" a="1"/>
  <c r="I1177" i="33" s="1"/>
  <c r="C1178" i="33"/>
  <c r="I1178" i="33" s="1" a="1"/>
  <c r="I1178" i="33" s="1"/>
  <c r="C1179" i="33"/>
  <c r="I1179" i="33" s="1" a="1"/>
  <c r="I1179" i="33" s="1"/>
  <c r="C1180" i="33"/>
  <c r="I1180" i="33" s="1" a="1"/>
  <c r="I1180" i="33" s="1"/>
  <c r="C1181" i="33"/>
  <c r="I1181" i="33" s="1" a="1"/>
  <c r="I1181" i="33" s="1"/>
  <c r="C1182" i="33"/>
  <c r="I1182" i="33" s="1" a="1"/>
  <c r="I1182" i="33" s="1"/>
  <c r="C1183" i="33"/>
  <c r="I1183" i="33" s="1" a="1"/>
  <c r="I1183" i="33" s="1"/>
  <c r="C1184" i="33"/>
  <c r="I1184" i="33" s="1" a="1"/>
  <c r="I1184" i="33" s="1"/>
  <c r="C1185" i="33"/>
  <c r="I1185" i="33" s="1" a="1"/>
  <c r="I1185" i="33" s="1"/>
  <c r="C1186" i="33"/>
  <c r="I1186" i="33" s="1" a="1"/>
  <c r="I1186" i="33" s="1"/>
  <c r="C1187" i="33"/>
  <c r="I1187" i="33" s="1" a="1"/>
  <c r="I1187" i="33" s="1"/>
  <c r="C1188" i="33"/>
  <c r="I1188" i="33" s="1" a="1"/>
  <c r="I1188" i="33" s="1"/>
  <c r="C1189" i="33"/>
  <c r="I1189" i="33" s="1" a="1"/>
  <c r="I1189" i="33" s="1"/>
  <c r="C1190" i="33"/>
  <c r="I1190" i="33" s="1" a="1"/>
  <c r="I1190" i="33" s="1"/>
  <c r="C1191" i="33"/>
  <c r="I1191" i="33" s="1" a="1"/>
  <c r="I1191" i="33" s="1"/>
  <c r="C1192" i="33"/>
  <c r="I1192" i="33" s="1" a="1"/>
  <c r="I1192" i="33" s="1"/>
  <c r="C1193" i="33"/>
  <c r="I1193" i="33" s="1" a="1"/>
  <c r="I1193" i="33" s="1"/>
  <c r="C1194" i="33"/>
  <c r="I1194" i="33" s="1" a="1"/>
  <c r="I1194" i="33" s="1"/>
  <c r="C1195" i="33"/>
  <c r="I1195" i="33" s="1" a="1"/>
  <c r="I1195" i="33" s="1"/>
  <c r="C1196" i="33"/>
  <c r="I1196" i="33" s="1" a="1"/>
  <c r="I1196" i="33" s="1"/>
  <c r="C1197" i="33"/>
  <c r="I1197" i="33" s="1" a="1"/>
  <c r="I1197" i="33" s="1"/>
  <c r="C1198" i="33"/>
  <c r="C1199" i="33"/>
  <c r="C1200" i="33"/>
  <c r="C1201" i="33"/>
  <c r="C1202" i="33"/>
  <c r="C1203" i="33"/>
  <c r="C1204" i="33"/>
  <c r="C1205" i="33"/>
  <c r="C1206" i="33"/>
  <c r="C1207" i="33"/>
  <c r="C1208" i="33"/>
  <c r="C1209" i="33"/>
  <c r="C1210" i="33"/>
  <c r="C1211" i="33"/>
  <c r="C1212" i="33"/>
  <c r="C1213" i="33"/>
  <c r="C1214" i="33"/>
  <c r="C1215" i="33"/>
  <c r="C1216" i="33"/>
  <c r="C1217" i="33"/>
  <c r="C1218" i="33"/>
  <c r="C1219" i="33"/>
  <c r="C1220" i="33"/>
  <c r="C1221" i="33"/>
  <c r="C1222" i="33"/>
  <c r="C1223" i="33"/>
  <c r="C1224" i="33"/>
  <c r="C1225" i="33"/>
  <c r="C1226" i="33"/>
  <c r="C1227" i="33"/>
  <c r="C1228" i="33"/>
  <c r="C1229" i="33"/>
  <c r="C1230" i="33"/>
  <c r="C1231" i="33"/>
  <c r="C1232" i="33"/>
  <c r="C1233" i="33"/>
  <c r="C1234" i="33"/>
  <c r="C1235" i="33"/>
  <c r="C1236" i="33"/>
  <c r="C1237" i="33"/>
  <c r="C1238" i="33"/>
  <c r="C1239" i="33"/>
  <c r="C1240" i="33"/>
  <c r="C1241" i="33"/>
  <c r="C1242" i="33"/>
  <c r="C1243" i="33"/>
  <c r="C1244" i="33"/>
  <c r="C1245" i="33"/>
  <c r="C1246" i="33"/>
  <c r="C1247" i="33"/>
  <c r="C1248" i="33"/>
  <c r="C1249" i="33"/>
  <c r="C1250" i="33"/>
  <c r="C1251" i="33"/>
  <c r="C1252" i="33"/>
  <c r="C1253" i="33"/>
  <c r="C1254" i="33"/>
  <c r="C1255" i="33"/>
  <c r="C1256" i="33"/>
  <c r="C1257" i="33"/>
  <c r="C1258" i="33"/>
  <c r="C1259" i="33"/>
  <c r="C1260" i="33"/>
  <c r="C1261" i="33"/>
  <c r="C1262" i="33"/>
  <c r="C1263" i="33"/>
  <c r="C1264" i="33"/>
  <c r="C1265" i="33"/>
  <c r="C1266" i="33"/>
  <c r="C1267" i="33"/>
  <c r="C1268" i="33"/>
  <c r="C1269" i="33"/>
  <c r="C1270" i="33"/>
  <c r="C1271" i="33"/>
  <c r="C1272" i="33"/>
  <c r="C1273" i="33"/>
  <c r="C1274" i="33"/>
  <c r="C1275" i="33"/>
  <c r="C1276" i="33"/>
  <c r="C1277" i="33"/>
  <c r="C1278" i="33"/>
  <c r="C1279" i="33"/>
  <c r="C1280" i="33"/>
  <c r="C1281" i="33"/>
  <c r="C1282" i="33"/>
  <c r="C1283" i="33"/>
  <c r="C1284" i="33"/>
  <c r="C1285" i="33"/>
  <c r="C1286" i="33"/>
  <c r="C1287" i="33"/>
  <c r="C1288" i="33"/>
  <c r="C1289" i="33"/>
  <c r="C1290" i="33"/>
  <c r="C1291" i="33"/>
  <c r="C1292" i="33"/>
  <c r="C1293" i="33"/>
  <c r="C1294" i="33"/>
  <c r="C1295" i="33"/>
  <c r="C1296" i="33"/>
  <c r="C1297" i="33"/>
  <c r="C1298" i="33"/>
  <c r="C1299" i="33"/>
  <c r="C1300" i="33"/>
  <c r="C1301" i="33"/>
  <c r="C1302" i="33"/>
  <c r="C1303" i="33"/>
  <c r="C1304" i="33"/>
  <c r="C1305" i="33"/>
  <c r="C1306" i="33"/>
  <c r="C1307" i="33"/>
  <c r="C1308" i="33"/>
  <c r="C1309" i="33"/>
  <c r="C1310" i="33"/>
  <c r="C1311" i="33"/>
  <c r="C1312" i="33"/>
  <c r="C1313" i="33"/>
  <c r="C1314" i="33"/>
  <c r="C1315" i="33"/>
  <c r="C1316" i="33"/>
  <c r="C1317" i="33"/>
  <c r="C1318" i="33"/>
  <c r="C1319" i="33"/>
  <c r="C1320" i="33"/>
  <c r="C1321" i="33"/>
  <c r="C1322" i="33"/>
  <c r="C1323" i="33"/>
  <c r="C1324" i="33"/>
  <c r="C1325" i="33"/>
  <c r="C1326" i="33"/>
  <c r="C1327" i="33"/>
  <c r="C1328" i="33"/>
  <c r="C1329" i="33"/>
  <c r="C1330" i="33"/>
  <c r="C1331" i="33"/>
  <c r="C1332" i="33"/>
  <c r="C1333" i="33"/>
  <c r="C1334" i="33"/>
  <c r="C1335" i="33"/>
  <c r="C1336" i="33"/>
  <c r="C1337" i="33"/>
  <c r="C1338" i="33"/>
  <c r="C1339" i="33"/>
  <c r="C1340" i="33"/>
  <c r="C1341" i="33"/>
  <c r="C1342" i="33"/>
  <c r="C1343" i="33"/>
  <c r="C1344" i="33"/>
  <c r="C1345" i="33"/>
  <c r="C1346" i="33"/>
  <c r="C1347" i="33"/>
  <c r="C1348" i="33"/>
  <c r="C1349" i="33"/>
  <c r="C1350" i="33"/>
  <c r="C1351" i="33"/>
  <c r="C1352" i="33"/>
  <c r="C1353" i="33"/>
  <c r="C1354" i="33"/>
  <c r="C1355" i="33"/>
  <c r="C1356" i="33"/>
  <c r="C1357" i="33"/>
  <c r="C1358" i="33"/>
  <c r="C1359" i="33"/>
  <c r="C1360" i="33"/>
  <c r="C1361" i="33"/>
  <c r="C1362" i="33"/>
  <c r="C1363" i="33"/>
  <c r="C1364" i="33"/>
  <c r="C1365" i="33"/>
  <c r="C1366" i="33"/>
  <c r="C1367" i="33"/>
  <c r="C1368" i="33"/>
  <c r="C1369" i="33"/>
  <c r="C1370" i="33"/>
  <c r="C1371" i="33"/>
  <c r="C1372" i="33"/>
  <c r="C1373" i="33"/>
  <c r="C1374" i="33"/>
  <c r="C1375" i="33"/>
  <c r="C1376" i="33"/>
  <c r="C1377" i="33"/>
  <c r="C1378" i="33"/>
  <c r="C1379" i="33"/>
  <c r="C1380" i="33"/>
  <c r="C1381" i="33"/>
  <c r="C1382" i="33"/>
  <c r="C1383" i="33"/>
  <c r="C1384" i="33"/>
  <c r="C1385" i="33"/>
  <c r="C1386" i="33"/>
  <c r="C1387" i="33"/>
  <c r="C1388" i="33"/>
  <c r="C1389" i="33"/>
  <c r="C1390" i="33"/>
  <c r="C1391" i="33"/>
  <c r="C1392" i="33"/>
  <c r="C1393" i="33"/>
  <c r="C1394" i="33"/>
  <c r="C1395" i="33"/>
  <c r="C1396" i="33"/>
  <c r="C1397" i="33"/>
  <c r="C1398" i="33"/>
  <c r="C1399" i="33"/>
  <c r="C1400" i="33"/>
  <c r="C1401" i="33"/>
  <c r="C1402" i="33"/>
  <c r="C1403" i="33"/>
  <c r="C1404" i="33"/>
  <c r="C1405" i="33"/>
  <c r="C1406" i="33"/>
  <c r="C1407" i="33"/>
  <c r="C1408" i="33"/>
  <c r="C1409" i="33"/>
  <c r="C1410" i="33"/>
  <c r="C1411" i="33"/>
  <c r="C1412" i="33"/>
  <c r="C1413" i="33"/>
  <c r="C1414" i="33"/>
  <c r="C1415" i="33"/>
  <c r="C1416" i="33"/>
  <c r="C1417" i="33"/>
  <c r="C1418" i="33"/>
  <c r="C1419" i="33"/>
  <c r="C1420" i="33"/>
  <c r="C1421" i="33"/>
  <c r="C1422" i="33"/>
  <c r="C1423" i="33"/>
  <c r="C1424" i="33"/>
  <c r="C1425" i="33"/>
  <c r="C1426" i="33"/>
  <c r="C1427" i="33"/>
  <c r="C1428" i="33"/>
  <c r="C1429" i="33"/>
  <c r="C1430" i="33"/>
  <c r="C1431" i="33"/>
  <c r="C1432" i="33"/>
  <c r="C1433" i="33"/>
  <c r="C1434" i="33"/>
  <c r="C1435" i="33"/>
  <c r="C1436" i="33"/>
  <c r="C1437" i="33"/>
  <c r="C1438" i="33"/>
  <c r="C1439" i="33"/>
  <c r="C1440" i="33"/>
  <c r="C1441" i="33"/>
  <c r="C1442" i="33"/>
  <c r="C1443" i="33"/>
  <c r="C1444" i="33"/>
  <c r="C1445" i="33"/>
  <c r="C1446" i="33"/>
  <c r="C1447" i="33"/>
  <c r="C1448" i="33"/>
  <c r="C1449" i="33"/>
  <c r="C1450" i="33"/>
  <c r="C1451" i="33"/>
  <c r="C1452" i="33"/>
  <c r="C1453" i="33"/>
  <c r="C1454" i="33"/>
  <c r="C1455" i="33"/>
  <c r="C1456" i="33"/>
  <c r="C1457" i="33"/>
  <c r="C1458" i="33"/>
  <c r="C1459" i="33"/>
  <c r="C1460" i="33"/>
  <c r="C1461" i="33"/>
  <c r="C1462" i="33"/>
  <c r="C1463" i="33"/>
  <c r="C1464" i="33"/>
  <c r="C1465" i="33"/>
  <c r="C1466" i="33"/>
  <c r="C1467" i="33"/>
  <c r="C1468" i="33"/>
  <c r="C1469" i="33"/>
  <c r="C1470" i="33"/>
  <c r="C1471" i="33"/>
  <c r="C1472" i="33"/>
  <c r="C1473" i="33"/>
  <c r="C1474" i="33"/>
  <c r="C1475" i="33"/>
  <c r="C1476" i="33"/>
  <c r="C1477" i="33"/>
  <c r="C1478" i="33"/>
  <c r="C1479" i="33"/>
  <c r="C1480" i="33"/>
  <c r="C1481" i="33"/>
  <c r="C1482" i="33"/>
  <c r="C1483" i="33"/>
  <c r="C1484" i="33"/>
  <c r="C1485" i="33"/>
  <c r="C1486" i="33"/>
  <c r="C1487" i="33"/>
  <c r="C1488" i="33"/>
  <c r="C1489" i="33"/>
  <c r="C1490" i="33"/>
  <c r="C1491" i="33"/>
  <c r="C1492" i="33"/>
  <c r="C1493" i="33"/>
  <c r="C1494" i="33"/>
  <c r="C1495" i="33"/>
  <c r="C1496" i="33"/>
  <c r="C1497" i="33"/>
  <c r="C1498" i="33"/>
  <c r="C1499" i="33"/>
  <c r="C1500" i="33"/>
  <c r="C1501" i="33"/>
  <c r="C1502" i="33"/>
  <c r="C1503" i="33"/>
  <c r="C1504" i="33"/>
  <c r="C1505" i="33"/>
  <c r="C1506" i="33"/>
  <c r="C1507" i="33"/>
  <c r="C1508" i="33"/>
  <c r="C1509" i="33"/>
  <c r="C1510" i="33"/>
  <c r="C1511" i="33"/>
  <c r="C1512" i="33"/>
  <c r="C1513" i="33"/>
  <c r="C1514" i="33"/>
  <c r="C1515" i="33"/>
  <c r="C1516" i="33"/>
  <c r="C1517" i="33"/>
  <c r="C1518" i="33"/>
  <c r="C1519" i="33"/>
  <c r="C1520" i="33"/>
  <c r="C1521" i="33"/>
  <c r="C1522" i="33"/>
  <c r="C1523" i="33"/>
  <c r="C1524" i="33"/>
  <c r="C1525" i="33"/>
  <c r="C1526" i="33"/>
  <c r="C1527" i="33"/>
  <c r="C1528" i="33"/>
  <c r="C1529" i="33"/>
  <c r="C1530" i="33"/>
  <c r="C1531" i="33"/>
  <c r="C1532" i="33"/>
  <c r="C1533" i="33"/>
  <c r="C1534" i="33"/>
  <c r="C1535" i="33"/>
  <c r="C1536" i="33"/>
  <c r="C1537" i="33"/>
  <c r="C1538" i="33"/>
  <c r="C1539" i="33"/>
  <c r="C1540" i="33"/>
  <c r="C1541" i="33"/>
  <c r="C1542" i="33"/>
  <c r="C1543" i="33"/>
  <c r="C1544" i="33"/>
  <c r="C1545" i="33"/>
  <c r="C1546" i="33"/>
  <c r="C1547" i="33"/>
  <c r="C1548" i="33"/>
  <c r="C1549" i="33"/>
  <c r="C1550" i="33"/>
  <c r="C1551" i="33"/>
  <c r="C1552" i="33"/>
  <c r="C1553" i="33"/>
  <c r="C1554" i="33"/>
  <c r="C1555" i="33"/>
  <c r="C1556" i="33"/>
  <c r="C1557" i="33"/>
  <c r="C1558" i="33"/>
  <c r="C1559" i="33"/>
  <c r="C1560" i="33"/>
  <c r="C1561" i="33"/>
  <c r="C1562" i="33"/>
  <c r="C1563" i="33"/>
  <c r="C1564" i="33"/>
  <c r="C1565" i="33"/>
  <c r="C1566" i="33"/>
  <c r="C1567" i="33"/>
  <c r="C1568" i="33"/>
  <c r="C1569" i="33"/>
  <c r="C1570" i="33"/>
  <c r="C1571" i="33"/>
  <c r="C1572" i="33"/>
  <c r="C1573" i="33"/>
  <c r="C1574" i="33"/>
  <c r="C1575" i="33"/>
  <c r="C1576" i="33"/>
  <c r="C1577" i="33"/>
  <c r="C1578" i="33"/>
  <c r="C1579" i="33"/>
  <c r="C1580" i="33"/>
  <c r="C1581" i="33"/>
  <c r="C1582" i="33"/>
  <c r="C1583" i="33"/>
  <c r="C1584" i="33"/>
  <c r="C1585" i="33"/>
  <c r="C1586" i="33"/>
  <c r="C1587" i="33"/>
  <c r="C1588" i="33"/>
  <c r="C1589" i="33"/>
  <c r="C1590" i="33"/>
  <c r="C1591" i="33"/>
  <c r="C1592" i="33"/>
  <c r="C1593" i="33"/>
  <c r="C1594" i="33"/>
  <c r="C1595" i="33"/>
  <c r="C1596" i="33"/>
  <c r="C1597" i="33"/>
  <c r="C1598" i="33"/>
  <c r="C1599" i="33"/>
  <c r="C1600" i="33"/>
  <c r="C1601" i="33"/>
  <c r="C1602" i="33"/>
  <c r="C1603" i="33"/>
  <c r="C1604" i="33"/>
  <c r="C1605" i="33"/>
  <c r="C1606" i="33"/>
  <c r="C1607" i="33"/>
  <c r="C1608" i="33"/>
  <c r="C1609" i="33"/>
  <c r="C1610" i="33"/>
  <c r="C1611" i="33"/>
  <c r="C1612" i="33"/>
  <c r="C1613" i="33"/>
  <c r="C1614" i="33"/>
  <c r="C1615" i="33"/>
  <c r="C1616" i="33"/>
  <c r="C1617" i="33"/>
  <c r="C1618" i="33"/>
  <c r="C1619" i="33"/>
  <c r="C1620" i="33"/>
  <c r="C1621" i="33"/>
  <c r="C1622" i="33"/>
  <c r="C1623" i="33"/>
  <c r="C1624" i="33"/>
  <c r="C1625" i="33"/>
  <c r="C1626" i="33"/>
  <c r="C1627" i="33"/>
  <c r="C1628" i="33"/>
  <c r="C1629" i="33"/>
  <c r="C1630" i="33"/>
  <c r="C1631" i="33"/>
  <c r="C1632" i="33"/>
  <c r="C1633" i="33"/>
  <c r="C1634" i="33"/>
  <c r="C1635" i="33"/>
  <c r="C1636" i="33"/>
  <c r="C1637" i="33"/>
  <c r="C1638" i="33"/>
  <c r="C1639" i="33"/>
  <c r="C1640" i="33"/>
  <c r="C1641" i="33"/>
  <c r="C1642" i="33"/>
  <c r="C1643" i="33"/>
  <c r="C1644" i="33"/>
  <c r="C1645" i="33"/>
  <c r="C1646" i="33"/>
  <c r="C1647" i="33"/>
  <c r="C1648" i="33"/>
  <c r="C1649" i="33"/>
  <c r="C1650" i="33"/>
  <c r="C1651" i="33"/>
  <c r="C1652" i="33"/>
  <c r="C1653" i="33"/>
  <c r="C1654" i="33"/>
  <c r="C1655" i="33"/>
  <c r="C1656" i="33"/>
  <c r="C1657" i="33"/>
  <c r="C1658" i="33"/>
  <c r="C1659" i="33"/>
  <c r="C1660" i="33"/>
  <c r="C1661" i="33"/>
  <c r="C1662" i="33"/>
  <c r="C1663" i="33"/>
  <c r="C1664" i="33"/>
  <c r="C1665" i="33"/>
  <c r="C1666" i="33"/>
  <c r="C1667" i="33"/>
  <c r="C1668" i="33"/>
  <c r="C1669" i="33"/>
  <c r="C1670" i="33"/>
  <c r="C1671" i="33"/>
  <c r="C1672" i="33"/>
  <c r="C1673" i="33"/>
  <c r="C1674" i="33"/>
  <c r="C1675" i="33"/>
  <c r="C1676" i="33"/>
  <c r="C1677" i="33"/>
  <c r="C1678" i="33"/>
  <c r="C1679" i="33"/>
  <c r="C1680" i="33"/>
  <c r="C1681" i="33"/>
  <c r="C1682" i="33"/>
  <c r="C1683" i="33"/>
  <c r="C1684" i="33"/>
  <c r="C1685" i="33"/>
  <c r="C1686" i="33"/>
  <c r="C1687" i="33"/>
  <c r="C1688" i="33"/>
  <c r="C1689" i="33"/>
  <c r="C1690" i="33"/>
  <c r="C1691" i="33"/>
  <c r="C1692" i="33"/>
  <c r="C1693" i="33"/>
  <c r="C1694" i="33"/>
  <c r="C1695" i="33"/>
  <c r="C1696" i="33"/>
  <c r="C1697" i="33"/>
  <c r="C1698" i="33"/>
  <c r="C1699" i="33"/>
  <c r="C1700" i="33"/>
  <c r="C1701" i="33"/>
  <c r="C1702" i="33"/>
  <c r="C1703" i="33"/>
  <c r="C1704" i="33"/>
  <c r="C1705" i="33"/>
  <c r="C1706" i="33"/>
  <c r="C1707" i="33"/>
  <c r="C1708" i="33"/>
  <c r="C1709" i="33"/>
  <c r="C1710" i="33"/>
  <c r="C1711" i="33"/>
  <c r="C1712" i="33"/>
  <c r="C1713" i="33"/>
  <c r="C1714" i="33"/>
  <c r="C1715" i="33"/>
  <c r="C1716" i="33"/>
  <c r="C1717" i="33"/>
  <c r="C1718" i="33"/>
  <c r="C1719" i="33"/>
  <c r="C1720" i="33"/>
  <c r="C1721" i="33"/>
  <c r="C1722" i="33"/>
  <c r="C1723" i="33"/>
  <c r="C1724" i="33"/>
  <c r="C1725" i="33"/>
  <c r="C1726" i="33"/>
  <c r="C1727" i="33"/>
  <c r="C1728" i="33"/>
  <c r="C1729" i="33"/>
  <c r="C1730" i="33"/>
  <c r="C1731" i="33"/>
  <c r="C1732" i="33"/>
  <c r="C1733" i="33"/>
  <c r="C1734" i="33"/>
  <c r="C1735" i="33"/>
  <c r="C1736" i="33"/>
  <c r="C1737" i="33"/>
  <c r="C1738" i="33"/>
  <c r="C1739" i="33"/>
  <c r="C1740" i="33"/>
  <c r="C1741" i="33"/>
  <c r="C1742" i="33"/>
  <c r="C1743" i="33"/>
  <c r="C1744" i="33"/>
  <c r="C1745" i="33"/>
  <c r="C1746" i="33"/>
  <c r="C1747" i="33"/>
  <c r="C1748" i="33"/>
  <c r="C1749" i="33"/>
  <c r="C1750" i="33"/>
  <c r="C1751" i="33"/>
  <c r="C1752" i="33"/>
  <c r="C1753" i="33"/>
  <c r="C1754" i="33"/>
  <c r="C1755" i="33"/>
  <c r="C1756" i="33"/>
  <c r="C1757" i="33"/>
  <c r="C1758" i="33"/>
  <c r="C1759" i="33"/>
  <c r="C1760" i="33"/>
  <c r="C1761" i="33"/>
  <c r="C1762" i="33"/>
  <c r="C1763" i="33"/>
  <c r="C1764" i="33"/>
  <c r="C1765" i="33"/>
  <c r="C1766" i="33"/>
  <c r="C1767" i="33"/>
  <c r="C1768" i="33"/>
  <c r="C1769" i="33"/>
  <c r="C1770" i="33"/>
  <c r="C1771" i="33"/>
  <c r="C1772" i="33"/>
  <c r="C1773" i="33"/>
  <c r="C1774" i="33"/>
  <c r="C1775" i="33"/>
  <c r="C1776" i="33"/>
  <c r="C1777" i="33"/>
  <c r="C1778" i="33"/>
  <c r="C1779" i="33"/>
  <c r="C1780" i="33"/>
  <c r="C1781" i="33"/>
  <c r="C1782" i="33"/>
  <c r="C1783" i="33"/>
  <c r="C1784" i="33"/>
  <c r="C1785" i="33"/>
  <c r="C1786" i="33"/>
  <c r="C1787" i="33"/>
  <c r="C1788" i="33"/>
  <c r="C1789" i="33"/>
  <c r="C1790" i="33"/>
  <c r="C1791" i="33"/>
  <c r="C1792" i="33"/>
  <c r="C1793" i="33"/>
  <c r="C1794" i="33"/>
  <c r="C1795" i="33"/>
  <c r="C1796" i="33"/>
  <c r="C1797" i="33"/>
  <c r="C1798" i="33"/>
  <c r="C1799" i="33"/>
  <c r="C1800" i="33"/>
  <c r="C1801" i="33"/>
  <c r="C1802" i="33"/>
  <c r="C1803" i="33"/>
  <c r="C1804" i="33"/>
  <c r="C1805" i="33"/>
  <c r="C1806" i="33"/>
  <c r="C1807" i="33"/>
  <c r="C1808" i="33"/>
  <c r="C1809" i="33"/>
  <c r="C1810" i="33"/>
  <c r="C1811" i="33"/>
  <c r="C1812" i="33"/>
  <c r="C1813" i="33"/>
  <c r="C1814" i="33"/>
  <c r="C1815" i="33"/>
  <c r="C1816" i="33"/>
  <c r="C1817" i="33"/>
  <c r="C1818" i="33"/>
  <c r="C1819" i="33"/>
  <c r="C1820" i="33"/>
  <c r="C1821" i="33"/>
  <c r="C1822" i="33"/>
  <c r="C1823" i="33"/>
  <c r="C1824" i="33"/>
  <c r="C1825" i="33"/>
  <c r="C1826" i="33"/>
  <c r="C1827" i="33"/>
  <c r="C1828" i="33"/>
  <c r="C1829" i="33"/>
  <c r="C1830" i="33"/>
  <c r="C1831" i="33"/>
  <c r="C1832" i="33"/>
  <c r="C1833" i="33"/>
  <c r="C1834" i="33"/>
  <c r="C1835" i="33"/>
  <c r="C1836" i="33"/>
  <c r="C1837" i="33"/>
  <c r="C1838" i="33"/>
  <c r="C1839" i="33"/>
  <c r="C1840" i="33"/>
  <c r="C1841" i="33"/>
  <c r="C1842" i="33"/>
  <c r="C1843" i="33"/>
  <c r="C1844" i="33"/>
  <c r="C1845" i="33"/>
  <c r="C1846" i="33"/>
  <c r="C1847" i="33"/>
  <c r="C1848" i="33"/>
  <c r="C1849" i="33"/>
  <c r="C1850" i="33"/>
  <c r="C1851" i="33"/>
  <c r="C1852" i="33"/>
  <c r="C1853" i="33"/>
  <c r="C1854" i="33"/>
  <c r="C1855" i="33"/>
  <c r="C1856" i="33"/>
  <c r="C1857" i="33"/>
  <c r="C1858" i="33"/>
  <c r="C1859" i="33"/>
  <c r="C1860" i="33"/>
  <c r="C1861" i="33"/>
  <c r="C1862" i="33"/>
  <c r="C1863" i="33"/>
  <c r="C1864" i="33"/>
  <c r="C1865" i="33"/>
  <c r="C1866" i="33"/>
  <c r="C1867" i="33"/>
  <c r="C1868" i="33"/>
  <c r="C1869" i="33"/>
  <c r="C1870" i="33"/>
  <c r="C1871" i="33"/>
  <c r="C1872" i="33"/>
  <c r="C1873" i="33"/>
  <c r="C1874" i="33"/>
  <c r="C1875" i="33"/>
  <c r="C1876" i="33"/>
  <c r="C1877" i="33"/>
  <c r="C1878" i="33"/>
  <c r="C1879" i="33"/>
  <c r="C1880" i="33"/>
  <c r="C1881" i="33"/>
  <c r="C1882" i="33"/>
  <c r="C1883" i="33"/>
  <c r="C1884" i="33"/>
  <c r="C1885" i="33"/>
  <c r="C1886" i="33"/>
  <c r="C1887" i="33"/>
  <c r="C1888" i="33"/>
  <c r="C1889" i="33"/>
  <c r="C1890" i="33"/>
  <c r="C1891" i="33"/>
  <c r="C1892" i="33"/>
  <c r="C1893" i="33"/>
  <c r="C1894" i="33"/>
  <c r="C1895" i="33"/>
  <c r="C1896" i="33"/>
  <c r="C1897" i="33"/>
  <c r="C1898" i="33"/>
  <c r="C1899" i="33"/>
  <c r="C1900" i="33"/>
  <c r="C1901" i="33"/>
  <c r="C1902" i="33"/>
  <c r="C1903" i="33"/>
  <c r="C1904" i="33"/>
  <c r="C1905" i="33"/>
  <c r="C1906" i="33"/>
  <c r="C1907" i="33"/>
  <c r="C1908" i="33"/>
  <c r="C1909" i="33"/>
  <c r="C1910" i="33"/>
  <c r="C1911" i="33"/>
  <c r="C1912" i="33"/>
  <c r="C1913" i="33"/>
  <c r="C1914" i="33"/>
  <c r="C1915" i="33"/>
  <c r="C1916" i="33"/>
  <c r="C1917" i="33"/>
  <c r="C1918" i="33"/>
  <c r="C1919" i="33"/>
  <c r="C1920" i="33"/>
  <c r="C1921" i="33"/>
  <c r="C1922" i="33"/>
  <c r="C1923" i="33"/>
  <c r="C1924" i="33"/>
  <c r="C1925" i="33"/>
  <c r="C1926" i="33"/>
  <c r="C1927" i="33"/>
  <c r="C1928" i="33"/>
  <c r="C1929" i="33"/>
  <c r="C1930" i="33"/>
  <c r="C1931" i="33"/>
  <c r="C1932" i="33"/>
  <c r="C1933" i="33"/>
  <c r="C1934" i="33"/>
  <c r="C1935" i="33"/>
  <c r="C1936" i="33"/>
  <c r="C1937" i="33"/>
  <c r="C1938" i="33"/>
  <c r="C1939" i="33"/>
  <c r="C1940" i="33"/>
  <c r="C1941" i="33"/>
  <c r="C1942" i="33"/>
  <c r="C1943" i="33"/>
  <c r="C1944" i="33"/>
  <c r="C1945" i="33"/>
  <c r="C1946" i="33"/>
  <c r="C1947" i="33"/>
  <c r="C1948" i="33"/>
  <c r="C1949" i="33"/>
  <c r="C1950" i="33"/>
  <c r="C1951" i="33"/>
  <c r="C1952" i="33"/>
  <c r="C1953" i="33"/>
  <c r="C1954" i="33"/>
  <c r="C1955" i="33"/>
  <c r="C1956" i="33"/>
  <c r="C1957" i="33"/>
  <c r="C1958" i="33"/>
  <c r="C1959" i="33"/>
  <c r="C1960" i="33"/>
  <c r="C1961" i="33"/>
  <c r="C1962" i="33"/>
  <c r="C1963" i="33"/>
  <c r="C1964" i="33"/>
  <c r="C1965" i="33"/>
  <c r="C1966" i="33"/>
  <c r="C1967" i="33"/>
  <c r="C1968" i="33"/>
  <c r="C1969" i="33"/>
  <c r="C1970" i="33"/>
  <c r="C1971" i="33"/>
  <c r="C1972" i="33"/>
  <c r="C1973" i="33"/>
  <c r="C1974" i="33"/>
  <c r="C1975" i="33"/>
  <c r="C1976" i="33"/>
  <c r="C1977" i="33"/>
  <c r="C1978" i="33"/>
  <c r="C1979" i="33"/>
  <c r="C1980" i="33"/>
  <c r="C1981" i="33"/>
  <c r="C1982" i="33"/>
  <c r="C1983" i="33"/>
  <c r="C1984" i="33"/>
  <c r="C1985" i="33"/>
  <c r="C1986" i="33"/>
  <c r="C1987" i="33"/>
  <c r="C1988" i="33"/>
  <c r="C1989" i="33"/>
  <c r="C1990" i="33"/>
  <c r="C1991" i="33"/>
  <c r="C1992" i="33"/>
  <c r="C1993" i="33"/>
  <c r="C1994" i="33"/>
  <c r="C1995" i="33"/>
  <c r="C1996" i="33"/>
  <c r="C1997" i="33"/>
  <c r="C1998" i="33"/>
  <c r="C1999" i="33"/>
  <c r="C2000" i="33"/>
  <c r="C2001" i="33"/>
  <c r="C2002" i="33"/>
  <c r="C2003" i="33"/>
  <c r="C2004" i="33"/>
  <c r="C2005" i="33"/>
  <c r="C2006" i="33"/>
  <c r="C2007" i="33"/>
  <c r="C2008" i="33"/>
  <c r="C2009" i="33"/>
  <c r="C2010" i="33"/>
  <c r="C2011" i="33"/>
  <c r="C2012" i="33"/>
  <c r="C2013" i="33"/>
  <c r="C2014" i="33"/>
  <c r="C2015" i="33"/>
  <c r="C2016" i="33"/>
  <c r="C2017" i="33"/>
  <c r="C2018" i="33"/>
  <c r="C2019" i="33"/>
  <c r="C2020" i="33"/>
  <c r="C2021" i="33"/>
  <c r="C2022" i="33"/>
  <c r="C2023" i="33"/>
  <c r="C2024" i="33"/>
  <c r="C2025" i="33"/>
  <c r="C2026" i="33"/>
  <c r="C2027" i="33"/>
  <c r="C2028" i="33"/>
  <c r="C2029" i="33"/>
  <c r="C2030" i="33"/>
  <c r="C2031" i="33"/>
  <c r="C2032" i="33"/>
  <c r="C2033" i="33"/>
  <c r="C2034" i="33"/>
  <c r="C2035" i="33"/>
  <c r="C2036" i="33"/>
  <c r="C2037" i="33"/>
  <c r="C2038" i="33"/>
  <c r="C2039" i="33"/>
  <c r="C2040" i="33"/>
  <c r="C2041" i="33"/>
  <c r="C2042" i="33"/>
  <c r="C2043" i="33"/>
  <c r="C2044" i="33"/>
  <c r="C2045" i="33"/>
  <c r="C2046" i="33"/>
  <c r="C2047" i="33"/>
  <c r="C2048" i="33"/>
  <c r="C2049" i="33"/>
  <c r="C2050" i="33"/>
  <c r="C2051" i="33"/>
  <c r="C2052" i="33"/>
  <c r="C2053" i="33"/>
  <c r="C2054" i="33"/>
  <c r="C2055" i="33"/>
  <c r="C2056" i="33"/>
  <c r="C2057" i="33"/>
  <c r="C2058" i="33"/>
  <c r="C2059" i="33"/>
  <c r="C2060" i="33"/>
  <c r="C2061" i="33"/>
  <c r="C2062" i="33"/>
  <c r="C2063" i="33"/>
  <c r="C2064" i="33"/>
  <c r="C2065" i="33"/>
  <c r="C2066" i="33"/>
  <c r="C2067" i="33"/>
  <c r="C2068" i="33"/>
  <c r="C2069" i="33"/>
  <c r="C2070" i="33"/>
  <c r="C2071" i="33"/>
  <c r="C2072" i="33"/>
  <c r="C2073" i="33"/>
  <c r="C2074" i="33"/>
  <c r="C2075" i="33"/>
  <c r="C2076" i="33"/>
  <c r="C2077" i="33"/>
  <c r="C2078" i="33"/>
  <c r="C2079" i="33"/>
  <c r="C2080" i="33"/>
  <c r="C2081" i="33"/>
  <c r="C2082" i="33"/>
  <c r="C2083" i="33"/>
  <c r="C2084" i="33"/>
  <c r="C2085" i="33"/>
  <c r="C2086" i="33"/>
  <c r="C2087" i="33"/>
  <c r="C2088" i="33"/>
  <c r="C2089" i="33"/>
  <c r="C2090" i="33"/>
  <c r="C2091" i="33"/>
  <c r="C2092" i="33"/>
  <c r="C2093" i="33"/>
  <c r="C2094" i="33"/>
  <c r="C2095" i="33"/>
  <c r="C2096" i="33"/>
  <c r="C2097" i="33"/>
  <c r="C2098" i="33"/>
  <c r="C2099" i="33"/>
  <c r="C2100" i="33"/>
  <c r="C2101" i="33"/>
  <c r="C2102" i="33"/>
  <c r="C2103" i="33"/>
  <c r="C2104" i="33"/>
  <c r="C2105" i="33"/>
  <c r="C2106" i="33"/>
  <c r="C2107" i="33"/>
  <c r="C2108" i="33"/>
  <c r="C2109" i="33"/>
  <c r="C2110" i="33"/>
  <c r="C2111" i="33"/>
  <c r="C2112" i="33"/>
  <c r="C2113" i="33"/>
  <c r="C2114" i="33"/>
  <c r="C2115" i="33"/>
  <c r="C2116" i="33"/>
  <c r="C2117" i="33"/>
  <c r="C2118" i="33"/>
  <c r="C2119" i="33"/>
  <c r="C2120" i="33"/>
  <c r="C2121" i="33"/>
  <c r="C2122" i="33"/>
  <c r="C2123" i="33"/>
  <c r="C2124" i="33"/>
  <c r="C2125" i="33"/>
  <c r="C2126" i="33"/>
  <c r="C2127" i="33"/>
  <c r="C2128" i="33"/>
  <c r="C2129" i="33"/>
  <c r="C2130" i="33"/>
  <c r="C2131" i="33"/>
  <c r="C2132" i="33"/>
  <c r="C2133" i="33"/>
  <c r="C2134" i="33"/>
  <c r="C2135" i="33"/>
  <c r="C2136" i="33"/>
  <c r="C2137" i="33"/>
  <c r="C2138" i="33"/>
  <c r="C2139" i="33"/>
  <c r="C2140" i="33"/>
  <c r="C2141" i="33"/>
  <c r="C2142" i="33"/>
  <c r="C2143" i="33"/>
  <c r="C2144" i="33"/>
  <c r="C2145" i="33"/>
  <c r="C2146" i="33"/>
  <c r="C2147" i="33"/>
  <c r="C2148" i="33"/>
  <c r="C2149" i="33"/>
  <c r="C2150" i="33"/>
  <c r="C2151" i="33"/>
  <c r="C2152" i="33"/>
  <c r="C2153" i="33"/>
  <c r="C2154" i="33"/>
  <c r="C2155" i="33"/>
  <c r="C2156" i="33"/>
  <c r="C2157" i="33"/>
  <c r="C2158" i="33"/>
  <c r="C2159" i="33"/>
  <c r="C2160" i="33"/>
  <c r="C2161" i="33"/>
  <c r="C2162" i="33"/>
  <c r="C2163" i="33"/>
  <c r="C2164" i="33"/>
  <c r="C2165" i="33"/>
  <c r="C2166" i="33"/>
  <c r="C2167" i="33"/>
  <c r="C2168" i="33"/>
  <c r="C2169" i="33"/>
  <c r="C2170" i="33"/>
  <c r="C2171" i="33"/>
  <c r="C2172" i="33"/>
  <c r="C2173" i="33"/>
  <c r="C2174" i="33"/>
  <c r="C2175" i="33"/>
  <c r="C2176" i="33"/>
  <c r="C2177" i="33"/>
  <c r="C2178" i="33"/>
  <c r="C2179" i="33"/>
  <c r="C2180" i="33"/>
  <c r="C2181" i="33"/>
  <c r="C2182" i="33"/>
  <c r="C2183" i="33"/>
  <c r="C2184" i="33"/>
  <c r="C2185" i="33"/>
  <c r="C2186" i="33"/>
  <c r="C2187" i="33"/>
  <c r="C2188" i="33"/>
  <c r="C2189" i="33"/>
  <c r="C2190" i="33"/>
  <c r="C2191" i="33"/>
  <c r="C2192" i="33"/>
  <c r="C2193" i="33"/>
  <c r="C2194" i="33"/>
  <c r="C2195" i="33"/>
  <c r="C2196" i="33"/>
  <c r="C2197" i="33"/>
  <c r="C2198" i="33"/>
  <c r="C2199" i="33"/>
  <c r="C2200" i="33"/>
  <c r="C2201" i="33"/>
  <c r="C2202" i="33"/>
  <c r="C2203" i="33"/>
  <c r="C2204" i="33"/>
  <c r="C2205" i="33"/>
  <c r="C2206" i="33"/>
  <c r="C2207" i="33"/>
  <c r="C2208" i="33"/>
  <c r="C2209" i="33"/>
  <c r="C2210" i="33"/>
  <c r="C2211" i="33"/>
  <c r="C2212" i="33"/>
  <c r="C2213" i="33"/>
  <c r="C2214" i="33"/>
  <c r="C2215" i="33"/>
  <c r="C2216" i="33"/>
  <c r="C2217" i="33"/>
  <c r="C2218" i="33"/>
  <c r="C2219" i="33"/>
  <c r="C2220" i="33"/>
  <c r="C2221" i="33"/>
  <c r="C2222" i="33"/>
  <c r="C2223" i="33"/>
  <c r="C2224" i="33"/>
  <c r="C2225" i="33"/>
  <c r="C2226" i="33"/>
  <c r="C2227" i="33"/>
  <c r="C2228" i="33"/>
  <c r="C2229" i="33"/>
  <c r="C2230" i="33"/>
  <c r="C2231" i="33"/>
  <c r="C2232" i="33"/>
  <c r="C2233" i="33"/>
  <c r="C2234" i="33"/>
  <c r="C2235" i="33"/>
  <c r="C2236" i="33"/>
  <c r="C2237" i="33"/>
  <c r="C2238" i="33"/>
  <c r="C2239" i="33"/>
  <c r="C2240" i="33"/>
  <c r="C2241" i="33"/>
  <c r="C2242" i="33"/>
  <c r="C2243" i="33"/>
  <c r="C2244" i="33"/>
  <c r="C2245" i="33"/>
  <c r="C2246" i="33"/>
  <c r="C2247" i="33"/>
  <c r="C2248" i="33"/>
  <c r="C2249" i="33"/>
  <c r="C2250" i="33"/>
  <c r="C2251" i="33"/>
  <c r="C2252" i="33"/>
  <c r="C2253" i="33"/>
  <c r="C2254" i="33"/>
  <c r="C2255" i="33"/>
  <c r="C2256" i="33"/>
  <c r="C2257" i="33"/>
  <c r="C2258" i="33"/>
  <c r="C2259" i="33"/>
  <c r="C2260" i="33"/>
  <c r="C2261" i="33"/>
  <c r="C2262" i="33"/>
  <c r="C2263" i="33"/>
  <c r="C2264" i="33"/>
  <c r="C2265" i="33"/>
  <c r="C2266" i="33"/>
  <c r="C2267" i="33"/>
  <c r="C2268" i="33"/>
  <c r="C2269" i="33"/>
  <c r="C2270" i="33"/>
  <c r="C2271" i="33"/>
  <c r="C2272" i="33"/>
  <c r="C2273" i="33"/>
  <c r="C2274" i="33"/>
  <c r="C2275" i="33"/>
  <c r="C2276" i="33"/>
  <c r="C2277" i="33"/>
  <c r="C2278" i="33"/>
  <c r="C2279" i="33"/>
  <c r="C2280" i="33"/>
  <c r="C2281" i="33"/>
  <c r="C2282" i="33"/>
  <c r="C2283" i="33"/>
  <c r="C2284" i="33"/>
  <c r="C2285" i="33"/>
  <c r="C2286" i="33"/>
  <c r="C2287" i="33"/>
  <c r="C2288" i="33"/>
  <c r="C2289" i="33"/>
  <c r="C2290" i="33"/>
  <c r="C2291" i="33"/>
  <c r="C2292" i="33"/>
  <c r="C2293" i="33"/>
  <c r="C2294" i="33"/>
  <c r="C2295" i="33"/>
  <c r="C2296" i="33"/>
  <c r="C2297" i="33"/>
  <c r="C2298" i="33"/>
  <c r="C2299" i="33"/>
  <c r="C2300" i="33"/>
  <c r="C2301" i="33"/>
  <c r="C2302" i="33"/>
  <c r="C2303" i="33"/>
  <c r="C2304" i="33"/>
  <c r="C2305" i="33"/>
  <c r="C2306" i="33"/>
  <c r="C2307" i="33"/>
  <c r="C2308" i="33"/>
  <c r="C2309" i="33"/>
  <c r="C2310" i="33"/>
  <c r="C2311" i="33"/>
  <c r="C2312" i="33"/>
  <c r="C2313" i="33"/>
  <c r="C2314" i="33"/>
  <c r="C2315" i="33"/>
  <c r="C2316" i="33"/>
  <c r="C2317" i="33"/>
  <c r="C2318" i="33"/>
  <c r="C2319" i="33"/>
  <c r="C2320" i="33"/>
  <c r="C2321" i="33"/>
  <c r="C2322" i="33"/>
  <c r="C2323" i="33"/>
  <c r="C2324" i="33"/>
  <c r="C2325" i="33"/>
  <c r="C2326" i="33"/>
  <c r="C2327" i="33"/>
  <c r="C2328" i="33"/>
  <c r="C2329" i="33"/>
  <c r="C2330" i="33"/>
  <c r="C2331" i="33"/>
  <c r="C2332" i="33"/>
  <c r="C2333" i="33"/>
  <c r="C2334" i="33"/>
  <c r="C2335" i="33"/>
  <c r="C2336" i="33"/>
  <c r="C2337" i="33"/>
  <c r="C2338" i="33"/>
  <c r="C2339" i="33"/>
  <c r="C2340" i="33"/>
  <c r="C2341" i="33"/>
  <c r="C2342" i="33"/>
  <c r="C2343" i="33"/>
  <c r="C2344" i="33"/>
  <c r="C2345" i="33"/>
  <c r="C2346" i="33"/>
  <c r="C2347" i="33"/>
  <c r="C2348" i="33"/>
  <c r="C2349" i="33"/>
  <c r="C2350" i="33"/>
  <c r="C2351" i="33"/>
  <c r="C2352" i="33"/>
  <c r="C2353" i="33"/>
  <c r="C2354" i="33"/>
  <c r="C2355" i="33"/>
  <c r="C2356" i="33"/>
  <c r="C2357" i="33"/>
  <c r="C2358" i="33"/>
  <c r="C2359" i="33"/>
  <c r="C2360" i="33"/>
  <c r="C2361" i="33"/>
  <c r="C2362" i="33"/>
  <c r="C2363" i="33"/>
  <c r="C2364" i="33"/>
  <c r="C2365" i="33"/>
  <c r="C2366" i="33"/>
  <c r="C2367" i="33"/>
  <c r="C2368" i="33"/>
  <c r="C2369" i="33"/>
  <c r="C2370" i="33"/>
  <c r="C2371" i="33"/>
  <c r="C2372" i="33"/>
  <c r="C2373" i="33"/>
  <c r="C2374" i="33"/>
  <c r="C2375" i="33"/>
  <c r="C2376" i="33"/>
  <c r="C2377" i="33"/>
  <c r="C2378" i="33"/>
  <c r="C2379" i="33"/>
  <c r="C2380" i="33"/>
  <c r="C2381" i="33"/>
  <c r="C2382" i="33"/>
  <c r="C2383" i="33"/>
  <c r="C2384" i="33"/>
  <c r="C2385" i="33"/>
  <c r="C2386" i="33"/>
  <c r="C2387" i="33"/>
  <c r="C2388" i="33"/>
  <c r="C2389" i="33"/>
  <c r="C2390" i="33"/>
  <c r="C2391" i="33"/>
  <c r="C2392" i="33"/>
  <c r="C2393" i="33"/>
  <c r="C2394" i="33"/>
  <c r="I2394" i="33" s="1" a="1"/>
  <c r="I2394" i="33" s="1"/>
  <c r="C2395" i="33"/>
  <c r="I2395" i="33" s="1" a="1"/>
  <c r="I2395" i="33" s="1"/>
  <c r="C2396" i="33"/>
  <c r="I2396" i="33" s="1" a="1"/>
  <c r="I2396" i="33" s="1"/>
  <c r="C2397" i="33"/>
  <c r="I2397" i="33" s="1" a="1"/>
  <c r="I2397" i="33" s="1"/>
  <c r="C2398" i="33"/>
  <c r="I2398" i="33" s="1" a="1"/>
  <c r="I2398" i="33" s="1"/>
  <c r="C2399" i="33"/>
  <c r="I2399" i="33" s="1" a="1"/>
  <c r="I2399" i="33" s="1"/>
  <c r="C2400" i="33"/>
  <c r="I2400" i="33" s="1" a="1"/>
  <c r="I2400" i="33" s="1"/>
  <c r="C2401" i="33"/>
  <c r="I2401" i="33" s="1" a="1"/>
  <c r="I2401" i="33" s="1"/>
  <c r="C2402" i="33"/>
  <c r="I2402" i="33" s="1" a="1"/>
  <c r="I2402" i="33" s="1"/>
  <c r="C2403" i="33"/>
  <c r="I2403" i="33" s="1" a="1"/>
  <c r="I2403" i="33" s="1"/>
  <c r="C2404" i="33"/>
  <c r="I2404" i="33" s="1" a="1"/>
  <c r="I2404" i="33" s="1"/>
  <c r="C2405" i="33"/>
  <c r="I2405" i="33" s="1" a="1"/>
  <c r="I2405" i="33" s="1"/>
  <c r="C2406" i="33"/>
  <c r="I2406" i="33" s="1" a="1"/>
  <c r="I2406" i="33" s="1"/>
  <c r="C2407" i="33"/>
  <c r="I2407" i="33" s="1" a="1"/>
  <c r="I2407" i="33" s="1"/>
  <c r="C2408" i="33"/>
  <c r="I2408" i="33" s="1" a="1"/>
  <c r="I2408" i="33" s="1"/>
  <c r="C2409" i="33"/>
  <c r="I2409" i="33" s="1" a="1"/>
  <c r="I2409" i="33" s="1"/>
  <c r="C2410" i="33"/>
  <c r="I2410" i="33" s="1" a="1"/>
  <c r="I2410" i="33" s="1"/>
  <c r="C2411" i="33"/>
  <c r="I2411" i="33" s="1" a="1"/>
  <c r="I2411" i="33" s="1"/>
  <c r="C2412" i="33"/>
  <c r="I2412" i="33" s="1" a="1"/>
  <c r="I2412" i="33" s="1"/>
  <c r="C2413" i="33"/>
  <c r="I2413" i="33" s="1" a="1"/>
  <c r="I2413" i="33" s="1"/>
  <c r="C2414" i="33"/>
  <c r="I2414" i="33" s="1" a="1"/>
  <c r="I2414" i="33" s="1"/>
  <c r="C2415" i="33"/>
  <c r="I2415" i="33" s="1" a="1"/>
  <c r="I2415" i="33" s="1"/>
  <c r="C2416" i="33"/>
  <c r="I2416" i="33" s="1" a="1"/>
  <c r="I2416" i="33" s="1"/>
  <c r="C2417" i="33"/>
  <c r="I2417" i="33" s="1" a="1"/>
  <c r="I2417" i="33" s="1"/>
  <c r="C2418" i="33"/>
  <c r="I2418" i="33" s="1" a="1"/>
  <c r="I2418" i="33" s="1"/>
  <c r="C2419" i="33"/>
  <c r="I2419" i="33" s="1" a="1"/>
  <c r="I2419" i="33" s="1"/>
  <c r="C2420" i="33"/>
  <c r="I2420" i="33" s="1" a="1"/>
  <c r="I2420" i="33" s="1"/>
  <c r="C2421" i="33"/>
  <c r="I2421" i="33" s="1" a="1"/>
  <c r="I2421" i="33" s="1"/>
  <c r="C2422" i="33"/>
  <c r="I2422" i="33" s="1" a="1"/>
  <c r="I2422" i="33" s="1"/>
  <c r="C2423" i="33"/>
  <c r="I2423" i="33" s="1" a="1"/>
  <c r="I2423" i="33" s="1"/>
  <c r="C2424" i="33"/>
  <c r="I2424" i="33" s="1" a="1"/>
  <c r="I2424" i="33" s="1"/>
  <c r="C2425" i="33"/>
  <c r="I2425" i="33" s="1" a="1"/>
  <c r="I2425" i="33" s="1"/>
  <c r="C2426" i="33"/>
  <c r="I2426" i="33" s="1" a="1"/>
  <c r="I2426" i="33" s="1"/>
  <c r="C2427" i="33"/>
  <c r="I2427" i="33" s="1" a="1"/>
  <c r="I2427" i="33" s="1"/>
  <c r="C2428" i="33"/>
  <c r="I2428" i="33" s="1" a="1"/>
  <c r="I2428" i="33" s="1"/>
  <c r="C2429" i="33"/>
  <c r="I2429" i="33" s="1" a="1"/>
  <c r="I2429" i="33" s="1"/>
  <c r="C2430" i="33"/>
  <c r="I2430" i="33" s="1" a="1"/>
  <c r="I2430" i="33" s="1"/>
  <c r="C2431" i="33"/>
  <c r="I2431" i="33" s="1" a="1"/>
  <c r="I2431" i="33" s="1"/>
  <c r="C2432" i="33"/>
  <c r="I2432" i="33" s="1" a="1"/>
  <c r="I2432" i="33" s="1"/>
  <c r="C2433" i="33"/>
  <c r="I2433" i="33" s="1" a="1"/>
  <c r="I2433" i="33" s="1"/>
  <c r="C2434" i="33"/>
  <c r="I2434" i="33" s="1" a="1"/>
  <c r="I2434" i="33" s="1"/>
  <c r="C2435" i="33"/>
  <c r="I2435" i="33" s="1" a="1"/>
  <c r="I2435" i="33" s="1"/>
  <c r="C2436" i="33"/>
  <c r="I2436" i="33" s="1" a="1"/>
  <c r="I2436" i="33" s="1"/>
  <c r="C2437" i="33"/>
  <c r="I2437" i="33" s="1" a="1"/>
  <c r="I2437" i="33" s="1"/>
  <c r="C2438" i="33"/>
  <c r="I2438" i="33" s="1" a="1"/>
  <c r="I2438" i="33" s="1"/>
  <c r="C2439" i="33"/>
  <c r="I2439" i="33" s="1" a="1"/>
  <c r="I2439" i="33" s="1"/>
  <c r="C2440" i="33"/>
  <c r="I2440" i="33" s="1" a="1"/>
  <c r="I2440" i="33" s="1"/>
  <c r="C2441" i="33"/>
  <c r="I2441" i="33" s="1" a="1"/>
  <c r="I2441" i="33" s="1"/>
  <c r="C2442" i="33"/>
  <c r="I2442" i="33" s="1" a="1"/>
  <c r="I2442" i="33" s="1"/>
  <c r="C2443" i="33"/>
  <c r="I2443" i="33" s="1" a="1"/>
  <c r="I2443" i="33" s="1"/>
  <c r="C2444" i="33"/>
  <c r="I2444" i="33" s="1" a="1"/>
  <c r="I2444" i="33" s="1"/>
  <c r="C2445" i="33"/>
  <c r="I2445" i="33" s="1" a="1"/>
  <c r="I2445" i="33" s="1"/>
  <c r="C2446" i="33"/>
  <c r="I2446" i="33" s="1" a="1"/>
  <c r="I2446" i="33" s="1"/>
  <c r="C2447" i="33"/>
  <c r="I2447" i="33" s="1" a="1"/>
  <c r="I2447" i="33" s="1"/>
  <c r="C2448" i="33"/>
  <c r="I2448" i="33" s="1" a="1"/>
  <c r="I2448" i="33" s="1"/>
  <c r="C2449" i="33"/>
  <c r="I2449" i="33" s="1" a="1"/>
  <c r="I2449" i="33" s="1"/>
  <c r="C2450" i="33"/>
  <c r="I2450" i="33" s="1" a="1"/>
  <c r="I2450" i="33" s="1"/>
  <c r="C2451" i="33"/>
  <c r="I2451" i="33" s="1" a="1"/>
  <c r="I2451" i="33" s="1"/>
  <c r="C2452" i="33"/>
  <c r="I2452" i="33" s="1" a="1"/>
  <c r="I2452" i="33" s="1"/>
  <c r="C2453" i="33"/>
  <c r="I2453" i="33" s="1" a="1"/>
  <c r="I2453" i="33" s="1"/>
  <c r="C2454" i="33"/>
  <c r="I2454" i="33" s="1" a="1"/>
  <c r="I2454" i="33" s="1"/>
  <c r="C2455" i="33"/>
  <c r="I2455" i="33" s="1" a="1"/>
  <c r="I2455" i="33" s="1"/>
  <c r="C2456" i="33"/>
  <c r="I2456" i="33" s="1" a="1"/>
  <c r="I2456" i="33" s="1"/>
  <c r="C2457" i="33"/>
  <c r="I2457" i="33" s="1" a="1"/>
  <c r="I2457" i="33" s="1"/>
  <c r="C2458" i="33"/>
  <c r="I2458" i="33" s="1" a="1"/>
  <c r="I2458" i="33" s="1"/>
  <c r="C2459" i="33"/>
  <c r="I2459" i="33" s="1" a="1"/>
  <c r="I2459" i="33" s="1"/>
  <c r="C2460" i="33"/>
  <c r="I2460" i="33" s="1" a="1"/>
  <c r="I2460" i="33" s="1"/>
  <c r="C2461" i="33"/>
  <c r="I2461" i="33" s="1" a="1"/>
  <c r="I2461" i="33" s="1"/>
  <c r="C2462" i="33"/>
  <c r="I2462" i="33" s="1" a="1"/>
  <c r="I2462" i="33" s="1"/>
  <c r="C2463" i="33"/>
  <c r="I2463" i="33" s="1" a="1"/>
  <c r="I2463" i="33" s="1"/>
  <c r="C2464" i="33"/>
  <c r="I2464" i="33" s="1" a="1"/>
  <c r="I2464" i="33" s="1"/>
  <c r="C2465" i="33"/>
  <c r="I2465" i="33" s="1" a="1"/>
  <c r="I2465" i="33" s="1"/>
  <c r="C2466" i="33"/>
  <c r="I2466" i="33" s="1" a="1"/>
  <c r="I2466" i="33" s="1"/>
  <c r="C2467" i="33"/>
  <c r="I2467" i="33" s="1" a="1"/>
  <c r="I2467" i="33" s="1"/>
  <c r="C2468" i="33"/>
  <c r="I2468" i="33" s="1" a="1"/>
  <c r="I2468" i="33" s="1"/>
  <c r="C2469" i="33"/>
  <c r="I2469" i="33" s="1" a="1"/>
  <c r="I2469" i="33" s="1"/>
  <c r="C2470" i="33"/>
  <c r="I2470" i="33" s="1" a="1"/>
  <c r="I2470" i="33" s="1"/>
  <c r="C2471" i="33"/>
  <c r="I2471" i="33" s="1" a="1"/>
  <c r="I2471" i="33" s="1"/>
  <c r="C2472" i="33"/>
  <c r="I2472" i="33" s="1" a="1"/>
  <c r="I2472" i="33" s="1"/>
  <c r="C2473" i="33"/>
  <c r="I2473" i="33" s="1" a="1"/>
  <c r="I2473" i="33" s="1"/>
  <c r="C2474" i="33"/>
  <c r="I2474" i="33" s="1" a="1"/>
  <c r="I2474" i="33" s="1"/>
  <c r="C2475" i="33"/>
  <c r="I2475" i="33" s="1" a="1"/>
  <c r="I2475" i="33" s="1"/>
  <c r="C2476" i="33"/>
  <c r="I2476" i="33" s="1" a="1"/>
  <c r="I2476" i="33" s="1"/>
  <c r="C2477" i="33"/>
  <c r="I2477" i="33" s="1" a="1"/>
  <c r="I2477" i="33" s="1"/>
  <c r="C2478" i="33"/>
  <c r="I2478" i="33" s="1" a="1"/>
  <c r="I2478" i="33" s="1"/>
  <c r="C2479" i="33"/>
  <c r="I2479" i="33" s="1" a="1"/>
  <c r="I2479" i="33" s="1"/>
  <c r="C2480" i="33"/>
  <c r="I2480" i="33" s="1" a="1"/>
  <c r="I2480" i="33" s="1"/>
  <c r="C2481" i="33"/>
  <c r="I2481" i="33" s="1" a="1"/>
  <c r="I2481" i="33" s="1"/>
  <c r="C2482" i="33"/>
  <c r="I2482" i="33" s="1" a="1"/>
  <c r="I2482" i="33" s="1"/>
  <c r="C2483" i="33"/>
  <c r="I2483" i="33" s="1" a="1"/>
  <c r="I2483" i="33" s="1"/>
  <c r="C2484" i="33"/>
  <c r="I2484" i="33" s="1" a="1"/>
  <c r="I2484" i="33" s="1"/>
  <c r="C2485" i="33"/>
  <c r="I2485" i="33" s="1" a="1"/>
  <c r="I2485" i="33" s="1"/>
  <c r="C2486" i="33"/>
  <c r="I2486" i="33" s="1" a="1"/>
  <c r="I2486" i="33" s="1"/>
  <c r="C2487" i="33"/>
  <c r="I2487" i="33" s="1" a="1"/>
  <c r="I2487" i="33" s="1"/>
  <c r="C2488" i="33"/>
  <c r="I2488" i="33" s="1" a="1"/>
  <c r="I2488" i="33" s="1"/>
  <c r="C2489" i="33"/>
  <c r="I2489" i="33" s="1" a="1"/>
  <c r="I2489" i="33" s="1"/>
  <c r="C2490" i="33"/>
  <c r="I2490" i="33" s="1" a="1"/>
  <c r="I2490" i="33" s="1"/>
  <c r="C2491" i="33"/>
  <c r="I2491" i="33" s="1" a="1"/>
  <c r="I2491" i="33" s="1"/>
  <c r="C2492" i="33"/>
  <c r="I2492" i="33" s="1" a="1"/>
  <c r="I2492" i="33" s="1"/>
  <c r="C2493" i="33"/>
  <c r="I2493" i="33" s="1" a="1"/>
  <c r="I2493" i="33" s="1"/>
  <c r="C2494" i="33"/>
  <c r="I2494" i="33" s="1" a="1"/>
  <c r="I2494" i="33" s="1"/>
  <c r="C2495" i="33"/>
  <c r="I2495" i="33" s="1" a="1"/>
  <c r="I2495" i="33" s="1"/>
  <c r="C2496" i="33"/>
  <c r="I2496" i="33" s="1" a="1"/>
  <c r="I2496" i="33" s="1"/>
  <c r="C2497" i="33"/>
  <c r="I2497" i="33" s="1" a="1"/>
  <c r="I2497" i="33" s="1"/>
  <c r="C2498" i="33"/>
  <c r="I2498" i="33" s="1" a="1"/>
  <c r="I2498" i="33" s="1"/>
  <c r="C2499" i="33"/>
  <c r="I2499" i="33" s="1" a="1"/>
  <c r="I2499" i="33" s="1"/>
  <c r="C2500" i="33"/>
  <c r="I2500" i="33" s="1" a="1"/>
  <c r="I2500" i="33" s="1"/>
  <c r="C2501" i="33"/>
  <c r="I2501" i="33" s="1" a="1"/>
  <c r="I2501" i="33" s="1"/>
  <c r="C2502" i="33"/>
  <c r="I2502" i="33" s="1" a="1"/>
  <c r="I2502" i="33" s="1"/>
  <c r="C2503" i="33"/>
  <c r="I2503" i="33" s="1" a="1"/>
  <c r="I2503" i="33" s="1"/>
  <c r="C2504" i="33"/>
  <c r="I2504" i="33" s="1" a="1"/>
  <c r="I2504" i="33" s="1"/>
  <c r="C2505" i="33"/>
  <c r="I2505" i="33" s="1" a="1"/>
  <c r="I2505" i="33" s="1"/>
  <c r="C2506" i="33"/>
  <c r="I2506" i="33" s="1" a="1"/>
  <c r="I2506" i="33" s="1"/>
  <c r="C2507" i="33"/>
  <c r="I2507" i="33" s="1" a="1"/>
  <c r="I2507" i="33" s="1"/>
  <c r="C2508" i="33"/>
  <c r="I2508" i="33" s="1" a="1"/>
  <c r="I2508" i="33" s="1"/>
  <c r="C2509" i="33"/>
  <c r="I2509" i="33" s="1" a="1"/>
  <c r="I2509" i="33" s="1"/>
  <c r="C2510" i="33"/>
  <c r="I2510" i="33" s="1" a="1"/>
  <c r="I2510" i="33" s="1"/>
  <c r="C2511" i="33"/>
  <c r="I2511" i="33" s="1" a="1"/>
  <c r="I2511" i="33" s="1"/>
  <c r="C2512" i="33"/>
  <c r="I2512" i="33" s="1" a="1"/>
  <c r="I2512" i="33" s="1"/>
  <c r="C2513" i="33"/>
  <c r="I2513" i="33" s="1" a="1"/>
  <c r="I2513" i="33" s="1"/>
  <c r="C2514" i="33"/>
  <c r="I2514" i="33" s="1" a="1"/>
  <c r="I2514" i="33" s="1"/>
  <c r="C2515" i="33"/>
  <c r="I2515" i="33" s="1" a="1"/>
  <c r="I2515" i="33" s="1"/>
  <c r="C2516" i="33"/>
  <c r="I2516" i="33" s="1" a="1"/>
  <c r="I2516" i="33" s="1"/>
  <c r="C2517" i="33"/>
  <c r="I2517" i="33" s="1" a="1"/>
  <c r="I2517" i="33" s="1"/>
  <c r="C2518" i="33"/>
  <c r="I2518" i="33" s="1" a="1"/>
  <c r="I2518" i="33" s="1"/>
  <c r="C2519" i="33"/>
  <c r="I2519" i="33" s="1" a="1"/>
  <c r="I2519" i="33" s="1"/>
  <c r="C2520" i="33"/>
  <c r="I2520" i="33" s="1" a="1"/>
  <c r="I2520" i="33" s="1"/>
  <c r="C2521" i="33"/>
  <c r="I2521" i="33" s="1" a="1"/>
  <c r="I2521" i="33" s="1"/>
  <c r="C2522" i="33"/>
  <c r="I2522" i="33" s="1" a="1"/>
  <c r="I2522" i="33" s="1"/>
  <c r="C2523" i="33"/>
  <c r="I2523" i="33" s="1" a="1"/>
  <c r="I2523" i="33" s="1"/>
  <c r="C2524" i="33"/>
  <c r="I2524" i="33" s="1" a="1"/>
  <c r="I2524" i="33" s="1"/>
  <c r="C2525" i="33"/>
  <c r="I2525" i="33" s="1" a="1"/>
  <c r="I2525" i="33" s="1"/>
  <c r="C2526" i="33"/>
  <c r="I2526" i="33" s="1" a="1"/>
  <c r="I2526" i="33" s="1"/>
  <c r="C2527" i="33"/>
  <c r="I2527" i="33" s="1" a="1"/>
  <c r="I2527" i="33" s="1"/>
  <c r="C2528" i="33"/>
  <c r="I2528" i="33" s="1" a="1"/>
  <c r="I2528" i="33" s="1"/>
  <c r="C2529" i="33"/>
  <c r="I2529" i="33" s="1" a="1"/>
  <c r="I2529" i="33" s="1"/>
  <c r="C2530" i="33"/>
  <c r="I2530" i="33" s="1" a="1"/>
  <c r="I2530" i="33" s="1"/>
  <c r="C2531" i="33"/>
  <c r="I2531" i="33" s="1" a="1"/>
  <c r="I2531" i="33" s="1"/>
  <c r="C2532" i="33"/>
  <c r="I2532" i="33" s="1" a="1"/>
  <c r="I2532" i="33" s="1"/>
  <c r="C2533" i="33"/>
  <c r="I2533" i="33" s="1" a="1"/>
  <c r="I2533" i="33" s="1"/>
  <c r="C2534" i="33"/>
  <c r="I2534" i="33" s="1" a="1"/>
  <c r="I2534" i="33" s="1"/>
  <c r="C2535" i="33"/>
  <c r="I2535" i="33" s="1" a="1"/>
  <c r="I2535" i="33" s="1"/>
  <c r="C2536" i="33"/>
  <c r="I2536" i="33" s="1" a="1"/>
  <c r="I2536" i="33" s="1"/>
  <c r="C2537" i="33"/>
  <c r="I2537" i="33" s="1" a="1"/>
  <c r="I2537" i="33" s="1"/>
  <c r="C2538" i="33"/>
  <c r="I2538" i="33" s="1" a="1"/>
  <c r="I2538" i="33" s="1"/>
  <c r="C2539" i="33"/>
  <c r="I2539" i="33" s="1" a="1"/>
  <c r="I2539" i="33" s="1"/>
  <c r="C2540" i="33"/>
  <c r="I2540" i="33" s="1" a="1"/>
  <c r="I2540" i="33" s="1"/>
  <c r="C2541" i="33"/>
  <c r="I2541" i="33" s="1" a="1"/>
  <c r="I2541" i="33" s="1"/>
  <c r="C2542" i="33"/>
  <c r="I2542" i="33" s="1" a="1"/>
  <c r="I2542" i="33" s="1"/>
  <c r="C2543" i="33"/>
  <c r="I2543" i="33" s="1" a="1"/>
  <c r="I2543" i="33" s="1"/>
  <c r="C2544" i="33"/>
  <c r="I2544" i="33" s="1" a="1"/>
  <c r="I2544" i="33" s="1"/>
  <c r="C2545" i="33"/>
  <c r="I2545" i="33" s="1" a="1"/>
  <c r="I2545" i="33" s="1"/>
  <c r="C2546" i="33"/>
  <c r="I2546" i="33" s="1" a="1"/>
  <c r="I2546" i="33" s="1"/>
  <c r="C2547" i="33"/>
  <c r="I2547" i="33" s="1" a="1"/>
  <c r="I2547" i="33" s="1"/>
  <c r="C2548" i="33"/>
  <c r="I2548" i="33" s="1" a="1"/>
  <c r="I2548" i="33" s="1"/>
  <c r="C2549" i="33"/>
  <c r="I2549" i="33" s="1" a="1"/>
  <c r="I2549" i="33" s="1"/>
  <c r="C2550" i="33"/>
  <c r="I2550" i="33" s="1" a="1"/>
  <c r="I2550" i="33" s="1"/>
  <c r="C2551" i="33"/>
  <c r="I2551" i="33" s="1" a="1"/>
  <c r="I2551" i="33" s="1"/>
  <c r="C2552" i="33"/>
  <c r="I2552" i="33" s="1" a="1"/>
  <c r="I2552" i="33" s="1"/>
  <c r="C2553" i="33"/>
  <c r="I2553" i="33" s="1" a="1"/>
  <c r="I2553" i="33" s="1"/>
  <c r="C2554" i="33"/>
  <c r="I2554" i="33" s="1" a="1"/>
  <c r="I2554" i="33" s="1"/>
  <c r="C2555" i="33"/>
  <c r="I2555" i="33" s="1" a="1"/>
  <c r="I2555" i="33" s="1"/>
  <c r="C2556" i="33"/>
  <c r="I2556" i="33" s="1" a="1"/>
  <c r="I2556" i="33" s="1"/>
  <c r="C2557" i="33"/>
  <c r="I2557" i="33" s="1" a="1"/>
  <c r="I2557" i="33" s="1"/>
  <c r="C2558" i="33"/>
  <c r="I2558" i="33" s="1" a="1"/>
  <c r="I2558" i="33" s="1"/>
  <c r="C2559" i="33"/>
  <c r="I2559" i="33" s="1" a="1"/>
  <c r="I2559" i="33" s="1"/>
  <c r="C2560" i="33"/>
  <c r="I2560" i="33" s="1" a="1"/>
  <c r="I2560" i="33" s="1"/>
  <c r="C2561" i="33"/>
  <c r="I2561" i="33" s="1" a="1"/>
  <c r="I2561" i="33" s="1"/>
  <c r="C2562" i="33"/>
  <c r="I2562" i="33" s="1" a="1"/>
  <c r="I2562" i="33" s="1"/>
  <c r="C2563" i="33"/>
  <c r="I2563" i="33" s="1" a="1"/>
  <c r="I2563" i="33" s="1"/>
  <c r="C2564" i="33"/>
  <c r="I2564" i="33" s="1" a="1"/>
  <c r="I2564" i="33" s="1"/>
  <c r="C2565" i="33"/>
  <c r="I2565" i="33" s="1" a="1"/>
  <c r="I2565" i="33" s="1"/>
  <c r="C2566" i="33"/>
  <c r="I2566" i="33" s="1" a="1"/>
  <c r="I2566" i="33" s="1"/>
  <c r="C2567" i="33"/>
  <c r="I2567" i="33" s="1" a="1"/>
  <c r="I2567" i="33" s="1"/>
  <c r="C2568" i="33"/>
  <c r="I2568" i="33" s="1" a="1"/>
  <c r="I2568" i="33" s="1"/>
  <c r="C2569" i="33"/>
  <c r="I2569" i="33" s="1" a="1"/>
  <c r="I2569" i="33" s="1"/>
  <c r="C2570" i="33"/>
  <c r="I2570" i="33" s="1" a="1"/>
  <c r="I2570" i="33" s="1"/>
  <c r="C2571" i="33"/>
  <c r="I2571" i="33" s="1" a="1"/>
  <c r="I2571" i="33" s="1"/>
  <c r="C2572" i="33"/>
  <c r="I2572" i="33" s="1" a="1"/>
  <c r="I2572" i="33" s="1"/>
  <c r="C2573" i="33"/>
  <c r="I2573" i="33" s="1" a="1"/>
  <c r="I2573" i="33" s="1"/>
  <c r="C2574" i="33"/>
  <c r="I2574" i="33" s="1" a="1"/>
  <c r="I2574" i="33" s="1"/>
  <c r="C2575" i="33"/>
  <c r="I2575" i="33" s="1" a="1"/>
  <c r="I2575" i="33" s="1"/>
  <c r="C2576" i="33"/>
  <c r="I2576" i="33" s="1" a="1"/>
  <c r="I2576" i="33" s="1"/>
  <c r="C2577" i="33"/>
  <c r="I2577" i="33" s="1" a="1"/>
  <c r="I2577" i="33" s="1"/>
  <c r="C2578" i="33"/>
  <c r="I2578" i="33" s="1" a="1"/>
  <c r="I2578" i="33" s="1"/>
  <c r="C2579" i="33"/>
  <c r="I2579" i="33" s="1" a="1"/>
  <c r="I2579" i="33" s="1"/>
  <c r="C2580" i="33"/>
  <c r="I2580" i="33" s="1" a="1"/>
  <c r="I2580" i="33" s="1"/>
  <c r="C2581" i="33"/>
  <c r="I2581" i="33" s="1" a="1"/>
  <c r="I2581" i="33" s="1"/>
  <c r="C2582" i="33"/>
  <c r="I2582" i="33" s="1" a="1"/>
  <c r="I2582" i="33" s="1"/>
  <c r="C2583" i="33"/>
  <c r="I2583" i="33" s="1" a="1"/>
  <c r="I2583" i="33" s="1"/>
  <c r="C2584" i="33"/>
  <c r="I2584" i="33" s="1" a="1"/>
  <c r="I2584" i="33" s="1"/>
  <c r="C2585" i="33"/>
  <c r="I2585" i="33" s="1" a="1"/>
  <c r="I2585" i="33" s="1"/>
  <c r="C2586" i="33"/>
  <c r="I2586" i="33" s="1" a="1"/>
  <c r="I2586" i="33" s="1"/>
  <c r="C2587" i="33"/>
  <c r="I2587" i="33" s="1" a="1"/>
  <c r="I2587" i="33" s="1"/>
  <c r="C2588" i="33"/>
  <c r="I2588" i="33" s="1" a="1"/>
  <c r="I2588" i="33" s="1"/>
  <c r="C2589" i="33"/>
  <c r="I2589" i="33" s="1" a="1"/>
  <c r="I2589" i="33" s="1"/>
  <c r="C2590" i="33"/>
  <c r="I2590" i="33" s="1" a="1"/>
  <c r="I2590" i="33" s="1"/>
  <c r="C2591" i="33"/>
  <c r="I2591" i="33" s="1" a="1"/>
  <c r="I2591" i="33" s="1"/>
  <c r="C2592" i="33"/>
  <c r="I2592" i="33" s="1" a="1"/>
  <c r="I2592" i="33" s="1"/>
  <c r="C2593" i="33"/>
  <c r="I2593" i="33" s="1" a="1"/>
  <c r="I2593" i="33" s="1"/>
  <c r="C2594" i="33"/>
  <c r="I2594" i="33" s="1" a="1"/>
  <c r="I2594" i="33" s="1"/>
  <c r="C2595" i="33"/>
  <c r="I2595" i="33" s="1" a="1"/>
  <c r="I2595" i="33" s="1"/>
  <c r="C2596" i="33"/>
  <c r="I2596" i="33" s="1" a="1"/>
  <c r="I2596" i="33" s="1"/>
  <c r="C2597" i="33"/>
  <c r="I2597" i="33" s="1" a="1"/>
  <c r="I2597" i="33" s="1"/>
  <c r="C2598" i="33"/>
  <c r="I2598" i="33" s="1" a="1"/>
  <c r="I2598" i="33" s="1"/>
  <c r="C2599" i="33"/>
  <c r="I2599" i="33" s="1" a="1"/>
  <c r="I2599" i="33" s="1"/>
  <c r="C2600" i="33"/>
  <c r="I2600" i="33" s="1" a="1"/>
  <c r="I2600" i="33" s="1"/>
  <c r="C2601" i="33"/>
  <c r="I2601" i="33" s="1" a="1"/>
  <c r="I2601" i="33" s="1"/>
  <c r="C2602" i="33"/>
  <c r="I2602" i="33" s="1" a="1"/>
  <c r="I2602" i="33" s="1"/>
  <c r="C2603" i="33"/>
  <c r="I2603" i="33" s="1" a="1"/>
  <c r="I2603" i="33" s="1"/>
  <c r="C2604" i="33"/>
  <c r="I2604" i="33" s="1" a="1"/>
  <c r="I2604" i="33" s="1"/>
  <c r="C2605" i="33"/>
  <c r="I2605" i="33" s="1" a="1"/>
  <c r="I2605" i="33" s="1"/>
  <c r="C2606" i="33"/>
  <c r="I2606" i="33" s="1" a="1"/>
  <c r="I2606" i="33" s="1"/>
  <c r="C2607" i="33"/>
  <c r="I2607" i="33" s="1" a="1"/>
  <c r="I2607" i="33" s="1"/>
  <c r="C2608" i="33"/>
  <c r="I2608" i="33" s="1" a="1"/>
  <c r="I2608" i="33" s="1"/>
  <c r="C2609" i="33"/>
  <c r="I2609" i="33" s="1" a="1"/>
  <c r="I2609" i="33" s="1"/>
  <c r="C2610" i="33"/>
  <c r="I2610" i="33" s="1" a="1"/>
  <c r="I2610" i="33" s="1"/>
  <c r="C2611" i="33"/>
  <c r="I2611" i="33" s="1" a="1"/>
  <c r="I2611" i="33" s="1"/>
  <c r="C2612" i="33"/>
  <c r="I2612" i="33" s="1" a="1"/>
  <c r="I2612" i="33" s="1"/>
  <c r="C2613" i="33"/>
  <c r="I2613" i="33" s="1" a="1"/>
  <c r="I2613" i="33" s="1"/>
  <c r="C2614" i="33"/>
  <c r="I2614" i="33" s="1" a="1"/>
  <c r="I2614" i="33" s="1"/>
  <c r="C2615" i="33"/>
  <c r="I2615" i="33" s="1" a="1"/>
  <c r="I2615" i="33" s="1"/>
  <c r="C2616" i="33"/>
  <c r="I2616" i="33" s="1" a="1"/>
  <c r="I2616" i="33" s="1"/>
  <c r="C2617" i="33"/>
  <c r="I2617" i="33" s="1" a="1"/>
  <c r="I2617" i="33" s="1"/>
  <c r="C2618" i="33"/>
  <c r="I2618" i="33" s="1" a="1"/>
  <c r="I2618" i="33" s="1"/>
  <c r="C2619" i="33"/>
  <c r="I2619" i="33" s="1" a="1"/>
  <c r="I2619" i="33" s="1"/>
  <c r="C2620" i="33"/>
  <c r="I2620" i="33" s="1" a="1"/>
  <c r="I2620" i="33" s="1"/>
  <c r="C2621" i="33"/>
  <c r="I2621" i="33" s="1" a="1"/>
  <c r="I2621" i="33" s="1"/>
  <c r="C2622" i="33"/>
  <c r="I2622" i="33" s="1" a="1"/>
  <c r="I2622" i="33" s="1"/>
  <c r="C2623" i="33"/>
  <c r="I2623" i="33" s="1" a="1"/>
  <c r="I2623" i="33" s="1"/>
  <c r="C2624" i="33"/>
  <c r="I2624" i="33" s="1" a="1"/>
  <c r="I2624" i="33" s="1"/>
  <c r="C2625" i="33"/>
  <c r="I2625" i="33" s="1" a="1"/>
  <c r="I2625" i="33" s="1"/>
  <c r="C2626" i="33"/>
  <c r="I2626" i="33" s="1" a="1"/>
  <c r="I2626" i="33" s="1"/>
  <c r="C2627" i="33"/>
  <c r="I2627" i="33" s="1" a="1"/>
  <c r="I2627" i="33" s="1"/>
  <c r="C2628" i="33"/>
  <c r="I2628" i="33" s="1" a="1"/>
  <c r="I2628" i="33" s="1"/>
  <c r="C2629" i="33"/>
  <c r="I2629" i="33" s="1" a="1"/>
  <c r="I2629" i="33" s="1"/>
  <c r="C2630" i="33"/>
  <c r="I2630" i="33" s="1" a="1"/>
  <c r="I2630" i="33" s="1"/>
  <c r="C2631" i="33"/>
  <c r="I2631" i="33" s="1" a="1"/>
  <c r="I2631" i="33" s="1"/>
  <c r="C2632" i="33"/>
  <c r="I2632" i="33" s="1" a="1"/>
  <c r="I2632" i="33" s="1"/>
  <c r="C2633" i="33"/>
  <c r="I2633" i="33" s="1" a="1"/>
  <c r="I2633" i="33" s="1"/>
  <c r="C2634" i="33"/>
  <c r="I2634" i="33" s="1" a="1"/>
  <c r="I2634" i="33" s="1"/>
  <c r="C2635" i="33"/>
  <c r="I2635" i="33" s="1" a="1"/>
  <c r="I2635" i="33" s="1"/>
  <c r="C2636" i="33"/>
  <c r="I2636" i="33" s="1" a="1"/>
  <c r="I2636" i="33" s="1"/>
  <c r="C2637" i="33"/>
  <c r="I2637" i="33" s="1" a="1"/>
  <c r="I2637" i="33" s="1"/>
  <c r="C2638" i="33"/>
  <c r="I2638" i="33" s="1" a="1"/>
  <c r="I2638" i="33" s="1"/>
  <c r="C2639" i="33"/>
  <c r="I2639" i="33" s="1" a="1"/>
  <c r="I2639" i="33" s="1"/>
  <c r="C2640" i="33"/>
  <c r="I2640" i="33" s="1" a="1"/>
  <c r="I2640" i="33" s="1"/>
  <c r="C2641" i="33"/>
  <c r="I2641" i="33" s="1" a="1"/>
  <c r="I2641" i="33" s="1"/>
  <c r="C2642" i="33"/>
  <c r="I2642" i="33" s="1" a="1"/>
  <c r="I2642" i="33" s="1"/>
  <c r="C2643" i="33"/>
  <c r="I2643" i="33" s="1" a="1"/>
  <c r="I2643" i="33" s="1"/>
  <c r="C2644" i="33"/>
  <c r="I2644" i="33" s="1" a="1"/>
  <c r="I2644" i="33" s="1"/>
  <c r="C2645" i="33"/>
  <c r="I2645" i="33" s="1" a="1"/>
  <c r="I2645" i="33" s="1"/>
  <c r="C2646" i="33"/>
  <c r="I2646" i="33" s="1" a="1"/>
  <c r="I2646" i="33" s="1"/>
  <c r="C2647" i="33"/>
  <c r="I2647" i="33" s="1" a="1"/>
  <c r="I2647" i="33" s="1"/>
  <c r="C2648" i="33"/>
  <c r="I2648" i="33" s="1" a="1"/>
  <c r="I2648" i="33" s="1"/>
  <c r="C2649" i="33"/>
  <c r="I2649" i="33" s="1" a="1"/>
  <c r="I2649" i="33" s="1"/>
  <c r="C2650" i="33"/>
  <c r="I2650" i="33" s="1" a="1"/>
  <c r="I2650" i="33" s="1"/>
  <c r="C2651" i="33"/>
  <c r="I2651" i="33" s="1" a="1"/>
  <c r="I2651" i="33" s="1"/>
  <c r="C2652" i="33"/>
  <c r="I2652" i="33" s="1" a="1"/>
  <c r="I2652" i="33" s="1"/>
  <c r="C2653" i="33"/>
  <c r="I2653" i="33" s="1" a="1"/>
  <c r="I2653" i="33" s="1"/>
  <c r="C2654" i="33"/>
  <c r="I2654" i="33" s="1" a="1"/>
  <c r="I2654" i="33" s="1"/>
  <c r="C2655" i="33"/>
  <c r="I2655" i="33" s="1" a="1"/>
  <c r="I2655" i="33" s="1"/>
  <c r="C2656" i="33"/>
  <c r="I2656" i="33" s="1" a="1"/>
  <c r="I2656" i="33" s="1"/>
  <c r="C2657" i="33"/>
  <c r="I2657" i="33" s="1" a="1"/>
  <c r="I2657" i="33" s="1"/>
  <c r="C2658" i="33"/>
  <c r="I2658" i="33" s="1" a="1"/>
  <c r="I2658" i="33" s="1"/>
  <c r="C2659" i="33"/>
  <c r="I2659" i="33" s="1" a="1"/>
  <c r="I2659" i="33" s="1"/>
  <c r="C2660" i="33"/>
  <c r="I2660" i="33" s="1" a="1"/>
  <c r="I2660" i="33" s="1"/>
  <c r="C2661" i="33"/>
  <c r="I2661" i="33" s="1" a="1"/>
  <c r="I2661" i="33" s="1"/>
  <c r="C2662" i="33"/>
  <c r="I2662" i="33" s="1" a="1"/>
  <c r="I2662" i="33" s="1"/>
  <c r="C2663" i="33"/>
  <c r="I2663" i="33" s="1" a="1"/>
  <c r="I2663" i="33" s="1"/>
  <c r="C2664" i="33"/>
  <c r="I2664" i="33" s="1" a="1"/>
  <c r="I2664" i="33" s="1"/>
  <c r="C2665" i="33"/>
  <c r="I2665" i="33" s="1" a="1"/>
  <c r="I2665" i="33" s="1"/>
  <c r="C2666" i="33"/>
  <c r="I2666" i="33" s="1" a="1"/>
  <c r="I2666" i="33" s="1"/>
  <c r="C2667" i="33"/>
  <c r="I2667" i="33" s="1" a="1"/>
  <c r="I2667" i="33" s="1"/>
  <c r="C2668" i="33"/>
  <c r="I2668" i="33" s="1" a="1"/>
  <c r="I2668" i="33" s="1"/>
  <c r="C2669" i="33"/>
  <c r="I2669" i="33" s="1" a="1"/>
  <c r="I2669" i="33" s="1"/>
  <c r="C2670" i="33"/>
  <c r="I2670" i="33" s="1" a="1"/>
  <c r="I2670" i="33" s="1"/>
  <c r="C2671" i="33"/>
  <c r="I2671" i="33" s="1" a="1"/>
  <c r="I2671" i="33" s="1"/>
  <c r="C2672" i="33"/>
  <c r="I2672" i="33" s="1" a="1"/>
  <c r="I2672" i="33" s="1"/>
  <c r="C2673" i="33"/>
  <c r="I2673" i="33" s="1" a="1"/>
  <c r="I2673" i="33" s="1"/>
  <c r="C2674" i="33"/>
  <c r="I2674" i="33" s="1" a="1"/>
  <c r="I2674" i="33" s="1"/>
  <c r="C2675" i="33"/>
  <c r="I2675" i="33" s="1" a="1"/>
  <c r="I2675" i="33" s="1"/>
  <c r="C2676" i="33"/>
  <c r="I2676" i="33" s="1" a="1"/>
  <c r="I2676" i="33" s="1"/>
  <c r="C2677" i="33"/>
  <c r="I2677" i="33" s="1" a="1"/>
  <c r="I2677" i="33" s="1"/>
  <c r="C2678" i="33"/>
  <c r="I2678" i="33" s="1" a="1"/>
  <c r="I2678" i="33" s="1"/>
  <c r="C2679" i="33"/>
  <c r="I2679" i="33" s="1" a="1"/>
  <c r="I2679" i="33" s="1"/>
  <c r="C2680" i="33"/>
  <c r="I2680" i="33" s="1" a="1"/>
  <c r="I2680" i="33" s="1"/>
  <c r="C2681" i="33"/>
  <c r="I2681" i="33" s="1" a="1"/>
  <c r="I2681" i="33" s="1"/>
  <c r="C2682" i="33"/>
  <c r="I2682" i="33" s="1" a="1"/>
  <c r="I2682" i="33" s="1"/>
  <c r="C2683" i="33"/>
  <c r="I2683" i="33" s="1" a="1"/>
  <c r="I2683" i="33" s="1"/>
  <c r="C2684" i="33"/>
  <c r="I2684" i="33" s="1" a="1"/>
  <c r="I2684" i="33" s="1"/>
  <c r="C2685" i="33"/>
  <c r="I2685" i="33" s="1" a="1"/>
  <c r="I2685" i="33" s="1"/>
  <c r="C2686" i="33"/>
  <c r="I2686" i="33" s="1" a="1"/>
  <c r="I2686" i="33" s="1"/>
  <c r="C2687" i="33"/>
  <c r="I2687" i="33" s="1" a="1"/>
  <c r="I2687" i="33" s="1"/>
  <c r="C2688" i="33"/>
  <c r="I2688" i="33" s="1" a="1"/>
  <c r="I2688" i="33" s="1"/>
  <c r="C2689" i="33"/>
  <c r="I2689" i="33" s="1" a="1"/>
  <c r="I2689" i="33" s="1"/>
  <c r="C2690" i="33"/>
  <c r="I2690" i="33" s="1" a="1"/>
  <c r="I2690" i="33" s="1"/>
  <c r="C2691" i="33"/>
  <c r="I2691" i="33" s="1" a="1"/>
  <c r="I2691" i="33" s="1"/>
  <c r="C2692" i="33"/>
  <c r="I2692" i="33" s="1" a="1"/>
  <c r="I2692" i="33" s="1"/>
  <c r="C2693" i="33"/>
  <c r="I2693" i="33" s="1" a="1"/>
  <c r="I2693" i="33" s="1"/>
  <c r="C2694" i="33"/>
  <c r="I2694" i="33" s="1" a="1"/>
  <c r="I2694" i="33" s="1"/>
  <c r="C2695" i="33"/>
  <c r="I2695" i="33" s="1" a="1"/>
  <c r="I2695" i="33" s="1"/>
  <c r="C2696" i="33"/>
  <c r="I2696" i="33" s="1" a="1"/>
  <c r="I2696" i="33" s="1"/>
  <c r="C2697" i="33"/>
  <c r="I2697" i="33" s="1" a="1"/>
  <c r="I2697" i="33" s="1"/>
  <c r="C2698" i="33"/>
  <c r="I2698" i="33" s="1" a="1"/>
  <c r="I2698" i="33" s="1"/>
  <c r="C2699" i="33"/>
  <c r="I2699" i="33" s="1" a="1"/>
  <c r="I2699" i="33" s="1"/>
  <c r="C2700" i="33"/>
  <c r="I2700" i="33" s="1" a="1"/>
  <c r="I2700" i="33" s="1"/>
  <c r="C2701" i="33"/>
  <c r="I2701" i="33" s="1" a="1"/>
  <c r="I2701" i="33" s="1"/>
  <c r="C2702" i="33"/>
  <c r="I2702" i="33" s="1" a="1"/>
  <c r="I2702" i="33" s="1"/>
  <c r="C2703" i="33"/>
  <c r="I2703" i="33" s="1" a="1"/>
  <c r="I2703" i="33" s="1"/>
  <c r="C2704" i="33"/>
  <c r="I2704" i="33" s="1" a="1"/>
  <c r="I2704" i="33" s="1"/>
  <c r="C2705" i="33"/>
  <c r="I2705" i="33" s="1" a="1"/>
  <c r="I2705" i="33" s="1"/>
  <c r="C2706" i="33"/>
  <c r="I2706" i="33" s="1" a="1"/>
  <c r="I2706" i="33" s="1"/>
  <c r="C2707" i="33"/>
  <c r="I2707" i="33" s="1" a="1"/>
  <c r="I2707" i="33" s="1"/>
  <c r="C2708" i="33"/>
  <c r="I2708" i="33" s="1" a="1"/>
  <c r="I2708" i="33" s="1"/>
  <c r="C2709" i="33"/>
  <c r="I2709" i="33" s="1" a="1"/>
  <c r="I2709" i="33" s="1"/>
  <c r="C2710" i="33"/>
  <c r="I2710" i="33" s="1" a="1"/>
  <c r="I2710" i="33" s="1"/>
  <c r="C2711" i="33"/>
  <c r="I2711" i="33" s="1" a="1"/>
  <c r="I2711" i="33" s="1"/>
  <c r="C2712" i="33"/>
  <c r="I2712" i="33" s="1" a="1"/>
  <c r="I2712" i="33" s="1"/>
  <c r="C2713" i="33"/>
  <c r="I2713" i="33" s="1" a="1"/>
  <c r="I2713" i="33" s="1"/>
  <c r="C2714" i="33"/>
  <c r="I2714" i="33" s="1" a="1"/>
  <c r="I2714" i="33" s="1"/>
  <c r="C2715" i="33"/>
  <c r="I2715" i="33" s="1" a="1"/>
  <c r="I2715" i="33" s="1"/>
  <c r="C2716" i="33"/>
  <c r="I2716" i="33" s="1" a="1"/>
  <c r="I2716" i="33" s="1"/>
  <c r="C2717" i="33"/>
  <c r="I2717" i="33" s="1" a="1"/>
  <c r="I2717" i="33" s="1"/>
  <c r="C2718" i="33"/>
  <c r="I2718" i="33" s="1" a="1"/>
  <c r="I2718" i="33" s="1"/>
  <c r="C2719" i="33"/>
  <c r="I2719" i="33" s="1" a="1"/>
  <c r="I2719" i="33" s="1"/>
  <c r="C2720" i="33"/>
  <c r="I2720" i="33" s="1" a="1"/>
  <c r="I2720" i="33" s="1"/>
  <c r="C2721" i="33"/>
  <c r="I2721" i="33" s="1" a="1"/>
  <c r="I2721" i="33" s="1"/>
  <c r="C2722" i="33"/>
  <c r="I2722" i="33" s="1" a="1"/>
  <c r="I2722" i="33" s="1"/>
  <c r="C2723" i="33"/>
  <c r="I2723" i="33" s="1" a="1"/>
  <c r="I2723" i="33" s="1"/>
  <c r="C2724" i="33"/>
  <c r="I2724" i="33" s="1" a="1"/>
  <c r="I2724" i="33" s="1"/>
  <c r="C2725" i="33"/>
  <c r="I2725" i="33" s="1" a="1"/>
  <c r="I2725" i="33" s="1"/>
  <c r="C2726" i="33"/>
  <c r="I2726" i="33" s="1" a="1"/>
  <c r="I2726" i="33" s="1"/>
  <c r="C2727" i="33"/>
  <c r="I2727" i="33" s="1" a="1"/>
  <c r="I2727" i="33" s="1"/>
  <c r="C2728" i="33"/>
  <c r="I2728" i="33" s="1" a="1"/>
  <c r="I2728" i="33" s="1"/>
  <c r="C2729" i="33"/>
  <c r="I2729" i="33" s="1" a="1"/>
  <c r="I2729" i="33" s="1"/>
  <c r="C2730" i="33"/>
  <c r="I2730" i="33" s="1" a="1"/>
  <c r="I2730" i="33" s="1"/>
  <c r="C2731" i="33"/>
  <c r="I2731" i="33" s="1" a="1"/>
  <c r="I2731" i="33" s="1"/>
  <c r="C2732" i="33"/>
  <c r="I2732" i="33" s="1" a="1"/>
  <c r="I2732" i="33" s="1"/>
  <c r="C2733" i="33"/>
  <c r="I2733" i="33" s="1" a="1"/>
  <c r="I2733" i="33" s="1"/>
  <c r="C2734" i="33"/>
  <c r="I2734" i="33" s="1" a="1"/>
  <c r="I2734" i="33" s="1"/>
  <c r="C2735" i="33"/>
  <c r="I2735" i="33" s="1" a="1"/>
  <c r="I2735" i="33" s="1"/>
  <c r="C2736" i="33"/>
  <c r="I2736" i="33" s="1" a="1"/>
  <c r="I2736" i="33" s="1"/>
  <c r="C2737" i="33"/>
  <c r="I2737" i="33" s="1" a="1"/>
  <c r="I2737" i="33" s="1"/>
  <c r="C2738" i="33"/>
  <c r="I2738" i="33" s="1" a="1"/>
  <c r="I2738" i="33" s="1"/>
  <c r="C2739" i="33"/>
  <c r="I2739" i="33" s="1" a="1"/>
  <c r="I2739" i="33" s="1"/>
  <c r="C2740" i="33"/>
  <c r="I2740" i="33" s="1" a="1"/>
  <c r="I2740" i="33" s="1"/>
  <c r="C2741" i="33"/>
  <c r="I2741" i="33" s="1" a="1"/>
  <c r="I2741" i="33" s="1"/>
  <c r="C2742" i="33"/>
  <c r="I2742" i="33" s="1" a="1"/>
  <c r="I2742" i="33" s="1"/>
  <c r="C2743" i="33"/>
  <c r="I2743" i="33" s="1" a="1"/>
  <c r="I2743" i="33" s="1"/>
  <c r="C2744" i="33"/>
  <c r="I2744" i="33" s="1" a="1"/>
  <c r="I2744" i="33" s="1"/>
  <c r="C2745" i="33"/>
  <c r="I2745" i="33" s="1" a="1"/>
  <c r="I2745" i="33" s="1"/>
  <c r="C2746" i="33"/>
  <c r="I2746" i="33" s="1" a="1"/>
  <c r="I2746" i="33" s="1"/>
  <c r="C2747" i="33"/>
  <c r="I2747" i="33" s="1" a="1"/>
  <c r="I2747" i="33" s="1"/>
  <c r="C2748" i="33"/>
  <c r="I2748" i="33" s="1" a="1"/>
  <c r="I2748" i="33" s="1"/>
  <c r="C2749" i="33"/>
  <c r="I2749" i="33" s="1" a="1"/>
  <c r="I2749" i="33" s="1"/>
  <c r="C2750" i="33"/>
  <c r="I2750" i="33" s="1" a="1"/>
  <c r="I2750" i="33" s="1"/>
  <c r="C2751" i="33"/>
  <c r="I2751" i="33" s="1" a="1"/>
  <c r="I2751" i="33" s="1"/>
  <c r="C2752" i="33"/>
  <c r="I2752" i="33" s="1" a="1"/>
  <c r="I2752" i="33" s="1"/>
  <c r="C2753" i="33"/>
  <c r="I2753" i="33" s="1" a="1"/>
  <c r="I2753" i="33" s="1"/>
  <c r="C2754" i="33"/>
  <c r="I2754" i="33" s="1" a="1"/>
  <c r="I2754" i="33" s="1"/>
  <c r="C2755" i="33"/>
  <c r="I2755" i="33" s="1" a="1"/>
  <c r="I2755" i="33" s="1"/>
  <c r="C2756" i="33"/>
  <c r="I2756" i="33" s="1" a="1"/>
  <c r="I2756" i="33" s="1"/>
  <c r="C2757" i="33"/>
  <c r="I2757" i="33" s="1" a="1"/>
  <c r="I2757" i="33" s="1"/>
  <c r="C2758" i="33"/>
  <c r="I2758" i="33" s="1" a="1"/>
  <c r="I2758" i="33" s="1"/>
  <c r="C2759" i="33"/>
  <c r="I2759" i="33" s="1" a="1"/>
  <c r="I2759" i="33" s="1"/>
  <c r="C2760" i="33"/>
  <c r="I2760" i="33" s="1" a="1"/>
  <c r="I2760" i="33" s="1"/>
  <c r="C2761" i="33"/>
  <c r="I2761" i="33" s="1" a="1"/>
  <c r="I2761" i="33" s="1"/>
  <c r="C2762" i="33"/>
  <c r="I2762" i="33" s="1" a="1"/>
  <c r="I2762" i="33" s="1"/>
  <c r="C2763" i="33"/>
  <c r="I2763" i="33" s="1" a="1"/>
  <c r="I2763" i="33" s="1"/>
  <c r="C2764" i="33"/>
  <c r="I2764" i="33" s="1" a="1"/>
  <c r="I2764" i="33" s="1"/>
  <c r="C2765" i="33"/>
  <c r="I2765" i="33" s="1" a="1"/>
  <c r="I2765" i="33" s="1"/>
  <c r="C2766" i="33"/>
  <c r="I2766" i="33" s="1" a="1"/>
  <c r="I2766" i="33" s="1"/>
  <c r="C2767" i="33"/>
  <c r="I2767" i="33" s="1" a="1"/>
  <c r="I2767" i="33" s="1"/>
  <c r="C2768" i="33"/>
  <c r="I2768" i="33" s="1" a="1"/>
  <c r="I2768" i="33" s="1"/>
  <c r="C2769" i="33"/>
  <c r="I2769" i="33" s="1" a="1"/>
  <c r="I2769" i="33" s="1"/>
  <c r="C2770" i="33"/>
  <c r="I2770" i="33" s="1" a="1"/>
  <c r="I2770" i="33" s="1"/>
  <c r="C2771" i="33"/>
  <c r="I2771" i="33" s="1" a="1"/>
  <c r="I2771" i="33" s="1"/>
  <c r="C2772" i="33"/>
  <c r="I2772" i="33" s="1" a="1"/>
  <c r="I2772" i="33" s="1"/>
  <c r="C2773" i="33"/>
  <c r="I2773" i="33" s="1" a="1"/>
  <c r="I2773" i="33" s="1"/>
  <c r="C2774" i="33"/>
  <c r="I2774" i="33" s="1" a="1"/>
  <c r="I2774" i="33" s="1"/>
  <c r="C2775" i="33"/>
  <c r="I2775" i="33" s="1" a="1"/>
  <c r="I2775" i="33" s="1"/>
  <c r="C2776" i="33"/>
  <c r="I2776" i="33" s="1" a="1"/>
  <c r="I2776" i="33" s="1"/>
  <c r="C2777" i="33"/>
  <c r="I2777" i="33" s="1" a="1"/>
  <c r="I2777" i="33" s="1"/>
  <c r="C2778" i="33"/>
  <c r="I2778" i="33" s="1" a="1"/>
  <c r="I2778" i="33" s="1"/>
  <c r="C2779" i="33"/>
  <c r="I2779" i="33" s="1" a="1"/>
  <c r="I2779" i="33" s="1"/>
  <c r="C2780" i="33"/>
  <c r="I2780" i="33" s="1" a="1"/>
  <c r="I2780" i="33" s="1"/>
  <c r="C2781" i="33"/>
  <c r="I2781" i="33" s="1" a="1"/>
  <c r="I2781" i="33" s="1"/>
  <c r="C2782" i="33"/>
  <c r="I2782" i="33" s="1" a="1"/>
  <c r="I2782" i="33" s="1"/>
  <c r="C2783" i="33"/>
  <c r="I2783" i="33" s="1" a="1"/>
  <c r="I2783" i="33" s="1"/>
  <c r="C2784" i="33"/>
  <c r="I2784" i="33" s="1" a="1"/>
  <c r="I2784" i="33" s="1"/>
  <c r="C2785" i="33"/>
  <c r="I2785" i="33" s="1" a="1"/>
  <c r="I2785" i="33" s="1"/>
  <c r="C2786" i="33"/>
  <c r="I2786" i="33" s="1" a="1"/>
  <c r="I2786" i="33" s="1"/>
  <c r="C2787" i="33"/>
  <c r="I2787" i="33" s="1" a="1"/>
  <c r="I2787" i="33" s="1"/>
  <c r="C2788" i="33"/>
  <c r="I2788" i="33" s="1" a="1"/>
  <c r="I2788" i="33" s="1"/>
  <c r="C2789" i="33"/>
  <c r="I2789" i="33" s="1" a="1"/>
  <c r="I2789" i="33" s="1"/>
  <c r="C2790" i="33"/>
  <c r="I2790" i="33" s="1" a="1"/>
  <c r="I2790" i="33" s="1"/>
  <c r="C2791" i="33"/>
  <c r="I2791" i="33" s="1" a="1"/>
  <c r="I2791" i="33" s="1"/>
  <c r="C2792" i="33"/>
  <c r="I2792" i="33" s="1" a="1"/>
  <c r="I2792" i="33" s="1"/>
  <c r="C2793" i="33"/>
  <c r="I2793" i="33" s="1" a="1"/>
  <c r="I2793" i="33" s="1"/>
  <c r="C2794" i="33"/>
  <c r="I2794" i="33" s="1" a="1"/>
  <c r="I2794" i="33" s="1"/>
  <c r="C2795" i="33"/>
  <c r="I2795" i="33" s="1" a="1"/>
  <c r="I2795" i="33" s="1"/>
  <c r="C2796" i="33"/>
  <c r="I2796" i="33" s="1" a="1"/>
  <c r="I2796" i="33" s="1"/>
  <c r="C2797" i="33"/>
  <c r="I2797" i="33" s="1" a="1"/>
  <c r="I2797" i="33" s="1"/>
  <c r="C2798" i="33"/>
  <c r="I2798" i="33" s="1" a="1"/>
  <c r="I2798" i="33" s="1"/>
  <c r="C2799" i="33"/>
  <c r="I2799" i="33" s="1" a="1"/>
  <c r="I2799" i="33" s="1"/>
  <c r="C2800" i="33"/>
  <c r="I2800" i="33" s="1" a="1"/>
  <c r="I2800" i="33" s="1"/>
  <c r="C2801" i="33"/>
  <c r="I2801" i="33" s="1" a="1"/>
  <c r="I2801" i="33" s="1"/>
  <c r="C2802" i="33"/>
  <c r="I2802" i="33" s="1" a="1"/>
  <c r="I2802" i="33" s="1"/>
  <c r="C2803" i="33"/>
  <c r="I2803" i="33" s="1" a="1"/>
  <c r="I2803" i="33" s="1"/>
  <c r="C2804" i="33"/>
  <c r="I2804" i="33" s="1" a="1"/>
  <c r="I2804" i="33" s="1"/>
  <c r="C2805" i="33"/>
  <c r="I2805" i="33" s="1" a="1"/>
  <c r="I2805" i="33" s="1"/>
  <c r="C2806" i="33"/>
  <c r="I2806" i="33" s="1" a="1"/>
  <c r="I2806" i="33" s="1"/>
  <c r="C2807" i="33"/>
  <c r="I2807" i="33" s="1" a="1"/>
  <c r="I2807" i="33" s="1"/>
  <c r="C2808" i="33"/>
  <c r="I2808" i="33" s="1" a="1"/>
  <c r="I2808" i="33" s="1"/>
  <c r="C2809" i="33"/>
  <c r="I2809" i="33" s="1" a="1"/>
  <c r="I2809" i="33" s="1"/>
  <c r="C2810" i="33"/>
  <c r="I2810" i="33" s="1" a="1"/>
  <c r="I2810" i="33" s="1"/>
  <c r="C2811" i="33"/>
  <c r="I2811" i="33" s="1" a="1"/>
  <c r="I2811" i="33" s="1"/>
  <c r="C2812" i="33"/>
  <c r="I2812" i="33" s="1" a="1"/>
  <c r="I2812" i="33" s="1"/>
  <c r="C2813" i="33"/>
  <c r="I2813" i="33" s="1" a="1"/>
  <c r="I2813" i="33" s="1"/>
  <c r="C2814" i="33"/>
  <c r="I2814" i="33" s="1" a="1"/>
  <c r="I2814" i="33" s="1"/>
  <c r="C2815" i="33"/>
  <c r="I2815" i="33" s="1" a="1"/>
  <c r="I2815" i="33" s="1"/>
  <c r="C2816" i="33"/>
  <c r="I2816" i="33" s="1" a="1"/>
  <c r="I2816" i="33" s="1"/>
  <c r="C2817" i="33"/>
  <c r="I2817" i="33" s="1" a="1"/>
  <c r="I2817" i="33" s="1"/>
  <c r="C2818" i="33"/>
  <c r="I2818" i="33" s="1" a="1"/>
  <c r="I2818" i="33" s="1"/>
  <c r="C2819" i="33"/>
  <c r="I2819" i="33" s="1" a="1"/>
  <c r="I2819" i="33" s="1"/>
  <c r="C2820" i="33"/>
  <c r="I2820" i="33" s="1" a="1"/>
  <c r="I2820" i="33" s="1"/>
  <c r="C2821" i="33"/>
  <c r="I2821" i="33" s="1" a="1"/>
  <c r="I2821" i="33" s="1"/>
  <c r="C2822" i="33"/>
  <c r="I2822" i="33" s="1" a="1"/>
  <c r="I2822" i="33" s="1"/>
  <c r="C2823" i="33"/>
  <c r="I2823" i="33" s="1" a="1"/>
  <c r="I2823" i="33" s="1"/>
  <c r="C2824" i="33"/>
  <c r="I2824" i="33" s="1" a="1"/>
  <c r="I2824" i="33" s="1"/>
  <c r="C2825" i="33"/>
  <c r="I2825" i="33" s="1" a="1"/>
  <c r="I2825" i="33" s="1"/>
  <c r="C2826" i="33"/>
  <c r="I2826" i="33" s="1" a="1"/>
  <c r="I2826" i="33" s="1"/>
  <c r="C2827" i="33"/>
  <c r="I2827" i="33" s="1" a="1"/>
  <c r="I2827" i="33" s="1"/>
  <c r="C2828" i="33"/>
  <c r="I2828" i="33" s="1" a="1"/>
  <c r="I2828" i="33" s="1"/>
  <c r="C2829" i="33"/>
  <c r="I2829" i="33" s="1" a="1"/>
  <c r="I2829" i="33" s="1"/>
  <c r="C2830" i="33"/>
  <c r="I2830" i="33" s="1" a="1"/>
  <c r="I2830" i="33" s="1"/>
  <c r="C2831" i="33"/>
  <c r="I2831" i="33" s="1" a="1"/>
  <c r="I2831" i="33" s="1"/>
  <c r="C2832" i="33"/>
  <c r="I2832" i="33" s="1" a="1"/>
  <c r="I2832" i="33" s="1"/>
  <c r="C2833" i="33"/>
  <c r="I2833" i="33" s="1" a="1"/>
  <c r="I2833" i="33" s="1"/>
  <c r="C2834" i="33"/>
  <c r="I2834" i="33" s="1" a="1"/>
  <c r="I2834" i="33" s="1"/>
  <c r="C2835" i="33"/>
  <c r="I2835" i="33" s="1" a="1"/>
  <c r="I2835" i="33" s="1"/>
  <c r="C2836" i="33"/>
  <c r="I2836" i="33" s="1" a="1"/>
  <c r="I2836" i="33" s="1"/>
  <c r="C2837" i="33"/>
  <c r="I2837" i="33" s="1" a="1"/>
  <c r="I2837" i="33" s="1"/>
  <c r="C2838" i="33"/>
  <c r="I2838" i="33" s="1" a="1"/>
  <c r="I2838" i="33" s="1"/>
  <c r="C2839" i="33"/>
  <c r="I2839" i="33" s="1" a="1"/>
  <c r="I2839" i="33" s="1"/>
  <c r="C2840" i="33"/>
  <c r="I2840" i="33" s="1" a="1"/>
  <c r="I2840" i="33" s="1"/>
  <c r="C2841" i="33"/>
  <c r="I2841" i="33" s="1" a="1"/>
  <c r="I2841" i="33" s="1"/>
  <c r="C2842" i="33"/>
  <c r="I2842" i="33" s="1" a="1"/>
  <c r="I2842" i="33" s="1"/>
  <c r="C2843" i="33"/>
  <c r="I2843" i="33" s="1" a="1"/>
  <c r="I2843" i="33" s="1"/>
  <c r="C2844" i="33"/>
  <c r="I2844" i="33" s="1" a="1"/>
  <c r="I2844" i="33" s="1"/>
  <c r="C2845" i="33"/>
  <c r="I2845" i="33" s="1" a="1"/>
  <c r="I2845" i="33" s="1"/>
  <c r="C2846" i="33"/>
  <c r="I2846" i="33" s="1" a="1"/>
  <c r="I2846" i="33" s="1"/>
  <c r="C2847" i="33"/>
  <c r="I2847" i="33" s="1" a="1"/>
  <c r="I2847" i="33" s="1"/>
  <c r="C2848" i="33"/>
  <c r="I2848" i="33" s="1" a="1"/>
  <c r="I2848" i="33" s="1"/>
  <c r="C2849" i="33"/>
  <c r="I2849" i="33" s="1" a="1"/>
  <c r="I2849" i="33" s="1"/>
  <c r="C2850" i="33"/>
  <c r="I2850" i="33" s="1" a="1"/>
  <c r="I2850" i="33" s="1"/>
  <c r="C2851" i="33"/>
  <c r="I2851" i="33" s="1" a="1"/>
  <c r="I2851" i="33" s="1"/>
  <c r="C2852" i="33"/>
  <c r="I2852" i="33" s="1" a="1"/>
  <c r="I2852" i="33" s="1"/>
  <c r="C2853" i="33"/>
  <c r="I2853" i="33" s="1" a="1"/>
  <c r="I2853" i="33" s="1"/>
  <c r="C2854" i="33"/>
  <c r="I2854" i="33" s="1" a="1"/>
  <c r="I2854" i="33" s="1"/>
  <c r="C2855" i="33"/>
  <c r="I2855" i="33" s="1" a="1"/>
  <c r="I2855" i="33" s="1"/>
  <c r="C2856" i="33"/>
  <c r="I2856" i="33" s="1" a="1"/>
  <c r="I2856" i="33" s="1"/>
  <c r="C2857" i="33"/>
  <c r="I2857" i="33" s="1" a="1"/>
  <c r="I2857" i="33" s="1"/>
  <c r="C2858" i="33"/>
  <c r="I2858" i="33" s="1" a="1"/>
  <c r="I2858" i="33" s="1"/>
  <c r="C2859" i="33"/>
  <c r="I2859" i="33" s="1" a="1"/>
  <c r="I2859" i="33" s="1"/>
  <c r="C2860" i="33"/>
  <c r="I2860" i="33" s="1" a="1"/>
  <c r="I2860" i="33" s="1"/>
  <c r="C2861" i="33"/>
  <c r="I2861" i="33" s="1" a="1"/>
  <c r="I2861" i="33" s="1"/>
  <c r="C2862" i="33"/>
  <c r="I2862" i="33" s="1" a="1"/>
  <c r="I2862" i="33" s="1"/>
  <c r="C2863" i="33"/>
  <c r="I2863" i="33" s="1" a="1"/>
  <c r="I2863" i="33" s="1"/>
  <c r="C2864" i="33"/>
  <c r="I2864" i="33" s="1" a="1"/>
  <c r="I2864" i="33" s="1"/>
  <c r="C2865" i="33"/>
  <c r="I2865" i="33" s="1" a="1"/>
  <c r="I2865" i="33" s="1"/>
  <c r="C2866" i="33"/>
  <c r="I2866" i="33" s="1" a="1"/>
  <c r="I2866" i="33" s="1"/>
  <c r="C2867" i="33"/>
  <c r="I2867" i="33" s="1" a="1"/>
  <c r="I2867" i="33" s="1"/>
  <c r="C2868" i="33"/>
  <c r="I2868" i="33" s="1" a="1"/>
  <c r="I2868" i="33" s="1"/>
  <c r="C2869" i="33"/>
  <c r="I2869" i="33" s="1" a="1"/>
  <c r="I2869" i="33" s="1"/>
  <c r="C2870" i="33"/>
  <c r="I2870" i="33" s="1" a="1"/>
  <c r="I2870" i="33" s="1"/>
  <c r="C2871" i="33"/>
  <c r="I2871" i="33" s="1" a="1"/>
  <c r="I2871" i="33" s="1"/>
  <c r="C2872" i="33"/>
  <c r="I2872" i="33" s="1" a="1"/>
  <c r="I2872" i="33" s="1"/>
  <c r="C2873" i="33"/>
  <c r="I2873" i="33" s="1" a="1"/>
  <c r="I2873" i="33" s="1"/>
  <c r="C2874" i="33"/>
  <c r="I2874" i="33" s="1" a="1"/>
  <c r="I2874" i="33" s="1"/>
  <c r="C2875" i="33"/>
  <c r="I2875" i="33" s="1" a="1"/>
  <c r="I2875" i="33" s="1"/>
  <c r="C2876" i="33"/>
  <c r="I2876" i="33" s="1" a="1"/>
  <c r="I2876" i="33" s="1"/>
  <c r="C2877" i="33"/>
  <c r="I2877" i="33" s="1" a="1"/>
  <c r="I2877" i="33" s="1"/>
  <c r="C2878" i="33"/>
  <c r="I2878" i="33" s="1" a="1"/>
  <c r="I2878" i="33" s="1"/>
  <c r="C2879" i="33"/>
  <c r="I2879" i="33" s="1" a="1"/>
  <c r="I2879" i="33" s="1"/>
  <c r="C2880" i="33"/>
  <c r="I2880" i="33" s="1" a="1"/>
  <c r="I2880" i="33" s="1"/>
  <c r="C2881" i="33"/>
  <c r="I2881" i="33" s="1" a="1"/>
  <c r="I2881" i="33" s="1"/>
  <c r="C2882" i="33"/>
  <c r="I2882" i="33" s="1" a="1"/>
  <c r="I2882" i="33" s="1"/>
  <c r="C2883" i="33"/>
  <c r="I2883" i="33" s="1" a="1"/>
  <c r="I2883" i="33" s="1"/>
  <c r="C2884" i="33"/>
  <c r="I2884" i="33" s="1" a="1"/>
  <c r="I2884" i="33" s="1"/>
  <c r="C2885" i="33"/>
  <c r="I2885" i="33" s="1" a="1"/>
  <c r="I2885" i="33" s="1"/>
  <c r="C2886" i="33"/>
  <c r="I2886" i="33" s="1" a="1"/>
  <c r="I2886" i="33" s="1"/>
  <c r="C2887" i="33"/>
  <c r="I2887" i="33" s="1" a="1"/>
  <c r="I2887" i="33" s="1"/>
  <c r="C2888" i="33"/>
  <c r="I2888" i="33" s="1" a="1"/>
  <c r="I2888" i="33" s="1"/>
  <c r="C2889" i="33"/>
  <c r="I2889" i="33" s="1" a="1"/>
  <c r="I2889" i="33" s="1"/>
  <c r="C2890" i="33"/>
  <c r="I2890" i="33" s="1" a="1"/>
  <c r="I2890" i="33" s="1"/>
  <c r="C2891" i="33"/>
  <c r="I2891" i="33" s="1" a="1"/>
  <c r="I2891" i="33" s="1"/>
  <c r="C2892" i="33"/>
  <c r="I2892" i="33" s="1" a="1"/>
  <c r="I2892" i="33" s="1"/>
  <c r="C2893" i="33"/>
  <c r="I2893" i="33" s="1" a="1"/>
  <c r="I2893" i="33" s="1"/>
  <c r="C2894" i="33"/>
  <c r="I2894" i="33" s="1" a="1"/>
  <c r="I2894" i="33" s="1"/>
  <c r="C2895" i="33"/>
  <c r="I2895" i="33" s="1" a="1"/>
  <c r="I2895" i="33" s="1"/>
  <c r="C2896" i="33"/>
  <c r="I2896" i="33" s="1" a="1"/>
  <c r="I2896" i="33" s="1"/>
  <c r="C2897" i="33"/>
  <c r="I2897" i="33" s="1" a="1"/>
  <c r="I2897" i="33" s="1"/>
  <c r="C2898" i="33"/>
  <c r="I2898" i="33" s="1" a="1"/>
  <c r="I2898" i="33" s="1"/>
  <c r="C2899" i="33"/>
  <c r="I2899" i="33" s="1" a="1"/>
  <c r="I2899" i="33" s="1"/>
  <c r="C2900" i="33"/>
  <c r="I2900" i="33" s="1" a="1"/>
  <c r="I2900" i="33" s="1"/>
  <c r="C2901" i="33"/>
  <c r="I2901" i="33" s="1" a="1"/>
  <c r="I2901" i="33" s="1"/>
  <c r="C2902" i="33"/>
  <c r="I2902" i="33" s="1" a="1"/>
  <c r="I2902" i="33" s="1"/>
  <c r="C2903" i="33"/>
  <c r="I2903" i="33" s="1" a="1"/>
  <c r="I2903" i="33" s="1"/>
  <c r="C2904" i="33"/>
  <c r="I2904" i="33" s="1" a="1"/>
  <c r="I2904" i="33" s="1"/>
  <c r="C2905" i="33"/>
  <c r="I2905" i="33" s="1" a="1"/>
  <c r="I2905" i="33" s="1"/>
  <c r="C2906" i="33"/>
  <c r="I2906" i="33" s="1" a="1"/>
  <c r="I2906" i="33" s="1"/>
  <c r="C2907" i="33"/>
  <c r="I2907" i="33" s="1" a="1"/>
  <c r="I2907" i="33" s="1"/>
  <c r="C2908" i="33"/>
  <c r="I2908" i="33" s="1" a="1"/>
  <c r="I2908" i="33" s="1"/>
  <c r="C2909" i="33"/>
  <c r="I2909" i="33" s="1" a="1"/>
  <c r="I2909" i="33" s="1"/>
  <c r="C2910" i="33"/>
  <c r="I2910" i="33" s="1" a="1"/>
  <c r="I2910" i="33" s="1"/>
  <c r="C2911" i="33"/>
  <c r="I2911" i="33" s="1" a="1"/>
  <c r="I2911" i="33" s="1"/>
  <c r="C2912" i="33"/>
  <c r="I2912" i="33" s="1" a="1"/>
  <c r="I2912" i="33" s="1"/>
  <c r="C2913" i="33"/>
  <c r="I2913" i="33" s="1" a="1"/>
  <c r="I2913" i="33" s="1"/>
  <c r="C2914" i="33"/>
  <c r="I2914" i="33" s="1" a="1"/>
  <c r="I2914" i="33" s="1"/>
  <c r="C2915" i="33"/>
  <c r="I2915" i="33" s="1" a="1"/>
  <c r="I2915" i="33" s="1"/>
  <c r="C2916" i="33"/>
  <c r="I2916" i="33" s="1" a="1"/>
  <c r="I2916" i="33" s="1"/>
  <c r="C2917" i="33"/>
  <c r="I2917" i="33" s="1" a="1"/>
  <c r="I2917" i="33" s="1"/>
  <c r="C2918" i="33"/>
  <c r="I2918" i="33" s="1" a="1"/>
  <c r="I2918" i="33" s="1"/>
  <c r="C2919" i="33"/>
  <c r="I2919" i="33" s="1" a="1"/>
  <c r="I2919" i="33" s="1"/>
  <c r="C2920" i="33"/>
  <c r="I2920" i="33" s="1" a="1"/>
  <c r="I2920" i="33" s="1"/>
  <c r="C2921" i="33"/>
  <c r="I2921" i="33" s="1" a="1"/>
  <c r="I2921" i="33" s="1"/>
  <c r="C2922" i="33"/>
  <c r="I2922" i="33" s="1" a="1"/>
  <c r="I2922" i="33" s="1"/>
  <c r="C2923" i="33"/>
  <c r="I2923" i="33" s="1" a="1"/>
  <c r="I2923" i="33" s="1"/>
  <c r="C2924" i="33"/>
  <c r="I2924" i="33" s="1" a="1"/>
  <c r="I2924" i="33" s="1"/>
  <c r="C2925" i="33"/>
  <c r="I2925" i="33" s="1" a="1"/>
  <c r="I2925" i="33" s="1"/>
  <c r="C2926" i="33"/>
  <c r="I2926" i="33" s="1" a="1"/>
  <c r="I2926" i="33" s="1"/>
  <c r="C2927" i="33"/>
  <c r="I2927" i="33" s="1" a="1"/>
  <c r="I2927" i="33" s="1"/>
  <c r="C2928" i="33"/>
  <c r="I2928" i="33" s="1" a="1"/>
  <c r="I2928" i="33" s="1"/>
  <c r="C2929" i="33"/>
  <c r="I2929" i="33" s="1" a="1"/>
  <c r="I2929" i="33" s="1"/>
  <c r="C2930" i="33"/>
  <c r="I2930" i="33" s="1" a="1"/>
  <c r="I2930" i="33" s="1"/>
  <c r="C2931" i="33"/>
  <c r="I2931" i="33" s="1" a="1"/>
  <c r="I2931" i="33" s="1"/>
  <c r="C2932" i="33"/>
  <c r="I2932" i="33" s="1" a="1"/>
  <c r="I2932" i="33" s="1"/>
  <c r="C2933" i="33"/>
  <c r="I2933" i="33" s="1" a="1"/>
  <c r="I2933" i="33" s="1"/>
  <c r="C2934" i="33"/>
  <c r="I2934" i="33" s="1" a="1"/>
  <c r="I2934" i="33" s="1"/>
  <c r="C2935" i="33"/>
  <c r="I2935" i="33" s="1" a="1"/>
  <c r="I2935" i="33" s="1"/>
  <c r="C2936" i="33"/>
  <c r="I2936" i="33" s="1" a="1"/>
  <c r="I2936" i="33" s="1"/>
  <c r="C2937" i="33"/>
  <c r="I2937" i="33" s="1" a="1"/>
  <c r="I2937" i="33" s="1"/>
  <c r="C2938" i="33"/>
  <c r="I2938" i="33" s="1" a="1"/>
  <c r="I2938" i="33" s="1"/>
  <c r="C2939" i="33"/>
  <c r="I2939" i="33" s="1" a="1"/>
  <c r="I2939" i="33" s="1"/>
  <c r="C2940" i="33"/>
  <c r="I2940" i="33" s="1" a="1"/>
  <c r="I2940" i="33" s="1"/>
  <c r="C2941" i="33"/>
  <c r="I2941" i="33" s="1" a="1"/>
  <c r="I2941" i="33" s="1"/>
  <c r="C2942" i="33"/>
  <c r="I2942" i="33" s="1" a="1"/>
  <c r="I2942" i="33" s="1"/>
  <c r="C2943" i="33"/>
  <c r="I2943" i="33" s="1" a="1"/>
  <c r="I2943" i="33" s="1"/>
  <c r="C2944" i="33"/>
  <c r="I2944" i="33" s="1" a="1"/>
  <c r="I2944" i="33" s="1"/>
  <c r="C2945" i="33"/>
  <c r="I2945" i="33" s="1" a="1"/>
  <c r="I2945" i="33" s="1"/>
  <c r="C2946" i="33"/>
  <c r="I2946" i="33" s="1" a="1"/>
  <c r="I2946" i="33" s="1"/>
  <c r="C2947" i="33"/>
  <c r="I2947" i="33" s="1" a="1"/>
  <c r="I2947" i="33" s="1"/>
  <c r="C2948" i="33"/>
  <c r="I2948" i="33" s="1" a="1"/>
  <c r="I2948" i="33" s="1"/>
  <c r="C2949" i="33"/>
  <c r="I2949" i="33" s="1" a="1"/>
  <c r="I2949" i="33" s="1"/>
  <c r="C2950" i="33"/>
  <c r="I2950" i="33" s="1" a="1"/>
  <c r="I2950" i="33" s="1"/>
  <c r="C2951" i="33"/>
  <c r="I2951" i="33" s="1" a="1"/>
  <c r="I2951" i="33" s="1"/>
  <c r="C2952" i="33"/>
  <c r="I2952" i="33" s="1" a="1"/>
  <c r="I2952" i="33" s="1"/>
  <c r="C2953" i="33"/>
  <c r="I2953" i="33" s="1" a="1"/>
  <c r="I2953" i="33" s="1"/>
  <c r="C2954" i="33"/>
  <c r="I2954" i="33" s="1" a="1"/>
  <c r="I2954" i="33" s="1"/>
  <c r="C2955" i="33"/>
  <c r="I2955" i="33" s="1" a="1"/>
  <c r="I2955" i="33" s="1"/>
  <c r="C2956" i="33"/>
  <c r="I2956" i="33" s="1" a="1"/>
  <c r="I2956" i="33" s="1"/>
  <c r="C2957" i="33"/>
  <c r="I2957" i="33" s="1" a="1"/>
  <c r="I2957" i="33" s="1"/>
  <c r="C2958" i="33"/>
  <c r="I2958" i="33" s="1" a="1"/>
  <c r="I2958" i="33" s="1"/>
  <c r="C2959" i="33"/>
  <c r="I2959" i="33" s="1" a="1"/>
  <c r="I2959" i="33" s="1"/>
  <c r="C2960" i="33"/>
  <c r="I2960" i="33" s="1" a="1"/>
  <c r="I2960" i="33" s="1"/>
  <c r="C2961" i="33"/>
  <c r="I2961" i="33" s="1" a="1"/>
  <c r="I2961" i="33" s="1"/>
  <c r="C2962" i="33"/>
  <c r="I2962" i="33" s="1" a="1"/>
  <c r="I2962" i="33" s="1"/>
  <c r="C2963" i="33"/>
  <c r="I2963" i="33" s="1" a="1"/>
  <c r="I2963" i="33" s="1"/>
  <c r="C2964" i="33"/>
  <c r="I2964" i="33" s="1" a="1"/>
  <c r="I2964" i="33" s="1"/>
  <c r="C2965" i="33"/>
  <c r="I2965" i="33" s="1" a="1"/>
  <c r="I2965" i="33" s="1"/>
  <c r="C2966" i="33"/>
  <c r="I2966" i="33" s="1" a="1"/>
  <c r="I2966" i="33" s="1"/>
  <c r="C2967" i="33"/>
  <c r="I2967" i="33" s="1" a="1"/>
  <c r="I2967" i="33" s="1"/>
  <c r="C2968" i="33"/>
  <c r="I2968" i="33" s="1" a="1"/>
  <c r="I2968" i="33" s="1"/>
  <c r="C2969" i="33"/>
  <c r="I2969" i="33" s="1" a="1"/>
  <c r="I2969" i="33" s="1"/>
  <c r="C2970" i="33"/>
  <c r="I2970" i="33" s="1" a="1"/>
  <c r="I2970" i="33" s="1"/>
  <c r="C2971" i="33"/>
  <c r="I2971" i="33" s="1" a="1"/>
  <c r="I2971" i="33" s="1"/>
  <c r="C2972" i="33"/>
  <c r="I2972" i="33" s="1" a="1"/>
  <c r="I2972" i="33" s="1"/>
  <c r="C2973" i="33"/>
  <c r="I2973" i="33" s="1" a="1"/>
  <c r="I2973" i="33" s="1"/>
  <c r="C2974" i="33"/>
  <c r="I2974" i="33" s="1" a="1"/>
  <c r="I2974" i="33" s="1"/>
  <c r="C2975" i="33"/>
  <c r="I2975" i="33" s="1" a="1"/>
  <c r="I2975" i="33" s="1"/>
  <c r="C2976" i="33"/>
  <c r="I2976" i="33" s="1" a="1"/>
  <c r="I2976" i="33" s="1"/>
  <c r="C2977" i="33"/>
  <c r="I2977" i="33" s="1" a="1"/>
  <c r="I2977" i="33" s="1"/>
  <c r="C2978" i="33"/>
  <c r="I2978" i="33" s="1" a="1"/>
  <c r="I2978" i="33" s="1"/>
  <c r="C2979" i="33"/>
  <c r="I2979" i="33" s="1" a="1"/>
  <c r="I2979" i="33" s="1"/>
  <c r="C2980" i="33"/>
  <c r="I2980" i="33" s="1" a="1"/>
  <c r="I2980" i="33" s="1"/>
  <c r="C2981" i="33"/>
  <c r="I2981" i="33" s="1" a="1"/>
  <c r="I2981" i="33" s="1"/>
  <c r="C2982" i="33"/>
  <c r="I2982" i="33" s="1" a="1"/>
  <c r="I2982" i="33" s="1"/>
  <c r="C2983" i="33"/>
  <c r="I2983" i="33" s="1" a="1"/>
  <c r="I2983" i="33" s="1"/>
  <c r="C2984" i="33"/>
  <c r="I2984" i="33" s="1" a="1"/>
  <c r="I2984" i="33" s="1"/>
  <c r="C2985" i="33"/>
  <c r="I2985" i="33" s="1" a="1"/>
  <c r="I2985" i="33" s="1"/>
  <c r="C2986" i="33"/>
  <c r="I2986" i="33" s="1" a="1"/>
  <c r="I2986" i="33" s="1"/>
  <c r="C2987" i="33"/>
  <c r="I2987" i="33" s="1" a="1"/>
  <c r="I2987" i="33" s="1"/>
  <c r="C2988" i="33"/>
  <c r="I2988" i="33" s="1" a="1"/>
  <c r="I2988" i="33" s="1"/>
  <c r="C2989" i="33"/>
  <c r="I2989" i="33" s="1" a="1"/>
  <c r="I2989" i="33" s="1"/>
  <c r="C2990" i="33"/>
  <c r="I2990" i="33" s="1" a="1"/>
  <c r="I2990" i="33" s="1"/>
  <c r="C2991" i="33"/>
  <c r="I2991" i="33" s="1" a="1"/>
  <c r="I2991" i="33" s="1"/>
  <c r="C2992" i="33"/>
  <c r="C2993" i="33"/>
  <c r="C2994" i="33"/>
  <c r="C2995" i="33"/>
  <c r="C2996" i="33"/>
  <c r="C2997" i="33"/>
  <c r="C2998" i="33"/>
  <c r="C2999" i="33"/>
  <c r="C3000" i="33"/>
  <c r="C3001" i="33"/>
  <c r="C3002" i="33"/>
  <c r="C3003" i="33"/>
  <c r="C3004" i="33"/>
  <c r="C3005" i="33"/>
  <c r="C3006" i="33"/>
  <c r="C3007" i="33"/>
  <c r="C3008" i="33"/>
  <c r="C3009" i="33"/>
  <c r="C3010" i="33"/>
  <c r="C3011" i="33"/>
  <c r="C3012" i="33"/>
  <c r="C3013" i="33"/>
  <c r="C3014" i="33"/>
  <c r="C3015" i="33"/>
  <c r="C3016" i="33"/>
  <c r="C3017" i="33"/>
  <c r="C3018" i="33"/>
  <c r="C3019" i="33"/>
  <c r="C3020" i="33"/>
  <c r="C3021" i="33"/>
  <c r="C3022" i="33"/>
  <c r="C3023" i="33"/>
  <c r="C3024" i="33"/>
  <c r="C3025" i="33"/>
  <c r="C3026" i="33"/>
  <c r="C3027" i="33"/>
  <c r="C3028" i="33"/>
  <c r="C3029" i="33"/>
  <c r="C3030" i="33"/>
  <c r="C3031" i="33"/>
  <c r="C3032" i="33"/>
  <c r="C3033" i="33"/>
  <c r="C3034" i="33"/>
  <c r="C3035" i="33"/>
  <c r="C3036" i="33"/>
  <c r="C3037" i="33"/>
  <c r="C3038" i="33"/>
  <c r="C3039" i="33"/>
  <c r="C3040" i="33"/>
  <c r="C3041" i="33"/>
  <c r="C3042" i="33"/>
  <c r="C3043" i="33"/>
  <c r="C3044" i="33"/>
  <c r="C3045" i="33"/>
  <c r="C3046" i="33"/>
  <c r="C3047" i="33"/>
  <c r="C3048" i="33"/>
  <c r="C3049" i="33"/>
  <c r="C3050" i="33"/>
  <c r="C3051" i="33"/>
  <c r="C3052" i="33"/>
  <c r="C3053" i="33"/>
  <c r="C3054" i="33"/>
  <c r="C3055" i="33"/>
  <c r="C3056" i="33"/>
  <c r="C3057" i="33"/>
  <c r="C3058" i="33"/>
  <c r="C3059" i="33"/>
  <c r="C3060" i="33"/>
  <c r="C3061" i="33"/>
  <c r="C3062" i="33"/>
  <c r="C3063" i="33"/>
  <c r="C3064" i="33"/>
  <c r="C3065" i="33"/>
  <c r="C3066" i="33"/>
  <c r="C3067" i="33"/>
  <c r="C3068" i="33"/>
  <c r="C3069" i="33"/>
  <c r="C3070" i="33"/>
  <c r="C3071" i="33"/>
  <c r="C3072" i="33"/>
  <c r="C3073" i="33"/>
  <c r="C3074" i="33"/>
  <c r="C3075" i="33"/>
  <c r="C3076" i="33"/>
  <c r="C3077" i="33"/>
  <c r="C3078" i="33"/>
  <c r="C3079" i="33"/>
  <c r="C3080" i="33"/>
  <c r="C3081" i="33"/>
  <c r="C3082" i="33"/>
  <c r="C3083" i="33"/>
  <c r="C3084" i="33"/>
  <c r="C3085" i="33"/>
  <c r="C3086" i="33"/>
  <c r="C3087" i="33"/>
  <c r="C3088" i="33"/>
  <c r="C3089" i="33"/>
  <c r="C3090" i="33"/>
  <c r="C3091" i="33"/>
  <c r="C3092" i="33"/>
  <c r="C3093" i="33"/>
  <c r="C3094" i="33"/>
  <c r="C3095" i="33"/>
  <c r="C3096" i="33"/>
  <c r="C3097" i="33"/>
  <c r="C3098" i="33"/>
  <c r="C3099" i="33"/>
  <c r="C3100" i="33"/>
  <c r="C3101" i="33"/>
  <c r="C3102" i="33"/>
  <c r="C3103" i="33"/>
  <c r="C3104" i="33"/>
  <c r="C3105" i="33"/>
  <c r="C3106" i="33"/>
  <c r="C3107" i="33"/>
  <c r="C3108" i="33"/>
  <c r="C3109" i="33"/>
  <c r="C3110" i="33"/>
  <c r="C3111" i="33"/>
  <c r="C3112" i="33"/>
  <c r="C3113" i="33"/>
  <c r="C3114" i="33"/>
  <c r="C3115" i="33"/>
  <c r="C3116" i="33"/>
  <c r="C3117" i="33"/>
  <c r="C3118" i="33"/>
  <c r="C3119" i="33"/>
  <c r="C3120" i="33"/>
  <c r="C3121" i="33"/>
  <c r="C3122" i="33"/>
  <c r="C3123" i="33"/>
  <c r="C3124" i="33"/>
  <c r="C3125" i="33"/>
  <c r="C3126" i="33"/>
  <c r="C3127" i="33"/>
  <c r="C3128" i="33"/>
  <c r="C3129" i="33"/>
  <c r="C3130" i="33"/>
  <c r="C3131" i="33"/>
  <c r="C3132" i="33"/>
  <c r="C3133" i="33"/>
  <c r="C3134" i="33"/>
  <c r="C3135" i="33"/>
  <c r="C3136" i="33"/>
  <c r="C3137" i="33"/>
  <c r="C3138" i="33"/>
  <c r="C3139" i="33"/>
  <c r="C3140" i="33"/>
  <c r="C3141" i="33"/>
  <c r="C3142" i="33"/>
  <c r="C3143" i="33"/>
  <c r="C3144" i="33"/>
  <c r="C3145" i="33"/>
  <c r="C3146" i="33"/>
  <c r="C3147" i="33"/>
  <c r="C3148" i="33"/>
  <c r="C3149" i="33"/>
  <c r="C3150" i="33"/>
  <c r="C3151" i="33"/>
  <c r="C3152" i="33"/>
  <c r="C3153" i="33"/>
  <c r="C3154" i="33"/>
  <c r="C3155" i="33"/>
  <c r="C3156" i="33"/>
  <c r="C3157" i="33"/>
  <c r="C3158" i="33"/>
  <c r="C3159" i="33"/>
  <c r="C3160" i="33"/>
  <c r="C3161" i="33"/>
  <c r="C3162" i="33"/>
  <c r="C3163" i="33"/>
  <c r="C3164" i="33"/>
  <c r="C3165" i="33"/>
  <c r="C3166" i="33"/>
  <c r="C3167" i="33"/>
  <c r="C3168" i="33"/>
  <c r="C3169" i="33"/>
  <c r="C3170" i="33"/>
  <c r="C3171" i="33"/>
  <c r="C3172" i="33"/>
  <c r="C3173" i="33"/>
  <c r="C3174" i="33"/>
  <c r="C3175" i="33"/>
  <c r="C3176" i="33"/>
  <c r="C3177" i="33"/>
  <c r="C3178" i="33"/>
  <c r="C3179" i="33"/>
  <c r="C3180" i="33"/>
  <c r="C3181" i="33"/>
  <c r="C3182" i="33"/>
  <c r="C3183" i="33"/>
  <c r="C3184" i="33"/>
  <c r="C3185" i="33"/>
  <c r="C3186" i="33"/>
  <c r="C3187" i="33"/>
  <c r="C3188" i="33"/>
  <c r="C3189" i="33"/>
  <c r="C3190" i="33"/>
  <c r="C3191" i="33"/>
  <c r="C3192" i="33"/>
  <c r="C3193" i="33"/>
  <c r="C3194" i="33"/>
  <c r="C3195" i="33"/>
  <c r="C3196" i="33"/>
  <c r="C3197" i="33"/>
  <c r="C3198" i="33"/>
  <c r="C3199" i="33"/>
  <c r="C3200" i="33"/>
  <c r="C3201" i="33"/>
  <c r="C3202" i="33"/>
  <c r="C3203" i="33"/>
  <c r="C3204" i="33"/>
  <c r="C3205" i="33"/>
  <c r="C3206" i="33"/>
  <c r="C3207" i="33"/>
  <c r="C3208" i="33"/>
  <c r="C3209" i="33"/>
  <c r="C3210" i="33"/>
  <c r="C3211" i="33"/>
  <c r="C3212" i="33"/>
  <c r="C3213" i="33"/>
  <c r="C3214" i="33"/>
  <c r="C3215" i="33"/>
  <c r="C3216" i="33"/>
  <c r="C3217" i="33"/>
  <c r="C3218" i="33"/>
  <c r="C3219" i="33"/>
  <c r="C3220" i="33"/>
  <c r="C3221" i="33"/>
  <c r="C3222" i="33"/>
  <c r="C3223" i="33"/>
  <c r="C3224" i="33"/>
  <c r="C3225" i="33"/>
  <c r="C3226" i="33"/>
  <c r="C3227" i="33"/>
  <c r="C3228" i="33"/>
  <c r="C3229" i="33"/>
  <c r="C3230" i="33"/>
  <c r="C3231" i="33"/>
  <c r="C3232" i="33"/>
  <c r="C3233" i="33"/>
  <c r="C3234" i="33"/>
  <c r="C3235" i="33"/>
  <c r="C3236" i="33"/>
  <c r="C3237" i="33"/>
  <c r="C3238" i="33"/>
  <c r="C3239" i="33"/>
  <c r="C3240" i="33"/>
  <c r="C3241" i="33"/>
  <c r="C3242" i="33"/>
  <c r="C3243" i="33"/>
  <c r="C3244" i="33"/>
  <c r="C3245" i="33"/>
  <c r="C3246" i="33"/>
  <c r="C3247" i="33"/>
  <c r="C3248" i="33"/>
  <c r="C3249" i="33"/>
  <c r="C3250" i="33"/>
  <c r="C3251" i="33"/>
  <c r="C3252" i="33"/>
  <c r="C3253" i="33"/>
  <c r="C3254" i="33"/>
  <c r="C3255" i="33"/>
  <c r="C3256" i="33"/>
  <c r="C3257" i="33"/>
  <c r="C3258" i="33"/>
  <c r="C3259" i="33"/>
  <c r="C3260" i="33"/>
  <c r="C3261" i="33"/>
  <c r="C3262" i="33"/>
  <c r="C3263" i="33"/>
  <c r="C3264" i="33"/>
  <c r="C3265" i="33"/>
  <c r="C3266" i="33"/>
  <c r="C3267" i="33"/>
  <c r="C3268" i="33"/>
  <c r="C3269" i="33"/>
  <c r="C3270" i="33"/>
  <c r="C3271" i="33"/>
  <c r="C3272" i="33"/>
  <c r="C3273" i="33"/>
  <c r="C3274" i="33"/>
  <c r="C3275" i="33"/>
  <c r="C3276" i="33"/>
  <c r="C3277" i="33"/>
  <c r="C3278" i="33"/>
  <c r="C3279" i="33"/>
  <c r="C3280" i="33"/>
  <c r="C3281" i="33"/>
  <c r="C3282" i="33"/>
  <c r="C3283" i="33"/>
  <c r="C3284" i="33"/>
  <c r="C3285" i="33"/>
  <c r="C3286" i="33"/>
  <c r="C3287" i="33"/>
  <c r="C3288" i="33"/>
  <c r="C3289" i="33"/>
  <c r="C3290" i="33"/>
  <c r="C3291" i="33"/>
  <c r="C3292" i="33"/>
  <c r="C3293" i="33"/>
  <c r="C3294" i="33"/>
  <c r="C3295" i="33"/>
  <c r="C3296" i="33"/>
  <c r="C3297" i="33"/>
  <c r="C3298" i="33"/>
  <c r="C3299" i="33"/>
  <c r="C3300" i="33"/>
  <c r="C3301" i="33"/>
  <c r="C3302" i="33"/>
  <c r="C3303" i="33"/>
  <c r="C3304" i="33"/>
  <c r="C3305" i="33"/>
  <c r="C3306" i="33"/>
  <c r="C3307" i="33"/>
  <c r="C3308" i="33"/>
  <c r="C3309" i="33"/>
  <c r="C3310" i="33"/>
  <c r="C3311" i="33"/>
  <c r="C3312" i="33"/>
  <c r="C3313" i="33"/>
  <c r="C3314" i="33"/>
  <c r="C3315" i="33"/>
  <c r="C3316" i="33"/>
  <c r="C3317" i="33"/>
  <c r="C3318" i="33"/>
  <c r="C3319" i="33"/>
  <c r="C3320" i="33"/>
  <c r="C3321" i="33"/>
  <c r="C3322" i="33"/>
  <c r="C3323" i="33"/>
  <c r="C3324" i="33"/>
  <c r="C3325" i="33"/>
  <c r="C3326" i="33"/>
  <c r="C3327" i="33"/>
  <c r="C3328" i="33"/>
  <c r="C3329" i="33"/>
  <c r="C3330" i="33"/>
  <c r="C3331" i="33"/>
  <c r="C3332" i="33"/>
  <c r="C3333" i="33"/>
  <c r="C3334" i="33"/>
  <c r="C3335" i="33"/>
  <c r="C3336" i="33"/>
  <c r="C3337" i="33"/>
  <c r="C3338" i="33"/>
  <c r="C3339" i="33"/>
  <c r="C3340" i="33"/>
  <c r="C3341" i="33"/>
  <c r="C3342" i="33"/>
  <c r="C3343" i="33"/>
  <c r="C3344" i="33"/>
  <c r="C3345" i="33"/>
  <c r="C3346" i="33"/>
  <c r="C3347" i="33"/>
  <c r="C3348" i="33"/>
  <c r="C3349" i="33"/>
  <c r="C3350" i="33"/>
  <c r="C3351" i="33"/>
  <c r="C3352" i="33"/>
  <c r="C3353" i="33"/>
  <c r="C3354" i="33"/>
  <c r="C3355" i="33"/>
  <c r="C3356" i="33"/>
  <c r="C3357" i="33"/>
  <c r="C3358" i="33"/>
  <c r="C3359" i="33"/>
  <c r="C3360" i="33"/>
  <c r="C3361" i="33"/>
  <c r="C3362" i="33"/>
  <c r="C3363" i="33"/>
  <c r="C3364" i="33"/>
  <c r="C3365" i="33"/>
  <c r="C3366" i="33"/>
  <c r="C3367" i="33"/>
  <c r="C3368" i="33"/>
  <c r="C3369" i="33"/>
  <c r="C3370" i="33"/>
  <c r="C3371" i="33"/>
  <c r="C3372" i="33"/>
  <c r="C3373" i="33"/>
  <c r="C3374" i="33"/>
  <c r="C3375" i="33"/>
  <c r="C3376" i="33"/>
  <c r="C3377" i="33"/>
  <c r="C3378" i="33"/>
  <c r="C3379" i="33"/>
  <c r="C3380" i="33"/>
  <c r="C3381" i="33"/>
  <c r="C3382" i="33"/>
  <c r="C3383" i="33"/>
  <c r="C3384" i="33"/>
  <c r="C3385" i="33"/>
  <c r="C3386" i="33"/>
  <c r="C3387" i="33"/>
  <c r="C3388" i="33"/>
  <c r="C3389" i="33"/>
  <c r="C3390" i="33"/>
  <c r="C3391" i="33"/>
  <c r="C3392" i="33"/>
  <c r="C3393" i="33"/>
  <c r="C3394" i="33"/>
  <c r="C3395" i="33"/>
  <c r="C3396" i="33"/>
  <c r="C3397" i="33"/>
  <c r="C3398" i="33"/>
  <c r="C3399" i="33"/>
  <c r="C3400" i="33"/>
  <c r="C3401" i="33"/>
  <c r="C3402" i="33"/>
  <c r="C3403" i="33"/>
  <c r="C3404" i="33"/>
  <c r="C3405" i="33"/>
  <c r="C3406" i="33"/>
  <c r="C3407" i="33"/>
  <c r="C3408" i="33"/>
  <c r="C3409" i="33"/>
  <c r="C3410" i="33"/>
  <c r="C3411" i="33"/>
  <c r="C3412" i="33"/>
  <c r="C3413" i="33"/>
  <c r="C3414" i="33"/>
  <c r="C3415" i="33"/>
  <c r="C3416" i="33"/>
  <c r="C3417" i="33"/>
  <c r="C3418" i="33"/>
  <c r="C3419" i="33"/>
  <c r="C3420" i="33"/>
  <c r="C3421" i="33"/>
  <c r="C3422" i="33"/>
  <c r="C3423" i="33"/>
  <c r="C3424" i="33"/>
  <c r="C3425" i="33"/>
  <c r="C3426" i="33"/>
  <c r="C3427" i="33"/>
  <c r="C3428" i="33"/>
  <c r="C3429" i="33"/>
  <c r="C3430" i="33"/>
  <c r="C3431" i="33"/>
  <c r="C3432" i="33"/>
  <c r="C3433" i="33"/>
  <c r="C3434" i="33"/>
  <c r="C3435" i="33"/>
  <c r="C3436" i="33"/>
  <c r="C3437" i="33"/>
  <c r="C3438" i="33"/>
  <c r="C3439" i="33"/>
  <c r="C3440" i="33"/>
  <c r="C3441" i="33"/>
  <c r="C3442" i="33"/>
  <c r="C3443" i="33"/>
  <c r="C3444" i="33"/>
  <c r="C3445" i="33"/>
  <c r="C3446" i="33"/>
  <c r="C3447" i="33"/>
  <c r="C3448" i="33"/>
  <c r="C3449" i="33"/>
  <c r="C3450" i="33"/>
  <c r="C3451" i="33"/>
  <c r="C3452" i="33"/>
  <c r="C3453" i="33"/>
  <c r="C3454" i="33"/>
  <c r="C3455" i="33"/>
  <c r="C3456" i="33"/>
  <c r="C3457" i="33"/>
  <c r="C3458" i="33"/>
  <c r="C3459" i="33"/>
  <c r="C3460" i="33"/>
  <c r="C3461" i="33"/>
  <c r="C3462" i="33"/>
  <c r="C3463" i="33"/>
  <c r="C3464" i="33"/>
  <c r="C3465" i="33"/>
  <c r="C3466" i="33"/>
  <c r="C3467" i="33"/>
  <c r="C3468" i="33"/>
  <c r="C3469" i="33"/>
  <c r="C3470" i="33"/>
  <c r="C3471" i="33"/>
  <c r="C3472" i="33"/>
  <c r="C3473" i="33"/>
  <c r="C3474" i="33"/>
  <c r="C3475" i="33"/>
  <c r="C3476" i="33"/>
  <c r="C3477" i="33"/>
  <c r="C3478" i="33"/>
  <c r="C3479" i="33"/>
  <c r="C3480" i="33"/>
  <c r="C3481" i="33"/>
  <c r="C3482" i="33"/>
  <c r="C3483" i="33"/>
  <c r="C3484" i="33"/>
  <c r="C3485" i="33"/>
  <c r="C3486" i="33"/>
  <c r="C3487" i="33"/>
  <c r="C3488" i="33"/>
  <c r="C3489" i="33"/>
  <c r="C3490" i="33"/>
  <c r="C3491" i="33"/>
  <c r="C3492" i="33"/>
  <c r="C3493" i="33"/>
  <c r="C3494" i="33"/>
  <c r="C3495" i="33"/>
  <c r="C3496" i="33"/>
  <c r="C3497" i="33"/>
  <c r="C3498" i="33"/>
  <c r="C3499" i="33"/>
  <c r="C3500" i="33"/>
  <c r="C3501" i="33"/>
  <c r="C3502" i="33"/>
  <c r="C3503" i="33"/>
  <c r="C3504" i="33"/>
  <c r="C3505" i="33"/>
  <c r="C3506" i="33"/>
  <c r="C3507" i="33"/>
  <c r="C3508" i="33"/>
  <c r="C3509" i="33"/>
  <c r="C3510" i="33"/>
  <c r="C3511" i="33"/>
  <c r="C3512" i="33"/>
  <c r="C3513" i="33"/>
  <c r="C3514" i="33"/>
  <c r="C3515" i="33"/>
  <c r="C3516" i="33"/>
  <c r="C3517" i="33"/>
  <c r="C3518" i="33"/>
  <c r="C3519" i="33"/>
  <c r="C3520" i="33"/>
  <c r="C3521" i="33"/>
  <c r="C3522" i="33"/>
  <c r="C3523" i="33"/>
  <c r="C3524" i="33"/>
  <c r="C3525" i="33"/>
  <c r="C3526" i="33"/>
  <c r="C3527" i="33"/>
  <c r="C3528" i="33"/>
  <c r="C3529" i="33"/>
  <c r="C3530" i="33"/>
  <c r="C3531" i="33"/>
  <c r="C3532" i="33"/>
  <c r="C3533" i="33"/>
  <c r="C3534" i="33"/>
  <c r="C3535" i="33"/>
  <c r="C3536" i="33"/>
  <c r="C3537" i="33"/>
  <c r="C3538" i="33"/>
  <c r="C3539" i="33"/>
  <c r="C3540" i="33"/>
  <c r="C3541" i="33"/>
  <c r="C3542" i="33"/>
  <c r="C3543" i="33"/>
  <c r="C3544" i="33"/>
  <c r="C3545" i="33"/>
  <c r="C3546" i="33"/>
  <c r="C3547" i="33"/>
  <c r="C3548" i="33"/>
  <c r="C3549" i="33"/>
  <c r="C3550" i="33"/>
  <c r="C3551" i="33"/>
  <c r="C3552" i="33"/>
  <c r="C3553" i="33"/>
  <c r="C3554" i="33"/>
  <c r="C3555" i="33"/>
  <c r="C3556" i="33"/>
  <c r="C3557" i="33"/>
  <c r="C3558" i="33"/>
  <c r="C3559" i="33"/>
  <c r="C3560" i="33"/>
  <c r="C3561" i="33"/>
  <c r="C3562" i="33"/>
  <c r="C3563" i="33"/>
  <c r="C3564" i="33"/>
  <c r="C3565" i="33"/>
  <c r="C3566" i="33"/>
  <c r="C3567" i="33"/>
  <c r="C3568" i="33"/>
  <c r="C3569" i="33"/>
  <c r="C3570" i="33"/>
  <c r="C3571" i="33"/>
  <c r="C3572" i="33"/>
  <c r="C3573" i="33"/>
  <c r="C3574" i="33"/>
  <c r="C3575" i="33"/>
  <c r="C3576" i="33"/>
  <c r="C3577" i="33"/>
  <c r="C3578" i="33"/>
  <c r="C3579" i="33"/>
  <c r="C3580" i="33"/>
  <c r="C3581" i="33"/>
  <c r="C3582" i="33"/>
  <c r="C3583" i="33"/>
  <c r="C3584" i="33"/>
  <c r="C3585" i="33"/>
  <c r="C3586" i="33"/>
  <c r="C3587" i="33"/>
  <c r="C3588" i="33"/>
  <c r="C3589" i="33"/>
  <c r="C3590" i="33"/>
  <c r="C3591" i="33"/>
  <c r="C3592" i="33"/>
  <c r="C3593" i="33"/>
  <c r="C3594" i="33"/>
  <c r="C3595" i="33"/>
  <c r="C3596" i="33"/>
  <c r="C3597" i="33"/>
  <c r="C3598" i="33"/>
  <c r="C3599" i="33"/>
  <c r="C3600" i="33"/>
  <c r="C3601" i="33"/>
  <c r="C3602" i="33"/>
  <c r="C3603" i="33"/>
  <c r="C3604" i="33"/>
  <c r="C3605" i="33"/>
  <c r="C3606" i="33"/>
  <c r="C3607" i="33"/>
  <c r="C3608" i="33"/>
  <c r="C3609" i="33"/>
  <c r="C3610" i="33"/>
  <c r="C3611" i="33"/>
  <c r="C3612" i="33"/>
  <c r="C3613" i="33"/>
  <c r="C3614" i="33"/>
  <c r="C3615" i="33"/>
  <c r="C3616" i="33"/>
  <c r="C3617" i="33"/>
  <c r="C3618" i="33"/>
  <c r="C3619" i="33"/>
  <c r="C3620" i="33"/>
  <c r="C3621" i="33"/>
  <c r="C3622" i="33"/>
  <c r="C3623" i="33"/>
  <c r="C3624" i="33"/>
  <c r="C3625" i="33"/>
  <c r="C3626" i="33"/>
  <c r="C3627" i="33"/>
  <c r="C3628" i="33"/>
  <c r="C3629" i="33"/>
  <c r="C3630" i="33"/>
  <c r="C3631" i="33"/>
  <c r="C3632" i="33"/>
  <c r="C3633" i="33"/>
  <c r="C3634" i="33"/>
  <c r="C3635" i="33"/>
  <c r="C3636" i="33"/>
  <c r="C3637" i="33"/>
  <c r="C3638" i="33"/>
  <c r="C3639" i="33"/>
  <c r="C3640" i="33"/>
  <c r="C3641" i="33"/>
  <c r="C3642" i="33"/>
  <c r="C3643" i="33"/>
  <c r="C3644" i="33"/>
  <c r="C3645" i="33"/>
  <c r="C3646" i="33"/>
  <c r="C3647" i="33"/>
  <c r="C3648" i="33"/>
  <c r="C3649" i="33"/>
  <c r="C3650" i="33"/>
  <c r="C3651" i="33"/>
  <c r="C3652" i="33"/>
  <c r="C3653" i="33"/>
  <c r="C3654" i="33"/>
  <c r="C3655" i="33"/>
  <c r="C3656" i="33"/>
  <c r="C3657" i="33"/>
  <c r="C3658" i="33"/>
  <c r="C3659" i="33"/>
  <c r="C3660" i="33"/>
  <c r="C3661" i="33"/>
  <c r="C3662" i="33"/>
  <c r="C3663" i="33"/>
  <c r="C3664" i="33"/>
  <c r="C3665" i="33"/>
  <c r="C3666" i="33"/>
  <c r="C3667" i="33"/>
  <c r="C3668" i="33"/>
  <c r="C3669" i="33"/>
  <c r="C3670" i="33"/>
  <c r="C3671" i="33"/>
  <c r="C3672" i="33"/>
  <c r="C3673" i="33"/>
  <c r="C3674" i="33"/>
  <c r="C3675" i="33"/>
  <c r="C3676" i="33"/>
  <c r="C3677" i="33"/>
  <c r="C3678" i="33"/>
  <c r="C3679" i="33"/>
  <c r="C3680" i="33"/>
  <c r="C3681" i="33"/>
  <c r="C3682" i="33"/>
  <c r="C3683" i="33"/>
  <c r="C3684" i="33"/>
  <c r="C3685" i="33"/>
  <c r="C3686" i="33"/>
  <c r="C3687" i="33"/>
  <c r="C3688" i="33"/>
  <c r="C3689" i="33"/>
  <c r="C3690" i="33"/>
  <c r="C3691" i="33"/>
  <c r="C3692" i="33"/>
  <c r="C3693" i="33"/>
  <c r="C3694" i="33"/>
  <c r="C3695" i="33"/>
  <c r="C3696" i="33"/>
  <c r="C3697" i="33"/>
  <c r="C3698" i="33"/>
  <c r="C3699" i="33"/>
  <c r="C3700" i="33"/>
  <c r="C3701" i="33"/>
  <c r="C3702" i="33"/>
  <c r="C3703" i="33"/>
  <c r="C3704" i="33"/>
  <c r="C3705" i="33"/>
  <c r="C3706" i="33"/>
  <c r="C3707" i="33"/>
  <c r="C3708" i="33"/>
  <c r="C3709" i="33"/>
  <c r="C3710" i="33"/>
  <c r="C3711" i="33"/>
  <c r="C3712" i="33"/>
  <c r="C3713" i="33"/>
  <c r="C3714" i="33"/>
  <c r="C3715" i="33"/>
  <c r="C3716" i="33"/>
  <c r="C3717" i="33"/>
  <c r="C3718" i="33"/>
  <c r="C3719" i="33"/>
  <c r="C3720" i="33"/>
  <c r="C3721" i="33"/>
  <c r="C3722" i="33"/>
  <c r="C3723" i="33"/>
  <c r="C3724" i="33"/>
  <c r="C3725" i="33"/>
  <c r="C3726" i="33"/>
  <c r="C3727" i="33"/>
  <c r="C3728" i="33"/>
  <c r="C3729" i="33"/>
  <c r="C3730" i="33"/>
  <c r="C3731" i="33"/>
  <c r="C3732" i="33"/>
  <c r="C3733" i="33"/>
  <c r="C3734" i="33"/>
  <c r="C3735" i="33"/>
  <c r="C3736" i="33"/>
  <c r="C3737" i="33"/>
  <c r="C3738" i="33"/>
  <c r="C3739" i="33"/>
  <c r="C3740" i="33"/>
  <c r="C3741" i="33"/>
  <c r="C3742" i="33"/>
  <c r="C3743" i="33"/>
  <c r="C3744" i="33"/>
  <c r="C3745" i="33"/>
  <c r="C3746" i="33"/>
  <c r="C3747" i="33"/>
  <c r="C3748" i="33"/>
  <c r="C3749" i="33"/>
  <c r="C3750" i="33"/>
  <c r="C3751" i="33"/>
  <c r="C3752" i="33"/>
  <c r="C3753" i="33"/>
  <c r="C3754" i="33"/>
  <c r="C3755" i="33"/>
  <c r="C3756" i="33"/>
  <c r="C3757" i="33"/>
  <c r="C3758" i="33"/>
  <c r="C3759" i="33"/>
  <c r="C3760" i="33"/>
  <c r="C3761" i="33"/>
  <c r="C3762" i="33"/>
  <c r="C3763" i="33"/>
  <c r="C3764" i="33"/>
  <c r="C3765" i="33"/>
  <c r="C3766" i="33"/>
  <c r="C3767" i="33"/>
  <c r="C3768" i="33"/>
  <c r="C3769" i="33"/>
  <c r="C3770" i="33"/>
  <c r="C3771" i="33"/>
  <c r="C3772" i="33"/>
  <c r="C3773" i="33"/>
  <c r="C3774" i="33"/>
  <c r="C3775" i="33"/>
  <c r="C3776" i="33"/>
  <c r="C3777" i="33"/>
  <c r="C3778" i="33"/>
  <c r="C3779" i="33"/>
  <c r="C3780" i="33"/>
  <c r="C3781" i="33"/>
  <c r="C3782" i="33"/>
  <c r="C3783" i="33"/>
  <c r="C3784" i="33"/>
  <c r="C3785" i="33"/>
  <c r="C3786" i="33"/>
  <c r="C3787" i="33"/>
  <c r="C3788" i="33"/>
  <c r="C3789" i="33"/>
  <c r="C3790" i="33"/>
  <c r="C3791" i="33"/>
  <c r="C3792" i="33"/>
  <c r="C3793" i="33"/>
  <c r="C3794" i="33"/>
  <c r="C3795" i="33"/>
  <c r="C3796" i="33"/>
  <c r="C3797" i="33"/>
  <c r="C3798" i="33"/>
  <c r="C3799" i="33"/>
  <c r="C3800" i="33"/>
  <c r="C3801" i="33"/>
  <c r="C3802" i="33"/>
  <c r="C3803" i="33"/>
  <c r="C3804" i="33"/>
  <c r="C3805" i="33"/>
  <c r="C3806" i="33"/>
  <c r="C3807" i="33"/>
  <c r="C3808" i="33"/>
  <c r="C3809" i="33"/>
  <c r="C3810" i="33"/>
  <c r="C3811" i="33"/>
  <c r="C3812" i="33"/>
  <c r="C3813" i="33"/>
  <c r="C3814" i="33"/>
  <c r="C3815" i="33"/>
  <c r="C3816" i="33"/>
  <c r="C3817" i="33"/>
  <c r="C3818" i="33"/>
  <c r="C3819" i="33"/>
  <c r="C3820" i="33"/>
  <c r="C3821" i="33"/>
  <c r="C3822" i="33"/>
  <c r="C3823" i="33"/>
  <c r="C3824" i="33"/>
  <c r="C3825" i="33"/>
  <c r="C3826" i="33"/>
  <c r="C3827" i="33"/>
  <c r="C3828" i="33"/>
  <c r="C3829" i="33"/>
  <c r="C3830" i="33"/>
  <c r="C3831" i="33"/>
  <c r="C3832" i="33"/>
  <c r="C3833" i="33"/>
  <c r="C3834" i="33"/>
  <c r="C3835" i="33"/>
  <c r="C3836" i="33"/>
  <c r="C3837" i="33"/>
  <c r="C3838" i="33"/>
  <c r="C3839" i="33"/>
  <c r="C3840" i="33"/>
  <c r="C3841" i="33"/>
  <c r="C3842" i="33"/>
  <c r="C3843" i="33"/>
  <c r="C3844" i="33"/>
  <c r="C3845" i="33"/>
  <c r="C3846" i="33"/>
  <c r="C3847" i="33"/>
  <c r="C3848" i="33"/>
  <c r="C3849" i="33"/>
  <c r="C3850" i="33"/>
  <c r="C3851" i="33"/>
  <c r="C3852" i="33"/>
  <c r="C3853" i="33"/>
  <c r="C3854" i="33"/>
  <c r="C3855" i="33"/>
  <c r="C3856" i="33"/>
  <c r="C3857" i="33"/>
  <c r="C3858" i="33"/>
  <c r="C3859" i="33"/>
  <c r="C3860" i="33"/>
  <c r="C3861" i="33"/>
  <c r="C3862" i="33"/>
  <c r="C3863" i="33"/>
  <c r="C3864" i="33"/>
  <c r="C3865" i="33"/>
  <c r="C3866" i="33"/>
  <c r="C3867" i="33"/>
  <c r="C3868" i="33"/>
  <c r="C3869" i="33"/>
  <c r="C3870" i="33"/>
  <c r="C3871" i="33"/>
  <c r="C3872" i="33"/>
  <c r="C3873" i="33"/>
  <c r="C3874" i="33"/>
  <c r="C3875" i="33"/>
  <c r="C3876" i="33"/>
  <c r="C3877" i="33"/>
  <c r="C3878" i="33"/>
  <c r="C3879" i="33"/>
  <c r="C3880" i="33"/>
  <c r="C3881" i="33"/>
  <c r="C3882" i="33"/>
  <c r="C3883" i="33"/>
  <c r="C3884" i="33"/>
  <c r="C3885" i="33"/>
  <c r="C3886" i="33"/>
  <c r="C3887" i="33"/>
  <c r="C3888" i="33"/>
  <c r="C3889" i="33"/>
  <c r="C3890" i="33"/>
  <c r="C3891" i="33"/>
  <c r="C3892" i="33"/>
  <c r="C3893" i="33"/>
  <c r="C3894" i="33"/>
  <c r="C3895" i="33"/>
  <c r="C3896" i="33"/>
  <c r="C3897" i="33"/>
  <c r="C3898" i="33"/>
  <c r="C3899" i="33"/>
  <c r="C3900" i="33"/>
  <c r="C3901" i="33"/>
  <c r="C3902" i="33"/>
  <c r="C3903" i="33"/>
  <c r="C3904" i="33"/>
  <c r="C3905" i="33"/>
  <c r="C3906" i="33"/>
  <c r="C3907" i="33"/>
  <c r="C3908" i="33"/>
  <c r="C3909" i="33"/>
  <c r="C3910" i="33"/>
  <c r="C3911" i="33"/>
  <c r="C3912" i="33"/>
  <c r="C3913" i="33"/>
  <c r="C3914" i="33"/>
  <c r="C3915" i="33"/>
  <c r="C3916" i="33"/>
  <c r="C3917" i="33"/>
  <c r="C3918" i="33"/>
  <c r="C3919" i="33"/>
  <c r="C3920" i="33"/>
  <c r="C3921" i="33"/>
  <c r="C3922" i="33"/>
  <c r="C3923" i="33"/>
  <c r="C3924" i="33"/>
  <c r="C3925" i="33"/>
  <c r="C3926" i="33"/>
  <c r="C3927" i="33"/>
  <c r="C3928" i="33"/>
  <c r="C3929" i="33"/>
  <c r="C3930" i="33"/>
  <c r="C3931" i="33"/>
  <c r="C3932" i="33"/>
  <c r="C3933" i="33"/>
  <c r="C3934" i="33"/>
  <c r="C3935" i="33"/>
  <c r="C3936" i="33"/>
  <c r="C3937" i="33"/>
  <c r="C3938" i="33"/>
  <c r="C3939" i="33"/>
  <c r="C3940" i="33"/>
  <c r="C3941" i="33"/>
  <c r="C3942" i="33"/>
  <c r="C3943" i="33"/>
  <c r="C3944" i="33"/>
  <c r="C3945" i="33"/>
  <c r="C3946" i="33"/>
  <c r="C3947" i="33"/>
  <c r="C3948" i="33"/>
  <c r="C3949" i="33"/>
  <c r="C3950" i="33"/>
  <c r="C3951" i="33"/>
  <c r="C3952" i="33"/>
  <c r="C3953" i="33"/>
  <c r="C3954" i="33"/>
  <c r="C3955" i="33"/>
  <c r="C3956" i="33"/>
  <c r="C3957" i="33"/>
  <c r="C3958" i="33"/>
  <c r="C3959" i="33"/>
  <c r="C3960" i="33"/>
  <c r="C3961" i="33"/>
  <c r="C3962" i="33"/>
  <c r="C3963" i="33"/>
  <c r="C3964" i="33"/>
  <c r="C3965" i="33"/>
  <c r="C3966" i="33"/>
  <c r="C3967" i="33"/>
  <c r="C3968" i="33"/>
  <c r="C3969" i="33"/>
  <c r="C3970" i="33"/>
  <c r="C3971" i="33"/>
  <c r="C3972" i="33"/>
  <c r="C3973" i="33"/>
  <c r="C3974" i="33"/>
  <c r="C3975" i="33"/>
  <c r="C3976" i="33"/>
  <c r="C3977" i="33"/>
  <c r="C3978" i="33"/>
  <c r="C3979" i="33"/>
  <c r="C3980" i="33"/>
  <c r="C3981" i="33"/>
  <c r="C3982" i="33"/>
  <c r="C3983" i="33"/>
  <c r="C3984" i="33"/>
  <c r="C3985" i="33"/>
  <c r="C3986" i="33"/>
  <c r="C3987" i="33"/>
  <c r="C3988" i="33"/>
  <c r="C3989" i="33"/>
  <c r="C3990" i="33"/>
  <c r="C3991" i="33"/>
  <c r="C3992" i="33"/>
  <c r="C3993" i="33"/>
  <c r="C3994" i="33"/>
  <c r="C3995" i="33"/>
  <c r="C3996" i="33"/>
  <c r="C3997" i="33"/>
  <c r="C3998" i="33"/>
  <c r="C3999" i="33"/>
  <c r="C4000" i="33"/>
  <c r="C4001" i="33"/>
  <c r="C4002" i="33"/>
  <c r="C4003" i="33"/>
  <c r="C4004" i="33"/>
  <c r="C4005" i="33"/>
  <c r="C4006" i="33"/>
  <c r="C4007" i="33"/>
  <c r="C4008" i="33"/>
  <c r="C4009" i="33"/>
  <c r="C4010" i="33"/>
  <c r="C4011" i="33"/>
  <c r="C4012" i="33"/>
  <c r="C4013" i="33"/>
  <c r="C4014" i="33"/>
  <c r="C4015" i="33"/>
  <c r="C4016" i="33"/>
  <c r="C4017" i="33"/>
  <c r="C4018" i="33"/>
  <c r="C4019" i="33"/>
  <c r="C4020" i="33"/>
  <c r="C4021" i="33"/>
  <c r="C4022" i="33"/>
  <c r="C4023" i="33"/>
  <c r="C4024" i="33"/>
  <c r="C4025" i="33"/>
  <c r="C4026" i="33"/>
  <c r="C4027" i="33"/>
  <c r="C4028" i="33"/>
  <c r="C4029" i="33"/>
  <c r="C4030" i="33"/>
  <c r="C4031" i="33"/>
  <c r="C4032" i="33"/>
  <c r="C4033" i="33"/>
  <c r="C4034" i="33"/>
  <c r="C4035" i="33"/>
  <c r="C4036" i="33"/>
  <c r="C4037" i="33"/>
  <c r="C4038" i="33"/>
  <c r="C4039" i="33"/>
  <c r="C4040" i="33"/>
  <c r="C4041" i="33"/>
  <c r="C4042" i="33"/>
  <c r="C4043" i="33"/>
  <c r="C4044" i="33"/>
  <c r="C4045" i="33"/>
  <c r="C4046" i="33"/>
  <c r="C4047" i="33"/>
  <c r="C4048" i="33"/>
  <c r="C4049" i="33"/>
  <c r="C4050" i="33"/>
  <c r="C4051" i="33"/>
  <c r="C4052" i="33"/>
  <c r="C4053" i="33"/>
  <c r="C4054" i="33"/>
  <c r="C4055" i="33"/>
  <c r="C4056" i="33"/>
  <c r="C4057" i="33"/>
  <c r="C4058" i="33"/>
  <c r="C4059" i="33"/>
  <c r="C4060" i="33"/>
  <c r="C4061" i="33"/>
  <c r="C4062" i="33"/>
  <c r="C4063" i="33"/>
  <c r="C4064" i="33"/>
  <c r="C4065" i="33"/>
  <c r="C4066" i="33"/>
  <c r="C4067" i="33"/>
  <c r="C4068" i="33"/>
  <c r="C4069" i="33"/>
  <c r="C4070" i="33"/>
  <c r="C4071" i="33"/>
  <c r="C4072" i="33"/>
  <c r="C4073" i="33"/>
  <c r="C4074" i="33"/>
  <c r="C4075" i="33"/>
  <c r="C4076" i="33"/>
  <c r="C4077" i="33"/>
  <c r="C4078" i="33"/>
  <c r="C4079" i="33"/>
  <c r="C4080" i="33"/>
  <c r="C4081" i="33"/>
  <c r="C4082" i="33"/>
  <c r="C4083" i="33"/>
  <c r="C4084" i="33"/>
  <c r="C4085" i="33"/>
  <c r="C4086" i="33"/>
  <c r="C4087" i="33"/>
  <c r="C4088" i="33"/>
  <c r="C4089" i="33"/>
  <c r="C4090" i="33"/>
  <c r="C4091" i="33"/>
  <c r="C4092" i="33"/>
  <c r="C4093" i="33"/>
  <c r="C4094" i="33"/>
  <c r="C4095" i="33"/>
  <c r="C4096" i="33"/>
  <c r="C4097" i="33"/>
  <c r="C4098" i="33"/>
  <c r="C4099" i="33"/>
  <c r="C4100" i="33"/>
  <c r="C4101" i="33"/>
  <c r="C4102" i="33"/>
  <c r="C4103" i="33"/>
  <c r="C4104" i="33"/>
  <c r="C4105" i="33"/>
  <c r="C4106" i="33"/>
  <c r="C4107" i="33"/>
  <c r="C4108" i="33"/>
  <c r="C4109" i="33"/>
  <c r="C4110" i="33"/>
  <c r="C4111" i="33"/>
  <c r="C4112" i="33"/>
  <c r="C4113" i="33"/>
  <c r="C4114" i="33"/>
  <c r="C4115" i="33"/>
  <c r="C4116" i="33"/>
  <c r="C4117" i="33"/>
  <c r="C4118" i="33"/>
  <c r="C4119" i="33"/>
  <c r="C4120" i="33"/>
  <c r="C4121" i="33"/>
  <c r="C4122" i="33"/>
  <c r="C4123" i="33"/>
  <c r="C4124" i="33"/>
  <c r="C4125" i="33"/>
  <c r="C4126" i="33"/>
  <c r="C4127" i="33"/>
  <c r="C4128" i="33"/>
  <c r="C4129" i="33"/>
  <c r="C4130" i="33"/>
  <c r="C4131" i="33"/>
  <c r="C4132" i="33"/>
  <c r="C4133" i="33"/>
  <c r="C4134" i="33"/>
  <c r="C4135" i="33"/>
  <c r="C4136" i="33"/>
  <c r="C4137" i="33"/>
  <c r="C4138" i="33"/>
  <c r="C4139" i="33"/>
  <c r="C4140" i="33"/>
  <c r="C4141" i="33"/>
  <c r="C4142" i="33"/>
  <c r="C4143" i="33"/>
  <c r="C4144" i="33"/>
  <c r="C4145" i="33"/>
  <c r="C4146" i="33"/>
  <c r="C4147" i="33"/>
  <c r="C4148" i="33"/>
  <c r="C4149" i="33"/>
  <c r="C4150" i="33"/>
  <c r="C4151" i="33"/>
  <c r="C4152" i="33"/>
  <c r="C4153" i="33"/>
  <c r="C4154" i="33"/>
  <c r="C4155" i="33"/>
  <c r="C4156" i="33"/>
  <c r="C4157" i="33"/>
  <c r="C4158" i="33"/>
  <c r="C4159" i="33"/>
  <c r="C4160" i="33"/>
  <c r="C4161" i="33"/>
  <c r="C4162" i="33"/>
  <c r="C4163" i="33"/>
  <c r="C4164" i="33"/>
  <c r="C4165" i="33"/>
  <c r="C4166" i="33"/>
  <c r="C4167" i="33"/>
  <c r="C4168" i="33"/>
  <c r="C4169" i="33"/>
  <c r="C4170" i="33"/>
  <c r="C4171" i="33"/>
  <c r="C4172" i="33"/>
  <c r="C4173" i="33"/>
  <c r="C4174" i="33"/>
  <c r="C4175" i="33"/>
  <c r="C4176" i="33"/>
  <c r="C4177" i="33"/>
  <c r="C4178" i="33"/>
  <c r="C4179" i="33"/>
  <c r="C4180" i="33"/>
  <c r="C4181" i="33"/>
  <c r="C4182" i="33"/>
  <c r="C4183" i="33"/>
  <c r="C4184" i="33"/>
  <c r="C4185" i="33"/>
  <c r="C4186" i="33"/>
  <c r="C4187" i="33"/>
  <c r="C4188" i="33"/>
  <c r="C4189" i="33"/>
  <c r="C4190" i="33"/>
  <c r="C4191" i="33"/>
  <c r="C4192" i="33"/>
  <c r="C4193" i="33"/>
  <c r="C4194" i="33"/>
  <c r="C4195" i="33"/>
  <c r="C4196" i="33"/>
  <c r="C4197" i="33"/>
  <c r="C4198" i="33"/>
  <c r="C4199" i="33"/>
  <c r="C4200" i="33"/>
  <c r="C4201" i="33"/>
  <c r="C4202" i="33"/>
  <c r="C4203" i="33"/>
  <c r="C4204" i="33"/>
  <c r="C4205" i="33"/>
  <c r="C4206" i="33"/>
  <c r="C4207" i="33"/>
  <c r="C4208" i="33"/>
  <c r="C4209" i="33"/>
  <c r="C4210" i="33"/>
  <c r="C4211" i="33"/>
  <c r="C4212" i="33"/>
  <c r="C4213" i="33"/>
  <c r="C4214" i="33"/>
  <c r="C4215" i="33"/>
  <c r="C4216" i="33"/>
  <c r="C4217" i="33"/>
  <c r="C4218" i="33"/>
  <c r="C4219" i="33"/>
  <c r="C4220" i="33"/>
  <c r="C4221" i="33"/>
  <c r="C4222" i="33"/>
  <c r="C4223" i="33"/>
  <c r="C4224" i="33"/>
  <c r="C4225" i="33"/>
  <c r="C4226" i="33"/>
  <c r="C4227" i="33"/>
  <c r="C4228" i="33"/>
  <c r="C4229" i="33"/>
  <c r="C4230" i="33"/>
  <c r="C4231" i="33"/>
  <c r="C4232" i="33"/>
  <c r="C4233" i="33"/>
  <c r="C4234" i="33"/>
  <c r="C4235" i="33"/>
  <c r="C4236" i="33"/>
  <c r="C4237" i="33"/>
  <c r="C4238" i="33"/>
  <c r="C4239" i="33"/>
  <c r="C4240" i="33"/>
  <c r="C4241" i="33"/>
  <c r="C4242" i="33"/>
  <c r="C4243" i="33"/>
  <c r="C4244" i="33"/>
  <c r="C4245" i="33"/>
  <c r="C4246" i="33"/>
  <c r="C4247" i="33"/>
  <c r="C4248" i="33"/>
  <c r="C4249" i="33"/>
  <c r="C4250" i="33"/>
  <c r="C4251" i="33"/>
  <c r="C4252" i="33"/>
  <c r="C4253" i="33"/>
  <c r="C4254" i="33"/>
  <c r="C4255" i="33"/>
  <c r="C4256" i="33"/>
  <c r="C4257" i="33"/>
  <c r="C4258" i="33"/>
  <c r="C4259" i="33"/>
  <c r="C4260" i="33"/>
  <c r="C4261" i="33"/>
  <c r="C4262" i="33"/>
  <c r="C4263" i="33"/>
  <c r="C4264" i="33"/>
  <c r="C4265" i="33"/>
  <c r="C4266" i="33"/>
  <c r="C4267" i="33"/>
  <c r="C4268" i="33"/>
  <c r="C4269" i="33"/>
  <c r="C4270" i="33"/>
  <c r="C4271" i="33"/>
  <c r="C4272" i="33"/>
  <c r="C4273" i="33"/>
  <c r="C4274" i="33"/>
  <c r="C4275" i="33"/>
  <c r="C4276" i="33"/>
  <c r="C4277" i="33"/>
  <c r="C4278" i="33"/>
  <c r="C4279" i="33"/>
  <c r="C4280" i="33"/>
  <c r="C4281" i="33"/>
  <c r="C4282" i="33"/>
  <c r="C4283" i="33"/>
  <c r="C4284" i="33"/>
  <c r="C4285" i="33"/>
  <c r="C4286" i="33"/>
  <c r="C4287" i="33"/>
  <c r="C4288" i="33"/>
  <c r="C4289" i="33"/>
  <c r="C4290" i="33"/>
  <c r="C4291" i="33"/>
  <c r="C4292" i="33"/>
  <c r="C4293" i="33"/>
  <c r="C4294" i="33"/>
  <c r="C4295" i="33"/>
  <c r="C4296" i="33"/>
  <c r="C4297" i="33"/>
  <c r="C4298" i="33"/>
  <c r="C4299" i="33"/>
  <c r="C4300" i="33"/>
  <c r="C4301" i="33"/>
  <c r="C4302" i="33"/>
  <c r="C4303" i="33"/>
  <c r="C4304" i="33"/>
  <c r="C4305" i="33"/>
  <c r="C4306" i="33"/>
  <c r="C4307" i="33"/>
  <c r="C4308" i="33"/>
  <c r="C4309" i="33"/>
  <c r="C4310" i="33"/>
  <c r="C4311" i="33"/>
  <c r="C4312" i="33"/>
  <c r="C4313" i="33"/>
  <c r="C4314" i="33"/>
  <c r="C4315" i="33"/>
  <c r="C4316" i="33"/>
  <c r="C4317" i="33"/>
  <c r="C4318" i="33"/>
  <c r="C4319" i="33"/>
  <c r="C4320" i="33"/>
  <c r="C4321" i="33"/>
  <c r="C4322" i="33"/>
  <c r="C4323" i="33"/>
  <c r="C4324" i="33"/>
  <c r="C4325" i="33"/>
  <c r="C4326" i="33"/>
  <c r="C4327" i="33"/>
  <c r="C4328" i="33"/>
  <c r="C4329" i="33"/>
  <c r="C4330" i="33"/>
  <c r="C4331" i="33"/>
  <c r="C4332" i="33"/>
  <c r="C4333" i="33"/>
  <c r="C4334" i="33"/>
  <c r="C4335" i="33"/>
  <c r="C4336" i="33"/>
  <c r="C4337" i="33"/>
  <c r="C4338" i="33"/>
  <c r="C4339" i="33"/>
  <c r="C4340" i="33"/>
  <c r="C4341" i="33"/>
  <c r="C4342" i="33"/>
  <c r="C4343" i="33"/>
  <c r="C4344" i="33"/>
  <c r="C4345" i="33"/>
  <c r="C4346" i="33"/>
  <c r="C4347" i="33"/>
  <c r="C4348" i="33"/>
  <c r="C4349" i="33"/>
  <c r="C4350" i="33"/>
  <c r="C4351" i="33"/>
  <c r="C4352" i="33"/>
  <c r="C4353" i="33"/>
  <c r="C4354" i="33"/>
  <c r="C4355" i="33"/>
  <c r="C4356" i="33"/>
  <c r="C4357" i="33"/>
  <c r="C4358" i="33"/>
  <c r="C4359" i="33"/>
  <c r="C4360" i="33"/>
  <c r="C4361" i="33"/>
  <c r="C4362" i="33"/>
  <c r="C4363" i="33"/>
  <c r="C4364" i="33"/>
  <c r="C4365" i="33"/>
  <c r="C4366" i="33"/>
  <c r="C4367" i="33"/>
  <c r="C4368" i="33"/>
  <c r="C4369" i="33"/>
  <c r="C4370" i="33"/>
  <c r="C4371" i="33"/>
  <c r="C4372" i="33"/>
  <c r="C4373" i="33"/>
  <c r="C4374" i="33"/>
  <c r="C4375" i="33"/>
  <c r="C4376" i="33"/>
  <c r="C4377" i="33"/>
  <c r="C4378" i="33"/>
  <c r="C4379" i="33"/>
  <c r="C4380" i="33"/>
  <c r="C4381" i="33"/>
  <c r="C4382" i="33"/>
  <c r="C4383" i="33"/>
  <c r="C4384" i="33"/>
  <c r="C4385" i="33"/>
  <c r="C4386" i="33"/>
  <c r="C4387" i="33"/>
  <c r="C4388" i="33"/>
  <c r="C4389" i="33"/>
  <c r="C4390" i="33"/>
  <c r="C4391" i="33"/>
  <c r="C4392" i="33"/>
  <c r="C4393" i="33"/>
  <c r="C4394" i="33"/>
  <c r="C4395" i="33"/>
  <c r="C4396" i="33"/>
  <c r="C4397" i="33"/>
  <c r="C4398" i="33"/>
  <c r="C4399" i="33"/>
  <c r="C4400" i="33"/>
  <c r="C4401" i="33"/>
  <c r="C4402" i="33"/>
  <c r="C4403" i="33"/>
  <c r="C4404" i="33"/>
  <c r="C4405" i="33"/>
  <c r="C4406" i="33"/>
  <c r="C4407" i="33"/>
  <c r="C4408" i="33"/>
  <c r="C4409" i="33"/>
  <c r="C4410" i="33"/>
  <c r="C4411" i="33"/>
  <c r="C4412" i="33"/>
  <c r="C4413" i="33"/>
  <c r="C4414" i="33"/>
  <c r="C4415" i="33"/>
  <c r="C4416" i="33"/>
  <c r="C4417" i="33"/>
  <c r="C4418" i="33"/>
  <c r="C4419" i="33"/>
  <c r="C4420" i="33"/>
  <c r="C4421" i="33"/>
  <c r="C4422" i="33"/>
  <c r="C4423" i="33"/>
  <c r="C4424" i="33"/>
  <c r="C4425" i="33"/>
  <c r="C4426" i="33"/>
  <c r="C4427" i="33"/>
  <c r="C4428" i="33"/>
  <c r="C4429" i="33"/>
  <c r="C4430" i="33"/>
  <c r="C4431" i="33"/>
  <c r="C4432" i="33"/>
  <c r="C4433" i="33"/>
  <c r="C4434" i="33"/>
  <c r="C4435" i="33"/>
  <c r="C4436" i="33"/>
  <c r="C4437" i="33"/>
  <c r="C4438" i="33"/>
  <c r="C4439" i="33"/>
  <c r="C4440" i="33"/>
  <c r="C4441" i="33"/>
  <c r="C4442" i="33"/>
  <c r="C4443" i="33"/>
  <c r="C4444" i="33"/>
  <c r="C4445" i="33"/>
  <c r="C4446" i="33"/>
  <c r="C4447" i="33"/>
  <c r="C4448" i="33"/>
  <c r="C4449" i="33"/>
  <c r="C4450" i="33"/>
  <c r="C4451" i="33"/>
  <c r="C4452" i="33"/>
  <c r="C4453" i="33"/>
  <c r="C4454" i="33"/>
  <c r="C4455" i="33"/>
  <c r="C4456" i="33"/>
  <c r="C4457" i="33"/>
  <c r="C4458" i="33"/>
  <c r="C4459" i="33"/>
  <c r="C4460" i="33"/>
  <c r="C4461" i="33"/>
  <c r="C4462" i="33"/>
  <c r="C4463" i="33"/>
  <c r="C4464" i="33"/>
  <c r="C4465" i="33"/>
  <c r="C4466" i="33"/>
  <c r="C4467" i="33"/>
  <c r="C4468" i="33"/>
  <c r="C4469" i="33"/>
  <c r="C4470" i="33"/>
  <c r="C4471" i="33"/>
  <c r="C4472" i="33"/>
  <c r="C4473" i="33"/>
  <c r="C4474" i="33"/>
  <c r="C4475" i="33"/>
  <c r="C4476" i="33"/>
  <c r="C4477" i="33"/>
  <c r="C4478" i="33"/>
  <c r="C4479" i="33"/>
  <c r="C4480" i="33"/>
  <c r="C4481" i="33"/>
  <c r="C4482" i="33"/>
  <c r="C4483" i="33"/>
  <c r="C4484" i="33"/>
  <c r="C4485" i="33"/>
  <c r="C4486" i="33"/>
  <c r="C4487" i="33"/>
  <c r="C4488" i="33"/>
  <c r="C4489" i="33"/>
  <c r="C4490" i="33"/>
  <c r="C4491" i="33"/>
  <c r="C4492" i="33"/>
  <c r="C4493" i="33"/>
  <c r="C4494" i="33"/>
  <c r="C4495" i="33"/>
  <c r="C4496" i="33"/>
  <c r="C4497" i="33"/>
  <c r="C4498" i="33"/>
  <c r="C4499" i="33"/>
  <c r="C4500" i="33"/>
  <c r="C4501" i="33"/>
  <c r="C4502" i="33"/>
  <c r="C4503" i="33"/>
  <c r="C4504" i="33"/>
  <c r="C4505" i="33"/>
  <c r="C4506" i="33"/>
  <c r="C4507" i="33"/>
  <c r="C4508" i="33"/>
  <c r="C4509" i="33"/>
  <c r="C4510" i="33"/>
  <c r="C4511" i="33"/>
  <c r="C4512" i="33"/>
  <c r="C4513" i="33"/>
  <c r="C4514" i="33"/>
  <c r="C4515" i="33"/>
  <c r="C4516" i="33"/>
  <c r="C4517" i="33"/>
  <c r="C4518" i="33"/>
  <c r="C4519" i="33"/>
  <c r="C4520" i="33"/>
  <c r="C4521" i="33"/>
  <c r="C4522" i="33"/>
  <c r="C4523" i="33"/>
  <c r="C4524" i="33"/>
  <c r="C4525" i="33"/>
  <c r="C4526" i="33"/>
  <c r="C4527" i="33"/>
  <c r="C4528" i="33"/>
  <c r="C4529" i="33"/>
  <c r="C4530" i="33"/>
  <c r="C4531" i="33"/>
  <c r="C4532" i="33"/>
  <c r="C4533" i="33"/>
  <c r="C4534" i="33"/>
  <c r="C4535" i="33"/>
  <c r="C4536" i="33"/>
  <c r="C4537" i="33"/>
  <c r="C4538" i="33"/>
  <c r="C4539" i="33"/>
  <c r="C4540" i="33"/>
  <c r="C4541" i="33"/>
  <c r="C4542" i="33"/>
  <c r="C4543" i="33"/>
  <c r="C4544" i="33"/>
  <c r="C4545" i="33"/>
  <c r="C4546" i="33"/>
  <c r="C4547" i="33"/>
  <c r="C4548" i="33"/>
  <c r="C4549" i="33"/>
  <c r="C4550" i="33"/>
  <c r="C4551" i="33"/>
  <c r="C4552" i="33"/>
  <c r="C4553" i="33"/>
  <c r="C4554" i="33"/>
  <c r="C4555" i="33"/>
  <c r="C4556" i="33"/>
  <c r="C4557" i="33"/>
  <c r="C4558" i="33"/>
  <c r="C4559" i="33"/>
  <c r="C4560" i="33"/>
  <c r="C4561" i="33"/>
  <c r="C4562" i="33"/>
  <c r="C4563" i="33"/>
  <c r="C4564" i="33"/>
  <c r="C4565" i="33"/>
  <c r="C4566" i="33"/>
  <c r="C4567" i="33"/>
  <c r="C4568" i="33"/>
  <c r="C4569" i="33"/>
  <c r="C4570" i="33"/>
  <c r="C4571" i="33"/>
  <c r="C4572" i="33"/>
  <c r="C4573" i="33"/>
  <c r="C4574" i="33"/>
  <c r="C4575" i="33"/>
  <c r="C4576" i="33"/>
  <c r="C4577" i="33"/>
  <c r="C4578" i="33"/>
  <c r="C4579" i="33"/>
  <c r="C4580" i="33"/>
  <c r="C4581" i="33"/>
  <c r="C4582" i="33"/>
  <c r="C4583" i="33"/>
  <c r="C4584" i="33"/>
  <c r="C4585" i="33"/>
  <c r="C4586" i="33"/>
  <c r="C4587" i="33"/>
  <c r="C4588" i="33"/>
  <c r="C4589" i="33"/>
  <c r="C4590" i="33"/>
  <c r="C4591" i="33"/>
  <c r="C4592" i="33"/>
  <c r="C4593" i="33"/>
  <c r="C4594" i="33"/>
  <c r="C4595" i="33"/>
  <c r="C4596" i="33"/>
  <c r="C4597" i="33"/>
  <c r="C4598" i="33"/>
  <c r="C4599" i="33"/>
  <c r="C4600" i="33"/>
  <c r="C4601" i="33"/>
  <c r="C4602" i="33"/>
  <c r="C4603" i="33"/>
  <c r="C4604" i="33"/>
  <c r="C4605" i="33"/>
  <c r="C4606" i="33"/>
  <c r="C4607" i="33"/>
  <c r="C4608" i="33"/>
  <c r="C4609" i="33"/>
  <c r="C4610" i="33"/>
  <c r="C4611" i="33"/>
  <c r="C4612" i="33"/>
  <c r="C4613" i="33"/>
  <c r="C4614" i="33"/>
  <c r="C4615" i="33"/>
  <c r="C4616" i="33"/>
  <c r="C4617" i="33"/>
  <c r="C4618" i="33"/>
  <c r="C4619" i="33"/>
  <c r="C4620" i="33"/>
  <c r="C4621" i="33"/>
  <c r="C4622" i="33"/>
  <c r="C4623" i="33"/>
  <c r="C4624" i="33"/>
  <c r="C4625" i="33"/>
  <c r="C4626" i="33"/>
  <c r="C4627" i="33"/>
  <c r="C4628" i="33"/>
  <c r="C4629" i="33"/>
  <c r="C4630" i="33"/>
  <c r="C4631" i="33"/>
  <c r="C4632" i="33"/>
  <c r="C4633" i="33"/>
  <c r="C4634" i="33"/>
  <c r="C4635" i="33"/>
  <c r="C4636" i="33"/>
  <c r="C4637" i="33"/>
  <c r="C4638" i="33"/>
  <c r="C4639" i="33"/>
  <c r="C4640" i="33"/>
  <c r="C4641" i="33"/>
  <c r="C4642" i="33"/>
  <c r="C4643" i="33"/>
  <c r="C4644" i="33"/>
  <c r="C4645" i="33"/>
  <c r="C4646" i="33"/>
  <c r="C4647" i="33"/>
  <c r="C4648" i="33"/>
  <c r="C4649" i="33"/>
  <c r="C4650" i="33"/>
  <c r="C4651" i="33"/>
  <c r="C4652" i="33"/>
  <c r="C4653" i="33"/>
  <c r="C4654" i="33"/>
  <c r="C4655" i="33"/>
  <c r="C4656" i="33"/>
  <c r="C4657" i="33"/>
  <c r="C4658" i="33"/>
  <c r="C4659" i="33"/>
  <c r="C4660" i="33"/>
  <c r="C4661" i="33"/>
  <c r="C4662" i="33"/>
  <c r="C4663" i="33"/>
  <c r="C4664" i="33"/>
  <c r="C4665" i="33"/>
  <c r="C4666" i="33"/>
  <c r="C4667" i="33"/>
  <c r="C4668" i="33"/>
  <c r="C4669" i="33"/>
  <c r="C4670" i="33"/>
  <c r="C4671" i="33"/>
  <c r="C4672" i="33"/>
  <c r="C4673" i="33"/>
  <c r="C4674" i="33"/>
  <c r="C4675" i="33"/>
  <c r="C4676" i="33"/>
  <c r="C4677" i="33"/>
  <c r="C4678" i="33"/>
  <c r="C4679" i="33"/>
  <c r="C4680" i="33"/>
  <c r="C4681" i="33"/>
  <c r="C4682" i="33"/>
  <c r="C4683" i="33"/>
  <c r="C4684" i="33"/>
  <c r="C4685" i="33"/>
  <c r="C4686" i="33"/>
  <c r="C4687" i="33"/>
  <c r="C4688" i="33"/>
  <c r="C4689" i="33"/>
  <c r="C4690" i="33"/>
  <c r="C4691" i="33"/>
  <c r="C4692" i="33"/>
  <c r="C4693" i="33"/>
  <c r="C4694" i="33"/>
  <c r="C4695" i="33"/>
  <c r="C4696" i="33"/>
  <c r="C4697" i="33"/>
  <c r="C4698" i="33"/>
  <c r="C4699" i="33"/>
  <c r="C4700" i="33"/>
  <c r="C4701" i="33"/>
  <c r="C4702" i="33"/>
  <c r="C4703" i="33"/>
  <c r="C4704" i="33"/>
  <c r="C4705" i="33"/>
  <c r="C4706" i="33"/>
  <c r="C4707" i="33"/>
  <c r="C4708" i="33"/>
  <c r="C4709" i="33"/>
  <c r="C4710" i="33"/>
  <c r="C4711" i="33"/>
  <c r="C4712" i="33"/>
  <c r="C4713" i="33"/>
  <c r="C4714" i="33"/>
  <c r="C4715" i="33"/>
  <c r="C4716" i="33"/>
  <c r="C4717" i="33"/>
  <c r="C4718" i="33"/>
  <c r="C4719" i="33"/>
  <c r="C4720" i="33"/>
  <c r="C4721" i="33"/>
  <c r="C4722" i="33"/>
  <c r="C4723" i="33"/>
  <c r="C4724" i="33"/>
  <c r="C4725" i="33"/>
  <c r="C4726" i="33"/>
  <c r="C4727" i="33"/>
  <c r="C4728" i="33"/>
  <c r="C4729" i="33"/>
  <c r="C4730" i="33"/>
  <c r="C4731" i="33"/>
  <c r="C4732" i="33"/>
  <c r="C4733" i="33"/>
  <c r="C4734" i="33"/>
  <c r="C4735" i="33"/>
  <c r="C4736" i="33"/>
  <c r="C4737" i="33"/>
  <c r="C4738" i="33"/>
  <c r="C4739" i="33"/>
  <c r="C4740" i="33"/>
  <c r="C4741" i="33"/>
  <c r="C4742" i="33"/>
  <c r="C4743" i="33"/>
  <c r="C4744" i="33"/>
  <c r="C4745" i="33"/>
  <c r="C4746" i="33"/>
  <c r="C4747" i="33"/>
  <c r="C4748" i="33"/>
  <c r="C4749" i="33"/>
  <c r="C4750" i="33"/>
  <c r="C4751" i="33"/>
  <c r="C4752" i="33"/>
  <c r="C4753" i="33"/>
  <c r="C4754" i="33"/>
  <c r="C4755" i="33"/>
  <c r="C4756" i="33"/>
  <c r="C4757" i="33"/>
  <c r="C4758" i="33"/>
  <c r="C4759" i="33"/>
  <c r="C4760" i="33"/>
  <c r="C4761" i="33"/>
  <c r="C4762" i="33"/>
  <c r="C4763" i="33"/>
  <c r="C4764" i="33"/>
  <c r="C4765" i="33"/>
  <c r="C4766" i="33"/>
  <c r="C4767" i="33"/>
  <c r="C4768" i="33"/>
  <c r="C4769" i="33"/>
  <c r="C4770" i="33"/>
  <c r="C4771" i="33"/>
  <c r="C4772" i="33"/>
  <c r="C4773" i="33"/>
  <c r="C4774" i="33"/>
  <c r="C4775" i="33"/>
  <c r="C4776" i="33"/>
  <c r="C4777" i="33"/>
  <c r="C4778" i="33"/>
  <c r="C4779" i="33"/>
  <c r="C4780" i="33"/>
  <c r="C4781" i="33"/>
  <c r="C4782" i="33"/>
  <c r="C4783" i="33"/>
  <c r="C4784" i="33"/>
  <c r="C4785" i="33"/>
  <c r="C4786" i="33"/>
  <c r="C4787" i="33"/>
  <c r="C4788" i="33"/>
  <c r="C4789" i="33"/>
  <c r="C4790" i="33"/>
  <c r="C4791" i="33"/>
  <c r="C4792" i="33"/>
  <c r="C4793" i="33"/>
  <c r="C4794" i="33"/>
  <c r="C4795" i="33"/>
  <c r="C4796" i="33"/>
  <c r="C4797" i="33"/>
  <c r="C4798" i="33"/>
  <c r="C4799" i="33"/>
  <c r="C4800" i="33"/>
  <c r="C4801" i="33"/>
  <c r="C4802" i="33"/>
  <c r="C4803" i="33"/>
  <c r="C4804" i="33"/>
  <c r="C4805" i="33"/>
  <c r="C4806" i="33"/>
  <c r="C4807" i="33"/>
  <c r="C4808" i="33"/>
  <c r="C4809" i="33"/>
  <c r="C4810" i="33"/>
  <c r="C4811" i="33"/>
  <c r="C4812" i="33"/>
  <c r="C4813" i="33"/>
  <c r="C4814" i="33"/>
  <c r="C4815" i="33"/>
  <c r="C4816" i="33"/>
  <c r="C4817" i="33"/>
  <c r="C4818" i="33"/>
  <c r="C4819" i="33"/>
  <c r="C4820" i="33"/>
  <c r="C4821" i="33"/>
  <c r="C4822" i="33"/>
  <c r="C4823" i="33"/>
  <c r="C4824" i="33"/>
  <c r="C4825" i="33"/>
  <c r="C4826" i="33"/>
  <c r="C4827" i="33"/>
  <c r="C4828" i="33"/>
  <c r="C4829" i="33"/>
  <c r="C4830" i="33"/>
  <c r="C4831" i="33"/>
  <c r="C4832" i="33"/>
  <c r="C4833" i="33"/>
  <c r="C4834" i="33"/>
  <c r="C4835" i="33"/>
  <c r="C4836" i="33"/>
  <c r="C4837" i="33"/>
  <c r="C4838" i="33"/>
  <c r="C4839" i="33"/>
  <c r="C4840" i="33"/>
  <c r="C4841" i="33"/>
  <c r="C4842" i="33"/>
  <c r="C4843" i="33"/>
  <c r="C4844" i="33"/>
  <c r="C4845" i="33"/>
  <c r="C4846" i="33"/>
  <c r="C4847" i="33"/>
  <c r="C4848" i="33"/>
  <c r="C4849" i="33"/>
  <c r="C4850" i="33"/>
  <c r="C4851" i="33"/>
  <c r="C4852" i="33"/>
  <c r="C4853" i="33"/>
  <c r="C4854" i="33"/>
  <c r="C4855" i="33"/>
  <c r="C4856" i="33"/>
  <c r="C4857" i="33"/>
  <c r="C4858" i="33"/>
  <c r="C4859" i="33"/>
  <c r="C4860" i="33"/>
  <c r="C4861" i="33"/>
  <c r="C4862" i="33"/>
  <c r="C4863" i="33"/>
  <c r="C4864" i="33"/>
  <c r="C4865" i="33"/>
  <c r="C4866" i="33"/>
  <c r="C4867" i="33"/>
  <c r="C4868" i="33"/>
  <c r="C4869" i="33"/>
  <c r="C4870" i="33"/>
  <c r="C4871" i="33"/>
  <c r="C4872" i="33"/>
  <c r="C4873" i="33"/>
  <c r="C4874" i="33"/>
  <c r="C4875" i="33"/>
  <c r="C4876" i="33"/>
  <c r="C4877" i="33"/>
  <c r="C4878" i="33"/>
  <c r="C4879" i="33"/>
  <c r="C4880" i="33"/>
  <c r="C4881" i="33"/>
  <c r="C4882" i="33"/>
  <c r="C4883" i="33"/>
  <c r="C4884" i="33"/>
  <c r="C4885" i="33"/>
  <c r="C4886" i="33"/>
  <c r="C4887" i="33"/>
  <c r="C4888" i="33"/>
  <c r="C4889" i="33"/>
  <c r="C4890" i="33"/>
  <c r="C4891" i="33"/>
  <c r="C4892" i="33"/>
  <c r="C4893" i="33"/>
  <c r="C4894" i="33"/>
  <c r="C4895" i="33"/>
  <c r="C4896" i="33"/>
  <c r="C4897" i="33"/>
  <c r="C4898" i="33"/>
  <c r="C4899" i="33"/>
  <c r="C4900" i="33"/>
  <c r="C4901" i="33"/>
  <c r="C4902" i="33"/>
  <c r="C4903" i="33"/>
  <c r="C4904" i="33"/>
  <c r="C4905" i="33"/>
  <c r="C4906" i="33"/>
  <c r="C4907" i="33"/>
  <c r="C4908" i="33"/>
  <c r="C4909" i="33"/>
  <c r="C4910" i="33"/>
  <c r="C4911" i="33"/>
  <c r="C4912" i="33"/>
  <c r="C4913" i="33"/>
  <c r="C4914" i="33"/>
  <c r="C4915" i="33"/>
  <c r="C4916" i="33"/>
  <c r="C4917" i="33"/>
  <c r="C4918" i="33"/>
  <c r="C4919" i="33"/>
  <c r="C4920" i="33"/>
  <c r="C4921" i="33"/>
  <c r="C4922" i="33"/>
  <c r="C4923" i="33"/>
  <c r="C4924" i="33"/>
  <c r="C4925" i="33"/>
  <c r="C4926" i="33"/>
  <c r="C4927" i="33"/>
  <c r="C4928" i="33"/>
  <c r="C4929" i="33"/>
  <c r="C4930" i="33"/>
  <c r="C4931" i="33"/>
  <c r="C4932" i="33"/>
  <c r="C4933" i="33"/>
  <c r="C4934" i="33"/>
  <c r="C4935" i="33"/>
  <c r="C4936" i="33"/>
  <c r="C4937" i="33"/>
  <c r="C4938" i="33"/>
  <c r="C4939" i="33"/>
  <c r="C4940" i="33"/>
  <c r="C4941" i="33"/>
  <c r="C4942" i="33"/>
  <c r="C4943" i="33"/>
  <c r="C4944" i="33"/>
  <c r="C4945" i="33"/>
  <c r="C4946" i="33"/>
  <c r="C4947" i="33"/>
  <c r="C4948" i="33"/>
  <c r="C4949" i="33"/>
  <c r="C4950" i="33"/>
  <c r="C4951" i="33"/>
  <c r="C4952" i="33"/>
  <c r="C4953" i="33"/>
  <c r="C4954" i="33"/>
  <c r="C4955" i="33"/>
  <c r="C4956" i="33"/>
  <c r="C4957" i="33"/>
  <c r="C4958" i="33"/>
  <c r="C4959" i="33"/>
  <c r="C4960" i="33"/>
  <c r="C4961" i="33"/>
  <c r="C4962" i="33"/>
  <c r="C4963" i="33"/>
  <c r="C4964" i="33"/>
  <c r="C4965" i="33"/>
  <c r="C4966" i="33"/>
  <c r="C4967" i="33"/>
  <c r="C4968" i="33"/>
  <c r="C4969" i="33"/>
  <c r="C4970" i="33"/>
  <c r="C4971" i="33"/>
  <c r="C4972" i="33"/>
  <c r="C4973" i="33"/>
  <c r="C4974" i="33"/>
  <c r="C4975" i="33"/>
  <c r="C4976" i="33"/>
  <c r="C4977" i="33"/>
  <c r="C4978" i="33"/>
  <c r="C4979" i="33"/>
  <c r="C4980" i="33"/>
  <c r="C4981" i="33"/>
  <c r="C4982" i="33"/>
  <c r="C4983" i="33"/>
  <c r="C4984" i="33"/>
  <c r="C4985" i="33"/>
  <c r="C4986" i="33"/>
  <c r="C4987" i="33"/>
  <c r="C4988" i="33"/>
  <c r="C4989" i="33"/>
  <c r="C4990" i="33"/>
  <c r="C4991" i="33"/>
  <c r="C4992" i="33"/>
  <c r="C4993" i="33"/>
  <c r="C4994" i="33"/>
  <c r="C4995" i="33"/>
  <c r="C4996" i="33"/>
  <c r="C4997" i="33"/>
  <c r="C4998" i="33"/>
  <c r="C4999" i="33"/>
  <c r="C5000" i="33"/>
  <c r="C5001" i="33"/>
  <c r="C5002" i="33"/>
  <c r="C5003" i="33"/>
  <c r="C5004" i="33"/>
  <c r="C5005" i="33"/>
  <c r="C5006" i="33"/>
  <c r="C5007" i="33"/>
  <c r="C5008" i="33"/>
  <c r="C5009" i="33"/>
  <c r="C5010" i="33"/>
  <c r="C5011" i="33"/>
  <c r="C5012" i="33"/>
  <c r="C5013" i="33"/>
  <c r="C5014" i="33"/>
  <c r="C5015" i="33"/>
  <c r="C5016" i="33"/>
  <c r="C5017" i="33"/>
  <c r="C5018" i="33"/>
  <c r="C5019" i="33"/>
  <c r="C5020" i="33"/>
  <c r="C5021" i="33"/>
  <c r="C5022" i="33"/>
  <c r="C5023" i="33"/>
  <c r="C5024" i="33"/>
  <c r="C5025" i="33"/>
  <c r="C5026" i="33"/>
  <c r="C5027" i="33"/>
  <c r="C5028" i="33"/>
  <c r="C5029" i="33"/>
  <c r="C5030" i="33"/>
  <c r="C5031" i="33"/>
  <c r="C5032" i="33"/>
  <c r="C5033" i="33"/>
  <c r="C5034" i="33"/>
  <c r="C5035" i="33"/>
  <c r="C5036" i="33"/>
  <c r="C5037" i="33"/>
  <c r="C5038" i="33"/>
  <c r="C5039" i="33"/>
  <c r="C5040" i="33"/>
  <c r="C5041" i="33"/>
  <c r="C5042" i="33"/>
  <c r="C5043" i="33"/>
  <c r="C5044" i="33"/>
  <c r="C5045" i="33"/>
  <c r="C5046" i="33"/>
  <c r="C5047" i="33"/>
  <c r="C5048" i="33"/>
  <c r="C5049" i="33"/>
  <c r="C5050" i="33"/>
  <c r="C5051" i="33"/>
  <c r="C5052" i="33"/>
  <c r="C5053" i="33"/>
  <c r="C5054" i="33"/>
  <c r="C5055" i="33"/>
  <c r="C5056" i="33"/>
  <c r="C5057" i="33"/>
  <c r="C5058" i="33"/>
  <c r="C5059" i="33"/>
  <c r="C5060" i="33"/>
  <c r="C5061" i="33"/>
  <c r="C5062" i="33"/>
  <c r="C5063" i="33"/>
  <c r="C5064" i="33"/>
  <c r="C5065" i="33"/>
  <c r="C5066" i="33"/>
  <c r="C5067" i="33"/>
  <c r="C5068" i="33"/>
  <c r="C5069" i="33"/>
  <c r="C5070" i="33"/>
  <c r="C5071" i="33"/>
  <c r="C5072" i="33"/>
  <c r="C5073" i="33"/>
  <c r="C5074" i="33"/>
  <c r="C5075" i="33"/>
  <c r="C5076" i="33"/>
  <c r="C5077" i="33"/>
  <c r="C5078" i="33"/>
  <c r="C5079" i="33"/>
  <c r="C5080" i="33"/>
  <c r="C5081" i="33"/>
  <c r="C5082" i="33"/>
  <c r="C5083" i="33"/>
  <c r="C5084" i="33"/>
  <c r="C5085" i="33"/>
  <c r="C5086" i="33"/>
  <c r="C5087" i="33"/>
  <c r="C5088" i="33"/>
  <c r="C5089" i="33"/>
  <c r="C5090" i="33"/>
  <c r="C5091" i="33"/>
  <c r="C5092" i="33"/>
  <c r="C5093" i="33"/>
  <c r="C5094" i="33"/>
  <c r="C5095" i="33"/>
  <c r="C5096" i="33"/>
  <c r="C5097" i="33"/>
  <c r="C5098" i="33"/>
  <c r="C5099" i="33"/>
  <c r="C5100" i="33"/>
  <c r="C5101" i="33"/>
  <c r="C5102" i="33"/>
  <c r="C5103" i="33"/>
  <c r="C5104" i="33"/>
  <c r="C5105" i="33"/>
  <c r="C5106" i="33"/>
  <c r="C5107" i="33"/>
  <c r="C5108" i="33"/>
  <c r="C5109" i="33"/>
  <c r="C5110" i="33"/>
  <c r="C5111" i="33"/>
  <c r="C5112" i="33"/>
  <c r="C5113" i="33"/>
  <c r="C5114" i="33"/>
  <c r="C5115" i="33"/>
  <c r="C5116" i="33"/>
  <c r="C5117" i="33"/>
  <c r="C5118" i="33"/>
  <c r="C5119" i="33"/>
  <c r="C5120" i="33"/>
  <c r="C5121" i="33"/>
  <c r="C5122" i="33"/>
  <c r="C5123" i="33"/>
  <c r="C5124" i="33"/>
  <c r="C5125" i="33"/>
  <c r="C5126" i="33"/>
  <c r="C5127" i="33"/>
  <c r="C5128" i="33"/>
  <c r="C5129" i="33"/>
  <c r="C5130" i="33"/>
  <c r="C5131" i="33"/>
  <c r="C5132" i="33"/>
  <c r="C5133" i="33"/>
  <c r="C5134" i="33"/>
  <c r="C5135" i="33"/>
  <c r="C5136" i="33"/>
  <c r="C5137" i="33"/>
  <c r="C5138" i="33"/>
  <c r="C5139" i="33"/>
  <c r="C5140" i="33"/>
  <c r="C5141" i="33"/>
  <c r="C5142" i="33"/>
  <c r="C5143" i="33"/>
  <c r="C5144" i="33"/>
  <c r="C5145" i="33"/>
  <c r="C5146" i="33"/>
  <c r="C5147" i="33"/>
  <c r="C5148" i="33"/>
  <c r="C5149" i="33"/>
  <c r="C5150" i="33"/>
  <c r="C5151" i="33"/>
  <c r="C5152" i="33"/>
  <c r="C5153" i="33"/>
  <c r="C5154" i="33"/>
  <c r="C5155" i="33"/>
  <c r="C5156" i="33"/>
  <c r="C5157" i="33"/>
  <c r="C5158" i="33"/>
  <c r="C5159" i="33"/>
  <c r="C5160" i="33"/>
  <c r="C5161" i="33"/>
  <c r="C5162" i="33"/>
  <c r="C5163" i="33"/>
  <c r="C5164" i="33"/>
  <c r="C5165" i="33"/>
  <c r="C5166" i="33"/>
  <c r="C5167" i="33"/>
  <c r="C5168" i="33"/>
  <c r="C5169" i="33"/>
  <c r="C5170" i="33"/>
  <c r="C5171" i="33"/>
  <c r="C5172" i="33"/>
  <c r="C5173" i="33"/>
  <c r="C5174" i="33"/>
  <c r="C5175" i="33"/>
  <c r="C5176" i="33"/>
  <c r="C5177" i="33"/>
  <c r="C5178" i="33"/>
  <c r="C5179" i="33"/>
  <c r="C5180" i="33"/>
  <c r="C5181" i="33"/>
  <c r="C5182" i="33"/>
  <c r="C5183" i="33"/>
  <c r="C5184" i="33"/>
  <c r="C5185" i="33"/>
  <c r="C5186" i="33"/>
  <c r="C5187" i="33"/>
  <c r="C5188" i="33"/>
  <c r="C5189" i="33"/>
  <c r="C5190" i="33"/>
  <c r="C5191" i="33"/>
  <c r="C5192" i="33"/>
  <c r="C5193" i="33"/>
  <c r="C5194" i="33"/>
  <c r="C5195" i="33"/>
  <c r="C5196" i="33"/>
  <c r="C5197" i="33"/>
  <c r="C5198" i="33"/>
  <c r="C5199" i="33"/>
  <c r="C5200" i="33"/>
  <c r="C5201" i="33"/>
  <c r="C5202" i="33"/>
  <c r="C5203" i="33"/>
  <c r="C5204" i="33"/>
  <c r="C5205" i="33"/>
  <c r="C5206" i="33"/>
  <c r="C5207" i="33"/>
  <c r="C5208" i="33"/>
  <c r="C5209" i="33"/>
  <c r="C5210" i="33"/>
  <c r="C5211" i="33"/>
  <c r="C5212" i="33"/>
  <c r="C5213" i="33"/>
  <c r="C5214" i="33"/>
  <c r="C5215" i="33"/>
  <c r="C5216" i="33"/>
  <c r="C5217" i="33"/>
  <c r="C5218" i="33"/>
  <c r="C5219" i="33"/>
  <c r="C5220" i="33"/>
  <c r="C5221" i="33"/>
  <c r="C5222" i="33"/>
  <c r="C5223" i="33"/>
  <c r="C5224" i="33"/>
  <c r="C5225" i="33"/>
  <c r="C5226" i="33"/>
  <c r="C5227" i="33"/>
  <c r="C5228" i="33"/>
  <c r="C5229" i="33"/>
  <c r="C5230" i="33"/>
  <c r="C5231" i="33"/>
  <c r="C5232" i="33"/>
  <c r="C5233" i="33"/>
  <c r="C5234" i="33"/>
  <c r="C5235" i="33"/>
  <c r="C5236" i="33"/>
  <c r="C5237" i="33"/>
  <c r="C5238" i="33"/>
  <c r="C5239" i="33"/>
  <c r="C5240" i="33"/>
  <c r="C5241" i="33"/>
  <c r="C5242" i="33"/>
  <c r="C5243" i="33"/>
  <c r="C5244" i="33"/>
  <c r="C5245" i="33"/>
  <c r="C5246" i="33"/>
  <c r="C5247" i="33"/>
  <c r="C5248" i="33"/>
  <c r="C5249" i="33"/>
  <c r="C5250" i="33"/>
  <c r="C5251" i="33"/>
  <c r="C5252" i="33"/>
  <c r="C5253" i="33"/>
  <c r="C5254" i="33"/>
  <c r="C5255" i="33"/>
  <c r="C5256" i="33"/>
  <c r="C5257" i="33"/>
  <c r="C5258" i="33"/>
  <c r="C5259" i="33"/>
  <c r="C5260" i="33"/>
  <c r="C5261" i="33"/>
  <c r="C5262" i="33"/>
  <c r="C5263" i="33"/>
  <c r="C5264" i="33"/>
  <c r="C5265" i="33"/>
  <c r="C5266" i="33"/>
  <c r="C5267" i="33"/>
  <c r="C5268" i="33"/>
  <c r="C5269" i="33"/>
  <c r="C5270" i="33"/>
  <c r="C5271" i="33"/>
  <c r="C5272" i="33"/>
  <c r="C5273" i="33"/>
  <c r="C5274" i="33"/>
  <c r="C5275" i="33"/>
  <c r="C5276" i="33"/>
  <c r="C5277" i="33"/>
  <c r="C5278" i="33"/>
  <c r="C5279" i="33"/>
  <c r="C5280" i="33"/>
  <c r="C5281" i="33"/>
  <c r="C5282" i="33"/>
  <c r="C5283" i="33"/>
  <c r="C5284" i="33"/>
  <c r="C5285" i="33"/>
  <c r="C5286" i="33"/>
  <c r="C5287" i="33"/>
  <c r="C5288" i="33"/>
  <c r="C5289" i="33"/>
  <c r="C5290" i="33"/>
  <c r="C5291" i="33"/>
  <c r="C5292" i="33"/>
  <c r="C5293" i="33"/>
  <c r="C5294" i="33"/>
  <c r="C5295" i="33"/>
  <c r="C5296" i="33"/>
  <c r="C5297" i="33"/>
  <c r="C5298" i="33"/>
  <c r="C5299" i="33"/>
  <c r="C5300" i="33"/>
  <c r="C5301" i="33"/>
  <c r="C5302" i="33"/>
  <c r="C5303" i="33"/>
  <c r="C5304" i="33"/>
  <c r="C5305" i="33"/>
  <c r="C5306" i="33"/>
  <c r="C5307" i="33"/>
  <c r="C5308" i="33"/>
  <c r="C5309" i="33"/>
  <c r="C5310" i="33"/>
  <c r="C5311" i="33"/>
  <c r="C5312" i="33"/>
  <c r="C5313" i="33"/>
  <c r="C5314" i="33"/>
  <c r="C5315" i="33"/>
  <c r="C5316" i="33"/>
  <c r="C5317" i="33"/>
  <c r="C5318" i="33"/>
  <c r="C5319" i="33"/>
  <c r="C5320" i="33"/>
  <c r="C5321" i="33"/>
  <c r="C5322" i="33"/>
  <c r="C5323" i="33"/>
  <c r="C5324" i="33"/>
  <c r="C5325" i="33"/>
  <c r="C5326" i="33"/>
  <c r="C5327" i="33"/>
  <c r="C5328" i="33"/>
  <c r="C5329" i="33"/>
  <c r="C5330" i="33"/>
  <c r="C5331" i="33"/>
  <c r="C5332" i="33"/>
  <c r="C5333" i="33"/>
  <c r="C5334" i="33"/>
  <c r="C5335" i="33"/>
  <c r="C5336" i="33"/>
  <c r="C5337" i="33"/>
  <c r="C5338" i="33"/>
  <c r="C5339" i="33"/>
  <c r="C5340" i="33"/>
  <c r="C5341" i="33"/>
  <c r="C5342" i="33"/>
  <c r="C5343" i="33"/>
  <c r="C5344" i="33"/>
  <c r="C5345" i="33"/>
  <c r="C5346" i="33"/>
  <c r="C5347" i="33"/>
  <c r="C5348" i="33"/>
  <c r="C5349" i="33"/>
  <c r="C5350" i="33"/>
  <c r="C5351" i="33"/>
  <c r="C5352" i="33"/>
  <c r="C5353" i="33"/>
  <c r="C5354" i="33"/>
  <c r="C5355" i="33"/>
  <c r="C5356" i="33"/>
  <c r="C5357" i="33"/>
  <c r="C5358" i="33"/>
  <c r="C5359" i="33"/>
  <c r="C5360" i="33"/>
  <c r="C5361" i="33"/>
  <c r="C5362" i="33"/>
  <c r="C5363" i="33"/>
  <c r="C5364" i="33"/>
  <c r="C5365" i="33"/>
  <c r="C5366" i="33"/>
  <c r="C5367" i="33"/>
  <c r="C5368" i="33"/>
  <c r="C5369" i="33"/>
  <c r="C5370" i="33"/>
  <c r="C5371" i="33"/>
  <c r="C5372" i="33"/>
  <c r="C5373" i="33"/>
  <c r="C5374" i="33"/>
  <c r="C5375" i="33"/>
  <c r="C5376" i="33"/>
  <c r="C5377" i="33"/>
  <c r="C5378" i="33"/>
  <c r="C5379" i="33"/>
  <c r="C5380" i="33"/>
  <c r="C5381" i="33"/>
  <c r="C5382" i="33"/>
  <c r="C5383" i="33"/>
  <c r="C5384" i="33"/>
  <c r="C5385" i="33"/>
  <c r="C5386" i="33"/>
  <c r="C5387" i="33"/>
  <c r="C5388" i="33"/>
  <c r="C5389" i="33"/>
  <c r="C5390" i="33"/>
  <c r="C5391" i="33"/>
  <c r="C5392" i="33"/>
  <c r="C5393" i="33"/>
  <c r="C5394" i="33"/>
  <c r="C5395" i="33"/>
  <c r="C5396" i="33"/>
  <c r="C5397" i="33"/>
  <c r="C5398" i="33"/>
  <c r="C5399" i="33"/>
  <c r="C5400" i="33"/>
  <c r="C5401" i="33"/>
  <c r="C5402" i="33"/>
  <c r="C5403" i="33"/>
  <c r="C5404" i="33"/>
  <c r="C5405" i="33"/>
  <c r="C5406" i="33"/>
  <c r="C5407" i="33"/>
  <c r="C5408" i="33"/>
  <c r="C5409" i="33"/>
  <c r="C5410" i="33"/>
  <c r="C5411" i="33"/>
  <c r="C5412" i="33"/>
  <c r="C5413" i="33"/>
  <c r="C5414" i="33"/>
  <c r="C5415" i="33"/>
  <c r="C5416" i="33"/>
  <c r="C5417" i="33"/>
  <c r="C5418" i="33"/>
  <c r="C5419" i="33"/>
  <c r="C5420" i="33"/>
  <c r="C5421" i="33"/>
  <c r="C5422" i="33"/>
  <c r="C5423" i="33"/>
  <c r="C5424" i="33"/>
  <c r="C5425" i="33"/>
  <c r="C5426" i="33"/>
  <c r="C5427" i="33"/>
  <c r="C5428" i="33"/>
  <c r="C5429" i="33"/>
  <c r="C5430" i="33"/>
  <c r="C5431" i="33"/>
  <c r="C5432" i="33"/>
  <c r="C5433" i="33"/>
  <c r="C5434" i="33"/>
  <c r="C5435" i="33"/>
  <c r="C5436" i="33"/>
  <c r="C5437" i="33"/>
  <c r="C5438" i="33"/>
  <c r="C5439" i="33"/>
  <c r="C5440" i="33"/>
  <c r="C5441" i="33"/>
  <c r="C5442" i="33"/>
  <c r="C5443" i="33"/>
  <c r="C5444" i="33"/>
  <c r="C5445" i="33"/>
  <c r="C5446" i="33"/>
  <c r="C5447" i="33"/>
  <c r="C5448" i="33"/>
  <c r="C5449" i="33"/>
  <c r="C5450" i="33"/>
  <c r="C5451" i="33"/>
  <c r="C5452" i="33"/>
  <c r="C5453" i="33"/>
  <c r="C5454" i="33"/>
  <c r="C5455" i="33"/>
  <c r="C5456" i="33"/>
  <c r="C5457" i="33"/>
  <c r="C5458" i="33"/>
  <c r="C5459" i="33"/>
  <c r="C5460" i="33"/>
  <c r="C5461" i="33"/>
  <c r="C5462" i="33"/>
  <c r="C5463" i="33"/>
  <c r="C5464" i="33"/>
  <c r="C5465" i="33"/>
  <c r="C5466" i="33"/>
  <c r="C5467" i="33"/>
  <c r="C5468" i="33"/>
  <c r="C5469" i="33"/>
  <c r="C5470" i="33"/>
  <c r="C5471" i="33"/>
  <c r="C5472" i="33"/>
  <c r="C5473" i="33"/>
  <c r="C5474" i="33"/>
  <c r="C5475" i="33"/>
  <c r="C5476" i="33"/>
  <c r="C5477" i="33"/>
  <c r="C5478" i="33"/>
  <c r="C5479" i="33"/>
  <c r="C5480" i="33"/>
  <c r="C5481" i="33"/>
  <c r="C5482" i="33"/>
  <c r="C5483" i="33"/>
  <c r="C5484" i="33"/>
  <c r="C5485" i="33"/>
  <c r="C5486" i="33"/>
  <c r="C5487" i="33"/>
  <c r="C5488" i="33"/>
  <c r="C5489" i="33"/>
  <c r="C5490" i="33"/>
  <c r="C5491" i="33"/>
  <c r="C5492" i="33"/>
  <c r="C5493" i="33"/>
  <c r="C5494" i="33"/>
  <c r="C5495" i="33"/>
  <c r="C5496" i="33"/>
  <c r="C5497" i="33"/>
  <c r="C5498" i="33"/>
  <c r="C5499" i="33"/>
  <c r="C5500" i="33"/>
  <c r="C5501" i="33"/>
  <c r="C5502" i="33"/>
  <c r="C5503" i="33"/>
  <c r="C5504" i="33"/>
  <c r="C5505" i="33"/>
  <c r="C5506" i="33"/>
  <c r="C5507" i="33"/>
  <c r="C5508" i="33"/>
  <c r="C5509" i="33"/>
  <c r="C5510" i="33"/>
  <c r="C5511" i="33"/>
  <c r="C5512" i="33"/>
  <c r="C5513" i="33"/>
  <c r="C5514" i="33"/>
  <c r="C5515" i="33"/>
  <c r="C5516" i="33"/>
  <c r="C5517" i="33"/>
  <c r="C5518" i="33"/>
  <c r="C5519" i="33"/>
  <c r="C5520" i="33"/>
  <c r="C5521" i="33"/>
  <c r="C5522" i="33"/>
  <c r="C5523" i="33"/>
  <c r="C5524" i="33"/>
  <c r="C5525" i="33"/>
  <c r="C5526" i="33"/>
  <c r="C5527" i="33"/>
  <c r="C5528" i="33"/>
  <c r="C5529" i="33"/>
  <c r="C5530" i="33"/>
  <c r="C5531" i="33"/>
  <c r="C5532" i="33"/>
  <c r="C5533" i="33"/>
  <c r="C5534" i="33"/>
  <c r="C5535" i="33"/>
  <c r="C5536" i="33"/>
  <c r="C5537" i="33"/>
  <c r="C5538" i="33"/>
  <c r="C5539" i="33"/>
  <c r="C5540" i="33"/>
  <c r="C5541" i="33"/>
  <c r="C5542" i="33"/>
  <c r="C5543" i="33"/>
  <c r="C5544" i="33"/>
  <c r="C5545" i="33"/>
  <c r="C5546" i="33"/>
  <c r="C5547" i="33"/>
  <c r="C5548" i="33"/>
  <c r="C5549" i="33"/>
  <c r="C5550" i="33"/>
  <c r="C5551" i="33"/>
  <c r="C5552" i="33"/>
  <c r="C5553" i="33"/>
  <c r="C5554" i="33"/>
  <c r="C5555" i="33"/>
  <c r="C5556" i="33"/>
  <c r="C5557" i="33"/>
  <c r="C5558" i="33"/>
  <c r="C5559" i="33"/>
  <c r="C5560" i="33"/>
  <c r="C5561" i="33"/>
  <c r="C5562" i="33"/>
  <c r="C5563" i="33"/>
  <c r="C5564" i="33"/>
  <c r="C5565" i="33"/>
  <c r="C5566" i="33"/>
  <c r="C5567" i="33"/>
  <c r="C5568" i="33"/>
  <c r="C5569" i="33"/>
  <c r="C5570" i="33"/>
  <c r="C5571" i="33"/>
  <c r="C5572" i="33"/>
  <c r="C5573" i="33"/>
  <c r="C5574" i="33"/>
  <c r="C5575" i="33"/>
  <c r="C5576" i="33"/>
  <c r="C5577" i="33"/>
  <c r="C5578" i="33"/>
  <c r="C5579" i="33"/>
  <c r="C5580" i="33"/>
  <c r="C5581" i="33"/>
  <c r="C5582" i="33"/>
  <c r="C5583" i="33"/>
  <c r="C5584" i="33"/>
  <c r="C5585" i="33"/>
  <c r="C5586" i="33"/>
  <c r="C5587" i="33"/>
  <c r="C5588" i="33"/>
  <c r="C5589" i="33"/>
  <c r="C5590" i="33"/>
  <c r="C5591" i="33"/>
  <c r="C5592" i="33"/>
  <c r="C5593" i="33"/>
  <c r="C5594" i="33"/>
  <c r="C5595" i="33"/>
  <c r="C5596" i="33"/>
  <c r="C5597" i="33"/>
  <c r="C5598" i="33"/>
  <c r="C5599" i="33"/>
  <c r="C5600" i="33"/>
  <c r="C5601" i="33"/>
  <c r="C5602" i="33"/>
  <c r="C5603" i="33"/>
  <c r="C5604" i="33"/>
  <c r="C5605" i="33"/>
  <c r="C5606" i="33"/>
  <c r="C5607" i="33"/>
  <c r="C5608" i="33"/>
  <c r="C5609" i="33"/>
  <c r="C5610" i="33"/>
  <c r="C5611" i="33"/>
  <c r="C5612" i="33"/>
  <c r="C5613" i="33"/>
  <c r="C5614" i="33"/>
  <c r="C5615" i="33"/>
  <c r="C5616" i="33"/>
  <c r="C5617" i="33"/>
  <c r="C5618" i="33"/>
  <c r="C5619" i="33"/>
  <c r="C5620" i="33"/>
  <c r="C5621" i="33"/>
  <c r="C5622" i="33"/>
  <c r="C5623" i="33"/>
  <c r="C5624" i="33"/>
  <c r="C5625" i="33"/>
  <c r="C5626" i="33"/>
  <c r="C5627" i="33"/>
  <c r="C5628" i="33"/>
  <c r="C5629" i="33"/>
  <c r="C5630" i="33"/>
  <c r="C5631" i="33"/>
  <c r="C5632" i="33"/>
  <c r="C5633" i="33"/>
  <c r="C5634" i="33"/>
  <c r="C5635" i="33"/>
  <c r="C5636" i="33"/>
  <c r="C5637" i="33"/>
  <c r="C5638" i="33"/>
  <c r="C5639" i="33"/>
  <c r="C5640" i="33"/>
  <c r="C5641" i="33"/>
  <c r="C5642" i="33"/>
  <c r="C5643" i="33"/>
  <c r="C5644" i="33"/>
  <c r="C5645" i="33"/>
  <c r="C5646" i="33"/>
  <c r="C5647" i="33"/>
  <c r="C5648" i="33"/>
  <c r="C5649" i="33"/>
  <c r="C5650" i="33"/>
  <c r="C5651" i="33"/>
  <c r="C5652" i="33"/>
  <c r="C5653" i="33"/>
  <c r="C5654" i="33"/>
  <c r="C5655" i="33"/>
  <c r="C5656" i="33"/>
  <c r="C5657" i="33"/>
  <c r="C5658" i="33"/>
  <c r="C5659" i="33"/>
  <c r="C5660" i="33"/>
  <c r="C5661" i="33"/>
  <c r="C5662" i="33"/>
  <c r="C5663" i="33"/>
  <c r="C5664" i="33"/>
  <c r="C5665" i="33"/>
  <c r="C5666" i="33"/>
  <c r="C5667" i="33"/>
  <c r="C5668" i="33"/>
  <c r="C5669" i="33"/>
  <c r="C5670" i="33"/>
  <c r="C5671" i="33"/>
  <c r="C5672" i="33"/>
  <c r="C5673" i="33"/>
  <c r="C5674" i="33"/>
  <c r="C5675" i="33"/>
  <c r="C5676" i="33"/>
  <c r="C5677" i="33"/>
  <c r="C5678" i="33"/>
  <c r="C5679" i="33"/>
  <c r="C5680" i="33"/>
  <c r="C5681" i="33"/>
  <c r="C5682" i="33"/>
  <c r="C5683" i="33"/>
  <c r="C5684" i="33"/>
  <c r="C5685" i="33"/>
  <c r="C5686" i="33"/>
  <c r="C5687" i="33"/>
  <c r="C5688" i="33"/>
  <c r="C5689" i="33"/>
  <c r="C5690" i="33"/>
  <c r="C5691" i="33"/>
  <c r="C5692" i="33"/>
  <c r="C5693" i="33"/>
  <c r="C5694" i="33"/>
  <c r="C5695" i="33"/>
  <c r="C5696" i="33"/>
  <c r="C5697" i="33"/>
  <c r="C5698" i="33"/>
  <c r="C5699" i="33"/>
  <c r="C5700" i="33"/>
  <c r="C5701" i="33"/>
  <c r="C5702" i="33"/>
  <c r="C5703" i="33"/>
  <c r="C5704" i="33"/>
  <c r="C5705" i="33"/>
  <c r="C5706" i="33"/>
  <c r="C5707" i="33"/>
  <c r="C5708" i="33"/>
  <c r="C5709" i="33"/>
  <c r="C5710" i="33"/>
  <c r="C5711" i="33"/>
  <c r="C5712" i="33"/>
  <c r="C5713" i="33"/>
  <c r="C5714" i="33"/>
  <c r="C5715" i="33"/>
  <c r="C5716" i="33"/>
  <c r="C5717" i="33"/>
  <c r="C5718" i="33"/>
  <c r="C5719" i="33"/>
  <c r="C5720" i="33"/>
  <c r="C5721" i="33"/>
  <c r="C5722" i="33"/>
  <c r="C5723" i="33"/>
  <c r="C5724" i="33"/>
  <c r="C5725" i="33"/>
  <c r="C5726" i="33"/>
  <c r="C5727" i="33"/>
  <c r="C5728" i="33"/>
  <c r="C5729" i="33"/>
  <c r="C5730" i="33"/>
  <c r="C5731" i="33"/>
  <c r="C5732" i="33"/>
  <c r="C5733" i="33"/>
  <c r="C5734" i="33"/>
  <c r="C5735" i="33"/>
  <c r="C5736" i="33"/>
  <c r="C5737" i="33"/>
  <c r="C5738" i="33"/>
  <c r="C5739" i="33"/>
  <c r="C5740" i="33"/>
  <c r="C5741" i="33"/>
  <c r="C5742" i="33"/>
  <c r="C5743" i="33"/>
  <c r="C5744" i="33"/>
  <c r="C5745" i="33"/>
  <c r="C5746" i="33"/>
  <c r="C5747" i="33"/>
  <c r="C5748" i="33"/>
  <c r="C5749" i="33"/>
  <c r="C5750" i="33"/>
  <c r="C5751" i="33"/>
  <c r="C5752" i="33"/>
  <c r="C5753" i="33"/>
  <c r="C5754" i="33"/>
  <c r="C5755" i="33"/>
  <c r="C5756" i="33"/>
  <c r="C5757" i="33"/>
  <c r="C5758" i="33"/>
  <c r="C5759" i="33"/>
  <c r="C5760" i="33"/>
  <c r="C5761" i="33"/>
  <c r="C5762" i="33"/>
  <c r="C5763" i="33"/>
  <c r="C5764" i="33"/>
  <c r="C5765" i="33"/>
  <c r="C5766" i="33"/>
  <c r="C5767" i="33"/>
  <c r="C5768" i="33"/>
  <c r="C5769" i="33"/>
  <c r="C5770" i="33"/>
  <c r="C5771" i="33"/>
  <c r="C5772" i="33"/>
  <c r="C5773" i="33"/>
  <c r="C5774" i="33"/>
  <c r="C5775" i="33"/>
  <c r="C5776" i="33"/>
  <c r="C5777" i="33"/>
  <c r="C5778" i="33"/>
  <c r="C5779" i="33"/>
  <c r="C5780" i="33"/>
  <c r="C5781" i="33"/>
  <c r="C5782" i="33"/>
  <c r="C5783" i="33"/>
  <c r="C5784" i="33"/>
  <c r="C5785" i="33"/>
  <c r="C5786" i="33"/>
  <c r="C5787" i="33"/>
  <c r="C5788" i="33"/>
  <c r="C5789" i="33"/>
  <c r="C5790" i="33"/>
  <c r="C5791" i="33"/>
  <c r="C5792" i="33"/>
  <c r="C5793" i="33"/>
  <c r="C5794" i="33"/>
  <c r="C5795" i="33"/>
  <c r="C5796" i="33"/>
  <c r="C5797" i="33"/>
  <c r="C5798" i="33"/>
  <c r="C5799" i="33"/>
  <c r="C5800" i="33"/>
  <c r="C5801" i="33"/>
  <c r="C5802" i="33"/>
  <c r="C5803" i="33"/>
  <c r="C5804" i="33"/>
  <c r="C5805" i="33"/>
  <c r="C5806" i="33"/>
  <c r="C5807" i="33"/>
  <c r="C5808" i="33"/>
  <c r="C5809" i="33"/>
  <c r="C5810" i="33"/>
  <c r="C5811" i="33"/>
  <c r="C5812" i="33"/>
  <c r="C5813" i="33"/>
  <c r="C5814" i="33"/>
  <c r="C5815" i="33"/>
  <c r="C5816" i="33"/>
  <c r="C5817" i="33"/>
  <c r="C5818" i="33"/>
  <c r="C5819" i="33"/>
  <c r="C5820" i="33"/>
  <c r="C5821" i="33"/>
  <c r="C5822" i="33"/>
  <c r="C5823" i="33"/>
  <c r="C5824" i="33"/>
  <c r="C5825" i="33"/>
  <c r="C5826" i="33"/>
  <c r="C5827" i="33"/>
  <c r="C5828" i="33"/>
  <c r="C5829" i="33"/>
  <c r="C5830" i="33"/>
  <c r="C5831" i="33"/>
  <c r="C5832" i="33"/>
  <c r="C5833" i="33"/>
  <c r="C5834" i="33"/>
  <c r="C5835" i="33"/>
  <c r="C5836" i="33"/>
  <c r="C5837" i="33"/>
  <c r="C5838" i="33"/>
  <c r="C5839" i="33"/>
  <c r="C5840" i="33"/>
  <c r="C5841" i="33"/>
  <c r="C5842" i="33"/>
  <c r="C5843" i="33"/>
  <c r="C5844" i="33"/>
  <c r="C5845" i="33"/>
  <c r="C5846" i="33"/>
  <c r="C5847" i="33"/>
  <c r="C5848" i="33"/>
  <c r="C5849" i="33"/>
  <c r="C5850" i="33"/>
  <c r="C5851" i="33"/>
  <c r="C5852" i="33"/>
  <c r="C5853" i="33"/>
  <c r="C5854" i="33"/>
  <c r="C5855" i="33"/>
  <c r="C5856" i="33"/>
  <c r="C5857" i="33"/>
  <c r="C5858" i="33"/>
  <c r="C5859" i="33"/>
  <c r="C5860" i="33"/>
  <c r="C5861" i="33"/>
  <c r="C5862" i="33"/>
  <c r="C5863" i="33"/>
  <c r="C5864" i="33"/>
  <c r="C5865" i="33"/>
  <c r="C5866" i="33"/>
  <c r="C5867" i="33"/>
  <c r="C5868" i="33"/>
  <c r="C5869" i="33"/>
  <c r="C5870" i="33"/>
  <c r="C5871" i="33"/>
  <c r="C5872" i="33"/>
  <c r="C5873" i="33"/>
  <c r="C5874" i="33"/>
  <c r="C5875" i="33"/>
  <c r="C5876" i="33"/>
  <c r="C5877" i="33"/>
  <c r="C5878" i="33"/>
  <c r="C5879" i="33"/>
  <c r="C5880" i="33"/>
  <c r="C5881" i="33"/>
  <c r="C5882" i="33"/>
  <c r="C5883" i="33"/>
  <c r="C5884" i="33"/>
  <c r="C5885" i="33"/>
  <c r="C5886" i="33"/>
  <c r="C5887" i="33"/>
  <c r="C5888" i="33"/>
  <c r="C5889" i="33"/>
  <c r="C5890" i="33"/>
  <c r="C5891" i="33"/>
  <c r="C5892" i="33"/>
  <c r="C5893" i="33"/>
  <c r="C5894" i="33"/>
  <c r="C5895" i="33"/>
  <c r="C5896" i="33"/>
  <c r="C5897" i="33"/>
  <c r="C5898" i="33"/>
  <c r="C5899" i="33"/>
  <c r="C5900" i="33"/>
  <c r="C5901" i="33"/>
  <c r="C5902" i="33"/>
  <c r="C5903" i="33"/>
  <c r="C5904" i="33"/>
  <c r="C5905" i="33"/>
  <c r="C5906" i="33"/>
  <c r="C5907" i="33"/>
  <c r="C5908" i="33"/>
  <c r="C5909" i="33"/>
  <c r="C5910" i="33"/>
  <c r="C5911" i="33"/>
  <c r="C5912" i="33"/>
  <c r="C5913" i="33"/>
  <c r="C5914" i="33"/>
  <c r="C5915" i="33"/>
  <c r="C5916" i="33"/>
  <c r="C5917" i="33"/>
  <c r="C5918" i="33"/>
  <c r="C5919" i="33"/>
  <c r="C5920" i="33"/>
  <c r="C5921" i="33"/>
  <c r="C5922" i="33"/>
  <c r="C5923" i="33"/>
  <c r="C5924" i="33"/>
  <c r="C5925" i="33"/>
  <c r="C5926" i="33"/>
  <c r="C5927" i="33"/>
  <c r="C5928" i="33"/>
  <c r="C5929" i="33"/>
  <c r="C5930" i="33"/>
  <c r="C5931" i="33"/>
  <c r="C5932" i="33"/>
  <c r="C5933" i="33"/>
  <c r="C5934" i="33"/>
  <c r="C5935" i="33"/>
  <c r="C5936" i="33"/>
  <c r="C5937" i="33"/>
  <c r="C5938" i="33"/>
  <c r="C5939" i="33"/>
  <c r="C5940" i="33"/>
  <c r="C5941" i="33"/>
  <c r="C5942" i="33"/>
  <c r="C5943" i="33"/>
  <c r="C5944" i="33"/>
  <c r="C5945" i="33"/>
  <c r="C5946" i="33"/>
  <c r="C5947" i="33"/>
  <c r="C5948" i="33"/>
  <c r="C5949" i="33"/>
  <c r="C5950" i="33"/>
  <c r="C5951" i="33"/>
  <c r="C5952" i="33"/>
  <c r="C5953" i="33"/>
  <c r="C5954" i="33"/>
  <c r="C5955" i="33"/>
  <c r="C5956" i="33"/>
  <c r="C5957" i="33"/>
  <c r="C5958" i="33"/>
  <c r="C5959" i="33"/>
  <c r="C5960" i="33"/>
  <c r="C5961" i="33"/>
  <c r="C5962" i="33"/>
  <c r="C5963" i="33"/>
  <c r="C5964" i="33"/>
  <c r="C5965" i="33"/>
  <c r="C5966" i="33"/>
  <c r="C5967" i="33"/>
  <c r="C5968" i="33"/>
  <c r="C5969" i="33"/>
  <c r="C5970" i="33"/>
  <c r="C5971" i="33"/>
  <c r="C5972" i="33"/>
  <c r="C5973" i="33"/>
  <c r="C5974" i="33"/>
  <c r="C5975" i="33"/>
  <c r="C5976" i="33"/>
  <c r="C5977" i="33"/>
  <c r="C5978" i="33"/>
  <c r="C5979" i="33"/>
  <c r="C5980" i="33"/>
  <c r="C5981" i="33"/>
  <c r="C5982" i="33"/>
  <c r="C5983" i="33"/>
  <c r="C5984" i="33"/>
  <c r="C5985" i="33"/>
  <c r="C5986" i="33"/>
  <c r="C5987" i="33"/>
  <c r="C5988" i="33"/>
  <c r="C5989" i="33"/>
  <c r="C5990" i="33"/>
  <c r="C5991" i="33"/>
  <c r="C5992" i="33"/>
  <c r="C5993" i="33"/>
  <c r="C5994" i="33"/>
  <c r="C5995" i="33"/>
  <c r="C5996" i="33"/>
  <c r="C5997" i="33"/>
  <c r="C5998" i="33"/>
  <c r="C5999" i="33"/>
  <c r="C6000" i="33"/>
  <c r="C6001" i="33"/>
  <c r="C6002" i="33"/>
  <c r="C6003" i="33"/>
  <c r="C6004" i="33"/>
  <c r="C6005" i="33"/>
  <c r="C6006" i="33"/>
  <c r="C6007" i="33"/>
  <c r="C6008" i="33"/>
  <c r="C6009" i="33"/>
  <c r="C6010" i="33"/>
  <c r="C6011" i="33"/>
  <c r="C6012" i="33"/>
  <c r="C6013" i="33"/>
  <c r="C6014" i="33"/>
  <c r="C6015" i="33"/>
  <c r="C6016" i="33"/>
  <c r="C6017" i="33"/>
  <c r="C6018" i="33"/>
  <c r="C6019" i="33"/>
  <c r="C6020" i="33"/>
  <c r="C6021" i="33"/>
  <c r="C6022" i="33"/>
  <c r="C6023" i="33"/>
  <c r="C6024" i="33"/>
  <c r="C6025" i="33"/>
  <c r="C6026" i="33"/>
  <c r="C6027" i="33"/>
  <c r="C6028" i="33"/>
  <c r="C6029" i="33"/>
  <c r="C6030" i="33"/>
  <c r="C6031" i="33"/>
  <c r="C6032" i="33"/>
  <c r="C6033" i="33"/>
  <c r="C6034" i="33"/>
  <c r="C6035" i="33"/>
  <c r="C6036" i="33"/>
  <c r="C6037" i="33"/>
  <c r="C6038" i="33"/>
  <c r="C6039" i="33"/>
  <c r="C6040" i="33"/>
  <c r="C6041" i="33"/>
  <c r="C6042" i="33"/>
  <c r="C6043" i="33"/>
  <c r="C6044" i="33"/>
  <c r="C6045" i="33"/>
  <c r="C6046" i="33"/>
  <c r="C6047" i="33"/>
  <c r="C6048" i="33"/>
  <c r="C6049" i="33"/>
  <c r="C6050" i="33"/>
  <c r="C6051" i="33"/>
  <c r="C6052" i="33"/>
  <c r="C6053" i="33"/>
  <c r="C6054" i="33"/>
  <c r="C6055" i="33"/>
  <c r="C6056" i="33"/>
  <c r="C6057" i="33"/>
  <c r="C6058" i="33"/>
  <c r="C6059" i="33"/>
  <c r="C6060" i="33"/>
  <c r="C6061" i="33"/>
  <c r="C6062" i="33"/>
  <c r="C6063" i="33"/>
  <c r="C6064" i="33"/>
  <c r="C6065" i="33"/>
  <c r="C6066" i="33"/>
  <c r="C6067" i="33"/>
  <c r="C6068" i="33"/>
  <c r="C6069" i="33"/>
  <c r="C6070" i="33"/>
  <c r="C6071" i="33"/>
  <c r="C6072" i="33"/>
  <c r="C6073" i="33"/>
  <c r="C6074" i="33"/>
  <c r="C6075" i="33"/>
  <c r="C6076" i="33"/>
  <c r="C6077" i="33"/>
  <c r="C6078" i="33"/>
  <c r="C6079" i="33"/>
  <c r="C6080" i="33"/>
  <c r="C6081" i="33"/>
  <c r="C6082" i="33"/>
  <c r="C6083" i="33"/>
  <c r="C6084" i="33"/>
  <c r="C6085" i="33"/>
  <c r="C6086" i="33"/>
  <c r="C6087" i="33"/>
  <c r="C6088" i="33"/>
  <c r="C6089" i="33"/>
  <c r="C6090" i="33"/>
  <c r="C6091" i="33"/>
  <c r="C6092" i="33"/>
  <c r="C6093" i="33"/>
  <c r="C6094" i="33"/>
  <c r="C6095" i="33"/>
  <c r="C6096" i="33"/>
  <c r="C6097" i="33"/>
  <c r="C6098" i="33"/>
  <c r="C6099" i="33"/>
  <c r="C6100" i="33"/>
  <c r="C6101" i="33"/>
  <c r="C6102" i="33"/>
  <c r="C6103" i="33"/>
  <c r="C6104" i="33"/>
  <c r="C6105" i="33"/>
  <c r="C6106" i="33"/>
  <c r="C6107" i="33"/>
  <c r="C6108" i="33"/>
  <c r="C6109" i="33"/>
  <c r="C6110" i="33"/>
  <c r="C6111" i="33"/>
  <c r="C6112" i="33"/>
  <c r="C6113" i="33"/>
  <c r="C6114" i="33"/>
  <c r="C6115" i="33"/>
  <c r="C6116" i="33"/>
  <c r="C6117" i="33"/>
  <c r="C6118" i="33"/>
  <c r="C6119" i="33"/>
  <c r="C6120" i="33"/>
  <c r="C6121" i="33"/>
  <c r="C6122" i="33"/>
  <c r="C6123" i="33"/>
  <c r="C6124" i="33"/>
  <c r="C6125" i="33"/>
  <c r="C6126" i="33"/>
  <c r="C6127" i="33"/>
  <c r="C6128" i="33"/>
  <c r="C6129" i="33"/>
  <c r="C6130" i="33"/>
  <c r="C6131" i="33"/>
  <c r="C6132" i="33"/>
  <c r="C6133" i="33"/>
  <c r="C6134" i="33"/>
  <c r="C6135" i="33"/>
  <c r="C6136" i="33"/>
  <c r="C6137" i="33"/>
  <c r="C6138" i="33"/>
  <c r="C6139" i="33"/>
  <c r="C6140" i="33"/>
  <c r="C6141" i="33"/>
  <c r="C6142" i="33"/>
  <c r="C6143" i="33"/>
  <c r="C6144" i="33"/>
  <c r="C6145" i="33"/>
  <c r="C6146" i="33"/>
  <c r="C6147" i="33"/>
  <c r="C6148" i="33"/>
  <c r="C6149" i="33"/>
  <c r="C6150" i="33"/>
  <c r="C6151" i="33"/>
  <c r="C6152" i="33"/>
  <c r="C6153" i="33"/>
  <c r="C6154" i="33"/>
  <c r="C6155" i="33"/>
  <c r="C6156" i="33"/>
  <c r="C6157" i="33"/>
  <c r="C6158" i="33"/>
  <c r="C6159" i="33"/>
  <c r="C6160" i="33"/>
  <c r="C6161" i="33"/>
  <c r="C6162" i="33"/>
  <c r="C6163" i="33"/>
  <c r="C6164" i="33"/>
  <c r="C6165" i="33"/>
  <c r="C6166" i="33"/>
  <c r="C6167" i="33"/>
  <c r="C6168" i="33"/>
  <c r="C6169" i="33"/>
  <c r="C6170" i="33"/>
  <c r="C6171" i="33"/>
  <c r="C6172" i="33"/>
  <c r="C6173" i="33"/>
  <c r="C6174" i="33"/>
  <c r="C6175" i="33"/>
  <c r="C6176" i="33"/>
  <c r="C6177" i="33"/>
  <c r="C6178" i="33"/>
  <c r="C6179" i="33"/>
  <c r="C6180" i="33"/>
  <c r="C6181" i="33"/>
  <c r="C6182" i="33"/>
  <c r="C6183" i="33"/>
  <c r="C6184" i="33"/>
  <c r="C6185" i="33"/>
  <c r="C6186" i="33"/>
  <c r="C6187" i="33"/>
  <c r="C6188" i="33"/>
  <c r="C6189" i="33"/>
  <c r="C6190" i="33"/>
  <c r="C6191" i="33"/>
  <c r="C6192" i="33"/>
  <c r="C6193" i="33"/>
  <c r="C6194" i="33"/>
  <c r="C6195" i="33"/>
  <c r="C6196" i="33"/>
  <c r="C6197" i="33"/>
  <c r="C6198" i="33"/>
  <c r="C6199" i="33"/>
  <c r="C6200" i="33"/>
  <c r="C6201" i="33"/>
  <c r="C6202" i="33"/>
  <c r="C6203" i="33"/>
  <c r="C6204" i="33"/>
  <c r="C6205" i="33"/>
  <c r="C6206" i="33"/>
  <c r="C6207" i="33"/>
  <c r="C6208" i="33"/>
  <c r="C6209" i="33"/>
  <c r="C6210" i="33"/>
  <c r="C6211" i="33"/>
  <c r="C6212" i="33"/>
  <c r="C6213" i="33"/>
  <c r="C6214" i="33"/>
  <c r="C6215" i="33"/>
  <c r="C6216" i="33"/>
  <c r="C6217" i="33"/>
  <c r="C6218" i="33"/>
  <c r="C6219" i="33"/>
  <c r="C6220" i="33"/>
  <c r="C6221" i="33"/>
  <c r="C6222" i="33"/>
  <c r="C6223" i="33"/>
  <c r="C6224" i="33"/>
  <c r="C6225" i="33"/>
  <c r="C6226" i="33"/>
  <c r="C6227" i="33"/>
  <c r="C6228" i="33"/>
  <c r="C6229" i="33"/>
  <c r="C6230" i="33"/>
  <c r="C6231" i="33"/>
  <c r="C6232" i="33"/>
  <c r="C6233" i="33"/>
  <c r="C6234" i="33"/>
  <c r="C6235" i="33"/>
  <c r="C6236" i="33"/>
  <c r="C6237" i="33"/>
  <c r="C6238" i="33"/>
  <c r="C6239" i="33"/>
  <c r="C6240" i="33"/>
  <c r="C6241" i="33"/>
  <c r="C6242" i="33"/>
  <c r="C6243" i="33"/>
  <c r="C6244" i="33"/>
  <c r="C6245" i="33"/>
  <c r="C6246" i="33"/>
  <c r="C6247" i="33"/>
  <c r="C6248" i="33"/>
  <c r="C6249" i="33"/>
  <c r="C6250" i="33"/>
  <c r="C6251" i="33"/>
  <c r="C6252" i="33"/>
  <c r="C6253" i="33"/>
  <c r="C6254" i="33"/>
  <c r="C6255" i="33"/>
  <c r="C6256" i="33"/>
  <c r="C6257" i="33"/>
  <c r="C6258" i="33"/>
  <c r="C6259" i="33"/>
  <c r="C6260" i="33"/>
  <c r="C6261" i="33"/>
  <c r="C6262" i="33"/>
  <c r="C6263" i="33"/>
  <c r="C6264" i="33"/>
  <c r="C6265" i="33"/>
  <c r="C6266" i="33"/>
  <c r="C6267" i="33"/>
  <c r="C6268" i="33"/>
  <c r="C6269" i="33"/>
  <c r="C6270" i="33"/>
  <c r="C6271" i="33"/>
  <c r="C6272" i="33"/>
  <c r="C6273" i="33"/>
  <c r="C6274" i="33"/>
  <c r="C6275" i="33"/>
  <c r="C6276" i="33"/>
  <c r="C6277" i="33"/>
  <c r="C6278" i="33"/>
  <c r="C6279" i="33"/>
  <c r="C6280" i="33"/>
  <c r="C6281" i="33"/>
  <c r="C6282" i="33"/>
  <c r="C6283" i="33"/>
  <c r="C6284" i="33"/>
  <c r="C6285" i="33"/>
  <c r="C6286" i="33"/>
  <c r="C6287" i="33"/>
  <c r="C6288" i="33"/>
  <c r="C6289" i="33"/>
  <c r="C6290" i="33"/>
  <c r="C6291" i="33"/>
  <c r="C6292" i="33"/>
  <c r="C6293" i="33"/>
  <c r="C6294" i="33"/>
  <c r="C6295" i="33"/>
  <c r="C6296" i="33"/>
  <c r="C6297" i="33"/>
  <c r="C6298" i="33"/>
  <c r="C6299" i="33"/>
  <c r="C6300" i="33"/>
  <c r="C6301" i="33"/>
  <c r="C6302" i="33"/>
  <c r="C6303" i="33"/>
  <c r="C6304" i="33"/>
  <c r="C6305" i="33"/>
  <c r="C6306" i="33"/>
  <c r="C6307" i="33"/>
  <c r="C6308" i="33"/>
  <c r="C6309" i="33"/>
  <c r="C6310" i="33"/>
  <c r="C6311" i="33"/>
  <c r="C6312" i="33"/>
  <c r="C6313" i="33"/>
  <c r="C6314" i="33"/>
  <c r="C6315" i="33"/>
  <c r="C6316" i="33"/>
  <c r="C6317" i="33"/>
  <c r="C6318" i="33"/>
  <c r="C6319" i="33"/>
  <c r="C6320" i="33"/>
  <c r="C6321" i="33"/>
  <c r="C6322" i="33"/>
  <c r="C6323" i="33"/>
  <c r="C6324" i="33"/>
  <c r="C6325" i="33"/>
  <c r="C6326" i="33"/>
  <c r="C6327" i="33"/>
  <c r="C6328" i="33"/>
  <c r="C6329" i="33"/>
  <c r="C6330" i="33"/>
  <c r="C6331" i="33"/>
  <c r="C6332" i="33"/>
  <c r="C6333" i="33"/>
  <c r="C6334" i="33"/>
  <c r="C6335" i="33"/>
  <c r="C6336" i="33"/>
  <c r="C6337" i="33"/>
  <c r="C6338" i="33"/>
  <c r="C6339" i="33"/>
  <c r="C6340" i="33"/>
  <c r="C6341" i="33"/>
  <c r="C6342" i="33"/>
  <c r="C6343" i="33"/>
  <c r="C6344" i="33"/>
  <c r="C6345" i="33"/>
  <c r="C6346" i="33"/>
  <c r="C6347" i="33"/>
  <c r="C6348" i="33"/>
  <c r="C6349" i="33"/>
  <c r="C6350" i="33"/>
  <c r="C6351" i="33"/>
  <c r="C6352" i="33"/>
  <c r="C6353" i="33"/>
  <c r="C6354" i="33"/>
  <c r="C6355" i="33"/>
  <c r="C6356" i="33"/>
  <c r="C6357" i="33"/>
  <c r="C6358" i="33"/>
  <c r="C6359" i="33"/>
  <c r="C6360" i="33"/>
  <c r="C6361" i="33"/>
  <c r="C6362" i="33"/>
  <c r="C6363" i="33"/>
  <c r="C6364" i="33"/>
  <c r="C6365" i="33"/>
  <c r="C6366" i="33"/>
  <c r="C6367" i="33"/>
  <c r="C6368" i="33"/>
  <c r="C6369" i="33"/>
  <c r="C6370" i="33"/>
  <c r="C6371" i="33"/>
  <c r="C6372" i="33"/>
  <c r="C6373" i="33"/>
  <c r="C6374" i="33"/>
  <c r="C6375" i="33"/>
  <c r="C6376" i="33"/>
  <c r="C6377" i="33"/>
  <c r="C6378" i="33"/>
  <c r="C6379" i="33"/>
  <c r="C6380" i="33"/>
  <c r="C6381" i="33"/>
  <c r="C6382" i="33"/>
  <c r="C6383" i="33"/>
  <c r="C6384" i="33"/>
  <c r="C6385" i="33"/>
  <c r="C6386" i="33"/>
  <c r="C6387" i="33"/>
  <c r="C6388" i="33"/>
  <c r="C6389" i="33"/>
  <c r="C6390" i="33"/>
  <c r="C6391" i="33"/>
  <c r="C6392" i="33"/>
  <c r="C6393" i="33"/>
  <c r="C6394" i="33"/>
  <c r="C6395" i="33"/>
  <c r="C6396" i="33"/>
  <c r="C6397" i="33"/>
  <c r="C6398" i="33"/>
  <c r="C6399" i="33"/>
  <c r="C6400" i="33"/>
  <c r="C6401" i="33"/>
  <c r="C6402" i="33"/>
  <c r="C6403" i="33"/>
  <c r="C6404" i="33"/>
  <c r="C6405" i="33"/>
  <c r="C6406" i="33"/>
  <c r="C6407" i="33"/>
  <c r="C6408" i="33"/>
  <c r="C6409" i="33"/>
  <c r="C6410" i="33"/>
  <c r="C6411" i="33"/>
  <c r="C6412" i="33"/>
  <c r="C6413" i="33"/>
  <c r="C6414" i="33"/>
  <c r="C6415" i="33"/>
  <c r="C6416" i="33"/>
  <c r="C6417" i="33"/>
  <c r="C6418" i="33"/>
  <c r="C6419" i="33"/>
  <c r="C6420" i="33"/>
  <c r="C6421" i="33"/>
  <c r="C6422" i="33"/>
  <c r="C6423" i="33"/>
  <c r="C6424" i="33"/>
  <c r="C6425" i="33"/>
  <c r="C6426" i="33"/>
  <c r="C6427" i="33"/>
  <c r="C6428" i="33"/>
  <c r="C6429" i="33"/>
  <c r="C6430" i="33"/>
  <c r="C6431" i="33"/>
  <c r="C6432" i="33"/>
  <c r="C6433" i="33"/>
  <c r="C6434" i="33"/>
  <c r="C6435" i="33"/>
  <c r="C6436" i="33"/>
  <c r="C6437" i="33"/>
  <c r="C6438" i="33"/>
  <c r="C6439" i="33"/>
  <c r="C6440" i="33"/>
  <c r="C6441" i="33"/>
  <c r="C6442" i="33"/>
  <c r="C6443" i="33"/>
  <c r="C6444" i="33"/>
  <c r="C6445" i="33"/>
  <c r="C6446" i="33"/>
  <c r="C6447" i="33"/>
  <c r="C6448" i="33"/>
  <c r="C6449" i="33"/>
  <c r="C6450" i="33"/>
  <c r="C6451" i="33"/>
  <c r="C6452" i="33"/>
  <c r="C6453" i="33"/>
  <c r="C6454" i="33"/>
  <c r="C6455" i="33"/>
  <c r="C6456" i="33"/>
  <c r="C6457" i="33"/>
  <c r="C6458" i="33"/>
  <c r="C6459" i="33"/>
  <c r="C6460" i="33"/>
  <c r="C6461" i="33"/>
  <c r="C6462" i="33"/>
  <c r="C6463" i="33"/>
  <c r="C6464" i="33"/>
  <c r="C6465" i="33"/>
  <c r="C6466" i="33"/>
  <c r="C6467" i="33"/>
  <c r="C6468" i="33"/>
  <c r="C6469" i="33"/>
  <c r="C6470" i="33"/>
  <c r="C6471" i="33"/>
  <c r="C6472" i="33"/>
  <c r="C6473" i="33"/>
  <c r="C6474" i="33"/>
  <c r="C6475" i="33"/>
  <c r="C6476" i="33"/>
  <c r="C6477" i="33"/>
  <c r="C6478" i="33"/>
  <c r="C6479" i="33"/>
  <c r="C6480" i="33"/>
  <c r="C6481" i="33"/>
  <c r="C6482" i="33"/>
  <c r="C6483" i="33"/>
  <c r="C6484" i="33"/>
  <c r="C6485" i="33"/>
  <c r="C6486" i="33"/>
  <c r="C6487" i="33"/>
  <c r="C6488" i="33"/>
  <c r="C6489" i="33"/>
  <c r="C6490" i="33"/>
  <c r="C6491" i="33"/>
  <c r="C6492" i="33"/>
  <c r="C6493" i="33"/>
  <c r="C6494" i="33"/>
  <c r="C6495" i="33"/>
  <c r="C6496" i="33"/>
  <c r="C6497" i="33"/>
  <c r="C6498" i="33"/>
  <c r="C6499" i="33"/>
  <c r="C6500" i="33"/>
  <c r="C6501" i="33"/>
  <c r="C6502" i="33"/>
  <c r="C6503" i="33"/>
  <c r="C6504" i="33"/>
  <c r="C6505" i="33"/>
  <c r="C6506" i="33"/>
  <c r="C6507" i="33"/>
  <c r="C6508" i="33"/>
  <c r="C6509" i="33"/>
  <c r="C6510" i="33"/>
  <c r="C6511" i="33"/>
  <c r="C6512" i="33"/>
  <c r="C6513" i="33"/>
  <c r="C6514" i="33"/>
  <c r="C6515" i="33"/>
  <c r="C6516" i="33"/>
  <c r="C6517" i="33"/>
  <c r="C6518" i="33"/>
  <c r="C6519" i="33"/>
  <c r="C6520" i="33"/>
  <c r="C6521" i="33"/>
  <c r="C6522" i="33"/>
  <c r="C6523" i="33"/>
  <c r="C6524" i="33"/>
  <c r="C6525" i="33"/>
  <c r="C6526" i="33"/>
  <c r="C6527" i="33"/>
  <c r="C6528" i="33"/>
  <c r="C6529" i="33"/>
  <c r="C6530" i="33"/>
  <c r="C6531" i="33"/>
  <c r="C6532" i="33"/>
  <c r="C6533" i="33"/>
  <c r="C6534" i="33"/>
  <c r="C6535" i="33"/>
  <c r="C6536" i="33"/>
  <c r="C6537" i="33"/>
  <c r="C6538" i="33"/>
  <c r="C6539" i="33"/>
  <c r="C6540" i="33"/>
  <c r="C6541" i="33"/>
  <c r="C6542" i="33"/>
  <c r="C6543" i="33"/>
  <c r="C6544" i="33"/>
  <c r="C6545" i="33"/>
  <c r="C6546" i="33"/>
  <c r="C6547" i="33"/>
  <c r="C6548" i="33"/>
  <c r="C6549" i="33"/>
  <c r="C6550" i="33"/>
  <c r="C6551" i="33"/>
  <c r="C6552" i="33"/>
  <c r="C6553" i="33"/>
  <c r="C6554" i="33"/>
  <c r="C6555" i="33"/>
  <c r="C6556" i="33"/>
  <c r="C6557" i="33"/>
  <c r="C6558" i="33"/>
  <c r="C6559" i="33"/>
  <c r="C6560" i="33"/>
  <c r="C6561" i="33"/>
  <c r="C6562" i="33"/>
  <c r="C6563" i="33"/>
  <c r="C6564" i="33"/>
  <c r="C6565" i="33"/>
  <c r="C6566" i="33"/>
  <c r="C6567" i="33"/>
  <c r="C6568" i="33"/>
  <c r="C6569" i="33"/>
  <c r="C6570" i="33"/>
  <c r="C6571" i="33"/>
  <c r="C6572" i="33"/>
  <c r="C6573" i="33"/>
  <c r="C6574" i="33"/>
  <c r="C6575" i="33"/>
  <c r="C6576" i="33"/>
  <c r="C6577" i="33"/>
  <c r="C6578" i="33"/>
  <c r="C6579" i="33"/>
  <c r="C6580" i="33"/>
  <c r="C6581" i="33"/>
  <c r="C6582" i="33"/>
  <c r="C6583" i="33"/>
  <c r="C6584" i="33"/>
  <c r="C6585" i="33"/>
  <c r="C6586" i="33"/>
  <c r="C6587" i="33"/>
  <c r="C6588" i="33"/>
  <c r="C6589" i="33"/>
  <c r="C6590" i="33"/>
  <c r="C6591" i="33"/>
  <c r="C6592" i="33"/>
  <c r="C6593" i="33"/>
  <c r="C6594" i="33"/>
  <c r="C6595" i="33"/>
  <c r="C6596" i="33"/>
  <c r="C6597" i="33"/>
  <c r="C6598" i="33"/>
  <c r="C6599" i="33"/>
  <c r="C6600" i="33"/>
  <c r="C6601" i="33"/>
  <c r="C6602" i="33"/>
  <c r="C6603" i="33"/>
  <c r="C6604" i="33"/>
  <c r="C6605" i="33"/>
  <c r="C6606" i="33"/>
  <c r="C6607" i="33"/>
  <c r="C6608" i="33"/>
  <c r="C6609" i="33"/>
  <c r="C6610" i="33"/>
  <c r="C6611" i="33"/>
  <c r="C6612" i="33"/>
  <c r="C6613" i="33"/>
  <c r="C6614" i="33"/>
  <c r="C6615" i="33"/>
  <c r="C6616" i="33"/>
  <c r="C6617" i="33"/>
  <c r="C6618" i="33"/>
  <c r="C6619" i="33"/>
  <c r="C6620" i="33"/>
  <c r="C6621" i="33"/>
  <c r="C6622" i="33"/>
  <c r="C6623" i="33"/>
  <c r="C6624" i="33"/>
  <c r="C6625" i="33"/>
  <c r="C6626" i="33"/>
  <c r="C6627" i="33"/>
  <c r="C6628" i="33"/>
  <c r="C6629" i="33"/>
  <c r="C6630" i="33"/>
  <c r="C6631" i="33"/>
  <c r="C6632" i="33"/>
  <c r="C6633" i="33"/>
  <c r="C6634" i="33"/>
  <c r="C6635" i="33"/>
  <c r="C6636" i="33"/>
  <c r="C6637" i="33"/>
  <c r="C6638" i="33"/>
  <c r="C6639" i="33"/>
  <c r="C6640" i="33"/>
  <c r="C6641" i="33"/>
  <c r="C6642" i="33"/>
  <c r="C6643" i="33"/>
  <c r="C6644" i="33"/>
  <c r="C6645" i="33"/>
  <c r="C6646" i="33"/>
  <c r="C6647" i="33"/>
  <c r="C6648" i="33"/>
  <c r="C6649" i="33"/>
  <c r="C6650" i="33"/>
  <c r="C6651" i="33"/>
  <c r="C6652" i="33"/>
  <c r="C6653" i="33"/>
  <c r="C6654" i="33"/>
  <c r="C6655" i="33"/>
  <c r="C6656" i="33"/>
  <c r="C6657" i="33"/>
  <c r="C6658" i="33"/>
  <c r="C6659" i="33"/>
  <c r="C6660" i="33"/>
  <c r="C6661" i="33"/>
  <c r="C6662" i="33"/>
  <c r="C6663" i="33"/>
  <c r="C6664" i="33"/>
  <c r="C6665" i="33"/>
  <c r="C6666" i="33"/>
  <c r="C6667" i="33"/>
  <c r="C6668" i="33"/>
  <c r="C6669" i="33"/>
  <c r="C6670" i="33"/>
  <c r="C6671" i="33"/>
  <c r="C6672" i="33"/>
  <c r="C6673" i="33"/>
  <c r="C6674" i="33"/>
  <c r="C6675" i="33"/>
  <c r="C6676" i="33"/>
  <c r="C6677" i="33"/>
  <c r="C6678" i="33"/>
  <c r="C6679" i="33"/>
  <c r="C6680" i="33"/>
  <c r="C6681" i="33"/>
  <c r="C6682" i="33"/>
  <c r="C6683" i="33"/>
  <c r="C6684" i="33"/>
  <c r="C6685" i="33"/>
  <c r="C6686" i="33"/>
  <c r="C6687" i="33"/>
  <c r="C6688" i="33"/>
  <c r="C6689" i="33"/>
  <c r="C6690" i="33"/>
  <c r="C6691" i="33"/>
  <c r="C6692" i="33"/>
  <c r="C6693" i="33"/>
  <c r="C6694" i="33"/>
  <c r="C6695" i="33"/>
  <c r="C6696" i="33"/>
  <c r="C6697" i="33"/>
  <c r="C6698" i="33"/>
  <c r="C6699" i="33"/>
  <c r="C6700" i="33"/>
  <c r="C6701" i="33"/>
  <c r="C6702" i="33"/>
  <c r="C6703" i="33"/>
  <c r="C6704" i="33"/>
  <c r="C6705" i="33"/>
  <c r="C6706" i="33"/>
  <c r="C6707" i="33"/>
  <c r="C6708" i="33"/>
  <c r="C6709" i="33"/>
  <c r="C6710" i="33"/>
  <c r="C6711" i="33"/>
  <c r="C6712" i="33"/>
  <c r="C6713" i="33"/>
  <c r="C6714" i="33"/>
  <c r="C6715" i="33"/>
  <c r="C6716" i="33"/>
  <c r="C6717" i="33"/>
  <c r="C6718" i="33"/>
  <c r="C6719" i="33"/>
  <c r="C6720" i="33"/>
  <c r="C6721" i="33"/>
  <c r="C6722" i="33"/>
  <c r="C6723" i="33"/>
  <c r="C6724" i="33"/>
  <c r="C6725" i="33"/>
  <c r="C6726" i="33"/>
  <c r="C6727" i="33"/>
  <c r="C6728" i="33"/>
  <c r="C6729" i="33"/>
  <c r="C6730" i="33"/>
  <c r="C6731" i="33"/>
  <c r="C6732" i="33"/>
  <c r="C6733" i="33"/>
  <c r="C6734" i="33"/>
  <c r="C6735" i="33"/>
  <c r="C6736" i="33"/>
  <c r="C6737" i="33"/>
  <c r="C6738" i="33"/>
  <c r="C6739" i="33"/>
  <c r="C6740" i="33"/>
  <c r="C6741" i="33"/>
  <c r="C6742" i="33"/>
  <c r="C6743" i="33"/>
  <c r="C6744" i="33"/>
  <c r="C6745" i="33"/>
  <c r="C6746" i="33"/>
  <c r="C6747" i="33"/>
  <c r="C6748" i="33"/>
  <c r="C6749" i="33"/>
  <c r="C6750" i="33"/>
  <c r="C6751" i="33"/>
  <c r="C6752" i="33"/>
  <c r="C6753" i="33"/>
  <c r="C6754" i="33"/>
  <c r="C6755" i="33"/>
  <c r="C6756" i="33"/>
  <c r="C6757" i="33"/>
  <c r="C6758" i="33"/>
  <c r="C6759" i="33"/>
  <c r="C6760" i="33"/>
  <c r="C6761" i="33"/>
  <c r="C6762" i="33"/>
  <c r="C6763" i="33"/>
  <c r="C6764" i="33"/>
  <c r="C6765" i="33"/>
  <c r="C6766" i="33"/>
  <c r="C6767" i="33"/>
  <c r="C6768" i="33"/>
  <c r="C6769" i="33"/>
  <c r="C6770" i="33"/>
  <c r="C6771" i="33"/>
  <c r="C6772" i="33"/>
  <c r="C6773" i="33"/>
  <c r="C6774" i="33"/>
  <c r="C6775" i="33"/>
  <c r="C6776" i="33"/>
  <c r="C6777" i="33"/>
  <c r="C6778" i="33"/>
  <c r="C6779" i="33"/>
  <c r="C6780" i="33"/>
  <c r="C6781" i="33"/>
  <c r="C6782" i="33"/>
  <c r="C6783" i="33"/>
  <c r="C6784" i="33"/>
  <c r="C6785" i="33"/>
  <c r="C6786" i="33"/>
  <c r="C6787" i="33"/>
  <c r="C6788" i="33"/>
  <c r="C6789" i="33"/>
  <c r="C6790" i="33"/>
  <c r="C6791" i="33"/>
  <c r="C6792" i="33"/>
  <c r="C6793" i="33"/>
  <c r="C6794" i="33"/>
  <c r="C6795" i="33"/>
  <c r="C6796" i="33"/>
  <c r="C6797" i="33"/>
  <c r="C6798" i="33"/>
  <c r="C6799" i="33"/>
  <c r="C6800" i="33"/>
  <c r="C6801" i="33"/>
  <c r="C6802" i="33"/>
  <c r="C6803" i="33"/>
  <c r="C6804" i="33"/>
  <c r="C6805" i="33"/>
  <c r="C6806" i="33"/>
  <c r="C6807" i="33"/>
  <c r="C6808" i="33"/>
  <c r="C6809" i="33"/>
  <c r="C6810" i="33"/>
  <c r="C6811" i="33"/>
  <c r="C6812" i="33"/>
  <c r="C6813" i="33"/>
  <c r="C6814" i="33"/>
  <c r="C6815" i="33"/>
  <c r="C6816" i="33"/>
  <c r="C6817" i="33"/>
  <c r="C6818" i="33"/>
  <c r="C6819" i="33"/>
  <c r="C6820" i="33"/>
  <c r="C6821" i="33"/>
  <c r="C6822" i="33"/>
  <c r="C6823" i="33"/>
  <c r="C6824" i="33"/>
  <c r="C6825" i="33"/>
  <c r="C6826" i="33"/>
  <c r="C6827" i="33"/>
  <c r="C6828" i="33"/>
  <c r="C6829" i="33"/>
  <c r="C6830" i="33"/>
  <c r="C6831" i="33"/>
  <c r="C6832" i="33"/>
  <c r="C6833" i="33"/>
  <c r="C6834" i="33"/>
  <c r="C6835" i="33"/>
  <c r="C6836" i="33"/>
  <c r="C6837" i="33"/>
  <c r="C6838" i="33"/>
  <c r="C6839" i="33"/>
  <c r="C6840" i="33"/>
  <c r="C6841" i="33"/>
  <c r="C6842" i="33"/>
  <c r="C6843" i="33"/>
  <c r="C6844" i="33"/>
  <c r="C6845" i="33"/>
  <c r="C6846" i="33"/>
  <c r="C6847" i="33"/>
  <c r="C6848" i="33"/>
  <c r="C6849" i="33"/>
  <c r="C6850" i="33"/>
  <c r="C6851" i="33"/>
  <c r="C6852" i="33"/>
  <c r="C6853" i="33"/>
  <c r="C6854" i="33"/>
  <c r="C6855" i="33"/>
  <c r="C6856" i="33"/>
  <c r="C6857" i="33"/>
  <c r="C6858" i="33"/>
  <c r="C6859" i="33"/>
  <c r="C6860" i="33"/>
  <c r="C6861" i="33"/>
  <c r="C6862" i="33"/>
  <c r="C6863" i="33"/>
  <c r="C6864" i="33"/>
  <c r="C6865" i="33"/>
  <c r="C6866" i="33"/>
  <c r="C6867" i="33"/>
  <c r="C6868" i="33"/>
  <c r="C6869" i="33"/>
  <c r="C6870" i="33"/>
  <c r="C6871" i="33"/>
  <c r="C6872" i="33"/>
  <c r="C6873" i="33"/>
  <c r="C6874" i="33"/>
  <c r="C6875" i="33"/>
  <c r="C6876" i="33"/>
  <c r="C6877" i="33"/>
  <c r="C6878" i="33"/>
  <c r="C6879" i="33"/>
  <c r="C6880" i="33"/>
  <c r="C6881" i="33"/>
  <c r="C6882" i="33"/>
  <c r="C6883" i="33"/>
  <c r="C6884" i="33"/>
  <c r="C6885" i="33"/>
  <c r="C6886" i="33"/>
  <c r="C6887" i="33"/>
  <c r="C6888" i="33"/>
  <c r="C6889" i="33"/>
  <c r="C6890" i="33"/>
  <c r="C6891" i="33"/>
  <c r="C6892" i="33"/>
  <c r="C6893" i="33"/>
  <c r="C6894" i="33"/>
  <c r="C6895" i="33"/>
  <c r="C6896" i="33"/>
  <c r="C6897" i="33"/>
  <c r="C6898" i="33"/>
  <c r="C6899" i="33"/>
  <c r="C6900" i="33"/>
  <c r="C6901" i="33"/>
  <c r="C6902" i="33"/>
  <c r="C6903" i="33"/>
  <c r="C6904" i="33"/>
  <c r="C6905" i="33"/>
  <c r="C6906" i="33"/>
  <c r="C6907" i="33"/>
  <c r="C6908" i="33"/>
  <c r="C6909" i="33"/>
  <c r="C6910" i="33"/>
  <c r="C6911" i="33"/>
  <c r="C6912" i="33"/>
  <c r="C6913" i="33"/>
  <c r="C6914" i="33"/>
  <c r="C6915" i="33"/>
  <c r="C6916" i="33"/>
  <c r="C6917" i="33"/>
  <c r="C6918" i="33"/>
  <c r="C6919" i="33"/>
  <c r="C6920" i="33"/>
  <c r="C6921" i="33"/>
  <c r="C6922" i="33"/>
  <c r="C6923" i="33"/>
  <c r="C6924" i="33"/>
  <c r="C6925" i="33"/>
  <c r="C6926" i="33"/>
  <c r="C6927" i="33"/>
  <c r="C6928" i="33"/>
  <c r="C6929" i="33"/>
  <c r="C6930" i="33"/>
  <c r="C6931" i="33"/>
  <c r="C6932" i="33"/>
  <c r="C6933" i="33"/>
  <c r="C6934" i="33"/>
  <c r="C6935" i="33"/>
  <c r="C6936" i="33"/>
  <c r="C6937" i="33"/>
  <c r="C6938" i="33"/>
  <c r="C6939" i="33"/>
  <c r="C6940" i="33"/>
  <c r="C6941" i="33"/>
  <c r="C6942" i="33"/>
  <c r="C6943" i="33"/>
  <c r="C6944" i="33"/>
  <c r="C6945" i="33"/>
  <c r="C6946" i="33"/>
  <c r="C6947" i="33"/>
  <c r="C6948" i="33"/>
  <c r="C6949" i="33"/>
  <c r="C6950" i="33"/>
  <c r="C6951" i="33"/>
  <c r="C6952" i="33"/>
  <c r="C6953" i="33"/>
  <c r="C6954" i="33"/>
  <c r="C6955" i="33"/>
  <c r="C6956" i="33"/>
  <c r="C6957" i="33"/>
  <c r="C6958" i="33"/>
  <c r="C6959" i="33"/>
  <c r="C6960" i="33"/>
  <c r="C6961" i="33"/>
  <c r="C6962" i="33"/>
  <c r="C6963" i="33"/>
  <c r="C6964" i="33"/>
  <c r="C6965" i="33"/>
  <c r="C6966" i="33"/>
  <c r="C6967" i="33"/>
  <c r="C6968" i="33"/>
  <c r="C6969" i="33"/>
  <c r="C6970" i="33"/>
  <c r="C6971" i="33"/>
  <c r="C6972" i="33"/>
  <c r="C6973" i="33"/>
  <c r="C6974" i="33"/>
  <c r="C6975" i="33"/>
  <c r="C6976" i="33"/>
  <c r="C6977" i="33"/>
  <c r="C6978" i="33"/>
  <c r="C6979" i="33"/>
  <c r="C6980" i="33"/>
  <c r="C6981" i="33"/>
  <c r="C6982" i="33"/>
  <c r="C6983" i="33"/>
  <c r="C6984" i="33"/>
  <c r="C6985" i="33"/>
  <c r="C6986" i="33"/>
  <c r="C6987" i="33"/>
  <c r="C6988" i="33"/>
  <c r="C6989" i="33"/>
  <c r="C6990" i="33"/>
  <c r="C6991" i="33"/>
  <c r="C6992" i="33"/>
  <c r="C6993" i="33"/>
  <c r="C6994" i="33"/>
  <c r="C6995" i="33"/>
  <c r="C6996" i="33"/>
  <c r="C6997" i="33"/>
  <c r="C6998" i="33"/>
  <c r="C6999" i="33"/>
  <c r="C7000" i="33"/>
  <c r="C7001" i="33"/>
  <c r="C7002" i="33"/>
  <c r="C7003" i="33"/>
  <c r="C7004" i="33"/>
  <c r="C7005" i="33"/>
  <c r="C7006" i="33"/>
  <c r="C7007" i="33"/>
  <c r="C7008" i="33"/>
  <c r="C7009" i="33"/>
  <c r="C7010" i="33"/>
  <c r="C7011" i="33"/>
  <c r="C7012" i="33"/>
  <c r="C7013" i="33"/>
  <c r="C7014" i="33"/>
  <c r="C7015" i="33"/>
  <c r="C7016" i="33"/>
  <c r="C7017" i="33"/>
  <c r="C7018" i="33"/>
  <c r="C7019" i="33"/>
  <c r="C7020" i="33"/>
  <c r="C7021" i="33"/>
  <c r="C7022" i="33"/>
  <c r="C7023" i="33"/>
  <c r="C7024" i="33"/>
  <c r="C7025" i="33"/>
  <c r="C7026" i="33"/>
  <c r="C7027" i="33"/>
  <c r="C7028" i="33"/>
  <c r="C7029" i="33"/>
  <c r="C7030" i="33"/>
  <c r="C7031" i="33"/>
  <c r="C7032" i="33"/>
  <c r="C7033" i="33"/>
  <c r="C7034" i="33"/>
  <c r="C7035" i="33"/>
  <c r="C7036" i="33"/>
  <c r="C7037" i="33"/>
  <c r="C7038" i="33"/>
  <c r="C7039" i="33"/>
  <c r="C7040" i="33"/>
  <c r="C7041" i="33"/>
  <c r="C7042" i="33"/>
  <c r="C7043" i="33"/>
  <c r="C7044" i="33"/>
  <c r="C7045" i="33"/>
  <c r="C7046" i="33"/>
  <c r="C7047" i="33"/>
  <c r="C7048" i="33"/>
  <c r="C7049" i="33"/>
  <c r="C7050" i="33"/>
  <c r="C7051" i="33"/>
  <c r="C7052" i="33"/>
  <c r="C7053" i="33"/>
  <c r="C7054" i="33"/>
  <c r="C7055" i="33"/>
  <c r="C7056" i="33"/>
  <c r="C7057" i="33"/>
  <c r="C7058" i="33"/>
  <c r="C7059" i="33"/>
  <c r="C7060" i="33"/>
  <c r="C7061" i="33"/>
  <c r="C7062" i="33"/>
  <c r="C7063" i="33"/>
  <c r="C7064" i="33"/>
  <c r="C7065" i="33"/>
  <c r="C7066" i="33"/>
  <c r="C7067" i="33"/>
  <c r="C7068" i="33"/>
  <c r="C7069" i="33"/>
  <c r="C7070" i="33"/>
  <c r="C7071" i="33"/>
  <c r="C7072" i="33"/>
  <c r="C7073" i="33"/>
  <c r="C7074" i="33"/>
  <c r="C7075" i="33"/>
  <c r="C7076" i="33"/>
  <c r="C7077" i="33"/>
  <c r="C7078" i="33"/>
  <c r="C7079" i="33"/>
  <c r="C7080" i="33"/>
  <c r="C7081" i="33"/>
  <c r="C7082" i="33"/>
  <c r="C7083" i="33"/>
  <c r="C7084" i="33"/>
  <c r="C7085" i="33"/>
  <c r="C7086" i="33"/>
  <c r="C7087" i="33"/>
  <c r="C7088" i="33"/>
  <c r="C7089" i="33"/>
  <c r="C7090" i="33"/>
  <c r="C7091" i="33"/>
  <c r="C7092" i="33"/>
  <c r="C7093" i="33"/>
  <c r="C7094" i="33"/>
  <c r="C7095" i="33"/>
  <c r="C7096" i="33"/>
  <c r="C7097" i="33"/>
  <c r="C7098" i="33"/>
  <c r="C7099" i="33"/>
  <c r="C7100" i="33"/>
  <c r="C7101" i="33"/>
  <c r="C7102" i="33"/>
  <c r="C7103" i="33"/>
  <c r="C7104" i="33"/>
  <c r="C7105" i="33"/>
  <c r="C7106" i="33"/>
  <c r="C7107" i="33"/>
  <c r="C7108" i="33"/>
  <c r="C7109" i="33"/>
  <c r="C7110" i="33"/>
  <c r="C7111" i="33"/>
  <c r="C7112" i="33"/>
  <c r="C7113" i="33"/>
  <c r="C7114" i="33"/>
  <c r="C7115" i="33"/>
  <c r="C7116" i="33"/>
  <c r="C7117" i="33"/>
  <c r="C7118" i="33"/>
  <c r="C7119" i="33"/>
  <c r="C7120" i="33"/>
  <c r="C7121" i="33"/>
  <c r="C7122" i="33"/>
  <c r="C7123" i="33"/>
  <c r="C7124" i="33"/>
  <c r="C7125" i="33"/>
  <c r="C7126" i="33"/>
  <c r="C7127" i="33"/>
  <c r="C7128" i="33"/>
  <c r="C7129" i="33"/>
  <c r="C7130" i="33"/>
  <c r="C7131" i="33"/>
  <c r="C7132" i="33"/>
  <c r="C7133" i="33"/>
  <c r="C7134" i="33"/>
  <c r="C7135" i="33"/>
  <c r="C7136" i="33"/>
  <c r="C7137" i="33"/>
  <c r="C7138" i="33"/>
  <c r="C7139" i="33"/>
  <c r="C7140" i="33"/>
  <c r="C7141" i="33"/>
  <c r="C7142" i="33"/>
  <c r="C7143" i="33"/>
  <c r="C7144" i="33"/>
  <c r="C7145" i="33"/>
  <c r="C7146" i="33"/>
  <c r="C7147" i="33"/>
  <c r="C7148" i="33"/>
  <c r="C7149" i="33"/>
  <c r="C7150" i="33"/>
  <c r="C7151" i="33"/>
  <c r="C7152" i="33"/>
  <c r="C7153" i="33"/>
  <c r="C7154" i="33"/>
  <c r="C7155" i="33"/>
  <c r="C7156" i="33"/>
  <c r="C7157" i="33"/>
  <c r="C7158" i="33"/>
  <c r="C7159" i="33"/>
  <c r="C7160" i="33"/>
  <c r="C7161" i="33"/>
  <c r="C7162" i="33"/>
  <c r="C7163" i="33"/>
  <c r="C7164" i="33"/>
  <c r="C7165" i="33"/>
  <c r="C7166" i="33"/>
  <c r="C7167" i="33"/>
  <c r="C7168" i="33"/>
  <c r="C7169" i="33"/>
  <c r="C7170" i="33"/>
  <c r="C7171" i="33"/>
  <c r="C7172" i="33"/>
  <c r="C7173" i="33"/>
  <c r="C7174" i="33"/>
  <c r="C7175" i="33"/>
  <c r="C7176" i="33"/>
  <c r="C7177" i="33"/>
  <c r="C7178" i="33"/>
  <c r="C7179" i="33"/>
  <c r="C7180" i="33"/>
  <c r="C7181" i="33"/>
  <c r="C7182" i="33"/>
  <c r="C7183" i="33"/>
  <c r="C7184" i="33"/>
  <c r="C7185" i="33"/>
  <c r="C7186" i="33"/>
  <c r="C7187" i="33"/>
  <c r="C7188" i="33"/>
  <c r="C7189" i="33"/>
  <c r="C7190" i="33"/>
  <c r="C7191" i="33"/>
  <c r="C7192" i="33"/>
  <c r="C7193" i="33"/>
  <c r="C7194" i="33"/>
  <c r="C7195" i="33"/>
  <c r="C7196" i="33"/>
  <c r="C7197" i="33"/>
  <c r="C7198" i="33"/>
  <c r="C7199" i="33"/>
  <c r="C7200" i="33"/>
  <c r="C7201" i="33"/>
  <c r="C7202" i="33"/>
  <c r="C7203" i="33"/>
  <c r="C7204" i="33"/>
  <c r="C7205" i="33"/>
  <c r="C7206" i="33"/>
  <c r="C7207" i="33"/>
  <c r="C7208" i="33"/>
  <c r="C7209" i="33"/>
  <c r="C7210" i="33"/>
  <c r="C7211" i="33"/>
  <c r="C7212" i="33"/>
  <c r="C7213" i="33"/>
  <c r="C7214" i="33"/>
  <c r="C7215" i="33"/>
  <c r="C7216" i="33"/>
  <c r="C7217" i="33"/>
  <c r="C7218" i="33"/>
  <c r="C7219" i="33"/>
  <c r="C7220" i="33"/>
  <c r="C7221" i="33"/>
  <c r="C7222" i="33"/>
  <c r="C7223" i="33"/>
  <c r="C7224" i="33"/>
  <c r="C7225" i="33"/>
  <c r="C7226" i="33"/>
  <c r="C7227" i="33"/>
  <c r="C7228" i="33"/>
  <c r="C7229" i="33"/>
  <c r="C7230" i="33"/>
  <c r="C7231" i="33"/>
  <c r="C7232" i="33"/>
  <c r="C7233" i="33"/>
  <c r="C7234" i="33"/>
  <c r="C7235" i="33"/>
  <c r="C7236" i="33"/>
  <c r="C7237" i="33"/>
  <c r="C7238" i="33"/>
  <c r="C7239" i="33"/>
  <c r="C7240" i="33"/>
  <c r="C7241" i="33"/>
  <c r="C7242" i="33"/>
  <c r="C7243" i="33"/>
  <c r="C7244" i="33"/>
  <c r="C7245" i="33"/>
  <c r="C7246" i="33"/>
  <c r="C7247" i="33"/>
  <c r="C7248" i="33"/>
  <c r="C7249" i="33"/>
  <c r="C7250" i="33"/>
  <c r="C7251" i="33"/>
  <c r="C7252" i="33"/>
  <c r="C7253" i="33"/>
  <c r="C7254" i="33"/>
  <c r="C7255" i="33"/>
  <c r="C7256" i="33"/>
  <c r="C7257" i="33"/>
  <c r="C7258" i="33"/>
  <c r="C7259" i="33"/>
  <c r="C7260" i="33"/>
  <c r="C7261" i="33"/>
  <c r="C7262" i="33"/>
  <c r="C7263" i="33"/>
  <c r="C7264" i="33"/>
  <c r="C7265" i="33"/>
  <c r="C7266" i="33"/>
  <c r="C7267" i="33"/>
  <c r="C7268" i="33"/>
  <c r="C7269" i="33"/>
  <c r="C7270" i="33"/>
  <c r="C7271" i="33"/>
  <c r="C7272" i="33"/>
  <c r="C7273" i="33"/>
  <c r="C7274" i="33"/>
  <c r="C7275" i="33"/>
  <c r="C7276" i="33"/>
  <c r="C7277" i="33"/>
  <c r="C7278" i="33"/>
  <c r="C7279" i="33"/>
  <c r="C7280" i="33"/>
  <c r="C7281" i="33"/>
  <c r="C7282" i="33"/>
  <c r="C7283" i="33"/>
  <c r="C7284" i="33"/>
  <c r="C7285" i="33"/>
  <c r="C7286" i="33"/>
  <c r="C7287" i="33"/>
  <c r="C7288" i="33"/>
  <c r="C7289" i="33"/>
  <c r="C7290" i="33"/>
  <c r="C7291" i="33"/>
  <c r="C7292" i="33"/>
  <c r="C7293" i="33"/>
  <c r="C7294" i="33"/>
  <c r="C7295" i="33"/>
  <c r="C7296" i="33"/>
  <c r="C7297" i="33"/>
  <c r="C7298" i="33"/>
  <c r="C7299" i="33"/>
  <c r="C7300" i="33"/>
  <c r="C7301" i="33"/>
  <c r="C7302" i="33"/>
  <c r="C7303" i="33"/>
  <c r="C7304" i="33"/>
  <c r="C7305" i="33"/>
  <c r="C7306" i="33"/>
  <c r="C7307" i="33"/>
  <c r="C7308" i="33"/>
  <c r="C7309" i="33"/>
  <c r="C7310" i="33"/>
  <c r="C7311" i="33"/>
  <c r="C7312" i="33"/>
  <c r="C7313" i="33"/>
  <c r="C7314" i="33"/>
  <c r="C7315" i="33"/>
  <c r="C7316" i="33"/>
  <c r="C7317" i="33"/>
  <c r="C7318" i="33"/>
  <c r="C7319" i="33"/>
  <c r="C7320" i="33"/>
  <c r="C7321" i="33"/>
  <c r="C7322" i="33"/>
  <c r="C7323" i="33"/>
  <c r="C7324" i="33"/>
  <c r="C7325" i="33"/>
  <c r="C7326" i="33"/>
  <c r="C7327" i="33"/>
  <c r="C7328" i="33"/>
  <c r="C7329" i="33"/>
  <c r="C7330" i="33"/>
  <c r="C7331" i="33"/>
  <c r="C7332" i="33"/>
  <c r="C7333" i="33"/>
  <c r="C7334" i="33"/>
  <c r="C7335" i="33"/>
  <c r="C7336" i="33"/>
  <c r="C7337" i="33"/>
  <c r="C7338" i="33"/>
  <c r="C7339" i="33"/>
  <c r="C7340" i="33"/>
  <c r="C7341" i="33"/>
  <c r="C7342" i="33"/>
  <c r="C7343" i="33"/>
  <c r="C7344" i="33"/>
  <c r="C7345" i="33"/>
  <c r="C7346" i="33"/>
  <c r="C7347" i="33"/>
  <c r="C7348" i="33"/>
  <c r="C7349" i="33"/>
  <c r="C7350" i="33"/>
  <c r="C7351" i="33"/>
  <c r="C7352" i="33"/>
  <c r="C7353" i="33"/>
  <c r="C7354" i="33"/>
  <c r="C7355" i="33"/>
  <c r="C7356" i="33"/>
  <c r="C7357" i="33"/>
  <c r="C7358" i="33"/>
  <c r="C7359" i="33"/>
  <c r="C7360" i="33"/>
  <c r="C7361" i="33"/>
  <c r="C7362" i="33"/>
  <c r="C7363" i="33"/>
  <c r="C7364" i="33"/>
  <c r="C7365" i="33"/>
  <c r="C7366" i="33"/>
  <c r="C7367" i="33"/>
  <c r="C7368" i="33"/>
  <c r="C7369" i="33"/>
  <c r="C7370" i="33"/>
  <c r="C7371" i="33"/>
  <c r="C7372" i="33"/>
  <c r="C7373" i="33"/>
  <c r="C7374" i="33"/>
  <c r="C7375" i="33"/>
  <c r="C7376" i="33"/>
  <c r="C7377" i="33"/>
  <c r="C7378" i="33"/>
  <c r="C7379" i="33"/>
  <c r="C7380" i="33"/>
  <c r="C7381" i="33"/>
  <c r="C7382" i="33"/>
  <c r="C7383" i="33"/>
  <c r="C7384" i="33"/>
  <c r="C7385" i="33"/>
  <c r="C7386" i="33"/>
  <c r="C7387" i="33"/>
  <c r="C7388" i="33"/>
  <c r="C7389" i="33"/>
  <c r="C7390" i="33"/>
  <c r="C7391" i="33"/>
  <c r="C7392" i="33"/>
  <c r="C7393" i="33"/>
  <c r="C7394" i="33"/>
  <c r="C7395" i="33"/>
  <c r="C7396" i="33"/>
  <c r="C7397" i="33"/>
  <c r="C7398" i="33"/>
  <c r="C7399" i="33"/>
  <c r="C7400" i="33"/>
  <c r="C7401" i="33"/>
  <c r="C7402" i="33"/>
  <c r="C7403" i="33"/>
  <c r="C7404" i="33"/>
  <c r="C7405" i="33"/>
  <c r="C7406" i="33"/>
  <c r="C7407" i="33"/>
  <c r="C7408" i="33"/>
  <c r="C7409" i="33"/>
  <c r="C7410" i="33"/>
  <c r="C7411" i="33"/>
  <c r="C7412" i="33"/>
  <c r="C7413" i="33"/>
  <c r="C7414" i="33"/>
  <c r="C7415" i="33"/>
  <c r="C7416" i="33"/>
  <c r="C7417" i="33"/>
  <c r="C7418" i="33"/>
  <c r="C7419" i="33"/>
  <c r="C7420" i="33"/>
  <c r="C7421" i="33"/>
  <c r="C7422" i="33"/>
  <c r="C7423" i="33"/>
  <c r="C7424" i="33"/>
  <c r="C7425" i="33"/>
  <c r="C7426" i="33"/>
  <c r="C7427" i="33"/>
  <c r="C7428" i="33"/>
  <c r="C7429" i="33"/>
  <c r="C7430" i="33"/>
  <c r="C7431" i="33"/>
  <c r="C7432" i="33"/>
  <c r="C7433" i="33"/>
  <c r="C7434" i="33"/>
  <c r="C7435" i="33"/>
  <c r="C7436" i="33"/>
  <c r="C7437" i="33"/>
  <c r="C7438" i="33"/>
  <c r="C7439" i="33"/>
  <c r="C7440" i="33"/>
  <c r="C7441" i="33"/>
  <c r="C7442" i="33"/>
  <c r="C7443" i="33"/>
  <c r="C7444" i="33"/>
  <c r="C7445" i="33"/>
  <c r="C7446" i="33"/>
  <c r="C7447" i="33"/>
  <c r="C7448" i="33"/>
  <c r="C7449" i="33"/>
  <c r="C7450" i="33"/>
  <c r="C7451" i="33"/>
  <c r="C7452" i="33"/>
  <c r="C7453" i="33"/>
  <c r="C7454" i="33"/>
  <c r="C7455" i="33"/>
  <c r="C7456" i="33"/>
  <c r="C7457" i="33"/>
  <c r="C7458" i="33"/>
  <c r="C7459" i="33"/>
  <c r="C7460" i="33"/>
  <c r="C7461" i="33"/>
  <c r="C7462" i="33"/>
  <c r="C7463" i="33"/>
  <c r="C7464" i="33"/>
  <c r="C7465" i="33"/>
  <c r="C7466" i="33"/>
  <c r="C7467" i="33"/>
  <c r="C7468" i="33"/>
  <c r="C7469" i="33"/>
  <c r="C7470" i="33"/>
  <c r="C7471" i="33"/>
  <c r="C7472" i="33"/>
  <c r="C7473" i="33"/>
  <c r="C7474" i="33"/>
  <c r="C7475" i="33"/>
  <c r="C7476" i="33"/>
  <c r="C7477" i="33"/>
  <c r="C7478" i="33"/>
  <c r="C7479" i="33"/>
  <c r="C7480" i="33"/>
  <c r="C7481" i="33"/>
  <c r="C7482" i="33"/>
  <c r="C7483" i="33"/>
  <c r="C7484" i="33"/>
  <c r="C7485" i="33"/>
  <c r="C7486" i="33"/>
  <c r="C7487" i="33"/>
  <c r="C7488" i="33"/>
  <c r="C7489" i="33"/>
  <c r="C7490" i="33"/>
  <c r="C7491" i="33"/>
  <c r="C7492" i="33"/>
  <c r="C7493" i="33"/>
  <c r="C7494" i="33"/>
  <c r="C7495" i="33"/>
  <c r="C7496" i="33"/>
  <c r="C7497" i="33"/>
  <c r="C7498" i="33"/>
  <c r="C7499" i="33"/>
  <c r="C7500" i="33"/>
  <c r="C7501" i="33"/>
  <c r="C7502" i="33"/>
  <c r="C7503" i="33"/>
  <c r="C7504" i="33"/>
  <c r="C7505" i="33"/>
  <c r="C7506" i="33"/>
  <c r="C7507" i="33"/>
  <c r="C7508" i="33"/>
  <c r="C7509" i="33"/>
  <c r="C7510" i="33"/>
  <c r="C7511" i="33"/>
  <c r="C7512" i="33"/>
  <c r="C7513" i="33"/>
  <c r="C7514" i="33"/>
  <c r="C7515" i="33"/>
  <c r="C7516" i="33"/>
  <c r="C7517" i="33"/>
  <c r="C7518" i="33"/>
  <c r="C7519" i="33"/>
  <c r="C7520" i="33"/>
  <c r="C7521" i="33"/>
  <c r="C7522" i="33"/>
  <c r="C7523" i="33"/>
  <c r="C7524" i="33"/>
  <c r="C7525" i="33"/>
  <c r="C7526" i="33"/>
  <c r="C7527" i="33"/>
  <c r="C7528" i="33"/>
  <c r="C7529" i="33"/>
  <c r="C7530" i="33"/>
  <c r="C7531" i="33"/>
  <c r="C7532" i="33"/>
  <c r="C7533" i="33"/>
  <c r="C7534" i="33"/>
  <c r="C7535" i="33"/>
  <c r="C7536" i="33"/>
  <c r="C7537" i="33"/>
  <c r="C7538" i="33"/>
  <c r="C7539" i="33"/>
  <c r="C7540" i="33"/>
  <c r="C7541" i="33"/>
  <c r="C7542" i="33"/>
  <c r="C7543" i="33"/>
  <c r="C7544" i="33"/>
  <c r="C7545" i="33"/>
  <c r="C7546" i="33"/>
  <c r="C7547" i="33"/>
  <c r="C7548" i="33"/>
  <c r="C7549" i="33"/>
  <c r="C7550" i="33"/>
  <c r="C7551" i="33"/>
  <c r="C7552" i="33"/>
  <c r="C7553" i="33"/>
  <c r="C7554" i="33"/>
  <c r="C7555" i="33"/>
  <c r="C7556" i="33"/>
  <c r="C7557" i="33"/>
  <c r="C7558" i="33"/>
  <c r="C7559" i="33"/>
  <c r="C7560" i="33"/>
  <c r="C7561" i="33"/>
  <c r="C7562" i="33"/>
  <c r="C7563" i="33"/>
  <c r="C7564" i="33"/>
  <c r="C7565" i="33"/>
  <c r="C7566" i="33"/>
  <c r="C7567" i="33"/>
  <c r="C7568" i="33"/>
  <c r="C7569" i="33"/>
  <c r="C7570" i="33"/>
  <c r="C7571" i="33"/>
  <c r="C7572" i="33"/>
  <c r="C7573" i="33"/>
  <c r="C7574" i="33"/>
  <c r="C7575" i="33"/>
  <c r="C7576" i="33"/>
  <c r="C7577" i="33"/>
  <c r="C7578" i="33"/>
  <c r="C7579" i="33"/>
  <c r="C7580" i="33"/>
  <c r="C7581" i="33"/>
  <c r="C7582" i="33"/>
  <c r="C7583" i="33"/>
  <c r="C7584" i="33"/>
  <c r="C7585" i="33"/>
  <c r="C7586" i="33"/>
  <c r="C7587" i="33"/>
  <c r="C7588" i="33"/>
  <c r="C7589" i="33"/>
  <c r="C7590" i="33"/>
  <c r="C7591" i="33"/>
  <c r="C7592" i="33"/>
  <c r="C7593" i="33"/>
  <c r="C7594" i="33"/>
  <c r="C7595" i="33"/>
  <c r="C7596" i="33"/>
  <c r="C7597" i="33"/>
  <c r="C7598" i="33"/>
  <c r="C7599" i="33"/>
  <c r="C7600" i="33"/>
  <c r="C7601" i="33"/>
  <c r="C7602" i="33"/>
  <c r="C7603" i="33"/>
  <c r="C7604" i="33"/>
  <c r="C7605" i="33"/>
  <c r="C7606" i="33"/>
  <c r="C7607" i="33"/>
  <c r="C7608" i="33"/>
  <c r="C7609" i="33"/>
  <c r="C7610" i="33"/>
  <c r="C7611" i="33"/>
  <c r="C7612" i="33"/>
  <c r="C7613" i="33"/>
  <c r="C7614" i="33"/>
  <c r="C7615" i="33"/>
  <c r="C7616" i="33"/>
  <c r="C7617" i="33"/>
  <c r="C7618" i="33"/>
  <c r="C7619" i="33"/>
  <c r="C7620" i="33"/>
  <c r="C7621" i="33"/>
  <c r="C7622" i="33"/>
  <c r="C7623" i="33"/>
  <c r="C7624" i="33"/>
  <c r="C7625" i="33"/>
  <c r="C7626" i="33"/>
  <c r="C7627" i="33"/>
  <c r="C7628" i="33"/>
  <c r="C7629" i="33"/>
  <c r="C7630" i="33"/>
  <c r="C7631" i="33"/>
  <c r="C7632" i="33"/>
  <c r="C7633" i="33"/>
  <c r="C7634" i="33"/>
  <c r="C7635" i="33"/>
  <c r="C7636" i="33"/>
  <c r="C7637" i="33"/>
  <c r="C7638" i="33"/>
  <c r="C7639" i="33"/>
  <c r="C7640" i="33"/>
  <c r="C7641" i="33"/>
  <c r="C7642" i="33"/>
  <c r="C7643" i="33"/>
  <c r="C7644" i="33"/>
  <c r="C7645" i="33"/>
  <c r="C7646" i="33"/>
  <c r="C7647" i="33"/>
  <c r="C7648" i="33"/>
  <c r="C7649" i="33"/>
  <c r="C7650" i="33"/>
  <c r="C7651" i="33"/>
  <c r="C7652" i="33"/>
  <c r="C7653" i="33"/>
  <c r="C7654" i="33"/>
  <c r="C7655" i="33"/>
  <c r="C7656" i="33"/>
  <c r="C7657" i="33"/>
  <c r="C7658" i="33"/>
  <c r="C7659" i="33"/>
  <c r="C7660" i="33"/>
  <c r="C7661" i="33"/>
  <c r="C7662" i="33"/>
  <c r="C7663" i="33"/>
  <c r="C7664" i="33"/>
  <c r="C7665" i="33"/>
  <c r="C7666" i="33"/>
  <c r="C7667" i="33"/>
  <c r="C7668" i="33"/>
  <c r="C7669" i="33"/>
  <c r="C7670" i="33"/>
  <c r="C7671" i="33"/>
  <c r="C7672" i="33"/>
  <c r="C7673" i="33"/>
  <c r="C7674" i="33"/>
  <c r="C7675" i="33"/>
  <c r="C7676" i="33"/>
  <c r="C7677" i="33"/>
  <c r="C7678" i="33"/>
  <c r="C7679" i="33"/>
  <c r="C7680" i="33"/>
  <c r="C7681" i="33"/>
  <c r="C7682" i="33"/>
  <c r="C7683" i="33"/>
  <c r="C7684" i="33"/>
  <c r="C7685" i="33"/>
  <c r="C7686" i="33"/>
  <c r="C7687" i="33"/>
  <c r="C7688" i="33"/>
  <c r="C7689" i="33"/>
  <c r="C7690" i="33"/>
  <c r="C7691" i="33"/>
  <c r="C7692" i="33"/>
  <c r="C7693" i="33"/>
  <c r="C7694" i="33"/>
  <c r="C7695" i="33"/>
  <c r="C7696" i="33"/>
  <c r="C7697" i="33"/>
  <c r="C7698" i="33"/>
  <c r="C7699" i="33"/>
  <c r="C7700" i="33"/>
  <c r="C7701" i="33"/>
  <c r="C7702" i="33"/>
  <c r="C7703" i="33"/>
  <c r="C7704" i="33"/>
  <c r="C7705" i="33"/>
  <c r="C7706" i="33"/>
  <c r="C7707" i="33"/>
  <c r="C7708" i="33"/>
  <c r="C7709" i="33"/>
  <c r="C7710" i="33"/>
  <c r="C7711" i="33"/>
  <c r="C7712" i="33"/>
  <c r="C7713" i="33"/>
  <c r="C7714" i="33"/>
  <c r="C7715" i="33"/>
  <c r="C7716" i="33"/>
  <c r="C7717" i="33"/>
  <c r="C7718" i="33"/>
  <c r="C7719" i="33"/>
  <c r="C7720" i="33"/>
  <c r="C7721" i="33"/>
  <c r="C7722" i="33"/>
  <c r="C7723" i="33"/>
  <c r="C7724" i="33"/>
  <c r="C7725" i="33"/>
  <c r="C7726" i="33"/>
  <c r="C7727" i="33"/>
  <c r="C7728" i="33"/>
  <c r="C7729" i="33"/>
  <c r="C7730" i="33"/>
  <c r="C7731" i="33"/>
  <c r="C7732" i="33"/>
  <c r="C7733" i="33"/>
  <c r="C7734" i="33"/>
  <c r="C7735" i="33"/>
  <c r="C7736" i="33"/>
  <c r="C7737" i="33"/>
  <c r="C7738" i="33"/>
  <c r="C7739" i="33"/>
  <c r="C7740" i="33"/>
  <c r="C7741" i="33"/>
  <c r="C7742" i="33"/>
  <c r="C7743" i="33"/>
  <c r="C7744" i="33"/>
  <c r="C7745" i="33"/>
  <c r="C7746" i="33"/>
  <c r="C7747" i="33"/>
  <c r="C7748" i="33"/>
  <c r="C7749" i="33"/>
  <c r="C7750" i="33"/>
  <c r="C7751" i="33"/>
  <c r="C7752" i="33"/>
  <c r="C7753" i="33"/>
  <c r="C7754" i="33"/>
  <c r="C7755" i="33"/>
  <c r="C7756" i="33"/>
  <c r="C7757" i="33"/>
  <c r="C7758" i="33"/>
  <c r="C7759" i="33"/>
  <c r="C7760" i="33"/>
  <c r="C7761" i="33"/>
  <c r="C7762" i="33"/>
  <c r="C7763" i="33"/>
  <c r="C7764" i="33"/>
  <c r="C7765" i="33"/>
  <c r="C7766" i="33"/>
  <c r="C7767" i="33"/>
  <c r="C7768" i="33"/>
  <c r="C7769" i="33"/>
  <c r="C7770" i="33"/>
  <c r="C7771" i="33"/>
  <c r="C7772" i="33"/>
  <c r="C7773" i="33"/>
  <c r="C7774" i="33"/>
  <c r="C7775" i="33"/>
  <c r="C7776" i="33"/>
  <c r="C7777" i="33"/>
  <c r="C7778" i="33"/>
  <c r="C7779" i="33"/>
  <c r="C7780" i="33"/>
  <c r="C7781" i="33"/>
  <c r="C7782" i="33"/>
  <c r="C7783" i="33"/>
  <c r="C7784" i="33"/>
  <c r="C7785" i="33"/>
  <c r="C7786" i="33"/>
  <c r="C7787" i="33"/>
  <c r="C7788" i="33"/>
  <c r="C7789" i="33"/>
  <c r="C7790" i="33"/>
  <c r="C7791" i="33"/>
  <c r="C7792" i="33"/>
  <c r="C7793" i="33"/>
  <c r="C7794" i="33"/>
  <c r="C7795" i="33"/>
  <c r="C7796" i="33"/>
  <c r="C7797" i="33"/>
  <c r="C7798" i="33"/>
  <c r="C7799" i="33"/>
  <c r="C7800" i="33"/>
  <c r="C7801" i="33"/>
  <c r="C7802" i="33"/>
  <c r="C7803" i="33"/>
  <c r="C7804" i="33"/>
  <c r="C7805" i="33"/>
  <c r="C7806" i="33"/>
  <c r="C7807" i="33"/>
  <c r="C7808" i="33"/>
  <c r="C7809" i="33"/>
  <c r="C7810" i="33"/>
  <c r="C7811" i="33"/>
  <c r="C7812" i="33"/>
  <c r="C7813" i="33"/>
  <c r="C7814" i="33"/>
  <c r="C7815" i="33"/>
  <c r="C7816" i="33"/>
  <c r="C7817" i="33"/>
  <c r="C7818" i="33"/>
  <c r="C7819" i="33"/>
  <c r="C7820" i="33"/>
  <c r="C7821" i="33"/>
  <c r="C7822" i="33"/>
  <c r="C7823" i="33"/>
  <c r="C7824" i="33"/>
  <c r="C7825" i="33"/>
  <c r="C7826" i="33"/>
  <c r="C7827" i="33"/>
  <c r="C7828" i="33"/>
  <c r="C7829" i="33"/>
  <c r="C7830" i="33"/>
  <c r="C7831" i="33"/>
  <c r="C7832" i="33"/>
  <c r="C7833" i="33"/>
  <c r="C7834" i="33"/>
  <c r="C7835" i="33"/>
  <c r="C7836" i="33"/>
  <c r="C7837" i="33"/>
  <c r="C7838" i="33"/>
  <c r="C7839" i="33"/>
  <c r="C7840" i="33"/>
  <c r="C7841" i="33"/>
  <c r="C7842" i="33"/>
  <c r="C7843" i="33"/>
  <c r="C7844" i="33"/>
  <c r="C7845" i="33"/>
  <c r="C7846" i="33"/>
  <c r="C7847" i="33"/>
  <c r="C7848" i="33"/>
  <c r="C7849" i="33"/>
  <c r="C7850" i="33"/>
  <c r="C7851" i="33"/>
  <c r="C7852" i="33"/>
  <c r="C7853" i="33"/>
  <c r="C7854" i="33"/>
  <c r="C7855" i="33"/>
  <c r="C7856" i="33"/>
  <c r="C7857" i="33"/>
  <c r="C7858" i="33"/>
  <c r="C7859" i="33"/>
  <c r="C7860" i="33"/>
  <c r="C7861" i="33"/>
  <c r="C7862" i="33"/>
  <c r="C7863" i="33"/>
  <c r="C7864" i="33"/>
  <c r="C7865" i="33"/>
  <c r="C7866" i="33"/>
  <c r="C7867" i="33"/>
  <c r="C7868" i="33"/>
  <c r="C7869" i="33"/>
  <c r="C7870" i="33"/>
  <c r="C7871" i="33"/>
  <c r="C7872" i="33"/>
  <c r="C7873" i="33"/>
  <c r="C7874" i="33"/>
  <c r="C7875" i="33"/>
  <c r="C7876" i="33"/>
  <c r="C7877" i="33"/>
  <c r="C7878" i="33"/>
  <c r="C7879" i="33"/>
  <c r="C7880" i="33"/>
  <c r="C7881" i="33"/>
  <c r="C7882" i="33"/>
  <c r="C7883" i="33"/>
  <c r="C7884" i="33"/>
  <c r="C7885" i="33"/>
  <c r="C7886" i="33"/>
  <c r="C7887" i="33"/>
  <c r="C7888" i="33"/>
  <c r="C7889" i="33"/>
  <c r="C7890" i="33"/>
  <c r="C7891" i="33"/>
  <c r="C7892" i="33"/>
  <c r="C7893" i="33"/>
  <c r="C7894" i="33"/>
  <c r="C7895" i="33"/>
  <c r="C7896" i="33"/>
  <c r="C7897" i="33"/>
  <c r="C7898" i="33"/>
  <c r="C7899" i="33"/>
  <c r="C7900" i="33"/>
  <c r="C7901" i="33"/>
  <c r="C7902" i="33"/>
  <c r="C7903" i="33"/>
  <c r="C7904" i="33"/>
  <c r="C7905" i="33"/>
  <c r="C7906" i="33"/>
  <c r="C7907" i="33"/>
  <c r="C7908" i="33"/>
  <c r="C7909" i="33"/>
  <c r="C7910" i="33"/>
  <c r="C7911" i="33"/>
  <c r="C7912" i="33"/>
  <c r="C7913" i="33"/>
  <c r="C7914" i="33"/>
  <c r="C7915" i="33"/>
  <c r="C7916" i="33"/>
  <c r="C7917" i="33"/>
  <c r="C7918" i="33"/>
  <c r="C7919" i="33"/>
  <c r="C7920" i="33"/>
  <c r="C7921" i="33"/>
  <c r="C7922" i="33"/>
  <c r="C7923" i="33"/>
  <c r="C7924" i="33"/>
  <c r="C7925" i="33"/>
  <c r="C7926" i="33"/>
  <c r="C7927" i="33"/>
  <c r="C7928" i="33"/>
  <c r="C7929" i="33"/>
  <c r="C7930" i="33"/>
  <c r="C7931" i="33"/>
  <c r="C7932" i="33"/>
  <c r="C7933" i="33"/>
  <c r="C7934" i="33"/>
  <c r="C7935" i="33"/>
  <c r="C7936" i="33"/>
  <c r="C7937" i="33"/>
  <c r="C7938" i="33"/>
  <c r="C7939" i="33"/>
  <c r="C7940" i="33"/>
  <c r="C7941" i="33"/>
  <c r="C7942" i="33"/>
  <c r="C7943" i="33"/>
  <c r="C7944" i="33"/>
  <c r="C7945" i="33"/>
  <c r="C7946" i="33"/>
  <c r="C7947" i="33"/>
  <c r="C7948" i="33"/>
  <c r="C7949" i="33"/>
  <c r="C7950" i="33"/>
  <c r="C7951" i="33"/>
  <c r="C7952" i="33"/>
  <c r="C7953" i="33"/>
  <c r="C7954" i="33"/>
  <c r="C7955" i="33"/>
  <c r="C7956" i="33"/>
  <c r="C7957" i="33"/>
  <c r="C7958" i="33"/>
  <c r="C7959" i="33"/>
  <c r="C7960" i="33"/>
  <c r="C7961" i="33"/>
  <c r="C7962" i="33"/>
  <c r="C7963" i="33"/>
  <c r="C7964" i="33"/>
  <c r="C7965" i="33"/>
  <c r="C7966" i="33"/>
  <c r="C7967" i="33"/>
  <c r="C7968" i="33"/>
  <c r="C7969" i="33"/>
  <c r="C7970" i="33"/>
  <c r="C7971" i="33"/>
  <c r="C7972" i="33"/>
  <c r="C7973" i="33"/>
  <c r="C7974" i="33"/>
  <c r="C7975" i="33"/>
  <c r="C7976" i="33"/>
  <c r="C7977" i="33"/>
  <c r="C7978" i="33"/>
  <c r="C7979" i="33"/>
  <c r="C7980" i="33"/>
  <c r="C7981" i="33"/>
  <c r="C7982" i="33"/>
  <c r="C7983" i="33"/>
  <c r="C7984" i="33"/>
  <c r="C7985" i="33"/>
  <c r="C7986" i="33"/>
  <c r="C7987" i="33"/>
  <c r="C7988" i="33"/>
  <c r="C7989" i="33"/>
  <c r="C7990" i="33"/>
  <c r="C7991" i="33"/>
  <c r="C7992" i="33"/>
  <c r="C7993" i="33"/>
  <c r="C7994" i="33"/>
  <c r="C7995" i="33"/>
  <c r="C7996" i="33"/>
  <c r="C7997" i="33"/>
  <c r="C7998" i="33"/>
  <c r="C7999" i="33"/>
  <c r="C8000" i="33"/>
  <c r="C8001" i="33"/>
  <c r="C8002" i="33"/>
  <c r="C8003" i="33"/>
  <c r="C8004" i="33"/>
  <c r="C8005" i="33"/>
  <c r="C8006" i="33"/>
  <c r="C8007" i="33"/>
  <c r="C8008" i="33"/>
  <c r="C8009" i="33"/>
  <c r="C8010" i="33"/>
  <c r="C8011" i="33"/>
  <c r="C8012" i="33"/>
  <c r="C8013" i="33"/>
  <c r="C8014" i="33"/>
  <c r="C8015" i="33"/>
  <c r="C8016" i="33"/>
  <c r="C8017" i="33"/>
  <c r="C8018" i="33"/>
  <c r="C8019" i="33"/>
  <c r="C8020" i="33"/>
  <c r="C8021" i="33"/>
  <c r="C8022" i="33"/>
  <c r="C8023" i="33"/>
  <c r="C8024" i="33"/>
  <c r="C8025" i="33"/>
  <c r="C8026" i="33"/>
  <c r="C8027" i="33"/>
  <c r="C8028" i="33"/>
  <c r="C8029" i="33"/>
  <c r="C8030" i="33"/>
  <c r="C8031" i="33"/>
  <c r="C8032" i="33"/>
  <c r="C8033" i="33"/>
  <c r="C8034" i="33"/>
  <c r="C8035" i="33"/>
  <c r="C8036" i="33"/>
  <c r="C8037" i="33"/>
  <c r="C8038" i="33"/>
  <c r="C8039" i="33"/>
  <c r="C8040" i="33"/>
  <c r="C8041" i="33"/>
  <c r="C8042" i="33"/>
  <c r="C8043" i="33"/>
  <c r="C8044" i="33"/>
  <c r="C8045" i="33"/>
  <c r="C8046" i="33"/>
  <c r="C8047" i="33"/>
  <c r="C8048" i="33"/>
  <c r="C8049" i="33"/>
  <c r="C8050" i="33"/>
  <c r="C8051" i="33"/>
  <c r="C8052" i="33"/>
  <c r="C8053" i="33"/>
  <c r="C8054" i="33"/>
  <c r="C8055" i="33"/>
  <c r="C8056" i="33"/>
  <c r="C8057" i="33"/>
  <c r="C8058" i="33"/>
  <c r="C8059" i="33"/>
  <c r="C8060" i="33"/>
  <c r="C8061" i="33"/>
  <c r="C8062" i="33"/>
  <c r="C8063" i="33"/>
  <c r="C8064" i="33"/>
  <c r="C8065" i="33"/>
  <c r="C8066" i="33"/>
  <c r="C8067" i="33"/>
  <c r="C8068" i="33"/>
  <c r="C8069" i="33"/>
  <c r="C8070" i="33"/>
  <c r="C8071" i="33"/>
  <c r="C8072" i="33"/>
  <c r="C8073" i="33"/>
  <c r="C8074" i="33"/>
  <c r="C8075" i="33"/>
  <c r="C8076" i="33"/>
  <c r="C8077" i="33"/>
  <c r="C8078" i="33"/>
  <c r="C8079" i="33"/>
  <c r="C8080" i="33"/>
  <c r="C8081" i="33"/>
  <c r="C8082" i="33"/>
  <c r="C8083" i="33"/>
  <c r="C8084" i="33"/>
  <c r="C8085" i="33"/>
  <c r="C8086" i="33"/>
  <c r="C8087" i="33"/>
  <c r="C8088" i="33"/>
  <c r="C8089" i="33"/>
  <c r="C8090" i="33"/>
  <c r="C8091" i="33"/>
  <c r="C8092" i="33"/>
  <c r="C8093" i="33"/>
  <c r="C8094" i="33"/>
  <c r="C8095" i="33"/>
  <c r="C8096" i="33"/>
  <c r="C8097" i="33"/>
  <c r="C8098" i="33"/>
  <c r="C8099" i="33"/>
  <c r="C8100" i="33"/>
  <c r="C8101" i="33"/>
  <c r="C8102" i="33"/>
  <c r="C8103" i="33"/>
  <c r="C8104" i="33"/>
  <c r="C8105" i="33"/>
  <c r="C8106" i="33"/>
  <c r="C8107" i="33"/>
  <c r="C8108" i="33"/>
  <c r="C8109" i="33"/>
  <c r="C8110" i="33"/>
  <c r="C8111" i="33"/>
  <c r="C8112" i="33"/>
  <c r="C8113" i="33"/>
  <c r="C8114" i="33"/>
  <c r="C8115" i="33"/>
  <c r="C8116" i="33"/>
  <c r="C8117" i="33"/>
  <c r="C8118" i="33"/>
  <c r="C8119" i="33"/>
  <c r="C8120" i="33"/>
  <c r="C8121" i="33"/>
  <c r="C8122" i="33"/>
  <c r="C8123" i="33"/>
  <c r="C8124" i="33"/>
  <c r="C8125" i="33"/>
  <c r="C8126" i="33"/>
  <c r="C8127" i="33"/>
  <c r="C8128" i="33"/>
  <c r="C8129" i="33"/>
  <c r="C8130" i="33"/>
  <c r="C8131" i="33"/>
  <c r="C8132" i="33"/>
  <c r="C8133" i="33"/>
  <c r="C8134" i="33"/>
  <c r="C8135" i="33"/>
  <c r="C8136" i="33"/>
  <c r="C8137" i="33"/>
  <c r="C8138" i="33"/>
  <c r="C8139" i="33"/>
  <c r="C8140" i="33"/>
  <c r="C8141" i="33"/>
  <c r="C8142" i="33"/>
  <c r="C8143" i="33"/>
  <c r="C8144" i="33"/>
  <c r="C8145" i="33"/>
  <c r="C8146" i="33"/>
  <c r="C8147" i="33"/>
  <c r="C8148" i="33"/>
  <c r="C8149" i="33"/>
  <c r="C8150" i="33"/>
  <c r="C8151" i="33"/>
  <c r="C8152" i="33"/>
  <c r="C8153" i="33"/>
  <c r="C8154" i="33"/>
  <c r="C8155" i="33"/>
  <c r="C8156" i="33"/>
  <c r="C8157" i="33"/>
  <c r="C8158" i="33"/>
  <c r="C8159" i="33"/>
  <c r="C8160" i="33"/>
  <c r="C8161" i="33"/>
  <c r="C8162" i="33"/>
  <c r="C8163" i="33"/>
  <c r="C8164" i="33"/>
  <c r="C8165" i="33"/>
  <c r="C8166" i="33"/>
  <c r="C8167" i="33"/>
  <c r="C8168" i="33"/>
  <c r="C8169" i="33"/>
  <c r="C8170" i="33"/>
  <c r="C8171" i="33"/>
  <c r="C8172" i="33"/>
  <c r="C8173" i="33"/>
  <c r="C8174" i="33"/>
  <c r="C8175" i="33"/>
  <c r="C8176" i="33"/>
  <c r="C8177" i="33"/>
  <c r="C8178" i="33"/>
  <c r="C8179" i="33"/>
  <c r="C8180" i="33"/>
  <c r="C8181" i="33"/>
  <c r="C8182" i="33"/>
  <c r="C8183" i="33"/>
  <c r="C8184" i="33"/>
  <c r="C8185" i="33"/>
  <c r="C8186" i="33"/>
  <c r="C8187" i="33"/>
  <c r="C8188" i="33"/>
  <c r="C8189" i="33"/>
  <c r="C8190" i="33"/>
  <c r="C8191" i="33"/>
  <c r="C8192" i="33"/>
  <c r="C8193" i="33"/>
  <c r="C8194" i="33"/>
  <c r="C8195" i="33"/>
  <c r="C8196" i="33"/>
  <c r="C8197" i="33"/>
  <c r="C8198" i="33"/>
  <c r="C8199" i="33"/>
  <c r="C8200" i="33"/>
  <c r="C8201" i="33"/>
  <c r="C8202" i="33"/>
  <c r="C8203" i="33"/>
  <c r="C8204" i="33"/>
  <c r="C8205" i="33"/>
  <c r="C8206" i="33"/>
  <c r="C8207" i="33"/>
  <c r="C8208" i="33"/>
  <c r="C8209" i="33"/>
  <c r="C8210" i="33"/>
  <c r="C8211" i="33"/>
  <c r="C8212" i="33"/>
  <c r="C8213" i="33"/>
  <c r="C8214" i="33"/>
  <c r="C8215" i="33"/>
  <c r="C8216" i="33"/>
  <c r="C8217" i="33"/>
  <c r="C8218" i="33"/>
  <c r="C8219" i="33"/>
  <c r="C8220" i="33"/>
  <c r="C8221" i="33"/>
  <c r="C8222" i="33"/>
  <c r="C8223" i="33"/>
  <c r="C8224" i="33"/>
  <c r="C8225" i="33"/>
  <c r="C8226" i="33"/>
  <c r="C8227" i="33"/>
  <c r="C8228" i="33"/>
  <c r="C8229" i="33"/>
  <c r="C8230" i="33"/>
  <c r="C8231" i="33"/>
  <c r="C8232" i="33"/>
  <c r="C8233" i="33"/>
  <c r="C8234" i="33"/>
  <c r="C8235" i="33"/>
  <c r="C8236" i="33"/>
  <c r="C8237" i="33"/>
  <c r="C8238" i="33"/>
  <c r="C8239" i="33"/>
  <c r="C8240" i="33"/>
  <c r="C8241" i="33"/>
  <c r="C8242" i="33"/>
  <c r="C8243" i="33"/>
  <c r="C8244" i="33"/>
  <c r="C8245" i="33"/>
  <c r="C8246" i="33"/>
  <c r="C8247" i="33"/>
  <c r="C8248" i="33"/>
  <c r="C8249" i="33"/>
  <c r="C8250" i="33"/>
  <c r="C8251" i="33"/>
  <c r="C8252" i="33"/>
  <c r="C8253" i="33"/>
  <c r="C8254" i="33"/>
  <c r="C8255" i="33"/>
  <c r="C8256" i="33"/>
  <c r="C8257" i="33"/>
  <c r="C8258" i="33"/>
  <c r="C8259" i="33"/>
  <c r="C8260" i="33"/>
  <c r="C8261" i="33"/>
  <c r="C8262" i="33"/>
  <c r="C8263" i="33"/>
  <c r="C8264" i="33"/>
  <c r="C8265" i="33"/>
  <c r="C8266" i="33"/>
  <c r="C8267" i="33"/>
  <c r="C8268" i="33"/>
  <c r="C8269" i="33"/>
  <c r="C8270" i="33"/>
  <c r="C8271" i="33"/>
  <c r="C8272" i="33"/>
  <c r="C8273" i="33"/>
  <c r="C8274" i="33"/>
  <c r="C8275" i="33"/>
  <c r="C8276" i="33"/>
  <c r="C8277" i="33"/>
  <c r="C8278" i="33"/>
  <c r="C8279" i="33"/>
  <c r="C8280" i="33"/>
  <c r="C8281" i="33"/>
  <c r="C8282" i="33"/>
  <c r="C8283" i="33"/>
  <c r="C8284" i="33"/>
  <c r="C8285" i="33"/>
  <c r="C8286" i="33"/>
  <c r="C8287" i="33"/>
  <c r="C8288" i="33"/>
  <c r="C8289" i="33"/>
  <c r="C8290" i="33"/>
  <c r="C8291" i="33"/>
  <c r="C8292" i="33"/>
  <c r="C8293" i="33"/>
  <c r="C8294" i="33"/>
  <c r="C8295" i="33"/>
  <c r="C8296" i="33"/>
  <c r="C8297" i="33"/>
  <c r="C8298" i="33"/>
  <c r="C8299" i="33"/>
  <c r="C8300" i="33"/>
  <c r="C8301" i="33"/>
  <c r="C8302" i="33"/>
  <c r="C8303" i="33"/>
  <c r="C8304" i="33"/>
  <c r="C8305" i="33"/>
  <c r="C8306" i="33"/>
  <c r="C8307" i="33"/>
  <c r="C8308" i="33"/>
  <c r="C8309" i="33"/>
  <c r="C8310" i="33"/>
  <c r="C8311" i="33"/>
  <c r="C8312" i="33"/>
  <c r="C8313" i="33"/>
  <c r="C8314" i="33"/>
  <c r="C8315" i="33"/>
  <c r="C8316" i="33"/>
  <c r="C8317" i="33"/>
  <c r="C8318" i="33"/>
  <c r="C8319" i="33"/>
  <c r="C8320" i="33"/>
  <c r="C8321" i="33"/>
  <c r="C8322" i="33"/>
  <c r="C8323" i="33"/>
  <c r="C8324" i="33"/>
  <c r="C8325" i="33"/>
  <c r="C8326" i="33"/>
  <c r="C8327" i="33"/>
  <c r="C8328" i="33"/>
  <c r="C8329" i="33"/>
  <c r="C8330" i="33"/>
  <c r="C8331" i="33"/>
  <c r="C8332" i="33"/>
  <c r="C8333" i="33"/>
  <c r="C8334" i="33"/>
  <c r="C8335" i="33"/>
  <c r="C8336" i="33"/>
  <c r="C8337" i="33"/>
  <c r="C8338" i="33"/>
  <c r="C8339" i="33"/>
  <c r="C8340" i="33"/>
  <c r="C8341" i="33"/>
  <c r="C8342" i="33"/>
  <c r="C8343" i="33"/>
  <c r="C8344" i="33"/>
  <c r="C8345" i="33"/>
  <c r="C8346" i="33"/>
  <c r="C8347" i="33"/>
  <c r="C8348" i="33"/>
  <c r="C8349" i="33"/>
  <c r="C8350" i="33"/>
  <c r="C8351" i="33"/>
  <c r="C8352" i="33"/>
  <c r="C8353" i="33"/>
  <c r="C8354" i="33"/>
  <c r="C8355" i="33"/>
  <c r="C8356" i="33"/>
  <c r="C8357" i="33"/>
  <c r="C8358" i="33"/>
  <c r="C8359" i="33"/>
  <c r="C8360" i="33"/>
  <c r="C8361" i="33"/>
  <c r="C8362" i="33"/>
  <c r="C8363" i="33"/>
  <c r="C8364" i="33"/>
  <c r="C8365" i="33"/>
  <c r="C8366" i="33"/>
  <c r="C8367" i="33"/>
  <c r="C8368" i="33"/>
  <c r="C8369" i="33"/>
  <c r="C8370" i="33"/>
  <c r="C8371" i="33"/>
  <c r="C8372" i="33"/>
  <c r="C8373" i="33"/>
  <c r="C8374" i="33"/>
  <c r="C8375" i="33"/>
  <c r="C8376" i="33"/>
  <c r="C8377" i="33"/>
  <c r="C8378" i="33"/>
  <c r="C8379" i="33"/>
  <c r="C8380" i="33"/>
  <c r="C8381" i="33"/>
  <c r="C8382" i="33"/>
  <c r="C8383" i="33"/>
  <c r="C8384" i="33"/>
  <c r="C8385" i="33"/>
  <c r="C8386" i="33"/>
  <c r="C8387" i="33"/>
  <c r="C8388" i="33"/>
  <c r="C8389" i="33"/>
  <c r="C8390" i="33"/>
  <c r="C8391" i="33"/>
  <c r="C8392" i="33"/>
  <c r="C8393" i="33"/>
  <c r="C8394" i="33"/>
  <c r="C8395" i="33"/>
  <c r="C8396" i="33"/>
  <c r="C8397" i="33"/>
  <c r="C8398" i="33"/>
  <c r="C8399" i="33"/>
  <c r="C8400" i="33"/>
  <c r="C8401" i="33"/>
  <c r="C8402" i="33"/>
  <c r="C8403" i="33"/>
  <c r="C8404" i="33"/>
  <c r="C8405" i="33"/>
  <c r="C8406" i="33"/>
  <c r="C8407" i="33"/>
  <c r="C8408" i="33"/>
  <c r="C8409" i="33"/>
  <c r="C8410" i="33"/>
  <c r="C8411" i="33"/>
  <c r="C8412" i="33"/>
  <c r="C8413" i="33"/>
  <c r="C8414" i="33"/>
  <c r="C8415" i="33"/>
  <c r="C8416" i="33"/>
  <c r="C8417" i="33"/>
  <c r="C8418" i="33"/>
  <c r="C8419" i="33"/>
  <c r="C8420" i="33"/>
  <c r="C8421" i="33"/>
  <c r="C8422" i="33"/>
  <c r="C8423" i="33"/>
  <c r="C8424" i="33"/>
  <c r="C8425" i="33"/>
  <c r="C8426" i="33"/>
  <c r="C8427" i="33"/>
  <c r="C8428" i="33"/>
  <c r="C8429" i="33"/>
  <c r="C8430" i="33"/>
  <c r="C8431" i="33"/>
  <c r="C8432" i="33"/>
  <c r="C8433" i="33"/>
  <c r="C8434" i="33"/>
  <c r="C8435" i="33"/>
  <c r="C8436" i="33"/>
  <c r="C8437" i="33"/>
  <c r="C8438" i="33"/>
  <c r="C8439" i="33"/>
  <c r="C8440" i="33"/>
  <c r="C8441" i="33"/>
  <c r="C8442" i="33"/>
  <c r="C8443" i="33"/>
  <c r="C8444" i="33"/>
  <c r="C8445" i="33"/>
  <c r="C8446" i="33"/>
  <c r="C8447" i="33"/>
  <c r="C8448" i="33"/>
  <c r="C8449" i="33"/>
  <c r="C8450" i="33"/>
  <c r="C8451" i="33"/>
  <c r="C8452" i="33"/>
  <c r="C8453" i="33"/>
  <c r="C8454" i="33"/>
  <c r="C8455" i="33"/>
  <c r="C8456" i="33"/>
  <c r="C8457" i="33"/>
  <c r="C8458" i="33"/>
  <c r="C8459" i="33"/>
  <c r="C8460" i="33"/>
  <c r="C8461" i="33"/>
  <c r="C8462" i="33"/>
  <c r="C8463" i="33"/>
  <c r="C8464" i="33"/>
  <c r="C8465" i="33"/>
  <c r="C8466" i="33"/>
  <c r="C8467" i="33"/>
  <c r="C8468" i="33"/>
  <c r="C8469" i="33"/>
  <c r="C8470" i="33"/>
  <c r="C8471" i="33"/>
  <c r="C8472" i="33"/>
  <c r="C8473" i="33"/>
  <c r="C8474" i="33"/>
  <c r="C8475" i="33"/>
  <c r="C8476" i="33"/>
  <c r="C8477" i="33"/>
  <c r="C8478" i="33"/>
  <c r="C8479" i="33"/>
  <c r="C8480" i="33"/>
  <c r="C8481" i="33"/>
  <c r="C8482" i="33"/>
  <c r="C8483" i="33"/>
  <c r="C8484" i="33"/>
  <c r="C8485" i="33"/>
  <c r="C8486" i="33"/>
  <c r="C8487" i="33"/>
  <c r="C8488" i="33"/>
  <c r="C8489" i="33"/>
  <c r="C8490" i="33"/>
  <c r="C8491" i="33"/>
  <c r="C8492" i="33"/>
  <c r="C8493" i="33"/>
  <c r="C8494" i="33"/>
  <c r="C8495" i="33"/>
  <c r="C8496" i="33"/>
  <c r="C8497" i="33"/>
  <c r="C8498" i="33"/>
  <c r="C8499" i="33"/>
  <c r="C8500" i="33"/>
  <c r="C8501" i="33"/>
  <c r="C8502" i="33"/>
  <c r="C8503" i="33"/>
  <c r="C8504" i="33"/>
  <c r="C8505" i="33"/>
  <c r="C8506" i="33"/>
  <c r="C8507" i="33"/>
  <c r="C8508" i="33"/>
  <c r="C8509" i="33"/>
  <c r="C8510" i="33"/>
  <c r="C8511" i="33"/>
  <c r="C8512" i="33"/>
  <c r="C8513" i="33"/>
  <c r="C8514" i="33"/>
  <c r="C8515" i="33"/>
  <c r="C8516" i="33"/>
  <c r="C8517" i="33"/>
  <c r="C8518" i="33"/>
  <c r="C8519" i="33"/>
  <c r="C8520" i="33"/>
  <c r="C8521" i="33"/>
  <c r="C8522" i="33"/>
  <c r="C8523" i="33"/>
  <c r="C8524" i="33"/>
  <c r="C8525" i="33"/>
  <c r="C8526" i="33"/>
  <c r="C8527" i="33"/>
  <c r="C8528" i="33"/>
  <c r="C8529" i="33"/>
  <c r="C8530" i="33"/>
  <c r="C8531" i="33"/>
  <c r="C8532" i="33"/>
  <c r="C8533" i="33"/>
  <c r="C8534" i="33"/>
  <c r="C8535" i="33"/>
  <c r="C8536" i="33"/>
  <c r="C8537" i="33"/>
  <c r="C8538" i="33"/>
  <c r="C8539" i="33"/>
  <c r="C8540" i="33"/>
  <c r="C8541" i="33"/>
  <c r="C8542" i="33"/>
  <c r="C8543" i="33"/>
  <c r="C8544" i="33"/>
  <c r="C8545" i="33"/>
  <c r="C8546" i="33"/>
  <c r="C8547" i="33"/>
  <c r="C8548" i="33"/>
  <c r="C8549" i="33"/>
  <c r="C8550" i="33"/>
  <c r="C8551" i="33"/>
  <c r="C8552" i="33"/>
  <c r="C8553" i="33"/>
  <c r="C8554" i="33"/>
  <c r="C8555" i="33"/>
  <c r="C8556" i="33"/>
  <c r="C8557" i="33"/>
  <c r="C8558" i="33"/>
  <c r="C8559" i="33"/>
  <c r="C8560" i="33"/>
  <c r="C8561" i="33"/>
  <c r="C8562" i="33"/>
  <c r="C8563" i="33"/>
  <c r="C8564" i="33"/>
  <c r="C8565" i="33"/>
  <c r="C8566" i="33"/>
  <c r="C8567" i="33"/>
  <c r="C8568" i="33"/>
  <c r="C8569" i="33"/>
  <c r="C8570" i="33"/>
  <c r="C8571" i="33"/>
  <c r="C8572" i="33"/>
  <c r="C8573" i="33"/>
  <c r="C8574" i="33"/>
  <c r="C8575" i="33"/>
  <c r="C8576" i="33"/>
  <c r="C8577" i="33"/>
  <c r="C8578" i="33"/>
  <c r="C8579" i="33"/>
  <c r="C8580" i="33"/>
  <c r="C8581" i="33"/>
  <c r="C8582" i="33"/>
  <c r="C8583" i="33"/>
  <c r="C8584" i="33"/>
  <c r="C8585" i="33"/>
  <c r="C8586" i="33"/>
  <c r="C8587" i="33"/>
  <c r="C8588" i="33"/>
  <c r="C8589" i="33"/>
  <c r="C8590" i="33"/>
  <c r="C8591" i="33"/>
  <c r="C8592" i="33"/>
  <c r="C8593" i="33"/>
  <c r="C8594" i="33"/>
  <c r="C8595" i="33"/>
  <c r="C8596" i="33"/>
  <c r="C8597" i="33"/>
  <c r="C8598" i="33"/>
  <c r="C8599" i="33"/>
  <c r="C8600" i="33"/>
  <c r="C8601" i="33"/>
  <c r="C8602" i="33"/>
  <c r="C8603" i="33"/>
  <c r="C8604" i="33"/>
  <c r="C8605" i="33"/>
  <c r="C8606" i="33"/>
  <c r="C8607" i="33"/>
  <c r="C8608" i="33"/>
  <c r="C8609" i="33"/>
  <c r="C8610" i="33"/>
  <c r="C8611" i="33"/>
  <c r="C8612" i="33"/>
  <c r="C8613" i="33"/>
  <c r="C8614" i="33"/>
  <c r="C8615" i="33"/>
  <c r="C8616" i="33"/>
  <c r="C8617" i="33"/>
  <c r="C8618" i="33"/>
  <c r="C8619" i="33"/>
  <c r="C8620" i="33"/>
  <c r="C8621" i="33"/>
  <c r="C8622" i="33"/>
  <c r="C8623" i="33"/>
  <c r="C8624" i="33"/>
  <c r="C8625" i="33"/>
  <c r="C8626" i="33"/>
  <c r="C8627" i="33"/>
  <c r="C8628" i="33"/>
  <c r="C8629" i="33"/>
  <c r="C8630" i="33"/>
  <c r="C8631" i="33"/>
  <c r="C8632" i="33"/>
  <c r="C8633" i="33"/>
  <c r="C8634" i="33"/>
  <c r="C8635" i="33"/>
  <c r="C8636" i="33"/>
  <c r="C8637" i="33"/>
  <c r="C8638" i="33"/>
  <c r="C8639" i="33"/>
  <c r="C8640" i="33"/>
  <c r="C8641" i="33"/>
  <c r="C8642" i="33"/>
  <c r="C8643" i="33"/>
  <c r="C8644" i="33"/>
  <c r="C8645" i="33"/>
  <c r="C8646" i="33"/>
  <c r="C8647" i="33"/>
  <c r="C8648" i="33"/>
  <c r="C8649" i="33"/>
  <c r="C8650" i="33"/>
  <c r="C8651" i="33"/>
  <c r="C8652" i="33"/>
  <c r="C8653" i="33"/>
  <c r="C8654" i="33"/>
  <c r="C8655" i="33"/>
  <c r="C8656" i="33"/>
  <c r="C8657" i="33"/>
  <c r="C8658" i="33"/>
  <c r="C8659" i="33"/>
  <c r="C8660" i="33"/>
  <c r="C8661" i="33"/>
  <c r="C8662" i="33"/>
  <c r="C8663" i="33"/>
  <c r="C8664" i="33"/>
  <c r="C8665" i="33"/>
  <c r="C8666" i="33"/>
  <c r="C8667" i="33"/>
  <c r="C8668" i="33"/>
  <c r="C8669" i="33"/>
  <c r="C8670" i="33"/>
  <c r="C8671" i="33"/>
  <c r="C8672" i="33"/>
  <c r="C8673" i="33"/>
  <c r="C8674" i="33"/>
  <c r="C8675" i="33"/>
  <c r="C8676" i="33"/>
  <c r="C8677" i="33"/>
  <c r="C8678" i="33"/>
  <c r="C8679" i="33"/>
  <c r="C8680" i="33"/>
  <c r="C8681" i="33"/>
  <c r="C8682" i="33"/>
  <c r="C8683" i="33"/>
  <c r="C8684" i="33"/>
  <c r="C8685" i="33"/>
  <c r="C8686" i="33"/>
  <c r="C8687" i="33"/>
  <c r="C8688" i="33"/>
  <c r="C8689" i="33"/>
  <c r="C8690" i="33"/>
  <c r="C8691" i="33"/>
  <c r="C8692" i="33"/>
  <c r="C8693" i="33"/>
  <c r="C8694" i="33"/>
  <c r="C8695" i="33"/>
  <c r="C8696" i="33"/>
  <c r="C8697" i="33"/>
  <c r="C8698" i="33"/>
  <c r="C8699" i="33"/>
  <c r="C8700" i="33"/>
  <c r="C8701" i="33"/>
  <c r="C8702" i="33"/>
  <c r="C8703" i="33"/>
  <c r="C8704" i="33"/>
  <c r="C8705" i="33"/>
  <c r="C8706" i="33"/>
  <c r="C8707" i="33"/>
  <c r="C8708" i="33"/>
  <c r="C8709" i="33"/>
  <c r="C8710" i="33"/>
  <c r="C8711" i="33"/>
  <c r="C8712" i="33"/>
  <c r="C8713" i="33"/>
  <c r="C8714" i="33"/>
  <c r="C8715" i="33"/>
  <c r="C8716" i="33"/>
  <c r="C8717" i="33"/>
  <c r="C8718" i="33"/>
  <c r="C8719" i="33"/>
  <c r="C8720" i="33"/>
  <c r="C8721" i="33"/>
  <c r="C8722" i="33"/>
  <c r="C8723" i="33"/>
  <c r="C8724" i="33"/>
  <c r="C8725" i="33"/>
  <c r="C8726" i="33"/>
  <c r="C8727" i="33"/>
  <c r="C8728" i="33"/>
  <c r="C8729" i="33"/>
  <c r="C8730" i="33"/>
  <c r="C8731" i="33"/>
  <c r="C8732" i="33"/>
  <c r="C8733" i="33"/>
  <c r="C8734" i="33"/>
  <c r="C8735" i="33"/>
  <c r="C8736" i="33"/>
  <c r="C8737" i="33"/>
  <c r="C8738" i="33"/>
  <c r="C8739" i="33"/>
  <c r="C8740" i="33"/>
  <c r="C8741" i="33"/>
  <c r="C8742" i="33"/>
  <c r="C8743" i="33"/>
  <c r="C8744" i="33"/>
  <c r="C8745" i="33"/>
  <c r="C8746" i="33"/>
  <c r="C8747" i="33"/>
  <c r="C8748" i="33"/>
  <c r="C8749" i="33"/>
  <c r="C8750" i="33"/>
  <c r="C8751" i="33"/>
  <c r="C8752" i="33"/>
  <c r="C8753" i="33"/>
  <c r="C8754" i="33"/>
  <c r="C8755" i="33"/>
  <c r="C8756" i="33"/>
  <c r="C8757" i="33"/>
  <c r="C8758" i="33"/>
  <c r="C8759" i="33"/>
  <c r="C8760" i="33"/>
  <c r="C8761" i="33"/>
  <c r="C8762" i="33"/>
  <c r="C8763" i="33"/>
  <c r="C8764" i="33"/>
  <c r="C8765" i="33"/>
  <c r="C8766" i="33"/>
  <c r="C8767" i="33"/>
  <c r="C8768" i="33"/>
  <c r="C8769" i="33"/>
  <c r="C8770" i="33"/>
  <c r="C8771" i="33"/>
  <c r="C8772" i="33"/>
  <c r="C8773" i="33"/>
  <c r="C8774" i="33"/>
  <c r="C8775" i="33"/>
  <c r="C8776" i="33"/>
  <c r="C8777" i="33"/>
  <c r="C8778" i="33"/>
  <c r="C8779" i="33"/>
  <c r="C8780" i="33"/>
  <c r="C8781" i="33"/>
  <c r="C8782" i="33"/>
  <c r="C8783" i="33"/>
  <c r="C8784" i="33"/>
  <c r="C8785" i="33"/>
  <c r="C8786" i="33"/>
  <c r="C8787" i="33"/>
  <c r="C8788" i="33"/>
  <c r="C8789" i="33"/>
  <c r="C8790" i="33"/>
  <c r="C8791" i="33"/>
  <c r="C8792" i="33"/>
  <c r="C8793" i="33"/>
  <c r="C8794" i="33"/>
  <c r="C8795" i="33"/>
  <c r="C8796" i="33"/>
  <c r="C8797" i="33"/>
  <c r="C8798" i="33"/>
  <c r="C8799" i="33"/>
  <c r="C8800" i="33"/>
  <c r="C8801" i="33"/>
  <c r="C8802" i="33"/>
  <c r="C8803" i="33"/>
  <c r="C8804" i="33"/>
  <c r="C8805" i="33"/>
  <c r="C8806" i="33"/>
  <c r="C8807" i="33"/>
  <c r="C8808" i="33"/>
  <c r="C8809" i="33"/>
  <c r="C8810" i="33"/>
  <c r="C8811" i="33"/>
  <c r="C8812" i="33"/>
  <c r="C8813" i="33"/>
  <c r="C8814" i="33"/>
  <c r="C8815" i="33"/>
  <c r="C8816" i="33"/>
  <c r="C8817" i="33"/>
  <c r="C8818" i="33"/>
  <c r="C8819" i="33"/>
  <c r="C8820" i="33"/>
  <c r="C8821" i="33"/>
  <c r="C8822" i="33"/>
  <c r="C8823" i="33"/>
  <c r="C8824" i="33"/>
  <c r="C8825" i="33"/>
  <c r="C8826" i="33"/>
  <c r="C8827" i="33"/>
  <c r="C8828" i="33"/>
  <c r="C8829" i="33"/>
  <c r="C8830" i="33"/>
  <c r="C8831" i="33"/>
  <c r="C8832" i="33"/>
  <c r="C8833" i="33"/>
  <c r="C8834" i="33"/>
  <c r="C8835" i="33"/>
  <c r="C8836" i="33"/>
  <c r="C8837" i="33"/>
  <c r="C8838" i="33"/>
  <c r="C8839" i="33"/>
  <c r="C8840" i="33"/>
  <c r="C8841" i="33"/>
  <c r="C8842" i="33"/>
  <c r="C8843" i="33"/>
  <c r="C8844" i="33"/>
  <c r="C8845" i="33"/>
  <c r="C8846" i="33"/>
  <c r="C8847" i="33"/>
  <c r="C8848" i="33"/>
  <c r="C8849" i="33"/>
  <c r="C8850" i="33"/>
  <c r="C8851" i="33"/>
  <c r="C8852" i="33"/>
  <c r="C8853" i="33"/>
  <c r="C8854" i="33"/>
  <c r="C8855" i="33"/>
  <c r="C8856" i="33"/>
  <c r="C8857" i="33"/>
  <c r="C8858" i="33"/>
  <c r="C8859" i="33"/>
  <c r="C8860" i="33"/>
  <c r="C8861" i="33"/>
  <c r="C8862" i="33"/>
  <c r="C8863" i="33"/>
  <c r="C8864" i="33"/>
  <c r="C8865" i="33"/>
  <c r="C8866" i="33"/>
  <c r="C8867" i="33"/>
  <c r="C8868" i="33"/>
  <c r="C8869" i="33"/>
  <c r="C8870" i="33"/>
  <c r="C8871" i="33"/>
  <c r="C8872" i="33"/>
  <c r="C8873" i="33"/>
  <c r="C8874" i="33"/>
  <c r="C8875" i="33"/>
  <c r="C8876" i="33"/>
  <c r="C8877" i="33"/>
  <c r="C8878" i="33"/>
  <c r="C8879" i="33"/>
  <c r="C8880" i="33"/>
  <c r="C8881" i="33"/>
  <c r="C8882" i="33"/>
  <c r="C8883" i="33"/>
  <c r="C8884" i="33"/>
  <c r="C8885" i="33"/>
  <c r="C8886" i="33"/>
  <c r="C8887" i="33"/>
  <c r="C8888" i="33"/>
  <c r="C8889" i="33"/>
  <c r="C8890" i="33"/>
  <c r="C8891" i="33"/>
  <c r="C8892" i="33"/>
  <c r="C8893" i="33"/>
  <c r="C8894" i="33"/>
  <c r="C8895" i="33"/>
  <c r="C8896" i="33"/>
  <c r="C8897" i="33"/>
  <c r="C8898" i="33"/>
  <c r="C8899" i="33"/>
  <c r="C8900" i="33"/>
  <c r="C8901" i="33"/>
  <c r="C8902" i="33"/>
  <c r="C8903" i="33"/>
  <c r="C8904" i="33"/>
  <c r="C8905" i="33"/>
  <c r="C8906" i="33"/>
  <c r="C8907" i="33"/>
  <c r="C8908" i="33"/>
  <c r="C8909" i="33"/>
  <c r="C8910" i="33"/>
  <c r="C8911" i="33"/>
  <c r="C8912" i="33"/>
  <c r="C8913" i="33"/>
  <c r="C8914" i="33"/>
  <c r="C8915" i="33"/>
  <c r="C8916" i="33"/>
  <c r="C8917" i="33"/>
  <c r="C8918" i="33"/>
  <c r="C8919" i="33"/>
  <c r="C8920" i="33"/>
  <c r="C8921" i="33"/>
  <c r="C8922" i="33"/>
  <c r="C8923" i="33"/>
  <c r="C8924" i="33"/>
  <c r="C8925" i="33"/>
  <c r="C8926" i="33"/>
  <c r="C8927" i="33"/>
  <c r="C8928" i="33"/>
  <c r="C8929" i="33"/>
  <c r="C8930" i="33"/>
  <c r="C8931" i="33"/>
  <c r="C8932" i="33"/>
  <c r="C8933" i="33"/>
  <c r="C8934" i="33"/>
  <c r="C8935" i="33"/>
  <c r="C8936" i="33"/>
  <c r="C8937" i="33"/>
  <c r="C8938" i="33"/>
  <c r="C8939" i="33"/>
  <c r="C8940" i="33"/>
  <c r="C8941" i="33"/>
  <c r="C8942" i="33"/>
  <c r="C8943" i="33"/>
  <c r="C8944" i="33"/>
  <c r="C8945" i="33"/>
  <c r="C8946" i="33"/>
  <c r="C8947" i="33"/>
  <c r="C8948" i="33"/>
  <c r="C8949" i="33"/>
  <c r="C8950" i="33"/>
  <c r="C8951" i="33"/>
  <c r="C8952" i="33"/>
  <c r="C8953" i="33"/>
  <c r="C8954" i="33"/>
  <c r="C8955" i="33"/>
  <c r="C8956" i="33"/>
  <c r="C8957" i="33"/>
  <c r="C8958" i="33"/>
  <c r="C8959" i="33"/>
  <c r="C8960" i="33"/>
  <c r="C8961" i="33"/>
  <c r="C8962" i="33"/>
  <c r="C8963" i="33"/>
  <c r="C8964" i="33"/>
  <c r="C8965" i="33"/>
  <c r="C8966" i="33"/>
  <c r="C8967" i="33"/>
  <c r="C8968" i="33"/>
  <c r="C8969" i="33"/>
  <c r="C8970" i="33"/>
  <c r="C8971" i="33"/>
  <c r="C8972" i="33"/>
  <c r="C8973" i="33"/>
  <c r="C8974" i="33"/>
  <c r="C8975" i="33"/>
  <c r="C8976" i="33"/>
  <c r="C8977" i="33"/>
  <c r="C8978" i="33"/>
  <c r="C8979" i="33"/>
  <c r="C8980" i="33"/>
  <c r="C8981" i="33"/>
  <c r="C8982" i="33"/>
  <c r="C8983" i="33"/>
  <c r="C8984" i="33"/>
  <c r="C8985" i="33"/>
  <c r="C8986" i="33"/>
  <c r="C8987" i="33"/>
  <c r="C8988" i="33"/>
  <c r="C8989" i="33"/>
  <c r="C8990" i="33"/>
  <c r="C8991" i="33"/>
  <c r="C8992" i="33"/>
  <c r="C8993" i="33"/>
  <c r="C8994" i="33"/>
  <c r="C8995" i="33"/>
  <c r="C8996" i="33"/>
  <c r="C8997" i="33"/>
  <c r="C8998" i="33"/>
  <c r="C8999" i="33"/>
  <c r="C9000" i="33"/>
  <c r="C9001" i="33"/>
  <c r="C9002" i="33"/>
  <c r="C9003" i="33"/>
  <c r="C9004" i="33"/>
  <c r="C9005" i="33"/>
  <c r="C9006" i="33"/>
  <c r="C9007" i="33"/>
  <c r="C9008" i="33"/>
  <c r="C9009" i="33"/>
  <c r="C9010" i="33"/>
  <c r="C9011" i="33"/>
  <c r="C9012" i="33"/>
  <c r="C9013" i="33"/>
  <c r="C9014" i="33"/>
  <c r="C9015" i="33"/>
  <c r="C9016" i="33"/>
  <c r="C9017" i="33"/>
  <c r="C9018" i="33"/>
  <c r="C9019" i="33"/>
  <c r="C9020" i="33"/>
  <c r="C9021" i="33"/>
  <c r="C9022" i="33"/>
  <c r="C9023" i="33"/>
  <c r="C9024" i="33"/>
  <c r="C9025" i="33"/>
  <c r="C9026" i="33"/>
  <c r="C9027" i="33"/>
  <c r="C9028" i="33"/>
  <c r="C9029" i="33"/>
  <c r="C9030" i="33"/>
  <c r="C9031" i="33"/>
  <c r="C9032" i="33"/>
  <c r="C9033" i="33"/>
  <c r="C9034" i="33"/>
  <c r="C9035" i="33"/>
  <c r="C9036" i="33"/>
  <c r="C9037" i="33"/>
  <c r="C9038" i="33"/>
  <c r="C9039" i="33"/>
  <c r="C9040" i="33"/>
  <c r="C9041" i="33"/>
  <c r="C9042" i="33"/>
  <c r="C9043" i="33"/>
  <c r="C9044" i="33"/>
  <c r="C9045" i="33"/>
  <c r="C9046" i="33"/>
  <c r="C9047" i="33"/>
  <c r="C9048" i="33"/>
  <c r="C9049" i="33"/>
  <c r="C9050" i="33"/>
  <c r="C9051" i="33"/>
  <c r="C9052" i="33"/>
  <c r="C9053" i="33"/>
  <c r="C9054" i="33"/>
  <c r="C9055" i="33"/>
  <c r="C9056" i="33"/>
  <c r="C9057" i="33"/>
  <c r="C9058" i="33"/>
  <c r="C9059" i="33"/>
  <c r="C9060" i="33"/>
  <c r="C9061" i="33"/>
  <c r="C9062" i="33"/>
  <c r="C9063" i="33"/>
  <c r="C9064" i="33"/>
  <c r="C9065" i="33"/>
  <c r="C9066" i="33"/>
  <c r="C9067" i="33"/>
  <c r="C9068" i="33"/>
  <c r="C9069" i="33"/>
  <c r="C9070" i="33"/>
  <c r="C9071" i="33"/>
  <c r="C9072" i="33"/>
  <c r="C9073" i="33"/>
  <c r="C9074" i="33"/>
  <c r="C9075" i="33"/>
  <c r="C9076" i="33"/>
  <c r="C9077" i="33"/>
  <c r="C9078" i="33"/>
  <c r="C9079" i="33"/>
  <c r="C9080" i="33"/>
  <c r="C9081" i="33"/>
  <c r="C9082" i="33"/>
  <c r="C9083" i="33"/>
  <c r="C9084" i="33"/>
  <c r="C9085" i="33"/>
  <c r="C9086" i="33"/>
  <c r="C9087" i="33"/>
  <c r="C9088" i="33"/>
  <c r="C9089" i="33"/>
  <c r="C9090" i="33"/>
  <c r="C9091" i="33"/>
  <c r="C9092" i="33"/>
  <c r="C9093" i="33"/>
  <c r="C9094" i="33"/>
  <c r="C9095" i="33"/>
  <c r="C9096" i="33"/>
  <c r="C9097" i="33"/>
  <c r="C9098" i="33"/>
  <c r="C9099" i="33"/>
  <c r="C9100" i="33"/>
  <c r="C9101" i="33"/>
  <c r="C9102" i="33"/>
  <c r="C9103" i="33"/>
  <c r="C9104" i="33"/>
  <c r="C9105" i="33"/>
  <c r="C9106" i="33"/>
  <c r="C9107" i="33"/>
  <c r="C9108" i="33"/>
  <c r="C9109" i="33"/>
  <c r="C9110" i="33"/>
  <c r="C9111" i="33"/>
  <c r="C9112" i="33"/>
  <c r="C9113" i="33"/>
  <c r="C9114" i="33"/>
  <c r="C9115" i="33"/>
  <c r="C9116" i="33"/>
  <c r="C9117" i="33"/>
  <c r="C9118" i="33"/>
  <c r="C9119" i="33"/>
  <c r="C9120" i="33"/>
  <c r="C9121" i="33"/>
  <c r="C9122" i="33"/>
  <c r="C9123" i="33"/>
  <c r="C9124" i="33"/>
  <c r="C9125" i="33"/>
  <c r="C9126" i="33"/>
  <c r="C9127" i="33"/>
  <c r="C9128" i="33"/>
  <c r="C9129" i="33"/>
  <c r="C9130" i="33"/>
  <c r="C9131" i="33"/>
  <c r="C9132" i="33"/>
  <c r="C9133" i="33"/>
  <c r="C9134" i="33"/>
  <c r="C9135" i="33"/>
  <c r="C9136" i="33"/>
  <c r="C9137" i="33"/>
  <c r="C9138" i="33"/>
  <c r="C9139" i="33"/>
  <c r="C9140" i="33"/>
  <c r="C9141" i="33"/>
  <c r="C9142" i="33"/>
  <c r="C9143" i="33"/>
  <c r="C9144" i="33"/>
  <c r="C9145" i="33"/>
  <c r="C9146" i="33"/>
  <c r="C9147" i="33"/>
  <c r="C9148" i="33"/>
  <c r="C9149" i="33"/>
  <c r="C9150" i="33"/>
  <c r="C9151" i="33"/>
  <c r="C9152" i="33"/>
  <c r="C9153" i="33"/>
  <c r="C9154" i="33"/>
  <c r="C9155" i="33"/>
  <c r="C9156" i="33"/>
  <c r="C9157" i="33"/>
  <c r="C9158" i="33"/>
  <c r="C9159" i="33"/>
  <c r="C9160" i="33"/>
  <c r="C9161" i="33"/>
  <c r="C9162" i="33"/>
  <c r="C9163" i="33"/>
  <c r="C9164" i="33"/>
  <c r="C9165" i="33"/>
  <c r="C9166" i="33"/>
  <c r="C9167" i="33"/>
  <c r="C9168" i="33"/>
  <c r="C9169" i="33"/>
  <c r="C9170" i="33"/>
  <c r="C9171" i="33"/>
  <c r="C9172" i="33"/>
  <c r="C9173" i="33"/>
  <c r="C9174" i="33"/>
  <c r="C9175" i="33"/>
  <c r="C9176" i="33"/>
  <c r="C9177" i="33"/>
  <c r="C9178" i="33"/>
  <c r="C9179" i="33"/>
  <c r="C9180" i="33"/>
  <c r="C9181" i="33"/>
  <c r="C9182" i="33"/>
  <c r="C9183" i="33"/>
  <c r="C9184" i="33"/>
  <c r="C9185" i="33"/>
  <c r="C9186" i="33"/>
  <c r="C9187" i="33"/>
  <c r="C9188" i="33"/>
  <c r="C9189" i="33"/>
  <c r="C9190" i="33"/>
  <c r="C9191" i="33"/>
  <c r="C9192" i="33"/>
  <c r="C9193" i="33"/>
  <c r="C9194" i="33"/>
  <c r="C9195" i="33"/>
  <c r="C9196" i="33"/>
  <c r="C9197" i="33"/>
  <c r="C9198" i="33"/>
  <c r="C9199" i="33"/>
  <c r="C9200" i="33"/>
  <c r="C9201" i="33"/>
  <c r="C9202" i="33"/>
  <c r="C9203" i="33"/>
  <c r="C9204" i="33"/>
  <c r="C9205" i="33"/>
  <c r="C9206" i="33"/>
  <c r="C9207" i="33"/>
  <c r="C9208" i="33"/>
  <c r="C9209" i="33"/>
  <c r="C9210" i="33"/>
  <c r="C9211" i="33"/>
  <c r="C9212" i="33"/>
  <c r="C9213" i="33"/>
  <c r="C9214" i="33"/>
  <c r="C9215" i="33"/>
  <c r="C9216" i="33"/>
  <c r="C9217" i="33"/>
  <c r="C9218" i="33"/>
  <c r="C9219" i="33"/>
  <c r="C9220" i="33"/>
  <c r="C9221" i="33"/>
  <c r="C9222" i="33"/>
  <c r="C9223" i="33"/>
  <c r="C9224" i="33"/>
  <c r="C9225" i="33"/>
  <c r="C9226" i="33"/>
  <c r="C9227" i="33"/>
  <c r="C9228" i="33"/>
  <c r="C9229" i="33"/>
  <c r="C9230" i="33"/>
  <c r="C9231" i="33"/>
  <c r="C9232" i="33"/>
  <c r="C9233" i="33"/>
  <c r="C9234" i="33"/>
  <c r="C9235" i="33"/>
  <c r="C9236" i="33"/>
  <c r="C9237" i="33"/>
  <c r="C9238" i="33"/>
  <c r="C9239" i="33"/>
  <c r="C9240" i="33"/>
  <c r="C9241" i="33"/>
  <c r="C9242" i="33"/>
  <c r="C9243" i="33"/>
  <c r="C9244" i="33"/>
  <c r="C9245" i="33"/>
  <c r="C9246" i="33"/>
  <c r="C9247" i="33"/>
  <c r="C9248" i="33"/>
  <c r="C9249" i="33"/>
  <c r="C9250" i="33"/>
  <c r="C9251" i="33"/>
  <c r="C9252" i="33"/>
  <c r="C9253" i="33"/>
  <c r="C9254" i="33"/>
  <c r="C9255" i="33"/>
  <c r="C9256" i="33"/>
  <c r="C9257" i="33"/>
  <c r="C9258" i="33"/>
  <c r="C9259" i="33"/>
  <c r="C9260" i="33"/>
  <c r="C9261" i="33"/>
  <c r="C9262" i="33"/>
  <c r="C9263" i="33"/>
  <c r="C9264" i="33"/>
  <c r="C9265" i="33"/>
  <c r="C9266" i="33"/>
  <c r="C9267" i="33"/>
  <c r="C9268" i="33"/>
  <c r="C9269" i="33"/>
  <c r="C9270" i="33"/>
  <c r="C9271" i="33"/>
  <c r="C9272" i="33"/>
  <c r="C9273" i="33"/>
  <c r="C9274" i="33"/>
  <c r="C9275" i="33"/>
  <c r="C9276" i="33"/>
  <c r="C9277" i="33"/>
  <c r="C9278" i="33"/>
  <c r="C9279" i="33"/>
  <c r="C9280" i="33"/>
  <c r="C9281" i="33"/>
  <c r="C9282" i="33"/>
  <c r="C9283" i="33"/>
  <c r="C9284" i="33"/>
  <c r="C9285" i="33"/>
  <c r="C9286" i="33"/>
  <c r="C9287" i="33"/>
  <c r="C9288" i="33"/>
  <c r="C9289" i="33"/>
  <c r="C9290" i="33"/>
  <c r="C9291" i="33"/>
  <c r="C9292" i="33"/>
  <c r="C9293" i="33"/>
  <c r="C9294" i="33"/>
  <c r="C9295" i="33"/>
  <c r="C9296" i="33"/>
  <c r="C9297" i="33"/>
  <c r="C9298" i="33"/>
  <c r="C9299" i="33"/>
  <c r="C9300" i="33"/>
  <c r="C9301" i="33"/>
  <c r="C9302" i="33"/>
  <c r="C9303" i="33"/>
  <c r="C9304" i="33"/>
  <c r="C9305" i="33"/>
  <c r="C9306" i="33"/>
  <c r="C9307" i="33"/>
  <c r="C9308" i="33"/>
  <c r="C9309" i="33"/>
  <c r="C9310" i="33"/>
  <c r="C9311" i="33"/>
  <c r="C9312" i="33"/>
  <c r="C9313" i="33"/>
  <c r="C9314" i="33"/>
  <c r="C9315" i="33"/>
  <c r="C9316" i="33"/>
  <c r="C9317" i="33"/>
  <c r="C9318" i="33"/>
  <c r="C9319" i="33"/>
  <c r="C9320" i="33"/>
  <c r="C9321" i="33"/>
  <c r="C9322" i="33"/>
  <c r="C9323" i="33"/>
  <c r="C9324" i="33"/>
  <c r="C9325" i="33"/>
  <c r="C9326" i="33"/>
  <c r="C9327" i="33"/>
  <c r="C9328" i="33"/>
  <c r="C9329" i="33"/>
  <c r="C9330" i="33"/>
  <c r="C9331" i="33"/>
  <c r="C9332" i="33"/>
  <c r="C9333" i="33"/>
  <c r="C9334" i="33"/>
  <c r="C9335" i="33"/>
  <c r="C9336" i="33"/>
  <c r="C9337" i="33"/>
  <c r="C9338" i="33"/>
  <c r="C9339" i="33"/>
  <c r="C9340" i="33"/>
  <c r="C9341" i="33"/>
  <c r="C9342" i="33"/>
  <c r="C9343" i="33"/>
  <c r="C9344" i="33"/>
  <c r="C9345" i="33"/>
  <c r="C9346" i="33"/>
  <c r="C9347" i="33"/>
  <c r="C9348" i="33"/>
  <c r="C9349" i="33"/>
  <c r="C9350" i="33"/>
  <c r="C9351" i="33"/>
  <c r="C9352" i="33"/>
  <c r="C9353" i="33"/>
  <c r="C9354" i="33"/>
  <c r="C9355" i="33"/>
  <c r="C9356" i="33"/>
  <c r="C9357" i="33"/>
  <c r="C9358" i="33"/>
  <c r="C9359" i="33"/>
  <c r="C9360" i="33"/>
  <c r="C9361" i="33"/>
  <c r="C9362" i="33"/>
  <c r="C9363" i="33"/>
  <c r="C9364" i="33"/>
  <c r="C9365" i="33"/>
  <c r="C9366" i="33"/>
  <c r="C9367" i="33"/>
  <c r="C9368" i="33"/>
  <c r="C9369" i="33"/>
  <c r="C9370" i="33"/>
  <c r="C9371" i="33"/>
  <c r="C9372" i="33"/>
  <c r="C9373" i="33"/>
  <c r="C9374" i="33"/>
  <c r="C9375" i="33"/>
  <c r="C9376" i="33"/>
  <c r="C9377" i="33"/>
  <c r="C9378" i="33"/>
  <c r="C9379" i="33"/>
  <c r="C9380" i="33"/>
  <c r="C9381" i="33"/>
  <c r="C9382" i="33"/>
  <c r="C9383" i="33"/>
  <c r="C9384" i="33"/>
  <c r="C9385" i="33"/>
  <c r="C9386" i="33"/>
  <c r="C9387" i="33"/>
  <c r="C9388" i="33"/>
  <c r="C9389" i="33"/>
  <c r="C9390" i="33"/>
  <c r="C9391" i="33"/>
  <c r="C9392" i="33"/>
  <c r="C9393" i="33"/>
  <c r="C9394" i="33"/>
  <c r="C9395" i="33"/>
  <c r="C9396" i="33"/>
  <c r="C9397" i="33"/>
  <c r="C9398" i="33"/>
  <c r="C9399" i="33"/>
  <c r="C9400" i="33"/>
  <c r="C9401" i="33"/>
  <c r="C9402" i="33"/>
  <c r="C9403" i="33"/>
  <c r="C9404" i="33"/>
  <c r="C9405" i="33"/>
  <c r="C9406" i="33"/>
  <c r="C9407" i="33"/>
  <c r="C9408" i="33"/>
  <c r="C9409" i="33"/>
  <c r="C9410" i="33"/>
  <c r="C9411" i="33"/>
  <c r="C9412" i="33"/>
  <c r="C9413" i="33"/>
  <c r="C9414" i="33"/>
  <c r="C9415" i="33"/>
  <c r="C9416" i="33"/>
  <c r="C9417" i="33"/>
  <c r="C9418" i="33"/>
  <c r="C9419" i="33"/>
  <c r="C9420" i="33"/>
  <c r="C9421" i="33"/>
  <c r="C9422" i="33"/>
  <c r="C9423" i="33"/>
  <c r="C9424" i="33"/>
  <c r="C9425" i="33"/>
  <c r="C9426" i="33"/>
  <c r="C9427" i="33"/>
  <c r="C9428" i="33"/>
  <c r="C9429" i="33"/>
  <c r="C9430" i="33"/>
  <c r="C9431" i="33"/>
  <c r="C9432" i="33"/>
  <c r="C9433" i="33"/>
  <c r="C9434" i="33"/>
  <c r="C9435" i="33"/>
  <c r="C9436" i="33"/>
  <c r="C9437" i="33"/>
  <c r="C9438" i="33"/>
  <c r="C9439" i="33"/>
  <c r="C9440" i="33"/>
  <c r="C9441" i="33"/>
  <c r="C9442" i="33"/>
  <c r="C9443" i="33"/>
  <c r="C9444" i="33"/>
  <c r="C9445" i="33"/>
  <c r="C9446" i="33"/>
  <c r="C9447" i="33"/>
  <c r="C9448" i="33"/>
  <c r="C9449" i="33"/>
  <c r="C9450" i="33"/>
  <c r="C9451" i="33"/>
  <c r="C9452" i="33"/>
  <c r="C9453" i="33"/>
  <c r="C9454" i="33"/>
  <c r="C9455" i="33"/>
  <c r="C9456" i="33"/>
  <c r="C9457" i="33"/>
  <c r="C9458" i="33"/>
  <c r="C9459" i="33"/>
  <c r="C9460" i="33"/>
  <c r="C9461" i="33"/>
  <c r="C9462" i="33"/>
  <c r="C9463" i="33"/>
  <c r="C9464" i="33"/>
  <c r="C9465" i="33"/>
  <c r="C9466" i="33"/>
  <c r="C9467" i="33"/>
  <c r="C9468" i="33"/>
  <c r="C9469" i="33"/>
  <c r="C9470" i="33"/>
  <c r="C9471" i="33"/>
  <c r="C9472" i="33"/>
  <c r="C9473" i="33"/>
  <c r="C9474" i="33"/>
  <c r="C9475" i="33"/>
  <c r="C9476" i="33"/>
  <c r="C9477" i="33"/>
  <c r="C9478" i="33"/>
  <c r="C9479" i="33"/>
  <c r="C9480" i="33"/>
  <c r="C9481" i="33"/>
  <c r="C9482" i="33"/>
  <c r="C9483" i="33"/>
  <c r="C9484" i="33"/>
  <c r="C9485" i="33"/>
  <c r="C9486" i="33"/>
  <c r="C9487" i="33"/>
  <c r="C9488" i="33"/>
  <c r="C9489" i="33"/>
  <c r="C9490" i="33"/>
  <c r="C9491" i="33"/>
  <c r="C9492" i="33"/>
  <c r="C9493" i="33"/>
  <c r="C9494" i="33"/>
  <c r="C9495" i="33"/>
  <c r="C9496" i="33"/>
  <c r="C9497" i="33"/>
  <c r="C9498" i="33"/>
  <c r="C9499" i="33"/>
  <c r="C9500" i="33"/>
  <c r="C9501" i="33"/>
  <c r="C9502" i="33"/>
  <c r="C9503" i="33"/>
  <c r="C9504" i="33"/>
  <c r="C9505" i="33"/>
  <c r="C9506" i="33"/>
  <c r="C9507" i="33"/>
  <c r="C9508" i="33"/>
  <c r="C9509" i="33"/>
  <c r="C9510" i="33"/>
  <c r="C9511" i="33"/>
  <c r="C9512" i="33"/>
  <c r="C9513" i="33"/>
  <c r="C9514" i="33"/>
  <c r="C9515" i="33"/>
  <c r="C9516" i="33"/>
  <c r="C9517" i="33"/>
  <c r="C9518" i="33"/>
  <c r="C9519" i="33"/>
  <c r="C9520" i="33"/>
  <c r="C9521" i="33"/>
  <c r="C9522" i="33"/>
  <c r="C9523" i="33"/>
  <c r="C9524" i="33"/>
  <c r="C9525" i="33"/>
  <c r="C9526" i="33"/>
  <c r="C9527" i="33"/>
  <c r="C9528" i="33"/>
  <c r="C9529" i="33"/>
  <c r="C9530" i="33"/>
  <c r="C9531" i="33"/>
  <c r="C9532" i="33"/>
  <c r="C9533" i="33"/>
  <c r="C9534" i="33"/>
  <c r="C9535" i="33"/>
  <c r="C9536" i="33"/>
  <c r="C9537" i="33"/>
  <c r="C9538" i="33"/>
  <c r="C9539" i="33"/>
  <c r="C9540" i="33"/>
  <c r="C9541" i="33"/>
  <c r="C9542" i="33"/>
  <c r="C9543" i="33"/>
  <c r="C9544" i="33"/>
  <c r="C9545" i="33"/>
  <c r="C9546" i="33"/>
  <c r="C9547" i="33"/>
  <c r="C9548" i="33"/>
  <c r="C9549" i="33"/>
  <c r="C9550" i="33"/>
  <c r="C9551" i="33"/>
  <c r="C9552" i="33"/>
  <c r="C9553" i="33"/>
  <c r="C9554" i="33"/>
  <c r="C9555" i="33"/>
  <c r="C9556" i="33"/>
  <c r="C9557" i="33"/>
  <c r="C9558" i="33"/>
  <c r="C9559" i="33"/>
  <c r="C9560" i="33"/>
  <c r="C9561" i="33"/>
  <c r="C9562" i="33"/>
  <c r="C9563" i="33"/>
  <c r="C9564" i="33"/>
  <c r="C9565" i="33"/>
  <c r="C9566" i="33"/>
  <c r="C9567" i="33"/>
  <c r="C9568" i="33"/>
  <c r="C9569" i="33"/>
  <c r="C2" i="33"/>
  <c r="T34" i="34"/>
  <c r="T35" i="34"/>
  <c r="T36" i="34"/>
  <c r="T37" i="34"/>
  <c r="T38" i="34"/>
  <c r="T33" i="34"/>
  <c r="U3" i="30"/>
  <c r="E9" i="31"/>
  <c r="I13" i="25" s="1"/>
  <c r="I211" i="25"/>
  <c r="H211" i="25"/>
  <c r="I210" i="25"/>
  <c r="H210" i="25"/>
  <c r="I209" i="25"/>
  <c r="H209" i="25"/>
  <c r="I208" i="25"/>
  <c r="H208" i="25"/>
  <c r="I207" i="25"/>
  <c r="H207" i="25"/>
  <c r="I206" i="25"/>
  <c r="H206" i="25"/>
  <c r="I205" i="25"/>
  <c r="H205" i="25"/>
  <c r="I204" i="25"/>
  <c r="H204" i="25"/>
  <c r="I203" i="25"/>
  <c r="H203" i="25"/>
  <c r="I202" i="25"/>
  <c r="H202" i="25"/>
  <c r="I201" i="25"/>
  <c r="H201" i="25"/>
  <c r="I200" i="25"/>
  <c r="H200" i="25"/>
  <c r="I199" i="25"/>
  <c r="H199" i="25"/>
  <c r="I198" i="25"/>
  <c r="H198" i="25"/>
  <c r="I197" i="25"/>
  <c r="H197" i="25"/>
  <c r="I196" i="25"/>
  <c r="H196" i="25"/>
  <c r="I195" i="25"/>
  <c r="H195" i="25"/>
  <c r="I194" i="25"/>
  <c r="H194" i="25"/>
  <c r="I193" i="25"/>
  <c r="H193" i="25"/>
  <c r="I192" i="25"/>
  <c r="H192" i="25"/>
  <c r="I191" i="25"/>
  <c r="H191" i="25"/>
  <c r="I190" i="25"/>
  <c r="H190" i="25"/>
  <c r="I189" i="25"/>
  <c r="H189" i="25"/>
  <c r="I188" i="25"/>
  <c r="H188" i="25"/>
  <c r="I187" i="25"/>
  <c r="H187" i="25"/>
  <c r="I186" i="25"/>
  <c r="H186" i="25"/>
  <c r="I185" i="25"/>
  <c r="H185" i="25"/>
  <c r="I184" i="25"/>
  <c r="H184" i="25"/>
  <c r="I183" i="25"/>
  <c r="H183" i="25"/>
  <c r="I182" i="25"/>
  <c r="H182" i="25"/>
  <c r="I181" i="25"/>
  <c r="H181" i="25"/>
  <c r="I180" i="25"/>
  <c r="H180" i="25"/>
  <c r="I179" i="25"/>
  <c r="H179" i="25"/>
  <c r="I178" i="25"/>
  <c r="H178" i="25"/>
  <c r="I177" i="25"/>
  <c r="H177" i="25"/>
  <c r="I176" i="25"/>
  <c r="H176" i="25"/>
  <c r="I175" i="25"/>
  <c r="H175" i="25"/>
  <c r="I174" i="25"/>
  <c r="H174" i="25"/>
  <c r="I173" i="25"/>
  <c r="H173" i="25"/>
  <c r="I172" i="25"/>
  <c r="H172" i="25"/>
  <c r="I171" i="25"/>
  <c r="H171" i="25"/>
  <c r="I170" i="25"/>
  <c r="H170" i="25"/>
  <c r="I169" i="25"/>
  <c r="H169" i="25"/>
  <c r="I168" i="25"/>
  <c r="H168" i="25"/>
  <c r="I167" i="25"/>
  <c r="H167" i="25"/>
  <c r="I166" i="25"/>
  <c r="H166" i="25"/>
  <c r="I165" i="25"/>
  <c r="H165" i="25"/>
  <c r="I164" i="25"/>
  <c r="H164" i="25"/>
  <c r="I163" i="25"/>
  <c r="H163" i="25"/>
  <c r="I162" i="25"/>
  <c r="H162" i="25"/>
  <c r="I161" i="25"/>
  <c r="H161" i="25"/>
  <c r="I160" i="25"/>
  <c r="H160" i="25"/>
  <c r="I159" i="25"/>
  <c r="H159" i="25"/>
  <c r="I158" i="25"/>
  <c r="H158" i="25"/>
  <c r="I157" i="25"/>
  <c r="H157" i="25"/>
  <c r="I156" i="25"/>
  <c r="H156" i="25"/>
  <c r="I155" i="25"/>
  <c r="H155" i="25"/>
  <c r="I154" i="25"/>
  <c r="H154" i="25"/>
  <c r="I153" i="25"/>
  <c r="H153" i="25"/>
  <c r="I152" i="25"/>
  <c r="H152" i="25"/>
  <c r="I151" i="25"/>
  <c r="H151" i="25"/>
  <c r="I150" i="25"/>
  <c r="H150" i="25"/>
  <c r="I149" i="25"/>
  <c r="H149" i="25"/>
  <c r="I148" i="25"/>
  <c r="H148" i="25"/>
  <c r="I147" i="25"/>
  <c r="H147" i="25"/>
  <c r="I146" i="25"/>
  <c r="H146" i="25"/>
  <c r="I145" i="25"/>
  <c r="H145" i="25"/>
  <c r="I144" i="25"/>
  <c r="H144" i="25"/>
  <c r="I143" i="25"/>
  <c r="H143" i="25"/>
  <c r="I142" i="25"/>
  <c r="H142" i="25"/>
  <c r="I141" i="25"/>
  <c r="H141" i="25"/>
  <c r="I140" i="25"/>
  <c r="H140" i="25"/>
  <c r="I139" i="25"/>
  <c r="H139" i="25"/>
  <c r="I138" i="25"/>
  <c r="H138" i="25"/>
  <c r="I137" i="25"/>
  <c r="H137" i="25"/>
  <c r="I136" i="25"/>
  <c r="H136" i="25"/>
  <c r="I135" i="25"/>
  <c r="H135" i="25"/>
  <c r="I134" i="25"/>
  <c r="H134" i="25"/>
  <c r="I133" i="25"/>
  <c r="H133" i="25"/>
  <c r="I132" i="25"/>
  <c r="H132" i="25"/>
  <c r="I131" i="25"/>
  <c r="H131" i="25"/>
  <c r="I130" i="25"/>
  <c r="H130" i="25"/>
  <c r="I129" i="25"/>
  <c r="H129" i="25"/>
  <c r="I128" i="25"/>
  <c r="H128" i="25"/>
  <c r="I127" i="25"/>
  <c r="H127" i="25"/>
  <c r="I126" i="25"/>
  <c r="H126" i="25"/>
  <c r="I125" i="25"/>
  <c r="H125" i="25"/>
  <c r="I124" i="25"/>
  <c r="H124" i="25"/>
  <c r="I123" i="25"/>
  <c r="H123" i="25"/>
  <c r="I122" i="25"/>
  <c r="H122" i="25"/>
  <c r="I121" i="25"/>
  <c r="H121" i="25"/>
  <c r="I120" i="25"/>
  <c r="H120" i="25"/>
  <c r="I119" i="25"/>
  <c r="H119" i="25"/>
  <c r="I118" i="25"/>
  <c r="H118" i="25"/>
  <c r="I117" i="25"/>
  <c r="H117" i="25"/>
  <c r="I116" i="25"/>
  <c r="H116" i="25"/>
  <c r="I115" i="25"/>
  <c r="H115" i="25"/>
  <c r="I114" i="25"/>
  <c r="H114" i="25"/>
  <c r="I113" i="25"/>
  <c r="H113" i="25"/>
  <c r="I112" i="25"/>
  <c r="H112" i="25"/>
  <c r="I111" i="25"/>
  <c r="H111" i="25"/>
  <c r="I110" i="25"/>
  <c r="H110" i="25"/>
  <c r="I109" i="25"/>
  <c r="H109" i="25"/>
  <c r="I108" i="25"/>
  <c r="H108" i="25"/>
  <c r="I107" i="25"/>
  <c r="H107" i="25"/>
  <c r="I106" i="25"/>
  <c r="H106" i="25"/>
  <c r="I105" i="25"/>
  <c r="H105" i="25"/>
  <c r="I104" i="25"/>
  <c r="H104" i="25"/>
  <c r="I103" i="25"/>
  <c r="H103" i="25"/>
  <c r="I102" i="25"/>
  <c r="H102" i="25"/>
  <c r="I101" i="25"/>
  <c r="H101" i="25"/>
  <c r="I100" i="25"/>
  <c r="H100" i="25"/>
  <c r="I99" i="25"/>
  <c r="H99" i="25"/>
  <c r="I98" i="25"/>
  <c r="H98" i="25"/>
  <c r="I97" i="25"/>
  <c r="H97" i="25"/>
  <c r="I96" i="25"/>
  <c r="H96" i="25"/>
  <c r="I95" i="25"/>
  <c r="H95" i="25"/>
  <c r="I94" i="25"/>
  <c r="H94" i="25"/>
  <c r="I93" i="25"/>
  <c r="H93" i="25"/>
  <c r="I92" i="25"/>
  <c r="H92" i="25"/>
  <c r="I91" i="25"/>
  <c r="H91" i="25"/>
  <c r="I90" i="25"/>
  <c r="H90" i="25"/>
  <c r="I89" i="25"/>
  <c r="H89" i="25"/>
  <c r="I88" i="25"/>
  <c r="H88" i="25"/>
  <c r="I87" i="25"/>
  <c r="H87" i="25"/>
  <c r="I86" i="25"/>
  <c r="H86" i="25"/>
  <c r="I85" i="25"/>
  <c r="H85" i="25"/>
  <c r="I84" i="25"/>
  <c r="H84" i="25"/>
  <c r="I83" i="25"/>
  <c r="H83" i="25"/>
  <c r="I82" i="25"/>
  <c r="H82" i="25"/>
  <c r="I81" i="25"/>
  <c r="H81" i="25"/>
  <c r="I80" i="25"/>
  <c r="H80" i="25"/>
  <c r="I79" i="25"/>
  <c r="H79" i="25"/>
  <c r="I78" i="25"/>
  <c r="H78" i="25"/>
  <c r="I77" i="25"/>
  <c r="H77" i="25"/>
  <c r="I76" i="25"/>
  <c r="H76" i="25"/>
  <c r="I75" i="25"/>
  <c r="H75" i="25"/>
  <c r="I74" i="25"/>
  <c r="H74" i="25"/>
  <c r="I73" i="25"/>
  <c r="H73" i="25"/>
  <c r="I72" i="25"/>
  <c r="H72" i="25"/>
  <c r="I71" i="25"/>
  <c r="H71" i="25"/>
  <c r="I70" i="25"/>
  <c r="H70" i="25"/>
  <c r="I69" i="25"/>
  <c r="H69" i="25"/>
  <c r="I68" i="25"/>
  <c r="H68" i="25"/>
  <c r="I67" i="25"/>
  <c r="H67" i="25"/>
  <c r="I66" i="25"/>
  <c r="H66" i="25"/>
  <c r="I65" i="25"/>
  <c r="H65" i="25"/>
  <c r="I64" i="25"/>
  <c r="H64" i="25"/>
  <c r="I63" i="25"/>
  <c r="H63" i="25"/>
  <c r="I62" i="25"/>
  <c r="H62" i="25"/>
  <c r="I61" i="25"/>
  <c r="H61" i="25"/>
  <c r="I60" i="25"/>
  <c r="H60" i="25"/>
  <c r="I59" i="25"/>
  <c r="H59" i="25"/>
  <c r="I58" i="25"/>
  <c r="H58" i="25"/>
  <c r="I57" i="25"/>
  <c r="H57" i="25"/>
  <c r="I56" i="25"/>
  <c r="H56" i="25"/>
  <c r="I55" i="25"/>
  <c r="H55" i="25"/>
  <c r="I54" i="25"/>
  <c r="H54" i="25"/>
  <c r="I53" i="25"/>
  <c r="H53" i="25"/>
  <c r="I52" i="25"/>
  <c r="H52" i="25"/>
  <c r="I33" i="25"/>
  <c r="H33" i="25"/>
  <c r="I32" i="25"/>
  <c r="H32" i="25"/>
  <c r="I31" i="25"/>
  <c r="H31" i="25"/>
  <c r="I30" i="25"/>
  <c r="H30" i="25"/>
  <c r="I29" i="25"/>
  <c r="H29" i="25"/>
  <c r="I28" i="25"/>
  <c r="H28" i="25"/>
  <c r="I27" i="25"/>
  <c r="H27" i="25"/>
  <c r="I26" i="25"/>
  <c r="H26" i="25"/>
  <c r="I25" i="25"/>
  <c r="H25" i="25"/>
  <c r="I24" i="25"/>
  <c r="H24" i="25"/>
  <c r="I10" i="25"/>
  <c r="I11" i="25"/>
  <c r="I9" i="25"/>
  <c r="H9" i="25"/>
  <c r="I7" i="25"/>
  <c r="I8" i="25"/>
  <c r="I6" i="25"/>
  <c r="H47" i="25"/>
  <c r="I47" i="25"/>
  <c r="H48" i="25"/>
  <c r="I48" i="25"/>
  <c r="H49" i="25"/>
  <c r="I49" i="25"/>
  <c r="H50" i="25"/>
  <c r="I50" i="25"/>
  <c r="H51" i="25"/>
  <c r="I51" i="25"/>
  <c r="I46" i="25"/>
  <c r="H46" i="25"/>
  <c r="H41" i="25"/>
  <c r="I41" i="25"/>
  <c r="H42" i="25"/>
  <c r="I42" i="25"/>
  <c r="H43" i="25"/>
  <c r="I43" i="25"/>
  <c r="H44" i="25"/>
  <c r="I44" i="25"/>
  <c r="H45" i="25"/>
  <c r="I45" i="25"/>
  <c r="I40" i="25"/>
  <c r="H40" i="25"/>
  <c r="H35" i="25"/>
  <c r="I35" i="25"/>
  <c r="H36" i="25"/>
  <c r="I36" i="25"/>
  <c r="H37" i="25"/>
  <c r="I37" i="25"/>
  <c r="H38" i="25"/>
  <c r="I38" i="25"/>
  <c r="H39" i="25"/>
  <c r="I39" i="25"/>
  <c r="I34" i="25"/>
  <c r="H34" i="25"/>
  <c r="H19" i="25"/>
  <c r="I19" i="25"/>
  <c r="H20" i="25"/>
  <c r="I20" i="25"/>
  <c r="H21" i="25"/>
  <c r="I21" i="25"/>
  <c r="H22" i="25"/>
  <c r="I22" i="25"/>
  <c r="H23" i="25"/>
  <c r="I23" i="25"/>
  <c r="H18" i="25"/>
  <c r="I18" i="25"/>
  <c r="H13" i="25"/>
  <c r="H14" i="25"/>
  <c r="I14" i="25"/>
  <c r="H15" i="25"/>
  <c r="I15" i="25"/>
  <c r="H16" i="25"/>
  <c r="I16" i="25"/>
  <c r="H17" i="25"/>
  <c r="I17" i="25"/>
  <c r="I12" i="25"/>
  <c r="H12" i="25"/>
  <c r="H10" i="25"/>
  <c r="H11" i="25"/>
  <c r="H7" i="25"/>
  <c r="H8" i="25"/>
  <c r="H6" i="25"/>
  <c r="I3" i="25"/>
  <c r="I4" i="25"/>
  <c r="I5" i="25"/>
  <c r="I2" i="25"/>
  <c r="H3" i="25"/>
  <c r="H4" i="25"/>
  <c r="H5" i="25"/>
  <c r="H2" i="25"/>
  <c r="V13" i="31"/>
  <c r="U13" i="31"/>
  <c r="V12" i="31"/>
  <c r="U12" i="31"/>
  <c r="V11" i="31"/>
  <c r="U11" i="31"/>
  <c r="V10" i="31"/>
  <c r="U10" i="31"/>
  <c r="V9" i="31"/>
  <c r="U9" i="31"/>
  <c r="V8" i="31"/>
  <c r="U8" i="31"/>
  <c r="R13" i="31"/>
  <c r="Q13" i="31"/>
  <c r="R12" i="31"/>
  <c r="Q12" i="31"/>
  <c r="R11" i="31"/>
  <c r="Q11" i="31"/>
  <c r="R10" i="31"/>
  <c r="Q10" i="31"/>
  <c r="R9" i="31"/>
  <c r="Q9" i="31"/>
  <c r="R8" i="31"/>
  <c r="Q8" i="31"/>
  <c r="N13" i="31"/>
  <c r="M13" i="31"/>
  <c r="N12" i="31"/>
  <c r="M12" i="31"/>
  <c r="N11" i="31"/>
  <c r="M11" i="31"/>
  <c r="N10" i="31"/>
  <c r="M10" i="31"/>
  <c r="N9" i="31"/>
  <c r="M9" i="31"/>
  <c r="N8" i="31"/>
  <c r="M8" i="31"/>
  <c r="J13" i="31"/>
  <c r="I13" i="31"/>
  <c r="J12" i="31"/>
  <c r="I12" i="31"/>
  <c r="J11" i="31"/>
  <c r="I11" i="31"/>
  <c r="J10" i="31"/>
  <c r="I10" i="31"/>
  <c r="J9" i="31"/>
  <c r="I9" i="31"/>
  <c r="J8" i="31"/>
  <c r="I8" i="31"/>
  <c r="F9" i="31"/>
  <c r="F10" i="31"/>
  <c r="F11" i="31"/>
  <c r="F12" i="31"/>
  <c r="F13" i="31"/>
  <c r="F8" i="31"/>
  <c r="E10" i="31"/>
  <c r="E11" i="31"/>
  <c r="E12" i="31"/>
  <c r="E13" i="31"/>
  <c r="E8" i="31"/>
  <c r="E14" i="36" l="1"/>
  <c r="E10" i="36"/>
  <c r="E18" i="36"/>
  <c r="E11" i="36"/>
  <c r="E17" i="36"/>
  <c r="E12" i="36"/>
  <c r="E16" i="36"/>
  <c r="E13" i="36"/>
  <c r="E15" i="36"/>
  <c r="D10" i="36"/>
  <c r="D15" i="36"/>
  <c r="D14" i="36"/>
  <c r="D16" i="36"/>
  <c r="D13" i="36"/>
  <c r="D17" i="36"/>
  <c r="D12" i="36"/>
  <c r="D18" i="36"/>
  <c r="D11" i="36"/>
  <c r="C11" i="36"/>
  <c r="C12" i="36"/>
  <c r="C13" i="36"/>
  <c r="C14" i="36"/>
  <c r="C15" i="36"/>
  <c r="C16" i="36"/>
  <c r="C17" i="36"/>
  <c r="C18" i="36"/>
  <c r="C10" i="36"/>
  <c r="B10" i="36"/>
  <c r="F34" i="15"/>
  <c r="F89" i="15" s="1"/>
  <c r="L34" i="15"/>
  <c r="L89" i="15" s="1"/>
  <c r="K34" i="15"/>
  <c r="K89" i="15" s="1"/>
  <c r="J34" i="15"/>
  <c r="J89" i="15" s="1"/>
  <c r="H34" i="15"/>
  <c r="H89" i="15" s="1"/>
  <c r="L35" i="15"/>
  <c r="J35" i="15"/>
  <c r="I35" i="15"/>
  <c r="H35" i="15"/>
  <c r="M36" i="15"/>
  <c r="M91" i="15" s="1"/>
  <c r="L36" i="15"/>
  <c r="L91" i="15" s="1"/>
  <c r="J36" i="15"/>
  <c r="J91" i="15" s="1"/>
  <c r="H36" i="15"/>
  <c r="H91" i="15" s="1"/>
  <c r="G90" i="15"/>
  <c r="K35" i="15"/>
  <c r="M35" i="15"/>
  <c r="I34" i="15"/>
  <c r="I89" i="15" s="1"/>
  <c r="F35" i="15"/>
  <c r="G34" i="15"/>
  <c r="G89" i="15" s="1"/>
  <c r="F36" i="15"/>
  <c r="F91" i="15" s="1"/>
  <c r="G35" i="15"/>
  <c r="M34" i="15"/>
  <c r="M89" i="15" s="1"/>
  <c r="K36" i="15"/>
  <c r="K91" i="15" s="1"/>
  <c r="I36" i="15"/>
  <c r="I91" i="15" s="1"/>
  <c r="G36" i="15"/>
  <c r="G91" i="15" s="1"/>
  <c r="F90" i="15"/>
  <c r="M90" i="15"/>
  <c r="L90" i="15"/>
  <c r="K90" i="15"/>
  <c r="J90" i="15"/>
  <c r="I90" i="15"/>
  <c r="H90" i="15"/>
  <c r="C40" i="35"/>
  <c r="C39" i="35"/>
  <c r="C32" i="35"/>
  <c r="C38" i="35"/>
  <c r="C37" i="35"/>
  <c r="C31" i="35"/>
  <c r="C30" i="35"/>
  <c r="C29" i="35"/>
  <c r="C21" i="35"/>
  <c r="E9" i="35" s="1"/>
  <c r="J2" i="35" s="1"/>
  <c r="C20" i="35"/>
  <c r="G92" i="15"/>
  <c r="H92" i="15"/>
  <c r="I92" i="15"/>
  <c r="J92" i="15"/>
  <c r="K92" i="15"/>
  <c r="L92" i="15"/>
  <c r="M92" i="15"/>
  <c r="G93" i="15"/>
  <c r="H93" i="15"/>
  <c r="I93" i="15"/>
  <c r="J93" i="15"/>
  <c r="K93" i="15"/>
  <c r="L93" i="15"/>
  <c r="M93" i="15"/>
  <c r="G94" i="15"/>
  <c r="H94" i="15"/>
  <c r="I94" i="15"/>
  <c r="J94" i="15"/>
  <c r="K94" i="15"/>
  <c r="L94" i="15"/>
  <c r="M94" i="15"/>
  <c r="G95" i="15"/>
  <c r="H95" i="15"/>
  <c r="I95" i="15"/>
  <c r="J95" i="15"/>
  <c r="K95" i="15"/>
  <c r="L95" i="15"/>
  <c r="M95" i="15"/>
  <c r="G96" i="15"/>
  <c r="H96" i="15"/>
  <c r="I96" i="15"/>
  <c r="J96" i="15"/>
  <c r="K96" i="15"/>
  <c r="L96" i="15"/>
  <c r="M96" i="15"/>
  <c r="G97" i="15"/>
  <c r="H97" i="15"/>
  <c r="I97" i="15"/>
  <c r="J97" i="15"/>
  <c r="K97" i="15"/>
  <c r="L97" i="15"/>
  <c r="M97" i="15"/>
  <c r="G98" i="15"/>
  <c r="H98" i="15"/>
  <c r="I98" i="15"/>
  <c r="J98" i="15"/>
  <c r="K98" i="15"/>
  <c r="L98" i="15"/>
  <c r="M98" i="15"/>
  <c r="G99" i="15"/>
  <c r="H99" i="15"/>
  <c r="I99" i="15"/>
  <c r="J99" i="15"/>
  <c r="K99" i="15"/>
  <c r="L99" i="15"/>
  <c r="M99" i="15"/>
  <c r="G100" i="15"/>
  <c r="H100" i="15"/>
  <c r="I100" i="15"/>
  <c r="J100" i="15"/>
  <c r="K100" i="15"/>
  <c r="L100" i="15"/>
  <c r="M100" i="15"/>
  <c r="G101" i="15"/>
  <c r="H101" i="15"/>
  <c r="I101" i="15"/>
  <c r="J101" i="15"/>
  <c r="K101" i="15"/>
  <c r="L101" i="15"/>
  <c r="M101" i="15"/>
  <c r="G102" i="15"/>
  <c r="H102" i="15"/>
  <c r="I102" i="15"/>
  <c r="J102" i="15"/>
  <c r="K102" i="15"/>
  <c r="L102" i="15"/>
  <c r="M102" i="15"/>
  <c r="G103" i="15"/>
  <c r="H103" i="15"/>
  <c r="I103" i="15"/>
  <c r="J103" i="15"/>
  <c r="K103" i="15"/>
  <c r="L103" i="15"/>
  <c r="M103" i="15"/>
  <c r="F93" i="15"/>
  <c r="F94" i="15"/>
  <c r="F95" i="15"/>
  <c r="F96" i="15"/>
  <c r="F97" i="15"/>
  <c r="F98" i="15"/>
  <c r="F99" i="15"/>
  <c r="F100" i="15"/>
  <c r="F101" i="15"/>
  <c r="F102" i="15"/>
  <c r="F103" i="15"/>
  <c r="F92" i="15"/>
  <c r="U7" i="30"/>
  <c r="G37" i="15" a="1"/>
  <c r="G37" i="15" s="1"/>
  <c r="H37" i="15" a="1"/>
  <c r="H37" i="15" s="1"/>
  <c r="I37" i="15" a="1"/>
  <c r="I37" i="15" s="1"/>
  <c r="J37" i="15" a="1"/>
  <c r="J37" i="15" s="1"/>
  <c r="K37" i="15" a="1"/>
  <c r="K37" i="15" s="1"/>
  <c r="L37" i="15" a="1"/>
  <c r="L37" i="15" s="1"/>
  <c r="M37" i="15" a="1"/>
  <c r="M37" i="15" s="1"/>
  <c r="G38" i="15" a="1"/>
  <c r="G38" i="15" s="1"/>
  <c r="H38" i="15" a="1"/>
  <c r="H38" i="15" s="1"/>
  <c r="I38" i="15" a="1"/>
  <c r="I38" i="15" s="1"/>
  <c r="J38" i="15" a="1"/>
  <c r="J38" i="15" s="1"/>
  <c r="K38" i="15" a="1"/>
  <c r="K38" i="15" s="1"/>
  <c r="L38" i="15" a="1"/>
  <c r="L38" i="15" s="1"/>
  <c r="M38" i="15" a="1"/>
  <c r="M38" i="15" s="1"/>
  <c r="G39" i="15" a="1"/>
  <c r="G39" i="15" s="1"/>
  <c r="H39" i="15" a="1"/>
  <c r="H39" i="15" s="1"/>
  <c r="I39" i="15" a="1"/>
  <c r="I39" i="15" s="1"/>
  <c r="J39" i="15" a="1"/>
  <c r="J39" i="15" s="1"/>
  <c r="K39" i="15" a="1"/>
  <c r="K39" i="15" s="1"/>
  <c r="L39" i="15" a="1"/>
  <c r="L39" i="15" s="1"/>
  <c r="M39" i="15" a="1"/>
  <c r="M39" i="15" s="1"/>
  <c r="G40" i="15" a="1"/>
  <c r="G40" i="15" s="1"/>
  <c r="H40" i="15" a="1"/>
  <c r="H40" i="15" s="1"/>
  <c r="I40" i="15" a="1"/>
  <c r="I40" i="15" s="1"/>
  <c r="J40" i="15" a="1"/>
  <c r="J40" i="15" s="1"/>
  <c r="K40" i="15" a="1"/>
  <c r="K40" i="15" s="1"/>
  <c r="L40" i="15" a="1"/>
  <c r="L40" i="15" s="1"/>
  <c r="M40" i="15" a="1"/>
  <c r="M40" i="15" s="1"/>
  <c r="G41" i="15" a="1"/>
  <c r="G41" i="15" s="1"/>
  <c r="H41" i="15" a="1"/>
  <c r="H41" i="15" s="1"/>
  <c r="I41" i="15" a="1"/>
  <c r="I41" i="15" s="1"/>
  <c r="J41" i="15" a="1"/>
  <c r="J41" i="15" s="1"/>
  <c r="K41" i="15" a="1"/>
  <c r="K41" i="15" s="1"/>
  <c r="L41" i="15" a="1"/>
  <c r="L41" i="15" s="1"/>
  <c r="M41" i="15" a="1"/>
  <c r="M41" i="15" s="1"/>
  <c r="G42" i="15" a="1"/>
  <c r="G42" i="15" s="1"/>
  <c r="H42" i="15" a="1"/>
  <c r="H42" i="15" s="1"/>
  <c r="I42" i="15" a="1"/>
  <c r="I42" i="15" s="1"/>
  <c r="J42" i="15" a="1"/>
  <c r="J42" i="15" s="1"/>
  <c r="K42" i="15" a="1"/>
  <c r="K42" i="15" s="1"/>
  <c r="L42" i="15" a="1"/>
  <c r="L42" i="15" s="1"/>
  <c r="M42" i="15" a="1"/>
  <c r="M42" i="15" s="1"/>
  <c r="G43" i="15" a="1"/>
  <c r="G43" i="15" s="1"/>
  <c r="H43" i="15" a="1"/>
  <c r="H43" i="15" s="1"/>
  <c r="I43" i="15" a="1"/>
  <c r="I43" i="15" s="1"/>
  <c r="J43" i="15" a="1"/>
  <c r="J43" i="15" s="1"/>
  <c r="K43" i="15" a="1"/>
  <c r="K43" i="15" s="1"/>
  <c r="L43" i="15" a="1"/>
  <c r="L43" i="15" s="1"/>
  <c r="M43" i="15" a="1"/>
  <c r="M43" i="15" s="1"/>
  <c r="G44" i="15" a="1"/>
  <c r="G44" i="15" s="1"/>
  <c r="H44" i="15" a="1"/>
  <c r="H44" i="15" s="1"/>
  <c r="I44" i="15" a="1"/>
  <c r="I44" i="15" s="1"/>
  <c r="J44" i="15" a="1"/>
  <c r="J44" i="15" s="1"/>
  <c r="K44" i="15" a="1"/>
  <c r="K44" i="15" s="1"/>
  <c r="L44" i="15" a="1"/>
  <c r="L44" i="15" s="1"/>
  <c r="M44" i="15" a="1"/>
  <c r="M44" i="15" s="1"/>
  <c r="G45" i="15" a="1"/>
  <c r="G45" i="15" s="1"/>
  <c r="H45" i="15" a="1"/>
  <c r="H45" i="15" s="1"/>
  <c r="I45" i="15" a="1"/>
  <c r="I45" i="15" s="1"/>
  <c r="J45" i="15" a="1"/>
  <c r="J45" i="15" s="1"/>
  <c r="K45" i="15" a="1"/>
  <c r="K45" i="15" s="1"/>
  <c r="L45" i="15" a="1"/>
  <c r="L45" i="15" s="1"/>
  <c r="M45" i="15" a="1"/>
  <c r="M45" i="15" s="1"/>
  <c r="G46" i="15" a="1"/>
  <c r="G46" i="15" s="1"/>
  <c r="H46" i="15" a="1"/>
  <c r="H46" i="15" s="1"/>
  <c r="I46" i="15" a="1"/>
  <c r="I46" i="15" s="1"/>
  <c r="J46" i="15" a="1"/>
  <c r="J46" i="15" s="1"/>
  <c r="K46" i="15" a="1"/>
  <c r="K46" i="15" s="1"/>
  <c r="L46" i="15" a="1"/>
  <c r="L46" i="15" s="1"/>
  <c r="M46" i="15" a="1"/>
  <c r="M46" i="15" s="1"/>
  <c r="G47" i="15" a="1"/>
  <c r="G47" i="15" s="1"/>
  <c r="H47" i="15" a="1"/>
  <c r="H47" i="15" s="1"/>
  <c r="I47" i="15" a="1"/>
  <c r="I47" i="15" s="1"/>
  <c r="J47" i="15" a="1"/>
  <c r="J47" i="15" s="1"/>
  <c r="K47" i="15" a="1"/>
  <c r="K47" i="15" s="1"/>
  <c r="L47" i="15" a="1"/>
  <c r="L47" i="15" s="1"/>
  <c r="M47" i="15" a="1"/>
  <c r="M47" i="15" s="1"/>
  <c r="G48" i="15" a="1"/>
  <c r="G48" i="15" s="1"/>
  <c r="H48" i="15" a="1"/>
  <c r="H48" i="15" s="1"/>
  <c r="I48" i="15" a="1"/>
  <c r="I48" i="15" s="1"/>
  <c r="J48" i="15" a="1"/>
  <c r="J48" i="15" s="1"/>
  <c r="K48" i="15" a="1"/>
  <c r="K48" i="15" s="1"/>
  <c r="L48" i="15" a="1"/>
  <c r="L48" i="15" s="1"/>
  <c r="M48" i="15" a="1"/>
  <c r="M48" i="15" s="1"/>
  <c r="F38" i="15" a="1"/>
  <c r="F38" i="15" s="1"/>
  <c r="F39" i="15" a="1"/>
  <c r="F39" i="15" s="1"/>
  <c r="F40" i="15" a="1"/>
  <c r="F40" i="15" s="1"/>
  <c r="F41" i="15" a="1"/>
  <c r="F41" i="15" s="1"/>
  <c r="F42" i="15" a="1"/>
  <c r="F42" i="15" s="1"/>
  <c r="F43" i="15" a="1"/>
  <c r="F43" i="15" s="1"/>
  <c r="F44" i="15" a="1"/>
  <c r="F44" i="15" s="1"/>
  <c r="F45" i="15" a="1"/>
  <c r="F45" i="15" s="1"/>
  <c r="F46" i="15" a="1"/>
  <c r="F46" i="15" s="1"/>
  <c r="F47" i="15" a="1"/>
  <c r="F47" i="15" s="1"/>
  <c r="F48" i="15" a="1"/>
  <c r="F48" i="15" s="1"/>
  <c r="F37" i="15" a="1"/>
  <c r="F37" i="15" s="1"/>
  <c r="U4" i="30"/>
  <c r="U5" i="30"/>
  <c r="U6" i="30"/>
  <c r="U8" i="30"/>
  <c r="U9" i="30"/>
  <c r="U10" i="30"/>
  <c r="U11" i="30"/>
  <c r="U12" i="30"/>
  <c r="U13" i="30"/>
  <c r="U14" i="30"/>
  <c r="Q7" i="30"/>
  <c r="M3" i="30"/>
  <c r="N3" i="30"/>
  <c r="O3" i="30"/>
  <c r="P3" i="30"/>
  <c r="Q3" i="30"/>
  <c r="R3" i="30"/>
  <c r="S3" i="30"/>
  <c r="T3" i="30"/>
  <c r="M4" i="30"/>
  <c r="N4" i="30"/>
  <c r="O4" i="30"/>
  <c r="P4" i="30"/>
  <c r="Q4" i="30"/>
  <c r="R4" i="30"/>
  <c r="S4" i="30"/>
  <c r="T4" i="30"/>
  <c r="M5" i="30"/>
  <c r="N5" i="30"/>
  <c r="O5" i="30"/>
  <c r="P5" i="30"/>
  <c r="Q5" i="30"/>
  <c r="R5" i="30"/>
  <c r="S5" i="30"/>
  <c r="T5" i="30"/>
  <c r="M6" i="30"/>
  <c r="N6" i="30"/>
  <c r="O6" i="30"/>
  <c r="P6" i="30"/>
  <c r="Q6" i="30"/>
  <c r="R6" i="30"/>
  <c r="S6" i="30"/>
  <c r="T6" i="30"/>
  <c r="M7" i="30"/>
  <c r="N7" i="30"/>
  <c r="O7" i="30"/>
  <c r="P7" i="30"/>
  <c r="R7" i="30"/>
  <c r="S7" i="30"/>
  <c r="T7" i="30"/>
  <c r="M9" i="30"/>
  <c r="N9" i="30"/>
  <c r="O9" i="30"/>
  <c r="P9" i="30"/>
  <c r="Q9" i="30"/>
  <c r="R9" i="30"/>
  <c r="S9" i="30"/>
  <c r="T9" i="30"/>
  <c r="T10" i="30"/>
  <c r="M11" i="30"/>
  <c r="N11" i="30"/>
  <c r="O11" i="30"/>
  <c r="P11" i="30"/>
  <c r="Q11" i="30"/>
  <c r="R11" i="30"/>
  <c r="S11" i="30"/>
  <c r="T11" i="30"/>
  <c r="P12" i="30"/>
  <c r="S12" i="30"/>
  <c r="T12" i="30"/>
  <c r="M13" i="30"/>
  <c r="N13" i="30"/>
  <c r="O13" i="30"/>
  <c r="P13" i="30"/>
  <c r="Q13" i="30"/>
  <c r="R13" i="30"/>
  <c r="S13" i="30"/>
  <c r="T13" i="30"/>
  <c r="M14" i="30"/>
  <c r="N14" i="30"/>
  <c r="O14" i="30"/>
  <c r="P14" i="30"/>
  <c r="Q14" i="30"/>
  <c r="R14" i="30"/>
  <c r="S14" i="30"/>
  <c r="T14" i="30"/>
  <c r="D44" i="30"/>
  <c r="E44" i="30" s="1"/>
  <c r="D43" i="30"/>
  <c r="E43" i="30" s="1"/>
  <c r="D42" i="30"/>
  <c r="E42" i="30" s="1"/>
  <c r="R12" i="30" s="1"/>
  <c r="D41" i="30"/>
  <c r="E41" i="30" s="1"/>
  <c r="Q12" i="30" s="1"/>
  <c r="D40" i="30"/>
  <c r="E40" i="30" s="1"/>
  <c r="D39" i="30"/>
  <c r="E39" i="30" s="1"/>
  <c r="O12" i="30" s="1"/>
  <c r="D38" i="30"/>
  <c r="E38" i="30" s="1"/>
  <c r="N12" i="30" s="1"/>
  <c r="E37" i="30"/>
  <c r="M12" i="30" s="1"/>
  <c r="D37" i="30"/>
  <c r="D35" i="30"/>
  <c r="E35" i="30" s="1"/>
  <c r="D34" i="30"/>
  <c r="E34" i="30" s="1"/>
  <c r="S10" i="30" s="1"/>
  <c r="D33" i="30"/>
  <c r="E33" i="30" s="1"/>
  <c r="R10" i="30" s="1"/>
  <c r="D32" i="30"/>
  <c r="E32" i="30" s="1"/>
  <c r="Q10" i="30" s="1"/>
  <c r="D31" i="30"/>
  <c r="E31" i="30" s="1"/>
  <c r="P10" i="30" s="1"/>
  <c r="D30" i="30"/>
  <c r="E30" i="30" s="1"/>
  <c r="O10" i="30" s="1"/>
  <c r="D29" i="30"/>
  <c r="E29" i="30" s="1"/>
  <c r="N10" i="30" s="1"/>
  <c r="D28" i="30"/>
  <c r="E28" i="30" s="1"/>
  <c r="M10" i="30" s="1"/>
  <c r="D26" i="30"/>
  <c r="E26" i="30" s="1"/>
  <c r="T8" i="30" s="1"/>
  <c r="D25" i="30"/>
  <c r="E25" i="30" s="1"/>
  <c r="S8" i="30" s="1"/>
  <c r="D24" i="30"/>
  <c r="E24" i="30" s="1"/>
  <c r="R8" i="30" s="1"/>
  <c r="D23" i="30"/>
  <c r="E23" i="30" s="1"/>
  <c r="Q8" i="30" s="1"/>
  <c r="D22" i="30"/>
  <c r="E22" i="30" s="1"/>
  <c r="P8" i="30" s="1"/>
  <c r="D21" i="30"/>
  <c r="E21" i="30" s="1"/>
  <c r="O8" i="30" s="1"/>
  <c r="D20" i="30"/>
  <c r="E20" i="30" s="1"/>
  <c r="N8" i="30" s="1"/>
  <c r="D19" i="30"/>
  <c r="E19" i="30" s="1"/>
  <c r="M8" i="30" s="1"/>
  <c r="J17" i="9"/>
  <c r="J23" i="9"/>
  <c r="H23" i="9"/>
  <c r="G23" i="9"/>
  <c r="C23" i="9"/>
  <c r="H22" i="9"/>
  <c r="J22" i="9" s="1"/>
  <c r="G22" i="9"/>
  <c r="F22" i="9" s="1"/>
  <c r="I22" i="9" s="1"/>
  <c r="H21" i="9"/>
  <c r="J21" i="9" s="1"/>
  <c r="G21" i="9"/>
  <c r="F21" i="9" s="1"/>
  <c r="I21" i="9" s="1"/>
  <c r="C21" i="9"/>
  <c r="H20" i="9"/>
  <c r="J20" i="9" s="1"/>
  <c r="G20" i="9"/>
  <c r="F20" i="9" s="1"/>
  <c r="I20" i="9" s="1"/>
  <c r="C20" i="9"/>
  <c r="H19" i="9"/>
  <c r="J19" i="9" s="1"/>
  <c r="G19" i="9"/>
  <c r="C19" i="9"/>
  <c r="H18" i="9"/>
  <c r="J18" i="9" s="1"/>
  <c r="G18" i="9"/>
  <c r="C18" i="9"/>
  <c r="F17" i="9"/>
  <c r="I17" i="9" s="1"/>
  <c r="H16" i="9"/>
  <c r="J16" i="9" s="1"/>
  <c r="G16" i="9"/>
  <c r="C16" i="9"/>
  <c r="H15" i="9"/>
  <c r="J15" i="9" s="1"/>
  <c r="G15" i="9"/>
  <c r="C15" i="9"/>
  <c r="H14" i="9"/>
  <c r="J14" i="9" s="1"/>
  <c r="G14" i="9"/>
  <c r="F14" i="9" s="1"/>
  <c r="I14" i="9" s="1"/>
  <c r="C14" i="9"/>
  <c r="H13" i="9"/>
  <c r="J13" i="9" s="1"/>
  <c r="G13" i="9"/>
  <c r="F13" i="9" s="1"/>
  <c r="I13" i="9" s="1"/>
  <c r="C13" i="9"/>
  <c r="H12" i="9"/>
  <c r="J12" i="9" s="1"/>
  <c r="G12" i="9"/>
  <c r="F12" i="9" s="1"/>
  <c r="I12" i="9" s="1"/>
  <c r="C12" i="9"/>
  <c r="H11" i="9"/>
  <c r="J11" i="9" s="1"/>
  <c r="G11" i="9"/>
  <c r="C11" i="9"/>
  <c r="H10" i="9"/>
  <c r="J10" i="9" s="1"/>
  <c r="G10" i="9"/>
  <c r="F10" i="9"/>
  <c r="I10" i="9" s="1"/>
  <c r="C10" i="9"/>
  <c r="H9" i="9"/>
  <c r="J9" i="9" s="1"/>
  <c r="G9" i="9"/>
  <c r="C9" i="9"/>
  <c r="H8" i="9"/>
  <c r="J8" i="9" s="1"/>
  <c r="G8" i="9"/>
  <c r="C8" i="9"/>
  <c r="H7" i="9"/>
  <c r="J7" i="9" s="1"/>
  <c r="G7" i="9"/>
  <c r="F7" i="9" s="1"/>
  <c r="I7" i="9" s="1"/>
  <c r="C7" i="9"/>
  <c r="J8" i="8"/>
  <c r="J9" i="8"/>
  <c r="J10" i="8"/>
  <c r="J11" i="8"/>
  <c r="J12" i="8"/>
  <c r="J13" i="8"/>
  <c r="J14" i="8"/>
  <c r="J15" i="8"/>
  <c r="J16" i="8"/>
  <c r="J17" i="8"/>
  <c r="J18" i="8"/>
  <c r="J19" i="8"/>
  <c r="J20" i="8"/>
  <c r="J21" i="8"/>
  <c r="J22" i="8"/>
  <c r="J23" i="8"/>
  <c r="J24" i="8"/>
  <c r="J25" i="8"/>
  <c r="J26" i="8"/>
  <c r="J27" i="8"/>
  <c r="J28" i="8"/>
  <c r="J29" i="8"/>
  <c r="J7" i="8"/>
  <c r="H29" i="8"/>
  <c r="G29" i="8"/>
  <c r="C29" i="8"/>
  <c r="H28" i="8"/>
  <c r="G28" i="8"/>
  <c r="F28" i="8"/>
  <c r="I28" i="8" s="1"/>
  <c r="C28" i="8"/>
  <c r="H27" i="8"/>
  <c r="G27" i="8"/>
  <c r="C27" i="8"/>
  <c r="H26" i="8"/>
  <c r="G26" i="8"/>
  <c r="F26" i="8"/>
  <c r="I26" i="8" s="1"/>
  <c r="C26" i="8"/>
  <c r="H25" i="8"/>
  <c r="G25" i="8"/>
  <c r="C25" i="8"/>
  <c r="H24" i="8"/>
  <c r="G24" i="8"/>
  <c r="F24" i="8"/>
  <c r="I24" i="8" s="1"/>
  <c r="C24" i="8"/>
  <c r="H23" i="8"/>
  <c r="G23" i="8"/>
  <c r="C23" i="8"/>
  <c r="E22" i="8"/>
  <c r="H22" i="8" s="1"/>
  <c r="D22" i="8"/>
  <c r="G22" i="8" s="1"/>
  <c r="H21" i="8"/>
  <c r="G21" i="8"/>
  <c r="F21" i="8" s="1"/>
  <c r="I21" i="8" s="1"/>
  <c r="C21" i="8"/>
  <c r="H20" i="8"/>
  <c r="G20" i="8"/>
  <c r="F20" i="8" s="1"/>
  <c r="I20" i="8" s="1"/>
  <c r="C20" i="8"/>
  <c r="H19" i="8"/>
  <c r="F19" i="8" s="1"/>
  <c r="I19" i="8" s="1"/>
  <c r="G19" i="8"/>
  <c r="C19" i="8"/>
  <c r="H18" i="8"/>
  <c r="G18" i="8"/>
  <c r="C18" i="8"/>
  <c r="F17" i="8"/>
  <c r="I17" i="8" s="1"/>
  <c r="H16" i="8"/>
  <c r="G16" i="8"/>
  <c r="F16" i="8" s="1"/>
  <c r="I16" i="8" s="1"/>
  <c r="C16" i="8"/>
  <c r="H15" i="8"/>
  <c r="G15" i="8"/>
  <c r="F15" i="8"/>
  <c r="I15" i="8" s="1"/>
  <c r="C15" i="8"/>
  <c r="H14" i="8"/>
  <c r="G14" i="8"/>
  <c r="C14" i="8"/>
  <c r="H13" i="8"/>
  <c r="G13" i="8"/>
  <c r="F13" i="8"/>
  <c r="I13" i="8" s="1"/>
  <c r="C13" i="8"/>
  <c r="H12" i="8"/>
  <c r="G12" i="8"/>
  <c r="F12" i="8" s="1"/>
  <c r="I12" i="8" s="1"/>
  <c r="C12" i="8"/>
  <c r="H11" i="8"/>
  <c r="G11" i="8"/>
  <c r="F11" i="8"/>
  <c r="I11" i="8" s="1"/>
  <c r="C11" i="8"/>
  <c r="H10" i="8"/>
  <c r="G10" i="8"/>
  <c r="C10" i="8"/>
  <c r="H9" i="8"/>
  <c r="G9" i="8"/>
  <c r="C9" i="8"/>
  <c r="H8" i="8"/>
  <c r="G8" i="8"/>
  <c r="C8" i="8"/>
  <c r="H7" i="8"/>
  <c r="G7" i="8"/>
  <c r="C7" i="8"/>
  <c r="J8" i="7"/>
  <c r="J9" i="7"/>
  <c r="J10" i="7"/>
  <c r="J11" i="7"/>
  <c r="J12" i="7"/>
  <c r="J13" i="7"/>
  <c r="J14" i="7"/>
  <c r="J15" i="7"/>
  <c r="J16" i="7"/>
  <c r="J17" i="7"/>
  <c r="J18" i="7"/>
  <c r="J19" i="7"/>
  <c r="J20" i="7"/>
  <c r="J21" i="7"/>
  <c r="J22" i="7"/>
  <c r="J23" i="7"/>
  <c r="J24" i="7"/>
  <c r="J25" i="7"/>
  <c r="J26" i="7"/>
  <c r="J27" i="7"/>
  <c r="J28" i="7"/>
  <c r="J29" i="7"/>
  <c r="J7" i="7"/>
  <c r="I10" i="7"/>
  <c r="I11" i="7"/>
  <c r="I12" i="7"/>
  <c r="I13" i="7"/>
  <c r="I14" i="7"/>
  <c r="I15" i="7"/>
  <c r="I16" i="7"/>
  <c r="I17" i="7"/>
  <c r="I18" i="7"/>
  <c r="I19" i="7"/>
  <c r="I20" i="7"/>
  <c r="I21" i="7"/>
  <c r="I22" i="7"/>
  <c r="I23" i="7"/>
  <c r="I24" i="7"/>
  <c r="I25" i="7"/>
  <c r="I26" i="7"/>
  <c r="I27" i="7"/>
  <c r="I28" i="7"/>
  <c r="I29" i="7"/>
  <c r="I8" i="7"/>
  <c r="I9" i="7"/>
  <c r="I7" i="7"/>
  <c r="E22" i="7"/>
  <c r="D22" i="7"/>
  <c r="E19" i="36" l="1"/>
  <c r="D19" i="36"/>
  <c r="C19" i="36"/>
  <c r="C43" i="35"/>
  <c r="D37" i="35" s="1"/>
  <c r="L5" i="35" s="1"/>
  <c r="C33" i="35"/>
  <c r="D29" i="35" s="1"/>
  <c r="K2" i="35" s="1"/>
  <c r="D19" i="35"/>
  <c r="D20" i="35"/>
  <c r="E16" i="35"/>
  <c r="J9" i="35" s="1"/>
  <c r="E15" i="35"/>
  <c r="J8" i="35" s="1"/>
  <c r="E14" i="35"/>
  <c r="J7" i="35" s="1"/>
  <c r="E12" i="35"/>
  <c r="J5" i="35" s="1"/>
  <c r="E11" i="35"/>
  <c r="J4" i="35" s="1"/>
  <c r="E10" i="35"/>
  <c r="J3" i="35" s="1"/>
  <c r="E13" i="35"/>
  <c r="J6" i="35" s="1"/>
  <c r="D16" i="35"/>
  <c r="D15" i="35"/>
  <c r="D14" i="35"/>
  <c r="D13" i="35"/>
  <c r="D12" i="35"/>
  <c r="D11" i="35"/>
  <c r="D10" i="35"/>
  <c r="D9" i="35"/>
  <c r="F15" i="9"/>
  <c r="I15" i="9" s="1"/>
  <c r="F16" i="9"/>
  <c r="I16" i="9" s="1"/>
  <c r="F19" i="9"/>
  <c r="I19" i="9" s="1"/>
  <c r="F11" i="9"/>
  <c r="I11" i="9" s="1"/>
  <c r="F23" i="9"/>
  <c r="I23" i="9" s="1"/>
  <c r="F8" i="9"/>
  <c r="I8" i="9" s="1"/>
  <c r="F9" i="9"/>
  <c r="I9" i="9" s="1"/>
  <c r="F18" i="9"/>
  <c r="I18" i="9" s="1"/>
  <c r="F9" i="8"/>
  <c r="I9" i="8" s="1"/>
  <c r="F18" i="8"/>
  <c r="I18" i="8" s="1"/>
  <c r="F23" i="8"/>
  <c r="I23" i="8" s="1"/>
  <c r="F27" i="8"/>
  <c r="I27" i="8" s="1"/>
  <c r="F7" i="8"/>
  <c r="I7" i="8" s="1"/>
  <c r="F8" i="8"/>
  <c r="I8" i="8" s="1"/>
  <c r="F22" i="8"/>
  <c r="I22" i="8" s="1"/>
  <c r="F14" i="8"/>
  <c r="I14" i="8" s="1"/>
  <c r="F25" i="8"/>
  <c r="I25" i="8" s="1"/>
  <c r="F29" i="8"/>
  <c r="I29" i="8" s="1"/>
  <c r="F10" i="8"/>
  <c r="I10" i="8" s="1"/>
  <c r="E21" i="35" l="1"/>
  <c r="D40" i="35"/>
  <c r="L9" i="35" s="1"/>
  <c r="D38" i="35"/>
  <c r="L6" i="35" s="1"/>
  <c r="D39" i="35"/>
  <c r="L8" i="35" s="1"/>
  <c r="D43" i="35"/>
  <c r="D30" i="35"/>
  <c r="K3" i="35" s="1"/>
  <c r="D31" i="35"/>
  <c r="K4" i="35" s="1"/>
  <c r="D32" i="35"/>
  <c r="K7" i="35" s="1"/>
  <c r="D33" i="35"/>
  <c r="F17" i="7"/>
  <c r="F11" i="7"/>
  <c r="F12" i="7"/>
  <c r="F13" i="7"/>
  <c r="F21" i="7"/>
  <c r="F28" i="7"/>
  <c r="F29" i="7"/>
  <c r="G8" i="7"/>
  <c r="F8" i="7" s="1"/>
  <c r="H8" i="7"/>
  <c r="G9" i="7"/>
  <c r="F9" i="7" s="1"/>
  <c r="H9" i="7"/>
  <c r="G10" i="7"/>
  <c r="F10" i="7" s="1"/>
  <c r="H10" i="7"/>
  <c r="G11" i="7"/>
  <c r="H11" i="7"/>
  <c r="G12" i="7"/>
  <c r="H12" i="7"/>
  <c r="G13" i="7"/>
  <c r="H13" i="7"/>
  <c r="G14" i="7"/>
  <c r="F14" i="7" s="1"/>
  <c r="H14" i="7"/>
  <c r="G15" i="7"/>
  <c r="F15" i="7" s="1"/>
  <c r="H15" i="7"/>
  <c r="G16" i="7"/>
  <c r="F16" i="7" s="1"/>
  <c r="H16" i="7"/>
  <c r="G18" i="7"/>
  <c r="F18" i="7" s="1"/>
  <c r="H18" i="7"/>
  <c r="G19" i="7"/>
  <c r="F19" i="7" s="1"/>
  <c r="H19" i="7"/>
  <c r="G20" i="7"/>
  <c r="F20" i="7" s="1"/>
  <c r="H20" i="7"/>
  <c r="G21" i="7"/>
  <c r="H21" i="7"/>
  <c r="G22" i="7"/>
  <c r="F22" i="7" s="1"/>
  <c r="H22" i="7"/>
  <c r="G23" i="7"/>
  <c r="F23" i="7" s="1"/>
  <c r="H23" i="7"/>
  <c r="G24" i="7"/>
  <c r="F24" i="7" s="1"/>
  <c r="H24" i="7"/>
  <c r="G25" i="7"/>
  <c r="H25" i="7"/>
  <c r="G26" i="7"/>
  <c r="F26" i="7" s="1"/>
  <c r="H26" i="7"/>
  <c r="G27" i="7"/>
  <c r="H27" i="7"/>
  <c r="G28" i="7"/>
  <c r="H28" i="7"/>
  <c r="G29" i="7"/>
  <c r="H29" i="7"/>
  <c r="C15" i="7"/>
  <c r="C16" i="7"/>
  <c r="C18" i="7"/>
  <c r="C19" i="7"/>
  <c r="C20" i="7"/>
  <c r="C21" i="7"/>
  <c r="C23" i="7"/>
  <c r="C24" i="7"/>
  <c r="C25" i="7"/>
  <c r="C26" i="7"/>
  <c r="C27" i="7"/>
  <c r="C28" i="7"/>
  <c r="C29" i="7"/>
  <c r="C8" i="7"/>
  <c r="C9" i="7"/>
  <c r="C10" i="7"/>
  <c r="C11" i="7"/>
  <c r="C12" i="7"/>
  <c r="C13" i="7"/>
  <c r="C14" i="7"/>
  <c r="G7" i="7"/>
  <c r="H7" i="7"/>
  <c r="C7" i="7"/>
  <c r="H3" i="26"/>
  <c r="H2" i="26"/>
  <c r="G3" i="26"/>
  <c r="G2" i="26"/>
  <c r="F27" i="7" l="1"/>
  <c r="F25" i="7"/>
  <c r="F38" i="9" l="1"/>
  <c r="H38" i="9" s="1"/>
  <c r="I38" i="9" s="1"/>
  <c r="F37" i="9"/>
  <c r="H37" i="9" s="1"/>
  <c r="I37" i="9" s="1"/>
  <c r="F36" i="9"/>
  <c r="H36" i="9" s="1"/>
  <c r="E24" i="9" s="1"/>
  <c r="F35" i="9"/>
  <c r="H35" i="9" s="1"/>
  <c r="D24" i="9" s="1"/>
  <c r="I35" i="9" l="1"/>
  <c r="I36" i="9"/>
  <c r="D25" i="9"/>
  <c r="G24" i="9"/>
  <c r="C24" i="9"/>
  <c r="E25" i="9"/>
  <c r="H24" i="9"/>
  <c r="J24" i="9" s="1"/>
  <c r="H25" i="9" l="1"/>
  <c r="E26" i="9"/>
  <c r="F24" i="9"/>
  <c r="I24" i="9" s="1"/>
  <c r="G25" i="9"/>
  <c r="F25" i="9" s="1"/>
  <c r="I25" i="9" s="1"/>
  <c r="D26" i="9"/>
  <c r="C25" i="9"/>
  <c r="J25" i="9" l="1"/>
  <c r="G26" i="9"/>
  <c r="D27" i="9"/>
  <c r="C26" i="9"/>
  <c r="H26" i="9"/>
  <c r="J26" i="9" s="1"/>
  <c r="E27" i="9"/>
  <c r="T7" i="24"/>
  <c r="T8" i="24"/>
  <c r="T9" i="24"/>
  <c r="T10" i="24"/>
  <c r="T11" i="24"/>
  <c r="W11" i="24" s="1"/>
  <c r="T12" i="24"/>
  <c r="T13" i="24"/>
  <c r="T14" i="24"/>
  <c r="W14" i="24" s="1"/>
  <c r="W7" i="24"/>
  <c r="W8" i="24"/>
  <c r="W9" i="24"/>
  <c r="W10" i="24"/>
  <c r="W12" i="24"/>
  <c r="W13" i="24"/>
  <c r="V8" i="24"/>
  <c r="V9" i="24"/>
  <c r="V10" i="24"/>
  <c r="V11" i="24"/>
  <c r="V12" i="24"/>
  <c r="V13" i="24"/>
  <c r="V14" i="24"/>
  <c r="V7" i="24"/>
  <c r="E7" i="24"/>
  <c r="U8" i="24"/>
  <c r="U9" i="24"/>
  <c r="U10" i="24"/>
  <c r="U11" i="24"/>
  <c r="U12" i="24"/>
  <c r="U13" i="24"/>
  <c r="U14" i="24"/>
  <c r="U7" i="24"/>
  <c r="O16" i="24"/>
  <c r="L10" i="24"/>
  <c r="Q8" i="24"/>
  <c r="Q9" i="24"/>
  <c r="Q10" i="24"/>
  <c r="Q11" i="24"/>
  <c r="R11" i="24" s="1"/>
  <c r="Q12" i="24"/>
  <c r="R12" i="24" s="1"/>
  <c r="Q13" i="24"/>
  <c r="R13" i="24" s="1"/>
  <c r="Q14" i="24"/>
  <c r="R14" i="24" s="1"/>
  <c r="R8" i="24"/>
  <c r="R9" i="24"/>
  <c r="R10" i="24"/>
  <c r="D28" i="9" l="1"/>
  <c r="G27" i="9"/>
  <c r="C27" i="9"/>
  <c r="H27" i="9"/>
  <c r="J27" i="9" s="1"/>
  <c r="E28" i="9"/>
  <c r="F26" i="9"/>
  <c r="I26" i="9" s="1"/>
  <c r="D22" i="24"/>
  <c r="D21" i="24"/>
  <c r="E21" i="24"/>
  <c r="D20" i="24"/>
  <c r="D19" i="24"/>
  <c r="D18" i="24"/>
  <c r="E18" i="24"/>
  <c r="E19" i="24"/>
  <c r="E20" i="24"/>
  <c r="P8" i="24"/>
  <c r="P9" i="24"/>
  <c r="P10" i="24"/>
  <c r="P11" i="24"/>
  <c r="P12" i="24"/>
  <c r="P13" i="24"/>
  <c r="P14" i="24"/>
  <c r="O8" i="24"/>
  <c r="O9" i="24"/>
  <c r="O10" i="24"/>
  <c r="O11" i="24"/>
  <c r="O12" i="24"/>
  <c r="O13" i="24"/>
  <c r="O14" i="24"/>
  <c r="E14" i="24"/>
  <c r="G14" i="24" s="1"/>
  <c r="E13" i="24"/>
  <c r="G13" i="24" s="1"/>
  <c r="E12" i="24"/>
  <c r="G12" i="24" s="1"/>
  <c r="E11" i="24"/>
  <c r="G11" i="24" s="1"/>
  <c r="E10" i="24"/>
  <c r="G10" i="24" s="1"/>
  <c r="E9" i="24"/>
  <c r="G9" i="24" s="1"/>
  <c r="E8" i="24"/>
  <c r="G8" i="24" s="1"/>
  <c r="G7" i="24"/>
  <c r="H28" i="9" l="1"/>
  <c r="E29" i="9"/>
  <c r="H29" i="9" s="1"/>
  <c r="F27" i="9"/>
  <c r="I27" i="9" s="1"/>
  <c r="G28" i="9"/>
  <c r="F28" i="9" s="1"/>
  <c r="I28" i="9" s="1"/>
  <c r="D29" i="9"/>
  <c r="C28" i="9"/>
  <c r="H7" i="24"/>
  <c r="R7" i="24"/>
  <c r="H9" i="24"/>
  <c r="I9" i="24"/>
  <c r="K9" i="24" s="1"/>
  <c r="I8" i="24"/>
  <c r="H8" i="24"/>
  <c r="K8" i="24" s="1"/>
  <c r="I10" i="24"/>
  <c r="H10" i="24"/>
  <c r="K10" i="24"/>
  <c r="M10" i="24" s="1"/>
  <c r="I11" i="24"/>
  <c r="H11" i="24"/>
  <c r="K11" i="24" s="1"/>
  <c r="I12" i="24"/>
  <c r="H12" i="24"/>
  <c r="K12" i="24" s="1"/>
  <c r="I13" i="24"/>
  <c r="H13" i="24"/>
  <c r="K13" i="24" s="1"/>
  <c r="I14" i="24"/>
  <c r="H14" i="24"/>
  <c r="K14" i="24" s="1"/>
  <c r="L7" i="24"/>
  <c r="K7" i="24"/>
  <c r="K16" i="24" s="1"/>
  <c r="E14" i="18"/>
  <c r="H14" i="18"/>
  <c r="C14" i="18"/>
  <c r="D8" i="13"/>
  <c r="D9" i="13"/>
  <c r="D14" i="18" s="1"/>
  <c r="D10" i="13"/>
  <c r="D7" i="13"/>
  <c r="M75" i="15"/>
  <c r="L75" i="15"/>
  <c r="K75" i="15"/>
  <c r="J75" i="15"/>
  <c r="I75" i="15"/>
  <c r="H75" i="15"/>
  <c r="G75" i="15"/>
  <c r="F75" i="15"/>
  <c r="G20" i="15"/>
  <c r="H20" i="15"/>
  <c r="I20" i="15"/>
  <c r="J20" i="15"/>
  <c r="K20" i="15"/>
  <c r="L20" i="15"/>
  <c r="M20" i="15"/>
  <c r="F20" i="15"/>
  <c r="G8" i="15"/>
  <c r="G9" i="15" s="1"/>
  <c r="H8" i="15"/>
  <c r="H9" i="15" s="1"/>
  <c r="I8" i="15"/>
  <c r="I9" i="15" s="1"/>
  <c r="J8" i="15"/>
  <c r="J9" i="15" s="1"/>
  <c r="K8" i="15"/>
  <c r="K9" i="15" s="1"/>
  <c r="L8" i="15"/>
  <c r="L9" i="15" s="1"/>
  <c r="M8" i="15"/>
  <c r="M9" i="15" s="1"/>
  <c r="F8" i="15"/>
  <c r="F9" i="15" s="1"/>
  <c r="J28" i="9" l="1"/>
  <c r="G29" i="9"/>
  <c r="F29" i="9" s="1"/>
  <c r="I29" i="9" s="1"/>
  <c r="C29" i="9"/>
  <c r="T16" i="24"/>
  <c r="H16" i="24"/>
  <c r="H17" i="24" s="1"/>
  <c r="L14" i="24"/>
  <c r="L8" i="24"/>
  <c r="M8" i="24"/>
  <c r="M14" i="24"/>
  <c r="L13" i="24"/>
  <c r="M13" i="24" s="1"/>
  <c r="L12" i="24"/>
  <c r="M12" i="24" s="1"/>
  <c r="L9" i="24"/>
  <c r="M9" i="24" s="1"/>
  <c r="M7" i="24"/>
  <c r="L11" i="24"/>
  <c r="M11" i="24" s="1"/>
  <c r="L63" i="15"/>
  <c r="L64" i="15" s="1"/>
  <c r="M63" i="15"/>
  <c r="M64" i="15" s="1"/>
  <c r="K63" i="15"/>
  <c r="K64" i="15" s="1"/>
  <c r="J63" i="15"/>
  <c r="J64" i="15" s="1"/>
  <c r="H63" i="15"/>
  <c r="H64" i="15" s="1"/>
  <c r="I63" i="15"/>
  <c r="I64" i="15" s="1"/>
  <c r="G63" i="15"/>
  <c r="F63" i="15"/>
  <c r="F64" i="15" s="1"/>
  <c r="J29" i="9" l="1"/>
  <c r="G64" i="15"/>
  <c r="F7" i="7" l="1"/>
  <c r="I9572" i="33" l="1" a="1"/>
  <c r="I9572" i="33"/>
  <c r="I9570" i="33" a="1"/>
  <c r="I9571" i="33" a="1"/>
  <c r="I9571" i="33" s="1"/>
  <c r="I9570" i="33"/>
  <c r="I10161" i="33" a="1"/>
  <c r="I10161" i="33" s="1"/>
  <c r="I10155" i="33" a="1"/>
  <c r="I10155" i="33"/>
  <c r="I10152" i="33" a="1"/>
  <c r="I10152" i="33" s="1"/>
  <c r="I10148" i="33" a="1"/>
  <c r="I10148" i="33" s="1"/>
  <c r="I10144" i="33" a="1"/>
  <c r="I10144" i="33" s="1"/>
  <c r="I10143" i="33" a="1"/>
  <c r="I10143" i="33" s="1"/>
  <c r="I10142" i="33" a="1"/>
  <c r="I10142" i="33"/>
  <c r="I10133" i="33" a="1"/>
  <c r="I10133" i="33" s="1"/>
  <c r="I10132" i="33" a="1"/>
  <c r="I10132" i="33" s="1"/>
  <c r="I10128" i="33" a="1"/>
  <c r="I10128" i="33" s="1"/>
  <c r="I10123" i="33" a="1"/>
  <c r="I10123" i="33"/>
  <c r="I10160" i="33" a="1"/>
  <c r="I10160" i="33"/>
  <c r="I10156" i="33" a="1"/>
  <c r="I10156" i="33" s="1"/>
  <c r="I10149" i="33" a="1"/>
  <c r="I10149" i="33" s="1"/>
  <c r="I10145" i="33" a="1"/>
  <c r="I10145" i="33" s="1"/>
  <c r="I10134" i="33" a="1"/>
  <c r="I10134" i="33"/>
  <c r="I10129" i="33" a="1"/>
  <c r="I10129" i="33"/>
  <c r="I10125" i="33" a="1"/>
  <c r="I10125" i="33" s="1"/>
  <c r="I10158" i="33" a="1"/>
  <c r="I10158" i="33" s="1"/>
  <c r="I10154" i="33" a="1"/>
  <c r="I10154" i="33"/>
  <c r="I10150" i="33" a="1"/>
  <c r="I10150" i="33"/>
  <c r="I10147" i="33" a="1"/>
  <c r="I10147" i="33" s="1"/>
  <c r="I10131" i="33" a="1"/>
  <c r="I10131" i="33" s="1"/>
  <c r="I10127" i="33" a="1"/>
  <c r="I10127" i="33"/>
  <c r="I10159" i="33" a="1"/>
  <c r="I10159" i="33"/>
  <c r="I10157" i="33" a="1"/>
  <c r="I10157" i="33" s="1"/>
  <c r="I10153" i="33" a="1"/>
  <c r="I10153" i="33" s="1"/>
  <c r="I10151" i="33" a="1"/>
  <c r="I10151" i="33" s="1"/>
  <c r="I10146" i="33" a="1"/>
  <c r="I10146" i="33"/>
  <c r="I10135" i="33" a="1"/>
  <c r="I10135" i="33"/>
  <c r="I10130" i="33" a="1"/>
  <c r="I10130" i="33"/>
  <c r="I10126" i="33" a="1"/>
  <c r="I10126" i="33"/>
  <c r="I9745" i="33" a="1"/>
  <c r="I9745" i="33"/>
  <c r="I9744" i="33" a="1"/>
  <c r="I9744" i="33"/>
  <c r="I9743" i="33" a="1"/>
  <c r="I9743" i="33"/>
  <c r="I9742" i="33" a="1"/>
  <c r="I9742" i="33"/>
  <c r="I9741" i="33" a="1"/>
  <c r="I9741" i="33"/>
  <c r="I9740" i="33" a="1"/>
  <c r="I9740" i="33"/>
  <c r="I9739" i="33" a="1"/>
  <c r="I9739" i="33"/>
  <c r="I9738" i="33" a="1"/>
  <c r="I9738" i="33" s="1"/>
  <c r="I9737" i="33" a="1"/>
  <c r="I9737" i="33"/>
  <c r="I9736" i="33" a="1"/>
  <c r="I9736" i="33"/>
  <c r="I9735" i="33" a="1"/>
  <c r="I9735" i="33"/>
  <c r="I9734" i="33" a="1"/>
  <c r="I9734" i="33"/>
  <c r="I9733" i="33" a="1"/>
  <c r="I9733" i="33"/>
  <c r="I9732" i="33" a="1"/>
  <c r="I9732" i="33"/>
  <c r="I9731" i="33" a="1"/>
  <c r="I9731" i="33"/>
  <c r="I9730" i="33" a="1"/>
  <c r="I9730" i="33"/>
  <c r="I9729" i="33" a="1"/>
  <c r="I9729" i="33"/>
  <c r="I9728" i="33" a="1"/>
  <c r="I9728" i="33"/>
  <c r="I9727" i="33" a="1"/>
  <c r="I9727" i="33"/>
  <c r="I9726" i="33" a="1"/>
  <c r="I9726" i="33"/>
  <c r="I9719" i="33" a="1"/>
  <c r="I9719" i="33"/>
  <c r="I9718" i="33" a="1"/>
  <c r="I9718" i="33"/>
  <c r="I9717" i="33" a="1"/>
  <c r="I9717" i="33"/>
  <c r="I9716" i="33" a="1"/>
  <c r="I9716" i="33"/>
  <c r="I9715" i="33" a="1"/>
  <c r="I9715" i="33"/>
  <c r="I9714" i="33" a="1"/>
  <c r="I9714" i="33"/>
  <c r="I9713" i="33" a="1"/>
  <c r="I9713" i="33"/>
  <c r="I9712" i="33" a="1"/>
  <c r="I9712" i="33"/>
  <c r="I9711" i="33" a="1"/>
  <c r="I9711" i="33" s="1"/>
  <c r="I9710" i="33" a="1"/>
  <c r="I9710" i="33" s="1"/>
  <c r="I9709" i="33" a="1"/>
  <c r="I9709" i="33"/>
  <c r="I9708" i="33" a="1"/>
  <c r="I9708" i="33"/>
  <c r="I9706" i="33" a="1"/>
  <c r="I9706" i="33"/>
  <c r="I9705" i="33" a="1"/>
  <c r="I9705" i="33"/>
  <c r="I9704" i="33" a="1"/>
  <c r="I9704" i="33"/>
  <c r="I9703" i="33" a="1"/>
  <c r="I9703" i="33"/>
  <c r="I9702" i="33" a="1"/>
  <c r="I9702" i="33"/>
  <c r="I9701" i="33" a="1"/>
  <c r="I9701" i="33"/>
  <c r="I9700" i="33" a="1"/>
  <c r="I9700" i="33"/>
  <c r="I9693" i="33" a="1"/>
  <c r="I9693" i="33"/>
  <c r="I9692" i="33" a="1"/>
  <c r="I9692" i="33"/>
  <c r="I9691" i="33" a="1"/>
  <c r="I9691" i="33"/>
  <c r="I9690" i="33" a="1"/>
  <c r="I9690" i="33"/>
  <c r="I9689" i="33" a="1"/>
  <c r="I9689" i="33"/>
  <c r="I9688" i="33" a="1"/>
  <c r="I9688" i="33"/>
  <c r="I9687" i="33" a="1"/>
  <c r="I9687" i="33"/>
  <c r="I9686" i="33" a="1"/>
  <c r="I9686" i="33"/>
  <c r="I9685" i="33" a="1"/>
  <c r="I9685" i="33"/>
  <c r="I9684" i="33" a="1"/>
  <c r="I9684" i="33" s="1"/>
  <c r="I9683" i="33" a="1"/>
  <c r="I9683" i="33" s="1"/>
  <c r="I9682" i="33" a="1"/>
  <c r="I9682" i="33" s="1"/>
  <c r="I9681" i="33" a="1"/>
  <c r="I9681" i="33"/>
  <c r="I9680" i="33" a="1"/>
  <c r="I9680" i="33"/>
  <c r="I9679" i="33" a="1"/>
  <c r="I9679" i="33"/>
  <c r="I9678" i="33" a="1"/>
  <c r="I9678" i="33"/>
  <c r="I9677" i="33" a="1"/>
  <c r="I9677" i="33"/>
  <c r="I9676" i="33" a="1"/>
  <c r="I9676" i="33"/>
  <c r="I9675" i="33" a="1"/>
  <c r="I9675" i="33"/>
  <c r="I9674" i="33" a="1"/>
  <c r="I9674" i="33"/>
  <c r="I9667" i="33" a="1"/>
  <c r="I9667" i="33"/>
  <c r="I9666" i="33" a="1"/>
  <c r="I9666" i="33"/>
  <c r="I9665" i="33" a="1"/>
  <c r="I9665" i="33"/>
  <c r="I9664" i="33" a="1"/>
  <c r="I9664" i="33"/>
  <c r="I9663" i="33" a="1"/>
  <c r="I9663" i="33"/>
  <c r="I9662" i="33" a="1"/>
  <c r="I9662" i="33"/>
  <c r="I9661" i="33" a="1"/>
  <c r="I9661" i="33"/>
  <c r="I9660" i="33" a="1"/>
  <c r="I9660" i="33"/>
  <c r="I9659" i="33" a="1"/>
  <c r="I9659" i="33" s="1"/>
  <c r="I9658" i="33" a="1"/>
  <c r="I9658" i="33" s="1"/>
  <c r="I9657" i="33" a="1"/>
  <c r="I9657" i="33" s="1"/>
  <c r="I9656" i="33" a="1"/>
  <c r="I9656" i="33" s="1"/>
  <c r="I9655" i="33" a="1"/>
  <c r="I9655" i="33" s="1"/>
  <c r="I9654" i="33" a="1"/>
  <c r="I9654" i="33" s="1"/>
  <c r="I9653" i="33" a="1"/>
  <c r="I9653" i="33"/>
  <c r="I9652" i="33" a="1"/>
  <c r="I9652" i="33"/>
  <c r="I9651" i="33" a="1"/>
  <c r="I9651" i="33"/>
  <c r="I9650" i="33" a="1"/>
  <c r="I9650" i="33"/>
  <c r="I9649" i="33" a="1"/>
  <c r="I9649" i="33"/>
  <c r="I9648" i="33" a="1"/>
  <c r="I9648" i="33"/>
  <c r="I9641" i="33" a="1"/>
  <c r="I9641" i="33"/>
  <c r="I9640" i="33" a="1"/>
  <c r="I9640" i="33"/>
  <c r="I9639" i="33" a="1"/>
  <c r="I9639" i="33"/>
  <c r="I9638" i="33" a="1"/>
  <c r="I9638" i="33"/>
  <c r="I9637" i="33" a="1"/>
  <c r="I9637" i="33"/>
  <c r="I9636" i="33" a="1"/>
  <c r="I9636" i="33"/>
  <c r="I9635" i="33" a="1"/>
  <c r="I9635" i="33"/>
  <c r="I9634" i="33" a="1"/>
  <c r="I9634" i="33"/>
  <c r="I9633" i="33" a="1"/>
  <c r="I9633" i="33"/>
  <c r="I9632" i="33" a="1"/>
  <c r="I9632" i="33"/>
  <c r="I9631" i="33" a="1"/>
  <c r="I9631" i="33"/>
  <c r="I9630" i="33" a="1"/>
  <c r="I9630" i="33"/>
  <c r="I9629" i="33" a="1"/>
  <c r="I9629" i="33"/>
  <c r="I9628" i="33" a="1"/>
  <c r="I9628" i="33" s="1"/>
  <c r="I9627" i="33" a="1"/>
  <c r="I9627" i="33" s="1"/>
  <c r="I9626" i="33" a="1"/>
  <c r="I9626" i="33"/>
  <c r="I9625" i="33" a="1"/>
  <c r="I9625" i="33"/>
  <c r="I9624" i="33" a="1"/>
  <c r="I9624" i="33"/>
  <c r="I9623" i="33" a="1"/>
  <c r="I9623" i="33"/>
  <c r="I9622" i="33" a="1"/>
  <c r="I9622" i="33"/>
  <c r="I9615" i="33" a="1"/>
  <c r="I9615" i="33"/>
  <c r="I9614" i="33" a="1"/>
  <c r="I9614" i="33"/>
  <c r="I9613" i="33" a="1"/>
  <c r="I9613" i="33"/>
  <c r="I9612" i="33" a="1"/>
  <c r="I9612" i="33"/>
  <c r="I9611" i="33" a="1"/>
  <c r="I9611" i="33"/>
  <c r="I9610" i="33" a="1"/>
  <c r="I9610" i="33"/>
  <c r="I9609" i="33" a="1"/>
  <c r="I9609" i="33"/>
  <c r="I9608" i="33" a="1"/>
  <c r="I9608" i="33"/>
  <c r="I9607" i="33" a="1"/>
  <c r="I9607" i="33"/>
  <c r="I9606" i="33" a="1"/>
  <c r="I9606" i="33"/>
  <c r="I9605" i="33" a="1"/>
  <c r="I9605" i="33"/>
  <c r="I9604" i="33" a="1"/>
  <c r="I9604" i="33"/>
  <c r="I9603" i="33" a="1"/>
  <c r="I9603" i="33"/>
  <c r="I9602" i="33" a="1"/>
  <c r="I9602" i="33"/>
  <c r="I9601" i="33" a="1"/>
  <c r="I9601" i="33" s="1"/>
  <c r="I9600" i="33" a="1"/>
  <c r="I9600" i="33" s="1"/>
  <c r="I9599" i="33" a="1"/>
  <c r="I9599" i="33" s="1"/>
  <c r="I9598" i="33" a="1"/>
  <c r="I9598" i="33"/>
  <c r="I9597" i="33" a="1"/>
  <c r="I9597" i="33"/>
  <c r="I9596" i="33" a="1"/>
  <c r="I9596" i="33"/>
  <c r="I9589" i="33" a="1"/>
  <c r="I9589" i="33"/>
  <c r="I9588" i="33" a="1"/>
  <c r="I9588" i="33"/>
  <c r="I9587" i="33" a="1"/>
  <c r="I9587" i="33"/>
  <c r="I9586" i="33" a="1"/>
  <c r="I9586" i="33"/>
  <c r="I9585" i="33" a="1"/>
  <c r="I9585" i="33"/>
  <c r="I9584" i="33" a="1"/>
  <c r="I9584" i="33"/>
  <c r="I9583" i="33" a="1"/>
  <c r="I9583" i="33"/>
  <c r="I9582" i="33" a="1"/>
  <c r="I9582" i="33"/>
  <c r="I9581" i="33" a="1"/>
  <c r="I9581" i="33"/>
  <c r="I9580" i="33" a="1"/>
  <c r="I9580" i="33"/>
  <c r="I9579" i="33" a="1"/>
  <c r="I9579" i="33"/>
  <c r="I9578" i="33" a="1"/>
  <c r="I9578" i="33"/>
  <c r="I9577" i="33" a="1"/>
  <c r="I9577" i="33"/>
  <c r="I9576" i="33" a="1"/>
  <c r="I9576" i="33"/>
  <c r="I9575" i="33" a="1"/>
  <c r="I9575" i="33"/>
  <c r="I9574" i="33" a="1"/>
  <c r="I9574" i="33"/>
  <c r="I9573" i="33" a="1"/>
  <c r="I9573" i="33"/>
  <c r="I9707" i="33" a="1"/>
  <c r="I9707" i="33" s="1"/>
  <c r="I9780" i="33" l="1" a="1"/>
  <c r="I9780" i="33" s="1"/>
  <c r="I9779" i="33" a="1"/>
  <c r="I9779" i="33" s="1"/>
  <c r="I9778" i="33" a="1"/>
  <c r="I9778" i="33" s="1"/>
  <c r="I9771" i="33" a="1"/>
  <c r="I9771" i="33" s="1"/>
  <c r="I9770" i="33" a="1"/>
  <c r="I9770" i="33" s="1"/>
  <c r="I9769" i="33" a="1"/>
  <c r="I9769" i="33" s="1"/>
  <c r="I9768" i="33" a="1"/>
  <c r="I9768" i="33" s="1"/>
  <c r="I9767" i="33" a="1"/>
  <c r="I9767" i="33" s="1"/>
  <c r="I9766" i="33" a="1"/>
  <c r="I9766" i="33" s="1"/>
  <c r="I9783" i="33" a="1"/>
  <c r="I9783" i="33" s="1"/>
  <c r="I9782" i="33" a="1"/>
  <c r="I9782" i="33"/>
  <c r="I9781" i="33" a="1"/>
  <c r="I9781" i="33"/>
  <c r="I9765" i="33" a="1"/>
  <c r="I9765" i="33"/>
  <c r="I9764" i="33" a="1"/>
  <c r="I9764" i="33"/>
  <c r="I9763" i="33" a="1"/>
  <c r="I9763" i="33"/>
  <c r="I9762" i="33" a="1"/>
  <c r="I9762" i="33" s="1"/>
  <c r="I9761" i="33" a="1"/>
  <c r="I9761" i="33"/>
  <c r="I9760" i="33" a="1"/>
  <c r="I9760" i="33" s="1"/>
  <c r="I9759" i="33" a="1"/>
  <c r="I9759" i="33" s="1"/>
  <c r="I9758" i="33" a="1"/>
  <c r="I9758" i="33" s="1"/>
  <c r="I9757" i="33" a="1"/>
  <c r="I9757" i="33"/>
  <c r="I9756" i="33" a="1"/>
  <c r="I9756" i="33"/>
  <c r="I9755" i="33" a="1"/>
  <c r="I9755" i="33" s="1"/>
  <c r="I9754" i="33" a="1"/>
  <c r="I9754" i="33"/>
  <c r="I9753" i="33" a="1"/>
  <c r="I9753" i="33"/>
  <c r="I9752" i="33" a="1"/>
  <c r="I9752" i="33" s="1"/>
  <c r="I9883" i="33" l="1" a="1"/>
  <c r="I9883" i="33"/>
  <c r="I9871" i="33" a="1"/>
  <c r="I9871" i="33"/>
  <c r="I9865" i="33" a="1"/>
  <c r="I9865" i="33"/>
  <c r="I9858" i="33" a="1"/>
  <c r="I9858" i="33"/>
  <c r="I9846" i="33" a="1"/>
  <c r="I9846" i="33"/>
  <c r="I9840" i="33" a="1"/>
  <c r="I9840" i="33"/>
  <c r="I9834" i="33" a="1"/>
  <c r="I9834" i="33"/>
  <c r="I9822" i="33" a="1"/>
  <c r="I9822" i="33"/>
  <c r="I9816" i="33" a="1"/>
  <c r="I9816" i="33"/>
  <c r="I9809" i="33" a="1"/>
  <c r="I9809" i="33"/>
  <c r="I9794" i="33" a="1"/>
  <c r="I9794" i="33"/>
  <c r="I9785" i="33" a="1"/>
  <c r="I9785" i="33"/>
  <c r="I9875" i="33" a="1"/>
  <c r="I9875" i="33"/>
  <c r="I9869" i="33" a="1"/>
  <c r="I9869" i="33"/>
  <c r="I9863" i="33" a="1"/>
  <c r="I9863" i="33"/>
  <c r="I9857" i="33" a="1"/>
  <c r="I9857" i="33"/>
  <c r="I9845" i="33" a="1"/>
  <c r="I9845" i="33"/>
  <c r="I9839" i="33" a="1"/>
  <c r="I9839" i="33"/>
  <c r="I9833" i="33" a="1"/>
  <c r="I9833" i="33"/>
  <c r="I9820" i="33" a="1"/>
  <c r="I9820" i="33"/>
  <c r="I9814" i="33" a="1"/>
  <c r="I9814" i="33"/>
  <c r="I9808" i="33" a="1"/>
  <c r="I9808" i="33"/>
  <c r="I9791" i="33" a="1"/>
  <c r="I9791" i="33"/>
  <c r="I10124" i="33" a="1"/>
  <c r="I10124" i="33"/>
  <c r="I10122" i="33" a="1"/>
  <c r="I10122" i="33"/>
  <c r="I10121" i="33" a="1"/>
  <c r="I10121" i="33"/>
  <c r="I10120" i="33" a="1"/>
  <c r="I10120" i="33"/>
  <c r="I10119" i="33" a="1"/>
  <c r="I10119" i="33"/>
  <c r="I10118" i="33" a="1"/>
  <c r="I10118" i="33"/>
  <c r="I10117" i="33" a="1"/>
  <c r="I10117" i="33"/>
  <c r="I10116" i="33" a="1"/>
  <c r="I10116" i="33"/>
  <c r="I10109" i="33" a="1"/>
  <c r="I10109" i="33"/>
  <c r="I10108" i="33" a="1"/>
  <c r="I10108" i="33"/>
  <c r="I10107" i="33" a="1"/>
  <c r="I10107" i="33"/>
  <c r="I10106" i="33" a="1"/>
  <c r="I10106" i="33"/>
  <c r="I10105" i="33" a="1"/>
  <c r="I10105" i="33"/>
  <c r="I10104" i="33" a="1"/>
  <c r="I10104" i="33"/>
  <c r="I10103" i="33" a="1"/>
  <c r="I10103" i="33"/>
  <c r="I10102" i="33" a="1"/>
  <c r="I10102" i="33"/>
  <c r="I10101" i="33" a="1"/>
  <c r="I10101" i="33"/>
  <c r="I10100" i="33" a="1"/>
  <c r="I10100" i="33"/>
  <c r="I10099" i="33" a="1"/>
  <c r="I10099" i="33"/>
  <c r="I10098" i="33" a="1"/>
  <c r="I10098" i="33"/>
  <c r="I10097" i="33" a="1"/>
  <c r="I10097" i="33"/>
  <c r="I10096" i="33" a="1"/>
  <c r="I10096" i="33"/>
  <c r="I10095" i="33" a="1"/>
  <c r="I10095" i="33"/>
  <c r="I10094" i="33" a="1"/>
  <c r="I10094" i="33"/>
  <c r="I10093" i="33" a="1"/>
  <c r="I10093" i="33"/>
  <c r="I10092" i="33" a="1"/>
  <c r="I10092" i="33"/>
  <c r="I10091" i="33" a="1"/>
  <c r="I10091" i="33"/>
  <c r="I10090" i="33" a="1"/>
  <c r="I10090" i="33"/>
  <c r="I10083" i="33" a="1"/>
  <c r="I10083" i="33"/>
  <c r="I10082" i="33" a="1"/>
  <c r="I10082" i="33"/>
  <c r="I10081" i="33" a="1"/>
  <c r="I10081" i="33"/>
  <c r="I10080" i="33" a="1"/>
  <c r="I10080" i="33"/>
  <c r="I10079" i="33" a="1"/>
  <c r="I10079" i="33"/>
  <c r="I10078" i="33" a="1"/>
  <c r="I10078" i="33"/>
  <c r="I10077" i="33" a="1"/>
  <c r="I10077" i="33"/>
  <c r="I10076" i="33" a="1"/>
  <c r="I10076" i="33"/>
  <c r="I10075" i="33" a="1"/>
  <c r="I10075" i="33"/>
  <c r="I10074" i="33" a="1"/>
  <c r="I10074" i="33"/>
  <c r="I10073" i="33" a="1"/>
  <c r="I10073" i="33"/>
  <c r="I10072" i="33" a="1"/>
  <c r="I10072" i="33"/>
  <c r="I10071" i="33" a="1"/>
  <c r="I10071" i="33"/>
  <c r="I10070" i="33" a="1"/>
  <c r="I10070" i="33"/>
  <c r="I10069" i="33" a="1"/>
  <c r="I10069" i="33"/>
  <c r="I10068" i="33" a="1"/>
  <c r="I10068" i="33"/>
  <c r="I10067" i="33" a="1"/>
  <c r="I10067" i="33"/>
  <c r="I10066" i="33" a="1"/>
  <c r="I10066" i="33"/>
  <c r="I10065" i="33" a="1"/>
  <c r="I10065" i="33"/>
  <c r="I10064" i="33" a="1"/>
  <c r="I10064" i="33"/>
  <c r="I10057" i="33" a="1"/>
  <c r="I10057" i="33"/>
  <c r="I10056" i="33" a="1"/>
  <c r="I10056" i="33"/>
  <c r="I10055" i="33" a="1"/>
  <c r="I10055" i="33"/>
  <c r="I10054" i="33" a="1"/>
  <c r="I10054" i="33"/>
  <c r="I10053" i="33" a="1"/>
  <c r="I10053" i="33"/>
  <c r="I10052" i="33" a="1"/>
  <c r="I10052" i="33"/>
  <c r="I10051" i="33" a="1"/>
  <c r="I10051" i="33"/>
  <c r="I10050" i="33" a="1"/>
  <c r="I10050" i="33"/>
  <c r="I10049" i="33" a="1"/>
  <c r="I10049" i="33"/>
  <c r="I10048" i="33" a="1"/>
  <c r="I10048" i="33"/>
  <c r="I10047" i="33" a="1"/>
  <c r="I10047" i="33"/>
  <c r="I10046" i="33" a="1"/>
  <c r="I10046" i="33"/>
  <c r="I10045" i="33" a="1"/>
  <c r="I10045" i="33"/>
  <c r="I10044" i="33" a="1"/>
  <c r="I10044" i="33"/>
  <c r="I10043" i="33" a="1"/>
  <c r="I10043" i="33"/>
  <c r="I10042" i="33" a="1"/>
  <c r="I10042" i="33"/>
  <c r="I10041" i="33" a="1"/>
  <c r="I10041" i="33"/>
  <c r="I10040" i="33" a="1"/>
  <c r="I10040" i="33"/>
  <c r="I10039" i="33" a="1"/>
  <c r="I10039" i="33"/>
  <c r="I10038" i="33" a="1"/>
  <c r="I10038" i="33"/>
  <c r="I10031" i="33" a="1"/>
  <c r="I10031" i="33"/>
  <c r="I10030" i="33" a="1"/>
  <c r="I10030" i="33"/>
  <c r="I10029" i="33" a="1"/>
  <c r="I10029" i="33"/>
  <c r="I10028" i="33" a="1"/>
  <c r="I10028" i="33"/>
  <c r="I10027" i="33" a="1"/>
  <c r="I10027" i="33"/>
  <c r="I10026" i="33" a="1"/>
  <c r="I10026" i="33"/>
  <c r="I10025" i="33" a="1"/>
  <c r="I10025" i="33"/>
  <c r="I10024" i="33" a="1"/>
  <c r="I10024" i="33"/>
  <c r="I10023" i="33" a="1"/>
  <c r="I10023" i="33"/>
  <c r="I10022" i="33" a="1"/>
  <c r="I10022" i="33"/>
  <c r="I10021" i="33" a="1"/>
  <c r="I10021" i="33"/>
  <c r="I10020" i="33" a="1"/>
  <c r="I10020" i="33"/>
  <c r="I10019" i="33" a="1"/>
  <c r="I10019" i="33"/>
  <c r="I10018" i="33" a="1"/>
  <c r="I10018" i="33"/>
  <c r="I10017" i="33" a="1"/>
  <c r="I10017" i="33"/>
  <c r="I10016" i="33" a="1"/>
  <c r="I10016" i="33"/>
  <c r="I10015" i="33" a="1"/>
  <c r="I10015" i="33"/>
  <c r="I10014" i="33" a="1"/>
  <c r="I10014" i="33"/>
  <c r="I10013" i="33" a="1"/>
  <c r="I10013" i="33"/>
  <c r="I10012" i="33" a="1"/>
  <c r="I10012" i="33"/>
  <c r="I10005" i="33" a="1"/>
  <c r="I10005" i="33"/>
  <c r="I10004" i="33" a="1"/>
  <c r="I10004" i="33"/>
  <c r="I10003" i="33" a="1"/>
  <c r="I10003" i="33"/>
  <c r="I10002" i="33" a="1"/>
  <c r="I10002" i="33"/>
  <c r="I10001" i="33" a="1"/>
  <c r="I10001" i="33"/>
  <c r="I10000" i="33" a="1"/>
  <c r="I10000" i="33"/>
  <c r="I9999" i="33" a="1"/>
  <c r="I9999" i="33"/>
  <c r="I9998" i="33" a="1"/>
  <c r="I9998" i="33"/>
  <c r="I9997" i="33" a="1"/>
  <c r="I9997" i="33"/>
  <c r="I9996" i="33" a="1"/>
  <c r="I9996" i="33"/>
  <c r="I9995" i="33" a="1"/>
  <c r="I9995" i="33"/>
  <c r="I9994" i="33" a="1"/>
  <c r="I9994" i="33"/>
  <c r="I9993" i="33" a="1"/>
  <c r="I9993" i="33"/>
  <c r="I9992" i="33" a="1"/>
  <c r="I9992" i="33"/>
  <c r="I9991" i="33" a="1"/>
  <c r="I9991" i="33"/>
  <c r="I9990" i="33" a="1"/>
  <c r="I9990" i="33"/>
  <c r="I9989" i="33" a="1"/>
  <c r="I9989" i="33"/>
  <c r="I9988" i="33" a="1"/>
  <c r="I9988" i="33"/>
  <c r="I9987" i="33" a="1"/>
  <c r="I9987" i="33"/>
  <c r="I9986" i="33" a="1"/>
  <c r="I9986" i="33"/>
  <c r="I9979" i="33" a="1"/>
  <c r="I9979" i="33"/>
  <c r="I9978" i="33" a="1"/>
  <c r="I9978" i="33"/>
  <c r="I9977" i="33" a="1"/>
  <c r="I9977" i="33"/>
  <c r="I9976" i="33" a="1"/>
  <c r="I9976" i="33"/>
  <c r="I9975" i="33" a="1"/>
  <c r="I9975" i="33"/>
  <c r="I9974" i="33" a="1"/>
  <c r="I9974" i="33"/>
  <c r="I9973" i="33" a="1"/>
  <c r="I9973" i="33"/>
  <c r="I9972" i="33" a="1"/>
  <c r="I9972" i="33"/>
  <c r="I9971" i="33" a="1"/>
  <c r="I9971" i="33"/>
  <c r="I9970" i="33" a="1"/>
  <c r="I9970" i="33"/>
  <c r="I9969" i="33" a="1"/>
  <c r="I9969" i="33"/>
  <c r="I9968" i="33" a="1"/>
  <c r="I9968" i="33"/>
  <c r="I9967" i="33" a="1"/>
  <c r="I9967" i="33"/>
  <c r="I9966" i="33" a="1"/>
  <c r="I9966" i="33"/>
  <c r="I9965" i="33" a="1"/>
  <c r="I9965" i="33"/>
  <c r="I9964" i="33" a="1"/>
  <c r="I9964" i="33"/>
  <c r="I9963" i="33" a="1"/>
  <c r="I9963" i="33"/>
  <c r="I9962" i="33" a="1"/>
  <c r="I9962" i="33"/>
  <c r="I9961" i="33" a="1"/>
  <c r="I9961" i="33"/>
  <c r="I9960" i="33" a="1"/>
  <c r="I9960" i="33"/>
  <c r="I9953" i="33" a="1"/>
  <c r="I9953" i="33"/>
  <c r="I9952" i="33" a="1"/>
  <c r="I9952" i="33"/>
  <c r="I9951" i="33" a="1"/>
  <c r="I9951" i="33"/>
  <c r="I9950" i="33" a="1"/>
  <c r="I9950" i="33"/>
  <c r="I9949" i="33" a="1"/>
  <c r="I9949" i="33"/>
  <c r="I9948" i="33" a="1"/>
  <c r="I9948" i="33"/>
  <c r="I9947" i="33" a="1"/>
  <c r="I9947" i="33"/>
  <c r="I9946" i="33" a="1"/>
  <c r="I9946" i="33"/>
  <c r="I9945" i="33" a="1"/>
  <c r="I9945" i="33"/>
  <c r="I9944" i="33" a="1"/>
  <c r="I9944" i="33"/>
  <c r="I9943" i="33" a="1"/>
  <c r="I9943" i="33"/>
  <c r="I9942" i="33" a="1"/>
  <c r="I9942" i="33"/>
  <c r="I9941" i="33" a="1"/>
  <c r="I9941" i="33"/>
  <c r="I9940" i="33" a="1"/>
  <c r="I9940" i="33"/>
  <c r="I9939" i="33" a="1"/>
  <c r="I9939" i="33"/>
  <c r="I9938" i="33" a="1"/>
  <c r="I9938" i="33"/>
  <c r="I9937" i="33" a="1"/>
  <c r="I9937" i="33"/>
  <c r="I9936" i="33" a="1"/>
  <c r="I9936" i="33"/>
  <c r="I9935" i="33" a="1"/>
  <c r="I9935" i="33"/>
  <c r="I9934" i="33" a="1"/>
  <c r="I9934" i="33"/>
  <c r="I9927" i="33" a="1"/>
  <c r="I9927" i="33"/>
  <c r="I9926" i="33" a="1"/>
  <c r="I9926" i="33"/>
  <c r="I9925" i="33" a="1"/>
  <c r="I9925" i="33"/>
  <c r="I9924" i="33" a="1"/>
  <c r="I9924" i="33"/>
  <c r="I9923" i="33" a="1"/>
  <c r="I9923" i="33"/>
  <c r="I9922" i="33" a="1"/>
  <c r="I9922" i="33"/>
  <c r="I9921" i="33" a="1"/>
  <c r="I9921" i="33"/>
  <c r="I9920" i="33" a="1"/>
  <c r="I9920" i="33"/>
  <c r="I9919" i="33" a="1"/>
  <c r="I9919" i="33"/>
  <c r="I9918" i="33" a="1"/>
  <c r="I9918" i="33"/>
  <c r="I9917" i="33" a="1"/>
  <c r="I9917" i="33"/>
  <c r="I9916" i="33" a="1"/>
  <c r="I9916" i="33"/>
  <c r="I9915" i="33" a="1"/>
  <c r="I9915" i="33"/>
  <c r="I9914" i="33" a="1"/>
  <c r="I9914" i="33"/>
  <c r="I9913" i="33" a="1"/>
  <c r="I9913" i="33"/>
  <c r="I9912" i="33" a="1"/>
  <c r="I9912" i="33"/>
  <c r="I9911" i="33" a="1"/>
  <c r="I9911" i="33"/>
  <c r="I9910" i="33" a="1"/>
  <c r="I9910" i="33"/>
  <c r="I9909" i="33" a="1"/>
  <c r="I9909" i="33"/>
  <c r="I9908" i="33" a="1"/>
  <c r="I9908" i="33"/>
  <c r="I9901" i="33" a="1"/>
  <c r="I9901" i="33"/>
  <c r="I9900" i="33" a="1"/>
  <c r="I9900" i="33"/>
  <c r="I9899" i="33" a="1"/>
  <c r="I9899" i="33"/>
  <c r="I9898" i="33" a="1"/>
  <c r="I9898" i="33"/>
  <c r="I9897" i="33" a="1"/>
  <c r="I9897" i="33"/>
  <c r="I9896" i="33" a="1"/>
  <c r="I9896" i="33"/>
  <c r="I9895" i="33" a="1"/>
  <c r="I9895" i="33"/>
  <c r="I9894" i="33" a="1"/>
  <c r="I9894" i="33"/>
  <c r="I9893" i="33" a="1"/>
  <c r="I9893" i="33"/>
  <c r="I9892" i="33" a="1"/>
  <c r="I9892" i="33"/>
  <c r="I9891" i="33" a="1"/>
  <c r="I9891" i="33"/>
  <c r="I9890" i="33" a="1"/>
  <c r="I9890" i="33"/>
  <c r="I9889" i="33" a="1"/>
  <c r="I9889" i="33"/>
  <c r="I9888" i="33" a="1"/>
  <c r="I9888" i="33"/>
  <c r="I9887" i="33" a="1"/>
  <c r="I9887" i="33"/>
  <c r="I9885" i="33" a="1"/>
  <c r="I9885" i="33"/>
  <c r="I9872" i="33" a="1"/>
  <c r="I9872" i="33"/>
  <c r="I9866" i="33" a="1"/>
  <c r="I9866" i="33"/>
  <c r="I9861" i="33" a="1"/>
  <c r="I9861" i="33"/>
  <c r="I9848" i="33" a="1"/>
  <c r="I9848" i="33"/>
  <c r="I9842" i="33" a="1"/>
  <c r="I9842" i="33"/>
  <c r="I9836" i="33" a="1"/>
  <c r="I9836" i="33"/>
  <c r="I9821" i="33" a="1"/>
  <c r="I9821" i="33"/>
  <c r="I9815" i="33" a="1"/>
  <c r="I9815" i="33"/>
  <c r="I9810" i="33" a="1"/>
  <c r="I9810" i="33"/>
  <c r="I9807" i="33" a="1"/>
  <c r="I9807" i="33"/>
  <c r="I9805" i="33" a="1"/>
  <c r="I9805" i="33"/>
  <c r="I9797" i="33" a="1"/>
  <c r="I9797" i="33"/>
  <c r="I9793" i="33" a="1"/>
  <c r="I9793" i="33"/>
  <c r="I9792" i="33" a="1"/>
  <c r="I9792" i="33"/>
  <c r="I9790" i="33" a="1"/>
  <c r="I9790" i="33"/>
  <c r="I9787" i="33" a="1"/>
  <c r="I9787" i="33"/>
  <c r="I9784" i="33" a="1"/>
  <c r="I9784" i="33"/>
  <c r="I9884" i="33" a="1"/>
  <c r="I9884" i="33"/>
  <c r="I9873" i="33" a="1"/>
  <c r="I9873" i="33"/>
  <c r="I9867" i="33" a="1"/>
  <c r="I9867" i="33"/>
  <c r="I9860" i="33" a="1"/>
  <c r="I9860" i="33"/>
  <c r="I9849" i="33" a="1"/>
  <c r="I9849" i="33"/>
  <c r="I9843" i="33" a="1"/>
  <c r="I9843" i="33"/>
  <c r="I9837" i="33" a="1"/>
  <c r="I9837" i="33"/>
  <c r="I9831" i="33" a="1"/>
  <c r="I9831" i="33"/>
  <c r="I9819" i="33" a="1"/>
  <c r="I9819" i="33"/>
  <c r="I9813" i="33" a="1"/>
  <c r="I9813" i="33"/>
  <c r="I9806" i="33" a="1"/>
  <c r="I9806" i="33"/>
  <c r="I9789" i="33" a="1"/>
  <c r="I9789" i="33"/>
  <c r="I9886" i="33" a="1"/>
  <c r="I9886" i="33"/>
  <c r="I9874" i="33" a="1"/>
  <c r="I9874" i="33"/>
  <c r="I9868" i="33" a="1"/>
  <c r="I9868" i="33"/>
  <c r="I9862" i="33" a="1"/>
  <c r="I9862" i="33"/>
  <c r="I9856" i="33" a="1"/>
  <c r="I9856" i="33"/>
  <c r="I9844" i="33" a="1"/>
  <c r="I9844" i="33"/>
  <c r="I9838" i="33" a="1"/>
  <c r="I9838" i="33"/>
  <c r="I9832" i="33" a="1"/>
  <c r="I9832" i="33"/>
  <c r="I9817" i="33" a="1"/>
  <c r="I9817" i="33"/>
  <c r="I9812" i="33" a="1"/>
  <c r="I9812" i="33"/>
  <c r="I9795" i="33" a="1"/>
  <c r="I9795" i="33"/>
  <c r="I9786" i="33" a="1"/>
  <c r="I9786" i="33"/>
  <c r="I9882" i="33" a="1"/>
  <c r="I9882" i="33"/>
  <c r="I9870" i="33" a="1"/>
  <c r="I9870" i="33"/>
  <c r="I9864" i="33" a="1"/>
  <c r="I9864" i="33"/>
  <c r="I9859" i="33" a="1"/>
  <c r="I9859" i="33"/>
  <c r="I9847" i="33" a="1"/>
  <c r="I9847" i="33"/>
  <c r="I9841" i="33" a="1"/>
  <c r="I9841" i="33"/>
  <c r="I9835" i="33" a="1"/>
  <c r="I9835" i="33"/>
  <c r="I9830" i="33" a="1"/>
  <c r="I9830" i="33"/>
  <c r="I9823" i="33" a="1"/>
  <c r="I9823" i="33"/>
  <c r="I9818" i="33" a="1"/>
  <c r="I9818" i="33"/>
  <c r="I9811" i="33" a="1"/>
  <c r="I9811" i="33"/>
  <c r="I9804" i="33" a="1"/>
  <c r="I9804" i="33"/>
  <c r="I9796" i="33" a="1"/>
  <c r="I9796" i="33"/>
  <c r="I9788" i="33" a="1"/>
  <c r="I9788" i="3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<sst xmlns="http://schemas.openxmlformats.org/spreadsheetml/2006/main" count="75294" uniqueCount="10391">
  <si>
    <t>HDPE</t>
  </si>
  <si>
    <t>LDPE</t>
  </si>
  <si>
    <t>PET</t>
  </si>
  <si>
    <t>PP</t>
  </si>
  <si>
    <t>PVC</t>
  </si>
  <si>
    <t>EPS</t>
  </si>
  <si>
    <t>TRWP</t>
  </si>
  <si>
    <t>PHA</t>
  </si>
  <si>
    <t xml:space="preserve">PS </t>
  </si>
  <si>
    <t>PBAT</t>
  </si>
  <si>
    <t>PAN</t>
  </si>
  <si>
    <t>SSDR water</t>
  </si>
  <si>
    <t xml:space="preserve">Polymer type </t>
  </si>
  <si>
    <t>PA_Nylon</t>
  </si>
  <si>
    <t>-</t>
  </si>
  <si>
    <t>starch_blend</t>
  </si>
  <si>
    <t>SSDR sediment</t>
  </si>
  <si>
    <t>SSDR soil</t>
  </si>
  <si>
    <t>SUPPORTING INFORMATION FOR:</t>
  </si>
  <si>
    <t>Description:</t>
  </si>
  <si>
    <t>PLA</t>
  </si>
  <si>
    <t>Europe</t>
  </si>
  <si>
    <t>Oceania</t>
  </si>
  <si>
    <t>PS</t>
  </si>
  <si>
    <t>polymer type</t>
  </si>
  <si>
    <t>default sed rate [s-1]</t>
  </si>
  <si>
    <t xml:space="preserve">Default sedimentation rates for low-density polymers </t>
  </si>
  <si>
    <t>Region</t>
  </si>
  <si>
    <t>Latin America</t>
  </si>
  <si>
    <t>Central Asia</t>
  </si>
  <si>
    <t>Southeast Asia</t>
  </si>
  <si>
    <t>Northern regions</t>
  </si>
  <si>
    <t>area_land_C</t>
  </si>
  <si>
    <t>area_sea_C</t>
  </si>
  <si>
    <t>areafrac_lw_C</t>
  </si>
  <si>
    <t>areafrac_nat_soil_C</t>
  </si>
  <si>
    <t>areafrac_agr_soil_C</t>
  </si>
  <si>
    <t>fracsf_lw_C</t>
  </si>
  <si>
    <t>temp_C</t>
  </si>
  <si>
    <t>wind_speed_C</t>
  </si>
  <si>
    <t>rain_rate_C</t>
  </si>
  <si>
    <t>depth_lw_C</t>
  </si>
  <si>
    <t>depth_sw_C</t>
  </si>
  <si>
    <t>frac_runoff_lw_C</t>
  </si>
  <si>
    <t>frac_infiltr_C</t>
  </si>
  <si>
    <t>soil_ero_C</t>
  </si>
  <si>
    <t>irrig_C</t>
  </si>
  <si>
    <t>area_land_G</t>
  </si>
  <si>
    <t>area_sea_G</t>
  </si>
  <si>
    <t>areafrac_lw_G</t>
  </si>
  <si>
    <t>areafrac_nat_soil_G</t>
  </si>
  <si>
    <t>areafrac_agr_soil_G</t>
  </si>
  <si>
    <t>fracsf_lw_G</t>
  </si>
  <si>
    <t>temp_G</t>
  </si>
  <si>
    <t>wind_speed_G</t>
  </si>
  <si>
    <t>rain_rate_G</t>
  </si>
  <si>
    <t>depth_lw_G</t>
  </si>
  <si>
    <t>depth_sw_G</t>
  </si>
  <si>
    <t>frac_runoff_lw_G</t>
  </si>
  <si>
    <t>frac_infiltr_G</t>
  </si>
  <si>
    <t>soil_ero_G</t>
  </si>
  <si>
    <t>irrig_G</t>
  </si>
  <si>
    <t>Regionalization parameters</t>
  </si>
  <si>
    <t xml:space="preserve">source </t>
  </si>
  <si>
    <t xml:space="preserve">unit </t>
  </si>
  <si>
    <t>description</t>
  </si>
  <si>
    <t>area of land</t>
  </si>
  <si>
    <t>area of sea</t>
  </si>
  <si>
    <t>fraction of land area allocated to river</t>
  </si>
  <si>
    <t xml:space="preserve">fraction of land area allocated to lake </t>
  </si>
  <si>
    <t xml:space="preserve">fraction of land area allocated to natural soil </t>
  </si>
  <si>
    <t xml:space="preserve">fraction of land area allocated to agricultural soil </t>
  </si>
  <si>
    <t>Calculated with HydroATLAS</t>
  </si>
  <si>
    <t>fraction of surface water allocated to river</t>
  </si>
  <si>
    <t>fraction of surface water allocated to lake</t>
  </si>
  <si>
    <t>temperature</t>
  </si>
  <si>
    <t>K</t>
  </si>
  <si>
    <t>wind speed</t>
  </si>
  <si>
    <t>[m*s-1]</t>
  </si>
  <si>
    <t>rain rate</t>
  </si>
  <si>
    <t>[m]</t>
  </si>
  <si>
    <t>depth lake water</t>
  </si>
  <si>
    <t>depth river water</t>
  </si>
  <si>
    <t>fraction runoff to river</t>
  </si>
  <si>
    <t>Fraction runoff in USEtox * Fraction of surface water allocated to river</t>
  </si>
  <si>
    <t>Fraction runoff in USEtox * Fraction of surface water allocated to lake</t>
  </si>
  <si>
    <t>fraction runoff to lake</t>
  </si>
  <si>
    <t>fraction infiltration</t>
  </si>
  <si>
    <t>CONTINENTAL SCALE</t>
  </si>
  <si>
    <t>GLOBAL SCALE</t>
  </si>
  <si>
    <t xml:space="preserve">soil erosion </t>
  </si>
  <si>
    <t>irrigation</t>
  </si>
  <si>
    <t>[m3]</t>
  </si>
  <si>
    <t>North America</t>
  </si>
  <si>
    <t>Africa &amp; Middle East</t>
  </si>
  <si>
    <t>parameter</t>
  </si>
  <si>
    <t xml:space="preserve">References </t>
  </si>
  <si>
    <t>a</t>
  </si>
  <si>
    <t>air</t>
  </si>
  <si>
    <t>areafrac_rw_C</t>
  </si>
  <si>
    <t>fracsf_rw_C</t>
  </si>
  <si>
    <t>depth_rw_C</t>
  </si>
  <si>
    <t>frac_runoff_rw_C</t>
  </si>
  <si>
    <t>areafrac_rw_G</t>
  </si>
  <si>
    <t>fracsf_rw_G</t>
  </si>
  <si>
    <t>depth_rw_G</t>
  </si>
  <si>
    <t>frac_runoff_rw_G</t>
  </si>
  <si>
    <t>Variable</t>
  </si>
  <si>
    <t>Scale</t>
  </si>
  <si>
    <t>SubCompart</t>
  </si>
  <si>
    <t>Regional</t>
  </si>
  <si>
    <t>Continental</t>
  </si>
  <si>
    <t>TotalArea</t>
  </si>
  <si>
    <t>FRACsea</t>
  </si>
  <si>
    <t>landFRAC</t>
  </si>
  <si>
    <t>river</t>
  </si>
  <si>
    <t>lake</t>
  </si>
  <si>
    <t>naturalsoil</t>
  </si>
  <si>
    <t>agriculturalsoil</t>
  </si>
  <si>
    <t>Temp</t>
  </si>
  <si>
    <t>WINDspeed</t>
  </si>
  <si>
    <t>RAINrate</t>
  </si>
  <si>
    <t>[mm*yr-1]</t>
  </si>
  <si>
    <t>VertDistance</t>
  </si>
  <si>
    <t>sea</t>
  </si>
  <si>
    <t>FRACinf</t>
  </si>
  <si>
    <t>SB4P notes</t>
  </si>
  <si>
    <t>othersoil</t>
  </si>
  <si>
    <t xml:space="preserve">fraction of land area allocated to other soil </t>
  </si>
  <si>
    <t>RhoS</t>
  </si>
  <si>
    <t>CorFacSSA</t>
  </si>
  <si>
    <t>m/s</t>
  </si>
  <si>
    <t>default sed velocity [m.s-1]</t>
  </si>
  <si>
    <t>m</t>
  </si>
  <si>
    <t>MinSettVel</t>
  </si>
  <si>
    <t>varName</t>
  </si>
  <si>
    <t>Kssdr</t>
  </si>
  <si>
    <t>marinesediment</t>
  </si>
  <si>
    <t>freshwatersediment</t>
  </si>
  <si>
    <t>lakesediment</t>
  </si>
  <si>
    <t>deepocean</t>
  </si>
  <si>
    <t>Total area needs to include the size of nested scales. We add the area of continental scale</t>
  </si>
  <si>
    <t>Adapted so include nested compartment</t>
  </si>
  <si>
    <t>FRACrun</t>
  </si>
  <si>
    <t>fraction runoff</t>
  </si>
  <si>
    <t>Note</t>
  </si>
  <si>
    <t>Cotton</t>
  </si>
  <si>
    <t>Linen</t>
  </si>
  <si>
    <t>Viscose</t>
  </si>
  <si>
    <t>Rayon</t>
  </si>
  <si>
    <t>Lyocell</t>
  </si>
  <si>
    <t>Modal</t>
  </si>
  <si>
    <t>dens_fw_species_C</t>
  </si>
  <si>
    <t>dens_fw_species_RoW</t>
  </si>
  <si>
    <t>dens_marine_species_C</t>
  </si>
  <si>
    <t>dens_marine_species_RoW</t>
  </si>
  <si>
    <t>dens_ter_species_C</t>
  </si>
  <si>
    <t>dens_ter_species_RoW</t>
  </si>
  <si>
    <t>depth water column</t>
  </si>
  <si>
    <t>UVintensity</t>
  </si>
  <si>
    <t>MICROBconc</t>
  </si>
  <si>
    <t>cloudwater</t>
  </si>
  <si>
    <t>PlasticFADE model</t>
  </si>
  <si>
    <t>[W*m-2]</t>
  </si>
  <si>
    <t>[CFU*mL-1]</t>
  </si>
  <si>
    <t>NA</t>
  </si>
  <si>
    <t>PU</t>
  </si>
  <si>
    <t>PCL</t>
  </si>
  <si>
    <t>PBSA</t>
  </si>
  <si>
    <t>Degrading_enzyme</t>
  </si>
  <si>
    <t>Fractions continental / global for the marine ecosystem</t>
  </si>
  <si>
    <t>Region in USEtox</t>
  </si>
  <si>
    <t>Marine regions in IUCN</t>
  </si>
  <si>
    <t xml:space="preserve">Number of coastal species in RoW </t>
  </si>
  <si>
    <t>Total of coastal species expected</t>
  </si>
  <si>
    <t>Real total of coastal species</t>
  </si>
  <si>
    <t>Coastal species in common</t>
  </si>
  <si>
    <t xml:space="preserve">Number endemic coastal species </t>
  </si>
  <si>
    <t xml:space="preserve">Number RoW only coastal species </t>
  </si>
  <si>
    <t xml:space="preserve"> % of species in Continental scale</t>
  </si>
  <si>
    <t>% of species in Global scale</t>
  </si>
  <si>
    <t>Total</t>
  </si>
  <si>
    <t>Atlantic Northwest, Atlantic Western Central , Pacific North East, Pacific Eastern Central</t>
  </si>
  <si>
    <t>Atlantic western central, Atlantic southwest, Pacific Eastern Centreal, Pacific Southeast</t>
  </si>
  <si>
    <t>Atlantic Northeast, Mediterranean and Black sea</t>
  </si>
  <si>
    <t>Africa + Middle East</t>
  </si>
  <si>
    <t>Atlantic eastern central, Mediterranean and Black sea, Atlantic Southeast, Indian Ocean Western</t>
  </si>
  <si>
    <t>Indian Ocean Western, Pacific Northwest</t>
  </si>
  <si>
    <t>Indian Ocean Eastern, Indian Ocean Western, Pacific Northwest, Pacific Western Central</t>
  </si>
  <si>
    <t>Arctic Sea, Atlantic North East, Atlantic Northwest, Pacific Northwest, Pacific Northeast</t>
  </si>
  <si>
    <t>Indian Ocean Eastern, Pacific Western Central, Pacific Southwest</t>
  </si>
  <si>
    <t>Update</t>
  </si>
  <si>
    <t>Global (30%)</t>
  </si>
  <si>
    <t>Water surface (29.5%)</t>
  </si>
  <si>
    <t>Water column (15.1%)</t>
  </si>
  <si>
    <t>Sediments (55.4%)</t>
  </si>
  <si>
    <t>Continental (20%)</t>
  </si>
  <si>
    <t>Sum</t>
  </si>
  <si>
    <t>% of species in Global scale (RoW)</t>
  </si>
  <si>
    <t>Number of species in global water (Marine Oceanic and Marine Deep Benthic)</t>
  </si>
  <si>
    <t xml:space="preserve"> % of species in RoW Continental scale</t>
  </si>
  <si>
    <t>Number of coastal species in region (Neritic zone and coastal zone)</t>
  </si>
  <si>
    <t>DegApproach</t>
  </si>
  <si>
    <t>PlasticFADE</t>
  </si>
  <si>
    <t>shape factor (1, 2, 3)</t>
  </si>
  <si>
    <t>% Reduction in mass</t>
  </si>
  <si>
    <t>Reference</t>
  </si>
  <si>
    <t>Material</t>
  </si>
  <si>
    <t>time (yr)</t>
  </si>
  <si>
    <t>SSDR (um/yr)</t>
  </si>
  <si>
    <t>Additional SSDRs are computed, based on the approach of Maga et al. (2022)</t>
  </si>
  <si>
    <t>Smith et al. (2021)</t>
  </si>
  <si>
    <t>SSDR (m/s)</t>
  </si>
  <si>
    <t>Initial size (um)</t>
  </si>
  <si>
    <t>Li et al. (2010)</t>
  </si>
  <si>
    <t>Species</t>
  </si>
  <si>
    <t>Distribution</t>
  </si>
  <si>
    <t>b</t>
  </si>
  <si>
    <t>c</t>
  </si>
  <si>
    <t>Data Source</t>
  </si>
  <si>
    <t>log normal</t>
  </si>
  <si>
    <t>EEF_w</t>
  </si>
  <si>
    <t>EEF_sed</t>
  </si>
  <si>
    <t>EEF_s</t>
  </si>
  <si>
    <t>Corella-Puertas et al. (2023)</t>
  </si>
  <si>
    <t>Saadi et al. (2025)</t>
  </si>
  <si>
    <t>Lower limit</t>
  </si>
  <si>
    <t>Upper limit</t>
  </si>
  <si>
    <t>Value (PAF m3/kg)</t>
  </si>
  <si>
    <t>a = left truncation (none here)</t>
  </si>
  <si>
    <t>b = sigma = sd log</t>
  </si>
  <si>
    <t>c = mu = LN(GEOMEAN)</t>
  </si>
  <si>
    <t>Lower limit SSDR [m/s]</t>
  </si>
  <si>
    <t>Upper limit SSDR [m/s]</t>
  </si>
  <si>
    <t>Geometric mean SSDR [m/s]</t>
  </si>
  <si>
    <t>Geometric mean SSDR [µm/year]</t>
  </si>
  <si>
    <t>Lower limit SSDR [µm/year]</t>
  </si>
  <si>
    <t>Upper limit SSDR [µm/year]</t>
  </si>
  <si>
    <t>log-normal distribution</t>
  </si>
  <si>
    <t>mu</t>
  </si>
  <si>
    <t>sigma</t>
  </si>
  <si>
    <t>z_0.995 =</t>
  </si>
  <si>
    <t>No degradation data in soil available. The SSDR of cotton was chosen as a proxy, given their common cellulosic composition</t>
  </si>
  <si>
    <t>Saadi &amp; Boulay (2026)</t>
  </si>
  <si>
    <t>SSDR values are taken from Louvet et al. (2026), Saadi et al. (2025), Saadi &amp; Boulay (2026), and Corella-Puertas et al. (2023). SBoo requires [m/s] as an input for Kssdr. It is assumed that SSDRs are log-normally distributed (Corella-Puertas et al., 2023), and that the lower to upper limit represents the 99% confidence interval (CI), from which the distribution parameters are derived and used as an input in SBoo (for probabilistic solver). However, when plasticFADE model empirical degradation constants (and their CI) are available, they are used as input to compute degradation rates, ignoring the values below.</t>
  </si>
  <si>
    <t>Adjustment factor per region</t>
  </si>
  <si>
    <t>Global average UV intensity</t>
  </si>
  <si>
    <t>Latitude range [º]</t>
  </si>
  <si>
    <t>Longitude range [º]</t>
  </si>
  <si>
    <t>Adjustment factor [-]</t>
  </si>
  <si>
    <t>(15, 75)</t>
  </si>
  <si>
    <t>(-170, -50)</t>
  </si>
  <si>
    <t>Default</t>
  </si>
  <si>
    <t>Tang &amp; Boulay (under revision)</t>
  </si>
  <si>
    <t>(-60, 15)</t>
  </si>
  <si>
    <t>(-90, -30)</t>
  </si>
  <si>
    <t>(35, 70)</t>
  </si>
  <si>
    <t>(40, 140)</t>
  </si>
  <si>
    <t>Compartment</t>
  </si>
  <si>
    <t>(-35, 35)</t>
  </si>
  <si>
    <t>(-20, 60)</t>
  </si>
  <si>
    <t>Freshwater (river)</t>
  </si>
  <si>
    <t>Belmont et al. (2007)</t>
  </si>
  <si>
    <t>Lake</t>
  </si>
  <si>
    <t>Morris et al. (1995)</t>
  </si>
  <si>
    <t>(-10, 35)</t>
  </si>
  <si>
    <t>(60, 150)</t>
  </si>
  <si>
    <t>Seawater surface</t>
  </si>
  <si>
    <t>Llabrés et al. (2010)</t>
  </si>
  <si>
    <t>(70, 90)</t>
  </si>
  <si>
    <t>(-180, 180)</t>
  </si>
  <si>
    <t>(-50, 0)</t>
  </si>
  <si>
    <t>(110, 180)</t>
  </si>
  <si>
    <t>Scaling factor per region &amp; compartment</t>
  </si>
  <si>
    <t>Depth [m]</t>
  </si>
  <si>
    <t>Scaling factor [%]</t>
  </si>
  <si>
    <t>Air</t>
  </si>
  <si>
    <t>–</t>
  </si>
  <si>
    <t>Agricultural soil</t>
  </si>
  <si>
    <t>Natural soil</t>
  </si>
  <si>
    <t>Other soil</t>
  </si>
  <si>
    <t>Cloudwater</t>
  </si>
  <si>
    <t>Freshwater</t>
  </si>
  <si>
    <t>Freshwater sediment</t>
  </si>
  <si>
    <t>Lake sediment</t>
  </si>
  <si>
    <t>(Carla updating)</t>
  </si>
  <si>
    <t>Seawater column</t>
  </si>
  <si>
    <t>Marine sediment</t>
  </si>
  <si>
    <t>Note: Since cloudwater is discontinuous droplets in air, we neglect the UV attenuation in cloudwater (K_d is defined for continuous water columns)</t>
  </si>
  <si>
    <t>Region- and compartment-specific UV intensity [W*m-2]</t>
  </si>
  <si>
    <r>
      <t>K_d [m</t>
    </r>
    <r>
      <rPr>
        <b/>
        <vertAlign val="superscript"/>
        <sz val="12"/>
        <rFont val="Aptos"/>
      </rPr>
      <t>-1</t>
    </r>
    <r>
      <rPr>
        <b/>
        <sz val="12"/>
        <rFont val="Aptos"/>
      </rPr>
      <t>]</t>
    </r>
  </si>
  <si>
    <t>Global scale</t>
  </si>
  <si>
    <t>SBoo compartment name</t>
  </si>
  <si>
    <t>Python Input (Louvet et al., 2026)</t>
  </si>
  <si>
    <t>Fitted value</t>
  </si>
  <si>
    <t>Standard deviation</t>
    <phoneticPr fontId="0" type="noConversion"/>
  </si>
  <si>
    <t>pol</t>
  </si>
  <si>
    <t>degx</t>
  </si>
  <si>
    <t>degtau</t>
  </si>
  <si>
    <t>degy</t>
  </si>
  <si>
    <t>degtheta</t>
  </si>
  <si>
    <t>degz</t>
  </si>
  <si>
    <t>degeta</t>
  </si>
  <si>
    <t>In this sheet, the distribution of the degradation parameters used in the monte carlo simulation are summarized. If plasticFADE inputs are provided, no Kssdr is used in the monte carlo simulation. SBoo uses this sheet as an input.</t>
  </si>
  <si>
    <t>depth sea water surface</t>
  </si>
  <si>
    <t>Calculated with HydroATLAS (Louvet et al., 2026)</t>
  </si>
  <si>
    <t>Louvet et al. (2026)</t>
  </si>
  <si>
    <t>Tunali &amp; Nowack (2025</t>
  </si>
  <si>
    <t>Chamas et al. (2020)</t>
  </si>
  <si>
    <t>Kounina et al. (2014)</t>
  </si>
  <si>
    <t>Lehner et al. (2022)</t>
  </si>
  <si>
    <t>Linke et al. (2019)</t>
  </si>
  <si>
    <t>Maga et al. (2022)</t>
  </si>
  <si>
    <t>Rosenbaum et al. (2008)</t>
  </si>
  <si>
    <t>SBoo input in R</t>
  </si>
  <si>
    <t>Supplementary information with derivation of input data for SimpleBox object-oriented (SBoo): degradation data, landscape data, UV intensity calculations, exposure and effect factors (EEFs), Species richness distribution.</t>
  </si>
  <si>
    <t>1.2. SSDRs for sediment compartments</t>
  </si>
  <si>
    <t xml:space="preserve">1.3. SSDRs for soil compartments </t>
  </si>
  <si>
    <t>1.4. PlasticFADE constants</t>
  </si>
  <si>
    <t>1. Degradation data</t>
  </si>
  <si>
    <t>References</t>
  </si>
  <si>
    <t>3. SimpleBox object-oriented input</t>
  </si>
  <si>
    <t xml:space="preserve">3.1. Regional landscape data </t>
  </si>
  <si>
    <t>3.2. Polymer data</t>
  </si>
  <si>
    <t>3.4. Exposure and effect factors per compartment with their distribution</t>
  </si>
  <si>
    <t>3.3. Polymer data for uncertainty analysis</t>
  </si>
  <si>
    <t>Table of content</t>
  </si>
  <si>
    <t>Description</t>
  </si>
  <si>
    <t>1.1. SSDRs for water compartments</t>
  </si>
  <si>
    <t>References to the data used in each sheet.</t>
  </si>
  <si>
    <t>- Specific surface degradation rates (SSDRs) obtained in literature or derived in previous studies, per compartment and per polymer. A range of values is given to reprsent the full range of degradation rate data available, used in the uncertainty analysis.
- PlasticFADE degradation model data given in Tang &amp; Boulay (under reivew). SimpleBox uses these inputs by default, if available for a specific polymer.</t>
  </si>
  <si>
    <t>plasticFADE empirical constants (deg: x, y, z, tau, theta and eta) are taken from Tang &amp; Boulay (under review). SBoo takes the empirical constants as an input, when available, and combines them with compartment and region specific UV intensity, as well as compartment specific microbial concentration. To derive the uncertainty associated with the degradation model, the mean and standard deviation of plasticFADE are used. The standard deviation defined in plasticFADE corresponds to the std. dev. of normal distribution in log-space, while the fitted value is the mean value from which we take the log.</t>
  </si>
  <si>
    <t>USEtox (Fantke et al., 2017)</t>
  </si>
  <si>
    <t>total area of the continent</t>
  </si>
  <si>
    <t>Tedetti &amp; Sempéré (2006)</t>
  </si>
  <si>
    <t>Continental water  depth - water surface depth = water column (depth where UV does not penetrate)</t>
  </si>
  <si>
    <t>Fantke et al. (2017)</t>
  </si>
  <si>
    <t>Chamas, A., Moon, H., Zheng, J., Qiu, Y., Tabassum, T., Jang, J. H., Abu-Omar, M., Scott, S. L., &amp; Suh, S. (2020). Degradation Rates of Plastics in the Environment. ACS Sustainable Chemistry &amp; Engineering, 8(9), 3494–3511. https://doi.org/10.1021/acssuschemeng.9b06635</t>
  </si>
  <si>
    <t>Corella-Puertas, E., Hajjar, C., Lavoie, J., &amp; Boulay, A.-M. (2023). MarILCA characterization factors for microplastic impacts in life cycle assessment: Physical effects on biota from emissions to aquatic environments. Journal of Cleaner Production, 418, 138197. https://doi.org/10.1016/j.jclepro.2023.138197</t>
  </si>
  <si>
    <t>Fantke, P., Bijster, M., Guignard, C., Hauschild, M. Z., Huijbregts, M. A. J., Jolliet, O., Kounina, A., Magaud, V., Margni, M., Mckone, T., Posthuma, L., Rosenbaum, R. K., van de Meent, D., van Zelm, R., &amp; Fantke, P. (2017). USEtox 2.0: Documentation (Version 1). USEtox International Center. https://doi.org/10.11581/DTU:00000011</t>
  </si>
  <si>
    <t>Kounina, A., Margni, M., Shaked, S., Bulle, C., &amp; Jolliet, O. (2014). Spatial analysis of toxic emissions in LCA: A sub-continental nested USEtox model with freshwater archetypes. Environment International, 69, 67–89. https://doi.org/10.1016/j.envint.2014.04.004</t>
  </si>
  <si>
    <t>Lehner, B., Messager, M. L., Korver, M. C., &amp; Linke, S. (2022). Global hydro-environmental lake characteristics at high spatial resolution. Scientific Data, 9(1), 351. https://doi.org/10.1038/s41597-022-01425-z</t>
  </si>
  <si>
    <t>Li, L., Frey, M., &amp; Browning, K. J. (2010). Biodegradability Study on Cotton and Polyester Fabrics. Journal of Engineered Fibers and Fabrics, 5(4), 155892501000500406. https://doi.org/10.1177/155892501000500406</t>
  </si>
  <si>
    <t>Linke, S., Lehner, B., Ouellet Dallaire, C., Ariwi, J., Grill, G., Anand, M., Beames, P., Burchard-Levine, V., Maxwell, S., Moidu, H., Tan, F., &amp; Thieme, M. (2019). Global hydro-environmental sub-basin and river reach characteristics at high spatial resolution. Scientific Data, 6(1), 283. https://doi.org/10.1038/s41597-019-0300-6</t>
  </si>
  <si>
    <t>Louvet, J., Quik, J. T. K., &amp; Boulay, A.-M. (2026). Regionalized characterization factors for microplastic emissions in life cycle assessment considering multimedia fate modelling. Journal of Cleaner Production, 538, 147217. https://doi.org/10.1016/j.jclepro.2025.147217</t>
  </si>
  <si>
    <t>Maga, D., Galafton, C., Blömer, J., Thonemann, N., Özdamar, A., &amp; Bertling, J. (2022). Methodology to address potential impacts of plastic emissions in life cycle assessment. The International Journal of Life Cycle Assessment, 27(3), 469–491. https://doi.org/10.1007/s11367-022-02040-1</t>
  </si>
  <si>
    <t>Saadi, N., &amp; Boulay, A.-M. (2026). Microfibers in Life Cycle Assessment: Comparing the Physical Effects of Cellulosic and Synthetic Fibers via Characterization Factors Development. Integrated Environmental Assessment and Management, vjag007. https://doi.org/10.1093/inteam/vjag007</t>
  </si>
  <si>
    <t>Saadi, N., Lavoie, J., Fantke, P., Redondo-Hasselerharm, P., &amp; Boulay, A.-M. (2025). Including impacts of microplastics in marine water and sediments in life cycle assessment. Journal of Cleaner Production, 520, 146037. https://doi.org/10.1016/j.jclepro.2025.146037</t>
  </si>
  <si>
    <t>Smith, S., Ozturk, M., &amp; Frey, M. (2021). Soil biodegradation of cotton fabrics treated with common finishes. Cellulose, 28(7), 4485–4494. https://doi.org/10.1007/s10570-020-03666-w</t>
  </si>
  <si>
    <t>Tedetti, M., &amp; Sempéré, R. (2006). Penetration of Ultraviolet Radiation in the Marine Environment. A Review. Photochemistry and Photobiology, 82(2), 389–397. https://doi.org/10.1562/2005-11-09-IR-733</t>
  </si>
  <si>
    <t>Rosenbaum, R. K., Bachmann, T. M., Gold, L. S., Huijbregts, M. A. J., Jolliet, O., Juraske, R., Koehler, A., Larsen, H. F., MacLeod, M., Margni, M., McKone, T. E., Payet, J., Schuhmacher, M., van de Meent, D., &amp; Hauschild, M. Z. (2008). USEtox—the UNEP-SETAC toxicity model: Recommended characterisation factors for human toxicity and freshwater ecotoxicity in life cycle impact assessment. The International Journal of Life Cycle Assessment, 13(7), 532–546. https://doi.org/10.1007/s11367-008-0038-4</t>
  </si>
  <si>
    <t>Tunali, M., &amp; Nowack, B. (2025). Towards including soil ecotoxicity of microplastics and tire wear particles into life cycle assessment. Ecotoxicology and Environmental Safety, 303, 118856. https://doi.org/10.1016/j.ecoenv.2025.118856</t>
  </si>
  <si>
    <t>5. USEtox data</t>
  </si>
  <si>
    <t>5.1. Effect factors</t>
  </si>
  <si>
    <t>5.2. Characterization factors</t>
  </si>
  <si>
    <t>4.2. Global exctinction probability (GEP)</t>
  </si>
  <si>
    <t>4.1. Marine species richness data</t>
  </si>
  <si>
    <t>4.1. Aggregation data</t>
  </si>
  <si>
    <t>67375-30-8</t>
  </si>
  <si>
    <t>50-28-2</t>
  </si>
  <si>
    <t>79622-59-6</t>
  </si>
  <si>
    <t>88-30-2</t>
  </si>
  <si>
    <t>57837-19-1</t>
  </si>
  <si>
    <t>56-72-4</t>
  </si>
  <si>
    <t>142459-58-3</t>
  </si>
  <si>
    <t>333-41-5</t>
  </si>
  <si>
    <t>298-02-2</t>
  </si>
  <si>
    <t>69-53-4</t>
  </si>
  <si>
    <t>140-66-9</t>
  </si>
  <si>
    <t>298-46-4</t>
  </si>
  <si>
    <t>52918-63-5</t>
  </si>
  <si>
    <t>65733-16-6</t>
  </si>
  <si>
    <t>81777-89-1</t>
  </si>
  <si>
    <t>115-29-7</t>
  </si>
  <si>
    <t>87674-68-8</t>
  </si>
  <si>
    <t>2921-88-2</t>
  </si>
  <si>
    <t>67614-33-9</t>
  </si>
  <si>
    <t>86-50-0</t>
  </si>
  <si>
    <t>29457-72-5</t>
  </si>
  <si>
    <t>272451-65-7</t>
  </si>
  <si>
    <t>42874-03-3</t>
  </si>
  <si>
    <t>56-75-7</t>
  </si>
  <si>
    <t>7440-44-0</t>
  </si>
  <si>
    <t>26159-34-2</t>
  </si>
  <si>
    <t>15307-79-6</t>
  </si>
  <si>
    <t>85-68-7</t>
  </si>
  <si>
    <t>13684-63-4</t>
  </si>
  <si>
    <t>732-11-6</t>
  </si>
  <si>
    <t>10605-21-7</t>
  </si>
  <si>
    <t>464-07-3</t>
  </si>
  <si>
    <t>60207-90-1</t>
  </si>
  <si>
    <t>121-75-5</t>
  </si>
  <si>
    <t>1912-24-9</t>
  </si>
  <si>
    <t>57-63-6</t>
  </si>
  <si>
    <t>10453-86-8</t>
  </si>
  <si>
    <t>82657-04-3</t>
  </si>
  <si>
    <t>83-79-4</t>
  </si>
  <si>
    <t>604-59-1</t>
  </si>
  <si>
    <t>15687-27-1</t>
  </si>
  <si>
    <t>29122-68-7</t>
  </si>
  <si>
    <t>57-13-6</t>
  </si>
  <si>
    <t>738-70-5</t>
  </si>
  <si>
    <t>79-01-6</t>
  </si>
  <si>
    <t>1071-83-6</t>
  </si>
  <si>
    <t>76578-12-6</t>
  </si>
  <si>
    <t>65277-42-1</t>
  </si>
  <si>
    <t>80-05-7</t>
  </si>
  <si>
    <t>79-57-2</t>
  </si>
  <si>
    <t>98-54-4</t>
  </si>
  <si>
    <t>78-48-8</t>
  </si>
  <si>
    <t>107534-96-3</t>
  </si>
  <si>
    <t>25311-71-1</t>
  </si>
  <si>
    <t>26530-20-1</t>
  </si>
  <si>
    <t>141-43-5</t>
  </si>
  <si>
    <t>7287-19-6</t>
  </si>
  <si>
    <t>122-34-9</t>
  </si>
  <si>
    <t>2439-99-8</t>
  </si>
  <si>
    <t>120928-09-8</t>
  </si>
  <si>
    <t>154-21-2</t>
  </si>
  <si>
    <t>99-06-9</t>
  </si>
  <si>
    <t>1194-65-6</t>
  </si>
  <si>
    <t>66-27-3</t>
  </si>
  <si>
    <t>118-96-7</t>
  </si>
  <si>
    <t>188425-85-6</t>
  </si>
  <si>
    <t>3380-34-5</t>
  </si>
  <si>
    <t>28249-77-6</t>
  </si>
  <si>
    <t>54910-89-3</t>
  </si>
  <si>
    <t>56108-12-4</t>
  </si>
  <si>
    <t>108-95-2</t>
  </si>
  <si>
    <t>52315-07-8</t>
  </si>
  <si>
    <t>21725-46-2</t>
  </si>
  <si>
    <t>131860-33-8</t>
  </si>
  <si>
    <t>63-25-2</t>
  </si>
  <si>
    <t>2939-80-2</t>
  </si>
  <si>
    <t>122548-33-8</t>
  </si>
  <si>
    <t>41198-08-7</t>
  </si>
  <si>
    <t>335104-84-2</t>
  </si>
  <si>
    <t>950782-86-2</t>
  </si>
  <si>
    <t>374726-62-2</t>
  </si>
  <si>
    <t>117718-60-2</t>
  </si>
  <si>
    <t>103361-09-7</t>
  </si>
  <si>
    <t>60-51-5</t>
  </si>
  <si>
    <t>1689-99-2</t>
  </si>
  <si>
    <t>50-60-2</t>
  </si>
  <si>
    <t>91465-08-6</t>
  </si>
  <si>
    <t>13408-56-5</t>
  </si>
  <si>
    <t>69377-81-7</t>
  </si>
  <si>
    <t>100986-85-4</t>
  </si>
  <si>
    <t>15972-60-8</t>
  </si>
  <si>
    <t>42017-89-0</t>
  </si>
  <si>
    <t>1982-49-6</t>
  </si>
  <si>
    <t>2487-90-3</t>
  </si>
  <si>
    <t>542-75-6</t>
  </si>
  <si>
    <t>53-86-1</t>
  </si>
  <si>
    <t>67564-91-4</t>
  </si>
  <si>
    <t>66267-77-4</t>
  </si>
  <si>
    <t>68694-11-1</t>
  </si>
  <si>
    <t>2893-78-9</t>
  </si>
  <si>
    <t>60-54-8</t>
  </si>
  <si>
    <t>98079-51-7</t>
  </si>
  <si>
    <t>107-21-1</t>
  </si>
  <si>
    <t>637-07-0</t>
  </si>
  <si>
    <t>57-92-1</t>
  </si>
  <si>
    <t>1897-45-6</t>
  </si>
  <si>
    <t>71626-11-4</t>
  </si>
  <si>
    <t>57966-95-7</t>
  </si>
  <si>
    <t>94125-34-5</t>
  </si>
  <si>
    <t>105512-06-9</t>
  </si>
  <si>
    <t>82633-79-2</t>
  </si>
  <si>
    <t>420-04-2</t>
  </si>
  <si>
    <t>62-73-7</t>
  </si>
  <si>
    <t>79277-27-3</t>
  </si>
  <si>
    <t>17804-35-2</t>
  </si>
  <si>
    <t>39515-41-8</t>
  </si>
  <si>
    <t>111-30-8</t>
  </si>
  <si>
    <t>178928-70-6</t>
  </si>
  <si>
    <t>28159-98-0</t>
  </si>
  <si>
    <t>1037-50-9</t>
  </si>
  <si>
    <t>102676-47-1</t>
  </si>
  <si>
    <t>95737-68-1</t>
  </si>
  <si>
    <t>2244-21-5</t>
  </si>
  <si>
    <t>66085-59-4</t>
  </si>
  <si>
    <t>23135-22-0</t>
  </si>
  <si>
    <t>16752-77-5</t>
  </si>
  <si>
    <t>128-03-0</t>
  </si>
  <si>
    <t>723-46-6</t>
  </si>
  <si>
    <t>330-54-1</t>
  </si>
  <si>
    <t>79617-96-2</t>
  </si>
  <si>
    <t>60168-88-9</t>
  </si>
  <si>
    <t>148477-71-8</t>
  </si>
  <si>
    <t>362-06-1</t>
  </si>
  <si>
    <t>1563-66-2</t>
  </si>
  <si>
    <t>66230-04-4</t>
  </si>
  <si>
    <t>183675-82-3</t>
  </si>
  <si>
    <t>1763-23-1</t>
  </si>
  <si>
    <t>111-68-2</t>
  </si>
  <si>
    <t>111-46-6</t>
  </si>
  <si>
    <t>882-09-7</t>
  </si>
  <si>
    <t>108731-70-0</t>
  </si>
  <si>
    <t>15165-79-4</t>
  </si>
  <si>
    <t>129909-90-6</t>
  </si>
  <si>
    <t>5234-68-4</t>
  </si>
  <si>
    <t>114-26-1</t>
  </si>
  <si>
    <t>10161-33-8</t>
  </si>
  <si>
    <t>100646-51-3</t>
  </si>
  <si>
    <t>62924-70-3</t>
  </si>
  <si>
    <t>66357-07-1</t>
  </si>
  <si>
    <t>74223-64-6</t>
  </si>
  <si>
    <t>122-11-2</t>
  </si>
  <si>
    <t>5902-51-2</t>
  </si>
  <si>
    <t>2312-35-8</t>
  </si>
  <si>
    <t>67747-09-5</t>
  </si>
  <si>
    <t>1085-98-9</t>
  </si>
  <si>
    <t>114-07-8</t>
  </si>
  <si>
    <t>1113-02-6</t>
  </si>
  <si>
    <t>144-74-1</t>
  </si>
  <si>
    <t>525-66-6</t>
  </si>
  <si>
    <t>72-20-8</t>
  </si>
  <si>
    <t>315-18-4</t>
  </si>
  <si>
    <t>500-28-7</t>
  </si>
  <si>
    <t>121-82-4</t>
  </si>
  <si>
    <t>117-81-7</t>
  </si>
  <si>
    <t>120067-83-6</t>
  </si>
  <si>
    <t>52645-53-1</t>
  </si>
  <si>
    <t>70458-96-7</t>
  </si>
  <si>
    <t>1197379-18-2</t>
  </si>
  <si>
    <t>23184-66-9</t>
  </si>
  <si>
    <t>51218-45-2</t>
  </si>
  <si>
    <t>60-56-0</t>
  </si>
  <si>
    <t>76674-21-0</t>
  </si>
  <si>
    <t>372137-35-4</t>
  </si>
  <si>
    <t>52-51-7</t>
  </si>
  <si>
    <t>35367-38-5</t>
  </si>
  <si>
    <t>115-32-2</t>
  </si>
  <si>
    <t>94-75-7</t>
  </si>
  <si>
    <t>10548-10-4</t>
  </si>
  <si>
    <t>479-45-8</t>
  </si>
  <si>
    <t>53404-22-1</t>
  </si>
  <si>
    <t>33820-53-0</t>
  </si>
  <si>
    <t>31218-83-4</t>
  </si>
  <si>
    <t>2385-85-5</t>
  </si>
  <si>
    <t>82-68-8</t>
  </si>
  <si>
    <t>161050-58-4</t>
  </si>
  <si>
    <t>4685-14-7</t>
  </si>
  <si>
    <t>2439-10-3</t>
  </si>
  <si>
    <t>66441-23-4</t>
  </si>
  <si>
    <t>68359-37-5</t>
  </si>
  <si>
    <t>30560-19-1</t>
  </si>
  <si>
    <t>112410-23-8</t>
  </si>
  <si>
    <t>64-86-8</t>
  </si>
  <si>
    <t>73231-34-2</t>
  </si>
  <si>
    <t>84087-01-4</t>
  </si>
  <si>
    <t>71-43-2</t>
  </si>
  <si>
    <t>950-37-8</t>
  </si>
  <si>
    <t>50-24-8</t>
  </si>
  <si>
    <t>120068-37-3</t>
  </si>
  <si>
    <t>156052-68-5</t>
  </si>
  <si>
    <t>58-89-9</t>
  </si>
  <si>
    <t>51707-55-2</t>
  </si>
  <si>
    <t>83055-99-6</t>
  </si>
  <si>
    <t>79-09-4</t>
  </si>
  <si>
    <t>586-62-9</t>
  </si>
  <si>
    <t>298-04-4</t>
  </si>
  <si>
    <t>81406-37-3</t>
  </si>
  <si>
    <t>13171-21-6</t>
  </si>
  <si>
    <t>5989-27-5</t>
  </si>
  <si>
    <t>4180-23-8</t>
  </si>
  <si>
    <t>110-91-8</t>
  </si>
  <si>
    <t>786-19-6</t>
  </si>
  <si>
    <t>10485-70-8</t>
  </si>
  <si>
    <t>15299-99-7</t>
  </si>
  <si>
    <t>103-90-2</t>
  </si>
  <si>
    <t>141517-21-7</t>
  </si>
  <si>
    <t>1420-06-0</t>
  </si>
  <si>
    <t>99129-21-2</t>
  </si>
  <si>
    <t>31121-93-4</t>
  </si>
  <si>
    <t>521-18-6</t>
  </si>
  <si>
    <t>10004-44-1</t>
  </si>
  <si>
    <t>1929-82-4</t>
  </si>
  <si>
    <t>104-55-2</t>
  </si>
  <si>
    <t>69327-76-0</t>
  </si>
  <si>
    <t>128639-02-1</t>
  </si>
  <si>
    <t>34014-18-1</t>
  </si>
  <si>
    <t>33629-47-9</t>
  </si>
  <si>
    <t>67-56-1</t>
  </si>
  <si>
    <t>10265-92-6</t>
  </si>
  <si>
    <t>51-52-5</t>
  </si>
  <si>
    <t>137-26-8</t>
  </si>
  <si>
    <t>81334-34-1</t>
  </si>
  <si>
    <t>34256-82-1</t>
  </si>
  <si>
    <t>1014-69-3</t>
  </si>
  <si>
    <t>95266-40-3</t>
  </si>
  <si>
    <t>127-65-1</t>
  </si>
  <si>
    <t>67614-32-8</t>
  </si>
  <si>
    <t>116255-48-2</t>
  </si>
  <si>
    <t>643-79-8</t>
  </si>
  <si>
    <t>116714-46-6</t>
  </si>
  <si>
    <t>7173-51-5</t>
  </si>
  <si>
    <t>375-95-1</t>
  </si>
  <si>
    <t>25171-63-5</t>
  </si>
  <si>
    <t>40716-66-3</t>
  </si>
  <si>
    <t>240494-70-6</t>
  </si>
  <si>
    <t>3383-96-8</t>
  </si>
  <si>
    <t>2032-59-9</t>
  </si>
  <si>
    <t>99-35-4</t>
  </si>
  <si>
    <t>2212-67-1</t>
  </si>
  <si>
    <t>82097-50-5</t>
  </si>
  <si>
    <t>111988-49-9</t>
  </si>
  <si>
    <t>165252-70-0</t>
  </si>
  <si>
    <t>79983-71-4</t>
  </si>
  <si>
    <t>36734-19-7</t>
  </si>
  <si>
    <t>15165-67-0</t>
  </si>
  <si>
    <t>59669-26-0</t>
  </si>
  <si>
    <t>50-32-8</t>
  </si>
  <si>
    <t>100784-20-1</t>
  </si>
  <si>
    <t>66332-96-5</t>
  </si>
  <si>
    <t>112143-82-5</t>
  </si>
  <si>
    <t>50-02-2</t>
  </si>
  <si>
    <t>25812-30-0</t>
  </si>
  <si>
    <t>118134-30-8</t>
  </si>
  <si>
    <t>151-21-3</t>
  </si>
  <si>
    <t>66357-35-5</t>
  </si>
  <si>
    <t>53-16-7</t>
  </si>
  <si>
    <t>3739-38-6</t>
  </si>
  <si>
    <t>57018-04-9</t>
  </si>
  <si>
    <t>78-70-6</t>
  </si>
  <si>
    <t>72490-01-8</t>
  </si>
  <si>
    <t>67-64-1</t>
  </si>
  <si>
    <t>85721-33-1</t>
  </si>
  <si>
    <t>5289-74-7</t>
  </si>
  <si>
    <t>129453-61-8</t>
  </si>
  <si>
    <t>145-73-3</t>
  </si>
  <si>
    <t>98886-44-3</t>
  </si>
  <si>
    <t>150114-71-9</t>
  </si>
  <si>
    <t>69409-94-5</t>
  </si>
  <si>
    <t>51235-04-2</t>
  </si>
  <si>
    <t>80844-07-1</t>
  </si>
  <si>
    <t>22224-92-6</t>
  </si>
  <si>
    <t>65954-19-0</t>
  </si>
  <si>
    <t>96489-71-3</t>
  </si>
  <si>
    <t>78-40-0</t>
  </si>
  <si>
    <t>86386-73-4</t>
  </si>
  <si>
    <t>43121-43-3</t>
  </si>
  <si>
    <t>135410-20-7</t>
  </si>
  <si>
    <t>88-89-1</t>
  </si>
  <si>
    <t>4437-85-8</t>
  </si>
  <si>
    <t>50-23-7</t>
  </si>
  <si>
    <t>110488-70-5</t>
  </si>
  <si>
    <t>64359-81-5</t>
  </si>
  <si>
    <t>55283-68-6</t>
  </si>
  <si>
    <t>98-55-5</t>
  </si>
  <si>
    <t>99-65-0</t>
  </si>
  <si>
    <t>2631-40-5</t>
  </si>
  <si>
    <t>533-74-4</t>
  </si>
  <si>
    <t>487-54-7</t>
  </si>
  <si>
    <t>13071-79-9</t>
  </si>
  <si>
    <t>19666-30-9</t>
  </si>
  <si>
    <t>121552-61-2</t>
  </si>
  <si>
    <t>4248-66-2</t>
  </si>
  <si>
    <t>1461-15-0</t>
  </si>
  <si>
    <t>72963-72-5</t>
  </si>
  <si>
    <t>179101-81-6</t>
  </si>
  <si>
    <t>55268-74-1</t>
  </si>
  <si>
    <t>55-38-9</t>
  </si>
  <si>
    <t>104206-82-8</t>
  </si>
  <si>
    <t>23103-98-2</t>
  </si>
  <si>
    <t>173159-57-4</t>
  </si>
  <si>
    <t>62-74-8</t>
  </si>
  <si>
    <t>87392-12-9</t>
  </si>
  <si>
    <t>158062-67-0</t>
  </si>
  <si>
    <t>15307-86-5</t>
  </si>
  <si>
    <t>14437-17-3</t>
  </si>
  <si>
    <t>134523-00-5</t>
  </si>
  <si>
    <t>301-12-2</t>
  </si>
  <si>
    <t>150-78-7</t>
  </si>
  <si>
    <t>53112-28-0</t>
  </si>
  <si>
    <t>138261-41-3</t>
  </si>
  <si>
    <t>33245-39-5</t>
  </si>
  <si>
    <t>131807-57-3</t>
  </si>
  <si>
    <t>1929-73-3</t>
  </si>
  <si>
    <t>50594-66-6</t>
  </si>
  <si>
    <t>118-93-4</t>
  </si>
  <si>
    <t>104040-78-0</t>
  </si>
  <si>
    <t>87-86-5</t>
  </si>
  <si>
    <t>40487-42-1</t>
  </si>
  <si>
    <t>119168-77-3</t>
  </si>
  <si>
    <t>109-86-4</t>
  </si>
  <si>
    <t>79-06-1</t>
  </si>
  <si>
    <t>135-88-6</t>
  </si>
  <si>
    <t>52-53-9</t>
  </si>
  <si>
    <t>181274-17-9</t>
  </si>
  <si>
    <t>56-38-2</t>
  </si>
  <si>
    <t>834-12-8</t>
  </si>
  <si>
    <t>67-48-1</t>
  </si>
  <si>
    <t>54-21-7</t>
  </si>
  <si>
    <t>98-01-1</t>
  </si>
  <si>
    <t>3244-90-4</t>
  </si>
  <si>
    <t>88-04-0</t>
  </si>
  <si>
    <t>6317-18-6</t>
  </si>
  <si>
    <t>3567-25-7</t>
  </si>
  <si>
    <t>78587-05-0</t>
  </si>
  <si>
    <t>144-55-8</t>
  </si>
  <si>
    <t>93379-54-5</t>
  </si>
  <si>
    <t>13311-84-7</t>
  </si>
  <si>
    <t>76578-14-8</t>
  </si>
  <si>
    <t>314-40-9</t>
  </si>
  <si>
    <t>163515-14-8</t>
  </si>
  <si>
    <t>173584-44-6</t>
  </si>
  <si>
    <t>122008-85-9</t>
  </si>
  <si>
    <t>84-66-2</t>
  </si>
  <si>
    <t>283594-90-1</t>
  </si>
  <si>
    <t>45298-90-6</t>
  </si>
  <si>
    <t>100-52-7</t>
  </si>
  <si>
    <t>219714-96-2</t>
  </si>
  <si>
    <t>59756-60-4</t>
  </si>
  <si>
    <t>54593-83-8</t>
  </si>
  <si>
    <t>20856-57-9</t>
  </si>
  <si>
    <t>27314-13-2</t>
  </si>
  <si>
    <t>3131-23-5</t>
  </si>
  <si>
    <t>147150-35-4</t>
  </si>
  <si>
    <t>5915-41-3</t>
  </si>
  <si>
    <t>1746-01-6</t>
  </si>
  <si>
    <t>24579-73-5</t>
  </si>
  <si>
    <t>64902-72-3</t>
  </si>
  <si>
    <t>61-68-7</t>
  </si>
  <si>
    <t>210880-92-5</t>
  </si>
  <si>
    <t>898-84-0</t>
  </si>
  <si>
    <t>67-68-5</t>
  </si>
  <si>
    <t>658066-35-4</t>
  </si>
  <si>
    <t>422556-08-9</t>
  </si>
  <si>
    <t>529-20-4</t>
  </si>
  <si>
    <t>93413-69-5</t>
  </si>
  <si>
    <t>2164-17-2</t>
  </si>
  <si>
    <t>16672-87-0</t>
  </si>
  <si>
    <t>5538-94-3</t>
  </si>
  <si>
    <t>335-67-1</t>
  </si>
  <si>
    <t>137-42-8</t>
  </si>
  <si>
    <t>153719-23-4</t>
  </si>
  <si>
    <t>57-62-5</t>
  </si>
  <si>
    <t>34375-28-5</t>
  </si>
  <si>
    <t>55-63-0</t>
  </si>
  <si>
    <t>624-92-0</t>
  </si>
  <si>
    <t>111-31-9</t>
  </si>
  <si>
    <t>117-84-0</t>
  </si>
  <si>
    <t>15922-78-8</t>
  </si>
  <si>
    <t>759-94-4</t>
  </si>
  <si>
    <t>27668-52-6</t>
  </si>
  <si>
    <t>112-49-2</t>
  </si>
  <si>
    <t>53780-34-0</t>
  </si>
  <si>
    <t>3337-71-1</t>
  </si>
  <si>
    <t>93106-60-6</t>
  </si>
  <si>
    <t>563-12-2</t>
  </si>
  <si>
    <t>100-02-7</t>
  </si>
  <si>
    <t>52-68-6</t>
  </si>
  <si>
    <t>1582-09-8</t>
  </si>
  <si>
    <t>2016-57-1</t>
  </si>
  <si>
    <t>556-88-7</t>
  </si>
  <si>
    <t>95-95-4</t>
  </si>
  <si>
    <t>139968-49-3</t>
  </si>
  <si>
    <t>88-06-2</t>
  </si>
  <si>
    <t>124495-18-7</t>
  </si>
  <si>
    <t>134605-64-4</t>
  </si>
  <si>
    <t>5395-50-6</t>
  </si>
  <si>
    <t>107-18-6</t>
  </si>
  <si>
    <t>81-81-2</t>
  </si>
  <si>
    <t>138-86-3</t>
  </si>
  <si>
    <t>1928-43-4</t>
  </si>
  <si>
    <t>831-82-3</t>
  </si>
  <si>
    <t>10007-85-9</t>
  </si>
  <si>
    <t>131983-72-7</t>
  </si>
  <si>
    <t>74222-97-2</t>
  </si>
  <si>
    <t>84-74-2</t>
  </si>
  <si>
    <t>113158-40-0</t>
  </si>
  <si>
    <t>13194-48-4</t>
  </si>
  <si>
    <t>143390-89-0</t>
  </si>
  <si>
    <t>58-08-2</t>
  </si>
  <si>
    <t>76-03-9</t>
  </si>
  <si>
    <t>50-18-0</t>
  </si>
  <si>
    <t>58-22-0</t>
  </si>
  <si>
    <t>532-32-1</t>
  </si>
  <si>
    <t>122454-29-9</t>
  </si>
  <si>
    <t>7166-19-0</t>
  </si>
  <si>
    <t>709-98-8</t>
  </si>
  <si>
    <t>298-00-0</t>
  </si>
  <si>
    <t>89-83-8</t>
  </si>
  <si>
    <t>99-85-4</t>
  </si>
  <si>
    <t>33089-61-1</t>
  </si>
  <si>
    <t>2032-65-7</t>
  </si>
  <si>
    <t>58-18-4</t>
  </si>
  <si>
    <t>2104-64-5</t>
  </si>
  <si>
    <t>5989-54-8</t>
  </si>
  <si>
    <t>50-29-3</t>
  </si>
  <si>
    <t>101-21-3</t>
  </si>
  <si>
    <t>5598-13-0</t>
  </si>
  <si>
    <t>55512-33-9</t>
  </si>
  <si>
    <t>17090-79-8</t>
  </si>
  <si>
    <t>175013-18-0</t>
  </si>
  <si>
    <t>83-32-9</t>
  </si>
  <si>
    <t>94-74-6</t>
  </si>
  <si>
    <t>53404-31-2</t>
  </si>
  <si>
    <t>69-72-7</t>
  </si>
  <si>
    <t>101-20-2</t>
  </si>
  <si>
    <t>26087-47-8</t>
  </si>
  <si>
    <t>74051-80-2</t>
  </si>
  <si>
    <t>111-42-2</t>
  </si>
  <si>
    <t>133-07-3</t>
  </si>
  <si>
    <t>54-85-3</t>
  </si>
  <si>
    <t>62-53-3</t>
  </si>
  <si>
    <t>35554-44-0</t>
  </si>
  <si>
    <t>62-55-5</t>
  </si>
  <si>
    <t>161326-34-7</t>
  </si>
  <si>
    <t>86209-51-0</t>
  </si>
  <si>
    <t>64700-56-7</t>
  </si>
  <si>
    <t>26225-79-6</t>
  </si>
  <si>
    <t>203313-25-1</t>
  </si>
  <si>
    <t>24307-26-4</t>
  </si>
  <si>
    <t>77501-63-4</t>
  </si>
  <si>
    <t>2527-66-4</t>
  </si>
  <si>
    <t>96182-53-5</t>
  </si>
  <si>
    <t>15318-45-3</t>
  </si>
  <si>
    <t>121-14-2</t>
  </si>
  <si>
    <t>23950-58-5</t>
  </si>
  <si>
    <t>2243-27-8</t>
  </si>
  <si>
    <t>23564-05-8</t>
  </si>
  <si>
    <t>6923-22-4</t>
  </si>
  <si>
    <t>55406-53-6</t>
  </si>
  <si>
    <t>220899-03-6</t>
  </si>
  <si>
    <t>74-90-8</t>
  </si>
  <si>
    <t>141-66-2</t>
  </si>
  <si>
    <t>87-90-1</t>
  </si>
  <si>
    <t>71-55-6</t>
  </si>
  <si>
    <t>2691-41-0</t>
  </si>
  <si>
    <t>114369-43-6</t>
  </si>
  <si>
    <t>67905-19-5</t>
  </si>
  <si>
    <t>74-95-3</t>
  </si>
  <si>
    <t>63-05-8</t>
  </si>
  <si>
    <t>57960-19-7</t>
  </si>
  <si>
    <t>88-85-7</t>
  </si>
  <si>
    <t>2634-33-5</t>
  </si>
  <si>
    <t>28434-01-7</t>
  </si>
  <si>
    <t>134098-61-6</t>
  </si>
  <si>
    <t>29091-21-2</t>
  </si>
  <si>
    <t>55219-65-3</t>
  </si>
  <si>
    <t>79-43-6</t>
  </si>
  <si>
    <t>206-44-0</t>
  </si>
  <si>
    <t>26002-80-2</t>
  </si>
  <si>
    <t>4080-31-3</t>
  </si>
  <si>
    <t>73-48-3</t>
  </si>
  <si>
    <t>486-56-6</t>
  </si>
  <si>
    <t>3653-48-3</t>
  </si>
  <si>
    <t>67485-29-4</t>
  </si>
  <si>
    <t>64-17-5</t>
  </si>
  <si>
    <t>101200-48-0</t>
  </si>
  <si>
    <t>69806-50-4</t>
  </si>
  <si>
    <t>556-61-6</t>
  </si>
  <si>
    <t>112281-77-3</t>
  </si>
  <si>
    <t>1981-58-4</t>
  </si>
  <si>
    <t>24017-47-8</t>
  </si>
  <si>
    <t>741-58-2</t>
  </si>
  <si>
    <t>57-24-9</t>
  </si>
  <si>
    <t>111578-32-6</t>
  </si>
  <si>
    <t>98967-40-9</t>
  </si>
  <si>
    <t>99-30-9</t>
  </si>
  <si>
    <t>2593-15-9</t>
  </si>
  <si>
    <t>112-05-0</t>
  </si>
  <si>
    <t>79-33-4</t>
  </si>
  <si>
    <t>51-03-6</t>
  </si>
  <si>
    <t>944-22-9</t>
  </si>
  <si>
    <t>443-48-1</t>
  </si>
  <si>
    <t>141112-29-0</t>
  </si>
  <si>
    <t>72-14-0</t>
  </si>
  <si>
    <t>39515-51-0</t>
  </si>
  <si>
    <t>330-55-2</t>
  </si>
  <si>
    <t>118-74-1</t>
  </si>
  <si>
    <t>35691-65-7</t>
  </si>
  <si>
    <t>6051-87-2</t>
  </si>
  <si>
    <t>37841-25-1</t>
  </si>
  <si>
    <t>79538-32-2</t>
  </si>
  <si>
    <t>19044-88-3</t>
  </si>
  <si>
    <t>16079-88-2</t>
  </si>
  <si>
    <t>94361-06-5</t>
  </si>
  <si>
    <t>42576-02-3</t>
  </si>
  <si>
    <t>124-40-3</t>
  </si>
  <si>
    <t>135285-90-4</t>
  </si>
  <si>
    <t>101-05-3</t>
  </si>
  <si>
    <t>629-76-5</t>
  </si>
  <si>
    <t>120923-37-7</t>
  </si>
  <si>
    <t>148-79-8</t>
  </si>
  <si>
    <t>529-19-1</t>
  </si>
  <si>
    <t>29232-93-7</t>
  </si>
  <si>
    <t>80-32-0</t>
  </si>
  <si>
    <t>117337-19-6</t>
  </si>
  <si>
    <t>188489-07-8</t>
  </si>
  <si>
    <t>126-11-4</t>
  </si>
  <si>
    <t>122-42-9</t>
  </si>
  <si>
    <t>1918-16-7</t>
  </si>
  <si>
    <t>69-52-3</t>
  </si>
  <si>
    <t>42509-83-1</t>
  </si>
  <si>
    <t>112226-61-6</t>
  </si>
  <si>
    <t>97886-45-8</t>
  </si>
  <si>
    <t>123-33-1</t>
  </si>
  <si>
    <t>89-78-1</t>
  </si>
  <si>
    <t>131929-60-7</t>
  </si>
  <si>
    <t>106-46-7</t>
  </si>
  <si>
    <t>134-20-3</t>
  </si>
  <si>
    <t>606-20-2</t>
  </si>
  <si>
    <t>23031-36-9</t>
  </si>
  <si>
    <t>30388-01-3</t>
  </si>
  <si>
    <t>725-89-3</t>
  </si>
  <si>
    <t>213464-77-8</t>
  </si>
  <si>
    <t>15686-71-2</t>
  </si>
  <si>
    <t>620-24-6</t>
  </si>
  <si>
    <t>10031-82-0</t>
  </si>
  <si>
    <t>120-36-5</t>
  </si>
  <si>
    <t>564-25-0</t>
  </si>
  <si>
    <t>1715-40-8</t>
  </si>
  <si>
    <t>18691-97-9</t>
  </si>
  <si>
    <t>70124-77-5</t>
  </si>
  <si>
    <t>26787-78-0</t>
  </si>
  <si>
    <t>999-81-5</t>
  </si>
  <si>
    <t>79-94-7</t>
  </si>
  <si>
    <t>150-76-5</t>
  </si>
  <si>
    <t>120116-88-3</t>
  </si>
  <si>
    <t>5436-43-1</t>
  </si>
  <si>
    <t>108-90-7</t>
  </si>
  <si>
    <t>470-82-6</t>
  </si>
  <si>
    <t>640-15-3</t>
  </si>
  <si>
    <t>123343-16-8</t>
  </si>
  <si>
    <t>132-27-4</t>
  </si>
  <si>
    <t>81335-77-5</t>
  </si>
  <si>
    <t>23593-75-1</t>
  </si>
  <si>
    <t>1114-71-2</t>
  </si>
  <si>
    <t>122-66-7</t>
  </si>
  <si>
    <t>2122-70-5</t>
  </si>
  <si>
    <t>66841-25-6</t>
  </si>
  <si>
    <t>26172-55-4</t>
  </si>
  <si>
    <t>75330-75-5</t>
  </si>
  <si>
    <t>96-45-7</t>
  </si>
  <si>
    <t>111-87-5</t>
  </si>
  <si>
    <t>111991-09-4</t>
  </si>
  <si>
    <t>82419-36-1</t>
  </si>
  <si>
    <t>20018-09-1</t>
  </si>
  <si>
    <t>86-87-3</t>
  </si>
  <si>
    <t>71283-28-8</t>
  </si>
  <si>
    <t>2310-17-0</t>
  </si>
  <si>
    <t>14816-18-3</t>
  </si>
  <si>
    <t>127-52-6</t>
  </si>
  <si>
    <t>3766-81-2</t>
  </si>
  <si>
    <t>50-00-0</t>
  </si>
  <si>
    <t>27519-02-4</t>
  </si>
  <si>
    <t>3861-41-4</t>
  </si>
  <si>
    <t>129630-19-9</t>
  </si>
  <si>
    <t>71283-80-2</t>
  </si>
  <si>
    <t>145701-23-1</t>
  </si>
  <si>
    <t>1836-77-7</t>
  </si>
  <si>
    <t>116-06-3</t>
  </si>
  <si>
    <t>84-75-3</t>
  </si>
  <si>
    <t>83588-43-6</t>
  </si>
  <si>
    <t>141280-06-0</t>
  </si>
  <si>
    <t>140-56-7</t>
  </si>
  <si>
    <t>73334-07-3</t>
  </si>
  <si>
    <t>126833-17-8</t>
  </si>
  <si>
    <t>70630-17-0</t>
  </si>
  <si>
    <t>35400-43-2</t>
  </si>
  <si>
    <t>68-11-1</t>
  </si>
  <si>
    <t>1120-16-7</t>
  </si>
  <si>
    <t>113136-77-9</t>
  </si>
  <si>
    <t>50471-44-8</t>
  </si>
  <si>
    <t>65-85-0</t>
  </si>
  <si>
    <t>131-52-2</t>
  </si>
  <si>
    <t>81741-28-8</t>
  </si>
  <si>
    <t>83601-83-6</t>
  </si>
  <si>
    <t>60-57-1</t>
  </si>
  <si>
    <t>1929-77-7</t>
  </si>
  <si>
    <t>210631-68-8</t>
  </si>
  <si>
    <t>99607-70-2</t>
  </si>
  <si>
    <t>22781-23-3</t>
  </si>
  <si>
    <t>2303-17-5</t>
  </si>
  <si>
    <t>500008-45-7</t>
  </si>
  <si>
    <t>73851-70-4</t>
  </si>
  <si>
    <t>21221-29-4</t>
  </si>
  <si>
    <t>57-68-1</t>
  </si>
  <si>
    <t>126535-15-7</t>
  </si>
  <si>
    <t>124-25-4</t>
  </si>
  <si>
    <t>51338-27-3</t>
  </si>
  <si>
    <t>29450-45-1</t>
  </si>
  <si>
    <t>94-11-1</t>
  </si>
  <si>
    <t>34123-59-6</t>
  </si>
  <si>
    <t>42835-25-6</t>
  </si>
  <si>
    <t>51200-87-4</t>
  </si>
  <si>
    <t>544-40-1</t>
  </si>
  <si>
    <t>136849-15-5</t>
  </si>
  <si>
    <t>74-88-4</t>
  </si>
  <si>
    <t>886-50-0</t>
  </si>
  <si>
    <t>63333-35-7</t>
  </si>
  <si>
    <t>54-31-9</t>
  </si>
  <si>
    <t>2302-17-2</t>
  </si>
  <si>
    <t>191-24-2</t>
  </si>
  <si>
    <t>76-06-2</t>
  </si>
  <si>
    <t>100-83-4</t>
  </si>
  <si>
    <t>1163-19-5</t>
  </si>
  <si>
    <t>1610-18-0</t>
  </si>
  <si>
    <t>41814-78-2</t>
  </si>
  <si>
    <t>82-66-6</t>
  </si>
  <si>
    <t>42588-37-4</t>
  </si>
  <si>
    <t>61-82-5</t>
  </si>
  <si>
    <t>82558-50-7</t>
  </si>
  <si>
    <t>50723-80-3</t>
  </si>
  <si>
    <t>122-14-5</t>
  </si>
  <si>
    <t>490-79-9</t>
  </si>
  <si>
    <t>56070-16-7</t>
  </si>
  <si>
    <t>131341-86-1</t>
  </si>
  <si>
    <t>79-46-9</t>
  </si>
  <si>
    <t>1066-51-9</t>
  </si>
  <si>
    <t>193-39-5</t>
  </si>
  <si>
    <t>87820-88-0</t>
  </si>
  <si>
    <t>187166-40-1</t>
  </si>
  <si>
    <t>134-62-3</t>
  </si>
  <si>
    <t>153233-91-1</t>
  </si>
  <si>
    <t>62476-59-9</t>
  </si>
  <si>
    <t>5976-61-4</t>
  </si>
  <si>
    <t>608-73-1</t>
  </si>
  <si>
    <t>57-27-2</t>
  </si>
  <si>
    <t>93-35-6</t>
  </si>
  <si>
    <t>121451-02-3</t>
  </si>
  <si>
    <t>128-04-1</t>
  </si>
  <si>
    <t>21564-17-0</t>
  </si>
  <si>
    <t>2706-56-1</t>
  </si>
  <si>
    <t>149979-41-9</t>
  </si>
  <si>
    <t>75-31-0</t>
  </si>
  <si>
    <t>90-43-7</t>
  </si>
  <si>
    <t>98-88-4</t>
  </si>
  <si>
    <t>1634-78-2</t>
  </si>
  <si>
    <t>144550-36-7</t>
  </si>
  <si>
    <t>362-05-0</t>
  </si>
  <si>
    <t>99-87-6</t>
  </si>
  <si>
    <t>828-00-2</t>
  </si>
  <si>
    <t>79-21-0</t>
  </si>
  <si>
    <t>446-72-0</t>
  </si>
  <si>
    <t>446-52-6</t>
  </si>
  <si>
    <t>71-41-0</t>
  </si>
  <si>
    <t>22293-38-5</t>
  </si>
  <si>
    <t>106-40-1</t>
  </si>
  <si>
    <t>2536-31-4</t>
  </si>
  <si>
    <t>107-13-1</t>
  </si>
  <si>
    <t>51596-11-3</t>
  </si>
  <si>
    <t>135158-54-2</t>
  </si>
  <si>
    <t>86479-06-3</t>
  </si>
  <si>
    <t>1126-46-1</t>
  </si>
  <si>
    <t>243973-20-8</t>
  </si>
  <si>
    <t>5392-40-5</t>
  </si>
  <si>
    <t>88671-89-0</t>
  </si>
  <si>
    <t>427-51-0</t>
  </si>
  <si>
    <t>76703-62-3</t>
  </si>
  <si>
    <t>143-16-8</t>
  </si>
  <si>
    <t>163520-33-0</t>
  </si>
  <si>
    <t>81103-11-9</t>
  </si>
  <si>
    <t>608-93-5</t>
  </si>
  <si>
    <t>1918-00-9</t>
  </si>
  <si>
    <t>55335-06-3</t>
  </si>
  <si>
    <t>125225-28-7</t>
  </si>
  <si>
    <t>439680-76-9</t>
  </si>
  <si>
    <t>145701-21-9</t>
  </si>
  <si>
    <t>163269-30-5</t>
  </si>
  <si>
    <t>61869-08-7</t>
  </si>
  <si>
    <t>111479-05-1</t>
  </si>
  <si>
    <t>13826-35-2</t>
  </si>
  <si>
    <t>300-76-5</t>
  </si>
  <si>
    <t>149877-41-8</t>
  </si>
  <si>
    <t>59-50-7</t>
  </si>
  <si>
    <t>7786-34-7</t>
  </si>
  <si>
    <t>79-45-8</t>
  </si>
  <si>
    <t>541-73-1</t>
  </si>
  <si>
    <t>122-03-2</t>
  </si>
  <si>
    <t>106-42-3</t>
  </si>
  <si>
    <t>66215-27-8</t>
  </si>
  <si>
    <t>67-36-7</t>
  </si>
  <si>
    <t>165800-03-3</t>
  </si>
  <si>
    <t>56715-13-0</t>
  </si>
  <si>
    <t>2626-83-7</t>
  </si>
  <si>
    <t>1192-52-5</t>
  </si>
  <si>
    <t>67-63-0</t>
  </si>
  <si>
    <t>74115-24-5</t>
  </si>
  <si>
    <t>317815-83-1</t>
  </si>
  <si>
    <t>99-08-1</t>
  </si>
  <si>
    <t>67-66-3</t>
  </si>
  <si>
    <t>27983-69-3</t>
  </si>
  <si>
    <t>139-40-2</t>
  </si>
  <si>
    <t>104098-48-8</t>
  </si>
  <si>
    <t>1861-32-1</t>
  </si>
  <si>
    <t>7785-70-8</t>
  </si>
  <si>
    <t>2675-77-6</t>
  </si>
  <si>
    <t>122-39-4</t>
  </si>
  <si>
    <t>50-78-2</t>
  </si>
  <si>
    <t>91-53-2</t>
  </si>
  <si>
    <t>97780-06-8</t>
  </si>
  <si>
    <t>106-24-1</t>
  </si>
  <si>
    <t>69806-34-4</t>
  </si>
  <si>
    <t>208465-21-8</t>
  </si>
  <si>
    <t>58138-08-2</t>
  </si>
  <si>
    <t>3689-24-5</t>
  </si>
  <si>
    <t>13952-84-6</t>
  </si>
  <si>
    <t>5796-17-8</t>
  </si>
  <si>
    <t>56348-39-1</t>
  </si>
  <si>
    <t>1401-69-0</t>
  </si>
  <si>
    <t>50-50-0</t>
  </si>
  <si>
    <t>1689-84-5</t>
  </si>
  <si>
    <t>49562-28-9</t>
  </si>
  <si>
    <t>169590-42-5</t>
  </si>
  <si>
    <t>112-30-1</t>
  </si>
  <si>
    <t>81052-29-1</t>
  </si>
  <si>
    <t>591-35-5</t>
  </si>
  <si>
    <t>3204-27-1</t>
  </si>
  <si>
    <t>619-50-1</t>
  </si>
  <si>
    <t>874967-67-6</t>
  </si>
  <si>
    <t>135590-91-9</t>
  </si>
  <si>
    <t>76738-62-0</t>
  </si>
  <si>
    <t>12771-68-5</t>
  </si>
  <si>
    <t>62732-91-6</t>
  </si>
  <si>
    <t>108-80-5</t>
  </si>
  <si>
    <t>2008-41-5</t>
  </si>
  <si>
    <t>108-46-3</t>
  </si>
  <si>
    <t>133855-98-8</t>
  </si>
  <si>
    <t>207-08-9</t>
  </si>
  <si>
    <t>42200-33-9</t>
  </si>
  <si>
    <t>107-15-3</t>
  </si>
  <si>
    <t>18854-01-8</t>
  </si>
  <si>
    <t>68157-60-8</t>
  </si>
  <si>
    <t>67-42-5</t>
  </si>
  <si>
    <t>552-89-6</t>
  </si>
  <si>
    <t>29245-51-0</t>
  </si>
  <si>
    <t>6190-65-4</t>
  </si>
  <si>
    <t>122931-48-0</t>
  </si>
  <si>
    <t>361377-29-9</t>
  </si>
  <si>
    <t>127-08-2</t>
  </si>
  <si>
    <t>21087-64-9</t>
  </si>
  <si>
    <t>122453-73-0</t>
  </si>
  <si>
    <t>131-55-5</t>
  </si>
  <si>
    <t>1982-47-4</t>
  </si>
  <si>
    <t>16484-77-8</t>
  </si>
  <si>
    <t>123312-89-0</t>
  </si>
  <si>
    <t>28382-15-2</t>
  </si>
  <si>
    <t>4151-50-2</t>
  </si>
  <si>
    <t>1482-15-1</t>
  </si>
  <si>
    <t>55285-14-8</t>
  </si>
  <si>
    <t>137-40-6</t>
  </si>
  <si>
    <t>90982-32-4</t>
  </si>
  <si>
    <t>77-09-8</t>
  </si>
  <si>
    <t>19549-98-5</t>
  </si>
  <si>
    <t>186825-36-5</t>
  </si>
  <si>
    <t>239110-15-7</t>
  </si>
  <si>
    <t>2665-13-6</t>
  </si>
  <si>
    <t>54739-18-3</t>
  </si>
  <si>
    <t>6458-13-5</t>
  </si>
  <si>
    <t>92-51-3</t>
  </si>
  <si>
    <t>133-06-2</t>
  </si>
  <si>
    <t>1134-23-2</t>
  </si>
  <si>
    <t>25057-89-0</t>
  </si>
  <si>
    <t>439680-77-0</t>
  </si>
  <si>
    <t>1689-82-3</t>
  </si>
  <si>
    <t>106-48-9</t>
  </si>
  <si>
    <t>957-51-7</t>
  </si>
  <si>
    <t>858956-08-8</t>
  </si>
  <si>
    <t>97-53-0</t>
  </si>
  <si>
    <t>16118-49-3</t>
  </si>
  <si>
    <t>2058-94-8</t>
  </si>
  <si>
    <t>1455-21-6</t>
  </si>
  <si>
    <t>111-77-3</t>
  </si>
  <si>
    <t>28711-29-7</t>
  </si>
  <si>
    <t>2491-38-5</t>
  </si>
  <si>
    <t>69-65-8</t>
  </si>
  <si>
    <t>288-88-0</t>
  </si>
  <si>
    <t>470-90-6</t>
  </si>
  <si>
    <t>55179-31-2</t>
  </si>
  <si>
    <t>42399-41-7</t>
  </si>
  <si>
    <t>119-12-0</t>
  </si>
  <si>
    <t>14698-29-4</t>
  </si>
  <si>
    <t>22726-00-7</t>
  </si>
  <si>
    <t>145307-18-2</t>
  </si>
  <si>
    <t>20354-26-1</t>
  </si>
  <si>
    <t>52-01-7</t>
  </si>
  <si>
    <t>1596-84-5</t>
  </si>
  <si>
    <t>181274-15-7</t>
  </si>
  <si>
    <t>299-86-5</t>
  </si>
  <si>
    <t>53042-79-8</t>
  </si>
  <si>
    <t>141264-05-3</t>
  </si>
  <si>
    <t>3766-27-6</t>
  </si>
  <si>
    <t>1954-81-0</t>
  </si>
  <si>
    <t>3064-70-8</t>
  </si>
  <si>
    <t>115-90-2</t>
  </si>
  <si>
    <t>40596-69-8</t>
  </si>
  <si>
    <t>160-02-1</t>
  </si>
  <si>
    <t>4147-51-7</t>
  </si>
  <si>
    <t>3923-52-2</t>
  </si>
  <si>
    <t>100-51-6</t>
  </si>
  <si>
    <t>106700-29-2</t>
  </si>
  <si>
    <t>144-83-2</t>
  </si>
  <si>
    <t>91-20-3</t>
  </si>
  <si>
    <t>87648-90-6</t>
  </si>
  <si>
    <t>109-73-9</t>
  </si>
  <si>
    <t>1861-40-1</t>
  </si>
  <si>
    <t>13684-56-5</t>
  </si>
  <si>
    <t>439-14-5</t>
  </si>
  <si>
    <t>99-86-5</t>
  </si>
  <si>
    <t>955-83-9</t>
  </si>
  <si>
    <t>85509-19-9</t>
  </si>
  <si>
    <t>606-34-8</t>
  </si>
  <si>
    <t>60-00-4</t>
  </si>
  <si>
    <t>780-69-8</t>
  </si>
  <si>
    <t>6284-40-8</t>
  </si>
  <si>
    <t>590-29-4</t>
  </si>
  <si>
    <t>56-81-5</t>
  </si>
  <si>
    <t>1929-88-0</t>
  </si>
  <si>
    <t>5437-45-6</t>
  </si>
  <si>
    <t>58842-20-9</t>
  </si>
  <si>
    <t>75431-49-1</t>
  </si>
  <si>
    <t>141776-32-1</t>
  </si>
  <si>
    <t>13360-45-7</t>
  </si>
  <si>
    <t>569-64-2</t>
  </si>
  <si>
    <t>55814-41-0</t>
  </si>
  <si>
    <t>3691-35-8</t>
  </si>
  <si>
    <t>1197379-16-0</t>
  </si>
  <si>
    <t>143-18-0</t>
  </si>
  <si>
    <t>69-57-8</t>
  </si>
  <si>
    <t>100-10-7</t>
  </si>
  <si>
    <t>94-26-8</t>
  </si>
  <si>
    <t>77-06-5</t>
  </si>
  <si>
    <t>18172-67-3</t>
  </si>
  <si>
    <t>2227-17-0</t>
  </si>
  <si>
    <t>120-94-5</t>
  </si>
  <si>
    <t>51384-51-1</t>
  </si>
  <si>
    <t>26644-46-2</t>
  </si>
  <si>
    <t>634-66-2</t>
  </si>
  <si>
    <t>33956-49-9</t>
  </si>
  <si>
    <t>51276-47-2</t>
  </si>
  <si>
    <t>109-89-7</t>
  </si>
  <si>
    <t>107-02-8</t>
  </si>
  <si>
    <t>56634-95-8</t>
  </si>
  <si>
    <t>108-91-8</t>
  </si>
  <si>
    <t>77-48-5</t>
  </si>
  <si>
    <t>7747-35-5</t>
  </si>
  <si>
    <t>54-36-4</t>
  </si>
  <si>
    <t>1698-60-8</t>
  </si>
  <si>
    <t>137-41-7</t>
  </si>
  <si>
    <t>79241-46-6</t>
  </si>
  <si>
    <t>82697-71-0</t>
  </si>
  <si>
    <t>22204-53-1</t>
  </si>
  <si>
    <t>41859-67-0</t>
  </si>
  <si>
    <t>1453-82-3</t>
  </si>
  <si>
    <t>70161-44-3</t>
  </si>
  <si>
    <t>104653-34-1</t>
  </si>
  <si>
    <t>10124-65-9</t>
  </si>
  <si>
    <t>80-56-8</t>
  </si>
  <si>
    <t>51-28-5</t>
  </si>
  <si>
    <t>5283-66-9</t>
  </si>
  <si>
    <t>129558-76-5</t>
  </si>
  <si>
    <t>85264-33-1</t>
  </si>
  <si>
    <t>10187-52-7</t>
  </si>
  <si>
    <t>81-19-6</t>
  </si>
  <si>
    <t>71-23-8</t>
  </si>
  <si>
    <t>123-31-9</t>
  </si>
  <si>
    <t>10543-57-4</t>
  </si>
  <si>
    <t>50512-35-1</t>
  </si>
  <si>
    <t>19937-59-8</t>
  </si>
  <si>
    <t>10222-01-2</t>
  </si>
  <si>
    <t>133-32-4</t>
  </si>
  <si>
    <t>50-67-9</t>
  </si>
  <si>
    <t>1982-69-0</t>
  </si>
  <si>
    <t>807-20-5</t>
  </si>
  <si>
    <t>533-63-1</t>
  </si>
  <si>
    <t>118-52-5</t>
  </si>
  <si>
    <t>731-27-1</t>
  </si>
  <si>
    <t>17781-31-6</t>
  </si>
  <si>
    <t>1214-39-7</t>
  </si>
  <si>
    <t>91-64-5</t>
  </si>
  <si>
    <t>95617-09-7</t>
  </si>
  <si>
    <t>27164-46-1</t>
  </si>
  <si>
    <t>6440-58-0</t>
  </si>
  <si>
    <t>14150-71-1</t>
  </si>
  <si>
    <t>73250-68-7</t>
  </si>
  <si>
    <t>520-85-4</t>
  </si>
  <si>
    <t>77732-09-3</t>
  </si>
  <si>
    <t>3547-33-9</t>
  </si>
  <si>
    <t>105-55-5</t>
  </si>
  <si>
    <t>72-54-8</t>
  </si>
  <si>
    <t>402-45-9</t>
  </si>
  <si>
    <t>150-68-5</t>
  </si>
  <si>
    <t>99-03-6</t>
  </si>
  <si>
    <t>56425-91-3</t>
  </si>
  <si>
    <t>132-66-1</t>
  </si>
  <si>
    <t>141280-05-9</t>
  </si>
  <si>
    <t>56073-10-0</t>
  </si>
  <si>
    <t>2437-25-4</t>
  </si>
  <si>
    <t>78-11-5</t>
  </si>
  <si>
    <t>94-82-6</t>
  </si>
  <si>
    <t>95465-99-9</t>
  </si>
  <si>
    <t>75-64-9</t>
  </si>
  <si>
    <t>39145-47-6</t>
  </si>
  <si>
    <t>136-45-8</t>
  </si>
  <si>
    <t>68085-85-8</t>
  </si>
  <si>
    <t>68959-20-6</t>
  </si>
  <si>
    <t>510-15-6</t>
  </si>
  <si>
    <t>480-43-3</t>
  </si>
  <si>
    <t>2595-54-2</t>
  </si>
  <si>
    <t>95-50-1</t>
  </si>
  <si>
    <t>3926-62-3</t>
  </si>
  <si>
    <t>6485-40-1</t>
  </si>
  <si>
    <t>56-23-5</t>
  </si>
  <si>
    <t>84-65-1</t>
  </si>
  <si>
    <t>5259-88-1</t>
  </si>
  <si>
    <t>127-79-7</t>
  </si>
  <si>
    <t>7779-27-3</t>
  </si>
  <si>
    <t>849818-58-2</t>
  </si>
  <si>
    <t>143-50-0</t>
  </si>
  <si>
    <t>59-92-7</t>
  </si>
  <si>
    <t>57-09-0</t>
  </si>
  <si>
    <t>20679-58-7</t>
  </si>
  <si>
    <t>111-92-2</t>
  </si>
  <si>
    <t>66063-05-6</t>
  </si>
  <si>
    <t>91-23-6</t>
  </si>
  <si>
    <t>39515-40-7</t>
  </si>
  <si>
    <t>1646-88-4</t>
  </si>
  <si>
    <t>1490-04-6</t>
  </si>
  <si>
    <t>76824-35-6</t>
  </si>
  <si>
    <t>113-48-4</t>
  </si>
  <si>
    <t>865363-39-9</t>
  </si>
  <si>
    <t>102-69-2</t>
  </si>
  <si>
    <t>86-30-6</t>
  </si>
  <si>
    <t>43210-67-9</t>
  </si>
  <si>
    <t>21689-84-9</t>
  </si>
  <si>
    <t>102-08-9</t>
  </si>
  <si>
    <t>75-56-9</t>
  </si>
  <si>
    <t>2050-92-2</t>
  </si>
  <si>
    <t>131-57-7</t>
  </si>
  <si>
    <t>6062-26-6</t>
  </si>
  <si>
    <t>2702-72-9</t>
  </si>
  <si>
    <t>36335-67-8</t>
  </si>
  <si>
    <t>86-57-7</t>
  </si>
  <si>
    <t>94-80-4</t>
  </si>
  <si>
    <t>72-55-9</t>
  </si>
  <si>
    <t>75-05-8</t>
  </si>
  <si>
    <t>81335-37-7</t>
  </si>
  <si>
    <t>55290-64-7</t>
  </si>
  <si>
    <t>123-03-5</t>
  </si>
  <si>
    <t>75-65-0</t>
  </si>
  <si>
    <t>125590-73-0</t>
  </si>
  <si>
    <t>13980-00-2</t>
  </si>
  <si>
    <t>40596-80-3</t>
  </si>
  <si>
    <t>107-10-8</t>
  </si>
  <si>
    <t>53404-19-6</t>
  </si>
  <si>
    <t>2156-97-0</t>
  </si>
  <si>
    <t>21829-25-4</t>
  </si>
  <si>
    <t>87-11-6</t>
  </si>
  <si>
    <t>10311-84-9</t>
  </si>
  <si>
    <t>93-76-5</t>
  </si>
  <si>
    <t>25059-80-7</t>
  </si>
  <si>
    <t>2682-20-4</t>
  </si>
  <si>
    <t>120-51-4</t>
  </si>
  <si>
    <t>629-62-9</t>
  </si>
  <si>
    <t>2098-66-0</t>
  </si>
  <si>
    <t>4602-84-0</t>
  </si>
  <si>
    <t>2224-44-4</t>
  </si>
  <si>
    <t>1929-86-8</t>
  </si>
  <si>
    <t>93697-74-6</t>
  </si>
  <si>
    <t>17606-31-4</t>
  </si>
  <si>
    <t>78491-02-8</t>
  </si>
  <si>
    <t>71758-44-6</t>
  </si>
  <si>
    <t>1702-17-6</t>
  </si>
  <si>
    <t>288-13-1</t>
  </si>
  <si>
    <t>103055-07-8</t>
  </si>
  <si>
    <t>24934-91-6</t>
  </si>
  <si>
    <t>89-79-2</t>
  </si>
  <si>
    <t>116-29-0</t>
  </si>
  <si>
    <t>10458-14-7</t>
  </si>
  <si>
    <t>83066-88-0</t>
  </si>
  <si>
    <t>62571-86-2</t>
  </si>
  <si>
    <t>7212-44-4</t>
  </si>
  <si>
    <t>51218-49-6</t>
  </si>
  <si>
    <t>100-01-6</t>
  </si>
  <si>
    <t>2764-72-9</t>
  </si>
  <si>
    <t>95-06-7</t>
  </si>
  <si>
    <t>88283-41-4</t>
  </si>
  <si>
    <t>141280-04-8</t>
  </si>
  <si>
    <t>85-01-8</t>
  </si>
  <si>
    <t>75-91-2</t>
  </si>
  <si>
    <t>2492-26-4</t>
  </si>
  <si>
    <t>7696-12-0</t>
  </si>
  <si>
    <t>14088-71-2</t>
  </si>
  <si>
    <t>14433-76-2</t>
  </si>
  <si>
    <t>4849-32-5</t>
  </si>
  <si>
    <t>3085-42-5</t>
  </si>
  <si>
    <t>65343-67-1</t>
  </si>
  <si>
    <t>31502-57-5</t>
  </si>
  <si>
    <t>131-11-3</t>
  </si>
  <si>
    <t>23210-56-2</t>
  </si>
  <si>
    <t>104-42-7</t>
  </si>
  <si>
    <t>38727-55-8</t>
  </si>
  <si>
    <t>92-52-4</t>
  </si>
  <si>
    <t>145307-17-1</t>
  </si>
  <si>
    <t>107-49-3</t>
  </si>
  <si>
    <t>80-35-3</t>
  </si>
  <si>
    <t>52508-35-7</t>
  </si>
  <si>
    <t>136-25-4</t>
  </si>
  <si>
    <t>101463-69-8</t>
  </si>
  <si>
    <t>72-56-0</t>
  </si>
  <si>
    <t>14168-42-4</t>
  </si>
  <si>
    <t>139-87-7</t>
  </si>
  <si>
    <t>94-09-7</t>
  </si>
  <si>
    <t>93-15-2</t>
  </si>
  <si>
    <t>121-44-8</t>
  </si>
  <si>
    <t>95977-29-0</t>
  </si>
  <si>
    <t>107-19-7</t>
  </si>
  <si>
    <t>1135-24-6</t>
  </si>
  <si>
    <t>2439-00-1</t>
  </si>
  <si>
    <t>123-72-8</t>
  </si>
  <si>
    <t>112-70-9</t>
  </si>
  <si>
    <t>2687-96-9</t>
  </si>
  <si>
    <t>93-65-2</t>
  </si>
  <si>
    <t>76-22-2</t>
  </si>
  <si>
    <t>54992-23-3</t>
  </si>
  <si>
    <t>92-04-6</t>
  </si>
  <si>
    <t>108-18-9</t>
  </si>
  <si>
    <t>94051-08-8</t>
  </si>
  <si>
    <t>7785-26-4</t>
  </si>
  <si>
    <t>74-89-5</t>
  </si>
  <si>
    <t>42615-29-2</t>
  </si>
  <si>
    <t>201742-26-9</t>
  </si>
  <si>
    <t>584-84-9</t>
  </si>
  <si>
    <t>112-12-9</t>
  </si>
  <si>
    <t>85977-73-7</t>
  </si>
  <si>
    <t>57-14-7</t>
  </si>
  <si>
    <t>54003-27-9</t>
  </si>
  <si>
    <t>22037-97-4</t>
  </si>
  <si>
    <t>96-31-1</t>
  </si>
  <si>
    <t>562-74-3</t>
  </si>
  <si>
    <t>29091-05-2</t>
  </si>
  <si>
    <t>121-25-5</t>
  </si>
  <si>
    <t>70-30-4</t>
  </si>
  <si>
    <t>75-04-7</t>
  </si>
  <si>
    <t>5736-15-2</t>
  </si>
  <si>
    <t>75-52-5</t>
  </si>
  <si>
    <t>13411-16-0</t>
  </si>
  <si>
    <t>628-63-7</t>
  </si>
  <si>
    <t>110-73-6</t>
  </si>
  <si>
    <t>13710-19-5</t>
  </si>
  <si>
    <t>72-43-5</t>
  </si>
  <si>
    <t>2372-82-9</t>
  </si>
  <si>
    <t>88150-42-9</t>
  </si>
  <si>
    <t>28772-56-7</t>
  </si>
  <si>
    <t>110-96-3</t>
  </si>
  <si>
    <t>491-54-3</t>
  </si>
  <si>
    <t>1675-54-3</t>
  </si>
  <si>
    <t>68-12-2</t>
  </si>
  <si>
    <t>121-57-3</t>
  </si>
  <si>
    <t>126801-58-9</t>
  </si>
  <si>
    <t>58-14-0</t>
  </si>
  <si>
    <t>886-65-7</t>
  </si>
  <si>
    <t>102-82-9</t>
  </si>
  <si>
    <t>74-83-9</t>
  </si>
  <si>
    <t>17303-67-2</t>
  </si>
  <si>
    <t>125116-23-6</t>
  </si>
  <si>
    <t>2636-26-2</t>
  </si>
  <si>
    <t>872-50-4</t>
  </si>
  <si>
    <t>57-06-7</t>
  </si>
  <si>
    <t>79-92-5</t>
  </si>
  <si>
    <t>21259-20-1</t>
  </si>
  <si>
    <t>907204-31-3</t>
  </si>
  <si>
    <t>57-67-0</t>
  </si>
  <si>
    <t>7677-24-9</t>
  </si>
  <si>
    <t>3194-55-6</t>
  </si>
  <si>
    <t>97553-90-7</t>
  </si>
  <si>
    <t>85-22-3</t>
  </si>
  <si>
    <t>3478-94-2</t>
  </si>
  <si>
    <t>464-49-3</t>
  </si>
  <si>
    <t>51481-61-9</t>
  </si>
  <si>
    <t>603-34-9</t>
  </si>
  <si>
    <t>504-24-5</t>
  </si>
  <si>
    <t>108-73-6</t>
  </si>
  <si>
    <t>41591-87-1</t>
  </si>
  <si>
    <t>307-55-1</t>
  </si>
  <si>
    <t>62-50-0</t>
  </si>
  <si>
    <t>75-25-2</t>
  </si>
  <si>
    <t>83-26-1</t>
  </si>
  <si>
    <t>1007-28-9</t>
  </si>
  <si>
    <t>66-22-8</t>
  </si>
  <si>
    <t>14360-50-0</t>
  </si>
  <si>
    <t>105024-66-6</t>
  </si>
  <si>
    <t>141318-03-8</t>
  </si>
  <si>
    <t>100-37-8</t>
  </si>
  <si>
    <t>129-03-3</t>
  </si>
  <si>
    <t>657-24-9</t>
  </si>
  <si>
    <t>61-33-6</t>
  </si>
  <si>
    <t>29082-74-4</t>
  </si>
  <si>
    <t>111353-84-5</t>
  </si>
  <si>
    <t>2163-68-0</t>
  </si>
  <si>
    <t>106-44-5</t>
  </si>
  <si>
    <t>120-32-1</t>
  </si>
  <si>
    <t>64-19-7</t>
  </si>
  <si>
    <t>767-00-0</t>
  </si>
  <si>
    <t>79-31-2</t>
  </si>
  <si>
    <t>145307-19-3</t>
  </si>
  <si>
    <t>19932-84-4</t>
  </si>
  <si>
    <t>50-65-7</t>
  </si>
  <si>
    <t>3397-62-4</t>
  </si>
  <si>
    <t>626-23-3</t>
  </si>
  <si>
    <t>554-00-7</t>
  </si>
  <si>
    <t>877-43-0</t>
  </si>
  <si>
    <t>79-19-6</t>
  </si>
  <si>
    <t>506-96-7</t>
  </si>
  <si>
    <t>75-36-5</t>
  </si>
  <si>
    <t>28434-00-6</t>
  </si>
  <si>
    <t>485-31-4</t>
  </si>
  <si>
    <t>37764-25-3</t>
  </si>
  <si>
    <t>54-11-5</t>
  </si>
  <si>
    <t>69004-03-1</t>
  </si>
  <si>
    <t>119-80-2</t>
  </si>
  <si>
    <t>140-57-8</t>
  </si>
  <si>
    <t>71-36-3</t>
  </si>
  <si>
    <t>65695-97-8</t>
  </si>
  <si>
    <t>5051-22-9</t>
  </si>
  <si>
    <t>3808-87-5</t>
  </si>
  <si>
    <t>80471-63-2</t>
  </si>
  <si>
    <t>462-18-0</t>
  </si>
  <si>
    <t>100-44-7</t>
  </si>
  <si>
    <t>57-55-6</t>
  </si>
  <si>
    <t>56-89-3</t>
  </si>
  <si>
    <t>119-61-9</t>
  </si>
  <si>
    <t>71939-50-9</t>
  </si>
  <si>
    <t>62-56-6</t>
  </si>
  <si>
    <t>99-61-6</t>
  </si>
  <si>
    <t>127-69-5</t>
  </si>
  <si>
    <t>120-83-2</t>
  </si>
  <si>
    <t>484-47-9</t>
  </si>
  <si>
    <t>22259-30-9</t>
  </si>
  <si>
    <t>41096-46-2</t>
  </si>
  <si>
    <t>521-11-9</t>
  </si>
  <si>
    <t>99-96-7</t>
  </si>
  <si>
    <t>78-81-9</t>
  </si>
  <si>
    <t>6629-29-4</t>
  </si>
  <si>
    <t>55-18-5</t>
  </si>
  <si>
    <t>125-84-8</t>
  </si>
  <si>
    <t>532-94-5</t>
  </si>
  <si>
    <t>144-82-1</t>
  </si>
  <si>
    <t>106-22-9</t>
  </si>
  <si>
    <t>333-20-0</t>
  </si>
  <si>
    <t>59-40-5</t>
  </si>
  <si>
    <t>7700-17-6</t>
  </si>
  <si>
    <t>82560-54-1</t>
  </si>
  <si>
    <t>86-40-8</t>
  </si>
  <si>
    <t>35572-78-2</t>
  </si>
  <si>
    <t>127-91-3</t>
  </si>
  <si>
    <t>576-26-1</t>
  </si>
  <si>
    <t>3060-89-7</t>
  </si>
  <si>
    <t>19406-51-0</t>
  </si>
  <si>
    <t>1139-30-6</t>
  </si>
  <si>
    <t>15545-48-9</t>
  </si>
  <si>
    <t>142-84-7</t>
  </si>
  <si>
    <t>303-81-1</t>
  </si>
  <si>
    <t>31638-89-8</t>
  </si>
  <si>
    <t>109-21-7</t>
  </si>
  <si>
    <t>110-58-7</t>
  </si>
  <si>
    <t>75-85-4</t>
  </si>
  <si>
    <t>129-00-0</t>
  </si>
  <si>
    <t>13350-71-5</t>
  </si>
  <si>
    <t>112-02-7</t>
  </si>
  <si>
    <t>532-34-3</t>
  </si>
  <si>
    <t>52888-80-9</t>
  </si>
  <si>
    <t>13181-17-4</t>
  </si>
  <si>
    <t>14214-32-5</t>
  </si>
  <si>
    <t>34681-10-2</t>
  </si>
  <si>
    <t>107-07-3</t>
  </si>
  <si>
    <t>123-54-6</t>
  </si>
  <si>
    <t>1204-21-3</t>
  </si>
  <si>
    <t>3698-83-7</t>
  </si>
  <si>
    <t>75-99-0</t>
  </si>
  <si>
    <t>112-36-7</t>
  </si>
  <si>
    <t>93-08-3</t>
  </si>
  <si>
    <t>120-12-7</t>
  </si>
  <si>
    <t>117-80-6</t>
  </si>
  <si>
    <t>75-09-2</t>
  </si>
  <si>
    <t>2104-96-3</t>
  </si>
  <si>
    <t>97-00-7</t>
  </si>
  <si>
    <t>110-54-3</t>
  </si>
  <si>
    <t>111-70-6</t>
  </si>
  <si>
    <t>106-69-4</t>
  </si>
  <si>
    <t>100-97-0</t>
  </si>
  <si>
    <t>78-83-1</t>
  </si>
  <si>
    <t>105-37-3</t>
  </si>
  <si>
    <t>107-11-9</t>
  </si>
  <si>
    <t>95-48-7</t>
  </si>
  <si>
    <t>90-02-8</t>
  </si>
  <si>
    <t>650-51-1</t>
  </si>
  <si>
    <t>95-49-8</t>
  </si>
  <si>
    <t>1634-04-4</t>
  </si>
  <si>
    <t>75-15-0</t>
  </si>
  <si>
    <t>577-11-7</t>
  </si>
  <si>
    <t>2655-14-3</t>
  </si>
  <si>
    <t>66860-80-8</t>
  </si>
  <si>
    <t>57-74-9</t>
  </si>
  <si>
    <t>39807-15-3</t>
  </si>
  <si>
    <t>2539-17-5</t>
  </si>
  <si>
    <t>1740-19-8</t>
  </si>
  <si>
    <t>2270-40-8</t>
  </si>
  <si>
    <t>83-88-5</t>
  </si>
  <si>
    <t>654-66-0</t>
  </si>
  <si>
    <t>141-78-6</t>
  </si>
  <si>
    <t>110-86-1</t>
  </si>
  <si>
    <t>584-79-2</t>
  </si>
  <si>
    <t>15263-53-3</t>
  </si>
  <si>
    <t>108-88-3</t>
  </si>
  <si>
    <t>1746-81-2</t>
  </si>
  <si>
    <t>118-95-6</t>
  </si>
  <si>
    <t>32809-16-8</t>
  </si>
  <si>
    <t>3811-49-2</t>
  </si>
  <si>
    <t>17109-49-8</t>
  </si>
  <si>
    <t>148-24-3</t>
  </si>
  <si>
    <t>107-41-5</t>
  </si>
  <si>
    <t>34911-46-1</t>
  </si>
  <si>
    <t>27541-88-4</t>
  </si>
  <si>
    <t>309-00-2</t>
  </si>
  <si>
    <t>1129-41-5</t>
  </si>
  <si>
    <t>19398-13-1</t>
  </si>
  <si>
    <t>19480-43-4</t>
  </si>
  <si>
    <t>143-08-8</t>
  </si>
  <si>
    <t>77-99-6</t>
  </si>
  <si>
    <t>111-27-3</t>
  </si>
  <si>
    <t>112-42-5</t>
  </si>
  <si>
    <t>109-66-0</t>
  </si>
  <si>
    <t>142-82-5</t>
  </si>
  <si>
    <t>112-00-5</t>
  </si>
  <si>
    <t>311-45-5</t>
  </si>
  <si>
    <t>57369-32-1</t>
  </si>
  <si>
    <t>126-73-8</t>
  </si>
  <si>
    <t>319-84-6</t>
  </si>
  <si>
    <t>319-86-8</t>
  </si>
  <si>
    <t>87-61-6</t>
  </si>
  <si>
    <t>38260-54-7</t>
  </si>
  <si>
    <t>13593-03-8</t>
  </si>
  <si>
    <t>33878-50-1</t>
  </si>
  <si>
    <t>100-66-3</t>
  </si>
  <si>
    <t>59-87-0</t>
  </si>
  <si>
    <t>76-44-8</t>
  </si>
  <si>
    <t>120-82-1</t>
  </si>
  <si>
    <t>62-75-9</t>
  </si>
  <si>
    <t>108-05-4</t>
  </si>
  <si>
    <t>9004-81-3</t>
  </si>
  <si>
    <t>117-18-0</t>
  </si>
  <si>
    <t>58-90-2</t>
  </si>
  <si>
    <t>88-75-5</t>
  </si>
  <si>
    <t>1014-70-6</t>
  </si>
  <si>
    <t>79-00-5</t>
  </si>
  <si>
    <t>1836-75-5</t>
  </si>
  <si>
    <t>131-89-5</t>
  </si>
  <si>
    <t>3416-17-9</t>
  </si>
  <si>
    <t>78-34-2</t>
  </si>
  <si>
    <t>67129-08-2</t>
  </si>
  <si>
    <t>55792-61-5</t>
  </si>
  <si>
    <t>67-72-1</t>
  </si>
  <si>
    <t>100-25-4</t>
  </si>
  <si>
    <t>111-15-9</t>
  </si>
  <si>
    <t>118-55-8</t>
  </si>
  <si>
    <t>118-61-6</t>
  </si>
  <si>
    <t>95-47-6</t>
  </si>
  <si>
    <t>111-90-0</t>
  </si>
  <si>
    <t>115-20-8</t>
  </si>
  <si>
    <t>771-60-8</t>
  </si>
  <si>
    <t>434-64-0</t>
  </si>
  <si>
    <t>392-56-3</t>
  </si>
  <si>
    <t>355-68-0</t>
  </si>
  <si>
    <t>355-02-2</t>
  </si>
  <si>
    <t>577-19-5</t>
  </si>
  <si>
    <t>627-30-5</t>
  </si>
  <si>
    <t>1471-17-6</t>
  </si>
  <si>
    <t>21386-21-0</t>
  </si>
  <si>
    <t>19758-05-5</t>
  </si>
  <si>
    <t>19161-30-9</t>
  </si>
  <si>
    <t>17826-68-5</t>
  </si>
  <si>
    <t>17823-38-0</t>
  </si>
  <si>
    <t>308-24-7</t>
  </si>
  <si>
    <t>97-23-4</t>
  </si>
  <si>
    <t>626-43-7</t>
  </si>
  <si>
    <t>90-15-3</t>
  </si>
  <si>
    <t>475-20-7</t>
  </si>
  <si>
    <t>299-85-4</t>
  </si>
  <si>
    <t>299-84-3</t>
  </si>
  <si>
    <t>956-48-9</t>
  </si>
  <si>
    <t>67-45-8</t>
  </si>
  <si>
    <t>1162-65-8</t>
  </si>
  <si>
    <t>75-21-8</t>
  </si>
  <si>
    <t>2642-71-9</t>
  </si>
  <si>
    <t>87-68-3</t>
  </si>
  <si>
    <t>1835-65-0</t>
  </si>
  <si>
    <t>1835-49-0</t>
  </si>
  <si>
    <t>773-82-0</t>
  </si>
  <si>
    <t>771-62-0</t>
  </si>
  <si>
    <t>771-61-9</t>
  </si>
  <si>
    <t>121-46-0</t>
  </si>
  <si>
    <t>112-34-5</t>
  </si>
  <si>
    <t>112-27-6</t>
  </si>
  <si>
    <t>93-72-1</t>
  </si>
  <si>
    <t>2545-59-7</t>
  </si>
  <si>
    <t>105-67-9</t>
  </si>
  <si>
    <t>112-65-2</t>
  </si>
  <si>
    <t>2461-15-6</t>
  </si>
  <si>
    <t>3033-77-0</t>
  </si>
  <si>
    <t>3452-97-9</t>
  </si>
  <si>
    <t>108-67-8</t>
  </si>
  <si>
    <t>1445-75-6</t>
  </si>
  <si>
    <t>77-73-6</t>
  </si>
  <si>
    <t>60-34-4</t>
  </si>
  <si>
    <t>33442-83-0</t>
  </si>
  <si>
    <t>1191-50-0</t>
  </si>
  <si>
    <t>106-47-8</t>
  </si>
  <si>
    <t>26259-45-0</t>
  </si>
  <si>
    <t>24151-93-7</t>
  </si>
  <si>
    <t>22936-75-0</t>
  </si>
  <si>
    <t>10108-86-8</t>
  </si>
  <si>
    <t>13150-00-0</t>
  </si>
  <si>
    <t>535-83-1</t>
  </si>
  <si>
    <t>2200-70-6</t>
  </si>
  <si>
    <t>16583-07-6</t>
  </si>
  <si>
    <t>16583-02-1</t>
  </si>
  <si>
    <t>16582-99-3</t>
  </si>
  <si>
    <t>16582-98-2</t>
  </si>
  <si>
    <t>16582-87-9</t>
  </si>
  <si>
    <t>10585-07-6</t>
  </si>
  <si>
    <t>10386-84-2</t>
  </si>
  <si>
    <t>10311-26-9</t>
  </si>
  <si>
    <t>6257-03-0</t>
  </si>
  <si>
    <t>5580-84-7</t>
  </si>
  <si>
    <t>5580-83-6</t>
  </si>
  <si>
    <t>314-41-0</t>
  </si>
  <si>
    <t>3905-96-2</t>
  </si>
  <si>
    <t>17823-37-9</t>
  </si>
  <si>
    <t>5510-39-4</t>
  </si>
  <si>
    <t>28520-20-9</t>
  </si>
  <si>
    <t>28520-18-5</t>
  </si>
  <si>
    <t>28442-30-0</t>
  </si>
  <si>
    <t>28442-27-5</t>
  </si>
  <si>
    <t>28442-22-0</t>
  </si>
  <si>
    <t>28442-18-4</t>
  </si>
  <si>
    <t>16768-38-0</t>
  </si>
  <si>
    <t>28042-88-8</t>
  </si>
  <si>
    <t>17823-35-7</t>
  </si>
  <si>
    <t>28041-62-5</t>
  </si>
  <si>
    <t>28041-61-4</t>
  </si>
  <si>
    <t>26666-56-8</t>
  </si>
  <si>
    <t>6980-18-3</t>
  </si>
  <si>
    <t>97-77-8</t>
  </si>
  <si>
    <t>97-74-5</t>
  </si>
  <si>
    <t>634-83-3</t>
  </si>
  <si>
    <t>57157-80-9</t>
  </si>
  <si>
    <t>85-44-9</t>
  </si>
  <si>
    <t>636-30-6</t>
  </si>
  <si>
    <t>319-85-7</t>
  </si>
  <si>
    <t>5274-68-0</t>
  </si>
  <si>
    <t>108-20-3</t>
  </si>
  <si>
    <t>108-38-3</t>
  </si>
  <si>
    <t>98-73-7</t>
  </si>
  <si>
    <t>2386-53-0</t>
  </si>
  <si>
    <t>7378-99-6</t>
  </si>
  <si>
    <t>5137-55-3</t>
  </si>
  <si>
    <t>106-43-4</t>
  </si>
  <si>
    <t>108-42-9</t>
  </si>
  <si>
    <t>527-20-8</t>
  </si>
  <si>
    <t>78-93-3</t>
  </si>
  <si>
    <t>22431-62-5</t>
  </si>
  <si>
    <t>111-76-2</t>
  </si>
  <si>
    <t>112-18-5</t>
  </si>
  <si>
    <t>112-53-8</t>
  </si>
  <si>
    <t>105-75-9</t>
  </si>
  <si>
    <t>124-02-7</t>
  </si>
  <si>
    <t>100-42-5</t>
  </si>
  <si>
    <t>123-34-2</t>
  </si>
  <si>
    <t>107-05-1</t>
  </si>
  <si>
    <t>64-18-6</t>
  </si>
  <si>
    <t>1563-38-8</t>
  </si>
  <si>
    <t>2275-23-2</t>
  </si>
  <si>
    <t>108-39-4</t>
  </si>
  <si>
    <t>98-95-3</t>
  </si>
  <si>
    <t>540-72-7</t>
  </si>
  <si>
    <t>2274-99-9</t>
  </si>
  <si>
    <t>626-93-7</t>
  </si>
  <si>
    <t>106-89-8</t>
  </si>
  <si>
    <t>123-86-4</t>
  </si>
  <si>
    <t>100-47-0</t>
  </si>
  <si>
    <t>109-46-6</t>
  </si>
  <si>
    <t>2782-91-4</t>
  </si>
  <si>
    <t>298-07-7</t>
  </si>
  <si>
    <t>13457-18-6</t>
  </si>
  <si>
    <t>71561-11-0</t>
  </si>
  <si>
    <t>83657-22-1</t>
  </si>
  <si>
    <t>139-13-9</t>
  </si>
  <si>
    <t>100-41-4</t>
  </si>
  <si>
    <t>3347-22-6</t>
  </si>
  <si>
    <t>535-89-7</t>
  </si>
  <si>
    <t>18467-77-1</t>
  </si>
  <si>
    <t>18181-70-9</t>
  </si>
  <si>
    <t>71531-34-5</t>
  </si>
  <si>
    <t>108-10-1</t>
  </si>
  <si>
    <t>80-62-6</t>
  </si>
  <si>
    <t>78-79-5</t>
  </si>
  <si>
    <t>108-11-2</t>
  </si>
  <si>
    <t>86-73-7</t>
  </si>
  <si>
    <t>95-93-2</t>
  </si>
  <si>
    <t>91-57-6</t>
  </si>
  <si>
    <t>90-12-0</t>
  </si>
  <si>
    <t>95-63-6</t>
  </si>
  <si>
    <t>4316-42-1</t>
  </si>
  <si>
    <t>19902-04-6</t>
  </si>
  <si>
    <t>544-25-2</t>
  </si>
  <si>
    <t>504-63-2</t>
  </si>
  <si>
    <t>481-39-0</t>
  </si>
  <si>
    <t>149-31-5</t>
  </si>
  <si>
    <t>87-62-7</t>
  </si>
  <si>
    <t>121-69-7</t>
  </si>
  <si>
    <t>95-53-4</t>
  </si>
  <si>
    <t>13674-87-8</t>
  </si>
  <si>
    <t>306-52-5</t>
  </si>
  <si>
    <t>100-61-8</t>
  </si>
  <si>
    <t>17109-36-3</t>
  </si>
  <si>
    <t>106-95-6</t>
  </si>
  <si>
    <t>110-49-6</t>
  </si>
  <si>
    <t>106-92-3</t>
  </si>
  <si>
    <t>96-24-2</t>
  </si>
  <si>
    <t>75-98-9</t>
  </si>
  <si>
    <t>78-92-2</t>
  </si>
  <si>
    <t>78-96-6</t>
  </si>
  <si>
    <t>96-23-1</t>
  </si>
  <si>
    <t>109-59-1</t>
  </si>
  <si>
    <t>98-51-1</t>
  </si>
  <si>
    <t>102-71-6</t>
  </si>
  <si>
    <t>109-70-6</t>
  </si>
  <si>
    <t>71379-75-4</t>
  </si>
  <si>
    <t>504-20-1</t>
  </si>
  <si>
    <t>18530-56-8</t>
  </si>
  <si>
    <t>4904-61-4</t>
  </si>
  <si>
    <t>563-47-3</t>
  </si>
  <si>
    <t>142-28-9</t>
  </si>
  <si>
    <t>112-50-5</t>
  </si>
  <si>
    <t>95-57-8</t>
  </si>
  <si>
    <t>541-85-5</t>
  </si>
  <si>
    <t>110-97-4</t>
  </si>
  <si>
    <t>122-60-1</t>
  </si>
  <si>
    <t>110-82-7</t>
  </si>
  <si>
    <t>126-33-0</t>
  </si>
  <si>
    <t>108-68-9</t>
  </si>
  <si>
    <t>110-80-5</t>
  </si>
  <si>
    <t>123-42-2</t>
  </si>
  <si>
    <t>23504-07-6</t>
  </si>
  <si>
    <t>841-06-5</t>
  </si>
  <si>
    <t>33693-04-8</t>
  </si>
  <si>
    <t>119-38-0</t>
  </si>
  <si>
    <t>1967-16-4</t>
  </si>
  <si>
    <t>2079-00-7</t>
  </si>
  <si>
    <t>3761-60-2</t>
  </si>
  <si>
    <t>2275-14-1</t>
  </si>
  <si>
    <t>6988-21-2</t>
  </si>
  <si>
    <t>77-92-9</t>
  </si>
  <si>
    <t>93-89-0</t>
  </si>
  <si>
    <t>108-86-1</t>
  </si>
  <si>
    <t>609-19-8</t>
  </si>
  <si>
    <t>2668-24-8</t>
  </si>
  <si>
    <t>1126-79-0</t>
  </si>
  <si>
    <t>275-51-4</t>
  </si>
  <si>
    <t>78-59-1</t>
  </si>
  <si>
    <t>3209-22-1</t>
  </si>
  <si>
    <t>78-87-5</t>
  </si>
  <si>
    <t>75-07-0</t>
  </si>
  <si>
    <t>61949-76-6</t>
  </si>
  <si>
    <t>959-98-8</t>
  </si>
  <si>
    <t>33213-65-9</t>
  </si>
  <si>
    <t>584-02-1</t>
  </si>
  <si>
    <t>76-01-7</t>
  </si>
  <si>
    <t>38444-84-7</t>
  </si>
  <si>
    <t>587-98-4</t>
  </si>
  <si>
    <t>534-52-1</t>
  </si>
  <si>
    <t>385-00-2</t>
  </si>
  <si>
    <t>4376-20-9</t>
  </si>
  <si>
    <t>104-76-7</t>
  </si>
  <si>
    <t>89-61-2</t>
  </si>
  <si>
    <t>88-73-3</t>
  </si>
  <si>
    <t>634-67-3</t>
  </si>
  <si>
    <t>89-59-8</t>
  </si>
  <si>
    <t>28288-05-3</t>
  </si>
  <si>
    <t>108-87-2</t>
  </si>
  <si>
    <t>65732-07-2</t>
  </si>
  <si>
    <t>66827-38-1</t>
  </si>
  <si>
    <t>229-87-8</t>
  </si>
  <si>
    <t>2051-62-9</t>
  </si>
  <si>
    <t>935-95-5</t>
  </si>
  <si>
    <t>634-90-2</t>
  </si>
  <si>
    <t>77-71-4</t>
  </si>
  <si>
    <t>91-22-5</t>
  </si>
  <si>
    <t>135-19-3</t>
  </si>
  <si>
    <t>260-94-6</t>
  </si>
  <si>
    <t>140-38-5</t>
  </si>
  <si>
    <t>88-99-3</t>
  </si>
  <si>
    <t>21609-90-5</t>
  </si>
  <si>
    <t>85-02-9</t>
  </si>
  <si>
    <t>230-27-3</t>
  </si>
  <si>
    <t>225-11-6</t>
  </si>
  <si>
    <t>107-64-2</t>
  </si>
  <si>
    <t>3211-76-5</t>
  </si>
  <si>
    <t>115-86-6</t>
  </si>
  <si>
    <t>148-18-5</t>
  </si>
  <si>
    <t>2556-42-5</t>
  </si>
  <si>
    <t>632-22-4</t>
  </si>
  <si>
    <t>33813-20-6</t>
  </si>
  <si>
    <t>2008-58-4</t>
  </si>
  <si>
    <t>1634-02-2</t>
  </si>
  <si>
    <t>120-93-4</t>
  </si>
  <si>
    <t>461-72-3</t>
  </si>
  <si>
    <t>2686-99-9</t>
  </si>
  <si>
    <t>64047-88-7</t>
  </si>
  <si>
    <t>65195-55-3</t>
  </si>
  <si>
    <t>1241-94-7</t>
  </si>
  <si>
    <t>556-67-2</t>
  </si>
  <si>
    <t>18181-80-1</t>
  </si>
  <si>
    <t>919-86-8</t>
  </si>
  <si>
    <t>144-54-7</t>
  </si>
  <si>
    <t>95-51-2</t>
  </si>
  <si>
    <t>99-99-0</t>
  </si>
  <si>
    <t>83-41-0</t>
  </si>
  <si>
    <t>83-42-1</t>
  </si>
  <si>
    <t>88-72-2</t>
  </si>
  <si>
    <t>13738-63-1</t>
  </si>
  <si>
    <t>20115-34-8</t>
  </si>
  <si>
    <t>598-16-3</t>
  </si>
  <si>
    <t>108-85-0</t>
  </si>
  <si>
    <t>110-83-8</t>
  </si>
  <si>
    <t>3281-96-7</t>
  </si>
  <si>
    <t>90717-03-6</t>
  </si>
  <si>
    <t>10552-74-6</t>
  </si>
  <si>
    <t>101205-02-1</t>
  </si>
  <si>
    <t>1593-77-7</t>
  </si>
  <si>
    <t>578-54-1</t>
  </si>
  <si>
    <t>99-51-4</t>
  </si>
  <si>
    <t>100-00-5</t>
  </si>
  <si>
    <t>95-82-9</t>
  </si>
  <si>
    <t>103-69-5</t>
  </si>
  <si>
    <t>121-73-3</t>
  </si>
  <si>
    <t>618-62-2</t>
  </si>
  <si>
    <t>611-06-3</t>
  </si>
  <si>
    <t>589-16-2</t>
  </si>
  <si>
    <t>148-01-6</t>
  </si>
  <si>
    <t>25875-51-8</t>
  </si>
  <si>
    <t>1420-07-1</t>
  </si>
  <si>
    <t>302-17-0</t>
  </si>
  <si>
    <t>55634-91-8</t>
  </si>
  <si>
    <t>83164-33-4</t>
  </si>
  <si>
    <t>51249-05-9</t>
  </si>
  <si>
    <t>61213-25-0</t>
  </si>
  <si>
    <t>87-65-0</t>
  </si>
  <si>
    <t>680-31-9</t>
  </si>
  <si>
    <t>89784-60-1</t>
  </si>
  <si>
    <t>2674-91-1</t>
  </si>
  <si>
    <t>2797-51-5</t>
  </si>
  <si>
    <t>2307-68-8</t>
  </si>
  <si>
    <t>23564-06-9</t>
  </si>
  <si>
    <t>27355-22-2</t>
  </si>
  <si>
    <t>27949-52-6</t>
  </si>
  <si>
    <t>6164-98-3</t>
  </si>
  <si>
    <t>2303-25-5</t>
  </si>
  <si>
    <t>6392-46-7</t>
  </si>
  <si>
    <t>6119-92-2</t>
  </si>
  <si>
    <t>5349-28-0</t>
  </si>
  <si>
    <t>97-17-6</t>
  </si>
  <si>
    <t>15457-05-3</t>
  </si>
  <si>
    <t>5903-13-9</t>
  </si>
  <si>
    <t>1630-17-7</t>
  </si>
  <si>
    <t>297-78-9</t>
  </si>
  <si>
    <t>29104-30-1</t>
  </si>
  <si>
    <t>1086-02-8</t>
  </si>
  <si>
    <t>3942-54-9</t>
  </si>
  <si>
    <t>3309-87-3</t>
  </si>
  <si>
    <t>59720-42-2</t>
  </si>
  <si>
    <t>1820-81-1</t>
  </si>
  <si>
    <t>36557-27-4</t>
  </si>
  <si>
    <t>15067-52-4</t>
  </si>
  <si>
    <t>142-96-1</t>
  </si>
  <si>
    <t>107-06-2</t>
  </si>
  <si>
    <t>602-01-7</t>
  </si>
  <si>
    <t>141-33-3</t>
  </si>
  <si>
    <t>88-74-4</t>
  </si>
  <si>
    <t>31431-39-7</t>
  </si>
  <si>
    <t>95-74-9</t>
  </si>
  <si>
    <t>7149-79-3</t>
  </si>
  <si>
    <t>1982-42-9</t>
  </si>
  <si>
    <t>2782-70-9</t>
  </si>
  <si>
    <t>72178-02-0</t>
  </si>
  <si>
    <t>7003-89-6</t>
  </si>
  <si>
    <t>74070-46-5</t>
  </si>
  <si>
    <t>2464-37-1</t>
  </si>
  <si>
    <t>50563-36-5</t>
  </si>
  <si>
    <t>57646-30-7</t>
  </si>
  <si>
    <t>2540-82-1</t>
  </si>
  <si>
    <t>591-21-9</t>
  </si>
  <si>
    <t>1678-91-7</t>
  </si>
  <si>
    <t>115-31-1</t>
  </si>
  <si>
    <t>583-57-3</t>
  </si>
  <si>
    <t>589-90-2</t>
  </si>
  <si>
    <t>590-66-9</t>
  </si>
  <si>
    <t>89-72-5</t>
  </si>
  <si>
    <t>2446-69-7</t>
  </si>
  <si>
    <t>99-71-8</t>
  </si>
  <si>
    <t>80-46-6</t>
  </si>
  <si>
    <t>104-43-8</t>
  </si>
  <si>
    <t>88-18-6</t>
  </si>
  <si>
    <t>22248-79-9</t>
  </si>
  <si>
    <t>132-64-9</t>
  </si>
  <si>
    <t>101-84-8</t>
  </si>
  <si>
    <t>2234-13-1</t>
  </si>
  <si>
    <t>110-88-3</t>
  </si>
  <si>
    <t>127-20-8</t>
  </si>
  <si>
    <t>87546-18-7</t>
  </si>
  <si>
    <t>21923-23-9</t>
  </si>
  <si>
    <t>22555-16-4</t>
  </si>
  <si>
    <t>1757-18-2</t>
  </si>
  <si>
    <t>327-98-0</t>
  </si>
  <si>
    <t>629-97-0</t>
  </si>
  <si>
    <t>94-62-2</t>
  </si>
  <si>
    <t>13366-73-9</t>
  </si>
  <si>
    <t>3212-28-0</t>
  </si>
  <si>
    <t>99-55-8</t>
  </si>
  <si>
    <t>646-06-0</t>
  </si>
  <si>
    <t>85-69-8</t>
  </si>
  <si>
    <t>67-43-6</t>
  </si>
  <si>
    <t>49866-87-7</t>
  </si>
  <si>
    <t>95-94-3</t>
  </si>
  <si>
    <t>108-70-3</t>
  </si>
  <si>
    <t>465-73-6</t>
  </si>
  <si>
    <t>34622-58-7</t>
  </si>
  <si>
    <t>35575-96-3</t>
  </si>
  <si>
    <t>56840-61-0</t>
  </si>
  <si>
    <t>66246-88-6</t>
  </si>
  <si>
    <t>2813-95-8</t>
  </si>
  <si>
    <t>69581-33-5</t>
  </si>
  <si>
    <t>3648-20-2</t>
  </si>
  <si>
    <t>78-99-9</t>
  </si>
  <si>
    <t>120-92-3</t>
  </si>
  <si>
    <t>122-79-2</t>
  </si>
  <si>
    <t>121-29-9</t>
  </si>
  <si>
    <t>505-29-3</t>
  </si>
  <si>
    <t>7012-37-5</t>
  </si>
  <si>
    <t>106-93-4</t>
  </si>
  <si>
    <t>90-13-1</t>
  </si>
  <si>
    <t>75-35-4</t>
  </si>
  <si>
    <t>35512-33-5</t>
  </si>
  <si>
    <t>124-18-5</t>
  </si>
  <si>
    <t>127-18-4</t>
  </si>
  <si>
    <t>2051-60-7</t>
  </si>
  <si>
    <t>62441-54-7</t>
  </si>
  <si>
    <t>2437-79-8</t>
  </si>
  <si>
    <t>2051-61-8</t>
  </si>
  <si>
    <t>1570-65-6</t>
  </si>
  <si>
    <t>37248-47-8</t>
  </si>
  <si>
    <t>23560-59-0</t>
  </si>
  <si>
    <t>83121-18-0</t>
  </si>
  <si>
    <t>119-06-2</t>
  </si>
  <si>
    <t>83657-17-4</t>
  </si>
  <si>
    <t>34681-23-7</t>
  </si>
  <si>
    <t>74738-17-3</t>
  </si>
  <si>
    <t>60207-31-0</t>
  </si>
  <si>
    <t>87130-20-9</t>
  </si>
  <si>
    <t>973-21-7</t>
  </si>
  <si>
    <t>1646-87-3</t>
  </si>
  <si>
    <t>6393-42-6</t>
  </si>
  <si>
    <t>10202-92-3</t>
  </si>
  <si>
    <t>18292-97-2</t>
  </si>
  <si>
    <t>4920-77-8</t>
  </si>
  <si>
    <t>70343-06-5</t>
  </si>
  <si>
    <t>700-38-9</t>
  </si>
  <si>
    <t>111-44-4</t>
  </si>
  <si>
    <t>126-22-7</t>
  </si>
  <si>
    <t>74-97-5</t>
  </si>
  <si>
    <t>124-48-1</t>
  </si>
  <si>
    <t>1120-01-0</t>
  </si>
  <si>
    <t>100-29-8</t>
  </si>
  <si>
    <t>20711-10-8</t>
  </si>
  <si>
    <t>1031-07-8</t>
  </si>
  <si>
    <t>4824-78-6</t>
  </si>
  <si>
    <t>34643-47-5</t>
  </si>
  <si>
    <t>50-21-5</t>
  </si>
  <si>
    <t>2460-49-3</t>
  </si>
  <si>
    <t>33963-45-0</t>
  </si>
  <si>
    <t>933-78-8</t>
  </si>
  <si>
    <t>121-86-8</t>
  </si>
  <si>
    <t>634-93-5</t>
  </si>
  <si>
    <t>53939-28-9</t>
  </si>
  <si>
    <t>525-79-1</t>
  </si>
  <si>
    <t>41394-05-2</t>
  </si>
  <si>
    <t>608-31-1</t>
  </si>
  <si>
    <t>38380-07-3</t>
  </si>
  <si>
    <t>5367-28-2</t>
  </si>
  <si>
    <t>110-16-7</t>
  </si>
  <si>
    <t>618-87-1</t>
  </si>
  <si>
    <t>103-85-5</t>
  </si>
  <si>
    <t>111-40-0</t>
  </si>
  <si>
    <t>3055-97-8</t>
  </si>
  <si>
    <t>35065-27-1</t>
  </si>
  <si>
    <t>143-07-7</t>
  </si>
  <si>
    <t>1689-83-4</t>
  </si>
  <si>
    <t>63284-71-9</t>
  </si>
  <si>
    <t>542-59-6</t>
  </si>
  <si>
    <t>123-91-1</t>
  </si>
  <si>
    <t>554-12-1</t>
  </si>
  <si>
    <t>151-56-4</t>
  </si>
  <si>
    <t>10061-01-5</t>
  </si>
  <si>
    <t>126-07-8</t>
  </si>
  <si>
    <t>105-60-2</t>
  </si>
  <si>
    <t>99-54-7</t>
  </si>
  <si>
    <t>111-69-3</t>
  </si>
  <si>
    <t>933-75-5</t>
  </si>
  <si>
    <t>79-11-8</t>
  </si>
  <si>
    <t>500-99-2</t>
  </si>
  <si>
    <t>156-54-7</t>
  </si>
  <si>
    <t>503-87-7</t>
  </si>
  <si>
    <t>119-65-3</t>
  </si>
  <si>
    <t>141-90-2</t>
  </si>
  <si>
    <t>120-72-9</t>
  </si>
  <si>
    <t>576-24-9</t>
  </si>
  <si>
    <t>108-43-0</t>
  </si>
  <si>
    <t>95-15-8</t>
  </si>
  <si>
    <t>92-83-1</t>
  </si>
  <si>
    <t>625-53-6</t>
  </si>
  <si>
    <t>132-65-0</t>
  </si>
  <si>
    <t>592-82-5</t>
  </si>
  <si>
    <t>578-46-1</t>
  </si>
  <si>
    <t>603-83-8</t>
  </si>
  <si>
    <t>610-39-9</t>
  </si>
  <si>
    <t>5267-27-6</t>
  </si>
  <si>
    <t>616-73-9</t>
  </si>
  <si>
    <t>104-51-8</t>
  </si>
  <si>
    <t>98-82-8</t>
  </si>
  <si>
    <t>18259-05-7</t>
  </si>
  <si>
    <t>95-56-7</t>
  </si>
  <si>
    <t>97-80-3</t>
  </si>
  <si>
    <t>583-60-8</t>
  </si>
  <si>
    <t>109-60-4</t>
  </si>
  <si>
    <t>109-57-9</t>
  </si>
  <si>
    <t>144-49-0</t>
  </si>
  <si>
    <t>119-33-5</t>
  </si>
  <si>
    <t>119-93-7</t>
  </si>
  <si>
    <t>103-23-1</t>
  </si>
  <si>
    <t>534-13-4</t>
  </si>
  <si>
    <t>532-55-8</t>
  </si>
  <si>
    <t>57055-38-6</t>
  </si>
  <si>
    <t>57055-39-7</t>
  </si>
  <si>
    <t>205-43-6</t>
  </si>
  <si>
    <t>110-02-1</t>
  </si>
  <si>
    <t>113-98-4</t>
  </si>
  <si>
    <t>95-77-2</t>
  </si>
  <si>
    <t>111-91-1</t>
  </si>
  <si>
    <t>2937-53-3</t>
  </si>
  <si>
    <t>106-68-3</t>
  </si>
  <si>
    <t>100-17-4</t>
  </si>
  <si>
    <t>6972-05-0</t>
  </si>
  <si>
    <t>4104-75-0</t>
  </si>
  <si>
    <t>2489-77-2</t>
  </si>
  <si>
    <t>1516-32-1</t>
  </si>
  <si>
    <t>631-67-4</t>
  </si>
  <si>
    <t>4044-65-9</t>
  </si>
  <si>
    <t>598-52-7</t>
  </si>
  <si>
    <t>75-08-1</t>
  </si>
  <si>
    <t>107-03-9</t>
  </si>
  <si>
    <t>554-84-7</t>
  </si>
  <si>
    <t>615-36-1</t>
  </si>
  <si>
    <t>5138-93-2</t>
  </si>
  <si>
    <t>38638-05-0</t>
  </si>
  <si>
    <t>103-72-0</t>
  </si>
  <si>
    <t>542-85-8</t>
  </si>
  <si>
    <t>622-78-6</t>
  </si>
  <si>
    <t>101-55-3</t>
  </si>
  <si>
    <t>630-20-6</t>
  </si>
  <si>
    <t>1570-64-5</t>
  </si>
  <si>
    <t>156-60-5</t>
  </si>
  <si>
    <t>119-32-4</t>
  </si>
  <si>
    <t>2581-34-2</t>
  </si>
  <si>
    <t>67-47-0</t>
  </si>
  <si>
    <t>18268-80-9</t>
  </si>
  <si>
    <t>1198-55-6</t>
  </si>
  <si>
    <t>494-99-5</t>
  </si>
  <si>
    <t>452-86-8</t>
  </si>
  <si>
    <t>112-24-3</t>
  </si>
  <si>
    <t>89-63-4</t>
  </si>
  <si>
    <t>92-87-5</t>
  </si>
  <si>
    <t>95-68-1</t>
  </si>
  <si>
    <t>99-92-3</t>
  </si>
  <si>
    <t>13548-68-0</t>
  </si>
  <si>
    <t>10310-21-1</t>
  </si>
  <si>
    <t>112-29-8</t>
  </si>
  <si>
    <t>485-49-4</t>
  </si>
  <si>
    <t>121-87-9</t>
  </si>
  <si>
    <t>661-20-1</t>
  </si>
  <si>
    <t>56207-39-7</t>
  </si>
  <si>
    <t>616-72-8</t>
  </si>
  <si>
    <t>618-85-9</t>
  </si>
  <si>
    <t>619-15-8</t>
  </si>
  <si>
    <t>619-24-9</t>
  </si>
  <si>
    <t>619-72-7</t>
  </si>
  <si>
    <t>104-75-6</t>
  </si>
  <si>
    <t>105-54-4</t>
  </si>
  <si>
    <t>33963-32-5</t>
  </si>
  <si>
    <t>25306-75-6</t>
  </si>
  <si>
    <t>95-64-7</t>
  </si>
  <si>
    <t>141-82-2</t>
  </si>
  <si>
    <t>107-92-6</t>
  </si>
  <si>
    <t>108-21-4</t>
  </si>
  <si>
    <t>108-94-1</t>
  </si>
  <si>
    <t>109-99-9</t>
  </si>
  <si>
    <t>110-12-3</t>
  </si>
  <si>
    <t>110-19-0</t>
  </si>
  <si>
    <t>590-01-2</t>
  </si>
  <si>
    <t>622-45-7</t>
  </si>
  <si>
    <t>623-37-0</t>
  </si>
  <si>
    <t>77-47-4</t>
  </si>
  <si>
    <t>79-08-3</t>
  </si>
  <si>
    <t>107-20-0</t>
  </si>
  <si>
    <t>1138-52-9</t>
  </si>
  <si>
    <t>527-60-6</t>
  </si>
  <si>
    <t>103112-35-2</t>
  </si>
  <si>
    <t>127-09-3</t>
  </si>
  <si>
    <t>131-17-9</t>
  </si>
  <si>
    <t>141-97-9</t>
  </si>
  <si>
    <t>534-22-5</t>
  </si>
  <si>
    <t>540-88-5</t>
  </si>
  <si>
    <t>15950-66-0</t>
  </si>
  <si>
    <t>4901-51-3</t>
  </si>
  <si>
    <t>2317-24-0</t>
  </si>
  <si>
    <t>78-62-6</t>
  </si>
  <si>
    <t>5324-84-5</t>
  </si>
  <si>
    <t>6106-41-8</t>
  </si>
  <si>
    <t>96-13-9</t>
  </si>
  <si>
    <t>97-02-9</t>
  </si>
  <si>
    <t>97-50-7</t>
  </si>
  <si>
    <t>98-16-8</t>
  </si>
  <si>
    <t>98-17-9</t>
  </si>
  <si>
    <t>27304-13-8</t>
  </si>
  <si>
    <t>100-21-0</t>
  </si>
  <si>
    <t>1825-21-4</t>
  </si>
  <si>
    <t>108-44-1</t>
  </si>
  <si>
    <t>14409-72-4</t>
  </si>
  <si>
    <t>56961-20-7</t>
  </si>
  <si>
    <t>93-51-6</t>
  </si>
  <si>
    <t>98-06-6</t>
  </si>
  <si>
    <t>96-41-3</t>
  </si>
  <si>
    <t>95-92-1</t>
  </si>
  <si>
    <t>75-87-6</t>
  </si>
  <si>
    <t>80-15-9</t>
  </si>
  <si>
    <t>98-00-0</t>
  </si>
  <si>
    <t>10051-44-2</t>
  </si>
  <si>
    <t>14047-60-0</t>
  </si>
  <si>
    <t>629-25-4</t>
  </si>
  <si>
    <t>1002-62-6</t>
  </si>
  <si>
    <t>75-18-3</t>
  </si>
  <si>
    <t>110-81-6</t>
  </si>
  <si>
    <t>110-77-0</t>
  </si>
  <si>
    <t>57057-83-7</t>
  </si>
  <si>
    <t>598-02-7</t>
  </si>
  <si>
    <t>298-06-6</t>
  </si>
  <si>
    <t>33963-23-4</t>
  </si>
  <si>
    <t>2897-21-4</t>
  </si>
  <si>
    <t>104-94-9</t>
  </si>
  <si>
    <t>90-04-0</t>
  </si>
  <si>
    <t>3428-24-8</t>
  </si>
  <si>
    <t>33963-40-5</t>
  </si>
  <si>
    <t>536-90-3</t>
  </si>
  <si>
    <t>33963-24-5</t>
  </si>
  <si>
    <t>253-52-1</t>
  </si>
  <si>
    <t>4658-28-0</t>
  </si>
  <si>
    <t>103-65-1</t>
  </si>
  <si>
    <t>506-77-4</t>
  </si>
  <si>
    <t>89-60-1</t>
  </si>
  <si>
    <t>110-15-6</t>
  </si>
  <si>
    <t>108-40-7</t>
  </si>
  <si>
    <t>89-82-7</t>
  </si>
  <si>
    <t>93-04-9</t>
  </si>
  <si>
    <t>109-69-3</t>
  </si>
  <si>
    <t>123-07-9</t>
  </si>
  <si>
    <t>4726-14-1</t>
  </si>
  <si>
    <t>123-30-8</t>
  </si>
  <si>
    <t>140-93-2</t>
  </si>
  <si>
    <t>103-11-7</t>
  </si>
  <si>
    <t>35693-99-3</t>
  </si>
  <si>
    <t>35694-08-7</t>
  </si>
  <si>
    <t>37680-65-2</t>
  </si>
  <si>
    <t>52663-71-5</t>
  </si>
  <si>
    <t>693-21-0</t>
  </si>
  <si>
    <t>59-06-3</t>
  </si>
  <si>
    <t>2720-73-2</t>
  </si>
  <si>
    <t>95-84-1</t>
  </si>
  <si>
    <t>103-33-3</t>
  </si>
  <si>
    <t>591-27-5</t>
  </si>
  <si>
    <t>701-82-6</t>
  </si>
  <si>
    <t>14062-34-1</t>
  </si>
  <si>
    <t>87-59-2</t>
  </si>
  <si>
    <t>129-06-6</t>
  </si>
  <si>
    <t>56-93-9</t>
  </si>
  <si>
    <t>66728-50-5</t>
  </si>
  <si>
    <t>39765-80-5</t>
  </si>
  <si>
    <t>37677-17-1</t>
  </si>
  <si>
    <t>140-90-9</t>
  </si>
  <si>
    <t>302-04-5</t>
  </si>
  <si>
    <t>105-39-5</t>
  </si>
  <si>
    <t>103-82-2</t>
  </si>
  <si>
    <t>628-92-2</t>
  </si>
  <si>
    <t>79-10-7</t>
  </si>
  <si>
    <t>108-41-8</t>
  </si>
  <si>
    <t>98-07-7</t>
  </si>
  <si>
    <t>123-92-2</t>
  </si>
  <si>
    <t>115-77-5</t>
  </si>
  <si>
    <t>108-24-7</t>
  </si>
  <si>
    <t>291-64-5</t>
  </si>
  <si>
    <t>60-29-7</t>
  </si>
  <si>
    <t>60-35-5</t>
  </si>
  <si>
    <t>110-17-8</t>
  </si>
  <si>
    <t>144-62-7</t>
  </si>
  <si>
    <t>825-90-1</t>
  </si>
  <si>
    <t>321-14-2</t>
  </si>
  <si>
    <t>74-11-3</t>
  </si>
  <si>
    <t>112-52-7</t>
  </si>
  <si>
    <t>119-64-2</t>
  </si>
  <si>
    <t>473-55-2</t>
  </si>
  <si>
    <t>513-48-4</t>
  </si>
  <si>
    <t>541-28-6</t>
  </si>
  <si>
    <t>56-53-1</t>
  </si>
  <si>
    <t>85-34-7</t>
  </si>
  <si>
    <t>15862-07-4</t>
  </si>
  <si>
    <t>83-66-9</t>
  </si>
  <si>
    <t>1016-05-3</t>
  </si>
  <si>
    <t>100-63-0</t>
  </si>
  <si>
    <t>7398-69-8</t>
  </si>
  <si>
    <t>100-68-5</t>
  </si>
  <si>
    <t>96-09-3</t>
  </si>
  <si>
    <t>91-94-1</t>
  </si>
  <si>
    <t>86-74-8</t>
  </si>
  <si>
    <t>96-18-4</t>
  </si>
  <si>
    <t>13532-18-8</t>
  </si>
  <si>
    <t>29587-92-6</t>
  </si>
  <si>
    <t>34825-93-9</t>
  </si>
  <si>
    <t>50-44-2</t>
  </si>
  <si>
    <t>29973-13-5</t>
  </si>
  <si>
    <t>205-99-2</t>
  </si>
  <si>
    <t>118-91-2</t>
  </si>
  <si>
    <t>95-88-5</t>
  </si>
  <si>
    <t>53-70-3</t>
  </si>
  <si>
    <t>77-75-8</t>
  </si>
  <si>
    <t>2880-89-9</t>
  </si>
  <si>
    <t>1878-66-6</t>
  </si>
  <si>
    <t>581-42-0</t>
  </si>
  <si>
    <t>535-80-8</t>
  </si>
  <si>
    <t>492-86-4</t>
  </si>
  <si>
    <t>4921-49-7</t>
  </si>
  <si>
    <t>128-37-0</t>
  </si>
  <si>
    <t>294-62-2</t>
  </si>
  <si>
    <t>931-53-3</t>
  </si>
  <si>
    <t>56-55-3</t>
  </si>
  <si>
    <t>544-77-4</t>
  </si>
  <si>
    <t>493-09-4</t>
  </si>
  <si>
    <t>5407-87-4</t>
  </si>
  <si>
    <t>575-41-7</t>
  </si>
  <si>
    <t>103-74-2</t>
  </si>
  <si>
    <t>4005-51-0</t>
  </si>
  <si>
    <t>616-45-5</t>
  </si>
  <si>
    <t>1008-80-6</t>
  </si>
  <si>
    <t>693-58-3</t>
  </si>
  <si>
    <t>2040-96-2</t>
  </si>
  <si>
    <t>626-62-0</t>
  </si>
  <si>
    <t>542-18-7</t>
  </si>
  <si>
    <t>55723-99-4</t>
  </si>
  <si>
    <t>91-17-8</t>
  </si>
  <si>
    <t>6221-88-1</t>
  </si>
  <si>
    <t>32273-77-1</t>
  </si>
  <si>
    <t>29812-79-1</t>
  </si>
  <si>
    <t>18402-10-3</t>
  </si>
  <si>
    <t>6876-23-9</t>
  </si>
  <si>
    <t>6651-36-1</t>
  </si>
  <si>
    <t>19078-35-4</t>
  </si>
  <si>
    <t>3296-50-2</t>
  </si>
  <si>
    <t>558-17-8</t>
  </si>
  <si>
    <t>613-12-7</t>
  </si>
  <si>
    <t>2395-96-2</t>
  </si>
  <si>
    <t>613-31-0</t>
  </si>
  <si>
    <t>41483-43-6</t>
  </si>
  <si>
    <t>87237-48-7</t>
  </si>
  <si>
    <t>5836-29-3</t>
  </si>
  <si>
    <t>3878-19-1</t>
  </si>
  <si>
    <t>84-11-7</t>
  </si>
  <si>
    <t>462-06-6</t>
  </si>
  <si>
    <t>98-08-8</t>
  </si>
  <si>
    <t>518-75-2</t>
  </si>
  <si>
    <t>500-38-9</t>
  </si>
  <si>
    <t>404-86-4</t>
  </si>
  <si>
    <t>1948-33-0</t>
  </si>
  <si>
    <t>121-79-9</t>
  </si>
  <si>
    <t>139-07-1</t>
  </si>
  <si>
    <t>1119-97-7</t>
  </si>
  <si>
    <t>3282-73-3</t>
  </si>
  <si>
    <t>1643-19-2</t>
  </si>
  <si>
    <t>2245-38-7</t>
  </si>
  <si>
    <t>2698-41-1</t>
  </si>
  <si>
    <t>2425-66-3</t>
  </si>
  <si>
    <t>112-56-1</t>
  </si>
  <si>
    <t>6416-68-8</t>
  </si>
  <si>
    <t>953-17-3</t>
  </si>
  <si>
    <t>109-77-3</t>
  </si>
  <si>
    <t>89-98-5</t>
  </si>
  <si>
    <t>152-16-9</t>
  </si>
  <si>
    <t>2050-68-2</t>
  </si>
  <si>
    <t>95-65-8</t>
  </si>
  <si>
    <t>13067-93-1</t>
  </si>
  <si>
    <t>80-06-8</t>
  </si>
  <si>
    <t>25319-82-8</t>
  </si>
  <si>
    <t>25319-80-6</t>
  </si>
  <si>
    <t>140-89-6</t>
  </si>
  <si>
    <t>36551-21-0</t>
  </si>
  <si>
    <t>38444-85-8</t>
  </si>
  <si>
    <t>80-12-6</t>
  </si>
  <si>
    <t>34883-43-7</t>
  </si>
  <si>
    <t>301-11-1</t>
  </si>
  <si>
    <t>10042-84-9</t>
  </si>
  <si>
    <t>58-27-5</t>
  </si>
  <si>
    <t>961-11-5</t>
  </si>
  <si>
    <t>109-79-5</t>
  </si>
  <si>
    <t>33125-97-2</t>
  </si>
  <si>
    <t>25474-41-3</t>
  </si>
  <si>
    <t>70-38-2</t>
  </si>
  <si>
    <t>83-89-6</t>
  </si>
  <si>
    <t>94-96-2</t>
  </si>
  <si>
    <t>555-89-5</t>
  </si>
  <si>
    <t>25474-61-7</t>
  </si>
  <si>
    <t>59708-54-2</t>
  </si>
  <si>
    <t>108-31-6</t>
  </si>
  <si>
    <t>2303-16-4</t>
  </si>
  <si>
    <t>1024-57-3</t>
  </si>
  <si>
    <t>122-88-3</t>
  </si>
  <si>
    <t>39196-18-4</t>
  </si>
  <si>
    <t>29804-22-6</t>
  </si>
  <si>
    <t>540-59-0</t>
  </si>
  <si>
    <t>133-90-4</t>
  </si>
  <si>
    <t>3734-48-3</t>
  </si>
  <si>
    <t>33323-93-2</t>
  </si>
  <si>
    <t>15271-41-7</t>
  </si>
  <si>
    <t>21757-82-4</t>
  </si>
  <si>
    <t>110-75-8</t>
  </si>
  <si>
    <t>2866-43-5</t>
  </si>
  <si>
    <t>5103-74-2</t>
  </si>
  <si>
    <t>2814-20-2</t>
  </si>
  <si>
    <t>5103-71-9</t>
  </si>
  <si>
    <t>14959-86-5</t>
  </si>
  <si>
    <t>506-68-3</t>
  </si>
  <si>
    <t>64-00-6</t>
  </si>
  <si>
    <t>20056-92-2</t>
  </si>
  <si>
    <t>94-81-5</t>
  </si>
  <si>
    <t>80-38-6</t>
  </si>
  <si>
    <t>5871-17-0</t>
  </si>
  <si>
    <t>78-32-0</t>
  </si>
  <si>
    <t>126-72-7</t>
  </si>
  <si>
    <t>3096-70-6</t>
  </si>
  <si>
    <t>150-39-0</t>
  </si>
  <si>
    <t>29118-87-4</t>
  </si>
  <si>
    <t>4779-86-6</t>
  </si>
  <si>
    <t>101-42-8</t>
  </si>
  <si>
    <t>74-87-3</t>
  </si>
  <si>
    <t>111-55-7</t>
  </si>
  <si>
    <t>124-63-0</t>
  </si>
  <si>
    <t>50-30-6</t>
  </si>
  <si>
    <t>951-42-8</t>
  </si>
  <si>
    <t>2818-16-8</t>
  </si>
  <si>
    <t>110-99-6</t>
  </si>
  <si>
    <t>4170-30-3</t>
  </si>
  <si>
    <t>357-57-3</t>
  </si>
  <si>
    <t>123-38-6</t>
  </si>
  <si>
    <t>1918-18-9</t>
  </si>
  <si>
    <t>77-78-1</t>
  </si>
  <si>
    <t>75-86-5</t>
  </si>
  <si>
    <t>108-93-0</t>
  </si>
  <si>
    <t>103-84-4</t>
  </si>
  <si>
    <t>79270-78-3</t>
  </si>
  <si>
    <t>2463-84-5</t>
  </si>
  <si>
    <t>3648-36-0</t>
  </si>
  <si>
    <t>120-18-3</t>
  </si>
  <si>
    <t>5567-15-7</t>
  </si>
  <si>
    <t>121-54-0</t>
  </si>
  <si>
    <t>110-50-9</t>
  </si>
  <si>
    <t>5377-20-8</t>
  </si>
  <si>
    <t>218-01-9</t>
  </si>
  <si>
    <t>62938-15-2</t>
  </si>
  <si>
    <t>627-63-4</t>
  </si>
  <si>
    <t>514-10-3</t>
  </si>
  <si>
    <t>84-76-4</t>
  </si>
  <si>
    <t>84-69-5</t>
  </si>
  <si>
    <t>66794-75-0</t>
  </si>
  <si>
    <t>5835-26-7</t>
  </si>
  <si>
    <t>590-28-3</t>
  </si>
  <si>
    <t>142-90-5</t>
  </si>
  <si>
    <t>99-97-8</t>
  </si>
  <si>
    <t>22212-56-2</t>
  </si>
  <si>
    <t>106-63-8</t>
  </si>
  <si>
    <t>141-98-0</t>
  </si>
  <si>
    <t>5896-54-8</t>
  </si>
  <si>
    <t>15310-01-7</t>
  </si>
  <si>
    <t>120-80-9</t>
  </si>
  <si>
    <t>140-11-4</t>
  </si>
  <si>
    <t>106-51-4</t>
  </si>
  <si>
    <t>66-81-9</t>
  </si>
  <si>
    <t>80-33-1</t>
  </si>
  <si>
    <t>123-96-6</t>
  </si>
  <si>
    <t>583-78-8</t>
  </si>
  <si>
    <t>633-96-5</t>
  </si>
  <si>
    <t>504-29-0</t>
  </si>
  <si>
    <t>95-80-7</t>
  </si>
  <si>
    <t>548-62-9</t>
  </si>
  <si>
    <t>127-19-5</t>
  </si>
  <si>
    <t>134-32-7</t>
  </si>
  <si>
    <t>868-77-9</t>
  </si>
  <si>
    <t>2867-47-2</t>
  </si>
  <si>
    <t>96-33-3</t>
  </si>
  <si>
    <t>140-88-5</t>
  </si>
  <si>
    <t>97-88-1</t>
  </si>
  <si>
    <t>141-32-2</t>
  </si>
  <si>
    <t>115-96-8</t>
  </si>
  <si>
    <t>106-50-3</t>
  </si>
  <si>
    <t>108-69-0</t>
  </si>
  <si>
    <t>106-49-0</t>
  </si>
  <si>
    <t>75-50-3</t>
  </si>
  <si>
    <t>85-41-6</t>
  </si>
  <si>
    <t>91-15-6</t>
  </si>
  <si>
    <t>91-66-7</t>
  </si>
  <si>
    <t>482-89-3</t>
  </si>
  <si>
    <t>51-79-6</t>
  </si>
  <si>
    <t>60-09-3</t>
  </si>
  <si>
    <t>104-88-1</t>
  </si>
  <si>
    <t>78-27-3</t>
  </si>
  <si>
    <t>5372-81-6</t>
  </si>
  <si>
    <t>107-45-9</t>
  </si>
  <si>
    <t>106-94-5</t>
  </si>
  <si>
    <t>103-05-9</t>
  </si>
  <si>
    <t>24691-80-3</t>
  </si>
  <si>
    <t>6361-21-3</t>
  </si>
  <si>
    <t>513-81-5</t>
  </si>
  <si>
    <t>119-34-6</t>
  </si>
  <si>
    <t>120-07-0</t>
  </si>
  <si>
    <t>2234-16-4</t>
  </si>
  <si>
    <t>629-40-3</t>
  </si>
  <si>
    <t>623-25-6</t>
  </si>
  <si>
    <t>621-42-1</t>
  </si>
  <si>
    <t>570-24-1</t>
  </si>
  <si>
    <t>528-29-0</t>
  </si>
  <si>
    <t>22104-62-7</t>
  </si>
  <si>
    <t>123-66-0</t>
  </si>
  <si>
    <t>128-58-5</t>
  </si>
  <si>
    <t>645-56-7</t>
  </si>
  <si>
    <t>2370-63-0</t>
  </si>
  <si>
    <t>2176-62-7</t>
  </si>
  <si>
    <t>5813-64-9</t>
  </si>
  <si>
    <t>3066-71-5</t>
  </si>
  <si>
    <t>598-74-3</t>
  </si>
  <si>
    <t>110-43-0</t>
  </si>
  <si>
    <t>109-64-8</t>
  </si>
  <si>
    <t>109-07-9</t>
  </si>
  <si>
    <t>109-06-8</t>
  </si>
  <si>
    <t>57-43-2</t>
  </si>
  <si>
    <t>57-33-0</t>
  </si>
  <si>
    <t>76-29-9</t>
  </si>
  <si>
    <t>56-37-1</t>
  </si>
  <si>
    <t>110-93-0</t>
  </si>
  <si>
    <t>90-59-5</t>
  </si>
  <si>
    <t>110-40-7</t>
  </si>
  <si>
    <t>133-11-9</t>
  </si>
  <si>
    <t>120-21-8</t>
  </si>
  <si>
    <t>123-15-9</t>
  </si>
  <si>
    <t>2905-69-3</t>
  </si>
  <si>
    <t>5331-91-9</t>
  </si>
  <si>
    <t>5465-65-6</t>
  </si>
  <si>
    <t>5922-60-1</t>
  </si>
  <si>
    <t>142-92-7</t>
  </si>
  <si>
    <t>2150-47-2</t>
  </si>
  <si>
    <t>16879-02-0</t>
  </si>
  <si>
    <t>105-53-3</t>
  </si>
  <si>
    <t>454-89-7</t>
  </si>
  <si>
    <t>111-83-1</t>
  </si>
  <si>
    <t>13608-87-2</t>
  </si>
  <si>
    <t>99-52-5</t>
  </si>
  <si>
    <t>79-20-9</t>
  </si>
  <si>
    <t>88-68-6</t>
  </si>
  <si>
    <t>111-13-7</t>
  </si>
  <si>
    <t>141-03-7</t>
  </si>
  <si>
    <t>110-00-9</t>
  </si>
  <si>
    <t>121-33-5</t>
  </si>
  <si>
    <t>613-45-6</t>
  </si>
  <si>
    <t>927-74-2</t>
  </si>
  <si>
    <t>920-66-1</t>
  </si>
  <si>
    <t>118-79-6</t>
  </si>
  <si>
    <t>39905-57-2</t>
  </si>
  <si>
    <t>107-47-1</t>
  </si>
  <si>
    <t>84-62-8</t>
  </si>
  <si>
    <t>150-19-6</t>
  </si>
  <si>
    <t>1484-26-0</t>
  </si>
  <si>
    <t>932-16-1</t>
  </si>
  <si>
    <t>1761-61-1</t>
  </si>
  <si>
    <t>42087-80-9</t>
  </si>
  <si>
    <t>110-56-5</t>
  </si>
  <si>
    <t>148-53-8</t>
  </si>
  <si>
    <t>371-40-4</t>
  </si>
  <si>
    <t>614-80-2</t>
  </si>
  <si>
    <t>615-65-6</t>
  </si>
  <si>
    <t>107-22-2</t>
  </si>
  <si>
    <t>387-45-1</t>
  </si>
  <si>
    <t>368-77-4</t>
  </si>
  <si>
    <t>350-46-9</t>
  </si>
  <si>
    <t>142-62-1</t>
  </si>
  <si>
    <t>693-16-3</t>
  </si>
  <si>
    <t>683-72-7</t>
  </si>
  <si>
    <t>653-37-2</t>
  </si>
  <si>
    <t>822-86-6</t>
  </si>
  <si>
    <t>874-42-0</t>
  </si>
  <si>
    <t>635-93-8</t>
  </si>
  <si>
    <t>1129-35-7</t>
  </si>
  <si>
    <t>93-91-4</t>
  </si>
  <si>
    <t>87-72-9</t>
  </si>
  <si>
    <t>83-34-1</t>
  </si>
  <si>
    <t>89-62-3</t>
  </si>
  <si>
    <t>2973-76-4</t>
  </si>
  <si>
    <t>141-28-6</t>
  </si>
  <si>
    <t>55-21-0</t>
  </si>
  <si>
    <t>65-45-2</t>
  </si>
  <si>
    <t>3481-20-7</t>
  </si>
  <si>
    <t>2859-67-8</t>
  </si>
  <si>
    <t>393-39-5</t>
  </si>
  <si>
    <t>3252-43-5</t>
  </si>
  <si>
    <t>631-64-1</t>
  </si>
  <si>
    <t>96-17-3</t>
  </si>
  <si>
    <t>105-99-7</t>
  </si>
  <si>
    <t>110-62-3</t>
  </si>
  <si>
    <t>2357-47-3</t>
  </si>
  <si>
    <t>761-65-9</t>
  </si>
  <si>
    <t>95-01-2</t>
  </si>
  <si>
    <t>1324-11-4</t>
  </si>
  <si>
    <t>16245-79-7</t>
  </si>
  <si>
    <t>620-88-2</t>
  </si>
  <si>
    <t>608-71-9</t>
  </si>
  <si>
    <t>600-36-2</t>
  </si>
  <si>
    <t>593-08-8</t>
  </si>
  <si>
    <t>592-46-1</t>
  </si>
  <si>
    <t>583-53-9</t>
  </si>
  <si>
    <t>525-82-6</t>
  </si>
  <si>
    <t>498-66-8</t>
  </si>
  <si>
    <t>497-37-0</t>
  </si>
  <si>
    <t>607-00-1</t>
  </si>
  <si>
    <t>589-09-3</t>
  </si>
  <si>
    <t>563-80-4</t>
  </si>
  <si>
    <t>552-41-0</t>
  </si>
  <si>
    <t>502-56-7</t>
  </si>
  <si>
    <t>459-59-6</t>
  </si>
  <si>
    <t>447-60-9</t>
  </si>
  <si>
    <t>708-76-9</t>
  </si>
  <si>
    <t>693-98-1</t>
  </si>
  <si>
    <t>693-54-9</t>
  </si>
  <si>
    <t>75-97-8</t>
  </si>
  <si>
    <t>78-90-0</t>
  </si>
  <si>
    <t>14064-10-9</t>
  </si>
  <si>
    <t>13909-73-4</t>
  </si>
  <si>
    <t>111-47-7</t>
  </si>
  <si>
    <t>54576-32-8</t>
  </si>
  <si>
    <t>122-99-6</t>
  </si>
  <si>
    <t>625-86-5</t>
  </si>
  <si>
    <t>706-14-9</t>
  </si>
  <si>
    <t>111-86-4</t>
  </si>
  <si>
    <t>75-47-8</t>
  </si>
  <si>
    <t>71-73-8</t>
  </si>
  <si>
    <t>6408-78-2</t>
  </si>
  <si>
    <t>7576-65-0</t>
  </si>
  <si>
    <t>1787-61-7</t>
  </si>
  <si>
    <t>124-04-9</t>
  </si>
  <si>
    <t>112-80-1</t>
  </si>
  <si>
    <t>109-52-4</t>
  </si>
  <si>
    <t>98-86-2</t>
  </si>
  <si>
    <t>95-16-9</t>
  </si>
  <si>
    <t>868-85-9</t>
  </si>
  <si>
    <t>2074-67-1</t>
  </si>
  <si>
    <t>23060-14-2</t>
  </si>
  <si>
    <t>121-32-4</t>
  </si>
  <si>
    <t>56348-40-4</t>
  </si>
  <si>
    <t>69770-23-6</t>
  </si>
  <si>
    <t>79124-76-8</t>
  </si>
  <si>
    <t>20662-84-4</t>
  </si>
  <si>
    <t>14321-27-8</t>
  </si>
  <si>
    <t>107-14-2</t>
  </si>
  <si>
    <t>109-75-1</t>
  </si>
  <si>
    <t>104-90-5</t>
  </si>
  <si>
    <t>96-22-0</t>
  </si>
  <si>
    <t>96-29-7</t>
  </si>
  <si>
    <t>102-27-2</t>
  </si>
  <si>
    <t>95-75-0</t>
  </si>
  <si>
    <t>109-97-7</t>
  </si>
  <si>
    <t>109-85-3</t>
  </si>
  <si>
    <t>109-76-2</t>
  </si>
  <si>
    <t>937-20-2</t>
  </si>
  <si>
    <t>4412-91-3</t>
  </si>
  <si>
    <t>32749-94-3</t>
  </si>
  <si>
    <t>4460-86-0</t>
  </si>
  <si>
    <t>2362-61-0</t>
  </si>
  <si>
    <t>5292-45-5</t>
  </si>
  <si>
    <t>6636-78-8</t>
  </si>
  <si>
    <t>1072-97-5</t>
  </si>
  <si>
    <t>6921-29-5</t>
  </si>
  <si>
    <t>939-23-1</t>
  </si>
  <si>
    <t>127-00-4</t>
  </si>
  <si>
    <t>5600-21-5</t>
  </si>
  <si>
    <t>4916-57-8</t>
  </si>
  <si>
    <t>4655-34-9</t>
  </si>
  <si>
    <t>4214-79-3</t>
  </si>
  <si>
    <t>3558-69-8</t>
  </si>
  <si>
    <t>1122-54-9</t>
  </si>
  <si>
    <t>2759-28-6</t>
  </si>
  <si>
    <t>1484-13-5</t>
  </si>
  <si>
    <t>2495-37-6</t>
  </si>
  <si>
    <t>6602-32-0</t>
  </si>
  <si>
    <t>591-78-6</t>
  </si>
  <si>
    <t>109-01-3</t>
  </si>
  <si>
    <t>108-89-4</t>
  </si>
  <si>
    <t>1891-95-8</t>
  </si>
  <si>
    <t>110-65-6</t>
  </si>
  <si>
    <t>7383-19-9</t>
  </si>
  <si>
    <t>112-20-9</t>
  </si>
  <si>
    <t>17754-90-4</t>
  </si>
  <si>
    <t>71862-02-7</t>
  </si>
  <si>
    <t>61096-84-2</t>
  </si>
  <si>
    <t>4253-89-8</t>
  </si>
  <si>
    <t>760-23-6</t>
  </si>
  <si>
    <t>471-77-2</t>
  </si>
  <si>
    <t>590-86-3</t>
  </si>
  <si>
    <t>607-81-8</t>
  </si>
  <si>
    <t>2894-51-1</t>
  </si>
  <si>
    <t>629-19-6</t>
  </si>
  <si>
    <t>6203-18-5</t>
  </si>
  <si>
    <t>882-33-7</t>
  </si>
  <si>
    <t>1647-16-1</t>
  </si>
  <si>
    <t>1745-81-9</t>
  </si>
  <si>
    <t>2138-22-9</t>
  </si>
  <si>
    <t>619-80-7</t>
  </si>
  <si>
    <t>5395-75-5</t>
  </si>
  <si>
    <t>42454-06-8</t>
  </si>
  <si>
    <t>6284-83-9</t>
  </si>
  <si>
    <t>5124-25-4</t>
  </si>
  <si>
    <t>15045-43-9</t>
  </si>
  <si>
    <t>15673-00-4</t>
  </si>
  <si>
    <t>464-48-2</t>
  </si>
  <si>
    <t>555-16-8</t>
  </si>
  <si>
    <t>7307-55-3</t>
  </si>
  <si>
    <t>7209-38-3</t>
  </si>
  <si>
    <t>1327-79-3</t>
  </si>
  <si>
    <t>3179-90-6</t>
  </si>
  <si>
    <t>2832-40-8</t>
  </si>
  <si>
    <t>3271-76-9</t>
  </si>
  <si>
    <t>4208-80-4</t>
  </si>
  <si>
    <t>17418-58-5</t>
  </si>
  <si>
    <t>628-76-2</t>
  </si>
  <si>
    <t>131-92-0</t>
  </si>
  <si>
    <t>130-20-1</t>
  </si>
  <si>
    <t>129-09-9</t>
  </si>
  <si>
    <t>2447-79-2</t>
  </si>
  <si>
    <t>2455-24-5</t>
  </si>
  <si>
    <t>1871-57-4</t>
  </si>
  <si>
    <t>821-55-6</t>
  </si>
  <si>
    <t>791-28-6</t>
  </si>
  <si>
    <t>769-28-8</t>
  </si>
  <si>
    <t>768-94-5</t>
  </si>
  <si>
    <t>764-13-6</t>
  </si>
  <si>
    <t>700-58-3</t>
  </si>
  <si>
    <t>693-93-6</t>
  </si>
  <si>
    <t>6948-86-3</t>
  </si>
  <si>
    <t>2499-95-8</t>
  </si>
  <si>
    <t>5683-33-0</t>
  </si>
  <si>
    <t>107-87-9</t>
  </si>
  <si>
    <t>111-26-2</t>
  </si>
  <si>
    <t>105-14-6</t>
  </si>
  <si>
    <t>104-13-2</t>
  </si>
  <si>
    <t>103-83-3</t>
  </si>
  <si>
    <t>103-76-4</t>
  </si>
  <si>
    <t>100-70-9</t>
  </si>
  <si>
    <t>281-23-2</t>
  </si>
  <si>
    <t>616-86-4</t>
  </si>
  <si>
    <t>14548-45-9</t>
  </si>
  <si>
    <t>596-85-0</t>
  </si>
  <si>
    <t>18368-63-3</t>
  </si>
  <si>
    <t>538-68-1</t>
  </si>
  <si>
    <t>500-22-1</t>
  </si>
  <si>
    <t>622-40-2</t>
  </si>
  <si>
    <t>141-93-5</t>
  </si>
  <si>
    <t>141-91-3</t>
  </si>
  <si>
    <t>140-31-8</t>
  </si>
  <si>
    <t>383-63-1</t>
  </si>
  <si>
    <t>329-71-5</t>
  </si>
  <si>
    <t>309-43-3</t>
  </si>
  <si>
    <t>280-57-9</t>
  </si>
  <si>
    <t>496-16-2</t>
  </si>
  <si>
    <t>128-44-9</t>
  </si>
  <si>
    <t>126-81-8</t>
  </si>
  <si>
    <t>115-19-5</t>
  </si>
  <si>
    <t>15128-82-2</t>
  </si>
  <si>
    <t>271-89-6</t>
  </si>
  <si>
    <t>629-04-9</t>
  </si>
  <si>
    <t>1962-75-0</t>
  </si>
  <si>
    <t>1080-32-6</t>
  </si>
  <si>
    <t>924-41-4</t>
  </si>
  <si>
    <t>872-31-1</t>
  </si>
  <si>
    <t>764-01-2</t>
  </si>
  <si>
    <t>464-45-9</t>
  </si>
  <si>
    <t>693-65-2</t>
  </si>
  <si>
    <t>111-25-1</t>
  </si>
  <si>
    <t>50-06-6</t>
  </si>
  <si>
    <t>69723-94-0</t>
  </si>
  <si>
    <t>2028-63-9</t>
  </si>
  <si>
    <t>34274-04-9</t>
  </si>
  <si>
    <t>24544-04-5</t>
  </si>
  <si>
    <t>91-88-3</t>
  </si>
  <si>
    <t>17584-12-2</t>
  </si>
  <si>
    <t>57-15-8</t>
  </si>
  <si>
    <t>98-04-4</t>
  </si>
  <si>
    <t>109-65-9</t>
  </si>
  <si>
    <t>75-57-0</t>
  </si>
  <si>
    <t>100-79-8</t>
  </si>
  <si>
    <t>14548-46-0</t>
  </si>
  <si>
    <t>96-80-0</t>
  </si>
  <si>
    <t>91-65-6</t>
  </si>
  <si>
    <t>80-52-4</t>
  </si>
  <si>
    <t>79-95-8</t>
  </si>
  <si>
    <t>79-77-6</t>
  </si>
  <si>
    <t>77-74-7</t>
  </si>
  <si>
    <t>29553-26-2</t>
  </si>
  <si>
    <t>2216-51-5</t>
  </si>
  <si>
    <t>3206-31-3</t>
  </si>
  <si>
    <t>89-68-9</t>
  </si>
  <si>
    <t>34723-82-5</t>
  </si>
  <si>
    <t>37529-30-9</t>
  </si>
  <si>
    <t>5217-47-0</t>
  </si>
  <si>
    <t>108-99-6</t>
  </si>
  <si>
    <t>141-05-9</t>
  </si>
  <si>
    <t>623-91-6</t>
  </si>
  <si>
    <t>496-11-7</t>
  </si>
  <si>
    <t>4839-46-7</t>
  </si>
  <si>
    <t>75-89-8</t>
  </si>
  <si>
    <t>95-52-3</t>
  </si>
  <si>
    <t>51-21-8</t>
  </si>
  <si>
    <t>499-83-2</t>
  </si>
  <si>
    <t>96-05-9</t>
  </si>
  <si>
    <t>818-61-1</t>
  </si>
  <si>
    <t>999-61-1</t>
  </si>
  <si>
    <t>6175-49-1</t>
  </si>
  <si>
    <t>6266-23-5</t>
  </si>
  <si>
    <t>13209-15-9</t>
  </si>
  <si>
    <t>14338-32-0</t>
  </si>
  <si>
    <t>573-56-8</t>
  </si>
  <si>
    <t>756-80-9</t>
  </si>
  <si>
    <t>87-91-2</t>
  </si>
  <si>
    <t>50-31-7</t>
  </si>
  <si>
    <t>512-56-1</t>
  </si>
  <si>
    <t>107-29-9</t>
  </si>
  <si>
    <t>685-91-6</t>
  </si>
  <si>
    <t>609-23-4</t>
  </si>
  <si>
    <t>4117-14-0</t>
  </si>
  <si>
    <t>2416-94-6</t>
  </si>
  <si>
    <t>2869-34-3</t>
  </si>
  <si>
    <t>928-97-2</t>
  </si>
  <si>
    <t>928-96-1</t>
  </si>
  <si>
    <t>818-72-4</t>
  </si>
  <si>
    <t>621-08-9</t>
  </si>
  <si>
    <t>127-66-2</t>
  </si>
  <si>
    <t>732-26-3</t>
  </si>
  <si>
    <t>945-51-7</t>
  </si>
  <si>
    <t>813-78-5</t>
  </si>
  <si>
    <t>123-25-1</t>
  </si>
  <si>
    <t>109-87-5</t>
  </si>
  <si>
    <t>94-67-7</t>
  </si>
  <si>
    <t>70-69-9</t>
  </si>
  <si>
    <t>66-76-2</t>
  </si>
  <si>
    <t>66-25-1</t>
  </si>
  <si>
    <t>100-46-9</t>
  </si>
  <si>
    <t>124-22-1</t>
  </si>
  <si>
    <t>107-12-0</t>
  </si>
  <si>
    <t>127-06-0</t>
  </si>
  <si>
    <t>100-64-1</t>
  </si>
  <si>
    <t>100-71-0</t>
  </si>
  <si>
    <t>28680-45-7</t>
  </si>
  <si>
    <t>4798-44-1</t>
  </si>
  <si>
    <t>120-62-7</t>
  </si>
  <si>
    <t>3389-71-7</t>
  </si>
  <si>
    <t>137-19-9</t>
  </si>
  <si>
    <t>603-86-1</t>
  </si>
  <si>
    <t>60-24-2</t>
  </si>
  <si>
    <t>609-89-2</t>
  </si>
  <si>
    <t>1570-76-9</t>
  </si>
  <si>
    <t>13997-73-4</t>
  </si>
  <si>
    <t>7533-79-1</t>
  </si>
  <si>
    <t>82-71-3</t>
  </si>
  <si>
    <t>7778-73-6</t>
  </si>
  <si>
    <t>24353-61-5</t>
  </si>
  <si>
    <t>24096-53-5</t>
  </si>
  <si>
    <t>31934-88-0</t>
  </si>
  <si>
    <t>13673-92-2</t>
  </si>
  <si>
    <t>3260-87-5</t>
  </si>
  <si>
    <t>13286-32-3</t>
  </si>
  <si>
    <t>98-09-9</t>
  </si>
  <si>
    <t>31895-21-3</t>
  </si>
  <si>
    <t>92-82-0</t>
  </si>
  <si>
    <t>1631-58-9</t>
  </si>
  <si>
    <t>2655-19-8</t>
  </si>
  <si>
    <t>1918-13-4</t>
  </si>
  <si>
    <t>271-44-3</t>
  </si>
  <si>
    <t>100-43-6</t>
  </si>
  <si>
    <t>2116-65-6</t>
  </si>
  <si>
    <t>15311-99-6</t>
  </si>
  <si>
    <t>3344-14-7</t>
  </si>
  <si>
    <t>2259-85-0</t>
  </si>
  <si>
    <t>20190-95-8</t>
  </si>
  <si>
    <t>30406-18-9</t>
  </si>
  <si>
    <t>7005-72-3</t>
  </si>
  <si>
    <t>51892-26-3</t>
  </si>
  <si>
    <t>35440-53-0</t>
  </si>
  <si>
    <t>1423-60-5</t>
  </si>
  <si>
    <t>1665-48-1</t>
  </si>
  <si>
    <t>1812-30-2</t>
  </si>
  <si>
    <t>2135-17-3</t>
  </si>
  <si>
    <t>124-07-2</t>
  </si>
  <si>
    <t>830-96-6</t>
  </si>
  <si>
    <t>87-51-4</t>
  </si>
  <si>
    <t>556-52-5</t>
  </si>
  <si>
    <t>78-94-4</t>
  </si>
  <si>
    <t>56-34-8</t>
  </si>
  <si>
    <t>594-20-7</t>
  </si>
  <si>
    <t>5401-94-5</t>
  </si>
  <si>
    <t>5192-03-0</t>
  </si>
  <si>
    <t>586-95-8</t>
  </si>
  <si>
    <t>149-30-4</t>
  </si>
  <si>
    <t>536-75-4</t>
  </si>
  <si>
    <t>111-36-4</t>
  </si>
  <si>
    <t>109-09-1</t>
  </si>
  <si>
    <t>462-08-8</t>
  </si>
  <si>
    <t>1008-88-4</t>
  </si>
  <si>
    <t>156-87-6</t>
  </si>
  <si>
    <t>1622-61-3</t>
  </si>
  <si>
    <t>111-65-9</t>
  </si>
  <si>
    <t>31822-29-4</t>
  </si>
  <si>
    <t>1544-68-9</t>
  </si>
  <si>
    <t>17849-38-6</t>
  </si>
  <si>
    <t>7325-46-4</t>
  </si>
  <si>
    <t>7205-94-9</t>
  </si>
  <si>
    <t>4238-71-5</t>
  </si>
  <si>
    <t>78-88-6</t>
  </si>
  <si>
    <t>588-59-0</t>
  </si>
  <si>
    <t>94-41-7</t>
  </si>
  <si>
    <t>138-59-0</t>
  </si>
  <si>
    <t>149-73-5</t>
  </si>
  <si>
    <t>154-42-7</t>
  </si>
  <si>
    <t>100-55-0</t>
  </si>
  <si>
    <t>100-54-9</t>
  </si>
  <si>
    <t>101-82-6</t>
  </si>
  <si>
    <t>1008-89-5</t>
  </si>
  <si>
    <t>540-38-5</t>
  </si>
  <si>
    <t>104-87-0</t>
  </si>
  <si>
    <t>586-78-7</t>
  </si>
  <si>
    <t>623-03-0</t>
  </si>
  <si>
    <t>106-41-2</t>
  </si>
  <si>
    <t>75-27-4</t>
  </si>
  <si>
    <t>78-42-2</t>
  </si>
  <si>
    <t>10238-21-8</t>
  </si>
  <si>
    <t>105-58-8</t>
  </si>
  <si>
    <t>106266-06-2</t>
  </si>
  <si>
    <t>479-27-6</t>
  </si>
  <si>
    <t>776-34-1</t>
  </si>
  <si>
    <t>771-97-1</t>
  </si>
  <si>
    <t>613-50-3</t>
  </si>
  <si>
    <t>611-34-7</t>
  </si>
  <si>
    <t>607-34-1</t>
  </si>
  <si>
    <t>580-17-6</t>
  </si>
  <si>
    <t>1122-61-8</t>
  </si>
  <si>
    <t>2243-62-1</t>
  </si>
  <si>
    <t>99-56-9</t>
  </si>
  <si>
    <t>95-54-5</t>
  </si>
  <si>
    <t>586-98-1</t>
  </si>
  <si>
    <t>620-95-1</t>
  </si>
  <si>
    <t>597-43-3</t>
  </si>
  <si>
    <t>107-80-2</t>
  </si>
  <si>
    <t>1759-28-0</t>
  </si>
  <si>
    <t>94-52-0</t>
  </si>
  <si>
    <t>57-85-2</t>
  </si>
  <si>
    <t>58-55-9</t>
  </si>
  <si>
    <t>127-07-1</t>
  </si>
  <si>
    <t>149-57-5</t>
  </si>
  <si>
    <t>577-85-5</t>
  </si>
  <si>
    <t>1122-58-3</t>
  </si>
  <si>
    <t>872-85-5</t>
  </si>
  <si>
    <t>696-54-8</t>
  </si>
  <si>
    <t>934-32-7</t>
  </si>
  <si>
    <t>100-48-1</t>
  </si>
  <si>
    <t>3978-81-2</t>
  </si>
  <si>
    <t>55-22-1</t>
  </si>
  <si>
    <t>35975-00-9</t>
  </si>
  <si>
    <t>19335-11-6</t>
  </si>
  <si>
    <t>6972-71-0</t>
  </si>
  <si>
    <t>6146-52-7</t>
  </si>
  <si>
    <t>87-82-1</t>
  </si>
  <si>
    <t>99-66-1</t>
  </si>
  <si>
    <t>98-92-0</t>
  </si>
  <si>
    <t>302-79-4</t>
  </si>
  <si>
    <t>120-78-5</t>
  </si>
  <si>
    <t>623-00-7</t>
  </si>
  <si>
    <t>589-18-4</t>
  </si>
  <si>
    <t>371-41-5</t>
  </si>
  <si>
    <t>92-69-3</t>
  </si>
  <si>
    <t>99-89-8</t>
  </si>
  <si>
    <t>873-76-7</t>
  </si>
  <si>
    <t>1194-02-1</t>
  </si>
  <si>
    <t>459-57-4</t>
  </si>
  <si>
    <t>626-60-8</t>
  </si>
  <si>
    <t>1121-60-4</t>
  </si>
  <si>
    <t>59-67-6</t>
  </si>
  <si>
    <t>142-08-5</t>
  </si>
  <si>
    <t>98-98-6</t>
  </si>
  <si>
    <t>90-45-9</t>
  </si>
  <si>
    <t>71422-67-8</t>
  </si>
  <si>
    <t>3740-92-9</t>
  </si>
  <si>
    <t>92-88-6</t>
  </si>
  <si>
    <t>15547-89-4</t>
  </si>
  <si>
    <t>824-98-6</t>
  </si>
  <si>
    <t>94201-35-1</t>
  </si>
  <si>
    <t>84731-62-4</t>
  </si>
  <si>
    <t>54944-56-8</t>
  </si>
  <si>
    <t>51436-99-8</t>
  </si>
  <si>
    <t>603-35-0</t>
  </si>
  <si>
    <t>72-33-3</t>
  </si>
  <si>
    <t>72956-09-3</t>
  </si>
  <si>
    <t>73590-58-6</t>
  </si>
  <si>
    <t>7481-89-2</t>
  </si>
  <si>
    <t>74-96-4</t>
  </si>
  <si>
    <t>79-04-9</t>
  </si>
  <si>
    <t>79660-72-3</t>
  </si>
  <si>
    <t>54965-21-8</t>
  </si>
  <si>
    <t>55-98-1</t>
  </si>
  <si>
    <t>38126-73-7</t>
  </si>
  <si>
    <t>136426-54-5</t>
  </si>
  <si>
    <t>105-76-0</t>
  </si>
  <si>
    <t>4016-22-2</t>
  </si>
  <si>
    <t>4548-45-2</t>
  </si>
  <si>
    <t>6635-86-5</t>
  </si>
  <si>
    <t>7087-68-5</t>
  </si>
  <si>
    <t>7324-17-6</t>
  </si>
  <si>
    <t>90-30-2</t>
  </si>
  <si>
    <t>503-74-2</t>
  </si>
  <si>
    <t>59467-70-8</t>
  </si>
  <si>
    <t>59729-33-8</t>
  </si>
  <si>
    <t>60142-96-3</t>
  </si>
  <si>
    <t>111-14-8</t>
  </si>
  <si>
    <t>107-93-7</t>
  </si>
  <si>
    <t>63675-72-9</t>
  </si>
  <si>
    <t>64544-07-6</t>
  </si>
  <si>
    <t>67-20-9</t>
  </si>
  <si>
    <t>67306-00-7</t>
  </si>
  <si>
    <t>81098-60-4</t>
  </si>
  <si>
    <t>935-92-2</t>
  </si>
  <si>
    <t>98319-26-7</t>
  </si>
  <si>
    <t>999-97-3</t>
  </si>
  <si>
    <t>107-98-2</t>
  </si>
  <si>
    <t>108-01-0</t>
  </si>
  <si>
    <t>110-89-4</t>
  </si>
  <si>
    <t>112-54-9</t>
  </si>
  <si>
    <t>1141-88-4</t>
  </si>
  <si>
    <t>22664-55-7</t>
  </si>
  <si>
    <t>2447-57-6</t>
  </si>
  <si>
    <t>27589-33-9</t>
  </si>
  <si>
    <t>3056-17-5</t>
  </si>
  <si>
    <t>3282-30-2</t>
  </si>
  <si>
    <t>37517-30-9</t>
  </si>
  <si>
    <t>3930-20-9</t>
  </si>
  <si>
    <t>396-01-0</t>
  </si>
  <si>
    <t>50-48-6</t>
  </si>
  <si>
    <t>51333-22-3</t>
  </si>
  <si>
    <t>52-24-4</t>
  </si>
  <si>
    <t>59277-89-3</t>
  </si>
  <si>
    <t>130-37-0</t>
  </si>
  <si>
    <t>17640-21-0</t>
  </si>
  <si>
    <t>20546-32-1</t>
  </si>
  <si>
    <t>111-96-6</t>
  </si>
  <si>
    <t>75-12-7</t>
  </si>
  <si>
    <t>83657-24-3</t>
  </si>
  <si>
    <t>626-58-4</t>
  </si>
  <si>
    <t>626-67-5</t>
  </si>
  <si>
    <t>766-09-6</t>
  </si>
  <si>
    <t>927-62-8</t>
  </si>
  <si>
    <t>1124-33-0</t>
  </si>
  <si>
    <t>477-30-5</t>
  </si>
  <si>
    <t>492-62-6</t>
  </si>
  <si>
    <t>98-94-2</t>
  </si>
  <si>
    <t>101-83-7</t>
  </si>
  <si>
    <t>107-85-7</t>
  </si>
  <si>
    <t>109-05-7</t>
  </si>
  <si>
    <t>110-13-4</t>
  </si>
  <si>
    <t>111-49-9</t>
  </si>
  <si>
    <t>123-39-7</t>
  </si>
  <si>
    <t>123-51-3</t>
  </si>
  <si>
    <t>591-20-8</t>
  </si>
  <si>
    <t>598-56-1</t>
  </si>
  <si>
    <t>608-33-3</t>
  </si>
  <si>
    <t>613-94-5</t>
  </si>
  <si>
    <t>615-58-7</t>
  </si>
  <si>
    <t>616-39-7</t>
  </si>
  <si>
    <t>625-45-6</t>
  </si>
  <si>
    <t>1484-80-6</t>
  </si>
  <si>
    <t>2430-27-5</t>
  </si>
  <si>
    <t>2530-26-9</t>
  </si>
  <si>
    <t>56-57-5</t>
  </si>
  <si>
    <t>10075-50-0</t>
  </si>
  <si>
    <t>14432-16-7</t>
  </si>
  <si>
    <t>52415-29-9</t>
  </si>
  <si>
    <t>52488-36-5</t>
  </si>
  <si>
    <t>54381-08-7</t>
  </si>
  <si>
    <t>56775-88-3</t>
  </si>
  <si>
    <t>81-07-2</t>
  </si>
  <si>
    <t>196618-13-0</t>
  </si>
  <si>
    <t>62-23-7</t>
  </si>
  <si>
    <t>104030-54-8</t>
  </si>
  <si>
    <t>84332-86-5</t>
  </si>
  <si>
    <t>80060-09-9</t>
  </si>
  <si>
    <t>950-10-7</t>
  </si>
  <si>
    <t>83130-01-2</t>
  </si>
  <si>
    <t>149961-52-4</t>
  </si>
  <si>
    <t>62850-32-2</t>
  </si>
  <si>
    <t>38083-17-9</t>
  </si>
  <si>
    <t>136-85-6</t>
  </si>
  <si>
    <t>138402-11-6</t>
  </si>
  <si>
    <t>84057-84-1</t>
  </si>
  <si>
    <t>83799-24-0</t>
  </si>
  <si>
    <t>139481-59-7</t>
  </si>
  <si>
    <t>137862-53-4</t>
  </si>
  <si>
    <t>13674-84-5</t>
  </si>
  <si>
    <t>126-71-6</t>
  </si>
  <si>
    <t>140923-17-7</t>
  </si>
  <si>
    <t>95-14-7</t>
  </si>
  <si>
    <t>99105-77-8</t>
  </si>
  <si>
    <t>75-01-4</t>
  </si>
  <si>
    <t>1806-26-4</t>
  </si>
  <si>
    <t>208-96-8</t>
  </si>
  <si>
    <t>13475-82-6</t>
  </si>
  <si>
    <t>16096-31-4</t>
  </si>
  <si>
    <t>87787-67-5</t>
  </si>
  <si>
    <t>832088-68-3</t>
  </si>
  <si>
    <t>64485-90-1</t>
  </si>
  <si>
    <t>5466-77-3</t>
  </si>
  <si>
    <t>99-93-4</t>
  </si>
  <si>
    <t>99-88-7</t>
  </si>
  <si>
    <t>99-82-1</t>
  </si>
  <si>
    <t>99817-36-4</t>
  </si>
  <si>
    <t>99788-75-7</t>
  </si>
  <si>
    <t>99-76-3</t>
  </si>
  <si>
    <t>99-75-2</t>
  </si>
  <si>
    <t>99-63-8</t>
  </si>
  <si>
    <t>996-35-0</t>
  </si>
  <si>
    <t>99627-05-1</t>
  </si>
  <si>
    <t>99-62-7</t>
  </si>
  <si>
    <t>99610-72-7</t>
  </si>
  <si>
    <t>99-59-2</t>
  </si>
  <si>
    <t>99591-74-9</t>
  </si>
  <si>
    <t>99-57-0</t>
  </si>
  <si>
    <t>99520-81-7</t>
  </si>
  <si>
    <t>99464-83-2</t>
  </si>
  <si>
    <t>994-05-8</t>
  </si>
  <si>
    <t>99395-88-7</t>
  </si>
  <si>
    <t>99-34-3</t>
  </si>
  <si>
    <t>993-13-5</t>
  </si>
  <si>
    <t>99305-42-7</t>
  </si>
  <si>
    <t>993-00-0</t>
  </si>
  <si>
    <t>99189-60-3</t>
  </si>
  <si>
    <t>98-89-5</t>
  </si>
  <si>
    <t>98-85-1</t>
  </si>
  <si>
    <t>98-83-9</t>
  </si>
  <si>
    <t>98760-08-8</t>
  </si>
  <si>
    <t>98737-29-2</t>
  </si>
  <si>
    <t>98730-04-2</t>
  </si>
  <si>
    <t>98-67-9</t>
  </si>
  <si>
    <t>98-59-9</t>
  </si>
  <si>
    <t>98-56-6</t>
  </si>
  <si>
    <t>98-53-3</t>
  </si>
  <si>
    <t>98-52-2</t>
  </si>
  <si>
    <t>98-44-2</t>
  </si>
  <si>
    <t>98-43-1</t>
  </si>
  <si>
    <t>98-42-0</t>
  </si>
  <si>
    <t>98377-35-6</t>
  </si>
  <si>
    <t>98-37-3</t>
  </si>
  <si>
    <t>98-29-3</t>
  </si>
  <si>
    <t>98-11-3</t>
  </si>
  <si>
    <t>980-26-7</t>
  </si>
  <si>
    <t>97-99-4</t>
  </si>
  <si>
    <t>97963-62-7</t>
  </si>
  <si>
    <t>97-90-5</t>
  </si>
  <si>
    <t>97888-41-0</t>
  </si>
  <si>
    <t>97-86-9</t>
  </si>
  <si>
    <t>97-78-9</t>
  </si>
  <si>
    <t>97-72-3</t>
  </si>
  <si>
    <t>976-71-6</t>
  </si>
  <si>
    <t>976-70-5</t>
  </si>
  <si>
    <t>97-65-4</t>
  </si>
  <si>
    <t>97-63-2</t>
  </si>
  <si>
    <t>97-52-9</t>
  </si>
  <si>
    <t>97-39-2</t>
  </si>
  <si>
    <t>97384-48-0</t>
  </si>
  <si>
    <t>97173-34-7</t>
  </si>
  <si>
    <t>97101-46-7</t>
  </si>
  <si>
    <t>97042-18-7</t>
  </si>
  <si>
    <t>96-97-9</t>
  </si>
  <si>
    <t>96-96-8</t>
  </si>
  <si>
    <t>96-93-5</t>
  </si>
  <si>
    <t>96-76-4</t>
  </si>
  <si>
    <t>96702-03-3</t>
  </si>
  <si>
    <t>96-69-5</t>
  </si>
  <si>
    <t>96-67-3</t>
  </si>
  <si>
    <t>96662-24-7</t>
  </si>
  <si>
    <t>96562-58-2</t>
  </si>
  <si>
    <t>96-49-1</t>
  </si>
  <si>
    <t>96-48-0</t>
  </si>
  <si>
    <t>96-47-9</t>
  </si>
  <si>
    <t>96478-09-0</t>
  </si>
  <si>
    <t>96-34-4</t>
  </si>
  <si>
    <t>96-26-4</t>
  </si>
  <si>
    <t>96220-76-7</t>
  </si>
  <si>
    <t>96-20-8</t>
  </si>
  <si>
    <t>96141-86-5</t>
  </si>
  <si>
    <t>96123-54-5</t>
  </si>
  <si>
    <t>95-96-5</t>
  </si>
  <si>
    <t>95962-14-4</t>
  </si>
  <si>
    <t>95885-13-5</t>
  </si>
  <si>
    <t>958445-54-0</t>
  </si>
  <si>
    <t>95-79-4</t>
  </si>
  <si>
    <t>95-78-3</t>
  </si>
  <si>
    <t>957-68-6</t>
  </si>
  <si>
    <t>95-73-8</t>
  </si>
  <si>
    <t>956317-36-5</t>
  </si>
  <si>
    <t>95-38-5</t>
  </si>
  <si>
    <t>95-33-0</t>
  </si>
  <si>
    <t>95-31-8</t>
  </si>
  <si>
    <t>95235-30-6</t>
  </si>
  <si>
    <t>95235-29-3</t>
  </si>
  <si>
    <t>95154-01-1</t>
  </si>
  <si>
    <t>94-91-7</t>
  </si>
  <si>
    <t>947753-66-4</t>
  </si>
  <si>
    <t>947701-81-7</t>
  </si>
  <si>
    <t>94723-86-1</t>
  </si>
  <si>
    <t>947-19-3</t>
  </si>
  <si>
    <t>94-71-3</t>
  </si>
  <si>
    <t>947-05-7</t>
  </si>
  <si>
    <t>947-04-6</t>
  </si>
  <si>
    <t>94695-52-0</t>
  </si>
  <si>
    <t>94612-91-6</t>
  </si>
  <si>
    <t>94441-92-6</t>
  </si>
  <si>
    <t>94361-26-9</t>
  </si>
  <si>
    <t>94-36-0</t>
  </si>
  <si>
    <t>94346-09-5</t>
  </si>
  <si>
    <t>94317-64-3</t>
  </si>
  <si>
    <t>94-28-0</t>
  </si>
  <si>
    <t>94239-04-0</t>
  </si>
  <si>
    <t>94200-74-5</t>
  </si>
  <si>
    <t>941-69-5</t>
  </si>
  <si>
    <t>94-13-3</t>
  </si>
  <si>
    <t>94097-88-8</t>
  </si>
  <si>
    <t>94-05-3</t>
  </si>
  <si>
    <t>94050-90-5</t>
  </si>
  <si>
    <t>94050-51-8</t>
  </si>
  <si>
    <t>94-04-2</t>
  </si>
  <si>
    <t>939-97-9</t>
  </si>
  <si>
    <t>93957-50-7</t>
  </si>
  <si>
    <t>93957-49-4</t>
  </si>
  <si>
    <t>93-92-5</t>
  </si>
  <si>
    <t>93839-71-5</t>
  </si>
  <si>
    <t>93803-89-5</t>
  </si>
  <si>
    <t>93-70-9</t>
  </si>
  <si>
    <t>93-69-6</t>
  </si>
  <si>
    <t>93-68-5</t>
  </si>
  <si>
    <t>93680-80-9</t>
  </si>
  <si>
    <t>936-49-2</t>
  </si>
  <si>
    <t>93629-90-4</t>
  </si>
  <si>
    <t>93589-69-6</t>
  </si>
  <si>
    <t>93-58-3</t>
  </si>
  <si>
    <t>934841-17-5</t>
  </si>
  <si>
    <t>93413-62-8</t>
  </si>
  <si>
    <t>932742-30-8</t>
  </si>
  <si>
    <t>932-64-9</t>
  </si>
  <si>
    <t>93-20-9</t>
  </si>
  <si>
    <t>931-87-3</t>
  </si>
  <si>
    <t>93-17-4</t>
  </si>
  <si>
    <t>931419-77-1</t>
  </si>
  <si>
    <t>931-40-8</t>
  </si>
  <si>
    <t>931-36-2</t>
  </si>
  <si>
    <t>93107-30-3</t>
  </si>
  <si>
    <t>930-02-9</t>
  </si>
  <si>
    <t>92952-81-3</t>
  </si>
  <si>
    <t>929-06-6</t>
  </si>
  <si>
    <t>92878-95-0</t>
  </si>
  <si>
    <t>928-70-1</t>
  </si>
  <si>
    <t>92-84-2</t>
  </si>
  <si>
    <t>92761-26-7</t>
  </si>
  <si>
    <t>927395-20-8</t>
  </si>
  <si>
    <t>927-07-1</t>
  </si>
  <si>
    <t>92-70-6</t>
  </si>
  <si>
    <t>92671-67-5</t>
  </si>
  <si>
    <t>926-63-6</t>
  </si>
  <si>
    <t>926-57-8</t>
  </si>
  <si>
    <t>926-50-1</t>
  </si>
  <si>
    <t>926010-02-8</t>
  </si>
  <si>
    <t>92585-24-5</t>
  </si>
  <si>
    <t>925-21-3</t>
  </si>
  <si>
    <t>92484-48-5</t>
  </si>
  <si>
    <t>92444-89-8</t>
  </si>
  <si>
    <t>924-42-5</t>
  </si>
  <si>
    <t>92409-09-1</t>
  </si>
  <si>
    <t>923-02-4</t>
  </si>
  <si>
    <t>922165-31-9</t>
  </si>
  <si>
    <t>921-03-9</t>
  </si>
  <si>
    <t>92077-08-2</t>
  </si>
  <si>
    <t>919-94-8</t>
  </si>
  <si>
    <t>91-97-4</t>
  </si>
  <si>
    <t>91-96-3</t>
  </si>
  <si>
    <t>919-31-3</t>
  </si>
  <si>
    <t>919-30-2</t>
  </si>
  <si>
    <t>919005-14-4</t>
  </si>
  <si>
    <t>918504-27-5</t>
  </si>
  <si>
    <t>91-76-9</t>
  </si>
  <si>
    <t>917-61-3</t>
  </si>
  <si>
    <t>91-68-9</t>
  </si>
  <si>
    <t>916887-53-1</t>
  </si>
  <si>
    <t>915416-45-4</t>
  </si>
  <si>
    <t>91538-82-8</t>
  </si>
  <si>
    <t>91273-04-0</t>
  </si>
  <si>
    <t>91259-47-1</t>
  </si>
  <si>
    <t>91-21-4</t>
  </si>
  <si>
    <t>91-16-7</t>
  </si>
  <si>
    <t>91161-71-6</t>
  </si>
  <si>
    <t>90-82-4</t>
  </si>
  <si>
    <t>90-80-2</t>
  </si>
  <si>
    <t>90-72-2</t>
  </si>
  <si>
    <t>90719-32-7</t>
  </si>
  <si>
    <t>90622-59-6</t>
  </si>
  <si>
    <t>90536-66-6</t>
  </si>
  <si>
    <t>90-51-7</t>
  </si>
  <si>
    <t>90474-13-8</t>
  </si>
  <si>
    <t>90357-53-2</t>
  </si>
  <si>
    <t>902272-78-0</t>
  </si>
  <si>
    <t>90-17-5</t>
  </si>
  <si>
    <t>901-44-0</t>
  </si>
  <si>
    <t>90076-65-6</t>
  </si>
  <si>
    <t>90-05-1</t>
  </si>
  <si>
    <t>9005-00-9</t>
  </si>
  <si>
    <t>90035-08-8</t>
  </si>
  <si>
    <t>899-79-6</t>
  </si>
  <si>
    <t>89929-65-7</t>
  </si>
  <si>
    <t>89786-04-9</t>
  </si>
  <si>
    <t>897626-46-9</t>
  </si>
  <si>
    <t>897-06-3</t>
  </si>
  <si>
    <t>89-65-6</t>
  </si>
  <si>
    <t>89604-92-2</t>
  </si>
  <si>
    <t>89604-91-1</t>
  </si>
  <si>
    <t>895-85-2</t>
  </si>
  <si>
    <t>89-57-6</t>
  </si>
  <si>
    <t>89544-48-9</t>
  </si>
  <si>
    <t>89-48-5</t>
  </si>
  <si>
    <t>89415-87-2</t>
  </si>
  <si>
    <t>89402-43-7</t>
  </si>
  <si>
    <t>89392-03-0</t>
  </si>
  <si>
    <t>89331-94-2</t>
  </si>
  <si>
    <t>89226-12-0</t>
  </si>
  <si>
    <t>89182-60-5</t>
  </si>
  <si>
    <t>89114-90-9</t>
  </si>
  <si>
    <t>89079-92-5</t>
  </si>
  <si>
    <t>890707-28-5</t>
  </si>
  <si>
    <t>89-05-4</t>
  </si>
  <si>
    <t>89-04-3</t>
  </si>
  <si>
    <t>88949-33-1</t>
  </si>
  <si>
    <t>88938-23-2</t>
  </si>
  <si>
    <t>888504-28-7</t>
  </si>
  <si>
    <t>888504-27-6</t>
  </si>
  <si>
    <t>88805-65-6</t>
  </si>
  <si>
    <t>88784-33-2</t>
  </si>
  <si>
    <t>88-66-4</t>
  </si>
  <si>
    <t>88642-03-9</t>
  </si>
  <si>
    <t>88-60-8</t>
  </si>
  <si>
    <t>88558-41-2</t>
  </si>
  <si>
    <t>88-51-7</t>
  </si>
  <si>
    <t>88-45-9</t>
  </si>
  <si>
    <t>88-44-8</t>
  </si>
  <si>
    <t>884-35-5</t>
  </si>
  <si>
    <t>883794-93-2</t>
  </si>
  <si>
    <t>88374-05-4</t>
  </si>
  <si>
    <t>88-27-7</t>
  </si>
  <si>
    <t>88-21-1</t>
  </si>
  <si>
    <t>882073-43-0</t>
  </si>
  <si>
    <t>88-19-7</t>
  </si>
  <si>
    <t>88196-70-7</t>
  </si>
  <si>
    <t>88190-28-7</t>
  </si>
  <si>
    <t>88-17-5</t>
  </si>
  <si>
    <t>88150-62-3</t>
  </si>
  <si>
    <t>88128-57-8</t>
  </si>
  <si>
    <t>88-12-0</t>
  </si>
  <si>
    <t>87-99-0</t>
  </si>
  <si>
    <t>87907-35-5</t>
  </si>
  <si>
    <t>878665-13-5</t>
  </si>
  <si>
    <t>877670-90-1</t>
  </si>
  <si>
    <t>877179-04-9</t>
  </si>
  <si>
    <t>877179-03-8</t>
  </si>
  <si>
    <t>133-37-9</t>
  </si>
  <si>
    <t>87-60-5</t>
  </si>
  <si>
    <t>87563-89-1</t>
  </si>
  <si>
    <t>875210-74-5</t>
  </si>
  <si>
    <t>874819-71-3</t>
  </si>
  <si>
    <t>874649-82-8</t>
  </si>
  <si>
    <t>873-94-9</t>
  </si>
  <si>
    <t>873888-84-7</t>
  </si>
  <si>
    <t>87333-22-0</t>
  </si>
  <si>
    <t>873-32-5</t>
  </si>
  <si>
    <t>87305-03-1</t>
  </si>
  <si>
    <t>872-36-6</t>
  </si>
  <si>
    <t>872-05-9</t>
  </si>
  <si>
    <t>87199-17-5</t>
  </si>
  <si>
    <t>871-70-5</t>
  </si>
  <si>
    <t>870778-34-0</t>
  </si>
  <si>
    <t>87061-04-9</t>
  </si>
  <si>
    <t>87-02-5</t>
  </si>
  <si>
    <t>87010-29-5</t>
  </si>
  <si>
    <t>86978-24-7</t>
  </si>
  <si>
    <t>86960-46-5</t>
  </si>
  <si>
    <t>868839-23-0</t>
  </si>
  <si>
    <t>868-14-4</t>
  </si>
  <si>
    <t>86771-76-8</t>
  </si>
  <si>
    <t>867-56-1</t>
  </si>
  <si>
    <t>867-13-0</t>
  </si>
  <si>
    <t>86579-53-5</t>
  </si>
  <si>
    <t>865-48-5</t>
  </si>
  <si>
    <t>865-33-8</t>
  </si>
  <si>
    <t>86432-23-7</t>
  </si>
  <si>
    <t>86404-04-8</t>
  </si>
  <si>
    <t>86393-34-2</t>
  </si>
  <si>
    <t>86329-09-1</t>
  </si>
  <si>
    <t>86273-46-3</t>
  </si>
  <si>
    <t>86261-90-7</t>
  </si>
  <si>
    <t>85-98-3</t>
  </si>
  <si>
    <t>85954-11-6</t>
  </si>
  <si>
    <t>85943-26-6</t>
  </si>
  <si>
    <t>85877-79-8</t>
  </si>
  <si>
    <t>858036-65-4</t>
  </si>
  <si>
    <t>85776-14-3</t>
  </si>
  <si>
    <t>85-73-4</t>
  </si>
  <si>
    <t>85702-90-5</t>
  </si>
  <si>
    <t>85633-96-1</t>
  </si>
  <si>
    <t>85-60-9</t>
  </si>
  <si>
    <t>85-43-8</t>
  </si>
  <si>
    <t>85-42-7</t>
  </si>
  <si>
    <t>85-40-5</t>
  </si>
  <si>
    <t>85-27-8</t>
  </si>
  <si>
    <t>852379-28-3</t>
  </si>
  <si>
    <t>852282-89-4</t>
  </si>
  <si>
    <t>85209-93-4</t>
  </si>
  <si>
    <t>85209-91-2</t>
  </si>
  <si>
    <t>850546-74-6</t>
  </si>
  <si>
    <t>850545-42-5</t>
  </si>
  <si>
    <t>850222-40-1</t>
  </si>
  <si>
    <t>84988-61-4</t>
  </si>
  <si>
    <t>84852-53-9</t>
  </si>
  <si>
    <t>848484-93-5</t>
  </si>
  <si>
    <t>84816-56-8</t>
  </si>
  <si>
    <t>84793-24-8</t>
  </si>
  <si>
    <t>846-48-0</t>
  </si>
  <si>
    <t>84632-66-6</t>
  </si>
  <si>
    <t>84632-65-5</t>
  </si>
  <si>
    <t>84632-59-7</t>
  </si>
  <si>
    <t>84632-50-8</t>
  </si>
  <si>
    <t>84-61-7</t>
  </si>
  <si>
    <t>846023-24-3</t>
  </si>
  <si>
    <t>84592-32-5</t>
  </si>
  <si>
    <t>84583-68-6</t>
  </si>
  <si>
    <t>84563-90-6</t>
  </si>
  <si>
    <t>84-51-5</t>
  </si>
  <si>
    <t>84434-23-1</t>
  </si>
  <si>
    <t>84434-11-7</t>
  </si>
  <si>
    <t>84392-17-6</t>
  </si>
  <si>
    <t>84268-33-7</t>
  </si>
  <si>
    <t>839-90-7</t>
  </si>
  <si>
    <t>83953-73-5</t>
  </si>
  <si>
    <t>83926-73-2</t>
  </si>
  <si>
    <t>83857-96-9</t>
  </si>
  <si>
    <t>83847-14-7</t>
  </si>
  <si>
    <t>83-73-8</t>
  </si>
  <si>
    <t>83708-14-9</t>
  </si>
  <si>
    <t>83623-61-4</t>
  </si>
  <si>
    <t>83598-13-4</t>
  </si>
  <si>
    <t>83524-75-8</t>
  </si>
  <si>
    <t>83411-71-6</t>
  </si>
  <si>
    <t>83372-55-8</t>
  </si>
  <si>
    <t>83261-15-8</t>
  </si>
  <si>
    <t>831-52-7</t>
  </si>
  <si>
    <t>83056-32-0</t>
  </si>
  <si>
    <t>830322-14-0</t>
  </si>
  <si>
    <t>83016-70-0</t>
  </si>
  <si>
    <t>830-13-7</t>
  </si>
  <si>
    <t>83011-43-2</t>
  </si>
  <si>
    <t>82985-35-1</t>
  </si>
  <si>
    <t>82961-52-2</t>
  </si>
  <si>
    <t>82923-75-9</t>
  </si>
  <si>
    <t>82911-32-8</t>
  </si>
  <si>
    <t>82796-69-8</t>
  </si>
  <si>
    <t>826-55-1</t>
  </si>
  <si>
    <t>82654-98-6</t>
  </si>
  <si>
    <t>826-36-8</t>
  </si>
  <si>
    <t>82560-12-1</t>
  </si>
  <si>
    <t>82543-16-6</t>
  </si>
  <si>
    <t>82543-15-5</t>
  </si>
  <si>
    <t>82530-64-1</t>
  </si>
  <si>
    <t>82469-79-2</t>
  </si>
  <si>
    <t>82413-20-5</t>
  </si>
  <si>
    <t>82380-18-5</t>
  </si>
  <si>
    <t>823178-41-2</t>
  </si>
  <si>
    <t>822-06-0</t>
  </si>
  <si>
    <t>82203-23-4</t>
  </si>
  <si>
    <t>82200-53-1</t>
  </si>
  <si>
    <t>82199-12-0</t>
  </si>
  <si>
    <t>82113-65-3</t>
  </si>
  <si>
    <t>821-06-7</t>
  </si>
  <si>
    <t>82091-12-1</t>
  </si>
  <si>
    <t>81992-66-7</t>
  </si>
  <si>
    <t>81936-33-6</t>
  </si>
  <si>
    <t>81782-77-6</t>
  </si>
  <si>
    <t>81752-87-6</t>
  </si>
  <si>
    <t>81653-77-2</t>
  </si>
  <si>
    <t>813-76-3</t>
  </si>
  <si>
    <t>81-33-4</t>
  </si>
  <si>
    <t>81282-60-2</t>
  </si>
  <si>
    <t>81232-22-6</t>
  </si>
  <si>
    <t>811-97-2</t>
  </si>
  <si>
    <t>811412-48-3</t>
  </si>
  <si>
    <t>81-13-0</t>
  </si>
  <si>
    <t>81-11-8</t>
  </si>
  <si>
    <t>80-73-9</t>
  </si>
  <si>
    <t>80657-64-3</t>
  </si>
  <si>
    <t>80-54-6</t>
  </si>
  <si>
    <t>80544-17-8</t>
  </si>
  <si>
    <t>80-51-3</t>
  </si>
  <si>
    <t>80-43-3</t>
  </si>
  <si>
    <t>80-10-4</t>
  </si>
  <si>
    <t>80-09-1</t>
  </si>
  <si>
    <t>80-08-0</t>
  </si>
  <si>
    <t>80-07-9</t>
  </si>
  <si>
    <t>80-04-6</t>
  </si>
  <si>
    <t>79881-89-3</t>
  </si>
  <si>
    <t>79876-59-8</t>
  </si>
  <si>
    <t>79832-89-6</t>
  </si>
  <si>
    <t>79815-20-6</t>
  </si>
  <si>
    <t>79-81-2</t>
  </si>
  <si>
    <t>79-74-3</t>
  </si>
  <si>
    <t>79665-24-0</t>
  </si>
  <si>
    <t>79568-06-2</t>
  </si>
  <si>
    <t>79560-20-6</t>
  </si>
  <si>
    <t>79538-03-7</t>
  </si>
  <si>
    <t>79463-77-7</t>
  </si>
  <si>
    <t>79456-26-1</t>
  </si>
  <si>
    <t>79-41-4</t>
  </si>
  <si>
    <t>79-38-9</t>
  </si>
  <si>
    <t>79371-37-2</t>
  </si>
  <si>
    <t>79370-78-8</t>
  </si>
  <si>
    <t>79349-82-9</t>
  </si>
  <si>
    <t>793-24-8</t>
  </si>
  <si>
    <t>79-30-1</t>
  </si>
  <si>
    <t>79277-18-2</t>
  </si>
  <si>
    <t>79-24-3</t>
  </si>
  <si>
    <t>79-22-1</t>
  </si>
  <si>
    <t>79200-56-9</t>
  </si>
  <si>
    <t>79185-77-6</t>
  </si>
  <si>
    <t>791838-11-4</t>
  </si>
  <si>
    <t>79-16-3</t>
  </si>
  <si>
    <t>79-14-1</t>
  </si>
  <si>
    <t>79-07-2</t>
  </si>
  <si>
    <t>79-03-8</t>
  </si>
  <si>
    <t>79026-02-1</t>
  </si>
  <si>
    <t>78-98-8</t>
  </si>
  <si>
    <t>78-97-7</t>
  </si>
  <si>
    <t>78-86-4</t>
  </si>
  <si>
    <t>78850-37-0</t>
  </si>
  <si>
    <t>78-84-2</t>
  </si>
  <si>
    <t>78-78-4</t>
  </si>
  <si>
    <t>78-69-3</t>
  </si>
  <si>
    <t>78-67-1</t>
  </si>
  <si>
    <t>78-63-7</t>
  </si>
  <si>
    <t>78605-96-6</t>
  </si>
  <si>
    <t>78531-61-0</t>
  </si>
  <si>
    <t>78521-39-8</t>
  </si>
  <si>
    <t>78450-75-6</t>
  </si>
  <si>
    <t>78182-00-0</t>
  </si>
  <si>
    <t>78181-99-4</t>
  </si>
  <si>
    <t>78-16-0</t>
  </si>
  <si>
    <t>78-10-4</t>
  </si>
  <si>
    <t>78-08-0</t>
  </si>
  <si>
    <t>77-94-1</t>
  </si>
  <si>
    <t>77-93-0</t>
  </si>
  <si>
    <t>77-90-7</t>
  </si>
  <si>
    <t>778-94-9</t>
  </si>
  <si>
    <t>77889-90-8</t>
  </si>
  <si>
    <t>7787-93-1</t>
  </si>
  <si>
    <t>7786-67-6</t>
  </si>
  <si>
    <t>7786-17-6</t>
  </si>
  <si>
    <t>77-86-1</t>
  </si>
  <si>
    <t>77855-73-3</t>
  </si>
  <si>
    <t>77-83-8</t>
  </si>
  <si>
    <t>77804-81-0</t>
  </si>
  <si>
    <t>77703-56-1</t>
  </si>
  <si>
    <t>7756-94-7</t>
  </si>
  <si>
    <t>77421-68-2</t>
  </si>
  <si>
    <t>77375-79-2</t>
  </si>
  <si>
    <t>77341-67-4</t>
  </si>
  <si>
    <t>773-14-8</t>
  </si>
  <si>
    <t>770-35-4</t>
  </si>
  <si>
    <t>77017-20-0</t>
  </si>
  <si>
    <t>769953-18-6</t>
  </si>
  <si>
    <t>7695-91-2</t>
  </si>
  <si>
    <t>7693-82-5</t>
  </si>
  <si>
    <t>76932-17-7</t>
  </si>
  <si>
    <t>768-56-9</t>
  </si>
  <si>
    <t>76855-69-1</t>
  </si>
  <si>
    <t>76823-93-3</t>
  </si>
  <si>
    <t>76811-98-8</t>
  </si>
  <si>
    <t>76801-93-9</t>
  </si>
  <si>
    <t>76746-95-7</t>
  </si>
  <si>
    <t>76646-91-8</t>
  </si>
  <si>
    <t>7659-86-1</t>
  </si>
  <si>
    <t>765-63-9</t>
  </si>
  <si>
    <t>76524-94-2</t>
  </si>
  <si>
    <t>765-12-8</t>
  </si>
  <si>
    <t>764-99-8</t>
  </si>
  <si>
    <t>764659-72-5</t>
  </si>
  <si>
    <t>763-69-9</t>
  </si>
  <si>
    <t>763-32-6</t>
  </si>
  <si>
    <t>76311-95-0</t>
  </si>
  <si>
    <t>76275-14-4</t>
  </si>
  <si>
    <t>7620-77-1</t>
  </si>
  <si>
    <t>762-04-9</t>
  </si>
  <si>
    <t>76201-56-4</t>
  </si>
  <si>
    <t>76-16-4</t>
  </si>
  <si>
    <t>76114-73-3</t>
  </si>
  <si>
    <t>760-93-0</t>
  </si>
  <si>
    <t>760-67-8</t>
  </si>
  <si>
    <t>7605-52-9</t>
  </si>
  <si>
    <t>76-05-1</t>
  </si>
  <si>
    <t>76-02-8</t>
  </si>
  <si>
    <t>75980-60-8</t>
  </si>
  <si>
    <t>75-94-5</t>
  </si>
  <si>
    <t>7580-85-0</t>
  </si>
  <si>
    <t>75-79-6</t>
  </si>
  <si>
    <t>7579-36-4</t>
  </si>
  <si>
    <t>75-78-5</t>
  </si>
  <si>
    <t>75-77-4</t>
  </si>
  <si>
    <t>75-76-3</t>
  </si>
  <si>
    <t>7575-23-7</t>
  </si>
  <si>
    <t>75-75-2</t>
  </si>
  <si>
    <t>75-71-8</t>
  </si>
  <si>
    <t>75-68-3</t>
  </si>
  <si>
    <t>75-66-1</t>
  </si>
  <si>
    <t>756-12-7</t>
  </si>
  <si>
    <t>75-54-7</t>
  </si>
  <si>
    <t>75540-64-6</t>
  </si>
  <si>
    <t>75511-91-0</t>
  </si>
  <si>
    <t>75490-39-0</t>
  </si>
  <si>
    <t>75-46-7</t>
  </si>
  <si>
    <t>75-45-6</t>
  </si>
  <si>
    <t>754-12-1</t>
  </si>
  <si>
    <t>75405-06-0</t>
  </si>
  <si>
    <t>75-38-7</t>
  </si>
  <si>
    <t>75-37-6</t>
  </si>
  <si>
    <t>7534-94-3</t>
  </si>
  <si>
    <t>75-33-2</t>
  </si>
  <si>
    <t>752984-24-0</t>
  </si>
  <si>
    <t>75-29-6</t>
  </si>
  <si>
    <t>75-28-5</t>
  </si>
  <si>
    <t>75-26-3</t>
  </si>
  <si>
    <t>7526-26-3</t>
  </si>
  <si>
    <t>75-10-5</t>
  </si>
  <si>
    <t>75046-16-1</t>
  </si>
  <si>
    <t>75-02-5</t>
  </si>
  <si>
    <t>75-00-3</t>
  </si>
  <si>
    <t>74988-05-9</t>
  </si>
  <si>
    <t>74-98-6</t>
  </si>
  <si>
    <t>74974-54-2</t>
  </si>
  <si>
    <t>74953-03-0</t>
  </si>
  <si>
    <t>74-93-1</t>
  </si>
  <si>
    <t>7491-09-0</t>
  </si>
  <si>
    <t>74-86-2</t>
  </si>
  <si>
    <t>74860-00-7</t>
  </si>
  <si>
    <t>74-85-1</t>
  </si>
  <si>
    <t>74-84-0</t>
  </si>
  <si>
    <t>74-82-8</t>
  </si>
  <si>
    <t>74805-60-0</t>
  </si>
  <si>
    <t>7480-35-5</t>
  </si>
  <si>
    <t>74-79-3</t>
  </si>
  <si>
    <t>7474-78-4</t>
  </si>
  <si>
    <t>7473-98-5</t>
  </si>
  <si>
    <t>74638-76-9</t>
  </si>
  <si>
    <t>74546-14-8</t>
  </si>
  <si>
    <t>7452-79-1</t>
  </si>
  <si>
    <t>745070-61-5</t>
  </si>
  <si>
    <t>7450-69-3</t>
  </si>
  <si>
    <t>7450-59-1</t>
  </si>
  <si>
    <t>7446-81-3</t>
  </si>
  <si>
    <t>74462-02-5</t>
  </si>
  <si>
    <t>74441-05-7</t>
  </si>
  <si>
    <t>74345-73-6</t>
  </si>
  <si>
    <t>74338-72-0</t>
  </si>
  <si>
    <t>74149-72-7</t>
  </si>
  <si>
    <t>7402-77-9</t>
  </si>
  <si>
    <t>7397-62-8</t>
  </si>
  <si>
    <t>7397-46-8</t>
  </si>
  <si>
    <t>7396-58-9</t>
  </si>
  <si>
    <t>73942-87-7</t>
  </si>
  <si>
    <t>73936-91-1</t>
  </si>
  <si>
    <t>7381-13-7</t>
  </si>
  <si>
    <t>7379-51-3</t>
  </si>
  <si>
    <t>73611-02-6</t>
  </si>
  <si>
    <t>7357-67-7</t>
  </si>
  <si>
    <t>73573-87-2</t>
  </si>
  <si>
    <t>7340-97-8</t>
  </si>
  <si>
    <t>7340-90-1</t>
  </si>
  <si>
    <t>7331-52-4</t>
  </si>
  <si>
    <t>7328-22-5</t>
  </si>
  <si>
    <t>7327-60-8</t>
  </si>
  <si>
    <t>73246-45-4</t>
  </si>
  <si>
    <t>73-22-3</t>
  </si>
  <si>
    <t>73096-98-7</t>
  </si>
  <si>
    <t>7305-71-7</t>
  </si>
  <si>
    <t>7300-34-7</t>
  </si>
  <si>
    <t>72955-94-3</t>
  </si>
  <si>
    <t>72903-27-6</t>
  </si>
  <si>
    <t>72752-52-4</t>
  </si>
  <si>
    <t>72716-26-8</t>
  </si>
  <si>
    <t>72684-95-8</t>
  </si>
  <si>
    <t>72576-80-8</t>
  </si>
  <si>
    <t>72531-53-4</t>
  </si>
  <si>
    <t>7237-83-4</t>
  </si>
  <si>
    <t>72291-30-6</t>
  </si>
  <si>
    <t>72217-12-0</t>
  </si>
  <si>
    <t>72-18-4</t>
  </si>
  <si>
    <t>72-17-3</t>
  </si>
  <si>
    <t>72162-46-0</t>
  </si>
  <si>
    <t>72120-54-8</t>
  </si>
  <si>
    <t>7195-44-0</t>
  </si>
  <si>
    <t>71902-23-3</t>
  </si>
  <si>
    <t>71868-15-0</t>
  </si>
  <si>
    <t>71868-10-5</t>
  </si>
  <si>
    <t>7173-62-8</t>
  </si>
  <si>
    <t>71735-74-5</t>
  </si>
  <si>
    <t>71617-10-2</t>
  </si>
  <si>
    <t>71604-74-5</t>
  </si>
  <si>
    <t>7153-86-8</t>
  </si>
  <si>
    <t>71526-07-3</t>
  </si>
  <si>
    <t>71487-08-6</t>
  </si>
  <si>
    <t>713-95-1</t>
  </si>
  <si>
    <t>713-65-5</t>
  </si>
  <si>
    <t>71308-16-2</t>
  </si>
  <si>
    <t>712-50-5</t>
  </si>
  <si>
    <t>71170-82-6</t>
  </si>
  <si>
    <t>71119-22-7</t>
  </si>
  <si>
    <t>71048-82-3</t>
  </si>
  <si>
    <t>70987-78-9</t>
  </si>
  <si>
    <t>70969-58-3</t>
  </si>
  <si>
    <t>70958-20-2</t>
  </si>
  <si>
    <t>709-55-7</t>
  </si>
  <si>
    <t>709031-43-6</t>
  </si>
  <si>
    <t>7089-59-0</t>
  </si>
  <si>
    <t>7078-98-0</t>
  </si>
  <si>
    <t>7069-42-3</t>
  </si>
  <si>
    <t>70693-57-1</t>
  </si>
  <si>
    <t>705-86-2</t>
  </si>
  <si>
    <t>70-55-3</t>
  </si>
  <si>
    <t>70516-51-7</t>
  </si>
  <si>
    <t>70516-41-5</t>
  </si>
  <si>
    <t>70445-33-9</t>
  </si>
  <si>
    <t>70441-63-3</t>
  </si>
  <si>
    <t>70356-09-1</t>
  </si>
  <si>
    <t>70321-86-7</t>
  </si>
  <si>
    <t>70264-94-7</t>
  </si>
  <si>
    <t>70258-18-3</t>
  </si>
  <si>
    <t>70223-33-5</t>
  </si>
  <si>
    <t>70203-04-2</t>
  </si>
  <si>
    <t>700-13-0</t>
  </si>
  <si>
    <t>69999-16-2</t>
  </si>
  <si>
    <t>69904-10-5</t>
  </si>
  <si>
    <t>69901-75-3</t>
  </si>
  <si>
    <t>698-29-3</t>
  </si>
  <si>
    <t>69788-75-6</t>
  </si>
  <si>
    <t>697235-49-7</t>
  </si>
  <si>
    <t>6969-71-7</t>
  </si>
  <si>
    <t>694-83-7</t>
  </si>
  <si>
    <t>69432-40-2</t>
  </si>
  <si>
    <t>6940-53-0</t>
  </si>
  <si>
    <t>6938-94-9</t>
  </si>
  <si>
    <t>693-57-2</t>
  </si>
  <si>
    <t>693-36-7</t>
  </si>
  <si>
    <t>693-23-2</t>
  </si>
  <si>
    <t>6925-69-5</t>
  </si>
  <si>
    <t>692-49-9</t>
  </si>
  <si>
    <t>69227-51-6</t>
  </si>
  <si>
    <t>6920-22-5</t>
  </si>
  <si>
    <t>6915-15-7</t>
  </si>
  <si>
    <t>6914-71-2</t>
  </si>
  <si>
    <t>69098-08-4</t>
  </si>
  <si>
    <t>69094-18-4</t>
  </si>
  <si>
    <t>69082-76-4</t>
  </si>
  <si>
    <t>69045-84-7</t>
  </si>
  <si>
    <t>690-39-1</t>
  </si>
  <si>
    <t>6903-18-0</t>
  </si>
  <si>
    <t>688-84-6</t>
  </si>
  <si>
    <t>68860-54-8</t>
  </si>
  <si>
    <t>687-47-8</t>
  </si>
  <si>
    <t>6864-37-5</t>
  </si>
  <si>
    <t>686-31-7</t>
  </si>
  <si>
    <t>68541-50-4</t>
  </si>
  <si>
    <t>68516-75-6</t>
  </si>
  <si>
    <t>68516-73-4</t>
  </si>
  <si>
    <t>6850-63-1</t>
  </si>
  <si>
    <t>6846-50-0</t>
  </si>
  <si>
    <t>6843-66-9</t>
  </si>
  <si>
    <t>6842-62-2</t>
  </si>
  <si>
    <t>68283-19-2</t>
  </si>
  <si>
    <t>682809-44-5</t>
  </si>
  <si>
    <t>68-26-8</t>
  </si>
  <si>
    <t>68259-05-2</t>
  </si>
  <si>
    <t>68252-19-7</t>
  </si>
  <si>
    <t>68227-78-1</t>
  </si>
  <si>
    <t>682-11-1</t>
  </si>
  <si>
    <t>682-09-7</t>
  </si>
  <si>
    <t>682-01-9</t>
  </si>
  <si>
    <t>681-84-5</t>
  </si>
  <si>
    <t>681433-04-5</t>
  </si>
  <si>
    <t>68134-22-5</t>
  </si>
  <si>
    <t>68127-59-3</t>
  </si>
  <si>
    <t>6807-17-6</t>
  </si>
  <si>
    <t>68047-07-4</t>
  </si>
  <si>
    <t>67990-05-0</t>
  </si>
  <si>
    <t>67938-21-0</t>
  </si>
  <si>
    <t>67914-69-6</t>
  </si>
  <si>
    <t>67887-47-2</t>
  </si>
  <si>
    <t>67881-98-5</t>
  </si>
  <si>
    <t>6786-83-0</t>
  </si>
  <si>
    <t>67843-74-7</t>
  </si>
  <si>
    <t>67801-20-1</t>
  </si>
  <si>
    <t>67801-15-4</t>
  </si>
  <si>
    <t>67739-11-1</t>
  </si>
  <si>
    <t>67669-19-6</t>
  </si>
  <si>
    <t>67643-70-3</t>
  </si>
  <si>
    <t>67584-55-8</t>
  </si>
  <si>
    <t>67567-23-1</t>
  </si>
  <si>
    <t>675-62-7</t>
  </si>
  <si>
    <t>67-51-6</t>
  </si>
  <si>
    <t>674-82-8</t>
  </si>
  <si>
    <t>674773-13-8</t>
  </si>
  <si>
    <t>6746-94-7</t>
  </si>
  <si>
    <t>674347-28-5</t>
  </si>
  <si>
    <t>6731-36-8</t>
  </si>
  <si>
    <t>67151-63-7</t>
  </si>
  <si>
    <t>6712-98-7</t>
  </si>
  <si>
    <t>6711-48-4</t>
  </si>
  <si>
    <t>67075-37-0</t>
  </si>
  <si>
    <t>670234-47-6</t>
  </si>
  <si>
    <t>67014-36-2</t>
  </si>
  <si>
    <t>66938-41-8</t>
  </si>
  <si>
    <t>669005-94-1</t>
  </si>
  <si>
    <t>667937-05-5</t>
  </si>
  <si>
    <t>667-84-5</t>
  </si>
  <si>
    <t>6674-22-2</t>
  </si>
  <si>
    <t>66710-66-5</t>
  </si>
  <si>
    <t>66682-07-3</t>
  </si>
  <si>
    <t>66492-51-1</t>
  </si>
  <si>
    <t>6642-31-5</t>
  </si>
  <si>
    <t>66423-13-0</t>
  </si>
  <si>
    <t>6640-24-0</t>
  </si>
  <si>
    <t>6635-20-7</t>
  </si>
  <si>
    <t>66346-83-6</t>
  </si>
  <si>
    <t>66346-01-8</t>
  </si>
  <si>
    <t>66309-83-9</t>
  </si>
  <si>
    <t>66195-26-4</t>
  </si>
  <si>
    <t>6615-00-5</t>
  </si>
  <si>
    <t>6613-44-1</t>
  </si>
  <si>
    <t>66108-89-2</t>
  </si>
  <si>
    <t>6610-29-3</t>
  </si>
  <si>
    <t>6607-41-6</t>
  </si>
  <si>
    <t>6607-34-7</t>
  </si>
  <si>
    <t>66068-84-6</t>
  </si>
  <si>
    <t>66063-15-8</t>
  </si>
  <si>
    <t>66003-87-0</t>
  </si>
  <si>
    <t>6600-31-3</t>
  </si>
  <si>
    <t>65962-45-0</t>
  </si>
  <si>
    <t>65870-94-2</t>
  </si>
  <si>
    <t>65855-02-9</t>
  </si>
  <si>
    <t>65854-91-3</t>
  </si>
  <si>
    <t>657-84-1</t>
  </si>
  <si>
    <t>65756-41-4</t>
  </si>
  <si>
    <t>65753-47-1</t>
  </si>
  <si>
    <t>6563-83-3</t>
  </si>
  <si>
    <t>65520-46-9</t>
  </si>
  <si>
    <t>654636-62-1</t>
  </si>
  <si>
    <t>65405-84-7</t>
  </si>
  <si>
    <t>65405-77-8</t>
  </si>
  <si>
    <t>6528-34-3</t>
  </si>
  <si>
    <t>652-18-6</t>
  </si>
  <si>
    <t>65181-78-4</t>
  </si>
  <si>
    <t>65113-95-3</t>
  </si>
  <si>
    <t>64987-06-0</t>
  </si>
  <si>
    <t>64900-65-8</t>
  </si>
  <si>
    <t>6486-23-3</t>
  </si>
  <si>
    <t>6485-67-2</t>
  </si>
  <si>
    <t>6485-55-8</t>
  </si>
  <si>
    <t>6485-45-6</t>
  </si>
  <si>
    <t>64744-50-9</t>
  </si>
  <si>
    <t>647-42-7</t>
  </si>
  <si>
    <t>6471-50-7</t>
  </si>
  <si>
    <t>646-25-3</t>
  </si>
  <si>
    <t>646-24-2</t>
  </si>
  <si>
    <t>645-62-5</t>
  </si>
  <si>
    <t>6448-95-9</t>
  </si>
  <si>
    <t>6443-69-2</t>
  </si>
  <si>
    <t>6425-39-4</t>
  </si>
  <si>
    <t>6422-86-2</t>
  </si>
  <si>
    <t>6419-19-8</t>
  </si>
  <si>
    <t>64137-52-6</t>
  </si>
  <si>
    <t>6410-41-9</t>
  </si>
  <si>
    <t>6410-32-8</t>
  </si>
  <si>
    <t>64053-02-7</t>
  </si>
  <si>
    <t>63967-10-2</t>
  </si>
  <si>
    <t>6386-38-5</t>
  </si>
  <si>
    <t>63843-89-0</t>
  </si>
  <si>
    <t>638-29-9</t>
  </si>
  <si>
    <t>6381-77-7</t>
  </si>
  <si>
    <t>637-92-3</t>
  </si>
  <si>
    <t>6368-20-3</t>
  </si>
  <si>
    <t>6364-17-6</t>
  </si>
  <si>
    <t>6362-80-7</t>
  </si>
  <si>
    <t>63589-25-3</t>
  </si>
  <si>
    <t>6358-87-8</t>
  </si>
  <si>
    <t>6358-85-6</t>
  </si>
  <si>
    <t>6358-64-1</t>
  </si>
  <si>
    <t>6358-37-8</t>
  </si>
  <si>
    <t>63562-34-5</t>
  </si>
  <si>
    <t>63562-33-4</t>
  </si>
  <si>
    <t>63547-25-1</t>
  </si>
  <si>
    <t>63500-71-0</t>
  </si>
  <si>
    <t>634-55-9</t>
  </si>
  <si>
    <t>63450-43-1</t>
  </si>
  <si>
    <t>6334-25-4</t>
  </si>
  <si>
    <t>6331-96-0</t>
  </si>
  <si>
    <t>63187-91-7</t>
  </si>
  <si>
    <t>63141-09-3</t>
  </si>
  <si>
    <t>6309-51-9</t>
  </si>
  <si>
    <t>6298-96-0</t>
  </si>
  <si>
    <t>629-82-3</t>
  </si>
  <si>
    <t>629-73-2</t>
  </si>
  <si>
    <t>629-59-4</t>
  </si>
  <si>
    <t>629-50-5</t>
  </si>
  <si>
    <t>6292-59-7</t>
  </si>
  <si>
    <t>6291-95-8</t>
  </si>
  <si>
    <t>629-15-2</t>
  </si>
  <si>
    <t>629-11-8</t>
  </si>
  <si>
    <t>629-03-8</t>
  </si>
  <si>
    <t>628-96-6</t>
  </si>
  <si>
    <t>628-89-7</t>
  </si>
  <si>
    <t>62889-66-1</t>
  </si>
  <si>
    <t>6284-43-1</t>
  </si>
  <si>
    <t>6283-86-9</t>
  </si>
  <si>
    <t>628-11-5</t>
  </si>
  <si>
    <t>627-93-0</t>
  </si>
  <si>
    <t>627-83-8</t>
  </si>
  <si>
    <t>62782-03-0</t>
  </si>
  <si>
    <t>6274-22-2</t>
  </si>
  <si>
    <t>6261-30-9</t>
  </si>
  <si>
    <t>62600-71-9</t>
  </si>
  <si>
    <t>6259-76-3</t>
  </si>
  <si>
    <t>624-89-5</t>
  </si>
  <si>
    <t>624-86-2</t>
  </si>
  <si>
    <t>624-54-4</t>
  </si>
  <si>
    <t>624-48-6</t>
  </si>
  <si>
    <t>62435-71-6</t>
  </si>
  <si>
    <t>62409-13-6</t>
  </si>
  <si>
    <t>62406-73-9</t>
  </si>
  <si>
    <t>624-03-3</t>
  </si>
  <si>
    <t>623-84-7</t>
  </si>
  <si>
    <t>623-53-0</t>
  </si>
  <si>
    <t>623-40-5</t>
  </si>
  <si>
    <t>623-36-9</t>
  </si>
  <si>
    <t>62285-89-6</t>
  </si>
  <si>
    <t>6226-25-1</t>
  </si>
  <si>
    <t>622-58-2</t>
  </si>
  <si>
    <t>621-29-4</t>
  </si>
  <si>
    <t>620-67-7</t>
  </si>
  <si>
    <t>6197-30-4</t>
  </si>
  <si>
    <t>6196-98-1</t>
  </si>
  <si>
    <t>61-90-5</t>
  </si>
  <si>
    <t>618-88-2</t>
  </si>
  <si>
    <t>618-83-7</t>
  </si>
  <si>
    <t>61847-48-1</t>
  </si>
  <si>
    <t>618-36-0</t>
  </si>
  <si>
    <t>61826-76-4</t>
  </si>
  <si>
    <t>61792-11-8</t>
  </si>
  <si>
    <t>617-55-0</t>
  </si>
  <si>
    <t>61718-80-7</t>
  </si>
  <si>
    <t>6166-86-5</t>
  </si>
  <si>
    <t>616-47-7</t>
  </si>
  <si>
    <t>616-38-6</t>
  </si>
  <si>
    <t>616-30-8</t>
  </si>
  <si>
    <t>61597-98-6</t>
  </si>
  <si>
    <t>61597-96-4</t>
  </si>
  <si>
    <t>61571-06-0</t>
  </si>
  <si>
    <t>6156-18-9</t>
  </si>
  <si>
    <t>615-60-1</t>
  </si>
  <si>
    <t>61551-69-7</t>
  </si>
  <si>
    <t>615-20-3</t>
  </si>
  <si>
    <t>614-45-9</t>
  </si>
  <si>
    <t>6139-83-9</t>
  </si>
  <si>
    <t>613-62-7</t>
  </si>
  <si>
    <t>613222-52-9</t>
  </si>
  <si>
    <t>61320-65-8</t>
  </si>
  <si>
    <t>61260-55-7</t>
  </si>
  <si>
    <t>61203-83-6</t>
  </si>
  <si>
    <t>611-70-1</t>
  </si>
  <si>
    <t>611-20-1</t>
  </si>
  <si>
    <t>611-19-8</t>
  </si>
  <si>
    <t>6104-30-9</t>
  </si>
  <si>
    <t>6099-57-6</t>
  </si>
  <si>
    <t>609-15-4</t>
  </si>
  <si>
    <t>60857-05-8</t>
  </si>
  <si>
    <t>608-25-3</t>
  </si>
  <si>
    <t>608-23-1</t>
  </si>
  <si>
    <t>60658-04-0</t>
  </si>
  <si>
    <t>60547-97-9</t>
  </si>
  <si>
    <t>6041-94-7</t>
  </si>
  <si>
    <t>60-12-8</t>
  </si>
  <si>
    <t>60113-43-1</t>
  </si>
  <si>
    <t>60111-54-8</t>
  </si>
  <si>
    <t>60046-49-3</t>
  </si>
  <si>
    <t>600-00-0</t>
  </si>
  <si>
    <t>599-64-4</t>
  </si>
  <si>
    <t>599-61-1</t>
  </si>
  <si>
    <t>599-04-2</t>
  </si>
  <si>
    <t>598-78-7</t>
  </si>
  <si>
    <t>59875-04-6</t>
  </si>
  <si>
    <t>598-50-5</t>
  </si>
  <si>
    <t>59820-43-8</t>
  </si>
  <si>
    <t>59802-10-7</t>
  </si>
  <si>
    <t>597-82-0</t>
  </si>
  <si>
    <t>59719-67-4</t>
  </si>
  <si>
    <t>59653-74-6</t>
  </si>
  <si>
    <t>596120-00-2</t>
  </si>
  <si>
    <t>59587-44-9</t>
  </si>
  <si>
    <t>59487-23-9</t>
  </si>
  <si>
    <t>59447-55-1</t>
  </si>
  <si>
    <t>59-42-7</t>
  </si>
  <si>
    <t>5941-55-9</t>
  </si>
  <si>
    <t>59354-78-8</t>
  </si>
  <si>
    <t>593-45-3</t>
  </si>
  <si>
    <t>5933-41-5</t>
  </si>
  <si>
    <t>59320-13-7</t>
  </si>
  <si>
    <t>592-41-6</t>
  </si>
  <si>
    <t>59227-88-2</t>
  </si>
  <si>
    <t>59084-08-1</t>
  </si>
  <si>
    <t>590-19-2</t>
  </si>
  <si>
    <t>5894-60-0</t>
  </si>
  <si>
    <t>588-93-2</t>
  </si>
  <si>
    <t>5888-87-9</t>
  </si>
  <si>
    <t>5888-33-5</t>
  </si>
  <si>
    <t>58797-58-3</t>
  </si>
  <si>
    <t>5873-54-1</t>
  </si>
  <si>
    <t>586-70-9</t>
  </si>
  <si>
    <t>58670-89-6</t>
  </si>
  <si>
    <t>5856-77-9</t>
  </si>
  <si>
    <t>58567-11-6</t>
  </si>
  <si>
    <t>5851-49-0</t>
  </si>
  <si>
    <t>585-07-9</t>
  </si>
  <si>
    <t>58430-94-7</t>
  </si>
  <si>
    <t>583-39-1</t>
  </si>
  <si>
    <t>58190-62-8</t>
  </si>
  <si>
    <t>58190-57-1</t>
  </si>
  <si>
    <t>57999-49-2</t>
  </si>
  <si>
    <t>57987-55-0</t>
  </si>
  <si>
    <t>5788-17-0</t>
  </si>
  <si>
    <t>57848-46-1</t>
  </si>
  <si>
    <t>57843-53-5</t>
  </si>
  <si>
    <t>57675-44-2</t>
  </si>
  <si>
    <t>5766-67-6</t>
  </si>
  <si>
    <t>5763-44-0</t>
  </si>
  <si>
    <t>57625-74-8</t>
  </si>
  <si>
    <t>57583-54-7</t>
  </si>
  <si>
    <t>574-93-6</t>
  </si>
  <si>
    <t>5734-64-5</t>
  </si>
  <si>
    <t>5728-16-5</t>
  </si>
  <si>
    <t>57280-22-5</t>
  </si>
  <si>
    <t>5726-19-2</t>
  </si>
  <si>
    <t>57090-45-6</t>
  </si>
  <si>
    <t>57018-52-7</t>
  </si>
  <si>
    <t>56992-87-1</t>
  </si>
  <si>
    <t>56973-87-6</t>
  </si>
  <si>
    <t>56966-52-0</t>
  </si>
  <si>
    <t>56962-04-0</t>
  </si>
  <si>
    <t>56-86-0</t>
  </si>
  <si>
    <t>56-84-8</t>
  </si>
  <si>
    <t>56718-71-9</t>
  </si>
  <si>
    <t>56706-10-6</t>
  </si>
  <si>
    <t>5669-19-2</t>
  </si>
  <si>
    <t>56677-60-2</t>
  </si>
  <si>
    <t>5661-03-0</t>
  </si>
  <si>
    <t>56539-66-3</t>
  </si>
  <si>
    <t>56519-71-2</t>
  </si>
  <si>
    <t>564-63-6</t>
  </si>
  <si>
    <t>56-45-1</t>
  </si>
  <si>
    <t>56-41-7</t>
  </si>
  <si>
    <t>56-40-6</t>
  </si>
  <si>
    <t>56375-79-2</t>
  </si>
  <si>
    <t>56358-17-9</t>
  </si>
  <si>
    <t>56341-37-8</t>
  </si>
  <si>
    <t>56309-94-5</t>
  </si>
  <si>
    <t>56-18-8</t>
  </si>
  <si>
    <t>5614-37-9</t>
  </si>
  <si>
    <t>561-41-1</t>
  </si>
  <si>
    <t>55974-25-9</t>
  </si>
  <si>
    <t>5595-79-9</t>
  </si>
  <si>
    <t>55934-93-5</t>
  </si>
  <si>
    <t>558-30-5</t>
  </si>
  <si>
    <t>5580-58-5</t>
  </si>
  <si>
    <t>5580-57-4</t>
  </si>
  <si>
    <t>5578-42-7</t>
  </si>
  <si>
    <t>5577-72-0</t>
  </si>
  <si>
    <t>5575-48-4</t>
  </si>
  <si>
    <t>55701-03-6</t>
  </si>
  <si>
    <t>556-82-1</t>
  </si>
  <si>
    <t>55612-11-8</t>
  </si>
  <si>
    <t>55589-62-3</t>
  </si>
  <si>
    <t>55-56-1</t>
  </si>
  <si>
    <t>555-43-1</t>
  </si>
  <si>
    <t>55542-27-3</t>
  </si>
  <si>
    <t>55542-26-2</t>
  </si>
  <si>
    <t>554-62-1</t>
  </si>
  <si>
    <t>553-86-6</t>
  </si>
  <si>
    <t>55349-01-4</t>
  </si>
  <si>
    <t>55314-16-4</t>
  </si>
  <si>
    <t>55310-46-8</t>
  </si>
  <si>
    <t>5521-31-3</t>
  </si>
  <si>
    <t>55066-49-4</t>
  </si>
  <si>
    <t>55066-48-3</t>
  </si>
  <si>
    <t>54914-95-3</t>
  </si>
  <si>
    <t>54914-37-3</t>
  </si>
  <si>
    <t>54839-24-6</t>
  </si>
  <si>
    <t>54807-34-0</t>
  </si>
  <si>
    <t>5470-82-6</t>
  </si>
  <si>
    <t>5470-70-2</t>
  </si>
  <si>
    <t>5468-75-7</t>
  </si>
  <si>
    <t>5460-63-9</t>
  </si>
  <si>
    <t>5459-93-8</t>
  </si>
  <si>
    <t>54586-78-6</t>
  </si>
  <si>
    <t>54574-82-2</t>
  </si>
  <si>
    <t>54549-24-5</t>
  </si>
  <si>
    <t>544-76-3</t>
  </si>
  <si>
    <t>54440-17-4</t>
  </si>
  <si>
    <t>54423-67-5</t>
  </si>
  <si>
    <t>54422-45-6</t>
  </si>
  <si>
    <t>544-01-4</t>
  </si>
  <si>
    <t>5435-64-3</t>
  </si>
  <si>
    <t>54322-20-2</t>
  </si>
  <si>
    <t>54301-26-7</t>
  </si>
  <si>
    <t>54236-98-5</t>
  </si>
  <si>
    <t>542-28-9</t>
  </si>
  <si>
    <t>542-05-2</t>
  </si>
  <si>
    <t>5417-35-6</t>
  </si>
  <si>
    <t>541-41-3</t>
  </si>
  <si>
    <t>5413-60-5</t>
  </si>
  <si>
    <t>5413-49-0</t>
  </si>
  <si>
    <t>541-05-9</t>
  </si>
  <si>
    <t>541-02-6</t>
  </si>
  <si>
    <t>540-97-6</t>
  </si>
  <si>
    <t>540-84-1</t>
  </si>
  <si>
    <t>5406-86-0</t>
  </si>
  <si>
    <t>54041-17-7</t>
  </si>
  <si>
    <t>53936-56-4</t>
  </si>
  <si>
    <t>5384-21-4</t>
  </si>
  <si>
    <t>53651-69-7</t>
  </si>
  <si>
    <t>53641-10-4</t>
  </si>
  <si>
    <t>53535-81-2</t>
  </si>
  <si>
    <t>5343-92-0</t>
  </si>
  <si>
    <t>5343-44-2</t>
  </si>
  <si>
    <t>53-43-0</t>
  </si>
  <si>
    <t>534-03-2</t>
  </si>
  <si>
    <t>53378-52-2</t>
  </si>
  <si>
    <t>533-50-6</t>
  </si>
  <si>
    <t>5333-84-6</t>
  </si>
  <si>
    <t>5333-42-6</t>
  </si>
  <si>
    <t>5332-73-0</t>
  </si>
  <si>
    <t>53306-54-0</t>
  </si>
  <si>
    <t>53250-83-2</t>
  </si>
  <si>
    <t>53220-22-7</t>
  </si>
  <si>
    <t>53213-98-2</t>
  </si>
  <si>
    <t>53207-58-2</t>
  </si>
  <si>
    <t>53201-62-0</t>
  </si>
  <si>
    <t>5308-25-8</t>
  </si>
  <si>
    <t>530-78-9</t>
  </si>
  <si>
    <t>53056-20-5</t>
  </si>
  <si>
    <t>530-48-3</t>
  </si>
  <si>
    <t>5301-78-0</t>
  </si>
  <si>
    <t>52997-43-0</t>
  </si>
  <si>
    <t>52950-18-2</t>
  </si>
  <si>
    <t>52-90-4</t>
  </si>
  <si>
    <t>52894-02-7</t>
  </si>
  <si>
    <t>52870-46-9</t>
  </si>
  <si>
    <t>52846-56-7</t>
  </si>
  <si>
    <t>52829-07-9</t>
  </si>
  <si>
    <t>5280-78-4</t>
  </si>
  <si>
    <t>5280-68-2</t>
  </si>
  <si>
    <t>52722-86-8</t>
  </si>
  <si>
    <t>52667-88-6</t>
  </si>
  <si>
    <t>52603-48-2</t>
  </si>
  <si>
    <t>52583-35-4</t>
  </si>
  <si>
    <t>52449-76-0</t>
  </si>
  <si>
    <t>52449-44-2</t>
  </si>
  <si>
    <t>52301-18-5</t>
  </si>
  <si>
    <t>52238-92-3</t>
  </si>
  <si>
    <t>52185-43-0</t>
  </si>
  <si>
    <t>5216-25-1</t>
  </si>
  <si>
    <t>5208-93-5</t>
  </si>
  <si>
    <t>5205-93-6</t>
  </si>
  <si>
    <t>51934-41-9</t>
  </si>
  <si>
    <t>51920-12-8</t>
  </si>
  <si>
    <t>5187-23-5</t>
  </si>
  <si>
    <t>518048-03-8</t>
  </si>
  <si>
    <t>51762-67-5</t>
  </si>
  <si>
    <t>51755-83-0</t>
  </si>
  <si>
    <t>517-23-7</t>
  </si>
  <si>
    <t>5165-97-9</t>
  </si>
  <si>
    <t>51594-55-9</t>
  </si>
  <si>
    <t>515-84-4</t>
  </si>
  <si>
    <t>51566-62-2</t>
  </si>
  <si>
    <t>51554-95-1</t>
  </si>
  <si>
    <t>51410-72-1</t>
  </si>
  <si>
    <t>51395-42-7</t>
  </si>
  <si>
    <t>51390-14-8</t>
  </si>
  <si>
    <t>513-85-9</t>
  </si>
  <si>
    <t>51368-55-9</t>
  </si>
  <si>
    <t>51336-94-8</t>
  </si>
  <si>
    <t>513-35-9</t>
  </si>
  <si>
    <t>5131-66-8</t>
  </si>
  <si>
    <t>5124-30-1</t>
  </si>
  <si>
    <t>51240-95-0</t>
  </si>
  <si>
    <t>51229-78-8</t>
  </si>
  <si>
    <t>51167-18-1</t>
  </si>
  <si>
    <t>51122-91-9</t>
  </si>
  <si>
    <t>5102-83-0</t>
  </si>
  <si>
    <t>50940-49-3</t>
  </si>
  <si>
    <t>50905-10-7</t>
  </si>
  <si>
    <t>5089-70-3</t>
  </si>
  <si>
    <t>50-89-5</t>
  </si>
  <si>
    <t>5080-22-8</t>
  </si>
  <si>
    <t>507448-65-9</t>
  </si>
  <si>
    <t>507-20-0</t>
  </si>
  <si>
    <t>50715-28-1</t>
  </si>
  <si>
    <t>507-09-5</t>
  </si>
  <si>
    <t>50652-76-1</t>
  </si>
  <si>
    <t>506-30-9</t>
  </si>
  <si>
    <t>505-65-7</t>
  </si>
  <si>
    <t>505-32-8</t>
  </si>
  <si>
    <t>504-02-9</t>
  </si>
  <si>
    <t>5039-78-1</t>
  </si>
  <si>
    <t>5036-48-6</t>
  </si>
  <si>
    <t>503614-91-3</t>
  </si>
  <si>
    <t>5026-74-4</t>
  </si>
  <si>
    <t>5026-62-0</t>
  </si>
  <si>
    <t>502453-61-4</t>
  </si>
  <si>
    <t>502-44-3</t>
  </si>
  <si>
    <t>501925-98-0</t>
  </si>
  <si>
    <t>501921-30-8</t>
  </si>
  <si>
    <t>4985-85-7</t>
  </si>
  <si>
    <t>4979-32-2</t>
  </si>
  <si>
    <t>49744-42-5</t>
  </si>
  <si>
    <t>497-18-7</t>
  </si>
  <si>
    <t>49707-23-5</t>
  </si>
  <si>
    <t>4965-33-7</t>
  </si>
  <si>
    <t>4948-15-6</t>
  </si>
  <si>
    <t>4928-88-5</t>
  </si>
  <si>
    <t>4866-00-6</t>
  </si>
  <si>
    <t>486455-65-6</t>
  </si>
  <si>
    <t>482-35-9</t>
  </si>
  <si>
    <t>48145-04-6</t>
  </si>
  <si>
    <t>4813-57-4</t>
  </si>
  <si>
    <t>48076-38-6</t>
  </si>
  <si>
    <t>479194-50-8</t>
  </si>
  <si>
    <t>478695-70-4</t>
  </si>
  <si>
    <t>478285-18-6</t>
  </si>
  <si>
    <t>47758-37-2</t>
  </si>
  <si>
    <t>477218-42-1</t>
  </si>
  <si>
    <t>474754-93-3</t>
  </si>
  <si>
    <t>4747-21-1</t>
  </si>
  <si>
    <t>474645-93-7</t>
  </si>
  <si>
    <t>474510-57-1</t>
  </si>
  <si>
    <t>474-25-9</t>
  </si>
  <si>
    <t>474044-10-5</t>
  </si>
  <si>
    <t>4724-48-5</t>
  </si>
  <si>
    <t>471-01-2</t>
  </si>
  <si>
    <t>47073-92-7</t>
  </si>
  <si>
    <t>46830-22-2</t>
  </si>
  <si>
    <t>46755-94-6</t>
  </si>
  <si>
    <t>4651-67-6</t>
  </si>
  <si>
    <t>4637-24-5</t>
  </si>
  <si>
    <t>4635-87-4</t>
  </si>
  <si>
    <t>4635-59-0</t>
  </si>
  <si>
    <t>462-95-3</t>
  </si>
  <si>
    <t>462-94-2</t>
  </si>
  <si>
    <t>461-96-1</t>
  </si>
  <si>
    <t>461-58-5</t>
  </si>
  <si>
    <t>460-73-1</t>
  </si>
  <si>
    <t>460-19-5</t>
  </si>
  <si>
    <t>456-04-2</t>
  </si>
  <si>
    <t>4559-86-8</t>
  </si>
  <si>
    <t>4553-62-2</t>
  </si>
  <si>
    <t>455-14-1</t>
  </si>
  <si>
    <t>454-31-9</t>
  </si>
  <si>
    <t>4531-49-1</t>
  </si>
  <si>
    <t>452962-97-9</t>
  </si>
  <si>
    <t>4524-95-2</t>
  </si>
  <si>
    <t>4511-42-6</t>
  </si>
  <si>
    <t>45021-77-0</t>
  </si>
  <si>
    <t>4500-29-2</t>
  </si>
  <si>
    <t>44992-01-0</t>
  </si>
  <si>
    <t>4498-67-3</t>
  </si>
  <si>
    <t>44914-03-6</t>
  </si>
  <si>
    <t>4488-57-7</t>
  </si>
  <si>
    <t>4457-71-0</t>
  </si>
  <si>
    <t>4443-26-9</t>
  </si>
  <si>
    <t>444-14-4</t>
  </si>
  <si>
    <t>443965-81-9</t>
  </si>
  <si>
    <t>443965-79-5</t>
  </si>
  <si>
    <t>4435-53-4</t>
  </si>
  <si>
    <t>4431-83-8</t>
  </si>
  <si>
    <t>4403-70-7</t>
  </si>
  <si>
    <t>4402-30-6</t>
  </si>
  <si>
    <t>439685-79-7</t>
  </si>
  <si>
    <t>4394-85-8</t>
  </si>
  <si>
    <t>438056-69-0</t>
  </si>
  <si>
    <t>4378-61-4</t>
  </si>
  <si>
    <t>437717-43-6</t>
  </si>
  <si>
    <t>4369-14-6</t>
  </si>
  <si>
    <t>436097-28-8</t>
  </si>
  <si>
    <t>434-03-7</t>
  </si>
  <si>
    <t>431-89-0</t>
  </si>
  <si>
    <t>4316-74-9</t>
  </si>
  <si>
    <t>4316-73-8</t>
  </si>
  <si>
    <t>43157-50-2</t>
  </si>
  <si>
    <t>43151-99-1</t>
  </si>
  <si>
    <t>43057-68-7</t>
  </si>
  <si>
    <t>43028-69-9</t>
  </si>
  <si>
    <t>42978-66-5</t>
  </si>
  <si>
    <t>42872-30-0</t>
  </si>
  <si>
    <t>42872-29-7</t>
  </si>
  <si>
    <t>42774-15-2</t>
  </si>
  <si>
    <t>42594-17-2</t>
  </si>
  <si>
    <t>42558-54-3</t>
  </si>
  <si>
    <t>4253-34-3</t>
  </si>
  <si>
    <t>42487-72-9</t>
  </si>
  <si>
    <t>4246-51-9</t>
  </si>
  <si>
    <t>4245-76-5</t>
  </si>
  <si>
    <t>42413-03-6</t>
  </si>
  <si>
    <t>4229-69-0</t>
  </si>
  <si>
    <t>42288-26-6</t>
  </si>
  <si>
    <t>42252-34-6</t>
  </si>
  <si>
    <t>42222-50-4</t>
  </si>
  <si>
    <t>421-85-2</t>
  </si>
  <si>
    <t>42131-25-9</t>
  </si>
  <si>
    <t>42125-46-2</t>
  </si>
  <si>
    <t>4212-49-1</t>
  </si>
  <si>
    <t>420805-16-9</t>
  </si>
  <si>
    <t>42019-78-3</t>
  </si>
  <si>
    <t>4187-38-6</t>
  </si>
  <si>
    <t>41870-52-4</t>
  </si>
  <si>
    <t>41864-22-6</t>
  </si>
  <si>
    <t>41851-59-6</t>
  </si>
  <si>
    <t>41844-71-7</t>
  </si>
  <si>
    <t>41687-30-3</t>
  </si>
  <si>
    <t>41672-81-5</t>
  </si>
  <si>
    <t>4166-20-5</t>
  </si>
  <si>
    <t>41620-33-1</t>
  </si>
  <si>
    <t>41564-62-9</t>
  </si>
  <si>
    <t>4156-21-2</t>
  </si>
  <si>
    <t>4151-51-3</t>
  </si>
  <si>
    <t>41492-05-1</t>
  </si>
  <si>
    <t>41484-35-9</t>
  </si>
  <si>
    <t>41481-66-7</t>
  </si>
  <si>
    <t>4137-56-8</t>
  </si>
  <si>
    <t>41340-36-7</t>
  </si>
  <si>
    <t>41253-21-8</t>
  </si>
  <si>
    <t>4111-54-0</t>
  </si>
  <si>
    <t>41107-56-6</t>
  </si>
  <si>
    <t>4102-53-8</t>
  </si>
  <si>
    <t>4098-71-9</t>
  </si>
  <si>
    <t>4090-51-1</t>
  </si>
  <si>
    <t>4084-38-2</t>
  </si>
  <si>
    <t>10329-41-6</t>
  </si>
  <si>
    <t>40758-65-4</t>
  </si>
  <si>
    <t>4073-98-7</t>
  </si>
  <si>
    <t>407-25-0</t>
  </si>
  <si>
    <t>4067-16-7</t>
  </si>
  <si>
    <t>406679-89-8</t>
  </si>
  <si>
    <t>4065-45-6</t>
  </si>
  <si>
    <t>40649-36-3</t>
  </si>
  <si>
    <t>406488-30-0</t>
  </si>
  <si>
    <t>4062-46-8</t>
  </si>
  <si>
    <t>40618-31-3</t>
  </si>
  <si>
    <t>40601-76-1</t>
  </si>
  <si>
    <t>40548-04-7</t>
  </si>
  <si>
    <t>40306-75-0</t>
  </si>
  <si>
    <t>402470-91-1</t>
  </si>
  <si>
    <t>402-31-3</t>
  </si>
  <si>
    <t>40188-41-8</t>
  </si>
  <si>
    <t>40150-98-9</t>
  </si>
  <si>
    <t>4009-98-7</t>
  </si>
  <si>
    <t>39906-04-2</t>
  </si>
  <si>
    <t>3978-58-3</t>
  </si>
  <si>
    <t>39716-58-0</t>
  </si>
  <si>
    <t>39670-09-2</t>
  </si>
  <si>
    <t>3965-55-7</t>
  </si>
  <si>
    <t>39643-08-8</t>
  </si>
  <si>
    <t>39537-23-0</t>
  </si>
  <si>
    <t>3952-66-7</t>
  </si>
  <si>
    <t>393-75-9</t>
  </si>
  <si>
    <t>393-52-2</t>
  </si>
  <si>
    <t>39267-05-5</t>
  </si>
  <si>
    <t>39255-32-8</t>
  </si>
  <si>
    <t>39236-46-9</t>
  </si>
  <si>
    <t>39202-17-0</t>
  </si>
  <si>
    <t>39183-17-0</t>
  </si>
  <si>
    <t>39148-16-8</t>
  </si>
  <si>
    <t>39142-36-4</t>
  </si>
  <si>
    <t>3905-19-9</t>
  </si>
  <si>
    <t>390359-18-9</t>
  </si>
  <si>
    <t>3900-45-6</t>
  </si>
  <si>
    <t>389083-83-4</t>
  </si>
  <si>
    <t>3886-69-9</t>
  </si>
  <si>
    <t>388606-32-4</t>
  </si>
  <si>
    <t>387868-07-7</t>
  </si>
  <si>
    <t>38746-92-8</t>
  </si>
  <si>
    <t>387353-77-7</t>
  </si>
  <si>
    <t>38720-66-0</t>
  </si>
  <si>
    <t>38675-10-4</t>
  </si>
  <si>
    <t>38668-48-3</t>
  </si>
  <si>
    <t>3862-73-5</t>
  </si>
  <si>
    <t>38585-74-9</t>
  </si>
  <si>
    <t>3855-32-1</t>
  </si>
  <si>
    <t>385398-71-0</t>
  </si>
  <si>
    <t>3851-87-4</t>
  </si>
  <si>
    <t>38489-24-6</t>
  </si>
  <si>
    <t>3847-58-3</t>
  </si>
  <si>
    <t>3845-76-9</t>
  </si>
  <si>
    <t>38313-48-3</t>
  </si>
  <si>
    <t>3828-49-7</t>
  </si>
  <si>
    <t>38233-76-0</t>
  </si>
  <si>
    <t>382-28-5</t>
  </si>
  <si>
    <t>38223-29-9</t>
  </si>
  <si>
    <t>381-73-7</t>
  </si>
  <si>
    <t>381209-09-2</t>
  </si>
  <si>
    <t>3811-73-2</t>
  </si>
  <si>
    <t>38051-10-4</t>
  </si>
  <si>
    <t>37971-36-1</t>
  </si>
  <si>
    <t>379685-96-8</t>
  </si>
  <si>
    <t>379268-96-9</t>
  </si>
  <si>
    <t>37859-55-5</t>
  </si>
  <si>
    <t>378-44-9</t>
  </si>
  <si>
    <t>3779-63-3</t>
  </si>
  <si>
    <t>376653-42-8</t>
  </si>
  <si>
    <t>376592-58-4</t>
  </si>
  <si>
    <t>376588-17-9</t>
  </si>
  <si>
    <t>376348-76-4</t>
  </si>
  <si>
    <t>3753-18-2</t>
  </si>
  <si>
    <t>37526-59-3</t>
  </si>
  <si>
    <t>375-03-1</t>
  </si>
  <si>
    <t>3748-13-8</t>
  </si>
  <si>
    <t>37443-42-8</t>
  </si>
  <si>
    <t>37439-34-2</t>
  </si>
  <si>
    <t>3741-80-8</t>
  </si>
  <si>
    <t>373-44-4</t>
  </si>
  <si>
    <t>372-31-6</t>
  </si>
  <si>
    <t>372-09-8</t>
  </si>
  <si>
    <t>371921-62-9</t>
  </si>
  <si>
    <t>371921-34-5</t>
  </si>
  <si>
    <t>371771-07-2</t>
  </si>
  <si>
    <t>3717-40-6</t>
  </si>
  <si>
    <t>37143-54-7</t>
  </si>
  <si>
    <t>3710-84-7</t>
  </si>
  <si>
    <t>3710-30-3</t>
  </si>
  <si>
    <t>37052-78-1</t>
  </si>
  <si>
    <t>3699-54-5</t>
  </si>
  <si>
    <t>36968-27-1</t>
  </si>
  <si>
    <t>369634-22-0</t>
  </si>
  <si>
    <t>36944-85-1</t>
  </si>
  <si>
    <t>368450-39-9</t>
  </si>
  <si>
    <t>36837-50-0</t>
  </si>
  <si>
    <t>3681-73-0</t>
  </si>
  <si>
    <t>3681-71-8</t>
  </si>
  <si>
    <t>36768-62-4</t>
  </si>
  <si>
    <t>367-51-1</t>
  </si>
  <si>
    <t>3673-79-8</t>
  </si>
  <si>
    <t>36727-29-4</t>
  </si>
  <si>
    <t>366448-52-4</t>
  </si>
  <si>
    <t>36635-56-0</t>
  </si>
  <si>
    <t>365411-50-3</t>
  </si>
  <si>
    <t>1522-92-5</t>
  </si>
  <si>
    <t>36443-68-2</t>
  </si>
  <si>
    <t>36394-75-9</t>
  </si>
  <si>
    <t>36374-49-9</t>
  </si>
  <si>
    <t>3634-83-1</t>
  </si>
  <si>
    <t>362525-73-3</t>
  </si>
  <si>
    <t>3624-77-9</t>
  </si>
  <si>
    <t>362467-67-2</t>
  </si>
  <si>
    <t>3622-84-2</t>
  </si>
  <si>
    <t>362-03-8</t>
  </si>
  <si>
    <t>36177-92-1</t>
  </si>
  <si>
    <t>361442-00-4</t>
  </si>
  <si>
    <t>361379-00-2</t>
  </si>
  <si>
    <t>361366-16-7</t>
  </si>
  <si>
    <t>361366-15-6</t>
  </si>
  <si>
    <t>36078-10-1</t>
  </si>
  <si>
    <t>3598-16-1</t>
  </si>
  <si>
    <t>35948-25-5</t>
  </si>
  <si>
    <t>35869-64-8</t>
  </si>
  <si>
    <t>358629-51-3</t>
  </si>
  <si>
    <t>35836-72-7</t>
  </si>
  <si>
    <t>3576-88-3</t>
  </si>
  <si>
    <t>35636-63-6</t>
  </si>
  <si>
    <t>3558-60-9</t>
  </si>
  <si>
    <t>35541-81-2</t>
  </si>
  <si>
    <t>354-38-1</t>
  </si>
  <si>
    <t>35435-21-3</t>
  </si>
  <si>
    <t>354-33-6</t>
  </si>
  <si>
    <t>353497-35-5</t>
  </si>
  <si>
    <t>352-93-2</t>
  </si>
  <si>
    <t>35272-27-6</t>
  </si>
  <si>
    <t>35265-04-4</t>
  </si>
  <si>
    <t>3520-72-7</t>
  </si>
  <si>
    <t>35180-01-9</t>
  </si>
  <si>
    <t>35123-06-9</t>
  </si>
  <si>
    <t>351197-46-1</t>
  </si>
  <si>
    <t>3508-98-3</t>
  </si>
  <si>
    <t>35077-00-0</t>
  </si>
  <si>
    <t>35037-73-1</t>
  </si>
  <si>
    <t>35000-38-5</t>
  </si>
  <si>
    <t>34893-92-0</t>
  </si>
  <si>
    <t>34841-35-5</t>
  </si>
  <si>
    <t>347174-87-2</t>
  </si>
  <si>
    <t>34708-08-2</t>
  </si>
  <si>
    <t>34690-00-1</t>
  </si>
  <si>
    <t>34640-92-1</t>
  </si>
  <si>
    <t>3459-83-4</t>
  </si>
  <si>
    <t>345-92-6</t>
  </si>
  <si>
    <t>3457-61-2</t>
  </si>
  <si>
    <t>345217-02-9</t>
  </si>
  <si>
    <t>34452-51-2</t>
  </si>
  <si>
    <t>34432-92-3</t>
  </si>
  <si>
    <t>34396-03-7</t>
  </si>
  <si>
    <t>3437-84-1</t>
  </si>
  <si>
    <t>34316-64-8</t>
  </si>
  <si>
    <t>3425-89-6</t>
  </si>
  <si>
    <t>3425-61-4</t>
  </si>
  <si>
    <t>3423-28-7</t>
  </si>
  <si>
    <t>3423-25-4</t>
  </si>
  <si>
    <t>342-25-6</t>
  </si>
  <si>
    <t>34206-40-1</t>
  </si>
  <si>
    <t>3407-42-9</t>
  </si>
  <si>
    <t>34052-90-9</t>
  </si>
  <si>
    <t>34036-80-1</t>
  </si>
  <si>
    <t>34036-07-2</t>
  </si>
  <si>
    <t>340041-91-0</t>
  </si>
  <si>
    <t>33996-58-6</t>
  </si>
  <si>
    <t>338-83-0</t>
  </si>
  <si>
    <t>338735-71-0</t>
  </si>
  <si>
    <t>33831-83-3</t>
  </si>
  <si>
    <t>3382-63-6</t>
  </si>
  <si>
    <t>3380-30-1</t>
  </si>
  <si>
    <t>337906-36-2</t>
  </si>
  <si>
    <t>33734-57-5</t>
  </si>
  <si>
    <t>33719-11-8</t>
  </si>
  <si>
    <t>33704-61-9</t>
  </si>
  <si>
    <t>3353-51-3</t>
  </si>
  <si>
    <t>335153-21-4</t>
  </si>
  <si>
    <t>3338-24-7</t>
  </si>
  <si>
    <t>33367-55-4</t>
  </si>
  <si>
    <t>3335-98-6</t>
  </si>
  <si>
    <t>33329-35-0</t>
  </si>
  <si>
    <t>3332-27-2</t>
  </si>
  <si>
    <t>332903-78-3</t>
  </si>
  <si>
    <t>3327-22-8</t>
  </si>
  <si>
    <t>3320-83-0</t>
  </si>
  <si>
    <t>3319-31-1</t>
  </si>
  <si>
    <t>33125-90-5</t>
  </si>
  <si>
    <t>33021-02-2</t>
  </si>
  <si>
    <t>33016-77-2</t>
  </si>
  <si>
    <t>32998-95-1</t>
  </si>
  <si>
    <t>329925-33-9</t>
  </si>
  <si>
    <t>3296-90-0</t>
  </si>
  <si>
    <t>32940-15-1</t>
  </si>
  <si>
    <t>329187-59-9</t>
  </si>
  <si>
    <t>3290-92-4</t>
  </si>
  <si>
    <t>329039-38-5</t>
  </si>
  <si>
    <t>329-01-1</t>
  </si>
  <si>
    <t>328-84-7</t>
  </si>
  <si>
    <t>32863-32-4</t>
  </si>
  <si>
    <t>3277-26-7</t>
  </si>
  <si>
    <t>32750-89-3</t>
  </si>
  <si>
    <t>32687-78-8</t>
  </si>
  <si>
    <t>3268-49-3</t>
  </si>
  <si>
    <t>3266-23-7</t>
  </si>
  <si>
    <t>325855-90-1</t>
  </si>
  <si>
    <t>325740-68-9</t>
  </si>
  <si>
    <t>325715-13-7</t>
  </si>
  <si>
    <t>32539-83-6</t>
  </si>
  <si>
    <t>3250-74-6</t>
  </si>
  <si>
    <t>32480-08-3</t>
  </si>
  <si>
    <t>324763-39-5</t>
  </si>
  <si>
    <t>32454-35-6</t>
  </si>
  <si>
    <t>32388-55-9</t>
  </si>
  <si>
    <t>32360-05-7</t>
  </si>
  <si>
    <t>3234-85-3</t>
  </si>
  <si>
    <t>32210-23-4</t>
  </si>
  <si>
    <t>320-60-5</t>
  </si>
  <si>
    <t>3197-25-9</t>
  </si>
  <si>
    <t>319-24-4</t>
  </si>
  <si>
    <t>319002-92-1</t>
  </si>
  <si>
    <t>31837-42-0</t>
  </si>
  <si>
    <t>3179-80-4</t>
  </si>
  <si>
    <t>3179-76-8</t>
  </si>
  <si>
    <t>3179-63-3</t>
  </si>
  <si>
    <t>3179-47-3</t>
  </si>
  <si>
    <t>31778-10-6</t>
  </si>
  <si>
    <t>31775-89-0</t>
  </si>
  <si>
    <t>3173-72-6</t>
  </si>
  <si>
    <t>3164-85-0</t>
  </si>
  <si>
    <t>31618-90-3</t>
  </si>
  <si>
    <t>31560-20-0</t>
  </si>
  <si>
    <t>31506-43-1</t>
  </si>
  <si>
    <t>3148-73-0</t>
  </si>
  <si>
    <t>3147-75-9</t>
  </si>
  <si>
    <t>31469-15-5</t>
  </si>
  <si>
    <t>314020-40-1</t>
  </si>
  <si>
    <t>313973-37-4</t>
  </si>
  <si>
    <t>31335-74-7</t>
  </si>
  <si>
    <t>3131-52-0</t>
  </si>
  <si>
    <t>3121-61-7</t>
  </si>
  <si>
    <t>3115-49-9</t>
  </si>
  <si>
    <t>31138-65-5</t>
  </si>
  <si>
    <t>31127-80-7</t>
  </si>
  <si>
    <t>31127-54-5</t>
  </si>
  <si>
    <t>31098-20-1</t>
  </si>
  <si>
    <t>31027-31-3</t>
  </si>
  <si>
    <t>31024-56-3</t>
  </si>
  <si>
    <t>3101-60-8</t>
  </si>
  <si>
    <t>30989-05-0</t>
  </si>
  <si>
    <t>3089-17-6</t>
  </si>
  <si>
    <t>3089-16-5</t>
  </si>
  <si>
    <t>3088-31-1</t>
  </si>
  <si>
    <t>3088-15-1</t>
  </si>
  <si>
    <t>3081-14-9</t>
  </si>
  <si>
    <t>307000-42-6</t>
  </si>
  <si>
    <t>3069-40-7</t>
  </si>
  <si>
    <t>3069-29-2</t>
  </si>
  <si>
    <t>306-83-2</t>
  </si>
  <si>
    <t>30674-80-7</t>
  </si>
  <si>
    <t>3061-75-4</t>
  </si>
  <si>
    <t>3048-64-4</t>
  </si>
  <si>
    <t>3047-32-3</t>
  </si>
  <si>
    <t>30433-91-1</t>
  </si>
  <si>
    <t>3039-83-6</t>
  </si>
  <si>
    <t>3033-62-3</t>
  </si>
  <si>
    <t>3031-66-1</t>
  </si>
  <si>
    <t>3030-47-5</t>
  </si>
  <si>
    <t>302-97-6</t>
  </si>
  <si>
    <t>302964-24-5</t>
  </si>
  <si>
    <t>302776-68-7</t>
  </si>
  <si>
    <t>3010-96-6</t>
  </si>
  <si>
    <t>3009-45-8</t>
  </si>
  <si>
    <t>3006-82-4</t>
  </si>
  <si>
    <t>2996-92-1</t>
  </si>
  <si>
    <t>29923-31-7</t>
  </si>
  <si>
    <t>29920-31-8</t>
  </si>
  <si>
    <t>29911-28-2</t>
  </si>
  <si>
    <t>298695-60-0</t>
  </si>
  <si>
    <t>298692-41-8</t>
  </si>
  <si>
    <t>29857-13-4</t>
  </si>
  <si>
    <t>298-14-6</t>
  </si>
  <si>
    <t>298-12-4</t>
  </si>
  <si>
    <t>29806-73-3</t>
  </si>
  <si>
    <t>297730-93-9</t>
  </si>
  <si>
    <t>2973-59-3</t>
  </si>
  <si>
    <t>29617-66-1</t>
  </si>
  <si>
    <t>2960-66-9</t>
  </si>
  <si>
    <t>294-90-6</t>
  </si>
  <si>
    <t>2943-75-1</t>
  </si>
  <si>
    <t>2942-59-8</t>
  </si>
  <si>
    <t>2935-90-2</t>
  </si>
  <si>
    <t>292605-05-1</t>
  </si>
  <si>
    <t>2923-16-2</t>
  </si>
  <si>
    <t>2920-38-9</t>
  </si>
  <si>
    <t>29171-20-8</t>
  </si>
  <si>
    <t>2915-57-3</t>
  </si>
  <si>
    <t>291536-35-1</t>
  </si>
  <si>
    <t>2909-38-8</t>
  </si>
  <si>
    <t>29091-09-6</t>
  </si>
  <si>
    <t>290822-07-0</t>
  </si>
  <si>
    <t>2901-13-5</t>
  </si>
  <si>
    <t>289708-41-4</t>
  </si>
  <si>
    <t>2896-70-0</t>
  </si>
  <si>
    <t>28889-54-5</t>
  </si>
  <si>
    <t>288579-85-1</t>
  </si>
  <si>
    <t>288-32-4</t>
  </si>
  <si>
    <t>287-92-3</t>
  </si>
  <si>
    <t>28768-32-3</t>
  </si>
  <si>
    <t>2873-97-4</t>
  </si>
  <si>
    <t>28698-31-9</t>
  </si>
  <si>
    <t>285977-85-7</t>
  </si>
  <si>
    <t>2855-13-2</t>
  </si>
  <si>
    <t>28535-81-1</t>
  </si>
  <si>
    <t>28510-23-8</t>
  </si>
  <si>
    <t>28479-22-3</t>
  </si>
  <si>
    <t>28473-19-0</t>
  </si>
  <si>
    <t>284462-37-9</t>
  </si>
  <si>
    <t>284461-73-0</t>
  </si>
  <si>
    <t>28416-82-2</t>
  </si>
  <si>
    <t>28365-08-4</t>
  </si>
  <si>
    <t>2833-30-9</t>
  </si>
  <si>
    <t>2830-40-2</t>
  </si>
  <si>
    <t>28068-91-9</t>
  </si>
  <si>
    <t>27955-94-8</t>
  </si>
  <si>
    <t>2788-74-1</t>
  </si>
  <si>
    <t>27871-49-4</t>
  </si>
  <si>
    <t>2786-76-7</t>
  </si>
  <si>
    <t>2778-42-9</t>
  </si>
  <si>
    <t>27676-62-6</t>
  </si>
  <si>
    <t>27624-67-5</t>
  </si>
  <si>
    <t>27610-48-6</t>
  </si>
  <si>
    <t>2752-17-2</t>
  </si>
  <si>
    <t>27460-02-2</t>
  </si>
  <si>
    <t>27445-54-1</t>
  </si>
  <si>
    <t>27375-52-6</t>
  </si>
  <si>
    <t>27329-70-0</t>
  </si>
  <si>
    <t>27325-97-9</t>
  </si>
  <si>
    <t>27298-98-2</t>
  </si>
  <si>
    <t>2725-22-6</t>
  </si>
  <si>
    <t>27080-42-8</t>
  </si>
  <si>
    <t>2705-87-5</t>
  </si>
  <si>
    <t>2701-50-0</t>
  </si>
  <si>
    <t>269401-43-6</t>
  </si>
  <si>
    <t>2687-94-7</t>
  </si>
  <si>
    <t>2687-91-4</t>
  </si>
  <si>
    <t>268568-11-2</t>
  </si>
  <si>
    <t>268567-32-4</t>
  </si>
  <si>
    <t>26741-53-7</t>
  </si>
  <si>
    <t>2668-75-9</t>
  </si>
  <si>
    <t>26658-19-5</t>
  </si>
  <si>
    <t>266310-25-2</t>
  </si>
  <si>
    <t>26586-02-7</t>
  </si>
  <si>
    <t>26479-35-6</t>
  </si>
  <si>
    <t>26452-81-3</t>
  </si>
  <si>
    <t>26401-35-4</t>
  </si>
  <si>
    <t>26399-02-0</t>
  </si>
  <si>
    <t>26364-65-8</t>
  </si>
  <si>
    <t>2628-16-2</t>
  </si>
  <si>
    <t>2627-95-4</t>
  </si>
  <si>
    <t>2627-86-3</t>
  </si>
  <si>
    <t>26272-90-2</t>
  </si>
  <si>
    <t>2624-17-1</t>
  </si>
  <si>
    <t>26218-04-2</t>
  </si>
  <si>
    <t>26184-62-3</t>
  </si>
  <si>
    <t>26159-31-9</t>
  </si>
  <si>
    <t>26157-73-3</t>
  </si>
  <si>
    <t>2612-57-9</t>
  </si>
  <si>
    <t>260980-89-0</t>
  </si>
  <si>
    <t>2605-79-0</t>
  </si>
  <si>
    <t>2605-78-9</t>
  </si>
  <si>
    <t>26040-51-7</t>
  </si>
  <si>
    <t>2602-34-8</t>
  </si>
  <si>
    <t>25973-55-1</t>
  </si>
  <si>
    <t>25965-81-5</t>
  </si>
  <si>
    <t>2590-41-2</t>
  </si>
  <si>
    <t>25899-50-7</t>
  </si>
  <si>
    <t>2579-20-6</t>
  </si>
  <si>
    <t>2568-90-3</t>
  </si>
  <si>
    <t>2568-33-4</t>
  </si>
  <si>
    <t>256473-05-9</t>
  </si>
  <si>
    <t>256473-04-8</t>
  </si>
  <si>
    <t>25634-93-9</t>
  </si>
  <si>
    <t>25628-08-4</t>
  </si>
  <si>
    <t>25625-62-1</t>
  </si>
  <si>
    <t>25601-41-6</t>
  </si>
  <si>
    <t>2557-13-3</t>
  </si>
  <si>
    <t>255387-46-3</t>
  </si>
  <si>
    <t>2550-52-9</t>
  </si>
  <si>
    <t>2550-26-7</t>
  </si>
  <si>
    <t>2549-53-3</t>
  </si>
  <si>
    <t>25485-88-5</t>
  </si>
  <si>
    <t>2540-36-5</t>
  </si>
  <si>
    <t>2437-56-1</t>
  </si>
  <si>
    <t>253585-83-0</t>
  </si>
  <si>
    <t>253430-12-5</t>
  </si>
  <si>
    <t>2530-87-2</t>
  </si>
  <si>
    <t>2530-85-0</t>
  </si>
  <si>
    <t>2530-83-8</t>
  </si>
  <si>
    <t>25307-17-9</t>
  </si>
  <si>
    <t>2528-61-2</t>
  </si>
  <si>
    <t>2526-64-9</t>
  </si>
  <si>
    <t>2526-62-7</t>
  </si>
  <si>
    <t>2524-03-0</t>
  </si>
  <si>
    <t>2517-44-4</t>
  </si>
  <si>
    <t>25151-96-6</t>
  </si>
  <si>
    <t>2512-29-0</t>
  </si>
  <si>
    <t>25103-58-6</t>
  </si>
  <si>
    <t>2501-94-2</t>
  </si>
  <si>
    <t>25015-63-8</t>
  </si>
  <si>
    <t>2500-88-1</t>
  </si>
  <si>
    <t>2495-39-8</t>
  </si>
  <si>
    <t>2495-27-4</t>
  </si>
  <si>
    <t>2494-88-4</t>
  </si>
  <si>
    <t>24863-70-5</t>
  </si>
  <si>
    <t>248593-16-0</t>
  </si>
  <si>
    <t>24856-00-6</t>
  </si>
  <si>
    <t>24851-98-7</t>
  </si>
  <si>
    <t>24748-23-0</t>
  </si>
  <si>
    <t>24731-73-5</t>
  </si>
  <si>
    <t>247089-62-9</t>
  </si>
  <si>
    <t>24701-69-7</t>
  </si>
  <si>
    <t>246871-16-9</t>
  </si>
  <si>
    <t>24650-42-8</t>
  </si>
  <si>
    <t>24634-61-5</t>
  </si>
  <si>
    <t>24549-06-2</t>
  </si>
  <si>
    <t>24487-91-0</t>
  </si>
  <si>
    <t>24468-13-1</t>
  </si>
  <si>
    <t>244303-78-4</t>
  </si>
  <si>
    <t>24424-99-5</t>
  </si>
  <si>
    <t>24403-04-1</t>
  </si>
  <si>
    <t>2440-22-4</t>
  </si>
  <si>
    <t>24400-75-7</t>
  </si>
  <si>
    <t>2439-35-2</t>
  </si>
  <si>
    <t>2437-17-4</t>
  </si>
  <si>
    <t>2431-50-7</t>
  </si>
  <si>
    <t>24294-01-7</t>
  </si>
  <si>
    <t>24293-43-4</t>
  </si>
  <si>
    <t>24280-93-1</t>
  </si>
  <si>
    <t>24279-39-8</t>
  </si>
  <si>
    <t>2425-79-8</t>
  </si>
  <si>
    <t>2425-77-6</t>
  </si>
  <si>
    <t>2422-91-5</t>
  </si>
  <si>
    <t>2421-28-5</t>
  </si>
  <si>
    <t>2420-17-9</t>
  </si>
  <si>
    <t>24199-46-0</t>
  </si>
  <si>
    <t>24190-77-0</t>
  </si>
  <si>
    <t>2409-55-4</t>
  </si>
  <si>
    <t>24085-06-1</t>
  </si>
  <si>
    <t>24066-82-8</t>
  </si>
  <si>
    <t>2403-89-6</t>
  </si>
  <si>
    <t>2403-88-5</t>
  </si>
  <si>
    <t>2403-54-5</t>
  </si>
  <si>
    <t>2402-79-1</t>
  </si>
  <si>
    <t>2402-58-6</t>
  </si>
  <si>
    <t>23996-53-4</t>
  </si>
  <si>
    <t>23920-15-2</t>
  </si>
  <si>
    <t>23911-85-5</t>
  </si>
  <si>
    <t>23911-56-0</t>
  </si>
  <si>
    <t>2386-87-0</t>
  </si>
  <si>
    <t>2385-77-5</t>
  </si>
  <si>
    <t>2380-86-1</t>
  </si>
  <si>
    <t>23783-42-8</t>
  </si>
  <si>
    <t>23783-26-8</t>
  </si>
  <si>
    <t>23779-32-0</t>
  </si>
  <si>
    <t>2373-38-8</t>
  </si>
  <si>
    <t>2370-88-9</t>
  </si>
  <si>
    <t>236391-76-7</t>
  </si>
  <si>
    <t>2362-14-3</t>
  </si>
  <si>
    <t>23432-65-7</t>
  </si>
  <si>
    <t>23432-64-6</t>
  </si>
  <si>
    <t>23410-40-4</t>
  </si>
  <si>
    <t>23386-52-9</t>
  </si>
  <si>
    <t>23357-52-0</t>
  </si>
  <si>
    <t>23357-46-2</t>
  </si>
  <si>
    <t>23328-71-4</t>
  </si>
  <si>
    <t>232938-43-1</t>
  </si>
  <si>
    <t>23235-61-2</t>
  </si>
  <si>
    <t>23128-74-7</t>
  </si>
  <si>
    <t>231278-20-9</t>
  </si>
  <si>
    <t>23085-60-1</t>
  </si>
  <si>
    <t>2306-88-9</t>
  </si>
  <si>
    <t>230615-59-5</t>
  </si>
  <si>
    <t>22984-54-9</t>
  </si>
  <si>
    <t>228863-28-3</t>
  </si>
  <si>
    <t>22871-58-5</t>
  </si>
  <si>
    <t>2280-49-1</t>
  </si>
  <si>
    <t>227197-72-0</t>
  </si>
  <si>
    <t>227025-33-4</t>
  </si>
  <si>
    <t>226065-73-2</t>
  </si>
  <si>
    <t>224785-90-4</t>
  </si>
  <si>
    <t>22471-55-2</t>
  </si>
  <si>
    <t>224049-04-1</t>
  </si>
  <si>
    <t>22393-85-7</t>
  </si>
  <si>
    <t>223595-20-8</t>
  </si>
  <si>
    <t>2235-46-3</t>
  </si>
  <si>
    <t>2235-00-9</t>
  </si>
  <si>
    <t>22328-90-1</t>
  </si>
  <si>
    <t>22288-41-1</t>
  </si>
  <si>
    <t>2226-96-2</t>
  </si>
  <si>
    <t>2224-33-1</t>
  </si>
  <si>
    <t>222408-91-5</t>
  </si>
  <si>
    <t>222408-90-4</t>
  </si>
  <si>
    <t>2217-40-5</t>
  </si>
  <si>
    <t>221667-31-8</t>
  </si>
  <si>
    <t>221526-72-3</t>
  </si>
  <si>
    <t>221452-67-1</t>
  </si>
  <si>
    <t>2210-79-9</t>
  </si>
  <si>
    <t>2210-24-4</t>
  </si>
  <si>
    <t>22094-93-5</t>
  </si>
  <si>
    <t>22094-85-5</t>
  </si>
  <si>
    <t>22094-83-3</t>
  </si>
  <si>
    <t>22094-81-1</t>
  </si>
  <si>
    <t>220727-26-4</t>
  </si>
  <si>
    <t>22047-49-0</t>
  </si>
  <si>
    <t>22038-86-4</t>
  </si>
  <si>
    <t>220198-21-0</t>
  </si>
  <si>
    <t>21983-80-2</t>
  </si>
  <si>
    <t>21981-33-9</t>
  </si>
  <si>
    <t>219715-34-1</t>
  </si>
  <si>
    <t>21873-52-9</t>
  </si>
  <si>
    <t>2186-92-7</t>
  </si>
  <si>
    <t>21862-63-5</t>
  </si>
  <si>
    <t>2182-55-0</t>
  </si>
  <si>
    <t>21800-83-9</t>
  </si>
  <si>
    <t>21743-27-1</t>
  </si>
  <si>
    <t>21700-31-2</t>
  </si>
  <si>
    <t>216698-07-6</t>
  </si>
  <si>
    <t>216439-38-2</t>
  </si>
  <si>
    <t>21643-42-5</t>
  </si>
  <si>
    <t>2163-42-0</t>
  </si>
  <si>
    <t>2163-00-0</t>
  </si>
  <si>
    <t>2162-74-5</t>
  </si>
  <si>
    <t>2162-73-4</t>
  </si>
  <si>
    <t>215877-64-8</t>
  </si>
  <si>
    <t>21542-96-1</t>
  </si>
  <si>
    <t>21535-43-3</t>
  </si>
  <si>
    <t>215054-80-1</t>
  </si>
  <si>
    <t>2146-71-6</t>
  </si>
  <si>
    <t>2144-53-8</t>
  </si>
  <si>
    <t>214417-91-1</t>
  </si>
  <si>
    <t>214330-29-7</t>
  </si>
  <si>
    <t>214194-00-0</t>
  </si>
  <si>
    <t>214115-79-4</t>
  </si>
  <si>
    <t>213967-55-6</t>
  </si>
  <si>
    <t>2136-89-2</t>
  </si>
  <si>
    <t>21331-43-1</t>
  </si>
  <si>
    <t>213265-83-9</t>
  </si>
  <si>
    <t>213265-81-7</t>
  </si>
  <si>
    <t>21282-97-3</t>
  </si>
  <si>
    <t>2125-23-7</t>
  </si>
  <si>
    <t>2123-24-2</t>
  </si>
  <si>
    <t>212322-56-0</t>
  </si>
  <si>
    <t>211515-46-7</t>
  </si>
  <si>
    <t>21145-77-7</t>
  </si>
  <si>
    <t>211238-85-6</t>
  </si>
  <si>
    <t>2109-22-0</t>
  </si>
  <si>
    <t>210706-50-6</t>
  </si>
  <si>
    <t>21016-46-6</t>
  </si>
  <si>
    <t>2100-42-7</t>
  </si>
  <si>
    <t>20962-70-3</t>
  </si>
  <si>
    <t>208711-58-4</t>
  </si>
  <si>
    <t>20859-02-3</t>
  </si>
  <si>
    <t>20846-91-7</t>
  </si>
  <si>
    <t>208343-47-9</t>
  </si>
  <si>
    <t>2082-81-7</t>
  </si>
  <si>
    <t>2082-79-3</t>
  </si>
  <si>
    <t>20769-85-1</t>
  </si>
  <si>
    <t>207574-76-3</t>
  </si>
  <si>
    <t>20749-68-2</t>
  </si>
  <si>
    <t>20701-68-2</t>
  </si>
  <si>
    <t>206876-08-6</t>
  </si>
  <si>
    <t>2065-75-0</t>
  </si>
  <si>
    <t>20627-73-0</t>
  </si>
  <si>
    <t>20566-35-2</t>
  </si>
  <si>
    <t>2052-25-7</t>
  </si>
  <si>
    <t>2050-46-6</t>
  </si>
  <si>
    <t>2049-95-8</t>
  </si>
  <si>
    <t>204918-22-9</t>
  </si>
  <si>
    <t>20488-27-1</t>
  </si>
  <si>
    <t>20485-39-6</t>
  </si>
  <si>
    <t>204848-45-3</t>
  </si>
  <si>
    <t>204583-39-1</t>
  </si>
  <si>
    <t>204580-52-9</t>
  </si>
  <si>
    <t>2044-64-6</t>
  </si>
  <si>
    <t>2044-56-6</t>
  </si>
  <si>
    <t>204277-61-2</t>
  </si>
  <si>
    <t>204255-06-1</t>
  </si>
  <si>
    <t>204254-96-6</t>
  </si>
  <si>
    <t>204254-84-2</t>
  </si>
  <si>
    <t>2040-90-6</t>
  </si>
  <si>
    <t>203448-76-4</t>
  </si>
  <si>
    <t>2032-75-9</t>
  </si>
  <si>
    <t>203255-81-6</t>
  </si>
  <si>
    <t>2031-67-6</t>
  </si>
  <si>
    <t>20298-69-5</t>
  </si>
  <si>
    <t>20292-08-4</t>
  </si>
  <si>
    <t>202483-62-3</t>
  </si>
  <si>
    <t>202197-26-0</t>
  </si>
  <si>
    <t>2019-69-4</t>
  </si>
  <si>
    <t>20193-20-8</t>
  </si>
  <si>
    <t>201290-01-9</t>
  </si>
  <si>
    <t>20120-33-6</t>
  </si>
  <si>
    <t>200799-20-8</t>
  </si>
  <si>
    <t>2004-62-8</t>
  </si>
  <si>
    <t>20030-30-2</t>
  </si>
  <si>
    <t>1999-85-5</t>
  </si>
  <si>
    <t>199433-38-0</t>
  </si>
  <si>
    <t>199119-58-9</t>
  </si>
  <si>
    <t>198904-85-7</t>
  </si>
  <si>
    <t>198625-33-1</t>
  </si>
  <si>
    <t>198625-32-0</t>
  </si>
  <si>
    <t>19835-69-9</t>
  </si>
  <si>
    <t>19812-93-2</t>
  </si>
  <si>
    <t>19766-89-3</t>
  </si>
  <si>
    <t>1975-78-6</t>
  </si>
  <si>
    <t>19719-28-9</t>
  </si>
  <si>
    <t>197098-61-6</t>
  </si>
  <si>
    <t>19621-92-2</t>
  </si>
  <si>
    <t>1955-46-0</t>
  </si>
  <si>
    <t>19494-73-6</t>
  </si>
  <si>
    <t>194805-07-7</t>
  </si>
  <si>
    <t>194608-78-1</t>
  </si>
  <si>
    <t>19450-38-5</t>
  </si>
  <si>
    <t>1944-63-4</t>
  </si>
  <si>
    <t>19444-21-4</t>
  </si>
  <si>
    <t>19438-60-9</t>
  </si>
  <si>
    <t>1943-82-4</t>
  </si>
  <si>
    <t>19430-93-4</t>
  </si>
  <si>
    <t>1941-30-6</t>
  </si>
  <si>
    <t>19398-06-2</t>
  </si>
  <si>
    <t>1939-36-2</t>
  </si>
  <si>
    <t>193486-83-8</t>
  </si>
  <si>
    <t>19321-40-5</t>
  </si>
  <si>
    <t>192869-10-6</t>
  </si>
  <si>
    <t>1927-95-3</t>
  </si>
  <si>
    <t>19247-05-3</t>
  </si>
  <si>
    <t>192439-46-6</t>
  </si>
  <si>
    <t>19234-20-9</t>
  </si>
  <si>
    <t>19223-55-3</t>
  </si>
  <si>
    <t>192185-68-5</t>
  </si>
  <si>
    <t>191988-38-2</t>
  </si>
  <si>
    <t>19196-63-5</t>
  </si>
  <si>
    <t>19186-97-1</t>
  </si>
  <si>
    <t>1917-64-2</t>
  </si>
  <si>
    <t>1917-44-8</t>
  </si>
  <si>
    <t>191617-01-3</t>
  </si>
  <si>
    <t>191605-10-4</t>
  </si>
  <si>
    <t>191226-98-9</t>
  </si>
  <si>
    <t>191018-25-4</t>
  </si>
  <si>
    <t>19013-07-1</t>
  </si>
  <si>
    <t>190085-41-7</t>
  </si>
  <si>
    <t>18996-35-5</t>
  </si>
  <si>
    <t>189813-45-4</t>
  </si>
  <si>
    <t>1897-41-2</t>
  </si>
  <si>
    <t>189440-77-5</t>
  </si>
  <si>
    <t>18934-00-4</t>
  </si>
  <si>
    <t>189253-72-3</t>
  </si>
  <si>
    <t>189028-93-1</t>
  </si>
  <si>
    <t>1889-67-4</t>
  </si>
  <si>
    <t>188570-78-7</t>
  </si>
  <si>
    <t>188417-26-7</t>
  </si>
  <si>
    <t>18835-34-2</t>
  </si>
  <si>
    <t>18835-33-1</t>
  </si>
  <si>
    <t>188199-50-0</t>
  </si>
  <si>
    <t>1879-09-0</t>
  </si>
  <si>
    <t>18759-96-1</t>
  </si>
  <si>
    <t>187585-64-4</t>
  </si>
  <si>
    <t>18755-43-6</t>
  </si>
  <si>
    <t>187393-00-6</t>
  </si>
  <si>
    <t>1873-90-1</t>
  </si>
  <si>
    <t>1873-88-7</t>
  </si>
  <si>
    <t>1869-24-5</t>
  </si>
  <si>
    <t>186817-80-1</t>
  </si>
  <si>
    <t>18671-97-1</t>
  </si>
  <si>
    <t>186598-40-3</t>
  </si>
  <si>
    <t>186450-73-7</t>
  </si>
  <si>
    <t>1862-07-3</t>
  </si>
  <si>
    <t>186038-82-4</t>
  </si>
  <si>
    <t>1860-26-0</t>
  </si>
  <si>
    <t>18600-59-4</t>
  </si>
  <si>
    <t>185993-72-0</t>
  </si>
  <si>
    <t>1852-17-1</t>
  </si>
  <si>
    <t>185216-75-5</t>
  </si>
  <si>
    <t>18479-58-8</t>
  </si>
  <si>
    <t>1843-05-6</t>
  </si>
  <si>
    <t>1843-03-4</t>
  </si>
  <si>
    <t>18418-53-6</t>
  </si>
  <si>
    <t>18395-30-7</t>
  </si>
  <si>
    <t>18379-25-4</t>
  </si>
  <si>
    <t>18361-03-0</t>
  </si>
  <si>
    <t>183487-56-1</t>
  </si>
  <si>
    <t>183476-82-6</t>
  </si>
  <si>
    <t>183208-35-7</t>
  </si>
  <si>
    <t>183196-57-8</t>
  </si>
  <si>
    <t>183065-68-1</t>
  </si>
  <si>
    <t>18299-85-9</t>
  </si>
  <si>
    <t>182918-16-7</t>
  </si>
  <si>
    <t>18282-59-2</t>
  </si>
  <si>
    <t>18278-34-7</t>
  </si>
  <si>
    <t>1823-59-2</t>
  </si>
  <si>
    <t>18230-61-0</t>
  </si>
  <si>
    <t>182235-14-9</t>
  </si>
  <si>
    <t>182121-12-6</t>
  </si>
  <si>
    <t>18209-75-1</t>
  </si>
  <si>
    <t>181943-57-7</t>
  </si>
  <si>
    <t>181943-56-6</t>
  </si>
  <si>
    <t>18171-19-2</t>
  </si>
  <si>
    <t>181696-73-1</t>
  </si>
  <si>
    <t>18169-57-8</t>
  </si>
  <si>
    <t>181695-72-7</t>
  </si>
  <si>
    <t>181587-01-9</t>
  </si>
  <si>
    <t>18143-33-4</t>
  </si>
  <si>
    <t>18127-01-0</t>
  </si>
  <si>
    <t>1809-19-4</t>
  </si>
  <si>
    <t>18085-02-4</t>
  </si>
  <si>
    <t>18084-64-5</t>
  </si>
  <si>
    <t>180637-89-2</t>
  </si>
  <si>
    <t>18063-03-1</t>
  </si>
  <si>
    <t>18048-64-1</t>
  </si>
  <si>
    <t>179911-08-1</t>
  </si>
  <si>
    <t>17980-47-1</t>
  </si>
  <si>
    <t>179688-29-0</t>
  </si>
  <si>
    <t>179474-79-4</t>
  </si>
  <si>
    <t>17928-28-8</t>
  </si>
  <si>
    <t>17913-76-7</t>
  </si>
  <si>
    <t>179104-32-6</t>
  </si>
  <si>
    <t>178671-69-7</t>
  </si>
  <si>
    <t>17865-32-6</t>
  </si>
  <si>
    <t>17865-07-5</t>
  </si>
  <si>
    <t>17861-60-8</t>
  </si>
  <si>
    <t>17832-28-9</t>
  </si>
  <si>
    <t>1780-26-3</t>
  </si>
  <si>
    <t>17796-82-6</t>
  </si>
  <si>
    <t>177964-68-0</t>
  </si>
  <si>
    <t>1779-49-3</t>
  </si>
  <si>
    <t>176969-34-9</t>
  </si>
  <si>
    <t>17689-77-9</t>
  </si>
  <si>
    <t>17630-75-0</t>
  </si>
  <si>
    <t>1761-71-3</t>
  </si>
  <si>
    <t>17616-03-4</t>
  </si>
  <si>
    <t>1760-24-3</t>
  </si>
  <si>
    <t>1758-73-2</t>
  </si>
  <si>
    <t>17573-92-1</t>
  </si>
  <si>
    <t>175712-02-4</t>
  </si>
  <si>
    <t>17526-94-2</t>
  </si>
  <si>
    <t>175161-86-1</t>
  </si>
  <si>
    <t>174728-86-0</t>
  </si>
  <si>
    <t>1746-23-2</t>
  </si>
  <si>
    <t>174489-76-0</t>
  </si>
  <si>
    <t>174489-43-1</t>
  </si>
  <si>
    <t>17417-32-2</t>
  </si>
  <si>
    <t>174079-92-6</t>
  </si>
  <si>
    <t>1739-84-0</t>
  </si>
  <si>
    <t>17392-83-5</t>
  </si>
  <si>
    <t>173904-11-5</t>
  </si>
  <si>
    <t>173838-67-0</t>
  </si>
  <si>
    <t>1738-25-6</t>
  </si>
  <si>
    <t>17351-75-6</t>
  </si>
  <si>
    <t>173336-76-0</t>
  </si>
  <si>
    <t>173140-90-4</t>
  </si>
  <si>
    <t>17273-79-9</t>
  </si>
  <si>
    <t>172733-78-7</t>
  </si>
  <si>
    <t>17270-01-8</t>
  </si>
  <si>
    <t>17261-28-8</t>
  </si>
  <si>
    <t>172529-93-0</t>
  </si>
  <si>
    <t>1724-39-6</t>
  </si>
  <si>
    <t>1719-58-0</t>
  </si>
  <si>
    <t>17193-28-1</t>
  </si>
  <si>
    <t>171887-03-9</t>
  </si>
  <si>
    <t>171850-30-9</t>
  </si>
  <si>
    <t>17175-66-5</t>
  </si>
  <si>
    <t>1717-00-6</t>
  </si>
  <si>
    <t>170865-52-8</t>
  </si>
  <si>
    <t>1704-62-7</t>
  </si>
  <si>
    <t>170424-65-4</t>
  </si>
  <si>
    <t>170222-39-6</t>
  </si>
  <si>
    <t>169685-34-1</t>
  </si>
  <si>
    <t>1696-20-4</t>
  </si>
  <si>
    <t>16958-92-2</t>
  </si>
  <si>
    <t>1694-31-1</t>
  </si>
  <si>
    <t>169280-56-2</t>
  </si>
  <si>
    <t>169280-10-8</t>
  </si>
  <si>
    <t>169196-11-6</t>
  </si>
  <si>
    <t>169153-14-4</t>
  </si>
  <si>
    <t>168960-18-7</t>
  </si>
  <si>
    <t>168900-02-5</t>
  </si>
  <si>
    <t>168899-58-9</t>
  </si>
  <si>
    <t>16883-83-3</t>
  </si>
  <si>
    <t>16881-77-9</t>
  </si>
  <si>
    <t>168689-49-4</t>
  </si>
  <si>
    <t>168612-06-4</t>
  </si>
  <si>
    <t>168253-59-6</t>
  </si>
  <si>
    <t>168151-92-6</t>
  </si>
  <si>
    <t>1680-31-5</t>
  </si>
  <si>
    <t>167940-11-6</t>
  </si>
  <si>
    <t>167684-63-1</t>
  </si>
  <si>
    <t>167678-46-8</t>
  </si>
  <si>
    <t>1671-49-4</t>
  </si>
  <si>
    <t>16712-64-4</t>
  </si>
  <si>
    <t>167004-78-6</t>
  </si>
  <si>
    <t>1668-86-6</t>
  </si>
  <si>
    <t>166815-96-9</t>
  </si>
  <si>
    <t>166524-75-0</t>
  </si>
  <si>
    <t>166524-65-8</t>
  </si>
  <si>
    <t>16634-82-5</t>
  </si>
  <si>
    <t>1663-39-4</t>
  </si>
  <si>
    <t>166255-23-8</t>
  </si>
  <si>
    <t>16610-63-2</t>
  </si>
  <si>
    <t>16606-55-6</t>
  </si>
  <si>
    <t>165542-15-4</t>
  </si>
  <si>
    <t>1655-07-8</t>
  </si>
  <si>
    <t>1653-19-6</t>
  </si>
  <si>
    <t>16529-56-9</t>
  </si>
  <si>
    <t>165184-98-5</t>
  </si>
  <si>
    <t>16510-27-3</t>
  </si>
  <si>
    <t>165101-57-5</t>
  </si>
  <si>
    <t>16485-10-2</t>
  </si>
  <si>
    <t>1647-12-7</t>
  </si>
  <si>
    <t>164578-11-4</t>
  </si>
  <si>
    <t>164524-02-1</t>
  </si>
  <si>
    <t>16415-12-6</t>
  </si>
  <si>
    <t>16409-43-1</t>
  </si>
  <si>
    <t>164058-20-2</t>
  </si>
  <si>
    <t>1638-05-7</t>
  </si>
  <si>
    <t>163802-53-7</t>
  </si>
  <si>
    <t>16298-38-7</t>
  </si>
  <si>
    <t>16298-03-6</t>
  </si>
  <si>
    <t>162881-26-7</t>
  </si>
  <si>
    <t>162691-59-0</t>
  </si>
  <si>
    <t>16251-77-7</t>
  </si>
  <si>
    <t>1624-62-0</t>
  </si>
  <si>
    <t>162401-62-9</t>
  </si>
  <si>
    <t>162241-33-0</t>
  </si>
  <si>
    <t>162221-28-5</t>
  </si>
  <si>
    <t>162208-27-7</t>
  </si>
  <si>
    <t>162208-01-7</t>
  </si>
  <si>
    <t>16219-75-3</t>
  </si>
  <si>
    <t>161462-35-7</t>
  </si>
  <si>
    <t>16111-62-9</t>
  </si>
  <si>
    <t>16066-35-6</t>
  </si>
  <si>
    <t>16064-08-7</t>
  </si>
  <si>
    <t>16063-70-0</t>
  </si>
  <si>
    <t>160231-69-6</t>
  </si>
  <si>
    <t>160194-26-3</t>
  </si>
  <si>
    <t>15993-42-7</t>
  </si>
  <si>
    <t>159453-24-4</t>
  </si>
  <si>
    <t>159235-16-2</t>
  </si>
  <si>
    <t>159010-67-0</t>
  </si>
  <si>
    <t>1589-49-7</t>
  </si>
  <si>
    <t>15894-70-9</t>
  </si>
  <si>
    <t>158894-67-8</t>
  </si>
  <si>
    <t>15875-13-5</t>
  </si>
  <si>
    <t>15848-49-4</t>
  </si>
  <si>
    <t>15834-04-5</t>
  </si>
  <si>
    <t>15827-60-8</t>
  </si>
  <si>
    <t>1579-89-1</t>
  </si>
  <si>
    <t>15793-73-4</t>
  </si>
  <si>
    <t>157859-20-6</t>
  </si>
  <si>
    <t>157707-95-4</t>
  </si>
  <si>
    <t>15768-07-7</t>
  </si>
  <si>
    <t>157661-93-3</t>
  </si>
  <si>
    <t>15763-76-5</t>
  </si>
  <si>
    <t>157362-53-3</t>
  </si>
  <si>
    <t>15721-78-5</t>
  </si>
  <si>
    <t>1571-75-1</t>
  </si>
  <si>
    <t>1570-95-2</t>
  </si>
  <si>
    <t>1569-69-3</t>
  </si>
  <si>
    <t>1569-02-4</t>
  </si>
  <si>
    <t>156732-13-7</t>
  </si>
  <si>
    <t>156679-39-9</t>
  </si>
  <si>
    <t>15667-63-7</t>
  </si>
  <si>
    <t>156572-81-5</t>
  </si>
  <si>
    <t>156564-74-8</t>
  </si>
  <si>
    <t>156-43-4</t>
  </si>
  <si>
    <t>156324-82-2</t>
  </si>
  <si>
    <t>156294-54-1</t>
  </si>
  <si>
    <t>15625-89-5</t>
  </si>
  <si>
    <t>1562-00-1</t>
  </si>
  <si>
    <t>156145-66-3</t>
  </si>
  <si>
    <t>156145-64-1</t>
  </si>
  <si>
    <t>156145-62-9</t>
  </si>
  <si>
    <t>1559-36-0</t>
  </si>
  <si>
    <t>1558-33-4</t>
  </si>
  <si>
    <t>155633-54-8</t>
  </si>
  <si>
    <t>15520-11-3</t>
  </si>
  <si>
    <t>15520-10-2</t>
  </si>
  <si>
    <t>155041-85-3</t>
  </si>
  <si>
    <t>154825-97-5</t>
  </si>
  <si>
    <t>154825-62-4</t>
  </si>
  <si>
    <t>1547-26-8</t>
  </si>
  <si>
    <t>15471-17-7</t>
  </si>
  <si>
    <t>154702-15-5</t>
  </si>
  <si>
    <t>154477-55-1</t>
  </si>
  <si>
    <t>154440-80-9</t>
  </si>
  <si>
    <t>154346-21-1</t>
  </si>
  <si>
    <t>154279-60-4</t>
  </si>
  <si>
    <t>154265-59-5</t>
  </si>
  <si>
    <t>154212-61-0</t>
  </si>
  <si>
    <t>154212-60-9</t>
  </si>
  <si>
    <t>154186-23-9</t>
  </si>
  <si>
    <t>154171-77-4</t>
  </si>
  <si>
    <t>153977-22-1</t>
  </si>
  <si>
    <t>15396-00-6</t>
  </si>
  <si>
    <t>15375-21-0</t>
  </si>
  <si>
    <t>153719-38-1</t>
  </si>
  <si>
    <t>15356-60-2</t>
  </si>
  <si>
    <t>153441-77-1</t>
  </si>
  <si>
    <t>1530-32-1</t>
  </si>
  <si>
    <t>15290-77-4</t>
  </si>
  <si>
    <t>152828-25-6</t>
  </si>
  <si>
    <t>152828-23-4</t>
  </si>
  <si>
    <t>152827-98-0</t>
  </si>
  <si>
    <t>15267-95-5</t>
  </si>
  <si>
    <t>152630-47-2</t>
  </si>
  <si>
    <t>152628-03-0</t>
  </si>
  <si>
    <t>152460-10-1</t>
  </si>
  <si>
    <t>152402-98-7</t>
  </si>
  <si>
    <t>15217-42-2</t>
  </si>
  <si>
    <t>15214-89-8</t>
  </si>
  <si>
    <t>152146-59-3</t>
  </si>
  <si>
    <t>151900-44-6</t>
  </si>
  <si>
    <t>151882-81-4</t>
  </si>
  <si>
    <t>151860-15-0</t>
  </si>
  <si>
    <t>1514-82-5</t>
  </si>
  <si>
    <t>151338-11-3</t>
  </si>
  <si>
    <t>151213-39-7</t>
  </si>
  <si>
    <t>151213-15-9</t>
  </si>
  <si>
    <t>151019-95-3</t>
  </si>
  <si>
    <t>150-84-5</t>
  </si>
  <si>
    <t>150726-89-9</t>
  </si>
  <si>
    <t>150379-92-3</t>
  </si>
  <si>
    <t>15024-10-9</t>
  </si>
  <si>
    <t>15022-08-9</t>
  </si>
  <si>
    <t>150215-07-9</t>
  </si>
  <si>
    <t>149968-48-9</t>
  </si>
  <si>
    <t>149879-98-1</t>
  </si>
  <si>
    <t>149850-30-6</t>
  </si>
  <si>
    <t>14984-21-5</t>
  </si>
  <si>
    <t>149-74-6</t>
  </si>
  <si>
    <t>14960-06-6</t>
  </si>
  <si>
    <t>149-44-0</t>
  </si>
  <si>
    <t>149437-76-3</t>
  </si>
  <si>
    <t>149330-25-6</t>
  </si>
  <si>
    <t>1493-13-6</t>
  </si>
  <si>
    <t>149182-72-9</t>
  </si>
  <si>
    <t>149118-66-1</t>
  </si>
  <si>
    <t>149021-58-9</t>
  </si>
  <si>
    <t>14901-07-6</t>
  </si>
  <si>
    <t>148757-89-5</t>
  </si>
  <si>
    <t>148719-91-9</t>
  </si>
  <si>
    <t>14858-73-2</t>
  </si>
  <si>
    <t>148528-05-6</t>
  </si>
  <si>
    <t>148462-57-1</t>
  </si>
  <si>
    <t>148348-13-4</t>
  </si>
  <si>
    <t>148348-12-3</t>
  </si>
  <si>
    <t>14814-09-6</t>
  </si>
  <si>
    <t>1480-96-2</t>
  </si>
  <si>
    <t>148043-73-6</t>
  </si>
  <si>
    <t>147-85-3</t>
  </si>
  <si>
    <t>147783-69-5</t>
  </si>
  <si>
    <t>147768-39-6</t>
  </si>
  <si>
    <t>1477-55-0</t>
  </si>
  <si>
    <t>147741-93-3</t>
  </si>
  <si>
    <t>147613-95-4</t>
  </si>
  <si>
    <t>147504-92-5</t>
  </si>
  <si>
    <t>147315-50-2</t>
  </si>
  <si>
    <t>120298-38-6</t>
  </si>
  <si>
    <t>147126-62-3</t>
  </si>
  <si>
    <t>147086-81-5</t>
  </si>
  <si>
    <t>14704-31-5</t>
  </si>
  <si>
    <t>147027-10-9</t>
  </si>
  <si>
    <t>147027-04-1</t>
  </si>
  <si>
    <t>14691-89-5</t>
  </si>
  <si>
    <t>14657-64-8</t>
  </si>
  <si>
    <t>14653-91-9</t>
  </si>
  <si>
    <t>146421-65-0</t>
  </si>
  <si>
    <t>1459-93-4</t>
  </si>
  <si>
    <t>145963-84-4</t>
  </si>
  <si>
    <t>1458-18-0</t>
  </si>
  <si>
    <t>145783-14-8</t>
  </si>
  <si>
    <t>145650-60-8</t>
  </si>
  <si>
    <t>1455-42-1</t>
  </si>
  <si>
    <t>14543-49-8</t>
  </si>
  <si>
    <t>1453-58-3</t>
  </si>
  <si>
    <t>14531-84-1</t>
  </si>
  <si>
    <t>145052-34-2</t>
  </si>
  <si>
    <t>144978-12-1</t>
  </si>
  <si>
    <t>1448-36-8</t>
  </si>
  <si>
    <t>144740-59-0</t>
  </si>
  <si>
    <t>144702-27-2</t>
  </si>
  <si>
    <t>144550-06-1</t>
  </si>
  <si>
    <t>144447-11-0</t>
  </si>
  <si>
    <t>144429-84-5</t>
  </si>
  <si>
    <t>14442-94-5</t>
  </si>
  <si>
    <t>144-19-4</t>
  </si>
  <si>
    <t>144163-85-9</t>
  </si>
  <si>
    <t>144-15-0</t>
  </si>
  <si>
    <t>143860-04-2</t>
  </si>
  <si>
    <t>143612-79-7</t>
  </si>
  <si>
    <t>14352-61-5</t>
  </si>
  <si>
    <t>143468-96-6</t>
  </si>
  <si>
    <t>143446-73-5</t>
  </si>
  <si>
    <t>14338-82-0</t>
  </si>
  <si>
    <t>143322-57-0</t>
  </si>
  <si>
    <t>143-29-3</t>
  </si>
  <si>
    <t>143-28-2</t>
  </si>
  <si>
    <t>143269-74-3</t>
  </si>
  <si>
    <t>1432505-97-9</t>
  </si>
  <si>
    <t>143-24-8</t>
  </si>
  <si>
    <t>143-22-6</t>
  </si>
  <si>
    <t>142994-05-6</t>
  </si>
  <si>
    <t>142-91-6</t>
  </si>
  <si>
    <t>142877-45-0</t>
  </si>
  <si>
    <t>142-87-0</t>
  </si>
  <si>
    <t>142776-95-2</t>
  </si>
  <si>
    <t>142770-42-1</t>
  </si>
  <si>
    <t>142653-61-0</t>
  </si>
  <si>
    <t>142623-48-1</t>
  </si>
  <si>
    <t>142-47-2</t>
  </si>
  <si>
    <t>14246-53-8</t>
  </si>
  <si>
    <t>142-31-4</t>
  </si>
  <si>
    <t>142-22-3</t>
  </si>
  <si>
    <t>142-19-8</t>
  </si>
  <si>
    <t>142-18-7</t>
  </si>
  <si>
    <t>142-16-5</t>
  </si>
  <si>
    <t>14206-62-3</t>
  </si>
  <si>
    <t>141980-03-2</t>
  </si>
  <si>
    <t>141942-85-0</t>
  </si>
  <si>
    <t>141915-64-2</t>
  </si>
  <si>
    <t>14189-82-3</t>
  </si>
  <si>
    <t>141856-57-7</t>
  </si>
  <si>
    <t>141847-13-4</t>
  </si>
  <si>
    <t>141846-57-3</t>
  </si>
  <si>
    <t>141834-14-2</t>
  </si>
  <si>
    <t>141-79-7</t>
  </si>
  <si>
    <t>141773-73-1</t>
  </si>
  <si>
    <t>141772-37-4</t>
  </si>
  <si>
    <t>141-75-3</t>
  </si>
  <si>
    <t>141-63-9</t>
  </si>
  <si>
    <t>141-62-8</t>
  </si>
  <si>
    <t>141-57-1</t>
  </si>
  <si>
    <t>141545-99-5</t>
  </si>
  <si>
    <t>141-53-7</t>
  </si>
  <si>
    <t>141-52-6</t>
  </si>
  <si>
    <t>141-27-5</t>
  </si>
  <si>
    <t>141-18-4</t>
  </si>
  <si>
    <t>141-17-3</t>
  </si>
  <si>
    <t>141-10-6</t>
  </si>
  <si>
    <t>141-02-6</t>
  </si>
  <si>
    <t>140921-24-0</t>
  </si>
  <si>
    <t>14080-23-0</t>
  </si>
  <si>
    <t>14078-41-2</t>
  </si>
  <si>
    <t>14073-97-3</t>
  </si>
  <si>
    <t>14035-94-0</t>
  </si>
  <si>
    <t>140-29-4</t>
  </si>
  <si>
    <t>140234-93-1</t>
  </si>
  <si>
    <t>139756-01-7</t>
  </si>
  <si>
    <t>139528-85-1</t>
  </si>
  <si>
    <t>13951-70-7</t>
  </si>
  <si>
    <t>139504-68-0</t>
  </si>
  <si>
    <t>139481-22-4</t>
  </si>
  <si>
    <t>13940-94-8</t>
  </si>
  <si>
    <t>139306-10-8</t>
  </si>
  <si>
    <t>139147-73-2</t>
  </si>
  <si>
    <t>139122-17-1</t>
  </si>
  <si>
    <t>13909-63-2</t>
  </si>
  <si>
    <t>139007-06-0</t>
  </si>
  <si>
    <t>13893-53-3</t>
  </si>
  <si>
    <t>138666-92-9</t>
  </si>
  <si>
    <t>138564-59-7</t>
  </si>
  <si>
    <t>138526-69-9</t>
  </si>
  <si>
    <t>138495-42-8</t>
  </si>
  <si>
    <t>138401-24-8</t>
  </si>
  <si>
    <t>13822-56-5</t>
  </si>
  <si>
    <t>138164-12-2</t>
  </si>
  <si>
    <t>138113-08-3</t>
  </si>
  <si>
    <t>1378867-81-2</t>
  </si>
  <si>
    <t>137864-22-3</t>
  </si>
  <si>
    <t>137863-20-8</t>
  </si>
  <si>
    <t>137796-06-6</t>
  </si>
  <si>
    <t>137759-38-7</t>
  </si>
  <si>
    <t>137658-79-8</t>
  </si>
  <si>
    <t>137641-05-5</t>
  </si>
  <si>
    <t>137605-95-9</t>
  </si>
  <si>
    <t>13752-51-7</t>
  </si>
  <si>
    <t>137-51-9</t>
  </si>
  <si>
    <t>13749-61-6</t>
  </si>
  <si>
    <t>137472-67-4</t>
  </si>
  <si>
    <t>137-32-6</t>
  </si>
  <si>
    <t>137281-39-1</t>
  </si>
  <si>
    <t>137234-87-8</t>
  </si>
  <si>
    <t>137-16-6</t>
  </si>
  <si>
    <t>136997-71-2</t>
  </si>
  <si>
    <t>1369500-14-0</t>
  </si>
  <si>
    <t>13676-54-5</t>
  </si>
  <si>
    <t>136522-17-3</t>
  </si>
  <si>
    <t>1364731-90-7</t>
  </si>
  <si>
    <t>136465-99-1</t>
  </si>
  <si>
    <t>136465-81-1</t>
  </si>
  <si>
    <t>136450-06-1</t>
  </si>
  <si>
    <t>13641-96-8</t>
  </si>
  <si>
    <t>136-30-1</t>
  </si>
  <si>
    <t>136239-66-2</t>
  </si>
  <si>
    <t>136213-74-6</t>
  </si>
  <si>
    <t>136210-32-7</t>
  </si>
  <si>
    <t>136210-30-5</t>
  </si>
  <si>
    <t>136122-15-1</t>
  </si>
  <si>
    <t>1360085-10-4</t>
  </si>
  <si>
    <t>13595-25-0</t>
  </si>
  <si>
    <t>135934-43-9</t>
  </si>
  <si>
    <t>135756-61-5</t>
  </si>
  <si>
    <t>135-57-9</t>
  </si>
  <si>
    <t>135302-13-5</t>
  </si>
  <si>
    <t>13515-40-7</t>
  </si>
  <si>
    <t>13512-31-7</t>
  </si>
  <si>
    <t>13501-76-3</t>
  </si>
  <si>
    <t>134865-58-0</t>
  </si>
  <si>
    <t>134841-35-3</t>
  </si>
  <si>
    <t>13474-64-1</t>
  </si>
  <si>
    <t>134724-55-3</t>
  </si>
  <si>
    <t>13472-08-7</t>
  </si>
  <si>
    <t>134701-20-5</t>
  </si>
  <si>
    <t>13459-62-6</t>
  </si>
  <si>
    <t>134575-17-0</t>
  </si>
  <si>
    <t>13423-15-9</t>
  </si>
  <si>
    <t>134123-93-6</t>
  </si>
  <si>
    <t>134-03-2</t>
  </si>
  <si>
    <t>13402-02-3</t>
  </si>
  <si>
    <t>13398-26-0</t>
  </si>
  <si>
    <t>133949-92-5</t>
  </si>
  <si>
    <t>13393-93-6</t>
  </si>
  <si>
    <t>133-91-5</t>
  </si>
  <si>
    <t>1339119-15-1</t>
  </si>
  <si>
    <t>1338-23-4</t>
  </si>
  <si>
    <t>133647-88-8</t>
  </si>
  <si>
    <t>133636-82-5</t>
  </si>
  <si>
    <t>13361-34-7</t>
  </si>
  <si>
    <t>13360-78-6</t>
  </si>
  <si>
    <t>13360-63-9</t>
  </si>
  <si>
    <t>133481-10-4</t>
  </si>
  <si>
    <t>133467-41-1</t>
  </si>
  <si>
    <t>133336-92-2</t>
  </si>
  <si>
    <t>133167-77-8</t>
  </si>
  <si>
    <t>13304-62-6</t>
  </si>
  <si>
    <t>132900-75-5</t>
  </si>
  <si>
    <t>13287-24-6</t>
  </si>
  <si>
    <t>13276-08-9</t>
  </si>
  <si>
    <t>132694-65-6</t>
  </si>
  <si>
    <t>132584-17-9</t>
  </si>
  <si>
    <t>132388-59-1</t>
  </si>
  <si>
    <t>132182-92-4</t>
  </si>
  <si>
    <t>132123-54-7</t>
  </si>
  <si>
    <t>131984-21-9</t>
  </si>
  <si>
    <t>13185-09-6</t>
  </si>
  <si>
    <t>131812-67-4</t>
  </si>
  <si>
    <t>131766-73-9</t>
  </si>
  <si>
    <t>13170-23-5</t>
  </si>
  <si>
    <t>131657-78-8</t>
  </si>
  <si>
    <t>13162-05-5</t>
  </si>
  <si>
    <t>131-56-6</t>
  </si>
  <si>
    <t>13154-25-1</t>
  </si>
  <si>
    <t>131538-00-6</t>
  </si>
  <si>
    <t>1315251-11-6</t>
  </si>
  <si>
    <t>131266-10-9</t>
  </si>
  <si>
    <t>13122-18-4</t>
  </si>
  <si>
    <t>130841-23-5</t>
  </si>
  <si>
    <t>13076-17-0</t>
  </si>
  <si>
    <t>130728-76-6</t>
  </si>
  <si>
    <t>13060-24-7</t>
  </si>
  <si>
    <t>13054-81-4</t>
  </si>
  <si>
    <t>13051-49-5</t>
  </si>
  <si>
    <t>13048-33-4</t>
  </si>
  <si>
    <t>13031-41-9</t>
  </si>
  <si>
    <t>130-26-7</t>
  </si>
  <si>
    <t>13014-24-9</t>
  </si>
  <si>
    <t>13014-18-1</t>
  </si>
  <si>
    <t>130-13-2</t>
  </si>
  <si>
    <t>13007-85-7</t>
  </si>
  <si>
    <t>130066-57-8</t>
  </si>
  <si>
    <t>130049-82-0</t>
  </si>
  <si>
    <t>130016-98-7</t>
  </si>
  <si>
    <t>13001-46-2</t>
  </si>
  <si>
    <t>129499-78-1</t>
  </si>
  <si>
    <t>129385-59-7</t>
  </si>
  <si>
    <t>129228-21-3</t>
  </si>
  <si>
    <t>129205-19-2</t>
  </si>
  <si>
    <t>129188-99-4</t>
  </si>
  <si>
    <t>128-80-3</t>
  </si>
  <si>
    <t>128-69-8</t>
  </si>
  <si>
    <t>128489-04-3</t>
  </si>
  <si>
    <t>128422-75-3</t>
  </si>
  <si>
    <t>128-39-2</t>
  </si>
  <si>
    <t>128119-70-0</t>
  </si>
  <si>
    <t>128-08-5</t>
  </si>
  <si>
    <t>127-95-7</t>
  </si>
  <si>
    <t>98-47-5</t>
  </si>
  <si>
    <t>127-63-9</t>
  </si>
  <si>
    <t>127-47-9</t>
  </si>
  <si>
    <t>127-39-9</t>
  </si>
  <si>
    <t>1271488-66-4</t>
  </si>
  <si>
    <t>127047-77-2</t>
  </si>
  <si>
    <t>126-99-8</t>
  </si>
  <si>
    <t>126990-35-0</t>
  </si>
  <si>
    <t>126990-31-6</t>
  </si>
  <si>
    <t>126-98-7</t>
  </si>
  <si>
    <t>126-92-1</t>
  </si>
  <si>
    <t>126877-06-3</t>
  </si>
  <si>
    <t>126877-05-2</t>
  </si>
  <si>
    <t>126-86-3</t>
  </si>
  <si>
    <t>126-58-9</t>
  </si>
  <si>
    <t>126586-91-2</t>
  </si>
  <si>
    <t>126535-26-0</t>
  </si>
  <si>
    <t>126-30-7</t>
  </si>
  <si>
    <t>126050-54-2</t>
  </si>
  <si>
    <t>125971-96-2</t>
  </si>
  <si>
    <t>125971-94-0</t>
  </si>
  <si>
    <t>125971-57-5</t>
  </si>
  <si>
    <t>125962-80-3</t>
  </si>
  <si>
    <t>1259300-69-0</t>
  </si>
  <si>
    <t>125630-94-6</t>
  </si>
  <si>
    <t>125496-22-2</t>
  </si>
  <si>
    <t>1254940-85-6</t>
  </si>
  <si>
    <t>125474-34-2</t>
  </si>
  <si>
    <t>1254469-57-2</t>
  </si>
  <si>
    <t>125418-72-6</t>
  </si>
  <si>
    <t>125328-86-1</t>
  </si>
  <si>
    <t>125-12-2</t>
  </si>
  <si>
    <t>125109-85-5</t>
  </si>
  <si>
    <t>125109-84-4</t>
  </si>
  <si>
    <t>124832-31-1</t>
  </si>
  <si>
    <t>1247790-47-1</t>
  </si>
  <si>
    <t>124728-93-4</t>
  </si>
  <si>
    <t>124719-26-2</t>
  </si>
  <si>
    <t>124-70-9</t>
  </si>
  <si>
    <t>124-68-5</t>
  </si>
  <si>
    <t>124655-09-0</t>
  </si>
  <si>
    <t>124-64-1</t>
  </si>
  <si>
    <t>124-41-4</t>
  </si>
  <si>
    <t>124379-29-9</t>
  </si>
  <si>
    <t>124351-77-5</t>
  </si>
  <si>
    <t>124-30-1</t>
  </si>
  <si>
    <t>124-28-7</t>
  </si>
  <si>
    <t>124-26-5</t>
  </si>
  <si>
    <t>124-19-6</t>
  </si>
  <si>
    <t>124185-35-9</t>
  </si>
  <si>
    <t>124-17-4</t>
  </si>
  <si>
    <t>124172-53-8</t>
  </si>
  <si>
    <t>124-13-0</t>
  </si>
  <si>
    <t>124-09-4</t>
  </si>
  <si>
    <t>123-99-9</t>
  </si>
  <si>
    <t>123989-31-1</t>
  </si>
  <si>
    <t>123989-29-7</t>
  </si>
  <si>
    <t>123989-28-6</t>
  </si>
  <si>
    <t>123968-25-2</t>
  </si>
  <si>
    <t>1238449-42-7</t>
  </si>
  <si>
    <t>123-77-3</t>
  </si>
  <si>
    <t>123-75-1</t>
  </si>
  <si>
    <t>123-68-2</t>
  </si>
  <si>
    <t>123654-26-2</t>
  </si>
  <si>
    <t>123-62-6</t>
  </si>
  <si>
    <t>123-56-8</t>
  </si>
  <si>
    <t>123-28-4</t>
  </si>
  <si>
    <t>1232839-86-9</t>
  </si>
  <si>
    <t>123-26-2</t>
  </si>
  <si>
    <t>123-17-1</t>
  </si>
  <si>
    <t>123-11-5</t>
  </si>
  <si>
    <t>123-05-7</t>
  </si>
  <si>
    <t>123-04-6</t>
  </si>
  <si>
    <t>122886-55-9</t>
  </si>
  <si>
    <t>122882-99-9</t>
  </si>
  <si>
    <t>122795-41-9</t>
  </si>
  <si>
    <t>122760-85-4</t>
  </si>
  <si>
    <t>122760-84-3</t>
  </si>
  <si>
    <t>122665-97-8</t>
  </si>
  <si>
    <t>122665-86-5</t>
  </si>
  <si>
    <t>122-63-4</t>
  </si>
  <si>
    <t>122630-55-1</t>
  </si>
  <si>
    <t>122-62-3</t>
  </si>
  <si>
    <t>122586-52-1</t>
  </si>
  <si>
    <t>122-57-6</t>
  </si>
  <si>
    <t>122-52-1</t>
  </si>
  <si>
    <t>122-51-0</t>
  </si>
  <si>
    <t>12236-64-5</t>
  </si>
  <si>
    <t>12236-62-3</t>
  </si>
  <si>
    <t>122-32-7</t>
  </si>
  <si>
    <t>122321-04-4</t>
  </si>
  <si>
    <t>12225-18-2</t>
  </si>
  <si>
    <t>12225-08-0</t>
  </si>
  <si>
    <t>12225-06-8</t>
  </si>
  <si>
    <t>1222-05-5</t>
  </si>
  <si>
    <t>122-20-3</t>
  </si>
  <si>
    <t>122035-71-6</t>
  </si>
  <si>
    <t>122-01-0</t>
  </si>
  <si>
    <t>122-00-9</t>
  </si>
  <si>
    <t>121954-50-5</t>
  </si>
  <si>
    <t>121-91-5</t>
  </si>
  <si>
    <t>121776-33-8</t>
  </si>
  <si>
    <t>1217271-49-2</t>
  </si>
  <si>
    <t>1217271-02-7</t>
  </si>
  <si>
    <t>121627-17-6</t>
  </si>
  <si>
    <t>121626-74-2</t>
  </si>
  <si>
    <t>121626-73-1</t>
  </si>
  <si>
    <t>121-60-8</t>
  </si>
  <si>
    <t>1215841-86-3</t>
  </si>
  <si>
    <t>121487-83-0</t>
  </si>
  <si>
    <t>121-47-1</t>
  </si>
  <si>
    <t>121451-05-6</t>
  </si>
  <si>
    <t>121-43-7</t>
  </si>
  <si>
    <t>121-30-2</t>
  </si>
  <si>
    <t>121246-28-4</t>
  </si>
  <si>
    <t>121219-07-6</t>
  </si>
  <si>
    <t>121177-93-3</t>
  </si>
  <si>
    <t>121-17-5</t>
  </si>
  <si>
    <t>121-03-9</t>
  </si>
  <si>
    <t>120903-40-4</t>
  </si>
  <si>
    <t>1207339-61-4</t>
  </si>
  <si>
    <t>12069-32-8</t>
  </si>
  <si>
    <t>120635-49-6</t>
  </si>
  <si>
    <t>120-61-6</t>
  </si>
  <si>
    <t>120578-03-2</t>
  </si>
  <si>
    <t>120570-77-6</t>
  </si>
  <si>
    <t>120-57-0</t>
  </si>
  <si>
    <t>120-55-8</t>
  </si>
  <si>
    <t>120-47-8</t>
  </si>
  <si>
    <t>120-46-7</t>
  </si>
  <si>
    <t>120447-91-8</t>
  </si>
  <si>
    <t>120-40-1</t>
  </si>
  <si>
    <t>120187-29-3</t>
  </si>
  <si>
    <t>1201-31-6</t>
  </si>
  <si>
    <t>120128-90-7</t>
  </si>
  <si>
    <t>120118-14-1</t>
  </si>
  <si>
    <t>120086-58-0</t>
  </si>
  <si>
    <t>120068-79-3</t>
  </si>
  <si>
    <t>120-00-3</t>
  </si>
  <si>
    <t>119916-05-1</t>
  </si>
  <si>
    <t>119895-68-0</t>
  </si>
  <si>
    <t>119851-28-4</t>
  </si>
  <si>
    <t>119738-06-6</t>
  </si>
  <si>
    <t>119-70-0</t>
  </si>
  <si>
    <t>119-60-8</t>
  </si>
  <si>
    <t>119-53-9</t>
  </si>
  <si>
    <t>119515-38-7</t>
  </si>
  <si>
    <t>119-47-1</t>
  </si>
  <si>
    <t>119462-56-5</t>
  </si>
  <si>
    <t>119-36-8</t>
  </si>
  <si>
    <t>119344-86-4</t>
  </si>
  <si>
    <t>1193-24-4</t>
  </si>
  <si>
    <t>119313-12-1</t>
  </si>
  <si>
    <t>119302-24-8</t>
  </si>
  <si>
    <t>119299-10-4</t>
  </si>
  <si>
    <t>119-17-5</t>
  </si>
  <si>
    <t>119126-15-7</t>
  </si>
  <si>
    <t>1191-16-8</t>
  </si>
  <si>
    <t>1190931-41-9</t>
  </si>
  <si>
    <t>1190931-39-5</t>
  </si>
  <si>
    <t>119018-29-0</t>
  </si>
  <si>
    <t>118-92-3</t>
  </si>
  <si>
    <t>1189-08-8</t>
  </si>
  <si>
    <t>1189052-95-6</t>
  </si>
  <si>
    <t>118-88-7</t>
  </si>
  <si>
    <t>118864-75-8</t>
  </si>
  <si>
    <t>118-82-1</t>
  </si>
  <si>
    <t>118800-30-9</t>
  </si>
  <si>
    <t>1187-93-5</t>
  </si>
  <si>
    <t>1187-74-2</t>
  </si>
  <si>
    <t>118-75-2</t>
  </si>
  <si>
    <t>118712-89-3</t>
  </si>
  <si>
    <t>118-69-4</t>
  </si>
  <si>
    <t>118685-34-0</t>
  </si>
  <si>
    <t>118-60-5</t>
  </si>
  <si>
    <t>118-58-1</t>
  </si>
  <si>
    <t>118562-73-5</t>
  </si>
  <si>
    <t>1185-55-3</t>
  </si>
  <si>
    <t>118-48-9</t>
  </si>
  <si>
    <t>118-45-6</t>
  </si>
  <si>
    <t>118289-55-7</t>
  </si>
  <si>
    <t>118135-28-7</t>
  </si>
  <si>
    <t>118058-74-5</t>
  </si>
  <si>
    <t>1180558-15-9</t>
  </si>
  <si>
    <t>117827-06-2</t>
  </si>
  <si>
    <t>1176-81-4</t>
  </si>
  <si>
    <t>117671-01-9</t>
  </si>
  <si>
    <t>117-61-3</t>
  </si>
  <si>
    <t>117584-16-4</t>
  </si>
  <si>
    <t>117573-89-4</t>
  </si>
  <si>
    <t>117570-93-1</t>
  </si>
  <si>
    <t>117541-83-0</t>
  </si>
  <si>
    <t>117528-65-1</t>
  </si>
  <si>
    <t>1174931-74-8</t>
  </si>
  <si>
    <t>1015689-48-1</t>
  </si>
  <si>
    <t>117346-08-4</t>
  </si>
  <si>
    <t>117291-73-3</t>
  </si>
  <si>
    <t>117-21-5</t>
  </si>
  <si>
    <t>117-08-8</t>
  </si>
  <si>
    <t>116903-47-0</t>
  </si>
  <si>
    <t>116-75-6</t>
  </si>
  <si>
    <t>116539-55-0</t>
  </si>
  <si>
    <t>1164-92-7</t>
  </si>
  <si>
    <t>116412-83-0</t>
  </si>
  <si>
    <t>116-37-0</t>
  </si>
  <si>
    <t>116313-85-0</t>
  </si>
  <si>
    <t>116230-20-7</t>
  </si>
  <si>
    <t>116193-72-7</t>
  </si>
  <si>
    <t>116163-96-3</t>
  </si>
  <si>
    <t>116-15-4</t>
  </si>
  <si>
    <t>116-11-0</t>
  </si>
  <si>
    <t>1160806-44-9</t>
  </si>
  <si>
    <t>116-02-9</t>
  </si>
  <si>
    <t>115-95-7</t>
  </si>
  <si>
    <t>115895-09-5</t>
  </si>
  <si>
    <t>115887-91-7</t>
  </si>
  <si>
    <t>115-70-8</t>
  </si>
  <si>
    <t>115685-19-3</t>
  </si>
  <si>
    <t>1154308-86-7</t>
  </si>
  <si>
    <t>115-27-5</t>
  </si>
  <si>
    <t>115258-10-1</t>
  </si>
  <si>
    <t>115-21-9</t>
  </si>
  <si>
    <t>115-11-7</t>
  </si>
  <si>
    <t>115-10-6</t>
  </si>
  <si>
    <t>115-07-1</t>
  </si>
  <si>
    <t>114798-26-4</t>
  </si>
  <si>
    <t>114772-54-2</t>
  </si>
  <si>
    <t>114625-74-0</t>
  </si>
  <si>
    <t>114565-66-1</t>
  </si>
  <si>
    <t>114341-88-7</t>
  </si>
  <si>
    <t>1141487-54-8</t>
  </si>
  <si>
    <t>114119-97-0</t>
  </si>
  <si>
    <t>113786-33-7</t>
  </si>
  <si>
    <t>1137-73-1</t>
  </si>
  <si>
    <t>1134-94-7</t>
  </si>
  <si>
    <t>1132-95-2</t>
  </si>
  <si>
    <t>113221-74-2</t>
  </si>
  <si>
    <t>112-95-8</t>
  </si>
  <si>
    <t>1129-42-6</t>
  </si>
  <si>
    <t>112-92-5</t>
  </si>
  <si>
    <t>112-91-4</t>
  </si>
  <si>
    <t>112-88-9</t>
  </si>
  <si>
    <t>112-85-6</t>
  </si>
  <si>
    <t>112-84-5</t>
  </si>
  <si>
    <t>1128026-41-4</t>
  </si>
  <si>
    <t>112-76-5</t>
  </si>
  <si>
    <t>112-75-4</t>
  </si>
  <si>
    <t>112-73-2</t>
  </si>
  <si>
    <t>112-72-1</t>
  </si>
  <si>
    <t>112704-51-5</t>
  </si>
  <si>
    <t>112-69-6</t>
  </si>
  <si>
    <t>112-67-4</t>
  </si>
  <si>
    <t>112-61-8</t>
  </si>
  <si>
    <t>112-60-7</t>
  </si>
  <si>
    <t>112-59-4</t>
  </si>
  <si>
    <t>112-55-0</t>
  </si>
  <si>
    <t>112-45-8</t>
  </si>
  <si>
    <t>112-44-7</t>
  </si>
  <si>
    <t>112-41-4</t>
  </si>
  <si>
    <t>112-40-3</t>
  </si>
  <si>
    <t>112-38-9</t>
  </si>
  <si>
    <t>112-35-6</t>
  </si>
  <si>
    <t>112-33-4</t>
  </si>
  <si>
    <t>1123-25-7</t>
  </si>
  <si>
    <t>112-31-2</t>
  </si>
  <si>
    <t>112281-82-0</t>
  </si>
  <si>
    <t>112-25-4</t>
  </si>
  <si>
    <t>1122460-01-8</t>
  </si>
  <si>
    <t>112-16-3</t>
  </si>
  <si>
    <t>112-15-2</t>
  </si>
  <si>
    <t>112-11-8</t>
  </si>
  <si>
    <t>112101-81-2</t>
  </si>
  <si>
    <t>112-07-2</t>
  </si>
  <si>
    <t>1120-71-4</t>
  </si>
  <si>
    <t>112-03-8</t>
  </si>
  <si>
    <t>1120-36-1</t>
  </si>
  <si>
    <t>1120-24-7</t>
  </si>
  <si>
    <t>1120-21-4</t>
  </si>
  <si>
    <t>112006-75-4</t>
  </si>
  <si>
    <t>111974-73-3</t>
  </si>
  <si>
    <t>111969-64-3</t>
  </si>
  <si>
    <t>1119-40-0</t>
  </si>
  <si>
    <t>1118-92-9</t>
  </si>
  <si>
    <t>111-88-6</t>
  </si>
  <si>
    <t>1118-84-9</t>
  </si>
  <si>
    <t>111-85-3</t>
  </si>
  <si>
    <t>111850-25-0</t>
  </si>
  <si>
    <t>111850-24-9</t>
  </si>
  <si>
    <t>111-84-2</t>
  </si>
  <si>
    <t>111-82-0</t>
  </si>
  <si>
    <t>111-81-9</t>
  </si>
  <si>
    <t>1117-86-8</t>
  </si>
  <si>
    <t>111753-60-7</t>
  </si>
  <si>
    <t>111-75-1</t>
  </si>
  <si>
    <t>1117-37-9</t>
  </si>
  <si>
    <t>1117-31-3</t>
  </si>
  <si>
    <t>111-71-7</t>
  </si>
  <si>
    <t>111-66-0</t>
  </si>
  <si>
    <t>111-64-8</t>
  </si>
  <si>
    <t>111-57-9</t>
  </si>
  <si>
    <t>1115-20-4</t>
  </si>
  <si>
    <t>111-48-8</t>
  </si>
  <si>
    <t>111453-32-8</t>
  </si>
  <si>
    <t>111439-76-0</t>
  </si>
  <si>
    <t>111-41-1</t>
  </si>
  <si>
    <t>111337-53-2</t>
  </si>
  <si>
    <t>111-29-5</t>
  </si>
  <si>
    <t>1112-39-6</t>
  </si>
  <si>
    <t>111-21-7</t>
  </si>
  <si>
    <t>111-20-6</t>
  </si>
  <si>
    <t>111-18-2</t>
  </si>
  <si>
    <t>111-17-1</t>
  </si>
  <si>
    <t>111-11-5</t>
  </si>
  <si>
    <t>110964-79-9</t>
  </si>
  <si>
    <t>110-95-2</t>
  </si>
  <si>
    <t>110929-85-6</t>
  </si>
  <si>
    <t>110-87-2</t>
  </si>
  <si>
    <t>110-85-0</t>
  </si>
  <si>
    <t>110-76-9</t>
  </si>
  <si>
    <t>110-71-4</t>
  </si>
  <si>
    <t>110675-26-8</t>
  </si>
  <si>
    <t>110-64-5</t>
  </si>
  <si>
    <t>110-63-4</t>
  </si>
  <si>
    <t>110-60-1</t>
  </si>
  <si>
    <t>110-59-8</t>
  </si>
  <si>
    <t>110553-27-0</t>
  </si>
  <si>
    <t>110-53-2</t>
  </si>
  <si>
    <t>110483-43-7</t>
  </si>
  <si>
    <t>110-44-1</t>
  </si>
  <si>
    <t>110-42-9</t>
  </si>
  <si>
    <t>110-41-8</t>
  </si>
  <si>
    <t>110-33-8</t>
  </si>
  <si>
    <t>1103234-56-5</t>
  </si>
  <si>
    <t>110-31-6</t>
  </si>
  <si>
    <t>110-27-0</t>
  </si>
  <si>
    <t>110-25-8</t>
  </si>
  <si>
    <t>110235-47-7</t>
  </si>
  <si>
    <t>110057-45-9</t>
  </si>
  <si>
    <t>110-05-4</t>
  </si>
  <si>
    <t>110-03-2</t>
  </si>
  <si>
    <t>110-01-0</t>
  </si>
  <si>
    <t>109-92-2</t>
  </si>
  <si>
    <t>109-83-1</t>
  </si>
  <si>
    <t>109828-01-5</t>
  </si>
  <si>
    <t>109-78-4</t>
  </si>
  <si>
    <t>109678-33-3</t>
  </si>
  <si>
    <t>109-67-1</t>
  </si>
  <si>
    <t>109-61-5</t>
  </si>
  <si>
    <t>109-55-7</t>
  </si>
  <si>
    <t>109-53-5</t>
  </si>
  <si>
    <t>109423-00-9</t>
  </si>
  <si>
    <t>1091-93-6</t>
  </si>
  <si>
    <t>109-16-0</t>
  </si>
  <si>
    <t>109-13-7</t>
  </si>
  <si>
    <t>109113-72-6</t>
  </si>
  <si>
    <t>109-02-4</t>
  </si>
  <si>
    <t>108-98-5</t>
  </si>
  <si>
    <t>108-83-8</t>
  </si>
  <si>
    <t>108-78-1</t>
  </si>
  <si>
    <t>108-77-0</t>
  </si>
  <si>
    <t>108-74-7</t>
  </si>
  <si>
    <t>108-65-6</t>
  </si>
  <si>
    <t>108-59-8</t>
  </si>
  <si>
    <t>108-45-2</t>
  </si>
  <si>
    <t>108313-21-9</t>
  </si>
  <si>
    <t>108-30-5</t>
  </si>
  <si>
    <t>108-22-5</t>
  </si>
  <si>
    <t>108196-44-7</t>
  </si>
  <si>
    <t>108-16-7</t>
  </si>
  <si>
    <t>108-12-3</t>
  </si>
  <si>
    <t>108-03-2</t>
  </si>
  <si>
    <t>1079-66-9</t>
  </si>
  <si>
    <t>107-96-0</t>
  </si>
  <si>
    <t>107-94-8</t>
  </si>
  <si>
    <t>107934-68-9</t>
  </si>
  <si>
    <t>107898-54-4</t>
  </si>
  <si>
    <t>107-88-0</t>
  </si>
  <si>
    <t>107-86-8</t>
  </si>
  <si>
    <t>107761-81-9</t>
  </si>
  <si>
    <t>107-75-5</t>
  </si>
  <si>
    <t>107737-97-3</t>
  </si>
  <si>
    <t>1076-97-7</t>
  </si>
  <si>
    <t>107667-02-7</t>
  </si>
  <si>
    <t>107-66-4</t>
  </si>
  <si>
    <t>107-58-4</t>
  </si>
  <si>
    <t>107-56-2</t>
  </si>
  <si>
    <t>107558-48-5</t>
  </si>
  <si>
    <t>107-51-7</t>
  </si>
  <si>
    <t>107481-28-7</t>
  </si>
  <si>
    <t>107-46-0</t>
  </si>
  <si>
    <t>107-43-7</t>
  </si>
  <si>
    <t>1073-69-4</t>
  </si>
  <si>
    <t>107-31-3</t>
  </si>
  <si>
    <t>1072957-71-1</t>
  </si>
  <si>
    <t>1072-63-5</t>
  </si>
  <si>
    <t>107-25-5</t>
  </si>
  <si>
    <t>1072-15-7</t>
  </si>
  <si>
    <t>1071-93-8</t>
  </si>
  <si>
    <t>107144-30-9</t>
  </si>
  <si>
    <t>1071-22-3</t>
  </si>
  <si>
    <t>1070-64-0</t>
  </si>
  <si>
    <t>107-01-7</t>
  </si>
  <si>
    <t>106-99-0</t>
  </si>
  <si>
    <t>106-98-9</t>
  </si>
  <si>
    <t>106-97-8</t>
  </si>
  <si>
    <t>106966-25-0</t>
  </si>
  <si>
    <t>106917-31-1</t>
  </si>
  <si>
    <t>106917-30-0</t>
  </si>
  <si>
    <t>106-91-2</t>
  </si>
  <si>
    <t>106904-09-0</t>
  </si>
  <si>
    <t>106-88-7</t>
  </si>
  <si>
    <t>106797-53-9</t>
  </si>
  <si>
    <t>106-79-6</t>
  </si>
  <si>
    <t>1067-55-6</t>
  </si>
  <si>
    <t>1067-53-4</t>
  </si>
  <si>
    <t>106-70-7</t>
  </si>
  <si>
    <t>106-65-0</t>
  </si>
  <si>
    <t>1066-35-9</t>
  </si>
  <si>
    <t>106615-61-6</t>
  </si>
  <si>
    <t>106-58-1</t>
  </si>
  <si>
    <t>106461-41-0</t>
  </si>
  <si>
    <t>106447-44-3</t>
  </si>
  <si>
    <t>106359-94-8</t>
  </si>
  <si>
    <t>106349-49-9</t>
  </si>
  <si>
    <t>106-31-0</t>
  </si>
  <si>
    <t>106-26-3</t>
  </si>
  <si>
    <t>106-25-2</t>
  </si>
  <si>
    <t>106246-33-7</t>
  </si>
  <si>
    <t>106-23-0</t>
  </si>
  <si>
    <t>106-21-8</t>
  </si>
  <si>
    <t>106-20-7</t>
  </si>
  <si>
    <t>28219-61-6</t>
  </si>
  <si>
    <t>106-14-9</t>
  </si>
  <si>
    <t>106-02-5</t>
  </si>
  <si>
    <t>105996-54-1</t>
  </si>
  <si>
    <t>10596-22-2</t>
  </si>
  <si>
    <t>10595-60-5</t>
  </si>
  <si>
    <t>105-95-3</t>
  </si>
  <si>
    <t>10591-85-2</t>
  </si>
  <si>
    <t>10591-84-1</t>
  </si>
  <si>
    <t>105-87-3</t>
  </si>
  <si>
    <t>105-83-9</t>
  </si>
  <si>
    <t>105827-91-6</t>
  </si>
  <si>
    <t>105-74-8</t>
  </si>
  <si>
    <t>105707-47-9</t>
  </si>
  <si>
    <t>10563-29-8</t>
  </si>
  <si>
    <t>10563-26-5</t>
  </si>
  <si>
    <t>105-59-9</t>
  </si>
  <si>
    <t>105-56-6</t>
  </si>
  <si>
    <t>105529-58-6</t>
  </si>
  <si>
    <t>105488-33-3</t>
  </si>
  <si>
    <t>105-45-3</t>
  </si>
  <si>
    <t>105-34-0</t>
  </si>
  <si>
    <t>105296-07-9</t>
  </si>
  <si>
    <t>105254-85-1</t>
  </si>
  <si>
    <t>105-13-5</t>
  </si>
  <si>
    <t>105-08-8</t>
  </si>
  <si>
    <t>10508-09-5</t>
  </si>
  <si>
    <t>105076-77-5</t>
  </si>
  <si>
    <t>105-05-5</t>
  </si>
  <si>
    <t>104986-28-9</t>
  </si>
  <si>
    <t>104-93-8</t>
  </si>
  <si>
    <t>104872-06-2</t>
  </si>
  <si>
    <t>104860-26-6</t>
  </si>
  <si>
    <t>104797-47-9</t>
  </si>
  <si>
    <t>104-78-9</t>
  </si>
  <si>
    <t>1047-16-1</t>
  </si>
  <si>
    <t>10471-24-6</t>
  </si>
  <si>
    <t>104-68-7</t>
  </si>
  <si>
    <t>104-67-6</t>
  </si>
  <si>
    <t>104-66-5</t>
  </si>
  <si>
    <t>104632-26-0</t>
  </si>
  <si>
    <t>10461-98-0</t>
  </si>
  <si>
    <t>104-61-0</t>
  </si>
  <si>
    <t>104560-40-9</t>
  </si>
  <si>
    <t>104541-33-5</t>
  </si>
  <si>
    <t>104-54-1</t>
  </si>
  <si>
    <t>104468-21-5</t>
  </si>
  <si>
    <t>10442-83-8</t>
  </si>
  <si>
    <t>10441-26-6</t>
  </si>
  <si>
    <t>104-38-1</t>
  </si>
  <si>
    <t>104333-00-8</t>
  </si>
  <si>
    <t>104295-55-8</t>
  </si>
  <si>
    <t>10425-11-3</t>
  </si>
  <si>
    <t>104-23-4</t>
  </si>
  <si>
    <t>104226-21-3</t>
  </si>
  <si>
    <t>104226-19-9</t>
  </si>
  <si>
    <t>104218-44-2</t>
  </si>
  <si>
    <t>10420-33-4</t>
  </si>
  <si>
    <t>104-15-4</t>
  </si>
  <si>
    <t>104147-32-2</t>
  </si>
  <si>
    <t>104146-10-3</t>
  </si>
  <si>
    <t>104-12-1</t>
  </si>
  <si>
    <t>10411-92-4</t>
  </si>
  <si>
    <t>103976-28-9</t>
  </si>
  <si>
    <t>103-95-7</t>
  </si>
  <si>
    <t>10377-81-8</t>
  </si>
  <si>
    <t>103765-01-1</t>
  </si>
  <si>
    <t>103-73-1</t>
  </si>
  <si>
    <t>103-71-9</t>
  </si>
  <si>
    <t>103694-68-4</t>
  </si>
  <si>
    <t>103-60-6</t>
  </si>
  <si>
    <t>103597-45-1</t>
  </si>
  <si>
    <t>10357-99-0</t>
  </si>
  <si>
    <t>103577-66-8</t>
  </si>
  <si>
    <t>103-50-4</t>
  </si>
  <si>
    <t>103-49-1</t>
  </si>
  <si>
    <t>103-45-7</t>
  </si>
  <si>
    <t>1034138-69-6</t>
  </si>
  <si>
    <t>10341-03-4</t>
  </si>
  <si>
    <t>10339-55-6</t>
  </si>
  <si>
    <t>103-34-4</t>
  </si>
  <si>
    <t>103335-54-2</t>
  </si>
  <si>
    <t>103300-91-0</t>
  </si>
  <si>
    <t>103300-89-6</t>
  </si>
  <si>
    <t>10326-41-7</t>
  </si>
  <si>
    <t>103-26-4</t>
  </si>
  <si>
    <t>103-24-2</t>
  </si>
  <si>
    <t>1031-15-8</t>
  </si>
  <si>
    <t>103-09-3</t>
  </si>
  <si>
    <t>10305-41-6</t>
  </si>
  <si>
    <t>10305-38-1</t>
  </si>
  <si>
    <t>103015-84-5</t>
  </si>
  <si>
    <t>102985-93-3</t>
  </si>
  <si>
    <t>102-81-8</t>
  </si>
  <si>
    <t>102-77-2</t>
  </si>
  <si>
    <t>102-76-1</t>
  </si>
  <si>
    <t>102714-93-2</t>
  </si>
  <si>
    <t>102-60-3</t>
  </si>
  <si>
    <t>102601-34-3</t>
  </si>
  <si>
    <t>10254-57-6</t>
  </si>
  <si>
    <t>1025-15-6</t>
  </si>
  <si>
    <t>102387-48-4</t>
  </si>
  <si>
    <t>102-36-3</t>
  </si>
  <si>
    <t>10233-13-3</t>
  </si>
  <si>
    <t>10221-57-5</t>
  </si>
  <si>
    <t>102-20-5</t>
  </si>
  <si>
    <t>10217-34-2</t>
  </si>
  <si>
    <t>102-09-0</t>
  </si>
  <si>
    <t>102089-33-8</t>
  </si>
  <si>
    <t>102-06-7</t>
  </si>
  <si>
    <t>102061-82-5</t>
  </si>
  <si>
    <t>102029-44-7</t>
  </si>
  <si>
    <t>102-01-2</t>
  </si>
  <si>
    <t>101-96-2</t>
  </si>
  <si>
    <t>101947-16-4</t>
  </si>
  <si>
    <t>101-80-4</t>
  </si>
  <si>
    <t>101-77-9</t>
  </si>
  <si>
    <t>10175-31-2</t>
  </si>
  <si>
    <t>101-72-4</t>
  </si>
  <si>
    <t>101-68-8</t>
  </si>
  <si>
    <t>101-54-2</t>
  </si>
  <si>
    <t>101513-70-6</t>
  </si>
  <si>
    <t>101-43-9</t>
  </si>
  <si>
    <t>101-41-7</t>
  </si>
  <si>
    <t>101-39-3</t>
  </si>
  <si>
    <t>1013-88-3</t>
  </si>
  <si>
    <t>101377-47-3</t>
  </si>
  <si>
    <t>101-37-1</t>
  </si>
  <si>
    <t>1013-69-0</t>
  </si>
  <si>
    <t>101238-01-1</t>
  </si>
  <si>
    <t>101226-85-1</t>
  </si>
  <si>
    <t>10116-20-8</t>
  </si>
  <si>
    <t>101-14-4</t>
  </si>
  <si>
    <t>101128-56-7</t>
  </si>
  <si>
    <t>100988-63-4</t>
  </si>
  <si>
    <t>100983-91-3</t>
  </si>
  <si>
    <t>100983-90-2</t>
  </si>
  <si>
    <t>100983-89-9</t>
  </si>
  <si>
    <t>10097-09-3</t>
  </si>
  <si>
    <t>10097-02-6</t>
  </si>
  <si>
    <t>10081-67-1</t>
  </si>
  <si>
    <t>100-69-6</t>
  </si>
  <si>
    <t>100622-41-1</t>
  </si>
  <si>
    <t>10061-02-6</t>
  </si>
  <si>
    <t>100-50-5</t>
  </si>
  <si>
    <t>100491-29-0</t>
  </si>
  <si>
    <t>100443-95-6</t>
  </si>
  <si>
    <t>10042-59-8</t>
  </si>
  <si>
    <t>1004-14-4</t>
  </si>
  <si>
    <t>1003859-14-0</t>
  </si>
  <si>
    <t>1003-52-7</t>
  </si>
  <si>
    <t>1003-14-1</t>
  </si>
  <si>
    <t>1003-03-8</t>
  </si>
  <si>
    <t>100-20-9</t>
  </si>
  <si>
    <t>100-18-5</t>
  </si>
  <si>
    <t>1001354-72-8</t>
  </si>
  <si>
    <t>1001320-38-2</t>
  </si>
  <si>
    <t>10009-20-8</t>
  </si>
  <si>
    <t>1000701-92-7</t>
  </si>
  <si>
    <t>215247-95-3</t>
  </si>
  <si>
    <t>84852-15-3</t>
  </si>
  <si>
    <t>56296-78-7</t>
  </si>
  <si>
    <t>9051-48-3</t>
  </si>
  <si>
    <t>81541-12-0</t>
  </si>
  <si>
    <t>64742-95-6</t>
  </si>
  <si>
    <t>65975-01-1</t>
  </si>
  <si>
    <t>7631-89-2</t>
  </si>
  <si>
    <t>25322-20-7</t>
  </si>
  <si>
    <t>9005-90-7</t>
  </si>
  <si>
    <t>33240-95-8</t>
  </si>
  <si>
    <t>67708-83-2</t>
  </si>
  <si>
    <t>59-05-2</t>
  </si>
  <si>
    <t>2034-22-2</t>
  </si>
  <si>
    <t>33979-03-2</t>
  </si>
  <si>
    <t>37680-73-2</t>
  </si>
  <si>
    <t>4214-76-0</t>
  </si>
  <si>
    <t>434-90-2</t>
  </si>
  <si>
    <t>529-69-1</t>
  </si>
  <si>
    <t>555-60-2</t>
  </si>
  <si>
    <t>626-64-2</t>
  </si>
  <si>
    <t>68-35-9</t>
  </si>
  <si>
    <t>94050-52-9</t>
  </si>
  <si>
    <t>101-02-0</t>
  </si>
  <si>
    <t>102851-06-9</t>
  </si>
  <si>
    <t>109-00-2</t>
  </si>
  <si>
    <t>114311-32-9</t>
  </si>
  <si>
    <t>119446-68-3</t>
  </si>
  <si>
    <t>122836-35-5</t>
  </si>
  <si>
    <t>125401-92-5</t>
  </si>
  <si>
    <t>1912-26-1</t>
  </si>
  <si>
    <t>23947-60-6</t>
  </si>
  <si>
    <t>2545-60-0</t>
  </si>
  <si>
    <t>32598-13-3</t>
  </si>
  <si>
    <t>11096-82-5</t>
  </si>
  <si>
    <t>12122-67-7</t>
  </si>
  <si>
    <t>12427-38-2</t>
  </si>
  <si>
    <t>12674-11-2</t>
  </si>
  <si>
    <t>14484-64-1</t>
  </si>
  <si>
    <t>2425-06-1</t>
  </si>
  <si>
    <t>2439-01-2</t>
  </si>
  <si>
    <t>2597-03-7</t>
  </si>
  <si>
    <t>39148-24-8</t>
  </si>
  <si>
    <t>43222-48-6</t>
  </si>
  <si>
    <t>612-83-9</t>
  </si>
  <si>
    <t>8001-35-2</t>
  </si>
  <si>
    <t>8003-34-7</t>
  </si>
  <si>
    <t>9006-42-2</t>
  </si>
  <si>
    <t>1937-37-7</t>
  </si>
  <si>
    <t>16071-86-6</t>
  </si>
  <si>
    <t>434-07-1</t>
  </si>
  <si>
    <t>1918-02-1</t>
  </si>
  <si>
    <t>39300-45-3</t>
  </si>
  <si>
    <t>75-60-5</t>
  </si>
  <si>
    <t>77182-82-2</t>
  </si>
  <si>
    <t>85-00-7</t>
  </si>
  <si>
    <t>2602-46-2</t>
  </si>
  <si>
    <t>1336-36-3</t>
  </si>
  <si>
    <t>1401-55-4</t>
  </si>
  <si>
    <t>1420-04-8</t>
  </si>
  <si>
    <t>142-59-6</t>
  </si>
  <si>
    <t>14324-55-1</t>
  </si>
  <si>
    <t>25168-26-7</t>
  </si>
  <si>
    <t>3844-45-9</t>
  </si>
  <si>
    <t>64-75-5</t>
  </si>
  <si>
    <t>62-54-4</t>
  </si>
  <si>
    <t>7235-40-7</t>
  </si>
  <si>
    <t>156-62-7</t>
  </si>
  <si>
    <t>7336-20-1</t>
  </si>
  <si>
    <t>25265-71-8</t>
  </si>
  <si>
    <t>155-04-4</t>
  </si>
  <si>
    <t>61-76-7</t>
  </si>
  <si>
    <t>126-13-6</t>
  </si>
  <si>
    <t>55566-30-8</t>
  </si>
  <si>
    <t>2783-94-0</t>
  </si>
  <si>
    <t>136-23-2</t>
  </si>
  <si>
    <t>111-78-4</t>
  </si>
  <si>
    <t>12002-53-8</t>
  </si>
  <si>
    <t>124-87-8</t>
  </si>
  <si>
    <t>1320-07-6</t>
  </si>
  <si>
    <t>15245-44-0</t>
  </si>
  <si>
    <t>16485-47-5</t>
  </si>
  <si>
    <t>1984-06-1</t>
  </si>
  <si>
    <t>20824-56-0</t>
  </si>
  <si>
    <t>2207-01-4</t>
  </si>
  <si>
    <t>22473-78-5</t>
  </si>
  <si>
    <t>2257-09-2</t>
  </si>
  <si>
    <t>2338-12-7</t>
  </si>
  <si>
    <t>2459-09-8</t>
  </si>
  <si>
    <t>2475-46-9</t>
  </si>
  <si>
    <t>2497-07-6</t>
  </si>
  <si>
    <t>25155-23-1</t>
  </si>
  <si>
    <t>25168-15-4</t>
  </si>
  <si>
    <t>25637-99-4</t>
  </si>
  <si>
    <t>2741-06-2</t>
  </si>
  <si>
    <t>27458-93-1</t>
  </si>
  <si>
    <t>28108-99-8</t>
  </si>
  <si>
    <t>30030-25-2</t>
  </si>
  <si>
    <t>3351-05-1</t>
  </si>
  <si>
    <t>34364-42-6</t>
  </si>
  <si>
    <t>3483-12-3</t>
  </si>
  <si>
    <t>4403-90-1</t>
  </si>
  <si>
    <t>5610-64-0</t>
  </si>
  <si>
    <t>5673-07-4</t>
  </si>
  <si>
    <t>56803-37-3</t>
  </si>
  <si>
    <t>5827-05-4</t>
  </si>
  <si>
    <t>593-57-7</t>
  </si>
  <si>
    <t>631-61-8</t>
  </si>
  <si>
    <t>7377-03-9</t>
  </si>
  <si>
    <t>78-51-3</t>
  </si>
  <si>
    <t>81510-83-0</t>
  </si>
  <si>
    <t>9004-70-0</t>
  </si>
  <si>
    <t>98-13-5</t>
  </si>
  <si>
    <t>1076-46-6</t>
  </si>
  <si>
    <t>11141-17-6</t>
  </si>
  <si>
    <t>124-65-2</t>
  </si>
  <si>
    <t>12672-29-6</t>
  </si>
  <si>
    <t>1320-18-9</t>
  </si>
  <si>
    <t>13863-31-5</t>
  </si>
  <si>
    <t>138-93-2</t>
  </si>
  <si>
    <t>140-01-2</t>
  </si>
  <si>
    <t>15662-33-6</t>
  </si>
  <si>
    <t>16090-02-1</t>
  </si>
  <si>
    <t>17095-24-8</t>
  </si>
  <si>
    <t>2008-39-1</t>
  </si>
  <si>
    <t>2039-46-5</t>
  </si>
  <si>
    <t>2163-80-6</t>
  </si>
  <si>
    <t>2164-07-0</t>
  </si>
  <si>
    <t>2164-08-1</t>
  </si>
  <si>
    <t>2215-35-2</t>
  </si>
  <si>
    <t>2314-09-2</t>
  </si>
  <si>
    <t>23422-53-9</t>
  </si>
  <si>
    <t>2425-10-7</t>
  </si>
  <si>
    <t>25167-83-3</t>
  </si>
  <si>
    <t>25265-77-4</t>
  </si>
  <si>
    <t>25339-17-7</t>
  </si>
  <si>
    <t>25339-53-1</t>
  </si>
  <si>
    <t>25339-56-4</t>
  </si>
  <si>
    <t>25377-83-7</t>
  </si>
  <si>
    <t>25606-41-1</t>
  </si>
  <si>
    <t>25954-13-6</t>
  </si>
  <si>
    <t>26761-40-0</t>
  </si>
  <si>
    <t>26761-45-5</t>
  </si>
  <si>
    <t>27344-41-8</t>
  </si>
  <si>
    <t>27458-92-0</t>
  </si>
  <si>
    <t>27458-94-2</t>
  </si>
  <si>
    <t>2809-21-4</t>
  </si>
  <si>
    <t>28631-35-8</t>
  </si>
  <si>
    <t>29761-21-5</t>
  </si>
  <si>
    <t>31570-04-4</t>
  </si>
  <si>
    <t>3813-05-6</t>
  </si>
  <si>
    <t>38640-62-9</t>
  </si>
  <si>
    <t>38641-94-0</t>
  </si>
  <si>
    <t>4075-81-4</t>
  </si>
  <si>
    <t>4259-15-8</t>
  </si>
  <si>
    <t>4329-03-7</t>
  </si>
  <si>
    <t>4719-04-4</t>
  </si>
  <si>
    <t>5064-31-3</t>
  </si>
  <si>
    <t>506-93-4</t>
  </si>
  <si>
    <t>51000-52-3</t>
  </si>
  <si>
    <t>518-47-8</t>
  </si>
  <si>
    <t>53445-37-7</t>
  </si>
  <si>
    <t>53469-21-9</t>
  </si>
  <si>
    <t>57213-69-1</t>
  </si>
  <si>
    <t>5742-17-6</t>
  </si>
  <si>
    <t>5742-19-8</t>
  </si>
  <si>
    <t>593-81-7</t>
  </si>
  <si>
    <t>61-73-4</t>
  </si>
  <si>
    <t>62-76-0</t>
  </si>
  <si>
    <t>64-02-8</t>
  </si>
  <si>
    <t>65-30-5</t>
  </si>
  <si>
    <t>6683-19-8</t>
  </si>
  <si>
    <t>68-04-2</t>
  </si>
  <si>
    <t>68439-50-9</t>
  </si>
  <si>
    <t>68515-47-9</t>
  </si>
  <si>
    <t>68526-86-3</t>
  </si>
  <si>
    <t>68938-07-8</t>
  </si>
  <si>
    <t>71662-46-9</t>
  </si>
  <si>
    <t>8004-87-3</t>
  </si>
  <si>
    <t>81-88-9</t>
  </si>
  <si>
    <t>886-86-2</t>
  </si>
  <si>
    <t>9002-93-1</t>
  </si>
  <si>
    <t>93762-80-2</t>
  </si>
  <si>
    <t>Sheet adapted from Louvet et al. (2026). Based on the IUCN Red List (2024) and FAO (2020)</t>
  </si>
  <si>
    <t>95% CI provided (z0.975=1.96)</t>
  </si>
  <si>
    <t>scale</t>
  </si>
  <si>
    <t>3.5. TrackMPD transfer rates between marine compartments</t>
  </si>
  <si>
    <t>SimpleBox directly reads these sheets to retrive data for fate factors and characterization factors calculations. The sheet contains regional landscape data (e.g. rainrate, wind speed, depth of compartments), polymer data (e.g. degradation rates, density), TrackMPD transfer rates, exposure and effect data (in water, soil, and sediments), and confidence intervals (distribution) when available.</t>
  </si>
  <si>
    <t>2.2. TrackMPD results</t>
  </si>
  <si>
    <t>2. Transfer rates in the marine environment</t>
  </si>
  <si>
    <t>2.1. Default sedimentation rates for low density polymers</t>
  </si>
  <si>
    <t>region</t>
  </si>
  <si>
    <t>polymer</t>
  </si>
  <si>
    <t>size</t>
  </si>
  <si>
    <t>shape</t>
  </si>
  <si>
    <t>Sphere</t>
  </si>
  <si>
    <t>Waarde</t>
  </si>
  <si>
    <t>VelInput</t>
  </si>
  <si>
    <t>AdvInput</t>
  </si>
  <si>
    <t>Fiber</t>
  </si>
  <si>
    <t>Film</t>
  </si>
  <si>
    <t>SBoo retrieves the regional values in this sheet to initialize the model for different regions. Keep in mind that the scale "Regional" of SB corresponds to our continental USEtox scale. "Continental" in Sb corresponds to global scale of USEtox.</t>
  </si>
  <si>
    <t>Default sedimentation rates are input when SBoo returns a settling velocity of 0 m/s (for particles with density lower than that of water). However, for the marine environment, these default settling velocities are not used, as TrackMPD is used to derive settling velocities from water surface to water column, from water column to sediments, at continental and global scales. These settling velocities can be found here.</t>
  </si>
  <si>
    <t>Settling and transfer rates derived from TrackMPD</t>
  </si>
  <si>
    <t>Hajjar, C., Bulle, C., Agez, M., Corella-Puertas, E., &amp; Boulay, A.-M. (2025). Identifying influencing physical and environmental parameters on fate and characterization factors for microplastic emissions in the marine environment. The International Journal of Life Cycle Assessment. https://doi.org/10.1007/s11367-024-02421-8</t>
  </si>
  <si>
    <t>Hajjar et al. (2025)</t>
  </si>
  <si>
    <t>CAS_Harmonized</t>
  </si>
  <si>
    <t>93763-87-2</t>
  </si>
  <si>
    <t>91722-10-0</t>
  </si>
  <si>
    <t>65996-71-6</t>
  </si>
  <si>
    <t>13963-57-0</t>
  </si>
  <si>
    <t>65996-69-2</t>
  </si>
  <si>
    <t>14038-43-8</t>
  </si>
  <si>
    <t>12111-24-9</t>
  </si>
  <si>
    <t>7681-38-1</t>
  </si>
  <si>
    <t>93685-79-1</t>
  </si>
  <si>
    <t>93685-80-4</t>
  </si>
  <si>
    <t>135800-37-2</t>
  </si>
  <si>
    <t>11138-60-6</t>
  </si>
  <si>
    <t>68424-31-7</t>
  </si>
  <si>
    <t>68441-94-1</t>
  </si>
  <si>
    <t>85116-93-4</t>
  </si>
  <si>
    <t>85566-29-6</t>
  </si>
  <si>
    <t>85586-24-9</t>
  </si>
  <si>
    <t>91050-89-4</t>
  </si>
  <si>
    <t>1463474-95-4</t>
  </si>
  <si>
    <t>84539-53-7</t>
  </si>
  <si>
    <t>84539-55-9</t>
  </si>
  <si>
    <t>161907-79-5</t>
  </si>
  <si>
    <t>91722-09-7</t>
  </si>
  <si>
    <t>158129-86-3</t>
  </si>
  <si>
    <t>1345-25-1</t>
  </si>
  <si>
    <t>10544-72-6</t>
  </si>
  <si>
    <t>19082-42-9</t>
  </si>
  <si>
    <t>10028-22-5</t>
  </si>
  <si>
    <t>7601-90-3</t>
  </si>
  <si>
    <t>22691-02-7</t>
  </si>
  <si>
    <t>9004-32-4</t>
  </si>
  <si>
    <t>6484-52-2</t>
  </si>
  <si>
    <t>102242-48-8</t>
  </si>
  <si>
    <t>102242-49-9</t>
  </si>
  <si>
    <t>166441-77-6</t>
  </si>
  <si>
    <t>90193-76-3</t>
  </si>
  <si>
    <t>91050-88-3</t>
  </si>
  <si>
    <t>59690-88-9</t>
  </si>
  <si>
    <t>1344-95-2</t>
  </si>
  <si>
    <t>85586-34-1</t>
  </si>
  <si>
    <t>100684-39-7</t>
  </si>
  <si>
    <t>100684-40-0</t>
  </si>
  <si>
    <t>12040-43-6</t>
  </si>
  <si>
    <t>1327-36-2</t>
  </si>
  <si>
    <t>1327-43-1</t>
  </si>
  <si>
    <t>1335-30-4</t>
  </si>
  <si>
    <t>42613-21-8</t>
  </si>
  <si>
    <t>64741-50-0</t>
  </si>
  <si>
    <t>64741-51-1</t>
  </si>
  <si>
    <t>64741-52-2</t>
  </si>
  <si>
    <t>64741-53-3</t>
  </si>
  <si>
    <t>64741-56-6</t>
  </si>
  <si>
    <t>64742-85-4</t>
  </si>
  <si>
    <t>64742-93-4</t>
  </si>
  <si>
    <t>68814-89-1</t>
  </si>
  <si>
    <t>8052-42-4</t>
  </si>
  <si>
    <t>92062-05-0</t>
  </si>
  <si>
    <t>92704-41-1</t>
  </si>
  <si>
    <t>1309-42-8</t>
  </si>
  <si>
    <t>84539-54-8</t>
  </si>
  <si>
    <t>7790-62-7</t>
  </si>
  <si>
    <t>68424-30-6</t>
  </si>
  <si>
    <t>3486-35-9</t>
  </si>
  <si>
    <t>59355-53-2</t>
  </si>
  <si>
    <t>546-93-0</t>
  </si>
  <si>
    <t>68201-32-1</t>
  </si>
  <si>
    <t>132983-41-6</t>
  </si>
  <si>
    <t>177966-51-7</t>
  </si>
  <si>
    <t>86472-37-9</t>
  </si>
  <si>
    <t>91050-80-5</t>
  </si>
  <si>
    <t>10042-76-9</t>
  </si>
  <si>
    <t>1633-05-2</t>
  </si>
  <si>
    <t>18480-07-4</t>
  </si>
  <si>
    <t>7757-82-6</t>
  </si>
  <si>
    <t>24800-44-0</t>
  </si>
  <si>
    <t>3495-36-1</t>
  </si>
  <si>
    <t>102184-95-2</t>
  </si>
  <si>
    <t>598-63-0</t>
  </si>
  <si>
    <t>1344-09-8</t>
  </si>
  <si>
    <t>57017-80-8</t>
  </si>
  <si>
    <t>12167-74-7</t>
  </si>
  <si>
    <t>13092-66-5</t>
  </si>
  <si>
    <t>14887-42-4</t>
  </si>
  <si>
    <t>7558-79-4</t>
  </si>
  <si>
    <t>7757-86-0</t>
  </si>
  <si>
    <t>7757-87-1</t>
  </si>
  <si>
    <t>7757-93-9</t>
  </si>
  <si>
    <t>7758-11-4</t>
  </si>
  <si>
    <t>7758-23-8</t>
  </si>
  <si>
    <t>7758-87-4</t>
  </si>
  <si>
    <t>7778-53-2</t>
  </si>
  <si>
    <t>660-68-4</t>
  </si>
  <si>
    <t>130525-62-1</t>
  </si>
  <si>
    <t>12136-45-7</t>
  </si>
  <si>
    <t>68130-53-0</t>
  </si>
  <si>
    <t>7647-14-5</t>
  </si>
  <si>
    <t>3811-04-9</t>
  </si>
  <si>
    <t>64742-89-8</t>
  </si>
  <si>
    <t>10043-52-4</t>
  </si>
  <si>
    <t>14797-73-0</t>
  </si>
  <si>
    <t>94581-02-9</t>
  </si>
  <si>
    <t>25322-69-4</t>
  </si>
  <si>
    <t>3047-33-4</t>
  </si>
  <si>
    <t>14265-44-2</t>
  </si>
  <si>
    <t>949109-75-5</t>
  </si>
  <si>
    <t>13601-19-9</t>
  </si>
  <si>
    <t>1410795-90-2</t>
  </si>
  <si>
    <t>68784-48-5</t>
  </si>
  <si>
    <t>68131-72-6</t>
  </si>
  <si>
    <t>6413-10-1</t>
  </si>
  <si>
    <t>1333-07-9</t>
  </si>
  <si>
    <t>15375-84-5</t>
  </si>
  <si>
    <t>234446-82-3</t>
  </si>
  <si>
    <t>67711-92-6</t>
  </si>
  <si>
    <t>15467-20-6</t>
  </si>
  <si>
    <t>4454-05-1</t>
  </si>
  <si>
    <t>39403-84-4</t>
  </si>
  <si>
    <t>66669-53-2</t>
  </si>
  <si>
    <t>51981-21-6</t>
  </si>
  <si>
    <t>5117-12-4</t>
  </si>
  <si>
    <t>52013-44-2</t>
  </si>
  <si>
    <t>64742-10-5</t>
  </si>
  <si>
    <t>91995-70-9</t>
  </si>
  <si>
    <t>12774-30-0</t>
  </si>
  <si>
    <t>151006-61-0</t>
  </si>
  <si>
    <t>34128-01-3</t>
  </si>
  <si>
    <t>12264-18-5</t>
  </si>
  <si>
    <t>130603-71-3</t>
  </si>
  <si>
    <t>55543-68-5</t>
  </si>
  <si>
    <t>1175612-76-6</t>
  </si>
  <si>
    <t>28305-25-1</t>
  </si>
  <si>
    <t>7631-99-4</t>
  </si>
  <si>
    <t>25321-41-9</t>
  </si>
  <si>
    <t>7601-54-9</t>
  </si>
  <si>
    <t>7647-15-6</t>
  </si>
  <si>
    <t>26919-50-6</t>
  </si>
  <si>
    <t>93981-14-7</t>
  </si>
  <si>
    <t>14402-88-1</t>
  </si>
  <si>
    <t>62-33-9</t>
  </si>
  <si>
    <t>67859-51-2</t>
  </si>
  <si>
    <t>67989-88-2</t>
  </si>
  <si>
    <t>68015-77-0</t>
  </si>
  <si>
    <t>128446-35-5</t>
  </si>
  <si>
    <t>8004-05-5</t>
  </si>
  <si>
    <t>85049-37-2</t>
  </si>
  <si>
    <t>91031-48-0</t>
  </si>
  <si>
    <t>151615-91-7</t>
  </si>
  <si>
    <t>1314-96-1</t>
  </si>
  <si>
    <t>7719-09-7</t>
  </si>
  <si>
    <t>8042-47-5</t>
  </si>
  <si>
    <t>5719-73-3</t>
  </si>
  <si>
    <t>58374-69-9</t>
  </si>
  <si>
    <t>7789-41-5</t>
  </si>
  <si>
    <t>14075-53-7</t>
  </si>
  <si>
    <t>16872-11-0</t>
  </si>
  <si>
    <t>7785-21-9</t>
  </si>
  <si>
    <t>30025-38-8</t>
  </si>
  <si>
    <t>3344-18-1</t>
  </si>
  <si>
    <t>813-94-5</t>
  </si>
  <si>
    <t>866-84-2</t>
  </si>
  <si>
    <t>1119-34-2</t>
  </si>
  <si>
    <t>1320-51-0</t>
  </si>
  <si>
    <t>101200-49-1</t>
  </si>
  <si>
    <t>101227-09-2</t>
  </si>
  <si>
    <t>1151-84-4</t>
  </si>
  <si>
    <t>130201-55-7</t>
  </si>
  <si>
    <t>130201-56-8</t>
  </si>
  <si>
    <t>1343-88-0</t>
  </si>
  <si>
    <t>13598-36-2</t>
  </si>
  <si>
    <t>1373883-45-4</t>
  </si>
  <si>
    <t>146177-84-6</t>
  </si>
  <si>
    <t>147256-33-5</t>
  </si>
  <si>
    <t>156653-67-7</t>
  </si>
  <si>
    <t>159875-28-2</t>
  </si>
  <si>
    <t>171966-22-6</t>
  </si>
  <si>
    <t>206886-58-0</t>
  </si>
  <si>
    <t>206886-64-8</t>
  </si>
  <si>
    <t>35052-92-7</t>
  </si>
  <si>
    <t>457883-29-3</t>
  </si>
  <si>
    <t>52479-58-0</t>
  </si>
  <si>
    <t>63310-16-7</t>
  </si>
  <si>
    <t>64543-93-7</t>
  </si>
  <si>
    <t>68514-35-2</t>
  </si>
  <si>
    <t>68938-84-1</t>
  </si>
  <si>
    <t>69012-27-7</t>
  </si>
  <si>
    <t>69430-40-6</t>
  </si>
  <si>
    <t>71808-39-4</t>
  </si>
  <si>
    <t>71809-65-9</t>
  </si>
  <si>
    <t>74135-10-7</t>
  </si>
  <si>
    <t>8016-81-7</t>
  </si>
  <si>
    <t>91696-74-1</t>
  </si>
  <si>
    <t>88917-22-0</t>
  </si>
  <si>
    <t>13762-14-6</t>
  </si>
  <si>
    <t>7778-18-9</t>
  </si>
  <si>
    <t>8061-51-6</t>
  </si>
  <si>
    <t>533-96-0</t>
  </si>
  <si>
    <t>1413933-05-7</t>
  </si>
  <si>
    <t>638-38-0</t>
  </si>
  <si>
    <t>66069-34-9</t>
  </si>
  <si>
    <t>39322-78-6</t>
  </si>
  <si>
    <t>93572-43-1</t>
  </si>
  <si>
    <t>13780-39-7</t>
  </si>
  <si>
    <t>81898-60-4</t>
  </si>
  <si>
    <t>1303-96-4</t>
  </si>
  <si>
    <t>7550-45-0</t>
  </si>
  <si>
    <t>10026-04-7</t>
  </si>
  <si>
    <t>57017-81-9</t>
  </si>
  <si>
    <t>2680-03-7</t>
  </si>
  <si>
    <t>9004-77-7</t>
  </si>
  <si>
    <t>1067-25-0</t>
  </si>
  <si>
    <t>93857-00-2</t>
  </si>
  <si>
    <t>101316-69-2</t>
  </si>
  <si>
    <t>101316-72-7</t>
  </si>
  <si>
    <t>64741-76-0</t>
  </si>
  <si>
    <t>64741-88-4</t>
  </si>
  <si>
    <t>64741-89-5</t>
  </si>
  <si>
    <t>64741-95-3</t>
  </si>
  <si>
    <t>64741-96-4</t>
  </si>
  <si>
    <t>64741-97-5</t>
  </si>
  <si>
    <t>64742-01-4</t>
  </si>
  <si>
    <t>64742-44-5</t>
  </si>
  <si>
    <t>64742-52-5</t>
  </si>
  <si>
    <t>64742-53-6</t>
  </si>
  <si>
    <t>64742-54-7</t>
  </si>
  <si>
    <t>64742-55-8</t>
  </si>
  <si>
    <t>64742-56-9</t>
  </si>
  <si>
    <t>64742-57-0</t>
  </si>
  <si>
    <t>64742-62-7</t>
  </si>
  <si>
    <t>64742-65-0</t>
  </si>
  <si>
    <t>64742-70-7</t>
  </si>
  <si>
    <t>64742-71-8</t>
  </si>
  <si>
    <t>70514-12-4</t>
  </si>
  <si>
    <t>72623-85-9</t>
  </si>
  <si>
    <t>72623-86-0</t>
  </si>
  <si>
    <t>72623-87-1</t>
  </si>
  <si>
    <t>74869-22-0</t>
  </si>
  <si>
    <t>90669-74-2</t>
  </si>
  <si>
    <t>91770-57-9</t>
  </si>
  <si>
    <t>91995-40-3</t>
  </si>
  <si>
    <t>94733-08-1</t>
  </si>
  <si>
    <t>94733-15-0</t>
  </si>
  <si>
    <t>97862-82-3</t>
  </si>
  <si>
    <t>409-21-2</t>
  </si>
  <si>
    <t>68475-76-3</t>
  </si>
  <si>
    <t>7447-40-7</t>
  </si>
  <si>
    <t>93686-48-7</t>
  </si>
  <si>
    <t>13825-74-6</t>
  </si>
  <si>
    <t>12389-75-2</t>
  </si>
  <si>
    <t>19529-38-5</t>
  </si>
  <si>
    <t>7216-95-7</t>
  </si>
  <si>
    <t>85959-68-8</t>
  </si>
  <si>
    <t>12411-64-2</t>
  </si>
  <si>
    <t>12612-50-9</t>
  </si>
  <si>
    <t>13769-81-8</t>
  </si>
  <si>
    <t>18868-43-4</t>
  </si>
  <si>
    <t>27546-07-2</t>
  </si>
  <si>
    <t>7789-82-4</t>
  </si>
  <si>
    <t>84144-95-6</t>
  </si>
  <si>
    <t>86089-09-0</t>
  </si>
  <si>
    <t>14025-15-1</t>
  </si>
  <si>
    <t>10377-60-3</t>
  </si>
  <si>
    <t>61789-87-5</t>
  </si>
  <si>
    <t>61790-48-5</t>
  </si>
  <si>
    <t>68584-26-9</t>
  </si>
  <si>
    <t>93820-55-4</t>
  </si>
  <si>
    <t>7637-07-2</t>
  </si>
  <si>
    <t>1280193-05-6</t>
  </si>
  <si>
    <t>165172-60-1</t>
  </si>
  <si>
    <t>37247-91-9</t>
  </si>
  <si>
    <t>134737-17-0</t>
  </si>
  <si>
    <t>52623-84-4</t>
  </si>
  <si>
    <t>95312-90-6</t>
  </si>
  <si>
    <t>27813-02-1</t>
  </si>
  <si>
    <t>14808-79-8</t>
  </si>
  <si>
    <t>84713-17-7</t>
  </si>
  <si>
    <t>134595-59-8</t>
  </si>
  <si>
    <t>61789-85-3</t>
  </si>
  <si>
    <t>68584-22-5</t>
  </si>
  <si>
    <t>68584-23-6</t>
  </si>
  <si>
    <t>68608-26-4</t>
  </si>
  <si>
    <t>90194-27-7</t>
  </si>
  <si>
    <t>34041-09-3</t>
  </si>
  <si>
    <t>55949-38-7</t>
  </si>
  <si>
    <t>1000172-11-1</t>
  </si>
  <si>
    <t>151006-58-5</t>
  </si>
  <si>
    <t>151006-60-9</t>
  </si>
  <si>
    <t>151006-62-1</t>
  </si>
  <si>
    <t>151006-63-2</t>
  </si>
  <si>
    <t>157707-86-3</t>
  </si>
  <si>
    <t>163149-28-8</t>
  </si>
  <si>
    <t>68649-11-6</t>
  </si>
  <si>
    <t>68649-12-7</t>
  </si>
  <si>
    <t>883233-48-5</t>
  </si>
  <si>
    <t>883233-91-8</t>
  </si>
  <si>
    <t>883233-93-0</t>
  </si>
  <si>
    <t>440-17-5</t>
  </si>
  <si>
    <t>68603-11-2</t>
  </si>
  <si>
    <t>22113-87-7</t>
  </si>
  <si>
    <t>10016-20-3</t>
  </si>
  <si>
    <t>17465-86-0</t>
  </si>
  <si>
    <t>7585-39-9</t>
  </si>
  <si>
    <t>161907-80-8</t>
  </si>
  <si>
    <t>2300-66-5</t>
  </si>
  <si>
    <t>160683-19-2</t>
  </si>
  <si>
    <t>22042-96-2</t>
  </si>
  <si>
    <t>61792-09-4</t>
  </si>
  <si>
    <t>84852-49-3</t>
  </si>
  <si>
    <t>6834-92-0</t>
  </si>
  <si>
    <t>89797-01-3</t>
  </si>
  <si>
    <t>14852-17-6</t>
  </si>
  <si>
    <t>13826-83-0</t>
  </si>
  <si>
    <t>25322-68-3</t>
  </si>
  <si>
    <t>14025-21-9</t>
  </si>
  <si>
    <t>68002-78-8</t>
  </si>
  <si>
    <t>68002-79-9</t>
  </si>
  <si>
    <t>91001-61-5</t>
  </si>
  <si>
    <t>92113-48-9</t>
  </si>
  <si>
    <t>7757-79-1</t>
  </si>
  <si>
    <t>73561-16-7</t>
  </si>
  <si>
    <t>2550-06-3</t>
  </si>
  <si>
    <t>51158-19-1</t>
  </si>
  <si>
    <t>107246-80-0</t>
  </si>
  <si>
    <t>111211-40-6</t>
  </si>
  <si>
    <t>56180-94-0</t>
  </si>
  <si>
    <t>15709-82-7</t>
  </si>
  <si>
    <t>26248-42-0</t>
  </si>
  <si>
    <t>51222-40-3</t>
  </si>
  <si>
    <t>481066-69-7</t>
  </si>
  <si>
    <t>98635-34-8</t>
  </si>
  <si>
    <t>51158-21-5</t>
  </si>
  <si>
    <t>100684-33-1</t>
  </si>
  <si>
    <t>1234694-02-0</t>
  </si>
  <si>
    <t>1264747-45-6</t>
  </si>
  <si>
    <t>128446-36-6</t>
  </si>
  <si>
    <t>1317-35-7</t>
  </si>
  <si>
    <t>1365095-43-7</t>
  </si>
  <si>
    <t>143239-08-1</t>
  </si>
  <si>
    <t>147853-32-5</t>
  </si>
  <si>
    <t>147900-93-4</t>
  </si>
  <si>
    <t>148691-66-1</t>
  </si>
  <si>
    <t>162627-17-0</t>
  </si>
  <si>
    <t>178671-58-4</t>
  </si>
  <si>
    <t>203515-86-0</t>
  </si>
  <si>
    <t>308065-15-8</t>
  </si>
  <si>
    <t>333459-85-1</t>
  </si>
  <si>
    <t>537-01-9</t>
  </si>
  <si>
    <t>544-17-2</t>
  </si>
  <si>
    <t>56287-23-1</t>
  </si>
  <si>
    <t>5895-46-5</t>
  </si>
  <si>
    <t>63231-60-7</t>
  </si>
  <si>
    <t>63393-93-1</t>
  </si>
  <si>
    <t>64742-42-3</t>
  </si>
  <si>
    <t>64742-43-4</t>
  </si>
  <si>
    <t>64742-51-4</t>
  </si>
  <si>
    <t>64742-60-5</t>
  </si>
  <si>
    <t>64742-61-6</t>
  </si>
  <si>
    <t>64742-67-2</t>
  </si>
  <si>
    <t>64743-01-7</t>
  </si>
  <si>
    <t>649747-80-8</t>
  </si>
  <si>
    <t>67762-63-4</t>
  </si>
  <si>
    <t>68425-34-3</t>
  </si>
  <si>
    <t>68604-38-6</t>
  </si>
  <si>
    <t>7440-45-1</t>
  </si>
  <si>
    <t>75198-80-0</t>
  </si>
  <si>
    <t>8002-74-2</t>
  </si>
  <si>
    <t>8009-03-8</t>
  </si>
  <si>
    <t>83249-32-5</t>
  </si>
  <si>
    <t>84988-74-9</t>
  </si>
  <si>
    <t>84988-79-4</t>
  </si>
  <si>
    <t>85408-76-0</t>
  </si>
  <si>
    <t>85865-69-6</t>
  </si>
  <si>
    <t>90669-78-6</t>
  </si>
  <si>
    <t>91031-58-2</t>
  </si>
  <si>
    <t>91051-05-7</t>
  </si>
  <si>
    <t>92044-87-6</t>
  </si>
  <si>
    <t>92045-12-0</t>
  </si>
  <si>
    <t>92045-76-6</t>
  </si>
  <si>
    <t>92045-77-7</t>
  </si>
  <si>
    <t>92062-09-4</t>
  </si>
  <si>
    <t>93924-19-7</t>
  </si>
  <si>
    <t>93924-32-4</t>
  </si>
  <si>
    <t>939402-02-5</t>
  </si>
  <si>
    <t>9000-90-2</t>
  </si>
  <si>
    <t>7487-88-9</t>
  </si>
  <si>
    <t>7601-89-0</t>
  </si>
  <si>
    <t>26591-72-0</t>
  </si>
  <si>
    <t>12033-94-2</t>
  </si>
  <si>
    <t>11120-25-5</t>
  </si>
  <si>
    <t>12028-48-7</t>
  </si>
  <si>
    <t>12036-22-5</t>
  </si>
  <si>
    <t>12070-12-1</t>
  </si>
  <si>
    <t>1314-35-8</t>
  </si>
  <si>
    <t>39318-18-8</t>
  </si>
  <si>
    <t>7440-33-7</t>
  </si>
  <si>
    <t>7783-03-1</t>
  </si>
  <si>
    <t>304-59-6</t>
  </si>
  <si>
    <t>68333-89-1</t>
  </si>
  <si>
    <t>8050-81-5</t>
  </si>
  <si>
    <t>1313-27-5</t>
  </si>
  <si>
    <t>130221-75-9</t>
  </si>
  <si>
    <t>31795-24-1</t>
  </si>
  <si>
    <t>74665-84-2</t>
  </si>
  <si>
    <t>51181-50-1</t>
  </si>
  <si>
    <t>65996-95-4</t>
  </si>
  <si>
    <t>7722-76-1</t>
  </si>
  <si>
    <t>7783-28-0</t>
  </si>
  <si>
    <t>3214-47-9</t>
  </si>
  <si>
    <t>39315-87-2</t>
  </si>
  <si>
    <t>39315-97-4</t>
  </si>
  <si>
    <t>8032-80-2</t>
  </si>
  <si>
    <t>84402-58-4</t>
  </si>
  <si>
    <t>7697-37-2</t>
  </si>
  <si>
    <t>7778-77-0</t>
  </si>
  <si>
    <t>92908-35-5</t>
  </si>
  <si>
    <t>92908-36-6</t>
  </si>
  <si>
    <t>7631-95-0</t>
  </si>
  <si>
    <t>68784-17-8</t>
  </si>
  <si>
    <t>848301-66-6</t>
  </si>
  <si>
    <t>848301-67-7</t>
  </si>
  <si>
    <t>2550-02-9</t>
  </si>
  <si>
    <t>68610-84-4</t>
  </si>
  <si>
    <t>122467-32-7</t>
  </si>
  <si>
    <t>68411-76-7</t>
  </si>
  <si>
    <t>51158-18-0</t>
  </si>
  <si>
    <t>7773-06-0</t>
  </si>
  <si>
    <t>67762-64-5</t>
  </si>
  <si>
    <t>161907-77-3</t>
  </si>
  <si>
    <t>123-41-1</t>
  </si>
  <si>
    <t>78-73-9</t>
  </si>
  <si>
    <t>30899-19-5</t>
  </si>
  <si>
    <t>546-68-9</t>
  </si>
  <si>
    <t>7778-80-5</t>
  </si>
  <si>
    <t>8011-76-5</t>
  </si>
  <si>
    <t>26678-02-4</t>
  </si>
  <si>
    <t>22036-77-7</t>
  </si>
  <si>
    <t>85480-89-3</t>
  </si>
  <si>
    <t>25550-51-0</t>
  </si>
  <si>
    <t>74665-86-4</t>
  </si>
  <si>
    <t>103969-79-5</t>
  </si>
  <si>
    <t>141557-57-5</t>
  </si>
  <si>
    <t>70714-66-8</t>
  </si>
  <si>
    <t>25633-33-4</t>
  </si>
  <si>
    <t>68333-79-9</t>
  </si>
  <si>
    <t>57017-75-1</t>
  </si>
  <si>
    <t>142-72-3</t>
  </si>
  <si>
    <t>38820-59-6</t>
  </si>
  <si>
    <t>17572-97-3</t>
  </si>
  <si>
    <t>2001-94-7</t>
  </si>
  <si>
    <t>68002-70-0</t>
  </si>
  <si>
    <t>63513-77-9</t>
  </si>
  <si>
    <t>128344-23-0</t>
  </si>
  <si>
    <t>7439-95-4</t>
  </si>
  <si>
    <t>1235390-87-0</t>
  </si>
  <si>
    <t>220794-90-1</t>
  </si>
  <si>
    <t>68855-45-8</t>
  </si>
  <si>
    <t>7664-39-3</t>
  </si>
  <si>
    <t>111109-77-4</t>
  </si>
  <si>
    <t>4223-03-4</t>
  </si>
  <si>
    <t>143683-24-3</t>
  </si>
  <si>
    <t>31694-55-0</t>
  </si>
  <si>
    <t>114565-65-0</t>
  </si>
  <si>
    <t>497-19-8</t>
  </si>
  <si>
    <t>139-33-3</t>
  </si>
  <si>
    <t>139-89-9</t>
  </si>
  <si>
    <t>15934-01-7</t>
  </si>
  <si>
    <t>68413-60-5</t>
  </si>
  <si>
    <t>1332-14-5</t>
  </si>
  <si>
    <t>142-88-1</t>
  </si>
  <si>
    <t>1207435-39-9</t>
  </si>
  <si>
    <t>12225-21-7</t>
  </si>
  <si>
    <t>1330-43-4</t>
  </si>
  <si>
    <t>342573-75-5</t>
  </si>
  <si>
    <t>109125-56-6</t>
  </si>
  <si>
    <t>1300-21-6</t>
  </si>
  <si>
    <t>149901-23-5</t>
  </si>
  <si>
    <t>585540-47-2</t>
  </si>
  <si>
    <t>70750-63-9</t>
  </si>
  <si>
    <t>171172-56-8</t>
  </si>
  <si>
    <t>20262-58-2</t>
  </si>
  <si>
    <t>89857-06-7</t>
  </si>
  <si>
    <t>1305-78-8</t>
  </si>
  <si>
    <t>220410-74-2</t>
  </si>
  <si>
    <t>98635-31-5</t>
  </si>
  <si>
    <t>68441-62-3</t>
  </si>
  <si>
    <t>139479-51-9</t>
  </si>
  <si>
    <t>19524-06-2</t>
  </si>
  <si>
    <t>7379-35-3</t>
  </si>
  <si>
    <t>53037-34-6</t>
  </si>
  <si>
    <t>935553-85-8</t>
  </si>
  <si>
    <t>83137-15-9</t>
  </si>
  <si>
    <t>39278-82-5</t>
  </si>
  <si>
    <t>68308-61-2</t>
  </si>
  <si>
    <t>8007-24-7</t>
  </si>
  <si>
    <t>145537-87-7</t>
  </si>
  <si>
    <t>13870-28-5</t>
  </si>
  <si>
    <t>866259-61-2</t>
  </si>
  <si>
    <t>67762-53-2</t>
  </si>
  <si>
    <t>111451-13-9</t>
  </si>
  <si>
    <t>931431-22-0</t>
  </si>
  <si>
    <t>584-08-7</t>
  </si>
  <si>
    <t>68610-90-2</t>
  </si>
  <si>
    <t>7681-49-4</t>
  </si>
  <si>
    <t>96152-40-8</t>
  </si>
  <si>
    <t>1190931-27-1</t>
  </si>
  <si>
    <t>96805-65-1</t>
  </si>
  <si>
    <t>136213-71-3</t>
  </si>
  <si>
    <t>26038-87-9</t>
  </si>
  <si>
    <t>67952-33-4</t>
  </si>
  <si>
    <t>94095-04-2</t>
  </si>
  <si>
    <t>161412-69-7</t>
  </si>
  <si>
    <t>7027-11-4</t>
  </si>
  <si>
    <t>111451-16-2</t>
  </si>
  <si>
    <t>36631-30-8</t>
  </si>
  <si>
    <t>92511-22-3</t>
  </si>
  <si>
    <t>130201-57-9</t>
  </si>
  <si>
    <t>68603-87-2</t>
  </si>
  <si>
    <t>85153-92-0</t>
  </si>
  <si>
    <t>3087-36-3</t>
  </si>
  <si>
    <t>117409-78-6</t>
  </si>
  <si>
    <t>20592-85-2</t>
  </si>
  <si>
    <t>7727-43-7</t>
  </si>
  <si>
    <t>945860-32-2</t>
  </si>
  <si>
    <t>163062-28-0</t>
  </si>
  <si>
    <t>161412-70-0</t>
  </si>
  <si>
    <t>35687-90-2</t>
  </si>
  <si>
    <t>636-70-4</t>
  </si>
  <si>
    <t>13814-97-6</t>
  </si>
  <si>
    <t>13472-45-2</t>
  </si>
  <si>
    <t>34090-76-1</t>
  </si>
  <si>
    <t>1344-00-9</t>
  </si>
  <si>
    <t>96152-43-1</t>
  </si>
  <si>
    <t>84170-74-1</t>
  </si>
  <si>
    <t>136248-03-8</t>
  </si>
  <si>
    <t>4501-00-2</t>
  </si>
  <si>
    <t>12627-14-4</t>
  </si>
  <si>
    <t>125224-62-6</t>
  </si>
  <si>
    <t>85204-10-0</t>
  </si>
  <si>
    <t>104040-79-1</t>
  </si>
  <si>
    <t>57601-56-6</t>
  </si>
  <si>
    <t>76123-46-1</t>
  </si>
  <si>
    <t>154362-43-3</t>
  </si>
  <si>
    <t>126-96-5</t>
  </si>
  <si>
    <t>68476-55-1</t>
  </si>
  <si>
    <t>11070-44-3</t>
  </si>
  <si>
    <t>66071-94-1</t>
  </si>
  <si>
    <t>613246-75-6</t>
  </si>
  <si>
    <t>7775-27-1</t>
  </si>
  <si>
    <t>129423-54-7</t>
  </si>
  <si>
    <t>178452-66-9</t>
  </si>
  <si>
    <t>256513-67-4</t>
  </si>
  <si>
    <t>4130-08-9</t>
  </si>
  <si>
    <t>26266-57-9</t>
  </si>
  <si>
    <t>115326-86-8</t>
  </si>
  <si>
    <t>154336-20-6</t>
  </si>
  <si>
    <t>25956-17-6</t>
  </si>
  <si>
    <t>65140-91-2</t>
  </si>
  <si>
    <t>2117-11-5</t>
  </si>
  <si>
    <t>2232-08-8</t>
  </si>
  <si>
    <t>102242-52-4</t>
  </si>
  <si>
    <t>68604-41-1</t>
  </si>
  <si>
    <t>32492-61-8</t>
  </si>
  <si>
    <t>155522-07-9</t>
  </si>
  <si>
    <t>106027-83-2</t>
  </si>
  <si>
    <t>1338-41-6</t>
  </si>
  <si>
    <t>92202-14-7</t>
  </si>
  <si>
    <t>149850-29-3</t>
  </si>
  <si>
    <t>59-97-2</t>
  </si>
  <si>
    <t>68153-38-8</t>
  </si>
  <si>
    <t>14402-89-2</t>
  </si>
  <si>
    <t>148878-21-1</t>
  </si>
  <si>
    <t>148878-22-2</t>
  </si>
  <si>
    <t>157577-99-6</t>
  </si>
  <si>
    <t>178938-03-9</t>
  </si>
  <si>
    <t>814-80-2</t>
  </si>
  <si>
    <t>25134-21-8</t>
  </si>
  <si>
    <t>146206-05-5</t>
  </si>
  <si>
    <t>9032-08-0</t>
  </si>
  <si>
    <t>5370-08-1</t>
  </si>
  <si>
    <t>71-63-6</t>
  </si>
  <si>
    <t>90170-42-6</t>
  </si>
  <si>
    <t>2144-08-3</t>
  </si>
  <si>
    <t>7775-09-9</t>
  </si>
  <si>
    <t>3302-10-1</t>
  </si>
  <si>
    <t>2580-78-1</t>
  </si>
  <si>
    <t>136-51-6</t>
  </si>
  <si>
    <t>22464-99-9</t>
  </si>
  <si>
    <t>10476-85-4</t>
  </si>
  <si>
    <t>3572-06-3</t>
  </si>
  <si>
    <t>57754-85-5</t>
  </si>
  <si>
    <t>14691-80-6</t>
  </si>
  <si>
    <t>7722-88-5</t>
  </si>
  <si>
    <t>6428-31-5</t>
  </si>
  <si>
    <t>67701-28-4</t>
  </si>
  <si>
    <t>68002-71-1</t>
  </si>
  <si>
    <t>173011-03-5</t>
  </si>
  <si>
    <t>1233733-31-7</t>
  </si>
  <si>
    <t>7440-67-7</t>
  </si>
  <si>
    <t>68153-01-5</t>
  </si>
  <si>
    <t>17927-72-9</t>
  </si>
  <si>
    <t>7758-16-9</t>
  </si>
  <si>
    <t>68921-51-7</t>
  </si>
  <si>
    <t>3825-26-1</t>
  </si>
  <si>
    <t>133986-51-3</t>
  </si>
  <si>
    <t>55635-13-7</t>
  </si>
  <si>
    <t>151257-01-1</t>
  </si>
  <si>
    <t>148878-18-6</t>
  </si>
  <si>
    <t>68611-64-3</t>
  </si>
  <si>
    <t>68424-35-1</t>
  </si>
  <si>
    <t>86386-75-6</t>
  </si>
  <si>
    <t>22228-82-6</t>
  </si>
  <si>
    <t>1312-76-1</t>
  </si>
  <si>
    <t>10124-37-5</t>
  </si>
  <si>
    <t>67-73-2</t>
  </si>
  <si>
    <t>21351-39-3</t>
  </si>
  <si>
    <t>13845-36-8</t>
  </si>
  <si>
    <t>7758-29-4</t>
  </si>
  <si>
    <t>39341-15-6</t>
  </si>
  <si>
    <t>68475-60-5</t>
  </si>
  <si>
    <t>59865-13-3</t>
  </si>
  <si>
    <t>7789-17-5</t>
  </si>
  <si>
    <t>91995-60-7</t>
  </si>
  <si>
    <t>77538-19-3</t>
  </si>
  <si>
    <t>85536-87-4</t>
  </si>
  <si>
    <t>1258274-08-6</t>
  </si>
  <si>
    <t>12645-31-7</t>
  </si>
  <si>
    <t>1309-60-0</t>
  </si>
  <si>
    <t>65997-17-3</t>
  </si>
  <si>
    <t>68921-52-8</t>
  </si>
  <si>
    <t>1115-70-4</t>
  </si>
  <si>
    <t>16652-76-9</t>
  </si>
  <si>
    <t>171599-85-2</t>
  </si>
  <si>
    <t>178949-82-1</t>
  </si>
  <si>
    <t>217464-38-5</t>
  </si>
  <si>
    <t>7440-70-2</t>
  </si>
  <si>
    <t>83897-84-1</t>
  </si>
  <si>
    <t>85117-09-5</t>
  </si>
  <si>
    <t>68606-18-8</t>
  </si>
  <si>
    <t>95500-19-9</t>
  </si>
  <si>
    <t>68081-77-6</t>
  </si>
  <si>
    <t>1443751-77-6</t>
  </si>
  <si>
    <t>138003-56-2</t>
  </si>
  <si>
    <t>971-74-4</t>
  </si>
  <si>
    <t>68139-89-9</t>
  </si>
  <si>
    <t>182926-43-8</t>
  </si>
  <si>
    <t>1432-14-0</t>
  </si>
  <si>
    <t>53404-23-2</t>
  </si>
  <si>
    <t>7789-18-6</t>
  </si>
  <si>
    <t>28001-58-3</t>
  </si>
  <si>
    <t>2551-62-4</t>
  </si>
  <si>
    <t>89157-03-9</t>
  </si>
  <si>
    <t>85186-92-1</t>
  </si>
  <si>
    <t>1263-89-4</t>
  </si>
  <si>
    <t>16949-65-8</t>
  </si>
  <si>
    <t>171171-76-9</t>
  </si>
  <si>
    <t>27138-01-8</t>
  </si>
  <si>
    <t>31831-53-5</t>
  </si>
  <si>
    <t>36609-29-7</t>
  </si>
  <si>
    <t>10294-54-9</t>
  </si>
  <si>
    <t>21351-79-1</t>
  </si>
  <si>
    <t>135-37-5</t>
  </si>
  <si>
    <t>12407-86-2</t>
  </si>
  <si>
    <t>180850-95-7</t>
  </si>
  <si>
    <t>193562-37-7</t>
  </si>
  <si>
    <t>28706-25-4</t>
  </si>
  <si>
    <t>371921-43-6</t>
  </si>
  <si>
    <t>375380-28-2</t>
  </si>
  <si>
    <t>738587-10-5</t>
  </si>
  <si>
    <t>853782-51-1</t>
  </si>
  <si>
    <t>944730-39-6</t>
  </si>
  <si>
    <t>94624-12-1</t>
  </si>
  <si>
    <t>124605-82-9</t>
  </si>
  <si>
    <t>13327-32-7</t>
  </si>
  <si>
    <t>7439-98-7</t>
  </si>
  <si>
    <t>1317-80-2</t>
  </si>
  <si>
    <t>98072-94-7</t>
  </si>
  <si>
    <t>90438-79-2</t>
  </si>
  <si>
    <t>96949-22-3</t>
  </si>
  <si>
    <t>177794-75-1</t>
  </si>
  <si>
    <t>68514-28-3</t>
  </si>
  <si>
    <t>7789-80-2</t>
  </si>
  <si>
    <t>125005-87-0</t>
  </si>
  <si>
    <t>136213-76-8</t>
  </si>
  <si>
    <t>76359-37-0</t>
  </si>
  <si>
    <t>7790-94-5</t>
  </si>
  <si>
    <t>2768-02-7</t>
  </si>
  <si>
    <t>16984-48-8</t>
  </si>
  <si>
    <t>68187-32-6</t>
  </si>
  <si>
    <t>68131-04-4</t>
  </si>
  <si>
    <t>68647-86-9</t>
  </si>
  <si>
    <t>8012-69-9</t>
  </si>
  <si>
    <t>12008-41-2</t>
  </si>
  <si>
    <t>1303-86-2</t>
  </si>
  <si>
    <t>145022-44-2</t>
  </si>
  <si>
    <t>208538-34-5</t>
  </si>
  <si>
    <t>7704-34-9</t>
  </si>
  <si>
    <t>199876-46-5</t>
  </si>
  <si>
    <t>23293-23-4</t>
  </si>
  <si>
    <t>25377-72-4</t>
  </si>
  <si>
    <t>2478-10-6</t>
  </si>
  <si>
    <t>2414-98-4</t>
  </si>
  <si>
    <t>8013-75-0</t>
  </si>
  <si>
    <t>75923-58-9</t>
  </si>
  <si>
    <t>78620-07-2</t>
  </si>
  <si>
    <t>85153-93-1</t>
  </si>
  <si>
    <t>28182-81-2</t>
  </si>
  <si>
    <t>931431-23-1</t>
  </si>
  <si>
    <t>12769-96-9</t>
  </si>
  <si>
    <t>57455-37-5</t>
  </si>
  <si>
    <t>477795-15-6</t>
  </si>
  <si>
    <t>68551-11-1</t>
  </si>
  <si>
    <t>75234-41-2</t>
  </si>
  <si>
    <t>92170-84-8</t>
  </si>
  <si>
    <t>12027-67-7</t>
  </si>
  <si>
    <t>32257-57-1</t>
  </si>
  <si>
    <t>51178-75-7</t>
  </si>
  <si>
    <t>1309975-18-5</t>
  </si>
  <si>
    <t>10025-87-3</t>
  </si>
  <si>
    <t>10043-11-5</t>
  </si>
  <si>
    <t>100684-20-6</t>
  </si>
  <si>
    <t>1007578-75-7</t>
  </si>
  <si>
    <t>1015447-12-7</t>
  </si>
  <si>
    <t>10163-15-2</t>
  </si>
  <si>
    <t>1016986-95-0</t>
  </si>
  <si>
    <t>1034015-52-5</t>
  </si>
  <si>
    <t>104517-95-5</t>
  </si>
  <si>
    <t>1061328-86-6</t>
  </si>
  <si>
    <t>106276-80-6</t>
  </si>
  <si>
    <t>1066-30-4</t>
  </si>
  <si>
    <t>106646-89-3</t>
  </si>
  <si>
    <t>1085852-72-7</t>
  </si>
  <si>
    <t>1101874-33-2</t>
  </si>
  <si>
    <t>11097-59-9</t>
  </si>
  <si>
    <t>11118-57-3</t>
  </si>
  <si>
    <t>111497-86-0</t>
  </si>
  <si>
    <t>111754-37-1</t>
  </si>
  <si>
    <t>114367-12-3</t>
  </si>
  <si>
    <t>114803-11-1</t>
  </si>
  <si>
    <t>1160164-88-4</t>
  </si>
  <si>
    <t>116912-64-2</t>
  </si>
  <si>
    <t>117172-56-2</t>
  </si>
  <si>
    <t>117829-74-0</t>
  </si>
  <si>
    <t>1202571-04-7</t>
  </si>
  <si>
    <t>12031-95-7</t>
  </si>
  <si>
    <t>12037-29-5</t>
  </si>
  <si>
    <t>12037-47-7</t>
  </si>
  <si>
    <t>120479-61-0</t>
  </si>
  <si>
    <t>12202-82-3</t>
  </si>
  <si>
    <t>1231728-34-9</t>
  </si>
  <si>
    <t>1246273-07-3</t>
  </si>
  <si>
    <t>12567-73-6</t>
  </si>
  <si>
    <t>125971-95-1</t>
  </si>
  <si>
    <t>1266545-64-5</t>
  </si>
  <si>
    <t>1266545-66-7</t>
  </si>
  <si>
    <t>1266545-86-1</t>
  </si>
  <si>
    <t>1266545-93-0</t>
  </si>
  <si>
    <t>1266545-95-2</t>
  </si>
  <si>
    <t>12777-87-6</t>
  </si>
  <si>
    <t>128446-33-3</t>
  </si>
  <si>
    <t>128446-34-4</t>
  </si>
  <si>
    <t>128645-43-2</t>
  </si>
  <si>
    <t>1307233-42-6</t>
  </si>
  <si>
    <t>13127-18-9</t>
  </si>
  <si>
    <t>1312943-30-8</t>
  </si>
  <si>
    <t>1313-97-9</t>
  </si>
  <si>
    <t>1314-56-3</t>
  </si>
  <si>
    <t>1314035-84-1</t>
  </si>
  <si>
    <t>1314035-92-1</t>
  </si>
  <si>
    <t>1316184-44-7</t>
  </si>
  <si>
    <t>1316184-79-8</t>
  </si>
  <si>
    <t>1327197-44-3</t>
  </si>
  <si>
    <t>1328882-36-5</t>
  </si>
  <si>
    <t>133057-91-7</t>
  </si>
  <si>
    <t>13419-15-3</t>
  </si>
  <si>
    <t>1345-07-9</t>
  </si>
  <si>
    <t>13472-33-8</t>
  </si>
  <si>
    <t>134863-74-4</t>
  </si>
  <si>
    <t>1350725-68-6</t>
  </si>
  <si>
    <t>13598-65-7</t>
  </si>
  <si>
    <t>1364681-45-7</t>
  </si>
  <si>
    <t>13709-38-1</t>
  </si>
  <si>
    <t>1379524-03-4</t>
  </si>
  <si>
    <t>13845-18-6</t>
  </si>
  <si>
    <t>138776-88-2</t>
  </si>
  <si>
    <t>139-42-4</t>
  </si>
  <si>
    <t>1393571-43-1</t>
  </si>
  <si>
    <t>1422423-64-0</t>
  </si>
  <si>
    <t>144086-03-3</t>
  </si>
  <si>
    <t>145908-62-9</t>
  </si>
  <si>
    <t>148462-56-0</t>
  </si>
  <si>
    <t>149144-85-4</t>
  </si>
  <si>
    <t>149144-86-5</t>
  </si>
  <si>
    <t>149850-31-7</t>
  </si>
  <si>
    <t>151213-40-0</t>
  </si>
  <si>
    <t>152397-21-2</t>
  </si>
  <si>
    <t>152845-00-6</t>
  </si>
  <si>
    <t>154212-58-5</t>
  </si>
  <si>
    <t>155090-83-8</t>
  </si>
  <si>
    <t>155522-15-9</t>
  </si>
  <si>
    <t>155773-67-4</t>
  </si>
  <si>
    <t>156157-97-0</t>
  </si>
  <si>
    <t>156738-27-1</t>
  </si>
  <si>
    <t>156769-97-0</t>
  </si>
  <si>
    <t>157707-93-2</t>
  </si>
  <si>
    <t>158318-67-3</t>
  </si>
  <si>
    <t>159139-35-2</t>
  </si>
  <si>
    <t>159683-56-4</t>
  </si>
  <si>
    <t>160901-14-4</t>
  </si>
  <si>
    <t>162568-25-4</t>
  </si>
  <si>
    <t>162920-60-7</t>
  </si>
  <si>
    <t>163879-69-4</t>
  </si>
  <si>
    <t>165550-64-1</t>
  </si>
  <si>
    <t>167552-54-7</t>
  </si>
  <si>
    <t>169115-74-6</t>
  </si>
  <si>
    <t>169314-88-9</t>
  </si>
  <si>
    <t>169939-84-8</t>
  </si>
  <si>
    <t>170344-66-8</t>
  </si>
  <si>
    <t>170904-73-1</t>
  </si>
  <si>
    <t>171054-89-0</t>
  </si>
  <si>
    <t>171340-56-0</t>
  </si>
  <si>
    <t>172015-79-1</t>
  </si>
  <si>
    <t>172277-97-3</t>
  </si>
  <si>
    <t>172737-80-3</t>
  </si>
  <si>
    <t>172890-93-6</t>
  </si>
  <si>
    <t>173011-06-8</t>
  </si>
  <si>
    <t>178198-11-3</t>
  </si>
  <si>
    <t>18087-70-2</t>
  </si>
  <si>
    <t>182061-89-8</t>
  </si>
  <si>
    <t>18282-10-5</t>
  </si>
  <si>
    <t>185461-17-0</t>
  </si>
  <si>
    <t>186148-38-9</t>
  </si>
  <si>
    <t>187674-70-0</t>
  </si>
  <si>
    <t>187820-08-2</t>
  </si>
  <si>
    <t>188831-96-1</t>
  </si>
  <si>
    <t>188923-21-9</t>
  </si>
  <si>
    <t>18916-17-1</t>
  </si>
  <si>
    <t>191358-81-3</t>
  </si>
  <si>
    <t>191617-13-7</t>
  </si>
  <si>
    <t>191877-09-5</t>
  </si>
  <si>
    <t>192575-94-3</t>
  </si>
  <si>
    <t>192869-02-6</t>
  </si>
  <si>
    <t>19455-79-9</t>
  </si>
  <si>
    <t>201932-29-8</t>
  </si>
  <si>
    <t>202190-80-5</t>
  </si>
  <si>
    <t>202667-43-4</t>
  </si>
  <si>
    <t>205764-96-1</t>
  </si>
  <si>
    <t>205764-98-3</t>
  </si>
  <si>
    <t>208535-04-0</t>
  </si>
  <si>
    <t>212652-59-0</t>
  </si>
  <si>
    <t>214362-06-8</t>
  </si>
  <si>
    <t>214559-61-2</t>
  </si>
  <si>
    <t>215299-75-5</t>
  </si>
  <si>
    <t>216659-06-2</t>
  </si>
  <si>
    <t>219770-99-7</t>
  </si>
  <si>
    <t>220465-88-3</t>
  </si>
  <si>
    <t>223398-24-1</t>
  </si>
  <si>
    <t>224628-70-0</t>
  </si>
  <si>
    <t>225375-65-5</t>
  </si>
  <si>
    <t>23551-87-3</t>
  </si>
  <si>
    <t>24292-60-2</t>
  </si>
  <si>
    <t>243662-67-1</t>
  </si>
  <si>
    <t>244761-29-3</t>
  </si>
  <si>
    <t>245045-05-0</t>
  </si>
  <si>
    <t>245443-08-7</t>
  </si>
  <si>
    <t>250640-08-5</t>
  </si>
  <si>
    <t>2582-30-1</t>
  </si>
  <si>
    <t>25869-00-5</t>
  </si>
  <si>
    <t>262285-90-5</t>
  </si>
  <si>
    <t>27366-72-9</t>
  </si>
  <si>
    <t>28654-73-1</t>
  </si>
  <si>
    <t>293750-33-1</t>
  </si>
  <si>
    <t>29736-24-1</t>
  </si>
  <si>
    <t>299158-63-7</t>
  </si>
  <si>
    <t>3021-02-1</t>
  </si>
  <si>
    <t>306769-73-3</t>
  </si>
  <si>
    <t>310903-37-8</t>
  </si>
  <si>
    <t>31361-99-6</t>
  </si>
  <si>
    <t>3164-34-9</t>
  </si>
  <si>
    <t>319926-36-8</t>
  </si>
  <si>
    <t>320748-53-6</t>
  </si>
  <si>
    <t>321912-24-7</t>
  </si>
  <si>
    <t>321912-47-4</t>
  </si>
  <si>
    <t>32472-85-8</t>
  </si>
  <si>
    <t>324763-46-4</t>
  </si>
  <si>
    <t>332079-07-9</t>
  </si>
  <si>
    <t>341026-59-3</t>
  </si>
  <si>
    <t>349632-76-4</t>
  </si>
  <si>
    <t>35109-51-4</t>
  </si>
  <si>
    <t>351870-33-2</t>
  </si>
  <si>
    <t>353-41-3</t>
  </si>
  <si>
    <t>354994-06-2</t>
  </si>
  <si>
    <t>357165-56-1</t>
  </si>
  <si>
    <t>35884-66-3</t>
  </si>
  <si>
    <t>364069-33-0</t>
  </si>
  <si>
    <t>3654-77-1</t>
  </si>
  <si>
    <t>371239-12-2</t>
  </si>
  <si>
    <t>371921-63-0</t>
  </si>
  <si>
    <t>37310-83-1</t>
  </si>
  <si>
    <t>39430-51-8</t>
  </si>
  <si>
    <t>401803-97-2</t>
  </si>
  <si>
    <t>4023-02-3</t>
  </si>
  <si>
    <t>403736-96-9</t>
  </si>
  <si>
    <t>409369-29-5</t>
  </si>
  <si>
    <t>423772-95-6</t>
  </si>
  <si>
    <t>443688-20-8</t>
  </si>
  <si>
    <t>446293-48-7</t>
  </si>
  <si>
    <t>446824-06-2</t>
  </si>
  <si>
    <t>457624-86-1</t>
  </si>
  <si>
    <t>459856-74-7</t>
  </si>
  <si>
    <t>479541-17-8</t>
  </si>
  <si>
    <t>488791-14-6</t>
  </si>
  <si>
    <t>491589-22-1</t>
  </si>
  <si>
    <t>49805-30-3</t>
  </si>
  <si>
    <t>512778-94-8</t>
  </si>
  <si>
    <t>5153-24-2</t>
  </si>
  <si>
    <t>52-89-1</t>
  </si>
  <si>
    <t>52636-67-6</t>
  </si>
  <si>
    <t>5280-80-8</t>
  </si>
  <si>
    <t>53-84-9</t>
  </si>
  <si>
    <t>532945-76-9</t>
  </si>
  <si>
    <t>54122-50-8</t>
  </si>
  <si>
    <t>54424-29-2</t>
  </si>
  <si>
    <t>546078-02-8</t>
  </si>
  <si>
    <t>554410-16-1</t>
  </si>
  <si>
    <t>569319-64-8</t>
  </si>
  <si>
    <t>5799-70-2</t>
  </si>
  <si>
    <t>583031-02-1</t>
  </si>
  <si>
    <t>60142-95-2</t>
  </si>
  <si>
    <t>61788-64-5</t>
  </si>
  <si>
    <t>61788-67-8</t>
  </si>
  <si>
    <t>61790-19-0</t>
  </si>
  <si>
    <t>6303-21-5</t>
  </si>
  <si>
    <t>64366-79-6</t>
  </si>
  <si>
    <t>646505-36-4</t>
  </si>
  <si>
    <t>64743-00-6</t>
  </si>
  <si>
    <t>64754-95-6</t>
  </si>
  <si>
    <t>650634-85-8</t>
  </si>
  <si>
    <t>65996-72-7</t>
  </si>
  <si>
    <t>65996-73-8</t>
  </si>
  <si>
    <t>66170-10-3</t>
  </si>
  <si>
    <t>66241-11-0</t>
  </si>
  <si>
    <t>66922-99-4</t>
  </si>
  <si>
    <t>672925-70-1</t>
  </si>
  <si>
    <t>67401-45-0</t>
  </si>
  <si>
    <t>67762-55-4</t>
  </si>
  <si>
    <t>6777-05-5</t>
  </si>
  <si>
    <t>68122-64-5</t>
  </si>
  <si>
    <t>68186-85-6</t>
  </si>
  <si>
    <t>68186-90-3</t>
  </si>
  <si>
    <t>68186-92-5</t>
  </si>
  <si>
    <t>68187-84-8</t>
  </si>
  <si>
    <t>68188-19-2</t>
  </si>
  <si>
    <t>68223-93-8</t>
  </si>
  <si>
    <t>68309-95-5</t>
  </si>
  <si>
    <t>68334-05-4</t>
  </si>
  <si>
    <t>68412-38-4</t>
  </si>
  <si>
    <t>68413-24-1</t>
  </si>
  <si>
    <t>68424-43-1</t>
  </si>
  <si>
    <t>68526-89-6</t>
  </si>
  <si>
    <t>68551-92-8</t>
  </si>
  <si>
    <t>68783-37-9</t>
  </si>
  <si>
    <t>68783-88-0</t>
  </si>
  <si>
    <t>68784-25-8</t>
  </si>
  <si>
    <t>68784-26-9</t>
  </si>
  <si>
    <t>68909-77-3</t>
  </si>
  <si>
    <t>68915-38-8</t>
  </si>
  <si>
    <t>68920-03-6</t>
  </si>
  <si>
    <t>68987-29-1</t>
  </si>
  <si>
    <t>68990-47-6</t>
  </si>
  <si>
    <t>701231-97-2</t>
  </si>
  <si>
    <t>7023-61-2</t>
  </si>
  <si>
    <t>70983-68-5</t>
  </si>
  <si>
    <t>71420-85-4</t>
  </si>
  <si>
    <t>737777-01-4</t>
  </si>
  <si>
    <t>74163-81-8</t>
  </si>
  <si>
    <t>753501-40-5</t>
  </si>
  <si>
    <t>76015-11-7</t>
  </si>
  <si>
    <t>763101-82-2</t>
  </si>
  <si>
    <t>765314-87-2</t>
  </si>
  <si>
    <t>7681-53-0</t>
  </si>
  <si>
    <t>7682-20-4</t>
  </si>
  <si>
    <t>7758-88-5</t>
  </si>
  <si>
    <t>7782-40-3</t>
  </si>
  <si>
    <t>795275-80-8</t>
  </si>
  <si>
    <t>797751-43-0</t>
  </si>
  <si>
    <t>797751-44-1</t>
  </si>
  <si>
    <t>79944-37-9</t>
  </si>
  <si>
    <t>79953-85-8</t>
  </si>
  <si>
    <t>8002-53-7</t>
  </si>
  <si>
    <t>800392-73-8</t>
  </si>
  <si>
    <t>8007-18-9</t>
  </si>
  <si>
    <t>8013-07-8</t>
  </si>
  <si>
    <t>80498-15-3</t>
  </si>
  <si>
    <t>82617-81-0</t>
  </si>
  <si>
    <t>82953-57-9</t>
  </si>
  <si>
    <t>835913-67-2</t>
  </si>
  <si>
    <t>835914-81-3</t>
  </si>
  <si>
    <t>84082-28-0</t>
  </si>
  <si>
    <t>84238-17-5</t>
  </si>
  <si>
    <t>84418-63-3</t>
  </si>
  <si>
    <t>84649-99-0</t>
  </si>
  <si>
    <t>84775-78-0</t>
  </si>
  <si>
    <t>848301-69-9</t>
  </si>
  <si>
    <t>848656-87-1</t>
  </si>
  <si>
    <t>852700-81-3</t>
  </si>
  <si>
    <t>854538-40-2</t>
  </si>
  <si>
    <t>85586-35-2</t>
  </si>
  <si>
    <t>859511-72-1</t>
  </si>
  <si>
    <t>861257-30-9</t>
  </si>
  <si>
    <t>873773-68-3</t>
  </si>
  <si>
    <t>878651-25-3</t>
  </si>
  <si>
    <t>882878-51-5</t>
  </si>
  <si>
    <t>883739-72-8</t>
  </si>
  <si>
    <t>883895-38-3</t>
  </si>
  <si>
    <t>883895-65-6</t>
  </si>
  <si>
    <t>889877-83-2</t>
  </si>
  <si>
    <t>892397-04-5</t>
  </si>
  <si>
    <t>893414-46-5</t>
  </si>
  <si>
    <t>90268-43-2</t>
  </si>
  <si>
    <t>90388-00-4</t>
  </si>
  <si>
    <t>90411-76-0</t>
  </si>
  <si>
    <t>90506-45-9</t>
  </si>
  <si>
    <t>90622-27-8</t>
  </si>
  <si>
    <t>90622-29-0</t>
  </si>
  <si>
    <t>90622-71-2</t>
  </si>
  <si>
    <t>906532-68-1</t>
  </si>
  <si>
    <t>910030-59-0</t>
  </si>
  <si>
    <t>91032-08-5</t>
  </si>
  <si>
    <t>91082-17-6</t>
  </si>
  <si>
    <t>911067-53-3</t>
  </si>
  <si>
    <t>912277-13-5</t>
  </si>
  <si>
    <t>912550-85-7</t>
  </si>
  <si>
    <t>913170-28-2</t>
  </si>
  <si>
    <t>91722-14-4</t>
  </si>
  <si>
    <t>917249-64-0</t>
  </si>
  <si>
    <t>91744-38-6</t>
  </si>
  <si>
    <t>91744-39-7</t>
  </si>
  <si>
    <t>91744-56-8</t>
  </si>
  <si>
    <t>91745-35-6</t>
  </si>
  <si>
    <t>92128-40-0</t>
  </si>
  <si>
    <t>938065-79-3</t>
  </si>
  <si>
    <t>93821-38-6</t>
  </si>
  <si>
    <t>93925-25-8</t>
  </si>
  <si>
    <t>93983-23-4</t>
  </si>
  <si>
    <t>94166-87-7</t>
  </si>
  <si>
    <t>94279-90-0</t>
  </si>
  <si>
    <t>95009-22-6</t>
  </si>
  <si>
    <t>95050-16-1</t>
  </si>
  <si>
    <t>950747-06-5</t>
  </si>
  <si>
    <t>95193-59-2</t>
  </si>
  <si>
    <t>953084-13-4</t>
  </si>
  <si>
    <t>95371-11-2</t>
  </si>
  <si>
    <t>958872-41-8</t>
  </si>
  <si>
    <t>95906-11-9</t>
  </si>
  <si>
    <t>97488-98-7</t>
  </si>
  <si>
    <t>97489-04-8</t>
  </si>
  <si>
    <t>97553-05-4</t>
  </si>
  <si>
    <t>202842-98-6</t>
  </si>
  <si>
    <t>255830-15-0</t>
  </si>
  <si>
    <t>27794-93-0</t>
  </si>
  <si>
    <t>34274-28-7</t>
  </si>
  <si>
    <t>76095-16-4</t>
  </si>
  <si>
    <t>95328-23-7</t>
  </si>
  <si>
    <t>1338-39-2</t>
  </si>
  <si>
    <t>864076-54-0</t>
  </si>
  <si>
    <t>149530-93-8</t>
  </si>
  <si>
    <t>68037-01-4</t>
  </si>
  <si>
    <t>944716-73-8</t>
  </si>
  <si>
    <t>7699-43-6</t>
  </si>
  <si>
    <t>113170-55-1</t>
  </si>
  <si>
    <t>57472-68-1</t>
  </si>
  <si>
    <t>134760-06-8</t>
  </si>
  <si>
    <t>15212-61-0</t>
  </si>
  <si>
    <t>37625-56-2</t>
  </si>
  <si>
    <t>77214-82-5</t>
  </si>
  <si>
    <t>76145-91-0</t>
  </si>
  <si>
    <t>9001-62-1</t>
  </si>
  <si>
    <t>1302-42-7</t>
  </si>
  <si>
    <t>1305-62-0</t>
  </si>
  <si>
    <t>83602-37-3</t>
  </si>
  <si>
    <t>36687-82-8</t>
  </si>
  <si>
    <t>155522-14-8</t>
  </si>
  <si>
    <t>111071-53-5</t>
  </si>
  <si>
    <t>1176286-43-3</t>
  </si>
  <si>
    <t>61789-45-5</t>
  </si>
  <si>
    <t>33610-13-8</t>
  </si>
  <si>
    <t>15790-07-5</t>
  </si>
  <si>
    <t>223473-83-4</t>
  </si>
  <si>
    <t>85536-07-8</t>
  </si>
  <si>
    <t>960404-59-5</t>
  </si>
  <si>
    <t>225786-91-4</t>
  </si>
  <si>
    <t>26896-48-0</t>
  </si>
  <si>
    <t>1064-48-8</t>
  </si>
  <si>
    <t>12222-60-5</t>
  </si>
  <si>
    <t>1325-37-7</t>
  </si>
  <si>
    <t>1326-82-5</t>
  </si>
  <si>
    <t>1330-38-7</t>
  </si>
  <si>
    <t>2610-11-9</t>
  </si>
  <si>
    <t>28407-37-6</t>
  </si>
  <si>
    <t>2861-02-1</t>
  </si>
  <si>
    <t>3051-11-4</t>
  </si>
  <si>
    <t>3441-14-3</t>
  </si>
  <si>
    <t>6359-98-4</t>
  </si>
  <si>
    <t>8003-69-8</t>
  </si>
  <si>
    <t>8005-72-9</t>
  </si>
  <si>
    <t>2457-01-4</t>
  </si>
  <si>
    <t>29305-12-2</t>
  </si>
  <si>
    <t>79992-76-0</t>
  </si>
  <si>
    <t>3656-31-3</t>
  </si>
  <si>
    <t>897393-64-5</t>
  </si>
  <si>
    <t>1309-37-1</t>
  </si>
  <si>
    <t>127244-43-3</t>
  </si>
  <si>
    <t>68391-11-7</t>
  </si>
  <si>
    <t>10025-78-2</t>
  </si>
  <si>
    <t>68131-74-8</t>
  </si>
  <si>
    <t>93333-79-0</t>
  </si>
  <si>
    <t>69012-34-6</t>
  </si>
  <si>
    <t>7440-39-3</t>
  </si>
  <si>
    <t>7320-34-5</t>
  </si>
  <si>
    <t>321679-52-1</t>
  </si>
  <si>
    <t>67784-78-5</t>
  </si>
  <si>
    <t>147703-64-8</t>
  </si>
  <si>
    <t>243857-97-8</t>
  </si>
  <si>
    <t>7790-58-1</t>
  </si>
  <si>
    <t>129009-88-7</t>
  </si>
  <si>
    <t>101316-49-8</t>
  </si>
  <si>
    <t>65996-92-1</t>
  </si>
  <si>
    <t>90640-81-6</t>
  </si>
  <si>
    <t>91995-17-4</t>
  </si>
  <si>
    <t>563-68-8</t>
  </si>
  <si>
    <t>12788-93-1</t>
  </si>
  <si>
    <t>84962-20-9</t>
  </si>
  <si>
    <t>1317-60-8</t>
  </si>
  <si>
    <t>90529-77-4</t>
  </si>
  <si>
    <t>1149346-12-2</t>
  </si>
  <si>
    <t>7789-21-1</t>
  </si>
  <si>
    <t>9003-13-8</t>
  </si>
  <si>
    <t>2563-07-7</t>
  </si>
  <si>
    <t>1330-86-5</t>
  </si>
  <si>
    <t>7758-05-6</t>
  </si>
  <si>
    <t>10043-35-3</t>
  </si>
  <si>
    <t>64365-17-9</t>
  </si>
  <si>
    <t>65997-12-8</t>
  </si>
  <si>
    <t>65997-13-9</t>
  </si>
  <si>
    <t>68186-14-1</t>
  </si>
  <si>
    <t>68475-37-6</t>
  </si>
  <si>
    <t>68512-65-2</t>
  </si>
  <si>
    <t>68648-53-3</t>
  </si>
  <si>
    <t>8050-15-5</t>
  </si>
  <si>
    <t>8050-25-7</t>
  </si>
  <si>
    <t>8050-26-8</t>
  </si>
  <si>
    <t>8050-31-5</t>
  </si>
  <si>
    <t>2646-78-8</t>
  </si>
  <si>
    <t>5428-02-4</t>
  </si>
  <si>
    <t>9005-64-5</t>
  </si>
  <si>
    <t>12447-61-9</t>
  </si>
  <si>
    <t>1312021-45-6</t>
  </si>
  <si>
    <t>1333-73-9</t>
  </si>
  <si>
    <t>106404-06-2</t>
  </si>
  <si>
    <t>1405-87-4</t>
  </si>
  <si>
    <t>198028-14-7</t>
  </si>
  <si>
    <t>13775-53-6</t>
  </si>
  <si>
    <t>12062-81-6</t>
  </si>
  <si>
    <t>1317-61-9</t>
  </si>
  <si>
    <t>51274-00-1</t>
  </si>
  <si>
    <t>68186-94-7</t>
  </si>
  <si>
    <t>68187-51-9</t>
  </si>
  <si>
    <t>466-07-9</t>
  </si>
  <si>
    <t>12251-32-0</t>
  </si>
  <si>
    <t>1344-01-0</t>
  </si>
  <si>
    <t>8017-16-1</t>
  </si>
  <si>
    <t>105726-67-8</t>
  </si>
  <si>
    <t>7250-67-1</t>
  </si>
  <si>
    <t>85586-18-1</t>
  </si>
  <si>
    <t>37288-54-3</t>
  </si>
  <si>
    <t>40918-51-2</t>
  </si>
  <si>
    <t>303749-96-4</t>
  </si>
  <si>
    <t>4390-04-9</t>
  </si>
  <si>
    <t>9046-10-0</t>
  </si>
  <si>
    <t>68608-66-2</t>
  </si>
  <si>
    <t>17438-89-0</t>
  </si>
  <si>
    <t>814-94-8</t>
  </si>
  <si>
    <t>10361-37-2</t>
  </si>
  <si>
    <t>127-96-8</t>
  </si>
  <si>
    <t>3709-43-1</t>
  </si>
  <si>
    <t>201872-72-2</t>
  </si>
  <si>
    <t>9012-54-8</t>
  </si>
  <si>
    <t>250688-43-8</t>
  </si>
  <si>
    <t>13106-76-8</t>
  </si>
  <si>
    <t>11128-29-3</t>
  </si>
  <si>
    <t>12007-89-5</t>
  </si>
  <si>
    <t>12007-92-0</t>
  </si>
  <si>
    <t>12040-58-3</t>
  </si>
  <si>
    <t>1332-77-0</t>
  </si>
  <si>
    <t>16940-66-2</t>
  </si>
  <si>
    <t>20786-60-1</t>
  </si>
  <si>
    <t>85392-66-1</t>
  </si>
  <si>
    <t>10117-38-1</t>
  </si>
  <si>
    <t>10192-30-0</t>
  </si>
  <si>
    <t>10196-04-0</t>
  </si>
  <si>
    <t>10257-55-3</t>
  </si>
  <si>
    <t>13774-25-9</t>
  </si>
  <si>
    <t>16731-55-8</t>
  </si>
  <si>
    <t>7631-90-5</t>
  </si>
  <si>
    <t>7681-57-4</t>
  </si>
  <si>
    <t>7757-83-7</t>
  </si>
  <si>
    <t>94933-05-8</t>
  </si>
  <si>
    <t>67828-72-2</t>
  </si>
  <si>
    <t>68937-17-7</t>
  </si>
  <si>
    <t>373-61-5</t>
  </si>
  <si>
    <t>8000-48-4</t>
  </si>
  <si>
    <t>90341-71-2</t>
  </si>
  <si>
    <t>129-67-9</t>
  </si>
  <si>
    <t>4672-38-2</t>
  </si>
  <si>
    <t>64147-40-6</t>
  </si>
  <si>
    <t>693217-63-9</t>
  </si>
  <si>
    <t>883726-92-9</t>
  </si>
  <si>
    <t>35249-89-9</t>
  </si>
  <si>
    <t>10466-65-6</t>
  </si>
  <si>
    <t>13768-11-1</t>
  </si>
  <si>
    <t>7440-15-5</t>
  </si>
  <si>
    <t>80214-83-1</t>
  </si>
  <si>
    <t>10124-41-1</t>
  </si>
  <si>
    <t>10294-66-3</t>
  </si>
  <si>
    <t>7772-98-7</t>
  </si>
  <si>
    <t>7783-18-8</t>
  </si>
  <si>
    <t>15968-01-1</t>
  </si>
  <si>
    <t>91081-22-0</t>
  </si>
  <si>
    <t>37640-57-6</t>
  </si>
  <si>
    <t>41583-09-9</t>
  </si>
  <si>
    <t>39570-96-2</t>
  </si>
  <si>
    <t>98-50-0</t>
  </si>
  <si>
    <t>76930-58-0</t>
  </si>
  <si>
    <t>184889-95-0</t>
  </si>
  <si>
    <t>68171-33-5</t>
  </si>
  <si>
    <t>14124-67-5</t>
  </si>
  <si>
    <t>26896-20-8</t>
  </si>
  <si>
    <t>1303-33-9</t>
  </si>
  <si>
    <t>16871-90-2</t>
  </si>
  <si>
    <t>159574-71-7</t>
  </si>
  <si>
    <t>6369-97-7</t>
  </si>
  <si>
    <t>5407-04-5</t>
  </si>
  <si>
    <t>18584-79-7</t>
  </si>
  <si>
    <t>13463-40-6</t>
  </si>
  <si>
    <t>216699-04-6</t>
  </si>
  <si>
    <t>63449-39-8</t>
  </si>
  <si>
    <t>15782-05-5</t>
  </si>
  <si>
    <t>73612-29-0</t>
  </si>
  <si>
    <t>157163-65-0</t>
  </si>
  <si>
    <t>68476-43-7</t>
  </si>
  <si>
    <t>7558-80-7</t>
  </si>
  <si>
    <t>1310-73-2</t>
  </si>
  <si>
    <t>3159-62-4</t>
  </si>
  <si>
    <t>64755-01-7</t>
  </si>
  <si>
    <t>27858-32-8</t>
  </si>
  <si>
    <t>15708-41-5</t>
  </si>
  <si>
    <t>869-59-0</t>
  </si>
  <si>
    <t>120265-14-7</t>
  </si>
  <si>
    <t>374571-81-0</t>
  </si>
  <si>
    <t>7550-35-8</t>
  </si>
  <si>
    <t>14806-72-5</t>
  </si>
  <si>
    <t>2870-32-8</t>
  </si>
  <si>
    <t>176316-86-2</t>
  </si>
  <si>
    <t>27138-31-4</t>
  </si>
  <si>
    <t>10595-49-0</t>
  </si>
  <si>
    <t>127093-24-7</t>
  </si>
  <si>
    <t>142051-76-1</t>
  </si>
  <si>
    <t>94581-15-4</t>
  </si>
  <si>
    <t>94581-17-6</t>
  </si>
  <si>
    <t>97489-11-7</t>
  </si>
  <si>
    <t>7783-20-2</t>
  </si>
  <si>
    <t>111687-36-6</t>
  </si>
  <si>
    <t>68953-70-8</t>
  </si>
  <si>
    <t>71902-01-7</t>
  </si>
  <si>
    <t>68439-57-6</t>
  </si>
  <si>
    <t>7775-19-1</t>
  </si>
  <si>
    <t>1354201-99-2</t>
  </si>
  <si>
    <t>77497-97-3</t>
  </si>
  <si>
    <t>37273-91-9</t>
  </si>
  <si>
    <t>112195-27-4</t>
  </si>
  <si>
    <t>1184648-08-5</t>
  </si>
  <si>
    <t>155522-09-1</t>
  </si>
  <si>
    <t>356057-20-0</t>
  </si>
  <si>
    <t>85117-47-1</t>
  </si>
  <si>
    <t>97675-24-6</t>
  </si>
  <si>
    <t>7758-02-3</t>
  </si>
  <si>
    <t>7691-02-3</t>
  </si>
  <si>
    <t>118969-29-2</t>
  </si>
  <si>
    <t>301827-70-3</t>
  </si>
  <si>
    <t>4861-19-2</t>
  </si>
  <si>
    <t>68307-94-8</t>
  </si>
  <si>
    <t>54553-90-1</t>
  </si>
  <si>
    <t>7440-42-8</t>
  </si>
  <si>
    <t>9005-67-8</t>
  </si>
  <si>
    <t>12141-67-2</t>
  </si>
  <si>
    <t>12125-01-8</t>
  </si>
  <si>
    <t>141250-43-3</t>
  </si>
  <si>
    <t>740817-98-5</t>
  </si>
  <si>
    <t>91770-03-5</t>
  </si>
  <si>
    <t>12042-91-0</t>
  </si>
  <si>
    <t>57158-29-9</t>
  </si>
  <si>
    <t>109-63-7</t>
  </si>
  <si>
    <t>353-42-4</t>
  </si>
  <si>
    <t>462-34-0</t>
  </si>
  <si>
    <t>142068-96-0</t>
  </si>
  <si>
    <t>7775-14-6</t>
  </si>
  <si>
    <t>849608-59-9</t>
  </si>
  <si>
    <t>144086-02-2</t>
  </si>
  <si>
    <t>51728-26-8</t>
  </si>
  <si>
    <t>57903-73-8</t>
  </si>
  <si>
    <t>34590-94-8</t>
  </si>
  <si>
    <t>1344-28-1</t>
  </si>
  <si>
    <t>958872-63-4</t>
  </si>
  <si>
    <t>16324-27-9</t>
  </si>
  <si>
    <t>17958-73-5</t>
  </si>
  <si>
    <t>42355-78-2</t>
  </si>
  <si>
    <t>68971-49-3</t>
  </si>
  <si>
    <t>70942-01-7</t>
  </si>
  <si>
    <t>90669-48-0</t>
  </si>
  <si>
    <t>85100-77-2</t>
  </si>
  <si>
    <t>329970-35-6</t>
  </si>
  <si>
    <t>3737-09-5</t>
  </si>
  <si>
    <t>5902-95-4</t>
  </si>
  <si>
    <t>100209-50-5</t>
  </si>
  <si>
    <t>12410-14-9</t>
  </si>
  <si>
    <t>78439-06-2</t>
  </si>
  <si>
    <t>50586-59-9</t>
  </si>
  <si>
    <t>63645-17-0</t>
  </si>
  <si>
    <t>9014-85-1</t>
  </si>
  <si>
    <t>68815-51-0</t>
  </si>
  <si>
    <t>7585-41-3</t>
  </si>
  <si>
    <t>226996-19-6</t>
  </si>
  <si>
    <t>1965-09-9</t>
  </si>
  <si>
    <t>60-13-9</t>
  </si>
  <si>
    <t>17439-94-0</t>
  </si>
  <si>
    <t>41637-38-1</t>
  </si>
  <si>
    <t>70983-72-1</t>
  </si>
  <si>
    <t>225936-01-6</t>
  </si>
  <si>
    <t>70918-74-0</t>
  </si>
  <si>
    <t>127946-77-4</t>
  </si>
  <si>
    <t>710292-85-6</t>
  </si>
  <si>
    <t>179986-09-5</t>
  </si>
  <si>
    <t>4404-43-7</t>
  </si>
  <si>
    <t>91648-65-6</t>
  </si>
  <si>
    <t>350600-52-1</t>
  </si>
  <si>
    <t>36511-66-7</t>
  </si>
  <si>
    <t>944318-32-5</t>
  </si>
  <si>
    <t>8027-85-8</t>
  </si>
  <si>
    <t>7440-09-7</t>
  </si>
  <si>
    <t>25551-13-7</t>
  </si>
  <si>
    <t>25584-83-2</t>
  </si>
  <si>
    <t>2569-01-9</t>
  </si>
  <si>
    <t>128-46-1</t>
  </si>
  <si>
    <t>1064076-86-3</t>
  </si>
  <si>
    <t>1177247-66-3</t>
  </si>
  <si>
    <t>18472-87-2</t>
  </si>
  <si>
    <t>17375-41-6</t>
  </si>
  <si>
    <t>869109-90-0</t>
  </si>
  <si>
    <t>168113-78-8</t>
  </si>
  <si>
    <t>161935-19-9</t>
  </si>
  <si>
    <t>91125-43-8</t>
  </si>
  <si>
    <t>84057-80-7</t>
  </si>
  <si>
    <t>95009-65-7</t>
  </si>
  <si>
    <t>81-25-4</t>
  </si>
  <si>
    <t>2269-22-9</t>
  </si>
  <si>
    <t>7727-54-0</t>
  </si>
  <si>
    <t>158706-40-2</t>
  </si>
  <si>
    <t>67701-06-8</t>
  </si>
  <si>
    <t>26760-64-5</t>
  </si>
  <si>
    <t>60617-06-3</t>
  </si>
  <si>
    <t>1379822-00-0</t>
  </si>
  <si>
    <t>8050-84-8</t>
  </si>
  <si>
    <t>36669-85-9</t>
  </si>
  <si>
    <t>84144-87-6</t>
  </si>
  <si>
    <t>11059-65-7</t>
  </si>
  <si>
    <t>157119-20-5</t>
  </si>
  <si>
    <t>140876-13-7</t>
  </si>
  <si>
    <t>151436-99-6</t>
  </si>
  <si>
    <t>1951-97-9</t>
  </si>
  <si>
    <t>53408-94-9</t>
  </si>
  <si>
    <t>8071-43-0</t>
  </si>
  <si>
    <t>57693-14-8</t>
  </si>
  <si>
    <t>149564-65-8</t>
  </si>
  <si>
    <t>1321-67-1</t>
  </si>
  <si>
    <t>28783-41-7</t>
  </si>
  <si>
    <t>7789-43-7</t>
  </si>
  <si>
    <t>112193-77-8</t>
  </si>
  <si>
    <t>12508-61-1</t>
  </si>
  <si>
    <t>331465-39-5</t>
  </si>
  <si>
    <t>52408-84-1</t>
  </si>
  <si>
    <t>35745-11-0</t>
  </si>
  <si>
    <t>68955-20-4</t>
  </si>
  <si>
    <t>56830-58-1</t>
  </si>
  <si>
    <t>7439-96-5</t>
  </si>
  <si>
    <t>993-16-8</t>
  </si>
  <si>
    <t>186554-27-8</t>
  </si>
  <si>
    <t>68912-13-0</t>
  </si>
  <si>
    <t>6753-47-5</t>
  </si>
  <si>
    <t>29797-40-8</t>
  </si>
  <si>
    <t>13701-59-2</t>
  </si>
  <si>
    <t>25383-07-7</t>
  </si>
  <si>
    <t>7784-18-1</t>
  </si>
  <si>
    <t>82341-95-5</t>
  </si>
  <si>
    <t>66215-71-2</t>
  </si>
  <si>
    <t>29820-13-1</t>
  </si>
  <si>
    <t>5421-46-5</t>
  </si>
  <si>
    <t>52605-52-4</t>
  </si>
  <si>
    <t>880647-39-2</t>
  </si>
  <si>
    <t>118658-98-3</t>
  </si>
  <si>
    <t>13943-58-3</t>
  </si>
  <si>
    <t>10124-49-9</t>
  </si>
  <si>
    <t>7664-38-2</t>
  </si>
  <si>
    <t>144538-83-0</t>
  </si>
  <si>
    <t>7722-84-1</t>
  </si>
  <si>
    <t>12542-30-2</t>
  </si>
  <si>
    <t>182176-52-9</t>
  </si>
  <si>
    <t>67204-03-9</t>
  </si>
  <si>
    <t>55818-57-0</t>
  </si>
  <si>
    <t>56646-05-0</t>
  </si>
  <si>
    <t>112567-89-2</t>
  </si>
  <si>
    <t>129757-67-1</t>
  </si>
  <si>
    <t>160901-27-9</t>
  </si>
  <si>
    <t>25340-17-4</t>
  </si>
  <si>
    <t>160901-28-0</t>
  </si>
  <si>
    <t>68891-29-2</t>
  </si>
  <si>
    <t>14124-68-6</t>
  </si>
  <si>
    <t>52628-03-2</t>
  </si>
  <si>
    <t>68609-68-7</t>
  </si>
  <si>
    <t>104987-12-4</t>
  </si>
  <si>
    <t>7790-59-2</t>
  </si>
  <si>
    <t>16893-85-9</t>
  </si>
  <si>
    <t>70892-34-1</t>
  </si>
  <si>
    <t>665-66-7</t>
  </si>
  <si>
    <t>577954-20-2</t>
  </si>
  <si>
    <t>85711-46-2</t>
  </si>
  <si>
    <t>68512-30-1</t>
  </si>
  <si>
    <t>477788-45-7</t>
  </si>
  <si>
    <t>1243654-79-6</t>
  </si>
  <si>
    <t>67298-32-2</t>
  </si>
  <si>
    <t>7727-21-1</t>
  </si>
  <si>
    <t>27213-90-7</t>
  </si>
  <si>
    <t>91078-64-7</t>
  </si>
  <si>
    <t>1330-20-7</t>
  </si>
  <si>
    <t>57425-61-3</t>
  </si>
  <si>
    <t>10049-04-4</t>
  </si>
  <si>
    <t>26739-54-8</t>
  </si>
  <si>
    <t>7719-12-2</t>
  </si>
  <si>
    <t>195008-76-5</t>
  </si>
  <si>
    <t>19372-44-2</t>
  </si>
  <si>
    <t>7778-44-1</t>
  </si>
  <si>
    <t>88230-35-7</t>
  </si>
  <si>
    <t>2327-02-8</t>
  </si>
  <si>
    <t>1395383-69-3</t>
  </si>
  <si>
    <t>144-21-8</t>
  </si>
  <si>
    <t>6575-09-3</t>
  </si>
  <si>
    <t>11113-80-7</t>
  </si>
  <si>
    <t>1327-41-9</t>
  </si>
  <si>
    <t>100402-60-6</t>
  </si>
  <si>
    <t>109331-54-6</t>
  </si>
  <si>
    <t>111937-03-2</t>
  </si>
  <si>
    <t>123714-19-2</t>
  </si>
  <si>
    <t>125301-84-0</t>
  </si>
  <si>
    <t>126019-82-7</t>
  </si>
  <si>
    <t>126637-70-5</t>
  </si>
  <si>
    <t>136920-07-5</t>
  </si>
  <si>
    <t>1426148-68-6</t>
  </si>
  <si>
    <t>158885-29-1</t>
  </si>
  <si>
    <t>159168-82-8</t>
  </si>
  <si>
    <t>17194-00-2</t>
  </si>
  <si>
    <t>18016-43-8</t>
  </si>
  <si>
    <t>187026-95-5</t>
  </si>
  <si>
    <t>189574-45-6</t>
  </si>
  <si>
    <t>25214-63-5</t>
  </si>
  <si>
    <t>25686-28-6</t>
  </si>
  <si>
    <t>25791-96-2</t>
  </si>
  <si>
    <t>26301-10-0</t>
  </si>
  <si>
    <t>26316-40-5</t>
  </si>
  <si>
    <t>30599-15-6</t>
  </si>
  <si>
    <t>32055-14-4</t>
  </si>
  <si>
    <t>35176-06-8</t>
  </si>
  <si>
    <t>50658-23-6</t>
  </si>
  <si>
    <t>513-77-9</t>
  </si>
  <si>
    <t>51376-79-5</t>
  </si>
  <si>
    <t>52625-13-5</t>
  </si>
  <si>
    <t>55172-98-0</t>
  </si>
  <si>
    <t>67701-33-1</t>
  </si>
  <si>
    <t>67784-87-6</t>
  </si>
  <si>
    <t>68526-91-0</t>
  </si>
  <si>
    <t>71566-54-6</t>
  </si>
  <si>
    <t>75880-28-3</t>
  </si>
  <si>
    <t>82027-60-9</t>
  </si>
  <si>
    <t>85536-06-7</t>
  </si>
  <si>
    <t>90170-43-7</t>
  </si>
  <si>
    <t>9049-71-2</t>
  </si>
  <si>
    <t>9051-49-4</t>
  </si>
  <si>
    <t>9051-51-8</t>
  </si>
  <si>
    <t>90677-64-8</t>
  </si>
  <si>
    <t>91002-07-2</t>
  </si>
  <si>
    <t>91052-28-7</t>
  </si>
  <si>
    <t>91052-54-9</t>
  </si>
  <si>
    <t>91744-09-1</t>
  </si>
  <si>
    <t>91844-53-0</t>
  </si>
  <si>
    <t>95465-85-3</t>
  </si>
  <si>
    <t>95912-86-0</t>
  </si>
  <si>
    <t>97358-80-0</t>
  </si>
  <si>
    <t>4039-32-1</t>
  </si>
  <si>
    <t>5698-98-6</t>
  </si>
  <si>
    <t>128-13-2</t>
  </si>
  <si>
    <t>39290-78-3</t>
  </si>
  <si>
    <t>28961-43-5</t>
  </si>
  <si>
    <t>10193-36-9</t>
  </si>
  <si>
    <t>11121-48-5</t>
  </si>
  <si>
    <t>8000-41-7</t>
  </si>
  <si>
    <t>11067-81-5</t>
  </si>
  <si>
    <t>12392-64-2</t>
  </si>
  <si>
    <t>630113-05-2</t>
  </si>
  <si>
    <t>16470-24-9</t>
  </si>
  <si>
    <t>27344-06-5</t>
  </si>
  <si>
    <t>41098-56-0</t>
  </si>
  <si>
    <t>4193-55-9</t>
  </si>
  <si>
    <t>67786-25-8</t>
  </si>
  <si>
    <t>13814-96-5</t>
  </si>
  <si>
    <t>32047-53-3</t>
  </si>
  <si>
    <t>155522-05-7</t>
  </si>
  <si>
    <t>33703-08-1</t>
  </si>
  <si>
    <t>154704-76-4</t>
  </si>
  <si>
    <t>140681-55-6</t>
  </si>
  <si>
    <t>99229-76-2</t>
  </si>
  <si>
    <t>346412-97-3</t>
  </si>
  <si>
    <t>53988-05-9</t>
  </si>
  <si>
    <t>65997-03-7</t>
  </si>
  <si>
    <t>1321-94-4</t>
  </si>
  <si>
    <t>98362-33-5</t>
  </si>
  <si>
    <t>15123-80-5</t>
  </si>
  <si>
    <t>139637-98-2</t>
  </si>
  <si>
    <t>188416-34-4</t>
  </si>
  <si>
    <t>7646-78-8</t>
  </si>
  <si>
    <t>56773-42-3</t>
  </si>
  <si>
    <t>153352-59-1</t>
  </si>
  <si>
    <t>71297-11-5</t>
  </si>
  <si>
    <t>56996-78-2</t>
  </si>
  <si>
    <t>138271-16-6</t>
  </si>
  <si>
    <t>93572-32-8</t>
  </si>
  <si>
    <t>99580-93-5</t>
  </si>
  <si>
    <t>162303-51-7</t>
  </si>
  <si>
    <t>5593-70-4</t>
  </si>
  <si>
    <t>83877-91-2</t>
  </si>
  <si>
    <t>7786-30-3</t>
  </si>
  <si>
    <t>11138-47-9</t>
  </si>
  <si>
    <t>8037-19-2</t>
  </si>
  <si>
    <t>54417-53-7</t>
  </si>
  <si>
    <t>140362-65-8</t>
  </si>
  <si>
    <t>65996-87-4</t>
  </si>
  <si>
    <t>84650-04-4</t>
  </si>
  <si>
    <t>90641-12-6</t>
  </si>
  <si>
    <t>91995-49-2</t>
  </si>
  <si>
    <t>126-97-6</t>
  </si>
  <si>
    <t>119154-86-8</t>
  </si>
  <si>
    <t>84066-92-2</t>
  </si>
  <si>
    <t>15629-92-2</t>
  </si>
  <si>
    <t>452080-67-0</t>
  </si>
  <si>
    <t>61790-13-4</t>
  </si>
  <si>
    <t>65997-06-0</t>
  </si>
  <si>
    <t>15365-14-7</t>
  </si>
  <si>
    <t>68526-83-0</t>
  </si>
  <si>
    <t>215612-56-9</t>
  </si>
  <si>
    <t>25723-16-4</t>
  </si>
  <si>
    <t>546-46-3</t>
  </si>
  <si>
    <t>54068-28-9</t>
  </si>
  <si>
    <t>7782-41-4</t>
  </si>
  <si>
    <t>39412-51-6</t>
  </si>
  <si>
    <t>1306-38-3</t>
  </si>
  <si>
    <t>40722-80-3</t>
  </si>
  <si>
    <t>500717-36-2</t>
  </si>
  <si>
    <t>218451-68-4</t>
  </si>
  <si>
    <t>68955-56-6</t>
  </si>
  <si>
    <t>64-72-2</t>
  </si>
  <si>
    <t>1762-95-4</t>
  </si>
  <si>
    <t>20830-75-5</t>
  </si>
  <si>
    <t>21369-64-2</t>
  </si>
  <si>
    <t>1918-11-2</t>
  </si>
  <si>
    <t>26952-13-6</t>
  </si>
  <si>
    <t>149564-66-9</t>
  </si>
  <si>
    <t>21049-70-7</t>
  </si>
  <si>
    <t>790240-84-5</t>
  </si>
  <si>
    <t>62037-80-3</t>
  </si>
  <si>
    <t>8063-07-8</t>
  </si>
  <si>
    <t>66594-32-9</t>
  </si>
  <si>
    <t>101316-66-9</t>
  </si>
  <si>
    <t>101316-67-0</t>
  </si>
  <si>
    <t>101316-76-1</t>
  </si>
  <si>
    <t>101795-01-1</t>
  </si>
  <si>
    <t>64741-41-9</t>
  </si>
  <si>
    <t>64741-42-0</t>
  </si>
  <si>
    <t>64741-46-4</t>
  </si>
  <si>
    <t>64741-47-5</t>
  </si>
  <si>
    <t>64741-48-6</t>
  </si>
  <si>
    <t>64741-54-4</t>
  </si>
  <si>
    <t>64741-55-5</t>
  </si>
  <si>
    <t>64741-63-5</t>
  </si>
  <si>
    <t>64741-64-6</t>
  </si>
  <si>
    <t>64741-66-8</t>
  </si>
  <si>
    <t>64741-68-0</t>
  </si>
  <si>
    <t>64741-69-1</t>
  </si>
  <si>
    <t>64741-70-4</t>
  </si>
  <si>
    <t>64741-72-6</t>
  </si>
  <si>
    <t>64741-74-8</t>
  </si>
  <si>
    <t>64741-78-2</t>
  </si>
  <si>
    <t>64741-83-9</t>
  </si>
  <si>
    <t>64741-84-0</t>
  </si>
  <si>
    <t>64741-87-3</t>
  </si>
  <si>
    <t>64742-48-9</t>
  </si>
  <si>
    <t>64742-49-0</t>
  </si>
  <si>
    <t>64742-66-1</t>
  </si>
  <si>
    <t>64742-73-0</t>
  </si>
  <si>
    <t>64742-82-1</t>
  </si>
  <si>
    <t>68410-05-9</t>
  </si>
  <si>
    <t>68410-71-9</t>
  </si>
  <si>
    <t>68410-97-9</t>
  </si>
  <si>
    <t>68475-79-6</t>
  </si>
  <si>
    <t>68476-46-0</t>
  </si>
  <si>
    <t>68476-50-6</t>
  </si>
  <si>
    <t>68513-02-0</t>
  </si>
  <si>
    <t>68513-03-1</t>
  </si>
  <si>
    <t>68514-79-4</t>
  </si>
  <si>
    <t>68527-27-5</t>
  </si>
  <si>
    <t>68603-08-7</t>
  </si>
  <si>
    <t>68606-11-1</t>
  </si>
  <si>
    <t>68783-11-9</t>
  </si>
  <si>
    <t>68783-12-0</t>
  </si>
  <si>
    <t>68783-66-4</t>
  </si>
  <si>
    <t>68919-37-9</t>
  </si>
  <si>
    <t>68921-08-4</t>
  </si>
  <si>
    <t>68955-35-1</t>
  </si>
  <si>
    <t>8006-61-9</t>
  </si>
  <si>
    <t>8032-32-4</t>
  </si>
  <si>
    <t>85116-58-1</t>
  </si>
  <si>
    <t>85116-59-2</t>
  </si>
  <si>
    <t>86290-81-5</t>
  </si>
  <si>
    <t>91995-18-5</t>
  </si>
  <si>
    <t>91995-38-9</t>
  </si>
  <si>
    <t>91995-68-5</t>
  </si>
  <si>
    <t>92045-37-9</t>
  </si>
  <si>
    <t>92045-50-6</t>
  </si>
  <si>
    <t>92045-52-8</t>
  </si>
  <si>
    <t>92045-53-9</t>
  </si>
  <si>
    <t>92045-58-4</t>
  </si>
  <si>
    <t>92045-59-5</t>
  </si>
  <si>
    <t>92045-60-8</t>
  </si>
  <si>
    <t>92045-63-1</t>
  </si>
  <si>
    <t>92045-64-2</t>
  </si>
  <si>
    <t>93165-19-6</t>
  </si>
  <si>
    <t>93571-75-6</t>
  </si>
  <si>
    <t>93572-29-3</t>
  </si>
  <si>
    <t>93572-35-1</t>
  </si>
  <si>
    <t>93572-36-2</t>
  </si>
  <si>
    <t>93763-33-8</t>
  </si>
  <si>
    <t>50982-13-3</t>
  </si>
  <si>
    <t>132885-85-9</t>
  </si>
  <si>
    <t>145022-45-3</t>
  </si>
  <si>
    <t>65997-04-8</t>
  </si>
  <si>
    <t>68201-60-5</t>
  </si>
  <si>
    <t>8050-28-0</t>
  </si>
  <si>
    <t>102561-46-6</t>
  </si>
  <si>
    <t>109037-78-7</t>
  </si>
  <si>
    <t>69012-28-8</t>
  </si>
  <si>
    <t>69012-49-3</t>
  </si>
  <si>
    <t>53763-38-5</t>
  </si>
  <si>
    <t>84418-71-3</t>
  </si>
  <si>
    <t>220444-73-5</t>
  </si>
  <si>
    <t>98859-60-0</t>
  </si>
  <si>
    <t>18637-00-8</t>
  </si>
  <si>
    <t>13746-66-2</t>
  </si>
  <si>
    <t>13106-24-6</t>
  </si>
  <si>
    <t>50-98-6</t>
  </si>
  <si>
    <t>68-22-4</t>
  </si>
  <si>
    <t>126506-93-2</t>
  </si>
  <si>
    <t>68515-43-5</t>
  </si>
  <si>
    <t>1300-72-7</t>
  </si>
  <si>
    <t>2458-08-4</t>
  </si>
  <si>
    <t>471-34-1</t>
  </si>
  <si>
    <t>9026-97-5</t>
  </si>
  <si>
    <t>106359-93-7</t>
  </si>
  <si>
    <t>52292-17-8</t>
  </si>
  <si>
    <t>27134-27-6</t>
  </si>
  <si>
    <t>109-72-8</t>
  </si>
  <si>
    <t>14798-03-9</t>
  </si>
  <si>
    <t>21324-40-3</t>
  </si>
  <si>
    <t>91722-01-9</t>
  </si>
  <si>
    <t>93762-77-7</t>
  </si>
  <si>
    <t>1309-64-4</t>
  </si>
  <si>
    <t>7681-11-0</t>
  </si>
  <si>
    <t>35832-11-2</t>
  </si>
  <si>
    <t>25513-64-8</t>
  </si>
  <si>
    <t>74610-55-2</t>
  </si>
  <si>
    <t>1103-38-4</t>
  </si>
  <si>
    <t>12238-31-2</t>
  </si>
  <si>
    <t>5160-02-1</t>
  </si>
  <si>
    <t>5280-66-0</t>
  </si>
  <si>
    <t>5281-04-9</t>
  </si>
  <si>
    <t>67801-01-8</t>
  </si>
  <si>
    <t>73263-40-8</t>
  </si>
  <si>
    <t>73612-34-7</t>
  </si>
  <si>
    <t>51811-79-1</t>
  </si>
  <si>
    <t>30525-89-4</t>
  </si>
  <si>
    <t>916075-10-0</t>
  </si>
  <si>
    <t>180060-94-0</t>
  </si>
  <si>
    <t>68187-76-8</t>
  </si>
  <si>
    <t>7631-86-9</t>
  </si>
  <si>
    <t>34381-68-5</t>
  </si>
  <si>
    <t>29385-43-1</t>
  </si>
  <si>
    <t>64665-57-2</t>
  </si>
  <si>
    <t>598-30-1</t>
  </si>
  <si>
    <t>1111-78-0</t>
  </si>
  <si>
    <t>96792-67-5</t>
  </si>
  <si>
    <t>12021-95-3</t>
  </si>
  <si>
    <t>1333-83-1</t>
  </si>
  <si>
    <t>1341-49-7</t>
  </si>
  <si>
    <t>16919-27-0</t>
  </si>
  <si>
    <t>16923-95-8</t>
  </si>
  <si>
    <t>16961-83-4</t>
  </si>
  <si>
    <t>17439-11-1</t>
  </si>
  <si>
    <t>7783-66-6</t>
  </si>
  <si>
    <t>7789-23-3</t>
  </si>
  <si>
    <t>7789-29-9</t>
  </si>
  <si>
    <t>7789-75-5</t>
  </si>
  <si>
    <t>1118-46-3</t>
  </si>
  <si>
    <t>333-18-6</t>
  </si>
  <si>
    <t>85186-89-6</t>
  </si>
  <si>
    <t>1070-10-6</t>
  </si>
  <si>
    <t>90677-63-7</t>
  </si>
  <si>
    <t>81405-85-8</t>
  </si>
  <si>
    <t>84082-30-4</t>
  </si>
  <si>
    <t>1329-99-3</t>
  </si>
  <si>
    <t>7782-42-5</t>
  </si>
  <si>
    <t>37296-92-7</t>
  </si>
  <si>
    <t>506-59-2</t>
  </si>
  <si>
    <t>116912-62-0</t>
  </si>
  <si>
    <t>125229-74-5</t>
  </si>
  <si>
    <t>167944-94-7</t>
  </si>
  <si>
    <t>70643-20-8</t>
  </si>
  <si>
    <t>119822-74-1</t>
  </si>
  <si>
    <t>91052-13-0</t>
  </si>
  <si>
    <t>933999-84-9</t>
  </si>
  <si>
    <t>67762-52-1</t>
  </si>
  <si>
    <t>114765-88-7</t>
  </si>
  <si>
    <t>67953-76-8</t>
  </si>
  <si>
    <t>58398-71-3</t>
  </si>
  <si>
    <t>16853-85-3</t>
  </si>
  <si>
    <t>7790-98-9</t>
  </si>
  <si>
    <t>66523-56-6</t>
  </si>
  <si>
    <t>14507-19-8</t>
  </si>
  <si>
    <t>371756-75-1</t>
  </si>
  <si>
    <t>103758-99-2</t>
  </si>
  <si>
    <t>68082-29-1</t>
  </si>
  <si>
    <t>171866-24-3</t>
  </si>
  <si>
    <t>66034-17-1</t>
  </si>
  <si>
    <t>85114-00-7</t>
  </si>
  <si>
    <t>1228577-90-9</t>
  </si>
  <si>
    <t>50-01-1</t>
  </si>
  <si>
    <t>10038-98-9</t>
  </si>
  <si>
    <t>66829-05-8</t>
  </si>
  <si>
    <t>2524-04-1</t>
  </si>
  <si>
    <t>21109-95-5</t>
  </si>
  <si>
    <t>61790-50-9</t>
  </si>
  <si>
    <t>61790-51-0</t>
  </si>
  <si>
    <t>65997-05-9</t>
  </si>
  <si>
    <t>68334-35-0</t>
  </si>
  <si>
    <t>68440-56-2</t>
  </si>
  <si>
    <t>8050-09-7</t>
  </si>
  <si>
    <t>9007-13-0</t>
  </si>
  <si>
    <t>91081-53-7</t>
  </si>
  <si>
    <t>92129-53-8</t>
  </si>
  <si>
    <t>68910-05-4</t>
  </si>
  <si>
    <t>83897-91-0</t>
  </si>
  <si>
    <t>21688-11-9</t>
  </si>
  <si>
    <t>640-67-5</t>
  </si>
  <si>
    <t>10043-67-1</t>
  </si>
  <si>
    <t>19147-16-1</t>
  </si>
  <si>
    <t>7486-38-6</t>
  </si>
  <si>
    <t>138577-01-2</t>
  </si>
  <si>
    <t>2008-46-0</t>
  </si>
  <si>
    <t>56392-17-7</t>
  </si>
  <si>
    <t>65797-42-4</t>
  </si>
  <si>
    <t>145153-52-2</t>
  </si>
  <si>
    <t>201792-73-6</t>
  </si>
  <si>
    <t>120029-06-3</t>
  </si>
  <si>
    <t>20570-96-1</t>
  </si>
  <si>
    <t>1066-33-7</t>
  </si>
  <si>
    <t>569318-35-0</t>
  </si>
  <si>
    <t>7245-02-5</t>
  </si>
  <si>
    <t>63705-03-3</t>
  </si>
  <si>
    <t>74091-64-8</t>
  </si>
  <si>
    <t>301-10-0</t>
  </si>
  <si>
    <t>7647-17-8</t>
  </si>
  <si>
    <t>75247-18-6</t>
  </si>
  <si>
    <t>56996-80-6</t>
  </si>
  <si>
    <t>51772-35-1</t>
  </si>
  <si>
    <t>68526-84-1</t>
  </si>
  <si>
    <t>581076-67-7</t>
  </si>
  <si>
    <t>1310-65-2</t>
  </si>
  <si>
    <t>68921-45-9</t>
  </si>
  <si>
    <t>1308-14-1</t>
  </si>
  <si>
    <t>101316-44-3</t>
  </si>
  <si>
    <t>8008-45-5</t>
  </si>
  <si>
    <t>84082-68-8</t>
  </si>
  <si>
    <t>7440-31-5</t>
  </si>
  <si>
    <t>117527-94-3</t>
  </si>
  <si>
    <t>101896-27-9</t>
  </si>
  <si>
    <t>90641-05-7</t>
  </si>
  <si>
    <t>121315-16-0</t>
  </si>
  <si>
    <t>594-27-4</t>
  </si>
  <si>
    <t>26155-31-7</t>
  </si>
  <si>
    <t>172399-10-9</t>
  </si>
  <si>
    <t>32052-51-0</t>
  </si>
  <si>
    <t>854270-57-8</t>
  </si>
  <si>
    <t>879214-58-1</t>
  </si>
  <si>
    <t>223398-02-5</t>
  </si>
  <si>
    <t>25545-89-5</t>
  </si>
  <si>
    <t>84776-33-0</t>
  </si>
  <si>
    <t>8002-09-3</t>
  </si>
  <si>
    <t>14220-17-8</t>
  </si>
  <si>
    <t>81591-81-3</t>
  </si>
  <si>
    <t>68411-46-1</t>
  </si>
  <si>
    <t>43133-95-5</t>
  </si>
  <si>
    <t>15630-89-4</t>
  </si>
  <si>
    <t>15096-52-3</t>
  </si>
  <si>
    <t>7632-00-0</t>
  </si>
  <si>
    <t>85702-79-0</t>
  </si>
  <si>
    <t>127277-53-6</t>
  </si>
  <si>
    <t>1000777-61-6</t>
  </si>
  <si>
    <t>53075-09-5</t>
  </si>
  <si>
    <t>123439-82-7</t>
  </si>
  <si>
    <t>159604-94-1</t>
  </si>
  <si>
    <t>2643-07-4</t>
  </si>
  <si>
    <t>7782-78-7</t>
  </si>
  <si>
    <t>153173-08-1</t>
  </si>
  <si>
    <t>126602-90-2</t>
  </si>
  <si>
    <t>68909-99-9</t>
  </si>
  <si>
    <t>8065-62-1</t>
  </si>
  <si>
    <t>7790-69-4</t>
  </si>
  <si>
    <t>3323-53-3</t>
  </si>
  <si>
    <t>84650-02-2</t>
  </si>
  <si>
    <t>127733-97-5</t>
  </si>
  <si>
    <t>52658-19-2</t>
  </si>
  <si>
    <t>37228-47-0</t>
  </si>
  <si>
    <t>747-45-5</t>
  </si>
  <si>
    <t>108225-03-2</t>
  </si>
  <si>
    <t>13732-62-2</t>
  </si>
  <si>
    <t>68955-98-6</t>
  </si>
  <si>
    <t>2212-53-5</t>
  </si>
  <si>
    <t>17766-26-6</t>
  </si>
  <si>
    <t>500910-12-3</t>
  </si>
  <si>
    <t>25316-40-9</t>
  </si>
  <si>
    <t>157707-94-3</t>
  </si>
  <si>
    <t>10377-52-3</t>
  </si>
  <si>
    <t>39290-50-1</t>
  </si>
  <si>
    <t>58353-68-7</t>
  </si>
  <si>
    <t>593-85-1</t>
  </si>
  <si>
    <t>12002-48-1</t>
  </si>
  <si>
    <t>52462-29-0</t>
  </si>
  <si>
    <t>75782-87-5</t>
  </si>
  <si>
    <t>70693-32-2</t>
  </si>
  <si>
    <t>544-18-3</t>
  </si>
  <si>
    <t>121617-08-1</t>
  </si>
  <si>
    <t>53763-10-3</t>
  </si>
  <si>
    <t>85116-96-7</t>
  </si>
  <si>
    <t>66422-95-5</t>
  </si>
  <si>
    <t>41524-32-7</t>
  </si>
  <si>
    <t>59948-00-4</t>
  </si>
  <si>
    <t>211450-54-3</t>
  </si>
  <si>
    <t>71177-91-8</t>
  </si>
  <si>
    <t>93925-42-9</t>
  </si>
  <si>
    <t>3896-11-5</t>
  </si>
  <si>
    <t>53780-36-2</t>
  </si>
  <si>
    <t>90640-66-7</t>
  </si>
  <si>
    <t>125643-61-0</t>
  </si>
  <si>
    <t>56996-38-4</t>
  </si>
  <si>
    <t>68131-30-6</t>
  </si>
  <si>
    <t>63451-47-8</t>
  </si>
  <si>
    <t>85116-88-7</t>
  </si>
  <si>
    <t>95912-87-1</t>
  </si>
  <si>
    <t>68424-38-4</t>
  </si>
  <si>
    <t>85507-79-5</t>
  </si>
  <si>
    <t>116912-36-8</t>
  </si>
  <si>
    <t>15663-27-1</t>
  </si>
  <si>
    <t>168960-19-8</t>
  </si>
  <si>
    <t>1163775-81-2</t>
  </si>
  <si>
    <t>90218-76-1</t>
  </si>
  <si>
    <t>94279-36-4</t>
  </si>
  <si>
    <t>152-11-4</t>
  </si>
  <si>
    <t>57214-10-5</t>
  </si>
  <si>
    <t>104786-87-0</t>
  </si>
  <si>
    <t>13463-67-7</t>
  </si>
  <si>
    <t>205057-15-4</t>
  </si>
  <si>
    <t>368890-19-1</t>
  </si>
  <si>
    <t>37866-45-8</t>
  </si>
  <si>
    <t>137590-32-0</t>
  </si>
  <si>
    <t>244235-47-0</t>
  </si>
  <si>
    <t>54553-91-2</t>
  </si>
  <si>
    <t>12715-61-6</t>
  </si>
  <si>
    <t>68131-75-9</t>
  </si>
  <si>
    <t>68308-27-0</t>
  </si>
  <si>
    <t>68409-99-4</t>
  </si>
  <si>
    <t>68476-26-6</t>
  </si>
  <si>
    <t>68476-29-9</t>
  </si>
  <si>
    <t>68476-40-4</t>
  </si>
  <si>
    <t>68476-49-3</t>
  </si>
  <si>
    <t>68476-85-7</t>
  </si>
  <si>
    <t>68476-86-8</t>
  </si>
  <si>
    <t>68477-33-8</t>
  </si>
  <si>
    <t>68477-69-0</t>
  </si>
  <si>
    <t>68477-71-4</t>
  </si>
  <si>
    <t>68477-77-0</t>
  </si>
  <si>
    <t>68477-83-8</t>
  </si>
  <si>
    <t>68477-87-2</t>
  </si>
  <si>
    <t>68477-90-7</t>
  </si>
  <si>
    <t>68512-91-4</t>
  </si>
  <si>
    <t>68513-66-6</t>
  </si>
  <si>
    <t>68602-83-5</t>
  </si>
  <si>
    <t>68606-26-8</t>
  </si>
  <si>
    <t>68783-07-3</t>
  </si>
  <si>
    <t>68783-65-3</t>
  </si>
  <si>
    <t>68814-67-5</t>
  </si>
  <si>
    <t>68919-10-8</t>
  </si>
  <si>
    <t>68989-88-8</t>
  </si>
  <si>
    <t>92045-80-2</t>
  </si>
  <si>
    <t>133-60-8</t>
  </si>
  <si>
    <t>68609-04-1</t>
  </si>
  <si>
    <t>160759-29-5</t>
  </si>
  <si>
    <t>52769-87-6</t>
  </si>
  <si>
    <t>16919-19-0</t>
  </si>
  <si>
    <t>25321-14-6</t>
  </si>
  <si>
    <t>68526-85-2</t>
  </si>
  <si>
    <t>93672-52-7</t>
  </si>
  <si>
    <t>5810-11-7</t>
  </si>
  <si>
    <t>10026-11-6</t>
  </si>
  <si>
    <t>57671-19-9</t>
  </si>
  <si>
    <t>7787-47-5</t>
  </si>
  <si>
    <t>70903-51-4</t>
  </si>
  <si>
    <t>65212-76-2</t>
  </si>
  <si>
    <t>65212-77-3</t>
  </si>
  <si>
    <t>1220100-43-5</t>
  </si>
  <si>
    <t>541-09-3</t>
  </si>
  <si>
    <t>83926-74-3</t>
  </si>
  <si>
    <t>241153-84-4</t>
  </si>
  <si>
    <t>554-13-2</t>
  </si>
  <si>
    <t>508202-43-5</t>
  </si>
  <si>
    <t>90274-24-1</t>
  </si>
  <si>
    <t>68424-50-0</t>
  </si>
  <si>
    <t>156558-98-4</t>
  </si>
  <si>
    <t>71786-67-9</t>
  </si>
  <si>
    <t>8012-95-1</t>
  </si>
  <si>
    <t>10141-00-1</t>
  </si>
  <si>
    <t>68784-12-3</t>
  </si>
  <si>
    <t>67800-94-6</t>
  </si>
  <si>
    <t>104832-01-1</t>
  </si>
  <si>
    <t>208988-63-0</t>
  </si>
  <si>
    <t>18917-91-4</t>
  </si>
  <si>
    <t>1314-13-2</t>
  </si>
  <si>
    <t>84650-03-3</t>
  </si>
  <si>
    <t>25092-32-4</t>
  </si>
  <si>
    <t>27253-26-5</t>
  </si>
  <si>
    <t>5809-08-5</t>
  </si>
  <si>
    <t>10102-44-0</t>
  </si>
  <si>
    <t>10377-48-7</t>
  </si>
  <si>
    <t>68952-95-4</t>
  </si>
  <si>
    <t>101012-81-1</t>
  </si>
  <si>
    <t>61791-42-2</t>
  </si>
  <si>
    <t>72906-38-8</t>
  </si>
  <si>
    <t>91788-83-9</t>
  </si>
  <si>
    <t>4277-06-9</t>
  </si>
  <si>
    <t>142050-95-1</t>
  </si>
  <si>
    <t>95312-94-0</t>
  </si>
  <si>
    <t>38632-47-2</t>
  </si>
  <si>
    <t>28300-74-5</t>
  </si>
  <si>
    <t>63231-67-4</t>
  </si>
  <si>
    <t>4698-11-7</t>
  </si>
  <si>
    <t>82027-59-6</t>
  </si>
  <si>
    <t>182925-33-3</t>
  </si>
  <si>
    <t>7447-41-8</t>
  </si>
  <si>
    <t>7773-01-5</t>
  </si>
  <si>
    <t>655-76-5</t>
  </si>
  <si>
    <t>12004-14-7</t>
  </si>
  <si>
    <t>11100-04-2</t>
  </si>
  <si>
    <t>4180-12-5</t>
  </si>
  <si>
    <t>63821-86-3</t>
  </si>
  <si>
    <t>363138-44-7</t>
  </si>
  <si>
    <t>53763-47-6</t>
  </si>
  <si>
    <t>68187-89-3</t>
  </si>
  <si>
    <t>1333-86-4</t>
  </si>
  <si>
    <t>3637-10-3</t>
  </si>
  <si>
    <t>7440-32-6</t>
  </si>
  <si>
    <t>221640-21-7</t>
  </si>
  <si>
    <t>847565-09-7</t>
  </si>
  <si>
    <t>329966-50-9</t>
  </si>
  <si>
    <t>68131-33-9</t>
  </si>
  <si>
    <t>103758-98-1</t>
  </si>
  <si>
    <t>157707-73-8</t>
  </si>
  <si>
    <t>68154-62-1</t>
  </si>
  <si>
    <t>68410-23-1</t>
  </si>
  <si>
    <t>221640-14-8</t>
  </si>
  <si>
    <t>70807-22-6</t>
  </si>
  <si>
    <t>61789-32-0</t>
  </si>
  <si>
    <t>7782-63-0</t>
  </si>
  <si>
    <t>208711-51-7</t>
  </si>
  <si>
    <t>104051-92-5</t>
  </si>
  <si>
    <t>132342-27-9</t>
  </si>
  <si>
    <t>139381-52-5</t>
  </si>
  <si>
    <t>143145-93-1</t>
  </si>
  <si>
    <t>177966-49-3</t>
  </si>
  <si>
    <t>211519-85-6</t>
  </si>
  <si>
    <t>569316-88-7</t>
  </si>
  <si>
    <t>68784-14-5</t>
  </si>
  <si>
    <t>86168-95-8</t>
  </si>
  <si>
    <t>1384855-91-7</t>
  </si>
  <si>
    <t>25321-22-6</t>
  </si>
  <si>
    <t>869-24-9</t>
  </si>
  <si>
    <t>26762-92-5</t>
  </si>
  <si>
    <t>13390-47-1</t>
  </si>
  <si>
    <t>32760-80-8</t>
  </si>
  <si>
    <t>114565-70-7</t>
  </si>
  <si>
    <t>14484-69-6</t>
  </si>
  <si>
    <t>60304-36-1</t>
  </si>
  <si>
    <t>11067-82-6</t>
  </si>
  <si>
    <t>90640-67-8</t>
  </si>
  <si>
    <t>98769-75-6</t>
  </si>
  <si>
    <t>8028-48-6</t>
  </si>
  <si>
    <t>223705-57-5</t>
  </si>
  <si>
    <t>71662-11-8</t>
  </si>
  <si>
    <t>7785-87-7</t>
  </si>
  <si>
    <t>10035-10-6</t>
  </si>
  <si>
    <t>53384-39-7</t>
  </si>
  <si>
    <t>613246-79-0</t>
  </si>
  <si>
    <t>330-95-0</t>
  </si>
  <si>
    <t>87741-01-3</t>
  </si>
  <si>
    <t>154486-26-7</t>
  </si>
  <si>
    <t>20837-86-9</t>
  </si>
  <si>
    <t>73754-27-5</t>
  </si>
  <si>
    <t>6291-89-0</t>
  </si>
  <si>
    <t>61788-33-8</t>
  </si>
  <si>
    <t>61007-89-4</t>
  </si>
  <si>
    <t>75139-62-7</t>
  </si>
  <si>
    <t>10350-81-9</t>
  </si>
  <si>
    <t>847871-03-8</t>
  </si>
  <si>
    <t>64663-20-3</t>
  </si>
  <si>
    <t>49553-76-6</t>
  </si>
  <si>
    <t>1319-77-3</t>
  </si>
  <si>
    <t>1310-58-3</t>
  </si>
  <si>
    <t>155661-07-7</t>
  </si>
  <si>
    <t>7758-09-0</t>
  </si>
  <si>
    <t>67746-08-1</t>
  </si>
  <si>
    <t>65501-81-7</t>
  </si>
  <si>
    <t>1338-24-5</t>
  </si>
  <si>
    <t>7789-00-6</t>
  </si>
  <si>
    <t>85480-55-3</t>
  </si>
  <si>
    <t>121888-67-3</t>
  </si>
  <si>
    <t>14854-63-8</t>
  </si>
  <si>
    <t>586372-44-3</t>
  </si>
  <si>
    <t>3452-07-1</t>
  </si>
  <si>
    <t>66829-03-6</t>
  </si>
  <si>
    <t>10361-44-1</t>
  </si>
  <si>
    <t>64043-24-9</t>
  </si>
  <si>
    <t>24085-08-3</t>
  </si>
  <si>
    <t>141483-20-7</t>
  </si>
  <si>
    <t>21829-52-7</t>
  </si>
  <si>
    <t>101896-26-8</t>
  </si>
  <si>
    <t>7580-67-8</t>
  </si>
  <si>
    <t>68814-95-9</t>
  </si>
  <si>
    <t>59231-34-4</t>
  </si>
  <si>
    <t>989-51-5</t>
  </si>
  <si>
    <t>7345-69-9</t>
  </si>
  <si>
    <t>115902-64-2</t>
  </si>
  <si>
    <t>13826-65-8</t>
  </si>
  <si>
    <t>515815-48-2</t>
  </si>
  <si>
    <t>68551-17-7</t>
  </si>
  <si>
    <t>7446-20-0</t>
  </si>
  <si>
    <t>174591-51-6</t>
  </si>
  <si>
    <t>13302-06-2</t>
  </si>
  <si>
    <t>27189-59-9</t>
  </si>
  <si>
    <t>73149-61-8</t>
  </si>
  <si>
    <t>91052-49-2</t>
  </si>
  <si>
    <t>91744-28-4</t>
  </si>
  <si>
    <t>6120-10-1</t>
  </si>
  <si>
    <t>24938-91-8</t>
  </si>
  <si>
    <t>10022-31-8</t>
  </si>
  <si>
    <t>54-64-8</t>
  </si>
  <si>
    <t>40465-66-5</t>
  </si>
  <si>
    <t>85711-55-3</t>
  </si>
  <si>
    <t>114054-68-1</t>
  </si>
  <si>
    <t>62046-37-1</t>
  </si>
  <si>
    <t>1120-44-1</t>
  </si>
  <si>
    <t>120606-08-8</t>
  </si>
  <si>
    <t>7439-93-2</t>
  </si>
  <si>
    <t>110615-47-9</t>
  </si>
  <si>
    <t>157707-87-4</t>
  </si>
  <si>
    <t>383178-66-3</t>
  </si>
  <si>
    <t>68515-73-1</t>
  </si>
  <si>
    <t>1314-60-9</t>
  </si>
  <si>
    <t>1345-04-6</t>
  </si>
  <si>
    <t>15432-85-6</t>
  </si>
  <si>
    <t>29736-75-2</t>
  </si>
  <si>
    <t>33908-66-6</t>
  </si>
  <si>
    <t>68002-54-0</t>
  </si>
  <si>
    <t>2536-05-2</t>
  </si>
  <si>
    <t>135108-88-2</t>
  </si>
  <si>
    <t>142860-23-9</t>
  </si>
  <si>
    <t>68784-75-8</t>
  </si>
  <si>
    <t>9003-56-9</t>
  </si>
  <si>
    <t>1245638-61-2</t>
  </si>
  <si>
    <t>68515-48-0</t>
  </si>
  <si>
    <t>36878-20-3</t>
  </si>
  <si>
    <t>268728-80-9</t>
  </si>
  <si>
    <t>31394-54-4</t>
  </si>
  <si>
    <t>10402-15-0</t>
  </si>
  <si>
    <t>68476-80-2</t>
  </si>
  <si>
    <t>60209-82-7</t>
  </si>
  <si>
    <t>72162-47-1</t>
  </si>
  <si>
    <t>155601-30-2</t>
  </si>
  <si>
    <t>61813-75-0</t>
  </si>
  <si>
    <t>8000-29-1</t>
  </si>
  <si>
    <t>37208-53-0</t>
  </si>
  <si>
    <t>101316-84-1</t>
  </si>
  <si>
    <t>68092-28-4</t>
  </si>
  <si>
    <t>11119-50-9</t>
  </si>
  <si>
    <t>67299-45-0</t>
  </si>
  <si>
    <t>147732-60-3</t>
  </si>
  <si>
    <t>343595-80-2</t>
  </si>
  <si>
    <t>1512859-54-9</t>
  </si>
  <si>
    <t>53803-13-7</t>
  </si>
  <si>
    <t>3259-03-8</t>
  </si>
  <si>
    <t>1072830-14-8</t>
  </si>
  <si>
    <t>113241-45-5</t>
  </si>
  <si>
    <t>15956-58-8</t>
  </si>
  <si>
    <t>10361-29-2</t>
  </si>
  <si>
    <t>84961-74-0</t>
  </si>
  <si>
    <t>85536-14-7</t>
  </si>
  <si>
    <t>61791-19-3</t>
  </si>
  <si>
    <t>65996-89-6</t>
  </si>
  <si>
    <t>131042-86-9</t>
  </si>
  <si>
    <t>68988-22-7</t>
  </si>
  <si>
    <t>85940-40-5</t>
  </si>
  <si>
    <t>134164-24-2</t>
  </si>
  <si>
    <t>111850-00-1</t>
  </si>
  <si>
    <t>17369-89-0</t>
  </si>
  <si>
    <t>39315-98-5</t>
  </si>
  <si>
    <t>39316-28-4</t>
  </si>
  <si>
    <t>39425-24-6</t>
  </si>
  <si>
    <t>2758-42-1</t>
  </si>
  <si>
    <t>68476-52-8</t>
  </si>
  <si>
    <t>68477-42-9</t>
  </si>
  <si>
    <t>68955-28-2</t>
  </si>
  <si>
    <t>68515-49-1</t>
  </si>
  <si>
    <t>78565-30-7</t>
  </si>
  <si>
    <t>1405-41-0</t>
  </si>
  <si>
    <t>8048-52-0</t>
  </si>
  <si>
    <t>112100-07-9</t>
  </si>
  <si>
    <t>144736-29-8</t>
  </si>
  <si>
    <t>7446-08-4</t>
  </si>
  <si>
    <t>1307863-78-0</t>
  </si>
  <si>
    <t>34140-91-5</t>
  </si>
  <si>
    <t>72830-09-2</t>
  </si>
  <si>
    <t>133-66-4</t>
  </si>
  <si>
    <t>93685-99-5</t>
  </si>
  <si>
    <t>66829-04-7</t>
  </si>
  <si>
    <t>92771-56-7</t>
  </si>
  <si>
    <t>92045-23-3</t>
  </si>
  <si>
    <t>543-90-8</t>
  </si>
  <si>
    <t>10431-47-7</t>
  </si>
  <si>
    <t>53763-67-0</t>
  </si>
  <si>
    <t>100556-82-9</t>
  </si>
  <si>
    <t>555-31-7</t>
  </si>
  <si>
    <t>88020-55-7</t>
  </si>
  <si>
    <t>67226-45-3</t>
  </si>
  <si>
    <t>75139-61-6</t>
  </si>
  <si>
    <t>56896-68-5</t>
  </si>
  <si>
    <t>11071-47-9</t>
  </si>
  <si>
    <t>1332-65-6</t>
  </si>
  <si>
    <t>1335-46-2</t>
  </si>
  <si>
    <t>84238-39-1</t>
  </si>
  <si>
    <t>502962-81-4</t>
  </si>
  <si>
    <t>8011-86-7</t>
  </si>
  <si>
    <t>7673-09-8</t>
  </si>
  <si>
    <t>142002-06-0</t>
  </si>
  <si>
    <t>1344-43-0</t>
  </si>
  <si>
    <t>598-62-9</t>
  </si>
  <si>
    <t>66455-17-2</t>
  </si>
  <si>
    <t>88122-99-0</t>
  </si>
  <si>
    <t>26780-96-1</t>
  </si>
  <si>
    <t>12047-27-7</t>
  </si>
  <si>
    <t>16903-35-8</t>
  </si>
  <si>
    <t>797751-46-3</t>
  </si>
  <si>
    <t>68603-15-6</t>
  </si>
  <si>
    <t>244634-31-9</t>
  </si>
  <si>
    <t>68937-75-7</t>
  </si>
  <si>
    <t>95465-89-7</t>
  </si>
  <si>
    <t>95465-90-0</t>
  </si>
  <si>
    <t>95465-91-1</t>
  </si>
  <si>
    <t>12070-08-5</t>
  </si>
  <si>
    <t>93280-40-1</t>
  </si>
  <si>
    <t>53763-42-1</t>
  </si>
  <si>
    <t>64354-92-3</t>
  </si>
  <si>
    <t>859-18-7</t>
  </si>
  <si>
    <t>3938-12-3</t>
  </si>
  <si>
    <t>26912-64-1</t>
  </si>
  <si>
    <t>56896-76-5</t>
  </si>
  <si>
    <t>75-20-7</t>
  </si>
  <si>
    <t>3566-10-7</t>
  </si>
  <si>
    <t>513-78-0</t>
  </si>
  <si>
    <t>191680-81-6</t>
  </si>
  <si>
    <t>1327-53-3</t>
  </si>
  <si>
    <t>68515-40-2</t>
  </si>
  <si>
    <t>85029-52-3</t>
  </si>
  <si>
    <t>30125-47-4</t>
  </si>
  <si>
    <t>92062-36-7</t>
  </si>
  <si>
    <t>92128-65-9</t>
  </si>
  <si>
    <t>74401-04-0</t>
  </si>
  <si>
    <t>128729-28-2</t>
  </si>
  <si>
    <t>90268-36-3</t>
  </si>
  <si>
    <t>101836-92-4</t>
  </si>
  <si>
    <t>71302-79-9</t>
  </si>
  <si>
    <t>177256-67-6</t>
  </si>
  <si>
    <t>866889-72-7</t>
  </si>
  <si>
    <t>343239-13-4</t>
  </si>
  <si>
    <t>30399-84-9</t>
  </si>
  <si>
    <t>106990-43-6</t>
  </si>
  <si>
    <t>74871-40-2</t>
  </si>
  <si>
    <t>13464-37-4</t>
  </si>
  <si>
    <t>68938-03-4</t>
  </si>
  <si>
    <t>66587-56-2</t>
  </si>
  <si>
    <t>35085-41-7</t>
  </si>
  <si>
    <t>85536-20-5</t>
  </si>
  <si>
    <t>90989-38-1</t>
  </si>
  <si>
    <t>25376-45-8</t>
  </si>
  <si>
    <t>13466-06-3</t>
  </si>
  <si>
    <t>27776-01-8</t>
  </si>
  <si>
    <t>68201-37-6</t>
  </si>
  <si>
    <t>67762-39-4</t>
  </si>
  <si>
    <t>3913-02-8</t>
  </si>
  <si>
    <t>1336-21-6</t>
  </si>
  <si>
    <t>65996-78-3</t>
  </si>
  <si>
    <t>10141-05-6</t>
  </si>
  <si>
    <t>7360-53-4</t>
  </si>
  <si>
    <t>7646-79-9</t>
  </si>
  <si>
    <t>403599-78-0</t>
  </si>
  <si>
    <t>89797-03-5</t>
  </si>
  <si>
    <t>1424149-03-0</t>
  </si>
  <si>
    <t>33855-47-9</t>
  </si>
  <si>
    <t>57036-29-0</t>
  </si>
  <si>
    <t>122-75-8</t>
  </si>
  <si>
    <t>264145-26-8</t>
  </si>
  <si>
    <t>1303-28-2</t>
  </si>
  <si>
    <t>341-69-5</t>
  </si>
  <si>
    <t>37262-61-6</t>
  </si>
  <si>
    <t>28299-41-4</t>
  </si>
  <si>
    <t>128686-03-3</t>
  </si>
  <si>
    <t>68609-97-2</t>
  </si>
  <si>
    <t>176429-27-9</t>
  </si>
  <si>
    <t>53404-60-7</t>
  </si>
  <si>
    <t>156126-48-6</t>
  </si>
  <si>
    <t>61420-92-6</t>
  </si>
  <si>
    <t>68920-66-1</t>
  </si>
  <si>
    <t>1079184-43-2</t>
  </si>
  <si>
    <t>84989-04-8</t>
  </si>
  <si>
    <t>84989-06-0</t>
  </si>
  <si>
    <t>84989-07-1</t>
  </si>
  <si>
    <t>28837-52-7</t>
  </si>
  <si>
    <t>10025-91-9</t>
  </si>
  <si>
    <t>68551-08-6</t>
  </si>
  <si>
    <t>7651-02-7</t>
  </si>
  <si>
    <t>25013-16-5</t>
  </si>
  <si>
    <t>10043-01-3</t>
  </si>
  <si>
    <t>878208-45-8</t>
  </si>
  <si>
    <t>141904-03-2</t>
  </si>
  <si>
    <t>25167-67-3</t>
  </si>
  <si>
    <t>8002-13-9</t>
  </si>
  <si>
    <t>9004-83-5</t>
  </si>
  <si>
    <t>141880-36-6</t>
  </si>
  <si>
    <t>839705-03-2</t>
  </si>
  <si>
    <t>63148-62-9</t>
  </si>
  <si>
    <t>9003-08-1</t>
  </si>
  <si>
    <t>38294-64-3</t>
  </si>
  <si>
    <t>2445-07-0</t>
  </si>
  <si>
    <t>26952-21-6</t>
  </si>
  <si>
    <t>92045-34-6</t>
  </si>
  <si>
    <t>6318-09-8</t>
  </si>
  <si>
    <t>37353-75-6</t>
  </si>
  <si>
    <t>62852-89-5</t>
  </si>
  <si>
    <t>68937-96-2</t>
  </si>
  <si>
    <t>58834-75-6</t>
  </si>
  <si>
    <t>68038-71-1</t>
  </si>
  <si>
    <t>7681-55-2</t>
  </si>
  <si>
    <t>171599-84-1</t>
  </si>
  <si>
    <t>3749-87-9</t>
  </si>
  <si>
    <t>25155-30-0</t>
  </si>
  <si>
    <t>943914-64-5</t>
  </si>
  <si>
    <t>7775-11-3</t>
  </si>
  <si>
    <t>66455-14-9</t>
  </si>
  <si>
    <t>6452-73-9</t>
  </si>
  <si>
    <t>26762-93-6</t>
  </si>
  <si>
    <t>28016-01-5</t>
  </si>
  <si>
    <t>28041-63-6</t>
  </si>
  <si>
    <t>51404-69-4</t>
  </si>
  <si>
    <t>55101-67-2</t>
  </si>
  <si>
    <t>1187742-72-8</t>
  </si>
  <si>
    <t>12001-85-3</t>
  </si>
  <si>
    <t>3049-71-6</t>
  </si>
  <si>
    <t>68411-44-9</t>
  </si>
  <si>
    <t>1304-76-3</t>
  </si>
  <si>
    <t>7440-69-9</t>
  </si>
  <si>
    <t>35238-34-7</t>
  </si>
  <si>
    <t>68526-57-8</t>
  </si>
  <si>
    <t>85535-87-1</t>
  </si>
  <si>
    <t>8066-21-5</t>
  </si>
  <si>
    <t>196597-80-5</t>
  </si>
  <si>
    <t>85536-73-8</t>
  </si>
  <si>
    <t>249630-78-2</t>
  </si>
  <si>
    <t>14059-33-7</t>
  </si>
  <si>
    <t>61791-26-2</t>
  </si>
  <si>
    <t>7720-78-7</t>
  </si>
  <si>
    <t>1315321-94-8</t>
  </si>
  <si>
    <t>108173-90-6</t>
  </si>
  <si>
    <t>13530-68-2</t>
  </si>
  <si>
    <t>7758-94-3</t>
  </si>
  <si>
    <t>56996-66-8</t>
  </si>
  <si>
    <t>144971-11-9</t>
  </si>
  <si>
    <t>326490-13-5</t>
  </si>
  <si>
    <t>865889-33-4</t>
  </si>
  <si>
    <t>173939-66-7</t>
  </si>
  <si>
    <t>149057-64-7</t>
  </si>
  <si>
    <t>28209-58-7</t>
  </si>
  <si>
    <t>122302-63-0</t>
  </si>
  <si>
    <t>95718-78-8</t>
  </si>
  <si>
    <t>7786-81-4</t>
  </si>
  <si>
    <t>39450-05-0</t>
  </si>
  <si>
    <t>7778-43-0</t>
  </si>
  <si>
    <t>54261-67-5</t>
  </si>
  <si>
    <t>13530-50-2</t>
  </si>
  <si>
    <t>7784-30-7</t>
  </si>
  <si>
    <t>188070-47-5</t>
  </si>
  <si>
    <t>18820-29-6</t>
  </si>
  <si>
    <t>97489-15-1</t>
  </si>
  <si>
    <t>174514-06-8</t>
  </si>
  <si>
    <t>549-18-8</t>
  </si>
  <si>
    <t>135937-20-1</t>
  </si>
  <si>
    <t>90604-40-3</t>
  </si>
  <si>
    <t>26264-06-2</t>
  </si>
  <si>
    <t>67701-26-2</t>
  </si>
  <si>
    <t>7664-41-7</t>
  </si>
  <si>
    <t>109348-55-2</t>
  </si>
  <si>
    <t>57583-35-4</t>
  </si>
  <si>
    <t>99685-96-8</t>
  </si>
  <si>
    <t>12027-96-2</t>
  </si>
  <si>
    <t>101012-97-9</t>
  </si>
  <si>
    <t>1024699-81-7</t>
  </si>
  <si>
    <t>1024700-50-2</t>
  </si>
  <si>
    <t>177256-69-8</t>
  </si>
  <si>
    <t>13494-80-9</t>
  </si>
  <si>
    <t>67701-27-3</t>
  </si>
  <si>
    <t>60372-77-2</t>
  </si>
  <si>
    <t>65232-89-5</t>
  </si>
  <si>
    <t>42405-01-6</t>
  </si>
  <si>
    <t>8066-11-3</t>
  </si>
  <si>
    <t>13721-39-6</t>
  </si>
  <si>
    <t>187547-46-2</t>
  </si>
  <si>
    <t>68955-53-3</t>
  </si>
  <si>
    <t>68424-37-3</t>
  </si>
  <si>
    <t>166242-53-1</t>
  </si>
  <si>
    <t>2578-28-1</t>
  </si>
  <si>
    <t>1886-81-3</t>
  </si>
  <si>
    <t>1227096-04-9</t>
  </si>
  <si>
    <t>105560-93-8</t>
  </si>
  <si>
    <t>29204-93-1</t>
  </si>
  <si>
    <t>16721-80-5</t>
  </si>
  <si>
    <t>51142-62-2</t>
  </si>
  <si>
    <t>68608-89-9</t>
  </si>
  <si>
    <t>59198-70-8</t>
  </si>
  <si>
    <t>7784-25-0</t>
  </si>
  <si>
    <t>8047-15-2</t>
  </si>
  <si>
    <t>68909-18-2</t>
  </si>
  <si>
    <t>13827-02-6</t>
  </si>
  <si>
    <t>992-20-1</t>
  </si>
  <si>
    <t>1424148-94-6</t>
  </si>
  <si>
    <t>1424148-97-9</t>
  </si>
  <si>
    <t>1424148-99-1</t>
  </si>
  <si>
    <t>28390-91-2</t>
  </si>
  <si>
    <t>9012-76-4</t>
  </si>
  <si>
    <t>2058-46-0</t>
  </si>
  <si>
    <t>30618-84-9</t>
  </si>
  <si>
    <t>93925-37-2</t>
  </si>
  <si>
    <t>37187-22-7</t>
  </si>
  <si>
    <t>39394-70-2</t>
  </si>
  <si>
    <t>68647-71-2</t>
  </si>
  <si>
    <t>8063-52-3</t>
  </si>
  <si>
    <t>7440-57-5</t>
  </si>
  <si>
    <t>65997-16-2</t>
  </si>
  <si>
    <t>97660-35-0</t>
  </si>
  <si>
    <t>7782-49-2</t>
  </si>
  <si>
    <t>13718-26-8</t>
  </si>
  <si>
    <t>9007-39-0</t>
  </si>
  <si>
    <t>66594-31-8</t>
  </si>
  <si>
    <t>64401-02-1</t>
  </si>
  <si>
    <t>164288-56-6</t>
  </si>
  <si>
    <t>159939-85-2</t>
  </si>
  <si>
    <t>753-73-1</t>
  </si>
  <si>
    <t>31566-31-1</t>
  </si>
  <si>
    <t>68187-63-3</t>
  </si>
  <si>
    <t>68953-96-8</t>
  </si>
  <si>
    <t>70024-67-8</t>
  </si>
  <si>
    <t>57374-49-9</t>
  </si>
  <si>
    <t>68479-98-1</t>
  </si>
  <si>
    <t>1330-61-6</t>
  </si>
  <si>
    <t>68526-92-1</t>
  </si>
  <si>
    <t>15120-17-9</t>
  </si>
  <si>
    <t>857035-95-1</t>
  </si>
  <si>
    <t>160901-19-9</t>
  </si>
  <si>
    <t>52609-19-5</t>
  </si>
  <si>
    <t>68213-23-0</t>
  </si>
  <si>
    <t>68439-46-3</t>
  </si>
  <si>
    <t>7738-94-5</t>
  </si>
  <si>
    <t>7705-08-0</t>
  </si>
  <si>
    <t>1313-82-2</t>
  </si>
  <si>
    <t>137786-05-1</t>
  </si>
  <si>
    <t>445409-27-8</t>
  </si>
  <si>
    <t>61788-44-1</t>
  </si>
  <si>
    <t>61693-43-4</t>
  </si>
  <si>
    <t>67254-71-1</t>
  </si>
  <si>
    <t>68989-03-7</t>
  </si>
  <si>
    <t>86393-32-0</t>
  </si>
  <si>
    <t>103953-90-8</t>
  </si>
  <si>
    <t>68955-19-1</t>
  </si>
  <si>
    <t>76701-94-5</t>
  </si>
  <si>
    <t>68477-35-0</t>
  </si>
  <si>
    <t>91995-41-4</t>
  </si>
  <si>
    <t>92128-68-2</t>
  </si>
  <si>
    <t>68037-92-3</t>
  </si>
  <si>
    <t>34398-01-1</t>
  </si>
  <si>
    <t>10421-48-4</t>
  </si>
  <si>
    <t>102-99-8</t>
  </si>
  <si>
    <t>12797-87-4</t>
  </si>
  <si>
    <t>131013-81-5</t>
  </si>
  <si>
    <t>202420-04-0</t>
  </si>
  <si>
    <t>5697-02-9</t>
  </si>
  <si>
    <t>11104-28-2</t>
  </si>
  <si>
    <t>84852-02-8</t>
  </si>
  <si>
    <t>102110-14-5</t>
  </si>
  <si>
    <t>68956-55-8</t>
  </si>
  <si>
    <t>68411-20-1</t>
  </si>
  <si>
    <t>97862-28-7</t>
  </si>
  <si>
    <t>2997-92-4</t>
  </si>
  <si>
    <t>106603-13-8</t>
  </si>
  <si>
    <t>157905-74-3</t>
  </si>
  <si>
    <t>2235-25-8</t>
  </si>
  <si>
    <t>105812-81-5</t>
  </si>
  <si>
    <t>109887-53-8</t>
  </si>
  <si>
    <t>31473-53-7</t>
  </si>
  <si>
    <t>85711-26-8</t>
  </si>
  <si>
    <t>308068-56-6</t>
  </si>
  <si>
    <t>68921-42-6</t>
  </si>
  <si>
    <t>106476-75-9</t>
  </si>
  <si>
    <t>59493-72-0</t>
  </si>
  <si>
    <t>68131-40-8</t>
  </si>
  <si>
    <t>55184-72-0</t>
  </si>
  <si>
    <t>1321-12-6</t>
  </si>
  <si>
    <t>56996-37-3</t>
  </si>
  <si>
    <t>64742-47-8</t>
  </si>
  <si>
    <t>626201-67-0</t>
  </si>
  <si>
    <t>113889-23-9</t>
  </si>
  <si>
    <t>101316-80-7</t>
  </si>
  <si>
    <t>64742-31-0</t>
  </si>
  <si>
    <t>64742-81-0</t>
  </si>
  <si>
    <t>64742-88-7</t>
  </si>
  <si>
    <t>64742-96-7</t>
  </si>
  <si>
    <t>8008-20-6</t>
  </si>
  <si>
    <t>91770-15-9</t>
  </si>
  <si>
    <t>93763-35-0</t>
  </si>
  <si>
    <t>210558-66-0</t>
  </si>
  <si>
    <t>64741-98-6</t>
  </si>
  <si>
    <t>96300-95-7</t>
  </si>
  <si>
    <t>1219458-11-3</t>
  </si>
  <si>
    <t>59729-32-7</t>
  </si>
  <si>
    <t>85117-10-8</t>
  </si>
  <si>
    <t>1215036-04-6</t>
  </si>
  <si>
    <t>12239-87-1</t>
  </si>
  <si>
    <t>1328-53-6</t>
  </si>
  <si>
    <t>14302-13-7</t>
  </si>
  <si>
    <t>147-14-8</t>
  </si>
  <si>
    <t>16040-69-0</t>
  </si>
  <si>
    <t>231610-41-6</t>
  </si>
  <si>
    <t>27614-71-7</t>
  </si>
  <si>
    <t>65997-01-5</t>
  </si>
  <si>
    <t>68440-09-5</t>
  </si>
  <si>
    <t>68512-13-0</t>
  </si>
  <si>
    <t>68604-44-4</t>
  </si>
  <si>
    <t>68610-86-6</t>
  </si>
  <si>
    <t>68910-13-4</t>
  </si>
  <si>
    <t>68987-63-3</t>
  </si>
  <si>
    <t>6992-11-6</t>
  </si>
  <si>
    <t>72207-62-6</t>
  </si>
  <si>
    <t>8002-26-4</t>
  </si>
  <si>
    <t>85711-45-1</t>
  </si>
  <si>
    <t>90268-23-8</t>
  </si>
  <si>
    <t>90268-24-9</t>
  </si>
  <si>
    <t>91050-82-7</t>
  </si>
  <si>
    <t>911674-82-3</t>
  </si>
  <si>
    <t>26471-62-5</t>
  </si>
  <si>
    <t>53763-77-2</t>
  </si>
  <si>
    <t>8005-78-5</t>
  </si>
  <si>
    <t>26937-01-9</t>
  </si>
  <si>
    <t>15571-58-1</t>
  </si>
  <si>
    <t>16754-68-0</t>
  </si>
  <si>
    <t>101631-14-5</t>
  </si>
  <si>
    <t>11138-49-1</t>
  </si>
  <si>
    <t>12251-53-5</t>
  </si>
  <si>
    <t>25321-09-9</t>
  </si>
  <si>
    <t>475569-04-1</t>
  </si>
  <si>
    <t>312753-53-0</t>
  </si>
  <si>
    <t>149861-22-3</t>
  </si>
  <si>
    <t>68411-30-3</t>
  </si>
  <si>
    <t>134127-48-3</t>
  </si>
  <si>
    <t>8030-30-6</t>
  </si>
  <si>
    <t>7778-50-9</t>
  </si>
  <si>
    <t>924626-15-3</t>
  </si>
  <si>
    <t>7772-99-8</t>
  </si>
  <si>
    <t>9000-29-7</t>
  </si>
  <si>
    <t>1231880-35-5</t>
  </si>
  <si>
    <t>73296-89-6</t>
  </si>
  <si>
    <t>85586-07-8</t>
  </si>
  <si>
    <t>182015-56-1</t>
  </si>
  <si>
    <t>12125-02-9</t>
  </si>
  <si>
    <t>20762-60-1</t>
  </si>
  <si>
    <t>1344-73-6</t>
  </si>
  <si>
    <t>79723-02-7</t>
  </si>
  <si>
    <t>857288-56-3</t>
  </si>
  <si>
    <t>161075-00-9</t>
  </si>
  <si>
    <t>27176-87-0</t>
  </si>
  <si>
    <t>136213-75-7</t>
  </si>
  <si>
    <t>9016-45-9</t>
  </si>
  <si>
    <t>65996-84-1</t>
  </si>
  <si>
    <t>7803-55-6</t>
  </si>
  <si>
    <t>37220-35-2</t>
  </si>
  <si>
    <t>136-53-8</t>
  </si>
  <si>
    <t>119532-26-2</t>
  </si>
  <si>
    <t>13510-49-1</t>
  </si>
  <si>
    <t>7446-14-2</t>
  </si>
  <si>
    <t>242456-95-7</t>
  </si>
  <si>
    <t>1219458-14-6</t>
  </si>
  <si>
    <t>1266664-66-7</t>
  </si>
  <si>
    <t>134-30-5</t>
  </si>
  <si>
    <t>14177-55-0</t>
  </si>
  <si>
    <t>10102-06-4</t>
  </si>
  <si>
    <t>121240-56-0</t>
  </si>
  <si>
    <t>12002-03-8</t>
  </si>
  <si>
    <t>149057-72-7</t>
  </si>
  <si>
    <t>7745-89-3</t>
  </si>
  <si>
    <t>7718-54-9</t>
  </si>
  <si>
    <t>121870-66-4</t>
  </si>
  <si>
    <t>66845-29-2</t>
  </si>
  <si>
    <t>1345668-40-7</t>
  </si>
  <si>
    <t>4053-08-1</t>
  </si>
  <si>
    <t>93076-03-0</t>
  </si>
  <si>
    <t>65431-33-6</t>
  </si>
  <si>
    <t>9036-19-5</t>
  </si>
  <si>
    <t>18496-25-8</t>
  </si>
  <si>
    <t>13597-46-1</t>
  </si>
  <si>
    <t>37191-38-1</t>
  </si>
  <si>
    <t>61789-36-4</t>
  </si>
  <si>
    <t>73561-39-4</t>
  </si>
  <si>
    <t>13548-38-4</t>
  </si>
  <si>
    <t>931431-24-2</t>
  </si>
  <si>
    <t>186321-96-0</t>
  </si>
  <si>
    <t>2982-54-9</t>
  </si>
  <si>
    <t>10025-73-7</t>
  </si>
  <si>
    <t>3081-01-4</t>
  </si>
  <si>
    <t>20748-72-5</t>
  </si>
  <si>
    <t>21829-50-5</t>
  </si>
  <si>
    <t>2272-11-9</t>
  </si>
  <si>
    <t>92731-41-4</t>
  </si>
  <si>
    <t>5329-14-6</t>
  </si>
  <si>
    <t>10124-43-3</t>
  </si>
  <si>
    <t>53404-62-9</t>
  </si>
  <si>
    <t>119345-04-9</t>
  </si>
  <si>
    <t>1303-00-0</t>
  </si>
  <si>
    <t>75-74-1</t>
  </si>
  <si>
    <t>3542-36-7</t>
  </si>
  <si>
    <t>37339-61-0</t>
  </si>
  <si>
    <t>1314-64-3</t>
  </si>
  <si>
    <t>29329-71-3</t>
  </si>
  <si>
    <t>3794-83-0</t>
  </si>
  <si>
    <t>105813-13-6</t>
  </si>
  <si>
    <t>85251-77-0</t>
  </si>
  <si>
    <t>136504-96-6</t>
  </si>
  <si>
    <t>68526-52-3</t>
  </si>
  <si>
    <t>848301-65-5</t>
  </si>
  <si>
    <t>1224966-15-7</t>
  </si>
  <si>
    <t>84989-41-3</t>
  </si>
  <si>
    <t>7778-74-7</t>
  </si>
  <si>
    <t>68608-88-8</t>
  </si>
  <si>
    <t>73069-87-1</t>
  </si>
  <si>
    <t>68390-97-6</t>
  </si>
  <si>
    <t>68391-04-8</t>
  </si>
  <si>
    <t>176429-22-4</t>
  </si>
  <si>
    <t>189012-93-9</t>
  </si>
  <si>
    <t>26566-95-0</t>
  </si>
  <si>
    <t>28629-66-5</t>
  </si>
  <si>
    <t>68442-22-8</t>
  </si>
  <si>
    <t>68457-79-4</t>
  </si>
  <si>
    <t>68784-31-6</t>
  </si>
  <si>
    <t>68909-93-3</t>
  </si>
  <si>
    <t>68988-45-4</t>
  </si>
  <si>
    <t>84605-29-8</t>
  </si>
  <si>
    <t>85940-28-9</t>
  </si>
  <si>
    <t>93819-94-4</t>
  </si>
  <si>
    <t>1345668-41-8</t>
  </si>
  <si>
    <t>65071-95-6</t>
  </si>
  <si>
    <t>25167-81-1</t>
  </si>
  <si>
    <t>301-04-2</t>
  </si>
  <si>
    <t>85566-26-3</t>
  </si>
  <si>
    <t>1079221-49-0</t>
  </si>
  <si>
    <t>180898-37-7</t>
  </si>
  <si>
    <t>86604-75-3</t>
  </si>
  <si>
    <t>58740-24-2</t>
  </si>
  <si>
    <t>154518-38-4</t>
  </si>
  <si>
    <t>147170-44-3</t>
  </si>
  <si>
    <t>7727-18-6</t>
  </si>
  <si>
    <t>68477-38-3</t>
  </si>
  <si>
    <t>68527-18-4</t>
  </si>
  <si>
    <t>68987-42-8</t>
  </si>
  <si>
    <t>86290-83-7</t>
  </si>
  <si>
    <t>98072-36-7</t>
  </si>
  <si>
    <t>98219-64-8</t>
  </si>
  <si>
    <t>66402-68-4</t>
  </si>
  <si>
    <t>25068-38-6</t>
  </si>
  <si>
    <t>9003-36-5</t>
  </si>
  <si>
    <t>2787-91-9</t>
  </si>
  <si>
    <t>5470-11-1</t>
  </si>
  <si>
    <t>68585-34-2</t>
  </si>
  <si>
    <t>68188-18-1</t>
  </si>
  <si>
    <t>85736-63-6</t>
  </si>
  <si>
    <t>866-55-7</t>
  </si>
  <si>
    <t>30785-74-1</t>
  </si>
  <si>
    <t>64742-94-5</t>
  </si>
  <si>
    <t>10099-74-8</t>
  </si>
  <si>
    <t>140-41-0</t>
  </si>
  <si>
    <t>11096-42-7</t>
  </si>
  <si>
    <t>27774-13-6</t>
  </si>
  <si>
    <t>337906-37-3</t>
  </si>
  <si>
    <t>68037-96-7</t>
  </si>
  <si>
    <t>55072-57-6</t>
  </si>
  <si>
    <t>62010-28-0</t>
  </si>
  <si>
    <t>13410-01-0</t>
  </si>
  <si>
    <t>12656-85-8</t>
  </si>
  <si>
    <t>1344-37-2</t>
  </si>
  <si>
    <t>308062-28-4</t>
  </si>
  <si>
    <t>68955-55-5</t>
  </si>
  <si>
    <t>194602-27-2</t>
  </si>
  <si>
    <t>151841-65-5</t>
  </si>
  <si>
    <t>26748-41-4</t>
  </si>
  <si>
    <t>66603-10-9</t>
  </si>
  <si>
    <t>129217-90-9</t>
  </si>
  <si>
    <t>1192-89-8</t>
  </si>
  <si>
    <t>21645-51-2</t>
  </si>
  <si>
    <t>97-93-8</t>
  </si>
  <si>
    <t>398141-87-2</t>
  </si>
  <si>
    <t>521284-22-0</t>
  </si>
  <si>
    <t>131459-39-7</t>
  </si>
  <si>
    <t>161907-83-1</t>
  </si>
  <si>
    <t>7446-70-0</t>
  </si>
  <si>
    <t>64742-90-1</t>
  </si>
  <si>
    <t>181028-79-5</t>
  </si>
  <si>
    <t>5945-33-5</t>
  </si>
  <si>
    <t>4199-10-4</t>
  </si>
  <si>
    <t>69227-24-3</t>
  </si>
  <si>
    <t>12058-66-1</t>
  </si>
  <si>
    <t>2212-59-1</t>
  </si>
  <si>
    <t>32534-95-5</t>
  </si>
  <si>
    <t>8002-05-9</t>
  </si>
  <si>
    <t>117663-11-3</t>
  </si>
  <si>
    <t>29964-84-9</t>
  </si>
  <si>
    <t>12672-27-4</t>
  </si>
  <si>
    <t>1318-23-6</t>
  </si>
  <si>
    <t>84144-98-9</t>
  </si>
  <si>
    <t>50934-16-2</t>
  </si>
  <si>
    <t>68155-07-7</t>
  </si>
  <si>
    <t>67762-26-9</t>
  </si>
  <si>
    <t>67762-38-3</t>
  </si>
  <si>
    <t>68990-52-3</t>
  </si>
  <si>
    <t>85049-31-6</t>
  </si>
  <si>
    <t>158223-16-6</t>
  </si>
  <si>
    <t>13071-11-9</t>
  </si>
  <si>
    <t>359406-89-6</t>
  </si>
  <si>
    <t>1224966-13-5</t>
  </si>
  <si>
    <t>1225197-81-8</t>
  </si>
  <si>
    <t>1226892-45-0</t>
  </si>
  <si>
    <t>1226892-49-4</t>
  </si>
  <si>
    <t>1226892-50-7</t>
  </si>
  <si>
    <t>68131-13-5</t>
  </si>
  <si>
    <t>72624-02-3</t>
  </si>
  <si>
    <t>72674-05-6</t>
  </si>
  <si>
    <t>68475-80-9</t>
  </si>
  <si>
    <t>12772-06-4</t>
  </si>
  <si>
    <t>7790-86-5</t>
  </si>
  <si>
    <t>25378-22-7</t>
  </si>
  <si>
    <t>71-48-7</t>
  </si>
  <si>
    <t>557-05-1</t>
  </si>
  <si>
    <t>68477-39-4</t>
  </si>
  <si>
    <t>68516-20-1</t>
  </si>
  <si>
    <t>67701-01-3</t>
  </si>
  <si>
    <t>67701-05-7</t>
  </si>
  <si>
    <t>71076-48-7</t>
  </si>
  <si>
    <t>85631-26-1</t>
  </si>
  <si>
    <t>90990-08-2</t>
  </si>
  <si>
    <t>90990-10-6</t>
  </si>
  <si>
    <t>5188-07-8</t>
  </si>
  <si>
    <t>7439-89-6</t>
  </si>
  <si>
    <t>41272-40-6</t>
  </si>
  <si>
    <t>1000817-22-0</t>
  </si>
  <si>
    <t>211387-29-0</t>
  </si>
  <si>
    <t>15502-74-6</t>
  </si>
  <si>
    <t>28041-64-7</t>
  </si>
  <si>
    <t>69012-45-9</t>
  </si>
  <si>
    <t>72869-86-4</t>
  </si>
  <si>
    <t>10102-18-8</t>
  </si>
  <si>
    <t>68187-30-4</t>
  </si>
  <si>
    <t>92045-41-5</t>
  </si>
  <si>
    <t>502157-73-5</t>
  </si>
  <si>
    <t>1333-82-0</t>
  </si>
  <si>
    <t>6990-43-8</t>
  </si>
  <si>
    <t>65996-83-0</t>
  </si>
  <si>
    <t>65996-85-2</t>
  </si>
  <si>
    <t>92062-22-1</t>
  </si>
  <si>
    <t>1709-70-2</t>
  </si>
  <si>
    <t>8070-92-6</t>
  </si>
  <si>
    <t>68956-56-9</t>
  </si>
  <si>
    <t>68513-69-9</t>
  </si>
  <si>
    <t>12751-15-4</t>
  </si>
  <si>
    <t>83713-16-0</t>
  </si>
  <si>
    <t>26628-22-8</t>
  </si>
  <si>
    <t>96300-96-8</t>
  </si>
  <si>
    <t>50977-10-1</t>
  </si>
  <si>
    <t>90640-82-7</t>
  </si>
  <si>
    <t>109940-17-2</t>
  </si>
  <si>
    <t>29590-42-9</t>
  </si>
  <si>
    <t>1147459-12-8</t>
  </si>
  <si>
    <t>84929-31-7</t>
  </si>
  <si>
    <t>67124-09-8</t>
  </si>
  <si>
    <t>68514-38-5</t>
  </si>
  <si>
    <t>91994-95-5</t>
  </si>
  <si>
    <t>93821-12-6</t>
  </si>
  <si>
    <t>97592-99-9</t>
  </si>
  <si>
    <t>97593-00-5</t>
  </si>
  <si>
    <t>358331-95-0</t>
  </si>
  <si>
    <t>141048-13-7</t>
  </si>
  <si>
    <t>163063-26-1</t>
  </si>
  <si>
    <t>31775-20-9</t>
  </si>
  <si>
    <t>32351-70-5</t>
  </si>
  <si>
    <t>991-84-4</t>
  </si>
  <si>
    <t>591773-92-1</t>
  </si>
  <si>
    <t>149749-62-2</t>
  </si>
  <si>
    <t>68391-05-9</t>
  </si>
  <si>
    <t>68515-81-1</t>
  </si>
  <si>
    <t>1219826-66-0</t>
  </si>
  <si>
    <t>61358-25-6</t>
  </si>
  <si>
    <t>51285-81-5</t>
  </si>
  <si>
    <t>1228186-15-9</t>
  </si>
  <si>
    <t>92129-33-4</t>
  </si>
  <si>
    <t>42405-40-3</t>
  </si>
  <si>
    <t>141890-30-4</t>
  </si>
  <si>
    <t>13464-38-5</t>
  </si>
  <si>
    <t>6358-30-1</t>
  </si>
  <si>
    <t>1837-57-6</t>
  </si>
  <si>
    <t>31206-90-3</t>
  </si>
  <si>
    <t>54650-57-6</t>
  </si>
  <si>
    <t>84082-70-2</t>
  </si>
  <si>
    <t>10377-66-9</t>
  </si>
  <si>
    <t>118753-94-9</t>
  </si>
  <si>
    <t>68526-55-6</t>
  </si>
  <si>
    <t>121482-73-3</t>
  </si>
  <si>
    <t>1314-61-0</t>
  </si>
  <si>
    <t>144413-22-9</t>
  </si>
  <si>
    <t>153965-54-9</t>
  </si>
  <si>
    <t>155600-38-7</t>
  </si>
  <si>
    <t>16924-00-8</t>
  </si>
  <si>
    <t>17570-76-2</t>
  </si>
  <si>
    <t>68971-82-4</t>
  </si>
  <si>
    <t>73364-10-0</t>
  </si>
  <si>
    <t>93238-03-0</t>
  </si>
  <si>
    <t>68439-70-3</t>
  </si>
  <si>
    <t>4292-10-8</t>
  </si>
  <si>
    <t>7722-64-7</t>
  </si>
  <si>
    <t>130-61-0</t>
  </si>
  <si>
    <t>110081-40-8</t>
  </si>
  <si>
    <t>818-08-6</t>
  </si>
  <si>
    <t>147993-66-6</t>
  </si>
  <si>
    <t>10108-73-3</t>
  </si>
  <si>
    <t>341031-54-7</t>
  </si>
  <si>
    <t>13465-08-2</t>
  </si>
  <si>
    <t>3349-36-8</t>
  </si>
  <si>
    <t>68131-39-5</t>
  </si>
  <si>
    <t>163256-24-4</t>
  </si>
  <si>
    <t>190065-88-4</t>
  </si>
  <si>
    <t>1314-62-1</t>
  </si>
  <si>
    <t>25167-82-2</t>
  </si>
  <si>
    <t>7553-56-2</t>
  </si>
  <si>
    <t>318-98-9</t>
  </si>
  <si>
    <t>143683-23-2</t>
  </si>
  <si>
    <t>24484-01-3</t>
  </si>
  <si>
    <t>90063-97-1</t>
  </si>
  <si>
    <t>1338-02-9</t>
  </si>
  <si>
    <t>7440-36-0</t>
  </si>
  <si>
    <t>100163-29-9</t>
  </si>
  <si>
    <t>66072-08-0</t>
  </si>
  <si>
    <t>144020-22-4</t>
  </si>
  <si>
    <t>17339-60-5</t>
  </si>
  <si>
    <t>72361-35-4</t>
  </si>
  <si>
    <t>68477-50-9</t>
  </si>
  <si>
    <t>56996-89-5</t>
  </si>
  <si>
    <t>70592-80-2</t>
  </si>
  <si>
    <t>51810-80-1</t>
  </si>
  <si>
    <t>86089-17-0</t>
  </si>
  <si>
    <t>119937-21-2</t>
  </si>
  <si>
    <t>147993-65-5</t>
  </si>
  <si>
    <t>25167-70-8</t>
  </si>
  <si>
    <t>1067-33-0</t>
  </si>
  <si>
    <t>52316-55-9</t>
  </si>
  <si>
    <t>12036-21-4</t>
  </si>
  <si>
    <t>12069-91-9</t>
  </si>
  <si>
    <t>12070-10-9</t>
  </si>
  <si>
    <t>12207-63-5</t>
  </si>
  <si>
    <t>1314-34-7</t>
  </si>
  <si>
    <t>13701-70-7</t>
  </si>
  <si>
    <t>13769-43-2</t>
  </si>
  <si>
    <t>39455-80-6</t>
  </si>
  <si>
    <t>98903-75-4</t>
  </si>
  <si>
    <t>40292-82-8</t>
  </si>
  <si>
    <t>10039-54-0</t>
  </si>
  <si>
    <t>7803-49-8</t>
  </si>
  <si>
    <t>68071-07-8</t>
  </si>
  <si>
    <t>157858-57-6</t>
  </si>
  <si>
    <t>13138-45-9</t>
  </si>
  <si>
    <t>105839-18-7</t>
  </si>
  <si>
    <t>102110-55-4</t>
  </si>
  <si>
    <t>64741-99-7</t>
  </si>
  <si>
    <t>64742-83-2</t>
  </si>
  <si>
    <t>64742-91-2</t>
  </si>
  <si>
    <t>68410-96-8</t>
  </si>
  <si>
    <t>68475-70-7</t>
  </si>
  <si>
    <t>68527-23-1</t>
  </si>
  <si>
    <t>68527-26-4</t>
  </si>
  <si>
    <t>68606-10-0</t>
  </si>
  <si>
    <t>68921-67-5</t>
  </si>
  <si>
    <t>68955-29-3</t>
  </si>
  <si>
    <t>90641-13-7</t>
  </si>
  <si>
    <t>90989-41-6</t>
  </si>
  <si>
    <t>90989-43-8</t>
  </si>
  <si>
    <t>91723-50-1</t>
  </si>
  <si>
    <t>91995-50-5</t>
  </si>
  <si>
    <t>92045-57-3</t>
  </si>
  <si>
    <t>92045-61-9</t>
  </si>
  <si>
    <t>94114-03-1</t>
  </si>
  <si>
    <t>98219-47-7</t>
  </si>
  <si>
    <t>68131-73-7</t>
  </si>
  <si>
    <t>81412-43-3</t>
  </si>
  <si>
    <t>64742-04-7</t>
  </si>
  <si>
    <t>64742-05-8</t>
  </si>
  <si>
    <t>68783-04-0</t>
  </si>
  <si>
    <t>37301-44-3</t>
  </si>
  <si>
    <t>127519-17-9</t>
  </si>
  <si>
    <t>615-50-9</t>
  </si>
  <si>
    <t>1335203-30-9</t>
  </si>
  <si>
    <t>68187-80-4</t>
  </si>
  <si>
    <t>68603-38-3</t>
  </si>
  <si>
    <t>90622-74-5</t>
  </si>
  <si>
    <t>90622-77-8</t>
  </si>
  <si>
    <t>7733-02-0</t>
  </si>
  <si>
    <t>153519-44-9</t>
  </si>
  <si>
    <t>7381-01-3</t>
  </si>
  <si>
    <t>1404-04-2</t>
  </si>
  <si>
    <t>1192718-95-8</t>
  </si>
  <si>
    <t>3847-29-8</t>
  </si>
  <si>
    <t>302345-18-2</t>
  </si>
  <si>
    <t>464177-84-2</t>
  </si>
  <si>
    <t>61789-71-7</t>
  </si>
  <si>
    <t>161074-79-9</t>
  </si>
  <si>
    <t>68081-91-4</t>
  </si>
  <si>
    <t>68891-38-3</t>
  </si>
  <si>
    <t>124584-00-5</t>
  </si>
  <si>
    <t>71786-60-2</t>
  </si>
  <si>
    <t>61711-25-9</t>
  </si>
  <si>
    <t>856053-75-3</t>
  </si>
  <si>
    <t>7440-47-3</t>
  </si>
  <si>
    <t>102561-69-3</t>
  </si>
  <si>
    <t>7778-39-4</t>
  </si>
  <si>
    <t>168474-38-2</t>
  </si>
  <si>
    <t>332350-93-3</t>
  </si>
  <si>
    <t>23149-52-2</t>
  </si>
  <si>
    <t>1219010-04-4</t>
  </si>
  <si>
    <t>1506-02-1</t>
  </si>
  <si>
    <t>145821-60-9</t>
  </si>
  <si>
    <t>11141-16-5</t>
  </si>
  <si>
    <t>113930-69-1</t>
  </si>
  <si>
    <t>68936-98-1</t>
  </si>
  <si>
    <t>116726-92-2</t>
  </si>
  <si>
    <t>13189-00-9</t>
  </si>
  <si>
    <t>27311-52-0</t>
  </si>
  <si>
    <t>7281-04-1</t>
  </si>
  <si>
    <t>26898-17-9</t>
  </si>
  <si>
    <t>178535-25-6</t>
  </si>
  <si>
    <t>83905-01-5</t>
  </si>
  <si>
    <t>1313206-64-2</t>
  </si>
  <si>
    <t>68227-46-3</t>
  </si>
  <si>
    <t>163702-01-0</t>
  </si>
  <si>
    <t>28275-80-1</t>
  </si>
  <si>
    <t>64771-71-7</t>
  </si>
  <si>
    <t>7440-21-3</t>
  </si>
  <si>
    <t>283167-56-6</t>
  </si>
  <si>
    <t>14215-52-2</t>
  </si>
  <si>
    <t>68477-53-2</t>
  </si>
  <si>
    <t>1226892-43-8</t>
  </si>
  <si>
    <t>1226892-44-9</t>
  </si>
  <si>
    <t>130328-19-7</t>
  </si>
  <si>
    <t>37222-66-5</t>
  </si>
  <si>
    <t>1072229-48-1</t>
  </si>
  <si>
    <t>835912-68-0</t>
  </si>
  <si>
    <t>894-86-0</t>
  </si>
  <si>
    <t>618-26-8</t>
  </si>
  <si>
    <t>68155-27-1</t>
  </si>
  <si>
    <t>131298-44-7</t>
  </si>
  <si>
    <t>88918-84-7</t>
  </si>
  <si>
    <t>106264-79-3</t>
  </si>
  <si>
    <t>1228186-17-1</t>
  </si>
  <si>
    <t>61789-80-8</t>
  </si>
  <si>
    <t>3226-36-6</t>
  </si>
  <si>
    <t>55818-86-5</t>
  </si>
  <si>
    <t>117342-25-3</t>
  </si>
  <si>
    <t>35723-83-2</t>
  </si>
  <si>
    <t>26952-14-7</t>
  </si>
  <si>
    <t>101316-62-5</t>
  </si>
  <si>
    <t>102110-15-6</t>
  </si>
  <si>
    <t>65996-79-4</t>
  </si>
  <si>
    <t>68477-40-7</t>
  </si>
  <si>
    <t>68477-54-3</t>
  </si>
  <si>
    <t>68478-10-4</t>
  </si>
  <si>
    <t>68526-56-7</t>
  </si>
  <si>
    <t>94733-07-0</t>
  </si>
  <si>
    <t>404362-22-7</t>
  </si>
  <si>
    <t>27193-28-8</t>
  </si>
  <si>
    <t>193687-63-7</t>
  </si>
  <si>
    <t>34416-92-7</t>
  </si>
  <si>
    <t>10099-58-8</t>
  </si>
  <si>
    <t>84649-98-9</t>
  </si>
  <si>
    <t>25640-70-4</t>
  </si>
  <si>
    <t>144669-04-5</t>
  </si>
  <si>
    <t>1218787-30-4</t>
  </si>
  <si>
    <t>133779-11-0</t>
  </si>
  <si>
    <t>69898-01-7</t>
  </si>
  <si>
    <t>1233873-37-4</t>
  </si>
  <si>
    <t>174333-80-3</t>
  </si>
  <si>
    <t>438193-30-7</t>
  </si>
  <si>
    <t>61791-10-4</t>
  </si>
  <si>
    <t>63449-41-2</t>
  </si>
  <si>
    <t>1306-25-8</t>
  </si>
  <si>
    <t>58339-34-7</t>
  </si>
  <si>
    <t>8048-07-5</t>
  </si>
  <si>
    <t>31895-22-4</t>
  </si>
  <si>
    <t>67711-91-5</t>
  </si>
  <si>
    <t>69011-60-5</t>
  </si>
  <si>
    <t>27070-58-2</t>
  </si>
  <si>
    <t>7429-90-5</t>
  </si>
  <si>
    <t>163485-98-1</t>
  </si>
  <si>
    <t>68037-95-6</t>
  </si>
  <si>
    <t>67167-02-6</t>
  </si>
  <si>
    <t>96300-97-9</t>
  </si>
  <si>
    <t>170621-28-0</t>
  </si>
  <si>
    <t>13473-90-0</t>
  </si>
  <si>
    <t>12185-10-3</t>
  </si>
  <si>
    <t>69011-36-5</t>
  </si>
  <si>
    <t>8022-00-2</t>
  </si>
  <si>
    <t>1290049-56-7</t>
  </si>
  <si>
    <t>68951-67-7</t>
  </si>
  <si>
    <t>68007-08-9</t>
  </si>
  <si>
    <t>125904-11-2</t>
  </si>
  <si>
    <t>113694-52-3</t>
  </si>
  <si>
    <t>78169-20-7</t>
  </si>
  <si>
    <t>25640-78-2</t>
  </si>
  <si>
    <t>90342-32-8</t>
  </si>
  <si>
    <t>12767-90-7</t>
  </si>
  <si>
    <t>151-50-8</t>
  </si>
  <si>
    <t>84281-74-3</t>
  </si>
  <si>
    <t>28041-60-3</t>
  </si>
  <si>
    <t>28804-88-8</t>
  </si>
  <si>
    <t>56533-00-7</t>
  </si>
  <si>
    <t>93924-10-8</t>
  </si>
  <si>
    <t>911103-27-0</t>
  </si>
  <si>
    <t>1211950-04-7</t>
  </si>
  <si>
    <t>14235-86-0</t>
  </si>
  <si>
    <t>7681-52-9</t>
  </si>
  <si>
    <t>7758-95-4</t>
  </si>
  <si>
    <t>51395-10-9</t>
  </si>
  <si>
    <t>67167-01-5</t>
  </si>
  <si>
    <t>7440-28-0</t>
  </si>
  <si>
    <t>61791-64-8</t>
  </si>
  <si>
    <t>13963-58-1</t>
  </si>
  <si>
    <t>61788-32-7</t>
  </si>
  <si>
    <t>64741-45-3</t>
  </si>
  <si>
    <t>64741-57-7</t>
  </si>
  <si>
    <t>64741-61-3</t>
  </si>
  <si>
    <t>64741-62-4</t>
  </si>
  <si>
    <t>64741-67-9</t>
  </si>
  <si>
    <t>64741-75-9</t>
  </si>
  <si>
    <t>64741-80-6</t>
  </si>
  <si>
    <t>64741-81-7</t>
  </si>
  <si>
    <t>64742-59-2</t>
  </si>
  <si>
    <t>64742-78-5</t>
  </si>
  <si>
    <t>64742-86-5</t>
  </si>
  <si>
    <t>68333-22-2</t>
  </si>
  <si>
    <t>68476-32-4</t>
  </si>
  <si>
    <t>68476-33-5</t>
  </si>
  <si>
    <t>68478-17-1</t>
  </si>
  <si>
    <t>68512-62-9</t>
  </si>
  <si>
    <t>68553-00-4</t>
  </si>
  <si>
    <t>68607-30-7</t>
  </si>
  <si>
    <t>68783-08-4</t>
  </si>
  <si>
    <t>68955-27-1</t>
  </si>
  <si>
    <t>70592-76-6</t>
  </si>
  <si>
    <t>70592-77-7</t>
  </si>
  <si>
    <t>70592-78-8</t>
  </si>
  <si>
    <t>90669-76-4</t>
  </si>
  <si>
    <t>92045-14-2</t>
  </si>
  <si>
    <t>92061-97-7</t>
  </si>
  <si>
    <t>93821-66-0</t>
  </si>
  <si>
    <t>123-88-6</t>
  </si>
  <si>
    <t>71808-53-2</t>
  </si>
  <si>
    <t>73561-28-1</t>
  </si>
  <si>
    <t>13462-86-7</t>
  </si>
  <si>
    <t>68607-24-9</t>
  </si>
  <si>
    <t>81646-13-1</t>
  </si>
  <si>
    <t>2781-10-4</t>
  </si>
  <si>
    <t>77-58-7</t>
  </si>
  <si>
    <t>12237-62-6</t>
  </si>
  <si>
    <t>109125-51-1</t>
  </si>
  <si>
    <t>126851-28-3</t>
  </si>
  <si>
    <t>52769-67-2</t>
  </si>
  <si>
    <t>51661-19-9</t>
  </si>
  <si>
    <t>68514-95-4</t>
  </si>
  <si>
    <t>7758-19-2</t>
  </si>
  <si>
    <t>135043-64-0</t>
  </si>
  <si>
    <t>68607-28-3</t>
  </si>
  <si>
    <t>7440-61-1</t>
  </si>
  <si>
    <t>93924-11-9</t>
  </si>
  <si>
    <t>3648-18-8</t>
  </si>
  <si>
    <t>426218-78-2</t>
  </si>
  <si>
    <t>99328-50-4</t>
  </si>
  <si>
    <t>7646-85-7</t>
  </si>
  <si>
    <t>80939-62-4</t>
  </si>
  <si>
    <t>2176-98-9</t>
  </si>
  <si>
    <t>15546-11-9</t>
  </si>
  <si>
    <t>78-04-6</t>
  </si>
  <si>
    <t>8065-75-6</t>
  </si>
  <si>
    <t>697234-74-5</t>
  </si>
  <si>
    <t>169790-37-8</t>
  </si>
  <si>
    <t>26140-60-3</t>
  </si>
  <si>
    <t>62125-22-8</t>
  </si>
  <si>
    <t>114247-06-2</t>
  </si>
  <si>
    <t>130296-87-6</t>
  </si>
  <si>
    <t>8066-08-8</t>
  </si>
  <si>
    <t>97925-95-6</t>
  </si>
  <si>
    <t>103621-96-1</t>
  </si>
  <si>
    <t>118685-24-8</t>
  </si>
  <si>
    <t>118685-29-3</t>
  </si>
  <si>
    <t>141686-48-8</t>
  </si>
  <si>
    <t>141686-49-9</t>
  </si>
  <si>
    <t>156559-00-1</t>
  </si>
  <si>
    <t>56902-08-0</t>
  </si>
  <si>
    <t>60-41-3</t>
  </si>
  <si>
    <t>7440-38-2</t>
  </si>
  <si>
    <t>1067-14-7</t>
  </si>
  <si>
    <t>84896-44-6</t>
  </si>
  <si>
    <t>95751-97-6</t>
  </si>
  <si>
    <t>29253-36-9</t>
  </si>
  <si>
    <t>156679-41-3</t>
  </si>
  <si>
    <t>53988-10-6</t>
  </si>
  <si>
    <t>75045-07-7</t>
  </si>
  <si>
    <t>25013-15-4</t>
  </si>
  <si>
    <t>30374-01-7</t>
  </si>
  <si>
    <t>85586-21-6</t>
  </si>
  <si>
    <t>2497-06-5</t>
  </si>
  <si>
    <t>66423-09-4</t>
  </si>
  <si>
    <t>1344-81-6</t>
  </si>
  <si>
    <t>32509-66-3</t>
  </si>
  <si>
    <t>70879-65-1</t>
  </si>
  <si>
    <t>142-71-2</t>
  </si>
  <si>
    <t>501410-94-2</t>
  </si>
  <si>
    <t>90640-45-2</t>
  </si>
  <si>
    <t>705257-84-7</t>
  </si>
  <si>
    <t>1332-40-7</t>
  </si>
  <si>
    <t>26635-92-7</t>
  </si>
  <si>
    <t>102110-60-1</t>
  </si>
  <si>
    <t>20039-37-6</t>
  </si>
  <si>
    <t>85005-25-0</t>
  </si>
  <si>
    <t>85116-81-0</t>
  </si>
  <si>
    <t>85186-86-3</t>
  </si>
  <si>
    <t>85186-95-4</t>
  </si>
  <si>
    <t>91031-27-5</t>
  </si>
  <si>
    <t>7704-67-8</t>
  </si>
  <si>
    <t>143-33-9</t>
  </si>
  <si>
    <t>53516-76-0</t>
  </si>
  <si>
    <t>67774-74-7</t>
  </si>
  <si>
    <t>12003-63-3</t>
  </si>
  <si>
    <t>68900-98-1</t>
  </si>
  <si>
    <t>117573-92-9</t>
  </si>
  <si>
    <t>1268344-02-0</t>
  </si>
  <si>
    <t>64741-49-7</t>
  </si>
  <si>
    <t>64741-58-8</t>
  </si>
  <si>
    <t>64741-77-1</t>
  </si>
  <si>
    <t>64742-87-6</t>
  </si>
  <si>
    <t>68334-30-5</t>
  </si>
  <si>
    <t>68476-30-2</t>
  </si>
  <si>
    <t>68476-31-3</t>
  </si>
  <si>
    <t>68476-34-6</t>
  </si>
  <si>
    <t>92045-24-4</t>
  </si>
  <si>
    <t>593-56-6</t>
  </si>
  <si>
    <t>78246-49-8</t>
  </si>
  <si>
    <t>2533-82-6</t>
  </si>
  <si>
    <t>7585-14-0</t>
  </si>
  <si>
    <t>66330-88-9</t>
  </si>
  <si>
    <t>69-09-0</t>
  </si>
  <si>
    <t>84962-05-0</t>
  </si>
  <si>
    <t>75022-22-9</t>
  </si>
  <si>
    <t>15281-91-1</t>
  </si>
  <si>
    <t>56996-91-9</t>
  </si>
  <si>
    <t>56104-14-4</t>
  </si>
  <si>
    <t>12068-53-0</t>
  </si>
  <si>
    <t>91853-67-7</t>
  </si>
  <si>
    <t>214353-17-0</t>
  </si>
  <si>
    <t>7440-66-6</t>
  </si>
  <si>
    <t>12108-13-3</t>
  </si>
  <si>
    <t>95144-24-4</t>
  </si>
  <si>
    <t>201490-14-4</t>
  </si>
  <si>
    <t>766516-40-9</t>
  </si>
  <si>
    <t>7790-28-5</t>
  </si>
  <si>
    <t>7488-55-3</t>
  </si>
  <si>
    <t>75627-31-5</t>
  </si>
  <si>
    <t>7440-24-6</t>
  </si>
  <si>
    <t>8065-48-3</t>
  </si>
  <si>
    <t>7681-82-5</t>
  </si>
  <si>
    <t>69029-47-6</t>
  </si>
  <si>
    <t>61791-63-7</t>
  </si>
  <si>
    <t>163831-67-2</t>
  </si>
  <si>
    <t>10380-28-6</t>
  </si>
  <si>
    <t>61791-39-7</t>
  </si>
  <si>
    <t>119345-03-8</t>
  </si>
  <si>
    <t>32144-25-5</t>
  </si>
  <si>
    <t>63393-96-4</t>
  </si>
  <si>
    <t>1314-84-7</t>
  </si>
  <si>
    <t>67762-37-2</t>
  </si>
  <si>
    <t>68783-78-8</t>
  </si>
  <si>
    <t>20427-59-2</t>
  </si>
  <si>
    <t>10588-01-9</t>
  </si>
  <si>
    <t>39429-71-5</t>
  </si>
  <si>
    <t>61789-28-4</t>
  </si>
  <si>
    <t>176022-82-5</t>
  </si>
  <si>
    <t>1064698-37-8</t>
  </si>
  <si>
    <t>7783-35-9</t>
  </si>
  <si>
    <t>7726-95-6</t>
  </si>
  <si>
    <t>64741-43-1</t>
  </si>
  <si>
    <t>64741-44-2</t>
  </si>
  <si>
    <t>68814-87-9</t>
  </si>
  <si>
    <t>68915-96-8</t>
  </si>
  <si>
    <t>68915-97-9</t>
  </si>
  <si>
    <t>68424-85-1</t>
  </si>
  <si>
    <t>56996-90-8</t>
  </si>
  <si>
    <t>51364-51-3</t>
  </si>
  <si>
    <t>191362-08-0</t>
  </si>
  <si>
    <t>64741-86-2</t>
  </si>
  <si>
    <t>64742-46-7</t>
  </si>
  <si>
    <t>64742-79-6</t>
  </si>
  <si>
    <t>64742-80-9</t>
  </si>
  <si>
    <t>90622-53-0</t>
  </si>
  <si>
    <t>93924-33-5</t>
  </si>
  <si>
    <t>12680-48-7</t>
  </si>
  <si>
    <t>85535-84-8</t>
  </si>
  <si>
    <t>14244-62-3</t>
  </si>
  <si>
    <t>1309955-79-0</t>
  </si>
  <si>
    <t>617711-03-2</t>
  </si>
  <si>
    <t>142315-00-2</t>
  </si>
  <si>
    <t>58798-47-3</t>
  </si>
  <si>
    <t>302-01-2</t>
  </si>
  <si>
    <t>50540-61-9</t>
  </si>
  <si>
    <t>8000-96-2</t>
  </si>
  <si>
    <t>85408-62-4</t>
  </si>
  <si>
    <t>106141-84-8</t>
  </si>
  <si>
    <t>8018-01-7</t>
  </si>
  <si>
    <t>121158-58-5</t>
  </si>
  <si>
    <t>46492-07-3</t>
  </si>
  <si>
    <t>12004-35-2</t>
  </si>
  <si>
    <t>134429-57-5</t>
  </si>
  <si>
    <t>136920-10-0</t>
  </si>
  <si>
    <t>56727-25-4</t>
  </si>
  <si>
    <t>1337918-51-0</t>
  </si>
  <si>
    <t>152848-22-1</t>
  </si>
  <si>
    <t>89171-23-3</t>
  </si>
  <si>
    <t>557-34-6</t>
  </si>
  <si>
    <t>14639-97-5</t>
  </si>
  <si>
    <t>52628-25-8</t>
  </si>
  <si>
    <t>1218787-32-6</t>
  </si>
  <si>
    <t>7699-45-8</t>
  </si>
  <si>
    <t>84649-84-3</t>
  </si>
  <si>
    <t>212203-57-1</t>
  </si>
  <si>
    <t>61617-00-3</t>
  </si>
  <si>
    <t>12056-51-8</t>
  </si>
  <si>
    <t>61789-18-2</t>
  </si>
  <si>
    <t>956115-80-3</t>
  </si>
  <si>
    <t>25103-09-7</t>
  </si>
  <si>
    <t>12062-24-7</t>
  </si>
  <si>
    <t>136920-08-6</t>
  </si>
  <si>
    <t>82356-51-2</t>
  </si>
  <si>
    <t>38888-98-1</t>
  </si>
  <si>
    <t>1330-78-5</t>
  </si>
  <si>
    <t>32289-58-0</t>
  </si>
  <si>
    <t>115136-53-3</t>
  </si>
  <si>
    <t>239446-62-9</t>
  </si>
  <si>
    <t>15627-09-5</t>
  </si>
  <si>
    <t>10028-18-9</t>
  </si>
  <si>
    <t>18718-11-1</t>
  </si>
  <si>
    <t>81420-25-9</t>
  </si>
  <si>
    <t>28553-12-0</t>
  </si>
  <si>
    <t>101357-16-8</t>
  </si>
  <si>
    <t>57583-34-3</t>
  </si>
  <si>
    <t>87826-41-3</t>
  </si>
  <si>
    <t>27554-26-3</t>
  </si>
  <si>
    <t>29008-35-3</t>
  </si>
  <si>
    <t>129473-78-5</t>
  </si>
  <si>
    <t>14402-75-6</t>
  </si>
  <si>
    <t>68989-02-6</t>
  </si>
  <si>
    <t>68890-66-4</t>
  </si>
  <si>
    <t>13863-41-7</t>
  </si>
  <si>
    <t>214710-34-6</t>
  </si>
  <si>
    <t>65555-32-0</t>
  </si>
  <si>
    <t>866-82-0</t>
  </si>
  <si>
    <t>13040-19-2</t>
  </si>
  <si>
    <t>13598-37-3</t>
  </si>
  <si>
    <t>13986-21-5</t>
  </si>
  <si>
    <t>16039-53-5</t>
  </si>
  <si>
    <t>20427-58-1</t>
  </si>
  <si>
    <t>2452-01-9</t>
  </si>
  <si>
    <t>27253-29-8</t>
  </si>
  <si>
    <t>35674-68-1</t>
  </si>
  <si>
    <t>51839-25-9</t>
  </si>
  <si>
    <t>67701-12-6</t>
  </si>
  <si>
    <t>68440-34-6</t>
  </si>
  <si>
    <t>68551-44-0</t>
  </si>
  <si>
    <t>7779-90-0</t>
  </si>
  <si>
    <t>84418-50-8</t>
  </si>
  <si>
    <t>85203-81-2</t>
  </si>
  <si>
    <t>90480-58-3</t>
  </si>
  <si>
    <t>91051-00-2</t>
  </si>
  <si>
    <t>91051-01-3</t>
  </si>
  <si>
    <t>92044-84-3</t>
  </si>
  <si>
    <t>10026-13-8</t>
  </si>
  <si>
    <t>126931-72-4</t>
  </si>
  <si>
    <t>25338-51-6</t>
  </si>
  <si>
    <t>147-24-0</t>
  </si>
  <si>
    <t>165593-30-6</t>
  </si>
  <si>
    <t>11103-86-9</t>
  </si>
  <si>
    <t>68308-74-7</t>
  </si>
  <si>
    <t>84539-60-6</t>
  </si>
  <si>
    <t>12054-48-7</t>
  </si>
  <si>
    <t>12035-72-2</t>
  </si>
  <si>
    <t>12607-70-4</t>
  </si>
  <si>
    <t>1313-99-1</t>
  </si>
  <si>
    <t>13770-89-3</t>
  </si>
  <si>
    <t>16812-54-7</t>
  </si>
  <si>
    <t>7783-00-8</t>
  </si>
  <si>
    <t>49663-84-5</t>
  </si>
  <si>
    <t>1520-78-1</t>
  </si>
  <si>
    <t>27107-89-7</t>
  </si>
  <si>
    <t>740817-83-8</t>
  </si>
  <si>
    <t>75782-86-4</t>
  </si>
  <si>
    <t>10124-36-4</t>
  </si>
  <si>
    <t>3344-12-5</t>
  </si>
  <si>
    <t>4834-49-5</t>
  </si>
  <si>
    <t>6491-02-7</t>
  </si>
  <si>
    <t>7440-41-7</t>
  </si>
  <si>
    <t>26266-58-0</t>
  </si>
  <si>
    <t>68132-19-4</t>
  </si>
  <si>
    <t>8007-43-0</t>
  </si>
  <si>
    <t>1317-38-0</t>
  </si>
  <si>
    <t>69012-50-6</t>
  </si>
  <si>
    <t>68002-97-1</t>
  </si>
  <si>
    <t>8011-60-7</t>
  </si>
  <si>
    <t>79617-97-3</t>
  </si>
  <si>
    <t>27342-88-7</t>
  </si>
  <si>
    <t>106233-09-4</t>
  </si>
  <si>
    <t>70750-57-1</t>
  </si>
  <si>
    <t>96638-72-1</t>
  </si>
  <si>
    <t>18727-04-3</t>
  </si>
  <si>
    <t>68515-51-5</t>
  </si>
  <si>
    <t>8027-00-7</t>
  </si>
  <si>
    <t>69235-50-3</t>
  </si>
  <si>
    <t>98119-34-7</t>
  </si>
  <si>
    <t>8001-54-5</t>
  </si>
  <si>
    <t>26544-20-7</t>
  </si>
  <si>
    <t>7439-92-1</t>
  </si>
  <si>
    <t>866-81-9</t>
  </si>
  <si>
    <t>68956-82-1</t>
  </si>
  <si>
    <t>68457-13-6</t>
  </si>
  <si>
    <t>102110-49-6</t>
  </si>
  <si>
    <t>102110-50-9</t>
  </si>
  <si>
    <t>26523-78-4</t>
  </si>
  <si>
    <t>67711-88-0</t>
  </si>
  <si>
    <t>67711-90-4</t>
  </si>
  <si>
    <t>67711-94-8</t>
  </si>
  <si>
    <t>67711-95-9</t>
  </si>
  <si>
    <t>68308-34-9</t>
  </si>
  <si>
    <t>68412-54-4</t>
  </si>
  <si>
    <t>69012-54-0</t>
  </si>
  <si>
    <t>69029-45-4</t>
  </si>
  <si>
    <t>69029-46-5</t>
  </si>
  <si>
    <t>69029-51-2</t>
  </si>
  <si>
    <t>69029-52-3</t>
  </si>
  <si>
    <t>69029-58-9</t>
  </si>
  <si>
    <t>69029-60-3</t>
  </si>
  <si>
    <t>69029-67-0</t>
  </si>
  <si>
    <t>69029-84-1</t>
  </si>
  <si>
    <t>69029-97-6</t>
  </si>
  <si>
    <t>69227-11-8</t>
  </si>
  <si>
    <t>84195-51-7</t>
  </si>
  <si>
    <t>84195-61-9</t>
  </si>
  <si>
    <t>84696-55-9</t>
  </si>
  <si>
    <t>91053-49-5</t>
  </si>
  <si>
    <t>94551-99-2</t>
  </si>
  <si>
    <t>97808-88-3</t>
  </si>
  <si>
    <t>98072-44-7</t>
  </si>
  <si>
    <t>98072-52-7</t>
  </si>
  <si>
    <t>98072-60-7</t>
  </si>
  <si>
    <t>98072-61-8</t>
  </si>
  <si>
    <t>98072-70-9</t>
  </si>
  <si>
    <t>98246-91-4</t>
  </si>
  <si>
    <t>78628-80-5</t>
  </si>
  <si>
    <t>68439-75-8</t>
  </si>
  <si>
    <t>158570-99-1</t>
  </si>
  <si>
    <t>1066-45-1</t>
  </si>
  <si>
    <t>373-02-4</t>
  </si>
  <si>
    <t>57-12-5</t>
  </si>
  <si>
    <t>863782-35-8</t>
  </si>
  <si>
    <t>6147-11-1</t>
  </si>
  <si>
    <t>8067-98-9</t>
  </si>
  <si>
    <t>12190-79-3</t>
  </si>
  <si>
    <t>1307-86-4</t>
  </si>
  <si>
    <t>1307-96-6</t>
  </si>
  <si>
    <t>1308-06-1</t>
  </si>
  <si>
    <t>1317-42-6</t>
  </si>
  <si>
    <t>14024-48-7</t>
  </si>
  <si>
    <t>1560-69-6</t>
  </si>
  <si>
    <t>21041-93-0</t>
  </si>
  <si>
    <t>27253-31-2</t>
  </si>
  <si>
    <t>61789-51-3</t>
  </si>
  <si>
    <t>814-89-1</t>
  </si>
  <si>
    <t>91782-60-4</t>
  </si>
  <si>
    <t>91782-61-5</t>
  </si>
  <si>
    <t>280130-32-7</t>
  </si>
  <si>
    <t>8007-45-2</t>
  </si>
  <si>
    <t>1135-99-5</t>
  </si>
  <si>
    <t>26062-79-3</t>
  </si>
  <si>
    <t>12016-80-7</t>
  </si>
  <si>
    <t>68140-01-2</t>
  </si>
  <si>
    <t>136-52-7</t>
  </si>
  <si>
    <t>13586-84-0</t>
  </si>
  <si>
    <t>16941-12-1</t>
  </si>
  <si>
    <t>1185-81-5</t>
  </si>
  <si>
    <t>56996-88-4</t>
  </si>
  <si>
    <t>736150-63-3</t>
  </si>
  <si>
    <t>7440-22-4</t>
  </si>
  <si>
    <t>513-79-1</t>
  </si>
  <si>
    <t>186466-85-3</t>
  </si>
  <si>
    <t>84625-32-1</t>
  </si>
  <si>
    <t>10325-94-7</t>
  </si>
  <si>
    <t>7440-02-0</t>
  </si>
  <si>
    <t>106436-39-9</t>
  </si>
  <si>
    <t>128973-77-3</t>
  </si>
  <si>
    <t>8029-29-6</t>
  </si>
  <si>
    <t>12036-76-9</t>
  </si>
  <si>
    <t>12065-90-6</t>
  </si>
  <si>
    <t>12141-20-7</t>
  </si>
  <si>
    <t>12202-17-4</t>
  </si>
  <si>
    <t>12578-12-0</t>
  </si>
  <si>
    <t>1314-41-6</t>
  </si>
  <si>
    <t>1317-36-8</t>
  </si>
  <si>
    <t>62229-08-7</t>
  </si>
  <si>
    <t>69011-06-9</t>
  </si>
  <si>
    <t>91031-62-8</t>
  </si>
  <si>
    <t>86403-32-9</t>
  </si>
  <si>
    <t>7788-98-9</t>
  </si>
  <si>
    <t>93685-81-5</t>
  </si>
  <si>
    <t>125778-19-0</t>
  </si>
  <si>
    <t>182700-89-6</t>
  </si>
  <si>
    <t>202482-44-8</t>
  </si>
  <si>
    <t>51580-86-0</t>
  </si>
  <si>
    <t>8067-49-0</t>
  </si>
  <si>
    <t>7778-54-3</t>
  </si>
  <si>
    <t>6734-80-1</t>
  </si>
  <si>
    <t>196965-91-0</t>
  </si>
  <si>
    <t>68608-82-2</t>
  </si>
  <si>
    <t>138698-36-9</t>
  </si>
  <si>
    <t>91031-91-3</t>
  </si>
  <si>
    <t>7758-89-6</t>
  </si>
  <si>
    <t>87691-88-1</t>
  </si>
  <si>
    <t>57226-68-3</t>
  </si>
  <si>
    <t>68919-76-6</t>
  </si>
  <si>
    <t>670241-72-2</t>
  </si>
  <si>
    <t>58718-66-4</t>
  </si>
  <si>
    <t>7783-90-6</t>
  </si>
  <si>
    <t>690995-44-9</t>
  </si>
  <si>
    <t>7440-43-9</t>
  </si>
  <si>
    <t>101316-59-0</t>
  </si>
  <si>
    <t>64741-59-9</t>
  </si>
  <si>
    <t>64741-60-2</t>
  </si>
  <si>
    <t>64741-82-8</t>
  </si>
  <si>
    <t>68333-25-5</t>
  </si>
  <si>
    <t>68921-07-3</t>
  </si>
  <si>
    <t>85116-53-6</t>
  </si>
  <si>
    <t>92045-29-9</t>
  </si>
  <si>
    <t>84332-87-6</t>
  </si>
  <si>
    <t>1379524-06-7</t>
  </si>
  <si>
    <t>4274-38-8</t>
  </si>
  <si>
    <t>13464-97-6</t>
  </si>
  <si>
    <t>68155-37-3</t>
  </si>
  <si>
    <t>90640-43-0</t>
  </si>
  <si>
    <t>1262985-23-8</t>
  </si>
  <si>
    <t>1262985-24-9</t>
  </si>
  <si>
    <t>133413-70-4</t>
  </si>
  <si>
    <t>133806-84-5</t>
  </si>
  <si>
    <t>300371-32-8</t>
  </si>
  <si>
    <t>307-08-4</t>
  </si>
  <si>
    <t>68425-15-0</t>
  </si>
  <si>
    <t>68425-16-1</t>
  </si>
  <si>
    <t>88358-74-1</t>
  </si>
  <si>
    <t>12642-13-6</t>
  </si>
  <si>
    <t>125304-21-4</t>
  </si>
  <si>
    <t>68155-42-0</t>
  </si>
  <si>
    <t>8021-39-4</t>
  </si>
  <si>
    <t>12060-00-3</t>
  </si>
  <si>
    <t>1319-46-6</t>
  </si>
  <si>
    <t>10108-64-2</t>
  </si>
  <si>
    <t>1334421-89-4</t>
  </si>
  <si>
    <t>1334421-90-7</t>
  </si>
  <si>
    <t>150763-46-5</t>
  </si>
  <si>
    <t>33360-84-8</t>
  </si>
  <si>
    <t>32534-81-9</t>
  </si>
  <si>
    <t>25360-10-5</t>
  </si>
  <si>
    <t>92128-22-8</t>
  </si>
  <si>
    <t>12626-81-2</t>
  </si>
  <si>
    <t>3590-84-9</t>
  </si>
  <si>
    <t>54847-85-7</t>
  </si>
  <si>
    <t>561056-62-0</t>
  </si>
  <si>
    <t>10099-59-9</t>
  </si>
  <si>
    <t>125051-32-3</t>
  </si>
  <si>
    <t>9014-01-1</t>
  </si>
  <si>
    <t>200644-82-2</t>
  </si>
  <si>
    <t>4454-16-4</t>
  </si>
  <si>
    <t>203742-97-6</t>
  </si>
  <si>
    <t>107-27-7</t>
  </si>
  <si>
    <t>7440-48-4</t>
  </si>
  <si>
    <t>502-39-6</t>
  </si>
  <si>
    <t>11120-22-2</t>
  </si>
  <si>
    <t>546-67-8</t>
  </si>
  <si>
    <t>8012-00-8</t>
  </si>
  <si>
    <t>158898-95-4</t>
  </si>
  <si>
    <t>2767-54-6</t>
  </si>
  <si>
    <t>10599-90-3</t>
  </si>
  <si>
    <t>90640-84-9</t>
  </si>
  <si>
    <t>192268-65-8</t>
  </si>
  <si>
    <t>69012-29-9</t>
  </si>
  <si>
    <t>37353-63-2</t>
  </si>
  <si>
    <t>136213-73-5</t>
  </si>
  <si>
    <t>4299-07-4</t>
  </si>
  <si>
    <t>104558-95-4</t>
  </si>
  <si>
    <t>82795-38-8</t>
  </si>
  <si>
    <t>25154-52-3</t>
  </si>
  <si>
    <t>146925-83-9</t>
  </si>
  <si>
    <t>7456-68-0</t>
  </si>
  <si>
    <t>78-00-2</t>
  </si>
  <si>
    <t>56-95-1</t>
  </si>
  <si>
    <t>69011-50-3</t>
  </si>
  <si>
    <t>69012-24-4</t>
  </si>
  <si>
    <t>69012-79-9</t>
  </si>
  <si>
    <t>69029-83-0</t>
  </si>
  <si>
    <t>39336-75-9</t>
  </si>
  <si>
    <t>65997-18-4</t>
  </si>
  <si>
    <t>1313-13-9</t>
  </si>
  <si>
    <t>7758-98-7</t>
  </si>
  <si>
    <t>7779-88-6</t>
  </si>
  <si>
    <t>30622-37-8</t>
  </si>
  <si>
    <t>68391-08-2</t>
  </si>
  <si>
    <t>85631-54-5</t>
  </si>
  <si>
    <t>148788-55-0</t>
  </si>
  <si>
    <t>12286-65-6</t>
  </si>
  <si>
    <t>12286-66-7</t>
  </si>
  <si>
    <t>71832-85-4</t>
  </si>
  <si>
    <t>97593-01-6</t>
  </si>
  <si>
    <t>56996-94-2</t>
  </si>
  <si>
    <t>168316-95-8</t>
  </si>
  <si>
    <t>39289-94-6</t>
  </si>
  <si>
    <t>97592-79-5</t>
  </si>
  <si>
    <t>308062-60-4</t>
  </si>
  <si>
    <t>26966-75-6</t>
  </si>
  <si>
    <t>135861-56-2</t>
  </si>
  <si>
    <t>206565-89-1</t>
  </si>
  <si>
    <t>343978-24-5</t>
  </si>
  <si>
    <t>543-80-6</t>
  </si>
  <si>
    <t>56996-99-7</t>
  </si>
  <si>
    <t>31512-74-0</t>
  </si>
  <si>
    <t>197179-61-6</t>
  </si>
  <si>
    <t>18472-51-0</t>
  </si>
  <si>
    <t>68937-40-6</t>
  </si>
  <si>
    <t>163661-77-6</t>
  </si>
  <si>
    <t>894406-76-9</t>
  </si>
  <si>
    <t>118612-00-3</t>
  </si>
  <si>
    <t>52783-21-8</t>
  </si>
  <si>
    <t>3862-11-1</t>
  </si>
  <si>
    <t>130755-46-3</t>
  </si>
  <si>
    <t>90640-80-5</t>
  </si>
  <si>
    <t>90640-86-1</t>
  </si>
  <si>
    <t>60318-27-6</t>
  </si>
  <si>
    <t>61791-66-0</t>
  </si>
  <si>
    <t>960154-34-1</t>
  </si>
  <si>
    <t>17852-52-7</t>
  </si>
  <si>
    <t>121575-60-8</t>
  </si>
  <si>
    <t>65996-93-2</t>
  </si>
  <si>
    <t>68187-58-6</t>
  </si>
  <si>
    <t>287930-78-3</t>
  </si>
  <si>
    <t>321860-75-7</t>
  </si>
  <si>
    <t>2437-29-8</t>
  </si>
  <si>
    <t>866625-93-6</t>
  </si>
  <si>
    <t>124791-77-1</t>
  </si>
  <si>
    <t>134620-00-1</t>
  </si>
  <si>
    <t>344562-80-7</t>
  </si>
  <si>
    <t>98726-73-9</t>
  </si>
  <si>
    <t>1344-67-8</t>
  </si>
  <si>
    <t>243982-96-9</t>
  </si>
  <si>
    <t>204933-93-7</t>
  </si>
  <si>
    <t>934985-83-8</t>
  </si>
  <si>
    <t>99541-23-8</t>
  </si>
  <si>
    <t>890525-36-7</t>
  </si>
  <si>
    <t>6840-80-8</t>
  </si>
  <si>
    <t>68611-70-1</t>
  </si>
  <si>
    <t>34902-57-3</t>
  </si>
  <si>
    <t>3251-23-8</t>
  </si>
  <si>
    <t>75-59-2</t>
  </si>
  <si>
    <t>1228186-18-2</t>
  </si>
  <si>
    <t>69029-48-7</t>
  </si>
  <si>
    <t>7440-50-8</t>
  </si>
  <si>
    <t>68937-41-7</t>
  </si>
  <si>
    <t>119345-01-6</t>
  </si>
  <si>
    <t>73146-73-3</t>
  </si>
  <si>
    <t>1314-80-3</t>
  </si>
  <si>
    <t>91745-52-7</t>
  </si>
  <si>
    <t>727678-39-9</t>
  </si>
  <si>
    <t>921213-47-0</t>
  </si>
  <si>
    <t>515851-08-8</t>
  </si>
  <si>
    <t>12124-97-9</t>
  </si>
  <si>
    <t>72574-95-9</t>
  </si>
  <si>
    <t>20859-73-8</t>
  </si>
  <si>
    <t>117704-25-3</t>
  </si>
  <si>
    <t>7758-99-8</t>
  </si>
  <si>
    <t>13331-52-7</t>
  </si>
  <si>
    <t>36362-09-1</t>
  </si>
  <si>
    <t>1402434-48-3</t>
  </si>
  <si>
    <t>922519-17-3</t>
  </si>
  <si>
    <t>8051-02-3</t>
  </si>
  <si>
    <t>63231-50-5</t>
  </si>
  <si>
    <t>592-85-8</t>
  </si>
  <si>
    <t>7487-94-7</t>
  </si>
  <si>
    <t>1344-57-6</t>
  </si>
  <si>
    <t>68911-05-7</t>
  </si>
  <si>
    <t>85681-75-0</t>
  </si>
  <si>
    <t>97280-95-0</t>
  </si>
  <si>
    <t>178233-72-2</t>
  </si>
  <si>
    <t>11097-69-1</t>
  </si>
  <si>
    <t>1162-06-7</t>
  </si>
  <si>
    <t>7803-51-2</t>
  </si>
  <si>
    <t>1306-19-0</t>
  </si>
  <si>
    <t>126104-53-8</t>
  </si>
  <si>
    <t>164383-22-6</t>
  </si>
  <si>
    <t>1071838-81-7</t>
  </si>
  <si>
    <t>62-38-4</t>
  </si>
  <si>
    <t>10025-65-7</t>
  </si>
  <si>
    <t>154592-20-8</t>
  </si>
  <si>
    <t>278183-31-6</t>
  </si>
  <si>
    <t>7440-62-2</t>
  </si>
  <si>
    <t>90480-71-0</t>
  </si>
  <si>
    <t>7439-97-6</t>
  </si>
  <si>
    <t>22515-48-6</t>
  </si>
  <si>
    <t>22515-49-7</t>
  </si>
  <si>
    <t>22515-50-0</t>
  </si>
  <si>
    <t>22515-51-1</t>
  </si>
  <si>
    <t>60791-07-3</t>
  </si>
  <si>
    <t>54253-62-2</t>
  </si>
  <si>
    <t>101357-15-7</t>
  </si>
  <si>
    <t>12023-53-9</t>
  </si>
  <si>
    <t>61788-78-1</t>
  </si>
  <si>
    <t>68002-61-9</t>
  </si>
  <si>
    <t>1213789-63-9</t>
  </si>
  <si>
    <t>1273322-45-4</t>
  </si>
  <si>
    <t>130169-56-1</t>
  </si>
  <si>
    <t>1428547-35-6</t>
  </si>
  <si>
    <t>90640-32-7</t>
  </si>
  <si>
    <t>7723-14-0</t>
  </si>
  <si>
    <t>143747-73-3</t>
  </si>
  <si>
    <t>1314-98-3</t>
  </si>
  <si>
    <t>94667-33-1</t>
  </si>
  <si>
    <t>547-67-1</t>
  </si>
  <si>
    <t>57987-02-7</t>
  </si>
  <si>
    <t>93164-85-3</t>
  </si>
  <si>
    <t>110186-49-7</t>
  </si>
  <si>
    <t>12158-75-7</t>
  </si>
  <si>
    <t>116810-46-9</t>
  </si>
  <si>
    <t>1306-23-6</t>
  </si>
  <si>
    <t>40039-93-8</t>
  </si>
  <si>
    <t>109425-51-6</t>
  </si>
  <si>
    <t>191680-83-8</t>
  </si>
  <si>
    <t>66829-07-0</t>
  </si>
  <si>
    <t>1600-27-7</t>
  </si>
  <si>
    <t>138982-67-9</t>
  </si>
  <si>
    <t>8030-78-2</t>
  </si>
  <si>
    <t>1229648-98-9</t>
  </si>
  <si>
    <t>18721-51-2</t>
  </si>
  <si>
    <t>22605-92-1</t>
  </si>
  <si>
    <t>6018-92-4</t>
  </si>
  <si>
    <t>8068-17-5</t>
  </si>
  <si>
    <t>265647-11-8</t>
  </si>
  <si>
    <t>166412-78-8</t>
  </si>
  <si>
    <t>12616-35-2</t>
  </si>
  <si>
    <t>12158-74-6</t>
  </si>
  <si>
    <t>1317-40-4</t>
  </si>
  <si>
    <t>22205-45-4</t>
  </si>
  <si>
    <t>7681-65-4</t>
  </si>
  <si>
    <t>8011-63-0</t>
  </si>
  <si>
    <t>76618-34-3</t>
  </si>
  <si>
    <t>69012-43-7</t>
  </si>
  <si>
    <t>94551-62-9</t>
  </si>
  <si>
    <t>94552-05-3</t>
  </si>
  <si>
    <t>68583-51-7</t>
  </si>
  <si>
    <t>84988-75-0</t>
  </si>
  <si>
    <t>91031-45-7</t>
  </si>
  <si>
    <t>3251-29-4</t>
  </si>
  <si>
    <t>25094-58-0</t>
  </si>
  <si>
    <t>26896-31-1</t>
  </si>
  <si>
    <t>73146-75-5</t>
  </si>
  <si>
    <t>73149-62-9</t>
  </si>
  <si>
    <t>73149-63-0</t>
  </si>
  <si>
    <t>73149-64-1</t>
  </si>
  <si>
    <t>1461-25-2</t>
  </si>
  <si>
    <t>21041-95-2</t>
  </si>
  <si>
    <t>76188-64-2</t>
  </si>
  <si>
    <t>194419-30-2</t>
  </si>
  <si>
    <t>7447-39-4</t>
  </si>
  <si>
    <t>10028-15-6</t>
  </si>
  <si>
    <t>10101-50-5</t>
  </si>
  <si>
    <t>181943-58-8</t>
  </si>
  <si>
    <t>40881-21-8</t>
  </si>
  <si>
    <t>7790-80-9</t>
  </si>
  <si>
    <t>97280-83-6</t>
  </si>
  <si>
    <t>164907-75-9</t>
  </si>
  <si>
    <t>799275-41-5</t>
  </si>
  <si>
    <t>807618-23-1</t>
  </si>
  <si>
    <t>12185-56-7</t>
  </si>
  <si>
    <t>12001-99-9</t>
  </si>
  <si>
    <t>12336-95-7</t>
  </si>
  <si>
    <t>1308-38-9</t>
  </si>
  <si>
    <t>24613-89-6</t>
  </si>
  <si>
    <t>7789-06-2</t>
  </si>
  <si>
    <t>85535-85-9</t>
  </si>
  <si>
    <t>220689-12-3</t>
  </si>
  <si>
    <t>53404-32-3</t>
  </si>
  <si>
    <t>379-52-2</t>
  </si>
  <si>
    <t>683-18-1</t>
  </si>
  <si>
    <t>187166-15-0</t>
  </si>
  <si>
    <t>65113-55-5</t>
  </si>
  <si>
    <t>61718-82-9</t>
  </si>
  <si>
    <t>68603-75-8</t>
  </si>
  <si>
    <t>1317-39-1</t>
  </si>
  <si>
    <t>12069-69-1</t>
  </si>
  <si>
    <t>154858-16-9</t>
  </si>
  <si>
    <t>1262-21-1</t>
  </si>
  <si>
    <t>591-89-9</t>
  </si>
  <si>
    <t>18718-07-5</t>
  </si>
  <si>
    <t>51349-94-1</t>
  </si>
  <si>
    <t>1111-67-7</t>
  </si>
  <si>
    <t>60938-09-2</t>
  </si>
  <si>
    <t>1218787-29-1</t>
  </si>
  <si>
    <t>2554-06-5</t>
  </si>
  <si>
    <t>1067-29-4</t>
  </si>
  <si>
    <t>4419-22-1</t>
  </si>
  <si>
    <t>84961-70-6</t>
  </si>
  <si>
    <t>56-36-0</t>
  </si>
  <si>
    <t>8001-58-9</t>
  </si>
  <si>
    <t>12789-03-6</t>
  </si>
  <si>
    <t>25214-70-4</t>
  </si>
  <si>
    <t>139301-16-9</t>
  </si>
  <si>
    <t>7782-50-5</t>
  </si>
  <si>
    <t>115-09-3</t>
  </si>
  <si>
    <t>69011-69-4</t>
  </si>
  <si>
    <t>69012-21-1</t>
  </si>
  <si>
    <t>69012-72-2</t>
  </si>
  <si>
    <t>91053-44-0</t>
  </si>
  <si>
    <t>375815-87-5</t>
  </si>
  <si>
    <t>10125-13-0</t>
  </si>
  <si>
    <t>85566-16-1</t>
  </si>
  <si>
    <t>121888-68-4</t>
  </si>
  <si>
    <t>10045-94-0</t>
  </si>
  <si>
    <t>42278-27-3</t>
  </si>
  <si>
    <t>68606-29-1</t>
  </si>
  <si>
    <t>9003-29-6</t>
  </si>
  <si>
    <t>91052-99-2</t>
  </si>
  <si>
    <t>91053-00-8</t>
  </si>
  <si>
    <t>91053-01-9</t>
  </si>
  <si>
    <t>93685-78-0</t>
  </si>
  <si>
    <t>13463-41-7</t>
  </si>
  <si>
    <t>121986-01-4</t>
  </si>
  <si>
    <t>2279-76-7</t>
  </si>
  <si>
    <t>26354-18-7</t>
  </si>
  <si>
    <t>159520-20-4</t>
  </si>
  <si>
    <t>68953-84-4</t>
  </si>
  <si>
    <t>10584-98-2</t>
  </si>
  <si>
    <t>544-92-3</t>
  </si>
  <si>
    <t>27104-30-9</t>
  </si>
  <si>
    <t>73398-61-5</t>
  </si>
  <si>
    <t>8001-78-3</t>
  </si>
  <si>
    <t>91052-47-0</t>
  </si>
  <si>
    <t>91744-20-6</t>
  </si>
  <si>
    <t>97722-02-6</t>
  </si>
  <si>
    <t>110895-43-7</t>
  </si>
  <si>
    <t>58-36-6</t>
  </si>
  <si>
    <t>7761-88-8</t>
  </si>
  <si>
    <t>25550-98-5</t>
  </si>
  <si>
    <t>1314-95-0</t>
  </si>
  <si>
    <t>1315-01-1</t>
  </si>
  <si>
    <t>302578-97-8</t>
  </si>
  <si>
    <t>7783-06-4</t>
  </si>
  <si>
    <t>5711-19-3</t>
  </si>
  <si>
    <t>99533-80-9</t>
  </si>
  <si>
    <t>14726-36-4</t>
  </si>
  <si>
    <t>63157-72-2</t>
  </si>
  <si>
    <t>104815-18-1</t>
  </si>
  <si>
    <t>112025-60-2</t>
  </si>
  <si>
    <t>2155-70-6</t>
  </si>
  <si>
    <t>8065-36-9</t>
  </si>
  <si>
    <t>13356-08-6</t>
  </si>
  <si>
    <t>90552-02-6</t>
  </si>
  <si>
    <t>64924-67-0</t>
  </si>
  <si>
    <t>113674-95-6</t>
  </si>
  <si>
    <t>439275-23-7</t>
  </si>
  <si>
    <t>3400-09-7</t>
  </si>
  <si>
    <t>553664-68-9</t>
  </si>
  <si>
    <t>20667-12-3</t>
  </si>
  <si>
    <t>2489-05-6</t>
  </si>
  <si>
    <t>534-16-7</t>
  </si>
  <si>
    <t>7783-96-2</t>
  </si>
  <si>
    <t>7785-23-1</t>
  </si>
  <si>
    <t>79559-97-0</t>
  </si>
  <si>
    <t>41083-11-8</t>
  </si>
  <si>
    <t>76-87-9</t>
  </si>
  <si>
    <t>108726-95-0</t>
  </si>
  <si>
    <t>302578-96-7</t>
  </si>
  <si>
    <t>12237-63-7</t>
  </si>
  <si>
    <t>8001-50-1</t>
  </si>
  <si>
    <t>51913-71-4</t>
  </si>
  <si>
    <t>2054-04-8</t>
  </si>
  <si>
    <t>192587-99-8</t>
  </si>
  <si>
    <t>595-90-4</t>
  </si>
  <si>
    <t>148398-08-7</t>
  </si>
  <si>
    <t>160987-57-5</t>
  </si>
  <si>
    <t>597-64-8</t>
  </si>
  <si>
    <t>28801-69-6</t>
  </si>
  <si>
    <t>131443-20-4</t>
  </si>
  <si>
    <t>10294-26-5</t>
  </si>
  <si>
    <t>13840-33-0</t>
  </si>
  <si>
    <t>118832-72-7</t>
  </si>
  <si>
    <t>255881-94-8</t>
  </si>
  <si>
    <t>133909-99-6</t>
  </si>
  <si>
    <t>20816-12-0</t>
  </si>
  <si>
    <t>22673-19-4</t>
  </si>
  <si>
    <t>26648-01-1</t>
  </si>
  <si>
    <t>102-54-5</t>
  </si>
  <si>
    <t>76560-69-5</t>
  </si>
  <si>
    <t>154924-50-2</t>
  </si>
  <si>
    <t>165038-51-7</t>
  </si>
  <si>
    <t>129025-53-2</t>
  </si>
  <si>
    <t>20543-04-8</t>
  </si>
  <si>
    <t>668-34-8</t>
  </si>
  <si>
    <t>1333-22-8</t>
  </si>
  <si>
    <t>222557-72-4</t>
  </si>
  <si>
    <t>66419-38-3</t>
  </si>
  <si>
    <t>1002-53-5</t>
  </si>
  <si>
    <t>31274-51-8</t>
  </si>
  <si>
    <t>63674-30-6</t>
  </si>
  <si>
    <t>68855-18-5</t>
  </si>
  <si>
    <t>71751-41-2</t>
  </si>
  <si>
    <t>900-95-8</t>
  </si>
  <si>
    <t>13121-70-5</t>
  </si>
  <si>
    <t>90622-47-2</t>
  </si>
  <si>
    <t>639-58-7</t>
  </si>
  <si>
    <t>66829-06-9</t>
  </si>
  <si>
    <t>11121-38-3</t>
  </si>
  <si>
    <t>155569-91-8</t>
  </si>
  <si>
    <t>56-35-9</t>
  </si>
  <si>
    <t>1461-22-9</t>
  </si>
  <si>
    <t>137398-54-0</t>
  </si>
  <si>
    <t>15535-79-2</t>
  </si>
  <si>
    <t>68109-88-6</t>
  </si>
  <si>
    <t>870-08-6</t>
  </si>
  <si>
    <t>11118-72-2</t>
  </si>
  <si>
    <t>16517-11-6</t>
  </si>
  <si>
    <t>376-06-7</t>
  </si>
  <si>
    <t>688-73-3</t>
  </si>
  <si>
    <t>51142-61-1</t>
  </si>
  <si>
    <t>139189-30-3</t>
  </si>
  <si>
    <t>178941-67-8</t>
  </si>
  <si>
    <t>1983-10-4</t>
  </si>
  <si>
    <t>70131-69-0</t>
  </si>
  <si>
    <t>99300-78-4</t>
  </si>
  <si>
    <t>12738-46-4</t>
  </si>
  <si>
    <t>111376-59-1</t>
  </si>
  <si>
    <t>3151-41-5</t>
  </si>
  <si>
    <t>52038-48-9</t>
  </si>
  <si>
    <t>8002-65-1</t>
  </si>
  <si>
    <t>90498-90-1</t>
  </si>
  <si>
    <t>141714-54-7</t>
  </si>
  <si>
    <t>55349-54-7</t>
  </si>
  <si>
    <t>118232-72-7</t>
  </si>
  <si>
    <t>120307-06-4</t>
  </si>
  <si>
    <t>335282-25-2</t>
  </si>
  <si>
    <t>1397-94-0</t>
  </si>
  <si>
    <t>14275-57-1</t>
  </si>
  <si>
    <t>66231-17-2</t>
  </si>
  <si>
    <t>100092-74-8</t>
  </si>
  <si>
    <t>36643-28-4</t>
  </si>
  <si>
    <t>5847-53-0</t>
  </si>
  <si>
    <t>31677-93-7</t>
  </si>
  <si>
    <t>171599-83-0</t>
  </si>
  <si>
    <t>6517-25-5</t>
  </si>
  <si>
    <t>HC20_gpL</t>
  </si>
  <si>
    <t>USEtox HC20s for water, used to compare to the HC20 of microplastics. Only used to generate graphs. Data taken from Douziech et al. (2024).</t>
  </si>
  <si>
    <t>Douziech, M., Oginah, S. A., Golsteijn, L., Hauschild, M. Z., Jolliet, O., Owsianiak, M., Posthuma, L., &amp; Fantke, P. (2024). Characterizing Freshwater Ecotoxicity of More Than 9000 Chemicals by Combining Different Levels of Available Measured Test Data with In Silico Predictions. Environmental Toxicology and Chemistry, 43(8), 1914–1927. https://doi.org/10.1002/etc.5929</t>
  </si>
  <si>
    <t>Douziech et al. (2024)</t>
  </si>
  <si>
    <t>fraction of total area allocated to river</t>
  </si>
  <si>
    <t>fraction of continent area allocated to sea</t>
  </si>
  <si>
    <t>Country_all</t>
  </si>
  <si>
    <t>Polymer_all</t>
  </si>
  <si>
    <t>Density_all</t>
  </si>
  <si>
    <t>Shape_all</t>
  </si>
  <si>
    <t>Size_all</t>
  </si>
  <si>
    <t>Diameter_all</t>
  </si>
  <si>
    <t>v_Surf2Col_cont_median_all</t>
  </si>
  <si>
    <t>v_Col2Sed_cont_median_all</t>
  </si>
  <si>
    <t>v_Surf2glo_median_all</t>
  </si>
  <si>
    <t>v_Col2glo_median_all</t>
  </si>
  <si>
    <t>v_Surf2Col_glo_median_all</t>
  </si>
  <si>
    <t>v_Col2Sed_glo_median_all</t>
  </si>
  <si>
    <t>KaraSea</t>
  </si>
  <si>
    <t>sphere</t>
  </si>
  <si>
    <t>fiber</t>
  </si>
  <si>
    <t>Polymer</t>
  </si>
  <si>
    <t>Density</t>
  </si>
  <si>
    <t>Code</t>
  </si>
  <si>
    <t>Density code</t>
  </si>
  <si>
    <t>m/d</t>
  </si>
  <si>
    <t>d-1</t>
  </si>
  <si>
    <t>Density_code</t>
  </si>
  <si>
    <t>TO BE FINALIZED</t>
  </si>
  <si>
    <t>EC-Japan</t>
  </si>
  <si>
    <t>Kara sea</t>
  </si>
  <si>
    <t>Sea of Okhotsk</t>
  </si>
  <si>
    <t> Central Asia</t>
  </si>
  <si>
    <t>(didnt specify)</t>
  </si>
  <si>
    <t>Africa&amp;Middle east</t>
  </si>
  <si>
    <t>Bay of Bengal</t>
  </si>
  <si>
    <t>North sea</t>
  </si>
  <si>
    <t>Mediterranean (greece)</t>
  </si>
  <si>
    <t>Gulf of Guinea</t>
  </si>
  <si>
    <t>Congo</t>
  </si>
  <si>
    <t>mediterranean (Nile)</t>
  </si>
  <si>
    <t>USEtox continent</t>
  </si>
  <si>
    <t>receiving sea</t>
  </si>
  <si>
    <t>SeaOkhotsk</t>
  </si>
  <si>
    <t xml:space="preserve">Default polymer </t>
  </si>
  <si>
    <t xml:space="preserve">Fossil-based polymers </t>
  </si>
  <si>
    <t>Total amount of plastic released/year (Mt)*</t>
  </si>
  <si>
    <t>Proportion (%)</t>
  </si>
  <si>
    <t>Proportion without TRWP (%)</t>
  </si>
  <si>
    <t xml:space="preserve">Study used </t>
  </si>
  <si>
    <t>Schwarz et al. 2023</t>
  </si>
  <si>
    <t>Ryberg et al. 2019</t>
  </si>
  <si>
    <t>Hoseini and Bond 2022</t>
  </si>
  <si>
    <t>ND**</t>
  </si>
  <si>
    <t>ND</t>
  </si>
  <si>
    <t>Total without TRWP</t>
  </si>
  <si>
    <t xml:space="preserve">*If a polymer is present in the 3 studies considered, the maximum value out of the 3 studies is chosen. </t>
  </si>
  <si>
    <t>**ND = No Data</t>
  </si>
  <si>
    <t>values selected for the study</t>
  </si>
  <si>
    <t>Default polymer - low density</t>
  </si>
  <si>
    <t>Default polymer - high density</t>
  </si>
  <si>
    <t>R input:</t>
  </si>
  <si>
    <t>weighting_all_density</t>
  </si>
  <si>
    <t>weighting_low_density</t>
  </si>
  <si>
    <t>weighting_high_density</t>
  </si>
  <si>
    <t>4.3. Polymer emissions data for default CFs</t>
  </si>
  <si>
    <t xml:space="preserve">- Data used to derive the percentage of species in marine environments, for each continent and the global scale (IUCN).
- GEP values per continent, per ecosystem used for GLAM compatible units.
- Data on emissions to the environment, per polymer type. The ratio of emissions is used for polymer emission-weighted average CFs. </t>
  </si>
  <si>
    <t xml:space="preserve">Emissions by polymer type </t>
  </si>
  <si>
    <t>Worldwide annual emissions into the environment.</t>
  </si>
  <si>
    <r>
      <t>[m</t>
    </r>
    <r>
      <rPr>
        <vertAlign val="superscript"/>
        <sz val="11"/>
        <rFont val="Aptos"/>
      </rPr>
      <t>2</t>
    </r>
    <r>
      <rPr>
        <sz val="11"/>
        <rFont val="Aptos"/>
      </rPr>
      <t>]</t>
    </r>
  </si>
  <si>
    <r>
      <t>Value [W*m</t>
    </r>
    <r>
      <rPr>
        <b/>
        <vertAlign val="superscript"/>
        <sz val="12"/>
        <rFont val="Aptos"/>
      </rPr>
      <t>-2</t>
    </r>
    <r>
      <rPr>
        <b/>
        <sz val="12"/>
        <rFont val="Aptos"/>
      </rPr>
      <t>]</t>
    </r>
  </si>
  <si>
    <r>
      <t xml:space="preserve">Saadi, N., Hajjar, C., Ospital, L., Quik, J., Corella-Puertas, E., Hids, A., Lebrun, M., Louvet, J., Tang, Y., Thonemann, N., Boulay, A.-M. (under review). </t>
    </r>
    <r>
      <rPr>
        <i/>
        <sz val="11"/>
        <rFont val="Aptos"/>
      </rPr>
      <t>MarILCA Characterization Factors for Microplastics, Tire Particles and Cellulosic Fibers in Life Cycle Assessment : Regionalized impacts in marine, freshwater and terrestrial ecosystems.</t>
    </r>
  </si>
  <si>
    <t>Global</t>
  </si>
  <si>
    <t>average in open ocean (m/d)</t>
  </si>
  <si>
    <t>NorthSea</t>
  </si>
  <si>
    <t>Mediterranean</t>
  </si>
  <si>
    <t>Microplastic load Model 1 [tons y-1] (Schmidt et al., 2017)</t>
  </si>
  <si>
    <t>Regional transfer from water surface to water column, and water column to sediments, at continental and global scale was determine through TrackMPD. Transfer from continental to global water is also derived from TrackMPD. More information can be found in Hajjar et al. (2025) on how the model is parametrized. If a velocity is not available, SBoo will compute it.</t>
  </si>
  <si>
    <t>greece</t>
  </si>
  <si>
    <t>fibre</t>
  </si>
  <si>
    <t>BayBengal</t>
  </si>
  <si>
    <t>Default sedimentation rates are taken from Corella-Puertas et al. (2023). They are only used when SBoo returns a settling velocity of 0 m/s (for particles with density lower than that of water). For the marine environment, these default settling velocities are not used, as TrackMPD is used to derive settling velocities. TrackMPD value are shown for comparison only.</t>
  </si>
  <si>
    <t>1um</t>
  </si>
  <si>
    <t>5000um</t>
  </si>
  <si>
    <t>TrackMPD value (water surface)</t>
  </si>
  <si>
    <t>TrackMPD value (water column)</t>
  </si>
  <si>
    <t>Galafton et al. (2026)</t>
  </si>
  <si>
    <t>95% CI provided (z0.975=1.96). We used the noH-UFt2 XEF provided by the authors.</t>
  </si>
  <si>
    <t>Galafton, C., Zantis, L. J., Thonemann, N., &amp; Vijver, M. G. (2026). Terrestrial ecotoxicity of plastics: Effect factors for life cycle impact assessment. ChemRxiv, (0309). https://doi.org/10.26434/chemrxiv.15000718/v1</t>
  </si>
  <si>
    <t>USEtox_reg</t>
  </si>
  <si>
    <t>GEP_Plastics_USEtox_TER</t>
  </si>
  <si>
    <t>GEP_Plastics_USEtox_FW</t>
  </si>
  <si>
    <t>GEP_Plastics_USEtox_MAR</t>
  </si>
  <si>
    <t>gep_fw_C</t>
  </si>
  <si>
    <t>gep_ter_C</t>
  </si>
  <si>
    <t>gep_mar_C</t>
  </si>
  <si>
    <t>This study</t>
  </si>
  <si>
    <t>Global extinction probability of freshwater species</t>
  </si>
  <si>
    <t>Global extinction probability of marine species</t>
  </si>
  <si>
    <t>Global extinction probability of terrestrial species</t>
  </si>
  <si>
    <t>GEP_FW</t>
  </si>
  <si>
    <t>GEP_MAR</t>
  </si>
  <si>
    <t>GEP_TER</t>
  </si>
  <si>
    <t>gep_fw_G</t>
  </si>
  <si>
    <t>gep_mar_G</t>
  </si>
  <si>
    <t>gep_ter_G</t>
  </si>
  <si>
    <t>open ocean</t>
  </si>
  <si>
    <t>raw data</t>
  </si>
  <si>
    <t>SUM</t>
  </si>
  <si>
    <t>normalized data (sum of GEPs=1)</t>
  </si>
  <si>
    <t>= 1 - continental GEP (GEP of the rest of the world)</t>
  </si>
  <si>
    <t>= GEP of the open ocean</t>
  </si>
  <si>
    <t>Global extinction probability (GEP)</t>
  </si>
  <si>
    <t xml:space="preserve">raw data </t>
  </si>
  <si>
    <t>Plastics_USEtox_MAR</t>
  </si>
  <si>
    <t>Plastics_USEtox_TER</t>
  </si>
  <si>
    <t>Plastics_USEtox_FW</t>
  </si>
  <si>
    <t>MAR_RayFinnedFish</t>
  </si>
  <si>
    <t>TER_VascularPlants</t>
  </si>
  <si>
    <t>FW_Plants</t>
  </si>
  <si>
    <t>MAR_CartilaginousFish</t>
  </si>
  <si>
    <t>TER_Amphibians</t>
  </si>
  <si>
    <t>FW_Branchiopods</t>
  </si>
  <si>
    <t>MAR_Cnidarians</t>
  </si>
  <si>
    <t>TER_Birds</t>
  </si>
  <si>
    <t>FW_Malacostracans</t>
  </si>
  <si>
    <t>MAR_Lobsters</t>
  </si>
  <si>
    <t>TER_Mammals</t>
  </si>
  <si>
    <t>FW_Molluscs</t>
  </si>
  <si>
    <t>MAR_Mammals</t>
  </si>
  <si>
    <t>TER_Reptiles</t>
  </si>
  <si>
    <t>FW_Fish</t>
  </si>
  <si>
    <t>MAR_Reptiles</t>
  </si>
  <si>
    <t>FW_Clitellates</t>
  </si>
  <si>
    <t>MAR_SeaCucumbers</t>
  </si>
  <si>
    <t>FW_Amphibians</t>
  </si>
  <si>
    <t>MAR_SeaGrasses</t>
  </si>
  <si>
    <t>FW_Arthropods</t>
  </si>
  <si>
    <t>FW_Birds</t>
  </si>
  <si>
    <t>FW_DragonfliesDamselflies</t>
  </si>
  <si>
    <t>FW_Fungi</t>
  </si>
  <si>
    <t>FW_Mammals</t>
  </si>
  <si>
    <t>FW_Reptiles</t>
  </si>
  <si>
    <t>species groups included</t>
  </si>
  <si>
    <t>GEP values calculated for each USEtox region and each ecosystem. The raw data sum of GEPs (per ecosystem) is not equal to 1 due to some grid cells being in two regions at the same time and therefore neglected in GEP region levels sums. The species group included correspond to the ones in Verones et al. (2022)</t>
  </si>
  <si>
    <t>Verones et al. (2022)</t>
  </si>
  <si>
    <t>Verones, F., Kuipers, K., Núñez, M., Rosa, F., Scherer, L., Marques, A., Michelsen, O., Barbarossa, V., Jaffe, B., Pfister, S., &amp; Dorber, M. (2022). Global extinction probabilities of terrestrial, freshwater, and marine species groups for use in Life Cycle Assessment. Ecological Indicators, 142, 109204. https://doi.org/10.1016/j.ecolind.2022.109204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</si>
</sst>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
    <numFmt numFmtId="166" formatCode="0.0%"/>
    <numFmt numFmtId="167" formatCode="0.00000"/>
    <numFmt numFmtId="168" formatCode="0.0000E+00"/>
    <numFmt numFmtId="169" formatCode="General_)"/>
  </numFmts>
  <fonts count="30" x14ac:knownFonts="1">
    <font>
      <sz val="11"/>
      <color theme="1" tint="0.24994659260841701"/>
      <name val="Calibri Light"/>
      <family val="2"/>
      <scheme val="maj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tint="0.24994659260841701"/>
      <name val="Calibri Light"/>
      <family val="2"/>
      <scheme val="major"/>
    </font>
    <font>
      <b/>
      <sz val="11"/>
      <name val="Aptos"/>
    </font>
    <font>
      <sz val="11"/>
      <name val="Aptos"/>
    </font>
    <font>
      <sz val="18"/>
      <name val="Aptos"/>
    </font>
    <font>
      <sz val="12"/>
      <name val="Aptos"/>
    </font>
    <font>
      <b/>
      <sz val="12"/>
      <name val="Aptos"/>
    </font>
    <font>
      <b/>
      <vertAlign val="superscript"/>
      <sz val="12"/>
      <name val="Aptos"/>
    </font>
    <font>
      <sz val="10"/>
      <name val="Arial"/>
      <family val="2"/>
    </font>
    <font>
      <b/>
      <sz val="14"/>
      <name val="Aptos"/>
    </font>
    <font>
      <vertAlign val="superscript"/>
      <sz val="11"/>
      <name val="Aptos"/>
    </font>
    <font>
      <b/>
      <sz val="11"/>
      <name val="Calibri Light"/>
      <family val="2"/>
      <scheme val="major"/>
    </font>
    <font>
      <sz val="11"/>
      <name val="Calibri Light"/>
      <family val="2"/>
      <scheme val="major"/>
    </font>
    <font>
      <b/>
      <sz val="18"/>
      <name val="Aptos"/>
    </font>
    <font>
      <sz val="15"/>
      <name val="Aptos"/>
    </font>
    <font>
      <sz val="12"/>
      <name val="Arial"/>
      <family val="2"/>
    </font>
    <font>
      <b/>
      <sz val="15"/>
      <name val="Aptos"/>
    </font>
    <font>
      <b/>
      <sz val="16"/>
      <name val="Aptos"/>
    </font>
    <font>
      <i/>
      <sz val="11"/>
      <name val="Aptos"/>
    </font>
    <font>
      <sz val="11"/>
      <name val="Calibri"/>
      <family val="2"/>
      <scheme val="minor"/>
    </font>
    <font>
      <b/>
      <sz val="11"/>
      <name val="Calibri"/>
      <family val="2"/>
      <scheme val="minor"/>
    </font>
    <font>
      <b/>
      <sz val="20"/>
      <name val="Calibri"/>
      <family val="2"/>
      <scheme val="minor"/>
    </font>
    <font>
      <b/>
      <sz val="16"/>
      <name val="Calibri"/>
      <family val="2"/>
      <scheme val="minor"/>
    </font>
    <font>
      <b/>
      <sz val="12"/>
      <name val="Calibri"/>
      <family val="2"/>
      <scheme val="minor"/>
    </font>
    <font>
      <b/>
      <sz val="11"/>
      <name val="Calibri"/>
      <family val="2"/>
    </font>
    <font>
      <sz val="11"/>
      <color rgb="FF000000"/>
      <name val="Calibri"/>
      <family val="2"/>
    </font>
  </fonts>
  <fills count="13">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5"/>
        <bgColor indexed="64"/>
      </patternFill>
    </fill>
    <fill>
      <patternFill patternType="solid">
        <fgColor rgb="FF00A1C0"/>
        <bgColor indexed="64"/>
      </patternFill>
    </fill>
    <fill>
      <patternFill patternType="solid">
        <fgColor rgb="FFCBE0E8"/>
        <bgColor indexed="64"/>
      </patternFill>
    </fill>
    <fill>
      <patternFill patternType="solid">
        <fgColor rgb="FFE7F0F4"/>
        <bgColor indexed="64"/>
      </patternFill>
    </fill>
    <fill>
      <patternFill patternType="solid">
        <fgColor theme="7" tint="0.59999389629810485"/>
        <bgColor indexed="65"/>
      </patternFill>
    </fill>
    <fill>
      <patternFill patternType="solid">
        <fgColor theme="2" tint="-9.9978637043366805E-2"/>
        <bgColor indexed="64"/>
      </patternFill>
    </fill>
    <fill>
      <patternFill patternType="solid">
        <fgColor theme="0" tint="-0.14999847407452621"/>
        <bgColor indexed="64"/>
      </patternFill>
    </fill>
  </fills>
  <borders count="36">
    <border>
      <left/>
      <right/>
      <top/>
      <bottom/>
      <diagonal/>
    </border>
    <border>
      <left style="thin">
        <color indexed="64"/>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auto="1"/>
      </top>
      <bottom/>
      <diagonal/>
    </border>
    <border>
      <left/>
      <right style="thin">
        <color indexed="64"/>
      </right>
      <top style="thin">
        <color auto="1"/>
      </top>
      <bottom/>
      <diagonal/>
    </border>
    <border>
      <left/>
      <right style="thin">
        <color auto="1"/>
      </right>
      <top/>
      <bottom/>
      <diagonal/>
    </border>
    <border>
      <left/>
      <right/>
      <top style="thin">
        <color auto="1"/>
      </top>
      <bottom/>
      <diagonal/>
    </border>
    <border>
      <left style="thin">
        <color indexed="64"/>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thick">
        <color rgb="FFFFFFFF"/>
      </top>
      <bottom style="medium">
        <color rgb="FFFFFFFF"/>
      </bottom>
      <diagonal/>
    </border>
    <border>
      <left/>
      <right style="medium">
        <color rgb="FFFFFFFF"/>
      </right>
      <top style="thick">
        <color rgb="FFFFFFFF"/>
      </top>
      <bottom style="medium">
        <color rgb="FFFFFFFF"/>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11">
    <xf numFmtId="0" fontId="0" fillId="0" borderId="0" applyNumberFormat="0" applyFill="0" applyBorder="0" applyProtection="0">
      <alignment horizontal="center" vertical="center"/>
    </xf>
    <xf numFmtId="9" fontId="5" fillId="0" borderId="0" applyFont="0" applyFill="0" applyBorder="0" applyAlignment="0" applyProtection="0"/>
    <xf numFmtId="0" fontId="4" fillId="0" borderId="0"/>
    <xf numFmtId="9" fontId="4" fillId="0" borderId="0" applyFont="0" applyFill="0" applyBorder="0" applyAlignment="0" applyProtection="0"/>
    <xf numFmtId="43" fontId="5" fillId="0" borderId="0" applyFont="0" applyFill="0" applyBorder="0" applyAlignment="0" applyProtection="0"/>
    <xf numFmtId="0" fontId="3" fillId="0" borderId="0"/>
    <xf numFmtId="9" fontId="4" fillId="0" borderId="0" applyFont="0" applyFill="0" applyBorder="0" applyAlignment="0" applyProtection="0"/>
    <xf numFmtId="0" fontId="2" fillId="10" borderId="0" applyNumberFormat="0" applyBorder="0" applyAlignment="0" applyProtection="0"/>
    <xf numFmtId="0" fontId="1" fillId="0" borderId="0"/>
    <xf numFmtId="9" fontId="1" fillId="0" borderId="0" applyFont="0" applyFill="0" applyBorder="0" applyAlignment="0" applyProtection="0"/>
    <xf numFmtId="169" fontId="12" fillId="0" borderId="0"/>
  </cellStyleXfs>
  <cellXfs count="333">
    <xf numFmtId="0" fontId="0" fillId="0" borderId="0" xfId="0">
      <alignment horizontal="center" vertical="center"/>
    </xf>
    <xf numFmtId="0" fontId="6" fillId="0" borderId="8" xfId="0" applyFont="1" applyBorder="1" applyAlignment="1">
      <alignment horizontal="center" vertical="center" wrapText="1"/>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3" xfId="0" applyFont="1" applyBorder="1">
      <alignment horizontal="center" vertical="center"/>
    </xf>
    <xf numFmtId="0" fontId="6" fillId="0" borderId="1"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lignment horizontal="center" vertical="center"/>
    </xf>
    <xf numFmtId="0" fontId="6" fillId="0" borderId="3" xfId="0" applyFont="1" applyBorder="1" applyAlignment="1">
      <alignment horizontal="center" vertical="center" wrapText="1"/>
    </xf>
    <xf numFmtId="0" fontId="6" fillId="0" borderId="2" xfId="0" applyFont="1" applyFill="1" applyBorder="1" applyAlignment="1">
      <alignment horizontal="center" vertical="center" wrapText="1"/>
    </xf>
    <xf numFmtId="0" fontId="7" fillId="0" borderId="0" xfId="0" applyFont="1" applyAlignment="1">
      <alignment horizontal="left" vertical="center"/>
    </xf>
    <xf numFmtId="0" fontId="7" fillId="0" borderId="0" xfId="0" applyFont="1" applyAlignment="1">
      <alignment horizontal="left"/>
    </xf>
    <xf numFmtId="0" fontId="8" fillId="7" borderId="25" xfId="0" applyFont="1" applyFill="1" applyBorder="1" applyAlignment="1">
      <alignment vertical="top" wrapText="1"/>
    </xf>
    <xf numFmtId="9" fontId="8" fillId="8" borderId="26" xfId="1" applyFont="1" applyFill="1" applyBorder="1" applyAlignment="1">
      <alignment vertical="top" wrapText="1"/>
    </xf>
    <xf numFmtId="0" fontId="7" fillId="0" borderId="0" xfId="0" applyFont="1">
      <alignment horizontal="center" vertical="center"/>
    </xf>
    <xf numFmtId="0" fontId="9" fillId="0" borderId="0" xfId="8" applyFont="1" applyAlignment="1">
      <alignment horizontal="left" vertical="center"/>
    </xf>
    <xf numFmtId="0" fontId="10" fillId="0" borderId="0" xfId="8" applyFont="1" applyAlignment="1">
      <alignment horizontal="left" vertical="center"/>
    </xf>
    <xf numFmtId="9" fontId="9" fillId="0" borderId="0" xfId="9" applyFont="1" applyAlignment="1">
      <alignment horizontal="left" vertical="center"/>
    </xf>
    <xf numFmtId="0" fontId="7" fillId="0" borderId="0" xfId="0" applyFont="1" applyFill="1">
      <alignment horizontal="center" vertical="center"/>
    </xf>
    <xf numFmtId="165" fontId="9" fillId="0" borderId="0" xfId="8" applyNumberFormat="1" applyFont="1" applyAlignment="1">
      <alignment horizontal="left" vertical="center"/>
    </xf>
    <xf numFmtId="10" fontId="9" fillId="0" borderId="0" xfId="9" applyNumberFormat="1" applyFont="1" applyAlignment="1">
      <alignment horizontal="left" vertical="center"/>
    </xf>
    <xf numFmtId="0" fontId="6" fillId="0" borderId="0" xfId="0" applyFont="1" applyAlignment="1">
      <alignment horizontal="left" vertical="center"/>
    </xf>
    <xf numFmtId="0" fontId="7" fillId="0" borderId="0" xfId="0" applyFont="1" applyBorder="1" applyAlignment="1">
      <alignment horizontal="center" vertical="center" wrapText="1"/>
    </xf>
    <xf numFmtId="0" fontId="7" fillId="0" borderId="0" xfId="0" applyFont="1" applyBorder="1">
      <alignment horizontal="center" vertical="center"/>
    </xf>
    <xf numFmtId="0" fontId="7" fillId="0" borderId="0" xfId="0" applyFont="1" applyAlignment="1">
      <alignment vertical="center"/>
    </xf>
    <xf numFmtId="0" fontId="7" fillId="0" borderId="10" xfId="0" applyFont="1" applyBorder="1" applyAlignment="1">
      <alignment horizontal="center" vertical="center" wrapText="1"/>
    </xf>
    <xf numFmtId="167" fontId="7" fillId="0" borderId="8" xfId="0" applyNumberFormat="1" applyFont="1" applyBorder="1" applyAlignment="1">
      <alignment horizontal="center" vertical="center" wrapText="1" readingOrder="1"/>
    </xf>
    <xf numFmtId="0" fontId="7" fillId="0" borderId="7" xfId="0" applyFont="1" applyBorder="1" applyAlignment="1">
      <alignment horizontal="center" vertical="center" wrapText="1" readingOrder="1"/>
    </xf>
    <xf numFmtId="0" fontId="7" fillId="0" borderId="5" xfId="0" applyFont="1" applyBorder="1" applyAlignment="1">
      <alignment horizontal="center" vertical="center" wrapText="1" readingOrder="1"/>
    </xf>
    <xf numFmtId="11" fontId="7" fillId="0" borderId="0" xfId="0" applyNumberFormat="1" applyFont="1" applyBorder="1" applyAlignment="1">
      <alignment horizontal="center" wrapText="1"/>
    </xf>
    <xf numFmtId="11" fontId="7" fillId="0" borderId="0" xfId="0" applyNumberFormat="1" applyFont="1" applyBorder="1" applyAlignment="1">
      <alignment horizontal="center" vertical="center" wrapText="1"/>
    </xf>
    <xf numFmtId="11" fontId="7" fillId="0" borderId="6" xfId="0" applyNumberFormat="1" applyFont="1" applyBorder="1" applyAlignment="1">
      <alignment horizontal="center" vertical="center" wrapText="1"/>
    </xf>
    <xf numFmtId="0" fontId="7" fillId="0" borderId="8" xfId="0" applyFont="1" applyBorder="1" applyAlignment="1">
      <alignment horizontal="center" vertical="center" wrapText="1"/>
    </xf>
    <xf numFmtId="11" fontId="9" fillId="0" borderId="5" xfId="5" applyNumberFormat="1" applyFont="1" applyBorder="1" applyAlignment="1">
      <alignment horizontal="center" wrapText="1"/>
    </xf>
    <xf numFmtId="167" fontId="7" fillId="0" borderId="10" xfId="0" applyNumberFormat="1" applyFont="1" applyBorder="1" applyAlignment="1">
      <alignment horizontal="center" vertical="center" wrapText="1" readingOrder="1"/>
    </xf>
    <xf numFmtId="0" fontId="7" fillId="0" borderId="6" xfId="0" applyFont="1" applyBorder="1">
      <alignment horizontal="center" vertical="center"/>
    </xf>
    <xf numFmtId="11" fontId="9" fillId="0" borderId="6" xfId="5" applyNumberFormat="1" applyFont="1" applyBorder="1" applyAlignment="1">
      <alignment horizontal="center" wrapText="1"/>
    </xf>
    <xf numFmtId="164" fontId="7" fillId="0" borderId="0" xfId="0" applyNumberFormat="1" applyFont="1" applyFill="1" applyBorder="1" applyAlignment="1">
      <alignment horizontal="center" vertical="center" wrapText="1" readingOrder="1"/>
    </xf>
    <xf numFmtId="1" fontId="7" fillId="0" borderId="6" xfId="0" applyNumberFormat="1" applyFont="1" applyFill="1" applyBorder="1" applyAlignment="1">
      <alignment horizontal="center" vertical="center" wrapText="1" readingOrder="1"/>
    </xf>
    <xf numFmtId="0" fontId="7" fillId="0" borderId="0" xfId="0" applyFont="1" applyFill="1" applyBorder="1">
      <alignment horizontal="center" vertical="center"/>
    </xf>
    <xf numFmtId="0" fontId="7" fillId="0" borderId="6" xfId="0" applyFont="1" applyFill="1" applyBorder="1">
      <alignment horizontal="center" vertical="center"/>
    </xf>
    <xf numFmtId="4" fontId="7" fillId="0" borderId="0" xfId="0" applyNumberFormat="1" applyFont="1" applyFill="1" applyBorder="1" applyAlignment="1">
      <alignment horizontal="center"/>
    </xf>
    <xf numFmtId="4" fontId="7" fillId="0" borderId="6" xfId="0" applyNumberFormat="1" applyFont="1" applyFill="1" applyBorder="1" applyAlignment="1">
      <alignment horizontal="center"/>
    </xf>
    <xf numFmtId="0" fontId="7" fillId="0" borderId="0" xfId="0" applyFont="1" applyFill="1" applyBorder="1" applyAlignment="1">
      <alignment horizontal="center" vertical="center" wrapText="1" readingOrder="1"/>
    </xf>
    <xf numFmtId="0" fontId="7" fillId="0" borderId="6" xfId="0" applyFont="1" applyFill="1" applyBorder="1" applyAlignment="1">
      <alignment horizontal="center" vertical="center" wrapText="1" readingOrder="1"/>
    </xf>
    <xf numFmtId="0" fontId="7" fillId="0" borderId="10" xfId="0" applyFont="1" applyBorder="1" applyAlignment="1">
      <alignment horizontal="center" wrapText="1"/>
    </xf>
    <xf numFmtId="0" fontId="7" fillId="0" borderId="6" xfId="0" applyFont="1" applyFill="1" applyBorder="1" applyAlignment="1">
      <alignment horizontal="center" vertical="center" wrapText="1"/>
    </xf>
    <xf numFmtId="0" fontId="7" fillId="0" borderId="0" xfId="0" applyFont="1" applyFill="1" applyBorder="1" applyAlignment="1">
      <alignment horizontal="center" vertical="center" wrapText="1"/>
    </xf>
    <xf numFmtId="11" fontId="7" fillId="0" borderId="0" xfId="0" applyNumberFormat="1" applyFont="1" applyFill="1" applyBorder="1" applyAlignment="1">
      <alignment horizontal="center" wrapText="1"/>
    </xf>
    <xf numFmtId="11" fontId="7" fillId="0" borderId="6" xfId="0" applyNumberFormat="1" applyFont="1" applyFill="1" applyBorder="1" applyAlignment="1">
      <alignment horizontal="center" wrapText="1"/>
    </xf>
    <xf numFmtId="0" fontId="7" fillId="0" borderId="10" xfId="0" applyFont="1" applyFill="1" applyBorder="1" applyAlignment="1">
      <alignment horizontal="center" vertical="center" wrapText="1" readingOrder="1"/>
    </xf>
    <xf numFmtId="165" fontId="7" fillId="0" borderId="0" xfId="0" applyNumberFormat="1" applyFont="1" applyBorder="1" applyAlignment="1">
      <alignment horizontal="center" vertical="center" wrapText="1" readingOrder="1"/>
    </xf>
    <xf numFmtId="165" fontId="7" fillId="0" borderId="6" xfId="0" applyNumberFormat="1" applyFont="1" applyBorder="1" applyAlignment="1">
      <alignment horizontal="center" vertical="center" wrapText="1" readingOrder="1"/>
    </xf>
    <xf numFmtId="165" fontId="7" fillId="0" borderId="0" xfId="4" applyNumberFormat="1" applyFont="1" applyFill="1" applyBorder="1" applyAlignment="1">
      <alignment horizontal="center" vertical="center" wrapText="1"/>
    </xf>
    <xf numFmtId="165" fontId="7" fillId="0" borderId="6" xfId="4" applyNumberFormat="1" applyFont="1" applyBorder="1" applyAlignment="1">
      <alignment horizontal="center" wrapText="1"/>
    </xf>
    <xf numFmtId="0" fontId="7" fillId="0" borderId="9" xfId="0" applyFont="1" applyBorder="1" applyAlignment="1">
      <alignment horizontal="center" vertical="center" wrapText="1"/>
    </xf>
    <xf numFmtId="0" fontId="7" fillId="0" borderId="14" xfId="0" applyFont="1" applyFill="1" applyBorder="1" applyAlignment="1">
      <alignment horizontal="center" vertical="center" wrapText="1" readingOrder="1"/>
    </xf>
    <xf numFmtId="167" fontId="7" fillId="0" borderId="14" xfId="0" applyNumberFormat="1" applyFont="1" applyBorder="1" applyAlignment="1">
      <alignment horizontal="center" vertical="center" wrapText="1" readingOrder="1"/>
    </xf>
    <xf numFmtId="165" fontId="7" fillId="0" borderId="12" xfId="4" applyNumberFormat="1" applyFont="1" applyFill="1" applyBorder="1" applyAlignment="1">
      <alignment horizontal="center" vertical="center" wrapText="1"/>
    </xf>
    <xf numFmtId="165" fontId="7" fillId="0" borderId="13" xfId="4" applyNumberFormat="1" applyFont="1" applyBorder="1" applyAlignment="1">
      <alignment horizontal="center" wrapText="1"/>
    </xf>
    <xf numFmtId="11" fontId="7" fillId="0" borderId="12" xfId="0" applyNumberFormat="1" applyFont="1" applyBorder="1" applyAlignment="1">
      <alignment horizontal="center" wrapText="1"/>
    </xf>
    <xf numFmtId="11" fontId="7" fillId="0" borderId="12" xfId="0" applyNumberFormat="1" applyFont="1" applyBorder="1" applyAlignment="1">
      <alignment horizontal="center" vertical="center" wrapText="1"/>
    </xf>
    <xf numFmtId="11" fontId="7" fillId="0" borderId="13" xfId="0" applyNumberFormat="1" applyFont="1" applyBorder="1" applyAlignment="1">
      <alignment horizontal="center" vertical="center" wrapText="1"/>
    </xf>
    <xf numFmtId="0" fontId="7" fillId="0" borderId="14" xfId="0" applyFont="1" applyBorder="1" applyAlignment="1">
      <alignment horizontal="center" vertical="center" wrapText="1"/>
    </xf>
    <xf numFmtId="11" fontId="9" fillId="0" borderId="13" xfId="5" applyNumberFormat="1" applyFont="1" applyBorder="1" applyAlignment="1">
      <alignment horizontal="center" wrapText="1"/>
    </xf>
    <xf numFmtId="0" fontId="7" fillId="0" borderId="0" xfId="0" applyFont="1" applyAlignment="1"/>
    <xf numFmtId="0" fontId="6" fillId="0" borderId="0" xfId="0" applyFont="1" applyAlignment="1"/>
    <xf numFmtId="0" fontId="7" fillId="0" borderId="0" xfId="0" applyFont="1" applyFill="1" applyBorder="1" applyAlignment="1"/>
    <xf numFmtId="0" fontId="6" fillId="0" borderId="0" xfId="0" applyFont="1" applyFill="1" applyBorder="1" applyAlignment="1"/>
    <xf numFmtId="2" fontId="7" fillId="0" borderId="0" xfId="4" applyNumberFormat="1" applyFont="1" applyAlignment="1">
      <alignment horizontal="center"/>
    </xf>
    <xf numFmtId="166" fontId="7" fillId="0" borderId="0" xfId="1" applyNumberFormat="1" applyFont="1" applyFill="1" applyAlignment="1">
      <alignment horizontal="center"/>
    </xf>
    <xf numFmtId="2" fontId="7" fillId="0" borderId="0" xfId="4" applyNumberFormat="1" applyFont="1" applyFill="1" applyAlignment="1">
      <alignment horizontal="center"/>
    </xf>
    <xf numFmtId="2" fontId="7" fillId="0" borderId="0" xfId="0" applyNumberFormat="1" applyFont="1" applyFill="1" applyBorder="1" applyAlignment="1">
      <alignment horizontal="center"/>
    </xf>
    <xf numFmtId="0" fontId="7" fillId="0" borderId="0" xfId="0" applyFont="1" applyBorder="1" applyAlignment="1">
      <alignment horizontal="center" vertical="center" wrapText="1" readingOrder="1"/>
    </xf>
    <xf numFmtId="0" fontId="7" fillId="0" borderId="6" xfId="0" applyFont="1" applyBorder="1" applyAlignment="1">
      <alignment horizontal="center" vertical="center" wrapText="1" readingOrder="1"/>
    </xf>
    <xf numFmtId="11" fontId="7" fillId="0" borderId="10" xfId="0" applyNumberFormat="1" applyFont="1" applyBorder="1" applyAlignment="1">
      <alignment horizontal="center" wrapText="1"/>
    </xf>
    <xf numFmtId="164" fontId="7" fillId="0" borderId="0" xfId="0" applyNumberFormat="1" applyFont="1" applyBorder="1" applyAlignment="1">
      <alignment horizontal="center" vertical="center" wrapText="1" readingOrder="1"/>
    </xf>
    <xf numFmtId="1" fontId="7" fillId="0" borderId="6" xfId="0" applyNumberFormat="1" applyFont="1" applyBorder="1" applyAlignment="1">
      <alignment horizontal="center" vertical="center" wrapText="1" readingOrder="1"/>
    </xf>
    <xf numFmtId="0" fontId="7" fillId="0" borderId="9" xfId="0" applyFont="1" applyBorder="1" applyAlignment="1">
      <alignment horizontal="center" wrapText="1"/>
    </xf>
    <xf numFmtId="0" fontId="7" fillId="0" borderId="6" xfId="0" applyFont="1" applyBorder="1" applyAlignment="1">
      <alignment horizontal="center" vertical="center" wrapText="1"/>
    </xf>
    <xf numFmtId="11" fontId="7" fillId="0" borderId="6" xfId="0" applyNumberFormat="1" applyFont="1" applyBorder="1" applyAlignment="1">
      <alignment horizontal="center" wrapText="1"/>
    </xf>
    <xf numFmtId="0" fontId="7" fillId="0" borderId="9" xfId="0" applyFont="1" applyFill="1" applyBorder="1" applyAlignment="1">
      <alignment horizontal="center" vertical="center" wrapText="1" readingOrder="1"/>
    </xf>
    <xf numFmtId="165" fontId="7" fillId="0" borderId="0" xfId="0" applyNumberFormat="1" applyFont="1" applyBorder="1" applyAlignment="1">
      <alignment horizontal="center" wrapText="1"/>
    </xf>
    <xf numFmtId="165" fontId="7" fillId="0" borderId="6" xfId="0" applyNumberFormat="1" applyFont="1" applyBorder="1" applyAlignment="1">
      <alignment horizontal="center" wrapText="1"/>
    </xf>
    <xf numFmtId="0" fontId="7" fillId="0" borderId="11" xfId="0" applyFont="1" applyFill="1" applyBorder="1" applyAlignment="1">
      <alignment horizontal="center" vertical="center" wrapText="1" readingOrder="1"/>
    </xf>
    <xf numFmtId="165" fontId="7" fillId="0" borderId="12" xfId="0" applyNumberFormat="1" applyFont="1" applyBorder="1" applyAlignment="1">
      <alignment horizontal="center" vertical="center" wrapText="1"/>
    </xf>
    <xf numFmtId="165" fontId="7" fillId="0" borderId="13" xfId="0" applyNumberFormat="1" applyFont="1" applyBorder="1" applyAlignment="1">
      <alignment horizontal="center" vertical="center" wrapText="1"/>
    </xf>
    <xf numFmtId="11" fontId="7" fillId="0" borderId="14" xfId="0" applyNumberFormat="1" applyFont="1" applyBorder="1" applyAlignment="1">
      <alignment horizontal="center" wrapText="1"/>
    </xf>
    <xf numFmtId="0" fontId="7" fillId="0" borderId="9" xfId="0" applyFont="1" applyBorder="1">
      <alignment horizontal="center" vertical="center"/>
    </xf>
    <xf numFmtId="11" fontId="7" fillId="0" borderId="10" xfId="0" applyNumberFormat="1" applyFont="1" applyBorder="1" applyAlignment="1">
      <alignment horizontal="center"/>
    </xf>
    <xf numFmtId="11" fontId="7" fillId="0" borderId="0" xfId="0" applyNumberFormat="1" applyFont="1" applyBorder="1">
      <alignment horizontal="center" vertical="center"/>
    </xf>
    <xf numFmtId="11" fontId="7" fillId="0" borderId="6" xfId="0" applyNumberFormat="1" applyFont="1" applyBorder="1">
      <alignment horizontal="center" vertical="center"/>
    </xf>
    <xf numFmtId="0" fontId="7" fillId="0" borderId="10" xfId="0" applyFont="1" applyBorder="1">
      <alignment horizontal="center" vertical="center"/>
    </xf>
    <xf numFmtId="11" fontId="9" fillId="0" borderId="6" xfId="5" applyNumberFormat="1" applyFont="1" applyBorder="1" applyAlignment="1">
      <alignment horizontal="center"/>
    </xf>
    <xf numFmtId="0" fontId="7" fillId="0" borderId="9" xfId="0" applyFont="1" applyBorder="1" applyAlignment="1">
      <alignment horizontal="center"/>
    </xf>
    <xf numFmtId="4" fontId="7" fillId="0" borderId="0" xfId="0" applyNumberFormat="1" applyFont="1" applyBorder="1">
      <alignment horizontal="center" vertical="center"/>
    </xf>
    <xf numFmtId="4" fontId="7" fillId="0" borderId="6" xfId="0" applyNumberFormat="1" applyFont="1" applyBorder="1">
      <alignment horizontal="center" vertical="center"/>
    </xf>
    <xf numFmtId="11" fontId="7" fillId="0" borderId="0" xfId="0" applyNumberFormat="1" applyFont="1" applyBorder="1" applyAlignment="1">
      <alignment horizontal="center"/>
    </xf>
    <xf numFmtId="11" fontId="7" fillId="0" borderId="6" xfId="0" applyNumberFormat="1" applyFont="1" applyBorder="1" applyAlignment="1">
      <alignment horizontal="center"/>
    </xf>
    <xf numFmtId="165" fontId="7" fillId="0" borderId="0" xfId="4" applyNumberFormat="1" applyFont="1" applyFill="1" applyBorder="1" applyAlignment="1">
      <alignment horizontal="center" vertical="center"/>
    </xf>
    <xf numFmtId="165" fontId="7" fillId="0" borderId="6" xfId="4" applyNumberFormat="1" applyFont="1" applyBorder="1" applyAlignment="1">
      <alignment horizontal="center"/>
    </xf>
    <xf numFmtId="165" fontId="7" fillId="0" borderId="0" xfId="0" applyNumberFormat="1" applyFont="1" applyBorder="1" applyAlignment="1">
      <alignment horizontal="center"/>
    </xf>
    <xf numFmtId="165" fontId="7" fillId="0" borderId="6" xfId="0" applyNumberFormat="1" applyFont="1" applyBorder="1" applyAlignment="1">
      <alignment horizontal="center"/>
    </xf>
    <xf numFmtId="165" fontId="7" fillId="0" borderId="12" xfId="0" applyNumberFormat="1" applyFont="1" applyBorder="1">
      <alignment horizontal="center" vertical="center"/>
    </xf>
    <xf numFmtId="165" fontId="7" fillId="0" borderId="13" xfId="0" applyNumberFormat="1" applyFont="1" applyBorder="1">
      <alignment horizontal="center" vertical="center"/>
    </xf>
    <xf numFmtId="11" fontId="7" fillId="0" borderId="14" xfId="0" applyNumberFormat="1" applyFont="1" applyBorder="1" applyAlignment="1">
      <alignment horizontal="center"/>
    </xf>
    <xf numFmtId="11" fontId="7" fillId="0" borderId="12" xfId="0" applyNumberFormat="1" applyFont="1" applyBorder="1">
      <alignment horizontal="center" vertical="center"/>
    </xf>
    <xf numFmtId="11" fontId="7" fillId="0" borderId="13" xfId="0" applyNumberFormat="1" applyFont="1" applyBorder="1">
      <alignment horizontal="center" vertical="center"/>
    </xf>
    <xf numFmtId="0" fontId="7" fillId="0" borderId="14" xfId="0" applyFont="1" applyBorder="1">
      <alignment horizontal="center" vertical="center"/>
    </xf>
    <xf numFmtId="11" fontId="9" fillId="0" borderId="13" xfId="5" applyNumberFormat="1" applyFont="1" applyBorder="1" applyAlignment="1">
      <alignment horizontal="center"/>
    </xf>
    <xf numFmtId="11" fontId="9" fillId="0" borderId="0" xfId="5" applyNumberFormat="1" applyFont="1" applyAlignment="1">
      <alignment horizontal="center"/>
    </xf>
    <xf numFmtId="0" fontId="7" fillId="0" borderId="0" xfId="0" applyFont="1" applyBorder="1" applyAlignment="1">
      <alignment horizontal="center"/>
    </xf>
    <xf numFmtId="0" fontId="7" fillId="0" borderId="4" xfId="0" applyFont="1" applyBorder="1">
      <alignment horizontal="center" vertical="center"/>
    </xf>
    <xf numFmtId="2" fontId="9" fillId="0" borderId="0" xfId="8" applyNumberFormat="1" applyFont="1" applyAlignment="1">
      <alignment horizontal="center" vertical="center"/>
    </xf>
    <xf numFmtId="2" fontId="7" fillId="0" borderId="0" xfId="0" applyNumberFormat="1" applyFont="1">
      <alignment horizontal="center" vertical="center"/>
    </xf>
    <xf numFmtId="168" fontId="7" fillId="0" borderId="0" xfId="0" applyNumberFormat="1" applyFont="1" applyFill="1" applyBorder="1" applyAlignment="1">
      <alignment horizontal="center" vertical="center" wrapText="1"/>
    </xf>
    <xf numFmtId="168" fontId="7" fillId="0" borderId="16" xfId="0" applyNumberFormat="1" applyFont="1" applyFill="1" applyBorder="1" applyAlignment="1">
      <alignment horizontal="center" vertical="center" wrapText="1"/>
    </xf>
    <xf numFmtId="0" fontId="7" fillId="0" borderId="0" xfId="0" applyFont="1" applyFill="1" applyBorder="1" applyAlignment="1">
      <alignment horizontal="left" vertical="center" wrapText="1"/>
    </xf>
    <xf numFmtId="0" fontId="7" fillId="0" borderId="16" xfId="0" applyFont="1" applyFill="1" applyBorder="1" applyAlignment="1">
      <alignment horizontal="left" vertical="center" wrapText="1"/>
    </xf>
    <xf numFmtId="2" fontId="12" fillId="0" borderId="23" xfId="0" applyNumberFormat="1" applyFont="1" applyBorder="1" applyAlignment="1">
      <alignment horizontal="center" vertical="top"/>
    </xf>
    <xf numFmtId="0" fontId="13" fillId="0" borderId="0" xfId="2" applyFont="1"/>
    <xf numFmtId="0" fontId="7" fillId="0" borderId="0" xfId="0" applyFont="1" applyAlignment="1">
      <alignment vertical="center" wrapText="1"/>
    </xf>
    <xf numFmtId="0" fontId="13" fillId="0" borderId="0" xfId="2" applyFont="1" applyAlignment="1">
      <alignment wrapText="1"/>
    </xf>
    <xf numFmtId="0" fontId="6" fillId="0" borderId="0" xfId="0" applyFont="1" applyFill="1" applyBorder="1" applyAlignment="1">
      <alignment horizontal="center" vertical="center" wrapText="1"/>
    </xf>
    <xf numFmtId="0" fontId="6" fillId="0" borderId="0" xfId="0" applyFont="1" applyFill="1" applyBorder="1" applyAlignment="1">
      <alignment vertical="center" wrapText="1"/>
    </xf>
    <xf numFmtId="0" fontId="6" fillId="0" borderId="16" xfId="0" applyFont="1" applyFill="1" applyBorder="1" applyAlignment="1">
      <alignment vertical="center" wrapText="1"/>
    </xf>
    <xf numFmtId="0" fontId="7" fillId="0" borderId="31" xfId="0" applyFont="1" applyFill="1" applyBorder="1" applyAlignment="1">
      <alignment horizontal="center" vertical="center" wrapText="1"/>
    </xf>
    <xf numFmtId="0" fontId="7" fillId="0" borderId="18" xfId="0" applyFont="1" applyFill="1" applyBorder="1" applyAlignment="1">
      <alignment vertical="center" wrapText="1"/>
    </xf>
    <xf numFmtId="0" fontId="6" fillId="0" borderId="18" xfId="0" applyFont="1" applyFill="1" applyBorder="1" applyAlignment="1">
      <alignment horizontal="left" vertical="center" wrapText="1"/>
    </xf>
    <xf numFmtId="0" fontId="7" fillId="0" borderId="19" xfId="0" applyFont="1" applyFill="1" applyBorder="1" applyAlignment="1">
      <alignment horizontal="center" vertical="center" wrapText="1"/>
    </xf>
    <xf numFmtId="0" fontId="7" fillId="0" borderId="15" xfId="0" applyFont="1" applyFill="1" applyBorder="1" applyAlignment="1">
      <alignment horizontal="center" vertical="center" wrapText="1"/>
    </xf>
    <xf numFmtId="168" fontId="7" fillId="0" borderId="0" xfId="4" applyNumberFormat="1" applyFont="1" applyFill="1" applyBorder="1" applyAlignment="1">
      <alignment horizontal="center" vertical="center" wrapText="1"/>
    </xf>
    <xf numFmtId="0" fontId="7" fillId="5" borderId="0" xfId="0" applyFont="1" applyFill="1" applyBorder="1" applyAlignment="1">
      <alignment horizontal="left" vertical="center" wrapText="1"/>
    </xf>
    <xf numFmtId="168" fontId="7" fillId="5" borderId="0" xfId="0" applyNumberFormat="1" applyFont="1" applyFill="1" applyBorder="1" applyAlignment="1">
      <alignment horizontal="center" vertical="center" wrapText="1"/>
    </xf>
    <xf numFmtId="0" fontId="7" fillId="5" borderId="0" xfId="0" applyFont="1" applyFill="1" applyBorder="1" applyAlignment="1">
      <alignment horizontal="center" vertical="center" wrapText="1"/>
    </xf>
    <xf numFmtId="168" fontId="7" fillId="0" borderId="0" xfId="1" applyNumberFormat="1" applyFont="1" applyFill="1" applyBorder="1" applyAlignment="1">
      <alignment horizontal="center" vertical="center" wrapText="1"/>
    </xf>
    <xf numFmtId="168" fontId="7" fillId="0" borderId="0" xfId="0" applyNumberFormat="1" applyFont="1" applyFill="1" applyBorder="1" applyAlignment="1" applyProtection="1">
      <alignment horizontal="center" wrapText="1"/>
      <protection locked="0"/>
    </xf>
    <xf numFmtId="0" fontId="7" fillId="0" borderId="0" xfId="0" applyFont="1" applyFill="1" applyBorder="1" applyAlignment="1">
      <alignment horizontal="left" wrapText="1"/>
    </xf>
    <xf numFmtId="168" fontId="7" fillId="0" borderId="0" xfId="0" applyNumberFormat="1" applyFont="1" applyFill="1" applyBorder="1" applyAlignment="1">
      <alignment horizontal="center" wrapText="1"/>
    </xf>
    <xf numFmtId="0" fontId="7" fillId="0" borderId="16" xfId="0" applyFont="1" applyFill="1" applyBorder="1" applyAlignment="1">
      <alignment horizontal="left" wrapText="1"/>
    </xf>
    <xf numFmtId="0" fontId="7" fillId="0" borderId="16"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7" fillId="0" borderId="23" xfId="0" applyFont="1" applyFill="1" applyBorder="1" applyAlignment="1">
      <alignment horizontal="left" vertical="center" wrapText="1"/>
    </xf>
    <xf numFmtId="168" fontId="7" fillId="0" borderId="23" xfId="0" applyNumberFormat="1" applyFont="1" applyFill="1" applyBorder="1" applyAlignment="1">
      <alignment horizontal="center" vertical="center" wrapText="1"/>
    </xf>
    <xf numFmtId="0" fontId="7" fillId="0" borderId="23" xfId="0" applyFont="1" applyFill="1" applyBorder="1" applyAlignment="1">
      <alignment horizontal="center" vertical="center" wrapText="1"/>
    </xf>
    <xf numFmtId="0" fontId="7" fillId="0" borderId="24" xfId="0" applyFont="1" applyFill="1" applyBorder="1" applyAlignment="1">
      <alignment horizontal="center" vertical="center" wrapText="1"/>
    </xf>
    <xf numFmtId="0" fontId="7" fillId="0" borderId="0" xfId="0" applyFont="1" applyFill="1" applyAlignment="1">
      <alignment horizontal="center" vertical="center" wrapText="1"/>
    </xf>
    <xf numFmtId="0" fontId="7" fillId="4" borderId="0" xfId="0" applyFont="1" applyFill="1">
      <alignment horizontal="center" vertical="center"/>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2" applyFont="1"/>
    <xf numFmtId="0" fontId="7" fillId="0" borderId="0" xfId="5" applyFont="1"/>
    <xf numFmtId="0" fontId="7" fillId="0" borderId="0" xfId="8" applyFont="1" applyAlignment="1">
      <alignment horizontal="left" vertical="center"/>
    </xf>
    <xf numFmtId="0" fontId="13" fillId="0" borderId="0" xfId="0" applyFont="1" applyAlignment="1">
      <alignment horizontal="left" vertical="center"/>
    </xf>
    <xf numFmtId="0" fontId="7" fillId="5" borderId="0" xfId="0" applyFont="1" applyFill="1">
      <alignment horizontal="center" vertical="center"/>
    </xf>
    <xf numFmtId="0" fontId="6" fillId="0" borderId="0" xfId="0" applyFont="1">
      <alignment horizontal="center" vertical="center"/>
    </xf>
    <xf numFmtId="0" fontId="15" fillId="0" borderId="0" xfId="0" applyFont="1" applyAlignment="1"/>
    <xf numFmtId="0" fontId="15" fillId="0" borderId="0" xfId="0" applyFont="1">
      <alignment horizontal="center" vertical="center"/>
    </xf>
    <xf numFmtId="0" fontId="16" fillId="0" borderId="0" xfId="0" applyFont="1">
      <alignment horizontal="center" vertical="center"/>
    </xf>
    <xf numFmtId="0" fontId="16" fillId="0" borderId="0" xfId="0" applyFont="1" applyAlignment="1"/>
    <xf numFmtId="11" fontId="16" fillId="0" borderId="0" xfId="0" applyNumberFormat="1" applyFont="1" applyAlignment="1"/>
    <xf numFmtId="0" fontId="6" fillId="0" borderId="0" xfId="2" applyFont="1" applyAlignment="1">
      <alignment vertical="center"/>
    </xf>
    <xf numFmtId="0" fontId="6" fillId="0" borderId="0" xfId="2" applyFont="1" applyAlignment="1">
      <alignment horizontal="center" vertical="center" wrapText="1"/>
    </xf>
    <xf numFmtId="0" fontId="6" fillId="0" borderId="0" xfId="0" applyFont="1" applyAlignment="1">
      <alignment horizontal="center" vertical="center" wrapText="1"/>
    </xf>
    <xf numFmtId="0" fontId="6" fillId="5" borderId="0" xfId="2" applyFont="1" applyFill="1" applyAlignment="1">
      <alignment horizontal="center" vertical="center" wrapText="1"/>
    </xf>
    <xf numFmtId="0" fontId="7" fillId="0" borderId="0" xfId="2" applyFont="1" applyAlignment="1">
      <alignment wrapText="1"/>
    </xf>
    <xf numFmtId="1" fontId="7" fillId="0" borderId="0" xfId="2" applyNumberFormat="1" applyFont="1" applyAlignment="1">
      <alignment horizontal="center" vertical="center" wrapText="1"/>
    </xf>
    <xf numFmtId="1" fontId="7" fillId="0" borderId="0" xfId="2" applyNumberFormat="1" applyFont="1" applyAlignment="1">
      <alignment horizontal="center" vertical="center"/>
    </xf>
    <xf numFmtId="1" fontId="7" fillId="0" borderId="0" xfId="6" applyNumberFormat="1" applyFont="1" applyAlignment="1">
      <alignment horizontal="center" vertical="center"/>
    </xf>
    <xf numFmtId="9" fontId="7" fillId="0" borderId="0" xfId="6" applyFont="1" applyAlignment="1">
      <alignment horizontal="center" vertical="center"/>
    </xf>
    <xf numFmtId="9" fontId="7" fillId="5" borderId="0" xfId="1" applyFont="1" applyFill="1"/>
    <xf numFmtId="9" fontId="7" fillId="0" borderId="0" xfId="2" applyNumberFormat="1" applyFont="1"/>
    <xf numFmtId="9" fontId="7" fillId="0" borderId="0" xfId="1" applyFont="1"/>
    <xf numFmtId="1" fontId="7" fillId="0" borderId="0" xfId="2" applyNumberFormat="1" applyFont="1"/>
    <xf numFmtId="0" fontId="17" fillId="7" borderId="25" xfId="0" applyFont="1" applyFill="1" applyBorder="1" applyAlignment="1">
      <alignment horizontal="left" vertical="center" wrapText="1" readingOrder="1"/>
    </xf>
    <xf numFmtId="0" fontId="8" fillId="8" borderId="26" xfId="0" applyFont="1" applyFill="1" applyBorder="1" applyAlignment="1">
      <alignment horizontal="left" vertical="center" wrapText="1" readingOrder="1"/>
    </xf>
    <xf numFmtId="0" fontId="8" fillId="9" borderId="27" xfId="0" applyFont="1" applyFill="1" applyBorder="1" applyAlignment="1">
      <alignment horizontal="left" vertical="center" wrapText="1" readingOrder="1"/>
    </xf>
    <xf numFmtId="0" fontId="8" fillId="8" borderId="27" xfId="0" applyFont="1" applyFill="1" applyBorder="1" applyAlignment="1">
      <alignment horizontal="left" vertical="center" wrapText="1" readingOrder="1"/>
    </xf>
    <xf numFmtId="0" fontId="9" fillId="0" borderId="0" xfId="5" applyFont="1"/>
    <xf numFmtId="0" fontId="7" fillId="0" borderId="0" xfId="0" applyFont="1" applyAlignment="1">
      <alignment horizontal="center" vertical="center" wrapText="1" readingOrder="1"/>
    </xf>
    <xf numFmtId="0" fontId="9" fillId="10" borderId="3" xfId="7" applyFont="1" applyBorder="1"/>
    <xf numFmtId="0" fontId="9" fillId="10" borderId="3" xfId="7" applyFont="1" applyBorder="1" applyAlignment="1">
      <alignment horizontal="left"/>
    </xf>
    <xf numFmtId="0" fontId="9" fillId="10" borderId="3" xfId="7" applyFont="1" applyBorder="1" applyAlignment="1"/>
    <xf numFmtId="0" fontId="9" fillId="10" borderId="10" xfId="7" applyFont="1" applyBorder="1" applyAlignment="1"/>
    <xf numFmtId="9" fontId="7" fillId="0" borderId="0" xfId="0" applyNumberFormat="1" applyFont="1" applyAlignment="1">
      <alignment horizontal="left" vertical="center"/>
    </xf>
    <xf numFmtId="0" fontId="9" fillId="10" borderId="2" xfId="7" applyFont="1" applyBorder="1" applyAlignment="1">
      <alignment horizontal="center"/>
    </xf>
    <xf numFmtId="0" fontId="9" fillId="10" borderId="2" xfId="7" applyFont="1" applyBorder="1"/>
    <xf numFmtId="0" fontId="9" fillId="10" borderId="1" xfId="7" applyFont="1" applyBorder="1" applyAlignment="1"/>
    <xf numFmtId="0" fontId="9" fillId="0" borderId="0" xfId="7" applyFont="1" applyFill="1" applyBorder="1"/>
    <xf numFmtId="0" fontId="9" fillId="0" borderId="0" xfId="7" applyFont="1" applyFill="1" applyBorder="1" applyAlignment="1">
      <alignment horizontal="left"/>
    </xf>
    <xf numFmtId="0" fontId="9" fillId="0" borderId="0" xfId="7" applyFont="1" applyFill="1" applyBorder="1" applyAlignment="1"/>
    <xf numFmtId="0" fontId="7" fillId="0" borderId="7" xfId="0" applyFont="1" applyBorder="1">
      <alignment horizontal="center" vertical="center"/>
    </xf>
    <xf numFmtId="0" fontId="9" fillId="0" borderId="7" xfId="5" applyFont="1" applyBorder="1"/>
    <xf numFmtId="0" fontId="7" fillId="0" borderId="5" xfId="0" applyFont="1" applyBorder="1">
      <alignment horizontal="center" vertical="center"/>
    </xf>
    <xf numFmtId="0" fontId="7" fillId="0" borderId="11" xfId="0" applyFont="1" applyBorder="1">
      <alignment horizontal="center" vertical="center"/>
    </xf>
    <xf numFmtId="0" fontId="7" fillId="0" borderId="12" xfId="0" applyFont="1" applyBorder="1">
      <alignment horizontal="center" vertical="center"/>
    </xf>
    <xf numFmtId="0" fontId="9" fillId="0" borderId="12" xfId="5" applyFont="1" applyBorder="1"/>
    <xf numFmtId="0" fontId="7" fillId="0" borderId="13" xfId="0" applyFont="1" applyBorder="1">
      <alignment horizontal="center" vertical="center"/>
    </xf>
    <xf numFmtId="0" fontId="9" fillId="0" borderId="5" xfId="5" applyFont="1" applyBorder="1" applyAlignment="1">
      <alignment horizontal="center"/>
    </xf>
    <xf numFmtId="0" fontId="9" fillId="0" borderId="6" xfId="5" applyFont="1" applyBorder="1" applyAlignment="1">
      <alignment horizontal="center"/>
    </xf>
    <xf numFmtId="0" fontId="9" fillId="0" borderId="13" xfId="5" applyFont="1" applyBorder="1" applyAlignment="1">
      <alignment horizontal="center"/>
    </xf>
    <xf numFmtId="0" fontId="7" fillId="0" borderId="8" xfId="0" applyFont="1" applyBorder="1">
      <alignment horizontal="center" vertical="center"/>
    </xf>
    <xf numFmtId="11" fontId="9" fillId="0" borderId="0" xfId="5" applyNumberFormat="1" applyFont="1"/>
    <xf numFmtId="11" fontId="9" fillId="6" borderId="0" xfId="5" applyNumberFormat="1" applyFont="1" applyFill="1"/>
    <xf numFmtId="11" fontId="9" fillId="5" borderId="0" xfId="5" applyNumberFormat="1" applyFont="1" applyFill="1"/>
    <xf numFmtId="0" fontId="9" fillId="5" borderId="0" xfId="5" applyFont="1" applyFill="1"/>
    <xf numFmtId="11" fontId="9" fillId="0" borderId="0" xfId="0" applyNumberFormat="1" applyFont="1">
      <alignment horizontal="center" vertical="center"/>
    </xf>
    <xf numFmtId="0" fontId="18" fillId="0" borderId="0" xfId="0" applyFont="1">
      <alignment horizontal="center" vertical="center"/>
    </xf>
    <xf numFmtId="0" fontId="18" fillId="0" borderId="0" xfId="0" applyFont="1" applyFill="1">
      <alignment horizontal="center" vertical="center"/>
    </xf>
    <xf numFmtId="11" fontId="7" fillId="0" borderId="0" xfId="0" applyNumberFormat="1" applyFont="1">
      <alignment horizontal="center" vertical="center"/>
    </xf>
    <xf numFmtId="0" fontId="9" fillId="0" borderId="0" xfId="8" applyFont="1" applyAlignment="1">
      <alignment vertical="center"/>
    </xf>
    <xf numFmtId="0" fontId="13" fillId="0" borderId="0" xfId="0" applyFont="1" applyBorder="1" applyAlignment="1">
      <alignment horizontal="left" vertical="center"/>
    </xf>
    <xf numFmtId="0" fontId="9" fillId="0" borderId="9" xfId="5" applyFont="1" applyBorder="1"/>
    <xf numFmtId="11" fontId="19" fillId="0" borderId="10" xfId="0" applyNumberFormat="1" applyFont="1" applyBorder="1" applyAlignment="1">
      <alignment horizontal="left" vertical="center"/>
    </xf>
    <xf numFmtId="11" fontId="19" fillId="0" borderId="0" xfId="0" applyNumberFormat="1" applyFont="1" applyBorder="1" applyAlignment="1">
      <alignment horizontal="left" vertical="center"/>
    </xf>
    <xf numFmtId="11" fontId="19" fillId="0" borderId="6" xfId="0" applyNumberFormat="1" applyFont="1" applyBorder="1" applyAlignment="1">
      <alignment horizontal="left" vertical="center"/>
    </xf>
    <xf numFmtId="11" fontId="19" fillId="0" borderId="8" xfId="0" applyNumberFormat="1" applyFont="1" applyBorder="1" applyAlignment="1">
      <alignment horizontal="left" vertical="center"/>
    </xf>
    <xf numFmtId="11" fontId="19" fillId="0" borderId="5" xfId="0" applyNumberFormat="1" applyFont="1" applyBorder="1" applyAlignment="1">
      <alignment horizontal="left" vertical="center"/>
    </xf>
    <xf numFmtId="11" fontId="19" fillId="0" borderId="7" xfId="0" applyNumberFormat="1" applyFont="1" applyBorder="1" applyAlignment="1">
      <alignment horizontal="left" vertical="center"/>
    </xf>
    <xf numFmtId="0" fontId="9" fillId="0" borderId="11" xfId="5" applyFont="1" applyBorder="1"/>
    <xf numFmtId="11" fontId="19" fillId="0" borderId="14" xfId="0" applyNumberFormat="1" applyFont="1" applyBorder="1" applyAlignment="1">
      <alignment horizontal="left" vertical="center"/>
    </xf>
    <xf numFmtId="11" fontId="19" fillId="0" borderId="12" xfId="0" applyNumberFormat="1" applyFont="1" applyBorder="1" applyAlignment="1">
      <alignment horizontal="left" vertical="center"/>
    </xf>
    <xf numFmtId="11" fontId="19" fillId="0" borderId="13" xfId="0" applyNumberFormat="1" applyFont="1" applyBorder="1" applyAlignment="1">
      <alignment horizontal="left" vertical="center"/>
    </xf>
    <xf numFmtId="11" fontId="18" fillId="0" borderId="0" xfId="0" applyNumberFormat="1" applyFont="1" applyBorder="1">
      <alignment horizontal="center" vertical="center"/>
    </xf>
    <xf numFmtId="0" fontId="18" fillId="0" borderId="0" xfId="0" applyFont="1" applyBorder="1">
      <alignment horizontal="center" vertical="center"/>
    </xf>
    <xf numFmtId="0" fontId="7" fillId="0" borderId="3" xfId="0" applyFont="1" applyBorder="1">
      <alignment horizontal="center" vertical="center"/>
    </xf>
    <xf numFmtId="2" fontId="7" fillId="0" borderId="0" xfId="0" applyNumberFormat="1" applyFont="1" applyBorder="1">
      <alignment horizontal="center" vertical="center"/>
    </xf>
    <xf numFmtId="0" fontId="20" fillId="0" borderId="0" xfId="0" applyFont="1">
      <alignment horizontal="center" vertical="center"/>
    </xf>
    <xf numFmtId="11" fontId="18" fillId="0" borderId="0" xfId="0" applyNumberFormat="1" applyFont="1">
      <alignment horizontal="center" vertical="center"/>
    </xf>
    <xf numFmtId="0" fontId="21" fillId="0" borderId="0" xfId="0" applyFont="1" applyAlignment="1">
      <alignment horizontal="left" vertical="center"/>
    </xf>
    <xf numFmtId="0" fontId="10" fillId="0" borderId="0" xfId="0" applyFont="1" applyFill="1" applyAlignment="1">
      <alignment horizontal="left" vertical="center"/>
    </xf>
    <xf numFmtId="0" fontId="7" fillId="0" borderId="0" xfId="0" applyFont="1" applyFill="1" applyAlignment="1">
      <alignment vertical="top" wrapText="1"/>
    </xf>
    <xf numFmtId="0" fontId="7" fillId="0" borderId="0" xfId="0" applyFont="1" applyFill="1" applyAlignment="1">
      <alignment vertical="center" wrapText="1"/>
    </xf>
    <xf numFmtId="0" fontId="7" fillId="0" borderId="0" xfId="0" applyFont="1" applyFill="1" applyAlignment="1">
      <alignment wrapText="1"/>
    </xf>
    <xf numFmtId="0" fontId="7" fillId="0" borderId="0" xfId="0" applyFont="1" applyAlignment="1">
      <alignment horizontal="left" vertical="center" wrapText="1"/>
    </xf>
    <xf numFmtId="0" fontId="23" fillId="0" borderId="0" xfId="2" applyFont="1"/>
    <xf numFmtId="0" fontId="24" fillId="0" borderId="0" xfId="2" applyFont="1"/>
    <xf numFmtId="164" fontId="23" fillId="0" borderId="0" xfId="2" applyNumberFormat="1" applyFont="1" applyAlignment="1">
      <alignment horizontal="right"/>
    </xf>
    <xf numFmtId="0" fontId="25" fillId="0" borderId="0" xfId="2" applyFont="1"/>
    <xf numFmtId="0" fontId="26" fillId="0" borderId="0" xfId="2" applyFont="1"/>
    <xf numFmtId="0" fontId="27" fillId="0" borderId="0" xfId="2" applyFont="1"/>
    <xf numFmtId="0" fontId="24" fillId="0" borderId="33" xfId="2" applyFont="1" applyBorder="1" applyAlignment="1">
      <alignment horizontal="center" vertical="center"/>
    </xf>
    <xf numFmtId="0" fontId="24" fillId="0" borderId="33" xfId="2" applyFont="1" applyBorder="1" applyAlignment="1">
      <alignment horizontal="center" vertical="center" wrapText="1"/>
    </xf>
    <xf numFmtId="0" fontId="24" fillId="0" borderId="34" xfId="2" applyFont="1" applyBorder="1" applyAlignment="1">
      <alignment horizontal="center" vertical="center" wrapText="1"/>
    </xf>
    <xf numFmtId="0" fontId="23" fillId="0" borderId="9" xfId="2" applyFont="1" applyBorder="1"/>
    <xf numFmtId="2" fontId="23" fillId="0" borderId="9" xfId="2" applyNumberFormat="1" applyFont="1" applyBorder="1"/>
    <xf numFmtId="9" fontId="16" fillId="0" borderId="9" xfId="6" applyFont="1" applyBorder="1"/>
    <xf numFmtId="9" fontId="16" fillId="3" borderId="9" xfId="6" applyFont="1" applyFill="1" applyBorder="1"/>
    <xf numFmtId="0" fontId="23" fillId="0" borderId="6" xfId="2" applyFont="1" applyBorder="1"/>
    <xf numFmtId="0" fontId="23" fillId="11" borderId="6" xfId="2" applyFont="1" applyFill="1" applyBorder="1"/>
    <xf numFmtId="9" fontId="16" fillId="11" borderId="9" xfId="6" applyFont="1" applyFill="1" applyBorder="1" applyAlignment="1">
      <alignment horizontal="center"/>
    </xf>
    <xf numFmtId="0" fontId="24" fillId="0" borderId="4" xfId="2" applyFont="1" applyBorder="1"/>
    <xf numFmtId="2" fontId="24" fillId="0" borderId="4" xfId="2" applyNumberFormat="1" applyFont="1" applyBorder="1"/>
    <xf numFmtId="9" fontId="24" fillId="0" borderId="4" xfId="6" applyFont="1" applyBorder="1"/>
    <xf numFmtId="9" fontId="16" fillId="11" borderId="4" xfId="6" applyFont="1" applyFill="1" applyBorder="1"/>
    <xf numFmtId="0" fontId="23" fillId="11" borderId="5" xfId="2" applyFont="1" applyFill="1" applyBorder="1"/>
    <xf numFmtId="0" fontId="24" fillId="0" borderId="11" xfId="2" applyFont="1" applyBorder="1"/>
    <xf numFmtId="2" fontId="24" fillId="0" borderId="11" xfId="2" applyNumberFormat="1" applyFont="1" applyBorder="1"/>
    <xf numFmtId="164" fontId="23" fillId="11" borderId="11" xfId="2" applyNumberFormat="1" applyFont="1" applyFill="1" applyBorder="1"/>
    <xf numFmtId="9" fontId="24" fillId="0" borderId="11" xfId="6" applyFont="1" applyBorder="1"/>
    <xf numFmtId="0" fontId="23" fillId="11" borderId="13" xfId="2" applyFont="1" applyFill="1" applyBorder="1"/>
    <xf numFmtId="0" fontId="23" fillId="3" borderId="0" xfId="2" applyFont="1" applyFill="1"/>
    <xf numFmtId="0" fontId="24" fillId="0" borderId="35" xfId="2" applyFont="1" applyBorder="1" applyAlignment="1">
      <alignment horizontal="center" vertical="center" wrapText="1"/>
    </xf>
    <xf numFmtId="9" fontId="24" fillId="0" borderId="33" xfId="6" applyFont="1" applyBorder="1" applyAlignment="1">
      <alignment horizontal="center" vertical="center" wrapText="1"/>
    </xf>
    <xf numFmtId="2" fontId="23" fillId="0" borderId="0" xfId="2" applyNumberFormat="1" applyFont="1"/>
    <xf numFmtId="0" fontId="23" fillId="0" borderId="11" xfId="2" applyFont="1" applyBorder="1"/>
    <xf numFmtId="2" fontId="23" fillId="0" borderId="12" xfId="2" applyNumberFormat="1" applyFont="1" applyBorder="1"/>
    <xf numFmtId="0" fontId="24" fillId="0" borderId="3" xfId="2" applyFont="1" applyBorder="1"/>
    <xf numFmtId="2" fontId="24" fillId="0" borderId="30" xfId="2" applyNumberFormat="1" applyFont="1" applyBorder="1"/>
    <xf numFmtId="9" fontId="24" fillId="0" borderId="3" xfId="6" applyFont="1" applyBorder="1"/>
    <xf numFmtId="0" fontId="23" fillId="12" borderId="2" xfId="2" applyFont="1" applyFill="1" applyBorder="1"/>
    <xf numFmtId="9" fontId="16" fillId="0" borderId="0" xfId="6" applyFont="1"/>
    <xf numFmtId="9" fontId="16" fillId="12" borderId="9" xfId="6" applyFont="1" applyFill="1" applyBorder="1"/>
    <xf numFmtId="0" fontId="23" fillId="12" borderId="9" xfId="2" applyFont="1" applyFill="1" applyBorder="1"/>
    <xf numFmtId="0" fontId="23" fillId="0" borderId="12" xfId="2" applyFont="1" applyBorder="1"/>
    <xf numFmtId="0" fontId="23" fillId="12" borderId="11" xfId="2" applyFont="1" applyFill="1" applyBorder="1"/>
    <xf numFmtId="0" fontId="24" fillId="0" borderId="30" xfId="2" applyFont="1" applyBorder="1"/>
    <xf numFmtId="0" fontId="24" fillId="12" borderId="2" xfId="2" applyFont="1" applyFill="1" applyBorder="1"/>
    <xf numFmtId="0" fontId="24" fillId="0" borderId="0" xfId="0" applyFont="1" applyAlignment="1">
      <alignment horizontal="center"/>
    </xf>
    <xf numFmtId="11" fontId="24" fillId="0" borderId="0" xfId="0" applyNumberFormat="1" applyFont="1" applyAlignment="1">
      <alignment horizontal="center"/>
    </xf>
    <xf numFmtId="169" fontId="12" fillId="0" borderId="32" xfId="10" applyBorder="1" applyAlignment="1">
      <alignment horizontal="left" vertical="top"/>
    </xf>
    <xf numFmtId="0" fontId="12" fillId="0" borderId="0" xfId="0" applyFont="1" applyAlignment="1"/>
    <xf numFmtId="0" fontId="0" fillId="0" borderId="0" xfId="0" applyAlignment="1"/>
    <xf numFmtId="11" fontId="0" fillId="0" borderId="0" xfId="0" applyNumberFormat="1" applyAlignment="1"/>
    <xf numFmtId="0" fontId="0" fillId="0" borderId="0" xfId="0" applyAlignment="1">
      <alignment horizontal="center"/>
    </xf>
    <xf numFmtId="0" fontId="16" fillId="0" borderId="0" xfId="0" applyFont="1" applyAlignment="1">
      <alignment horizontal="center" vertical="center" wrapText="1"/>
    </xf>
    <xf numFmtId="0" fontId="16" fillId="3" borderId="0" xfId="0" applyFont="1" applyFill="1">
      <alignment horizontal="center" vertical="center"/>
    </xf>
    <xf numFmtId="0" fontId="7" fillId="3" borderId="0" xfId="0" applyFont="1" applyFill="1">
      <alignment horizontal="center" vertical="center"/>
    </xf>
    <xf numFmtId="11" fontId="23" fillId="3" borderId="0" xfId="0" applyNumberFormat="1" applyFont="1" applyFill="1">
      <alignment horizontal="center" vertical="center"/>
    </xf>
    <xf numFmtId="11" fontId="23" fillId="0" borderId="0" xfId="0" applyNumberFormat="1" applyFont="1">
      <alignment horizontal="center" vertical="center"/>
    </xf>
    <xf numFmtId="0" fontId="9" fillId="0" borderId="7" xfId="5" applyFont="1" applyBorder="1" applyAlignment="1">
      <alignment horizontal="center"/>
    </xf>
    <xf numFmtId="0" fontId="9" fillId="0" borderId="0" xfId="5" applyFont="1" applyAlignment="1">
      <alignment horizontal="center"/>
    </xf>
    <xf numFmtId="0" fontId="9" fillId="0" borderId="12" xfId="5" applyFont="1" applyBorder="1" applyAlignment="1">
      <alignment horizontal="center"/>
    </xf>
    <xf numFmtId="0" fontId="7" fillId="0" borderId="0" xfId="0" applyFont="1" applyFill="1" applyAlignment="1">
      <alignment vertical="center" wrapText="1"/>
    </xf>
    <xf numFmtId="0" fontId="10" fillId="0" borderId="0" xfId="0" applyFont="1" applyFill="1">
      <alignment horizontal="center" vertical="center"/>
    </xf>
    <xf numFmtId="0" fontId="7" fillId="0" borderId="0" xfId="0" quotePrefix="1" applyFont="1" applyFill="1" applyAlignment="1">
      <alignment horizontal="center" vertical="center" wrapText="1"/>
    </xf>
    <xf numFmtId="0" fontId="7" fillId="0" borderId="0" xfId="0" applyFont="1" applyFill="1" applyAlignment="1">
      <alignment horizontal="center" vertical="center" wrapText="1"/>
    </xf>
    <xf numFmtId="0" fontId="7" fillId="0" borderId="0" xfId="0" applyFont="1" applyAlignment="1">
      <alignment horizont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7" fillId="0" borderId="0" xfId="0" quotePrefix="1" applyFont="1" applyAlignment="1">
      <alignment horizontal="center" vertical="center" wrapText="1"/>
    </xf>
    <xf numFmtId="0" fontId="7" fillId="0" borderId="0" xfId="0" applyFont="1" applyFill="1" applyAlignment="1">
      <alignment horizontal="center" vertical="top" wrapText="1"/>
    </xf>
    <xf numFmtId="0" fontId="7" fillId="0" borderId="0"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30" xfId="0" applyFont="1" applyBorder="1">
      <alignment horizontal="center" vertical="center"/>
    </xf>
    <xf numFmtId="0" fontId="7" fillId="0" borderId="2" xfId="0" applyFont="1" applyBorder="1">
      <alignment horizontal="center" vertical="center"/>
    </xf>
    <xf numFmtId="0" fontId="7" fillId="0" borderId="1" xfId="0" applyFont="1" applyBorder="1">
      <alignment horizontal="center" vertical="center"/>
    </xf>
    <xf numFmtId="0" fontId="9" fillId="0" borderId="0" xfId="8" applyFont="1" applyAlignment="1">
      <alignment horizontal="left" vertical="center"/>
    </xf>
    <xf numFmtId="0" fontId="10" fillId="0" borderId="0" xfId="8" applyFont="1" applyAlignment="1">
      <alignment horizontal="left" vertical="center"/>
    </xf>
    <xf numFmtId="0" fontId="6" fillId="0" borderId="0" xfId="0" applyFont="1" applyAlignment="1">
      <alignment horizontal="center" vertical="center" wrapText="1"/>
    </xf>
    <xf numFmtId="0" fontId="16" fillId="0" borderId="0" xfId="0" applyFont="1">
      <alignment horizontal="center" vertical="center"/>
    </xf>
    <xf numFmtId="0" fontId="7" fillId="0" borderId="0" xfId="0" applyFont="1">
      <alignment horizontal="center" vertical="center"/>
    </xf>
    <xf numFmtId="0" fontId="6" fillId="3" borderId="22"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21" xfId="0" applyFont="1" applyFill="1" applyBorder="1" applyAlignment="1">
      <alignment horizontal="center" vertical="center" wrapText="1"/>
    </xf>
    <xf numFmtId="9" fontId="8" fillId="8" borderId="28" xfId="1" applyFont="1" applyFill="1" applyBorder="1" applyAlignment="1">
      <alignment horizontal="center" vertical="top" wrapText="1"/>
    </xf>
    <xf numFmtId="9" fontId="8" fillId="8" borderId="29" xfId="1" applyFont="1" applyFill="1" applyBorder="1" applyAlignment="1">
      <alignment horizontal="center" vertical="top" wrapText="1"/>
    </xf>
    <xf numFmtId="0" fontId="7" fillId="5" borderId="0" xfId="2" applyFont="1" applyFill="1" applyAlignment="1">
      <alignment horizontal="center"/>
    </xf>
    <xf numFmtId="0" fontId="28" fillId="0" borderId="3" xfId="0" applyFont="1" applyBorder="1" applyAlignment="1">
      <alignment horizontal="center" vertical="top"/>
    </xf>
    <xf numFmtId="0" fontId="29" fillId="0" borderId="0" xfId="0" applyFont="1" applyAlignment="1"/>
    <xf numFmtId="0" fontId="7" fillId="0" borderId="15" xfId="0" quotePrefix="1" applyFont="1" applyFill="1" applyBorder="1" applyAlignment="1">
      <alignment horizontal="center" vertical="center" wrapText="1"/>
    </xf>
    <xf numFmtId="0" fontId="23" fillId="0" borderId="12" xfId="0" applyFont="1" applyBorder="1" applyAlignment="1">
      <alignment horizontal="center" vertical="center"/>
    </xf>
    <xf numFmtId="0" fontId="24" fillId="0" borderId="3" xfId="0" applyFont="1" applyBorder="1" applyAlignment="1">
      <alignment horizontal="center" vertical="top"/>
    </xf>
    <xf numFmtId="0" fontId="24" fillId="0" borderId="0" xfId="0" applyFont="1" applyFill="1" applyBorder="1" applyAlignment="1">
      <alignment horizontal="center" vertical="top"/>
    </xf>
    <xf numFmtId="0" fontId="23" fillId="0" borderId="0" xfId="0" applyFont="1">
      <alignment horizontal="center" vertical="center"/>
    </xf>
    <xf numFmtId="0" fontId="23" fillId="0" borderId="0" xfId="0" applyFont="1" applyAlignment="1"/>
    <xf numFmtId="0" fontId="24" fillId="0" borderId="0" xfId="0" applyFont="1" applyAlignment="1">
      <alignment horizontal="left" vertical="center"/>
    </xf>
    <xf numFmtId="0" fontId="23" fillId="0" borderId="0" xfId="0" applyFont="1" applyAlignment="1">
      <alignment horizontal="center" vertical="center" wrapText="1"/>
    </xf>
  </cellXfs>
  <cellStyles count="11">
    <cellStyle name="40% - Accent4" xfId="7" builtinId="43"/>
    <cellStyle name="Comma" xfId="4" builtinId="3"/>
    <cellStyle name="Normal" xfId="0" builtinId="0"/>
    <cellStyle name="Normal 12" xfId="10" xr:uid="{8AAA5850-5592-AE4D-A9BE-442E673F7325}"/>
    <cellStyle name="Normal 2" xfId="2" xr:uid="{05FC3FEE-61A4-4013-A16B-BF7958E3E6DD}"/>
    <cellStyle name="Normal 3" xfId="5" xr:uid="{153469F4-8181-DF4A-B748-DC3540C76DA9}"/>
    <cellStyle name="Normal 4" xfId="8" xr:uid="{F6AB471B-1AD9-7848-9C83-EA5A58088532}"/>
    <cellStyle name="Percent" xfId="1" builtinId="5"/>
    <cellStyle name="Percent 2" xfId="6" xr:uid="{8D501840-86D6-6442-9DBF-B7E3E0018917}"/>
    <cellStyle name="Percent 3" xfId="9" xr:uid="{C71026E6-1CF7-CF48-B2EB-5D36ED3AC872}"/>
    <cellStyle name="Pourcentage 2" xfId="3" xr:uid="{7641C0A2-8F7E-470E-B9EE-D9C49A25D912}"/>
  </cellStyles>
  <dxfs count="1">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171450</xdr:colOff>
      <xdr:row>1</xdr:row>
      <xdr:rowOff>25400</xdr:rowOff>
    </xdr:from>
    <xdr:to>
      <xdr:col>8</xdr:col>
      <xdr:colOff>19050</xdr:colOff>
      <xdr:row>4</xdr:row>
      <xdr:rowOff>12700</xdr:rowOff>
    </xdr:to>
    <xdr:pic>
      <xdr:nvPicPr>
        <xdr:cNvPr id="2" name="Picture 2" descr="esupp new graphic">
          <a:extLst>
            <a:ext uri="{FF2B5EF4-FFF2-40B4-BE49-F238E27FC236}">
              <a16:creationId xmlns:a16="http://schemas.microsoft.com/office/drawing/2014/main" id="{DA85BABC-ADF2-4E4E-968A-78CED3EF0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215900"/>
          <a:ext cx="67691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ouve/Documents/Maitrise_CIRAIG/Travail%20ma&#238;trise/SimpleBox/SimpleBox-xl4plastic_v4.0.2/rivm-syso-SimpleBox-932ab2c/20221111%20SimpleBox4plastic.xlsx" TargetMode="External"/><Relationship Id="rId1" Type="http://schemas.openxmlformats.org/officeDocument/2006/relationships/externalLinkPath" Target="file:///C:/Users/louve/Documents/Maitrise_CIRAIG/Travail%20ma&#238;trise/SimpleBox/SimpleBox-xl4plastic_v4.0.2/rivm-syso-SimpleBox-932ab2c/20221111%20SimpleBox4plastic.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louve/Documents/Maitrise_CIRAIG/Travail%20ma&#238;trise/Projet_ma&#238;trise_JLouvet.xlsx" TargetMode="External"/><Relationship Id="rId1" Type="http://schemas.openxmlformats.org/officeDocument/2006/relationships/externalLinkPath" Target="file:///C:/Users/louve/Documents/Maitrise_CIRAIG/Travail%20ma&#238;trise/Projet_ma&#238;trise_JLouve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louve/Documents/Maitrise_CIRAIG/Mod&#232;les_ACV/USEtox_2.13/USEtox2.13.xlsm" TargetMode="External"/><Relationship Id="rId1" Type="http://schemas.openxmlformats.org/officeDocument/2006/relationships/externalLinkPath" Target="file:///C:/Users/louve/Documents/Maitrise_CIRAIG/Mod&#232;les_ACV/USEtox_2.13/USEtox2.13.xlsm"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MASTER/CIRAIG/Research/My%20articles/Article%204%20-%20Finalized%20MarILCA%20method/Emission_by_polymer_type_v3.xlsx" TargetMode="External"/><Relationship Id="rId2" Type="http://schemas.openxmlformats.org/officeDocument/2006/relationships/externalLinkPath" Target="/Users/nadsad/Documents/MASTER/CIRAIG/Research/My%20articles/Article%204%20-%20Finalized%20MarILCA%20method/Emission_by_polymer_type_v3.xlsx" TargetMode="External"/><Relationship Id="rId1" Type="http://schemas.openxmlformats.org/officeDocument/2006/relationships/externalLinkPath" Target="/Users/nadsad/Documents/MASTER/CIRAIG/Research/My%20articles/Article%204%20-%20Finalized%20MarILCA%20method/Emission_by_polymer_type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sheetName val="all species output"/>
      <sheetName val="nano micro output"/>
      <sheetName val="input"/>
      <sheetName val="regional"/>
      <sheetName val="continental"/>
      <sheetName val="global"/>
      <sheetName val="engine"/>
      <sheetName val="dynamicR"/>
      <sheetName val="substances"/>
      <sheetName val="scenarios"/>
      <sheetName val="cases"/>
      <sheetName val="formulas_only_conventional"/>
      <sheetName val="extra_ENP_mass_output"/>
    </sheetNames>
    <sheetDataSet>
      <sheetData sheetId="0"/>
      <sheetData sheetId="1"/>
      <sheetData sheetId="2"/>
      <sheetData sheetId="3">
        <row r="10">
          <cell r="L10" t="str">
            <v>defaults only</v>
          </cell>
        </row>
        <row r="259">
          <cell r="L259">
            <v>228570000000</v>
          </cell>
        </row>
        <row r="260">
          <cell r="L260">
            <v>1000000000</v>
          </cell>
        </row>
        <row r="269">
          <cell r="L269">
            <v>100</v>
          </cell>
        </row>
        <row r="270">
          <cell r="L270">
            <v>3</v>
          </cell>
        </row>
        <row r="287">
          <cell r="L287">
            <v>3485840000000</v>
          </cell>
        </row>
        <row r="288">
          <cell r="L288">
            <v>3713410000000</v>
          </cell>
        </row>
        <row r="291">
          <cell r="L291">
            <v>2.5000000000000001E-3</v>
          </cell>
        </row>
        <row r="292">
          <cell r="L292">
            <v>2.75E-2</v>
          </cell>
        </row>
        <row r="293">
          <cell r="L293">
            <v>0.27</v>
          </cell>
        </row>
        <row r="294">
          <cell r="L294">
            <v>0.6</v>
          </cell>
        </row>
        <row r="295">
          <cell r="L295">
            <v>0.1</v>
          </cell>
        </row>
        <row r="299">
          <cell r="L299">
            <v>100</v>
          </cell>
        </row>
        <row r="300">
          <cell r="L300">
            <v>3</v>
          </cell>
        </row>
      </sheetData>
      <sheetData sheetId="4">
        <row r="16">
          <cell r="L16">
            <v>229570000000</v>
          </cell>
        </row>
      </sheetData>
      <sheetData sheetId="5">
        <row r="16">
          <cell r="L16">
            <v>7199250000000</v>
          </cell>
        </row>
      </sheetData>
      <sheetData sheetId="6"/>
      <sheetData sheetId="7"/>
      <sheetData sheetId="8"/>
      <sheetData sheetId="9"/>
      <sheetData sheetId="10"/>
      <sheetData sheetId="11">
        <row r="4">
          <cell r="G4" t="str">
            <v>Variable Name</v>
          </cell>
        </row>
      </sheetData>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chéancier"/>
      <sheetName val="Echéancier 2"/>
      <sheetName val="To do"/>
      <sheetName val="Dégradation"/>
      <sheetName val="SSDR_littérature"/>
      <sheetName val="SSDR_moyennes"/>
      <sheetName val="Echelles du modèle"/>
    </sheetNames>
    <sheetDataSet>
      <sheetData sheetId="0">
        <row r="2">
          <cell r="H2">
            <v>43</v>
          </cell>
        </row>
      </sheetData>
      <sheetData sheetId="1"/>
      <sheetData sheetId="2"/>
      <sheetData sheetId="3"/>
      <sheetData sheetId="4">
        <row r="2">
          <cell r="C2">
            <v>11.70312499999997</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sheetName val="Agreement"/>
      <sheetName val="Instructions"/>
      <sheetName val="Run"/>
      <sheetName val="Results"/>
      <sheetName val="Substance data"/>
      <sheetName val="Landscape &amp; indoor data"/>
      <sheetName val="Fate"/>
      <sheetName val="Human exposure"/>
      <sheetName val="Indoor exposure"/>
      <sheetName val="Ecotox effect"/>
      <sheetName val="Human tox effect"/>
      <sheetName val="Conversion table"/>
      <sheetName val="Lists"/>
      <sheetName val="Code inputs"/>
      <sheetName val="avlogEC50"/>
      <sheetName val="Human tox ED50"/>
    </sheetNames>
    <sheetDataSet>
      <sheetData sheetId="0" refreshError="1"/>
      <sheetData sheetId="1" refreshError="1"/>
      <sheetData sheetId="2" refreshError="1"/>
      <sheetData sheetId="3">
        <row r="10">
          <cell r="F10">
            <v>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tudies_review"/>
      <sheetName val="combined_emissions"/>
    </sheetNames>
    <sheetDataSet>
      <sheetData sheetId="0">
        <row r="16">
          <cell r="C16">
            <v>0.5</v>
          </cell>
        </row>
        <row r="20">
          <cell r="C20">
            <v>1.8</v>
          </cell>
        </row>
        <row r="30">
          <cell r="C30">
            <v>1800000</v>
          </cell>
        </row>
        <row r="31">
          <cell r="C31">
            <v>2780000</v>
          </cell>
        </row>
        <row r="32">
          <cell r="C32">
            <v>2170000</v>
          </cell>
        </row>
        <row r="34">
          <cell r="C34">
            <v>117000</v>
          </cell>
        </row>
        <row r="35">
          <cell r="C35">
            <v>315000</v>
          </cell>
        </row>
        <row r="37">
          <cell r="C37">
            <v>2190000</v>
          </cell>
        </row>
        <row r="51">
          <cell r="C51">
            <v>0.68200000000000005</v>
          </cell>
        </row>
      </sheetData>
      <sheetData sheetId="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538A-26E6-47D2-AEF1-CF583F1A9D9B}">
  <dimension ref="B3:M43"/>
  <sheetViews>
    <sheetView topLeftCell="A13" workbookViewId="0">
      <selection activeCell="X9013" sqref="X9013"/>
    </sheetView>
  </sheetViews>
  <sheetFormatPr baseColWidth="10" defaultRowHeight="15" x14ac:dyDescent="0.2"/>
  <cols>
    <col min="1" max="1" width="10.83203125" style="16"/>
    <col min="2" max="2" width="22.1640625" style="16" customWidth="1"/>
    <col min="3" max="3" width="35" style="16" customWidth="1"/>
    <col min="4" max="4" width="10.83203125" style="16"/>
    <col min="5" max="5" width="11" style="16" customWidth="1"/>
    <col min="6" max="16384" width="10.83203125" style="16"/>
  </cols>
  <sheetData>
    <row r="3" spans="2:13" ht="22" x14ac:dyDescent="0.2">
      <c r="B3" s="231" t="s">
        <v>18</v>
      </c>
    </row>
    <row r="5" spans="2:13" ht="15" customHeight="1" x14ac:dyDescent="0.2">
      <c r="B5" s="298" t="s">
        <v>10315</v>
      </c>
      <c r="C5" s="298"/>
      <c r="D5" s="298"/>
      <c r="E5" s="298"/>
      <c r="F5" s="298"/>
      <c r="G5" s="298"/>
      <c r="H5" s="298"/>
      <c r="I5" s="298"/>
      <c r="J5" s="298"/>
      <c r="K5" s="298"/>
      <c r="L5" s="298"/>
      <c r="M5" s="298"/>
    </row>
    <row r="6" spans="2:13" x14ac:dyDescent="0.2">
      <c r="B6" s="298"/>
      <c r="C6" s="298"/>
      <c r="D6" s="298"/>
      <c r="E6" s="298"/>
      <c r="F6" s="298"/>
      <c r="G6" s="298"/>
      <c r="H6" s="298"/>
      <c r="I6" s="298"/>
      <c r="J6" s="298"/>
      <c r="K6" s="298"/>
      <c r="L6" s="298"/>
      <c r="M6" s="298"/>
    </row>
    <row r="7" spans="2:13" x14ac:dyDescent="0.2">
      <c r="B7" s="298"/>
      <c r="C7" s="298"/>
      <c r="D7" s="298"/>
      <c r="E7" s="298"/>
      <c r="F7" s="298"/>
      <c r="G7" s="298"/>
      <c r="H7" s="298"/>
      <c r="I7" s="298"/>
      <c r="J7" s="298"/>
      <c r="K7" s="298"/>
      <c r="L7" s="298"/>
      <c r="M7" s="298"/>
    </row>
    <row r="8" spans="2:13" x14ac:dyDescent="0.2">
      <c r="B8" s="20"/>
      <c r="C8" s="20"/>
      <c r="D8" s="20"/>
      <c r="E8" s="20"/>
      <c r="F8" s="20"/>
      <c r="G8" s="20"/>
      <c r="H8" s="20"/>
      <c r="I8" s="20"/>
      <c r="J8" s="20"/>
      <c r="K8" s="20"/>
      <c r="L8" s="20"/>
      <c r="M8" s="20"/>
    </row>
    <row r="9" spans="2:13" ht="16" x14ac:dyDescent="0.2">
      <c r="B9" s="232" t="s">
        <v>19</v>
      </c>
      <c r="C9" s="20"/>
      <c r="D9" s="20"/>
      <c r="E9" s="20"/>
      <c r="F9" s="20"/>
      <c r="G9" s="20"/>
      <c r="H9" s="20"/>
      <c r="I9" s="20"/>
      <c r="J9" s="20"/>
      <c r="K9" s="20"/>
      <c r="L9" s="20"/>
      <c r="M9" s="20"/>
    </row>
    <row r="10" spans="2:13" ht="14.5" customHeight="1" x14ac:dyDescent="0.2">
      <c r="B10" s="303" t="s">
        <v>315</v>
      </c>
      <c r="C10" s="303"/>
      <c r="D10" s="303"/>
      <c r="E10" s="303"/>
      <c r="F10" s="303"/>
      <c r="G10" s="303"/>
      <c r="H10" s="303"/>
      <c r="I10" s="303"/>
      <c r="J10" s="303"/>
      <c r="K10" s="303"/>
      <c r="L10" s="303"/>
      <c r="M10" s="303"/>
    </row>
    <row r="11" spans="2:13" x14ac:dyDescent="0.2">
      <c r="B11" s="303"/>
      <c r="C11" s="303"/>
      <c r="D11" s="303"/>
      <c r="E11" s="303"/>
      <c r="F11" s="303"/>
      <c r="G11" s="303"/>
      <c r="H11" s="303"/>
      <c r="I11" s="303"/>
      <c r="J11" s="303"/>
      <c r="K11" s="303"/>
      <c r="L11" s="303"/>
      <c r="M11" s="303"/>
    </row>
    <row r="12" spans="2:13" ht="16" x14ac:dyDescent="0.2">
      <c r="B12" s="20"/>
      <c r="C12" s="20"/>
      <c r="D12" s="20"/>
      <c r="E12" s="20"/>
      <c r="F12" s="20"/>
      <c r="G12" s="20"/>
      <c r="H12" s="232"/>
      <c r="I12" s="20"/>
      <c r="J12" s="20"/>
      <c r="K12" s="20"/>
      <c r="L12" s="20"/>
      <c r="M12" s="20"/>
    </row>
    <row r="13" spans="2:13" x14ac:dyDescent="0.2">
      <c r="C13" s="20"/>
      <c r="D13" s="20"/>
      <c r="E13" s="20"/>
      <c r="F13" s="20"/>
      <c r="G13" s="20"/>
      <c r="H13" s="233"/>
      <c r="I13" s="233"/>
      <c r="J13" s="233"/>
      <c r="K13" s="233"/>
      <c r="L13" s="233"/>
      <c r="M13" s="233"/>
    </row>
    <row r="14" spans="2:13" ht="16" x14ac:dyDescent="0.2">
      <c r="B14" s="296" t="s">
        <v>326</v>
      </c>
      <c r="C14" s="296"/>
      <c r="D14" s="296" t="s">
        <v>327</v>
      </c>
      <c r="E14" s="296"/>
      <c r="F14" s="296"/>
      <c r="G14" s="296"/>
      <c r="H14" s="296"/>
      <c r="I14" s="296"/>
      <c r="J14" s="296"/>
      <c r="K14" s="296"/>
      <c r="L14" s="296"/>
      <c r="M14" s="296"/>
    </row>
    <row r="15" spans="2:13" s="151" customFormat="1" ht="16" customHeight="1" x14ac:dyDescent="0.2">
      <c r="B15" s="295" t="s">
        <v>319</v>
      </c>
      <c r="C15" s="295"/>
      <c r="D15" s="297" t="s">
        <v>330</v>
      </c>
      <c r="E15" s="298"/>
      <c r="F15" s="298"/>
      <c r="G15" s="298"/>
      <c r="H15" s="298"/>
      <c r="I15" s="298"/>
      <c r="J15" s="298"/>
      <c r="K15" s="298"/>
      <c r="L15" s="298"/>
      <c r="M15" s="298"/>
    </row>
    <row r="16" spans="2:13" s="151" customFormat="1" ht="16" x14ac:dyDescent="0.2">
      <c r="B16" s="234"/>
      <c r="C16" s="234" t="s">
        <v>328</v>
      </c>
      <c r="D16" s="298"/>
      <c r="E16" s="298"/>
      <c r="F16" s="298"/>
      <c r="G16" s="298"/>
      <c r="H16" s="298"/>
      <c r="I16" s="298"/>
      <c r="J16" s="298"/>
      <c r="K16" s="298"/>
      <c r="L16" s="298"/>
      <c r="M16" s="298"/>
    </row>
    <row r="17" spans="2:13" s="151" customFormat="1" ht="16" x14ac:dyDescent="0.2">
      <c r="B17" s="234"/>
      <c r="C17" s="234" t="s">
        <v>316</v>
      </c>
      <c r="D17" s="298"/>
      <c r="E17" s="298"/>
      <c r="F17" s="298"/>
      <c r="G17" s="298"/>
      <c r="H17" s="298"/>
      <c r="I17" s="298"/>
      <c r="J17" s="298"/>
      <c r="K17" s="298"/>
      <c r="L17" s="298"/>
      <c r="M17" s="298"/>
    </row>
    <row r="18" spans="2:13" s="151" customFormat="1" ht="16" x14ac:dyDescent="0.2">
      <c r="B18" s="234"/>
      <c r="C18" s="234" t="s">
        <v>317</v>
      </c>
      <c r="D18" s="298"/>
      <c r="E18" s="298"/>
      <c r="F18" s="298"/>
      <c r="G18" s="298"/>
      <c r="H18" s="298"/>
      <c r="I18" s="298"/>
      <c r="J18" s="298"/>
      <c r="K18" s="298"/>
      <c r="L18" s="298"/>
      <c r="M18" s="298"/>
    </row>
    <row r="19" spans="2:13" s="151" customFormat="1" ht="16" x14ac:dyDescent="0.2">
      <c r="B19" s="234"/>
      <c r="C19" s="234" t="s">
        <v>318</v>
      </c>
      <c r="D19" s="298"/>
      <c r="E19" s="298"/>
      <c r="F19" s="298"/>
      <c r="G19" s="298"/>
      <c r="H19" s="298"/>
      <c r="I19" s="298"/>
      <c r="J19" s="298"/>
      <c r="K19" s="298"/>
      <c r="L19" s="298"/>
      <c r="M19" s="298"/>
    </row>
    <row r="20" spans="2:13" s="151" customFormat="1" x14ac:dyDescent="0.2">
      <c r="B20" s="295" t="s">
        <v>6384</v>
      </c>
      <c r="C20" s="295"/>
      <c r="D20" s="298" t="s">
        <v>6397</v>
      </c>
      <c r="E20" s="298"/>
      <c r="F20" s="298"/>
      <c r="G20" s="298"/>
      <c r="H20" s="298"/>
      <c r="I20" s="298"/>
      <c r="J20" s="298"/>
      <c r="K20" s="298"/>
      <c r="L20" s="298"/>
      <c r="M20" s="298"/>
    </row>
    <row r="21" spans="2:13" s="151" customFormat="1" ht="32" x14ac:dyDescent="0.2">
      <c r="B21" s="234"/>
      <c r="C21" s="234" t="s">
        <v>6385</v>
      </c>
      <c r="D21" s="298"/>
      <c r="E21" s="298"/>
      <c r="F21" s="298"/>
      <c r="G21" s="298"/>
      <c r="H21" s="298"/>
      <c r="I21" s="298"/>
      <c r="J21" s="298"/>
      <c r="K21" s="298"/>
      <c r="L21" s="298"/>
      <c r="M21" s="298"/>
    </row>
    <row r="22" spans="2:13" s="151" customFormat="1" ht="16" x14ac:dyDescent="0.2">
      <c r="B22" s="234"/>
      <c r="C22" s="234" t="s">
        <v>6383</v>
      </c>
      <c r="D22" s="298"/>
      <c r="E22" s="298"/>
      <c r="F22" s="298"/>
      <c r="G22" s="298"/>
      <c r="H22" s="298"/>
      <c r="I22" s="298"/>
      <c r="J22" s="298"/>
      <c r="K22" s="298"/>
      <c r="L22" s="298"/>
      <c r="M22" s="298"/>
    </row>
    <row r="23" spans="2:13" s="151" customFormat="1" x14ac:dyDescent="0.2">
      <c r="B23" s="295" t="s">
        <v>321</v>
      </c>
      <c r="C23" s="295"/>
      <c r="D23" s="298" t="s">
        <v>6382</v>
      </c>
      <c r="E23" s="298"/>
      <c r="F23" s="298"/>
      <c r="G23" s="298"/>
      <c r="H23" s="298"/>
      <c r="I23" s="298"/>
      <c r="J23" s="298"/>
      <c r="K23" s="298"/>
      <c r="L23" s="298"/>
      <c r="M23" s="298"/>
    </row>
    <row r="24" spans="2:13" s="151" customFormat="1" ht="16" x14ac:dyDescent="0.2">
      <c r="B24" s="234"/>
      <c r="C24" s="234" t="s">
        <v>322</v>
      </c>
      <c r="D24" s="298"/>
      <c r="E24" s="298"/>
      <c r="F24" s="298"/>
      <c r="G24" s="298"/>
      <c r="H24" s="298"/>
      <c r="I24" s="298"/>
      <c r="J24" s="298"/>
      <c r="K24" s="298"/>
      <c r="L24" s="298"/>
      <c r="M24" s="298"/>
    </row>
    <row r="25" spans="2:13" s="151" customFormat="1" ht="16" x14ac:dyDescent="0.2">
      <c r="B25" s="234"/>
      <c r="C25" s="234" t="s">
        <v>323</v>
      </c>
      <c r="D25" s="298"/>
      <c r="E25" s="298"/>
      <c r="F25" s="298"/>
      <c r="G25" s="298"/>
      <c r="H25" s="298"/>
      <c r="I25" s="298"/>
      <c r="J25" s="298"/>
      <c r="K25" s="298"/>
      <c r="L25" s="298"/>
      <c r="M25" s="298"/>
    </row>
    <row r="26" spans="2:13" s="151" customFormat="1" ht="16" x14ac:dyDescent="0.2">
      <c r="B26" s="234"/>
      <c r="C26" s="234" t="s">
        <v>325</v>
      </c>
      <c r="D26" s="298"/>
      <c r="E26" s="298"/>
      <c r="F26" s="298"/>
      <c r="G26" s="298"/>
      <c r="H26" s="298"/>
      <c r="I26" s="298"/>
      <c r="J26" s="298"/>
      <c r="K26" s="298"/>
      <c r="L26" s="298"/>
      <c r="M26" s="298"/>
    </row>
    <row r="27" spans="2:13" s="151" customFormat="1" ht="32" x14ac:dyDescent="0.2">
      <c r="B27" s="123"/>
      <c r="C27" s="235" t="s">
        <v>324</v>
      </c>
      <c r="D27" s="298"/>
      <c r="E27" s="298"/>
      <c r="F27" s="298"/>
      <c r="G27" s="298"/>
      <c r="H27" s="298"/>
      <c r="I27" s="298"/>
      <c r="J27" s="298"/>
      <c r="K27" s="298"/>
      <c r="L27" s="298"/>
      <c r="M27" s="298"/>
    </row>
    <row r="28" spans="2:13" s="151" customFormat="1" ht="32" x14ac:dyDescent="0.2">
      <c r="B28" s="123"/>
      <c r="C28" s="235" t="s">
        <v>6381</v>
      </c>
      <c r="D28" s="298"/>
      <c r="E28" s="298"/>
      <c r="F28" s="298"/>
      <c r="G28" s="298"/>
      <c r="H28" s="298"/>
      <c r="I28" s="298"/>
      <c r="J28" s="298"/>
      <c r="K28" s="298"/>
      <c r="L28" s="298"/>
      <c r="M28" s="298"/>
    </row>
    <row r="29" spans="2:13" s="151" customFormat="1" ht="16" customHeight="1" x14ac:dyDescent="0.2">
      <c r="B29" s="300" t="s">
        <v>357</v>
      </c>
      <c r="C29" s="300"/>
      <c r="D29" s="302" t="s">
        <v>10310</v>
      </c>
      <c r="E29" s="301"/>
      <c r="F29" s="301"/>
      <c r="G29" s="301"/>
      <c r="H29" s="301"/>
      <c r="I29" s="301"/>
      <c r="J29" s="301"/>
      <c r="K29" s="301"/>
      <c r="L29" s="301"/>
      <c r="M29" s="301"/>
    </row>
    <row r="30" spans="2:13" s="151" customFormat="1" ht="16" customHeight="1" x14ac:dyDescent="0.2">
      <c r="B30" s="236"/>
      <c r="C30" s="236" t="s">
        <v>356</v>
      </c>
      <c r="D30" s="301"/>
      <c r="E30" s="301"/>
      <c r="F30" s="301"/>
      <c r="G30" s="301"/>
      <c r="H30" s="301"/>
      <c r="I30" s="301"/>
      <c r="J30" s="301"/>
      <c r="K30" s="301"/>
      <c r="L30" s="301"/>
      <c r="M30" s="301"/>
    </row>
    <row r="31" spans="2:13" s="151" customFormat="1" ht="16" customHeight="1" x14ac:dyDescent="0.2">
      <c r="B31" s="236"/>
      <c r="C31" s="236" t="s">
        <v>355</v>
      </c>
      <c r="D31" s="301"/>
      <c r="E31" s="301"/>
      <c r="F31" s="301"/>
      <c r="G31" s="301"/>
      <c r="H31" s="301"/>
      <c r="I31" s="301"/>
      <c r="J31" s="301"/>
      <c r="K31" s="301"/>
      <c r="L31" s="301"/>
      <c r="M31" s="301"/>
    </row>
    <row r="32" spans="2:13" s="151" customFormat="1" ht="16" customHeight="1" x14ac:dyDescent="0.2">
      <c r="B32" s="236"/>
      <c r="C32" s="236" t="s">
        <v>10309</v>
      </c>
      <c r="D32" s="301"/>
      <c r="E32" s="301"/>
      <c r="F32" s="301"/>
      <c r="G32" s="301"/>
      <c r="H32" s="301"/>
      <c r="I32" s="301"/>
      <c r="J32" s="301"/>
      <c r="K32" s="301"/>
      <c r="L32" s="301"/>
      <c r="M32" s="301"/>
    </row>
    <row r="33" spans="2:13" s="151" customFormat="1" ht="16" customHeight="1" x14ac:dyDescent="0.2">
      <c r="B33" s="300" t="s">
        <v>352</v>
      </c>
      <c r="C33" s="300"/>
      <c r="D33" s="301" t="s">
        <v>10245</v>
      </c>
      <c r="E33" s="301"/>
      <c r="F33" s="301"/>
      <c r="G33" s="301"/>
      <c r="H33" s="301"/>
      <c r="I33" s="301"/>
      <c r="J33" s="301"/>
      <c r="K33" s="301"/>
      <c r="L33" s="301"/>
      <c r="M33" s="301"/>
    </row>
    <row r="34" spans="2:13" s="151" customFormat="1" ht="16" customHeight="1" x14ac:dyDescent="0.2">
      <c r="C34" s="236" t="s">
        <v>353</v>
      </c>
      <c r="D34" s="301"/>
      <c r="E34" s="301"/>
      <c r="F34" s="301"/>
      <c r="G34" s="301"/>
      <c r="H34" s="301"/>
      <c r="I34" s="301"/>
      <c r="J34" s="301"/>
      <c r="K34" s="301"/>
      <c r="L34" s="301"/>
      <c r="M34" s="301"/>
    </row>
    <row r="35" spans="2:13" s="151" customFormat="1" ht="16" customHeight="1" x14ac:dyDescent="0.2">
      <c r="C35" s="236" t="s">
        <v>354</v>
      </c>
      <c r="D35" s="301"/>
      <c r="E35" s="301"/>
      <c r="F35" s="301"/>
      <c r="G35" s="301"/>
      <c r="H35" s="301"/>
      <c r="I35" s="301"/>
      <c r="J35" s="301"/>
      <c r="K35" s="301"/>
      <c r="L35" s="301"/>
      <c r="M35" s="301"/>
    </row>
    <row r="36" spans="2:13" x14ac:dyDescent="0.2">
      <c r="B36" s="295" t="s">
        <v>320</v>
      </c>
      <c r="C36" s="295"/>
      <c r="D36" s="299" t="s">
        <v>329</v>
      </c>
      <c r="E36" s="299"/>
      <c r="F36" s="299"/>
      <c r="G36" s="299"/>
      <c r="H36" s="299"/>
      <c r="I36" s="299"/>
      <c r="J36" s="299"/>
      <c r="K36" s="299"/>
      <c r="L36" s="299"/>
      <c r="M36" s="299"/>
    </row>
    <row r="37" spans="2:13" x14ac:dyDescent="0.2">
      <c r="B37" s="67"/>
      <c r="C37" s="67"/>
      <c r="D37" s="67"/>
      <c r="E37" s="67"/>
      <c r="F37" s="67"/>
      <c r="G37" s="67"/>
      <c r="H37" s="67"/>
    </row>
    <row r="38" spans="2:13" x14ac:dyDescent="0.2">
      <c r="B38" s="67"/>
      <c r="C38" s="67"/>
      <c r="D38" s="67"/>
      <c r="E38" s="67"/>
      <c r="F38" s="67"/>
      <c r="G38" s="67"/>
      <c r="H38" s="67"/>
    </row>
    <row r="39" spans="2:13" x14ac:dyDescent="0.2">
      <c r="B39" s="67"/>
      <c r="C39" s="67"/>
      <c r="D39" s="67"/>
      <c r="E39" s="67"/>
      <c r="F39" s="67"/>
      <c r="G39" s="67"/>
      <c r="H39" s="67"/>
    </row>
    <row r="40" spans="2:13" x14ac:dyDescent="0.2">
      <c r="B40" s="67"/>
      <c r="C40" s="67"/>
      <c r="D40" s="67"/>
      <c r="E40" s="67"/>
      <c r="F40" s="67"/>
      <c r="G40" s="67"/>
      <c r="H40" s="67"/>
    </row>
    <row r="41" spans="2:13" x14ac:dyDescent="0.2">
      <c r="B41" s="67"/>
      <c r="C41" s="67"/>
      <c r="D41" s="67"/>
      <c r="E41" s="67"/>
      <c r="F41" s="67"/>
      <c r="G41" s="67"/>
      <c r="H41" s="67"/>
    </row>
    <row r="42" spans="2:13" x14ac:dyDescent="0.2">
      <c r="B42" s="67"/>
      <c r="C42" s="67"/>
      <c r="D42" s="67"/>
      <c r="E42" s="67"/>
      <c r="F42" s="67"/>
      <c r="G42" s="67"/>
      <c r="H42" s="67"/>
    </row>
    <row r="43" spans="2:13" x14ac:dyDescent="0.2">
      <c r="B43" s="67"/>
      <c r="C43" s="67"/>
      <c r="D43" s="67"/>
      <c r="E43" s="67"/>
      <c r="F43" s="67"/>
      <c r="G43" s="67"/>
      <c r="H43" s="67"/>
    </row>
  </sheetData>
  <mergeCells count="16">
    <mergeCell ref="B5:M7"/>
    <mergeCell ref="B10:M11"/>
    <mergeCell ref="B15:C15"/>
    <mergeCell ref="B20:C20"/>
    <mergeCell ref="B23:C23"/>
    <mergeCell ref="B36:C36"/>
    <mergeCell ref="B14:C14"/>
    <mergeCell ref="D15:M19"/>
    <mergeCell ref="D14:M14"/>
    <mergeCell ref="D36:M36"/>
    <mergeCell ref="B29:C29"/>
    <mergeCell ref="B33:C33"/>
    <mergeCell ref="D33:M35"/>
    <mergeCell ref="D29:M32"/>
    <mergeCell ref="D23:M28"/>
    <mergeCell ref="D20:M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CDD58-AAA9-4C14-89FB-9EABC6C395E3}">
  <sheetPr>
    <tabColor theme="7" tint="0.79998168889431442"/>
  </sheetPr>
  <dimension ref="A2:N30"/>
  <sheetViews>
    <sheetView workbookViewId="0">
      <selection activeCell="X9013" sqref="X9013"/>
    </sheetView>
  </sheetViews>
  <sheetFormatPr baseColWidth="10" defaultRowHeight="15" x14ac:dyDescent="0.2"/>
  <cols>
    <col min="1" max="1" width="10.83203125" style="25"/>
    <col min="2" max="2" width="13.6640625" style="25" bestFit="1" customWidth="1"/>
    <col min="3" max="3" width="26.83203125" style="25" customWidth="1"/>
    <col min="4" max="4" width="21.33203125" style="25" customWidth="1"/>
    <col min="5" max="5" width="18.6640625" style="25" customWidth="1"/>
    <col min="6" max="6" width="16.1640625" style="25" customWidth="1"/>
    <col min="7" max="16384" width="10.83203125" style="25"/>
  </cols>
  <sheetData>
    <row r="2" spans="1:14" ht="19" x14ac:dyDescent="0.2">
      <c r="B2" s="213" t="s">
        <v>11</v>
      </c>
    </row>
    <row r="3" spans="1:14" ht="19" x14ac:dyDescent="0.2">
      <c r="B3" s="213"/>
    </row>
    <row r="4" spans="1:14" ht="80" customHeight="1" x14ac:dyDescent="0.2">
      <c r="B4" s="304" t="s">
        <v>244</v>
      </c>
      <c r="C4" s="304"/>
      <c r="D4" s="304"/>
      <c r="E4" s="304"/>
      <c r="F4" s="304"/>
      <c r="G4" s="304"/>
      <c r="H4" s="304"/>
      <c r="I4" s="304"/>
      <c r="J4" s="304"/>
    </row>
    <row r="5" spans="1:14" ht="32" x14ac:dyDescent="0.2">
      <c r="I5" s="24" t="s">
        <v>238</v>
      </c>
      <c r="J5" s="25" t="s">
        <v>241</v>
      </c>
      <c r="K5" s="16">
        <v>2.5760000000000001</v>
      </c>
    </row>
    <row r="6" spans="1:14" ht="36.5" customHeight="1" x14ac:dyDescent="0.2">
      <c r="B6" s="4" t="s">
        <v>12</v>
      </c>
      <c r="C6" s="5" t="s">
        <v>235</v>
      </c>
      <c r="D6" s="6" t="s">
        <v>236</v>
      </c>
      <c r="E6" s="7" t="s">
        <v>237</v>
      </c>
      <c r="F6" s="5" t="s">
        <v>234</v>
      </c>
      <c r="G6" s="6" t="s">
        <v>232</v>
      </c>
      <c r="H6" s="7" t="s">
        <v>233</v>
      </c>
      <c r="I6" s="8" t="s">
        <v>239</v>
      </c>
      <c r="J6" s="9" t="s">
        <v>240</v>
      </c>
    </row>
    <row r="7" spans="1:14" ht="15" customHeight="1" x14ac:dyDescent="0.2">
      <c r="A7" s="24"/>
      <c r="B7" s="90" t="s">
        <v>5</v>
      </c>
      <c r="C7" s="36">
        <f>GEOMEAN(D7,E7)</f>
        <v>3.1622776601683791E-2</v>
      </c>
      <c r="D7" s="75">
        <v>1E-3</v>
      </c>
      <c r="E7" s="76">
        <v>1</v>
      </c>
      <c r="F7" s="91">
        <f>GEOMEAN(G7:H7)</f>
        <v>1.0027516679884511E-15</v>
      </c>
      <c r="G7" s="92">
        <f t="shared" ref="G7:G16" si="0">(D7*0.000001)/(365*24*3600)</f>
        <v>3.1709791983764588E-17</v>
      </c>
      <c r="H7" s="93">
        <f t="shared" ref="H7:H16" si="1">(E7*0.000001)/(365*24*3600)</f>
        <v>3.1709791983764584E-14</v>
      </c>
      <c r="I7" s="94">
        <f>LN(F7)</f>
        <v>-34.536028505829982</v>
      </c>
      <c r="J7" s="95">
        <f>(LN(H7)-LN(G7))/(2*$K$5)</f>
        <v>1.3407910091192035</v>
      </c>
    </row>
    <row r="8" spans="1:14" ht="16" x14ac:dyDescent="0.2">
      <c r="A8" s="24"/>
      <c r="B8" s="90" t="s">
        <v>0</v>
      </c>
      <c r="C8" s="36">
        <f t="shared" ref="C8:C11" si="2">GEOMEAN(D8,E8)</f>
        <v>0.10954451150103323</v>
      </c>
      <c r="D8" s="78">
        <v>1E-3</v>
      </c>
      <c r="E8" s="79">
        <v>12</v>
      </c>
      <c r="F8" s="91">
        <f t="shared" ref="F8:F29" si="3">GEOMEAN(G8:H8)</f>
        <v>3.473633672660871E-15</v>
      </c>
      <c r="G8" s="92">
        <f t="shared" si="0"/>
        <v>3.1709791983764588E-17</v>
      </c>
      <c r="H8" s="93">
        <f t="shared" si="1"/>
        <v>3.8051750380517506E-13</v>
      </c>
      <c r="I8" s="94">
        <f t="shared" ref="I8:I9" si="4">LN(F8)</f>
        <v>-33.293575180935981</v>
      </c>
      <c r="J8" s="95">
        <f t="shared" ref="J8:J29" si="5">(LN(H8)-LN(G8))/(2*$K$5)</f>
        <v>1.8231098464227753</v>
      </c>
    </row>
    <row r="9" spans="1:14" ht="16" x14ac:dyDescent="0.2">
      <c r="A9" s="24"/>
      <c r="B9" s="90" t="s">
        <v>1</v>
      </c>
      <c r="C9" s="36">
        <f t="shared" si="2"/>
        <v>0.19498717906570168</v>
      </c>
      <c r="D9" s="75">
        <v>1E-3</v>
      </c>
      <c r="E9" s="76">
        <v>38.020000000000003</v>
      </c>
      <c r="F9" s="91">
        <f t="shared" si="3"/>
        <v>6.1830028876744562E-15</v>
      </c>
      <c r="G9" s="92">
        <f t="shared" si="0"/>
        <v>3.1709791983764588E-17</v>
      </c>
      <c r="H9" s="93">
        <f t="shared" si="1"/>
        <v>1.2056062912227296E-12</v>
      </c>
      <c r="I9" s="94">
        <f t="shared" si="4"/>
        <v>-32.716972337299836</v>
      </c>
      <c r="J9" s="95">
        <f t="shared" si="5"/>
        <v>2.0469463540455011</v>
      </c>
    </row>
    <row r="10" spans="1:14" ht="16" x14ac:dyDescent="0.2">
      <c r="A10" s="24"/>
      <c r="B10" s="90" t="s">
        <v>13</v>
      </c>
      <c r="C10" s="36">
        <f t="shared" si="2"/>
        <v>3.2</v>
      </c>
      <c r="D10" s="78">
        <v>3.2000000000000001E-2</v>
      </c>
      <c r="E10" s="79">
        <v>320</v>
      </c>
      <c r="F10" s="91">
        <f t="shared" si="3"/>
        <v>1.0147133434804666E-13</v>
      </c>
      <c r="G10" s="92">
        <f t="shared" si="0"/>
        <v>1.0147133434804668E-15</v>
      </c>
      <c r="H10" s="93">
        <f t="shared" si="1"/>
        <v>1.0147133434804666E-11</v>
      </c>
      <c r="I10" s="94">
        <f t="shared" ref="I10:I29" si="6">LN(F10)</f>
        <v>-29.919000056533232</v>
      </c>
      <c r="J10" s="95">
        <f t="shared" si="5"/>
        <v>1.7877213454922709</v>
      </c>
    </row>
    <row r="11" spans="1:14" ht="16" x14ac:dyDescent="0.2">
      <c r="A11" s="24"/>
      <c r="B11" s="90" t="s">
        <v>2</v>
      </c>
      <c r="C11" s="36">
        <f t="shared" si="2"/>
        <v>0.32403703492039299</v>
      </c>
      <c r="D11" s="75">
        <v>1E-3</v>
      </c>
      <c r="E11" s="76">
        <v>105</v>
      </c>
      <c r="F11" s="91">
        <f t="shared" si="3"/>
        <v>1.0275146972361524E-14</v>
      </c>
      <c r="G11" s="92">
        <f t="shared" si="0"/>
        <v>3.1709791983764588E-17</v>
      </c>
      <c r="H11" s="93">
        <f t="shared" si="1"/>
        <v>3.3295281582952814E-12</v>
      </c>
      <c r="I11" s="94">
        <f t="shared" si="6"/>
        <v>-32.209048330751216</v>
      </c>
      <c r="J11" s="95">
        <f t="shared" si="5"/>
        <v>2.2441218224261767</v>
      </c>
    </row>
    <row r="12" spans="1:14" ht="20" x14ac:dyDescent="0.2">
      <c r="A12" s="24"/>
      <c r="B12" s="90" t="s">
        <v>3</v>
      </c>
      <c r="C12" s="36">
        <f>GEOMEAN(D12,E12)</f>
        <v>1.2328828005937953</v>
      </c>
      <c r="D12" s="75">
        <v>0.2</v>
      </c>
      <c r="E12" s="76">
        <v>7.6</v>
      </c>
      <c r="F12" s="91">
        <f t="shared" si="3"/>
        <v>3.9094457147190363E-14</v>
      </c>
      <c r="G12" s="92">
        <f t="shared" si="0"/>
        <v>6.3419583967529173E-15</v>
      </c>
      <c r="H12" s="93">
        <f t="shared" si="1"/>
        <v>2.4099441907661082E-13</v>
      </c>
      <c r="I12" s="94">
        <f t="shared" si="6"/>
        <v>-30.872795698909819</v>
      </c>
      <c r="J12" s="95">
        <f t="shared" si="5"/>
        <v>0.70605321423260525</v>
      </c>
      <c r="L12" s="229"/>
      <c r="M12" s="229"/>
      <c r="N12" s="229"/>
    </row>
    <row r="13" spans="1:14" ht="20" x14ac:dyDescent="0.2">
      <c r="A13" s="24"/>
      <c r="B13" s="90" t="s">
        <v>8</v>
      </c>
      <c r="C13" s="36">
        <f>GEOMEAN(D13,E13)</f>
        <v>3.1622776601683791E-2</v>
      </c>
      <c r="D13" s="75">
        <v>1E-3</v>
      </c>
      <c r="E13" s="76">
        <v>1</v>
      </c>
      <c r="F13" s="91">
        <f t="shared" si="3"/>
        <v>1.0027516679884511E-15</v>
      </c>
      <c r="G13" s="92">
        <f t="shared" si="0"/>
        <v>3.1709791983764588E-17</v>
      </c>
      <c r="H13" s="93">
        <f t="shared" si="1"/>
        <v>3.1709791983764584E-14</v>
      </c>
      <c r="I13" s="94">
        <f t="shared" si="6"/>
        <v>-34.536028505829982</v>
      </c>
      <c r="J13" s="95">
        <f t="shared" si="5"/>
        <v>1.3407910091192035</v>
      </c>
      <c r="L13" s="230"/>
      <c r="M13" s="230"/>
      <c r="N13" s="209"/>
    </row>
    <row r="14" spans="1:14" ht="20" x14ac:dyDescent="0.2">
      <c r="A14" s="24"/>
      <c r="B14" s="90" t="s">
        <v>4</v>
      </c>
      <c r="C14" s="36">
        <f>GEOMEAN(D14,E14)</f>
        <v>0.01</v>
      </c>
      <c r="D14" s="75">
        <v>1E-3</v>
      </c>
      <c r="E14" s="76">
        <v>0.1</v>
      </c>
      <c r="F14" s="91">
        <f t="shared" si="3"/>
        <v>3.1709791983764586E-16</v>
      </c>
      <c r="G14" s="92">
        <f t="shared" si="0"/>
        <v>3.1709791983764588E-17</v>
      </c>
      <c r="H14" s="93">
        <f t="shared" si="1"/>
        <v>3.1709791983764586E-15</v>
      </c>
      <c r="I14" s="94">
        <f t="shared" si="6"/>
        <v>-35.687321052327007</v>
      </c>
      <c r="J14" s="95">
        <f t="shared" si="5"/>
        <v>0.89386067274613612</v>
      </c>
      <c r="L14" s="230"/>
      <c r="M14" s="230"/>
      <c r="N14" s="209"/>
    </row>
    <row r="15" spans="1:14" ht="20" x14ac:dyDescent="0.2">
      <c r="A15" s="24"/>
      <c r="B15" s="90" t="s">
        <v>166</v>
      </c>
      <c r="C15" s="36">
        <f t="shared" ref="C15:C29" si="7">GEOMEAN(D15,E15)</f>
        <v>0.25248762345905196</v>
      </c>
      <c r="D15" s="75">
        <v>1E-3</v>
      </c>
      <c r="E15" s="76">
        <v>63.75</v>
      </c>
      <c r="F15" s="91">
        <f t="shared" si="3"/>
        <v>8.0063300183616164E-15</v>
      </c>
      <c r="G15" s="92">
        <f t="shared" si="0"/>
        <v>3.1709791983764588E-17</v>
      </c>
      <c r="H15" s="93">
        <f t="shared" si="1"/>
        <v>2.021499238964992E-12</v>
      </c>
      <c r="I15" s="94">
        <f t="shared" si="6"/>
        <v>-32.458543913810715</v>
      </c>
      <c r="J15" s="95">
        <f t="shared" si="5"/>
        <v>2.1472679470148819</v>
      </c>
      <c r="L15" s="230"/>
      <c r="M15" s="230"/>
      <c r="N15" s="209"/>
    </row>
    <row r="16" spans="1:14" ht="16" x14ac:dyDescent="0.2">
      <c r="A16" s="24"/>
      <c r="B16" s="96" t="s">
        <v>10</v>
      </c>
      <c r="C16" s="36">
        <f t="shared" si="7"/>
        <v>0.01</v>
      </c>
      <c r="D16" s="75">
        <v>1E-3</v>
      </c>
      <c r="E16" s="37">
        <v>0.1</v>
      </c>
      <c r="F16" s="91">
        <f t="shared" si="3"/>
        <v>3.1709791983764586E-16</v>
      </c>
      <c r="G16" s="92">
        <f t="shared" si="0"/>
        <v>3.1709791983764588E-17</v>
      </c>
      <c r="H16" s="93">
        <f t="shared" si="1"/>
        <v>3.1709791983764586E-15</v>
      </c>
      <c r="I16" s="94">
        <f t="shared" si="6"/>
        <v>-35.687321052327007</v>
      </c>
      <c r="J16" s="95">
        <f t="shared" si="5"/>
        <v>0.89386067274613612</v>
      </c>
    </row>
    <row r="17" spans="1:10" ht="16" x14ac:dyDescent="0.2">
      <c r="A17" s="24"/>
      <c r="B17" s="90" t="s">
        <v>6</v>
      </c>
      <c r="C17" s="94" t="s">
        <v>14</v>
      </c>
      <c r="D17" s="25" t="s">
        <v>14</v>
      </c>
      <c r="E17" s="37" t="s">
        <v>14</v>
      </c>
      <c r="F17" s="91">
        <f t="shared" si="3"/>
        <v>3.3287915597856226E-15</v>
      </c>
      <c r="G17" s="92">
        <v>3.16881E-17</v>
      </c>
      <c r="H17" s="93">
        <v>3.4968499999999999E-13</v>
      </c>
      <c r="I17" s="94">
        <f t="shared" si="6"/>
        <v>-33.336167051739913</v>
      </c>
      <c r="J17" s="95">
        <f t="shared" si="5"/>
        <v>1.8068413843437594</v>
      </c>
    </row>
    <row r="18" spans="1:10" ht="16" x14ac:dyDescent="0.2">
      <c r="A18" s="24"/>
      <c r="B18" s="90" t="s">
        <v>7</v>
      </c>
      <c r="C18" s="36">
        <f t="shared" si="7"/>
        <v>112.6232658024087</v>
      </c>
      <c r="D18" s="97">
        <v>7.55</v>
      </c>
      <c r="E18" s="98">
        <v>1680</v>
      </c>
      <c r="F18" s="91">
        <f t="shared" si="3"/>
        <v>3.5712603311266074E-12</v>
      </c>
      <c r="G18" s="92">
        <f t="shared" ref="G18:G29" si="8">(D18*0.000001)/(365*24*3600)</f>
        <v>2.394089294774226E-13</v>
      </c>
      <c r="H18" s="93">
        <f t="shared" ref="H18:H29" si="9">(E18*0.000001)/(365*24*3600)</f>
        <v>5.3272450532724503E-11</v>
      </c>
      <c r="I18" s="94">
        <f t="shared" si="6"/>
        <v>-26.358102548509795</v>
      </c>
      <c r="J18" s="95">
        <f t="shared" si="5"/>
        <v>1.0491074357795753</v>
      </c>
    </row>
    <row r="19" spans="1:10" ht="16" x14ac:dyDescent="0.2">
      <c r="A19" s="24"/>
      <c r="B19" s="90" t="s">
        <v>20</v>
      </c>
      <c r="C19" s="36">
        <f t="shared" si="7"/>
        <v>8.6602540378443865E-2</v>
      </c>
      <c r="D19" s="75">
        <v>1E-3</v>
      </c>
      <c r="E19" s="76">
        <v>7.5</v>
      </c>
      <c r="F19" s="91">
        <f t="shared" si="3"/>
        <v>2.7461485406660283E-15</v>
      </c>
      <c r="G19" s="92">
        <f t="shared" si="8"/>
        <v>3.1709791983764588E-17</v>
      </c>
      <c r="H19" s="93">
        <f t="shared" si="9"/>
        <v>2.3782343987823439E-13</v>
      </c>
      <c r="I19" s="94">
        <f t="shared" si="6"/>
        <v>-33.528576995558851</v>
      </c>
      <c r="J19" s="95">
        <f t="shared" si="5"/>
        <v>1.7318824339138983</v>
      </c>
    </row>
    <row r="20" spans="1:10" ht="16" x14ac:dyDescent="0.2">
      <c r="A20" s="24"/>
      <c r="B20" s="90" t="s">
        <v>167</v>
      </c>
      <c r="C20" s="36">
        <f t="shared" si="7"/>
        <v>14.839903216935076</v>
      </c>
      <c r="D20" s="99">
        <v>1.31416</v>
      </c>
      <c r="E20" s="100">
        <v>167.57679999999999</v>
      </c>
      <c r="F20" s="91">
        <f t="shared" si="3"/>
        <v>4.705702440682101E-13</v>
      </c>
      <c r="G20" s="92">
        <f t="shared" si="8"/>
        <v>4.1671740233384066E-14</v>
      </c>
      <c r="H20" s="93">
        <f t="shared" si="9"/>
        <v>5.3138254693049209E-12</v>
      </c>
      <c r="I20" s="94">
        <f t="shared" si="6"/>
        <v>-28.38483115039082</v>
      </c>
      <c r="J20" s="95">
        <f t="shared" si="5"/>
        <v>0.94104116370236246</v>
      </c>
    </row>
    <row r="21" spans="1:10" ht="16" x14ac:dyDescent="0.2">
      <c r="A21" s="24"/>
      <c r="B21" s="90" t="s">
        <v>168</v>
      </c>
      <c r="C21" s="36">
        <f t="shared" si="7"/>
        <v>1.5655184444777392</v>
      </c>
      <c r="D21" s="99">
        <v>0.6080000000000001</v>
      </c>
      <c r="E21" s="100">
        <v>4.0309999999999997</v>
      </c>
      <c r="F21" s="91">
        <f t="shared" si="3"/>
        <v>4.9642264221135818E-14</v>
      </c>
      <c r="G21" s="92">
        <f t="shared" si="8"/>
        <v>1.9279553526128871E-14</v>
      </c>
      <c r="H21" s="93">
        <f t="shared" si="9"/>
        <v>1.2782217148655502E-13</v>
      </c>
      <c r="I21" s="94">
        <f t="shared" si="6"/>
        <v>-30.633933822779383</v>
      </c>
      <c r="J21" s="95">
        <f t="shared" si="5"/>
        <v>0.36715739152775634</v>
      </c>
    </row>
    <row r="22" spans="1:10" ht="16" x14ac:dyDescent="0.2">
      <c r="A22" s="24"/>
      <c r="B22" s="90" t="s">
        <v>15</v>
      </c>
      <c r="C22" s="94">
        <v>101.29</v>
      </c>
      <c r="D22" s="25">
        <f>C22/10</f>
        <v>10.129000000000001</v>
      </c>
      <c r="E22" s="37">
        <f>C22*10</f>
        <v>1012.9000000000001</v>
      </c>
      <c r="F22" s="91">
        <f t="shared" si="3"/>
        <v>3.2118848300355151E-12</v>
      </c>
      <c r="G22" s="92">
        <f t="shared" si="8"/>
        <v>3.2118848300355151E-13</v>
      </c>
      <c r="H22" s="93">
        <f t="shared" si="9"/>
        <v>3.211884830035515E-11</v>
      </c>
      <c r="I22" s="94">
        <f t="shared" si="6"/>
        <v>-26.464163176640206</v>
      </c>
      <c r="J22" s="95">
        <f t="shared" si="5"/>
        <v>0.89386067274613545</v>
      </c>
    </row>
    <row r="23" spans="1:10" ht="16" x14ac:dyDescent="0.2">
      <c r="A23" s="24"/>
      <c r="B23" s="90" t="s">
        <v>9</v>
      </c>
      <c r="C23" s="36">
        <f t="shared" si="7"/>
        <v>11.752935803449281</v>
      </c>
      <c r="D23" s="25">
        <v>10.27</v>
      </c>
      <c r="E23" s="37">
        <v>13.45</v>
      </c>
      <c r="F23" s="91">
        <f t="shared" si="3"/>
        <v>3.7268314952591578E-13</v>
      </c>
      <c r="G23" s="92">
        <f t="shared" si="8"/>
        <v>3.256595636732623E-13</v>
      </c>
      <c r="H23" s="93">
        <f t="shared" si="9"/>
        <v>4.2649670218163365E-13</v>
      </c>
      <c r="I23" s="94">
        <f t="shared" si="6"/>
        <v>-28.618047801344755</v>
      </c>
      <c r="J23" s="95">
        <f t="shared" si="5"/>
        <v>5.2358711589165545E-2</v>
      </c>
    </row>
    <row r="24" spans="1:10" ht="16" x14ac:dyDescent="0.2">
      <c r="A24" s="24"/>
      <c r="B24" s="83" t="s">
        <v>146</v>
      </c>
      <c r="C24" s="36">
        <f t="shared" si="7"/>
        <v>18.300785781166141</v>
      </c>
      <c r="D24" s="53">
        <v>5.9971846965914954</v>
      </c>
      <c r="E24" s="54">
        <v>55.845997272434197</v>
      </c>
      <c r="F24" s="91">
        <f t="shared" si="3"/>
        <v>5.8031411026021495E-13</v>
      </c>
      <c r="G24" s="92">
        <f t="shared" si="8"/>
        <v>1.9016947921713265E-13</v>
      </c>
      <c r="H24" s="93">
        <f t="shared" si="9"/>
        <v>1.7708649566347727E-12</v>
      </c>
      <c r="I24" s="94">
        <f t="shared" si="6"/>
        <v>-28.175206868551847</v>
      </c>
      <c r="J24" s="95">
        <f t="shared" si="5"/>
        <v>0.43309544095908975</v>
      </c>
    </row>
    <row r="25" spans="1:10" ht="16" x14ac:dyDescent="0.2">
      <c r="A25" s="24"/>
      <c r="B25" s="83" t="s">
        <v>147</v>
      </c>
      <c r="C25" s="36">
        <f t="shared" si="7"/>
        <v>32.689902110590666</v>
      </c>
      <c r="D25" s="101">
        <v>21.74</v>
      </c>
      <c r="E25" s="102">
        <v>49.155000000000001</v>
      </c>
      <c r="F25" s="91">
        <f t="shared" si="3"/>
        <v>1.0365899958964569E-12</v>
      </c>
      <c r="G25" s="92">
        <f t="shared" si="8"/>
        <v>6.8937087772704204E-13</v>
      </c>
      <c r="H25" s="93">
        <f t="shared" si="9"/>
        <v>1.5586948249619483E-12</v>
      </c>
      <c r="I25" s="94">
        <f t="shared" si="6"/>
        <v>-27.595084640082938</v>
      </c>
      <c r="J25" s="95">
        <f t="shared" si="5"/>
        <v>0.1583510654359134</v>
      </c>
    </row>
    <row r="26" spans="1:10" ht="16" x14ac:dyDescent="0.2">
      <c r="B26" s="83" t="s">
        <v>148</v>
      </c>
      <c r="C26" s="36">
        <f t="shared" si="7"/>
        <v>24.559331080628528</v>
      </c>
      <c r="D26" s="53">
        <v>21.922320656141004</v>
      </c>
      <c r="E26" s="54">
        <v>27.513544418435725</v>
      </c>
      <c r="F26" s="91">
        <f t="shared" si="3"/>
        <v>7.78771279827135E-13</v>
      </c>
      <c r="G26" s="92">
        <f t="shared" si="8"/>
        <v>6.9515222780761679E-13</v>
      </c>
      <c r="H26" s="93">
        <f t="shared" si="9"/>
        <v>8.7244877024466395E-13</v>
      </c>
      <c r="I26" s="94">
        <f t="shared" si="6"/>
        <v>-27.881058999561642</v>
      </c>
      <c r="J26" s="95">
        <f t="shared" si="5"/>
        <v>4.4094154096165475E-2</v>
      </c>
    </row>
    <row r="27" spans="1:10" ht="16" x14ac:dyDescent="0.2">
      <c r="B27" s="83" t="s">
        <v>149</v>
      </c>
      <c r="C27" s="36">
        <f t="shared" si="7"/>
        <v>24.559331080628528</v>
      </c>
      <c r="D27" s="53">
        <v>21.922320656141004</v>
      </c>
      <c r="E27" s="54">
        <v>27.513544418435725</v>
      </c>
      <c r="F27" s="91">
        <f t="shared" si="3"/>
        <v>7.78771279827135E-13</v>
      </c>
      <c r="G27" s="92">
        <f t="shared" si="8"/>
        <v>6.9515222780761679E-13</v>
      </c>
      <c r="H27" s="93">
        <f t="shared" si="9"/>
        <v>8.7244877024466395E-13</v>
      </c>
      <c r="I27" s="94">
        <f t="shared" si="6"/>
        <v>-27.881058999561642</v>
      </c>
      <c r="J27" s="95">
        <f t="shared" si="5"/>
        <v>4.4094154096165475E-2</v>
      </c>
    </row>
    <row r="28" spans="1:10" ht="16" x14ac:dyDescent="0.2">
      <c r="B28" s="83" t="s">
        <v>150</v>
      </c>
      <c r="C28" s="36">
        <f t="shared" si="7"/>
        <v>39.899770897340453</v>
      </c>
      <c r="D28" s="103">
        <v>37.799366578210353</v>
      </c>
      <c r="E28" s="104">
        <v>42.116888767600891</v>
      </c>
      <c r="F28" s="91">
        <f t="shared" si="3"/>
        <v>1.26521343535453E-12</v>
      </c>
      <c r="G28" s="92">
        <f t="shared" si="8"/>
        <v>1.1986100513131138E-12</v>
      </c>
      <c r="H28" s="93">
        <f t="shared" si="9"/>
        <v>1.3355177818239756E-12</v>
      </c>
      <c r="I28" s="94">
        <f t="shared" si="6"/>
        <v>-27.395780284380873</v>
      </c>
      <c r="J28" s="95">
        <f t="shared" si="5"/>
        <v>2.0993104294683172E-2</v>
      </c>
    </row>
    <row r="29" spans="1:10" ht="16" x14ac:dyDescent="0.2">
      <c r="B29" s="86" t="s">
        <v>151</v>
      </c>
      <c r="C29" s="59">
        <f t="shared" si="7"/>
        <v>51.909814469849337</v>
      </c>
      <c r="D29" s="105">
        <v>49.8341591296277</v>
      </c>
      <c r="E29" s="106">
        <v>54.071923462879354</v>
      </c>
      <c r="F29" s="107">
        <f t="shared" si="3"/>
        <v>1.6460494187547354E-12</v>
      </c>
      <c r="G29" s="108">
        <f t="shared" si="8"/>
        <v>1.5802308196863173E-12</v>
      </c>
      <c r="H29" s="109">
        <f t="shared" si="9"/>
        <v>1.714609445169944E-12</v>
      </c>
      <c r="I29" s="110">
        <f t="shared" si="6"/>
        <v>-27.132642990579573</v>
      </c>
      <c r="J29" s="111">
        <f t="shared" si="5"/>
        <v>1.5841304569453384E-2</v>
      </c>
    </row>
    <row r="30" spans="1:10" x14ac:dyDescent="0.2">
      <c r="J30" s="41"/>
    </row>
  </sheetData>
  <mergeCells count="1">
    <mergeCell ref="B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CA39-770C-4F35-A894-6729CCF7C01D}">
  <sheetPr>
    <tabColor theme="7" tint="0.79998168889431442"/>
  </sheetPr>
  <dimension ref="A2:K31"/>
  <sheetViews>
    <sheetView workbookViewId="0">
      <selection activeCell="B4" sqref="B4:J4"/>
    </sheetView>
  </sheetViews>
  <sheetFormatPr baseColWidth="10" defaultRowHeight="15" x14ac:dyDescent="0.2"/>
  <cols>
    <col min="1" max="1" width="10.83203125" style="16"/>
    <col min="2" max="2" width="20" style="16" customWidth="1"/>
    <col min="3" max="3" width="26.83203125" style="16" customWidth="1"/>
    <col min="4" max="4" width="21.33203125" style="16" customWidth="1"/>
    <col min="5" max="6" width="18.6640625" style="16" customWidth="1"/>
    <col min="7" max="7" width="16.1640625" style="16" customWidth="1"/>
    <col min="8" max="8" width="11" style="16" bestFit="1" customWidth="1"/>
    <col min="9" max="9" width="12.33203125" style="16" bestFit="1" customWidth="1"/>
    <col min="10" max="11" width="11" style="16" bestFit="1" customWidth="1"/>
    <col min="12" max="16384" width="10.83203125" style="16"/>
  </cols>
  <sheetData>
    <row r="2" spans="1:11" ht="19" x14ac:dyDescent="0.2">
      <c r="B2" s="155" t="s">
        <v>16</v>
      </c>
    </row>
    <row r="3" spans="1:11" ht="19" x14ac:dyDescent="0.2">
      <c r="B3" s="155"/>
    </row>
    <row r="4" spans="1:11" ht="89" customHeight="1" x14ac:dyDescent="0.2">
      <c r="B4" s="304" t="s">
        <v>244</v>
      </c>
      <c r="C4" s="304"/>
      <c r="D4" s="304"/>
      <c r="E4" s="304"/>
      <c r="F4" s="304"/>
      <c r="G4" s="304"/>
      <c r="H4" s="304"/>
      <c r="I4" s="304"/>
      <c r="J4" s="304"/>
    </row>
    <row r="5" spans="1:11" ht="32" x14ac:dyDescent="0.2">
      <c r="B5" s="25"/>
      <c r="C5" s="25"/>
      <c r="D5" s="25"/>
      <c r="E5" s="25"/>
      <c r="F5" s="25"/>
      <c r="G5" s="25"/>
      <c r="H5" s="25"/>
      <c r="I5" s="24" t="s">
        <v>238</v>
      </c>
      <c r="J5" s="25" t="s">
        <v>241</v>
      </c>
      <c r="K5" s="16">
        <v>2.5760000000000001</v>
      </c>
    </row>
    <row r="6" spans="1:11" ht="36.5" customHeight="1" x14ac:dyDescent="0.2">
      <c r="B6" s="10" t="s">
        <v>12</v>
      </c>
      <c r="C6" s="5" t="s">
        <v>235</v>
      </c>
      <c r="D6" s="6" t="s">
        <v>236</v>
      </c>
      <c r="E6" s="7" t="s">
        <v>237</v>
      </c>
      <c r="F6" s="5" t="s">
        <v>234</v>
      </c>
      <c r="G6" s="6" t="s">
        <v>232</v>
      </c>
      <c r="H6" s="7" t="s">
        <v>233</v>
      </c>
      <c r="I6" s="8" t="s">
        <v>239</v>
      </c>
      <c r="J6" s="11" t="s">
        <v>240</v>
      </c>
      <c r="K6" s="25"/>
    </row>
    <row r="7" spans="1:11" ht="16" x14ac:dyDescent="0.2">
      <c r="A7" s="123"/>
      <c r="B7" s="57" t="s">
        <v>5</v>
      </c>
      <c r="C7" s="36">
        <f>GEOMEAN(D7,E7)</f>
        <v>3.1622776601683791E-2</v>
      </c>
      <c r="D7" s="75">
        <v>1E-3</v>
      </c>
      <c r="E7" s="76">
        <v>1</v>
      </c>
      <c r="F7" s="77">
        <f>GEOMEAN(G7:H7)</f>
        <v>1.0027516679884511E-15</v>
      </c>
      <c r="G7" s="32">
        <f t="shared" ref="G7:G16" si="0">(D7*0.000001)/(365*24*3600)</f>
        <v>3.1709791983764588E-17</v>
      </c>
      <c r="H7" s="33">
        <f t="shared" ref="H7:H16" si="1">(E7*0.000001)/(365*24*3600)</f>
        <v>3.1709791983764584E-14</v>
      </c>
      <c r="I7" s="27">
        <f>LN(F7)</f>
        <v>-34.536028505829982</v>
      </c>
      <c r="J7" s="38">
        <f>(LN(H7)-LN(G7))/(2*$K$5)</f>
        <v>1.3407910091192035</v>
      </c>
      <c r="K7" s="25"/>
    </row>
    <row r="8" spans="1:11" ht="16" x14ac:dyDescent="0.2">
      <c r="A8" s="123"/>
      <c r="B8" s="57" t="s">
        <v>0</v>
      </c>
      <c r="C8" s="36">
        <f t="shared" ref="C8:C11" si="2">GEOMEAN(D8,E8)</f>
        <v>0.10954451150103323</v>
      </c>
      <c r="D8" s="78">
        <v>1E-3</v>
      </c>
      <c r="E8" s="79">
        <v>12</v>
      </c>
      <c r="F8" s="77">
        <f t="shared" ref="F8:F29" si="3">GEOMEAN(G8:H8)</f>
        <v>3.473633672660871E-15</v>
      </c>
      <c r="G8" s="32">
        <f t="shared" si="0"/>
        <v>3.1709791983764588E-17</v>
      </c>
      <c r="H8" s="33">
        <f t="shared" si="1"/>
        <v>3.8051750380517506E-13</v>
      </c>
      <c r="I8" s="27">
        <f t="shared" ref="I8:I29" si="4">LN(F8)</f>
        <v>-33.293575180935981</v>
      </c>
      <c r="J8" s="38">
        <f t="shared" ref="J8:J29" si="5">(LN(H8)-LN(G8))/(2*$K$5)</f>
        <v>1.8231098464227753</v>
      </c>
      <c r="K8" s="25"/>
    </row>
    <row r="9" spans="1:11" ht="16" x14ac:dyDescent="0.2">
      <c r="A9" s="123"/>
      <c r="B9" s="57" t="s">
        <v>1</v>
      </c>
      <c r="C9" s="36">
        <f t="shared" si="2"/>
        <v>0.70413066969135785</v>
      </c>
      <c r="D9" s="228">
        <v>0.67</v>
      </c>
      <c r="E9" s="228">
        <v>0.74</v>
      </c>
      <c r="F9" s="77">
        <f t="shared" si="3"/>
        <v>2.2327837065301807E-14</v>
      </c>
      <c r="G9" s="32">
        <f t="shared" si="0"/>
        <v>2.1245560629122276E-14</v>
      </c>
      <c r="H9" s="33">
        <f t="shared" si="1"/>
        <v>2.3465246067985794E-14</v>
      </c>
      <c r="I9" s="27">
        <f t="shared" si="4"/>
        <v>-31.432942196029437</v>
      </c>
      <c r="J9" s="38">
        <f t="shared" si="5"/>
        <v>1.9288135445109562E-2</v>
      </c>
      <c r="K9" s="25"/>
    </row>
    <row r="10" spans="1:11" ht="16" x14ac:dyDescent="0.2">
      <c r="A10" s="123"/>
      <c r="B10" s="57" t="s">
        <v>13</v>
      </c>
      <c r="C10" s="36">
        <f t="shared" si="2"/>
        <v>3.2</v>
      </c>
      <c r="D10" s="78">
        <v>3.2000000000000001E-2</v>
      </c>
      <c r="E10" s="79">
        <v>320</v>
      </c>
      <c r="F10" s="77">
        <f t="shared" si="3"/>
        <v>1.0147133434804666E-13</v>
      </c>
      <c r="G10" s="32">
        <f t="shared" si="0"/>
        <v>1.0147133434804668E-15</v>
      </c>
      <c r="H10" s="33">
        <f t="shared" si="1"/>
        <v>1.0147133434804666E-11</v>
      </c>
      <c r="I10" s="27">
        <f t="shared" si="4"/>
        <v>-29.919000056533232</v>
      </c>
      <c r="J10" s="38">
        <f t="shared" si="5"/>
        <v>1.7877213454922709</v>
      </c>
      <c r="K10" s="25"/>
    </row>
    <row r="11" spans="1:11" ht="16" x14ac:dyDescent="0.2">
      <c r="A11" s="123"/>
      <c r="B11" s="57" t="s">
        <v>2</v>
      </c>
      <c r="C11" s="36">
        <f t="shared" si="2"/>
        <v>0.32403703492039299</v>
      </c>
      <c r="D11" s="75">
        <v>1E-3</v>
      </c>
      <c r="E11" s="76">
        <v>105</v>
      </c>
      <c r="F11" s="77">
        <f t="shared" si="3"/>
        <v>1.0275146972361524E-14</v>
      </c>
      <c r="G11" s="32">
        <f t="shared" si="0"/>
        <v>3.1709791983764588E-17</v>
      </c>
      <c r="H11" s="33">
        <f t="shared" si="1"/>
        <v>3.3295281582952814E-12</v>
      </c>
      <c r="I11" s="27">
        <f t="shared" si="4"/>
        <v>-32.209048330751216</v>
      </c>
      <c r="J11" s="38">
        <f t="shared" si="5"/>
        <v>2.2441218224261767</v>
      </c>
      <c r="K11" s="25"/>
    </row>
    <row r="12" spans="1:11" ht="16" x14ac:dyDescent="0.2">
      <c r="A12" s="123"/>
      <c r="B12" s="57" t="s">
        <v>3</v>
      </c>
      <c r="C12" s="36">
        <f>GEOMEAN(D12,E12)</f>
        <v>1.2328828005937953</v>
      </c>
      <c r="D12" s="75">
        <v>0.2</v>
      </c>
      <c r="E12" s="76">
        <v>7.6</v>
      </c>
      <c r="F12" s="77">
        <f t="shared" si="3"/>
        <v>3.9094457147190363E-14</v>
      </c>
      <c r="G12" s="32">
        <f t="shared" si="0"/>
        <v>6.3419583967529173E-15</v>
      </c>
      <c r="H12" s="33">
        <f t="shared" si="1"/>
        <v>2.4099441907661082E-13</v>
      </c>
      <c r="I12" s="27">
        <f t="shared" si="4"/>
        <v>-30.872795698909819</v>
      </c>
      <c r="J12" s="38">
        <f t="shared" si="5"/>
        <v>0.70605321423260525</v>
      </c>
      <c r="K12" s="25"/>
    </row>
    <row r="13" spans="1:11" ht="16" x14ac:dyDescent="0.2">
      <c r="A13" s="123"/>
      <c r="B13" s="57" t="s">
        <v>8</v>
      </c>
      <c r="C13" s="36">
        <f>GEOMEAN(D13,E13)</f>
        <v>3.1622776601683791E-2</v>
      </c>
      <c r="D13" s="75">
        <v>1E-3</v>
      </c>
      <c r="E13" s="76">
        <v>1</v>
      </c>
      <c r="F13" s="77">
        <f t="shared" si="3"/>
        <v>1.0027516679884511E-15</v>
      </c>
      <c r="G13" s="32">
        <f t="shared" si="0"/>
        <v>3.1709791983764588E-17</v>
      </c>
      <c r="H13" s="33">
        <f t="shared" si="1"/>
        <v>3.1709791983764584E-14</v>
      </c>
      <c r="I13" s="27">
        <f t="shared" si="4"/>
        <v>-34.536028505829982</v>
      </c>
      <c r="J13" s="38">
        <f t="shared" si="5"/>
        <v>1.3407910091192035</v>
      </c>
      <c r="K13" s="25"/>
    </row>
    <row r="14" spans="1:11" ht="16" x14ac:dyDescent="0.2">
      <c r="A14" s="123"/>
      <c r="B14" s="57" t="s">
        <v>4</v>
      </c>
      <c r="C14" s="36">
        <f>GEOMEAN(D14,E14)</f>
        <v>0.01</v>
      </c>
      <c r="D14" s="75">
        <v>1E-3</v>
      </c>
      <c r="E14" s="76">
        <v>0.1</v>
      </c>
      <c r="F14" s="77">
        <f t="shared" si="3"/>
        <v>3.1709791983764586E-16</v>
      </c>
      <c r="G14" s="32">
        <f t="shared" si="0"/>
        <v>3.1709791983764588E-17</v>
      </c>
      <c r="H14" s="33">
        <f t="shared" si="1"/>
        <v>3.1709791983764586E-15</v>
      </c>
      <c r="I14" s="27">
        <f t="shared" si="4"/>
        <v>-35.687321052327007</v>
      </c>
      <c r="J14" s="38">
        <f t="shared" si="5"/>
        <v>0.89386067274613612</v>
      </c>
      <c r="K14" s="25"/>
    </row>
    <row r="15" spans="1:11" ht="16" x14ac:dyDescent="0.2">
      <c r="A15" s="123"/>
      <c r="B15" s="57" t="s">
        <v>166</v>
      </c>
      <c r="C15" s="36">
        <f t="shared" ref="C15:C29" si="6">GEOMEAN(D15,E15)</f>
        <v>0.25248762345905196</v>
      </c>
      <c r="D15" s="75">
        <v>1E-3</v>
      </c>
      <c r="E15" s="76">
        <v>63.75</v>
      </c>
      <c r="F15" s="77">
        <f t="shared" si="3"/>
        <v>8.0063300183616164E-15</v>
      </c>
      <c r="G15" s="32">
        <f t="shared" si="0"/>
        <v>3.1709791983764588E-17</v>
      </c>
      <c r="H15" s="33">
        <f t="shared" si="1"/>
        <v>2.021499238964992E-12</v>
      </c>
      <c r="I15" s="27">
        <f t="shared" si="4"/>
        <v>-32.458543913810715</v>
      </c>
      <c r="J15" s="38">
        <f t="shared" si="5"/>
        <v>2.1472679470148819</v>
      </c>
      <c r="K15" s="25"/>
    </row>
    <row r="16" spans="1:11" ht="16" x14ac:dyDescent="0.2">
      <c r="A16" s="123"/>
      <c r="B16" s="80" t="s">
        <v>10</v>
      </c>
      <c r="C16" s="36">
        <f t="shared" si="6"/>
        <v>0.01</v>
      </c>
      <c r="D16" s="75">
        <v>1E-3</v>
      </c>
      <c r="E16" s="81">
        <v>0.1</v>
      </c>
      <c r="F16" s="77">
        <f t="shared" si="3"/>
        <v>3.1709791983764586E-16</v>
      </c>
      <c r="G16" s="32">
        <f t="shared" si="0"/>
        <v>3.1709791983764588E-17</v>
      </c>
      <c r="H16" s="33">
        <f t="shared" si="1"/>
        <v>3.1709791983764586E-15</v>
      </c>
      <c r="I16" s="27">
        <f t="shared" si="4"/>
        <v>-35.687321052327007</v>
      </c>
      <c r="J16" s="38">
        <f t="shared" si="5"/>
        <v>0.89386067274613612</v>
      </c>
      <c r="K16" s="25"/>
    </row>
    <row r="17" spans="1:11" ht="16" x14ac:dyDescent="0.2">
      <c r="A17" s="123"/>
      <c r="B17" s="57" t="s">
        <v>6</v>
      </c>
      <c r="C17" s="27" t="s">
        <v>14</v>
      </c>
      <c r="D17" s="24" t="s">
        <v>14</v>
      </c>
      <c r="E17" s="81" t="s">
        <v>14</v>
      </c>
      <c r="F17" s="77">
        <f t="shared" si="3"/>
        <v>3.3287915597856226E-15</v>
      </c>
      <c r="G17" s="32">
        <v>3.16881E-17</v>
      </c>
      <c r="H17" s="33">
        <v>3.4968499999999999E-13</v>
      </c>
      <c r="I17" s="27">
        <f t="shared" si="4"/>
        <v>-33.336167051739913</v>
      </c>
      <c r="J17" s="38">
        <f t="shared" si="5"/>
        <v>1.8068413843437594</v>
      </c>
      <c r="K17" s="25"/>
    </row>
    <row r="18" spans="1:11" ht="16" x14ac:dyDescent="0.2">
      <c r="A18" s="123"/>
      <c r="B18" s="57" t="s">
        <v>7</v>
      </c>
      <c r="C18" s="36">
        <f t="shared" si="6"/>
        <v>6.1773214259903941</v>
      </c>
      <c r="D18" s="25">
        <v>0.23</v>
      </c>
      <c r="E18" s="25">
        <v>165.91</v>
      </c>
      <c r="F18" s="77">
        <f t="shared" si="3"/>
        <v>1.9588157743500745E-13</v>
      </c>
      <c r="G18" s="32">
        <f t="shared" ref="G18:G29" si="7">(D18*0.000001)/(365*24*3600)</f>
        <v>7.2932521562658555E-15</v>
      </c>
      <c r="H18" s="33">
        <f t="shared" ref="H18:H29" si="8">(E18*0.000001)/(365*24*3600)</f>
        <v>5.2609715880263822E-12</v>
      </c>
      <c r="I18" s="27">
        <f t="shared" si="4"/>
        <v>-29.261266115040751</v>
      </c>
      <c r="J18" s="38">
        <f t="shared" si="5"/>
        <v>1.2773915843777568</v>
      </c>
      <c r="K18" s="25"/>
    </row>
    <row r="19" spans="1:11" ht="16" x14ac:dyDescent="0.2">
      <c r="A19" s="123"/>
      <c r="B19" s="57" t="s">
        <v>20</v>
      </c>
      <c r="C19" s="36">
        <f t="shared" si="6"/>
        <v>8.6602540378443865E-2</v>
      </c>
      <c r="D19" s="75">
        <v>1E-3</v>
      </c>
      <c r="E19" s="76">
        <v>7.5</v>
      </c>
      <c r="F19" s="77">
        <f t="shared" si="3"/>
        <v>2.7461485406660283E-15</v>
      </c>
      <c r="G19" s="32">
        <f t="shared" si="7"/>
        <v>3.1709791983764588E-17</v>
      </c>
      <c r="H19" s="33">
        <f t="shared" si="8"/>
        <v>2.3782343987823439E-13</v>
      </c>
      <c r="I19" s="27">
        <f t="shared" si="4"/>
        <v>-33.528576995558851</v>
      </c>
      <c r="J19" s="38">
        <f t="shared" si="5"/>
        <v>1.7318824339138983</v>
      </c>
      <c r="K19" s="25"/>
    </row>
    <row r="20" spans="1:11" ht="16" x14ac:dyDescent="0.2">
      <c r="A20" s="123"/>
      <c r="B20" s="57" t="s">
        <v>167</v>
      </c>
      <c r="C20" s="36">
        <f t="shared" si="6"/>
        <v>14.839903216935076</v>
      </c>
      <c r="D20" s="31">
        <v>1.31416</v>
      </c>
      <c r="E20" s="82">
        <v>167.57679999999999</v>
      </c>
      <c r="F20" s="77">
        <f t="shared" si="3"/>
        <v>4.705702440682101E-13</v>
      </c>
      <c r="G20" s="32">
        <f t="shared" si="7"/>
        <v>4.1671740233384066E-14</v>
      </c>
      <c r="H20" s="33">
        <f t="shared" si="8"/>
        <v>5.3138254693049209E-12</v>
      </c>
      <c r="I20" s="27">
        <f t="shared" si="4"/>
        <v>-28.38483115039082</v>
      </c>
      <c r="J20" s="38">
        <f t="shared" si="5"/>
        <v>0.94104116370236246</v>
      </c>
      <c r="K20" s="25"/>
    </row>
    <row r="21" spans="1:11" ht="16" x14ac:dyDescent="0.2">
      <c r="A21" s="123"/>
      <c r="B21" s="57" t="s">
        <v>168</v>
      </c>
      <c r="C21" s="36">
        <f t="shared" si="6"/>
        <v>1.5655184444777392</v>
      </c>
      <c r="D21" s="31">
        <v>0.6080000000000001</v>
      </c>
      <c r="E21" s="82">
        <v>4.0309999999999997</v>
      </c>
      <c r="F21" s="77">
        <f t="shared" si="3"/>
        <v>4.9642264221135818E-14</v>
      </c>
      <c r="G21" s="32">
        <f t="shared" si="7"/>
        <v>1.9279553526128871E-14</v>
      </c>
      <c r="H21" s="33">
        <f t="shared" si="8"/>
        <v>1.2782217148655502E-13</v>
      </c>
      <c r="I21" s="27">
        <f t="shared" si="4"/>
        <v>-30.633933822779383</v>
      </c>
      <c r="J21" s="38">
        <f t="shared" si="5"/>
        <v>0.36715739152775634</v>
      </c>
      <c r="K21" s="25"/>
    </row>
    <row r="22" spans="1:11" ht="16" x14ac:dyDescent="0.2">
      <c r="A22" s="123"/>
      <c r="B22" s="57" t="s">
        <v>15</v>
      </c>
      <c r="C22" s="27">
        <v>101.29</v>
      </c>
      <c r="D22" s="24">
        <f>C22/10</f>
        <v>10.129000000000001</v>
      </c>
      <c r="E22" s="81">
        <f>C22*10</f>
        <v>1012.9000000000001</v>
      </c>
      <c r="F22" s="77">
        <f t="shared" si="3"/>
        <v>3.2118848300355151E-12</v>
      </c>
      <c r="G22" s="32">
        <f t="shared" si="7"/>
        <v>3.2118848300355151E-13</v>
      </c>
      <c r="H22" s="33">
        <f t="shared" si="8"/>
        <v>3.211884830035515E-11</v>
      </c>
      <c r="I22" s="27">
        <f t="shared" si="4"/>
        <v>-26.464163176640206</v>
      </c>
      <c r="J22" s="38">
        <f t="shared" si="5"/>
        <v>0.89386067274613545</v>
      </c>
      <c r="K22" s="25"/>
    </row>
    <row r="23" spans="1:11" ht="16" x14ac:dyDescent="0.2">
      <c r="A23" s="123"/>
      <c r="B23" s="57" t="s">
        <v>9</v>
      </c>
      <c r="C23" s="36">
        <f t="shared" si="6"/>
        <v>11.752935803449281</v>
      </c>
      <c r="D23" s="24">
        <v>10.27</v>
      </c>
      <c r="E23" s="81">
        <v>13.45</v>
      </c>
      <c r="F23" s="77">
        <f t="shared" si="3"/>
        <v>3.7268314952591578E-13</v>
      </c>
      <c r="G23" s="32">
        <f t="shared" si="7"/>
        <v>3.256595636732623E-13</v>
      </c>
      <c r="H23" s="33">
        <f t="shared" si="8"/>
        <v>4.2649670218163365E-13</v>
      </c>
      <c r="I23" s="27">
        <f t="shared" si="4"/>
        <v>-28.618047801344755</v>
      </c>
      <c r="J23" s="38">
        <f t="shared" si="5"/>
        <v>5.2358711589165545E-2</v>
      </c>
      <c r="K23" s="25"/>
    </row>
    <row r="24" spans="1:11" ht="16" x14ac:dyDescent="0.2">
      <c r="A24" s="123"/>
      <c r="B24" s="83" t="s">
        <v>146</v>
      </c>
      <c r="C24" s="36">
        <f t="shared" si="6"/>
        <v>18.300785781166141</v>
      </c>
      <c r="D24" s="53">
        <v>5.9971846965914954</v>
      </c>
      <c r="E24" s="54">
        <v>55.845997272434197</v>
      </c>
      <c r="F24" s="77">
        <f t="shared" si="3"/>
        <v>5.8031411026021495E-13</v>
      </c>
      <c r="G24" s="32">
        <f t="shared" si="7"/>
        <v>1.9016947921713265E-13</v>
      </c>
      <c r="H24" s="33">
        <f t="shared" si="8"/>
        <v>1.7708649566347727E-12</v>
      </c>
      <c r="I24" s="27">
        <f t="shared" si="4"/>
        <v>-28.175206868551847</v>
      </c>
      <c r="J24" s="38">
        <f t="shared" si="5"/>
        <v>0.43309544095908975</v>
      </c>
      <c r="K24" s="25"/>
    </row>
    <row r="25" spans="1:11" ht="16" x14ac:dyDescent="0.2">
      <c r="A25" s="123"/>
      <c r="B25" s="83" t="s">
        <v>147</v>
      </c>
      <c r="C25" s="36">
        <f t="shared" si="6"/>
        <v>32.689902110590666</v>
      </c>
      <c r="D25" s="55">
        <v>21.74</v>
      </c>
      <c r="E25" s="56">
        <v>49.155000000000001</v>
      </c>
      <c r="F25" s="77">
        <f t="shared" si="3"/>
        <v>1.0365899958964569E-12</v>
      </c>
      <c r="G25" s="32">
        <f t="shared" si="7"/>
        <v>6.8937087772704204E-13</v>
      </c>
      <c r="H25" s="33">
        <f t="shared" si="8"/>
        <v>1.5586948249619483E-12</v>
      </c>
      <c r="I25" s="27">
        <f t="shared" si="4"/>
        <v>-27.595084640082938</v>
      </c>
      <c r="J25" s="38">
        <f t="shared" si="5"/>
        <v>0.1583510654359134</v>
      </c>
      <c r="K25" s="25"/>
    </row>
    <row r="26" spans="1:11" ht="16" x14ac:dyDescent="0.2">
      <c r="A26" s="123"/>
      <c r="B26" s="83" t="s">
        <v>148</v>
      </c>
      <c r="C26" s="36">
        <f t="shared" si="6"/>
        <v>24.559331080628528</v>
      </c>
      <c r="D26" s="53">
        <v>21.922320656141004</v>
      </c>
      <c r="E26" s="54">
        <v>27.513544418435725</v>
      </c>
      <c r="F26" s="77">
        <f t="shared" si="3"/>
        <v>7.78771279827135E-13</v>
      </c>
      <c r="G26" s="32">
        <f t="shared" si="7"/>
        <v>6.9515222780761679E-13</v>
      </c>
      <c r="H26" s="33">
        <f t="shared" si="8"/>
        <v>8.7244877024466395E-13</v>
      </c>
      <c r="I26" s="27">
        <f t="shared" si="4"/>
        <v>-27.881058999561642</v>
      </c>
      <c r="J26" s="38">
        <f t="shared" si="5"/>
        <v>4.4094154096165475E-2</v>
      </c>
      <c r="K26" s="25"/>
    </row>
    <row r="27" spans="1:11" ht="16" x14ac:dyDescent="0.2">
      <c r="A27" s="123"/>
      <c r="B27" s="83" t="s">
        <v>149</v>
      </c>
      <c r="C27" s="36">
        <f t="shared" si="6"/>
        <v>24.559331080628528</v>
      </c>
      <c r="D27" s="53">
        <v>21.922320656141004</v>
      </c>
      <c r="E27" s="54">
        <v>27.513544418435725</v>
      </c>
      <c r="F27" s="77">
        <f t="shared" si="3"/>
        <v>7.78771279827135E-13</v>
      </c>
      <c r="G27" s="32">
        <f t="shared" si="7"/>
        <v>6.9515222780761679E-13</v>
      </c>
      <c r="H27" s="33">
        <f t="shared" si="8"/>
        <v>8.7244877024466395E-13</v>
      </c>
      <c r="I27" s="27">
        <f t="shared" si="4"/>
        <v>-27.881058999561642</v>
      </c>
      <c r="J27" s="38">
        <f t="shared" si="5"/>
        <v>4.4094154096165475E-2</v>
      </c>
      <c r="K27" s="25"/>
    </row>
    <row r="28" spans="1:11" ht="16" x14ac:dyDescent="0.2">
      <c r="A28" s="123"/>
      <c r="B28" s="83" t="s">
        <v>150</v>
      </c>
      <c r="C28" s="36">
        <f t="shared" si="6"/>
        <v>39.899770897340453</v>
      </c>
      <c r="D28" s="84">
        <v>37.799366578210353</v>
      </c>
      <c r="E28" s="85">
        <v>42.116888767600891</v>
      </c>
      <c r="F28" s="77">
        <f t="shared" si="3"/>
        <v>1.26521343535453E-12</v>
      </c>
      <c r="G28" s="32">
        <f t="shared" si="7"/>
        <v>1.1986100513131138E-12</v>
      </c>
      <c r="H28" s="33">
        <f t="shared" si="8"/>
        <v>1.3355177818239756E-12</v>
      </c>
      <c r="I28" s="27">
        <f t="shared" si="4"/>
        <v>-27.395780284380873</v>
      </c>
      <c r="J28" s="38">
        <f t="shared" si="5"/>
        <v>2.0993104294683172E-2</v>
      </c>
      <c r="K28" s="25"/>
    </row>
    <row r="29" spans="1:11" ht="16" x14ac:dyDescent="0.2">
      <c r="A29" s="123"/>
      <c r="B29" s="86" t="s">
        <v>151</v>
      </c>
      <c r="C29" s="59">
        <f t="shared" si="6"/>
        <v>51.909814469849337</v>
      </c>
      <c r="D29" s="87">
        <v>49.8341591296277</v>
      </c>
      <c r="E29" s="88">
        <v>54.071923462879354</v>
      </c>
      <c r="F29" s="89">
        <f t="shared" si="3"/>
        <v>1.6460494187547354E-12</v>
      </c>
      <c r="G29" s="63">
        <f t="shared" si="7"/>
        <v>1.5802308196863173E-12</v>
      </c>
      <c r="H29" s="64">
        <f t="shared" si="8"/>
        <v>1.714609445169944E-12</v>
      </c>
      <c r="I29" s="65">
        <f t="shared" si="4"/>
        <v>-27.132642990579573</v>
      </c>
      <c r="J29" s="66">
        <f t="shared" si="5"/>
        <v>1.5841304569453384E-2</v>
      </c>
      <c r="K29" s="25"/>
    </row>
    <row r="30" spans="1:11" x14ac:dyDescent="0.2">
      <c r="A30" s="123"/>
    </row>
    <row r="31" spans="1:11" x14ac:dyDescent="0.2">
      <c r="A31" s="123"/>
    </row>
  </sheetData>
  <mergeCells count="1">
    <mergeCell ref="B4: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6460A-93CC-41D5-9138-0A28D6FAD039}">
  <sheetPr>
    <tabColor theme="7" tint="0.79998168889431442"/>
  </sheetPr>
  <dimension ref="A2:K40"/>
  <sheetViews>
    <sheetView workbookViewId="0">
      <selection activeCell="B4" sqref="B4:J4"/>
    </sheetView>
  </sheetViews>
  <sheetFormatPr baseColWidth="10" defaultRowHeight="15" x14ac:dyDescent="0.2"/>
  <cols>
    <col min="1" max="1" width="10.83203125" style="16"/>
    <col min="2" max="2" width="20" style="16" customWidth="1"/>
    <col min="3" max="3" width="26.83203125" style="16" customWidth="1"/>
    <col min="4" max="4" width="27.33203125" style="16" customWidth="1"/>
    <col min="5" max="5" width="21.33203125" style="16" customWidth="1"/>
    <col min="6" max="7" width="18.6640625" style="16" customWidth="1"/>
    <col min="8" max="8" width="16.1640625" style="16" customWidth="1"/>
    <col min="9" max="9" width="12.5" style="16" bestFit="1" customWidth="1"/>
    <col min="10" max="10" width="10.83203125" style="16"/>
    <col min="11" max="11" width="37.6640625" style="16" customWidth="1"/>
    <col min="12" max="20" width="10.83203125" style="16"/>
    <col min="21" max="21" width="23.6640625" style="16" customWidth="1"/>
    <col min="22" max="16384" width="10.83203125" style="16"/>
  </cols>
  <sheetData>
    <row r="2" spans="1:11" x14ac:dyDescent="0.2">
      <c r="B2" s="23" t="s">
        <v>17</v>
      </c>
    </row>
    <row r="3" spans="1:11" x14ac:dyDescent="0.2">
      <c r="B3" s="23"/>
    </row>
    <row r="4" spans="1:11" ht="64.5" customHeight="1" x14ac:dyDescent="0.2">
      <c r="B4" s="304" t="s">
        <v>244</v>
      </c>
      <c r="C4" s="304"/>
      <c r="D4" s="304"/>
      <c r="E4" s="304"/>
      <c r="F4" s="304"/>
      <c r="G4" s="304"/>
      <c r="H4" s="304"/>
      <c r="I4" s="304"/>
      <c r="J4" s="304"/>
    </row>
    <row r="5" spans="1:11" ht="32" x14ac:dyDescent="0.2">
      <c r="B5" s="25"/>
      <c r="C5" s="25"/>
      <c r="D5" s="25"/>
      <c r="E5" s="25"/>
      <c r="F5" s="25"/>
      <c r="G5" s="25"/>
      <c r="H5" s="25"/>
      <c r="I5" s="24" t="s">
        <v>238</v>
      </c>
      <c r="J5" s="25" t="s">
        <v>241</v>
      </c>
      <c r="K5" s="16">
        <v>2.5760000000000001</v>
      </c>
    </row>
    <row r="6" spans="1:11" ht="36.5" customHeight="1" x14ac:dyDescent="0.2">
      <c r="A6" s="26"/>
      <c r="B6" s="10" t="s">
        <v>12</v>
      </c>
      <c r="C6" s="1" t="s">
        <v>235</v>
      </c>
      <c r="D6" s="2" t="s">
        <v>236</v>
      </c>
      <c r="E6" s="3" t="s">
        <v>237</v>
      </c>
      <c r="F6" s="5" t="s">
        <v>234</v>
      </c>
      <c r="G6" s="6" t="s">
        <v>232</v>
      </c>
      <c r="H6" s="7" t="s">
        <v>233</v>
      </c>
      <c r="I6" s="8" t="s">
        <v>239</v>
      </c>
      <c r="J6" s="11" t="s">
        <v>240</v>
      </c>
      <c r="K6" s="227" t="s">
        <v>145</v>
      </c>
    </row>
    <row r="7" spans="1:11" ht="16" x14ac:dyDescent="0.2">
      <c r="A7" s="26"/>
      <c r="B7" s="27" t="s">
        <v>5</v>
      </c>
      <c r="C7" s="28">
        <f>GEOMEAN(D7,E7)</f>
        <v>3.1622776601683791E-2</v>
      </c>
      <c r="D7" s="29">
        <v>1E-3</v>
      </c>
      <c r="E7" s="30">
        <v>1</v>
      </c>
      <c r="F7" s="31">
        <f>GEOMEAN(G7:H7)</f>
        <v>1.0027516679884511E-15</v>
      </c>
      <c r="G7" s="32">
        <f t="shared" ref="G7:G16" si="0">(D7*0.000001)/(365*24*3600)</f>
        <v>3.1709791983764588E-17</v>
      </c>
      <c r="H7" s="33">
        <f t="shared" ref="H7:H16" si="1">(E7*0.000001)/(365*24*3600)</f>
        <v>3.1709791983764584E-14</v>
      </c>
      <c r="I7" s="34">
        <f>LN(F7)</f>
        <v>-34.536028505829982</v>
      </c>
      <c r="J7" s="35">
        <f>(LN(H7)-LN(G7))/(2*$K$5)</f>
        <v>1.3407910091192035</v>
      </c>
      <c r="K7" s="114"/>
    </row>
    <row r="8" spans="1:11" ht="16" x14ac:dyDescent="0.2">
      <c r="A8" s="26"/>
      <c r="B8" s="27" t="s">
        <v>0</v>
      </c>
      <c r="C8" s="36">
        <f t="shared" ref="C8:C11" si="2">GEOMEAN(D8,E8)</f>
        <v>1.1401754250991381</v>
      </c>
      <c r="D8" s="25">
        <v>1</v>
      </c>
      <c r="E8" s="37">
        <v>1.3</v>
      </c>
      <c r="F8" s="31">
        <f t="shared" ref="F8:F29" si="3">GEOMEAN(G8:H8)</f>
        <v>3.6154725554894023E-14</v>
      </c>
      <c r="G8" s="32">
        <f t="shared" si="0"/>
        <v>3.1709791983764584E-14</v>
      </c>
      <c r="H8" s="33">
        <f t="shared" si="1"/>
        <v>4.1222729578893964E-14</v>
      </c>
      <c r="I8" s="27">
        <f t="shared" ref="I8:I29" si="4">LN(F8)</f>
        <v>-30.950968734105167</v>
      </c>
      <c r="J8" s="38">
        <f t="shared" ref="J8:J29" si="5">(LN(H8)-LN(G8))/(2*$K$5)</f>
        <v>5.0924740773969926E-2</v>
      </c>
      <c r="K8" s="90"/>
    </row>
    <row r="9" spans="1:11" ht="16" x14ac:dyDescent="0.2">
      <c r="A9" s="26"/>
      <c r="B9" s="27" t="s">
        <v>1</v>
      </c>
      <c r="C9" s="36">
        <f t="shared" si="2"/>
        <v>15.556349186104045</v>
      </c>
      <c r="D9" s="25">
        <v>11</v>
      </c>
      <c r="E9" s="37">
        <v>22</v>
      </c>
      <c r="F9" s="31">
        <f t="shared" si="3"/>
        <v>4.9328859671816477E-13</v>
      </c>
      <c r="G9" s="32">
        <f t="shared" si="0"/>
        <v>3.4880771182141044E-13</v>
      </c>
      <c r="H9" s="33">
        <f t="shared" si="1"/>
        <v>6.9761542364282087E-13</v>
      </c>
      <c r="I9" s="27">
        <f t="shared" si="4"/>
        <v>-28.337682003260568</v>
      </c>
      <c r="J9" s="38">
        <f t="shared" si="5"/>
        <v>0.13453943722048595</v>
      </c>
      <c r="K9" s="90"/>
    </row>
    <row r="10" spans="1:11" ht="16" x14ac:dyDescent="0.2">
      <c r="A10" s="26"/>
      <c r="B10" s="27" t="s">
        <v>13</v>
      </c>
      <c r="C10" s="36">
        <f t="shared" si="2"/>
        <v>3.2</v>
      </c>
      <c r="D10" s="39">
        <v>3.2000000000000001E-2</v>
      </c>
      <c r="E10" s="40">
        <v>320</v>
      </c>
      <c r="F10" s="31">
        <f t="shared" si="3"/>
        <v>1.0147133434804666E-13</v>
      </c>
      <c r="G10" s="32">
        <f t="shared" si="0"/>
        <v>1.0147133434804668E-15</v>
      </c>
      <c r="H10" s="33">
        <f t="shared" si="1"/>
        <v>1.0147133434804666E-11</v>
      </c>
      <c r="I10" s="27">
        <f t="shared" si="4"/>
        <v>-29.919000056533232</v>
      </c>
      <c r="J10" s="38">
        <f t="shared" si="5"/>
        <v>1.7877213454922709</v>
      </c>
      <c r="K10" s="90"/>
    </row>
    <row r="11" spans="1:11" ht="16" x14ac:dyDescent="0.2">
      <c r="A11" s="26"/>
      <c r="B11" s="27" t="s">
        <v>2</v>
      </c>
      <c r="C11" s="36">
        <f t="shared" si="2"/>
        <v>0.59219929077971711</v>
      </c>
      <c r="D11" s="41">
        <v>0.21</v>
      </c>
      <c r="E11" s="42">
        <v>1.67</v>
      </c>
      <c r="F11" s="31">
        <f t="shared" si="3"/>
        <v>1.8778516323557749E-14</v>
      </c>
      <c r="G11" s="32">
        <f t="shared" si="0"/>
        <v>6.6590563165905625E-15</v>
      </c>
      <c r="H11" s="33">
        <f t="shared" si="1"/>
        <v>5.2955352612886857E-14</v>
      </c>
      <c r="I11" s="27">
        <f t="shared" si="4"/>
        <v>-31.606062927256914</v>
      </c>
      <c r="J11" s="38">
        <f t="shared" si="5"/>
        <v>0.40245950595755631</v>
      </c>
      <c r="K11" s="90"/>
    </row>
    <row r="12" spans="1:11" ht="16" x14ac:dyDescent="0.2">
      <c r="A12" s="26"/>
      <c r="B12" s="27" t="s">
        <v>3</v>
      </c>
      <c r="C12" s="36">
        <f>GEOMEAN(D12,E12)</f>
        <v>0.69107851774070783</v>
      </c>
      <c r="D12" s="43">
        <v>0.29775984121096721</v>
      </c>
      <c r="E12" s="44">
        <v>1.603942008231777</v>
      </c>
      <c r="F12" s="31">
        <f t="shared" si="3"/>
        <v>2.1913956042006208E-14</v>
      </c>
      <c r="G12" s="32">
        <f t="shared" si="0"/>
        <v>9.4419026259185443E-15</v>
      </c>
      <c r="H12" s="33">
        <f t="shared" si="1"/>
        <v>5.0860667435051271E-14</v>
      </c>
      <c r="I12" s="27">
        <f t="shared" si="4"/>
        <v>-31.451652698861494</v>
      </c>
      <c r="J12" s="38">
        <f t="shared" si="5"/>
        <v>0.3268502278122466</v>
      </c>
      <c r="K12" s="90"/>
    </row>
    <row r="13" spans="1:11" ht="16" x14ac:dyDescent="0.2">
      <c r="A13" s="26"/>
      <c r="B13" s="27" t="s">
        <v>8</v>
      </c>
      <c r="C13" s="36">
        <f>GEOMEAN(D13,E13)</f>
        <v>3.1622776601683791E-2</v>
      </c>
      <c r="D13" s="45">
        <v>1E-3</v>
      </c>
      <c r="E13" s="46">
        <v>1</v>
      </c>
      <c r="F13" s="31">
        <f t="shared" si="3"/>
        <v>1.0027516679884511E-15</v>
      </c>
      <c r="G13" s="32">
        <f t="shared" si="0"/>
        <v>3.1709791983764588E-17</v>
      </c>
      <c r="H13" s="33">
        <f t="shared" si="1"/>
        <v>3.1709791983764584E-14</v>
      </c>
      <c r="I13" s="27">
        <f t="shared" si="4"/>
        <v>-34.536028505829982</v>
      </c>
      <c r="J13" s="38">
        <f t="shared" si="5"/>
        <v>1.3407910091192035</v>
      </c>
      <c r="K13" s="90"/>
    </row>
    <row r="14" spans="1:11" ht="16" x14ac:dyDescent="0.2">
      <c r="A14" s="26"/>
      <c r="B14" s="27" t="s">
        <v>4</v>
      </c>
      <c r="C14" s="36">
        <f>GEOMEAN(D14,E14)</f>
        <v>0.01</v>
      </c>
      <c r="D14" s="45">
        <v>1E-3</v>
      </c>
      <c r="E14" s="46">
        <v>0.1</v>
      </c>
      <c r="F14" s="31">
        <f t="shared" si="3"/>
        <v>3.1709791983764586E-16</v>
      </c>
      <c r="G14" s="32">
        <f t="shared" si="0"/>
        <v>3.1709791983764588E-17</v>
      </c>
      <c r="H14" s="33">
        <f t="shared" si="1"/>
        <v>3.1709791983764586E-15</v>
      </c>
      <c r="I14" s="27">
        <f t="shared" si="4"/>
        <v>-35.687321052327007</v>
      </c>
      <c r="J14" s="38">
        <f t="shared" si="5"/>
        <v>0.89386067274613612</v>
      </c>
      <c r="K14" s="90"/>
    </row>
    <row r="15" spans="1:11" ht="16" x14ac:dyDescent="0.2">
      <c r="A15" s="26"/>
      <c r="B15" s="27" t="s">
        <v>166</v>
      </c>
      <c r="C15" s="36">
        <f t="shared" ref="C15:C29" si="6">GEOMEAN(D15,E15)</f>
        <v>0.25248762345905196</v>
      </c>
      <c r="D15" s="45">
        <v>1E-3</v>
      </c>
      <c r="E15" s="46">
        <v>63.75</v>
      </c>
      <c r="F15" s="31">
        <f t="shared" si="3"/>
        <v>8.0063300183616164E-15</v>
      </c>
      <c r="G15" s="32">
        <f t="shared" si="0"/>
        <v>3.1709791983764588E-17</v>
      </c>
      <c r="H15" s="33">
        <f t="shared" si="1"/>
        <v>2.021499238964992E-12</v>
      </c>
      <c r="I15" s="27">
        <f t="shared" si="4"/>
        <v>-32.458543913810715</v>
      </c>
      <c r="J15" s="38">
        <f t="shared" si="5"/>
        <v>2.1472679470148819</v>
      </c>
      <c r="K15" s="90"/>
    </row>
    <row r="16" spans="1:11" ht="16" x14ac:dyDescent="0.2">
      <c r="A16" s="26"/>
      <c r="B16" s="47" t="s">
        <v>10</v>
      </c>
      <c r="C16" s="36">
        <f t="shared" si="6"/>
        <v>0.01</v>
      </c>
      <c r="D16" s="45">
        <v>1E-3</v>
      </c>
      <c r="E16" s="48">
        <v>0.1</v>
      </c>
      <c r="F16" s="31">
        <f t="shared" si="3"/>
        <v>3.1709791983764586E-16</v>
      </c>
      <c r="G16" s="32">
        <f t="shared" si="0"/>
        <v>3.1709791983764588E-17</v>
      </c>
      <c r="H16" s="33">
        <f t="shared" si="1"/>
        <v>3.1709791983764586E-15</v>
      </c>
      <c r="I16" s="27">
        <f t="shared" si="4"/>
        <v>-35.687321052327007</v>
      </c>
      <c r="J16" s="38">
        <f t="shared" si="5"/>
        <v>0.89386067274613612</v>
      </c>
      <c r="K16" s="90"/>
    </row>
    <row r="17" spans="1:11" ht="16" x14ac:dyDescent="0.2">
      <c r="A17" s="26"/>
      <c r="B17" s="27" t="s">
        <v>6</v>
      </c>
      <c r="C17" s="27" t="s">
        <v>14</v>
      </c>
      <c r="D17" s="49" t="s">
        <v>14</v>
      </c>
      <c r="E17" s="48" t="s">
        <v>14</v>
      </c>
      <c r="F17" s="31">
        <f t="shared" si="3"/>
        <v>2.6740141936609089E-13</v>
      </c>
      <c r="G17" s="32">
        <v>6.1504700000000002E-14</v>
      </c>
      <c r="H17" s="33">
        <v>1.16257E-12</v>
      </c>
      <c r="I17" s="27">
        <f t="shared" si="4"/>
        <v>-28.95002542223116</v>
      </c>
      <c r="J17" s="38">
        <f t="shared" si="5"/>
        <v>0.57051140451199345</v>
      </c>
      <c r="K17" s="90"/>
    </row>
    <row r="18" spans="1:11" ht="16" x14ac:dyDescent="0.2">
      <c r="A18" s="26"/>
      <c r="B18" s="27" t="s">
        <v>7</v>
      </c>
      <c r="C18" s="36">
        <f t="shared" si="6"/>
        <v>1194.744585675114</v>
      </c>
      <c r="D18" s="41">
        <v>912.5</v>
      </c>
      <c r="E18" s="42">
        <v>1564.29</v>
      </c>
      <c r="F18" s="31">
        <f t="shared" si="3"/>
        <v>3.7885102285486868E-11</v>
      </c>
      <c r="G18" s="32">
        <f t="shared" ref="G18:G29" si="7">(D18*0.000001)/(365*24*3600)</f>
        <v>2.8935185185185184E-11</v>
      </c>
      <c r="H18" s="33">
        <f t="shared" ref="H18:H29" si="8">(E18*0.000001)/(365*24*3600)</f>
        <v>4.9603310502283099E-11</v>
      </c>
      <c r="I18" s="27">
        <f t="shared" si="4"/>
        <v>-23.996463160654784</v>
      </c>
      <c r="J18" s="38">
        <f t="shared" si="5"/>
        <v>0.10461941779017071</v>
      </c>
      <c r="K18" s="90"/>
    </row>
    <row r="19" spans="1:11" ht="16" x14ac:dyDescent="0.2">
      <c r="A19" s="26"/>
      <c r="B19" s="27" t="s">
        <v>20</v>
      </c>
      <c r="C19" s="36">
        <f t="shared" si="6"/>
        <v>121.05226887588684</v>
      </c>
      <c r="D19" s="41">
        <v>78.69</v>
      </c>
      <c r="E19" s="42">
        <v>186.22</v>
      </c>
      <c r="F19" s="31">
        <f t="shared" si="3"/>
        <v>3.838542265217111E-12</v>
      </c>
      <c r="G19" s="32">
        <f t="shared" si="7"/>
        <v>2.4952435312024351E-12</v>
      </c>
      <c r="H19" s="33">
        <f t="shared" si="8"/>
        <v>5.9049974632166407E-12</v>
      </c>
      <c r="I19" s="27">
        <f t="shared" si="4"/>
        <v>-26.285928439835274</v>
      </c>
      <c r="J19" s="38">
        <f t="shared" si="5"/>
        <v>0.16719966768507238</v>
      </c>
      <c r="K19" s="90"/>
    </row>
    <row r="20" spans="1:11" ht="16" x14ac:dyDescent="0.2">
      <c r="A20" s="26"/>
      <c r="B20" s="27" t="s">
        <v>167</v>
      </c>
      <c r="C20" s="36">
        <f t="shared" si="6"/>
        <v>14.839903216935076</v>
      </c>
      <c r="D20" s="50">
        <v>1.31416</v>
      </c>
      <c r="E20" s="51">
        <v>167.57679999999999</v>
      </c>
      <c r="F20" s="31">
        <f t="shared" si="3"/>
        <v>4.705702440682101E-13</v>
      </c>
      <c r="G20" s="32">
        <f t="shared" si="7"/>
        <v>4.1671740233384066E-14</v>
      </c>
      <c r="H20" s="33">
        <f t="shared" si="8"/>
        <v>5.3138254693049209E-12</v>
      </c>
      <c r="I20" s="27">
        <f t="shared" si="4"/>
        <v>-28.38483115039082</v>
      </c>
      <c r="J20" s="38">
        <f t="shared" si="5"/>
        <v>0.94104116370236246</v>
      </c>
      <c r="K20" s="90"/>
    </row>
    <row r="21" spans="1:11" ht="16" x14ac:dyDescent="0.2">
      <c r="A21" s="26"/>
      <c r="B21" s="27" t="s">
        <v>168</v>
      </c>
      <c r="C21" s="36">
        <f t="shared" si="6"/>
        <v>44.722870199760628</v>
      </c>
      <c r="D21" s="43">
        <v>39.673913043478265</v>
      </c>
      <c r="E21" s="44">
        <v>50.414364640883996</v>
      </c>
      <c r="F21" s="31">
        <f t="shared" si="3"/>
        <v>1.4181529109513134E-12</v>
      </c>
      <c r="G21" s="32">
        <f t="shared" si="7"/>
        <v>1.2580515297906603E-12</v>
      </c>
      <c r="H21" s="33">
        <f t="shared" si="8"/>
        <v>1.5986290157560879E-12</v>
      </c>
      <c r="I21" s="27">
        <f t="shared" si="4"/>
        <v>-27.28166585798273</v>
      </c>
      <c r="J21" s="38">
        <f t="shared" si="5"/>
        <v>4.6502771284427306E-2</v>
      </c>
      <c r="K21" s="90"/>
    </row>
    <row r="22" spans="1:11" ht="16" x14ac:dyDescent="0.2">
      <c r="A22" s="26"/>
      <c r="B22" s="27" t="s">
        <v>15</v>
      </c>
      <c r="C22" s="27">
        <v>101.29</v>
      </c>
      <c r="D22" s="41">
        <v>42.74</v>
      </c>
      <c r="E22" s="42">
        <v>2556.9</v>
      </c>
      <c r="F22" s="31">
        <f t="shared" si="3"/>
        <v>1.0482564022803663E-11</v>
      </c>
      <c r="G22" s="32">
        <f t="shared" si="7"/>
        <v>1.3552765093860984E-12</v>
      </c>
      <c r="H22" s="33">
        <f t="shared" si="8"/>
        <v>8.1078767123287676E-11</v>
      </c>
      <c r="I22" s="27">
        <f t="shared" si="4"/>
        <v>-25.281307808295232</v>
      </c>
      <c r="J22" s="38">
        <f t="shared" si="5"/>
        <v>0.79414122987293512</v>
      </c>
      <c r="K22" s="90"/>
    </row>
    <row r="23" spans="1:11" ht="16" x14ac:dyDescent="0.2">
      <c r="A23" s="26"/>
      <c r="B23" s="27" t="s">
        <v>9</v>
      </c>
      <c r="C23" s="36">
        <f t="shared" si="6"/>
        <v>5.4221766846903838</v>
      </c>
      <c r="D23" s="41">
        <v>1.96</v>
      </c>
      <c r="E23" s="42">
        <v>15</v>
      </c>
      <c r="F23" s="31">
        <f t="shared" si="3"/>
        <v>1.7193609477075036E-13</v>
      </c>
      <c r="G23" s="32">
        <f t="shared" si="7"/>
        <v>6.2151192288178581E-14</v>
      </c>
      <c r="H23" s="33">
        <f t="shared" si="8"/>
        <v>4.7564687975646877E-13</v>
      </c>
      <c r="I23" s="27">
        <f t="shared" si="4"/>
        <v>-29.391653529166593</v>
      </c>
      <c r="J23" s="38">
        <f t="shared" si="5"/>
        <v>0.39501275773675909</v>
      </c>
      <c r="K23" s="90"/>
    </row>
    <row r="24" spans="1:11" ht="16" x14ac:dyDescent="0.2">
      <c r="A24" s="26"/>
      <c r="B24" s="52" t="s">
        <v>146</v>
      </c>
      <c r="C24" s="36">
        <f t="shared" si="6"/>
        <v>3.9632421857174061</v>
      </c>
      <c r="D24" s="53">
        <f>H35</f>
        <v>1.8766595106346127</v>
      </c>
      <c r="E24" s="54">
        <f>H36</f>
        <v>8.3698127090398469</v>
      </c>
      <c r="F24" s="31">
        <f t="shared" si="3"/>
        <v>1.2567358529037943E-13</v>
      </c>
      <c r="G24" s="32">
        <f t="shared" si="7"/>
        <v>5.9508482706577007E-14</v>
      </c>
      <c r="H24" s="33">
        <f t="shared" si="8"/>
        <v>2.6540501994672272E-13</v>
      </c>
      <c r="I24" s="27">
        <f t="shared" si="4"/>
        <v>-29.705088442285167</v>
      </c>
      <c r="J24" s="38">
        <f t="shared" si="5"/>
        <v>0.29020538965003162</v>
      </c>
      <c r="K24" s="90"/>
    </row>
    <row r="25" spans="1:11" ht="16" x14ac:dyDescent="0.2">
      <c r="A25" s="26"/>
      <c r="B25" s="52" t="s">
        <v>147</v>
      </c>
      <c r="C25" s="36">
        <f t="shared" si="6"/>
        <v>3.9632421857174061</v>
      </c>
      <c r="D25" s="55">
        <f>D24</f>
        <v>1.8766595106346127</v>
      </c>
      <c r="E25" s="56">
        <f>E24</f>
        <v>8.3698127090398469</v>
      </c>
      <c r="F25" s="31">
        <f t="shared" si="3"/>
        <v>1.2567358529037943E-13</v>
      </c>
      <c r="G25" s="32">
        <f t="shared" si="7"/>
        <v>5.9508482706577007E-14</v>
      </c>
      <c r="H25" s="33">
        <f t="shared" si="8"/>
        <v>2.6540501994672272E-13</v>
      </c>
      <c r="I25" s="27">
        <f t="shared" si="4"/>
        <v>-29.705088442285167</v>
      </c>
      <c r="J25" s="38">
        <f t="shared" si="5"/>
        <v>0.29020538965003162</v>
      </c>
      <c r="K25" s="305" t="s">
        <v>242</v>
      </c>
    </row>
    <row r="26" spans="1:11" ht="16" x14ac:dyDescent="0.2">
      <c r="A26" s="26"/>
      <c r="B26" s="52" t="s">
        <v>148</v>
      </c>
      <c r="C26" s="36">
        <f t="shared" si="6"/>
        <v>3.9632421857174061</v>
      </c>
      <c r="D26" s="55">
        <f t="shared" ref="D26:D29" si="9">D25</f>
        <v>1.8766595106346127</v>
      </c>
      <c r="E26" s="56">
        <f t="shared" ref="E26:E29" si="10">E25</f>
        <v>8.3698127090398469</v>
      </c>
      <c r="F26" s="31">
        <f t="shared" si="3"/>
        <v>1.2567358529037943E-13</v>
      </c>
      <c r="G26" s="32">
        <f t="shared" si="7"/>
        <v>5.9508482706577007E-14</v>
      </c>
      <c r="H26" s="33">
        <f t="shared" si="8"/>
        <v>2.6540501994672272E-13</v>
      </c>
      <c r="I26" s="27">
        <f t="shared" si="4"/>
        <v>-29.705088442285167</v>
      </c>
      <c r="J26" s="38">
        <f t="shared" si="5"/>
        <v>0.29020538965003162</v>
      </c>
      <c r="K26" s="305"/>
    </row>
    <row r="27" spans="1:11" ht="16" x14ac:dyDescent="0.2">
      <c r="A27" s="26"/>
      <c r="B27" s="52" t="s">
        <v>149</v>
      </c>
      <c r="C27" s="36">
        <f t="shared" si="6"/>
        <v>3.9632421857174061</v>
      </c>
      <c r="D27" s="55">
        <f t="shared" si="9"/>
        <v>1.8766595106346127</v>
      </c>
      <c r="E27" s="56">
        <f t="shared" si="10"/>
        <v>8.3698127090398469</v>
      </c>
      <c r="F27" s="31">
        <f t="shared" si="3"/>
        <v>1.2567358529037943E-13</v>
      </c>
      <c r="G27" s="32">
        <f t="shared" si="7"/>
        <v>5.9508482706577007E-14</v>
      </c>
      <c r="H27" s="33">
        <f t="shared" si="8"/>
        <v>2.6540501994672272E-13</v>
      </c>
      <c r="I27" s="27">
        <f t="shared" si="4"/>
        <v>-29.705088442285167</v>
      </c>
      <c r="J27" s="38">
        <f t="shared" si="5"/>
        <v>0.29020538965003162</v>
      </c>
      <c r="K27" s="305"/>
    </row>
    <row r="28" spans="1:11" ht="16" x14ac:dyDescent="0.2">
      <c r="A28" s="26"/>
      <c r="B28" s="52" t="s">
        <v>150</v>
      </c>
      <c r="C28" s="36">
        <f t="shared" si="6"/>
        <v>3.9632421857174061</v>
      </c>
      <c r="D28" s="55">
        <f t="shared" si="9"/>
        <v>1.8766595106346127</v>
      </c>
      <c r="E28" s="56">
        <f t="shared" si="10"/>
        <v>8.3698127090398469</v>
      </c>
      <c r="F28" s="31">
        <f t="shared" si="3"/>
        <v>1.2567358529037943E-13</v>
      </c>
      <c r="G28" s="32">
        <f t="shared" si="7"/>
        <v>5.9508482706577007E-14</v>
      </c>
      <c r="H28" s="33">
        <f t="shared" si="8"/>
        <v>2.6540501994672272E-13</v>
      </c>
      <c r="I28" s="27">
        <f t="shared" si="4"/>
        <v>-29.705088442285167</v>
      </c>
      <c r="J28" s="38">
        <f t="shared" si="5"/>
        <v>0.29020538965003162</v>
      </c>
      <c r="K28" s="305"/>
    </row>
    <row r="29" spans="1:11" ht="16" x14ac:dyDescent="0.2">
      <c r="A29" s="26"/>
      <c r="B29" s="58" t="s">
        <v>151</v>
      </c>
      <c r="C29" s="59">
        <f t="shared" si="6"/>
        <v>3.9632421857174061</v>
      </c>
      <c r="D29" s="60">
        <f t="shared" si="9"/>
        <v>1.8766595106346127</v>
      </c>
      <c r="E29" s="61">
        <f t="shared" si="10"/>
        <v>8.3698127090398469</v>
      </c>
      <c r="F29" s="62">
        <f t="shared" si="3"/>
        <v>1.2567358529037943E-13</v>
      </c>
      <c r="G29" s="63">
        <f t="shared" si="7"/>
        <v>5.9508482706577007E-14</v>
      </c>
      <c r="H29" s="64">
        <f t="shared" si="8"/>
        <v>2.6540501994672272E-13</v>
      </c>
      <c r="I29" s="65">
        <f t="shared" si="4"/>
        <v>-29.705088442285167</v>
      </c>
      <c r="J29" s="66">
        <f t="shared" si="5"/>
        <v>0.29020538965003162</v>
      </c>
      <c r="K29" s="306"/>
    </row>
    <row r="30" spans="1:11" x14ac:dyDescent="0.2">
      <c r="A30" s="26"/>
      <c r="B30" s="26"/>
      <c r="C30" s="26"/>
      <c r="D30" s="26"/>
      <c r="E30" s="26"/>
      <c r="F30" s="26"/>
      <c r="G30" s="26"/>
      <c r="H30" s="26"/>
    </row>
    <row r="31" spans="1:11" x14ac:dyDescent="0.2">
      <c r="A31" s="26"/>
      <c r="B31" s="26"/>
      <c r="C31" s="26"/>
      <c r="D31" s="26"/>
      <c r="E31" s="26"/>
      <c r="F31" s="26"/>
      <c r="G31" s="26"/>
      <c r="H31" s="26"/>
      <c r="K31" s="41"/>
    </row>
    <row r="32" spans="1:11" x14ac:dyDescent="0.2">
      <c r="A32" s="26"/>
      <c r="B32" s="12" t="s">
        <v>210</v>
      </c>
      <c r="K32" s="41"/>
    </row>
    <row r="33" spans="1:11" x14ac:dyDescent="0.2">
      <c r="B33" s="67"/>
      <c r="C33" s="68"/>
      <c r="F33" s="67"/>
      <c r="I33" s="67"/>
      <c r="J33" s="67"/>
      <c r="K33" s="69"/>
    </row>
    <row r="34" spans="1:11" x14ac:dyDescent="0.2">
      <c r="A34" s="67"/>
      <c r="B34" s="68" t="s">
        <v>207</v>
      </c>
      <c r="C34" s="68" t="s">
        <v>206</v>
      </c>
      <c r="D34" s="68" t="s">
        <v>204</v>
      </c>
      <c r="E34" s="68" t="s">
        <v>205</v>
      </c>
      <c r="F34" s="68" t="s">
        <v>208</v>
      </c>
      <c r="G34" s="68" t="s">
        <v>213</v>
      </c>
      <c r="H34" s="70" t="s">
        <v>209</v>
      </c>
      <c r="I34" s="70" t="s">
        <v>212</v>
      </c>
    </row>
    <row r="35" spans="1:11" x14ac:dyDescent="0.2">
      <c r="A35" s="68"/>
      <c r="B35" s="67" t="s">
        <v>146</v>
      </c>
      <c r="C35" s="67" t="s">
        <v>211</v>
      </c>
      <c r="D35" s="71">
        <v>2</v>
      </c>
      <c r="E35" s="72">
        <v>0.2</v>
      </c>
      <c r="F35" s="71">
        <f>154/365</f>
        <v>0.42191780821917807</v>
      </c>
      <c r="G35" s="73">
        <v>15</v>
      </c>
      <c r="H35" s="74">
        <f>1/2*G35/F35*(1-(1-E35)^(1/D35))</f>
        <v>1.8766595106346127</v>
      </c>
      <c r="I35" s="16">
        <f>H35/(365*24*3600)/1000000</f>
        <v>5.9508482706577007E-14</v>
      </c>
    </row>
    <row r="36" spans="1:11" x14ac:dyDescent="0.2">
      <c r="A36" s="67"/>
      <c r="B36" s="67" t="s">
        <v>146</v>
      </c>
      <c r="C36" s="67" t="s">
        <v>211</v>
      </c>
      <c r="D36" s="71">
        <v>2</v>
      </c>
      <c r="E36" s="72">
        <v>0.72</v>
      </c>
      <c r="F36" s="71">
        <f>154/365</f>
        <v>0.42191780821917807</v>
      </c>
      <c r="G36" s="73">
        <v>15</v>
      </c>
      <c r="H36" s="74">
        <f>1/2*G36/F36*(1-(1-E36)^(1/D36))</f>
        <v>8.3698127090398469</v>
      </c>
      <c r="I36" s="16">
        <f t="shared" ref="I36:I38" si="11">H36/(365*24*3600)/1000000</f>
        <v>2.6540501994672272E-13</v>
      </c>
    </row>
    <row r="37" spans="1:11" x14ac:dyDescent="0.2">
      <c r="B37" s="67" t="s">
        <v>146</v>
      </c>
      <c r="C37" s="67" t="s">
        <v>214</v>
      </c>
      <c r="D37" s="71">
        <v>2</v>
      </c>
      <c r="E37" s="72">
        <v>0.16</v>
      </c>
      <c r="F37" s="71">
        <f>90/365</f>
        <v>0.24657534246575341</v>
      </c>
      <c r="G37" s="73">
        <v>15</v>
      </c>
      <c r="H37" s="74">
        <f>1/2*G37/F37*(1-(1-E37)^(1/D37))</f>
        <v>2.5393311890186405</v>
      </c>
      <c r="I37" s="16">
        <f t="shared" si="11"/>
        <v>8.0521663781666674E-14</v>
      </c>
    </row>
    <row r="38" spans="1:11" x14ac:dyDescent="0.2">
      <c r="B38" s="67" t="s">
        <v>146</v>
      </c>
      <c r="C38" s="67" t="s">
        <v>214</v>
      </c>
      <c r="D38" s="71">
        <v>2</v>
      </c>
      <c r="E38" s="72">
        <v>0.28000000000000003</v>
      </c>
      <c r="F38" s="71">
        <f>90/365</f>
        <v>0.24657534246575341</v>
      </c>
      <c r="G38" s="73">
        <v>15</v>
      </c>
      <c r="H38" s="74">
        <f>1/2*G38/F38*(1-(1-E38)^(1/D38))</f>
        <v>4.6072691533576826</v>
      </c>
      <c r="I38" s="16">
        <f t="shared" si="11"/>
        <v>1.460955464661873E-13</v>
      </c>
    </row>
    <row r="40" spans="1:11" x14ac:dyDescent="0.2">
      <c r="K40" s="41"/>
    </row>
  </sheetData>
  <mergeCells count="2">
    <mergeCell ref="K25:K29"/>
    <mergeCell ref="B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1326B-A7C2-714F-BE68-28965D8487FF}">
  <sheetPr>
    <tabColor theme="7" tint="0.79998168889431442"/>
  </sheetPr>
  <dimension ref="A1:V38"/>
  <sheetViews>
    <sheetView workbookViewId="0">
      <selection activeCell="X9013" sqref="X9013"/>
    </sheetView>
  </sheetViews>
  <sheetFormatPr baseColWidth="10" defaultRowHeight="15" x14ac:dyDescent="0.2"/>
  <cols>
    <col min="1" max="1" width="10.83203125" style="16"/>
    <col min="2" max="2" width="14.1640625" style="16" customWidth="1"/>
    <col min="3" max="16384" width="10.83203125" style="16"/>
  </cols>
  <sheetData>
    <row r="1" spans="1:22" x14ac:dyDescent="0.2">
      <c r="A1" s="25"/>
      <c r="B1" s="25"/>
      <c r="C1" s="25"/>
      <c r="D1" s="25"/>
      <c r="E1" s="25"/>
      <c r="F1" s="25"/>
      <c r="G1" s="25"/>
      <c r="H1" s="25"/>
      <c r="I1" s="25"/>
      <c r="J1" s="25"/>
      <c r="K1" s="25"/>
      <c r="L1" s="25"/>
      <c r="M1" s="25"/>
      <c r="N1" s="25"/>
    </row>
    <row r="2" spans="1:22" ht="19" x14ac:dyDescent="0.2">
      <c r="A2" s="25"/>
      <c r="B2" s="213" t="s">
        <v>203</v>
      </c>
      <c r="C2" s="25"/>
      <c r="D2" s="25"/>
      <c r="E2" s="25"/>
      <c r="F2" s="25"/>
      <c r="G2" s="25"/>
      <c r="H2" s="25"/>
      <c r="I2" s="25"/>
      <c r="J2" s="25"/>
      <c r="K2" s="25"/>
      <c r="L2" s="25"/>
      <c r="M2" s="25"/>
      <c r="N2" s="25"/>
    </row>
    <row r="3" spans="1:22" ht="19" x14ac:dyDescent="0.2">
      <c r="A3" s="25"/>
      <c r="B3" s="213"/>
      <c r="C3" s="25"/>
      <c r="D3" s="25"/>
      <c r="E3" s="25"/>
      <c r="F3" s="25"/>
      <c r="G3" s="25"/>
      <c r="H3" s="25"/>
      <c r="I3" s="25"/>
      <c r="J3" s="25"/>
      <c r="K3" s="25"/>
      <c r="L3" s="25"/>
      <c r="M3" s="25"/>
      <c r="N3" s="25"/>
    </row>
    <row r="4" spans="1:22" ht="95" customHeight="1" x14ac:dyDescent="0.2">
      <c r="A4" s="25"/>
      <c r="B4" s="304" t="s">
        <v>331</v>
      </c>
      <c r="C4" s="304"/>
      <c r="D4" s="304"/>
      <c r="E4" s="304"/>
      <c r="F4" s="304"/>
      <c r="G4" s="304"/>
      <c r="H4" s="304"/>
      <c r="I4" s="304"/>
      <c r="J4" s="304"/>
      <c r="K4" s="25"/>
      <c r="L4" s="25"/>
      <c r="M4" s="25"/>
      <c r="N4" s="25"/>
    </row>
    <row r="5" spans="1:22" x14ac:dyDescent="0.2">
      <c r="A5" s="25"/>
      <c r="B5" s="24"/>
      <c r="C5" s="24"/>
      <c r="D5" s="24"/>
      <c r="E5" s="24"/>
      <c r="F5" s="24"/>
      <c r="G5" s="24"/>
      <c r="H5" s="24"/>
      <c r="I5" s="24"/>
      <c r="J5" s="24"/>
      <c r="K5" s="25"/>
      <c r="L5" s="25"/>
      <c r="M5" s="25"/>
      <c r="N5" s="25"/>
      <c r="O5" s="25"/>
      <c r="P5" s="25"/>
    </row>
    <row r="6" spans="1:22" x14ac:dyDescent="0.2">
      <c r="A6" s="25"/>
      <c r="B6" s="114"/>
      <c r="C6" s="309" t="s">
        <v>0</v>
      </c>
      <c r="D6" s="307"/>
      <c r="E6" s="307"/>
      <c r="F6" s="308"/>
      <c r="G6" s="309" t="s">
        <v>1</v>
      </c>
      <c r="H6" s="307"/>
      <c r="I6" s="307"/>
      <c r="J6" s="308"/>
      <c r="K6" s="309" t="s">
        <v>2</v>
      </c>
      <c r="L6" s="307"/>
      <c r="M6" s="307"/>
      <c r="N6" s="308"/>
      <c r="O6" s="309" t="s">
        <v>3</v>
      </c>
      <c r="P6" s="307"/>
      <c r="Q6" s="307"/>
      <c r="R6" s="308"/>
      <c r="S6" s="307" t="s">
        <v>8</v>
      </c>
      <c r="T6" s="307"/>
      <c r="U6" s="307"/>
      <c r="V6" s="308"/>
    </row>
    <row r="7" spans="1:22" ht="32" x14ac:dyDescent="0.2">
      <c r="A7" s="25"/>
      <c r="B7" s="4" t="s">
        <v>12</v>
      </c>
      <c r="C7" s="5" t="s">
        <v>294</v>
      </c>
      <c r="D7" s="6" t="s">
        <v>295</v>
      </c>
      <c r="E7" s="8" t="s">
        <v>239</v>
      </c>
      <c r="F7" s="9" t="s">
        <v>240</v>
      </c>
      <c r="G7" s="5" t="s">
        <v>294</v>
      </c>
      <c r="H7" s="7" t="s">
        <v>295</v>
      </c>
      <c r="I7" s="8" t="s">
        <v>239</v>
      </c>
      <c r="J7" s="9" t="s">
        <v>240</v>
      </c>
      <c r="K7" s="5" t="s">
        <v>294</v>
      </c>
      <c r="L7" s="6" t="s">
        <v>295</v>
      </c>
      <c r="M7" s="8" t="s">
        <v>239</v>
      </c>
      <c r="N7" s="9" t="s">
        <v>240</v>
      </c>
      <c r="O7" s="5" t="s">
        <v>294</v>
      </c>
      <c r="P7" s="6" t="s">
        <v>295</v>
      </c>
      <c r="Q7" s="8" t="s">
        <v>239</v>
      </c>
      <c r="R7" s="9" t="s">
        <v>240</v>
      </c>
      <c r="S7" s="6" t="s">
        <v>294</v>
      </c>
      <c r="T7" s="6" t="s">
        <v>295</v>
      </c>
      <c r="U7" s="8" t="s">
        <v>239</v>
      </c>
      <c r="V7" s="9" t="s">
        <v>240</v>
      </c>
    </row>
    <row r="8" spans="1:22" ht="16" x14ac:dyDescent="0.2">
      <c r="A8" s="24"/>
      <c r="B8" s="214" t="s">
        <v>297</v>
      </c>
      <c r="C8" s="215">
        <v>1.0262753023911369E-2</v>
      </c>
      <c r="D8" s="216">
        <v>8.8522568518694625E-4</v>
      </c>
      <c r="E8" s="94">
        <f>LN(C8)</f>
        <v>-4.5792341493151865</v>
      </c>
      <c r="F8" s="95">
        <f>D8</f>
        <v>8.8522568518694625E-4</v>
      </c>
      <c r="G8" s="215">
        <v>1.1050589923981958E-2</v>
      </c>
      <c r="H8" s="217">
        <v>5.7046216926572363E-3</v>
      </c>
      <c r="I8" s="94">
        <f>LN(G8)</f>
        <v>-4.5052714656577013</v>
      </c>
      <c r="J8" s="95">
        <f>H8</f>
        <v>5.7046216926572363E-3</v>
      </c>
      <c r="K8" s="215">
        <v>2.432762664179211E-4</v>
      </c>
      <c r="L8" s="216">
        <v>2.9524825547148014E-4</v>
      </c>
      <c r="M8" s="94">
        <f>LN(K8)</f>
        <v>-8.3213128615646177</v>
      </c>
      <c r="N8" s="95">
        <f>L8</f>
        <v>2.9524825547148014E-4</v>
      </c>
      <c r="O8" s="218">
        <v>5.498191491131529E-3</v>
      </c>
      <c r="P8" s="219">
        <v>5.095161679579672E-3</v>
      </c>
      <c r="Q8" s="94">
        <f>LN(O8)</f>
        <v>-5.2033360606110612</v>
      </c>
      <c r="R8" s="95">
        <f>P8</f>
        <v>5.095161679579672E-3</v>
      </c>
      <c r="S8" s="218">
        <v>2.7325414959528186E-4</v>
      </c>
      <c r="T8" s="220">
        <v>2.0039698122812592E-4</v>
      </c>
      <c r="U8" s="94">
        <f>LN(S8)</f>
        <v>-8.2051082449468797</v>
      </c>
      <c r="V8" s="95">
        <f>T8</f>
        <v>2.0039698122812592E-4</v>
      </c>
    </row>
    <row r="9" spans="1:22" ht="16" x14ac:dyDescent="0.2">
      <c r="A9" s="24"/>
      <c r="B9" s="214" t="s">
        <v>298</v>
      </c>
      <c r="C9" s="215">
        <v>3.358408094206361E-11</v>
      </c>
      <c r="D9" s="216">
        <v>0.18031551631660608</v>
      </c>
      <c r="E9" s="94">
        <f>LN(C9)</f>
        <v>-24.116968942715502</v>
      </c>
      <c r="F9" s="95">
        <f t="shared" ref="F9:F13" si="0">D9</f>
        <v>0.18031551631660608</v>
      </c>
      <c r="G9" s="215">
        <v>4.9999999999999827E-13</v>
      </c>
      <c r="H9" s="217">
        <v>0.10974721132064617</v>
      </c>
      <c r="I9" s="94">
        <f t="shared" ref="I9:I13" si="1">LN(G9)</f>
        <v>-28.324168296488498</v>
      </c>
      <c r="J9" s="95">
        <f t="shared" ref="J9:J13" si="2">H9</f>
        <v>0.10974721132064617</v>
      </c>
      <c r="K9" s="215">
        <v>0.79097577099168459</v>
      </c>
      <c r="L9" s="216">
        <v>0.19332889713928206</v>
      </c>
      <c r="M9" s="94">
        <f t="shared" ref="M9:M13" si="3">LN(K9)</f>
        <v>-0.23448794254115907</v>
      </c>
      <c r="N9" s="95">
        <f t="shared" ref="N9:N13" si="4">L9</f>
        <v>0.19332889713928206</v>
      </c>
      <c r="O9" s="215">
        <v>1.3720790802151868E-2</v>
      </c>
      <c r="P9" s="217">
        <v>0.11216725202724696</v>
      </c>
      <c r="Q9" s="94">
        <f t="shared" ref="Q9:Q13" si="5">LN(O9)</f>
        <v>-4.2888430197046334</v>
      </c>
      <c r="R9" s="95">
        <f t="shared" ref="R9:R13" si="6">P9</f>
        <v>0.11216725202724696</v>
      </c>
      <c r="S9" s="215">
        <v>0.24329239036966804</v>
      </c>
      <c r="T9" s="216">
        <v>6.755047266342272E-2</v>
      </c>
      <c r="U9" s="94">
        <f t="shared" ref="U9:U13" si="7">LN(S9)</f>
        <v>-1.4134913064196912</v>
      </c>
      <c r="V9" s="95">
        <f t="shared" ref="V9:V13" si="8">T9</f>
        <v>6.755047266342272E-2</v>
      </c>
    </row>
    <row r="10" spans="1:22" ht="16" x14ac:dyDescent="0.2">
      <c r="A10" s="24"/>
      <c r="B10" s="214" t="s">
        <v>299</v>
      </c>
      <c r="C10" s="215">
        <v>2.1825283888841857E-3</v>
      </c>
      <c r="D10" s="216">
        <v>4.2838610360828892E-3</v>
      </c>
      <c r="E10" s="94">
        <f t="shared" ref="E10:E13" si="9">LN(C10)</f>
        <v>-6.1272712628280415</v>
      </c>
      <c r="F10" s="95">
        <f t="shared" si="0"/>
        <v>4.2838610360828892E-3</v>
      </c>
      <c r="G10" s="215">
        <v>1.0314560124374485E-2</v>
      </c>
      <c r="H10" s="217">
        <v>6.1122893201501606E-3</v>
      </c>
      <c r="I10" s="94">
        <f t="shared" si="1"/>
        <v>-4.5741987776363207</v>
      </c>
      <c r="J10" s="95">
        <f t="shared" si="2"/>
        <v>6.1122893201501606E-3</v>
      </c>
      <c r="K10" s="215">
        <v>1.3261955767881682E-5</v>
      </c>
      <c r="L10" s="216">
        <v>2.1960388534196288E-5</v>
      </c>
      <c r="M10" s="94">
        <f t="shared" si="3"/>
        <v>-11.230611090275636</v>
      </c>
      <c r="N10" s="95">
        <f t="shared" si="4"/>
        <v>2.1960388534196288E-5</v>
      </c>
      <c r="O10" s="215">
        <v>1.7245229542043029E-2</v>
      </c>
      <c r="P10" s="217">
        <v>1.6245854917083305E-3</v>
      </c>
      <c r="Q10" s="94">
        <f t="shared" si="5"/>
        <v>-4.0602197220386582</v>
      </c>
      <c r="R10" s="95">
        <f t="shared" si="6"/>
        <v>1.6245854917083305E-3</v>
      </c>
      <c r="S10" s="215">
        <v>1.4446952203994605E-2</v>
      </c>
      <c r="T10" s="216">
        <v>4.3872181235929018E-6</v>
      </c>
      <c r="U10" s="94">
        <f t="shared" si="7"/>
        <v>-4.2372718068092583</v>
      </c>
      <c r="V10" s="95">
        <f t="shared" si="8"/>
        <v>4.3872181235929018E-6</v>
      </c>
    </row>
    <row r="11" spans="1:22" ht="16" x14ac:dyDescent="0.2">
      <c r="A11" s="24"/>
      <c r="B11" s="214" t="s">
        <v>300</v>
      </c>
      <c r="C11" s="215">
        <v>0.29904863199407866</v>
      </c>
      <c r="D11" s="216">
        <v>0.56576349322207697</v>
      </c>
      <c r="E11" s="94">
        <f t="shared" si="9"/>
        <v>-1.2071490700077065</v>
      </c>
      <c r="F11" s="95">
        <f t="shared" si="0"/>
        <v>0.56576349322207697</v>
      </c>
      <c r="G11" s="215">
        <v>4.362022267738264E-3</v>
      </c>
      <c r="H11" s="217">
        <v>3.6211086630142278E-5</v>
      </c>
      <c r="I11" s="94">
        <f t="shared" si="1"/>
        <v>-5.4348195062780258</v>
      </c>
      <c r="J11" s="95">
        <f t="shared" si="2"/>
        <v>3.6211086630142278E-5</v>
      </c>
      <c r="K11" s="215">
        <v>1.8763022076137708</v>
      </c>
      <c r="L11" s="216">
        <v>0.22318783126059411</v>
      </c>
      <c r="M11" s="94">
        <f t="shared" si="3"/>
        <v>0.62930292908874985</v>
      </c>
      <c r="N11" s="95">
        <f t="shared" si="4"/>
        <v>0.22318783126059411</v>
      </c>
      <c r="O11" s="215">
        <v>0.70549281899550453</v>
      </c>
      <c r="P11" s="217">
        <v>0.38047219974999136</v>
      </c>
      <c r="Q11" s="94">
        <f t="shared" si="5"/>
        <v>-0.3488586863441826</v>
      </c>
      <c r="R11" s="95">
        <f t="shared" si="6"/>
        <v>0.38047219974999136</v>
      </c>
      <c r="S11" s="215">
        <v>1.0090731771779824</v>
      </c>
      <c r="T11" s="216">
        <v>0.16004412598369772</v>
      </c>
      <c r="U11" s="94">
        <f t="shared" si="7"/>
        <v>9.0322631995621971E-3</v>
      </c>
      <c r="V11" s="95">
        <f t="shared" si="8"/>
        <v>0.16004412598369772</v>
      </c>
    </row>
    <row r="12" spans="1:22" ht="16" x14ac:dyDescent="0.2">
      <c r="A12" s="24"/>
      <c r="B12" s="214" t="s">
        <v>301</v>
      </c>
      <c r="C12" s="215">
        <v>3.780320604053785E-4</v>
      </c>
      <c r="D12" s="216">
        <v>1.0821863165152337E-3</v>
      </c>
      <c r="E12" s="94">
        <f t="shared" si="9"/>
        <v>-7.8805315500541058</v>
      </c>
      <c r="F12" s="95">
        <f t="shared" si="0"/>
        <v>1.0821863165152337E-3</v>
      </c>
      <c r="G12" s="215">
        <v>1.0475542749963076E-4</v>
      </c>
      <c r="H12" s="217">
        <v>4.4412819089122309E-4</v>
      </c>
      <c r="I12" s="94">
        <f t="shared" si="1"/>
        <v>-9.1638821866653597</v>
      </c>
      <c r="J12" s="95">
        <f t="shared" si="2"/>
        <v>4.4412819089122309E-4</v>
      </c>
      <c r="K12" s="215">
        <v>1.5217890973559184E-2</v>
      </c>
      <c r="L12" s="216">
        <v>4.4013893320794464E-6</v>
      </c>
      <c r="M12" s="94">
        <f t="shared" si="3"/>
        <v>-4.1852835055615794</v>
      </c>
      <c r="N12" s="95">
        <f t="shared" si="4"/>
        <v>4.4013893320794464E-6</v>
      </c>
      <c r="O12" s="215">
        <v>1.6158543822027385E-5</v>
      </c>
      <c r="P12" s="217">
        <v>3.8147496202113584E-5</v>
      </c>
      <c r="Q12" s="94">
        <f t="shared" si="5"/>
        <v>-11.033061618954534</v>
      </c>
      <c r="R12" s="95">
        <f t="shared" si="6"/>
        <v>3.8147496202113584E-5</v>
      </c>
      <c r="S12" s="215">
        <v>6.2330521521325821E-5</v>
      </c>
      <c r="T12" s="216">
        <v>1.7657693967440435E-4</v>
      </c>
      <c r="U12" s="94">
        <f t="shared" si="7"/>
        <v>-9.6830593400787937</v>
      </c>
      <c r="V12" s="95">
        <f t="shared" si="8"/>
        <v>1.7657693967440435E-4</v>
      </c>
    </row>
    <row r="13" spans="1:22" ht="16" x14ac:dyDescent="0.2">
      <c r="A13" s="24"/>
      <c r="B13" s="221" t="s">
        <v>302</v>
      </c>
      <c r="C13" s="222">
        <v>0.21648776963088343</v>
      </c>
      <c r="D13" s="223">
        <v>0.17415973531339507</v>
      </c>
      <c r="E13" s="110">
        <f t="shared" si="9"/>
        <v>-1.5302212244476034</v>
      </c>
      <c r="F13" s="111">
        <f t="shared" si="0"/>
        <v>0.17415973531339507</v>
      </c>
      <c r="G13" s="222">
        <v>0.32405972126395782</v>
      </c>
      <c r="H13" s="224">
        <v>0.19223313230112987</v>
      </c>
      <c r="I13" s="110">
        <f t="shared" si="1"/>
        <v>-1.1268274552867941</v>
      </c>
      <c r="J13" s="111">
        <f t="shared" si="2"/>
        <v>0.19223313230112987</v>
      </c>
      <c r="K13" s="222">
        <v>7.8461949501476475E-2</v>
      </c>
      <c r="L13" s="223">
        <v>4.5684842445671371E-2</v>
      </c>
      <c r="M13" s="110">
        <f t="shared" si="3"/>
        <v>-2.5451414914347712</v>
      </c>
      <c r="N13" s="111">
        <f t="shared" si="4"/>
        <v>4.5684842445671371E-2</v>
      </c>
      <c r="O13" s="222">
        <v>0.4421091864971286</v>
      </c>
      <c r="P13" s="224">
        <v>0.11138573469379663</v>
      </c>
      <c r="Q13" s="110">
        <f t="shared" si="5"/>
        <v>-0.81619839913685255</v>
      </c>
      <c r="R13" s="111">
        <f t="shared" si="6"/>
        <v>0.11138573469379663</v>
      </c>
      <c r="S13" s="222">
        <v>0.49603678909463539</v>
      </c>
      <c r="T13" s="223">
        <v>0.12211789796236601</v>
      </c>
      <c r="U13" s="110">
        <f t="shared" si="7"/>
        <v>-0.70110518344601891</v>
      </c>
      <c r="V13" s="111">
        <f t="shared" si="8"/>
        <v>0.12211789796236601</v>
      </c>
    </row>
    <row r="14" spans="1:22" ht="20" x14ac:dyDescent="0.2">
      <c r="A14" s="24"/>
      <c r="B14" s="25"/>
      <c r="C14" s="92"/>
      <c r="D14" s="92"/>
      <c r="E14" s="25"/>
      <c r="F14" s="112"/>
      <c r="G14" s="25"/>
      <c r="H14" s="225"/>
      <c r="I14" s="225"/>
      <c r="J14" s="226"/>
      <c r="K14" s="25"/>
      <c r="L14" s="25"/>
      <c r="M14" s="25"/>
      <c r="N14" s="25"/>
      <c r="O14" s="25"/>
      <c r="P14" s="25"/>
    </row>
    <row r="15" spans="1:22" ht="20" x14ac:dyDescent="0.2">
      <c r="A15" s="24"/>
      <c r="B15" s="25"/>
      <c r="C15" s="92"/>
      <c r="D15" s="92"/>
      <c r="E15" s="25"/>
      <c r="F15" s="112"/>
      <c r="G15" s="25"/>
      <c r="H15" s="225"/>
      <c r="I15" s="225"/>
      <c r="J15" s="226"/>
      <c r="K15" s="25"/>
      <c r="L15" s="25"/>
      <c r="M15" s="25"/>
      <c r="N15" s="25"/>
      <c r="O15" s="25"/>
      <c r="P15" s="25"/>
    </row>
    <row r="16" spans="1:22" ht="20" x14ac:dyDescent="0.2">
      <c r="A16" s="24"/>
      <c r="B16" s="25"/>
      <c r="C16" s="92"/>
      <c r="D16" s="92"/>
      <c r="E16" s="25"/>
      <c r="F16" s="112"/>
      <c r="G16" s="25"/>
      <c r="H16" s="225"/>
      <c r="I16" s="225"/>
      <c r="J16" s="226"/>
      <c r="K16" s="25"/>
      <c r="L16" s="25"/>
      <c r="M16" s="25"/>
      <c r="N16" s="25"/>
      <c r="O16" s="25"/>
      <c r="P16" s="25"/>
    </row>
    <row r="17" spans="1:16" ht="16" x14ac:dyDescent="0.2">
      <c r="A17" s="24"/>
      <c r="B17" s="113"/>
      <c r="C17" s="92"/>
      <c r="D17" s="92"/>
      <c r="E17" s="25"/>
      <c r="F17" s="112"/>
      <c r="G17" s="25"/>
      <c r="H17" s="25"/>
      <c r="I17" s="25"/>
      <c r="J17" s="25"/>
      <c r="K17" s="25"/>
      <c r="L17" s="25"/>
      <c r="M17" s="25"/>
      <c r="N17" s="25"/>
      <c r="O17" s="25"/>
      <c r="P17" s="25"/>
    </row>
    <row r="18" spans="1:16" ht="16" x14ac:dyDescent="0.2">
      <c r="A18" s="24"/>
      <c r="B18" s="25"/>
      <c r="C18" s="92"/>
      <c r="D18" s="92"/>
      <c r="E18" s="25"/>
      <c r="F18" s="112"/>
      <c r="G18" s="25"/>
      <c r="H18" s="25"/>
      <c r="I18" s="25"/>
      <c r="J18" s="25"/>
      <c r="K18" s="25"/>
      <c r="L18" s="25"/>
      <c r="M18" s="25"/>
      <c r="N18" s="25"/>
      <c r="O18" s="25"/>
      <c r="P18" s="25"/>
    </row>
    <row r="19" spans="1:16" ht="16" x14ac:dyDescent="0.2">
      <c r="A19" s="24"/>
      <c r="B19" s="25"/>
      <c r="C19" s="92"/>
      <c r="D19" s="92"/>
      <c r="E19" s="25"/>
      <c r="F19" s="112"/>
      <c r="G19" s="25"/>
      <c r="H19" s="25"/>
      <c r="I19" s="25"/>
      <c r="J19" s="25"/>
      <c r="K19" s="25"/>
      <c r="L19" s="25"/>
      <c r="M19" s="25"/>
      <c r="N19" s="25"/>
      <c r="O19" s="25"/>
      <c r="P19" s="25"/>
    </row>
    <row r="20" spans="1:16" ht="16" x14ac:dyDescent="0.2">
      <c r="A20" s="24"/>
      <c r="B20" s="25"/>
      <c r="C20" s="92"/>
      <c r="D20" s="92"/>
      <c r="E20" s="25"/>
      <c r="F20" s="112"/>
      <c r="G20" s="25"/>
      <c r="H20" s="25"/>
      <c r="I20" s="25"/>
      <c r="J20" s="25"/>
      <c r="K20" s="25"/>
      <c r="L20" s="25"/>
      <c r="M20" s="25"/>
      <c r="N20" s="25"/>
      <c r="O20" s="25"/>
      <c r="P20" s="25"/>
    </row>
    <row r="21" spans="1:16" ht="16" x14ac:dyDescent="0.2">
      <c r="A21" s="24"/>
      <c r="B21" s="25"/>
      <c r="C21" s="92"/>
      <c r="D21" s="92"/>
      <c r="E21" s="25"/>
      <c r="F21" s="112"/>
      <c r="G21" s="25"/>
      <c r="H21" s="25"/>
      <c r="I21" s="25"/>
      <c r="J21" s="25"/>
      <c r="K21" s="25"/>
      <c r="L21" s="25"/>
      <c r="M21" s="25"/>
      <c r="N21" s="25"/>
      <c r="O21" s="25"/>
      <c r="P21" s="25"/>
    </row>
    <row r="22" spans="1:16" ht="16" x14ac:dyDescent="0.2">
      <c r="A22" s="24"/>
      <c r="B22" s="25"/>
      <c r="C22" s="92"/>
      <c r="D22" s="92"/>
      <c r="E22" s="25"/>
      <c r="F22" s="112"/>
      <c r="G22" s="25"/>
      <c r="H22" s="25"/>
      <c r="I22" s="25"/>
      <c r="J22" s="25"/>
      <c r="K22" s="25"/>
      <c r="L22" s="25"/>
      <c r="M22" s="25"/>
      <c r="N22" s="25"/>
      <c r="O22" s="25"/>
      <c r="P22" s="25"/>
    </row>
    <row r="23" spans="1:16" ht="16" x14ac:dyDescent="0.2">
      <c r="A23" s="24"/>
      <c r="B23" s="25"/>
      <c r="C23" s="92"/>
      <c r="D23" s="92"/>
      <c r="E23" s="25"/>
      <c r="F23" s="112"/>
      <c r="G23" s="25"/>
      <c r="H23" s="25"/>
      <c r="I23" s="25"/>
      <c r="J23" s="25"/>
      <c r="K23" s="25"/>
      <c r="L23" s="25"/>
      <c r="M23" s="25"/>
      <c r="N23" s="25"/>
      <c r="O23" s="25"/>
      <c r="P23" s="25"/>
    </row>
    <row r="24" spans="1:16" ht="16" x14ac:dyDescent="0.2">
      <c r="A24" s="24"/>
      <c r="B24" s="25"/>
      <c r="C24" s="92"/>
      <c r="D24" s="92"/>
      <c r="E24" s="25"/>
      <c r="F24" s="112"/>
      <c r="G24" s="25"/>
      <c r="H24" s="25"/>
      <c r="I24" s="25"/>
      <c r="J24" s="25"/>
      <c r="K24" s="25"/>
      <c r="L24" s="25"/>
      <c r="M24" s="25"/>
      <c r="N24" s="25"/>
      <c r="O24" s="25"/>
      <c r="P24" s="25"/>
    </row>
    <row r="25" spans="1:16" ht="16" x14ac:dyDescent="0.2">
      <c r="A25" s="24"/>
      <c r="B25" s="45"/>
      <c r="C25" s="92"/>
      <c r="D25" s="92"/>
      <c r="E25" s="25"/>
      <c r="F25" s="112"/>
      <c r="G25" s="25"/>
      <c r="H25" s="25"/>
      <c r="I25" s="25"/>
      <c r="J25" s="25"/>
      <c r="K25" s="25"/>
      <c r="L25" s="25"/>
      <c r="M25" s="25"/>
      <c r="N25" s="25"/>
      <c r="O25" s="25"/>
      <c r="P25" s="25"/>
    </row>
    <row r="26" spans="1:16" ht="16" x14ac:dyDescent="0.2">
      <c r="A26" s="24"/>
      <c r="B26" s="45"/>
      <c r="C26" s="92"/>
      <c r="D26" s="92"/>
      <c r="E26" s="25"/>
      <c r="F26" s="112"/>
      <c r="G26" s="25"/>
      <c r="H26" s="25"/>
      <c r="I26" s="25"/>
      <c r="J26" s="25"/>
      <c r="K26" s="25"/>
      <c r="L26" s="25"/>
      <c r="M26" s="25"/>
      <c r="N26" s="25"/>
      <c r="O26" s="25"/>
      <c r="P26" s="25"/>
    </row>
    <row r="27" spans="1:16" ht="16" x14ac:dyDescent="0.2">
      <c r="A27" s="25"/>
      <c r="B27" s="45"/>
      <c r="C27" s="92"/>
      <c r="D27" s="92"/>
      <c r="E27" s="25"/>
      <c r="F27" s="112"/>
      <c r="G27" s="25"/>
      <c r="H27" s="25"/>
      <c r="I27" s="25"/>
      <c r="J27" s="25"/>
      <c r="K27" s="25"/>
      <c r="L27" s="25"/>
      <c r="M27" s="25"/>
      <c r="N27" s="25"/>
      <c r="O27" s="25"/>
      <c r="P27" s="25"/>
    </row>
    <row r="28" spans="1:16" ht="16" x14ac:dyDescent="0.2">
      <c r="A28" s="25"/>
      <c r="B28" s="45"/>
      <c r="C28" s="92"/>
      <c r="D28" s="92"/>
      <c r="E28" s="25"/>
      <c r="F28" s="112"/>
      <c r="G28" s="25"/>
      <c r="H28" s="25"/>
      <c r="I28" s="25"/>
      <c r="J28" s="25"/>
      <c r="K28" s="25"/>
      <c r="L28" s="25"/>
      <c r="M28" s="25"/>
      <c r="N28" s="25"/>
      <c r="O28" s="25"/>
      <c r="P28" s="25"/>
    </row>
    <row r="29" spans="1:16" ht="16" x14ac:dyDescent="0.2">
      <c r="A29" s="25"/>
      <c r="B29" s="45"/>
      <c r="C29" s="92"/>
      <c r="D29" s="92"/>
      <c r="E29" s="25"/>
      <c r="F29" s="112"/>
      <c r="G29" s="25"/>
      <c r="H29" s="25"/>
      <c r="I29" s="25"/>
      <c r="J29" s="25"/>
      <c r="K29" s="25"/>
      <c r="L29" s="25"/>
      <c r="M29" s="25"/>
      <c r="N29" s="25"/>
      <c r="O29" s="25"/>
      <c r="P29" s="25"/>
    </row>
    <row r="30" spans="1:16" ht="16" x14ac:dyDescent="0.2">
      <c r="A30" s="25"/>
      <c r="B30" s="45"/>
      <c r="C30" s="92"/>
      <c r="D30" s="92"/>
      <c r="E30" s="25"/>
      <c r="F30" s="112"/>
      <c r="G30" s="25"/>
      <c r="H30" s="25"/>
      <c r="I30" s="25"/>
      <c r="J30" s="25"/>
      <c r="K30" s="25"/>
      <c r="L30" s="25"/>
      <c r="M30" s="25"/>
      <c r="N30" s="25"/>
      <c r="O30" s="25"/>
      <c r="P30" s="25"/>
    </row>
    <row r="31" spans="1:16" x14ac:dyDescent="0.2">
      <c r="A31" s="25"/>
      <c r="B31" s="25"/>
      <c r="C31" s="25"/>
      <c r="D31" s="25"/>
      <c r="E31" s="25"/>
      <c r="F31" s="25"/>
      <c r="G31" s="25"/>
      <c r="H31" s="25"/>
      <c r="I31" s="25"/>
      <c r="J31" s="41"/>
      <c r="K31" s="25"/>
      <c r="L31" s="25"/>
      <c r="M31" s="25"/>
      <c r="N31" s="25"/>
      <c r="O31" s="25"/>
      <c r="P31" s="25"/>
    </row>
    <row r="32" spans="1:16" x14ac:dyDescent="0.2">
      <c r="A32" s="25"/>
      <c r="B32" s="25"/>
      <c r="C32" s="25"/>
      <c r="D32" s="25"/>
      <c r="E32" s="25"/>
      <c r="F32" s="25"/>
      <c r="G32" s="25"/>
      <c r="H32" s="25"/>
      <c r="I32" s="25"/>
      <c r="J32" s="25"/>
      <c r="K32" s="25"/>
      <c r="L32" s="25"/>
      <c r="M32" s="25"/>
      <c r="N32" s="25"/>
      <c r="O32" s="25"/>
      <c r="P32" s="25"/>
    </row>
    <row r="33" spans="1:16" x14ac:dyDescent="0.2">
      <c r="A33" s="25"/>
      <c r="B33" s="25"/>
      <c r="C33" s="25"/>
      <c r="D33" s="25"/>
      <c r="E33" s="25"/>
      <c r="F33" s="25"/>
      <c r="G33" s="25"/>
      <c r="H33" s="25"/>
      <c r="I33" s="25"/>
      <c r="J33" s="25"/>
      <c r="K33" s="25"/>
      <c r="L33" s="25"/>
      <c r="M33" s="25"/>
      <c r="N33" s="25"/>
      <c r="O33" s="25"/>
      <c r="P33" s="25"/>
    </row>
    <row r="34" spans="1:16" x14ac:dyDescent="0.2">
      <c r="A34" s="25"/>
      <c r="B34" s="25"/>
      <c r="C34" s="25"/>
      <c r="D34" s="25"/>
      <c r="E34" s="25"/>
      <c r="F34" s="25"/>
      <c r="G34" s="25"/>
      <c r="H34" s="25"/>
      <c r="I34" s="25"/>
      <c r="J34" s="25"/>
      <c r="K34" s="25"/>
      <c r="L34" s="25"/>
      <c r="M34" s="25"/>
      <c r="N34" s="25"/>
      <c r="O34" s="25"/>
      <c r="P34" s="25"/>
    </row>
    <row r="35" spans="1:16" x14ac:dyDescent="0.2">
      <c r="A35" s="25"/>
      <c r="B35" s="25"/>
      <c r="C35" s="25"/>
      <c r="D35" s="25"/>
      <c r="E35" s="25"/>
      <c r="F35" s="25"/>
      <c r="G35" s="25"/>
      <c r="H35" s="25"/>
      <c r="I35" s="25"/>
      <c r="J35" s="25"/>
      <c r="K35" s="25"/>
      <c r="L35" s="25"/>
      <c r="M35" s="25"/>
      <c r="N35" s="25"/>
      <c r="O35" s="25"/>
      <c r="P35" s="25"/>
    </row>
    <row r="36" spans="1:16" x14ac:dyDescent="0.2">
      <c r="A36" s="25"/>
      <c r="B36" s="25"/>
      <c r="C36" s="25"/>
      <c r="D36" s="25"/>
      <c r="E36" s="25"/>
      <c r="F36" s="25"/>
      <c r="G36" s="25"/>
      <c r="H36" s="25"/>
      <c r="I36" s="25"/>
      <c r="J36" s="25"/>
      <c r="K36" s="25"/>
      <c r="L36" s="25"/>
      <c r="M36" s="25"/>
      <c r="N36" s="25"/>
    </row>
    <row r="37" spans="1:16" x14ac:dyDescent="0.2">
      <c r="A37" s="25"/>
      <c r="B37" s="25"/>
      <c r="C37" s="25"/>
      <c r="D37" s="25"/>
      <c r="E37" s="25"/>
      <c r="F37" s="25"/>
      <c r="G37" s="25"/>
      <c r="H37" s="25"/>
      <c r="I37" s="25"/>
      <c r="J37" s="25"/>
      <c r="K37" s="25"/>
      <c r="L37" s="25"/>
      <c r="M37" s="25"/>
      <c r="N37" s="25"/>
    </row>
    <row r="38" spans="1:16" x14ac:dyDescent="0.2">
      <c r="A38" s="25"/>
      <c r="B38" s="25"/>
      <c r="C38" s="25"/>
      <c r="D38" s="25"/>
      <c r="E38" s="25"/>
      <c r="F38" s="25"/>
      <c r="G38" s="25"/>
      <c r="H38" s="25"/>
      <c r="I38" s="25"/>
      <c r="J38" s="25"/>
      <c r="K38" s="25"/>
      <c r="L38" s="25"/>
      <c r="M38" s="25"/>
      <c r="N38" s="25"/>
    </row>
  </sheetData>
  <mergeCells count="6">
    <mergeCell ref="S6:V6"/>
    <mergeCell ref="B4:J4"/>
    <mergeCell ref="C6:F6"/>
    <mergeCell ref="G6:J6"/>
    <mergeCell ref="K6:N6"/>
    <mergeCell ref="O6:R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672B-A687-D147-A1E7-6AD5313DFA85}">
  <sheetPr>
    <tabColor theme="7" tint="0.79998168889431442"/>
  </sheetPr>
  <dimension ref="A1:U47"/>
  <sheetViews>
    <sheetView zoomScale="75" workbookViewId="0">
      <selection activeCell="X9013" sqref="X9013"/>
    </sheetView>
  </sheetViews>
  <sheetFormatPr baseColWidth="10" defaultColWidth="15.83203125" defaultRowHeight="20" customHeight="1" x14ac:dyDescent="0.2"/>
  <cols>
    <col min="1" max="1" width="21" style="17" bestFit="1" customWidth="1"/>
    <col min="2" max="2" width="19.5" style="17" bestFit="1" customWidth="1"/>
    <col min="3" max="3" width="10.5" style="17" bestFit="1" customWidth="1"/>
    <col min="4" max="4" width="11.1640625" style="17" bestFit="1" customWidth="1"/>
    <col min="5" max="5" width="21" style="17" bestFit="1" customWidth="1"/>
    <col min="6" max="6" width="16.33203125" style="17" bestFit="1" customWidth="1"/>
    <col min="7" max="7" width="17.33203125" style="17" bestFit="1" customWidth="1"/>
    <col min="8" max="8" width="15.83203125" style="17" customWidth="1"/>
    <col min="9" max="9" width="30.33203125" style="17" bestFit="1" customWidth="1"/>
    <col min="10" max="10" width="30.33203125" style="17" customWidth="1"/>
    <col min="11" max="11" width="20.5" style="17" bestFit="1" customWidth="1"/>
    <col min="12" max="12" width="25.5" style="17" bestFit="1" customWidth="1"/>
    <col min="13" max="16384" width="15.83203125" style="17"/>
  </cols>
  <sheetData>
    <row r="1" spans="1:21" ht="20" customHeight="1" x14ac:dyDescent="0.2">
      <c r="A1" s="311" t="s">
        <v>245</v>
      </c>
      <c r="B1" s="311"/>
      <c r="C1" s="311"/>
      <c r="D1" s="311"/>
      <c r="E1" s="311"/>
      <c r="G1" s="311" t="s">
        <v>246</v>
      </c>
      <c r="H1" s="311"/>
      <c r="K1" s="311" t="s">
        <v>289</v>
      </c>
      <c r="L1" s="311"/>
      <c r="M1" s="311"/>
      <c r="N1" s="311"/>
      <c r="O1" s="311"/>
      <c r="P1" s="311"/>
      <c r="Q1" s="311"/>
      <c r="R1" s="311"/>
      <c r="S1" s="311"/>
      <c r="T1" s="311"/>
    </row>
    <row r="2" spans="1:21" ht="20" customHeight="1" x14ac:dyDescent="0.2">
      <c r="A2" s="18" t="s">
        <v>27</v>
      </c>
      <c r="B2" s="18" t="s">
        <v>247</v>
      </c>
      <c r="C2" s="311" t="s">
        <v>248</v>
      </c>
      <c r="D2" s="311"/>
      <c r="E2" s="18" t="s">
        <v>249</v>
      </c>
      <c r="G2" s="18" t="s">
        <v>27</v>
      </c>
      <c r="H2" s="18" t="s">
        <v>10314</v>
      </c>
      <c r="I2" s="18" t="s">
        <v>206</v>
      </c>
      <c r="J2" s="18"/>
      <c r="K2" s="18" t="s">
        <v>258</v>
      </c>
      <c r="L2" s="18" t="s">
        <v>292</v>
      </c>
      <c r="M2" s="18" t="s">
        <v>93</v>
      </c>
      <c r="N2" s="18" t="s">
        <v>28</v>
      </c>
      <c r="O2" s="18" t="s">
        <v>21</v>
      </c>
      <c r="P2" s="18" t="s">
        <v>94</v>
      </c>
      <c r="Q2" s="18" t="s">
        <v>29</v>
      </c>
      <c r="R2" s="18" t="s">
        <v>30</v>
      </c>
      <c r="S2" s="18" t="s">
        <v>31</v>
      </c>
      <c r="T2" s="18" t="s">
        <v>22</v>
      </c>
      <c r="U2" s="18" t="s">
        <v>291</v>
      </c>
    </row>
    <row r="3" spans="1:21" ht="20" customHeight="1" x14ac:dyDescent="0.2">
      <c r="A3" s="17" t="s">
        <v>93</v>
      </c>
      <c r="B3" s="17" t="s">
        <v>250</v>
      </c>
      <c r="C3" s="310" t="s">
        <v>251</v>
      </c>
      <c r="D3" s="310"/>
      <c r="E3" s="17">
        <v>0.80200000000000005</v>
      </c>
      <c r="G3" s="17" t="s">
        <v>252</v>
      </c>
      <c r="H3" s="17">
        <v>10</v>
      </c>
      <c r="I3" s="17" t="s">
        <v>253</v>
      </c>
      <c r="K3" s="18" t="s">
        <v>276</v>
      </c>
      <c r="L3" s="16" t="s">
        <v>98</v>
      </c>
      <c r="M3" s="115">
        <f>'1.5.UVintensity'!$H$3*'1.5.UVintensity'!$E$3*'1.5.UVintensity'!E14</f>
        <v>8.02</v>
      </c>
      <c r="N3" s="115">
        <f>'1.5.UVintensity'!$H$3*'1.5.UVintensity'!$E$4*'1.5.UVintensity'!E14</f>
        <v>11.78</v>
      </c>
      <c r="O3" s="115">
        <f>'1.5.UVintensity'!$H$3*'1.5.UVintensity'!$E$5*'1.5.UVintensity'!E14</f>
        <v>5.23</v>
      </c>
      <c r="P3" s="115">
        <f>'1.5.UVintensity'!$H$3*'1.5.UVintensity'!$E$6*'1.5.UVintensity'!E14</f>
        <v>13.819999999999999</v>
      </c>
      <c r="Q3" s="115">
        <f>'1.5.UVintensity'!$H$3*'1.5.UVintensity'!$E$7*'1.5.UVintensity'!E14</f>
        <v>5.629999999999999</v>
      </c>
      <c r="R3" s="115">
        <f>'1.5.UVintensity'!$H$3*'1.5.UVintensity'!$E$8*'1.5.UVintensity'!E14</f>
        <v>13.65</v>
      </c>
      <c r="S3" s="115">
        <f>'1.5.UVintensity'!$H$3*'1.5.UVintensity'!$E$9*'1.5.UVintensity'!E14</f>
        <v>3.6399999999999997</v>
      </c>
      <c r="T3" s="115">
        <f>'1.5.UVintensity'!$H$3*'1.5.UVintensity'!$E$10*'1.5.UVintensity'!E14</f>
        <v>11.850000000000001</v>
      </c>
      <c r="U3" s="116">
        <f>H3</f>
        <v>10</v>
      </c>
    </row>
    <row r="4" spans="1:21" ht="20" customHeight="1" x14ac:dyDescent="0.2">
      <c r="A4" s="17" t="s">
        <v>28</v>
      </c>
      <c r="B4" s="17" t="s">
        <v>254</v>
      </c>
      <c r="C4" s="310" t="s">
        <v>255</v>
      </c>
      <c r="D4" s="310"/>
      <c r="E4" s="17">
        <v>1.1779999999999999</v>
      </c>
      <c r="K4" s="18" t="s">
        <v>278</v>
      </c>
      <c r="L4" s="16" t="s">
        <v>118</v>
      </c>
      <c r="M4" s="115">
        <f>'1.5.UVintensity'!$H$3*'1.5.UVintensity'!$E$3*'1.5.UVintensity'!E15</f>
        <v>0</v>
      </c>
      <c r="N4" s="115">
        <f>'1.5.UVintensity'!$H$3*'1.5.UVintensity'!$E$4*'1.5.UVintensity'!E15</f>
        <v>0</v>
      </c>
      <c r="O4" s="115">
        <f>'1.5.UVintensity'!$H$3*'1.5.UVintensity'!$E$5*'1.5.UVintensity'!E15</f>
        <v>0</v>
      </c>
      <c r="P4" s="115">
        <f>'1.5.UVintensity'!$H$3*'1.5.UVintensity'!$E$6*'1.5.UVintensity'!E15</f>
        <v>0</v>
      </c>
      <c r="Q4" s="115">
        <f>'1.5.UVintensity'!$H$3*'1.5.UVintensity'!$E$7*'1.5.UVintensity'!E15</f>
        <v>0</v>
      </c>
      <c r="R4" s="115">
        <f>'1.5.UVintensity'!$H$3*'1.5.UVintensity'!$E$8*'1.5.UVintensity'!E15</f>
        <v>0</v>
      </c>
      <c r="S4" s="115">
        <f>'1.5.UVintensity'!$H$3*'1.5.UVintensity'!$E$9*'1.5.UVintensity'!E15</f>
        <v>0</v>
      </c>
      <c r="T4" s="115">
        <f>'1.5.UVintensity'!$H$3*'1.5.UVintensity'!$E$10*'1.5.UVintensity'!E15</f>
        <v>0</v>
      </c>
      <c r="U4" s="116">
        <f t="shared" ref="U4:U14" si="0">AVERAGE(M4:T4)</f>
        <v>0</v>
      </c>
    </row>
    <row r="5" spans="1:21" ht="20" customHeight="1" x14ac:dyDescent="0.2">
      <c r="A5" s="17" t="s">
        <v>21</v>
      </c>
      <c r="B5" s="17" t="s">
        <v>256</v>
      </c>
      <c r="C5" s="310" t="s">
        <v>257</v>
      </c>
      <c r="D5" s="310"/>
      <c r="E5" s="17">
        <v>0.52300000000000002</v>
      </c>
      <c r="G5" s="18" t="s">
        <v>258</v>
      </c>
      <c r="H5" s="18" t="s">
        <v>290</v>
      </c>
      <c r="I5" s="18" t="s">
        <v>206</v>
      </c>
      <c r="K5" s="18" t="s">
        <v>279</v>
      </c>
      <c r="L5" s="16" t="s">
        <v>117</v>
      </c>
      <c r="M5" s="115">
        <f>'1.5.UVintensity'!$H$3*'1.5.UVintensity'!$E$3*'1.5.UVintensity'!E16</f>
        <v>0</v>
      </c>
      <c r="N5" s="115">
        <f>'1.5.UVintensity'!$H$3*'1.5.UVintensity'!$E$4*'1.5.UVintensity'!E16</f>
        <v>0</v>
      </c>
      <c r="O5" s="115">
        <f>'1.5.UVintensity'!$H$3*'1.5.UVintensity'!$E$5*'1.5.UVintensity'!E16</f>
        <v>0</v>
      </c>
      <c r="P5" s="115">
        <f>'1.5.UVintensity'!$H$3*'1.5.UVintensity'!$E$6*'1.5.UVintensity'!E16</f>
        <v>0</v>
      </c>
      <c r="Q5" s="115">
        <f>'1.5.UVintensity'!$H$3*'1.5.UVintensity'!$E$7*'1.5.UVintensity'!E16</f>
        <v>0</v>
      </c>
      <c r="R5" s="115">
        <f>'1.5.UVintensity'!$H$3*'1.5.UVintensity'!$E$8*'1.5.UVintensity'!E16</f>
        <v>0</v>
      </c>
      <c r="S5" s="115">
        <f>'1.5.UVintensity'!$H$3*'1.5.UVintensity'!$E$9*'1.5.UVintensity'!E16</f>
        <v>0</v>
      </c>
      <c r="T5" s="115">
        <f>'1.5.UVintensity'!$H$3*'1.5.UVintensity'!$E$10*'1.5.UVintensity'!E16</f>
        <v>0</v>
      </c>
      <c r="U5" s="116">
        <f t="shared" si="0"/>
        <v>0</v>
      </c>
    </row>
    <row r="6" spans="1:21" ht="20" customHeight="1" x14ac:dyDescent="0.2">
      <c r="A6" s="17" t="s">
        <v>94</v>
      </c>
      <c r="B6" s="17" t="s">
        <v>259</v>
      </c>
      <c r="C6" s="310" t="s">
        <v>260</v>
      </c>
      <c r="D6" s="310"/>
      <c r="E6" s="17">
        <v>1.3819999999999999</v>
      </c>
      <c r="G6" s="17" t="s">
        <v>261</v>
      </c>
      <c r="H6" s="21">
        <v>10</v>
      </c>
      <c r="I6" s="17" t="s">
        <v>262</v>
      </c>
      <c r="K6" s="18" t="s">
        <v>280</v>
      </c>
      <c r="L6" s="16" t="s">
        <v>127</v>
      </c>
      <c r="M6" s="115">
        <f>'1.5.UVintensity'!$H$3*'1.5.UVintensity'!$E$3*'1.5.UVintensity'!E17</f>
        <v>0</v>
      </c>
      <c r="N6" s="115">
        <f>'1.5.UVintensity'!$H$3*'1.5.UVintensity'!$E$4*'1.5.UVintensity'!E17</f>
        <v>0</v>
      </c>
      <c r="O6" s="115">
        <f>'1.5.UVintensity'!$H$3*'1.5.UVintensity'!$E$5*'1.5.UVintensity'!E17</f>
        <v>0</v>
      </c>
      <c r="P6" s="115">
        <f>'1.5.UVintensity'!$H$3*'1.5.UVintensity'!$E$6*'1.5.UVintensity'!E17</f>
        <v>0</v>
      </c>
      <c r="Q6" s="115">
        <f>'1.5.UVintensity'!$H$3*'1.5.UVintensity'!$E$7*'1.5.UVintensity'!E17</f>
        <v>0</v>
      </c>
      <c r="R6" s="115">
        <f>'1.5.UVintensity'!$H$3*'1.5.UVintensity'!$E$8*'1.5.UVintensity'!E17</f>
        <v>0</v>
      </c>
      <c r="S6" s="115">
        <f>'1.5.UVintensity'!$H$3*'1.5.UVintensity'!$E$9*'1.5.UVintensity'!E17</f>
        <v>0</v>
      </c>
      <c r="T6" s="115">
        <f>'1.5.UVintensity'!$H$3*'1.5.UVintensity'!$E$10*'1.5.UVintensity'!E17</f>
        <v>0</v>
      </c>
      <c r="U6" s="116">
        <f t="shared" si="0"/>
        <v>0</v>
      </c>
    </row>
    <row r="7" spans="1:21" ht="20" customHeight="1" x14ac:dyDescent="0.2">
      <c r="A7" s="17" t="s">
        <v>29</v>
      </c>
      <c r="B7" s="17" t="s">
        <v>256</v>
      </c>
      <c r="C7" s="310" t="s">
        <v>257</v>
      </c>
      <c r="D7" s="310"/>
      <c r="E7" s="17">
        <v>0.56299999999999994</v>
      </c>
      <c r="G7" s="17" t="s">
        <v>263</v>
      </c>
      <c r="H7" s="21">
        <v>4</v>
      </c>
      <c r="I7" s="17" t="s">
        <v>264</v>
      </c>
      <c r="K7" s="18" t="s">
        <v>281</v>
      </c>
      <c r="L7" s="16" t="s">
        <v>161</v>
      </c>
      <c r="M7" s="115">
        <f>'1.5.UVintensity'!$H$3*'1.5.UVintensity'!$E$3*'1.5.UVintensity'!E18</f>
        <v>8.02</v>
      </c>
      <c r="N7" s="115">
        <f>'1.5.UVintensity'!$H$3*'1.5.UVintensity'!$E$4*'1.5.UVintensity'!E18</f>
        <v>11.78</v>
      </c>
      <c r="O7" s="115">
        <f>'1.5.UVintensity'!$H$3*'1.5.UVintensity'!$E$5*'1.5.UVintensity'!E18</f>
        <v>5.23</v>
      </c>
      <c r="P7" s="115">
        <f>'1.5.UVintensity'!$H$3*'1.5.UVintensity'!$E$6*'1.5.UVintensity'!E18</f>
        <v>13.819999999999999</v>
      </c>
      <c r="Q7" s="115">
        <f>'1.5.UVintensity'!$H$3*'1.5.UVintensity'!$E$7*'1.5.UVintensity'!E18</f>
        <v>5.629999999999999</v>
      </c>
      <c r="R7" s="115">
        <f>'1.5.UVintensity'!$H$3*'1.5.UVintensity'!$E$8*'1.5.UVintensity'!E18</f>
        <v>13.65</v>
      </c>
      <c r="S7" s="115">
        <f>'1.5.UVintensity'!$H$3*'1.5.UVintensity'!$E$9*'1.5.UVintensity'!E18</f>
        <v>3.6399999999999997</v>
      </c>
      <c r="T7" s="115">
        <f>'1.5.UVintensity'!$H$3*'1.5.UVintensity'!$E$10*'1.5.UVintensity'!E18</f>
        <v>11.850000000000001</v>
      </c>
      <c r="U7" s="116">
        <f>H3</f>
        <v>10</v>
      </c>
    </row>
    <row r="8" spans="1:21" ht="20" customHeight="1" x14ac:dyDescent="0.2">
      <c r="A8" s="17" t="s">
        <v>30</v>
      </c>
      <c r="B8" s="17" t="s">
        <v>265</v>
      </c>
      <c r="C8" s="310" t="s">
        <v>266</v>
      </c>
      <c r="D8" s="310"/>
      <c r="E8" s="17">
        <v>1.365</v>
      </c>
      <c r="G8" s="17" t="s">
        <v>267</v>
      </c>
      <c r="H8" s="21">
        <v>0.2</v>
      </c>
      <c r="I8" s="17" t="s">
        <v>268</v>
      </c>
      <c r="K8" s="18" t="s">
        <v>282</v>
      </c>
      <c r="L8" s="16" t="s">
        <v>115</v>
      </c>
      <c r="M8" s="115">
        <f>'1.5.UVintensity'!$H$3*'1.5.UVintensity'!E3*'1.5.UVintensity'!E19</f>
        <v>0.33416666665405143</v>
      </c>
      <c r="N8" s="115">
        <f>'1.5.UVintensity'!$H$3*'1.5.UVintensity'!E4*'1.5.UVintensity'!E20</f>
        <v>0.2677272727272727</v>
      </c>
      <c r="O8" s="115">
        <f>'1.5.UVintensity'!$H$3*'1.5.UVintensity'!E5*'1.5.UVintensity'!E21</f>
        <v>0.27526315635249343</v>
      </c>
      <c r="P8" s="115">
        <f>'1.5.UVintensity'!$H$3*'1.5.UVintensity'!E6*'1.5.UVintensity'!E22</f>
        <v>0.55279999999232277</v>
      </c>
      <c r="Q8" s="115">
        <f>'1.5.UVintensity'!$H$3*'1.5.UVintensity'!E7*'1.5.UVintensity'!E23</f>
        <v>0.25590909083770585</v>
      </c>
      <c r="R8" s="115">
        <f>'1.5.UVintensity'!$H$3*'1.5.UVintensity'!E8*'1.5.UVintensity'!E24</f>
        <v>0.41363636363636169</v>
      </c>
      <c r="S8" s="115">
        <f>'1.5.UVintensity'!$H$3*'1.5.UVintensity'!E9*'1.5.UVintensity'!E25</f>
        <v>0.12551724137927842</v>
      </c>
      <c r="T8" s="115">
        <f>'1.5.UVintensity'!$H$3*'1.5.UVintensity'!E10*'1.5.UVintensity'!E26</f>
        <v>1.1849462010832317</v>
      </c>
      <c r="U8" s="116">
        <f t="shared" si="0"/>
        <v>0.42624574908283974</v>
      </c>
    </row>
    <row r="9" spans="1:21" ht="20" customHeight="1" x14ac:dyDescent="0.2">
      <c r="A9" s="17" t="s">
        <v>31</v>
      </c>
      <c r="B9" s="17" t="s">
        <v>269</v>
      </c>
      <c r="C9" s="310" t="s">
        <v>270</v>
      </c>
      <c r="D9" s="310"/>
      <c r="E9" s="17">
        <v>0.36399999999999999</v>
      </c>
      <c r="K9" s="18" t="s">
        <v>283</v>
      </c>
      <c r="L9" s="16" t="s">
        <v>138</v>
      </c>
      <c r="M9" s="115">
        <f>'1.5.UVintensity'!$H$3*'1.5.UVintensity'!$E$3*'1.5.UVintensity'!E27</f>
        <v>0</v>
      </c>
      <c r="N9" s="115">
        <f>'1.5.UVintensity'!$H$3*'1.5.UVintensity'!$E$4*'1.5.UVintensity'!E27</f>
        <v>0</v>
      </c>
      <c r="O9" s="115">
        <f>'1.5.UVintensity'!$H$3*'1.5.UVintensity'!$E$5*'1.5.UVintensity'!E27</f>
        <v>0</v>
      </c>
      <c r="P9" s="115">
        <f>'1.5.UVintensity'!$H$3*'1.5.UVintensity'!$E$6*'1.5.UVintensity'!E27</f>
        <v>0</v>
      </c>
      <c r="Q9" s="115">
        <f>'1.5.UVintensity'!$H$3*'1.5.UVintensity'!$E$7*'1.5.UVintensity'!E27</f>
        <v>0</v>
      </c>
      <c r="R9" s="115">
        <f>'1.5.UVintensity'!$H$3*'1.5.UVintensity'!$E$8*'1.5.UVintensity'!E27</f>
        <v>0</v>
      </c>
      <c r="S9" s="115">
        <f>'1.5.UVintensity'!$H$3*'1.5.UVintensity'!$E$9*'1.5.UVintensity'!E27</f>
        <v>0</v>
      </c>
      <c r="T9" s="115">
        <f>'1.5.UVintensity'!$H$3*'1.5.UVintensity'!$E$10*'1.5.UVintensity'!E27</f>
        <v>0</v>
      </c>
      <c r="U9" s="116">
        <f t="shared" si="0"/>
        <v>0</v>
      </c>
    </row>
    <row r="10" spans="1:21" ht="20" customHeight="1" x14ac:dyDescent="0.2">
      <c r="A10" s="17" t="s">
        <v>22</v>
      </c>
      <c r="B10" s="17" t="s">
        <v>271</v>
      </c>
      <c r="C10" s="310" t="s">
        <v>272</v>
      </c>
      <c r="D10" s="310"/>
      <c r="E10" s="17">
        <v>1.1850000000000001</v>
      </c>
      <c r="K10" s="18" t="s">
        <v>263</v>
      </c>
      <c r="L10" s="16" t="s">
        <v>116</v>
      </c>
      <c r="M10" s="115">
        <f>'1.5.UVintensity'!$H$3*'1.5.UVintensity'!E3*'1.5.UVintensity'!E28</f>
        <v>6.7966101694915251E-2</v>
      </c>
      <c r="N10" s="115">
        <f>'1.5.UVintensity'!$H$3*'1.5.UVintensity'!E4*'1.5.UVintensity'!E29</f>
        <v>0.11459143968871595</v>
      </c>
      <c r="O10" s="115">
        <f>'1.5.UVintensity'!$H$3*'1.5.UVintensity'!E5*'1.5.UVintensity'!E30</f>
        <v>4.860594795539034E-2</v>
      </c>
      <c r="P10" s="115">
        <f>'1.5.UVintensity'!$H$3*'1.5.UVintensity'!E6*'1.5.UVintensity'!E31</f>
        <v>2.9810181190681618E-2</v>
      </c>
      <c r="Q10" s="115">
        <f>'1.5.UVintensity'!$H$3*'1.5.UVintensity'!E7*'1.5.UVintensity'!E32</f>
        <v>4.2522658610271893E-2</v>
      </c>
      <c r="R10" s="115">
        <f>'1.5.UVintensity'!$H$3*'1.5.UVintensity'!E8*'1.5.UVintensity'!E33</f>
        <v>0.19612068965517243</v>
      </c>
      <c r="S10" s="115">
        <f>'1.5.UVintensity'!$H$3*'1.5.UVintensity'!E9*'1.5.UVintensity'!E34</f>
        <v>6.8991660348749042E-3</v>
      </c>
      <c r="T10" s="115">
        <f>'1.5.UVintensity'!$H$3*'1.5.UVintensity'!E10*'1.5.UVintensity'!E35</f>
        <v>0.33664772727272707</v>
      </c>
      <c r="U10" s="116">
        <f t="shared" si="0"/>
        <v>0.10539548901284368</v>
      </c>
    </row>
    <row r="11" spans="1:21" ht="20" customHeight="1" x14ac:dyDescent="0.2">
      <c r="K11" s="18" t="s">
        <v>284</v>
      </c>
      <c r="L11" s="20" t="s">
        <v>139</v>
      </c>
      <c r="M11" s="115">
        <f>'1.5.UVintensity'!$H$3*'1.5.UVintensity'!$E$3*'1.5.UVintensity'!E36</f>
        <v>0</v>
      </c>
      <c r="N11" s="115">
        <f>'1.5.UVintensity'!$H$3*'1.5.UVintensity'!$E$4*'1.5.UVintensity'!E36</f>
        <v>0</v>
      </c>
      <c r="O11" s="115">
        <f>'1.5.UVintensity'!$H$3*'1.5.UVintensity'!$E$5*'1.5.UVintensity'!E36</f>
        <v>0</v>
      </c>
      <c r="P11" s="115">
        <f>'1.5.UVintensity'!$H$3*'1.5.UVintensity'!$E$6*'1.5.UVintensity'!E36</f>
        <v>0</v>
      </c>
      <c r="Q11" s="115">
        <f>'1.5.UVintensity'!$H$3*'1.5.UVintensity'!$E$7*'1.5.UVintensity'!E36</f>
        <v>0</v>
      </c>
      <c r="R11" s="115">
        <f>'1.5.UVintensity'!$H$3*'1.5.UVintensity'!$E$8*'1.5.UVintensity'!E36</f>
        <v>0</v>
      </c>
      <c r="S11" s="115">
        <f>'1.5.UVintensity'!$H$3*'1.5.UVintensity'!$E$9*'1.5.UVintensity'!E36</f>
        <v>0</v>
      </c>
      <c r="T11" s="115">
        <f>'1.5.UVintensity'!$H$3*'1.5.UVintensity'!$E$10*'1.5.UVintensity'!E36</f>
        <v>0</v>
      </c>
      <c r="U11" s="116">
        <f t="shared" si="0"/>
        <v>0</v>
      </c>
    </row>
    <row r="12" spans="1:21" ht="20" customHeight="1" x14ac:dyDescent="0.2">
      <c r="A12" s="311" t="s">
        <v>273</v>
      </c>
      <c r="B12" s="311"/>
      <c r="C12" s="311"/>
      <c r="D12" s="311"/>
      <c r="E12" s="311"/>
      <c r="K12" s="18" t="s">
        <v>267</v>
      </c>
      <c r="L12" s="20" t="s">
        <v>124</v>
      </c>
      <c r="M12" s="115">
        <f>'1.5.UVintensity'!$H$3*'1.5.UVintensity'!E3*'1.5.UVintensity'!E37</f>
        <v>3.467305514221183</v>
      </c>
      <c r="N12" s="115">
        <f>'1.5.UVintensity'!$H$3*'1.5.UVintensity'!E4*'1.5.UVintensity'!E38</f>
        <v>5.0928751817363507</v>
      </c>
      <c r="O12" s="115">
        <f>'1.5.UVintensity'!$H$3*'1.5.UVintensity'!E5*'1.5.UVintensity'!E39</f>
        <v>2.261098234336258</v>
      </c>
      <c r="P12" s="115">
        <f>'1.5.UVintensity'!$H$3*'1.5.UVintensity'!E6*'1.5.UVintensity'!E40</f>
        <v>5.974833192835006</v>
      </c>
      <c r="Q12" s="115">
        <f>'1.5.UVintensity'!$H$3*'1.5.UVintensity'!E7*'1.5.UVintensity'!E41</f>
        <v>2.4340311776889347</v>
      </c>
      <c r="R12" s="115">
        <f>'1.5.UVintensity'!$H$3*'1.5.UVintensity'!E8*'1.5.UVintensity'!E42</f>
        <v>5.9013366919101182</v>
      </c>
      <c r="S12" s="115">
        <f>'1.5.UVintensity'!$H$3*'1.5.UVintensity'!E9*'1.5.UVintensity'!E43</f>
        <v>1.5736897845093647</v>
      </c>
      <c r="T12" s="115">
        <f>'1.5.UVintensity'!$H$3*'1.5.UVintensity'!E10*'1.5.UVintensity'!E44</f>
        <v>5.1231384468230701</v>
      </c>
      <c r="U12" s="116">
        <f t="shared" si="0"/>
        <v>3.9785385280075354</v>
      </c>
    </row>
    <row r="13" spans="1:21" ht="20" customHeight="1" x14ac:dyDescent="0.2">
      <c r="A13" s="18" t="s">
        <v>258</v>
      </c>
      <c r="B13" s="18" t="s">
        <v>27</v>
      </c>
      <c r="C13" s="18" t="s">
        <v>274</v>
      </c>
      <c r="D13" s="18" t="s">
        <v>290</v>
      </c>
      <c r="E13" s="18" t="s">
        <v>275</v>
      </c>
      <c r="K13" s="18" t="s">
        <v>286</v>
      </c>
      <c r="L13" s="20" t="s">
        <v>140</v>
      </c>
      <c r="M13" s="115">
        <f>'1.5.UVintensity'!$H$3*'1.5.UVintensity'!$E$3*'1.5.UVintensity'!E45</f>
        <v>0</v>
      </c>
      <c r="N13" s="115">
        <f>'1.5.UVintensity'!$H$3*'1.5.UVintensity'!$E$4*'1.5.UVintensity'!E45</f>
        <v>0</v>
      </c>
      <c r="O13" s="115">
        <f>'1.5.UVintensity'!$H$3*'1.5.UVintensity'!$E$5*'1.5.UVintensity'!E45</f>
        <v>0</v>
      </c>
      <c r="P13" s="115">
        <f>'1.5.UVintensity'!$H$3*'1.5.UVintensity'!$E$6*'1.5.UVintensity'!E45</f>
        <v>0</v>
      </c>
      <c r="Q13" s="115">
        <f>'1.5.UVintensity'!$H$3*'1.5.UVintensity'!$E$7*'1.5.UVintensity'!E45</f>
        <v>0</v>
      </c>
      <c r="R13" s="115">
        <f>'1.5.UVintensity'!$H$3*'1.5.UVintensity'!$E$8*'1.5.UVintensity'!E45</f>
        <v>0</v>
      </c>
      <c r="S13" s="115">
        <f>'1.5.UVintensity'!$H$3*'1.5.UVintensity'!$E$9*'1.5.UVintensity'!E45</f>
        <v>0</v>
      </c>
      <c r="T13" s="115">
        <f>'1.5.UVintensity'!$H$3*'1.5.UVintensity'!$E$10*'1.5.UVintensity'!E45</f>
        <v>0</v>
      </c>
      <c r="U13" s="116">
        <f t="shared" si="0"/>
        <v>0</v>
      </c>
    </row>
    <row r="14" spans="1:21" ht="20" customHeight="1" x14ac:dyDescent="0.2">
      <c r="A14" s="17" t="s">
        <v>276</v>
      </c>
      <c r="B14" s="17" t="s">
        <v>277</v>
      </c>
      <c r="C14" s="17" t="s">
        <v>277</v>
      </c>
      <c r="D14" s="17" t="s">
        <v>277</v>
      </c>
      <c r="E14" s="19">
        <v>1</v>
      </c>
      <c r="K14" s="18" t="s">
        <v>287</v>
      </c>
      <c r="L14" s="20" t="s">
        <v>137</v>
      </c>
      <c r="M14" s="115">
        <f>'1.5.UVintensity'!$H$3*'1.5.UVintensity'!$E$3*'1.5.UVintensity'!E46</f>
        <v>0</v>
      </c>
      <c r="N14" s="115">
        <f>'1.5.UVintensity'!$H$3*'1.5.UVintensity'!$E$4*'1.5.UVintensity'!E46</f>
        <v>0</v>
      </c>
      <c r="O14" s="115">
        <f>'1.5.UVintensity'!$H$3*'1.5.UVintensity'!$E$5*'1.5.UVintensity'!E46</f>
        <v>0</v>
      </c>
      <c r="P14" s="115">
        <f>'1.5.UVintensity'!$H$3*'1.5.UVintensity'!$E$6*'1.5.UVintensity'!E46</f>
        <v>0</v>
      </c>
      <c r="Q14" s="115">
        <f>'1.5.UVintensity'!$H$3*'1.5.UVintensity'!$E$7*'1.5.UVintensity'!E46</f>
        <v>0</v>
      </c>
      <c r="R14" s="115">
        <f>'1.5.UVintensity'!$H$3*'1.5.UVintensity'!$E$8*'1.5.UVintensity'!E46</f>
        <v>0</v>
      </c>
      <c r="S14" s="115">
        <f>'1.5.UVintensity'!$H$3*'1.5.UVintensity'!$E$9*'1.5.UVintensity'!E46</f>
        <v>0</v>
      </c>
      <c r="T14" s="115">
        <f>'1.5.UVintensity'!$H$3*'1.5.UVintensity'!$E$10*'1.5.UVintensity'!E46</f>
        <v>0</v>
      </c>
      <c r="U14" s="116">
        <f t="shared" si="0"/>
        <v>0</v>
      </c>
    </row>
    <row r="15" spans="1:21" ht="20" customHeight="1" x14ac:dyDescent="0.2">
      <c r="A15" s="17" t="s">
        <v>278</v>
      </c>
      <c r="B15" s="17" t="s">
        <v>277</v>
      </c>
      <c r="C15" s="17" t="s">
        <v>277</v>
      </c>
      <c r="D15" s="17" t="s">
        <v>277</v>
      </c>
      <c r="E15" s="19">
        <v>0</v>
      </c>
      <c r="U15" s="16"/>
    </row>
    <row r="16" spans="1:21" ht="20" customHeight="1" x14ac:dyDescent="0.2">
      <c r="A16" s="17" t="s">
        <v>279</v>
      </c>
      <c r="B16" s="17" t="s">
        <v>277</v>
      </c>
      <c r="C16" s="17" t="s">
        <v>277</v>
      </c>
      <c r="D16" s="17" t="s">
        <v>277</v>
      </c>
      <c r="E16" s="19">
        <v>0</v>
      </c>
    </row>
    <row r="17" spans="1:6" ht="20" customHeight="1" x14ac:dyDescent="0.2">
      <c r="A17" s="17" t="s">
        <v>280</v>
      </c>
      <c r="B17" s="17" t="s">
        <v>277</v>
      </c>
      <c r="C17" s="17" t="s">
        <v>277</v>
      </c>
      <c r="D17" s="17" t="s">
        <v>277</v>
      </c>
      <c r="E17" s="19">
        <v>0</v>
      </c>
    </row>
    <row r="18" spans="1:6" ht="20" customHeight="1" x14ac:dyDescent="0.2">
      <c r="A18" s="17" t="s">
        <v>281</v>
      </c>
      <c r="B18" s="17" t="s">
        <v>277</v>
      </c>
      <c r="C18" s="17" t="s">
        <v>277</v>
      </c>
      <c r="D18" s="17" t="s">
        <v>277</v>
      </c>
      <c r="E18" s="19">
        <v>1</v>
      </c>
      <c r="F18" s="212"/>
    </row>
    <row r="19" spans="1:6" ht="20" customHeight="1" x14ac:dyDescent="0.2">
      <c r="A19" s="310" t="s">
        <v>282</v>
      </c>
      <c r="B19" s="17" t="s">
        <v>93</v>
      </c>
      <c r="C19" s="17">
        <v>2.4</v>
      </c>
      <c r="D19" s="21">
        <f>$H$6</f>
        <v>10</v>
      </c>
      <c r="E19" s="22">
        <f>(1-EXP(-D19*C19))/(D19*C19)</f>
        <v>4.1666666665093693E-2</v>
      </c>
      <c r="F19" s="212"/>
    </row>
    <row r="20" spans="1:6" ht="20" customHeight="1" x14ac:dyDescent="0.2">
      <c r="A20" s="310"/>
      <c r="B20" s="17" t="s">
        <v>28</v>
      </c>
      <c r="C20" s="17">
        <v>4.4000000000000004</v>
      </c>
      <c r="D20" s="21">
        <f t="shared" ref="D20:D26" si="1">$H$6</f>
        <v>10</v>
      </c>
      <c r="E20" s="22">
        <f t="shared" ref="E20:E26" si="2">(1-EXP(-D20*C20))/(D20*C20)</f>
        <v>2.2727272727272728E-2</v>
      </c>
      <c r="F20" s="212"/>
    </row>
    <row r="21" spans="1:6" ht="20" customHeight="1" x14ac:dyDescent="0.2">
      <c r="A21" s="310"/>
      <c r="B21" s="17" t="s">
        <v>21</v>
      </c>
      <c r="C21" s="17">
        <v>1.9</v>
      </c>
      <c r="D21" s="21">
        <f t="shared" si="1"/>
        <v>10</v>
      </c>
      <c r="E21" s="22">
        <f t="shared" si="2"/>
        <v>5.2631578652484398E-2</v>
      </c>
      <c r="F21" s="212"/>
    </row>
    <row r="22" spans="1:6" ht="20" customHeight="1" x14ac:dyDescent="0.2">
      <c r="A22" s="310"/>
      <c r="B22" s="17" t="s">
        <v>94</v>
      </c>
      <c r="C22" s="17">
        <v>2.5</v>
      </c>
      <c r="D22" s="21">
        <f t="shared" si="1"/>
        <v>10</v>
      </c>
      <c r="E22" s="22">
        <f t="shared" si="2"/>
        <v>3.9999999999444487E-2</v>
      </c>
      <c r="F22" s="212"/>
    </row>
    <row r="23" spans="1:6" ht="20" customHeight="1" x14ac:dyDescent="0.2">
      <c r="A23" s="310"/>
      <c r="B23" s="17" t="s">
        <v>29</v>
      </c>
      <c r="C23" s="17">
        <v>2.2000000000000002</v>
      </c>
      <c r="D23" s="21">
        <f t="shared" si="1"/>
        <v>10</v>
      </c>
      <c r="E23" s="22">
        <f t="shared" si="2"/>
        <v>4.5454545441866057E-2</v>
      </c>
      <c r="F23" s="212"/>
    </row>
    <row r="24" spans="1:6" ht="20" customHeight="1" x14ac:dyDescent="0.2">
      <c r="A24" s="310"/>
      <c r="B24" s="17" t="s">
        <v>30</v>
      </c>
      <c r="C24" s="17">
        <v>3.3</v>
      </c>
      <c r="D24" s="21">
        <f t="shared" si="1"/>
        <v>10</v>
      </c>
      <c r="E24" s="22">
        <f t="shared" si="2"/>
        <v>3.0303030303030162E-2</v>
      </c>
      <c r="F24" s="212"/>
    </row>
    <row r="25" spans="1:6" ht="20" customHeight="1" x14ac:dyDescent="0.2">
      <c r="A25" s="310"/>
      <c r="B25" s="17" t="s">
        <v>31</v>
      </c>
      <c r="C25" s="17">
        <v>2.9</v>
      </c>
      <c r="D25" s="21">
        <f t="shared" si="1"/>
        <v>10</v>
      </c>
      <c r="E25" s="22">
        <f t="shared" si="2"/>
        <v>3.4482758620680884E-2</v>
      </c>
      <c r="F25" s="212"/>
    </row>
    <row r="26" spans="1:6" ht="20" customHeight="1" x14ac:dyDescent="0.2">
      <c r="A26" s="310"/>
      <c r="B26" s="17" t="s">
        <v>22</v>
      </c>
      <c r="C26" s="21">
        <v>1</v>
      </c>
      <c r="D26" s="21">
        <f t="shared" si="1"/>
        <v>10</v>
      </c>
      <c r="E26" s="22">
        <f t="shared" si="2"/>
        <v>9.9995460007023751E-2</v>
      </c>
      <c r="F26" s="212"/>
    </row>
    <row r="27" spans="1:6" ht="20" customHeight="1" x14ac:dyDescent="0.2">
      <c r="A27" s="17" t="s">
        <v>283</v>
      </c>
      <c r="B27" s="17" t="s">
        <v>277</v>
      </c>
      <c r="C27" s="17" t="s">
        <v>277</v>
      </c>
      <c r="D27" s="17" t="s">
        <v>277</v>
      </c>
      <c r="E27" s="19">
        <v>0</v>
      </c>
    </row>
    <row r="28" spans="1:6" ht="20" customHeight="1" x14ac:dyDescent="0.2">
      <c r="A28" s="310" t="s">
        <v>263</v>
      </c>
      <c r="B28" s="17" t="s">
        <v>93</v>
      </c>
      <c r="C28" s="17">
        <v>29.5</v>
      </c>
      <c r="D28" s="21">
        <f>$H$7</f>
        <v>4</v>
      </c>
      <c r="E28" s="22">
        <f>(1-EXP(-D28*C28))/(D28*C28)</f>
        <v>8.4745762711864406E-3</v>
      </c>
    </row>
    <row r="29" spans="1:6" ht="20" customHeight="1" x14ac:dyDescent="0.2">
      <c r="A29" s="310"/>
      <c r="B29" s="17" t="s">
        <v>28</v>
      </c>
      <c r="C29" s="17">
        <v>25.7</v>
      </c>
      <c r="D29" s="21">
        <f t="shared" ref="D29:D35" si="3">$H$7</f>
        <v>4</v>
      </c>
      <c r="E29" s="22">
        <f t="shared" ref="E29:E35" si="4">(1-EXP(-D29*C29))/(D29*C29)</f>
        <v>9.727626459143969E-3</v>
      </c>
    </row>
    <row r="30" spans="1:6" ht="20" customHeight="1" x14ac:dyDescent="0.2">
      <c r="A30" s="310"/>
      <c r="B30" s="17" t="s">
        <v>21</v>
      </c>
      <c r="C30" s="17">
        <v>26.9</v>
      </c>
      <c r="D30" s="21">
        <f t="shared" si="3"/>
        <v>4</v>
      </c>
      <c r="E30" s="22">
        <f t="shared" si="4"/>
        <v>9.2936802973977699E-3</v>
      </c>
    </row>
    <row r="31" spans="1:6" ht="20" customHeight="1" x14ac:dyDescent="0.2">
      <c r="A31" s="310"/>
      <c r="B31" s="17" t="s">
        <v>94</v>
      </c>
      <c r="C31" s="17">
        <v>115.9</v>
      </c>
      <c r="D31" s="21">
        <f t="shared" si="3"/>
        <v>4</v>
      </c>
      <c r="E31" s="22">
        <f t="shared" si="4"/>
        <v>2.1570319240724763E-3</v>
      </c>
    </row>
    <row r="32" spans="1:6" ht="20" customHeight="1" x14ac:dyDescent="0.2">
      <c r="A32" s="310"/>
      <c r="B32" s="17" t="s">
        <v>29</v>
      </c>
      <c r="C32" s="17">
        <v>33.1</v>
      </c>
      <c r="D32" s="21">
        <f t="shared" si="3"/>
        <v>4</v>
      </c>
      <c r="E32" s="22">
        <f t="shared" si="4"/>
        <v>7.5528700906344406E-3</v>
      </c>
    </row>
    <row r="33" spans="1:17" ht="20" customHeight="1" x14ac:dyDescent="0.2">
      <c r="A33" s="310"/>
      <c r="B33" s="17" t="s">
        <v>30</v>
      </c>
      <c r="C33" s="17">
        <v>17.399999999999999</v>
      </c>
      <c r="D33" s="21">
        <f t="shared" si="3"/>
        <v>4</v>
      </c>
      <c r="E33" s="22">
        <f t="shared" si="4"/>
        <v>1.4367816091954025E-2</v>
      </c>
    </row>
    <row r="34" spans="1:17" ht="20" customHeight="1" x14ac:dyDescent="0.2">
      <c r="A34" s="310"/>
      <c r="B34" s="17" t="s">
        <v>31</v>
      </c>
      <c r="C34" s="17">
        <v>131.9</v>
      </c>
      <c r="D34" s="21">
        <f t="shared" si="3"/>
        <v>4</v>
      </c>
      <c r="E34" s="22">
        <f t="shared" si="4"/>
        <v>1.8953752843062926E-3</v>
      </c>
      <c r="Q34" s="154"/>
    </row>
    <row r="35" spans="1:17" ht="20" customHeight="1" x14ac:dyDescent="0.2">
      <c r="A35" s="310"/>
      <c r="B35" s="17" t="s">
        <v>22</v>
      </c>
      <c r="C35" s="17">
        <v>8.8000000000000007</v>
      </c>
      <c r="D35" s="21">
        <f t="shared" si="3"/>
        <v>4</v>
      </c>
      <c r="E35" s="22">
        <f t="shared" si="4"/>
        <v>2.8409090909090891E-2</v>
      </c>
    </row>
    <row r="36" spans="1:17" ht="20" customHeight="1" x14ac:dyDescent="0.2">
      <c r="A36" s="17" t="s">
        <v>284</v>
      </c>
      <c r="B36" s="17" t="s">
        <v>277</v>
      </c>
      <c r="C36" s="17" t="s">
        <v>277</v>
      </c>
      <c r="D36" s="17" t="s">
        <v>277</v>
      </c>
      <c r="E36" s="19">
        <v>0</v>
      </c>
    </row>
    <row r="37" spans="1:17" ht="20" customHeight="1" x14ac:dyDescent="0.2">
      <c r="A37" s="310" t="s">
        <v>267</v>
      </c>
      <c r="B37" s="17" t="s">
        <v>93</v>
      </c>
      <c r="C37" s="17">
        <v>10</v>
      </c>
      <c r="D37" s="21">
        <f>$H$8</f>
        <v>0.2</v>
      </c>
      <c r="E37" s="22">
        <f>(1-EXP(-D37*C37))/(D37*C37)</f>
        <v>0.43233235838169365</v>
      </c>
      <c r="F37" s="17" t="s">
        <v>285</v>
      </c>
    </row>
    <row r="38" spans="1:17" ht="20" customHeight="1" x14ac:dyDescent="0.2">
      <c r="A38" s="310"/>
      <c r="B38" s="17" t="s">
        <v>28</v>
      </c>
      <c r="C38" s="17">
        <v>10</v>
      </c>
      <c r="D38" s="21">
        <f t="shared" ref="D38:D44" si="5">$H$8</f>
        <v>0.2</v>
      </c>
      <c r="E38" s="22">
        <f t="shared" ref="E38:E44" si="6">(1-EXP(-D38*C38))/(D38*C38)</f>
        <v>0.43233235838169365</v>
      </c>
      <c r="F38" s="17" t="s">
        <v>285</v>
      </c>
    </row>
    <row r="39" spans="1:17" ht="20" customHeight="1" x14ac:dyDescent="0.2">
      <c r="A39" s="310"/>
      <c r="B39" s="17" t="s">
        <v>21</v>
      </c>
      <c r="C39" s="17">
        <v>10</v>
      </c>
      <c r="D39" s="21">
        <f t="shared" si="5"/>
        <v>0.2</v>
      </c>
      <c r="E39" s="22">
        <f t="shared" si="6"/>
        <v>0.43233235838169365</v>
      </c>
      <c r="F39" s="17" t="s">
        <v>285</v>
      </c>
    </row>
    <row r="40" spans="1:17" ht="20" customHeight="1" x14ac:dyDescent="0.2">
      <c r="A40" s="310"/>
      <c r="B40" s="17" t="s">
        <v>94</v>
      </c>
      <c r="C40" s="17">
        <v>10</v>
      </c>
      <c r="D40" s="21">
        <f t="shared" si="5"/>
        <v>0.2</v>
      </c>
      <c r="E40" s="22">
        <f t="shared" si="6"/>
        <v>0.43233235838169365</v>
      </c>
      <c r="F40" s="17" t="s">
        <v>285</v>
      </c>
    </row>
    <row r="41" spans="1:17" ht="20" customHeight="1" x14ac:dyDescent="0.2">
      <c r="A41" s="310"/>
      <c r="B41" s="17" t="s">
        <v>29</v>
      </c>
      <c r="C41" s="17">
        <v>10</v>
      </c>
      <c r="D41" s="21">
        <f t="shared" si="5"/>
        <v>0.2</v>
      </c>
      <c r="E41" s="22">
        <f t="shared" si="6"/>
        <v>0.43233235838169365</v>
      </c>
      <c r="F41" s="17" t="s">
        <v>285</v>
      </c>
    </row>
    <row r="42" spans="1:17" ht="20" customHeight="1" x14ac:dyDescent="0.2">
      <c r="A42" s="310"/>
      <c r="B42" s="17" t="s">
        <v>30</v>
      </c>
      <c r="C42" s="17">
        <v>10</v>
      </c>
      <c r="D42" s="21">
        <f t="shared" si="5"/>
        <v>0.2</v>
      </c>
      <c r="E42" s="22">
        <f t="shared" si="6"/>
        <v>0.43233235838169365</v>
      </c>
      <c r="F42" s="17" t="s">
        <v>285</v>
      </c>
    </row>
    <row r="43" spans="1:17" ht="20" customHeight="1" x14ac:dyDescent="0.2">
      <c r="A43" s="310"/>
      <c r="B43" s="17" t="s">
        <v>31</v>
      </c>
      <c r="C43" s="17">
        <v>10</v>
      </c>
      <c r="D43" s="21">
        <f t="shared" si="5"/>
        <v>0.2</v>
      </c>
      <c r="E43" s="22">
        <f t="shared" si="6"/>
        <v>0.43233235838169365</v>
      </c>
      <c r="F43" s="17" t="s">
        <v>285</v>
      </c>
    </row>
    <row r="44" spans="1:17" ht="20" customHeight="1" x14ac:dyDescent="0.2">
      <c r="A44" s="310"/>
      <c r="B44" s="17" t="s">
        <v>22</v>
      </c>
      <c r="C44" s="17">
        <v>10</v>
      </c>
      <c r="D44" s="21">
        <f t="shared" si="5"/>
        <v>0.2</v>
      </c>
      <c r="E44" s="22">
        <f t="shared" si="6"/>
        <v>0.43233235838169365</v>
      </c>
      <c r="F44" s="17" t="s">
        <v>285</v>
      </c>
    </row>
    <row r="45" spans="1:17" ht="20" customHeight="1" x14ac:dyDescent="0.2">
      <c r="A45" s="17" t="s">
        <v>286</v>
      </c>
      <c r="B45" s="17" t="s">
        <v>277</v>
      </c>
      <c r="C45" s="17" t="s">
        <v>277</v>
      </c>
      <c r="D45" s="17" t="s">
        <v>277</v>
      </c>
      <c r="E45" s="19">
        <v>0</v>
      </c>
    </row>
    <row r="46" spans="1:17" ht="20" customHeight="1" x14ac:dyDescent="0.2">
      <c r="A46" s="17" t="s">
        <v>287</v>
      </c>
      <c r="B46" s="17" t="s">
        <v>277</v>
      </c>
      <c r="C46" s="17" t="s">
        <v>277</v>
      </c>
      <c r="D46" s="17" t="s">
        <v>277</v>
      </c>
      <c r="E46" s="19">
        <v>0</v>
      </c>
    </row>
    <row r="47" spans="1:17" ht="20" customHeight="1" x14ac:dyDescent="0.2">
      <c r="A47" s="17" t="s">
        <v>288</v>
      </c>
    </row>
  </sheetData>
  <mergeCells count="16">
    <mergeCell ref="A19:A26"/>
    <mergeCell ref="A28:A35"/>
    <mergeCell ref="A37:A44"/>
    <mergeCell ref="K1:T1"/>
    <mergeCell ref="C6:D6"/>
    <mergeCell ref="C7:D7"/>
    <mergeCell ref="C8:D8"/>
    <mergeCell ref="C9:D9"/>
    <mergeCell ref="C10:D10"/>
    <mergeCell ref="A12:E12"/>
    <mergeCell ref="A1:E1"/>
    <mergeCell ref="G1:H1"/>
    <mergeCell ref="C2:D2"/>
    <mergeCell ref="C3:D3"/>
    <mergeCell ref="C4:D4"/>
    <mergeCell ref="C5:D5"/>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D16C-E59C-4180-A0FC-CE569A0DE423}">
  <sheetPr>
    <tabColor theme="4" tint="0.79998168889431442"/>
  </sheetPr>
  <dimension ref="B2:I10"/>
  <sheetViews>
    <sheetView zoomScale="125" workbookViewId="0">
      <selection activeCell="I7" sqref="I7"/>
    </sheetView>
  </sheetViews>
  <sheetFormatPr baseColWidth="10" defaultRowHeight="15" x14ac:dyDescent="0.2"/>
  <cols>
    <col min="1" max="1" width="10.83203125" style="16"/>
    <col min="2" max="2" width="15.33203125" style="16" customWidth="1"/>
    <col min="3" max="3" width="20.6640625" style="16" customWidth="1"/>
    <col min="4" max="4" width="16.33203125" style="16" customWidth="1"/>
    <col min="5" max="5" width="10.83203125" style="16"/>
    <col min="6" max="6" width="15.5" style="16" customWidth="1"/>
    <col min="7" max="7" width="12.1640625" style="16" bestFit="1" customWidth="1"/>
    <col min="8" max="8" width="12.33203125" style="16" customWidth="1"/>
    <col min="9" max="9" width="15.6640625" style="16" customWidth="1"/>
    <col min="10" max="16384" width="10.83203125" style="16"/>
  </cols>
  <sheetData>
    <row r="2" spans="2:9" ht="19" x14ac:dyDescent="0.2">
      <c r="B2" s="155" t="s">
        <v>26</v>
      </c>
    </row>
    <row r="4" spans="2:9" ht="85" customHeight="1" x14ac:dyDescent="0.2">
      <c r="B4" s="301" t="s">
        <v>10325</v>
      </c>
      <c r="C4" s="301"/>
      <c r="D4" s="301"/>
      <c r="E4" s="301"/>
    </row>
    <row r="5" spans="2:9" s="151" customFormat="1" ht="16" x14ac:dyDescent="0.2">
      <c r="D5" s="151">
        <v>100</v>
      </c>
      <c r="E5" s="151" t="s">
        <v>133</v>
      </c>
      <c r="F5" s="312" t="s">
        <v>10329</v>
      </c>
      <c r="G5" s="312"/>
      <c r="H5" s="312" t="s">
        <v>10328</v>
      </c>
      <c r="I5" s="312"/>
    </row>
    <row r="6" spans="2:9" ht="32" x14ac:dyDescent="0.2">
      <c r="B6" s="157" t="s">
        <v>24</v>
      </c>
      <c r="C6" s="165" t="s">
        <v>25</v>
      </c>
      <c r="D6" s="165" t="s">
        <v>132</v>
      </c>
      <c r="F6" s="211" t="s">
        <v>10326</v>
      </c>
      <c r="G6" s="211" t="s">
        <v>10327</v>
      </c>
      <c r="H6" s="211" t="s">
        <v>10326</v>
      </c>
      <c r="I6" s="211" t="s">
        <v>10327</v>
      </c>
    </row>
    <row r="7" spans="2:9" x14ac:dyDescent="0.2">
      <c r="B7" s="16" t="s">
        <v>5</v>
      </c>
      <c r="C7" s="211">
        <v>8.3499999999999998E-13</v>
      </c>
      <c r="D7" s="211">
        <f>C7*$D$5</f>
        <v>8.3499999999999996E-11</v>
      </c>
      <c r="E7" s="16" t="s">
        <v>131</v>
      </c>
      <c r="F7" s="211">
        <f>'2.1.trackMPD'!AC11/(24*60*60)</f>
        <v>4.7732851859335138E-6</v>
      </c>
      <c r="G7" s="211">
        <f>'2.1.trackMPD'!AC7/(24*60*60)</f>
        <v>1.9069435486862419E-5</v>
      </c>
      <c r="H7" s="211">
        <f>'2.1.trackMPD'!AB11/(24*60*60)</f>
        <v>6.7421006775875919E-6</v>
      </c>
      <c r="I7" s="211">
        <f>'2.1.trackMPD'!AB7/(24*60*60)</f>
        <v>6.1388962735451772E-7</v>
      </c>
    </row>
    <row r="8" spans="2:9" x14ac:dyDescent="0.2">
      <c r="B8" s="16" t="s">
        <v>3</v>
      </c>
      <c r="C8" s="211">
        <v>5.6700000000000001E-10</v>
      </c>
      <c r="D8" s="211">
        <f>C8*$D$5</f>
        <v>5.6699999999999998E-8</v>
      </c>
      <c r="E8" s="16" t="s">
        <v>131</v>
      </c>
      <c r="F8" s="211">
        <f>'2.1.trackMPD'!AC51/(24*60*60)</f>
        <v>4.5227097750897113E-6</v>
      </c>
      <c r="G8" s="211">
        <f>'2.1.trackMPD'!AC47/(24*60*60)</f>
        <v>2.3915464771721629E-3</v>
      </c>
      <c r="H8" s="211">
        <f>'2.1.trackMPD'!AB51/(24*60*60)</f>
        <v>4.5139355944863403E-6</v>
      </c>
      <c r="I8" s="211">
        <f>'2.1.trackMPD'!AB47/(24*60*60)</f>
        <v>1.2686835596973065E-6</v>
      </c>
    </row>
    <row r="9" spans="2:9" x14ac:dyDescent="0.2">
      <c r="B9" s="16" t="s">
        <v>0</v>
      </c>
      <c r="C9" s="211">
        <v>5.6700000000000001E-10</v>
      </c>
      <c r="D9" s="211">
        <f>C9*$D$5</f>
        <v>5.6699999999999998E-8</v>
      </c>
      <c r="E9" s="16" t="s">
        <v>131</v>
      </c>
      <c r="F9" s="211">
        <f>'2.1.trackMPD'!AC21/(24*60*60)</f>
        <v>5.7336989047301694E-5</v>
      </c>
      <c r="G9" s="211">
        <f>'2.1.trackMPD'!AC17/(24*60*60)</f>
        <v>2.9897651154283536E-3</v>
      </c>
      <c r="H9" s="211">
        <f>'2.1.trackMPD'!AB21/(24*60*60)</f>
        <v>1.3226447382115009E-5</v>
      </c>
      <c r="I9" s="211">
        <f>'2.1.trackMPD'!AB17/(24*60*60)</f>
        <v>2.3939741233775782E-6</v>
      </c>
    </row>
    <row r="10" spans="2:9" x14ac:dyDescent="0.2">
      <c r="B10" s="16" t="s">
        <v>1</v>
      </c>
      <c r="C10" s="211">
        <v>5.6700000000000001E-10</v>
      </c>
      <c r="D10" s="211">
        <f>C10*$D$5</f>
        <v>5.6699999999999998E-8</v>
      </c>
      <c r="E10" s="16" t="s">
        <v>131</v>
      </c>
      <c r="F10" s="211">
        <f>'2.1.trackMPD'!AC31/(24*60*60)</f>
        <v>7.4430661283765408E-5</v>
      </c>
      <c r="G10" s="211">
        <f>'2.1.trackMPD'!AC27/(24*60*60)</f>
        <v>2.5636687202757668E-3</v>
      </c>
      <c r="H10" s="211">
        <f>'2.1.trackMPD'!AB31/(24*60*60)</f>
        <v>1.1641858146048121E-5</v>
      </c>
      <c r="I10" s="211">
        <f>'2.1.trackMPD'!AB27/(24*60*60)</f>
        <v>1.5404144154400912E-6</v>
      </c>
    </row>
  </sheetData>
  <mergeCells count="3">
    <mergeCell ref="B4:E4"/>
    <mergeCell ref="F5:G5"/>
    <mergeCell ref="H5:I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5F588-3FBD-0D4A-A399-A01975539555}">
  <sheetPr>
    <tabColor theme="4" tint="0.79998168889431442"/>
  </sheetPr>
  <dimension ref="A2:AV546"/>
  <sheetViews>
    <sheetView topLeftCell="A79" zoomScale="93" zoomScaleNormal="110" workbookViewId="0">
      <selection activeCell="A417" sqref="A417"/>
    </sheetView>
  </sheetViews>
  <sheetFormatPr baseColWidth="10" defaultRowHeight="15" x14ac:dyDescent="0.2"/>
  <cols>
    <col min="1" max="1" width="14.83203125" style="16" bestFit="1" customWidth="1"/>
    <col min="2" max="2" width="15.33203125" style="16" customWidth="1"/>
    <col min="3" max="4" width="20.6640625" style="16" customWidth="1"/>
    <col min="5" max="5" width="16.33203125" style="16" customWidth="1"/>
    <col min="6" max="21" width="10.83203125" style="16"/>
    <col min="22" max="22" width="15.6640625" style="16" bestFit="1" customWidth="1"/>
    <col min="23" max="23" width="20.1640625" style="16" bestFit="1" customWidth="1"/>
    <col min="24" max="24" width="12.6640625" style="16" bestFit="1" customWidth="1"/>
    <col min="25" max="29" width="10.83203125" style="16"/>
    <col min="30" max="30" width="12.1640625" style="16" bestFit="1" customWidth="1"/>
    <col min="31" max="35" width="10.83203125" style="16"/>
    <col min="36" max="36" width="25.6640625" style="16" bestFit="1" customWidth="1"/>
    <col min="37" max="37" width="14" style="16" bestFit="1" customWidth="1"/>
    <col min="38" max="38" width="13.1640625" style="16" bestFit="1" customWidth="1"/>
    <col min="39" max="39" width="9.6640625" style="16" bestFit="1" customWidth="1"/>
    <col min="40" max="40" width="12" style="16" bestFit="1" customWidth="1"/>
    <col min="41" max="41" width="12.5" style="16" bestFit="1" customWidth="1"/>
    <col min="42" max="42" width="20.33203125" style="16" bestFit="1" customWidth="1"/>
    <col min="43" max="43" width="11" style="16" bestFit="1" customWidth="1"/>
    <col min="44" max="44" width="18.1640625" style="16" bestFit="1" customWidth="1"/>
    <col min="45" max="45" width="12.6640625" style="16" bestFit="1" customWidth="1"/>
    <col min="46" max="46" width="11" style="16" bestFit="1" customWidth="1"/>
    <col min="47" max="48" width="12.5" style="16" bestFit="1" customWidth="1"/>
    <col min="49" max="16384" width="10.83203125" style="16"/>
  </cols>
  <sheetData>
    <row r="2" spans="1:48" ht="19" x14ac:dyDescent="0.2">
      <c r="B2" s="155" t="s">
        <v>6398</v>
      </c>
      <c r="E2" s="156" t="s">
        <v>10272</v>
      </c>
    </row>
    <row r="4" spans="1:48" ht="85" customHeight="1" x14ac:dyDescent="0.2">
      <c r="B4" s="301" t="s">
        <v>10321</v>
      </c>
      <c r="C4" s="301"/>
      <c r="D4" s="301"/>
      <c r="E4" s="301"/>
      <c r="F4" s="301"/>
      <c r="G4" s="301"/>
      <c r="H4" s="301"/>
      <c r="I4" s="301"/>
      <c r="J4" s="301"/>
      <c r="K4" s="301"/>
      <c r="L4" s="301"/>
      <c r="M4" s="301"/>
      <c r="N4" s="301"/>
    </row>
    <row r="5" spans="1:48" x14ac:dyDescent="0.2">
      <c r="A5" s="16" t="s">
        <v>97</v>
      </c>
      <c r="I5" s="16" t="s">
        <v>10269</v>
      </c>
      <c r="J5" s="16" t="s">
        <v>10269</v>
      </c>
      <c r="K5" s="16" t="s">
        <v>10270</v>
      </c>
      <c r="L5" s="16" t="s">
        <v>10270</v>
      </c>
      <c r="M5" s="16" t="s">
        <v>10269</v>
      </c>
      <c r="N5" s="16" t="s">
        <v>10269</v>
      </c>
      <c r="AB5" s="314" t="s">
        <v>10317</v>
      </c>
      <c r="AC5" s="314"/>
    </row>
    <row r="6" spans="1:48" x14ac:dyDescent="0.2">
      <c r="A6" s="157" t="s">
        <v>27</v>
      </c>
      <c r="B6" s="158" t="s">
        <v>10250</v>
      </c>
      <c r="C6" s="158" t="s">
        <v>10251</v>
      </c>
      <c r="D6" s="158" t="s">
        <v>10271</v>
      </c>
      <c r="E6" s="158" t="s">
        <v>10252</v>
      </c>
      <c r="F6" s="158" t="s">
        <v>10253</v>
      </c>
      <c r="G6" s="158" t="s">
        <v>10254</v>
      </c>
      <c r="H6" s="158" t="s">
        <v>10255</v>
      </c>
      <c r="I6" s="158" t="s">
        <v>10256</v>
      </c>
      <c r="J6" s="158" t="s">
        <v>10257</v>
      </c>
      <c r="K6" s="158" t="s">
        <v>10258</v>
      </c>
      <c r="L6" s="158" t="s">
        <v>10259</v>
      </c>
      <c r="M6" s="158" t="s">
        <v>10260</v>
      </c>
      <c r="N6" s="158" t="s">
        <v>10261</v>
      </c>
      <c r="R6" s="159" t="s">
        <v>10265</v>
      </c>
      <c r="S6" s="159" t="s">
        <v>10266</v>
      </c>
      <c r="T6" s="159" t="s">
        <v>10267</v>
      </c>
      <c r="V6" s="158" t="s">
        <v>27</v>
      </c>
      <c r="W6" s="158" t="s">
        <v>10271</v>
      </c>
      <c r="X6" s="158" t="s">
        <v>10252</v>
      </c>
      <c r="Y6" s="158" t="s">
        <v>10253</v>
      </c>
      <c r="Z6" s="158" t="s">
        <v>10254</v>
      </c>
      <c r="AA6" s="158" t="s">
        <v>10255</v>
      </c>
      <c r="AB6" s="158" t="s">
        <v>10260</v>
      </c>
      <c r="AC6" s="158" t="s">
        <v>10261</v>
      </c>
      <c r="AJ6" s="16" t="s">
        <v>10285</v>
      </c>
      <c r="AK6" s="288" t="s">
        <v>31</v>
      </c>
      <c r="AL6" s="288" t="s">
        <v>10276</v>
      </c>
      <c r="AM6" s="313" t="s">
        <v>30</v>
      </c>
      <c r="AN6" s="313"/>
      <c r="AO6" s="160" t="s">
        <v>22</v>
      </c>
      <c r="AP6" s="313" t="s">
        <v>21</v>
      </c>
      <c r="AQ6" s="313"/>
      <c r="AR6" s="313" t="s">
        <v>10278</v>
      </c>
      <c r="AS6" s="313"/>
      <c r="AT6" s="313"/>
      <c r="AU6" s="160" t="s">
        <v>93</v>
      </c>
      <c r="AV6" s="160" t="s">
        <v>28</v>
      </c>
    </row>
    <row r="7" spans="1:48" x14ac:dyDescent="0.2">
      <c r="A7" s="16" t="s">
        <v>31</v>
      </c>
      <c r="B7" s="161" t="s">
        <v>10262</v>
      </c>
      <c r="C7" s="161" t="s">
        <v>5</v>
      </c>
      <c r="D7" s="161">
        <v>1</v>
      </c>
      <c r="E7" s="161">
        <v>0.03</v>
      </c>
      <c r="F7" s="161" t="s">
        <v>10263</v>
      </c>
      <c r="G7" s="161">
        <v>5.0000000000000001E-3</v>
      </c>
      <c r="H7" s="161">
        <v>5.0000000000000001E-3</v>
      </c>
      <c r="I7" s="161">
        <v>4.87908073533121E-2</v>
      </c>
      <c r="J7" s="161">
        <v>0.975461546414916</v>
      </c>
      <c r="K7" s="161">
        <v>0</v>
      </c>
      <c r="L7" s="161">
        <v>0</v>
      </c>
      <c r="M7" s="161">
        <v>0</v>
      </c>
      <c r="N7" s="161">
        <v>0</v>
      </c>
      <c r="R7" s="160" t="s">
        <v>5</v>
      </c>
      <c r="S7" s="160">
        <v>36.5</v>
      </c>
      <c r="T7" s="160">
        <v>1</v>
      </c>
      <c r="V7" s="161" t="s">
        <v>10316</v>
      </c>
      <c r="W7" s="161">
        <v>1</v>
      </c>
      <c r="X7" s="161">
        <v>0.03</v>
      </c>
      <c r="Y7" s="161" t="s">
        <v>10263</v>
      </c>
      <c r="Z7" s="161">
        <v>5.0000000000000001E-3</v>
      </c>
      <c r="AA7" s="161">
        <v>5.0000000000000001E-3</v>
      </c>
      <c r="AB7" s="16">
        <f>AVERAGEIFS('2.1.trackMPD'!M:M,'2.1.trackMPD'!D:D,W7,'2.1.trackMPD'!F:F,Y7,'2.1.trackMPD'!H:H,AA7)</f>
        <v>5.3040063803430328E-2</v>
      </c>
      <c r="AC7" s="16">
        <f>AVERAGEIFS('2.1.trackMPD'!N:N,'2.1.trackMPD'!D:D,W7,'2.1.trackMPD'!F:F,Y7,'2.1.trackMPD'!H:H,AA7)</f>
        <v>1.647599226064913</v>
      </c>
      <c r="AJ7" s="160" t="s">
        <v>10286</v>
      </c>
      <c r="AK7" s="289" t="s">
        <v>10274</v>
      </c>
      <c r="AL7" s="289" t="s">
        <v>10275</v>
      </c>
      <c r="AM7" s="16" t="s">
        <v>10273</v>
      </c>
      <c r="AN7" s="289" t="s">
        <v>10279</v>
      </c>
      <c r="AO7" s="289" t="s">
        <v>10277</v>
      </c>
      <c r="AP7" s="16" t="s">
        <v>10281</v>
      </c>
      <c r="AQ7" s="289" t="s">
        <v>10280</v>
      </c>
      <c r="AR7" s="289" t="s">
        <v>10284</v>
      </c>
      <c r="AS7" s="16" t="s">
        <v>10282</v>
      </c>
      <c r="AT7" s="16" t="s">
        <v>10283</v>
      </c>
      <c r="AU7" s="289" t="s">
        <v>10277</v>
      </c>
      <c r="AV7" s="289" t="s">
        <v>10277</v>
      </c>
    </row>
    <row r="8" spans="1:48" ht="32" x14ac:dyDescent="0.2">
      <c r="A8" s="16" t="s">
        <v>31</v>
      </c>
      <c r="B8" s="161" t="s">
        <v>10262</v>
      </c>
      <c r="C8" s="161" t="s">
        <v>5</v>
      </c>
      <c r="D8" s="161">
        <v>1</v>
      </c>
      <c r="E8" s="161">
        <v>0.03</v>
      </c>
      <c r="F8" s="161" t="s">
        <v>10263</v>
      </c>
      <c r="G8" s="161">
        <v>1E-3</v>
      </c>
      <c r="H8" s="161">
        <v>1E-3</v>
      </c>
      <c r="I8" s="161">
        <v>4.4993511910877998E-2</v>
      </c>
      <c r="J8" s="161">
        <v>1.1657170441395199</v>
      </c>
      <c r="K8" s="161">
        <v>0</v>
      </c>
      <c r="L8" s="161">
        <v>0</v>
      </c>
      <c r="M8" s="161">
        <v>0</v>
      </c>
      <c r="N8" s="161">
        <v>0</v>
      </c>
      <c r="R8" s="160" t="s">
        <v>0</v>
      </c>
      <c r="S8" s="160">
        <v>955</v>
      </c>
      <c r="T8" s="160">
        <v>4</v>
      </c>
      <c r="V8" s="161" t="s">
        <v>10316</v>
      </c>
      <c r="W8" s="161">
        <v>1</v>
      </c>
      <c r="X8" s="161">
        <v>0.03</v>
      </c>
      <c r="Y8" s="161" t="s">
        <v>10263</v>
      </c>
      <c r="Z8" s="161">
        <v>1E-3</v>
      </c>
      <c r="AA8" s="161">
        <v>1E-3</v>
      </c>
      <c r="AB8" s="16">
        <f>AVERAGEIFS('2.1.trackMPD'!M:M,'2.1.trackMPD'!D:D,W8,'2.1.trackMPD'!F:F,Y8,'2.1.trackMPD'!H:H,AA8)</f>
        <v>0.13442525026518087</v>
      </c>
      <c r="AC8" s="16">
        <f>AVERAGEIFS('2.1.trackMPD'!N:N,'2.1.trackMPD'!D:D,W8,'2.1.trackMPD'!F:F,Y8,'2.1.trackMPD'!H:H,AA8)</f>
        <v>126.60157365029984</v>
      </c>
      <c r="AJ8" s="287" t="s">
        <v>10320</v>
      </c>
      <c r="AK8" s="290">
        <v>795.54957755640896</v>
      </c>
      <c r="AL8" s="290">
        <v>38267.499684307302</v>
      </c>
      <c r="AM8" s="291">
        <v>1469480.81676072</v>
      </c>
      <c r="AN8" s="290">
        <v>72844.777098271094</v>
      </c>
      <c r="AO8" s="290">
        <v>1526.22183940527</v>
      </c>
      <c r="AP8" s="211">
        <v>73.158823213140195</v>
      </c>
      <c r="AQ8" s="290">
        <v>472.68920520757899</v>
      </c>
      <c r="AR8" s="290">
        <v>84791.834138176506</v>
      </c>
      <c r="AS8" s="291">
        <v>35195.802108392701</v>
      </c>
      <c r="AT8" s="291">
        <v>13445.6992647722</v>
      </c>
      <c r="AU8" s="290">
        <v>572.01340666843305</v>
      </c>
      <c r="AV8" s="290">
        <v>3729.1248502554499</v>
      </c>
    </row>
    <row r="9" spans="1:48" x14ac:dyDescent="0.2">
      <c r="A9" s="16" t="s">
        <v>31</v>
      </c>
      <c r="B9" s="161" t="s">
        <v>10262</v>
      </c>
      <c r="C9" s="161" t="s">
        <v>5</v>
      </c>
      <c r="D9" s="161">
        <v>1</v>
      </c>
      <c r="E9" s="161">
        <v>0.03</v>
      </c>
      <c r="F9" s="161" t="s">
        <v>10263</v>
      </c>
      <c r="G9" s="161">
        <v>1E-4</v>
      </c>
      <c r="H9" s="161">
        <v>1E-4</v>
      </c>
      <c r="I9" s="161">
        <v>0.17322306316077499</v>
      </c>
      <c r="J9" s="161">
        <v>3.4404077180415502</v>
      </c>
      <c r="K9" s="161">
        <v>0</v>
      </c>
      <c r="L9" s="161">
        <v>0</v>
      </c>
      <c r="M9" s="161">
        <v>0</v>
      </c>
      <c r="N9" s="161">
        <v>0</v>
      </c>
      <c r="R9" s="160" t="s">
        <v>1</v>
      </c>
      <c r="S9" s="160">
        <v>925</v>
      </c>
      <c r="T9" s="160">
        <v>3</v>
      </c>
      <c r="V9" s="161" t="s">
        <v>10316</v>
      </c>
      <c r="W9" s="161">
        <v>1</v>
      </c>
      <c r="X9" s="161">
        <v>0.03</v>
      </c>
      <c r="Y9" s="161" t="s">
        <v>10263</v>
      </c>
      <c r="Z9" s="161">
        <v>1E-4</v>
      </c>
      <c r="AA9" s="161">
        <v>1E-4</v>
      </c>
      <c r="AB9" s="16">
        <f>AVERAGEIFS('2.1.trackMPD'!M:M,'2.1.trackMPD'!D:D,W9,'2.1.trackMPD'!F:F,Y9,'2.1.trackMPD'!H:H,AA9)</f>
        <v>0.89184000776451333</v>
      </c>
      <c r="AC9" s="16">
        <f>AVERAGEIFS('2.1.trackMPD'!N:N,'2.1.trackMPD'!D:D,W9,'2.1.trackMPD'!F:F,Y9,'2.1.trackMPD'!H:H,AA9)</f>
        <v>17.543218323529853</v>
      </c>
      <c r="AJ9" s="160"/>
    </row>
    <row r="10" spans="1:48" x14ac:dyDescent="0.2">
      <c r="A10" s="16" t="s">
        <v>31</v>
      </c>
      <c r="B10" s="161" t="s">
        <v>10262</v>
      </c>
      <c r="C10" s="161" t="s">
        <v>5</v>
      </c>
      <c r="D10" s="161">
        <v>1</v>
      </c>
      <c r="E10" s="161">
        <v>0.03</v>
      </c>
      <c r="F10" s="161" t="s">
        <v>10263</v>
      </c>
      <c r="G10" s="162">
        <v>1.0000000000000001E-5</v>
      </c>
      <c r="H10" s="162">
        <v>1.0000000000000001E-5</v>
      </c>
      <c r="I10" s="161">
        <v>0.42721448522836603</v>
      </c>
      <c r="J10" s="161">
        <v>1.4827506443568499</v>
      </c>
      <c r="K10" s="161">
        <v>0</v>
      </c>
      <c r="L10" s="161">
        <v>0</v>
      </c>
      <c r="M10" s="161">
        <v>0</v>
      </c>
      <c r="N10" s="161">
        <v>0</v>
      </c>
      <c r="R10" s="160" t="s">
        <v>13</v>
      </c>
      <c r="S10" s="160">
        <v>1240</v>
      </c>
      <c r="T10" s="160">
        <v>6</v>
      </c>
      <c r="V10" s="161" t="s">
        <v>10316</v>
      </c>
      <c r="W10" s="161">
        <v>1</v>
      </c>
      <c r="X10" s="161">
        <v>0.03</v>
      </c>
      <c r="Y10" s="161" t="s">
        <v>10263</v>
      </c>
      <c r="Z10" s="162">
        <v>1.0000000000000001E-5</v>
      </c>
      <c r="AA10" s="162">
        <v>1.0000000000000001E-5</v>
      </c>
      <c r="AB10" s="16">
        <f>AVERAGEIFS('2.1.trackMPD'!M:M,'2.1.trackMPD'!D:D,W10,'2.1.trackMPD'!F:F,Y10,'2.1.trackMPD'!H:H,AA10)</f>
        <v>0.63085170444660332</v>
      </c>
      <c r="AC10" s="16">
        <f>AVERAGEIFS('2.1.trackMPD'!N:N,'2.1.trackMPD'!D:D,W10,'2.1.trackMPD'!F:F,Y10,'2.1.trackMPD'!H:H,AA10)</f>
        <v>5.2478271777666112</v>
      </c>
      <c r="AJ10" s="160"/>
    </row>
    <row r="11" spans="1:48" x14ac:dyDescent="0.2">
      <c r="A11" s="16" t="s">
        <v>31</v>
      </c>
      <c r="B11" s="161" t="s">
        <v>10262</v>
      </c>
      <c r="C11" s="161" t="s">
        <v>5</v>
      </c>
      <c r="D11" s="161">
        <v>1</v>
      </c>
      <c r="E11" s="161">
        <v>0.03</v>
      </c>
      <c r="F11" s="161" t="s">
        <v>10263</v>
      </c>
      <c r="G11" s="162">
        <v>9.9999999999999995E-7</v>
      </c>
      <c r="H11" s="162">
        <v>9.9999999999999995E-7</v>
      </c>
      <c r="I11" s="161">
        <v>6.10391382745894E-2</v>
      </c>
      <c r="J11" s="161">
        <v>0.99927458845495898</v>
      </c>
      <c r="K11" s="161">
        <v>0</v>
      </c>
      <c r="L11" s="161">
        <v>0</v>
      </c>
      <c r="M11" s="161">
        <v>0</v>
      </c>
      <c r="N11" s="161">
        <v>0</v>
      </c>
      <c r="R11" s="160" t="s">
        <v>2</v>
      </c>
      <c r="S11" s="160">
        <v>1350</v>
      </c>
      <c r="T11" s="160">
        <v>6</v>
      </c>
      <c r="V11" s="161" t="s">
        <v>10316</v>
      </c>
      <c r="W11" s="161">
        <v>1</v>
      </c>
      <c r="X11" s="161">
        <v>0.03</v>
      </c>
      <c r="Y11" s="161" t="s">
        <v>10263</v>
      </c>
      <c r="Z11" s="162">
        <v>9.9999999999999995E-7</v>
      </c>
      <c r="AA11" s="162">
        <v>9.9999999999999995E-7</v>
      </c>
      <c r="AB11" s="16">
        <f>AVERAGEIFS('2.1.trackMPD'!M:M,'2.1.trackMPD'!D:D,W11,'2.1.trackMPD'!F:F,Y11,'2.1.trackMPD'!H:H,AA11)</f>
        <v>0.58251749854356794</v>
      </c>
      <c r="AC11" s="16">
        <f>AVERAGEIFS('2.1.trackMPD'!N:N,'2.1.trackMPD'!D:D,W11,'2.1.trackMPD'!F:F,Y11,'2.1.trackMPD'!H:H,AA11)</f>
        <v>0.41241184006465559</v>
      </c>
    </row>
    <row r="12" spans="1:48" x14ac:dyDescent="0.2">
      <c r="A12" s="16" t="s">
        <v>31</v>
      </c>
      <c r="B12" s="161" t="s">
        <v>10262</v>
      </c>
      <c r="C12" s="161" t="s">
        <v>5</v>
      </c>
      <c r="D12" s="161">
        <v>1</v>
      </c>
      <c r="E12" s="161">
        <v>0.03</v>
      </c>
      <c r="F12" s="161" t="s">
        <v>10264</v>
      </c>
      <c r="G12" s="161">
        <v>5.0000000000000001E-3</v>
      </c>
      <c r="H12" s="161">
        <v>1E-3</v>
      </c>
      <c r="I12" s="161">
        <v>5.0674625215380797E-2</v>
      </c>
      <c r="J12" s="161">
        <v>0.97523804868622299</v>
      </c>
      <c r="K12" s="161">
        <v>0</v>
      </c>
      <c r="L12" s="161">
        <v>0</v>
      </c>
      <c r="M12" s="161">
        <v>0</v>
      </c>
      <c r="N12" s="161">
        <v>0</v>
      </c>
      <c r="R12" s="160" t="s">
        <v>3</v>
      </c>
      <c r="S12" s="160">
        <v>885</v>
      </c>
      <c r="T12" s="160">
        <v>2</v>
      </c>
      <c r="V12" s="161" t="s">
        <v>10316</v>
      </c>
      <c r="W12" s="161">
        <v>1</v>
      </c>
      <c r="X12" s="161">
        <v>0.03</v>
      </c>
      <c r="Y12" s="161" t="s">
        <v>10264</v>
      </c>
      <c r="Z12" s="161">
        <v>5.0000000000000001E-3</v>
      </c>
      <c r="AA12" s="161">
        <v>1E-3</v>
      </c>
      <c r="AB12" s="16">
        <f>AVERAGEIFS('2.1.trackMPD'!M:M,'2.1.trackMPD'!D:D,W12,'2.1.trackMPD'!F:F,Y12,'2.1.trackMPD'!H:H,AA12)</f>
        <v>6.1415057059758325E-2</v>
      </c>
      <c r="AC12" s="16">
        <f>AVERAGEIFS('2.1.trackMPD'!N:N,'2.1.trackMPD'!D:D,W12,'2.1.trackMPD'!F:F,Y12,'2.1.trackMPD'!H:H,AA12)</f>
        <v>56.106750174560162</v>
      </c>
    </row>
    <row r="13" spans="1:48" x14ac:dyDescent="0.2">
      <c r="A13" s="16" t="s">
        <v>31</v>
      </c>
      <c r="B13" s="161" t="s">
        <v>10262</v>
      </c>
      <c r="C13" s="161" t="s">
        <v>5</v>
      </c>
      <c r="D13" s="161">
        <v>1</v>
      </c>
      <c r="E13" s="161">
        <v>0.03</v>
      </c>
      <c r="F13" s="161" t="s">
        <v>10264</v>
      </c>
      <c r="G13" s="161">
        <v>1E-3</v>
      </c>
      <c r="H13" s="161">
        <v>1E-4</v>
      </c>
      <c r="I13" s="161">
        <v>0.10922151520255199</v>
      </c>
      <c r="J13" s="161">
        <v>2.44845873953355</v>
      </c>
      <c r="K13" s="161">
        <v>0</v>
      </c>
      <c r="L13" s="161">
        <v>0</v>
      </c>
      <c r="M13" s="161">
        <v>0</v>
      </c>
      <c r="N13" s="161">
        <v>0</v>
      </c>
      <c r="R13" s="160" t="s">
        <v>23</v>
      </c>
      <c r="S13" s="160">
        <v>1040</v>
      </c>
      <c r="T13" s="160">
        <v>5</v>
      </c>
      <c r="V13" s="161" t="s">
        <v>10316</v>
      </c>
      <c r="W13" s="161">
        <v>1</v>
      </c>
      <c r="X13" s="161">
        <v>0.03</v>
      </c>
      <c r="Y13" s="161" t="s">
        <v>10264</v>
      </c>
      <c r="Z13" s="161">
        <v>1E-3</v>
      </c>
      <c r="AA13" s="161">
        <v>1E-4</v>
      </c>
      <c r="AB13" s="16">
        <f>AVERAGEIFS('2.1.trackMPD'!M:M,'2.1.trackMPD'!D:D,W13,'2.1.trackMPD'!F:F,Y13,'2.1.trackMPD'!H:H,AA13)</f>
        <v>0.38564733293006748</v>
      </c>
      <c r="AC13" s="16">
        <f>AVERAGEIFS('2.1.trackMPD'!N:N,'2.1.trackMPD'!D:D,W13,'2.1.trackMPD'!F:F,Y13,'2.1.trackMPD'!H:H,AA13)</f>
        <v>40.095026703073628</v>
      </c>
    </row>
    <row r="14" spans="1:48" x14ac:dyDescent="0.2">
      <c r="A14" s="16" t="s">
        <v>31</v>
      </c>
      <c r="B14" s="161" t="s">
        <v>10262</v>
      </c>
      <c r="C14" s="161" t="s">
        <v>5</v>
      </c>
      <c r="D14" s="161">
        <v>1</v>
      </c>
      <c r="E14" s="161">
        <v>0.03</v>
      </c>
      <c r="F14" s="161" t="s">
        <v>10264</v>
      </c>
      <c r="G14" s="161">
        <v>1E-4</v>
      </c>
      <c r="H14" s="162">
        <v>1.0000000000000001E-5</v>
      </c>
      <c r="I14" s="161">
        <v>0.53087131726606995</v>
      </c>
      <c r="J14" s="161">
        <v>3.4271453415169</v>
      </c>
      <c r="K14" s="161">
        <v>0</v>
      </c>
      <c r="L14" s="161">
        <v>0</v>
      </c>
      <c r="M14" s="161">
        <v>0</v>
      </c>
      <c r="N14" s="161">
        <v>0</v>
      </c>
      <c r="R14" s="160" t="s">
        <v>4</v>
      </c>
      <c r="S14" s="160">
        <v>1380</v>
      </c>
      <c r="T14" s="160">
        <v>6</v>
      </c>
      <c r="V14" s="161" t="s">
        <v>10316</v>
      </c>
      <c r="W14" s="161">
        <v>1</v>
      </c>
      <c r="X14" s="161">
        <v>0.03</v>
      </c>
      <c r="Y14" s="161" t="s">
        <v>10264</v>
      </c>
      <c r="Z14" s="161">
        <v>1E-4</v>
      </c>
      <c r="AA14" s="162">
        <v>1.0000000000000001E-5</v>
      </c>
      <c r="AB14" s="16">
        <f>AVERAGEIFS('2.1.trackMPD'!M:M,'2.1.trackMPD'!D:D,W14,'2.1.trackMPD'!F:F,Y14,'2.1.trackMPD'!H:H,AA14)</f>
        <v>0.32073267</v>
      </c>
      <c r="AC14" s="16">
        <f>AVERAGEIFS('2.1.trackMPD'!N:N,'2.1.trackMPD'!D:D,W14,'2.1.trackMPD'!F:F,Y14,'2.1.trackMPD'!H:H,AA14)</f>
        <v>1.702841263523839</v>
      </c>
    </row>
    <row r="15" spans="1:48" x14ac:dyDescent="0.2">
      <c r="A15" s="16" t="s">
        <v>31</v>
      </c>
      <c r="B15" s="161" t="s">
        <v>10262</v>
      </c>
      <c r="C15" s="161" t="s">
        <v>5</v>
      </c>
      <c r="D15" s="161">
        <v>1</v>
      </c>
      <c r="E15" s="161">
        <v>0.03</v>
      </c>
      <c r="F15" s="161" t="s">
        <v>10264</v>
      </c>
      <c r="G15" s="162">
        <v>5.0000000000000002E-5</v>
      </c>
      <c r="H15" s="162">
        <v>9.9999999999999995E-7</v>
      </c>
      <c r="I15" s="161">
        <v>0.111814527754726</v>
      </c>
      <c r="J15" s="161">
        <v>0.98455713463977101</v>
      </c>
      <c r="K15" s="161">
        <v>0</v>
      </c>
      <c r="L15" s="161">
        <v>0</v>
      </c>
      <c r="M15" s="161">
        <v>0</v>
      </c>
      <c r="N15" s="161">
        <v>0</v>
      </c>
      <c r="R15" s="160" t="s">
        <v>166</v>
      </c>
      <c r="S15" s="160">
        <v>1200</v>
      </c>
      <c r="T15" s="160">
        <v>5</v>
      </c>
      <c r="V15" s="161" t="s">
        <v>10316</v>
      </c>
      <c r="W15" s="161">
        <v>1</v>
      </c>
      <c r="X15" s="161">
        <v>0.03</v>
      </c>
      <c r="Y15" s="161" t="s">
        <v>10264</v>
      </c>
      <c r="Z15" s="162">
        <v>5.0000000000000002E-5</v>
      </c>
      <c r="AA15" s="162">
        <v>9.9999999999999995E-7</v>
      </c>
      <c r="AB15" s="16">
        <f>AVERAGEIFS('2.1.trackMPD'!M:M,'2.1.trackMPD'!D:D,W15,'2.1.trackMPD'!F:F,Y15,'2.1.trackMPD'!H:H,AA15)</f>
        <v>0.32923643667595592</v>
      </c>
      <c r="AC15" s="16">
        <f>AVERAGEIFS('2.1.trackMPD'!N:N,'2.1.trackMPD'!D:D,W15,'2.1.trackMPD'!F:F,Y15,'2.1.trackMPD'!H:H,AA15)</f>
        <v>0.63879947140676918</v>
      </c>
    </row>
    <row r="16" spans="1:48" x14ac:dyDescent="0.2">
      <c r="A16" s="16" t="s">
        <v>31</v>
      </c>
      <c r="B16" s="161" t="s">
        <v>10262</v>
      </c>
      <c r="C16" s="161" t="s">
        <v>5</v>
      </c>
      <c r="D16" s="161">
        <v>1</v>
      </c>
      <c r="E16" s="161">
        <v>0.03</v>
      </c>
      <c r="F16" s="161" t="s">
        <v>10264</v>
      </c>
      <c r="G16" s="161">
        <v>2.5000000000000001E-2</v>
      </c>
      <c r="H16" s="161">
        <v>5.0000000000000001E-3</v>
      </c>
      <c r="I16" s="161">
        <v>4.7288177569717899E-2</v>
      </c>
      <c r="J16" s="161">
        <v>0.99707771376793797</v>
      </c>
      <c r="K16" s="161">
        <v>0</v>
      </c>
      <c r="L16" s="161">
        <v>0</v>
      </c>
      <c r="M16" s="161">
        <v>0</v>
      </c>
      <c r="N16" s="161">
        <v>0</v>
      </c>
      <c r="R16" s="160" t="s">
        <v>10</v>
      </c>
      <c r="S16" s="160">
        <v>1184</v>
      </c>
      <c r="T16" s="160">
        <v>5</v>
      </c>
      <c r="V16" s="161" t="s">
        <v>10316</v>
      </c>
      <c r="W16" s="161">
        <v>1</v>
      </c>
      <c r="X16" s="161">
        <v>0.03</v>
      </c>
      <c r="Y16" s="161" t="s">
        <v>10264</v>
      </c>
      <c r="Z16" s="161">
        <v>2.5000000000000001E-2</v>
      </c>
      <c r="AA16" s="161">
        <v>5.0000000000000001E-3</v>
      </c>
      <c r="AB16" s="16">
        <f>AVERAGEIFS('2.1.trackMPD'!M:M,'2.1.trackMPD'!D:D,W16,'2.1.trackMPD'!F:F,Y16,'2.1.trackMPD'!H:H,AA16)</f>
        <v>0.43924211819094827</v>
      </c>
      <c r="AC16" s="16">
        <f>AVERAGEIFS('2.1.trackMPD'!N:N,'2.1.trackMPD'!D:D,W16,'2.1.trackMPD'!F:F,Y16,'2.1.trackMPD'!H:H,AA16)</f>
        <v>0.71687785902340051</v>
      </c>
    </row>
    <row r="17" spans="1:29" x14ac:dyDescent="0.2">
      <c r="A17" s="16" t="s">
        <v>31</v>
      </c>
      <c r="B17" s="161" t="s">
        <v>10262</v>
      </c>
      <c r="C17" s="161" t="s">
        <v>0</v>
      </c>
      <c r="D17" s="161">
        <v>4</v>
      </c>
      <c r="E17" s="161">
        <v>0.95299999999999996</v>
      </c>
      <c r="F17" s="161" t="s">
        <v>10263</v>
      </c>
      <c r="G17" s="161">
        <v>5.0000000000000001E-3</v>
      </c>
      <c r="H17" s="161">
        <v>5.0000000000000001E-3</v>
      </c>
      <c r="I17" s="161">
        <v>4.4675100062058902E-2</v>
      </c>
      <c r="J17" s="161">
        <v>1.4148403340065001</v>
      </c>
      <c r="K17" s="161">
        <v>0</v>
      </c>
      <c r="L17" s="161">
        <v>0</v>
      </c>
      <c r="M17" s="161">
        <v>0</v>
      </c>
      <c r="N17" s="161">
        <v>0</v>
      </c>
      <c r="R17" s="160" t="s">
        <v>6</v>
      </c>
      <c r="S17" s="160">
        <v>1800</v>
      </c>
      <c r="T17" s="160">
        <v>6</v>
      </c>
      <c r="V17" s="161" t="s">
        <v>10316</v>
      </c>
      <c r="W17" s="161">
        <v>4</v>
      </c>
      <c r="X17" s="161">
        <v>0.95299999999999996</v>
      </c>
      <c r="Y17" s="161" t="s">
        <v>10263</v>
      </c>
      <c r="Z17" s="161">
        <v>5.0000000000000001E-3</v>
      </c>
      <c r="AA17" s="161">
        <v>5.0000000000000001E-3</v>
      </c>
      <c r="AB17" s="16">
        <f>AVERAGEIFS('2.1.trackMPD'!M:M,'2.1.trackMPD'!D:D,W17,'2.1.trackMPD'!F:F,Y17,'2.1.trackMPD'!H:H,AA17)</f>
        <v>0.20683936425982277</v>
      </c>
      <c r="AC17" s="16">
        <f>AVERAGEIFS('2.1.trackMPD'!N:N,'2.1.trackMPD'!D:D,W17,'2.1.trackMPD'!F:F,Y17,'2.1.trackMPD'!H:H,AA17)</f>
        <v>258.31570597300976</v>
      </c>
    </row>
    <row r="18" spans="1:29" x14ac:dyDescent="0.2">
      <c r="A18" s="16" t="s">
        <v>31</v>
      </c>
      <c r="B18" s="161" t="s">
        <v>10262</v>
      </c>
      <c r="C18" s="161" t="s">
        <v>0</v>
      </c>
      <c r="D18" s="161">
        <v>4</v>
      </c>
      <c r="E18" s="161">
        <v>0.95299999999999996</v>
      </c>
      <c r="F18" s="161" t="s">
        <v>10263</v>
      </c>
      <c r="G18" s="161">
        <v>1E-3</v>
      </c>
      <c r="H18" s="161">
        <v>1E-3</v>
      </c>
      <c r="I18" s="161">
        <v>0.15253465860861601</v>
      </c>
      <c r="J18" s="161">
        <v>3.4790329225293402</v>
      </c>
      <c r="K18" s="161">
        <v>0</v>
      </c>
      <c r="L18" s="161">
        <v>0</v>
      </c>
      <c r="M18" s="161">
        <v>0</v>
      </c>
      <c r="N18" s="161">
        <v>0</v>
      </c>
      <c r="R18" s="160" t="s">
        <v>7</v>
      </c>
      <c r="S18" s="160">
        <v>1220</v>
      </c>
      <c r="T18" s="160">
        <v>6</v>
      </c>
      <c r="V18" s="161" t="s">
        <v>10316</v>
      </c>
      <c r="W18" s="161">
        <v>4</v>
      </c>
      <c r="X18" s="161">
        <v>0.95299999999999996</v>
      </c>
      <c r="Y18" s="161" t="s">
        <v>10263</v>
      </c>
      <c r="Z18" s="161">
        <v>1E-3</v>
      </c>
      <c r="AA18" s="161">
        <v>1E-3</v>
      </c>
      <c r="AB18" s="16">
        <f>AVERAGEIFS('2.1.trackMPD'!M:M,'2.1.trackMPD'!D:D,W18,'2.1.trackMPD'!F:F,Y18,'2.1.trackMPD'!H:H,AA18)</f>
        <v>1.7524517466864422</v>
      </c>
      <c r="AC18" s="16">
        <f>AVERAGEIFS('2.1.trackMPD'!N:N,'2.1.trackMPD'!D:D,W18,'2.1.trackMPD'!F:F,Y18,'2.1.trackMPD'!H:H,AA18)</f>
        <v>94.049134011403112</v>
      </c>
    </row>
    <row r="19" spans="1:29" x14ac:dyDescent="0.2">
      <c r="A19" s="16" t="s">
        <v>31</v>
      </c>
      <c r="B19" s="161" t="s">
        <v>10262</v>
      </c>
      <c r="C19" s="161" t="s">
        <v>0</v>
      </c>
      <c r="D19" s="161">
        <v>4</v>
      </c>
      <c r="E19" s="161">
        <v>0.95299999999999996</v>
      </c>
      <c r="F19" s="161" t="s">
        <v>10263</v>
      </c>
      <c r="G19" s="161">
        <v>1E-4</v>
      </c>
      <c r="H19" s="161">
        <v>1E-4</v>
      </c>
      <c r="I19" s="161">
        <v>0.87789608746160297</v>
      </c>
      <c r="J19" s="161">
        <v>12.392899847353799</v>
      </c>
      <c r="K19" s="161">
        <v>0</v>
      </c>
      <c r="L19" s="161">
        <v>0</v>
      </c>
      <c r="M19" s="161">
        <v>0</v>
      </c>
      <c r="N19" s="161">
        <v>0</v>
      </c>
      <c r="R19" s="160" t="s">
        <v>20</v>
      </c>
      <c r="S19" s="160">
        <v>1240</v>
      </c>
      <c r="T19" s="160">
        <v>6</v>
      </c>
      <c r="V19" s="161" t="s">
        <v>10316</v>
      </c>
      <c r="W19" s="161">
        <v>4</v>
      </c>
      <c r="X19" s="161">
        <v>0.95299999999999996</v>
      </c>
      <c r="Y19" s="161" t="s">
        <v>10263</v>
      </c>
      <c r="Z19" s="161">
        <v>1E-4</v>
      </c>
      <c r="AA19" s="161">
        <v>1E-4</v>
      </c>
      <c r="AB19" s="16">
        <f>AVERAGEIFS('2.1.trackMPD'!M:M,'2.1.trackMPD'!D:D,W19,'2.1.trackMPD'!F:F,Y19,'2.1.trackMPD'!H:H,AA19)</f>
        <v>0.87736206055555555</v>
      </c>
      <c r="AC19" s="16">
        <f>AVERAGEIFS('2.1.trackMPD'!N:N,'2.1.trackMPD'!D:D,W19,'2.1.trackMPD'!F:F,Y19,'2.1.trackMPD'!H:H,AA19)</f>
        <v>12.083765395555556</v>
      </c>
    </row>
    <row r="20" spans="1:29" x14ac:dyDescent="0.2">
      <c r="A20" s="16" t="s">
        <v>31</v>
      </c>
      <c r="B20" s="161" t="s">
        <v>10262</v>
      </c>
      <c r="C20" s="161" t="s">
        <v>0</v>
      </c>
      <c r="D20" s="161">
        <v>4</v>
      </c>
      <c r="E20" s="161">
        <v>0.95299999999999996</v>
      </c>
      <c r="F20" s="161" t="s">
        <v>10263</v>
      </c>
      <c r="G20" s="162">
        <v>1.0000000000000001E-5</v>
      </c>
      <c r="H20" s="162">
        <v>1.0000000000000001E-5</v>
      </c>
      <c r="I20" s="161">
        <v>0.57103849164902398</v>
      </c>
      <c r="J20" s="161">
        <v>1.5342523850638901</v>
      </c>
      <c r="K20" s="161">
        <v>0</v>
      </c>
      <c r="L20" s="161">
        <v>0</v>
      </c>
      <c r="M20" s="161">
        <v>0</v>
      </c>
      <c r="N20" s="161">
        <v>0</v>
      </c>
      <c r="R20" s="160" t="s">
        <v>167</v>
      </c>
      <c r="S20" s="160">
        <v>1150</v>
      </c>
      <c r="T20" s="160">
        <v>5</v>
      </c>
      <c r="V20" s="161" t="s">
        <v>10316</v>
      </c>
      <c r="W20" s="161">
        <v>4</v>
      </c>
      <c r="X20" s="161">
        <v>0.95299999999999996</v>
      </c>
      <c r="Y20" s="161" t="s">
        <v>10263</v>
      </c>
      <c r="Z20" s="162">
        <v>1.0000000000000001E-5</v>
      </c>
      <c r="AA20" s="162">
        <v>1.0000000000000001E-5</v>
      </c>
      <c r="AB20" s="16">
        <f>AVERAGEIFS('2.1.trackMPD'!M:M,'2.1.trackMPD'!D:D,W20,'2.1.trackMPD'!F:F,Y20,'2.1.trackMPD'!H:H,AA20)</f>
        <v>1.107285375888889</v>
      </c>
      <c r="AC20" s="16">
        <f>AVERAGEIFS('2.1.trackMPD'!N:N,'2.1.trackMPD'!D:D,W20,'2.1.trackMPD'!F:F,Y20,'2.1.trackMPD'!H:H,AA20)</f>
        <v>6.6273913316407889</v>
      </c>
    </row>
    <row r="21" spans="1:29" x14ac:dyDescent="0.2">
      <c r="A21" s="16" t="s">
        <v>31</v>
      </c>
      <c r="B21" s="161" t="s">
        <v>10262</v>
      </c>
      <c r="C21" s="161" t="s">
        <v>0</v>
      </c>
      <c r="D21" s="161">
        <v>4</v>
      </c>
      <c r="E21" s="161">
        <v>0.95299999999999996</v>
      </c>
      <c r="F21" s="161" t="s">
        <v>10263</v>
      </c>
      <c r="G21" s="162">
        <v>9.9999999999999995E-7</v>
      </c>
      <c r="H21" s="162">
        <v>9.9999999999999995E-7</v>
      </c>
      <c r="I21" s="161">
        <v>6.2057240913655498E-2</v>
      </c>
      <c r="J21" s="161">
        <v>1.0030568059634799</v>
      </c>
      <c r="K21" s="161">
        <v>0</v>
      </c>
      <c r="L21" s="161">
        <v>0</v>
      </c>
      <c r="M21" s="161">
        <v>0</v>
      </c>
      <c r="N21" s="161">
        <v>0</v>
      </c>
      <c r="P21" s="160"/>
      <c r="R21" s="160" t="s">
        <v>168</v>
      </c>
      <c r="S21" s="160">
        <v>1240</v>
      </c>
      <c r="T21" s="160">
        <v>6</v>
      </c>
      <c r="V21" s="161" t="s">
        <v>10316</v>
      </c>
      <c r="W21" s="161">
        <v>4</v>
      </c>
      <c r="X21" s="161">
        <v>0.95299999999999996</v>
      </c>
      <c r="Y21" s="161" t="s">
        <v>10263</v>
      </c>
      <c r="Z21" s="162">
        <v>9.9999999999999995E-7</v>
      </c>
      <c r="AA21" s="162">
        <v>9.9999999999999995E-7</v>
      </c>
      <c r="AB21" s="16">
        <f>AVERAGEIFS('2.1.trackMPD'!M:M,'2.1.trackMPD'!D:D,W21,'2.1.trackMPD'!F:F,Y21,'2.1.trackMPD'!H:H,AA21)</f>
        <v>1.1427650538147367</v>
      </c>
      <c r="AC21" s="16">
        <f>AVERAGEIFS('2.1.trackMPD'!N:N,'2.1.trackMPD'!D:D,W21,'2.1.trackMPD'!F:F,Y21,'2.1.trackMPD'!H:H,AA21)</f>
        <v>4.9539158536868664</v>
      </c>
    </row>
    <row r="22" spans="1:29" x14ac:dyDescent="0.2">
      <c r="A22" s="16" t="s">
        <v>31</v>
      </c>
      <c r="B22" s="161" t="s">
        <v>10262</v>
      </c>
      <c r="C22" s="161" t="s">
        <v>0</v>
      </c>
      <c r="D22" s="161">
        <v>4</v>
      </c>
      <c r="E22" s="161">
        <v>0.95299999999999996</v>
      </c>
      <c r="F22" s="161" t="s">
        <v>10264</v>
      </c>
      <c r="G22" s="161">
        <v>5.0000000000000001E-3</v>
      </c>
      <c r="H22" s="161">
        <v>1E-3</v>
      </c>
      <c r="I22" s="161">
        <v>0.109795956462178</v>
      </c>
      <c r="J22" s="161">
        <v>2.3378300735146702</v>
      </c>
      <c r="K22" s="161">
        <v>0</v>
      </c>
      <c r="L22" s="161">
        <v>0</v>
      </c>
      <c r="M22" s="161">
        <v>0</v>
      </c>
      <c r="N22" s="161">
        <v>0</v>
      </c>
      <c r="P22" s="160"/>
      <c r="R22" s="160" t="s">
        <v>15</v>
      </c>
      <c r="S22" s="160">
        <v>1250</v>
      </c>
      <c r="T22" s="160">
        <v>6</v>
      </c>
      <c r="V22" s="161" t="s">
        <v>10316</v>
      </c>
      <c r="W22" s="161">
        <v>4</v>
      </c>
      <c r="X22" s="161">
        <v>0.95299999999999996</v>
      </c>
      <c r="Y22" s="161" t="s">
        <v>10264</v>
      </c>
      <c r="Z22" s="161">
        <v>5.0000000000000001E-3</v>
      </c>
      <c r="AA22" s="161">
        <v>1E-3</v>
      </c>
      <c r="AB22" s="16">
        <f>AVERAGEIFS('2.1.trackMPD'!M:M,'2.1.trackMPD'!D:D,W22,'2.1.trackMPD'!F:F,Y22,'2.1.trackMPD'!H:H,AA22)</f>
        <v>2.0511310461794969</v>
      </c>
      <c r="AC22" s="16">
        <f>AVERAGEIFS('2.1.trackMPD'!N:N,'2.1.trackMPD'!D:D,W22,'2.1.trackMPD'!F:F,Y22,'2.1.trackMPD'!H:H,AA22)</f>
        <v>106.79983936958833</v>
      </c>
    </row>
    <row r="23" spans="1:29" x14ac:dyDescent="0.2">
      <c r="A23" s="16" t="s">
        <v>31</v>
      </c>
      <c r="B23" s="161" t="s">
        <v>10262</v>
      </c>
      <c r="C23" s="161" t="s">
        <v>0</v>
      </c>
      <c r="D23" s="161">
        <v>4</v>
      </c>
      <c r="E23" s="161">
        <v>0.95299999999999996</v>
      </c>
      <c r="F23" s="161" t="s">
        <v>10264</v>
      </c>
      <c r="G23" s="161">
        <v>1E-3</v>
      </c>
      <c r="H23" s="161">
        <v>1E-4</v>
      </c>
      <c r="I23" s="161">
        <v>0.68513707311578298</v>
      </c>
      <c r="J23" s="161">
        <v>15.2730933301393</v>
      </c>
      <c r="K23" s="161">
        <v>0</v>
      </c>
      <c r="L23" s="161">
        <v>0</v>
      </c>
      <c r="M23" s="161">
        <v>0</v>
      </c>
      <c r="N23" s="161">
        <v>0</v>
      </c>
      <c r="P23" s="160"/>
      <c r="R23" s="160" t="s">
        <v>9</v>
      </c>
      <c r="S23" s="160">
        <v>1260</v>
      </c>
      <c r="T23" s="160">
        <v>6</v>
      </c>
      <c r="V23" s="161" t="s">
        <v>10316</v>
      </c>
      <c r="W23" s="161">
        <v>4</v>
      </c>
      <c r="X23" s="161">
        <v>0.95299999999999996</v>
      </c>
      <c r="Y23" s="161" t="s">
        <v>10264</v>
      </c>
      <c r="Z23" s="161">
        <v>1E-3</v>
      </c>
      <c r="AA23" s="161">
        <v>1E-4</v>
      </c>
      <c r="AB23" s="16">
        <f>AVERAGEIFS('2.1.trackMPD'!M:M,'2.1.trackMPD'!D:D,W23,'2.1.trackMPD'!F:F,Y23,'2.1.trackMPD'!H:H,AA23)</f>
        <v>0.95630963950000003</v>
      </c>
      <c r="AC23" s="16">
        <f>AVERAGEIFS('2.1.trackMPD'!N:N,'2.1.trackMPD'!D:D,W23,'2.1.trackMPD'!F:F,Y23,'2.1.trackMPD'!H:H,AA23)</f>
        <v>26.059915875000002</v>
      </c>
    </row>
    <row r="24" spans="1:29" x14ac:dyDescent="0.2">
      <c r="A24" s="16" t="s">
        <v>31</v>
      </c>
      <c r="B24" s="161" t="s">
        <v>10262</v>
      </c>
      <c r="C24" s="161" t="s">
        <v>0</v>
      </c>
      <c r="D24" s="161">
        <v>4</v>
      </c>
      <c r="E24" s="161">
        <v>0.95299999999999996</v>
      </c>
      <c r="F24" s="161" t="s">
        <v>10264</v>
      </c>
      <c r="G24" s="161">
        <v>1E-4</v>
      </c>
      <c r="H24" s="162">
        <v>1.0000000000000001E-5</v>
      </c>
      <c r="I24" s="161">
        <v>1.4488534808440401</v>
      </c>
      <c r="J24" s="161">
        <v>4.1730936862191399</v>
      </c>
      <c r="K24" s="161">
        <v>0</v>
      </c>
      <c r="L24" s="161">
        <v>0</v>
      </c>
      <c r="M24" s="161">
        <v>0</v>
      </c>
      <c r="N24" s="161">
        <v>0</v>
      </c>
      <c r="P24" s="160"/>
      <c r="R24" s="160" t="s">
        <v>146</v>
      </c>
      <c r="S24" s="160">
        <v>1540</v>
      </c>
      <c r="T24" s="160">
        <v>6</v>
      </c>
      <c r="V24" s="161" t="s">
        <v>10316</v>
      </c>
      <c r="W24" s="161">
        <v>4</v>
      </c>
      <c r="X24" s="161">
        <v>0.95299999999999996</v>
      </c>
      <c r="Y24" s="161" t="s">
        <v>10264</v>
      </c>
      <c r="Z24" s="161">
        <v>1E-4</v>
      </c>
      <c r="AA24" s="162">
        <v>1.0000000000000001E-5</v>
      </c>
      <c r="AB24" s="16">
        <f>AVERAGEIFS('2.1.trackMPD'!M:M,'2.1.trackMPD'!D:D,W24,'2.1.trackMPD'!F:F,Y24,'2.1.trackMPD'!H:H,AA24)</f>
        <v>0.44590653462500002</v>
      </c>
      <c r="AC24" s="16">
        <f>AVERAGEIFS('2.1.trackMPD'!N:N,'2.1.trackMPD'!D:D,W24,'2.1.trackMPD'!F:F,Y24,'2.1.trackMPD'!H:H,AA24)</f>
        <v>1.092274402875</v>
      </c>
    </row>
    <row r="25" spans="1:29" x14ac:dyDescent="0.2">
      <c r="A25" s="16" t="s">
        <v>31</v>
      </c>
      <c r="B25" s="161" t="s">
        <v>10262</v>
      </c>
      <c r="C25" s="161" t="s">
        <v>0</v>
      </c>
      <c r="D25" s="161">
        <v>4</v>
      </c>
      <c r="E25" s="161">
        <v>0.95299999999999996</v>
      </c>
      <c r="F25" s="161" t="s">
        <v>10264</v>
      </c>
      <c r="G25" s="162">
        <v>5.0000000000000002E-5</v>
      </c>
      <c r="H25" s="162">
        <v>9.9999999999999995E-7</v>
      </c>
      <c r="I25" s="161">
        <v>9.1721731367448003E-2</v>
      </c>
      <c r="J25" s="161">
        <v>1.04006869158819</v>
      </c>
      <c r="K25" s="161">
        <v>0</v>
      </c>
      <c r="L25" s="161">
        <v>0</v>
      </c>
      <c r="M25" s="161">
        <v>0</v>
      </c>
      <c r="N25" s="161">
        <v>0</v>
      </c>
      <c r="P25" s="160"/>
      <c r="R25" s="160" t="s">
        <v>147</v>
      </c>
      <c r="S25" s="160">
        <v>1500</v>
      </c>
      <c r="T25" s="160">
        <v>6</v>
      </c>
      <c r="V25" s="161" t="s">
        <v>10316</v>
      </c>
      <c r="W25" s="161">
        <v>4</v>
      </c>
      <c r="X25" s="161">
        <v>0.95299999999999996</v>
      </c>
      <c r="Y25" s="161" t="s">
        <v>10264</v>
      </c>
      <c r="Z25" s="162">
        <v>5.0000000000000002E-5</v>
      </c>
      <c r="AA25" s="162">
        <v>9.9999999999999995E-7</v>
      </c>
      <c r="AB25" s="16">
        <f>AVERAGEIFS('2.1.trackMPD'!M:M,'2.1.trackMPD'!D:D,W25,'2.1.trackMPD'!F:F,Y25,'2.1.trackMPD'!H:H,AA25)</f>
        <v>0.38696555711594099</v>
      </c>
      <c r="AC25" s="16">
        <f>AVERAGEIFS('2.1.trackMPD'!N:N,'2.1.trackMPD'!D:D,W25,'2.1.trackMPD'!F:F,Y25,'2.1.trackMPD'!H:H,AA25)</f>
        <v>1.0641129620113494</v>
      </c>
    </row>
    <row r="26" spans="1:29" x14ac:dyDescent="0.2">
      <c r="A26" s="16" t="s">
        <v>31</v>
      </c>
      <c r="B26" s="161" t="s">
        <v>10262</v>
      </c>
      <c r="C26" s="161" t="s">
        <v>0</v>
      </c>
      <c r="D26" s="161">
        <v>4</v>
      </c>
      <c r="E26" s="161">
        <v>0.95299999999999996</v>
      </c>
      <c r="F26" s="161" t="s">
        <v>10264</v>
      </c>
      <c r="G26" s="161">
        <v>2.5000000000000001E-2</v>
      </c>
      <c r="H26" s="161">
        <v>5.0000000000000001E-3</v>
      </c>
      <c r="I26" s="161">
        <v>4.7677493871451801E-2</v>
      </c>
      <c r="J26" s="161">
        <v>1.13989117745508</v>
      </c>
      <c r="K26" s="161">
        <v>0</v>
      </c>
      <c r="L26" s="161">
        <v>0</v>
      </c>
      <c r="M26" s="161">
        <v>0</v>
      </c>
      <c r="N26" s="161">
        <v>0</v>
      </c>
      <c r="R26" s="160" t="s">
        <v>148</v>
      </c>
      <c r="S26" s="160">
        <v>1520</v>
      </c>
      <c r="T26" s="160">
        <v>6</v>
      </c>
      <c r="V26" s="161" t="s">
        <v>10316</v>
      </c>
      <c r="W26" s="161">
        <v>4</v>
      </c>
      <c r="X26" s="161">
        <v>0.95299999999999996</v>
      </c>
      <c r="Y26" s="161" t="s">
        <v>10264</v>
      </c>
      <c r="Z26" s="161">
        <v>2.5000000000000001E-2</v>
      </c>
      <c r="AA26" s="161">
        <v>5.0000000000000001E-3</v>
      </c>
      <c r="AB26" s="16">
        <f>AVERAGEIFS('2.1.trackMPD'!M:M,'2.1.trackMPD'!D:D,W26,'2.1.trackMPD'!F:F,Y26,'2.1.trackMPD'!H:H,AA26)</f>
        <v>0.1291438878672849</v>
      </c>
      <c r="AC26" s="16">
        <f>AVERAGEIFS('2.1.trackMPD'!N:N,'2.1.trackMPD'!D:D,W26,'2.1.trackMPD'!F:F,Y26,'2.1.trackMPD'!H:H,AA26)</f>
        <v>253.12941526663599</v>
      </c>
    </row>
    <row r="27" spans="1:29" x14ac:dyDescent="0.2">
      <c r="A27" s="16" t="s">
        <v>31</v>
      </c>
      <c r="B27" s="161" t="s">
        <v>10262</v>
      </c>
      <c r="C27" s="161" t="s">
        <v>1</v>
      </c>
      <c r="D27" s="161">
        <v>3</v>
      </c>
      <c r="E27" s="161">
        <v>0.91500000000000004</v>
      </c>
      <c r="F27" s="161" t="s">
        <v>10263</v>
      </c>
      <c r="G27" s="161">
        <v>5.0000000000000001E-3</v>
      </c>
      <c r="H27" s="161">
        <v>5.0000000000000001E-3</v>
      </c>
      <c r="I27" s="161">
        <v>4.8281599948327397E-2</v>
      </c>
      <c r="J27" s="161">
        <v>1.2519277035836001</v>
      </c>
      <c r="K27" s="161">
        <v>0</v>
      </c>
      <c r="L27" s="161">
        <v>0</v>
      </c>
      <c r="M27" s="161">
        <v>0</v>
      </c>
      <c r="N27" s="161">
        <v>0</v>
      </c>
      <c r="R27" s="160" t="s">
        <v>149</v>
      </c>
      <c r="S27" s="160">
        <v>1520</v>
      </c>
      <c r="T27" s="160">
        <v>6</v>
      </c>
      <c r="V27" s="161" t="s">
        <v>10316</v>
      </c>
      <c r="W27" s="161">
        <v>3</v>
      </c>
      <c r="X27" s="161">
        <v>0.91500000000000004</v>
      </c>
      <c r="Y27" s="161" t="s">
        <v>10263</v>
      </c>
      <c r="Z27" s="161">
        <v>5.0000000000000001E-3</v>
      </c>
      <c r="AA27" s="161">
        <v>5.0000000000000001E-3</v>
      </c>
      <c r="AB27" s="16">
        <f>AVERAGEIFS('2.1.trackMPD'!M:M,'2.1.trackMPD'!D:D,W27,'2.1.trackMPD'!F:F,Y27,'2.1.trackMPD'!H:H,AA27)</f>
        <v>0.13309180549402388</v>
      </c>
      <c r="AC27" s="16">
        <f>AVERAGEIFS('2.1.trackMPD'!N:N,'2.1.trackMPD'!D:D,W27,'2.1.trackMPD'!F:F,Y27,'2.1.trackMPD'!H:H,AA27)</f>
        <v>221.50097743182627</v>
      </c>
    </row>
    <row r="28" spans="1:29" x14ac:dyDescent="0.2">
      <c r="A28" s="16" t="s">
        <v>31</v>
      </c>
      <c r="B28" s="161" t="s">
        <v>10262</v>
      </c>
      <c r="C28" s="161" t="s">
        <v>1</v>
      </c>
      <c r="D28" s="161">
        <v>3</v>
      </c>
      <c r="E28" s="161">
        <v>0.91500000000000004</v>
      </c>
      <c r="F28" s="161" t="s">
        <v>10263</v>
      </c>
      <c r="G28" s="161">
        <v>1E-3</v>
      </c>
      <c r="H28" s="161">
        <v>1E-3</v>
      </c>
      <c r="I28" s="161">
        <v>0.110782472688308</v>
      </c>
      <c r="J28" s="161">
        <v>2.25177490453357</v>
      </c>
      <c r="K28" s="161">
        <v>0</v>
      </c>
      <c r="L28" s="161">
        <v>0</v>
      </c>
      <c r="M28" s="161">
        <v>0</v>
      </c>
      <c r="N28" s="161">
        <v>0</v>
      </c>
      <c r="P28" s="160"/>
      <c r="R28" s="160" t="s">
        <v>150</v>
      </c>
      <c r="S28" s="160">
        <v>1500</v>
      </c>
      <c r="T28" s="160">
        <v>6</v>
      </c>
      <c r="V28" s="161" t="s">
        <v>10316</v>
      </c>
      <c r="W28" s="161">
        <v>3</v>
      </c>
      <c r="X28" s="161">
        <v>0.91500000000000004</v>
      </c>
      <c r="Y28" s="161" t="s">
        <v>10263</v>
      </c>
      <c r="Z28" s="161">
        <v>1E-3</v>
      </c>
      <c r="AA28" s="161">
        <v>1E-3</v>
      </c>
      <c r="AB28" s="16">
        <f>AVERAGEIFS('2.1.trackMPD'!M:M,'2.1.trackMPD'!D:D,W28,'2.1.trackMPD'!F:F,Y28,'2.1.trackMPD'!H:H,AA28)</f>
        <v>1.6171325982677411</v>
      </c>
      <c r="AC28" s="16">
        <f>AVERAGEIFS('2.1.trackMPD'!N:N,'2.1.trackMPD'!D:D,W28,'2.1.trackMPD'!F:F,Y28,'2.1.trackMPD'!H:H,AA28)</f>
        <v>120.42093816237144</v>
      </c>
    </row>
    <row r="29" spans="1:29" x14ac:dyDescent="0.2">
      <c r="A29" s="16" t="s">
        <v>31</v>
      </c>
      <c r="B29" s="161" t="s">
        <v>10262</v>
      </c>
      <c r="C29" s="161" t="s">
        <v>1</v>
      </c>
      <c r="D29" s="161">
        <v>3</v>
      </c>
      <c r="E29" s="161">
        <v>0.91500000000000004</v>
      </c>
      <c r="F29" s="161" t="s">
        <v>10263</v>
      </c>
      <c r="G29" s="161">
        <v>1E-4</v>
      </c>
      <c r="H29" s="161">
        <v>1E-4</v>
      </c>
      <c r="I29" s="161">
        <v>0.67001855961808698</v>
      </c>
      <c r="J29" s="161">
        <v>10.515710793326599</v>
      </c>
      <c r="K29" s="161">
        <v>0</v>
      </c>
      <c r="L29" s="161">
        <v>0</v>
      </c>
      <c r="M29" s="161">
        <v>0</v>
      </c>
      <c r="N29" s="161">
        <v>0</v>
      </c>
      <c r="R29" s="160" t="s">
        <v>151</v>
      </c>
      <c r="S29" s="160">
        <v>1520</v>
      </c>
      <c r="T29" s="160">
        <v>6</v>
      </c>
      <c r="V29" s="161" t="s">
        <v>10316</v>
      </c>
      <c r="W29" s="161">
        <v>3</v>
      </c>
      <c r="X29" s="161">
        <v>0.91500000000000004</v>
      </c>
      <c r="Y29" s="161" t="s">
        <v>10263</v>
      </c>
      <c r="Z29" s="161">
        <v>1E-4</v>
      </c>
      <c r="AA29" s="161">
        <v>1E-4</v>
      </c>
      <c r="AB29" s="16">
        <f>AVERAGEIFS('2.1.trackMPD'!M:M,'2.1.trackMPD'!D:D,W29,'2.1.trackMPD'!F:F,Y29,'2.1.trackMPD'!H:H,AA29)</f>
        <v>0.71945822977777785</v>
      </c>
      <c r="AC29" s="16">
        <f>AVERAGEIFS('2.1.trackMPD'!N:N,'2.1.trackMPD'!D:D,W29,'2.1.trackMPD'!F:F,Y29,'2.1.trackMPD'!H:H,AA29)</f>
        <v>11.78838901</v>
      </c>
    </row>
    <row r="30" spans="1:29" x14ac:dyDescent="0.2">
      <c r="A30" s="16" t="s">
        <v>31</v>
      </c>
      <c r="B30" s="161" t="s">
        <v>10262</v>
      </c>
      <c r="C30" s="161" t="s">
        <v>1</v>
      </c>
      <c r="D30" s="161">
        <v>3</v>
      </c>
      <c r="E30" s="161">
        <v>0.91500000000000004</v>
      </c>
      <c r="F30" s="161" t="s">
        <v>10263</v>
      </c>
      <c r="G30" s="162">
        <v>1.0000000000000001E-5</v>
      </c>
      <c r="H30" s="162">
        <v>1.0000000000000001E-5</v>
      </c>
      <c r="I30" s="161">
        <v>0.61909203652648603</v>
      </c>
      <c r="J30" s="161">
        <v>1.54310215320188</v>
      </c>
      <c r="K30" s="161">
        <v>0</v>
      </c>
      <c r="L30" s="161">
        <v>0</v>
      </c>
      <c r="M30" s="161">
        <v>0</v>
      </c>
      <c r="N30" s="161">
        <v>0</v>
      </c>
      <c r="V30" s="161" t="s">
        <v>10316</v>
      </c>
      <c r="W30" s="161">
        <v>3</v>
      </c>
      <c r="X30" s="161">
        <v>0.91500000000000004</v>
      </c>
      <c r="Y30" s="161" t="s">
        <v>10263</v>
      </c>
      <c r="Z30" s="162">
        <v>1.0000000000000001E-5</v>
      </c>
      <c r="AA30" s="162">
        <v>1.0000000000000001E-5</v>
      </c>
      <c r="AB30" s="16">
        <f>AVERAGEIFS('2.1.trackMPD'!M:M,'2.1.trackMPD'!D:D,W30,'2.1.trackMPD'!F:F,Y30,'2.1.trackMPD'!H:H,AA30)</f>
        <v>1.0438001392222223</v>
      </c>
      <c r="AC30" s="16">
        <f>AVERAGEIFS('2.1.trackMPD'!N:N,'2.1.trackMPD'!D:D,W30,'2.1.trackMPD'!F:F,Y30,'2.1.trackMPD'!H:H,AA30)</f>
        <v>7.0612194634899588</v>
      </c>
    </row>
    <row r="31" spans="1:29" x14ac:dyDescent="0.2">
      <c r="A31" s="16" t="s">
        <v>31</v>
      </c>
      <c r="B31" s="161" t="s">
        <v>10262</v>
      </c>
      <c r="C31" s="161" t="s">
        <v>1</v>
      </c>
      <c r="D31" s="161">
        <v>3</v>
      </c>
      <c r="E31" s="161">
        <v>0.91500000000000004</v>
      </c>
      <c r="F31" s="161" t="s">
        <v>10263</v>
      </c>
      <c r="G31" s="162">
        <v>9.9999999999999995E-7</v>
      </c>
      <c r="H31" s="162">
        <v>9.9999999999999995E-7</v>
      </c>
      <c r="I31" s="161">
        <v>5.8903128277639001E-2</v>
      </c>
      <c r="J31" s="161">
        <v>0.95410887752687601</v>
      </c>
      <c r="K31" s="161">
        <v>0</v>
      </c>
      <c r="L31" s="161">
        <v>0</v>
      </c>
      <c r="M31" s="161">
        <v>0</v>
      </c>
      <c r="N31" s="161">
        <v>0</v>
      </c>
      <c r="V31" s="161" t="s">
        <v>10316</v>
      </c>
      <c r="W31" s="161">
        <v>3</v>
      </c>
      <c r="X31" s="161">
        <v>0.91500000000000004</v>
      </c>
      <c r="Y31" s="161" t="s">
        <v>10263</v>
      </c>
      <c r="Z31" s="162">
        <v>9.9999999999999995E-7</v>
      </c>
      <c r="AA31" s="162">
        <v>9.9999999999999995E-7</v>
      </c>
      <c r="AB31" s="16">
        <f>AVERAGEIFS('2.1.trackMPD'!M:M,'2.1.trackMPD'!D:D,W31,'2.1.trackMPD'!F:F,Y31,'2.1.trackMPD'!H:H,AA31)</f>
        <v>1.0058565438185576</v>
      </c>
      <c r="AC31" s="16">
        <f>AVERAGEIFS('2.1.trackMPD'!N:N,'2.1.trackMPD'!D:D,W31,'2.1.trackMPD'!F:F,Y31,'2.1.trackMPD'!H:H,AA31)</f>
        <v>6.4308091349173315</v>
      </c>
    </row>
    <row r="32" spans="1:29" x14ac:dyDescent="0.2">
      <c r="A32" s="16" t="s">
        <v>31</v>
      </c>
      <c r="B32" s="161" t="s">
        <v>10262</v>
      </c>
      <c r="C32" s="161" t="s">
        <v>1</v>
      </c>
      <c r="D32" s="161">
        <v>3</v>
      </c>
      <c r="E32" s="161">
        <v>0.91500000000000004</v>
      </c>
      <c r="F32" s="161" t="s">
        <v>10264</v>
      </c>
      <c r="G32" s="161">
        <v>5.0000000000000001E-3</v>
      </c>
      <c r="H32" s="161">
        <v>1E-3</v>
      </c>
      <c r="I32" s="161">
        <v>7.2215558035059496E-2</v>
      </c>
      <c r="J32" s="161">
        <v>1.69489041916035</v>
      </c>
      <c r="K32" s="161">
        <v>0</v>
      </c>
      <c r="L32" s="161">
        <v>0</v>
      </c>
      <c r="M32" s="161">
        <v>0</v>
      </c>
      <c r="N32" s="161">
        <v>0</v>
      </c>
      <c r="R32" s="158" t="s">
        <v>10271</v>
      </c>
      <c r="S32" s="157" t="s">
        <v>10266</v>
      </c>
      <c r="T32" s="157" t="s">
        <v>10266</v>
      </c>
      <c r="V32" s="161" t="s">
        <v>10316</v>
      </c>
      <c r="W32" s="161">
        <v>3</v>
      </c>
      <c r="X32" s="161">
        <v>0.91500000000000004</v>
      </c>
      <c r="Y32" s="161" t="s">
        <v>10264</v>
      </c>
      <c r="Z32" s="161">
        <v>5.0000000000000001E-3</v>
      </c>
      <c r="AA32" s="161">
        <v>1E-3</v>
      </c>
      <c r="AB32" s="16">
        <f>AVERAGEIFS('2.1.trackMPD'!M:M,'2.1.trackMPD'!D:D,W32,'2.1.trackMPD'!F:F,Y32,'2.1.trackMPD'!H:H,AA32)</f>
        <v>1.3351857624515899</v>
      </c>
      <c r="AC32" s="16">
        <f>AVERAGEIFS('2.1.trackMPD'!N:N,'2.1.trackMPD'!D:D,W32,'2.1.trackMPD'!F:F,Y32,'2.1.trackMPD'!H:H,AA32)</f>
        <v>163.93942018732523</v>
      </c>
    </row>
    <row r="33" spans="1:29" x14ac:dyDescent="0.2">
      <c r="A33" s="16" t="s">
        <v>31</v>
      </c>
      <c r="B33" s="161" t="s">
        <v>10262</v>
      </c>
      <c r="C33" s="161" t="s">
        <v>1</v>
      </c>
      <c r="D33" s="161">
        <v>3</v>
      </c>
      <c r="E33" s="161">
        <v>0.91500000000000004</v>
      </c>
      <c r="F33" s="161" t="s">
        <v>10264</v>
      </c>
      <c r="G33" s="161">
        <v>1E-3</v>
      </c>
      <c r="H33" s="161">
        <v>1E-4</v>
      </c>
      <c r="I33" s="161">
        <v>0.46781271899028198</v>
      </c>
      <c r="J33" s="161">
        <v>12.647985071412601</v>
      </c>
      <c r="K33" s="161">
        <v>0</v>
      </c>
      <c r="L33" s="161">
        <v>0</v>
      </c>
      <c r="M33" s="161">
        <v>0</v>
      </c>
      <c r="N33" s="161">
        <v>0</v>
      </c>
      <c r="R33" s="16">
        <v>1</v>
      </c>
      <c r="S33" s="16">
        <v>0.03</v>
      </c>
      <c r="T33" s="16">
        <f>S33*1000</f>
        <v>30</v>
      </c>
      <c r="V33" s="161" t="s">
        <v>10316</v>
      </c>
      <c r="W33" s="161">
        <v>3</v>
      </c>
      <c r="X33" s="161">
        <v>0.91500000000000004</v>
      </c>
      <c r="Y33" s="161" t="s">
        <v>10264</v>
      </c>
      <c r="Z33" s="161">
        <v>1E-3</v>
      </c>
      <c r="AA33" s="161">
        <v>1E-4</v>
      </c>
      <c r="AB33" s="16">
        <f>AVERAGEIFS('2.1.trackMPD'!M:M,'2.1.trackMPD'!D:D,W33,'2.1.trackMPD'!F:F,Y33,'2.1.trackMPD'!H:H,AA33)</f>
        <v>0.71996928537500005</v>
      </c>
      <c r="AC33" s="16">
        <f>AVERAGEIFS('2.1.trackMPD'!N:N,'2.1.trackMPD'!D:D,W33,'2.1.trackMPD'!F:F,Y33,'2.1.trackMPD'!H:H,AA33)</f>
        <v>23.611255968750001</v>
      </c>
    </row>
    <row r="34" spans="1:29" x14ac:dyDescent="0.2">
      <c r="A34" s="16" t="s">
        <v>31</v>
      </c>
      <c r="B34" s="161" t="s">
        <v>10262</v>
      </c>
      <c r="C34" s="161" t="s">
        <v>1</v>
      </c>
      <c r="D34" s="161">
        <v>3</v>
      </c>
      <c r="E34" s="161">
        <v>0.91500000000000004</v>
      </c>
      <c r="F34" s="161" t="s">
        <v>10264</v>
      </c>
      <c r="G34" s="161">
        <v>1E-4</v>
      </c>
      <c r="H34" s="162">
        <v>1.0000000000000001E-5</v>
      </c>
      <c r="I34" s="161">
        <v>1.3087315638672199</v>
      </c>
      <c r="J34" s="161">
        <v>4.01936507316094</v>
      </c>
      <c r="K34" s="161">
        <v>0</v>
      </c>
      <c r="L34" s="161">
        <v>0</v>
      </c>
      <c r="M34" s="161">
        <v>0</v>
      </c>
      <c r="N34" s="161">
        <v>0</v>
      </c>
      <c r="R34" s="16">
        <v>4</v>
      </c>
      <c r="S34" s="16">
        <v>0.95299999999999996</v>
      </c>
      <c r="T34" s="16">
        <f t="shared" ref="T34:T38" si="0">S34*1000</f>
        <v>953</v>
      </c>
      <c r="V34" s="161" t="s">
        <v>10316</v>
      </c>
      <c r="W34" s="161">
        <v>3</v>
      </c>
      <c r="X34" s="161">
        <v>0.91500000000000004</v>
      </c>
      <c r="Y34" s="161" t="s">
        <v>10264</v>
      </c>
      <c r="Z34" s="161">
        <v>1E-4</v>
      </c>
      <c r="AA34" s="162">
        <v>1.0000000000000001E-5</v>
      </c>
      <c r="AB34" s="16">
        <f>AVERAGEIFS('2.1.trackMPD'!M:M,'2.1.trackMPD'!D:D,W34,'2.1.trackMPD'!F:F,Y34,'2.1.trackMPD'!H:H,AA34)</f>
        <v>0.42490207262500002</v>
      </c>
      <c r="AC34" s="16">
        <f>AVERAGEIFS('2.1.trackMPD'!N:N,'2.1.trackMPD'!D:D,W34,'2.1.trackMPD'!F:F,Y34,'2.1.trackMPD'!H:H,AA34)</f>
        <v>1.0812044347500001</v>
      </c>
    </row>
    <row r="35" spans="1:29" x14ac:dyDescent="0.2">
      <c r="A35" s="16" t="s">
        <v>31</v>
      </c>
      <c r="B35" s="161" t="s">
        <v>10262</v>
      </c>
      <c r="C35" s="161" t="s">
        <v>1</v>
      </c>
      <c r="D35" s="161">
        <v>3</v>
      </c>
      <c r="E35" s="161">
        <v>0.91500000000000004</v>
      </c>
      <c r="F35" s="161" t="s">
        <v>10264</v>
      </c>
      <c r="G35" s="162">
        <v>5.0000000000000002E-5</v>
      </c>
      <c r="H35" s="162">
        <v>9.9999999999999995E-7</v>
      </c>
      <c r="I35" s="161">
        <v>9.0789745149721393E-2</v>
      </c>
      <c r="J35" s="161">
        <v>1.03528328863673</v>
      </c>
      <c r="K35" s="161">
        <v>0</v>
      </c>
      <c r="L35" s="161">
        <v>0</v>
      </c>
      <c r="M35" s="161">
        <v>0</v>
      </c>
      <c r="N35" s="161">
        <v>0</v>
      </c>
      <c r="R35" s="16">
        <v>3</v>
      </c>
      <c r="S35" s="16">
        <v>0.91500000000000004</v>
      </c>
      <c r="T35" s="16">
        <f t="shared" si="0"/>
        <v>915</v>
      </c>
      <c r="V35" s="161" t="s">
        <v>10316</v>
      </c>
      <c r="W35" s="161">
        <v>3</v>
      </c>
      <c r="X35" s="161">
        <v>0.91500000000000004</v>
      </c>
      <c r="Y35" s="161" t="s">
        <v>10264</v>
      </c>
      <c r="Z35" s="162">
        <v>5.0000000000000002E-5</v>
      </c>
      <c r="AA35" s="162">
        <v>9.9999999999999995E-7</v>
      </c>
      <c r="AB35" s="16">
        <f>AVERAGEIFS('2.1.trackMPD'!M:M,'2.1.trackMPD'!D:D,W35,'2.1.trackMPD'!F:F,Y35,'2.1.trackMPD'!H:H,AA35)</f>
        <v>0.40782810817302245</v>
      </c>
      <c r="AC35" s="16">
        <f>AVERAGEIFS('2.1.trackMPD'!N:N,'2.1.trackMPD'!D:D,W35,'2.1.trackMPD'!F:F,Y35,'2.1.trackMPD'!H:H,AA35)</f>
        <v>1.073827904686478</v>
      </c>
    </row>
    <row r="36" spans="1:29" x14ac:dyDescent="0.2">
      <c r="A36" s="16" t="s">
        <v>31</v>
      </c>
      <c r="B36" s="161" t="s">
        <v>10262</v>
      </c>
      <c r="C36" s="161" t="s">
        <v>1</v>
      </c>
      <c r="D36" s="161">
        <v>3</v>
      </c>
      <c r="E36" s="161">
        <v>0.91500000000000004</v>
      </c>
      <c r="F36" s="161" t="s">
        <v>10264</v>
      </c>
      <c r="G36" s="161">
        <v>2.5000000000000001E-2</v>
      </c>
      <c r="H36" s="161">
        <v>5.0000000000000001E-3</v>
      </c>
      <c r="I36" s="161">
        <v>4.7214621712211698E-2</v>
      </c>
      <c r="J36" s="161">
        <v>1.0332250957273901</v>
      </c>
      <c r="K36" s="161">
        <v>0</v>
      </c>
      <c r="L36" s="161">
        <v>0</v>
      </c>
      <c r="M36" s="161">
        <v>0</v>
      </c>
      <c r="N36" s="161">
        <v>0</v>
      </c>
      <c r="R36" s="16">
        <v>6</v>
      </c>
      <c r="S36" s="16">
        <v>1.35</v>
      </c>
      <c r="T36" s="16">
        <f t="shared" si="0"/>
        <v>1350</v>
      </c>
      <c r="V36" s="161" t="s">
        <v>10316</v>
      </c>
      <c r="W36" s="161">
        <v>3</v>
      </c>
      <c r="X36" s="161">
        <v>0.91500000000000004</v>
      </c>
      <c r="Y36" s="161" t="s">
        <v>10264</v>
      </c>
      <c r="Z36" s="161">
        <v>2.5000000000000001E-2</v>
      </c>
      <c r="AA36" s="161">
        <v>5.0000000000000001E-3</v>
      </c>
      <c r="AB36" s="16">
        <f>AVERAGEIFS('2.1.trackMPD'!M:M,'2.1.trackMPD'!D:D,W36,'2.1.trackMPD'!F:F,Y36,'2.1.trackMPD'!H:H,AA36)</f>
        <v>9.3025052342568443E-2</v>
      </c>
      <c r="AC36" s="16">
        <f>AVERAGEIFS('2.1.trackMPD'!N:N,'2.1.trackMPD'!D:D,W36,'2.1.trackMPD'!F:F,Y36,'2.1.trackMPD'!H:H,AA36)</f>
        <v>133.50966959689936</v>
      </c>
    </row>
    <row r="37" spans="1:29" x14ac:dyDescent="0.2">
      <c r="A37" s="16" t="s">
        <v>31</v>
      </c>
      <c r="B37" s="161" t="s">
        <v>10262</v>
      </c>
      <c r="C37" s="161" t="s">
        <v>2</v>
      </c>
      <c r="D37" s="161">
        <v>6</v>
      </c>
      <c r="E37" s="161">
        <v>1.35</v>
      </c>
      <c r="F37" s="161" t="s">
        <v>10263</v>
      </c>
      <c r="G37" s="161">
        <v>5.0000000000000001E-3</v>
      </c>
      <c r="H37" s="161">
        <v>5.0000000000000001E-3</v>
      </c>
      <c r="I37" s="161">
        <v>23776.897396925498</v>
      </c>
      <c r="J37" s="161">
        <v>20118.881850228299</v>
      </c>
      <c r="K37" s="161">
        <v>0</v>
      </c>
      <c r="L37" s="161">
        <v>0</v>
      </c>
      <c r="M37" s="161">
        <v>0</v>
      </c>
      <c r="N37" s="161">
        <v>0</v>
      </c>
      <c r="R37" s="16">
        <v>2</v>
      </c>
      <c r="S37" s="16">
        <v>0.88</v>
      </c>
      <c r="T37" s="16">
        <f t="shared" si="0"/>
        <v>880</v>
      </c>
      <c r="V37" s="161" t="s">
        <v>10316</v>
      </c>
      <c r="W37" s="161">
        <v>6</v>
      </c>
      <c r="X37" s="161">
        <v>1.35</v>
      </c>
      <c r="Y37" s="161" t="s">
        <v>10263</v>
      </c>
      <c r="Z37" s="161">
        <v>5.0000000000000001E-3</v>
      </c>
      <c r="AA37" s="161">
        <v>5.0000000000000001E-3</v>
      </c>
      <c r="AB37" s="16">
        <f>AVERAGEIFS('2.1.trackMPD'!M:M,'2.1.trackMPD'!D:D,W37,'2.1.trackMPD'!F:F,Y37,'2.1.trackMPD'!H:H,AA37)</f>
        <v>77.933979288888892</v>
      </c>
      <c r="AC37" s="16">
        <f>AVERAGEIFS('2.1.trackMPD'!N:N,'2.1.trackMPD'!D:D,W37,'2.1.trackMPD'!F:F,Y37,'2.1.trackMPD'!H:H,AA37)</f>
        <v>2201.9650622222225</v>
      </c>
    </row>
    <row r="38" spans="1:29" x14ac:dyDescent="0.2">
      <c r="A38" s="16" t="s">
        <v>31</v>
      </c>
      <c r="B38" s="161" t="s">
        <v>10262</v>
      </c>
      <c r="C38" s="161" t="s">
        <v>2</v>
      </c>
      <c r="D38" s="161">
        <v>6</v>
      </c>
      <c r="E38" s="161">
        <v>1.35</v>
      </c>
      <c r="F38" s="161" t="s">
        <v>10263</v>
      </c>
      <c r="G38" s="161">
        <v>1E-3</v>
      </c>
      <c r="H38" s="161">
        <v>1E-3</v>
      </c>
      <c r="I38" s="161">
        <v>6047.4724897453298</v>
      </c>
      <c r="J38" s="161">
        <v>5117.0911097575799</v>
      </c>
      <c r="K38" s="161">
        <v>0</v>
      </c>
      <c r="L38" s="161">
        <v>0</v>
      </c>
      <c r="M38" s="161">
        <v>0</v>
      </c>
      <c r="N38" s="161">
        <v>0</v>
      </c>
      <c r="R38" s="16">
        <v>5</v>
      </c>
      <c r="S38" s="16">
        <v>1.06</v>
      </c>
      <c r="T38" s="16">
        <f t="shared" si="0"/>
        <v>1060</v>
      </c>
      <c r="V38" s="161" t="s">
        <v>10316</v>
      </c>
      <c r="W38" s="161">
        <v>6</v>
      </c>
      <c r="X38" s="161">
        <v>1.35</v>
      </c>
      <c r="Y38" s="161" t="s">
        <v>10263</v>
      </c>
      <c r="Z38" s="161">
        <v>1E-3</v>
      </c>
      <c r="AA38" s="161">
        <v>1E-3</v>
      </c>
      <c r="AB38" s="16">
        <f>AVERAGEIFS('2.1.trackMPD'!M:M,'2.1.trackMPD'!D:D,W38,'2.1.trackMPD'!F:F,Y38,'2.1.trackMPD'!H:H,AA38)</f>
        <v>77.799553555555548</v>
      </c>
      <c r="AC38" s="16">
        <f>AVERAGEIFS('2.1.trackMPD'!N:N,'2.1.trackMPD'!D:D,W38,'2.1.trackMPD'!F:F,Y38,'2.1.trackMPD'!H:H,AA38)</f>
        <v>557.50774322222219</v>
      </c>
    </row>
    <row r="39" spans="1:29" x14ac:dyDescent="0.2">
      <c r="A39" s="16" t="s">
        <v>31</v>
      </c>
      <c r="B39" s="161" t="s">
        <v>10262</v>
      </c>
      <c r="C39" s="161" t="s">
        <v>2</v>
      </c>
      <c r="D39" s="161">
        <v>6</v>
      </c>
      <c r="E39" s="161">
        <v>1.35</v>
      </c>
      <c r="F39" s="161" t="s">
        <v>10263</v>
      </c>
      <c r="G39" s="161">
        <v>1E-4</v>
      </c>
      <c r="H39" s="161">
        <v>1E-4</v>
      </c>
      <c r="I39" s="161">
        <v>166.86411897854001</v>
      </c>
      <c r="J39" s="161">
        <v>139.99844381172599</v>
      </c>
      <c r="K39" s="161">
        <v>0</v>
      </c>
      <c r="L39" s="161">
        <v>0</v>
      </c>
      <c r="M39" s="161">
        <v>0</v>
      </c>
      <c r="N39" s="161">
        <v>0</v>
      </c>
      <c r="V39" s="161" t="s">
        <v>10316</v>
      </c>
      <c r="W39" s="161">
        <v>6</v>
      </c>
      <c r="X39" s="161">
        <v>1.35</v>
      </c>
      <c r="Y39" s="161" t="s">
        <v>10263</v>
      </c>
      <c r="Z39" s="161">
        <v>1E-4</v>
      </c>
      <c r="AA39" s="161">
        <v>1E-4</v>
      </c>
      <c r="AB39" s="16">
        <f>AVERAGEIFS('2.1.trackMPD'!M:M,'2.1.trackMPD'!D:D,W39,'2.1.trackMPD'!F:F,Y39,'2.1.trackMPD'!H:H,AA39)</f>
        <v>15.277384722222223</v>
      </c>
      <c r="AC39" s="16">
        <f>AVERAGEIFS('2.1.trackMPD'!N:N,'2.1.trackMPD'!D:D,W39,'2.1.trackMPD'!F:F,Y39,'2.1.trackMPD'!H:H,AA39)</f>
        <v>13.674017766666667</v>
      </c>
    </row>
    <row r="40" spans="1:29" x14ac:dyDescent="0.2">
      <c r="A40" s="16" t="s">
        <v>31</v>
      </c>
      <c r="B40" s="161" t="s">
        <v>10262</v>
      </c>
      <c r="C40" s="161" t="s">
        <v>2</v>
      </c>
      <c r="D40" s="161">
        <v>6</v>
      </c>
      <c r="E40" s="161">
        <v>1.35</v>
      </c>
      <c r="F40" s="161" t="s">
        <v>10263</v>
      </c>
      <c r="G40" s="162">
        <v>1.0000000000000001E-5</v>
      </c>
      <c r="H40" s="162">
        <v>1.0000000000000001E-5</v>
      </c>
      <c r="I40" s="161">
        <v>0.62438311840925997</v>
      </c>
      <c r="J40" s="161">
        <v>1.55223324057325</v>
      </c>
      <c r="K40" s="161">
        <v>0</v>
      </c>
      <c r="L40" s="161">
        <v>0</v>
      </c>
      <c r="M40" s="161">
        <v>0</v>
      </c>
      <c r="N40" s="161">
        <v>0</v>
      </c>
      <c r="V40" s="161" t="s">
        <v>10316</v>
      </c>
      <c r="W40" s="161">
        <v>6</v>
      </c>
      <c r="X40" s="161">
        <v>1.35</v>
      </c>
      <c r="Y40" s="161" t="s">
        <v>10263</v>
      </c>
      <c r="Z40" s="162">
        <v>1.0000000000000001E-5</v>
      </c>
      <c r="AA40" s="162">
        <v>1.0000000000000001E-5</v>
      </c>
      <c r="AB40" s="16">
        <f>AVERAGEIFS('2.1.trackMPD'!M:M,'2.1.trackMPD'!D:D,W40,'2.1.trackMPD'!F:F,Y40,'2.1.trackMPD'!H:H,AA40)</f>
        <v>0.58783860938969079</v>
      </c>
      <c r="AC40" s="16">
        <f>AVERAGEIFS('2.1.trackMPD'!N:N,'2.1.trackMPD'!D:D,W40,'2.1.trackMPD'!F:F,Y40,'2.1.trackMPD'!H:H,AA40)</f>
        <v>0.64971541606606009</v>
      </c>
    </row>
    <row r="41" spans="1:29" x14ac:dyDescent="0.2">
      <c r="A41" s="16" t="s">
        <v>31</v>
      </c>
      <c r="B41" s="161" t="s">
        <v>10262</v>
      </c>
      <c r="C41" s="161" t="s">
        <v>2</v>
      </c>
      <c r="D41" s="161">
        <v>6</v>
      </c>
      <c r="E41" s="161">
        <v>1.35</v>
      </c>
      <c r="F41" s="161" t="s">
        <v>10263</v>
      </c>
      <c r="G41" s="162">
        <v>9.9999999999999995E-7</v>
      </c>
      <c r="H41" s="162">
        <v>9.9999999999999995E-7</v>
      </c>
      <c r="I41" s="161">
        <v>5.8814239757550797E-2</v>
      </c>
      <c r="J41" s="161">
        <v>0.99093370430053396</v>
      </c>
      <c r="K41" s="161">
        <v>0</v>
      </c>
      <c r="L41" s="161">
        <v>0</v>
      </c>
      <c r="M41" s="161">
        <v>0</v>
      </c>
      <c r="N41" s="161">
        <v>0</v>
      </c>
      <c r="V41" s="161" t="s">
        <v>10316</v>
      </c>
      <c r="W41" s="161">
        <v>6</v>
      </c>
      <c r="X41" s="161">
        <v>1.35</v>
      </c>
      <c r="Y41" s="161" t="s">
        <v>10263</v>
      </c>
      <c r="Z41" s="162">
        <v>9.9999999999999995E-7</v>
      </c>
      <c r="AA41" s="162">
        <v>9.9999999999999995E-7</v>
      </c>
      <c r="AB41" s="16">
        <f>AVERAGEIFS('2.1.trackMPD'!M:M,'2.1.trackMPD'!D:D,W41,'2.1.trackMPD'!F:F,Y41,'2.1.trackMPD'!H:H,AA41)</f>
        <v>0.24795334177244444</v>
      </c>
      <c r="AC41" s="16">
        <f>AVERAGEIFS('2.1.trackMPD'!N:N,'2.1.trackMPD'!D:D,W41,'2.1.trackMPD'!F:F,Y41,'2.1.trackMPD'!H:H,AA41)</f>
        <v>0.57813014665702056</v>
      </c>
    </row>
    <row r="42" spans="1:29" x14ac:dyDescent="0.2">
      <c r="A42" s="16" t="s">
        <v>31</v>
      </c>
      <c r="B42" s="161" t="s">
        <v>10262</v>
      </c>
      <c r="C42" s="161" t="s">
        <v>2</v>
      </c>
      <c r="D42" s="161">
        <v>6</v>
      </c>
      <c r="E42" s="161">
        <v>1.35</v>
      </c>
      <c r="F42" s="161" t="s">
        <v>10264</v>
      </c>
      <c r="G42" s="161">
        <v>5.0000000000000001E-3</v>
      </c>
      <c r="H42" s="161">
        <v>1E-3</v>
      </c>
      <c r="I42" s="161">
        <v>5457.5651025647603</v>
      </c>
      <c r="J42" s="161">
        <v>4617.9381643166398</v>
      </c>
      <c r="K42" s="161">
        <v>0</v>
      </c>
      <c r="L42" s="161">
        <v>0</v>
      </c>
      <c r="M42" s="161">
        <v>0</v>
      </c>
      <c r="N42" s="161">
        <v>0</v>
      </c>
      <c r="V42" s="161" t="s">
        <v>10316</v>
      </c>
      <c r="W42" s="161">
        <v>6</v>
      </c>
      <c r="X42" s="161">
        <v>1.35</v>
      </c>
      <c r="Y42" s="161" t="s">
        <v>10264</v>
      </c>
      <c r="Z42" s="161">
        <v>5.0000000000000001E-3</v>
      </c>
      <c r="AA42" s="161">
        <v>1E-3</v>
      </c>
      <c r="AB42" s="16">
        <f>AVERAGEIFS('2.1.trackMPD'!M:M,'2.1.trackMPD'!D:D,W42,'2.1.trackMPD'!F:F,Y42,'2.1.trackMPD'!H:H,AA42)</f>
        <v>77.780722966666673</v>
      </c>
      <c r="AC42" s="16">
        <f>AVERAGEIFS('2.1.trackMPD'!N:N,'2.1.trackMPD'!D:D,W42,'2.1.trackMPD'!F:F,Y42,'2.1.trackMPD'!H:H,AA42)</f>
        <v>504.59040755555554</v>
      </c>
    </row>
    <row r="43" spans="1:29" x14ac:dyDescent="0.2">
      <c r="A43" s="16" t="s">
        <v>31</v>
      </c>
      <c r="B43" s="161" t="s">
        <v>10262</v>
      </c>
      <c r="C43" s="161" t="s">
        <v>2</v>
      </c>
      <c r="D43" s="161">
        <v>6</v>
      </c>
      <c r="E43" s="161">
        <v>1.35</v>
      </c>
      <c r="F43" s="161" t="s">
        <v>10264</v>
      </c>
      <c r="G43" s="161">
        <v>1E-3</v>
      </c>
      <c r="H43" s="161">
        <v>1E-4</v>
      </c>
      <c r="I43" s="161">
        <v>486.28069564619398</v>
      </c>
      <c r="J43" s="161">
        <v>411.52718208384402</v>
      </c>
      <c r="K43" s="161">
        <v>0</v>
      </c>
      <c r="L43" s="161">
        <v>0</v>
      </c>
      <c r="M43" s="161">
        <v>0</v>
      </c>
      <c r="N43" s="161">
        <v>0</v>
      </c>
      <c r="V43" s="161" t="s">
        <v>10316</v>
      </c>
      <c r="W43" s="161">
        <v>6</v>
      </c>
      <c r="X43" s="161">
        <v>1.35</v>
      </c>
      <c r="Y43" s="161" t="s">
        <v>10264</v>
      </c>
      <c r="Z43" s="161">
        <v>1E-3</v>
      </c>
      <c r="AA43" s="161">
        <v>1E-4</v>
      </c>
      <c r="AB43" s="16">
        <f>AVERAGEIFS('2.1.trackMPD'!M:M,'2.1.trackMPD'!D:D,W43,'2.1.trackMPD'!F:F,Y43,'2.1.trackMPD'!H:H,AA43)</f>
        <v>45.17875008888889</v>
      </c>
      <c r="AC43" s="16">
        <f>AVERAGEIFS('2.1.trackMPD'!N:N,'2.1.trackMPD'!D:D,W43,'2.1.trackMPD'!F:F,Y43,'2.1.trackMPD'!H:H,AA43)</f>
        <v>43.68233825555555</v>
      </c>
    </row>
    <row r="44" spans="1:29" x14ac:dyDescent="0.2">
      <c r="A44" s="16" t="s">
        <v>31</v>
      </c>
      <c r="B44" s="161" t="s">
        <v>10262</v>
      </c>
      <c r="C44" s="161" t="s">
        <v>2</v>
      </c>
      <c r="D44" s="161">
        <v>6</v>
      </c>
      <c r="E44" s="161">
        <v>1.35</v>
      </c>
      <c r="F44" s="161" t="s">
        <v>10264</v>
      </c>
      <c r="G44" s="161">
        <v>1E-4</v>
      </c>
      <c r="H44" s="162">
        <v>1.0000000000000001E-5</v>
      </c>
      <c r="I44" s="161">
        <v>6.1950559161495997</v>
      </c>
      <c r="J44" s="161">
        <v>5.48551217883589</v>
      </c>
      <c r="K44" s="161">
        <v>0</v>
      </c>
      <c r="L44" s="161">
        <v>0</v>
      </c>
      <c r="M44" s="161">
        <v>0</v>
      </c>
      <c r="N44" s="161">
        <v>0</v>
      </c>
      <c r="V44" s="161" t="s">
        <v>10316</v>
      </c>
      <c r="W44" s="161">
        <v>6</v>
      </c>
      <c r="X44" s="161">
        <v>1.35</v>
      </c>
      <c r="Y44" s="161" t="s">
        <v>10264</v>
      </c>
      <c r="Z44" s="161">
        <v>1E-4</v>
      </c>
      <c r="AA44" s="162">
        <v>1.0000000000000001E-5</v>
      </c>
      <c r="AB44" s="16">
        <f>AVERAGEIFS('2.1.trackMPD'!M:M,'2.1.trackMPD'!D:D,W44,'2.1.trackMPD'!F:F,Y44,'2.1.trackMPD'!H:H,AA44)</f>
        <v>0.54625718811111112</v>
      </c>
      <c r="AC44" s="16">
        <f>AVERAGEIFS('2.1.trackMPD'!N:N,'2.1.trackMPD'!D:D,W44,'2.1.trackMPD'!F:F,Y44,'2.1.trackMPD'!H:H,AA44)</f>
        <v>1.9116258071111107</v>
      </c>
    </row>
    <row r="45" spans="1:29" x14ac:dyDescent="0.2">
      <c r="A45" s="16" t="s">
        <v>31</v>
      </c>
      <c r="B45" s="161" t="s">
        <v>10262</v>
      </c>
      <c r="C45" s="161" t="s">
        <v>2</v>
      </c>
      <c r="D45" s="161">
        <v>6</v>
      </c>
      <c r="E45" s="161">
        <v>1.35</v>
      </c>
      <c r="F45" s="161" t="s">
        <v>10264</v>
      </c>
      <c r="G45" s="162">
        <v>5.0000000000000002E-5</v>
      </c>
      <c r="H45" s="162">
        <v>9.9999999999999995E-7</v>
      </c>
      <c r="I45" s="161">
        <v>8.7138098257336802E-2</v>
      </c>
      <c r="J45" s="161">
        <v>1.0057595715546701</v>
      </c>
      <c r="K45" s="161">
        <v>0</v>
      </c>
      <c r="L45" s="161">
        <v>0</v>
      </c>
      <c r="M45" s="161">
        <v>0</v>
      </c>
      <c r="N45" s="161">
        <v>0</v>
      </c>
      <c r="V45" s="161" t="s">
        <v>10316</v>
      </c>
      <c r="W45" s="161">
        <v>6</v>
      </c>
      <c r="X45" s="161">
        <v>1.35</v>
      </c>
      <c r="Y45" s="161" t="s">
        <v>10264</v>
      </c>
      <c r="Z45" s="162">
        <v>5.0000000000000002E-5</v>
      </c>
      <c r="AA45" s="162">
        <v>9.9999999999999995E-7</v>
      </c>
      <c r="AB45" s="16">
        <f>AVERAGEIFS('2.1.trackMPD'!M:M,'2.1.trackMPD'!D:D,W45,'2.1.trackMPD'!F:F,Y45,'2.1.trackMPD'!H:H,AA45)</f>
        <v>0.57459755412823899</v>
      </c>
      <c r="AC45" s="16">
        <f>AVERAGEIFS('2.1.trackMPD'!N:N,'2.1.trackMPD'!D:D,W45,'2.1.trackMPD'!F:F,Y45,'2.1.trackMPD'!H:H,AA45)</f>
        <v>1.187862707350267</v>
      </c>
    </row>
    <row r="46" spans="1:29" x14ac:dyDescent="0.2">
      <c r="A46" s="16" t="s">
        <v>31</v>
      </c>
      <c r="B46" s="161" t="s">
        <v>10262</v>
      </c>
      <c r="C46" s="161" t="s">
        <v>2</v>
      </c>
      <c r="D46" s="161">
        <v>6</v>
      </c>
      <c r="E46" s="161">
        <v>1.35</v>
      </c>
      <c r="F46" s="161" t="s">
        <v>10264</v>
      </c>
      <c r="G46" s="161">
        <v>2.5000000000000001E-2</v>
      </c>
      <c r="H46" s="161">
        <v>5.0000000000000001E-3</v>
      </c>
      <c r="I46" s="161">
        <v>13202.487732199101</v>
      </c>
      <c r="J46" s="161">
        <v>11171.3306790609</v>
      </c>
      <c r="K46" s="161">
        <v>0</v>
      </c>
      <c r="L46" s="161">
        <v>0</v>
      </c>
      <c r="M46" s="161">
        <v>0</v>
      </c>
      <c r="N46" s="161">
        <v>0</v>
      </c>
      <c r="V46" s="161" t="s">
        <v>10316</v>
      </c>
      <c r="W46" s="161">
        <v>6</v>
      </c>
      <c r="X46" s="161">
        <v>1.35</v>
      </c>
      <c r="Y46" s="161" t="s">
        <v>10264</v>
      </c>
      <c r="Z46" s="161">
        <v>2.5000000000000001E-2</v>
      </c>
      <c r="AA46" s="161">
        <v>5.0000000000000001E-3</v>
      </c>
      <c r="AB46" s="16">
        <f>AVERAGEIFS('2.1.trackMPD'!M:M,'2.1.trackMPD'!D:D,W46,'2.1.trackMPD'!F:F,Y46,'2.1.trackMPD'!H:H,AA46)</f>
        <v>87.634776587499999</v>
      </c>
      <c r="AC46" s="16">
        <f>AVERAGEIFS('2.1.trackMPD'!N:N,'2.1.trackMPD'!D:D,W46,'2.1.trackMPD'!F:F,Y46,'2.1.trackMPD'!H:H,AA46)</f>
        <v>1378.14821375</v>
      </c>
    </row>
    <row r="47" spans="1:29" x14ac:dyDescent="0.2">
      <c r="A47" s="16" t="s">
        <v>31</v>
      </c>
      <c r="B47" s="161" t="s">
        <v>10262</v>
      </c>
      <c r="C47" s="161" t="s">
        <v>3</v>
      </c>
      <c r="D47" s="161">
        <v>2</v>
      </c>
      <c r="E47" s="161">
        <v>0.88</v>
      </c>
      <c r="F47" s="161" t="s">
        <v>10263</v>
      </c>
      <c r="G47" s="161">
        <v>5.0000000000000001E-3</v>
      </c>
      <c r="H47" s="161">
        <v>5.0000000000000001E-3</v>
      </c>
      <c r="I47" s="161">
        <v>4.3695646645173399E-2</v>
      </c>
      <c r="J47" s="161">
        <v>1.0818257882029201</v>
      </c>
      <c r="K47" s="161">
        <v>0</v>
      </c>
      <c r="L47" s="161">
        <v>0</v>
      </c>
      <c r="M47" s="161">
        <v>0</v>
      </c>
      <c r="N47" s="161">
        <v>0</v>
      </c>
      <c r="V47" s="161" t="s">
        <v>10316</v>
      </c>
      <c r="W47" s="161">
        <v>2</v>
      </c>
      <c r="X47" s="161">
        <v>0.88</v>
      </c>
      <c r="Y47" s="161" t="s">
        <v>10263</v>
      </c>
      <c r="Z47" s="161">
        <v>5.0000000000000001E-3</v>
      </c>
      <c r="AA47" s="161">
        <v>5.0000000000000001E-3</v>
      </c>
      <c r="AB47" s="16">
        <f>AVERAGEIFS('2.1.trackMPD'!M:M,'2.1.trackMPD'!D:D,W47,'2.1.trackMPD'!F:F,Y47,'2.1.trackMPD'!H:H,AA47)</f>
        <v>0.10961425955784729</v>
      </c>
      <c r="AC47" s="16">
        <f>AVERAGEIFS('2.1.trackMPD'!N:N,'2.1.trackMPD'!D:D,W47,'2.1.trackMPD'!F:F,Y47,'2.1.trackMPD'!H:H,AA47)</f>
        <v>206.62961562767487</v>
      </c>
    </row>
    <row r="48" spans="1:29" x14ac:dyDescent="0.2">
      <c r="A48" s="16" t="s">
        <v>31</v>
      </c>
      <c r="B48" s="161" t="s">
        <v>10262</v>
      </c>
      <c r="C48" s="161" t="s">
        <v>3</v>
      </c>
      <c r="D48" s="161">
        <v>2</v>
      </c>
      <c r="E48" s="161">
        <v>0.88</v>
      </c>
      <c r="F48" s="161" t="s">
        <v>10263</v>
      </c>
      <c r="G48" s="161">
        <v>1E-3</v>
      </c>
      <c r="H48" s="161">
        <v>1E-3</v>
      </c>
      <c r="I48" s="161">
        <v>8.4102370918086394E-2</v>
      </c>
      <c r="J48" s="161">
        <v>1.91317860005218</v>
      </c>
      <c r="K48" s="161">
        <v>0</v>
      </c>
      <c r="L48" s="161">
        <v>0</v>
      </c>
      <c r="M48" s="161">
        <v>0</v>
      </c>
      <c r="N48" s="161">
        <v>0</v>
      </c>
      <c r="V48" s="161" t="s">
        <v>10316</v>
      </c>
      <c r="W48" s="161">
        <v>2</v>
      </c>
      <c r="X48" s="161">
        <v>0.88</v>
      </c>
      <c r="Y48" s="161" t="s">
        <v>10263</v>
      </c>
      <c r="Z48" s="161">
        <v>1E-3</v>
      </c>
      <c r="AA48" s="161">
        <v>1E-3</v>
      </c>
      <c r="AB48" s="16">
        <f>AVERAGEIFS('2.1.trackMPD'!M:M,'2.1.trackMPD'!D:D,W48,'2.1.trackMPD'!F:F,Y48,'2.1.trackMPD'!H:H,AA48)</f>
        <v>2.4066553379003288</v>
      </c>
      <c r="AC48" s="16">
        <f>AVERAGEIFS('2.1.trackMPD'!N:N,'2.1.trackMPD'!D:D,W48,'2.1.trackMPD'!F:F,Y48,'2.1.trackMPD'!H:H,AA48)</f>
        <v>127.59945089768445</v>
      </c>
    </row>
    <row r="49" spans="1:29" x14ac:dyDescent="0.2">
      <c r="A49" s="16" t="s">
        <v>31</v>
      </c>
      <c r="B49" s="161" t="s">
        <v>10262</v>
      </c>
      <c r="C49" s="161" t="s">
        <v>3</v>
      </c>
      <c r="D49" s="161">
        <v>2</v>
      </c>
      <c r="E49" s="161">
        <v>0.88</v>
      </c>
      <c r="F49" s="161" t="s">
        <v>10263</v>
      </c>
      <c r="G49" s="161">
        <v>1E-4</v>
      </c>
      <c r="H49" s="161">
        <v>1E-4</v>
      </c>
      <c r="I49" s="161">
        <v>0.52986312060501894</v>
      </c>
      <c r="J49" s="161">
        <v>9.6609216661184298</v>
      </c>
      <c r="K49" s="161">
        <v>0</v>
      </c>
      <c r="L49" s="161">
        <v>0</v>
      </c>
      <c r="M49" s="161">
        <v>0</v>
      </c>
      <c r="N49" s="161">
        <v>0</v>
      </c>
      <c r="V49" s="161" t="s">
        <v>10316</v>
      </c>
      <c r="W49" s="161">
        <v>2</v>
      </c>
      <c r="X49" s="161">
        <v>0.88</v>
      </c>
      <c r="Y49" s="161" t="s">
        <v>10263</v>
      </c>
      <c r="Z49" s="161">
        <v>1E-4</v>
      </c>
      <c r="AA49" s="161">
        <v>1E-4</v>
      </c>
      <c r="AB49" s="16">
        <f>AVERAGEIFS('2.1.trackMPD'!M:M,'2.1.trackMPD'!D:D,W49,'2.1.trackMPD'!F:F,Y49,'2.1.trackMPD'!H:H,AA49)</f>
        <v>0.62592446400000001</v>
      </c>
      <c r="AC49" s="16">
        <f>AVERAGEIFS('2.1.trackMPD'!N:N,'2.1.trackMPD'!D:D,W49,'2.1.trackMPD'!F:F,Y49,'2.1.trackMPD'!H:H,AA49)</f>
        <v>11.411934338888889</v>
      </c>
    </row>
    <row r="50" spans="1:29" x14ac:dyDescent="0.2">
      <c r="A50" s="16" t="s">
        <v>31</v>
      </c>
      <c r="B50" s="161" t="s">
        <v>10262</v>
      </c>
      <c r="C50" s="161" t="s">
        <v>3</v>
      </c>
      <c r="D50" s="161">
        <v>2</v>
      </c>
      <c r="E50" s="161">
        <v>0.88</v>
      </c>
      <c r="F50" s="161" t="s">
        <v>10263</v>
      </c>
      <c r="G50" s="162">
        <v>1.0000000000000001E-5</v>
      </c>
      <c r="H50" s="162">
        <v>1.0000000000000001E-5</v>
      </c>
      <c r="I50" s="161">
        <v>0.51893115567900105</v>
      </c>
      <c r="J50" s="161">
        <v>1.5063066978988</v>
      </c>
      <c r="K50" s="161">
        <v>0</v>
      </c>
      <c r="L50" s="161">
        <v>0</v>
      </c>
      <c r="M50" s="161">
        <v>0</v>
      </c>
      <c r="N50" s="161">
        <v>0</v>
      </c>
      <c r="V50" s="161" t="s">
        <v>10316</v>
      </c>
      <c r="W50" s="161">
        <v>2</v>
      </c>
      <c r="X50" s="161">
        <v>0.88</v>
      </c>
      <c r="Y50" s="161" t="s">
        <v>10263</v>
      </c>
      <c r="Z50" s="162">
        <v>1.0000000000000001E-5</v>
      </c>
      <c r="AA50" s="162">
        <v>1.0000000000000001E-5</v>
      </c>
      <c r="AB50" s="16">
        <f>AVERAGEIFS('2.1.trackMPD'!M:M,'2.1.trackMPD'!D:D,W50,'2.1.trackMPD'!F:F,Y50,'2.1.trackMPD'!H:H,AA50)</f>
        <v>1.0457288777777778</v>
      </c>
      <c r="AC50" s="16">
        <f>AVERAGEIFS('2.1.trackMPD'!N:N,'2.1.trackMPD'!D:D,W50,'2.1.trackMPD'!F:F,Y50,'2.1.trackMPD'!H:H,AA50)</f>
        <v>6.7616698558098216</v>
      </c>
    </row>
    <row r="51" spans="1:29" x14ac:dyDescent="0.2">
      <c r="A51" s="16" t="s">
        <v>31</v>
      </c>
      <c r="B51" s="161" t="s">
        <v>10262</v>
      </c>
      <c r="C51" s="161" t="s">
        <v>3</v>
      </c>
      <c r="D51" s="161">
        <v>2</v>
      </c>
      <c r="E51" s="161">
        <v>0.88</v>
      </c>
      <c r="F51" s="161" t="s">
        <v>10263</v>
      </c>
      <c r="G51" s="162">
        <v>9.9999999999999995E-7</v>
      </c>
      <c r="H51" s="162">
        <v>9.9999999999999995E-7</v>
      </c>
      <c r="I51" s="161">
        <v>5.7193342059132797E-2</v>
      </c>
      <c r="J51" s="161">
        <v>1.09891704657024</v>
      </c>
      <c r="K51" s="161">
        <v>0</v>
      </c>
      <c r="L51" s="161">
        <v>0</v>
      </c>
      <c r="M51" s="161">
        <v>0</v>
      </c>
      <c r="N51" s="161">
        <v>0</v>
      </c>
      <c r="V51" s="161" t="s">
        <v>10316</v>
      </c>
      <c r="W51" s="161">
        <v>2</v>
      </c>
      <c r="X51" s="161">
        <v>0.88</v>
      </c>
      <c r="Y51" s="161" t="s">
        <v>10263</v>
      </c>
      <c r="Z51" s="162">
        <v>9.9999999999999995E-7</v>
      </c>
      <c r="AA51" s="162">
        <v>9.9999999999999995E-7</v>
      </c>
      <c r="AB51" s="16">
        <f>AVERAGEIFS('2.1.trackMPD'!M:M,'2.1.trackMPD'!D:D,W51,'2.1.trackMPD'!F:F,Y51,'2.1.trackMPD'!H:H,AA51)</f>
        <v>0.39000403536361977</v>
      </c>
      <c r="AC51" s="16">
        <f>AVERAGEIFS('2.1.trackMPD'!N:N,'2.1.trackMPD'!D:D,W51,'2.1.trackMPD'!F:F,Y51,'2.1.trackMPD'!H:H,AA51)</f>
        <v>0.39076212456775106</v>
      </c>
    </row>
    <row r="52" spans="1:29" x14ac:dyDescent="0.2">
      <c r="A52" s="16" t="s">
        <v>31</v>
      </c>
      <c r="B52" s="161" t="s">
        <v>10262</v>
      </c>
      <c r="C52" s="161" t="s">
        <v>3</v>
      </c>
      <c r="D52" s="161">
        <v>2</v>
      </c>
      <c r="E52" s="161">
        <v>0.88</v>
      </c>
      <c r="F52" s="161" t="s">
        <v>10264</v>
      </c>
      <c r="G52" s="161">
        <v>5.0000000000000001E-3</v>
      </c>
      <c r="H52" s="161">
        <v>1E-3</v>
      </c>
      <c r="I52" s="161">
        <v>5.7988591090249897E-2</v>
      </c>
      <c r="J52" s="161">
        <v>1.4808999025527001</v>
      </c>
      <c r="K52" s="161">
        <v>0</v>
      </c>
      <c r="L52" s="161">
        <v>0</v>
      </c>
      <c r="M52" s="161">
        <v>0</v>
      </c>
      <c r="N52" s="161">
        <v>0</v>
      </c>
      <c r="V52" s="161" t="s">
        <v>10316</v>
      </c>
      <c r="W52" s="161">
        <v>2</v>
      </c>
      <c r="X52" s="161">
        <v>0.88</v>
      </c>
      <c r="Y52" s="161" t="s">
        <v>10264</v>
      </c>
      <c r="Z52" s="161">
        <v>5.0000000000000001E-3</v>
      </c>
      <c r="AA52" s="161">
        <v>1E-3</v>
      </c>
      <c r="AB52" s="16">
        <f>AVERAGEIFS('2.1.trackMPD'!M:M,'2.1.trackMPD'!D:D,W52,'2.1.trackMPD'!F:F,Y52,'2.1.trackMPD'!H:H,AA52)</f>
        <v>0.75135475448676758</v>
      </c>
      <c r="AC52" s="16">
        <f>AVERAGEIFS('2.1.trackMPD'!N:N,'2.1.trackMPD'!D:D,W52,'2.1.trackMPD'!F:F,Y52,'2.1.trackMPD'!H:H,AA52)</f>
        <v>174.97507440795698</v>
      </c>
    </row>
    <row r="53" spans="1:29" x14ac:dyDescent="0.2">
      <c r="A53" s="16" t="s">
        <v>31</v>
      </c>
      <c r="B53" s="161" t="s">
        <v>10262</v>
      </c>
      <c r="C53" s="161" t="s">
        <v>3</v>
      </c>
      <c r="D53" s="161">
        <v>2</v>
      </c>
      <c r="E53" s="161">
        <v>0.88</v>
      </c>
      <c r="F53" s="161" t="s">
        <v>10264</v>
      </c>
      <c r="G53" s="161">
        <v>1E-3</v>
      </c>
      <c r="H53" s="161">
        <v>1E-4</v>
      </c>
      <c r="I53" s="161">
        <v>0.37360992887106298</v>
      </c>
      <c r="J53" s="161">
        <v>10.0683723373694</v>
      </c>
      <c r="K53" s="161">
        <v>0</v>
      </c>
      <c r="L53" s="161">
        <v>0</v>
      </c>
      <c r="M53" s="161">
        <v>0</v>
      </c>
      <c r="N53" s="161">
        <v>0</v>
      </c>
      <c r="V53" s="161" t="s">
        <v>10316</v>
      </c>
      <c r="W53" s="161">
        <v>2</v>
      </c>
      <c r="X53" s="161">
        <v>0.88</v>
      </c>
      <c r="Y53" s="161" t="s">
        <v>10264</v>
      </c>
      <c r="Z53" s="161">
        <v>1E-3</v>
      </c>
      <c r="AA53" s="161">
        <v>1E-4</v>
      </c>
      <c r="AB53" s="16">
        <f>AVERAGEIFS('2.1.trackMPD'!M:M,'2.1.trackMPD'!D:D,W53,'2.1.trackMPD'!F:F,Y53,'2.1.trackMPD'!H:H,AA53)</f>
        <v>1.9188178524999999</v>
      </c>
      <c r="AC53" s="16">
        <f>AVERAGEIFS('2.1.trackMPD'!N:N,'2.1.trackMPD'!D:D,W53,'2.1.trackMPD'!F:F,Y53,'2.1.trackMPD'!H:H,AA53)</f>
        <v>22.43052989625</v>
      </c>
    </row>
    <row r="54" spans="1:29" x14ac:dyDescent="0.2">
      <c r="A54" s="16" t="s">
        <v>31</v>
      </c>
      <c r="B54" s="161" t="s">
        <v>10262</v>
      </c>
      <c r="C54" s="161" t="s">
        <v>3</v>
      </c>
      <c r="D54" s="161">
        <v>2</v>
      </c>
      <c r="E54" s="161">
        <v>0.88</v>
      </c>
      <c r="F54" s="161" t="s">
        <v>10264</v>
      </c>
      <c r="G54" s="161">
        <v>1E-4</v>
      </c>
      <c r="H54" s="162">
        <v>1.0000000000000001E-5</v>
      </c>
      <c r="I54" s="161">
        <v>1.22353375371573</v>
      </c>
      <c r="J54" s="161">
        <v>3.93900212277563</v>
      </c>
      <c r="K54" s="161">
        <v>0</v>
      </c>
      <c r="L54" s="161">
        <v>0</v>
      </c>
      <c r="M54" s="161">
        <v>0</v>
      </c>
      <c r="N54" s="161">
        <v>0</v>
      </c>
      <c r="V54" s="161" t="s">
        <v>10316</v>
      </c>
      <c r="W54" s="161">
        <v>2</v>
      </c>
      <c r="X54" s="161">
        <v>0.88</v>
      </c>
      <c r="Y54" s="161" t="s">
        <v>10264</v>
      </c>
      <c r="Z54" s="161">
        <v>1E-4</v>
      </c>
      <c r="AA54" s="162">
        <v>1.0000000000000001E-5</v>
      </c>
      <c r="AB54" s="16">
        <f>AVERAGEIFS('2.1.trackMPD'!M:M,'2.1.trackMPD'!D:D,W54,'2.1.trackMPD'!F:F,Y54,'2.1.trackMPD'!H:H,AA54)</f>
        <v>0.42083949937499998</v>
      </c>
      <c r="AC54" s="16">
        <f>AVERAGEIFS('2.1.trackMPD'!N:N,'2.1.trackMPD'!D:D,W54,'2.1.trackMPD'!F:F,Y54,'2.1.trackMPD'!H:H,AA54)</f>
        <v>1.65377907975</v>
      </c>
    </row>
    <row r="55" spans="1:29" x14ac:dyDescent="0.2">
      <c r="A55" s="16" t="s">
        <v>31</v>
      </c>
      <c r="B55" s="161" t="s">
        <v>10262</v>
      </c>
      <c r="C55" s="161" t="s">
        <v>3</v>
      </c>
      <c r="D55" s="161">
        <v>2</v>
      </c>
      <c r="E55" s="161">
        <v>0.88</v>
      </c>
      <c r="F55" s="161" t="s">
        <v>10264</v>
      </c>
      <c r="G55" s="162">
        <v>5.0000000000000002E-5</v>
      </c>
      <c r="H55" s="162">
        <v>9.9999999999999995E-7</v>
      </c>
      <c r="I55" s="161">
        <v>9.5037626839300005E-2</v>
      </c>
      <c r="J55" s="161">
        <v>0.98064786491924605</v>
      </c>
      <c r="K55" s="161">
        <v>0</v>
      </c>
      <c r="L55" s="161">
        <v>0</v>
      </c>
      <c r="M55" s="161">
        <v>0</v>
      </c>
      <c r="N55" s="161">
        <v>0</v>
      </c>
      <c r="V55" s="161" t="s">
        <v>10316</v>
      </c>
      <c r="W55" s="161">
        <v>2</v>
      </c>
      <c r="X55" s="161">
        <v>0.88</v>
      </c>
      <c r="Y55" s="161" t="s">
        <v>10264</v>
      </c>
      <c r="Z55" s="162">
        <v>5.0000000000000002E-5</v>
      </c>
      <c r="AA55" s="162">
        <v>9.9999999999999995E-7</v>
      </c>
      <c r="AB55" s="16">
        <f>AVERAGEIFS('2.1.trackMPD'!M:M,'2.1.trackMPD'!D:D,W55,'2.1.trackMPD'!F:F,Y55,'2.1.trackMPD'!H:H,AA55)</f>
        <v>0.81378775184845842</v>
      </c>
      <c r="AC55" s="16">
        <f>AVERAGEIFS('2.1.trackMPD'!N:N,'2.1.trackMPD'!D:D,W55,'2.1.trackMPD'!F:F,Y55,'2.1.trackMPD'!H:H,AA55)</f>
        <v>0.89197163446042405</v>
      </c>
    </row>
    <row r="56" spans="1:29" x14ac:dyDescent="0.2">
      <c r="A56" s="16" t="s">
        <v>31</v>
      </c>
      <c r="B56" s="161" t="s">
        <v>10262</v>
      </c>
      <c r="C56" s="161" t="s">
        <v>3</v>
      </c>
      <c r="D56" s="161">
        <v>2</v>
      </c>
      <c r="E56" s="161">
        <v>0.88</v>
      </c>
      <c r="F56" s="161" t="s">
        <v>10264</v>
      </c>
      <c r="G56" s="161">
        <v>2.5000000000000001E-2</v>
      </c>
      <c r="H56" s="161">
        <v>5.0000000000000001E-3</v>
      </c>
      <c r="I56" s="161">
        <v>5.6145131907615997E-2</v>
      </c>
      <c r="J56" s="161">
        <v>0.95498152385707602</v>
      </c>
      <c r="K56" s="161">
        <v>0</v>
      </c>
      <c r="L56" s="161">
        <v>0</v>
      </c>
      <c r="M56" s="161">
        <v>0</v>
      </c>
      <c r="N56" s="161">
        <v>0</v>
      </c>
      <c r="V56" s="161" t="s">
        <v>10316</v>
      </c>
      <c r="W56" s="161">
        <v>2</v>
      </c>
      <c r="X56" s="161">
        <v>0.88</v>
      </c>
      <c r="Y56" s="161" t="s">
        <v>10264</v>
      </c>
      <c r="Z56" s="161">
        <v>2.5000000000000001E-2</v>
      </c>
      <c r="AA56" s="161">
        <v>5.0000000000000001E-3</v>
      </c>
      <c r="AB56" s="16">
        <f>AVERAGEIFS('2.1.trackMPD'!M:M,'2.1.trackMPD'!D:D,W56,'2.1.trackMPD'!F:F,Y56,'2.1.trackMPD'!H:H,AA56)</f>
        <v>6.5672465965823046E-2</v>
      </c>
      <c r="AC56" s="16">
        <f>AVERAGEIFS('2.1.trackMPD'!N:N,'2.1.trackMPD'!D:D,W56,'2.1.trackMPD'!F:F,Y56,'2.1.trackMPD'!H:H,AA56)</f>
        <v>107.05897435845893</v>
      </c>
    </row>
    <row r="57" spans="1:29" x14ac:dyDescent="0.2">
      <c r="A57" s="16" t="s">
        <v>31</v>
      </c>
      <c r="B57" s="161" t="s">
        <v>10262</v>
      </c>
      <c r="C57" s="161" t="s">
        <v>23</v>
      </c>
      <c r="D57" s="161">
        <v>5</v>
      </c>
      <c r="E57" s="161">
        <v>1.06</v>
      </c>
      <c r="F57" s="161" t="s">
        <v>10263</v>
      </c>
      <c r="G57" s="161">
        <v>5.0000000000000001E-3</v>
      </c>
      <c r="H57" s="161">
        <v>5.0000000000000001E-3</v>
      </c>
      <c r="I57" s="161">
        <v>7097.0576091446501</v>
      </c>
      <c r="J57" s="161">
        <v>6005.2010189152597</v>
      </c>
      <c r="K57" s="161">
        <v>0</v>
      </c>
      <c r="L57" s="161">
        <v>0</v>
      </c>
      <c r="M57" s="161">
        <v>0</v>
      </c>
      <c r="N57" s="161">
        <v>0</v>
      </c>
      <c r="V57" s="161" t="s">
        <v>10316</v>
      </c>
      <c r="W57" s="161">
        <v>5</v>
      </c>
      <c r="X57" s="161">
        <v>1.06</v>
      </c>
      <c r="Y57" s="161" t="s">
        <v>10263</v>
      </c>
      <c r="Z57" s="161">
        <v>5.0000000000000001E-3</v>
      </c>
      <c r="AA57" s="161">
        <v>5.0000000000000001E-3</v>
      </c>
      <c r="AB57" s="16">
        <f>AVERAGEIFS('2.1.trackMPD'!M:M,'2.1.trackMPD'!D:D,W57,'2.1.trackMPD'!F:F,Y57,'2.1.trackMPD'!H:H,AA57)</f>
        <v>77.809592655555562</v>
      </c>
      <c r="AC57" s="16">
        <f>AVERAGEIFS('2.1.trackMPD'!N:N,'2.1.trackMPD'!D:D,W57,'2.1.trackMPD'!F:F,Y57,'2.1.trackMPD'!H:H,AA57)</f>
        <v>591.12553188888887</v>
      </c>
    </row>
    <row r="58" spans="1:29" x14ac:dyDescent="0.2">
      <c r="A58" s="16" t="s">
        <v>31</v>
      </c>
      <c r="B58" s="161" t="s">
        <v>10262</v>
      </c>
      <c r="C58" s="161" t="s">
        <v>23</v>
      </c>
      <c r="D58" s="161">
        <v>5</v>
      </c>
      <c r="E58" s="161">
        <v>1.06</v>
      </c>
      <c r="F58" s="161" t="s">
        <v>10263</v>
      </c>
      <c r="G58" s="161">
        <v>1E-3</v>
      </c>
      <c r="H58" s="161">
        <v>1E-3</v>
      </c>
      <c r="I58" s="161">
        <v>1272.6850960988199</v>
      </c>
      <c r="J58" s="161">
        <v>1076.8873855102399</v>
      </c>
      <c r="K58" s="161">
        <v>0</v>
      </c>
      <c r="L58" s="161">
        <v>0</v>
      </c>
      <c r="M58" s="161">
        <v>0</v>
      </c>
      <c r="N58" s="161">
        <v>0</v>
      </c>
      <c r="V58" s="161" t="s">
        <v>10316</v>
      </c>
      <c r="W58" s="161">
        <v>5</v>
      </c>
      <c r="X58" s="161">
        <v>1.06</v>
      </c>
      <c r="Y58" s="161" t="s">
        <v>10263</v>
      </c>
      <c r="Z58" s="161">
        <v>1E-3</v>
      </c>
      <c r="AA58" s="161">
        <v>1E-3</v>
      </c>
      <c r="AB58" s="16">
        <f>AVERAGEIFS('2.1.trackMPD'!M:M,'2.1.trackMPD'!D:D,W58,'2.1.trackMPD'!F:F,Y58,'2.1.trackMPD'!H:H,AA58)</f>
        <v>77.004673466666674</v>
      </c>
      <c r="AC58" s="16">
        <f>AVERAGEIFS('2.1.trackMPD'!N:N,'2.1.trackMPD'!D:D,W58,'2.1.trackMPD'!F:F,Y58,'2.1.trackMPD'!H:H,AA58)</f>
        <v>104.64621965555556</v>
      </c>
    </row>
    <row r="59" spans="1:29" x14ac:dyDescent="0.2">
      <c r="A59" s="16" t="s">
        <v>31</v>
      </c>
      <c r="B59" s="161" t="s">
        <v>10262</v>
      </c>
      <c r="C59" s="161" t="s">
        <v>23</v>
      </c>
      <c r="D59" s="161">
        <v>5</v>
      </c>
      <c r="E59" s="161">
        <v>1.06</v>
      </c>
      <c r="F59" s="161" t="s">
        <v>10263</v>
      </c>
      <c r="G59" s="161">
        <v>1E-4</v>
      </c>
      <c r="H59" s="161">
        <v>1E-4</v>
      </c>
      <c r="I59" s="161">
        <v>22.739406651248199</v>
      </c>
      <c r="J59" s="161">
        <v>24.4737870372701</v>
      </c>
      <c r="K59" s="161">
        <v>0</v>
      </c>
      <c r="L59" s="161">
        <v>0</v>
      </c>
      <c r="M59" s="161">
        <v>0</v>
      </c>
      <c r="N59" s="161">
        <v>0</v>
      </c>
      <c r="V59" s="161" t="s">
        <v>10316</v>
      </c>
      <c r="W59" s="161">
        <v>5</v>
      </c>
      <c r="X59" s="161">
        <v>1.06</v>
      </c>
      <c r="Y59" s="161" t="s">
        <v>10263</v>
      </c>
      <c r="Z59" s="161">
        <v>1E-4</v>
      </c>
      <c r="AA59" s="161">
        <v>1E-4</v>
      </c>
      <c r="AB59" s="16">
        <f>AVERAGEIFS('2.1.trackMPD'!M:M,'2.1.trackMPD'!D:D,W59,'2.1.trackMPD'!F:F,Y59,'2.1.trackMPD'!H:H,AA59)</f>
        <v>2.5640939555555553</v>
      </c>
      <c r="AC59" s="16">
        <f>AVERAGEIFS('2.1.trackMPD'!N:N,'2.1.trackMPD'!D:D,W59,'2.1.trackMPD'!F:F,Y59,'2.1.trackMPD'!H:H,AA59)</f>
        <v>12.591484453333333</v>
      </c>
    </row>
    <row r="60" spans="1:29" x14ac:dyDescent="0.2">
      <c r="A60" s="16" t="s">
        <v>31</v>
      </c>
      <c r="B60" s="161" t="s">
        <v>10262</v>
      </c>
      <c r="C60" s="161" t="s">
        <v>23</v>
      </c>
      <c r="D60" s="161">
        <v>5</v>
      </c>
      <c r="E60" s="161">
        <v>1.06</v>
      </c>
      <c r="F60" s="161" t="s">
        <v>10263</v>
      </c>
      <c r="G60" s="162">
        <v>1.0000000000000001E-5</v>
      </c>
      <c r="H60" s="162">
        <v>1.0000000000000001E-5</v>
      </c>
      <c r="I60" s="161">
        <v>0.51498020110360498</v>
      </c>
      <c r="J60" s="161">
        <v>1.5339105311008501</v>
      </c>
      <c r="K60" s="161">
        <v>0</v>
      </c>
      <c r="L60" s="161">
        <v>0</v>
      </c>
      <c r="M60" s="161">
        <v>0</v>
      </c>
      <c r="N60" s="161">
        <v>0</v>
      </c>
      <c r="V60" s="161" t="s">
        <v>10316</v>
      </c>
      <c r="W60" s="161">
        <v>5</v>
      </c>
      <c r="X60" s="161">
        <v>1.06</v>
      </c>
      <c r="Y60" s="161" t="s">
        <v>10263</v>
      </c>
      <c r="Z60" s="162">
        <v>1.0000000000000001E-5</v>
      </c>
      <c r="AA60" s="162">
        <v>1.0000000000000001E-5</v>
      </c>
      <c r="AB60" s="16">
        <f>AVERAGEIFS('2.1.trackMPD'!M:M,'2.1.trackMPD'!D:D,W60,'2.1.trackMPD'!F:F,Y60,'2.1.trackMPD'!H:H,AA60)</f>
        <v>3.029352082596223</v>
      </c>
      <c r="AC60" s="16">
        <f>AVERAGEIFS('2.1.trackMPD'!N:N,'2.1.trackMPD'!D:D,W60,'2.1.trackMPD'!F:F,Y60,'2.1.trackMPD'!H:H,AA60)</f>
        <v>6.777297500929456</v>
      </c>
    </row>
    <row r="61" spans="1:29" x14ac:dyDescent="0.2">
      <c r="A61" s="16" t="s">
        <v>31</v>
      </c>
      <c r="B61" s="161" t="s">
        <v>10262</v>
      </c>
      <c r="C61" s="161" t="s">
        <v>23</v>
      </c>
      <c r="D61" s="161">
        <v>5</v>
      </c>
      <c r="E61" s="161">
        <v>1.06</v>
      </c>
      <c r="F61" s="161" t="s">
        <v>10263</v>
      </c>
      <c r="G61" s="162">
        <v>9.9999999999999995E-7</v>
      </c>
      <c r="H61" s="162">
        <v>9.9999999999999995E-7</v>
      </c>
      <c r="I61" s="161">
        <v>6.68642295815393E-2</v>
      </c>
      <c r="J61" s="161">
        <v>0.91424981262432603</v>
      </c>
      <c r="K61" s="161">
        <v>0</v>
      </c>
      <c r="L61" s="161">
        <v>0</v>
      </c>
      <c r="M61" s="161">
        <v>0</v>
      </c>
      <c r="N61" s="161">
        <v>0</v>
      </c>
      <c r="V61" s="161" t="s">
        <v>10316</v>
      </c>
      <c r="W61" s="161">
        <v>5</v>
      </c>
      <c r="X61" s="161">
        <v>1.06</v>
      </c>
      <c r="Y61" s="161" t="s">
        <v>10263</v>
      </c>
      <c r="Z61" s="162">
        <v>9.9999999999999995E-7</v>
      </c>
      <c r="AA61" s="162">
        <v>9.9999999999999995E-7</v>
      </c>
      <c r="AB61" s="16">
        <f>AVERAGEIFS('2.1.trackMPD'!M:M,'2.1.trackMPD'!D:D,W61,'2.1.trackMPD'!F:F,Y61,'2.1.trackMPD'!H:H,AA61)</f>
        <v>0.32995166471681753</v>
      </c>
      <c r="AC61" s="16">
        <f>AVERAGEIFS('2.1.trackMPD'!N:N,'2.1.trackMPD'!D:D,W61,'2.1.trackMPD'!F:F,Y61,'2.1.trackMPD'!H:H,AA61)</f>
        <v>0.53328449563411495</v>
      </c>
    </row>
    <row r="62" spans="1:29" x14ac:dyDescent="0.2">
      <c r="A62" s="16" t="s">
        <v>31</v>
      </c>
      <c r="B62" s="161" t="s">
        <v>10262</v>
      </c>
      <c r="C62" s="161" t="s">
        <v>23</v>
      </c>
      <c r="D62" s="161">
        <v>5</v>
      </c>
      <c r="E62" s="161">
        <v>1.06</v>
      </c>
      <c r="F62" s="161" t="s">
        <v>10264</v>
      </c>
      <c r="G62" s="161">
        <v>5.0000000000000001E-3</v>
      </c>
      <c r="H62" s="161">
        <v>1E-3</v>
      </c>
      <c r="I62" s="161">
        <v>1461.8831190205401</v>
      </c>
      <c r="J62" s="161">
        <v>1236.97799504416</v>
      </c>
      <c r="K62" s="161">
        <v>0</v>
      </c>
      <c r="L62" s="161">
        <v>0</v>
      </c>
      <c r="M62" s="161">
        <v>0</v>
      </c>
      <c r="N62" s="161">
        <v>0</v>
      </c>
      <c r="V62" s="161" t="s">
        <v>10316</v>
      </c>
      <c r="W62" s="161">
        <v>5</v>
      </c>
      <c r="X62" s="161">
        <v>1.06</v>
      </c>
      <c r="Y62" s="161" t="s">
        <v>10264</v>
      </c>
      <c r="Z62" s="161">
        <v>5.0000000000000001E-3</v>
      </c>
      <c r="AA62" s="161">
        <v>1E-3</v>
      </c>
      <c r="AB62" s="16">
        <f>AVERAGEIFS('2.1.trackMPD'!M:M,'2.1.trackMPD'!D:D,W62,'2.1.trackMPD'!F:F,Y62,'2.1.trackMPD'!H:H,AA62)</f>
        <v>77.152795933333337</v>
      </c>
      <c r="AC62" s="16">
        <f>AVERAGEIFS('2.1.trackMPD'!N:N,'2.1.trackMPD'!D:D,W62,'2.1.trackMPD'!F:F,Y62,'2.1.trackMPD'!H:H,AA62)</f>
        <v>122.03085555555556</v>
      </c>
    </row>
    <row r="63" spans="1:29" x14ac:dyDescent="0.2">
      <c r="A63" s="16" t="s">
        <v>31</v>
      </c>
      <c r="B63" s="161" t="s">
        <v>10262</v>
      </c>
      <c r="C63" s="161" t="s">
        <v>23</v>
      </c>
      <c r="D63" s="161">
        <v>5</v>
      </c>
      <c r="E63" s="161">
        <v>1.06</v>
      </c>
      <c r="F63" s="161" t="s">
        <v>10264</v>
      </c>
      <c r="G63" s="161">
        <v>1E-3</v>
      </c>
      <c r="H63" s="161">
        <v>1E-4</v>
      </c>
      <c r="I63" s="161">
        <v>81.163886840116703</v>
      </c>
      <c r="J63" s="161">
        <v>73.469254235832096</v>
      </c>
      <c r="K63" s="161">
        <v>0</v>
      </c>
      <c r="L63" s="161">
        <v>0</v>
      </c>
      <c r="M63" s="161">
        <v>0</v>
      </c>
      <c r="N63" s="161">
        <v>0</v>
      </c>
      <c r="V63" s="161" t="s">
        <v>10316</v>
      </c>
      <c r="W63" s="161">
        <v>5</v>
      </c>
      <c r="X63" s="161">
        <v>1.06</v>
      </c>
      <c r="Y63" s="161" t="s">
        <v>10264</v>
      </c>
      <c r="Z63" s="161">
        <v>1E-3</v>
      </c>
      <c r="AA63" s="161">
        <v>1E-4</v>
      </c>
      <c r="AB63" s="16">
        <f>AVERAGEIFS('2.1.trackMPD'!M:M,'2.1.trackMPD'!D:D,W63,'2.1.trackMPD'!F:F,Y63,'2.1.trackMPD'!H:H,AA63)</f>
        <v>8.1244156800000003</v>
      </c>
      <c r="AC63" s="16">
        <f>AVERAGEIFS('2.1.trackMPD'!N:N,'2.1.trackMPD'!D:D,W63,'2.1.trackMPD'!F:F,Y63,'2.1.trackMPD'!H:H,AA63)</f>
        <v>15.132582062499999</v>
      </c>
    </row>
    <row r="64" spans="1:29" x14ac:dyDescent="0.2">
      <c r="A64" s="16" t="s">
        <v>31</v>
      </c>
      <c r="B64" s="161" t="s">
        <v>10262</v>
      </c>
      <c r="C64" s="161" t="s">
        <v>23</v>
      </c>
      <c r="D64" s="161">
        <v>5</v>
      </c>
      <c r="E64" s="161">
        <v>1.06</v>
      </c>
      <c r="F64" s="161" t="s">
        <v>10264</v>
      </c>
      <c r="G64" s="161">
        <v>1E-4</v>
      </c>
      <c r="H64" s="162">
        <v>1.0000000000000001E-5</v>
      </c>
      <c r="I64" s="161">
        <v>2.1070048918401798</v>
      </c>
      <c r="J64" s="161">
        <v>4.3395918211564002</v>
      </c>
      <c r="K64" s="161">
        <v>0</v>
      </c>
      <c r="L64" s="161">
        <v>0</v>
      </c>
      <c r="M64" s="161">
        <v>0</v>
      </c>
      <c r="N64" s="161">
        <v>0</v>
      </c>
      <c r="V64" s="161" t="s">
        <v>10316</v>
      </c>
      <c r="W64" s="161">
        <v>5</v>
      </c>
      <c r="X64" s="161">
        <v>1.06</v>
      </c>
      <c r="Y64" s="161" t="s">
        <v>10264</v>
      </c>
      <c r="Z64" s="161">
        <v>1E-4</v>
      </c>
      <c r="AA64" s="162">
        <v>1.0000000000000001E-5</v>
      </c>
      <c r="AB64" s="16">
        <f>AVERAGEIFS('2.1.trackMPD'!M:M,'2.1.trackMPD'!D:D,W64,'2.1.trackMPD'!F:F,Y64,'2.1.trackMPD'!H:H,AA64)</f>
        <v>0.70233067042857145</v>
      </c>
      <c r="AC64" s="16">
        <f>AVERAGEIFS('2.1.trackMPD'!N:N,'2.1.trackMPD'!D:D,W64,'2.1.trackMPD'!F:F,Y64,'2.1.trackMPD'!H:H,AA64)</f>
        <v>1.9589911962857141</v>
      </c>
    </row>
    <row r="65" spans="1:29" x14ac:dyDescent="0.2">
      <c r="A65" s="16" t="s">
        <v>31</v>
      </c>
      <c r="B65" s="161" t="s">
        <v>10262</v>
      </c>
      <c r="C65" s="161" t="s">
        <v>23</v>
      </c>
      <c r="D65" s="161">
        <v>5</v>
      </c>
      <c r="E65" s="161">
        <v>1.06</v>
      </c>
      <c r="F65" s="161" t="s">
        <v>10264</v>
      </c>
      <c r="G65" s="162">
        <v>5.0000000000000002E-5</v>
      </c>
      <c r="H65" s="162">
        <v>9.9999999999999995E-7</v>
      </c>
      <c r="I65" s="161">
        <v>9.1966872071740702E-2</v>
      </c>
      <c r="J65" s="161">
        <v>1.0493749777250501</v>
      </c>
      <c r="K65" s="161">
        <v>0</v>
      </c>
      <c r="L65" s="161">
        <v>0</v>
      </c>
      <c r="M65" s="161">
        <v>0</v>
      </c>
      <c r="N65" s="161">
        <v>0</v>
      </c>
      <c r="V65" s="161" t="s">
        <v>10316</v>
      </c>
      <c r="W65" s="161">
        <v>5</v>
      </c>
      <c r="X65" s="161">
        <v>1.06</v>
      </c>
      <c r="Y65" s="161" t="s">
        <v>10264</v>
      </c>
      <c r="Z65" s="162">
        <v>5.0000000000000002E-5</v>
      </c>
      <c r="AA65" s="162">
        <v>9.9999999999999995E-7</v>
      </c>
      <c r="AB65" s="16">
        <f>AVERAGEIFS('2.1.trackMPD'!M:M,'2.1.trackMPD'!D:D,W65,'2.1.trackMPD'!F:F,Y65,'2.1.trackMPD'!H:H,AA65)</f>
        <v>0.58159961124686432</v>
      </c>
      <c r="AC65" s="16">
        <f>AVERAGEIFS('2.1.trackMPD'!N:N,'2.1.trackMPD'!D:D,W65,'2.1.trackMPD'!F:F,Y65,'2.1.trackMPD'!H:H,AA65)</f>
        <v>1.1258278920448994</v>
      </c>
    </row>
    <row r="66" spans="1:29" x14ac:dyDescent="0.2">
      <c r="A66" s="16" t="s">
        <v>31</v>
      </c>
      <c r="B66" s="161" t="s">
        <v>10262</v>
      </c>
      <c r="C66" s="161" t="s">
        <v>23</v>
      </c>
      <c r="D66" s="161">
        <v>5</v>
      </c>
      <c r="E66" s="161">
        <v>1.06</v>
      </c>
      <c r="F66" s="161" t="s">
        <v>10264</v>
      </c>
      <c r="G66" s="161">
        <v>2.5000000000000001E-2</v>
      </c>
      <c r="H66" s="161">
        <v>5.0000000000000001E-3</v>
      </c>
      <c r="I66" s="161">
        <v>4793.7125225489399</v>
      </c>
      <c r="J66" s="161">
        <v>4056.2172844833199</v>
      </c>
      <c r="K66" s="161">
        <v>0</v>
      </c>
      <c r="L66" s="161">
        <v>0</v>
      </c>
      <c r="M66" s="161">
        <v>0</v>
      </c>
      <c r="N66" s="161">
        <v>0</v>
      </c>
      <c r="V66" s="161" t="s">
        <v>10316</v>
      </c>
      <c r="W66" s="161">
        <v>5</v>
      </c>
      <c r="X66" s="161">
        <v>1.06</v>
      </c>
      <c r="Y66" s="161" t="s">
        <v>10264</v>
      </c>
      <c r="Z66" s="161">
        <v>2.5000000000000001E-2</v>
      </c>
      <c r="AA66" s="161">
        <v>5.0000000000000001E-3</v>
      </c>
      <c r="AB66" s="16">
        <f>AVERAGEIFS('2.1.trackMPD'!M:M,'2.1.trackMPD'!D:D,W66,'2.1.trackMPD'!F:F,Y66,'2.1.trackMPD'!H:H,AA66)</f>
        <v>87.450335887500003</v>
      </c>
      <c r="AC66" s="16">
        <f>AVERAGEIFS('2.1.trackMPD'!N:N,'2.1.trackMPD'!D:D,W66,'2.1.trackMPD'!F:F,Y66,'2.1.trackMPD'!H:H,AA66)</f>
        <v>459.05571275</v>
      </c>
    </row>
    <row r="67" spans="1:29" x14ac:dyDescent="0.2">
      <c r="A67" s="160" t="s">
        <v>30</v>
      </c>
      <c r="B67" s="284" t="s">
        <v>10324</v>
      </c>
      <c r="C67" s="161" t="s">
        <v>5</v>
      </c>
      <c r="D67" s="161">
        <v>1</v>
      </c>
      <c r="E67" s="284">
        <v>0.03</v>
      </c>
      <c r="F67" s="284" t="s">
        <v>10263</v>
      </c>
      <c r="G67" s="284">
        <v>5.0000000000000001E-3</v>
      </c>
      <c r="H67" s="284">
        <v>5.0000000000000001E-3</v>
      </c>
      <c r="I67" s="284">
        <v>1.8685910999999999E-2</v>
      </c>
      <c r="J67" s="284">
        <v>0.49030183399999999</v>
      </c>
      <c r="K67" s="284">
        <v>7.9626216E-2</v>
      </c>
      <c r="L67" s="284">
        <v>2.2236117999999999E-2</v>
      </c>
      <c r="M67" s="284">
        <v>7.9250470000000003E-2</v>
      </c>
      <c r="N67" s="284">
        <v>0.26434723900000001</v>
      </c>
    </row>
    <row r="68" spans="1:29" x14ac:dyDescent="0.2">
      <c r="A68" s="160" t="s">
        <v>30</v>
      </c>
      <c r="B68" s="284" t="s">
        <v>10324</v>
      </c>
      <c r="C68" s="161" t="s">
        <v>5</v>
      </c>
      <c r="D68" s="161">
        <v>1</v>
      </c>
      <c r="E68" s="284">
        <v>0.03</v>
      </c>
      <c r="F68" s="284" t="s">
        <v>10263</v>
      </c>
      <c r="G68" s="284">
        <v>1E-3</v>
      </c>
      <c r="H68" s="284">
        <v>1E-3</v>
      </c>
      <c r="I68" s="284">
        <v>2.6476878999999998E-2</v>
      </c>
      <c r="J68" s="284">
        <v>0.71759347500000004</v>
      </c>
      <c r="K68" s="284">
        <v>2.2716644000000001E-2</v>
      </c>
      <c r="L68" s="284">
        <v>7.2480591999999996E-2</v>
      </c>
      <c r="M68" s="284">
        <v>0.144329398</v>
      </c>
      <c r="N68" s="284">
        <v>157.1668181</v>
      </c>
    </row>
    <row r="69" spans="1:29" x14ac:dyDescent="0.2">
      <c r="A69" s="160" t="s">
        <v>30</v>
      </c>
      <c r="B69" s="284" t="s">
        <v>10324</v>
      </c>
      <c r="C69" s="161" t="s">
        <v>5</v>
      </c>
      <c r="D69" s="161">
        <v>1</v>
      </c>
      <c r="E69" s="284">
        <v>0.03</v>
      </c>
      <c r="F69" s="284" t="s">
        <v>10263</v>
      </c>
      <c r="G69" s="284">
        <v>1E-4</v>
      </c>
      <c r="H69" s="284">
        <v>1E-4</v>
      </c>
      <c r="I69" s="284">
        <v>6.6176414000000003E-2</v>
      </c>
      <c r="J69" s="284">
        <v>14.7687173</v>
      </c>
      <c r="K69" s="284">
        <v>0</v>
      </c>
      <c r="L69" s="284">
        <v>0.12752613199999999</v>
      </c>
      <c r="M69" s="284">
        <v>0</v>
      </c>
      <c r="N69" s="284">
        <v>33.754199159999999</v>
      </c>
    </row>
    <row r="70" spans="1:29" x14ac:dyDescent="0.2">
      <c r="A70" s="160" t="s">
        <v>30</v>
      </c>
      <c r="B70" s="284" t="s">
        <v>10324</v>
      </c>
      <c r="C70" s="161" t="s">
        <v>5</v>
      </c>
      <c r="D70" s="161">
        <v>1</v>
      </c>
      <c r="E70" s="284">
        <v>0.03</v>
      </c>
      <c r="F70" s="284" t="s">
        <v>10263</v>
      </c>
      <c r="G70" s="285">
        <v>1.0000000000000001E-5</v>
      </c>
      <c r="H70" s="285">
        <v>1.0000000000000001E-5</v>
      </c>
      <c r="I70" s="284">
        <v>9.6744169000000005E-2</v>
      </c>
      <c r="J70" s="284">
        <v>1.218404168</v>
      </c>
      <c r="K70" s="284">
        <v>0.127659574</v>
      </c>
      <c r="L70" s="284">
        <v>3.1069059E-2</v>
      </c>
      <c r="M70" s="284">
        <v>1.154039552</v>
      </c>
      <c r="N70" s="284">
        <v>0.78792927800000001</v>
      </c>
    </row>
    <row r="71" spans="1:29" x14ac:dyDescent="0.2">
      <c r="A71" s="160" t="s">
        <v>30</v>
      </c>
      <c r="B71" s="284" t="s">
        <v>10324</v>
      </c>
      <c r="C71" s="161" t="s">
        <v>5</v>
      </c>
      <c r="D71" s="161">
        <v>1</v>
      </c>
      <c r="E71" s="284">
        <v>0.03</v>
      </c>
      <c r="F71" s="284" t="s">
        <v>10263</v>
      </c>
      <c r="G71" s="285">
        <v>9.9999999999999995E-7</v>
      </c>
      <c r="H71" s="285">
        <v>9.9999999999999995E-7</v>
      </c>
      <c r="I71" s="284">
        <v>2.7998618999999999E-2</v>
      </c>
      <c r="J71" s="284">
        <v>0.77217233200000002</v>
      </c>
      <c r="K71" s="284">
        <v>1.9694802000000001E-2</v>
      </c>
      <c r="L71" s="284">
        <v>5.0632911000000003E-2</v>
      </c>
      <c r="M71" s="284">
        <v>0.19158101499999999</v>
      </c>
      <c r="N71" s="284">
        <v>0.667890663</v>
      </c>
    </row>
    <row r="72" spans="1:29" x14ac:dyDescent="0.2">
      <c r="A72" s="160" t="s">
        <v>30</v>
      </c>
      <c r="B72" s="284" t="s">
        <v>10324</v>
      </c>
      <c r="C72" s="161" t="s">
        <v>5</v>
      </c>
      <c r="D72" s="161">
        <v>1</v>
      </c>
      <c r="E72" s="284">
        <v>0.03</v>
      </c>
      <c r="F72" s="284" t="s">
        <v>10264</v>
      </c>
      <c r="G72" s="284">
        <v>5.0000000000000001E-3</v>
      </c>
      <c r="H72" s="284">
        <v>1E-3</v>
      </c>
      <c r="I72" s="284">
        <v>2.2258077000000001E-2</v>
      </c>
      <c r="J72" s="284">
        <v>0.71870303800000002</v>
      </c>
      <c r="K72" s="284">
        <v>2.3210832000000001E-2</v>
      </c>
      <c r="L72" s="284">
        <v>9.7808765000000006E-2</v>
      </c>
      <c r="M72" s="284">
        <v>6.4931631000000004E-2</v>
      </c>
      <c r="N72" s="284">
        <v>56.334515580000001</v>
      </c>
    </row>
    <row r="73" spans="1:29" x14ac:dyDescent="0.2">
      <c r="A73" s="160" t="s">
        <v>30</v>
      </c>
      <c r="B73" s="284" t="s">
        <v>10324</v>
      </c>
      <c r="C73" s="161" t="s">
        <v>5</v>
      </c>
      <c r="D73" s="161">
        <v>1</v>
      </c>
      <c r="E73" s="284">
        <v>0.03</v>
      </c>
      <c r="F73" s="284" t="s">
        <v>10323</v>
      </c>
      <c r="G73" s="284">
        <v>1E-3</v>
      </c>
      <c r="H73" s="284">
        <v>1E-4</v>
      </c>
      <c r="I73" s="284">
        <v>4.1015571000000001E-2</v>
      </c>
      <c r="J73" s="284">
        <v>13.406021490000001</v>
      </c>
      <c r="K73" s="284">
        <v>0</v>
      </c>
      <c r="L73" s="284">
        <v>9.4488189E-2</v>
      </c>
      <c r="M73" s="284">
        <v>0</v>
      </c>
      <c r="N73" s="284">
        <v>9.1430882610000008</v>
      </c>
    </row>
    <row r="74" spans="1:29" x14ac:dyDescent="0.2">
      <c r="A74" s="160" t="s">
        <v>30</v>
      </c>
      <c r="B74" s="284" t="s">
        <v>10324</v>
      </c>
      <c r="C74" s="161" t="s">
        <v>5</v>
      </c>
      <c r="D74" s="161">
        <v>1</v>
      </c>
      <c r="E74" s="284">
        <v>0.03</v>
      </c>
      <c r="F74" s="284" t="s">
        <v>10323</v>
      </c>
      <c r="G74" s="284">
        <v>1E-4</v>
      </c>
      <c r="H74" s="285">
        <v>1.0000000000000001E-5</v>
      </c>
      <c r="I74" s="284">
        <v>0.274157922</v>
      </c>
      <c r="J74" s="284">
        <v>10.846650029999999</v>
      </c>
      <c r="K74" s="284">
        <v>0</v>
      </c>
      <c r="L74" s="284">
        <v>0</v>
      </c>
      <c r="M74" s="284">
        <v>0</v>
      </c>
      <c r="N74" s="284">
        <v>0</v>
      </c>
    </row>
    <row r="75" spans="1:29" x14ac:dyDescent="0.2">
      <c r="A75" s="160" t="s">
        <v>30</v>
      </c>
      <c r="B75" s="284" t="s">
        <v>10324</v>
      </c>
      <c r="C75" s="161" t="s">
        <v>5</v>
      </c>
      <c r="D75" s="161">
        <v>1</v>
      </c>
      <c r="E75" s="284">
        <v>0.03</v>
      </c>
      <c r="F75" s="284" t="s">
        <v>10323</v>
      </c>
      <c r="G75" s="285">
        <v>5.0000000000000002E-5</v>
      </c>
      <c r="H75" s="285">
        <v>9.9999999999999995E-7</v>
      </c>
      <c r="I75" s="284">
        <v>0.20357851299999999</v>
      </c>
      <c r="J75" s="284">
        <v>1.3438448890000001</v>
      </c>
      <c r="K75" s="284">
        <v>0.12060301499999999</v>
      </c>
      <c r="L75" s="284">
        <v>4.5801527000000002E-2</v>
      </c>
      <c r="M75" s="284">
        <v>0.67644338100000001</v>
      </c>
      <c r="N75" s="284">
        <v>0.89587159000000005</v>
      </c>
    </row>
    <row r="76" spans="1:29" x14ac:dyDescent="0.2">
      <c r="A76" s="160" t="s">
        <v>30</v>
      </c>
      <c r="B76" s="284" t="s">
        <v>10324</v>
      </c>
      <c r="C76" s="161" t="s">
        <v>5</v>
      </c>
      <c r="D76" s="161">
        <v>1</v>
      </c>
      <c r="E76" s="284">
        <v>0.03</v>
      </c>
      <c r="F76" s="284" t="s">
        <v>10264</v>
      </c>
      <c r="G76" s="284">
        <v>2.5000000000000001E-2</v>
      </c>
      <c r="H76" s="284">
        <v>5.0000000000000001E-3</v>
      </c>
      <c r="I76" s="284">
        <v>3.9727938999999997E-2</v>
      </c>
      <c r="J76" s="284">
        <v>0.84245829100000003</v>
      </c>
      <c r="K76" s="284">
        <v>3.5362200000000003E-2</v>
      </c>
      <c r="L76" s="284">
        <v>3.6036036E-2</v>
      </c>
      <c r="M76" s="284">
        <v>7.4321860000000003E-2</v>
      </c>
      <c r="N76" s="284">
        <v>0.59577502500000001</v>
      </c>
    </row>
    <row r="77" spans="1:29" x14ac:dyDescent="0.2">
      <c r="A77" s="160" t="s">
        <v>30</v>
      </c>
      <c r="B77" s="284" t="s">
        <v>10324</v>
      </c>
      <c r="C77" s="161" t="s">
        <v>0</v>
      </c>
      <c r="D77" s="161">
        <v>4</v>
      </c>
      <c r="E77" s="284">
        <v>0.95299999999999996</v>
      </c>
      <c r="F77" s="284" t="s">
        <v>10263</v>
      </c>
      <c r="G77" s="284">
        <v>5.0000000000000001E-3</v>
      </c>
      <c r="H77" s="284">
        <v>5.0000000000000001E-3</v>
      </c>
      <c r="I77" s="284">
        <v>3.6318222999999997E-2</v>
      </c>
      <c r="J77" s="284">
        <v>1.483172961</v>
      </c>
      <c r="K77" s="284">
        <v>2.6343806000000001E-2</v>
      </c>
      <c r="L77" s="284">
        <v>4.6260772999999998E-2</v>
      </c>
      <c r="M77" s="284">
        <v>0.28210386500000001</v>
      </c>
      <c r="N77" s="284">
        <v>253.691542</v>
      </c>
    </row>
    <row r="78" spans="1:29" x14ac:dyDescent="0.2">
      <c r="A78" s="160" t="s">
        <v>30</v>
      </c>
      <c r="B78" s="284" t="s">
        <v>10324</v>
      </c>
      <c r="C78" s="161" t="s">
        <v>0</v>
      </c>
      <c r="D78" s="161">
        <v>4</v>
      </c>
      <c r="E78" s="284">
        <v>0.95299999999999996</v>
      </c>
      <c r="F78" s="284" t="s">
        <v>10263</v>
      </c>
      <c r="G78" s="284">
        <v>1E-3</v>
      </c>
      <c r="H78" s="284">
        <v>1E-3</v>
      </c>
      <c r="I78" s="284">
        <v>7.5602839000000005E-2</v>
      </c>
      <c r="J78" s="284">
        <v>30.462977219999999</v>
      </c>
      <c r="K78" s="284">
        <v>0</v>
      </c>
      <c r="L78" s="284">
        <v>0</v>
      </c>
      <c r="M78" s="284">
        <v>0</v>
      </c>
      <c r="N78" s="284">
        <v>0</v>
      </c>
    </row>
    <row r="79" spans="1:29" x14ac:dyDescent="0.2">
      <c r="A79" s="160" t="s">
        <v>30</v>
      </c>
      <c r="B79" s="284" t="s">
        <v>10324</v>
      </c>
      <c r="C79" s="161" t="s">
        <v>0</v>
      </c>
      <c r="D79" s="161">
        <v>4</v>
      </c>
      <c r="E79" s="284">
        <v>0.95299999999999996</v>
      </c>
      <c r="F79" s="284" t="s">
        <v>10263</v>
      </c>
      <c r="G79" s="284">
        <v>1E-4</v>
      </c>
      <c r="H79" s="284">
        <v>1E-4</v>
      </c>
      <c r="I79" s="284">
        <v>0.410386906</v>
      </c>
      <c r="J79" s="284">
        <v>19.902941680000001</v>
      </c>
      <c r="K79" s="284">
        <v>0</v>
      </c>
      <c r="L79" s="284">
        <v>0</v>
      </c>
      <c r="M79" s="284">
        <v>0</v>
      </c>
      <c r="N79" s="284">
        <v>0</v>
      </c>
    </row>
    <row r="80" spans="1:29" x14ac:dyDescent="0.2">
      <c r="A80" s="160" t="s">
        <v>30</v>
      </c>
      <c r="B80" s="284" t="s">
        <v>10324</v>
      </c>
      <c r="C80" s="161" t="s">
        <v>0</v>
      </c>
      <c r="D80" s="161">
        <v>4</v>
      </c>
      <c r="E80" s="284">
        <v>0.95299999999999996</v>
      </c>
      <c r="F80" s="284" t="s">
        <v>10263</v>
      </c>
      <c r="G80" s="285">
        <v>1.0000000000000001E-5</v>
      </c>
      <c r="H80" s="285">
        <v>1.0000000000000001E-5</v>
      </c>
      <c r="I80" s="284">
        <v>0.18585934900000001</v>
      </c>
      <c r="J80" s="284">
        <v>1.275388865</v>
      </c>
      <c r="K80" s="284">
        <v>0.11970149300000001</v>
      </c>
      <c r="L80" s="284">
        <v>4.3638672000000003E-2</v>
      </c>
      <c r="M80" s="284">
        <v>1.211092311</v>
      </c>
      <c r="N80" s="284">
        <v>0.79383083300000001</v>
      </c>
    </row>
    <row r="81" spans="1:14" x14ac:dyDescent="0.2">
      <c r="A81" s="160" t="s">
        <v>30</v>
      </c>
      <c r="B81" s="284" t="s">
        <v>10324</v>
      </c>
      <c r="C81" s="161" t="s">
        <v>0</v>
      </c>
      <c r="D81" s="161">
        <v>4</v>
      </c>
      <c r="E81" s="284">
        <v>0.95299999999999996</v>
      </c>
      <c r="F81" s="284" t="s">
        <v>10263</v>
      </c>
      <c r="G81" s="285">
        <v>9.9999999999999995E-7</v>
      </c>
      <c r="H81" s="285">
        <v>9.9999999999999995E-7</v>
      </c>
      <c r="I81" s="284">
        <v>2.8159004000000001E-2</v>
      </c>
      <c r="J81" s="284">
        <v>0.75867001099999998</v>
      </c>
      <c r="K81" s="284">
        <v>3.0771094999999998E-2</v>
      </c>
      <c r="L81" s="284">
        <v>4.3956044E-2</v>
      </c>
      <c r="M81" s="284">
        <v>7.8848046000000005E-2</v>
      </c>
      <c r="N81" s="284">
        <v>0.51293093400000001</v>
      </c>
    </row>
    <row r="82" spans="1:14" x14ac:dyDescent="0.2">
      <c r="A82" s="160" t="s">
        <v>30</v>
      </c>
      <c r="B82" s="284" t="s">
        <v>10324</v>
      </c>
      <c r="C82" s="161" t="s">
        <v>0</v>
      </c>
      <c r="D82" s="161">
        <v>4</v>
      </c>
      <c r="E82" s="284">
        <v>0.95299999999999996</v>
      </c>
      <c r="F82" s="284" t="s">
        <v>10264</v>
      </c>
      <c r="G82" s="284">
        <v>5.0000000000000001E-3</v>
      </c>
      <c r="H82" s="284">
        <v>1E-3</v>
      </c>
      <c r="I82" s="284">
        <v>5.0721047999999998E-2</v>
      </c>
      <c r="J82" s="284">
        <v>14.168196650000001</v>
      </c>
      <c r="K82" s="284">
        <v>0</v>
      </c>
      <c r="L82" s="284">
        <v>0.175182482</v>
      </c>
      <c r="M82" s="284">
        <v>0</v>
      </c>
      <c r="N82" s="284">
        <v>7.6963686329999996</v>
      </c>
    </row>
    <row r="83" spans="1:14" x14ac:dyDescent="0.2">
      <c r="A83" s="160" t="s">
        <v>30</v>
      </c>
      <c r="B83" s="284" t="s">
        <v>10324</v>
      </c>
      <c r="C83" s="161" t="s">
        <v>0</v>
      </c>
      <c r="D83" s="161">
        <v>4</v>
      </c>
      <c r="E83" s="284">
        <v>0.95299999999999996</v>
      </c>
      <c r="F83" s="284" t="s">
        <v>10323</v>
      </c>
      <c r="G83" s="284">
        <v>1E-3</v>
      </c>
      <c r="H83" s="284">
        <v>1E-4</v>
      </c>
      <c r="I83" s="284">
        <v>0.368298071</v>
      </c>
      <c r="J83" s="284">
        <v>37.508226899999997</v>
      </c>
      <c r="K83" s="284">
        <v>0</v>
      </c>
      <c r="L83" s="284">
        <v>0</v>
      </c>
      <c r="M83" s="284">
        <v>0</v>
      </c>
      <c r="N83" s="284">
        <v>0</v>
      </c>
    </row>
    <row r="84" spans="1:14" x14ac:dyDescent="0.2">
      <c r="A84" s="160" t="s">
        <v>30</v>
      </c>
      <c r="B84" s="284" t="s">
        <v>10324</v>
      </c>
      <c r="C84" s="161" t="s">
        <v>0</v>
      </c>
      <c r="D84" s="161">
        <v>4</v>
      </c>
      <c r="E84" s="284">
        <v>0.95299999999999996</v>
      </c>
      <c r="F84" s="284" t="s">
        <v>10323</v>
      </c>
      <c r="G84" s="284">
        <v>1E-4</v>
      </c>
      <c r="H84" s="285">
        <v>1.0000000000000001E-5</v>
      </c>
      <c r="I84" s="284">
        <v>0.91147646000000004</v>
      </c>
      <c r="J84" s="284">
        <v>12.321164700000001</v>
      </c>
      <c r="K84" s="284">
        <v>0</v>
      </c>
      <c r="L84" s="284">
        <v>0</v>
      </c>
      <c r="M84" s="284">
        <v>0</v>
      </c>
      <c r="N84" s="284">
        <v>0</v>
      </c>
    </row>
    <row r="85" spans="1:14" x14ac:dyDescent="0.2">
      <c r="A85" s="160" t="s">
        <v>30</v>
      </c>
      <c r="B85" s="284" t="s">
        <v>10324</v>
      </c>
      <c r="C85" s="161" t="s">
        <v>0</v>
      </c>
      <c r="D85" s="161">
        <v>4</v>
      </c>
      <c r="E85" s="284">
        <v>0.95299999999999996</v>
      </c>
      <c r="F85" s="284" t="s">
        <v>10323</v>
      </c>
      <c r="G85" s="285">
        <v>5.0000000000000002E-5</v>
      </c>
      <c r="H85" s="285">
        <v>9.9999999999999995E-7</v>
      </c>
      <c r="I85" s="284">
        <v>0.22064060199999999</v>
      </c>
      <c r="J85" s="284">
        <v>1.4611128</v>
      </c>
      <c r="K85" s="284">
        <v>0.120913706</v>
      </c>
      <c r="L85" s="284">
        <v>7.1216616999999996E-2</v>
      </c>
      <c r="M85" s="284">
        <v>0.74235740500000003</v>
      </c>
      <c r="N85" s="284">
        <v>0.925108131</v>
      </c>
    </row>
    <row r="86" spans="1:14" x14ac:dyDescent="0.2">
      <c r="A86" s="160" t="s">
        <v>30</v>
      </c>
      <c r="B86" s="284" t="s">
        <v>10324</v>
      </c>
      <c r="C86" s="161" t="s">
        <v>0</v>
      </c>
      <c r="D86" s="161">
        <v>4</v>
      </c>
      <c r="E86" s="284">
        <v>0.95299999999999996</v>
      </c>
      <c r="F86" s="284" t="s">
        <v>10264</v>
      </c>
      <c r="G86" s="284">
        <v>2.5000000000000001E-2</v>
      </c>
      <c r="H86" s="284">
        <v>5.0000000000000001E-3</v>
      </c>
      <c r="I86" s="284">
        <v>3.5678356000000001E-2</v>
      </c>
      <c r="J86" s="284">
        <v>0.88232384900000005</v>
      </c>
      <c r="K86" s="284">
        <v>2.2450966999999999E-2</v>
      </c>
      <c r="L86" s="284">
        <v>4.8096192000000003E-2</v>
      </c>
      <c r="M86" s="284">
        <v>0.16577030600000001</v>
      </c>
      <c r="N86" s="284">
        <v>347.94081549999999</v>
      </c>
    </row>
    <row r="87" spans="1:14" x14ac:dyDescent="0.2">
      <c r="A87" s="160" t="s">
        <v>30</v>
      </c>
      <c r="B87" s="284" t="s">
        <v>10324</v>
      </c>
      <c r="C87" s="161" t="s">
        <v>1</v>
      </c>
      <c r="D87" s="161">
        <v>3</v>
      </c>
      <c r="E87" s="284">
        <v>0.91500000000000004</v>
      </c>
      <c r="F87" s="284" t="s">
        <v>10263</v>
      </c>
      <c r="G87" s="284">
        <v>5.0000000000000001E-3</v>
      </c>
      <c r="H87" s="284">
        <v>5.0000000000000001E-3</v>
      </c>
      <c r="I87" s="284">
        <v>3.1053328000000002E-2</v>
      </c>
      <c r="J87" s="284">
        <v>0.72421870700000002</v>
      </c>
      <c r="K87" s="284">
        <v>2.0887791999999999E-2</v>
      </c>
      <c r="L87" s="284">
        <v>5.3078596999999998E-2</v>
      </c>
      <c r="M87" s="284">
        <v>0.19373309899999999</v>
      </c>
      <c r="N87" s="284">
        <v>269.08681890000003</v>
      </c>
    </row>
    <row r="88" spans="1:14" x14ac:dyDescent="0.2">
      <c r="A88" s="160" t="s">
        <v>30</v>
      </c>
      <c r="B88" s="284" t="s">
        <v>10324</v>
      </c>
      <c r="C88" s="161" t="s">
        <v>1</v>
      </c>
      <c r="D88" s="161">
        <v>3</v>
      </c>
      <c r="E88" s="284">
        <v>0.91500000000000004</v>
      </c>
      <c r="F88" s="284" t="s">
        <v>10263</v>
      </c>
      <c r="G88" s="284">
        <v>1E-3</v>
      </c>
      <c r="H88" s="284">
        <v>1E-3</v>
      </c>
      <c r="I88" s="284">
        <v>4.9386668000000002E-2</v>
      </c>
      <c r="J88" s="284">
        <v>16.536835270000001</v>
      </c>
      <c r="K88" s="284">
        <v>0</v>
      </c>
      <c r="L88" s="284">
        <v>6.2036253E-2</v>
      </c>
      <c r="M88" s="284">
        <v>0</v>
      </c>
      <c r="N88" s="284">
        <v>107.2668311</v>
      </c>
    </row>
    <row r="89" spans="1:14" x14ac:dyDescent="0.2">
      <c r="A89" s="160" t="s">
        <v>30</v>
      </c>
      <c r="B89" s="284" t="s">
        <v>10324</v>
      </c>
      <c r="C89" s="161" t="s">
        <v>1</v>
      </c>
      <c r="D89" s="161">
        <v>3</v>
      </c>
      <c r="E89" s="284">
        <v>0.91500000000000004</v>
      </c>
      <c r="F89" s="284" t="s">
        <v>10263</v>
      </c>
      <c r="G89" s="284">
        <v>1E-4</v>
      </c>
      <c r="H89" s="284">
        <v>1E-4</v>
      </c>
      <c r="I89" s="284">
        <v>0.29431073499999999</v>
      </c>
      <c r="J89" s="284">
        <v>19.037681760000002</v>
      </c>
      <c r="K89" s="284">
        <v>0</v>
      </c>
      <c r="L89" s="284">
        <v>0</v>
      </c>
      <c r="M89" s="284">
        <v>0</v>
      </c>
      <c r="N89" s="284">
        <v>0</v>
      </c>
    </row>
    <row r="90" spans="1:14" x14ac:dyDescent="0.2">
      <c r="A90" s="160" t="s">
        <v>30</v>
      </c>
      <c r="B90" s="284" t="s">
        <v>10324</v>
      </c>
      <c r="C90" s="161" t="s">
        <v>1</v>
      </c>
      <c r="D90" s="161">
        <v>3</v>
      </c>
      <c r="E90" s="284">
        <v>0.91500000000000004</v>
      </c>
      <c r="F90" s="284" t="s">
        <v>10263</v>
      </c>
      <c r="G90" s="285">
        <v>1.0000000000000001E-5</v>
      </c>
      <c r="H90" s="285">
        <v>1.0000000000000001E-5</v>
      </c>
      <c r="I90" s="284">
        <v>0.15456299900000001</v>
      </c>
      <c r="J90" s="284">
        <v>1.1542463220000001</v>
      </c>
      <c r="K90" s="284">
        <v>0.12371134</v>
      </c>
      <c r="L90" s="284">
        <v>4.0394350000000002E-2</v>
      </c>
      <c r="M90" s="284">
        <v>0.62059035399999996</v>
      </c>
      <c r="N90" s="284">
        <v>0.74280378899999999</v>
      </c>
    </row>
    <row r="91" spans="1:14" x14ac:dyDescent="0.2">
      <c r="A91" s="160" t="s">
        <v>30</v>
      </c>
      <c r="B91" s="284" t="s">
        <v>10324</v>
      </c>
      <c r="C91" s="161" t="s">
        <v>1</v>
      </c>
      <c r="D91" s="161">
        <v>3</v>
      </c>
      <c r="E91" s="284">
        <v>0.91500000000000004</v>
      </c>
      <c r="F91" s="284" t="s">
        <v>10263</v>
      </c>
      <c r="G91" s="285">
        <v>9.9999999999999995E-7</v>
      </c>
      <c r="H91" s="285">
        <v>9.9999999999999995E-7</v>
      </c>
      <c r="I91" s="284">
        <v>3.1137035E-2</v>
      </c>
      <c r="J91" s="284">
        <v>0.81533183799999998</v>
      </c>
      <c r="K91" s="284">
        <v>2.5373914000000001E-2</v>
      </c>
      <c r="L91" s="284">
        <v>6.5495440000000002E-2</v>
      </c>
      <c r="M91" s="284">
        <v>7.5325244999999999E-2</v>
      </c>
      <c r="N91" s="284">
        <v>0.494471098</v>
      </c>
    </row>
    <row r="92" spans="1:14" x14ac:dyDescent="0.2">
      <c r="A92" s="160" t="s">
        <v>30</v>
      </c>
      <c r="B92" s="284" t="s">
        <v>10324</v>
      </c>
      <c r="C92" s="161" t="s">
        <v>1</v>
      </c>
      <c r="D92" s="161">
        <v>3</v>
      </c>
      <c r="E92" s="284">
        <v>0.91500000000000004</v>
      </c>
      <c r="F92" s="284" t="s">
        <v>10264</v>
      </c>
      <c r="G92" s="284">
        <v>5.0000000000000001E-3</v>
      </c>
      <c r="H92" s="284">
        <v>1E-3</v>
      </c>
      <c r="I92" s="284">
        <v>3.4292362999999999E-2</v>
      </c>
      <c r="J92" s="284">
        <v>7.0360746689999996</v>
      </c>
      <c r="K92" s="284">
        <v>0</v>
      </c>
      <c r="L92" s="284">
        <v>6.8091167999999994E-2</v>
      </c>
      <c r="M92" s="284">
        <v>0</v>
      </c>
      <c r="N92" s="284">
        <v>59.427331780000003</v>
      </c>
    </row>
    <row r="93" spans="1:14" x14ac:dyDescent="0.2">
      <c r="A93" s="160" t="s">
        <v>30</v>
      </c>
      <c r="B93" s="284" t="s">
        <v>10324</v>
      </c>
      <c r="C93" s="161" t="s">
        <v>1</v>
      </c>
      <c r="D93" s="161">
        <v>3</v>
      </c>
      <c r="E93" s="284">
        <v>0.91500000000000004</v>
      </c>
      <c r="F93" s="284" t="s">
        <v>10323</v>
      </c>
      <c r="G93" s="284">
        <v>1E-3</v>
      </c>
      <c r="H93" s="284">
        <v>1E-4</v>
      </c>
      <c r="I93" s="284">
        <v>0.246596327</v>
      </c>
      <c r="J93" s="284">
        <v>35.896805440000001</v>
      </c>
      <c r="K93" s="284">
        <v>0</v>
      </c>
      <c r="L93" s="284">
        <v>0</v>
      </c>
      <c r="M93" s="284">
        <v>0</v>
      </c>
      <c r="N93" s="284">
        <v>0</v>
      </c>
    </row>
    <row r="94" spans="1:14" x14ac:dyDescent="0.2">
      <c r="A94" s="160" t="s">
        <v>30</v>
      </c>
      <c r="B94" s="284" t="s">
        <v>10324</v>
      </c>
      <c r="C94" s="161" t="s">
        <v>1</v>
      </c>
      <c r="D94" s="161">
        <v>3</v>
      </c>
      <c r="E94" s="284">
        <v>0.91500000000000004</v>
      </c>
      <c r="F94" s="284" t="s">
        <v>10323</v>
      </c>
      <c r="G94" s="284">
        <v>1E-4</v>
      </c>
      <c r="H94" s="285">
        <v>1.0000000000000001E-5</v>
      </c>
      <c r="I94" s="284">
        <v>0.79731534800000003</v>
      </c>
      <c r="J94" s="284">
        <v>12.432936720000001</v>
      </c>
      <c r="K94" s="284">
        <v>0</v>
      </c>
      <c r="L94" s="284">
        <v>0</v>
      </c>
      <c r="M94" s="284">
        <v>0</v>
      </c>
      <c r="N94" s="284">
        <v>0</v>
      </c>
    </row>
    <row r="95" spans="1:14" x14ac:dyDescent="0.2">
      <c r="A95" s="160" t="s">
        <v>30</v>
      </c>
      <c r="B95" s="284" t="s">
        <v>10324</v>
      </c>
      <c r="C95" s="161" t="s">
        <v>1</v>
      </c>
      <c r="D95" s="161">
        <v>3</v>
      </c>
      <c r="E95" s="284">
        <v>0.91500000000000004</v>
      </c>
      <c r="F95" s="284" t="s">
        <v>10323</v>
      </c>
      <c r="G95" s="285">
        <v>5.0000000000000002E-5</v>
      </c>
      <c r="H95" s="285">
        <v>9.9999999999999995E-7</v>
      </c>
      <c r="I95" s="284">
        <v>0.241494241</v>
      </c>
      <c r="J95" s="284">
        <v>1.385068553</v>
      </c>
      <c r="K95" s="284">
        <v>7.0175439000000006E-2</v>
      </c>
      <c r="L95" s="284">
        <v>3.9152856999999999E-2</v>
      </c>
      <c r="M95" s="284">
        <v>0.25481746399999999</v>
      </c>
      <c r="N95" s="284">
        <v>0.84888480499999996</v>
      </c>
    </row>
    <row r="96" spans="1:14" x14ac:dyDescent="0.2">
      <c r="A96" s="160" t="s">
        <v>30</v>
      </c>
      <c r="B96" s="284" t="s">
        <v>10324</v>
      </c>
      <c r="C96" s="161" t="s">
        <v>1</v>
      </c>
      <c r="D96" s="161">
        <v>3</v>
      </c>
      <c r="E96" s="284">
        <v>0.91500000000000004</v>
      </c>
      <c r="F96" s="284" t="s">
        <v>10264</v>
      </c>
      <c r="G96" s="284">
        <v>2.5000000000000001E-2</v>
      </c>
      <c r="H96" s="284">
        <v>5.0000000000000001E-3</v>
      </c>
      <c r="I96" s="284">
        <v>2.5354008000000001E-2</v>
      </c>
      <c r="J96" s="284">
        <v>0.905868534</v>
      </c>
      <c r="K96" s="284">
        <v>2.306165E-2</v>
      </c>
      <c r="L96" s="284">
        <v>4.9550854999999998E-2</v>
      </c>
      <c r="M96" s="284">
        <v>8.6299126000000004E-2</v>
      </c>
      <c r="N96" s="284">
        <v>61.566357959999998</v>
      </c>
    </row>
    <row r="97" spans="1:14" x14ac:dyDescent="0.2">
      <c r="A97" s="160" t="s">
        <v>30</v>
      </c>
      <c r="B97" s="284" t="s">
        <v>10324</v>
      </c>
      <c r="C97" s="161" t="s">
        <v>2</v>
      </c>
      <c r="D97" s="161">
        <v>6</v>
      </c>
      <c r="E97" s="284">
        <v>1.35</v>
      </c>
      <c r="F97" s="284" t="s">
        <v>10263</v>
      </c>
      <c r="G97" s="284">
        <v>5.0000000000000001E-3</v>
      </c>
      <c r="H97" s="284">
        <v>5.0000000000000001E-3</v>
      </c>
      <c r="I97" s="284">
        <v>5034687.9890000001</v>
      </c>
      <c r="J97" s="284">
        <v>20119.364229999999</v>
      </c>
      <c r="K97" s="284">
        <v>0</v>
      </c>
      <c r="L97" s="284">
        <v>0</v>
      </c>
      <c r="M97" s="284">
        <v>0</v>
      </c>
      <c r="N97" s="284">
        <v>0</v>
      </c>
    </row>
    <row r="98" spans="1:14" x14ac:dyDescent="0.2">
      <c r="A98" s="160" t="s">
        <v>30</v>
      </c>
      <c r="B98" s="284" t="s">
        <v>10324</v>
      </c>
      <c r="C98" s="161" t="s">
        <v>2</v>
      </c>
      <c r="D98" s="161">
        <v>6</v>
      </c>
      <c r="E98" s="284">
        <v>1.35</v>
      </c>
      <c r="F98" s="284" t="s">
        <v>10263</v>
      </c>
      <c r="G98" s="284">
        <v>1E-3</v>
      </c>
      <c r="H98" s="284">
        <v>1E-3</v>
      </c>
      <c r="I98" s="284">
        <v>325712.6495</v>
      </c>
      <c r="J98" s="284">
        <v>5117.3524870000001</v>
      </c>
      <c r="K98" s="284">
        <v>0</v>
      </c>
      <c r="L98" s="284">
        <v>0</v>
      </c>
      <c r="M98" s="284">
        <v>0</v>
      </c>
      <c r="N98" s="284">
        <v>0</v>
      </c>
    </row>
    <row r="99" spans="1:14" x14ac:dyDescent="0.2">
      <c r="A99" s="160" t="s">
        <v>30</v>
      </c>
      <c r="B99" s="284" t="s">
        <v>10324</v>
      </c>
      <c r="C99" s="161" t="s">
        <v>2</v>
      </c>
      <c r="D99" s="161">
        <v>6</v>
      </c>
      <c r="E99" s="284">
        <v>1.35</v>
      </c>
      <c r="F99" s="284" t="s">
        <v>10263</v>
      </c>
      <c r="G99" s="284">
        <v>1E-4</v>
      </c>
      <c r="H99" s="284">
        <v>1E-4</v>
      </c>
      <c r="I99" s="284">
        <v>249.0694823</v>
      </c>
      <c r="J99" s="284">
        <v>138.9212028</v>
      </c>
      <c r="K99" s="284">
        <v>0</v>
      </c>
      <c r="L99" s="284">
        <v>0</v>
      </c>
      <c r="M99" s="284">
        <v>0</v>
      </c>
      <c r="N99" s="284">
        <v>0</v>
      </c>
    </row>
    <row r="100" spans="1:14" x14ac:dyDescent="0.2">
      <c r="A100" s="160" t="s">
        <v>30</v>
      </c>
      <c r="B100" s="284" t="s">
        <v>10324</v>
      </c>
      <c r="C100" s="161" t="s">
        <v>2</v>
      </c>
      <c r="D100" s="161">
        <v>6</v>
      </c>
      <c r="E100" s="284">
        <v>1.35</v>
      </c>
      <c r="F100" s="284" t="s">
        <v>10263</v>
      </c>
      <c r="G100" s="285">
        <v>1.0000000000000001E-5</v>
      </c>
      <c r="H100" s="285">
        <v>1.0000000000000001E-5</v>
      </c>
      <c r="I100" s="284">
        <v>0.23509629200000001</v>
      </c>
      <c r="J100" s="284">
        <v>1.371846721</v>
      </c>
      <c r="K100" s="284">
        <v>0.117647059</v>
      </c>
      <c r="L100" s="284">
        <v>2.5978674E-2</v>
      </c>
      <c r="M100" s="284">
        <v>1.091805691</v>
      </c>
      <c r="N100" s="284">
        <v>0.89632002799999999</v>
      </c>
    </row>
    <row r="101" spans="1:14" x14ac:dyDescent="0.2">
      <c r="A101" s="160" t="s">
        <v>30</v>
      </c>
      <c r="B101" s="284" t="s">
        <v>10324</v>
      </c>
      <c r="C101" s="161" t="s">
        <v>2</v>
      </c>
      <c r="D101" s="161">
        <v>6</v>
      </c>
      <c r="E101" s="284">
        <v>1.35</v>
      </c>
      <c r="F101" s="284" t="s">
        <v>10263</v>
      </c>
      <c r="G101" s="285">
        <v>9.9999999999999995E-7</v>
      </c>
      <c r="H101" s="285">
        <v>9.9999999999999995E-7</v>
      </c>
      <c r="I101" s="284">
        <v>4.3169596999999997E-2</v>
      </c>
      <c r="J101" s="284">
        <v>0.88458081399999999</v>
      </c>
      <c r="K101" s="284">
        <v>1.6449623E-2</v>
      </c>
      <c r="L101" s="284">
        <v>2.357573E-2</v>
      </c>
      <c r="M101" s="284">
        <v>6.2935118999999998E-2</v>
      </c>
      <c r="N101" s="284">
        <v>0.35827552899999998</v>
      </c>
    </row>
    <row r="102" spans="1:14" x14ac:dyDescent="0.2">
      <c r="A102" s="160" t="s">
        <v>30</v>
      </c>
      <c r="B102" s="284" t="s">
        <v>10324</v>
      </c>
      <c r="C102" s="161" t="s">
        <v>2</v>
      </c>
      <c r="D102" s="161">
        <v>6</v>
      </c>
      <c r="E102" s="284">
        <v>1.35</v>
      </c>
      <c r="F102" s="284" t="s">
        <v>10264</v>
      </c>
      <c r="G102" s="284">
        <v>5.0000000000000001E-3</v>
      </c>
      <c r="H102" s="284">
        <v>1E-3</v>
      </c>
      <c r="I102" s="284">
        <v>265261.56300000002</v>
      </c>
      <c r="J102" s="284">
        <v>4618.119522</v>
      </c>
      <c r="K102" s="284">
        <v>0</v>
      </c>
      <c r="L102" s="284">
        <v>0</v>
      </c>
      <c r="M102" s="284">
        <v>0</v>
      </c>
      <c r="N102" s="284">
        <v>0</v>
      </c>
    </row>
    <row r="103" spans="1:14" x14ac:dyDescent="0.2">
      <c r="A103" s="160" t="s">
        <v>30</v>
      </c>
      <c r="B103" s="284" t="s">
        <v>10324</v>
      </c>
      <c r="C103" s="161" t="s">
        <v>2</v>
      </c>
      <c r="D103" s="161">
        <v>6</v>
      </c>
      <c r="E103" s="284">
        <v>1.35</v>
      </c>
      <c r="F103" s="284" t="s">
        <v>10264</v>
      </c>
      <c r="G103" s="284">
        <v>1E-3</v>
      </c>
      <c r="H103" s="284">
        <v>1E-4</v>
      </c>
      <c r="I103" s="284">
        <v>2126.371748</v>
      </c>
      <c r="J103" s="284">
        <v>411.16014519999999</v>
      </c>
      <c r="K103" s="284">
        <v>0</v>
      </c>
      <c r="L103" s="284">
        <v>0</v>
      </c>
      <c r="M103" s="284">
        <v>0</v>
      </c>
      <c r="N103" s="284">
        <v>0</v>
      </c>
    </row>
    <row r="104" spans="1:14" x14ac:dyDescent="0.2">
      <c r="A104" s="160" t="s">
        <v>30</v>
      </c>
      <c r="B104" s="284" t="s">
        <v>10324</v>
      </c>
      <c r="C104" s="161" t="s">
        <v>2</v>
      </c>
      <c r="D104" s="161">
        <v>6</v>
      </c>
      <c r="E104" s="284">
        <v>1.35</v>
      </c>
      <c r="F104" s="284" t="s">
        <v>10264</v>
      </c>
      <c r="G104" s="284">
        <v>1E-4</v>
      </c>
      <c r="H104" s="285">
        <v>1.0000000000000001E-5</v>
      </c>
      <c r="I104" s="284">
        <v>1.1491023840000001</v>
      </c>
      <c r="J104" s="284">
        <v>4.7565655490000003</v>
      </c>
      <c r="K104" s="284">
        <v>0</v>
      </c>
      <c r="L104" s="284">
        <v>6.2176165999999998E-2</v>
      </c>
      <c r="M104" s="284">
        <v>0</v>
      </c>
      <c r="N104" s="284">
        <v>4.4374058529999996</v>
      </c>
    </row>
    <row r="105" spans="1:14" x14ac:dyDescent="0.2">
      <c r="A105" s="160" t="s">
        <v>30</v>
      </c>
      <c r="B105" s="284" t="s">
        <v>10324</v>
      </c>
      <c r="C105" s="161" t="s">
        <v>2</v>
      </c>
      <c r="D105" s="161">
        <v>6</v>
      </c>
      <c r="E105" s="284">
        <v>1.35</v>
      </c>
      <c r="F105" s="284" t="s">
        <v>10264</v>
      </c>
      <c r="G105" s="285">
        <v>5.0000000000000002E-5</v>
      </c>
      <c r="H105" s="285">
        <v>9.9999999999999995E-7</v>
      </c>
      <c r="I105" s="284">
        <v>5.1977644000000003E-2</v>
      </c>
      <c r="J105" s="284">
        <v>0.79830560800000006</v>
      </c>
      <c r="K105" s="284">
        <v>3.0618739999999998E-2</v>
      </c>
      <c r="L105" s="284">
        <v>0.16</v>
      </c>
      <c r="M105" s="284">
        <v>0.110191235</v>
      </c>
      <c r="N105" s="284">
        <v>0.32774998999999999</v>
      </c>
    </row>
    <row r="106" spans="1:14" x14ac:dyDescent="0.2">
      <c r="A106" s="160" t="s">
        <v>30</v>
      </c>
      <c r="B106" s="284" t="s">
        <v>10324</v>
      </c>
      <c r="C106" s="161" t="s">
        <v>2</v>
      </c>
      <c r="D106" s="161">
        <v>6</v>
      </c>
      <c r="E106" s="284">
        <v>1.35</v>
      </c>
      <c r="F106" s="284" t="s">
        <v>10264</v>
      </c>
      <c r="G106" s="284">
        <v>2.5000000000000001E-2</v>
      </c>
      <c r="H106" s="284">
        <v>5.0000000000000001E-3</v>
      </c>
      <c r="I106" s="284">
        <v>1552290.973</v>
      </c>
      <c r="J106" s="284">
        <v>11171.5795</v>
      </c>
      <c r="K106" s="284">
        <v>0</v>
      </c>
      <c r="L106" s="284">
        <v>0</v>
      </c>
      <c r="M106" s="284">
        <v>0</v>
      </c>
      <c r="N106" s="284">
        <v>0</v>
      </c>
    </row>
    <row r="107" spans="1:14" x14ac:dyDescent="0.2">
      <c r="A107" s="160" t="s">
        <v>30</v>
      </c>
      <c r="B107" s="284" t="s">
        <v>10324</v>
      </c>
      <c r="C107" s="161" t="s">
        <v>3</v>
      </c>
      <c r="D107" s="161">
        <v>2</v>
      </c>
      <c r="E107" s="284">
        <v>0.88</v>
      </c>
      <c r="F107" s="284" t="s">
        <v>10263</v>
      </c>
      <c r="G107" s="284">
        <v>5.0000000000000001E-3</v>
      </c>
      <c r="H107" s="284">
        <v>5.0000000000000001E-3</v>
      </c>
      <c r="I107" s="284">
        <v>3.9588308000000003E-2</v>
      </c>
      <c r="J107" s="284">
        <v>1.019623535</v>
      </c>
      <c r="K107" s="284">
        <v>2.0979021E-2</v>
      </c>
      <c r="L107" s="284">
        <v>5.4433497999999997E-2</v>
      </c>
      <c r="M107" s="284">
        <v>0.115469299</v>
      </c>
      <c r="N107" s="284">
        <v>140.537577</v>
      </c>
    </row>
    <row r="108" spans="1:14" x14ac:dyDescent="0.2">
      <c r="A108" s="160" t="s">
        <v>30</v>
      </c>
      <c r="B108" s="284" t="s">
        <v>10324</v>
      </c>
      <c r="C108" s="161" t="s">
        <v>3</v>
      </c>
      <c r="D108" s="161">
        <v>2</v>
      </c>
      <c r="E108" s="284">
        <v>0.88</v>
      </c>
      <c r="F108" s="284" t="s">
        <v>10263</v>
      </c>
      <c r="G108" s="284">
        <v>1E-3</v>
      </c>
      <c r="H108" s="284">
        <v>1E-3</v>
      </c>
      <c r="I108" s="284">
        <v>3.7762129999999998E-2</v>
      </c>
      <c r="J108" s="284">
        <v>12.9901061</v>
      </c>
      <c r="K108" s="284">
        <v>0</v>
      </c>
      <c r="L108" s="284">
        <v>0.101265823</v>
      </c>
      <c r="M108" s="284">
        <v>0</v>
      </c>
      <c r="N108" s="284">
        <v>57.852089929999998</v>
      </c>
    </row>
    <row r="109" spans="1:14" x14ac:dyDescent="0.2">
      <c r="A109" s="160" t="s">
        <v>30</v>
      </c>
      <c r="B109" s="284" t="s">
        <v>10324</v>
      </c>
      <c r="C109" s="161" t="s">
        <v>3</v>
      </c>
      <c r="D109" s="161">
        <v>2</v>
      </c>
      <c r="E109" s="284">
        <v>0.88</v>
      </c>
      <c r="F109" s="284" t="s">
        <v>10263</v>
      </c>
      <c r="G109" s="284">
        <v>1E-4</v>
      </c>
      <c r="H109" s="284">
        <v>1E-4</v>
      </c>
      <c r="I109" s="284">
        <v>0.24884920699999999</v>
      </c>
      <c r="J109" s="284">
        <v>18.78542843</v>
      </c>
      <c r="K109" s="284">
        <v>0</v>
      </c>
      <c r="L109" s="284">
        <v>0</v>
      </c>
      <c r="M109" s="284">
        <v>0</v>
      </c>
      <c r="N109" s="284">
        <v>0</v>
      </c>
    </row>
    <row r="110" spans="1:14" x14ac:dyDescent="0.2">
      <c r="A110" s="160" t="s">
        <v>30</v>
      </c>
      <c r="B110" s="284" t="s">
        <v>10324</v>
      </c>
      <c r="C110" s="161" t="s">
        <v>3</v>
      </c>
      <c r="D110" s="161">
        <v>2</v>
      </c>
      <c r="E110" s="284">
        <v>0.88</v>
      </c>
      <c r="F110" s="284" t="s">
        <v>10263</v>
      </c>
      <c r="G110" s="285">
        <v>1.0000000000000001E-5</v>
      </c>
      <c r="H110" s="285">
        <v>1.0000000000000001E-5</v>
      </c>
      <c r="I110" s="284">
        <v>0.14419005700000001</v>
      </c>
      <c r="J110" s="284">
        <v>1.142708711</v>
      </c>
      <c r="K110" s="284">
        <v>0.113744076</v>
      </c>
      <c r="L110" s="284">
        <v>4.3087971000000003E-2</v>
      </c>
      <c r="M110" s="284">
        <v>2.3275584020000002</v>
      </c>
      <c r="N110" s="284">
        <v>0.77376530399999999</v>
      </c>
    </row>
    <row r="111" spans="1:14" x14ac:dyDescent="0.2">
      <c r="A111" s="160" t="s">
        <v>30</v>
      </c>
      <c r="B111" s="284" t="s">
        <v>10324</v>
      </c>
      <c r="C111" s="161" t="s">
        <v>3</v>
      </c>
      <c r="D111" s="161">
        <v>2</v>
      </c>
      <c r="E111" s="284">
        <v>0.88</v>
      </c>
      <c r="F111" s="284" t="s">
        <v>10263</v>
      </c>
      <c r="G111" s="285">
        <v>9.9999999999999995E-7</v>
      </c>
      <c r="H111" s="285">
        <v>9.9999999999999995E-7</v>
      </c>
      <c r="I111" s="284">
        <v>2.8838929999999999E-2</v>
      </c>
      <c r="J111" s="284">
        <v>0.71918584100000005</v>
      </c>
      <c r="K111" s="284">
        <v>1.5686275E-2</v>
      </c>
      <c r="L111" s="284">
        <v>2.34375E-2</v>
      </c>
      <c r="M111" s="284">
        <v>8.0037674000000003E-2</v>
      </c>
      <c r="N111" s="284">
        <v>0.44054448800000001</v>
      </c>
    </row>
    <row r="112" spans="1:14" x14ac:dyDescent="0.2">
      <c r="A112" s="160" t="s">
        <v>30</v>
      </c>
      <c r="B112" s="284" t="s">
        <v>10324</v>
      </c>
      <c r="C112" s="161" t="s">
        <v>3</v>
      </c>
      <c r="D112" s="161">
        <v>2</v>
      </c>
      <c r="E112" s="284">
        <v>0.88</v>
      </c>
      <c r="F112" s="284" t="s">
        <v>10264</v>
      </c>
      <c r="G112" s="284">
        <v>5.0000000000000001E-3</v>
      </c>
      <c r="H112" s="284">
        <v>1E-3</v>
      </c>
      <c r="I112" s="284">
        <v>2.8798509999999999E-2</v>
      </c>
      <c r="J112" s="284">
        <v>5.1185015160000003</v>
      </c>
      <c r="K112" s="284">
        <v>2.3952191000000001E-2</v>
      </c>
      <c r="L112" s="284">
        <v>3.7354107999999997E-2</v>
      </c>
      <c r="M112" s="284">
        <v>2.590214697</v>
      </c>
      <c r="N112" s="284">
        <v>148.7490598</v>
      </c>
    </row>
    <row r="113" spans="1:14" x14ac:dyDescent="0.2">
      <c r="A113" s="160" t="s">
        <v>30</v>
      </c>
      <c r="B113" s="284" t="s">
        <v>10324</v>
      </c>
      <c r="C113" s="161" t="s">
        <v>3</v>
      </c>
      <c r="D113" s="161">
        <v>2</v>
      </c>
      <c r="E113" s="284">
        <v>0.88</v>
      </c>
      <c r="F113" s="284" t="s">
        <v>10323</v>
      </c>
      <c r="G113" s="284">
        <v>1E-3</v>
      </c>
      <c r="H113" s="284">
        <v>1E-4</v>
      </c>
      <c r="I113" s="284">
        <v>0.19221260900000001</v>
      </c>
      <c r="J113" s="284">
        <v>37.772827159999999</v>
      </c>
      <c r="K113" s="284">
        <v>0</v>
      </c>
      <c r="L113" s="284">
        <v>0</v>
      </c>
      <c r="M113" s="284">
        <v>0</v>
      </c>
      <c r="N113" s="284">
        <v>0</v>
      </c>
    </row>
    <row r="114" spans="1:14" x14ac:dyDescent="0.2">
      <c r="A114" s="160" t="s">
        <v>30</v>
      </c>
      <c r="B114" s="284" t="s">
        <v>10324</v>
      </c>
      <c r="C114" s="161" t="s">
        <v>3</v>
      </c>
      <c r="D114" s="161">
        <v>2</v>
      </c>
      <c r="E114" s="284">
        <v>0.88</v>
      </c>
      <c r="F114" s="284" t="s">
        <v>10323</v>
      </c>
      <c r="G114" s="284">
        <v>1E-4</v>
      </c>
      <c r="H114" s="285">
        <v>1.0000000000000001E-5</v>
      </c>
      <c r="I114" s="284">
        <v>0.72810044500000004</v>
      </c>
      <c r="J114" s="284">
        <v>12.19603927</v>
      </c>
      <c r="K114" s="284">
        <v>0</v>
      </c>
      <c r="L114" s="284">
        <v>0</v>
      </c>
      <c r="M114" s="284">
        <v>0</v>
      </c>
      <c r="N114" s="284">
        <v>0</v>
      </c>
    </row>
    <row r="115" spans="1:14" x14ac:dyDescent="0.2">
      <c r="A115" s="160" t="s">
        <v>30</v>
      </c>
      <c r="B115" s="284" t="s">
        <v>10324</v>
      </c>
      <c r="C115" s="161" t="s">
        <v>3</v>
      </c>
      <c r="D115" s="161">
        <v>2</v>
      </c>
      <c r="E115" s="284">
        <v>0.88</v>
      </c>
      <c r="F115" s="284" t="s">
        <v>10323</v>
      </c>
      <c r="G115" s="285">
        <v>5.0000000000000002E-5</v>
      </c>
      <c r="H115" s="285">
        <v>9.9999999999999995E-7</v>
      </c>
      <c r="I115" s="284">
        <v>0.22966719999999999</v>
      </c>
      <c r="J115" s="284">
        <v>1.3619044570000001</v>
      </c>
      <c r="K115" s="284">
        <v>2.0997374999999999E-2</v>
      </c>
      <c r="L115" s="284">
        <v>4.9092367999999997E-2</v>
      </c>
      <c r="M115" s="284">
        <v>0.74634834500000002</v>
      </c>
      <c r="N115" s="284">
        <v>0.87016155699999997</v>
      </c>
    </row>
    <row r="116" spans="1:14" x14ac:dyDescent="0.2">
      <c r="A116" s="160" t="s">
        <v>30</v>
      </c>
      <c r="B116" s="284" t="s">
        <v>10324</v>
      </c>
      <c r="C116" s="161" t="s">
        <v>3</v>
      </c>
      <c r="D116" s="161">
        <v>2</v>
      </c>
      <c r="E116" s="284">
        <v>0.88</v>
      </c>
      <c r="F116" s="284" t="s">
        <v>10264</v>
      </c>
      <c r="G116" s="284">
        <v>2.5000000000000001E-2</v>
      </c>
      <c r="H116" s="284">
        <v>5.0000000000000001E-3</v>
      </c>
      <c r="I116" s="284">
        <v>2.7797994999999999E-2</v>
      </c>
      <c r="J116" s="284">
        <v>0.87757689800000005</v>
      </c>
      <c r="K116" s="284">
        <v>1.8477028E-2</v>
      </c>
      <c r="L116" s="284">
        <v>4.5411582999999998E-2</v>
      </c>
      <c r="M116" s="284">
        <v>6.5092895999999997E-2</v>
      </c>
      <c r="N116" s="284">
        <v>50.766182209999997</v>
      </c>
    </row>
    <row r="117" spans="1:14" x14ac:dyDescent="0.2">
      <c r="A117" s="160" t="s">
        <v>30</v>
      </c>
      <c r="B117" s="284" t="s">
        <v>10324</v>
      </c>
      <c r="C117" s="161" t="s">
        <v>23</v>
      </c>
      <c r="D117" s="161">
        <v>5</v>
      </c>
      <c r="E117" s="284">
        <v>1.06</v>
      </c>
      <c r="F117" s="284" t="s">
        <v>10263</v>
      </c>
      <c r="G117" s="284">
        <v>5.0000000000000001E-3</v>
      </c>
      <c r="H117" s="284">
        <v>5.0000000000000001E-3</v>
      </c>
      <c r="I117" s="284">
        <v>448575.01740000001</v>
      </c>
      <c r="J117" s="284">
        <v>6005.4498249999997</v>
      </c>
      <c r="K117" s="284">
        <v>0</v>
      </c>
      <c r="L117" s="284">
        <v>0</v>
      </c>
      <c r="M117" s="284">
        <v>0</v>
      </c>
      <c r="N117" s="284">
        <v>0</v>
      </c>
    </row>
    <row r="118" spans="1:14" x14ac:dyDescent="0.2">
      <c r="A118" s="160" t="s">
        <v>30</v>
      </c>
      <c r="B118" s="284" t="s">
        <v>10324</v>
      </c>
      <c r="C118" s="161" t="s">
        <v>23</v>
      </c>
      <c r="D118" s="161">
        <v>5</v>
      </c>
      <c r="E118" s="284">
        <v>1.06</v>
      </c>
      <c r="F118" s="284" t="s">
        <v>10263</v>
      </c>
      <c r="G118" s="284">
        <v>1E-3</v>
      </c>
      <c r="H118" s="284">
        <v>1E-3</v>
      </c>
      <c r="I118" s="284">
        <v>14456.8897</v>
      </c>
      <c r="J118" s="284">
        <v>1078.366164</v>
      </c>
      <c r="K118" s="284">
        <v>0</v>
      </c>
      <c r="L118" s="284">
        <v>0</v>
      </c>
      <c r="M118" s="284">
        <v>0</v>
      </c>
      <c r="N118" s="284">
        <v>0</v>
      </c>
    </row>
    <row r="119" spans="1:14" x14ac:dyDescent="0.2">
      <c r="A119" s="160" t="s">
        <v>30</v>
      </c>
      <c r="B119" s="284" t="s">
        <v>10324</v>
      </c>
      <c r="C119" s="161" t="s">
        <v>23</v>
      </c>
      <c r="D119" s="161">
        <v>5</v>
      </c>
      <c r="E119" s="284">
        <v>1.06</v>
      </c>
      <c r="F119" s="284" t="s">
        <v>10263</v>
      </c>
      <c r="G119" s="284">
        <v>1E-4</v>
      </c>
      <c r="H119" s="284">
        <v>1E-4</v>
      </c>
      <c r="I119" s="284">
        <v>3.8248125389999998</v>
      </c>
      <c r="J119" s="284">
        <v>25.025612240000001</v>
      </c>
      <c r="K119" s="284">
        <v>0</v>
      </c>
      <c r="L119" s="284">
        <v>0</v>
      </c>
      <c r="M119" s="284">
        <v>0</v>
      </c>
      <c r="N119" s="284">
        <v>0</v>
      </c>
    </row>
    <row r="120" spans="1:14" x14ac:dyDescent="0.2">
      <c r="A120" s="160" t="s">
        <v>30</v>
      </c>
      <c r="B120" s="284" t="s">
        <v>10324</v>
      </c>
      <c r="C120" s="161" t="s">
        <v>23</v>
      </c>
      <c r="D120" s="161">
        <v>5</v>
      </c>
      <c r="E120" s="284">
        <v>1.06</v>
      </c>
      <c r="F120" s="284" t="s">
        <v>10263</v>
      </c>
      <c r="G120" s="285">
        <v>1.0000000000000001E-5</v>
      </c>
      <c r="H120" s="285">
        <v>1.0000000000000001E-5</v>
      </c>
      <c r="I120" s="284">
        <v>0.166098581</v>
      </c>
      <c r="J120" s="284">
        <v>1.2032769670000001</v>
      </c>
      <c r="K120" s="284">
        <v>0.105029838</v>
      </c>
      <c r="L120" s="284">
        <v>3.3755274000000002E-2</v>
      </c>
      <c r="M120" s="284">
        <v>0.83166019000000002</v>
      </c>
      <c r="N120" s="284">
        <v>0.79695338100000002</v>
      </c>
    </row>
    <row r="121" spans="1:14" x14ac:dyDescent="0.2">
      <c r="A121" s="160" t="s">
        <v>30</v>
      </c>
      <c r="B121" s="284" t="s">
        <v>10324</v>
      </c>
      <c r="C121" s="161" t="s">
        <v>23</v>
      </c>
      <c r="D121" s="161">
        <v>5</v>
      </c>
      <c r="E121" s="284">
        <v>1.06</v>
      </c>
      <c r="F121" s="284" t="s">
        <v>10263</v>
      </c>
      <c r="G121" s="285">
        <v>9.9999999999999995E-7</v>
      </c>
      <c r="H121" s="285">
        <v>9.9999999999999995E-7</v>
      </c>
      <c r="I121" s="284">
        <v>2.85265E-2</v>
      </c>
      <c r="J121" s="284">
        <v>0.821601515</v>
      </c>
      <c r="K121" s="284">
        <v>1.7241379000000001E-2</v>
      </c>
      <c r="L121" s="284">
        <v>3.2862482999999998E-2</v>
      </c>
      <c r="M121" s="284">
        <v>9.7930043999999994E-2</v>
      </c>
      <c r="N121" s="284">
        <v>0.56269033899999998</v>
      </c>
    </row>
    <row r="122" spans="1:14" x14ac:dyDescent="0.2">
      <c r="A122" s="160" t="s">
        <v>30</v>
      </c>
      <c r="B122" s="284" t="s">
        <v>10324</v>
      </c>
      <c r="C122" s="161" t="s">
        <v>23</v>
      </c>
      <c r="D122" s="161">
        <v>5</v>
      </c>
      <c r="E122" s="284">
        <v>1.06</v>
      </c>
      <c r="F122" s="284" t="s">
        <v>10264</v>
      </c>
      <c r="G122" s="284">
        <v>5.0000000000000001E-3</v>
      </c>
      <c r="H122" s="284">
        <v>1E-3</v>
      </c>
      <c r="I122" s="284">
        <v>18999.649259999998</v>
      </c>
      <c r="J122" s="284">
        <v>1238.2143659999999</v>
      </c>
      <c r="K122" s="284">
        <v>0</v>
      </c>
      <c r="L122" s="284">
        <v>0</v>
      </c>
      <c r="M122" s="284">
        <v>0</v>
      </c>
      <c r="N122" s="284">
        <v>0</v>
      </c>
    </row>
    <row r="123" spans="1:14" x14ac:dyDescent="0.2">
      <c r="A123" s="160" t="s">
        <v>30</v>
      </c>
      <c r="B123" s="284" t="s">
        <v>10324</v>
      </c>
      <c r="C123" s="161" t="s">
        <v>23</v>
      </c>
      <c r="D123" s="161">
        <v>5</v>
      </c>
      <c r="E123" s="284">
        <v>1.06</v>
      </c>
      <c r="F123" s="284" t="s">
        <v>10323</v>
      </c>
      <c r="G123" s="284">
        <v>1E-3</v>
      </c>
      <c r="H123" s="284">
        <v>1E-4</v>
      </c>
      <c r="I123" s="284">
        <v>77.946943450000006</v>
      </c>
      <c r="J123" s="284">
        <v>88.348305049999993</v>
      </c>
      <c r="K123" s="284">
        <v>0</v>
      </c>
      <c r="L123" s="284">
        <v>0</v>
      </c>
      <c r="M123" s="284">
        <v>0</v>
      </c>
      <c r="N123" s="284">
        <v>0</v>
      </c>
    </row>
    <row r="124" spans="1:14" x14ac:dyDescent="0.2">
      <c r="A124" s="160" t="s">
        <v>30</v>
      </c>
      <c r="B124" s="284" t="s">
        <v>10324</v>
      </c>
      <c r="C124" s="161" t="s">
        <v>23</v>
      </c>
      <c r="D124" s="161">
        <v>5</v>
      </c>
      <c r="E124" s="284">
        <v>1.06</v>
      </c>
      <c r="F124" s="284" t="s">
        <v>10323</v>
      </c>
      <c r="G124" s="284">
        <v>1E-4</v>
      </c>
      <c r="H124" s="285">
        <v>1.0000000000000001E-5</v>
      </c>
      <c r="I124" s="284">
        <v>1.474899116</v>
      </c>
      <c r="J124" s="284">
        <v>13.01036873</v>
      </c>
      <c r="K124" s="284">
        <v>0</v>
      </c>
      <c r="L124" s="284">
        <v>0</v>
      </c>
      <c r="M124" s="284">
        <v>0</v>
      </c>
      <c r="N124" s="284">
        <v>0</v>
      </c>
    </row>
    <row r="125" spans="1:14" x14ac:dyDescent="0.2">
      <c r="A125" s="160" t="s">
        <v>30</v>
      </c>
      <c r="B125" s="284" t="s">
        <v>10324</v>
      </c>
      <c r="C125" s="161" t="s">
        <v>23</v>
      </c>
      <c r="D125" s="161">
        <v>5</v>
      </c>
      <c r="E125" s="284">
        <v>1.06</v>
      </c>
      <c r="F125" s="284" t="s">
        <v>10323</v>
      </c>
      <c r="G125" s="285">
        <v>5.0000000000000002E-5</v>
      </c>
      <c r="H125" s="285">
        <v>9.9999999999999995E-7</v>
      </c>
      <c r="I125" s="284">
        <v>0.21816998000000001</v>
      </c>
      <c r="J125" s="284">
        <v>1.438614088</v>
      </c>
      <c r="K125" s="284">
        <v>0</v>
      </c>
      <c r="L125" s="284">
        <v>4.7524752000000003E-2</v>
      </c>
      <c r="M125" s="284">
        <v>0</v>
      </c>
      <c r="N125" s="284">
        <v>0.95053164000000001</v>
      </c>
    </row>
    <row r="126" spans="1:14" x14ac:dyDescent="0.2">
      <c r="A126" s="160" t="s">
        <v>30</v>
      </c>
      <c r="B126" s="284" t="s">
        <v>10324</v>
      </c>
      <c r="C126" s="161" t="s">
        <v>23</v>
      </c>
      <c r="D126" s="161">
        <v>5</v>
      </c>
      <c r="E126" s="284">
        <v>1.06</v>
      </c>
      <c r="F126" s="284" t="s">
        <v>10264</v>
      </c>
      <c r="G126" s="284">
        <v>2.5000000000000001E-2</v>
      </c>
      <c r="H126" s="284">
        <v>5.0000000000000001E-3</v>
      </c>
      <c r="I126" s="284">
        <v>204656.35949999999</v>
      </c>
      <c r="J126" s="284">
        <v>4056.3986399999999</v>
      </c>
      <c r="K126" s="284">
        <v>0</v>
      </c>
      <c r="L126" s="284">
        <v>0</v>
      </c>
      <c r="M126" s="284">
        <v>0</v>
      </c>
      <c r="N126" s="284">
        <v>0</v>
      </c>
    </row>
    <row r="127" spans="1:14" x14ac:dyDescent="0.2">
      <c r="A127" s="160" t="s">
        <v>29</v>
      </c>
      <c r="B127" s="161" t="s">
        <v>10287</v>
      </c>
      <c r="C127" s="161" t="s">
        <v>5</v>
      </c>
      <c r="D127" s="161">
        <v>1</v>
      </c>
      <c r="E127" s="161">
        <v>0.03</v>
      </c>
      <c r="F127" s="161" t="s">
        <v>10263</v>
      </c>
      <c r="G127" s="161">
        <v>5.0000000000000001E-3</v>
      </c>
      <c r="H127" s="161">
        <v>5.0000000000000001E-3</v>
      </c>
      <c r="I127" s="161">
        <v>0.34889176749273598</v>
      </c>
      <c r="J127" s="161">
        <v>2.6598797316089899</v>
      </c>
      <c r="K127" s="161">
        <v>0</v>
      </c>
      <c r="L127" s="161">
        <v>0</v>
      </c>
      <c r="M127" s="161">
        <v>0</v>
      </c>
      <c r="N127" s="161">
        <v>0</v>
      </c>
    </row>
    <row r="128" spans="1:14" x14ac:dyDescent="0.2">
      <c r="A128" s="160" t="s">
        <v>29</v>
      </c>
      <c r="B128" s="161" t="s">
        <v>10287</v>
      </c>
      <c r="C128" s="161" t="s">
        <v>5</v>
      </c>
      <c r="D128" s="161">
        <v>1</v>
      </c>
      <c r="E128" s="161">
        <v>0.03</v>
      </c>
      <c r="F128" s="161" t="s">
        <v>10263</v>
      </c>
      <c r="G128" s="161">
        <v>1E-3</v>
      </c>
      <c r="H128" s="161">
        <v>1E-3</v>
      </c>
      <c r="I128" s="161">
        <v>0.36361882598238399</v>
      </c>
      <c r="J128" s="161">
        <v>2.32574887194151</v>
      </c>
      <c r="K128" s="161">
        <v>1.93704600484262E-2</v>
      </c>
      <c r="L128" s="161">
        <v>7.3846153845730594E-2</v>
      </c>
      <c r="M128" s="161">
        <v>9.4836939176660806E-2</v>
      </c>
      <c r="N128" s="161">
        <v>9.1900906159338795</v>
      </c>
    </row>
    <row r="129" spans="1:14" x14ac:dyDescent="0.2">
      <c r="A129" s="160" t="s">
        <v>29</v>
      </c>
      <c r="B129" s="161" t="s">
        <v>10287</v>
      </c>
      <c r="C129" s="161" t="s">
        <v>5</v>
      </c>
      <c r="D129" s="161">
        <v>1</v>
      </c>
      <c r="E129" s="161">
        <v>0.03</v>
      </c>
      <c r="F129" s="161" t="s">
        <v>10263</v>
      </c>
      <c r="G129" s="161">
        <v>1E-4</v>
      </c>
      <c r="H129" s="161">
        <v>1E-4</v>
      </c>
      <c r="I129" s="161">
        <v>0.25341829301693602</v>
      </c>
      <c r="J129" s="161">
        <v>3.84402331601681</v>
      </c>
      <c r="K129" s="161">
        <v>0</v>
      </c>
      <c r="L129" s="161">
        <v>0</v>
      </c>
      <c r="M129" s="161">
        <v>0</v>
      </c>
      <c r="N129" s="161">
        <v>0</v>
      </c>
    </row>
    <row r="130" spans="1:14" x14ac:dyDescent="0.2">
      <c r="A130" s="160" t="s">
        <v>29</v>
      </c>
      <c r="B130" s="161" t="s">
        <v>10287</v>
      </c>
      <c r="C130" s="161" t="s">
        <v>5</v>
      </c>
      <c r="D130" s="161">
        <v>1</v>
      </c>
      <c r="E130" s="161">
        <v>0.03</v>
      </c>
      <c r="F130" s="161" t="s">
        <v>10263</v>
      </c>
      <c r="G130" s="162">
        <v>1.0000000000000001E-5</v>
      </c>
      <c r="H130" s="162">
        <v>1.0000000000000001E-5</v>
      </c>
      <c r="I130" s="161">
        <v>0.483626457253369</v>
      </c>
      <c r="J130" s="161">
        <v>2.9879478672253001</v>
      </c>
      <c r="K130" s="161">
        <v>0</v>
      </c>
      <c r="L130" s="161">
        <v>0</v>
      </c>
      <c r="M130" s="161">
        <v>0</v>
      </c>
      <c r="N130" s="161">
        <v>0</v>
      </c>
    </row>
    <row r="131" spans="1:14" x14ac:dyDescent="0.2">
      <c r="A131" s="160" t="s">
        <v>29</v>
      </c>
      <c r="B131" s="161" t="s">
        <v>10287</v>
      </c>
      <c r="C131" s="161" t="s">
        <v>5</v>
      </c>
      <c r="D131" s="161">
        <v>1</v>
      </c>
      <c r="E131" s="161">
        <v>0.03</v>
      </c>
      <c r="F131" s="161" t="s">
        <v>10263</v>
      </c>
      <c r="G131" s="162">
        <v>9.9999999999999995E-7</v>
      </c>
      <c r="H131" s="162">
        <v>9.9999999999999995E-7</v>
      </c>
      <c r="I131" s="161">
        <v>0.35574992325608201</v>
      </c>
      <c r="J131" s="161">
        <v>2.3734470544823099</v>
      </c>
      <c r="K131" s="161">
        <v>0</v>
      </c>
      <c r="L131" s="161">
        <v>0</v>
      </c>
      <c r="M131" s="161">
        <v>0</v>
      </c>
      <c r="N131" s="161">
        <v>0</v>
      </c>
    </row>
    <row r="132" spans="1:14" x14ac:dyDescent="0.2">
      <c r="A132" s="160" t="s">
        <v>29</v>
      </c>
      <c r="B132" s="161" t="s">
        <v>10287</v>
      </c>
      <c r="C132" s="161" t="s">
        <v>5</v>
      </c>
      <c r="D132" s="161">
        <v>1</v>
      </c>
      <c r="E132" s="161">
        <v>0.03</v>
      </c>
      <c r="F132" s="161" t="s">
        <v>10264</v>
      </c>
      <c r="G132" s="161">
        <v>5.0000000000000001E-3</v>
      </c>
      <c r="H132" s="161">
        <v>1E-3</v>
      </c>
      <c r="I132" s="161">
        <v>0.37874959951139098</v>
      </c>
      <c r="J132" s="161">
        <v>2.3986204904458401</v>
      </c>
      <c r="K132" s="161">
        <v>0</v>
      </c>
      <c r="L132" s="161">
        <v>0</v>
      </c>
      <c r="M132" s="161">
        <v>0</v>
      </c>
      <c r="N132" s="161">
        <v>0</v>
      </c>
    </row>
    <row r="133" spans="1:14" x14ac:dyDescent="0.2">
      <c r="A133" s="160" t="s">
        <v>29</v>
      </c>
      <c r="B133" s="161" t="s">
        <v>10287</v>
      </c>
      <c r="C133" s="161" t="s">
        <v>5</v>
      </c>
      <c r="D133" s="161">
        <v>1</v>
      </c>
      <c r="E133" s="161">
        <v>0.03</v>
      </c>
      <c r="F133" s="161" t="s">
        <v>10264</v>
      </c>
      <c r="G133" s="161">
        <v>1E-3</v>
      </c>
      <c r="H133" s="161">
        <v>1E-4</v>
      </c>
      <c r="I133" s="161">
        <v>0.28342601331142903</v>
      </c>
      <c r="J133" s="161">
        <v>2.90850219748258</v>
      </c>
      <c r="K133" s="161">
        <v>0</v>
      </c>
      <c r="L133" s="161">
        <v>0</v>
      </c>
      <c r="M133" s="161">
        <v>0</v>
      </c>
      <c r="N133" s="161">
        <v>0</v>
      </c>
    </row>
    <row r="134" spans="1:14" x14ac:dyDescent="0.2">
      <c r="A134" s="160" t="s">
        <v>29</v>
      </c>
      <c r="B134" s="161" t="s">
        <v>10287</v>
      </c>
      <c r="C134" s="161" t="s">
        <v>5</v>
      </c>
      <c r="D134" s="161">
        <v>1</v>
      </c>
      <c r="E134" s="161">
        <v>0.03</v>
      </c>
      <c r="F134" s="161" t="s">
        <v>10264</v>
      </c>
      <c r="G134" s="161">
        <v>1E-4</v>
      </c>
      <c r="H134" s="162">
        <v>1.0000000000000001E-5</v>
      </c>
      <c r="I134" s="161">
        <v>0.615192233072269</v>
      </c>
      <c r="J134" s="161">
        <v>5.0212691128729396</v>
      </c>
      <c r="K134" s="161">
        <v>0</v>
      </c>
      <c r="L134" s="161">
        <v>0</v>
      </c>
      <c r="M134" s="161">
        <v>0</v>
      </c>
      <c r="N134" s="161">
        <v>0</v>
      </c>
    </row>
    <row r="135" spans="1:14" x14ac:dyDescent="0.2">
      <c r="A135" s="160" t="s">
        <v>29</v>
      </c>
      <c r="B135" s="161" t="s">
        <v>10287</v>
      </c>
      <c r="C135" s="161" t="s">
        <v>5</v>
      </c>
      <c r="D135" s="161">
        <v>1</v>
      </c>
      <c r="E135" s="161">
        <v>0.03</v>
      </c>
      <c r="F135" s="161" t="s">
        <v>10264</v>
      </c>
      <c r="G135" s="162">
        <v>5.0000000000000002E-5</v>
      </c>
      <c r="H135" s="162">
        <v>9.9999999999999995E-7</v>
      </c>
      <c r="I135" s="161">
        <v>0.70210501515209101</v>
      </c>
      <c r="J135" s="161">
        <v>2.9337927216526398</v>
      </c>
      <c r="K135" s="161">
        <v>0</v>
      </c>
      <c r="L135" s="161">
        <v>0</v>
      </c>
      <c r="M135" s="161">
        <v>0</v>
      </c>
      <c r="N135" s="161">
        <v>0</v>
      </c>
    </row>
    <row r="136" spans="1:14" x14ac:dyDescent="0.2">
      <c r="A136" s="160" t="s">
        <v>29</v>
      </c>
      <c r="B136" s="161" t="s">
        <v>10287</v>
      </c>
      <c r="C136" s="161" t="s">
        <v>5</v>
      </c>
      <c r="D136" s="161">
        <v>1</v>
      </c>
      <c r="E136" s="161">
        <v>0.03</v>
      </c>
      <c r="F136" s="161" t="s">
        <v>10264</v>
      </c>
      <c r="G136" s="161">
        <v>2.5000000000000001E-2</v>
      </c>
      <c r="H136" s="161">
        <v>5.0000000000000001E-3</v>
      </c>
      <c r="I136" s="161">
        <v>0.33853770355668</v>
      </c>
      <c r="J136" s="161">
        <v>2.65760951053432</v>
      </c>
      <c r="K136" s="161">
        <v>0</v>
      </c>
      <c r="L136" s="161">
        <v>0</v>
      </c>
      <c r="M136" s="161">
        <v>0</v>
      </c>
      <c r="N136" s="161">
        <v>0</v>
      </c>
    </row>
    <row r="137" spans="1:14" x14ac:dyDescent="0.2">
      <c r="A137" s="160" t="s">
        <v>29</v>
      </c>
      <c r="B137" s="161" t="s">
        <v>10287</v>
      </c>
      <c r="C137" s="161" t="s">
        <v>0</v>
      </c>
      <c r="D137" s="161">
        <v>4</v>
      </c>
      <c r="E137" s="161">
        <v>0.95299999999999996</v>
      </c>
      <c r="F137" s="161" t="s">
        <v>10263</v>
      </c>
      <c r="G137" s="161">
        <v>5.0000000000000001E-3</v>
      </c>
      <c r="H137" s="161">
        <v>5.0000000000000001E-3</v>
      </c>
      <c r="I137" s="161">
        <v>0.43174118134782302</v>
      </c>
      <c r="J137" s="161">
        <v>2.3670498822746202</v>
      </c>
      <c r="K137" s="161">
        <v>0</v>
      </c>
      <c r="L137" s="161">
        <v>0</v>
      </c>
      <c r="M137" s="161">
        <v>0</v>
      </c>
      <c r="N137" s="161">
        <v>0</v>
      </c>
    </row>
    <row r="138" spans="1:14" x14ac:dyDescent="0.2">
      <c r="A138" s="160" t="s">
        <v>29</v>
      </c>
      <c r="B138" s="161" t="s">
        <v>10287</v>
      </c>
      <c r="C138" s="161" t="s">
        <v>0</v>
      </c>
      <c r="D138" s="161">
        <v>4</v>
      </c>
      <c r="E138" s="161">
        <v>0.95299999999999996</v>
      </c>
      <c r="F138" s="161" t="s">
        <v>10263</v>
      </c>
      <c r="G138" s="161">
        <v>1E-3</v>
      </c>
      <c r="H138" s="161">
        <v>1E-3</v>
      </c>
      <c r="I138" s="161">
        <v>0.28606119619775799</v>
      </c>
      <c r="J138" s="161">
        <v>3.3421854681999998</v>
      </c>
      <c r="K138" s="161">
        <v>0</v>
      </c>
      <c r="L138" s="161">
        <v>0</v>
      </c>
      <c r="M138" s="161">
        <v>0</v>
      </c>
      <c r="N138" s="161">
        <v>0</v>
      </c>
    </row>
    <row r="139" spans="1:14" x14ac:dyDescent="0.2">
      <c r="A139" s="160" t="s">
        <v>29</v>
      </c>
      <c r="B139" s="161" t="s">
        <v>10287</v>
      </c>
      <c r="C139" s="161" t="s">
        <v>0</v>
      </c>
      <c r="D139" s="161">
        <v>4</v>
      </c>
      <c r="E139" s="161">
        <v>0.95299999999999996</v>
      </c>
      <c r="F139" s="161" t="s">
        <v>10263</v>
      </c>
      <c r="G139" s="161">
        <v>1E-4</v>
      </c>
      <c r="H139" s="161">
        <v>1E-4</v>
      </c>
      <c r="I139" s="161">
        <v>0.75713219738500004</v>
      </c>
      <c r="J139" s="161">
        <v>7.6788961485157596</v>
      </c>
      <c r="K139" s="161">
        <v>0</v>
      </c>
      <c r="L139" s="161">
        <v>0</v>
      </c>
      <c r="M139" s="161">
        <v>0</v>
      </c>
      <c r="N139" s="161">
        <v>0</v>
      </c>
    </row>
    <row r="140" spans="1:14" x14ac:dyDescent="0.2">
      <c r="A140" s="160" t="s">
        <v>29</v>
      </c>
      <c r="B140" s="161" t="s">
        <v>10287</v>
      </c>
      <c r="C140" s="161" t="s">
        <v>0</v>
      </c>
      <c r="D140" s="161">
        <v>4</v>
      </c>
      <c r="E140" s="161">
        <v>0.95299999999999996</v>
      </c>
      <c r="F140" s="161" t="s">
        <v>10263</v>
      </c>
      <c r="G140" s="162">
        <v>1.0000000000000001E-5</v>
      </c>
      <c r="H140" s="162">
        <v>1.0000000000000001E-5</v>
      </c>
      <c r="I140" s="161">
        <v>0.62241424028891101</v>
      </c>
      <c r="J140" s="161">
        <v>2.83522653730263</v>
      </c>
      <c r="K140" s="161">
        <v>0</v>
      </c>
      <c r="L140" s="161">
        <v>0</v>
      </c>
      <c r="M140" s="161">
        <v>0</v>
      </c>
      <c r="N140" s="161">
        <v>0</v>
      </c>
    </row>
    <row r="141" spans="1:14" x14ac:dyDescent="0.2">
      <c r="A141" s="160" t="s">
        <v>29</v>
      </c>
      <c r="B141" s="161" t="s">
        <v>10287</v>
      </c>
      <c r="C141" s="161" t="s">
        <v>0</v>
      </c>
      <c r="D141" s="161">
        <v>4</v>
      </c>
      <c r="E141" s="161">
        <v>0.95299999999999996</v>
      </c>
      <c r="F141" s="161" t="s">
        <v>10263</v>
      </c>
      <c r="G141" s="162">
        <v>9.9999999999999995E-7</v>
      </c>
      <c r="H141" s="162">
        <v>9.9999999999999995E-7</v>
      </c>
      <c r="I141" s="161">
        <v>0.33029250070423999</v>
      </c>
      <c r="J141" s="161">
        <v>2.3843821347587499</v>
      </c>
      <c r="K141" s="161">
        <v>0</v>
      </c>
      <c r="L141" s="161">
        <v>0</v>
      </c>
      <c r="M141" s="161">
        <v>0</v>
      </c>
      <c r="N141" s="161">
        <v>0</v>
      </c>
    </row>
    <row r="142" spans="1:14" x14ac:dyDescent="0.2">
      <c r="A142" s="160" t="s">
        <v>29</v>
      </c>
      <c r="B142" s="161" t="s">
        <v>10287</v>
      </c>
      <c r="C142" s="161" t="s">
        <v>0</v>
      </c>
      <c r="D142" s="161">
        <v>4</v>
      </c>
      <c r="E142" s="161">
        <v>0.95299999999999996</v>
      </c>
      <c r="F142" s="161" t="s">
        <v>10264</v>
      </c>
      <c r="G142" s="161">
        <v>5.0000000000000001E-3</v>
      </c>
      <c r="H142" s="161">
        <v>1E-3</v>
      </c>
      <c r="I142" s="161">
        <v>0.26509269331024499</v>
      </c>
      <c r="J142" s="161">
        <v>3.2538209386395698</v>
      </c>
      <c r="K142" s="161">
        <v>0</v>
      </c>
      <c r="L142" s="161">
        <v>0</v>
      </c>
      <c r="M142" s="161">
        <v>0</v>
      </c>
      <c r="N142" s="161">
        <v>0</v>
      </c>
    </row>
    <row r="143" spans="1:14" x14ac:dyDescent="0.2">
      <c r="A143" s="160" t="s">
        <v>29</v>
      </c>
      <c r="B143" s="161" t="s">
        <v>10287</v>
      </c>
      <c r="C143" s="161" t="s">
        <v>0</v>
      </c>
      <c r="D143" s="161">
        <v>4</v>
      </c>
      <c r="E143" s="161">
        <v>0.95299999999999996</v>
      </c>
      <c r="F143" s="161" t="s">
        <v>10264</v>
      </c>
      <c r="G143" s="161">
        <v>1E-3</v>
      </c>
      <c r="H143" s="161">
        <v>1E-4</v>
      </c>
      <c r="I143" s="161">
        <v>0.61250430916576304</v>
      </c>
      <c r="J143" s="161">
        <v>8.3963985807911001</v>
      </c>
      <c r="K143" s="161">
        <v>0</v>
      </c>
      <c r="L143" s="161">
        <v>0</v>
      </c>
      <c r="M143" s="161">
        <v>0</v>
      </c>
      <c r="N143" s="161">
        <v>0</v>
      </c>
    </row>
    <row r="144" spans="1:14" x14ac:dyDescent="0.2">
      <c r="A144" s="160" t="s">
        <v>29</v>
      </c>
      <c r="B144" s="161" t="s">
        <v>10287</v>
      </c>
      <c r="C144" s="161" t="s">
        <v>0</v>
      </c>
      <c r="D144" s="161">
        <v>4</v>
      </c>
      <c r="E144" s="161">
        <v>0.95299999999999996</v>
      </c>
      <c r="F144" s="161" t="s">
        <v>10264</v>
      </c>
      <c r="G144" s="161">
        <v>1E-4</v>
      </c>
      <c r="H144" s="162">
        <v>1.0000000000000001E-5</v>
      </c>
      <c r="I144" s="161">
        <v>2.37862024986612</v>
      </c>
      <c r="J144" s="161">
        <v>8.2829464764100909</v>
      </c>
      <c r="K144" s="161">
        <v>0</v>
      </c>
      <c r="L144" s="161">
        <v>0</v>
      </c>
      <c r="M144" s="161">
        <v>0</v>
      </c>
      <c r="N144" s="161">
        <v>0</v>
      </c>
    </row>
    <row r="145" spans="1:14" x14ac:dyDescent="0.2">
      <c r="A145" s="160" t="s">
        <v>29</v>
      </c>
      <c r="B145" s="161" t="s">
        <v>10287</v>
      </c>
      <c r="C145" s="161" t="s">
        <v>0</v>
      </c>
      <c r="D145" s="161">
        <v>4</v>
      </c>
      <c r="E145" s="161">
        <v>0.95299999999999996</v>
      </c>
      <c r="F145" s="161" t="s">
        <v>10264</v>
      </c>
      <c r="G145" s="162">
        <v>5.0000000000000002E-5</v>
      </c>
      <c r="H145" s="162">
        <v>9.9999999999999995E-7</v>
      </c>
      <c r="I145" s="161">
        <v>0.71661284038955597</v>
      </c>
      <c r="J145" s="161">
        <v>2.8102272578162402</v>
      </c>
      <c r="K145" s="161">
        <v>0</v>
      </c>
      <c r="L145" s="161">
        <v>0</v>
      </c>
      <c r="M145" s="161">
        <v>0</v>
      </c>
      <c r="N145" s="161">
        <v>0</v>
      </c>
    </row>
    <row r="146" spans="1:14" x14ac:dyDescent="0.2">
      <c r="A146" s="160" t="s">
        <v>29</v>
      </c>
      <c r="B146" s="161" t="s">
        <v>10287</v>
      </c>
      <c r="C146" s="161" t="s">
        <v>0</v>
      </c>
      <c r="D146" s="161">
        <v>4</v>
      </c>
      <c r="E146" s="161">
        <v>0.95299999999999996</v>
      </c>
      <c r="F146" s="161" t="s">
        <v>10264</v>
      </c>
      <c r="G146" s="161">
        <v>2.5000000000000001E-2</v>
      </c>
      <c r="H146" s="161">
        <v>5.0000000000000001E-3</v>
      </c>
      <c r="I146" s="161">
        <v>0.32294363708846602</v>
      </c>
      <c r="J146" s="161">
        <v>2.39886470153909</v>
      </c>
      <c r="K146" s="161">
        <v>0</v>
      </c>
      <c r="L146" s="161">
        <v>0</v>
      </c>
      <c r="M146" s="161">
        <v>0</v>
      </c>
      <c r="N146" s="161">
        <v>0</v>
      </c>
    </row>
    <row r="147" spans="1:14" x14ac:dyDescent="0.2">
      <c r="A147" s="160" t="s">
        <v>29</v>
      </c>
      <c r="B147" s="161" t="s">
        <v>10287</v>
      </c>
      <c r="C147" s="161" t="s">
        <v>1</v>
      </c>
      <c r="D147" s="161">
        <v>3</v>
      </c>
      <c r="E147" s="161">
        <v>0.91500000000000004</v>
      </c>
      <c r="F147" s="161" t="s">
        <v>10263</v>
      </c>
      <c r="G147" s="161">
        <v>5.0000000000000001E-3</v>
      </c>
      <c r="H147" s="161">
        <v>5.0000000000000001E-3</v>
      </c>
      <c r="I147" s="161">
        <v>0.34892397718821599</v>
      </c>
      <c r="J147" s="161">
        <v>2.52476829059355</v>
      </c>
      <c r="K147" s="161">
        <v>0</v>
      </c>
      <c r="L147" s="161">
        <v>3.3012379642408197E-2</v>
      </c>
      <c r="M147" s="161">
        <v>0</v>
      </c>
      <c r="N147" s="161">
        <v>5.0725951320512301</v>
      </c>
    </row>
    <row r="148" spans="1:14" x14ac:dyDescent="0.2">
      <c r="A148" s="160" t="s">
        <v>29</v>
      </c>
      <c r="B148" s="161" t="s">
        <v>10287</v>
      </c>
      <c r="C148" s="161" t="s">
        <v>1</v>
      </c>
      <c r="D148" s="161">
        <v>3</v>
      </c>
      <c r="E148" s="161">
        <v>0.91500000000000004</v>
      </c>
      <c r="F148" s="161" t="s">
        <v>10263</v>
      </c>
      <c r="G148" s="161">
        <v>1E-3</v>
      </c>
      <c r="H148" s="161">
        <v>1E-3</v>
      </c>
      <c r="I148" s="161">
        <v>0.31940035877351602</v>
      </c>
      <c r="J148" s="161">
        <v>2.7709275367258002</v>
      </c>
      <c r="K148" s="161">
        <v>0</v>
      </c>
      <c r="L148" s="161">
        <v>0</v>
      </c>
      <c r="M148" s="161">
        <v>0</v>
      </c>
      <c r="N148" s="161">
        <v>0</v>
      </c>
    </row>
    <row r="149" spans="1:14" x14ac:dyDescent="0.2">
      <c r="A149" s="160" t="s">
        <v>29</v>
      </c>
      <c r="B149" s="161" t="s">
        <v>10287</v>
      </c>
      <c r="C149" s="161" t="s">
        <v>1</v>
      </c>
      <c r="D149" s="161">
        <v>3</v>
      </c>
      <c r="E149" s="161">
        <v>0.91500000000000004</v>
      </c>
      <c r="F149" s="161" t="s">
        <v>10263</v>
      </c>
      <c r="G149" s="161">
        <v>1E-4</v>
      </c>
      <c r="H149" s="161">
        <v>1E-4</v>
      </c>
      <c r="I149" s="161">
        <v>0.63816001799032496</v>
      </c>
      <c r="J149" s="161">
        <v>5.8565614523021301</v>
      </c>
      <c r="K149" s="161">
        <v>0</v>
      </c>
      <c r="L149" s="161">
        <v>0</v>
      </c>
      <c r="M149" s="161">
        <v>0</v>
      </c>
      <c r="N149" s="161">
        <v>0</v>
      </c>
    </row>
    <row r="150" spans="1:14" x14ac:dyDescent="0.2">
      <c r="A150" s="160" t="s">
        <v>29</v>
      </c>
      <c r="B150" s="161" t="s">
        <v>10287</v>
      </c>
      <c r="C150" s="161" t="s">
        <v>1</v>
      </c>
      <c r="D150" s="161">
        <v>3</v>
      </c>
      <c r="E150" s="161">
        <v>0.91500000000000004</v>
      </c>
      <c r="F150" s="161" t="s">
        <v>10263</v>
      </c>
      <c r="G150" s="162">
        <v>1.0000000000000001E-5</v>
      </c>
      <c r="H150" s="162">
        <v>1.0000000000000001E-5</v>
      </c>
      <c r="I150" s="161">
        <v>0.57717688731567796</v>
      </c>
      <c r="J150" s="161">
        <v>2.6566007579173401</v>
      </c>
      <c r="K150" s="161">
        <v>0</v>
      </c>
      <c r="L150" s="161">
        <v>0</v>
      </c>
      <c r="M150" s="161">
        <v>0</v>
      </c>
      <c r="N150" s="161">
        <v>0</v>
      </c>
    </row>
    <row r="151" spans="1:14" x14ac:dyDescent="0.2">
      <c r="A151" s="160" t="s">
        <v>29</v>
      </c>
      <c r="B151" s="161" t="s">
        <v>10287</v>
      </c>
      <c r="C151" s="161" t="s">
        <v>1</v>
      </c>
      <c r="D151" s="161">
        <v>3</v>
      </c>
      <c r="E151" s="161">
        <v>0.91500000000000004</v>
      </c>
      <c r="F151" s="161" t="s">
        <v>10263</v>
      </c>
      <c r="G151" s="162">
        <v>9.9999999999999995E-7</v>
      </c>
      <c r="H151" s="162">
        <v>9.9999999999999995E-7</v>
      </c>
      <c r="I151" s="161">
        <v>0.35313197130949198</v>
      </c>
      <c r="J151" s="161">
        <v>2.3719308395024998</v>
      </c>
      <c r="K151" s="161">
        <v>1.8838304552576499E-2</v>
      </c>
      <c r="L151" s="161">
        <v>0</v>
      </c>
      <c r="M151" s="161">
        <v>1.60640591094302</v>
      </c>
      <c r="N151" s="161">
        <v>0.35121371480421998</v>
      </c>
    </row>
    <row r="152" spans="1:14" x14ac:dyDescent="0.2">
      <c r="A152" s="160" t="s">
        <v>29</v>
      </c>
      <c r="B152" s="161" t="s">
        <v>10287</v>
      </c>
      <c r="C152" s="161" t="s">
        <v>1</v>
      </c>
      <c r="D152" s="161">
        <v>3</v>
      </c>
      <c r="E152" s="161">
        <v>0.91500000000000004</v>
      </c>
      <c r="F152" s="161" t="s">
        <v>10264</v>
      </c>
      <c r="G152" s="161">
        <v>5.0000000000000001E-3</v>
      </c>
      <c r="H152" s="161">
        <v>1E-3</v>
      </c>
      <c r="I152" s="161">
        <v>0.24456695661907099</v>
      </c>
      <c r="J152" s="161">
        <v>2.6872752680043601</v>
      </c>
      <c r="K152" s="161">
        <v>0</v>
      </c>
      <c r="L152" s="161">
        <v>0</v>
      </c>
      <c r="M152" s="161">
        <v>0</v>
      </c>
      <c r="N152" s="161">
        <v>0</v>
      </c>
    </row>
    <row r="153" spans="1:14" x14ac:dyDescent="0.2">
      <c r="A153" s="160" t="s">
        <v>29</v>
      </c>
      <c r="B153" s="161" t="s">
        <v>10287</v>
      </c>
      <c r="C153" s="161" t="s">
        <v>1</v>
      </c>
      <c r="D153" s="161">
        <v>3</v>
      </c>
      <c r="E153" s="161">
        <v>0.91500000000000004</v>
      </c>
      <c r="F153" s="161" t="s">
        <v>10264</v>
      </c>
      <c r="G153" s="161">
        <v>1E-3</v>
      </c>
      <c r="H153" s="161">
        <v>1E-4</v>
      </c>
      <c r="I153" s="161">
        <v>0.45088440768166699</v>
      </c>
      <c r="J153" s="161">
        <v>5.8417892235449402</v>
      </c>
      <c r="K153" s="161">
        <v>0</v>
      </c>
      <c r="L153" s="161">
        <v>0</v>
      </c>
      <c r="M153" s="161">
        <v>0</v>
      </c>
      <c r="N153" s="161">
        <v>0</v>
      </c>
    </row>
    <row r="154" spans="1:14" x14ac:dyDescent="0.2">
      <c r="A154" s="160" t="s">
        <v>29</v>
      </c>
      <c r="B154" s="161" t="s">
        <v>10287</v>
      </c>
      <c r="C154" s="161" t="s">
        <v>1</v>
      </c>
      <c r="D154" s="161">
        <v>3</v>
      </c>
      <c r="E154" s="161">
        <v>0.91500000000000004</v>
      </c>
      <c r="F154" s="161" t="s">
        <v>10264</v>
      </c>
      <c r="G154" s="161">
        <v>1E-4</v>
      </c>
      <c r="H154" s="162">
        <v>1.0000000000000001E-5</v>
      </c>
      <c r="I154" s="161">
        <v>1.9154245854263301</v>
      </c>
      <c r="J154" s="161">
        <v>7.8651015612501904</v>
      </c>
      <c r="K154" s="161">
        <v>0</v>
      </c>
      <c r="L154" s="161">
        <v>0</v>
      </c>
      <c r="M154" s="161">
        <v>0</v>
      </c>
      <c r="N154" s="161">
        <v>0</v>
      </c>
    </row>
    <row r="155" spans="1:14" x14ac:dyDescent="0.2">
      <c r="A155" s="160" t="s">
        <v>29</v>
      </c>
      <c r="B155" s="161" t="s">
        <v>10287</v>
      </c>
      <c r="C155" s="161" t="s">
        <v>1</v>
      </c>
      <c r="D155" s="161">
        <v>3</v>
      </c>
      <c r="E155" s="161">
        <v>0.91500000000000004</v>
      </c>
      <c r="F155" s="161" t="s">
        <v>10264</v>
      </c>
      <c r="G155" s="162">
        <v>5.0000000000000002E-5</v>
      </c>
      <c r="H155" s="162">
        <v>9.9999999999999995E-7</v>
      </c>
      <c r="I155" s="161">
        <v>0.77216982639576903</v>
      </c>
      <c r="J155" s="161">
        <v>2.99657622408508</v>
      </c>
      <c r="K155" s="161">
        <v>0</v>
      </c>
      <c r="L155" s="161">
        <v>0</v>
      </c>
      <c r="M155" s="161">
        <v>0</v>
      </c>
      <c r="N155" s="161">
        <v>0</v>
      </c>
    </row>
    <row r="156" spans="1:14" x14ac:dyDescent="0.2">
      <c r="A156" s="160" t="s">
        <v>29</v>
      </c>
      <c r="B156" s="161" t="s">
        <v>10287</v>
      </c>
      <c r="C156" s="161" t="s">
        <v>1</v>
      </c>
      <c r="D156" s="161">
        <v>3</v>
      </c>
      <c r="E156" s="161">
        <v>0.91500000000000004</v>
      </c>
      <c r="F156" s="161" t="s">
        <v>10264</v>
      </c>
      <c r="G156" s="161">
        <v>2.5000000000000001E-2</v>
      </c>
      <c r="H156" s="161">
        <v>5.0000000000000001E-3</v>
      </c>
      <c r="I156" s="161">
        <v>0.39343289724802599</v>
      </c>
      <c r="J156" s="161">
        <v>2.4084119571037501</v>
      </c>
      <c r="K156" s="161">
        <v>1.34755755193641E-2</v>
      </c>
      <c r="L156" s="161">
        <v>0.8</v>
      </c>
      <c r="M156" s="161">
        <v>6.8522379039373901E-2</v>
      </c>
      <c r="N156" s="161">
        <v>18.777856021298401</v>
      </c>
    </row>
    <row r="157" spans="1:14" x14ac:dyDescent="0.2">
      <c r="A157" s="160" t="s">
        <v>29</v>
      </c>
      <c r="B157" s="161" t="s">
        <v>10287</v>
      </c>
      <c r="C157" s="161" t="s">
        <v>2</v>
      </c>
      <c r="D157" s="161">
        <v>6</v>
      </c>
      <c r="E157" s="161">
        <v>1.35</v>
      </c>
      <c r="F157" s="161" t="s">
        <v>10263</v>
      </c>
      <c r="G157" s="161">
        <v>5.0000000000000001E-3</v>
      </c>
      <c r="H157" s="161">
        <v>5.0000000000000001E-3</v>
      </c>
      <c r="I157" s="161">
        <v>23521.426778118999</v>
      </c>
      <c r="J157" s="161">
        <v>19902.723188182499</v>
      </c>
      <c r="K157" s="161">
        <v>0</v>
      </c>
      <c r="L157" s="161">
        <v>0</v>
      </c>
      <c r="M157" s="161">
        <v>0</v>
      </c>
      <c r="N157" s="161">
        <v>0</v>
      </c>
    </row>
    <row r="158" spans="1:14" x14ac:dyDescent="0.2">
      <c r="A158" s="160" t="s">
        <v>29</v>
      </c>
      <c r="B158" s="161" t="s">
        <v>10287</v>
      </c>
      <c r="C158" s="161" t="s">
        <v>2</v>
      </c>
      <c r="D158" s="161">
        <v>6</v>
      </c>
      <c r="E158" s="161">
        <v>1.35</v>
      </c>
      <c r="F158" s="161" t="s">
        <v>10263</v>
      </c>
      <c r="G158" s="161">
        <v>1E-3</v>
      </c>
      <c r="H158" s="161">
        <v>1E-3</v>
      </c>
      <c r="I158" s="161">
        <v>5963.8911206667099</v>
      </c>
      <c r="J158" s="161">
        <v>5046.3687111282698</v>
      </c>
      <c r="K158" s="161">
        <v>0</v>
      </c>
      <c r="L158" s="161">
        <v>0</v>
      </c>
      <c r="M158" s="161">
        <v>0</v>
      </c>
      <c r="N158" s="161">
        <v>0</v>
      </c>
    </row>
    <row r="159" spans="1:14" x14ac:dyDescent="0.2">
      <c r="A159" s="160" t="s">
        <v>29</v>
      </c>
      <c r="B159" s="161" t="s">
        <v>10287</v>
      </c>
      <c r="C159" s="161" t="s">
        <v>2</v>
      </c>
      <c r="D159" s="161">
        <v>6</v>
      </c>
      <c r="E159" s="161">
        <v>1.35</v>
      </c>
      <c r="F159" s="161" t="s">
        <v>10263</v>
      </c>
      <c r="G159" s="161">
        <v>1E-4</v>
      </c>
      <c r="H159" s="161">
        <v>1E-4</v>
      </c>
      <c r="I159" s="161">
        <v>164.84116908140999</v>
      </c>
      <c r="J159" s="161">
        <v>137.400649295482</v>
      </c>
      <c r="K159" s="161">
        <v>0</v>
      </c>
      <c r="L159" s="161">
        <v>0</v>
      </c>
      <c r="M159" s="161">
        <v>0</v>
      </c>
      <c r="N159" s="161">
        <v>0</v>
      </c>
    </row>
    <row r="160" spans="1:14" x14ac:dyDescent="0.2">
      <c r="A160" s="160" t="s">
        <v>29</v>
      </c>
      <c r="B160" s="161" t="s">
        <v>10287</v>
      </c>
      <c r="C160" s="161" t="s">
        <v>2</v>
      </c>
      <c r="D160" s="161">
        <v>6</v>
      </c>
      <c r="E160" s="161">
        <v>1.35</v>
      </c>
      <c r="F160" s="161" t="s">
        <v>10263</v>
      </c>
      <c r="G160" s="162">
        <v>1.0000000000000001E-5</v>
      </c>
      <c r="H160" s="162">
        <v>1.0000000000000001E-5</v>
      </c>
      <c r="I160" s="161">
        <v>0.78229378972021602</v>
      </c>
      <c r="J160" s="161">
        <v>3.0253065736422502</v>
      </c>
      <c r="K160" s="161">
        <v>0</v>
      </c>
      <c r="L160" s="161">
        <v>0</v>
      </c>
      <c r="M160" s="161">
        <v>0</v>
      </c>
      <c r="N160" s="161">
        <v>0</v>
      </c>
    </row>
    <row r="161" spans="1:14" x14ac:dyDescent="0.2">
      <c r="A161" s="160" t="s">
        <v>29</v>
      </c>
      <c r="B161" s="161" t="s">
        <v>10287</v>
      </c>
      <c r="C161" s="161" t="s">
        <v>2</v>
      </c>
      <c r="D161" s="161">
        <v>6</v>
      </c>
      <c r="E161" s="161">
        <v>1.35</v>
      </c>
      <c r="F161" s="161" t="s">
        <v>10263</v>
      </c>
      <c r="G161" s="162">
        <v>9.9999999999999995E-7</v>
      </c>
      <c r="H161" s="162">
        <v>9.9999999999999995E-7</v>
      </c>
      <c r="I161" s="161">
        <v>0.41157954155062398</v>
      </c>
      <c r="J161" s="161">
        <v>2.67502949736491</v>
      </c>
      <c r="K161" s="161">
        <v>0</v>
      </c>
      <c r="L161" s="161">
        <v>0</v>
      </c>
      <c r="M161" s="161">
        <v>0</v>
      </c>
      <c r="N161" s="161">
        <v>0</v>
      </c>
    </row>
    <row r="162" spans="1:14" x14ac:dyDescent="0.2">
      <c r="A162" s="160" t="s">
        <v>29</v>
      </c>
      <c r="B162" s="161" t="s">
        <v>10287</v>
      </c>
      <c r="C162" s="161" t="s">
        <v>2</v>
      </c>
      <c r="D162" s="161">
        <v>6</v>
      </c>
      <c r="E162" s="161">
        <v>1.35</v>
      </c>
      <c r="F162" s="161" t="s">
        <v>10264</v>
      </c>
      <c r="G162" s="161">
        <v>5.0000000000000001E-3</v>
      </c>
      <c r="H162" s="161">
        <v>1E-3</v>
      </c>
      <c r="I162" s="161">
        <v>5392.9944522829201</v>
      </c>
      <c r="J162" s="161">
        <v>4563.3019066425204</v>
      </c>
      <c r="K162" s="161">
        <v>0</v>
      </c>
      <c r="L162" s="161">
        <v>0</v>
      </c>
      <c r="M162" s="161">
        <v>0</v>
      </c>
      <c r="N162" s="161">
        <v>0</v>
      </c>
    </row>
    <row r="163" spans="1:14" x14ac:dyDescent="0.2">
      <c r="A163" s="160" t="s">
        <v>29</v>
      </c>
      <c r="B163" s="161" t="s">
        <v>10287</v>
      </c>
      <c r="C163" s="161" t="s">
        <v>2</v>
      </c>
      <c r="D163" s="161">
        <v>6</v>
      </c>
      <c r="E163" s="161">
        <v>1.35</v>
      </c>
      <c r="F163" s="161" t="s">
        <v>10264</v>
      </c>
      <c r="G163" s="161">
        <v>1E-3</v>
      </c>
      <c r="H163" s="161">
        <v>1E-4</v>
      </c>
      <c r="I163" s="161">
        <v>479.59526535794998</v>
      </c>
      <c r="J163" s="161">
        <v>405.81136528980898</v>
      </c>
      <c r="K163" s="161">
        <v>0</v>
      </c>
      <c r="L163" s="161">
        <v>0</v>
      </c>
      <c r="M163" s="161">
        <v>0</v>
      </c>
      <c r="N163" s="161">
        <v>0</v>
      </c>
    </row>
    <row r="164" spans="1:14" x14ac:dyDescent="0.2">
      <c r="A164" s="160" t="s">
        <v>29</v>
      </c>
      <c r="B164" s="161" t="s">
        <v>10287</v>
      </c>
      <c r="C164" s="161" t="s">
        <v>2</v>
      </c>
      <c r="D164" s="161">
        <v>6</v>
      </c>
      <c r="E164" s="161">
        <v>1.35</v>
      </c>
      <c r="F164" s="161" t="s">
        <v>10264</v>
      </c>
      <c r="G164" s="161">
        <v>1E-4</v>
      </c>
      <c r="H164" s="162">
        <v>1.0000000000000001E-5</v>
      </c>
      <c r="I164" s="161">
        <v>6.0365595654766802</v>
      </c>
      <c r="J164" s="161">
        <v>6.3843983804757398</v>
      </c>
      <c r="K164" s="161">
        <v>0</v>
      </c>
      <c r="L164" s="161">
        <v>0</v>
      </c>
      <c r="M164" s="161">
        <v>0</v>
      </c>
      <c r="N164" s="161">
        <v>0</v>
      </c>
    </row>
    <row r="165" spans="1:14" x14ac:dyDescent="0.2">
      <c r="A165" s="160" t="s">
        <v>29</v>
      </c>
      <c r="B165" s="161" t="s">
        <v>10287</v>
      </c>
      <c r="C165" s="161" t="s">
        <v>2</v>
      </c>
      <c r="D165" s="161">
        <v>6</v>
      </c>
      <c r="E165" s="161">
        <v>1.35</v>
      </c>
      <c r="F165" s="161" t="s">
        <v>10264</v>
      </c>
      <c r="G165" s="162">
        <v>5.0000000000000002E-5</v>
      </c>
      <c r="H165" s="162">
        <v>9.9999999999999995E-7</v>
      </c>
      <c r="I165" s="161">
        <v>0.404759577985634</v>
      </c>
      <c r="J165" s="161">
        <v>2.36515373460756</v>
      </c>
      <c r="K165" s="161">
        <v>0</v>
      </c>
      <c r="L165" s="161">
        <v>0</v>
      </c>
      <c r="M165" s="161">
        <v>0</v>
      </c>
      <c r="N165" s="161">
        <v>0</v>
      </c>
    </row>
    <row r="166" spans="1:14" x14ac:dyDescent="0.2">
      <c r="A166" s="160" t="s">
        <v>29</v>
      </c>
      <c r="B166" s="161" t="s">
        <v>10287</v>
      </c>
      <c r="C166" s="161" t="s">
        <v>2</v>
      </c>
      <c r="D166" s="161">
        <v>6</v>
      </c>
      <c r="E166" s="161">
        <v>1.35</v>
      </c>
      <c r="F166" s="161" t="s">
        <v>10264</v>
      </c>
      <c r="G166" s="161">
        <v>2.5000000000000001E-2</v>
      </c>
      <c r="H166" s="161">
        <v>5.0000000000000001E-3</v>
      </c>
      <c r="I166" s="161">
        <v>13078.562706877199</v>
      </c>
      <c r="J166" s="161">
        <v>11066.472678647</v>
      </c>
      <c r="K166" s="161">
        <v>0</v>
      </c>
      <c r="L166" s="161">
        <v>0</v>
      </c>
      <c r="M166" s="161">
        <v>0</v>
      </c>
      <c r="N166" s="161">
        <v>0</v>
      </c>
    </row>
    <row r="167" spans="1:14" x14ac:dyDescent="0.2">
      <c r="A167" s="160" t="s">
        <v>29</v>
      </c>
      <c r="B167" s="161" t="s">
        <v>10287</v>
      </c>
      <c r="C167" s="161" t="s">
        <v>3</v>
      </c>
      <c r="D167" s="161">
        <v>2</v>
      </c>
      <c r="E167" s="161">
        <v>0.88</v>
      </c>
      <c r="F167" s="161" t="s">
        <v>10263</v>
      </c>
      <c r="G167" s="161">
        <v>5.0000000000000001E-3</v>
      </c>
      <c r="H167" s="161">
        <v>5.0000000000000001E-3</v>
      </c>
      <c r="I167" s="161">
        <v>0.38017746308112099</v>
      </c>
      <c r="J167" s="161">
        <v>2.1847824926073001</v>
      </c>
      <c r="K167" s="161">
        <v>1.68539325842917E-2</v>
      </c>
      <c r="L167" s="161">
        <v>0</v>
      </c>
      <c r="M167" s="161">
        <v>0.112740410913342</v>
      </c>
      <c r="N167" s="161">
        <v>14.913925831835799</v>
      </c>
    </row>
    <row r="168" spans="1:14" x14ac:dyDescent="0.2">
      <c r="A168" s="160" t="s">
        <v>29</v>
      </c>
      <c r="B168" s="161" t="s">
        <v>10287</v>
      </c>
      <c r="C168" s="161" t="s">
        <v>3</v>
      </c>
      <c r="D168" s="161">
        <v>2</v>
      </c>
      <c r="E168" s="161">
        <v>0.88</v>
      </c>
      <c r="F168" s="161" t="s">
        <v>10263</v>
      </c>
      <c r="G168" s="161">
        <v>1E-3</v>
      </c>
      <c r="H168" s="161">
        <v>1E-3</v>
      </c>
      <c r="I168" s="161">
        <v>0.26728152007345402</v>
      </c>
      <c r="J168" s="161">
        <v>2.9306310919217702</v>
      </c>
      <c r="K168" s="161">
        <v>0</v>
      </c>
      <c r="L168" s="161">
        <v>0</v>
      </c>
      <c r="M168" s="161">
        <v>0</v>
      </c>
      <c r="N168" s="161">
        <v>0</v>
      </c>
    </row>
    <row r="169" spans="1:14" x14ac:dyDescent="0.2">
      <c r="A169" s="160" t="s">
        <v>29</v>
      </c>
      <c r="B169" s="161" t="s">
        <v>10287</v>
      </c>
      <c r="C169" s="161" t="s">
        <v>3</v>
      </c>
      <c r="D169" s="161">
        <v>2</v>
      </c>
      <c r="E169" s="161">
        <v>0.88</v>
      </c>
      <c r="F169" s="161" t="s">
        <v>10263</v>
      </c>
      <c r="G169" s="161">
        <v>1E-4</v>
      </c>
      <c r="H169" s="161">
        <v>1E-4</v>
      </c>
      <c r="I169" s="161">
        <v>0.51290723554930695</v>
      </c>
      <c r="J169" s="161">
        <v>5.2778723947646302</v>
      </c>
      <c r="K169" s="161">
        <v>0</v>
      </c>
      <c r="L169" s="161">
        <v>0</v>
      </c>
      <c r="M169" s="161">
        <v>0</v>
      </c>
      <c r="N169" s="161">
        <v>0</v>
      </c>
    </row>
    <row r="170" spans="1:14" x14ac:dyDescent="0.2">
      <c r="A170" s="160" t="s">
        <v>29</v>
      </c>
      <c r="B170" s="161" t="s">
        <v>10287</v>
      </c>
      <c r="C170" s="161" t="s">
        <v>3</v>
      </c>
      <c r="D170" s="161">
        <v>2</v>
      </c>
      <c r="E170" s="161">
        <v>0.88</v>
      </c>
      <c r="F170" s="161" t="s">
        <v>10263</v>
      </c>
      <c r="G170" s="162">
        <v>1.0000000000000001E-5</v>
      </c>
      <c r="H170" s="162">
        <v>1.0000000000000001E-5</v>
      </c>
      <c r="I170" s="161">
        <v>0.55866182965043398</v>
      </c>
      <c r="J170" s="161">
        <v>2.7286603336523698</v>
      </c>
      <c r="K170" s="161">
        <v>0</v>
      </c>
      <c r="L170" s="161">
        <v>0</v>
      </c>
      <c r="M170" s="161">
        <v>0</v>
      </c>
      <c r="N170" s="161">
        <v>0</v>
      </c>
    </row>
    <row r="171" spans="1:14" x14ac:dyDescent="0.2">
      <c r="A171" s="160" t="s">
        <v>29</v>
      </c>
      <c r="B171" s="161" t="s">
        <v>10287</v>
      </c>
      <c r="C171" s="161" t="s">
        <v>3</v>
      </c>
      <c r="D171" s="161">
        <v>2</v>
      </c>
      <c r="E171" s="161">
        <v>0.88</v>
      </c>
      <c r="F171" s="161" t="s">
        <v>10263</v>
      </c>
      <c r="G171" s="162">
        <v>9.9999999999999995E-7</v>
      </c>
      <c r="H171" s="162">
        <v>9.9999999999999995E-7</v>
      </c>
      <c r="I171" s="161">
        <v>0.366864842466123</v>
      </c>
      <c r="J171" s="161">
        <v>2.28188086608455</v>
      </c>
      <c r="K171" s="161">
        <v>0</v>
      </c>
      <c r="L171" s="161">
        <v>0</v>
      </c>
      <c r="M171" s="161">
        <v>0</v>
      </c>
      <c r="N171" s="161">
        <v>0</v>
      </c>
    </row>
    <row r="172" spans="1:14" x14ac:dyDescent="0.2">
      <c r="A172" s="160" t="s">
        <v>29</v>
      </c>
      <c r="B172" s="161" t="s">
        <v>10287</v>
      </c>
      <c r="C172" s="161" t="s">
        <v>3</v>
      </c>
      <c r="D172" s="161">
        <v>2</v>
      </c>
      <c r="E172" s="161">
        <v>0.88</v>
      </c>
      <c r="F172" s="161" t="s">
        <v>10264</v>
      </c>
      <c r="G172" s="161">
        <v>5.0000000000000001E-3</v>
      </c>
      <c r="H172" s="161">
        <v>1E-3</v>
      </c>
      <c r="I172" s="161">
        <v>0.35214233857235699</v>
      </c>
      <c r="J172" s="161">
        <v>2.3167309836068699</v>
      </c>
      <c r="K172" s="161">
        <v>0</v>
      </c>
      <c r="L172" s="161">
        <v>0</v>
      </c>
      <c r="M172" s="161">
        <v>0</v>
      </c>
      <c r="N172" s="161">
        <v>0</v>
      </c>
    </row>
    <row r="173" spans="1:14" x14ac:dyDescent="0.2">
      <c r="A173" s="160" t="s">
        <v>29</v>
      </c>
      <c r="B173" s="161" t="s">
        <v>10287</v>
      </c>
      <c r="C173" s="161" t="s">
        <v>3</v>
      </c>
      <c r="D173" s="161">
        <v>2</v>
      </c>
      <c r="E173" s="161">
        <v>0.88</v>
      </c>
      <c r="F173" s="161" t="s">
        <v>10264</v>
      </c>
      <c r="G173" s="161">
        <v>1E-3</v>
      </c>
      <c r="H173" s="161">
        <v>1E-4</v>
      </c>
      <c r="I173" s="161">
        <v>0.38580567571199198</v>
      </c>
      <c r="J173" s="161">
        <v>6.1687255161633203</v>
      </c>
      <c r="K173" s="161">
        <v>0</v>
      </c>
      <c r="L173" s="161">
        <v>0</v>
      </c>
      <c r="M173" s="161">
        <v>0</v>
      </c>
      <c r="N173" s="161">
        <v>0</v>
      </c>
    </row>
    <row r="174" spans="1:14" x14ac:dyDescent="0.2">
      <c r="A174" s="160" t="s">
        <v>29</v>
      </c>
      <c r="B174" s="161" t="s">
        <v>10287</v>
      </c>
      <c r="C174" s="161" t="s">
        <v>3</v>
      </c>
      <c r="D174" s="161">
        <v>2</v>
      </c>
      <c r="E174" s="161">
        <v>0.88</v>
      </c>
      <c r="F174" s="161" t="s">
        <v>10264</v>
      </c>
      <c r="G174" s="161">
        <v>1E-4</v>
      </c>
      <c r="H174" s="162">
        <v>1.0000000000000001E-5</v>
      </c>
      <c r="I174" s="161">
        <v>1.7739979705912801</v>
      </c>
      <c r="J174" s="161">
        <v>7.7117727247072301</v>
      </c>
      <c r="K174" s="161">
        <v>0</v>
      </c>
      <c r="L174" s="161">
        <v>0</v>
      </c>
      <c r="M174" s="161">
        <v>0</v>
      </c>
      <c r="N174" s="161">
        <v>0</v>
      </c>
    </row>
    <row r="175" spans="1:14" x14ac:dyDescent="0.2">
      <c r="A175" s="160" t="s">
        <v>29</v>
      </c>
      <c r="B175" s="161" t="s">
        <v>10287</v>
      </c>
      <c r="C175" s="161" t="s">
        <v>3</v>
      </c>
      <c r="D175" s="161">
        <v>2</v>
      </c>
      <c r="E175" s="161">
        <v>0.88</v>
      </c>
      <c r="F175" s="161" t="s">
        <v>10264</v>
      </c>
      <c r="G175" s="162">
        <v>5.0000000000000002E-5</v>
      </c>
      <c r="H175" s="162">
        <v>9.9999999999999995E-7</v>
      </c>
      <c r="I175" s="161">
        <v>0.72409406330305004</v>
      </c>
      <c r="J175" s="161">
        <v>2.8510682590839398</v>
      </c>
      <c r="K175" s="161">
        <v>0</v>
      </c>
      <c r="L175" s="161">
        <v>0</v>
      </c>
      <c r="M175" s="161">
        <v>0</v>
      </c>
      <c r="N175" s="161">
        <v>0</v>
      </c>
    </row>
    <row r="176" spans="1:14" x14ac:dyDescent="0.2">
      <c r="A176" s="160" t="s">
        <v>29</v>
      </c>
      <c r="B176" s="161" t="s">
        <v>10287</v>
      </c>
      <c r="C176" s="161" t="s">
        <v>3</v>
      </c>
      <c r="D176" s="161">
        <v>2</v>
      </c>
      <c r="E176" s="161">
        <v>0.88</v>
      </c>
      <c r="F176" s="161" t="s">
        <v>10264</v>
      </c>
      <c r="G176" s="161">
        <v>2.5000000000000001E-2</v>
      </c>
      <c r="H176" s="161">
        <v>5.0000000000000001E-3</v>
      </c>
      <c r="I176" s="161">
        <v>0.344345610912419</v>
      </c>
      <c r="J176" s="161">
        <v>2.5564237110072101</v>
      </c>
      <c r="K176" s="161">
        <v>0</v>
      </c>
      <c r="L176" s="161">
        <v>2.2684310018883599E-2</v>
      </c>
      <c r="M176" s="161">
        <v>0</v>
      </c>
      <c r="N176" s="161">
        <v>5.5824773776377299</v>
      </c>
    </row>
    <row r="177" spans="1:14" x14ac:dyDescent="0.2">
      <c r="A177" s="160" t="s">
        <v>29</v>
      </c>
      <c r="B177" s="161" t="s">
        <v>10287</v>
      </c>
      <c r="C177" s="161" t="s">
        <v>23</v>
      </c>
      <c r="D177" s="161">
        <v>5</v>
      </c>
      <c r="E177" s="161">
        <v>1.06</v>
      </c>
      <c r="F177" s="161" t="s">
        <v>10263</v>
      </c>
      <c r="G177" s="161">
        <v>5.0000000000000001E-3</v>
      </c>
      <c r="H177" s="161">
        <v>5.0000000000000001E-3</v>
      </c>
      <c r="I177" s="161">
        <v>6521.6164735537504</v>
      </c>
      <c r="J177" s="161">
        <v>5518.2886970702502</v>
      </c>
      <c r="K177" s="161">
        <v>0</v>
      </c>
      <c r="L177" s="161">
        <v>0</v>
      </c>
      <c r="M177" s="161">
        <v>0</v>
      </c>
      <c r="N177" s="161">
        <v>0</v>
      </c>
    </row>
    <row r="178" spans="1:14" x14ac:dyDescent="0.2">
      <c r="A178" s="160" t="s">
        <v>29</v>
      </c>
      <c r="B178" s="161" t="s">
        <v>10287</v>
      </c>
      <c r="C178" s="161" t="s">
        <v>23</v>
      </c>
      <c r="D178" s="161">
        <v>5</v>
      </c>
      <c r="E178" s="161">
        <v>1.06</v>
      </c>
      <c r="F178" s="161" t="s">
        <v>10263</v>
      </c>
      <c r="G178" s="161">
        <v>1E-3</v>
      </c>
      <c r="H178" s="161">
        <v>1E-3</v>
      </c>
      <c r="I178" s="161">
        <v>1140.3099001416299</v>
      </c>
      <c r="J178" s="161">
        <v>964.87759734738302</v>
      </c>
      <c r="K178" s="161">
        <v>0</v>
      </c>
      <c r="L178" s="161">
        <v>0</v>
      </c>
      <c r="M178" s="161">
        <v>0</v>
      </c>
      <c r="N178" s="161">
        <v>0</v>
      </c>
    </row>
    <row r="179" spans="1:14" x14ac:dyDescent="0.2">
      <c r="A179" s="160" t="s">
        <v>29</v>
      </c>
      <c r="B179" s="161" t="s">
        <v>10287</v>
      </c>
      <c r="C179" s="161" t="s">
        <v>23</v>
      </c>
      <c r="D179" s="161">
        <v>5</v>
      </c>
      <c r="E179" s="161">
        <v>1.06</v>
      </c>
      <c r="F179" s="161" t="s">
        <v>10263</v>
      </c>
      <c r="G179" s="161">
        <v>1E-4</v>
      </c>
      <c r="H179" s="161">
        <v>1E-4</v>
      </c>
      <c r="I179" s="161">
        <v>14.7895980600178</v>
      </c>
      <c r="J179" s="161">
        <v>15.636428778307801</v>
      </c>
      <c r="K179" s="161">
        <v>0</v>
      </c>
      <c r="L179" s="161">
        <v>0</v>
      </c>
      <c r="M179" s="161">
        <v>0</v>
      </c>
      <c r="N179" s="161">
        <v>0</v>
      </c>
    </row>
    <row r="180" spans="1:14" x14ac:dyDescent="0.2">
      <c r="A180" s="160" t="s">
        <v>29</v>
      </c>
      <c r="B180" s="161" t="s">
        <v>10287</v>
      </c>
      <c r="C180" s="161" t="s">
        <v>23</v>
      </c>
      <c r="D180" s="161">
        <v>5</v>
      </c>
      <c r="E180" s="161">
        <v>1.06</v>
      </c>
      <c r="F180" s="161" t="s">
        <v>10263</v>
      </c>
      <c r="G180" s="162">
        <v>1.0000000000000001E-5</v>
      </c>
      <c r="H180" s="162">
        <v>1.0000000000000001E-5</v>
      </c>
      <c r="I180" s="161">
        <v>0.66526929261524903</v>
      </c>
      <c r="J180" s="161">
        <v>3.0200696106071598</v>
      </c>
      <c r="K180" s="161">
        <v>0</v>
      </c>
      <c r="L180" s="161">
        <v>0</v>
      </c>
      <c r="M180" s="161">
        <v>0</v>
      </c>
      <c r="N180" s="161">
        <v>0</v>
      </c>
    </row>
    <row r="181" spans="1:14" x14ac:dyDescent="0.2">
      <c r="A181" s="160" t="s">
        <v>29</v>
      </c>
      <c r="B181" s="161" t="s">
        <v>10287</v>
      </c>
      <c r="C181" s="161" t="s">
        <v>23</v>
      </c>
      <c r="D181" s="161">
        <v>5</v>
      </c>
      <c r="E181" s="161">
        <v>1.06</v>
      </c>
      <c r="F181" s="161" t="s">
        <v>10263</v>
      </c>
      <c r="G181" s="162">
        <v>9.9999999999999995E-7</v>
      </c>
      <c r="H181" s="162">
        <v>9.9999999999999995E-7</v>
      </c>
      <c r="I181" s="161">
        <v>0.36546086301871</v>
      </c>
      <c r="J181" s="161">
        <v>2.41456959671648</v>
      </c>
      <c r="K181" s="161">
        <v>0</v>
      </c>
      <c r="L181" s="161">
        <v>0</v>
      </c>
      <c r="M181" s="161">
        <v>0</v>
      </c>
      <c r="N181" s="161">
        <v>0</v>
      </c>
    </row>
    <row r="182" spans="1:14" x14ac:dyDescent="0.2">
      <c r="A182" s="160" t="s">
        <v>29</v>
      </c>
      <c r="B182" s="161" t="s">
        <v>10287</v>
      </c>
      <c r="C182" s="161" t="s">
        <v>23</v>
      </c>
      <c r="D182" s="161">
        <v>5</v>
      </c>
      <c r="E182" s="161">
        <v>1.06</v>
      </c>
      <c r="F182" s="161" t="s">
        <v>10264</v>
      </c>
      <c r="G182" s="161">
        <v>5.0000000000000001E-3</v>
      </c>
      <c r="H182" s="161">
        <v>1E-3</v>
      </c>
      <c r="I182" s="161">
        <v>1570.90668576241</v>
      </c>
      <c r="J182" s="161">
        <v>1329.2286943220599</v>
      </c>
      <c r="K182" s="161">
        <v>0</v>
      </c>
      <c r="L182" s="161">
        <v>0</v>
      </c>
      <c r="M182" s="161">
        <v>0</v>
      </c>
      <c r="N182" s="161">
        <v>0</v>
      </c>
    </row>
    <row r="183" spans="1:14" x14ac:dyDescent="0.2">
      <c r="A183" s="160" t="s">
        <v>29</v>
      </c>
      <c r="B183" s="161" t="s">
        <v>10287</v>
      </c>
      <c r="C183" s="161" t="s">
        <v>23</v>
      </c>
      <c r="D183" s="161">
        <v>5</v>
      </c>
      <c r="E183" s="161">
        <v>1.06</v>
      </c>
      <c r="F183" s="161" t="s">
        <v>10264</v>
      </c>
      <c r="G183" s="161">
        <v>1E-3</v>
      </c>
      <c r="H183" s="161">
        <v>1E-4</v>
      </c>
      <c r="I183" s="161">
        <v>78.767003936825503</v>
      </c>
      <c r="J183" s="161">
        <v>68.486609785027596</v>
      </c>
      <c r="K183" s="161">
        <v>0</v>
      </c>
      <c r="L183" s="161">
        <v>0</v>
      </c>
      <c r="M183" s="161">
        <v>0</v>
      </c>
      <c r="N183" s="161">
        <v>0</v>
      </c>
    </row>
    <row r="184" spans="1:14" x14ac:dyDescent="0.2">
      <c r="A184" s="160" t="s">
        <v>29</v>
      </c>
      <c r="B184" s="161" t="s">
        <v>10287</v>
      </c>
      <c r="C184" s="161" t="s">
        <v>23</v>
      </c>
      <c r="D184" s="161">
        <v>5</v>
      </c>
      <c r="E184" s="161">
        <v>1.06</v>
      </c>
      <c r="F184" s="161" t="s">
        <v>10264</v>
      </c>
      <c r="G184" s="161">
        <v>1E-4</v>
      </c>
      <c r="H184" s="162">
        <v>1.0000000000000001E-5</v>
      </c>
      <c r="I184" s="161">
        <v>5.0905008490380697</v>
      </c>
      <c r="J184" s="161">
        <v>9.4140336783240297</v>
      </c>
      <c r="K184" s="161">
        <v>0</v>
      </c>
      <c r="L184" s="161">
        <v>0</v>
      </c>
      <c r="M184" s="161">
        <v>0</v>
      </c>
      <c r="N184" s="161">
        <v>0</v>
      </c>
    </row>
    <row r="185" spans="1:14" x14ac:dyDescent="0.2">
      <c r="A185" s="160" t="s">
        <v>29</v>
      </c>
      <c r="B185" s="161" t="s">
        <v>10287</v>
      </c>
      <c r="C185" s="161" t="s">
        <v>23</v>
      </c>
      <c r="D185" s="161">
        <v>5</v>
      </c>
      <c r="E185" s="161">
        <v>1.06</v>
      </c>
      <c r="F185" s="161" t="s">
        <v>10264</v>
      </c>
      <c r="G185" s="162">
        <v>5.0000000000000002E-5</v>
      </c>
      <c r="H185" s="162">
        <v>9.9999999999999995E-7</v>
      </c>
      <c r="I185" s="161">
        <v>0.82061520111773301</v>
      </c>
      <c r="J185" s="161">
        <v>2.8464625175406799</v>
      </c>
      <c r="K185" s="161">
        <v>0</v>
      </c>
      <c r="L185" s="161">
        <v>0</v>
      </c>
      <c r="M185" s="161">
        <v>0</v>
      </c>
      <c r="N185" s="161">
        <v>0</v>
      </c>
    </row>
    <row r="186" spans="1:14" x14ac:dyDescent="0.2">
      <c r="A186" s="160" t="s">
        <v>29</v>
      </c>
      <c r="B186" s="161" t="s">
        <v>10287</v>
      </c>
      <c r="C186" s="161" t="s">
        <v>23</v>
      </c>
      <c r="D186" s="161">
        <v>5</v>
      </c>
      <c r="E186" s="161">
        <v>1.06</v>
      </c>
      <c r="F186" s="161" t="s">
        <v>10264</v>
      </c>
      <c r="G186" s="161">
        <v>2.5000000000000001E-2</v>
      </c>
      <c r="H186" s="161">
        <v>5.0000000000000001E-3</v>
      </c>
      <c r="I186" s="161">
        <v>4473.1016930026799</v>
      </c>
      <c r="J186" s="161">
        <v>3784.9318901604302</v>
      </c>
      <c r="K186" s="161">
        <v>0</v>
      </c>
      <c r="L186" s="161">
        <v>0</v>
      </c>
      <c r="M186" s="161">
        <v>0</v>
      </c>
      <c r="N186" s="161">
        <v>0</v>
      </c>
    </row>
    <row r="187" spans="1:14" x14ac:dyDescent="0.2">
      <c r="A187" s="286" t="s">
        <v>22</v>
      </c>
      <c r="C187" s="284" t="s">
        <v>5</v>
      </c>
      <c r="D187" s="161">
        <v>1</v>
      </c>
      <c r="E187" s="284">
        <v>0.03</v>
      </c>
      <c r="F187" s="284" t="s">
        <v>10263</v>
      </c>
      <c r="G187" s="284">
        <v>5.0000000000000001E-3</v>
      </c>
      <c r="H187" s="284">
        <v>5.0000000000000001E-3</v>
      </c>
      <c r="I187" s="284">
        <v>5.7684106999999998E-2</v>
      </c>
      <c r="J187" s="284">
        <v>1.336151345</v>
      </c>
      <c r="K187" s="284">
        <v>2.2922636E-2</v>
      </c>
      <c r="L187" s="284">
        <v>0</v>
      </c>
      <c r="M187" s="284">
        <v>0.114465477</v>
      </c>
      <c r="N187" s="284">
        <v>10.54695764</v>
      </c>
    </row>
    <row r="188" spans="1:14" x14ac:dyDescent="0.2">
      <c r="A188" s="286" t="s">
        <v>22</v>
      </c>
      <c r="C188" s="284" t="s">
        <v>5</v>
      </c>
      <c r="D188" s="161">
        <v>1</v>
      </c>
      <c r="E188" s="284">
        <v>0.03</v>
      </c>
      <c r="F188" s="284" t="s">
        <v>10263</v>
      </c>
      <c r="G188" s="284">
        <v>1E-3</v>
      </c>
      <c r="H188" s="284">
        <v>1E-3</v>
      </c>
      <c r="I188" s="284">
        <v>7.2945877000000006E-2</v>
      </c>
      <c r="J188" s="284">
        <v>1.337069581</v>
      </c>
      <c r="K188" s="284">
        <v>2.6666667000000002E-2</v>
      </c>
      <c r="L188" s="284">
        <v>8.1355932000000006E-2</v>
      </c>
      <c r="M188" s="284">
        <v>0.19055034200000001</v>
      </c>
      <c r="N188" s="284">
        <v>271.39517360000002</v>
      </c>
    </row>
    <row r="189" spans="1:14" x14ac:dyDescent="0.2">
      <c r="A189" s="286" t="s">
        <v>22</v>
      </c>
      <c r="C189" s="284" t="s">
        <v>5</v>
      </c>
      <c r="D189" s="161">
        <v>1</v>
      </c>
      <c r="E189" s="284">
        <v>0.03</v>
      </c>
      <c r="F189" s="284" t="s">
        <v>10263</v>
      </c>
      <c r="G189" s="284">
        <v>1E-4</v>
      </c>
      <c r="H189" s="284">
        <v>1E-4</v>
      </c>
      <c r="I189" s="284">
        <v>6.5605810000000001E-2</v>
      </c>
      <c r="J189" s="284">
        <v>13.53236388</v>
      </c>
      <c r="K189" s="284">
        <v>0</v>
      </c>
      <c r="L189" s="284">
        <v>0</v>
      </c>
      <c r="M189" s="284">
        <v>0</v>
      </c>
      <c r="N189" s="284">
        <v>0</v>
      </c>
    </row>
    <row r="190" spans="1:14" x14ac:dyDescent="0.2">
      <c r="A190" s="286" t="s">
        <v>22</v>
      </c>
      <c r="C190" s="284" t="s">
        <v>5</v>
      </c>
      <c r="D190" s="161">
        <v>1</v>
      </c>
      <c r="E190" s="284">
        <v>0.03</v>
      </c>
      <c r="F190" s="284" t="s">
        <v>10263</v>
      </c>
      <c r="G190" s="285">
        <v>1.0000000000000001E-5</v>
      </c>
      <c r="H190" s="285">
        <v>1.0000000000000001E-5</v>
      </c>
      <c r="I190" s="284">
        <v>8.0796819000000006E-2</v>
      </c>
      <c r="J190" s="284">
        <v>1.5400861450000001</v>
      </c>
      <c r="K190" s="284">
        <v>0</v>
      </c>
      <c r="L190" s="284">
        <v>4.5112781999999997E-2</v>
      </c>
      <c r="M190" s="284">
        <v>0</v>
      </c>
      <c r="N190" s="284">
        <v>0.98402686299999997</v>
      </c>
    </row>
    <row r="191" spans="1:14" x14ac:dyDescent="0.2">
      <c r="A191" s="286" t="s">
        <v>22</v>
      </c>
      <c r="C191" s="284" t="s">
        <v>5</v>
      </c>
      <c r="D191" s="161">
        <v>1</v>
      </c>
      <c r="E191" s="284">
        <v>0.03</v>
      </c>
      <c r="F191" s="284" t="s">
        <v>10263</v>
      </c>
      <c r="G191" s="285">
        <v>9.9999999999999995E-7</v>
      </c>
      <c r="H191" s="285">
        <v>9.9999999999999995E-7</v>
      </c>
      <c r="I191" s="284">
        <v>6.7632512000000006E-2</v>
      </c>
      <c r="J191" s="284">
        <v>1.5004483820000001</v>
      </c>
      <c r="K191" s="284">
        <v>2.9339852999999999E-2</v>
      </c>
      <c r="L191" s="284">
        <v>5.9366206999999997E-2</v>
      </c>
      <c r="M191" s="284">
        <v>0.129911682</v>
      </c>
      <c r="N191" s="284">
        <v>0.319500913</v>
      </c>
    </row>
    <row r="192" spans="1:14" x14ac:dyDescent="0.2">
      <c r="A192" s="286" t="s">
        <v>22</v>
      </c>
      <c r="C192" s="284" t="s">
        <v>5</v>
      </c>
      <c r="D192" s="161">
        <v>1</v>
      </c>
      <c r="E192" s="284">
        <v>0.03</v>
      </c>
      <c r="F192" s="284" t="s">
        <v>10264</v>
      </c>
      <c r="G192" s="284">
        <v>5.0000000000000001E-3</v>
      </c>
      <c r="H192" s="284">
        <v>1E-3</v>
      </c>
      <c r="I192" s="284">
        <v>6.4450700999999999E-2</v>
      </c>
      <c r="J192" s="284">
        <v>1.4506093870000001</v>
      </c>
      <c r="K192" s="284">
        <v>2.5330161E-2</v>
      </c>
      <c r="L192" s="284">
        <v>4.6153845999999998E-2</v>
      </c>
      <c r="M192" s="284">
        <v>0.102371305</v>
      </c>
      <c r="N192" s="284">
        <v>81.123705450000003</v>
      </c>
    </row>
    <row r="193" spans="1:14" x14ac:dyDescent="0.2">
      <c r="A193" s="286" t="s">
        <v>22</v>
      </c>
      <c r="C193" s="284" t="s">
        <v>5</v>
      </c>
      <c r="D193" s="161">
        <v>1</v>
      </c>
      <c r="E193" s="284">
        <v>0.03</v>
      </c>
      <c r="F193" s="284" t="s">
        <v>10264</v>
      </c>
      <c r="G193" s="284">
        <v>1E-3</v>
      </c>
      <c r="H193" s="284">
        <v>1E-4</v>
      </c>
      <c r="I193" s="284">
        <v>4.1202532E-2</v>
      </c>
      <c r="J193" s="284">
        <v>13.396124820000001</v>
      </c>
      <c r="K193" s="284">
        <v>0</v>
      </c>
      <c r="L193" s="284">
        <v>0</v>
      </c>
      <c r="M193" s="284">
        <v>0</v>
      </c>
      <c r="N193" s="284">
        <v>0</v>
      </c>
    </row>
    <row r="194" spans="1:14" x14ac:dyDescent="0.2">
      <c r="A194" s="286" t="s">
        <v>22</v>
      </c>
      <c r="C194" s="284" t="s">
        <v>5</v>
      </c>
      <c r="D194" s="161">
        <v>1</v>
      </c>
      <c r="E194" s="284">
        <v>0.03</v>
      </c>
      <c r="F194" s="284" t="s">
        <v>10264</v>
      </c>
      <c r="G194" s="284">
        <v>1E-4</v>
      </c>
      <c r="H194" s="285">
        <v>1.0000000000000001E-5</v>
      </c>
      <c r="I194" s="284">
        <v>0.15072038800000001</v>
      </c>
      <c r="J194" s="284">
        <v>3.8431303109999999</v>
      </c>
      <c r="K194" s="284">
        <v>0</v>
      </c>
      <c r="L194" s="284">
        <v>0</v>
      </c>
      <c r="M194" s="284">
        <v>0</v>
      </c>
      <c r="N194" s="284">
        <v>0</v>
      </c>
    </row>
    <row r="195" spans="1:14" x14ac:dyDescent="0.2">
      <c r="A195" s="286" t="s">
        <v>22</v>
      </c>
      <c r="C195" s="284" t="s">
        <v>5</v>
      </c>
      <c r="D195" s="161">
        <v>1</v>
      </c>
      <c r="E195" s="284">
        <v>0.03</v>
      </c>
      <c r="F195" s="284" t="s">
        <v>10264</v>
      </c>
      <c r="G195" s="285">
        <v>5.0000000000000002E-5</v>
      </c>
      <c r="H195" s="285">
        <v>9.9999999999999995E-7</v>
      </c>
      <c r="I195" s="284">
        <v>0.115687699</v>
      </c>
      <c r="J195" s="284">
        <v>3.3105961339999999</v>
      </c>
      <c r="K195" s="284">
        <v>2.7522936000000001E-2</v>
      </c>
      <c r="L195" s="284">
        <v>0.20869565200000001</v>
      </c>
      <c r="M195" s="284">
        <v>0.291605222</v>
      </c>
      <c r="N195" s="284">
        <v>0.44272106700000002</v>
      </c>
    </row>
    <row r="196" spans="1:14" x14ac:dyDescent="0.2">
      <c r="A196" s="286" t="s">
        <v>22</v>
      </c>
      <c r="C196" s="284" t="s">
        <v>5</v>
      </c>
      <c r="D196" s="161">
        <v>1</v>
      </c>
      <c r="E196" s="284">
        <v>0.03</v>
      </c>
      <c r="F196" s="284" t="s">
        <v>10264</v>
      </c>
      <c r="G196" s="284">
        <v>2.5000000000000001E-2</v>
      </c>
      <c r="H196" s="284">
        <v>5.0000000000000001E-3</v>
      </c>
      <c r="I196" s="284">
        <v>9.5430380999999995E-2</v>
      </c>
      <c r="J196" s="284">
        <v>2.946743041</v>
      </c>
      <c r="K196" s="284">
        <v>2.7149321000000001E-2</v>
      </c>
      <c r="L196" s="284">
        <v>0.20869565200000001</v>
      </c>
      <c r="M196" s="284">
        <v>1.4588234040000001</v>
      </c>
      <c r="N196" s="284">
        <v>0.36411297500000001</v>
      </c>
    </row>
    <row r="197" spans="1:14" x14ac:dyDescent="0.2">
      <c r="A197" s="286" t="s">
        <v>22</v>
      </c>
      <c r="C197" s="284" t="s">
        <v>0</v>
      </c>
      <c r="D197" s="161">
        <v>4</v>
      </c>
      <c r="E197" s="284">
        <v>0.95299999999999996</v>
      </c>
      <c r="F197" s="284" t="s">
        <v>10263</v>
      </c>
      <c r="G197" s="284">
        <v>5.0000000000000001E-3</v>
      </c>
      <c r="H197" s="284">
        <v>5.0000000000000001E-3</v>
      </c>
      <c r="I197" s="284">
        <v>0.101336281</v>
      </c>
      <c r="J197" s="284">
        <v>1.570080382</v>
      </c>
      <c r="K197" s="284">
        <v>2.6875699999999999E-2</v>
      </c>
      <c r="L197" s="284">
        <v>6.4000000000000001E-2</v>
      </c>
      <c r="M197" s="284">
        <v>0.36294322699999998</v>
      </c>
      <c r="N197" s="284">
        <v>740.8761303</v>
      </c>
    </row>
    <row r="198" spans="1:14" x14ac:dyDescent="0.2">
      <c r="A198" s="286" t="s">
        <v>22</v>
      </c>
      <c r="C198" s="284" t="s">
        <v>0</v>
      </c>
      <c r="D198" s="161">
        <v>4</v>
      </c>
      <c r="E198" s="284">
        <v>0.95299999999999996</v>
      </c>
      <c r="F198" s="284" t="s">
        <v>10263</v>
      </c>
      <c r="G198" s="284">
        <v>1E-3</v>
      </c>
      <c r="H198" s="284">
        <v>1E-3</v>
      </c>
      <c r="I198" s="284">
        <v>6.5927380999999993E-2</v>
      </c>
      <c r="J198" s="284">
        <v>25.991520749999999</v>
      </c>
      <c r="K198" s="284">
        <v>0</v>
      </c>
      <c r="L198" s="284">
        <v>0</v>
      </c>
      <c r="M198" s="284">
        <v>0</v>
      </c>
      <c r="N198" s="284">
        <v>0</v>
      </c>
    </row>
    <row r="199" spans="1:14" x14ac:dyDescent="0.2">
      <c r="A199" s="286" t="s">
        <v>22</v>
      </c>
      <c r="C199" s="284" t="s">
        <v>0</v>
      </c>
      <c r="D199" s="161">
        <v>4</v>
      </c>
      <c r="E199" s="284">
        <v>0.95299999999999996</v>
      </c>
      <c r="F199" s="284" t="s">
        <v>10263</v>
      </c>
      <c r="G199" s="284">
        <v>1E-4</v>
      </c>
      <c r="H199" s="284">
        <v>1E-4</v>
      </c>
      <c r="I199" s="284">
        <v>0.40250892199999999</v>
      </c>
      <c r="J199" s="284">
        <v>23.05508408</v>
      </c>
      <c r="K199" s="284">
        <v>0</v>
      </c>
      <c r="L199" s="284">
        <v>0</v>
      </c>
      <c r="M199" s="284">
        <v>0</v>
      </c>
      <c r="N199" s="284">
        <v>0</v>
      </c>
    </row>
    <row r="200" spans="1:14" x14ac:dyDescent="0.2">
      <c r="A200" s="286" t="s">
        <v>22</v>
      </c>
      <c r="C200" s="284" t="s">
        <v>0</v>
      </c>
      <c r="D200" s="161">
        <v>4</v>
      </c>
      <c r="E200" s="284">
        <v>0.95299999999999996</v>
      </c>
      <c r="F200" s="284" t="s">
        <v>10263</v>
      </c>
      <c r="G200" s="285">
        <v>1.0000000000000001E-5</v>
      </c>
      <c r="H200" s="285">
        <v>1.0000000000000001E-5</v>
      </c>
      <c r="I200" s="284">
        <v>0.112039186</v>
      </c>
      <c r="J200" s="284">
        <v>1.5599598050000001</v>
      </c>
      <c r="K200" s="284">
        <v>0</v>
      </c>
      <c r="L200" s="284">
        <v>5.4065407000000003E-2</v>
      </c>
      <c r="M200" s="284">
        <v>0</v>
      </c>
      <c r="N200" s="284">
        <v>0.82833576099999995</v>
      </c>
    </row>
    <row r="201" spans="1:14" x14ac:dyDescent="0.2">
      <c r="A201" s="286" t="s">
        <v>22</v>
      </c>
      <c r="C201" s="284" t="s">
        <v>0</v>
      </c>
      <c r="D201" s="161">
        <v>4</v>
      </c>
      <c r="E201" s="284">
        <v>0.95299999999999996</v>
      </c>
      <c r="F201" s="284" t="s">
        <v>10263</v>
      </c>
      <c r="G201" s="285">
        <v>9.9999999999999995E-7</v>
      </c>
      <c r="H201" s="285">
        <v>9.9999999999999995E-7</v>
      </c>
      <c r="I201" s="284">
        <v>8.3795768000000007E-2</v>
      </c>
      <c r="J201" s="284">
        <v>1.5218930399999999</v>
      </c>
      <c r="K201" s="284">
        <v>2.5036003000000001E-2</v>
      </c>
      <c r="L201" s="284">
        <v>5.4065407000000003E-2</v>
      </c>
      <c r="M201" s="284">
        <v>0.16621055000000001</v>
      </c>
      <c r="N201" s="284">
        <v>0.76044422300000003</v>
      </c>
    </row>
    <row r="202" spans="1:14" x14ac:dyDescent="0.2">
      <c r="A202" s="286" t="s">
        <v>22</v>
      </c>
      <c r="C202" s="284" t="s">
        <v>0</v>
      </c>
      <c r="D202" s="161">
        <v>4</v>
      </c>
      <c r="E202" s="284">
        <v>0.95299999999999996</v>
      </c>
      <c r="F202" s="284" t="s">
        <v>10264</v>
      </c>
      <c r="G202" s="284">
        <v>5.0000000000000001E-3</v>
      </c>
      <c r="H202" s="284">
        <v>1E-3</v>
      </c>
      <c r="I202" s="284">
        <v>4.5658778999999997E-2</v>
      </c>
      <c r="J202" s="284">
        <v>13.75435916</v>
      </c>
      <c r="K202" s="284">
        <v>0</v>
      </c>
      <c r="L202" s="284">
        <v>0</v>
      </c>
      <c r="M202" s="284">
        <v>0</v>
      </c>
      <c r="N202" s="284">
        <v>0</v>
      </c>
    </row>
    <row r="203" spans="1:14" x14ac:dyDescent="0.2">
      <c r="A203" s="286" t="s">
        <v>22</v>
      </c>
      <c r="C203" s="284" t="s">
        <v>0</v>
      </c>
      <c r="D203" s="161">
        <v>4</v>
      </c>
      <c r="E203" s="284">
        <v>0.95299999999999996</v>
      </c>
      <c r="F203" s="284" t="s">
        <v>10264</v>
      </c>
      <c r="G203" s="284">
        <v>1E-3</v>
      </c>
      <c r="H203" s="284">
        <v>1E-4</v>
      </c>
      <c r="I203" s="284">
        <v>0.33621589200000002</v>
      </c>
      <c r="J203" s="284">
        <v>36.71611085</v>
      </c>
      <c r="K203" s="284">
        <v>0</v>
      </c>
      <c r="L203" s="284">
        <v>0</v>
      </c>
      <c r="M203" s="284">
        <v>0</v>
      </c>
      <c r="N203" s="284">
        <v>0</v>
      </c>
    </row>
    <row r="204" spans="1:14" x14ac:dyDescent="0.2">
      <c r="A204" s="286" t="s">
        <v>22</v>
      </c>
      <c r="C204" s="284" t="s">
        <v>0</v>
      </c>
      <c r="D204" s="161">
        <v>4</v>
      </c>
      <c r="E204" s="284">
        <v>0.95299999999999996</v>
      </c>
      <c r="F204" s="284" t="s">
        <v>10264</v>
      </c>
      <c r="G204" s="284">
        <v>1E-4</v>
      </c>
      <c r="H204" s="285">
        <v>1.0000000000000001E-5</v>
      </c>
      <c r="I204" s="284">
        <v>0.27195534700000001</v>
      </c>
      <c r="J204" s="284">
        <v>4.155135993</v>
      </c>
      <c r="K204" s="284">
        <v>0</v>
      </c>
      <c r="L204" s="284">
        <v>0</v>
      </c>
      <c r="M204" s="284">
        <v>0</v>
      </c>
      <c r="N204" s="284">
        <v>0</v>
      </c>
    </row>
    <row r="205" spans="1:14" x14ac:dyDescent="0.2">
      <c r="A205" s="286" t="s">
        <v>22</v>
      </c>
      <c r="C205" s="284" t="s">
        <v>0</v>
      </c>
      <c r="D205" s="161">
        <v>4</v>
      </c>
      <c r="E205" s="284">
        <v>0.95299999999999996</v>
      </c>
      <c r="F205" s="284" t="s">
        <v>10264</v>
      </c>
      <c r="G205" s="285">
        <v>5.0000000000000002E-5</v>
      </c>
      <c r="H205" s="285">
        <v>9.9999999999999995E-7</v>
      </c>
      <c r="I205" s="284">
        <v>0.15911583400000001</v>
      </c>
      <c r="J205" s="284">
        <v>3.7307218099999999</v>
      </c>
      <c r="K205" s="284">
        <v>0</v>
      </c>
      <c r="L205" s="284">
        <v>0</v>
      </c>
      <c r="M205" s="284">
        <v>0</v>
      </c>
      <c r="N205" s="284">
        <v>0</v>
      </c>
    </row>
    <row r="206" spans="1:14" x14ac:dyDescent="0.2">
      <c r="A206" s="286" t="s">
        <v>22</v>
      </c>
      <c r="C206" s="284" t="s">
        <v>0</v>
      </c>
      <c r="D206" s="161">
        <v>4</v>
      </c>
      <c r="E206" s="284">
        <v>0.95299999999999996</v>
      </c>
      <c r="F206" s="284" t="s">
        <v>10264</v>
      </c>
      <c r="G206" s="284">
        <v>2.5000000000000001E-2</v>
      </c>
      <c r="H206" s="284">
        <v>5.0000000000000001E-3</v>
      </c>
      <c r="I206" s="284">
        <v>9.0879488999999994E-2</v>
      </c>
      <c r="J206" s="284">
        <v>2.045764465</v>
      </c>
      <c r="K206" s="284">
        <v>2.6951159999999998E-2</v>
      </c>
      <c r="L206" s="284">
        <v>0.14462554899999999</v>
      </c>
      <c r="M206" s="284">
        <v>0.18115724599999999</v>
      </c>
      <c r="N206" s="284">
        <v>566.53453009999998</v>
      </c>
    </row>
    <row r="207" spans="1:14" x14ac:dyDescent="0.2">
      <c r="A207" s="286" t="s">
        <v>22</v>
      </c>
      <c r="C207" s="284" t="s">
        <v>1</v>
      </c>
      <c r="D207" s="161">
        <v>3</v>
      </c>
      <c r="E207" s="284">
        <v>0.91500000000000004</v>
      </c>
      <c r="F207" s="284" t="s">
        <v>10263</v>
      </c>
      <c r="G207" s="284">
        <v>5.0000000000000001E-3</v>
      </c>
      <c r="H207" s="284">
        <v>5.0000000000000001E-3</v>
      </c>
      <c r="I207" s="284">
        <v>7.3997299000000002E-2</v>
      </c>
      <c r="J207" s="284">
        <v>1.838678708</v>
      </c>
      <c r="K207" s="284">
        <v>2.6860669E-2</v>
      </c>
      <c r="L207" s="284">
        <v>6.0154338000000002E-2</v>
      </c>
      <c r="M207" s="284">
        <v>0.199341936</v>
      </c>
      <c r="N207" s="284">
        <v>506.24728570000002</v>
      </c>
    </row>
    <row r="208" spans="1:14" x14ac:dyDescent="0.2">
      <c r="A208" s="286" t="s">
        <v>22</v>
      </c>
      <c r="C208" s="284" t="s">
        <v>1</v>
      </c>
      <c r="D208" s="161">
        <v>3</v>
      </c>
      <c r="E208" s="284">
        <v>0.91500000000000004</v>
      </c>
      <c r="F208" s="284" t="s">
        <v>10263</v>
      </c>
      <c r="G208" s="284">
        <v>1E-3</v>
      </c>
      <c r="H208" s="284">
        <v>1E-3</v>
      </c>
      <c r="I208" s="284">
        <v>4.6710110999999999E-2</v>
      </c>
      <c r="J208" s="284">
        <v>17.642127769999998</v>
      </c>
      <c r="K208" s="284">
        <v>0</v>
      </c>
      <c r="L208" s="284">
        <v>0</v>
      </c>
      <c r="M208" s="284">
        <v>0</v>
      </c>
      <c r="N208" s="284">
        <v>0</v>
      </c>
    </row>
    <row r="209" spans="1:14" x14ac:dyDescent="0.2">
      <c r="A209" s="286" t="s">
        <v>22</v>
      </c>
      <c r="C209" s="284" t="s">
        <v>1</v>
      </c>
      <c r="D209" s="161">
        <v>3</v>
      </c>
      <c r="E209" s="284">
        <v>0.91500000000000004</v>
      </c>
      <c r="F209" s="284" t="s">
        <v>10263</v>
      </c>
      <c r="G209" s="284">
        <v>1E-4</v>
      </c>
      <c r="H209" s="284">
        <v>1E-4</v>
      </c>
      <c r="I209" s="284">
        <v>0.294912334</v>
      </c>
      <c r="J209" s="284">
        <v>21.187190910000002</v>
      </c>
      <c r="K209" s="284">
        <v>0</v>
      </c>
      <c r="L209" s="284">
        <v>0</v>
      </c>
      <c r="M209" s="284">
        <v>0</v>
      </c>
      <c r="N209" s="284">
        <v>0</v>
      </c>
    </row>
    <row r="210" spans="1:14" x14ac:dyDescent="0.2">
      <c r="A210" s="286" t="s">
        <v>22</v>
      </c>
      <c r="C210" s="284" t="s">
        <v>1</v>
      </c>
      <c r="D210" s="161">
        <v>3</v>
      </c>
      <c r="E210" s="284">
        <v>0.91500000000000004</v>
      </c>
      <c r="F210" s="284" t="s">
        <v>10263</v>
      </c>
      <c r="G210" s="285">
        <v>1.0000000000000001E-5</v>
      </c>
      <c r="H210" s="285">
        <v>1.0000000000000001E-5</v>
      </c>
      <c r="I210" s="284">
        <v>0.11045095000000001</v>
      </c>
      <c r="J210" s="284">
        <v>1.530550978</v>
      </c>
      <c r="K210" s="284">
        <v>2.8469751000000001E-2</v>
      </c>
      <c r="L210" s="284">
        <v>3.5560551000000003E-2</v>
      </c>
      <c r="M210" s="284">
        <v>1.380157233</v>
      </c>
      <c r="N210" s="284">
        <v>0.924519706</v>
      </c>
    </row>
    <row r="211" spans="1:14" x14ac:dyDescent="0.2">
      <c r="A211" s="286" t="s">
        <v>22</v>
      </c>
      <c r="C211" s="284" t="s">
        <v>1</v>
      </c>
      <c r="D211" s="161">
        <v>3</v>
      </c>
      <c r="E211" s="284">
        <v>0.91500000000000004</v>
      </c>
      <c r="F211" s="284" t="s">
        <v>10263</v>
      </c>
      <c r="G211" s="285">
        <v>9.9999999999999995E-7</v>
      </c>
      <c r="H211" s="285">
        <v>9.9999999999999995E-7</v>
      </c>
      <c r="I211" s="284">
        <v>9.1985769999999994E-2</v>
      </c>
      <c r="J211" s="284">
        <v>1.4957081379999999</v>
      </c>
      <c r="K211" s="284">
        <v>2.6936027000000001E-2</v>
      </c>
      <c r="L211" s="284">
        <v>4.0589874999999997E-2</v>
      </c>
      <c r="M211" s="284">
        <v>0.37241379299999999</v>
      </c>
      <c r="N211" s="284">
        <v>0.33874201799999998</v>
      </c>
    </row>
    <row r="212" spans="1:14" x14ac:dyDescent="0.2">
      <c r="A212" s="286" t="s">
        <v>22</v>
      </c>
      <c r="C212" s="284" t="s">
        <v>1</v>
      </c>
      <c r="D212" s="161">
        <v>3</v>
      </c>
      <c r="E212" s="284">
        <v>0.91500000000000004</v>
      </c>
      <c r="F212" s="284" t="s">
        <v>10264</v>
      </c>
      <c r="G212" s="284">
        <v>5.0000000000000001E-3</v>
      </c>
      <c r="H212" s="284">
        <v>1E-3</v>
      </c>
      <c r="I212" s="284">
        <v>4.5444511E-2</v>
      </c>
      <c r="J212" s="284">
        <v>4.2280411469999999</v>
      </c>
      <c r="K212" s="284">
        <v>3.0341340000000001E-2</v>
      </c>
      <c r="L212" s="284">
        <v>0.16551724100000001</v>
      </c>
      <c r="M212" s="284">
        <v>3.1619106010000002</v>
      </c>
      <c r="N212" s="284">
        <v>438.9612884</v>
      </c>
    </row>
    <row r="213" spans="1:14" x14ac:dyDescent="0.2">
      <c r="A213" s="286" t="s">
        <v>22</v>
      </c>
      <c r="C213" s="284" t="s">
        <v>1</v>
      </c>
      <c r="D213" s="161">
        <v>3</v>
      </c>
      <c r="E213" s="284">
        <v>0.91500000000000004</v>
      </c>
      <c r="F213" s="284" t="s">
        <v>10264</v>
      </c>
      <c r="G213" s="284">
        <v>1E-3</v>
      </c>
      <c r="H213" s="284">
        <v>1E-4</v>
      </c>
      <c r="I213" s="284">
        <v>0.24513027800000001</v>
      </c>
      <c r="J213" s="284">
        <v>33.155157119999998</v>
      </c>
      <c r="K213" s="284">
        <v>0</v>
      </c>
      <c r="L213" s="284">
        <v>0</v>
      </c>
      <c r="M213" s="284">
        <v>0</v>
      </c>
      <c r="N213" s="284">
        <v>0</v>
      </c>
    </row>
    <row r="214" spans="1:14" x14ac:dyDescent="0.2">
      <c r="A214" s="286" t="s">
        <v>22</v>
      </c>
      <c r="C214" s="284" t="s">
        <v>1</v>
      </c>
      <c r="D214" s="161">
        <v>3</v>
      </c>
      <c r="E214" s="284">
        <v>0.91500000000000004</v>
      </c>
      <c r="F214" s="284" t="s">
        <v>10264</v>
      </c>
      <c r="G214" s="284">
        <v>1E-4</v>
      </c>
      <c r="H214" s="285">
        <v>1.0000000000000001E-5</v>
      </c>
      <c r="I214" s="284">
        <v>0.27090540000000002</v>
      </c>
      <c r="J214" s="284">
        <v>4.1324374119999998</v>
      </c>
      <c r="K214" s="284">
        <v>0</v>
      </c>
      <c r="L214" s="284">
        <v>0</v>
      </c>
      <c r="M214" s="284">
        <v>0</v>
      </c>
      <c r="N214" s="284">
        <v>0</v>
      </c>
    </row>
    <row r="215" spans="1:14" x14ac:dyDescent="0.2">
      <c r="A215" s="286" t="s">
        <v>22</v>
      </c>
      <c r="C215" s="284" t="s">
        <v>1</v>
      </c>
      <c r="D215" s="161">
        <v>3</v>
      </c>
      <c r="E215" s="284">
        <v>0.91500000000000004</v>
      </c>
      <c r="F215" s="284" t="s">
        <v>10264</v>
      </c>
      <c r="G215" s="285">
        <v>5.0000000000000002E-5</v>
      </c>
      <c r="H215" s="285">
        <v>9.9999999999999995E-7</v>
      </c>
      <c r="I215" s="284">
        <v>0.17709823299999999</v>
      </c>
      <c r="J215" s="284">
        <v>3.5252995290000002</v>
      </c>
      <c r="K215" s="284">
        <v>3.0456852999999999E-2</v>
      </c>
      <c r="L215" s="284">
        <v>0</v>
      </c>
      <c r="M215" s="284">
        <v>0.18778645599999999</v>
      </c>
      <c r="N215" s="284">
        <v>0.28661905199999999</v>
      </c>
    </row>
    <row r="216" spans="1:14" x14ac:dyDescent="0.2">
      <c r="A216" s="286" t="s">
        <v>22</v>
      </c>
      <c r="C216" s="284" t="s">
        <v>1</v>
      </c>
      <c r="D216" s="161">
        <v>3</v>
      </c>
      <c r="E216" s="284">
        <v>0.91500000000000004</v>
      </c>
      <c r="F216" s="284" t="s">
        <v>10264</v>
      </c>
      <c r="G216" s="284">
        <v>2.5000000000000001E-2</v>
      </c>
      <c r="H216" s="284">
        <v>5.0000000000000001E-3</v>
      </c>
      <c r="I216" s="284">
        <v>0.1268193</v>
      </c>
      <c r="J216" s="284">
        <v>3.1630916939999998</v>
      </c>
      <c r="K216" s="284">
        <v>2.6287471E-2</v>
      </c>
      <c r="L216" s="284">
        <v>7.9470199000000005E-2</v>
      </c>
      <c r="M216" s="284">
        <v>0.113174276</v>
      </c>
      <c r="N216" s="284">
        <v>183.6176547</v>
      </c>
    </row>
    <row r="217" spans="1:14" x14ac:dyDescent="0.2">
      <c r="A217" s="286" t="s">
        <v>22</v>
      </c>
      <c r="C217" s="284" t="s">
        <v>2</v>
      </c>
      <c r="D217" s="161">
        <v>6</v>
      </c>
      <c r="E217" s="284">
        <v>1.35</v>
      </c>
      <c r="F217" s="284" t="s">
        <v>10263</v>
      </c>
      <c r="G217" s="284">
        <v>5.0000000000000001E-3</v>
      </c>
      <c r="H217" s="284">
        <v>5.0000000000000001E-3</v>
      </c>
      <c r="I217" s="284">
        <v>2833270.196</v>
      </c>
      <c r="J217" s="284">
        <v>19859.282810000001</v>
      </c>
      <c r="K217" s="284">
        <v>0</v>
      </c>
      <c r="L217" s="284">
        <v>0</v>
      </c>
      <c r="M217" s="284">
        <v>0</v>
      </c>
      <c r="N217" s="284">
        <v>0</v>
      </c>
    </row>
    <row r="218" spans="1:14" x14ac:dyDescent="0.2">
      <c r="A218" s="286" t="s">
        <v>22</v>
      </c>
      <c r="C218" s="284" t="s">
        <v>2</v>
      </c>
      <c r="D218" s="161">
        <v>6</v>
      </c>
      <c r="E218" s="284">
        <v>1.35</v>
      </c>
      <c r="F218" s="284" t="s">
        <v>10263</v>
      </c>
      <c r="G218" s="284">
        <v>1E-3</v>
      </c>
      <c r="H218" s="284">
        <v>1E-3</v>
      </c>
      <c r="I218" s="284">
        <v>181886.58040000001</v>
      </c>
      <c r="J218" s="284">
        <v>5031.7602809999998</v>
      </c>
      <c r="K218" s="284">
        <v>0</v>
      </c>
      <c r="L218" s="284">
        <v>0</v>
      </c>
      <c r="M218" s="284">
        <v>0</v>
      </c>
      <c r="N218" s="284">
        <v>0</v>
      </c>
    </row>
    <row r="219" spans="1:14" x14ac:dyDescent="0.2">
      <c r="A219" s="286" t="s">
        <v>22</v>
      </c>
      <c r="C219" s="284" t="s">
        <v>2</v>
      </c>
      <c r="D219" s="161">
        <v>6</v>
      </c>
      <c r="E219" s="284">
        <v>1.35</v>
      </c>
      <c r="F219" s="284" t="s">
        <v>10263</v>
      </c>
      <c r="G219" s="284">
        <v>1E-4</v>
      </c>
      <c r="H219" s="284">
        <v>1E-4</v>
      </c>
      <c r="I219" s="284">
        <v>143.4902147</v>
      </c>
      <c r="J219" s="284">
        <v>135.29411279999999</v>
      </c>
      <c r="K219" s="284">
        <v>0</v>
      </c>
      <c r="L219" s="284">
        <v>0</v>
      </c>
      <c r="M219" s="284">
        <v>0</v>
      </c>
      <c r="N219" s="284">
        <v>0</v>
      </c>
    </row>
    <row r="220" spans="1:14" x14ac:dyDescent="0.2">
      <c r="A220" s="286" t="s">
        <v>22</v>
      </c>
      <c r="C220" s="284" t="s">
        <v>2</v>
      </c>
      <c r="D220" s="161">
        <v>6</v>
      </c>
      <c r="E220" s="284">
        <v>1.35</v>
      </c>
      <c r="F220" s="284" t="s">
        <v>10263</v>
      </c>
      <c r="G220" s="285">
        <v>1.0000000000000001E-5</v>
      </c>
      <c r="H220" s="285">
        <v>1.0000000000000001E-5</v>
      </c>
      <c r="I220" s="284">
        <v>0.12634495900000001</v>
      </c>
      <c r="J220" s="284">
        <v>1.5964318120000001</v>
      </c>
      <c r="K220" s="284">
        <v>0</v>
      </c>
      <c r="L220" s="284">
        <v>0.13114754100000001</v>
      </c>
      <c r="M220" s="284">
        <v>0</v>
      </c>
      <c r="N220" s="284">
        <v>1.063664986</v>
      </c>
    </row>
    <row r="221" spans="1:14" x14ac:dyDescent="0.2">
      <c r="A221" s="286" t="s">
        <v>22</v>
      </c>
      <c r="C221" s="284" t="s">
        <v>2</v>
      </c>
      <c r="D221" s="161">
        <v>6</v>
      </c>
      <c r="E221" s="284">
        <v>1.35</v>
      </c>
      <c r="F221" s="284" t="s">
        <v>10263</v>
      </c>
      <c r="G221" s="285">
        <v>9.9999999999999995E-7</v>
      </c>
      <c r="H221" s="285">
        <v>9.9999999999999995E-7</v>
      </c>
      <c r="I221" s="284">
        <v>9.5674201E-2</v>
      </c>
      <c r="J221" s="284">
        <v>1.52129314</v>
      </c>
      <c r="K221" s="284">
        <v>0</v>
      </c>
      <c r="L221" s="284">
        <v>0.13298950100000001</v>
      </c>
      <c r="M221" s="284">
        <v>0</v>
      </c>
      <c r="N221" s="284">
        <v>0.87784769299999998</v>
      </c>
    </row>
    <row r="222" spans="1:14" x14ac:dyDescent="0.2">
      <c r="A222" s="286" t="s">
        <v>22</v>
      </c>
      <c r="C222" s="284" t="s">
        <v>2</v>
      </c>
      <c r="D222" s="161">
        <v>6</v>
      </c>
      <c r="E222" s="284">
        <v>1.35</v>
      </c>
      <c r="F222" s="284" t="s">
        <v>10264</v>
      </c>
      <c r="G222" s="284">
        <v>5.0000000000000001E-3</v>
      </c>
      <c r="H222" s="284">
        <v>1E-3</v>
      </c>
      <c r="I222" s="284">
        <v>148862.83259999999</v>
      </c>
      <c r="J222" s="284">
        <v>4552.1100779999997</v>
      </c>
      <c r="K222" s="284">
        <v>0</v>
      </c>
      <c r="L222" s="284">
        <v>0</v>
      </c>
      <c r="M222" s="284">
        <v>0</v>
      </c>
      <c r="N222" s="284">
        <v>0</v>
      </c>
    </row>
    <row r="223" spans="1:14" x14ac:dyDescent="0.2">
      <c r="A223" s="286" t="s">
        <v>22</v>
      </c>
      <c r="C223" s="284" t="s">
        <v>2</v>
      </c>
      <c r="D223" s="161">
        <v>6</v>
      </c>
      <c r="E223" s="284">
        <v>1.35</v>
      </c>
      <c r="F223" s="284" t="s">
        <v>10264</v>
      </c>
      <c r="G223" s="284">
        <v>1E-3</v>
      </c>
      <c r="H223" s="284">
        <v>1E-4</v>
      </c>
      <c r="I223" s="284">
        <v>1172.25864</v>
      </c>
      <c r="J223" s="284">
        <v>402.8908308</v>
      </c>
      <c r="K223" s="284">
        <v>0</v>
      </c>
      <c r="L223" s="284">
        <v>0</v>
      </c>
      <c r="M223" s="284">
        <v>0</v>
      </c>
      <c r="N223" s="284">
        <v>0</v>
      </c>
    </row>
    <row r="224" spans="1:14" x14ac:dyDescent="0.2">
      <c r="A224" s="286" t="s">
        <v>22</v>
      </c>
      <c r="C224" s="284" t="s">
        <v>2</v>
      </c>
      <c r="D224" s="161">
        <v>6</v>
      </c>
      <c r="E224" s="284">
        <v>1.35</v>
      </c>
      <c r="F224" s="284" t="s">
        <v>10264</v>
      </c>
      <c r="G224" s="284">
        <v>1E-4</v>
      </c>
      <c r="H224" s="285">
        <v>1.0000000000000001E-5</v>
      </c>
      <c r="I224" s="284">
        <v>0.63134118400000006</v>
      </c>
      <c r="J224" s="284">
        <v>4.5384953880000003</v>
      </c>
      <c r="K224" s="284">
        <v>0</v>
      </c>
      <c r="L224" s="284">
        <v>6.5256422999999994E-2</v>
      </c>
      <c r="M224" s="284">
        <v>0</v>
      </c>
      <c r="N224" s="284">
        <v>4.2624088110000002</v>
      </c>
    </row>
    <row r="225" spans="1:14" x14ac:dyDescent="0.2">
      <c r="A225" s="286" t="s">
        <v>22</v>
      </c>
      <c r="C225" s="284" t="s">
        <v>2</v>
      </c>
      <c r="D225" s="161">
        <v>6</v>
      </c>
      <c r="E225" s="284">
        <v>1.35</v>
      </c>
      <c r="F225" s="284" t="s">
        <v>10264</v>
      </c>
      <c r="G225" s="285">
        <v>5.0000000000000002E-5</v>
      </c>
      <c r="H225" s="285">
        <v>9.9999999999999995E-7</v>
      </c>
      <c r="I225" s="284">
        <v>0.339568023</v>
      </c>
      <c r="J225" s="284">
        <v>3.7915421359999999</v>
      </c>
      <c r="K225" s="284">
        <v>2.5531914999999999E-2</v>
      </c>
      <c r="L225" s="284">
        <v>6.6852367999999995E-2</v>
      </c>
      <c r="M225" s="284">
        <v>0.27101957900000001</v>
      </c>
      <c r="N225" s="284">
        <v>2.3171507720000002</v>
      </c>
    </row>
    <row r="226" spans="1:14" x14ac:dyDescent="0.2">
      <c r="A226" s="286" t="s">
        <v>22</v>
      </c>
      <c r="C226" s="284" t="s">
        <v>2</v>
      </c>
      <c r="D226" s="161">
        <v>6</v>
      </c>
      <c r="E226" s="284">
        <v>1.35</v>
      </c>
      <c r="F226" s="284" t="s">
        <v>10264</v>
      </c>
      <c r="G226" s="284">
        <v>2.5000000000000001E-2</v>
      </c>
      <c r="H226" s="284">
        <v>5.0000000000000001E-3</v>
      </c>
      <c r="I226" s="284">
        <v>876372.82629999996</v>
      </c>
      <c r="J226" s="284">
        <v>11044.95757</v>
      </c>
      <c r="K226" s="284">
        <v>0</v>
      </c>
      <c r="L226" s="284">
        <v>0</v>
      </c>
      <c r="M226" s="284">
        <v>0</v>
      </c>
      <c r="N226" s="284">
        <v>0</v>
      </c>
    </row>
    <row r="227" spans="1:14" x14ac:dyDescent="0.2">
      <c r="A227" s="286" t="s">
        <v>22</v>
      </c>
      <c r="C227" s="284" t="s">
        <v>3</v>
      </c>
      <c r="D227" s="161">
        <v>2</v>
      </c>
      <c r="E227" s="284">
        <v>0.88</v>
      </c>
      <c r="F227" s="284" t="s">
        <v>10263</v>
      </c>
      <c r="G227" s="284">
        <v>5.0000000000000001E-3</v>
      </c>
      <c r="H227" s="284">
        <v>5.0000000000000001E-3</v>
      </c>
      <c r="I227" s="284">
        <v>0.40072339699999998</v>
      </c>
      <c r="J227" s="284">
        <v>11025.224480000001</v>
      </c>
      <c r="K227" s="284">
        <v>2.6229507999999999E-2</v>
      </c>
      <c r="L227" s="284">
        <v>4.2649327000000001E-2</v>
      </c>
      <c r="M227" s="284">
        <v>0.146181224</v>
      </c>
      <c r="N227" s="284">
        <v>450.8980717</v>
      </c>
    </row>
    <row r="228" spans="1:14" x14ac:dyDescent="0.2">
      <c r="A228" s="286" t="s">
        <v>22</v>
      </c>
      <c r="C228" s="284" t="s">
        <v>3</v>
      </c>
      <c r="D228" s="161">
        <v>2</v>
      </c>
      <c r="E228" s="284">
        <v>0.88</v>
      </c>
      <c r="F228" s="284" t="s">
        <v>10263</v>
      </c>
      <c r="G228" s="284">
        <v>1E-3</v>
      </c>
      <c r="H228" s="284">
        <v>1E-3</v>
      </c>
      <c r="I228" s="284">
        <v>3.5805429E-2</v>
      </c>
      <c r="J228" s="284">
        <v>13.001790980000001</v>
      </c>
      <c r="K228" s="284">
        <v>3.5928144000000002E-2</v>
      </c>
      <c r="L228" s="284">
        <v>0.82758620699999996</v>
      </c>
      <c r="M228" s="284">
        <v>4.7695608749999998</v>
      </c>
      <c r="N228" s="284">
        <v>172.70593099999999</v>
      </c>
    </row>
    <row r="229" spans="1:14" x14ac:dyDescent="0.2">
      <c r="A229" s="286" t="s">
        <v>22</v>
      </c>
      <c r="C229" s="284" t="s">
        <v>3</v>
      </c>
      <c r="D229" s="161">
        <v>2</v>
      </c>
      <c r="E229" s="284">
        <v>0.88</v>
      </c>
      <c r="F229" s="284" t="s">
        <v>10263</v>
      </c>
      <c r="G229" s="284">
        <v>1E-4</v>
      </c>
      <c r="H229" s="284">
        <v>1E-4</v>
      </c>
      <c r="I229" s="284">
        <v>0.235591832</v>
      </c>
      <c r="J229" s="284">
        <v>20.13796451</v>
      </c>
      <c r="K229" s="284">
        <v>0</v>
      </c>
      <c r="L229" s="284">
        <v>0</v>
      </c>
      <c r="M229" s="284">
        <v>0</v>
      </c>
      <c r="N229" s="284">
        <v>0</v>
      </c>
    </row>
    <row r="230" spans="1:14" x14ac:dyDescent="0.2">
      <c r="A230" s="286" t="s">
        <v>22</v>
      </c>
      <c r="C230" s="284" t="s">
        <v>3</v>
      </c>
      <c r="D230" s="161">
        <v>2</v>
      </c>
      <c r="E230" s="284">
        <v>0.88</v>
      </c>
      <c r="F230" s="284" t="s">
        <v>10263</v>
      </c>
      <c r="G230" s="285">
        <v>1.0000000000000001E-5</v>
      </c>
      <c r="H230" s="285">
        <v>1.0000000000000001E-5</v>
      </c>
      <c r="I230" s="284">
        <v>0.105857163</v>
      </c>
      <c r="J230" s="284">
        <v>1.572143184</v>
      </c>
      <c r="K230" s="284">
        <v>0</v>
      </c>
      <c r="L230" s="284">
        <v>3.8034865000000001E-2</v>
      </c>
      <c r="M230" s="284">
        <v>0</v>
      </c>
      <c r="N230" s="284">
        <v>0.99349119600000002</v>
      </c>
    </row>
    <row r="231" spans="1:14" x14ac:dyDescent="0.2">
      <c r="A231" s="286" t="s">
        <v>22</v>
      </c>
      <c r="C231" s="284" t="s">
        <v>3</v>
      </c>
      <c r="D231" s="161">
        <v>2</v>
      </c>
      <c r="E231" s="284">
        <v>0.88</v>
      </c>
      <c r="F231" s="284" t="s">
        <v>10263</v>
      </c>
      <c r="G231" s="285">
        <v>9.9999999999999995E-7</v>
      </c>
      <c r="H231" s="285">
        <v>9.9999999999999995E-7</v>
      </c>
      <c r="I231" s="284">
        <v>8.8296953999999997E-2</v>
      </c>
      <c r="J231" s="284">
        <v>1.509459858</v>
      </c>
      <c r="K231" s="284">
        <v>2.7554535000000002E-2</v>
      </c>
      <c r="L231" s="284">
        <v>4.6555052999999999E-2</v>
      </c>
      <c r="M231" s="284">
        <v>0.15039391699999999</v>
      </c>
      <c r="N231" s="284">
        <v>0.23345729200000001</v>
      </c>
    </row>
    <row r="232" spans="1:14" x14ac:dyDescent="0.2">
      <c r="A232" s="286" t="s">
        <v>22</v>
      </c>
      <c r="C232" s="284" t="s">
        <v>3</v>
      </c>
      <c r="D232" s="161">
        <v>2</v>
      </c>
      <c r="E232" s="284">
        <v>0.88</v>
      </c>
      <c r="F232" s="284" t="s">
        <v>10264</v>
      </c>
      <c r="G232" s="284">
        <v>5.0000000000000001E-3</v>
      </c>
      <c r="H232" s="284">
        <v>1E-3</v>
      </c>
      <c r="I232" s="284">
        <v>8.8848203000000001E-2</v>
      </c>
      <c r="J232" s="284">
        <v>1.720553217</v>
      </c>
      <c r="K232" s="284">
        <v>2.7522936000000001E-2</v>
      </c>
      <c r="L232" s="284">
        <v>7.5235109999999994E-2</v>
      </c>
      <c r="M232" s="284">
        <v>1.3392884970000001</v>
      </c>
      <c r="N232" s="284">
        <v>463.84399639999998</v>
      </c>
    </row>
    <row r="233" spans="1:14" x14ac:dyDescent="0.2">
      <c r="A233" s="286" t="s">
        <v>22</v>
      </c>
      <c r="C233" s="284" t="s">
        <v>3</v>
      </c>
      <c r="D233" s="161">
        <v>2</v>
      </c>
      <c r="E233" s="284">
        <v>0.88</v>
      </c>
      <c r="F233" s="284" t="s">
        <v>10264</v>
      </c>
      <c r="G233" s="284">
        <v>1E-3</v>
      </c>
      <c r="H233" s="284">
        <v>1E-4</v>
      </c>
      <c r="I233" s="284">
        <v>0.18078973400000001</v>
      </c>
      <c r="J233" s="284">
        <v>30.461782020000001</v>
      </c>
      <c r="K233" s="284">
        <v>0</v>
      </c>
      <c r="L233" s="284">
        <v>0</v>
      </c>
      <c r="M233" s="284">
        <v>0</v>
      </c>
      <c r="N233" s="284">
        <v>0</v>
      </c>
    </row>
    <row r="234" spans="1:14" x14ac:dyDescent="0.2">
      <c r="A234" s="286" t="s">
        <v>22</v>
      </c>
      <c r="C234" s="284" t="s">
        <v>3</v>
      </c>
      <c r="D234" s="161">
        <v>2</v>
      </c>
      <c r="E234" s="284">
        <v>0.88</v>
      </c>
      <c r="F234" s="284" t="s">
        <v>10264</v>
      </c>
      <c r="G234" s="284">
        <v>1E-4</v>
      </c>
      <c r="H234" s="285">
        <v>1.0000000000000001E-5</v>
      </c>
      <c r="I234" s="284">
        <v>0.255892905</v>
      </c>
      <c r="J234" s="284">
        <v>4.1245524150000001</v>
      </c>
      <c r="K234" s="284">
        <v>0</v>
      </c>
      <c r="L234" s="284">
        <v>7.8175895999999995E-2</v>
      </c>
      <c r="M234" s="284">
        <v>0</v>
      </c>
      <c r="N234" s="284">
        <v>4.6818199519999997</v>
      </c>
    </row>
    <row r="235" spans="1:14" x14ac:dyDescent="0.2">
      <c r="A235" s="286" t="s">
        <v>22</v>
      </c>
      <c r="C235" s="284" t="s">
        <v>3</v>
      </c>
      <c r="D235" s="161">
        <v>2</v>
      </c>
      <c r="E235" s="284">
        <v>0.88</v>
      </c>
      <c r="F235" s="284" t="s">
        <v>10264</v>
      </c>
      <c r="G235" s="285">
        <v>5.0000000000000002E-5</v>
      </c>
      <c r="H235" s="285">
        <v>9.9999999999999995E-7</v>
      </c>
      <c r="I235" s="284">
        <v>0.15499497600000001</v>
      </c>
      <c r="J235" s="284">
        <v>3.5477403189999999</v>
      </c>
      <c r="K235" s="284">
        <v>3.6199095000000001E-2</v>
      </c>
      <c r="L235" s="284">
        <v>0.218192425</v>
      </c>
      <c r="M235" s="284">
        <v>3.5585869919999999</v>
      </c>
      <c r="N235" s="284">
        <v>0.418391181</v>
      </c>
    </row>
    <row r="236" spans="1:14" x14ac:dyDescent="0.2">
      <c r="A236" s="286" t="s">
        <v>22</v>
      </c>
      <c r="C236" s="284" t="s">
        <v>3</v>
      </c>
      <c r="D236" s="161">
        <v>2</v>
      </c>
      <c r="E236" s="284">
        <v>0.88</v>
      </c>
      <c r="F236" s="284" t="s">
        <v>10264</v>
      </c>
      <c r="G236" s="284">
        <v>2.5000000000000001E-2</v>
      </c>
      <c r="H236" s="284">
        <v>5.0000000000000001E-3</v>
      </c>
      <c r="I236" s="284">
        <v>0.10734896300000001</v>
      </c>
      <c r="J236" s="284">
        <v>2.1875614579999998</v>
      </c>
      <c r="K236" s="284">
        <v>2.5223672999999999E-2</v>
      </c>
      <c r="L236" s="284">
        <v>7.8175895999999995E-2</v>
      </c>
      <c r="M236" s="284">
        <v>9.2461022000000004E-2</v>
      </c>
      <c r="N236" s="284">
        <v>93.313802280000004</v>
      </c>
    </row>
    <row r="237" spans="1:14" x14ac:dyDescent="0.2">
      <c r="A237" s="286" t="s">
        <v>22</v>
      </c>
      <c r="C237" s="284" t="s">
        <v>23</v>
      </c>
      <c r="D237" s="161">
        <v>5</v>
      </c>
      <c r="E237" s="284">
        <v>1.06</v>
      </c>
      <c r="F237" s="284" t="s">
        <v>10263</v>
      </c>
      <c r="G237" s="284">
        <v>5.0000000000000001E-3</v>
      </c>
      <c r="H237" s="284">
        <v>5.0000000000000001E-3</v>
      </c>
      <c r="I237" s="284">
        <v>210850.52309999999</v>
      </c>
      <c r="J237" s="284">
        <v>5417.60023</v>
      </c>
      <c r="K237" s="284">
        <v>0</v>
      </c>
      <c r="L237" s="284">
        <v>0</v>
      </c>
      <c r="M237" s="284">
        <v>0</v>
      </c>
      <c r="N237" s="284">
        <v>0</v>
      </c>
    </row>
    <row r="238" spans="1:14" x14ac:dyDescent="0.2">
      <c r="A238" s="286" t="s">
        <v>22</v>
      </c>
      <c r="C238" s="284" t="s">
        <v>23</v>
      </c>
      <c r="D238" s="161">
        <v>5</v>
      </c>
      <c r="E238" s="284">
        <v>1.06</v>
      </c>
      <c r="F238" s="284" t="s">
        <v>10263</v>
      </c>
      <c r="G238" s="284">
        <v>1E-3</v>
      </c>
      <c r="H238" s="284">
        <v>1E-3</v>
      </c>
      <c r="I238" s="284">
        <v>6374.5274250000002</v>
      </c>
      <c r="J238" s="284">
        <v>944.08827229999997</v>
      </c>
      <c r="K238" s="284">
        <v>0</v>
      </c>
      <c r="L238" s="284">
        <v>0</v>
      </c>
      <c r="M238" s="284">
        <v>0</v>
      </c>
      <c r="N238" s="284">
        <v>0</v>
      </c>
    </row>
    <row r="239" spans="1:14" x14ac:dyDescent="0.2">
      <c r="A239" s="286" t="s">
        <v>22</v>
      </c>
      <c r="C239" s="284" t="s">
        <v>23</v>
      </c>
      <c r="D239" s="161">
        <v>5</v>
      </c>
      <c r="E239" s="284">
        <v>1.06</v>
      </c>
      <c r="F239" s="284" t="s">
        <v>10263</v>
      </c>
      <c r="G239" s="284">
        <v>1E-4</v>
      </c>
      <c r="H239" s="284">
        <v>1E-4</v>
      </c>
      <c r="I239" s="284">
        <v>3.4380947559999999</v>
      </c>
      <c r="J239" s="284">
        <v>30.420407310000002</v>
      </c>
      <c r="K239" s="284">
        <v>0</v>
      </c>
      <c r="L239" s="284">
        <v>0</v>
      </c>
      <c r="M239" s="284">
        <v>0</v>
      </c>
      <c r="N239" s="284">
        <v>0</v>
      </c>
    </row>
    <row r="240" spans="1:14" x14ac:dyDescent="0.2">
      <c r="A240" s="286" t="s">
        <v>22</v>
      </c>
      <c r="C240" s="284" t="s">
        <v>23</v>
      </c>
      <c r="D240" s="161">
        <v>5</v>
      </c>
      <c r="E240" s="284">
        <v>1.06</v>
      </c>
      <c r="F240" s="284" t="s">
        <v>10263</v>
      </c>
      <c r="G240" s="285">
        <v>1.0000000000000001E-5</v>
      </c>
      <c r="H240" s="285">
        <v>1.0000000000000001E-5</v>
      </c>
      <c r="I240" s="284">
        <v>0.110498782</v>
      </c>
      <c r="J240" s="284">
        <v>1.6220219629999999</v>
      </c>
      <c r="K240" s="284">
        <v>0</v>
      </c>
      <c r="L240" s="284">
        <v>3.5137696000000003E-2</v>
      </c>
      <c r="M240" s="284">
        <v>0</v>
      </c>
      <c r="N240" s="284">
        <v>1.1626288199999999</v>
      </c>
    </row>
    <row r="241" spans="1:14" x14ac:dyDescent="0.2">
      <c r="A241" s="286" t="s">
        <v>22</v>
      </c>
      <c r="C241" s="284" t="s">
        <v>23</v>
      </c>
      <c r="D241" s="161">
        <v>5</v>
      </c>
      <c r="E241" s="284">
        <v>1.06</v>
      </c>
      <c r="F241" s="284" t="s">
        <v>10263</v>
      </c>
      <c r="G241" s="285">
        <v>9.9999999999999995E-7</v>
      </c>
      <c r="H241" s="285">
        <v>9.9999999999999995E-7</v>
      </c>
      <c r="I241" s="284">
        <v>8.9659322999999999E-2</v>
      </c>
      <c r="J241" s="284">
        <v>1.540084797</v>
      </c>
      <c r="K241" s="284">
        <v>0.02</v>
      </c>
      <c r="L241" s="284">
        <v>3.4833090999999997E-2</v>
      </c>
      <c r="M241" s="284">
        <v>0.35172640799999999</v>
      </c>
      <c r="N241" s="284">
        <v>0.76177865600000005</v>
      </c>
    </row>
    <row r="242" spans="1:14" x14ac:dyDescent="0.2">
      <c r="A242" s="286" t="s">
        <v>22</v>
      </c>
      <c r="C242" s="284" t="s">
        <v>23</v>
      </c>
      <c r="D242" s="161">
        <v>5</v>
      </c>
      <c r="E242" s="284">
        <v>1.06</v>
      </c>
      <c r="F242" s="284" t="s">
        <v>10264</v>
      </c>
      <c r="G242" s="284">
        <v>5.0000000000000001E-3</v>
      </c>
      <c r="H242" s="284">
        <v>1E-3</v>
      </c>
      <c r="I242" s="284">
        <v>8786.2916349999996</v>
      </c>
      <c r="J242" s="284">
        <v>1107.7307719999999</v>
      </c>
      <c r="K242" s="284">
        <v>0</v>
      </c>
      <c r="L242" s="284">
        <v>0</v>
      </c>
      <c r="M242" s="284">
        <v>0</v>
      </c>
      <c r="N242" s="284">
        <v>0</v>
      </c>
    </row>
    <row r="243" spans="1:14" x14ac:dyDescent="0.2">
      <c r="A243" s="286" t="s">
        <v>22</v>
      </c>
      <c r="C243" s="284" t="s">
        <v>23</v>
      </c>
      <c r="D243" s="161">
        <v>5</v>
      </c>
      <c r="E243" s="284">
        <v>1.06</v>
      </c>
      <c r="F243" s="284" t="s">
        <v>10264</v>
      </c>
      <c r="G243" s="284">
        <v>1E-3</v>
      </c>
      <c r="H243" s="284">
        <v>1E-4</v>
      </c>
      <c r="I243" s="284">
        <v>28.210354980000002</v>
      </c>
      <c r="J243" s="284">
        <v>74.070690859999999</v>
      </c>
      <c r="K243" s="284">
        <v>0</v>
      </c>
      <c r="L243" s="284">
        <v>0</v>
      </c>
      <c r="M243" s="284">
        <v>0</v>
      </c>
      <c r="N243" s="284">
        <v>0</v>
      </c>
    </row>
    <row r="244" spans="1:14" x14ac:dyDescent="0.2">
      <c r="A244" s="286" t="s">
        <v>22</v>
      </c>
      <c r="C244" s="284" t="s">
        <v>23</v>
      </c>
      <c r="D244" s="161">
        <v>5</v>
      </c>
      <c r="E244" s="284">
        <v>1.06</v>
      </c>
      <c r="F244" s="284" t="s">
        <v>10264</v>
      </c>
      <c r="G244" s="284">
        <v>1E-4</v>
      </c>
      <c r="H244" s="285">
        <v>1.0000000000000001E-5</v>
      </c>
      <c r="I244" s="284">
        <v>0.319722797</v>
      </c>
      <c r="J244" s="284">
        <v>4.2623329759999997</v>
      </c>
      <c r="K244" s="284">
        <v>0</v>
      </c>
      <c r="L244" s="284">
        <v>6.5573770000000003E-2</v>
      </c>
      <c r="M244" s="284">
        <v>0</v>
      </c>
      <c r="N244" s="284">
        <v>5.2014083419999997</v>
      </c>
    </row>
    <row r="245" spans="1:14" x14ac:dyDescent="0.2">
      <c r="A245" s="286" t="s">
        <v>22</v>
      </c>
      <c r="C245" s="284" t="s">
        <v>23</v>
      </c>
      <c r="D245" s="161">
        <v>5</v>
      </c>
      <c r="E245" s="284">
        <v>1.06</v>
      </c>
      <c r="F245" s="284" t="s">
        <v>10264</v>
      </c>
      <c r="G245" s="285">
        <v>5.0000000000000002E-5</v>
      </c>
      <c r="H245" s="285">
        <v>9.9999999999999995E-7</v>
      </c>
      <c r="I245" s="284">
        <v>0.192748055</v>
      </c>
      <c r="J245" s="284">
        <v>3.6774624490000001</v>
      </c>
      <c r="K245" s="284">
        <v>2.6475052999999998E-2</v>
      </c>
      <c r="L245" s="284">
        <v>3.2885488999999997E-2</v>
      </c>
      <c r="M245" s="284">
        <v>0.22438725900000001</v>
      </c>
      <c r="N245" s="284">
        <v>0.35060019100000001</v>
      </c>
    </row>
    <row r="246" spans="1:14" x14ac:dyDescent="0.2">
      <c r="A246" s="286" t="s">
        <v>22</v>
      </c>
      <c r="C246" s="284" t="s">
        <v>23</v>
      </c>
      <c r="D246" s="161">
        <v>5</v>
      </c>
      <c r="E246" s="284">
        <v>1.06</v>
      </c>
      <c r="F246" s="284" t="s">
        <v>10264</v>
      </c>
      <c r="G246" s="284">
        <v>2.5000000000000001E-2</v>
      </c>
      <c r="H246" s="284">
        <v>5.0000000000000001E-3</v>
      </c>
      <c r="I246" s="284">
        <v>99817.208970000007</v>
      </c>
      <c r="J246" s="284">
        <v>3727.5400399999999</v>
      </c>
      <c r="K246" s="284">
        <v>0</v>
      </c>
      <c r="L246" s="284">
        <v>0</v>
      </c>
      <c r="M246" s="284">
        <v>0</v>
      </c>
      <c r="N246" s="284">
        <v>0</v>
      </c>
    </row>
    <row r="247" spans="1:14" x14ac:dyDescent="0.2">
      <c r="A247" s="16" t="s">
        <v>93</v>
      </c>
      <c r="C247" s="284" t="s">
        <v>5</v>
      </c>
      <c r="D247" s="161">
        <v>1</v>
      </c>
      <c r="E247" s="284">
        <v>0.03</v>
      </c>
      <c r="F247" s="284" t="s">
        <v>10263</v>
      </c>
      <c r="G247" s="284">
        <v>5.0000000000000001E-3</v>
      </c>
      <c r="H247" s="284">
        <v>5.0000000000000001E-3</v>
      </c>
      <c r="I247" s="284">
        <v>1.6655831999999999E-2</v>
      </c>
      <c r="J247" s="284">
        <v>0.43559745300000002</v>
      </c>
      <c r="K247" s="284">
        <v>8.8528219999999998E-3</v>
      </c>
      <c r="L247" s="284">
        <v>2.2727272999999999E-2</v>
      </c>
      <c r="M247" s="284">
        <v>2.1338665999999999E-2</v>
      </c>
      <c r="N247" s="284">
        <v>3.325378701</v>
      </c>
    </row>
    <row r="248" spans="1:14" x14ac:dyDescent="0.2">
      <c r="A248" s="16" t="s">
        <v>93</v>
      </c>
      <c r="C248" s="284" t="s">
        <v>5</v>
      </c>
      <c r="D248" s="161">
        <v>1</v>
      </c>
      <c r="E248" s="284">
        <v>0.03</v>
      </c>
      <c r="F248" s="284" t="s">
        <v>10263</v>
      </c>
      <c r="G248" s="284">
        <v>1E-3</v>
      </c>
      <c r="H248" s="284">
        <v>1E-3</v>
      </c>
      <c r="I248" s="284">
        <v>1.351347E-2</v>
      </c>
      <c r="J248" s="284">
        <v>1.358550997</v>
      </c>
      <c r="K248" s="284">
        <v>2.3191272999999998E-2</v>
      </c>
      <c r="L248" s="284">
        <v>2.2121325000000001E-2</v>
      </c>
      <c r="M248" s="284">
        <v>0.110199241</v>
      </c>
      <c r="N248" s="284">
        <v>105.7010779</v>
      </c>
    </row>
    <row r="249" spans="1:14" x14ac:dyDescent="0.2">
      <c r="A249" s="16" t="s">
        <v>93</v>
      </c>
      <c r="C249" s="284" t="s">
        <v>5</v>
      </c>
      <c r="D249" s="161">
        <v>1</v>
      </c>
      <c r="E249" s="284">
        <v>0.03</v>
      </c>
      <c r="F249" s="284" t="s">
        <v>10263</v>
      </c>
      <c r="G249" s="284">
        <v>1E-4</v>
      </c>
      <c r="H249" s="284">
        <v>1E-4</v>
      </c>
      <c r="I249" s="284">
        <v>7.2209582999999994E-2</v>
      </c>
      <c r="J249" s="284">
        <v>13.908228060000001</v>
      </c>
      <c r="K249" s="284">
        <v>0.21918265200000001</v>
      </c>
      <c r="L249" s="284">
        <v>0.39344262299999999</v>
      </c>
      <c r="M249" s="284">
        <v>0.77079914100000002</v>
      </c>
      <c r="N249" s="284">
        <v>31.233104950000001</v>
      </c>
    </row>
    <row r="250" spans="1:14" x14ac:dyDescent="0.2">
      <c r="A250" s="16" t="s">
        <v>93</v>
      </c>
      <c r="C250" s="284" t="s">
        <v>5</v>
      </c>
      <c r="D250" s="161">
        <v>1</v>
      </c>
      <c r="E250" s="284">
        <v>0.03</v>
      </c>
      <c r="F250" s="284" t="s">
        <v>10263</v>
      </c>
      <c r="G250" s="285">
        <v>1.0000000000000001E-5</v>
      </c>
      <c r="H250" s="285">
        <v>1.0000000000000001E-5</v>
      </c>
      <c r="I250" s="284">
        <v>0.13764307200000001</v>
      </c>
      <c r="J250" s="284">
        <v>1.076551247</v>
      </c>
      <c r="K250" s="284">
        <v>0.21921921899999999</v>
      </c>
      <c r="L250" s="284">
        <v>1.6415869E-2</v>
      </c>
      <c r="M250" s="284">
        <v>1.017058158</v>
      </c>
      <c r="N250" s="284">
        <v>0.933172004</v>
      </c>
    </row>
    <row r="251" spans="1:14" x14ac:dyDescent="0.2">
      <c r="A251" s="16" t="s">
        <v>93</v>
      </c>
      <c r="C251" s="284" t="s">
        <v>5</v>
      </c>
      <c r="D251" s="161">
        <v>1</v>
      </c>
      <c r="E251" s="284">
        <v>0.03</v>
      </c>
      <c r="F251" s="284" t="s">
        <v>10263</v>
      </c>
      <c r="G251" s="285">
        <v>9.9999999999999995E-7</v>
      </c>
      <c r="H251" s="285">
        <v>9.9999999999999995E-7</v>
      </c>
      <c r="I251" s="284">
        <v>4.1092930999999999E-2</v>
      </c>
      <c r="J251" s="284">
        <v>0.72712841800000005</v>
      </c>
      <c r="K251" s="284">
        <v>0.225396825</v>
      </c>
      <c r="L251" s="284">
        <v>0.15635608200000001</v>
      </c>
      <c r="M251" s="284">
        <v>1.017058158</v>
      </c>
      <c r="N251" s="284">
        <v>0.98085031099999997</v>
      </c>
    </row>
    <row r="252" spans="1:14" x14ac:dyDescent="0.2">
      <c r="A252" s="16" t="s">
        <v>93</v>
      </c>
      <c r="C252" s="284" t="s">
        <v>5</v>
      </c>
      <c r="D252" s="161">
        <v>1</v>
      </c>
      <c r="E252" s="284">
        <v>0.03</v>
      </c>
      <c r="F252" s="284" t="s">
        <v>10264</v>
      </c>
      <c r="G252" s="284">
        <v>5.0000000000000001E-3</v>
      </c>
      <c r="H252" s="284">
        <v>1E-3</v>
      </c>
      <c r="I252" s="284">
        <v>1.4965440999999999E-2</v>
      </c>
      <c r="J252" s="284">
        <v>0.73337978100000001</v>
      </c>
      <c r="K252" s="284">
        <v>2.6058632000000002E-2</v>
      </c>
      <c r="L252" s="284">
        <v>1.7121536E-2</v>
      </c>
      <c r="M252" s="284">
        <v>5.1461036000000002E-2</v>
      </c>
      <c r="N252" s="284">
        <v>44.625032160000004</v>
      </c>
    </row>
    <row r="253" spans="1:14" x14ac:dyDescent="0.2">
      <c r="A253" s="16" t="s">
        <v>93</v>
      </c>
      <c r="C253" s="284" t="s">
        <v>5</v>
      </c>
      <c r="D253" s="161">
        <v>1</v>
      </c>
      <c r="E253" s="284">
        <v>0.03</v>
      </c>
      <c r="F253" s="284" t="s">
        <v>10264</v>
      </c>
      <c r="G253" s="284">
        <v>1E-3</v>
      </c>
      <c r="H253" s="284">
        <v>1E-4</v>
      </c>
      <c r="I253" s="284">
        <v>4.6407443E-2</v>
      </c>
      <c r="J253" s="284">
        <v>10.152661999999999</v>
      </c>
      <c r="K253" s="284">
        <v>0.21621621599999999</v>
      </c>
      <c r="L253" s="284">
        <v>0.192</v>
      </c>
      <c r="M253" s="284">
        <v>0.38806662400000003</v>
      </c>
      <c r="N253" s="284">
        <v>45.335060419999998</v>
      </c>
    </row>
    <row r="254" spans="1:14" x14ac:dyDescent="0.2">
      <c r="A254" s="16" t="s">
        <v>93</v>
      </c>
      <c r="C254" s="284" t="s">
        <v>5</v>
      </c>
      <c r="D254" s="161">
        <v>1</v>
      </c>
      <c r="E254" s="284">
        <v>0.03</v>
      </c>
      <c r="F254" s="284" t="s">
        <v>10264</v>
      </c>
      <c r="G254" s="284">
        <v>1E-4</v>
      </c>
      <c r="H254" s="285">
        <v>1.0000000000000001E-5</v>
      </c>
      <c r="I254" s="284">
        <v>0.20211642499999999</v>
      </c>
      <c r="J254" s="284">
        <v>3.9617921200000001</v>
      </c>
      <c r="K254" s="284">
        <v>0</v>
      </c>
      <c r="L254" s="284">
        <v>2.6460859999999999E-2</v>
      </c>
      <c r="M254" s="284">
        <v>0</v>
      </c>
      <c r="N254" s="284">
        <v>4.8717227440000004</v>
      </c>
    </row>
    <row r="255" spans="1:14" x14ac:dyDescent="0.2">
      <c r="A255" s="16" t="s">
        <v>93</v>
      </c>
      <c r="C255" s="284" t="s">
        <v>5</v>
      </c>
      <c r="D255" s="161">
        <v>1</v>
      </c>
      <c r="E255" s="284">
        <v>0.03</v>
      </c>
      <c r="F255" s="284" t="s">
        <v>10264</v>
      </c>
      <c r="G255" s="285">
        <v>5.0000000000000002E-5</v>
      </c>
      <c r="H255" s="285">
        <v>9.9999999999999995E-7</v>
      </c>
      <c r="I255" s="284">
        <v>4.7323269000000001E-2</v>
      </c>
      <c r="J255" s="284">
        <v>0.475412114</v>
      </c>
      <c r="K255" s="284">
        <v>0</v>
      </c>
      <c r="L255" s="284">
        <v>0</v>
      </c>
      <c r="M255" s="284">
        <v>0</v>
      </c>
      <c r="N255" s="284">
        <v>0</v>
      </c>
    </row>
    <row r="256" spans="1:14" x14ac:dyDescent="0.2">
      <c r="A256" s="16" t="s">
        <v>93</v>
      </c>
      <c r="C256" s="284" t="s">
        <v>5</v>
      </c>
      <c r="D256" s="161">
        <v>1</v>
      </c>
      <c r="E256" s="284">
        <v>0.03</v>
      </c>
      <c r="F256" s="284" t="s">
        <v>10264</v>
      </c>
      <c r="G256" s="284">
        <v>2.5000000000000001E-2</v>
      </c>
      <c r="H256" s="284">
        <v>5.0000000000000001E-3</v>
      </c>
      <c r="I256" s="284">
        <v>2.206338E-2</v>
      </c>
      <c r="J256" s="284">
        <v>0.42735789499999999</v>
      </c>
      <c r="K256" s="284">
        <v>0</v>
      </c>
      <c r="L256" s="284">
        <v>0</v>
      </c>
      <c r="M256" s="284">
        <v>0</v>
      </c>
      <c r="N256" s="284">
        <v>0</v>
      </c>
    </row>
    <row r="257" spans="1:14" x14ac:dyDescent="0.2">
      <c r="A257" s="16" t="s">
        <v>93</v>
      </c>
      <c r="C257" s="284" t="s">
        <v>0</v>
      </c>
      <c r="D257" s="161">
        <v>4</v>
      </c>
      <c r="E257" s="284">
        <v>0.95299999999999996</v>
      </c>
      <c r="F257" s="284" t="s">
        <v>10263</v>
      </c>
      <c r="G257" s="284">
        <v>5.0000000000000001E-3</v>
      </c>
      <c r="H257" s="284">
        <v>5.0000000000000001E-3</v>
      </c>
      <c r="I257" s="284">
        <v>1.8904838E-2</v>
      </c>
      <c r="J257" s="284">
        <v>2.5308009199999999</v>
      </c>
      <c r="K257" s="284">
        <v>0.115593419</v>
      </c>
      <c r="L257" s="284">
        <v>0.15163104599999999</v>
      </c>
      <c r="M257" s="284">
        <v>0.216285483</v>
      </c>
      <c r="N257" s="284">
        <v>24.024187170000001</v>
      </c>
    </row>
    <row r="258" spans="1:14" x14ac:dyDescent="0.2">
      <c r="A258" s="16" t="s">
        <v>93</v>
      </c>
      <c r="C258" s="284" t="s">
        <v>0</v>
      </c>
      <c r="D258" s="161">
        <v>4</v>
      </c>
      <c r="E258" s="284">
        <v>0.95299999999999996</v>
      </c>
      <c r="F258" s="284" t="s">
        <v>10263</v>
      </c>
      <c r="G258" s="284">
        <v>1E-3</v>
      </c>
      <c r="H258" s="284">
        <v>1E-3</v>
      </c>
      <c r="I258" s="284">
        <v>6.7717003999999997E-2</v>
      </c>
      <c r="J258" s="284">
        <v>19.631698660000001</v>
      </c>
      <c r="K258" s="284">
        <v>0.21621621599999999</v>
      </c>
      <c r="L258" s="284">
        <v>6.0000000010000001</v>
      </c>
      <c r="M258" s="284">
        <v>0.60726780599999997</v>
      </c>
      <c r="N258" s="284">
        <v>137.67990660000001</v>
      </c>
    </row>
    <row r="259" spans="1:14" x14ac:dyDescent="0.2">
      <c r="A259" s="16" t="s">
        <v>93</v>
      </c>
      <c r="C259" s="284" t="s">
        <v>0</v>
      </c>
      <c r="D259" s="161">
        <v>4</v>
      </c>
      <c r="E259" s="284">
        <v>0.95299999999999996</v>
      </c>
      <c r="F259" s="284" t="s">
        <v>10263</v>
      </c>
      <c r="G259" s="284">
        <v>1E-4</v>
      </c>
      <c r="H259" s="284">
        <v>1E-4</v>
      </c>
      <c r="I259" s="284">
        <v>0.46324885399999999</v>
      </c>
      <c r="J259" s="284">
        <v>25.811729549999999</v>
      </c>
      <c r="K259" s="284">
        <v>0</v>
      </c>
      <c r="L259" s="284">
        <v>0.29907120700000001</v>
      </c>
      <c r="M259" s="284">
        <v>0</v>
      </c>
      <c r="N259" s="284">
        <v>48.696246729999999</v>
      </c>
    </row>
    <row r="260" spans="1:14" x14ac:dyDescent="0.2">
      <c r="A260" s="16" t="s">
        <v>93</v>
      </c>
      <c r="C260" s="284" t="s">
        <v>0</v>
      </c>
      <c r="D260" s="161">
        <v>4</v>
      </c>
      <c r="E260" s="284">
        <v>0.95299999999999996</v>
      </c>
      <c r="F260" s="284" t="s">
        <v>10263</v>
      </c>
      <c r="G260" s="285">
        <v>1.0000000000000001E-5</v>
      </c>
      <c r="H260" s="285">
        <v>1.0000000000000001E-5</v>
      </c>
      <c r="I260" s="284">
        <v>0.14989813900000001</v>
      </c>
      <c r="J260" s="284">
        <v>1.0669457309999999</v>
      </c>
      <c r="K260" s="284">
        <v>0.22329929000000001</v>
      </c>
      <c r="L260" s="284">
        <v>0.289156627</v>
      </c>
      <c r="M260" s="284">
        <v>1.3497609239999999</v>
      </c>
      <c r="N260" s="284">
        <v>0.88559666100000001</v>
      </c>
    </row>
    <row r="261" spans="1:14" x14ac:dyDescent="0.2">
      <c r="A261" s="16" t="s">
        <v>93</v>
      </c>
      <c r="C261" s="284" t="s">
        <v>0</v>
      </c>
      <c r="D261" s="161">
        <v>4</v>
      </c>
      <c r="E261" s="284">
        <v>0.95299999999999996</v>
      </c>
      <c r="F261" s="284" t="s">
        <v>10263</v>
      </c>
      <c r="G261" s="285">
        <v>9.9999999999999995E-7</v>
      </c>
      <c r="H261" s="285">
        <v>9.9999999999999995E-7</v>
      </c>
      <c r="I261" s="284">
        <v>4.7545926000000002E-2</v>
      </c>
      <c r="J261" s="284">
        <v>0.61604329400000002</v>
      </c>
      <c r="K261" s="284">
        <v>0.22641509400000001</v>
      </c>
      <c r="L261" s="284">
        <v>0</v>
      </c>
      <c r="M261" s="284">
        <v>2.1371614270000001</v>
      </c>
      <c r="N261" s="284">
        <v>0.87581994200000002</v>
      </c>
    </row>
    <row r="262" spans="1:14" x14ac:dyDescent="0.2">
      <c r="A262" s="16" t="s">
        <v>93</v>
      </c>
      <c r="C262" s="284" t="s">
        <v>0</v>
      </c>
      <c r="D262" s="161">
        <v>4</v>
      </c>
      <c r="E262" s="284">
        <v>0.95299999999999996</v>
      </c>
      <c r="F262" s="284" t="s">
        <v>10264</v>
      </c>
      <c r="G262" s="284">
        <v>5.0000000000000001E-3</v>
      </c>
      <c r="H262" s="284">
        <v>1E-3</v>
      </c>
      <c r="I262" s="284">
        <v>4.5713716000000001E-2</v>
      </c>
      <c r="J262" s="284">
        <v>14.501529039999999</v>
      </c>
      <c r="K262" s="284">
        <v>0.21333754699999999</v>
      </c>
      <c r="L262" s="284">
        <v>5.5172414000000003E-2</v>
      </c>
      <c r="M262" s="284">
        <v>0.35285783300000001</v>
      </c>
      <c r="N262" s="284">
        <v>136.65600850000001</v>
      </c>
    </row>
    <row r="263" spans="1:14" x14ac:dyDescent="0.2">
      <c r="A263" s="16" t="s">
        <v>93</v>
      </c>
      <c r="C263" s="284" t="s">
        <v>0</v>
      </c>
      <c r="D263" s="161">
        <v>4</v>
      </c>
      <c r="E263" s="284">
        <v>0.95299999999999996</v>
      </c>
      <c r="F263" s="284" t="s">
        <v>10264</v>
      </c>
      <c r="G263" s="284">
        <v>1E-3</v>
      </c>
      <c r="H263" s="284">
        <v>1E-4</v>
      </c>
      <c r="I263" s="284">
        <v>0.37342286899999999</v>
      </c>
      <c r="J263" s="284">
        <v>41.981439559999998</v>
      </c>
      <c r="K263" s="284">
        <v>0</v>
      </c>
      <c r="L263" s="284">
        <v>0.41028638200000001</v>
      </c>
      <c r="M263" s="284">
        <v>0</v>
      </c>
      <c r="N263" s="284">
        <v>91.960454200000001</v>
      </c>
    </row>
    <row r="264" spans="1:14" x14ac:dyDescent="0.2">
      <c r="A264" s="16" t="s">
        <v>93</v>
      </c>
      <c r="C264" s="284" t="s">
        <v>0</v>
      </c>
      <c r="D264" s="161">
        <v>4</v>
      </c>
      <c r="E264" s="284">
        <v>0.95299999999999996</v>
      </c>
      <c r="F264" s="284" t="s">
        <v>10264</v>
      </c>
      <c r="G264" s="284">
        <v>1E-4</v>
      </c>
      <c r="H264" s="285">
        <v>1.0000000000000001E-5</v>
      </c>
      <c r="I264" s="284">
        <v>0.488724239</v>
      </c>
      <c r="J264" s="284">
        <v>4.2372954160000003</v>
      </c>
      <c r="K264" s="284">
        <v>0</v>
      </c>
      <c r="L264" s="284">
        <v>0.28235294100000002</v>
      </c>
      <c r="M264" s="284">
        <v>0</v>
      </c>
      <c r="N264" s="284">
        <v>4.5260310649999997</v>
      </c>
    </row>
    <row r="265" spans="1:14" x14ac:dyDescent="0.2">
      <c r="A265" s="16" t="s">
        <v>93</v>
      </c>
      <c r="C265" s="284" t="s">
        <v>0</v>
      </c>
      <c r="D265" s="161">
        <v>4</v>
      </c>
      <c r="E265" s="284">
        <v>0.95299999999999996</v>
      </c>
      <c r="F265" s="284" t="s">
        <v>10264</v>
      </c>
      <c r="G265" s="285">
        <v>5.0000000000000002E-5</v>
      </c>
      <c r="H265" s="285">
        <v>9.9999999999999995E-7</v>
      </c>
      <c r="I265" s="284">
        <v>5.4516689E-2</v>
      </c>
      <c r="J265" s="284">
        <v>0.58708481099999998</v>
      </c>
      <c r="K265" s="284">
        <v>0</v>
      </c>
      <c r="L265" s="284">
        <v>0.23300970900000001</v>
      </c>
      <c r="M265" s="284">
        <v>0</v>
      </c>
      <c r="N265" s="284">
        <v>4.3187443840000004</v>
      </c>
    </row>
    <row r="266" spans="1:14" x14ac:dyDescent="0.2">
      <c r="A266" s="16" t="s">
        <v>93</v>
      </c>
      <c r="C266" s="284" t="s">
        <v>0</v>
      </c>
      <c r="D266" s="161">
        <v>4</v>
      </c>
      <c r="E266" s="284">
        <v>0.95299999999999996</v>
      </c>
      <c r="F266" s="284" t="s">
        <v>10264</v>
      </c>
      <c r="G266" s="284">
        <v>2.5000000000000001E-2</v>
      </c>
      <c r="H266" s="284">
        <v>5.0000000000000001E-3</v>
      </c>
      <c r="I266" s="284">
        <v>1.7237190999999999E-2</v>
      </c>
      <c r="J266" s="284">
        <v>1.39350745</v>
      </c>
      <c r="K266" s="284">
        <v>0.120547945</v>
      </c>
      <c r="L266" s="284">
        <v>3.9696094000000001E-2</v>
      </c>
      <c r="M266" s="284">
        <v>8.9876186999999996E-2</v>
      </c>
      <c r="N266" s="284">
        <v>91.384823819999994</v>
      </c>
    </row>
    <row r="267" spans="1:14" x14ac:dyDescent="0.2">
      <c r="A267" s="16" t="s">
        <v>93</v>
      </c>
      <c r="C267" s="284" t="s">
        <v>1</v>
      </c>
      <c r="D267" s="161">
        <v>3</v>
      </c>
      <c r="E267" s="284">
        <v>0.91500000000000004</v>
      </c>
      <c r="F267" s="284" t="s">
        <v>10263</v>
      </c>
      <c r="G267" s="284">
        <v>5.0000000000000001E-3</v>
      </c>
      <c r="H267" s="284">
        <v>5.0000000000000001E-3</v>
      </c>
      <c r="I267" s="284">
        <v>1.599254E-2</v>
      </c>
      <c r="J267" s="284">
        <v>1.6624068649999999</v>
      </c>
      <c r="K267" s="284">
        <v>2.7355978E-2</v>
      </c>
      <c r="L267" s="284">
        <v>5.2081686000000002E-2</v>
      </c>
      <c r="M267" s="284">
        <v>0.16031976000000001</v>
      </c>
      <c r="N267" s="284">
        <v>41.63812291</v>
      </c>
    </row>
    <row r="268" spans="1:14" x14ac:dyDescent="0.2">
      <c r="A268" s="16" t="s">
        <v>93</v>
      </c>
      <c r="C268" s="284" t="s">
        <v>1</v>
      </c>
      <c r="D268" s="161">
        <v>3</v>
      </c>
      <c r="E268" s="284">
        <v>0.91500000000000004</v>
      </c>
      <c r="F268" s="284" t="s">
        <v>10263</v>
      </c>
      <c r="G268" s="284">
        <v>1E-3</v>
      </c>
      <c r="H268" s="284">
        <v>1E-3</v>
      </c>
      <c r="I268" s="284">
        <v>4.7277882E-2</v>
      </c>
      <c r="J268" s="284">
        <v>15.962500049999999</v>
      </c>
      <c r="K268" s="284">
        <v>0.21621621599999999</v>
      </c>
      <c r="L268" s="284">
        <v>1.164835165</v>
      </c>
      <c r="M268" s="284">
        <v>0.36601267900000001</v>
      </c>
      <c r="N268" s="284">
        <v>129.16268049999999</v>
      </c>
    </row>
    <row r="269" spans="1:14" x14ac:dyDescent="0.2">
      <c r="A269" s="16" t="s">
        <v>93</v>
      </c>
      <c r="C269" s="284" t="s">
        <v>1</v>
      </c>
      <c r="D269" s="161">
        <v>3</v>
      </c>
      <c r="E269" s="284">
        <v>0.91500000000000004</v>
      </c>
      <c r="F269" s="284" t="s">
        <v>10263</v>
      </c>
      <c r="G269" s="284">
        <v>1E-4</v>
      </c>
      <c r="H269" s="284">
        <v>1E-4</v>
      </c>
      <c r="I269" s="284">
        <v>0.35456262599999999</v>
      </c>
      <c r="J269" s="284">
        <v>24.698196150000001</v>
      </c>
      <c r="K269" s="284">
        <v>0</v>
      </c>
      <c r="L269" s="284">
        <v>0.36363636399999999</v>
      </c>
      <c r="M269" s="284">
        <v>0</v>
      </c>
      <c r="N269" s="284">
        <v>45.422140939999998</v>
      </c>
    </row>
    <row r="270" spans="1:14" x14ac:dyDescent="0.2">
      <c r="A270" s="16" t="s">
        <v>93</v>
      </c>
      <c r="C270" s="284" t="s">
        <v>1</v>
      </c>
      <c r="D270" s="161">
        <v>3</v>
      </c>
      <c r="E270" s="284">
        <v>0.91500000000000004</v>
      </c>
      <c r="F270" s="284" t="s">
        <v>10263</v>
      </c>
      <c r="G270" s="285">
        <v>1.0000000000000001E-5</v>
      </c>
      <c r="H270" s="285">
        <v>1.0000000000000001E-5</v>
      </c>
      <c r="I270" s="284">
        <v>0.18889192899999999</v>
      </c>
      <c r="J270" s="284">
        <v>1.0826224680000001</v>
      </c>
      <c r="K270" s="284">
        <v>0.222222222</v>
      </c>
      <c r="L270" s="284">
        <v>0.36363636399999999</v>
      </c>
      <c r="M270" s="284">
        <v>0.309415316</v>
      </c>
      <c r="N270" s="284">
        <v>0.949191495</v>
      </c>
    </row>
    <row r="271" spans="1:14" x14ac:dyDescent="0.2">
      <c r="A271" s="16" t="s">
        <v>93</v>
      </c>
      <c r="C271" s="284" t="s">
        <v>1</v>
      </c>
      <c r="D271" s="161">
        <v>3</v>
      </c>
      <c r="E271" s="284">
        <v>0.91500000000000004</v>
      </c>
      <c r="F271" s="284" t="s">
        <v>10263</v>
      </c>
      <c r="G271" s="285">
        <v>9.9999999999999995E-7</v>
      </c>
      <c r="H271" s="285">
        <v>9.9999999999999995E-7</v>
      </c>
      <c r="I271" s="284">
        <v>3.9025674000000003E-2</v>
      </c>
      <c r="J271" s="284">
        <v>0.60198298900000002</v>
      </c>
      <c r="K271" s="284">
        <v>0.222222222</v>
      </c>
      <c r="L271" s="284">
        <v>0.36363636399999999</v>
      </c>
      <c r="M271" s="284">
        <v>0.309415316</v>
      </c>
      <c r="N271" s="284">
        <v>1.0137375959999999</v>
      </c>
    </row>
    <row r="272" spans="1:14" x14ac:dyDescent="0.2">
      <c r="A272" s="16" t="s">
        <v>93</v>
      </c>
      <c r="C272" s="284" t="s">
        <v>1</v>
      </c>
      <c r="D272" s="161">
        <v>3</v>
      </c>
      <c r="E272" s="284">
        <v>0.91500000000000004</v>
      </c>
      <c r="F272" s="284" t="s">
        <v>10264</v>
      </c>
      <c r="G272" s="284">
        <v>5.0000000000000001E-3</v>
      </c>
      <c r="H272" s="284">
        <v>1E-3</v>
      </c>
      <c r="I272" s="284">
        <v>3.4842431E-2</v>
      </c>
      <c r="J272" s="284">
        <v>8.7806981939999993</v>
      </c>
      <c r="K272" s="284">
        <v>0.218181818</v>
      </c>
      <c r="L272" s="284">
        <v>0</v>
      </c>
      <c r="M272" s="284">
        <v>0.21586913699999999</v>
      </c>
      <c r="N272" s="284">
        <v>142.37365070000001</v>
      </c>
    </row>
    <row r="273" spans="1:14" x14ac:dyDescent="0.2">
      <c r="A273" s="16" t="s">
        <v>93</v>
      </c>
      <c r="C273" s="284" t="s">
        <v>1</v>
      </c>
      <c r="D273" s="161">
        <v>3</v>
      </c>
      <c r="E273" s="284">
        <v>0.91500000000000004</v>
      </c>
      <c r="F273" s="284" t="s">
        <v>10264</v>
      </c>
      <c r="G273" s="284">
        <v>1E-3</v>
      </c>
      <c r="H273" s="284">
        <v>1E-4</v>
      </c>
      <c r="I273" s="284">
        <v>0.27310526000000002</v>
      </c>
      <c r="J273" s="284">
        <v>37.954907669999997</v>
      </c>
      <c r="K273" s="284">
        <v>0</v>
      </c>
      <c r="L273" s="284">
        <v>0.71657753999999996</v>
      </c>
      <c r="M273" s="284">
        <v>0</v>
      </c>
      <c r="N273" s="284">
        <v>73.044611950000004</v>
      </c>
    </row>
    <row r="274" spans="1:14" x14ac:dyDescent="0.2">
      <c r="A274" s="16" t="s">
        <v>93</v>
      </c>
      <c r="C274" s="284" t="s">
        <v>1</v>
      </c>
      <c r="D274" s="161">
        <v>3</v>
      </c>
      <c r="E274" s="284">
        <v>0.91500000000000004</v>
      </c>
      <c r="F274" s="284" t="s">
        <v>10264</v>
      </c>
      <c r="G274" s="284">
        <v>1E-4</v>
      </c>
      <c r="H274" s="285">
        <v>1.0000000000000001E-5</v>
      </c>
      <c r="I274" s="284">
        <v>0.49007460600000002</v>
      </c>
      <c r="J274" s="284">
        <v>4.1805133520000002</v>
      </c>
      <c r="K274" s="284">
        <v>0</v>
      </c>
      <c r="L274" s="284">
        <v>0.11320754700000001</v>
      </c>
      <c r="M274" s="284">
        <v>0</v>
      </c>
      <c r="N274" s="284">
        <v>4.4741348179999996</v>
      </c>
    </row>
    <row r="275" spans="1:14" x14ac:dyDescent="0.2">
      <c r="A275" s="16" t="s">
        <v>93</v>
      </c>
      <c r="C275" s="284" t="s">
        <v>1</v>
      </c>
      <c r="D275" s="161">
        <v>3</v>
      </c>
      <c r="E275" s="284">
        <v>0.91500000000000004</v>
      </c>
      <c r="F275" s="284" t="s">
        <v>10264</v>
      </c>
      <c r="G275" s="285">
        <v>5.0000000000000002E-5</v>
      </c>
      <c r="H275" s="285">
        <v>9.9999999999999995E-7</v>
      </c>
      <c r="I275" s="284">
        <v>3.1150837000000001E-2</v>
      </c>
      <c r="J275" s="284">
        <v>0.56460075200000004</v>
      </c>
      <c r="K275" s="284">
        <v>0</v>
      </c>
      <c r="L275" s="284">
        <v>0.28571428599999998</v>
      </c>
      <c r="M275" s="284">
        <v>0</v>
      </c>
      <c r="N275" s="284">
        <v>4.2494978789999998</v>
      </c>
    </row>
    <row r="276" spans="1:14" x14ac:dyDescent="0.2">
      <c r="A276" s="16" t="s">
        <v>93</v>
      </c>
      <c r="C276" s="284" t="s">
        <v>1</v>
      </c>
      <c r="D276" s="161">
        <v>3</v>
      </c>
      <c r="E276" s="284">
        <v>0.91500000000000004</v>
      </c>
      <c r="F276" s="284" t="s">
        <v>10264</v>
      </c>
      <c r="G276" s="284">
        <v>2.5000000000000001E-2</v>
      </c>
      <c r="H276" s="284">
        <v>5.0000000000000001E-3</v>
      </c>
      <c r="I276" s="284">
        <v>1.3159868999999999E-2</v>
      </c>
      <c r="J276" s="284">
        <v>0.83923678000000002</v>
      </c>
      <c r="K276" s="284">
        <v>2.4381786999999999E-2</v>
      </c>
      <c r="L276" s="284">
        <v>1.5645372000000001E-2</v>
      </c>
      <c r="M276" s="284">
        <v>7.5954644000000002E-2</v>
      </c>
      <c r="N276" s="284">
        <v>70.675652349999993</v>
      </c>
    </row>
    <row r="277" spans="1:14" x14ac:dyDescent="0.2">
      <c r="A277" s="16" t="s">
        <v>93</v>
      </c>
      <c r="C277" s="284" t="s">
        <v>2</v>
      </c>
      <c r="D277" s="161">
        <v>6</v>
      </c>
      <c r="E277" s="284">
        <v>1.35</v>
      </c>
      <c r="F277" s="284" t="s">
        <v>10263</v>
      </c>
      <c r="G277" s="284">
        <v>5.0000000000000001E-3</v>
      </c>
      <c r="H277" s="284">
        <v>5.0000000000000001E-3</v>
      </c>
      <c r="I277" s="284">
        <v>7084421.8080000002</v>
      </c>
      <c r="J277" s="284">
        <v>19989.02895</v>
      </c>
      <c r="K277" s="284">
        <v>0</v>
      </c>
      <c r="L277" s="284">
        <v>0</v>
      </c>
      <c r="M277" s="284">
        <v>0</v>
      </c>
      <c r="N277" s="284">
        <v>0</v>
      </c>
    </row>
    <row r="278" spans="1:14" x14ac:dyDescent="0.2">
      <c r="A278" s="16" t="s">
        <v>93</v>
      </c>
      <c r="C278" s="284" t="s">
        <v>2</v>
      </c>
      <c r="D278" s="161">
        <v>6</v>
      </c>
      <c r="E278" s="284">
        <v>1.35</v>
      </c>
      <c r="F278" s="284" t="s">
        <v>10263</v>
      </c>
      <c r="G278" s="284">
        <v>1E-3</v>
      </c>
      <c r="H278" s="284">
        <v>1E-3</v>
      </c>
      <c r="I278" s="284">
        <v>456673.3077</v>
      </c>
      <c r="J278" s="284">
        <v>5075.0734519999996</v>
      </c>
      <c r="K278" s="284">
        <v>0</v>
      </c>
      <c r="L278" s="284">
        <v>0</v>
      </c>
      <c r="M278" s="284">
        <v>0</v>
      </c>
      <c r="N278" s="284">
        <v>0</v>
      </c>
    </row>
    <row r="279" spans="1:14" x14ac:dyDescent="0.2">
      <c r="A279" s="16" t="s">
        <v>93</v>
      </c>
      <c r="C279" s="284" t="s">
        <v>2</v>
      </c>
      <c r="D279" s="161">
        <v>6</v>
      </c>
      <c r="E279" s="284">
        <v>1.35</v>
      </c>
      <c r="F279" s="284" t="s">
        <v>10263</v>
      </c>
      <c r="G279" s="284">
        <v>1E-4</v>
      </c>
      <c r="H279" s="284">
        <v>1E-4</v>
      </c>
      <c r="I279" s="284">
        <v>350.54817530000003</v>
      </c>
      <c r="J279" s="284">
        <v>135.69019499999999</v>
      </c>
      <c r="K279" s="284">
        <v>0</v>
      </c>
      <c r="L279" s="284">
        <v>0</v>
      </c>
      <c r="M279" s="284">
        <v>0</v>
      </c>
      <c r="N279" s="284">
        <v>0</v>
      </c>
    </row>
    <row r="280" spans="1:14" x14ac:dyDescent="0.2">
      <c r="A280" s="16" t="s">
        <v>93</v>
      </c>
      <c r="C280" s="284" t="s">
        <v>2</v>
      </c>
      <c r="D280" s="161">
        <v>6</v>
      </c>
      <c r="E280" s="284">
        <v>1.35</v>
      </c>
      <c r="F280" s="284" t="s">
        <v>10263</v>
      </c>
      <c r="G280" s="285">
        <v>1.0000000000000001E-5</v>
      </c>
      <c r="H280" s="285">
        <v>1.0000000000000001E-5</v>
      </c>
      <c r="I280" s="284">
        <v>0.19987538399999999</v>
      </c>
      <c r="J280" s="284">
        <v>1.1072312950000001</v>
      </c>
      <c r="K280" s="284">
        <v>0.22429906499999999</v>
      </c>
      <c r="L280" s="284">
        <v>2.0716911000000001E-2</v>
      </c>
      <c r="M280" s="284">
        <v>1.8047168810000001</v>
      </c>
      <c r="N280" s="284">
        <v>0.91934533500000004</v>
      </c>
    </row>
    <row r="281" spans="1:14" x14ac:dyDescent="0.2">
      <c r="A281" s="16" t="s">
        <v>93</v>
      </c>
      <c r="C281" s="284" t="s">
        <v>2</v>
      </c>
      <c r="D281" s="161">
        <v>6</v>
      </c>
      <c r="E281" s="284">
        <v>1.35</v>
      </c>
      <c r="F281" s="284" t="s">
        <v>10263</v>
      </c>
      <c r="G281" s="285">
        <v>9.9999999999999995E-7</v>
      </c>
      <c r="H281" s="285">
        <v>9.9999999999999995E-7</v>
      </c>
      <c r="I281" s="284">
        <v>3.9788695999999998E-2</v>
      </c>
      <c r="J281" s="284">
        <v>0.65354006399999998</v>
      </c>
      <c r="K281" s="284">
        <v>0</v>
      </c>
      <c r="L281" s="284">
        <v>0.61538461499999997</v>
      </c>
      <c r="M281" s="284">
        <v>0</v>
      </c>
      <c r="N281" s="284">
        <v>0.83329957899999996</v>
      </c>
    </row>
    <row r="282" spans="1:14" x14ac:dyDescent="0.2">
      <c r="A282" s="16" t="s">
        <v>93</v>
      </c>
      <c r="C282" s="284" t="s">
        <v>2</v>
      </c>
      <c r="D282" s="161">
        <v>6</v>
      </c>
      <c r="E282" s="284">
        <v>1.35</v>
      </c>
      <c r="F282" s="284" t="s">
        <v>10264</v>
      </c>
      <c r="G282" s="284">
        <v>5.0000000000000001E-3</v>
      </c>
      <c r="H282" s="284">
        <v>1E-3</v>
      </c>
      <c r="I282" s="284">
        <v>372771.31670000002</v>
      </c>
      <c r="J282" s="284">
        <v>4585.226251</v>
      </c>
      <c r="K282" s="284">
        <v>0</v>
      </c>
      <c r="L282" s="284">
        <v>0</v>
      </c>
      <c r="M282" s="284">
        <v>0</v>
      </c>
      <c r="N282" s="284">
        <v>0</v>
      </c>
    </row>
    <row r="283" spans="1:14" x14ac:dyDescent="0.2">
      <c r="A283" s="16" t="s">
        <v>93</v>
      </c>
      <c r="C283" s="284" t="s">
        <v>2</v>
      </c>
      <c r="D283" s="161">
        <v>6</v>
      </c>
      <c r="E283" s="284">
        <v>1.35</v>
      </c>
      <c r="F283" s="284" t="s">
        <v>10264</v>
      </c>
      <c r="G283" s="284">
        <v>1E-3</v>
      </c>
      <c r="H283" s="284">
        <v>1E-4</v>
      </c>
      <c r="I283" s="284">
        <v>2963.2852029999999</v>
      </c>
      <c r="J283" s="284">
        <v>405.75914340000003</v>
      </c>
      <c r="K283" s="284">
        <v>0</v>
      </c>
      <c r="L283" s="284">
        <v>0</v>
      </c>
      <c r="M283" s="284">
        <v>0</v>
      </c>
      <c r="N283" s="284">
        <v>0</v>
      </c>
    </row>
    <row r="284" spans="1:14" x14ac:dyDescent="0.2">
      <c r="A284" s="16" t="s">
        <v>93</v>
      </c>
      <c r="C284" s="284" t="s">
        <v>2</v>
      </c>
      <c r="D284" s="161">
        <v>6</v>
      </c>
      <c r="E284" s="284">
        <v>1.35</v>
      </c>
      <c r="F284" s="284" t="s">
        <v>10264</v>
      </c>
      <c r="G284" s="284">
        <v>1E-4</v>
      </c>
      <c r="H284" s="285">
        <v>1.0000000000000001E-5</v>
      </c>
      <c r="I284" s="284">
        <v>1.805195286</v>
      </c>
      <c r="J284" s="284">
        <v>4.5078769679999997</v>
      </c>
      <c r="K284" s="284">
        <v>0</v>
      </c>
      <c r="L284" s="284">
        <v>0.162064826</v>
      </c>
      <c r="M284" s="284">
        <v>0</v>
      </c>
      <c r="N284" s="284">
        <v>4.3017867000000001</v>
      </c>
    </row>
    <row r="285" spans="1:14" x14ac:dyDescent="0.2">
      <c r="A285" s="16" t="s">
        <v>93</v>
      </c>
      <c r="C285" s="284" t="s">
        <v>2</v>
      </c>
      <c r="D285" s="161">
        <v>6</v>
      </c>
      <c r="E285" s="284">
        <v>1.35</v>
      </c>
      <c r="F285" s="284" t="s">
        <v>10264</v>
      </c>
      <c r="G285" s="285">
        <v>5.0000000000000002E-5</v>
      </c>
      <c r="H285" s="285">
        <v>9.9999999999999995E-7</v>
      </c>
      <c r="I285" s="284">
        <v>5.8743389E-2</v>
      </c>
      <c r="J285" s="284">
        <v>0.56684889599999999</v>
      </c>
      <c r="K285" s="284">
        <v>0</v>
      </c>
      <c r="L285" s="284">
        <v>0.172335601</v>
      </c>
      <c r="M285" s="284">
        <v>0</v>
      </c>
      <c r="N285" s="284">
        <v>4.2579613810000003</v>
      </c>
    </row>
    <row r="286" spans="1:14" x14ac:dyDescent="0.2">
      <c r="A286" s="16" t="s">
        <v>93</v>
      </c>
      <c r="C286" s="284" t="s">
        <v>2</v>
      </c>
      <c r="D286" s="161">
        <v>6</v>
      </c>
      <c r="E286" s="284">
        <v>1.35</v>
      </c>
      <c r="F286" s="284" t="s">
        <v>10264</v>
      </c>
      <c r="G286" s="284">
        <v>2.5000000000000001E-2</v>
      </c>
      <c r="H286" s="284">
        <v>5.0000000000000001E-3</v>
      </c>
      <c r="I286" s="284">
        <v>2187763.8870000001</v>
      </c>
      <c r="J286" s="284">
        <v>11108.098900000001</v>
      </c>
      <c r="K286" s="284">
        <v>0</v>
      </c>
      <c r="L286" s="284">
        <v>0</v>
      </c>
      <c r="M286" s="284">
        <v>0</v>
      </c>
      <c r="N286" s="284">
        <v>0</v>
      </c>
    </row>
    <row r="287" spans="1:14" x14ac:dyDescent="0.2">
      <c r="A287" s="16" t="s">
        <v>93</v>
      </c>
      <c r="C287" s="284" t="s">
        <v>3</v>
      </c>
      <c r="D287" s="161">
        <v>2</v>
      </c>
      <c r="E287" s="284">
        <v>0.88</v>
      </c>
      <c r="F287" s="284" t="s">
        <v>10263</v>
      </c>
      <c r="G287" s="284">
        <v>5.0000000000000001E-3</v>
      </c>
      <c r="H287" s="284">
        <v>5.0000000000000001E-3</v>
      </c>
      <c r="I287" s="284">
        <v>1.3197369E-2</v>
      </c>
      <c r="J287" s="284">
        <v>1.368966052</v>
      </c>
      <c r="K287" s="284">
        <v>2.2304833E-2</v>
      </c>
      <c r="L287" s="284">
        <v>1.9169328999999999E-2</v>
      </c>
      <c r="M287" s="284">
        <v>8.6185921999999998E-2</v>
      </c>
      <c r="N287" s="284">
        <v>37.58162703</v>
      </c>
    </row>
    <row r="288" spans="1:14" x14ac:dyDescent="0.2">
      <c r="A288" s="16" t="s">
        <v>93</v>
      </c>
      <c r="C288" s="284" t="s">
        <v>3</v>
      </c>
      <c r="D288" s="161">
        <v>2</v>
      </c>
      <c r="E288" s="284">
        <v>0.88</v>
      </c>
      <c r="F288" s="284" t="s">
        <v>10263</v>
      </c>
      <c r="G288" s="284">
        <v>1E-3</v>
      </c>
      <c r="H288" s="284">
        <v>1E-3</v>
      </c>
      <c r="I288" s="284">
        <v>3.7721744000000001E-2</v>
      </c>
      <c r="J288" s="284">
        <v>9.0420609459999994</v>
      </c>
      <c r="K288" s="284">
        <v>0.21621621599999999</v>
      </c>
      <c r="L288" s="284">
        <v>0.30379746800000001</v>
      </c>
      <c r="M288" s="284">
        <v>0.29956146500000003</v>
      </c>
      <c r="N288" s="284">
        <v>59.21850113</v>
      </c>
    </row>
    <row r="289" spans="1:14" x14ac:dyDescent="0.2">
      <c r="A289" s="16" t="s">
        <v>93</v>
      </c>
      <c r="C289" s="284" t="s">
        <v>3</v>
      </c>
      <c r="D289" s="161">
        <v>2</v>
      </c>
      <c r="E289" s="284">
        <v>0.88</v>
      </c>
      <c r="F289" s="284" t="s">
        <v>10263</v>
      </c>
      <c r="G289" s="284">
        <v>1E-4</v>
      </c>
      <c r="H289" s="284">
        <v>1E-4</v>
      </c>
      <c r="I289" s="284">
        <v>0.28410558200000002</v>
      </c>
      <c r="J289" s="284">
        <v>23.60826716</v>
      </c>
      <c r="K289" s="284">
        <v>0</v>
      </c>
      <c r="L289" s="284">
        <v>0.53359683800000002</v>
      </c>
      <c r="M289" s="284">
        <v>0</v>
      </c>
      <c r="N289" s="284">
        <v>42.68667739</v>
      </c>
    </row>
    <row r="290" spans="1:14" x14ac:dyDescent="0.2">
      <c r="A290" s="16" t="s">
        <v>93</v>
      </c>
      <c r="C290" s="284" t="s">
        <v>3</v>
      </c>
      <c r="D290" s="161">
        <v>2</v>
      </c>
      <c r="E290" s="284">
        <v>0.88</v>
      </c>
      <c r="F290" s="284" t="s">
        <v>10263</v>
      </c>
      <c r="G290" s="285">
        <v>1.0000000000000001E-5</v>
      </c>
      <c r="H290" s="285">
        <v>1.0000000000000001E-5</v>
      </c>
      <c r="I290" s="284">
        <v>0.16757575299999999</v>
      </c>
      <c r="J290" s="284">
        <v>1.086111346</v>
      </c>
      <c r="K290" s="284">
        <v>0.22429906499999999</v>
      </c>
      <c r="L290" s="284">
        <v>0.20689655200000001</v>
      </c>
      <c r="M290" s="284">
        <v>0.92095672900000003</v>
      </c>
      <c r="N290" s="284">
        <v>1.0043365040000001</v>
      </c>
    </row>
    <row r="291" spans="1:14" x14ac:dyDescent="0.2">
      <c r="A291" s="16" t="s">
        <v>93</v>
      </c>
      <c r="C291" s="284" t="s">
        <v>3</v>
      </c>
      <c r="D291" s="161">
        <v>2</v>
      </c>
      <c r="E291" s="284">
        <v>0.88</v>
      </c>
      <c r="F291" s="284" t="s">
        <v>10263</v>
      </c>
      <c r="G291" s="285">
        <v>9.9999999999999995E-7</v>
      </c>
      <c r="H291" s="285">
        <v>9.9999999999999995E-7</v>
      </c>
      <c r="I291" s="284">
        <v>2.8991269E-2</v>
      </c>
      <c r="J291" s="284">
        <v>0.49750033100000002</v>
      </c>
      <c r="K291" s="284">
        <v>0.22429906499999999</v>
      </c>
      <c r="L291" s="284">
        <v>1.1030348000000001E-2</v>
      </c>
      <c r="M291" s="284">
        <v>0.90554182299999997</v>
      </c>
      <c r="N291" s="284">
        <v>1.0785540220000001</v>
      </c>
    </row>
    <row r="292" spans="1:14" x14ac:dyDescent="0.2">
      <c r="A292" s="16" t="s">
        <v>93</v>
      </c>
      <c r="C292" s="284" t="s">
        <v>3</v>
      </c>
      <c r="D292" s="161">
        <v>2</v>
      </c>
      <c r="E292" s="284">
        <v>0.88</v>
      </c>
      <c r="F292" s="284" t="s">
        <v>10264</v>
      </c>
      <c r="G292" s="284">
        <v>5.0000000000000001E-3</v>
      </c>
      <c r="H292" s="284">
        <v>1E-3</v>
      </c>
      <c r="I292" s="284">
        <v>3.0705639E-2</v>
      </c>
      <c r="J292" s="284">
        <v>4.2379989990000002</v>
      </c>
      <c r="K292" s="284">
        <v>3.6754348999999999E-2</v>
      </c>
      <c r="L292" s="284">
        <v>0.11412306899999999</v>
      </c>
      <c r="M292" s="284">
        <v>0.46149873499999999</v>
      </c>
      <c r="N292" s="284">
        <v>101.7712774</v>
      </c>
    </row>
    <row r="293" spans="1:14" x14ac:dyDescent="0.2">
      <c r="A293" s="16" t="s">
        <v>93</v>
      </c>
      <c r="C293" s="284" t="s">
        <v>3</v>
      </c>
      <c r="D293" s="161">
        <v>2</v>
      </c>
      <c r="E293" s="284">
        <v>0.88</v>
      </c>
      <c r="F293" s="284" t="s">
        <v>10264</v>
      </c>
      <c r="G293" s="284">
        <v>1E-3</v>
      </c>
      <c r="H293" s="284">
        <v>1E-4</v>
      </c>
      <c r="I293" s="284">
        <v>0.19880902</v>
      </c>
      <c r="J293" s="284">
        <v>37.427948200000003</v>
      </c>
      <c r="K293" s="284">
        <v>0.21621621599999999</v>
      </c>
      <c r="L293" s="284">
        <v>0.70288624799999999</v>
      </c>
      <c r="M293" s="284">
        <v>10.61683242</v>
      </c>
      <c r="N293" s="284">
        <v>63.640447369999997</v>
      </c>
    </row>
    <row r="294" spans="1:14" x14ac:dyDescent="0.2">
      <c r="A294" s="16" t="s">
        <v>93</v>
      </c>
      <c r="C294" s="284" t="s">
        <v>3</v>
      </c>
      <c r="D294" s="161">
        <v>2</v>
      </c>
      <c r="E294" s="284">
        <v>0.88</v>
      </c>
      <c r="F294" s="284" t="s">
        <v>10264</v>
      </c>
      <c r="G294" s="284">
        <v>1E-4</v>
      </c>
      <c r="H294" s="285">
        <v>1.0000000000000001E-5</v>
      </c>
      <c r="I294" s="284">
        <v>0.47603880599999998</v>
      </c>
      <c r="J294" s="284">
        <v>4.1478809559999998</v>
      </c>
      <c r="K294" s="284">
        <v>0</v>
      </c>
      <c r="L294" s="284">
        <v>0.322510823</v>
      </c>
      <c r="M294" s="284">
        <v>0</v>
      </c>
      <c r="N294" s="284">
        <v>4.336122778</v>
      </c>
    </row>
    <row r="295" spans="1:14" x14ac:dyDescent="0.2">
      <c r="A295" s="16" t="s">
        <v>93</v>
      </c>
      <c r="C295" s="284" t="s">
        <v>3</v>
      </c>
      <c r="D295" s="161">
        <v>2</v>
      </c>
      <c r="E295" s="284">
        <v>0.88</v>
      </c>
      <c r="F295" s="284" t="s">
        <v>10264</v>
      </c>
      <c r="G295" s="285">
        <v>5.0000000000000002E-5</v>
      </c>
      <c r="H295" s="285">
        <v>9.9999999999999995E-7</v>
      </c>
      <c r="I295" s="284">
        <v>5.5142268000000001E-2</v>
      </c>
      <c r="J295" s="284">
        <v>0.521236335</v>
      </c>
      <c r="K295" s="284">
        <v>0.21621621599999999</v>
      </c>
      <c r="L295" s="284">
        <v>0.31168831200000002</v>
      </c>
      <c r="M295" s="284">
        <v>0.32175524100000003</v>
      </c>
      <c r="N295" s="284">
        <v>2.1170046249999999</v>
      </c>
    </row>
    <row r="296" spans="1:14" x14ac:dyDescent="0.2">
      <c r="A296" s="16" t="s">
        <v>93</v>
      </c>
      <c r="C296" s="284" t="s">
        <v>3</v>
      </c>
      <c r="D296" s="161">
        <v>2</v>
      </c>
      <c r="E296" s="284">
        <v>0.88</v>
      </c>
      <c r="F296" s="284" t="s">
        <v>10264</v>
      </c>
      <c r="G296" s="284">
        <v>2.5000000000000001E-2</v>
      </c>
      <c r="H296" s="284">
        <v>5.0000000000000001E-3</v>
      </c>
      <c r="I296" s="284">
        <v>1.7920077E-2</v>
      </c>
      <c r="J296" s="284">
        <v>0.69052895199999997</v>
      </c>
      <c r="K296" s="284">
        <v>2.9925186999999999E-2</v>
      </c>
      <c r="L296" s="284">
        <v>6.8571429000000003E-2</v>
      </c>
      <c r="M296" s="284">
        <v>5.3163747999999997E-2</v>
      </c>
      <c r="N296" s="284">
        <v>42.057739949999998</v>
      </c>
    </row>
    <row r="297" spans="1:14" x14ac:dyDescent="0.2">
      <c r="A297" s="16" t="s">
        <v>93</v>
      </c>
      <c r="C297" s="284" t="s">
        <v>23</v>
      </c>
      <c r="D297" s="161">
        <v>5</v>
      </c>
      <c r="E297" s="284">
        <v>1.06</v>
      </c>
      <c r="F297" s="284" t="s">
        <v>10263</v>
      </c>
      <c r="G297" s="284">
        <v>5.0000000000000001E-3</v>
      </c>
      <c r="H297" s="284">
        <v>5.0000000000000001E-3</v>
      </c>
      <c r="I297" s="284">
        <v>579313.53090000001</v>
      </c>
      <c r="J297" s="284">
        <v>5716.0544579999996</v>
      </c>
      <c r="K297" s="284">
        <v>0</v>
      </c>
      <c r="L297" s="284">
        <v>0</v>
      </c>
      <c r="M297" s="284">
        <v>0</v>
      </c>
      <c r="N297" s="284">
        <v>0</v>
      </c>
    </row>
    <row r="298" spans="1:14" x14ac:dyDescent="0.2">
      <c r="A298" s="16" t="s">
        <v>93</v>
      </c>
      <c r="C298" s="284" t="s">
        <v>23</v>
      </c>
      <c r="D298" s="161">
        <v>5</v>
      </c>
      <c r="E298" s="284">
        <v>1.06</v>
      </c>
      <c r="F298" s="284" t="s">
        <v>10263</v>
      </c>
      <c r="G298" s="284">
        <v>1E-3</v>
      </c>
      <c r="H298" s="284">
        <v>1E-3</v>
      </c>
      <c r="I298" s="284">
        <v>17996.963830000001</v>
      </c>
      <c r="J298" s="284">
        <v>1012.626186</v>
      </c>
      <c r="K298" s="284">
        <v>0</v>
      </c>
      <c r="L298" s="284">
        <v>0</v>
      </c>
      <c r="M298" s="284">
        <v>0</v>
      </c>
      <c r="N298" s="284">
        <v>0</v>
      </c>
    </row>
    <row r="299" spans="1:14" x14ac:dyDescent="0.2">
      <c r="A299" s="16" t="s">
        <v>93</v>
      </c>
      <c r="C299" s="284" t="s">
        <v>23</v>
      </c>
      <c r="D299" s="161">
        <v>5</v>
      </c>
      <c r="E299" s="284">
        <v>1.06</v>
      </c>
      <c r="F299" s="284" t="s">
        <v>10263</v>
      </c>
      <c r="G299" s="284">
        <v>1E-4</v>
      </c>
      <c r="H299" s="284">
        <v>1E-4</v>
      </c>
      <c r="I299" s="284">
        <v>8.3087348520000006</v>
      </c>
      <c r="J299" s="284">
        <v>35.562721029999999</v>
      </c>
      <c r="K299" s="284">
        <v>0</v>
      </c>
      <c r="L299" s="284">
        <v>0.324324324</v>
      </c>
      <c r="M299" s="284">
        <v>0</v>
      </c>
      <c r="N299" s="284">
        <v>55.060033990000001</v>
      </c>
    </row>
    <row r="300" spans="1:14" x14ac:dyDescent="0.2">
      <c r="A300" s="16" t="s">
        <v>93</v>
      </c>
      <c r="C300" s="284" t="s">
        <v>23</v>
      </c>
      <c r="D300" s="161">
        <v>5</v>
      </c>
      <c r="E300" s="284">
        <v>1.06</v>
      </c>
      <c r="F300" s="284" t="s">
        <v>10263</v>
      </c>
      <c r="G300" s="285">
        <v>1.0000000000000001E-5</v>
      </c>
      <c r="H300" s="285">
        <v>1.0000000000000001E-5</v>
      </c>
      <c r="I300" s="284">
        <v>0.16621372800000001</v>
      </c>
      <c r="J300" s="284">
        <v>1.064155795</v>
      </c>
      <c r="K300" s="284">
        <v>0.20869565200000001</v>
      </c>
      <c r="L300" s="284">
        <v>3.4934498000000001E-2</v>
      </c>
      <c r="M300" s="284">
        <v>0.45437365800000001</v>
      </c>
      <c r="N300" s="284">
        <v>0.97657201999999999</v>
      </c>
    </row>
    <row r="301" spans="1:14" x14ac:dyDescent="0.2">
      <c r="A301" s="16" t="s">
        <v>93</v>
      </c>
      <c r="C301" s="284" t="s">
        <v>23</v>
      </c>
      <c r="D301" s="161">
        <v>5</v>
      </c>
      <c r="E301" s="284">
        <v>1.06</v>
      </c>
      <c r="F301" s="284" t="s">
        <v>10263</v>
      </c>
      <c r="G301" s="285">
        <v>9.9999999999999995E-7</v>
      </c>
      <c r="H301" s="285">
        <v>9.9999999999999995E-7</v>
      </c>
      <c r="I301" s="284">
        <v>4.1865302E-2</v>
      </c>
      <c r="J301" s="284">
        <v>0.67714826699999997</v>
      </c>
      <c r="K301" s="284">
        <v>0.21343873499999999</v>
      </c>
      <c r="L301" s="284">
        <v>0.324324324</v>
      </c>
      <c r="M301" s="284">
        <v>0.79070889499999997</v>
      </c>
      <c r="N301" s="284">
        <v>0.94611763199999999</v>
      </c>
    </row>
    <row r="302" spans="1:14" x14ac:dyDescent="0.2">
      <c r="A302" s="16" t="s">
        <v>93</v>
      </c>
      <c r="C302" s="284" t="s">
        <v>23</v>
      </c>
      <c r="D302" s="161">
        <v>5</v>
      </c>
      <c r="E302" s="284">
        <v>1.06</v>
      </c>
      <c r="F302" s="284" t="s">
        <v>10264</v>
      </c>
      <c r="G302" s="284">
        <v>5.0000000000000001E-3</v>
      </c>
      <c r="H302" s="284">
        <v>1E-3</v>
      </c>
      <c r="I302" s="284">
        <v>24370.055830000001</v>
      </c>
      <c r="J302" s="284">
        <v>1174.6944530000001</v>
      </c>
      <c r="K302" s="284">
        <v>0</v>
      </c>
      <c r="L302" s="284">
        <v>0</v>
      </c>
      <c r="M302" s="284">
        <v>0</v>
      </c>
      <c r="N302" s="284">
        <v>0</v>
      </c>
    </row>
    <row r="303" spans="1:14" x14ac:dyDescent="0.2">
      <c r="A303" s="16" t="s">
        <v>93</v>
      </c>
      <c r="C303" s="284" t="s">
        <v>23</v>
      </c>
      <c r="D303" s="161">
        <v>5</v>
      </c>
      <c r="E303" s="284">
        <v>1.06</v>
      </c>
      <c r="F303" s="284" t="s">
        <v>10264</v>
      </c>
      <c r="G303" s="284">
        <v>1E-3</v>
      </c>
      <c r="H303" s="284">
        <v>1E-4</v>
      </c>
      <c r="I303" s="284">
        <v>76.516036709999995</v>
      </c>
      <c r="J303" s="284">
        <v>85.499120629999993</v>
      </c>
      <c r="K303" s="284">
        <v>0</v>
      </c>
      <c r="L303" s="284">
        <v>0</v>
      </c>
      <c r="M303" s="284">
        <v>0</v>
      </c>
      <c r="N303" s="284">
        <v>0</v>
      </c>
    </row>
    <row r="304" spans="1:14" x14ac:dyDescent="0.2">
      <c r="A304" s="16" t="s">
        <v>93</v>
      </c>
      <c r="C304" s="284" t="s">
        <v>23</v>
      </c>
      <c r="D304" s="161">
        <v>5</v>
      </c>
      <c r="E304" s="284">
        <v>1.06</v>
      </c>
      <c r="F304" s="284" t="s">
        <v>10264</v>
      </c>
      <c r="G304" s="284">
        <v>1E-4</v>
      </c>
      <c r="H304" s="285">
        <v>1.0000000000000001E-5</v>
      </c>
      <c r="I304" s="284">
        <v>0.65656756000000005</v>
      </c>
      <c r="J304" s="284">
        <v>4.2124783389999996</v>
      </c>
      <c r="K304" s="284">
        <v>0</v>
      </c>
      <c r="L304" s="284">
        <v>0.269662921</v>
      </c>
      <c r="M304" s="284">
        <v>0</v>
      </c>
      <c r="N304" s="284">
        <v>4.3084991319999997</v>
      </c>
    </row>
    <row r="305" spans="1:14" x14ac:dyDescent="0.2">
      <c r="A305" s="16" t="s">
        <v>93</v>
      </c>
      <c r="C305" s="284" t="s">
        <v>23</v>
      </c>
      <c r="D305" s="161">
        <v>5</v>
      </c>
      <c r="E305" s="284">
        <v>1.06</v>
      </c>
      <c r="F305" s="284" t="s">
        <v>10264</v>
      </c>
      <c r="G305" s="285">
        <v>5.0000000000000002E-5</v>
      </c>
      <c r="H305" s="285">
        <v>9.9999999999999995E-7</v>
      </c>
      <c r="I305" s="284">
        <v>4.6787585999999999E-2</v>
      </c>
      <c r="J305" s="284">
        <v>0.55810890999999996</v>
      </c>
      <c r="K305" s="284">
        <v>2.9776674999999999E-2</v>
      </c>
      <c r="L305" s="284">
        <v>0.263736264</v>
      </c>
      <c r="M305" s="284">
        <v>0.48358899799999999</v>
      </c>
      <c r="N305" s="284">
        <v>4.0102688840000003</v>
      </c>
    </row>
    <row r="306" spans="1:14" x14ac:dyDescent="0.2">
      <c r="A306" s="16" t="s">
        <v>93</v>
      </c>
      <c r="C306" s="284" t="s">
        <v>23</v>
      </c>
      <c r="D306" s="161">
        <v>5</v>
      </c>
      <c r="E306" s="284">
        <v>1.06</v>
      </c>
      <c r="F306" s="284" t="s">
        <v>10264</v>
      </c>
      <c r="G306" s="284">
        <v>2.5000000000000001E-2</v>
      </c>
      <c r="H306" s="284">
        <v>5.0000000000000001E-3</v>
      </c>
      <c r="I306" s="284">
        <v>269082.10190000001</v>
      </c>
      <c r="J306" s="284">
        <v>3895.668009</v>
      </c>
      <c r="K306" s="284">
        <v>0</v>
      </c>
      <c r="L306" s="284">
        <v>0</v>
      </c>
      <c r="M306" s="284">
        <v>0</v>
      </c>
      <c r="N306" s="284">
        <v>0</v>
      </c>
    </row>
    <row r="307" spans="1:14" x14ac:dyDescent="0.2">
      <c r="A307" s="16" t="s">
        <v>21</v>
      </c>
      <c r="B307" s="284" t="s">
        <v>10318</v>
      </c>
      <c r="C307" s="284" t="s">
        <v>5</v>
      </c>
      <c r="D307" s="161">
        <v>1</v>
      </c>
      <c r="E307" s="284">
        <v>0.03</v>
      </c>
      <c r="F307" s="284" t="s">
        <v>10263</v>
      </c>
      <c r="G307" s="284">
        <v>5.0000000000000001E-3</v>
      </c>
      <c r="H307" s="284">
        <v>5.0000000000000001E-3</v>
      </c>
      <c r="I307" s="284">
        <v>3.59766428636926E-2</v>
      </c>
      <c r="J307" s="284">
        <v>1.0814595915765901</v>
      </c>
      <c r="K307" s="284">
        <v>0</v>
      </c>
      <c r="L307" s="284">
        <v>0</v>
      </c>
      <c r="M307" s="284">
        <v>0</v>
      </c>
      <c r="N307" s="284">
        <v>0</v>
      </c>
    </row>
    <row r="308" spans="1:14" x14ac:dyDescent="0.2">
      <c r="A308" s="16" t="s">
        <v>21</v>
      </c>
      <c r="B308" s="284" t="s">
        <v>10318</v>
      </c>
      <c r="C308" s="284" t="s">
        <v>5</v>
      </c>
      <c r="D308" s="161">
        <v>1</v>
      </c>
      <c r="E308" s="284">
        <v>0.03</v>
      </c>
      <c r="F308" s="284" t="s">
        <v>10263</v>
      </c>
      <c r="G308" s="284">
        <v>1E-3</v>
      </c>
      <c r="H308" s="284">
        <v>1E-3</v>
      </c>
      <c r="I308" s="284">
        <v>2.8959743313213899E-2</v>
      </c>
      <c r="J308" s="284">
        <v>1.21780202355227</v>
      </c>
      <c r="K308" s="284">
        <v>0</v>
      </c>
      <c r="L308" s="284">
        <v>0</v>
      </c>
      <c r="M308" s="284">
        <v>0</v>
      </c>
      <c r="N308" s="284">
        <v>0</v>
      </c>
    </row>
    <row r="309" spans="1:14" x14ac:dyDescent="0.2">
      <c r="A309" s="16" t="s">
        <v>21</v>
      </c>
      <c r="B309" s="284" t="s">
        <v>10318</v>
      </c>
      <c r="C309" s="284" t="s">
        <v>5</v>
      </c>
      <c r="D309" s="161">
        <v>1</v>
      </c>
      <c r="E309" s="284">
        <v>0.03</v>
      </c>
      <c r="F309" s="284" t="s">
        <v>10263</v>
      </c>
      <c r="G309" s="284">
        <v>1E-4</v>
      </c>
      <c r="H309" s="284">
        <v>1E-4</v>
      </c>
      <c r="I309" s="284">
        <v>7.1620095946954204E-2</v>
      </c>
      <c r="J309" s="284">
        <v>4.46841123277071</v>
      </c>
      <c r="K309" s="284">
        <v>0</v>
      </c>
      <c r="L309" s="284">
        <v>0</v>
      </c>
      <c r="M309" s="284">
        <v>0</v>
      </c>
      <c r="N309" s="284">
        <v>0</v>
      </c>
    </row>
    <row r="310" spans="1:14" x14ac:dyDescent="0.2">
      <c r="A310" s="16" t="s">
        <v>21</v>
      </c>
      <c r="B310" s="284" t="s">
        <v>10318</v>
      </c>
      <c r="C310" s="284" t="s">
        <v>5</v>
      </c>
      <c r="D310" s="161">
        <v>1</v>
      </c>
      <c r="E310" s="284">
        <v>0.03</v>
      </c>
      <c r="F310" s="284" t="s">
        <v>10263</v>
      </c>
      <c r="G310" s="285">
        <v>1.0000000000000001E-5</v>
      </c>
      <c r="H310" s="285">
        <v>1.0000000000000001E-5</v>
      </c>
      <c r="I310" s="284">
        <v>0.14788196639686099</v>
      </c>
      <c r="J310" s="284">
        <v>1.5761257081703699</v>
      </c>
      <c r="K310" s="284">
        <v>0</v>
      </c>
      <c r="L310" s="284">
        <v>0</v>
      </c>
      <c r="M310" s="284">
        <v>0</v>
      </c>
      <c r="N310" s="284">
        <v>0</v>
      </c>
    </row>
    <row r="311" spans="1:14" x14ac:dyDescent="0.2">
      <c r="A311" s="16" t="s">
        <v>21</v>
      </c>
      <c r="B311" s="284" t="s">
        <v>10318</v>
      </c>
      <c r="C311" s="284" t="s">
        <v>5</v>
      </c>
      <c r="D311" s="161">
        <v>1</v>
      </c>
      <c r="E311" s="284">
        <v>0.03</v>
      </c>
      <c r="F311" s="284" t="s">
        <v>10263</v>
      </c>
      <c r="G311" s="285">
        <v>9.9999999999999995E-7</v>
      </c>
      <c r="H311" s="285">
        <v>9.9999999999999995E-7</v>
      </c>
      <c r="I311" s="284">
        <v>3.9131379567786902E-2</v>
      </c>
      <c r="J311" s="284">
        <v>1.1259818872108101</v>
      </c>
      <c r="K311" s="284">
        <v>0</v>
      </c>
      <c r="L311" s="284">
        <v>0</v>
      </c>
      <c r="M311" s="284">
        <v>0</v>
      </c>
      <c r="N311" s="284">
        <v>0</v>
      </c>
    </row>
    <row r="312" spans="1:14" x14ac:dyDescent="0.2">
      <c r="A312" s="16" t="s">
        <v>21</v>
      </c>
      <c r="B312" s="284" t="s">
        <v>10318</v>
      </c>
      <c r="C312" s="284" t="s">
        <v>5</v>
      </c>
      <c r="D312" s="161">
        <v>1</v>
      </c>
      <c r="E312" s="284">
        <v>0.03</v>
      </c>
      <c r="F312" s="284" t="s">
        <v>10264</v>
      </c>
      <c r="G312" s="284">
        <v>5.0000000000000001E-3</v>
      </c>
      <c r="H312" s="284">
        <v>1E-3</v>
      </c>
      <c r="I312" s="284">
        <v>2.8091427362269002E-2</v>
      </c>
      <c r="J312" s="284">
        <v>1.1599077177466599</v>
      </c>
      <c r="K312" s="284">
        <v>0</v>
      </c>
      <c r="L312" s="284">
        <v>4.3243243243243197E-2</v>
      </c>
      <c r="M312" s="284">
        <v>0</v>
      </c>
      <c r="N312" s="284">
        <v>69.117621809041594</v>
      </c>
    </row>
    <row r="313" spans="1:14" x14ac:dyDescent="0.2">
      <c r="A313" s="16" t="s">
        <v>21</v>
      </c>
      <c r="B313" s="284" t="s">
        <v>10318</v>
      </c>
      <c r="C313" s="284" t="s">
        <v>5</v>
      </c>
      <c r="D313" s="161">
        <v>1</v>
      </c>
      <c r="E313" s="284">
        <v>0.03</v>
      </c>
      <c r="F313" s="284" t="s">
        <v>10264</v>
      </c>
      <c r="G313" s="284">
        <v>1E-3</v>
      </c>
      <c r="H313" s="284">
        <v>1E-4</v>
      </c>
      <c r="I313" s="284">
        <v>4.72577426441778E-2</v>
      </c>
      <c r="J313" s="284">
        <v>3.2523414303481899</v>
      </c>
      <c r="K313" s="284">
        <v>0</v>
      </c>
      <c r="L313" s="284">
        <v>0</v>
      </c>
      <c r="M313" s="284">
        <v>0</v>
      </c>
      <c r="N313" s="284">
        <v>0</v>
      </c>
    </row>
    <row r="314" spans="1:14" x14ac:dyDescent="0.2">
      <c r="A314" s="16" t="s">
        <v>21</v>
      </c>
      <c r="B314" s="284" t="s">
        <v>10318</v>
      </c>
      <c r="C314" s="284" t="s">
        <v>5</v>
      </c>
      <c r="D314" s="161">
        <v>1</v>
      </c>
      <c r="E314" s="284">
        <v>0.03</v>
      </c>
      <c r="F314" s="284" t="s">
        <v>10264</v>
      </c>
      <c r="G314" s="284">
        <v>1E-4</v>
      </c>
      <c r="H314" s="285">
        <v>1.0000000000000001E-5</v>
      </c>
      <c r="I314" s="284">
        <v>0.20401680813013101</v>
      </c>
      <c r="J314" s="284">
        <v>3.43169209547847</v>
      </c>
      <c r="K314" s="284">
        <v>0</v>
      </c>
      <c r="L314" s="284">
        <v>0</v>
      </c>
      <c r="M314" s="284">
        <v>0</v>
      </c>
      <c r="N314" s="284">
        <v>0</v>
      </c>
    </row>
    <row r="315" spans="1:14" x14ac:dyDescent="0.2">
      <c r="A315" s="16" t="s">
        <v>21</v>
      </c>
      <c r="B315" s="284" t="s">
        <v>10318</v>
      </c>
      <c r="C315" s="284" t="s">
        <v>5</v>
      </c>
      <c r="D315" s="161">
        <v>1</v>
      </c>
      <c r="E315" s="284">
        <v>0.03</v>
      </c>
      <c r="F315" s="284" t="s">
        <v>10264</v>
      </c>
      <c r="G315" s="285">
        <v>5.0000000000000002E-5</v>
      </c>
      <c r="H315" s="285">
        <v>9.9999999999999995E-7</v>
      </c>
      <c r="I315" s="284">
        <v>5.0625560431995703E-2</v>
      </c>
      <c r="J315" s="284">
        <v>1.17903977627504</v>
      </c>
      <c r="K315" s="284">
        <v>0</v>
      </c>
      <c r="L315" s="284">
        <v>0</v>
      </c>
      <c r="M315" s="284">
        <v>0</v>
      </c>
      <c r="N315" s="284">
        <v>0</v>
      </c>
    </row>
    <row r="316" spans="1:14" x14ac:dyDescent="0.2">
      <c r="A316" s="16" t="s">
        <v>21</v>
      </c>
      <c r="B316" s="284" t="s">
        <v>10318</v>
      </c>
      <c r="C316" s="284" t="s">
        <v>5</v>
      </c>
      <c r="D316" s="161">
        <v>1</v>
      </c>
      <c r="E316" s="284">
        <v>0.03</v>
      </c>
      <c r="F316" s="284" t="s">
        <v>10264</v>
      </c>
      <c r="G316" s="285">
        <v>5.0000000000000002E-5</v>
      </c>
      <c r="H316" s="285">
        <v>9.9999999999999995E-7</v>
      </c>
      <c r="I316" s="284">
        <v>4.6426018157258102E-2</v>
      </c>
      <c r="J316" s="284">
        <v>1.1567626353564799</v>
      </c>
      <c r="K316" s="284">
        <v>0</v>
      </c>
      <c r="L316" s="284">
        <v>0</v>
      </c>
      <c r="M316" s="284">
        <v>0</v>
      </c>
      <c r="N316" s="284">
        <v>0</v>
      </c>
    </row>
    <row r="317" spans="1:14" x14ac:dyDescent="0.2">
      <c r="A317" s="16" t="s">
        <v>21</v>
      </c>
      <c r="B317" s="284" t="s">
        <v>10318</v>
      </c>
      <c r="C317" s="284" t="s">
        <v>0</v>
      </c>
      <c r="D317" s="161">
        <v>4</v>
      </c>
      <c r="E317" s="284">
        <v>0.95299999999999996</v>
      </c>
      <c r="F317" s="284" t="s">
        <v>10263</v>
      </c>
      <c r="G317" s="284">
        <v>5.0000000000000001E-3</v>
      </c>
      <c r="H317" s="284">
        <v>5.0000000000000001E-3</v>
      </c>
      <c r="I317" s="284">
        <v>2.3239799321066699E-2</v>
      </c>
      <c r="J317" s="284">
        <v>1.55584216872742</v>
      </c>
      <c r="K317" s="284">
        <v>0</v>
      </c>
      <c r="L317" s="284">
        <v>0</v>
      </c>
      <c r="M317" s="284">
        <v>0</v>
      </c>
      <c r="N317" s="284">
        <v>0</v>
      </c>
    </row>
    <row r="318" spans="1:14" x14ac:dyDescent="0.2">
      <c r="A318" s="16" t="s">
        <v>21</v>
      </c>
      <c r="B318" s="284" t="s">
        <v>10318</v>
      </c>
      <c r="C318" s="284" t="s">
        <v>0</v>
      </c>
      <c r="D318" s="161">
        <v>4</v>
      </c>
      <c r="E318" s="284">
        <v>0.95299999999999996</v>
      </c>
      <c r="F318" s="284" t="s">
        <v>10263</v>
      </c>
      <c r="G318" s="284">
        <v>1E-3</v>
      </c>
      <c r="H318" s="284">
        <v>1E-3</v>
      </c>
      <c r="I318" s="284">
        <v>6.9625032416953697E-2</v>
      </c>
      <c r="J318" s="284">
        <v>4.96069210244021</v>
      </c>
      <c r="K318" s="284">
        <v>0</v>
      </c>
      <c r="L318" s="284">
        <v>0</v>
      </c>
      <c r="M318" s="284">
        <v>0</v>
      </c>
      <c r="N318" s="284">
        <v>0</v>
      </c>
    </row>
    <row r="319" spans="1:14" x14ac:dyDescent="0.2">
      <c r="A319" s="16" t="s">
        <v>21</v>
      </c>
      <c r="B319" s="284" t="s">
        <v>10318</v>
      </c>
      <c r="C319" s="284" t="s">
        <v>0</v>
      </c>
      <c r="D319" s="161">
        <v>4</v>
      </c>
      <c r="E319" s="284">
        <v>0.95299999999999996</v>
      </c>
      <c r="F319" s="284" t="s">
        <v>10263</v>
      </c>
      <c r="G319" s="284">
        <v>1E-4</v>
      </c>
      <c r="H319" s="284">
        <v>1E-4</v>
      </c>
      <c r="I319" s="284">
        <v>0.42955499023105098</v>
      </c>
      <c r="J319" s="284">
        <v>13.838536731059</v>
      </c>
      <c r="K319" s="284">
        <v>0</v>
      </c>
      <c r="L319" s="284">
        <v>0</v>
      </c>
      <c r="M319" s="284">
        <v>0</v>
      </c>
      <c r="N319" s="284">
        <v>0</v>
      </c>
    </row>
    <row r="320" spans="1:14" x14ac:dyDescent="0.2">
      <c r="A320" s="16" t="s">
        <v>21</v>
      </c>
      <c r="B320" s="284" t="s">
        <v>10318</v>
      </c>
      <c r="C320" s="284" t="s">
        <v>0</v>
      </c>
      <c r="D320" s="161">
        <v>4</v>
      </c>
      <c r="E320" s="284">
        <v>0.95299999999999996</v>
      </c>
      <c r="F320" s="284" t="s">
        <v>10263</v>
      </c>
      <c r="G320" s="285">
        <v>1.0000000000000001E-5</v>
      </c>
      <c r="H320" s="285">
        <v>1.0000000000000001E-5</v>
      </c>
      <c r="I320" s="284">
        <v>0.16558957157561899</v>
      </c>
      <c r="J320" s="284">
        <v>1.566511402613</v>
      </c>
      <c r="K320" s="284">
        <v>0</v>
      </c>
      <c r="L320" s="284">
        <v>0</v>
      </c>
      <c r="M320" s="284">
        <v>0</v>
      </c>
      <c r="N320" s="284">
        <v>0</v>
      </c>
    </row>
    <row r="321" spans="1:14" x14ac:dyDescent="0.2">
      <c r="A321" s="16" t="s">
        <v>21</v>
      </c>
      <c r="B321" s="284" t="s">
        <v>10318</v>
      </c>
      <c r="C321" s="284" t="s">
        <v>0</v>
      </c>
      <c r="D321" s="161">
        <v>4</v>
      </c>
      <c r="E321" s="284">
        <v>0.95299999999999996</v>
      </c>
      <c r="F321" s="284" t="s">
        <v>10263</v>
      </c>
      <c r="G321" s="285">
        <v>9.9999999999999995E-7</v>
      </c>
      <c r="H321" s="285">
        <v>9.9999999999999995E-7</v>
      </c>
      <c r="I321" s="284">
        <v>4.18727617188797E-2</v>
      </c>
      <c r="J321" s="284">
        <v>1.2260969795449099</v>
      </c>
      <c r="K321" s="284">
        <v>0</v>
      </c>
      <c r="L321" s="284">
        <v>0</v>
      </c>
      <c r="M321" s="284">
        <v>0</v>
      </c>
      <c r="N321" s="284">
        <v>0</v>
      </c>
    </row>
    <row r="322" spans="1:14" x14ac:dyDescent="0.2">
      <c r="A322" s="16" t="s">
        <v>21</v>
      </c>
      <c r="B322" s="284" t="s">
        <v>10318</v>
      </c>
      <c r="C322" s="284" t="s">
        <v>0</v>
      </c>
      <c r="D322" s="161">
        <v>4</v>
      </c>
      <c r="E322" s="284">
        <v>0.95299999999999996</v>
      </c>
      <c r="F322" s="284" t="s">
        <v>10264</v>
      </c>
      <c r="G322" s="284">
        <v>5.0000000000000001E-3</v>
      </c>
      <c r="H322" s="284">
        <v>1E-3</v>
      </c>
      <c r="I322" s="284">
        <v>5.2237853831906697E-2</v>
      </c>
      <c r="J322" s="284">
        <v>2.8490091646698699</v>
      </c>
      <c r="K322" s="284">
        <v>0</v>
      </c>
      <c r="L322" s="284">
        <v>0</v>
      </c>
      <c r="M322" s="284">
        <v>0</v>
      </c>
      <c r="N322" s="284">
        <v>0</v>
      </c>
    </row>
    <row r="323" spans="1:14" x14ac:dyDescent="0.2">
      <c r="A323" s="16" t="s">
        <v>21</v>
      </c>
      <c r="B323" s="284" t="s">
        <v>10318</v>
      </c>
      <c r="C323" s="284" t="s">
        <v>0</v>
      </c>
      <c r="D323" s="161">
        <v>4</v>
      </c>
      <c r="E323" s="284">
        <v>0.95299999999999996</v>
      </c>
      <c r="F323" s="284" t="s">
        <v>10264</v>
      </c>
      <c r="G323" s="284">
        <v>1E-3</v>
      </c>
      <c r="H323" s="284">
        <v>1E-4</v>
      </c>
      <c r="I323" s="284">
        <v>0.329022443893007</v>
      </c>
      <c r="J323" s="284">
        <v>21.491475406880699</v>
      </c>
      <c r="K323" s="284">
        <v>0</v>
      </c>
      <c r="L323" s="284">
        <v>0</v>
      </c>
      <c r="M323" s="284">
        <v>0</v>
      </c>
      <c r="N323" s="284">
        <v>0</v>
      </c>
    </row>
    <row r="324" spans="1:14" x14ac:dyDescent="0.2">
      <c r="A324" s="16" t="s">
        <v>21</v>
      </c>
      <c r="B324" s="284" t="s">
        <v>10318</v>
      </c>
      <c r="C324" s="284" t="s">
        <v>0</v>
      </c>
      <c r="D324" s="161">
        <v>4</v>
      </c>
      <c r="E324" s="284">
        <v>0.95299999999999996</v>
      </c>
      <c r="F324" s="284" t="s">
        <v>10264</v>
      </c>
      <c r="G324" s="284">
        <v>1E-4</v>
      </c>
      <c r="H324" s="285">
        <v>1.0000000000000001E-5</v>
      </c>
      <c r="I324" s="284">
        <v>0.52379816194201101</v>
      </c>
      <c r="J324" s="284">
        <v>4.0699949555938399</v>
      </c>
      <c r="K324" s="284">
        <v>0</v>
      </c>
      <c r="L324" s="284">
        <v>0</v>
      </c>
      <c r="M324" s="284">
        <v>0</v>
      </c>
      <c r="N324" s="284">
        <v>0</v>
      </c>
    </row>
    <row r="325" spans="1:14" x14ac:dyDescent="0.2">
      <c r="A325" s="16" t="s">
        <v>21</v>
      </c>
      <c r="B325" s="284" t="s">
        <v>10318</v>
      </c>
      <c r="C325" s="284" t="s">
        <v>0</v>
      </c>
      <c r="D325" s="161">
        <v>4</v>
      </c>
      <c r="E325" s="284">
        <v>0.95299999999999996</v>
      </c>
      <c r="F325" s="284" t="s">
        <v>10264</v>
      </c>
      <c r="G325" s="285">
        <v>5.0000000000000002E-5</v>
      </c>
      <c r="H325" s="285">
        <v>9.9999999999999995E-7</v>
      </c>
      <c r="I325" s="284">
        <v>4.7533662001583099E-2</v>
      </c>
      <c r="J325" s="284">
        <v>1.17549275402326</v>
      </c>
      <c r="K325" s="284">
        <v>0</v>
      </c>
      <c r="L325" s="284">
        <v>0</v>
      </c>
      <c r="M325" s="284">
        <v>0</v>
      </c>
      <c r="N325" s="284">
        <v>0</v>
      </c>
    </row>
    <row r="326" spans="1:14" x14ac:dyDescent="0.2">
      <c r="A326" s="16" t="s">
        <v>21</v>
      </c>
      <c r="B326" s="284" t="s">
        <v>10318</v>
      </c>
      <c r="C326" s="284" t="s">
        <v>0</v>
      </c>
      <c r="D326" s="161">
        <v>4</v>
      </c>
      <c r="E326" s="284">
        <v>0.95299999999999996</v>
      </c>
      <c r="F326" s="284" t="s">
        <v>10264</v>
      </c>
      <c r="G326" s="285">
        <v>5.0000000000000002E-5</v>
      </c>
      <c r="H326" s="285">
        <v>9.9999999999999995E-7</v>
      </c>
      <c r="I326" s="284">
        <v>4.7268300005527002E-2</v>
      </c>
      <c r="J326" s="284">
        <v>1.1589381595019099</v>
      </c>
      <c r="K326" s="284">
        <v>0</v>
      </c>
      <c r="L326" s="284">
        <v>0</v>
      </c>
      <c r="M326" s="284">
        <v>0</v>
      </c>
      <c r="N326" s="284">
        <v>0</v>
      </c>
    </row>
    <row r="327" spans="1:14" x14ac:dyDescent="0.2">
      <c r="A327" s="16" t="s">
        <v>21</v>
      </c>
      <c r="B327" s="284" t="s">
        <v>10318</v>
      </c>
      <c r="C327" s="284" t="s">
        <v>1</v>
      </c>
      <c r="D327" s="161">
        <v>3</v>
      </c>
      <c r="E327" s="284">
        <v>0.91500000000000004</v>
      </c>
      <c r="F327" s="284" t="s">
        <v>10263</v>
      </c>
      <c r="G327" s="284">
        <v>5.0000000000000001E-3</v>
      </c>
      <c r="H327" s="284">
        <v>5.0000000000000001E-3</v>
      </c>
      <c r="I327" s="284">
        <v>2.8303212100071699E-2</v>
      </c>
      <c r="J327" s="284">
        <v>1.16419946510001</v>
      </c>
      <c r="K327" s="284">
        <v>0</v>
      </c>
      <c r="L327" s="284">
        <v>0</v>
      </c>
      <c r="M327" s="284">
        <v>0</v>
      </c>
      <c r="N327" s="284">
        <v>0</v>
      </c>
    </row>
    <row r="328" spans="1:14" x14ac:dyDescent="0.2">
      <c r="A328" s="16" t="s">
        <v>21</v>
      </c>
      <c r="B328" s="284" t="s">
        <v>10318</v>
      </c>
      <c r="C328" s="284" t="s">
        <v>1</v>
      </c>
      <c r="D328" s="161">
        <v>3</v>
      </c>
      <c r="E328" s="284">
        <v>0.91500000000000004</v>
      </c>
      <c r="F328" s="284" t="s">
        <v>10263</v>
      </c>
      <c r="G328" s="284">
        <v>1E-3</v>
      </c>
      <c r="H328" s="284">
        <v>1E-3</v>
      </c>
      <c r="I328" s="284">
        <v>4.8059580417168901E-2</v>
      </c>
      <c r="J328" s="284">
        <v>3.1582588397547502</v>
      </c>
      <c r="K328" s="284">
        <v>0</v>
      </c>
      <c r="L328" s="284">
        <v>0</v>
      </c>
      <c r="M328" s="284">
        <v>0</v>
      </c>
      <c r="N328" s="284">
        <v>0</v>
      </c>
    </row>
    <row r="329" spans="1:14" x14ac:dyDescent="0.2">
      <c r="A329" s="16" t="s">
        <v>21</v>
      </c>
      <c r="B329" s="284" t="s">
        <v>10318</v>
      </c>
      <c r="C329" s="284" t="s">
        <v>1</v>
      </c>
      <c r="D329" s="161">
        <v>3</v>
      </c>
      <c r="E329" s="284">
        <v>0.91500000000000004</v>
      </c>
      <c r="F329" s="284" t="s">
        <v>10263</v>
      </c>
      <c r="G329" s="284">
        <v>1E-4</v>
      </c>
      <c r="H329" s="284">
        <v>1E-4</v>
      </c>
      <c r="I329" s="284">
        <v>0.32495662463511199</v>
      </c>
      <c r="J329" s="284">
        <v>13.369318253360699</v>
      </c>
      <c r="K329" s="284">
        <v>0</v>
      </c>
      <c r="L329" s="284">
        <v>0</v>
      </c>
      <c r="M329" s="284">
        <v>0</v>
      </c>
      <c r="N329" s="284">
        <v>0</v>
      </c>
    </row>
    <row r="330" spans="1:14" x14ac:dyDescent="0.2">
      <c r="A330" s="16" t="s">
        <v>21</v>
      </c>
      <c r="B330" s="284" t="s">
        <v>10318</v>
      </c>
      <c r="C330" s="284" t="s">
        <v>1</v>
      </c>
      <c r="D330" s="161">
        <v>3</v>
      </c>
      <c r="E330" s="284">
        <v>0.91500000000000004</v>
      </c>
      <c r="F330" s="284" t="s">
        <v>10263</v>
      </c>
      <c r="G330" s="285">
        <v>1.0000000000000001E-5</v>
      </c>
      <c r="H330" s="285">
        <v>1.0000000000000001E-5</v>
      </c>
      <c r="I330" s="284">
        <v>0.189157547722411</v>
      </c>
      <c r="J330" s="284">
        <v>1.60495461262705</v>
      </c>
      <c r="K330" s="284">
        <v>0</v>
      </c>
      <c r="L330" s="284">
        <v>0</v>
      </c>
      <c r="M330" s="284">
        <v>0</v>
      </c>
      <c r="N330" s="284">
        <v>0</v>
      </c>
    </row>
    <row r="331" spans="1:14" x14ac:dyDescent="0.2">
      <c r="A331" s="16" t="s">
        <v>21</v>
      </c>
      <c r="B331" s="284" t="s">
        <v>10318</v>
      </c>
      <c r="C331" s="284" t="s">
        <v>1</v>
      </c>
      <c r="D331" s="161">
        <v>3</v>
      </c>
      <c r="E331" s="284">
        <v>0.91500000000000004</v>
      </c>
      <c r="F331" s="284" t="s">
        <v>10263</v>
      </c>
      <c r="G331" s="285">
        <v>9.9999999999999995E-7</v>
      </c>
      <c r="H331" s="285">
        <v>9.9999999999999995E-7</v>
      </c>
      <c r="I331" s="284">
        <v>4.3851605417333302E-2</v>
      </c>
      <c r="J331" s="284">
        <v>1.1436623622836299</v>
      </c>
      <c r="K331" s="284">
        <v>0</v>
      </c>
      <c r="L331" s="284">
        <v>0</v>
      </c>
      <c r="M331" s="284">
        <v>0</v>
      </c>
      <c r="N331" s="284">
        <v>0</v>
      </c>
    </row>
    <row r="332" spans="1:14" x14ac:dyDescent="0.2">
      <c r="A332" s="16" t="s">
        <v>21</v>
      </c>
      <c r="B332" s="284" t="s">
        <v>10318</v>
      </c>
      <c r="C332" s="284" t="s">
        <v>1</v>
      </c>
      <c r="D332" s="161">
        <v>3</v>
      </c>
      <c r="E332" s="284">
        <v>0.91500000000000004</v>
      </c>
      <c r="F332" s="284" t="s">
        <v>10264</v>
      </c>
      <c r="G332" s="284">
        <v>5.0000000000000001E-3</v>
      </c>
      <c r="H332" s="284">
        <v>1E-3</v>
      </c>
      <c r="I332" s="284">
        <v>3.3945478739810603E-2</v>
      </c>
      <c r="J332" s="284">
        <v>2.18655941344795</v>
      </c>
      <c r="K332" s="284">
        <v>0</v>
      </c>
      <c r="L332" s="284">
        <v>0</v>
      </c>
      <c r="M332" s="284">
        <v>0</v>
      </c>
      <c r="N332" s="284">
        <v>0</v>
      </c>
    </row>
    <row r="333" spans="1:14" x14ac:dyDescent="0.2">
      <c r="A333" s="16" t="s">
        <v>21</v>
      </c>
      <c r="B333" s="284" t="s">
        <v>10318</v>
      </c>
      <c r="C333" s="284" t="s">
        <v>1</v>
      </c>
      <c r="D333" s="161">
        <v>3</v>
      </c>
      <c r="E333" s="284">
        <v>0.91500000000000004</v>
      </c>
      <c r="F333" s="284" t="s">
        <v>10264</v>
      </c>
      <c r="G333" s="284">
        <v>1E-3</v>
      </c>
      <c r="H333" s="284">
        <v>1E-4</v>
      </c>
      <c r="I333" s="284">
        <v>0.22570997694793599</v>
      </c>
      <c r="J333" s="284">
        <v>17.4239654783783</v>
      </c>
      <c r="K333" s="284">
        <v>0</v>
      </c>
      <c r="L333" s="284">
        <v>0</v>
      </c>
      <c r="M333" s="284">
        <v>0</v>
      </c>
      <c r="N333" s="284">
        <v>0</v>
      </c>
    </row>
    <row r="334" spans="1:14" x14ac:dyDescent="0.2">
      <c r="A334" s="16" t="s">
        <v>21</v>
      </c>
      <c r="B334" s="284" t="s">
        <v>10318</v>
      </c>
      <c r="C334" s="284" t="s">
        <v>1</v>
      </c>
      <c r="D334" s="161">
        <v>3</v>
      </c>
      <c r="E334" s="284">
        <v>0.91500000000000004</v>
      </c>
      <c r="F334" s="284" t="s">
        <v>10264</v>
      </c>
      <c r="G334" s="284">
        <v>1E-4</v>
      </c>
      <c r="H334" s="285">
        <v>1.0000000000000001E-5</v>
      </c>
      <c r="I334" s="284">
        <v>0.44380476995840701</v>
      </c>
      <c r="J334" s="284">
        <v>3.9788363546796499</v>
      </c>
      <c r="K334" s="284">
        <v>0</v>
      </c>
      <c r="L334" s="284">
        <v>0</v>
      </c>
      <c r="M334" s="284">
        <v>0</v>
      </c>
      <c r="N334" s="284">
        <v>0</v>
      </c>
    </row>
    <row r="335" spans="1:14" x14ac:dyDescent="0.2">
      <c r="A335" s="16" t="s">
        <v>21</v>
      </c>
      <c r="B335" s="284" t="s">
        <v>10318</v>
      </c>
      <c r="C335" s="284" t="s">
        <v>1</v>
      </c>
      <c r="D335" s="161">
        <v>3</v>
      </c>
      <c r="E335" s="284">
        <v>0.91500000000000004</v>
      </c>
      <c r="F335" s="284" t="s">
        <v>10264</v>
      </c>
      <c r="G335" s="285">
        <v>5.0000000000000002E-5</v>
      </c>
      <c r="H335" s="285">
        <v>9.9999999999999995E-7</v>
      </c>
      <c r="I335" s="284">
        <v>4.98343667957118E-2</v>
      </c>
      <c r="J335" s="284">
        <v>1.3112720819941299</v>
      </c>
      <c r="K335" s="284">
        <v>0</v>
      </c>
      <c r="L335" s="284">
        <v>0</v>
      </c>
      <c r="M335" s="284">
        <v>0</v>
      </c>
      <c r="N335" s="284">
        <v>0</v>
      </c>
    </row>
    <row r="336" spans="1:14" x14ac:dyDescent="0.2">
      <c r="A336" s="16" t="s">
        <v>21</v>
      </c>
      <c r="B336" s="284" t="s">
        <v>10318</v>
      </c>
      <c r="C336" s="284" t="s">
        <v>1</v>
      </c>
      <c r="D336" s="161">
        <v>3</v>
      </c>
      <c r="E336" s="284">
        <v>0.91500000000000004</v>
      </c>
      <c r="F336" s="284" t="s">
        <v>10264</v>
      </c>
      <c r="G336" s="285">
        <v>5.0000000000000002E-5</v>
      </c>
      <c r="H336" s="285">
        <v>9.9999999999999995E-7</v>
      </c>
      <c r="I336" s="284">
        <v>4.4027639070423903E-2</v>
      </c>
      <c r="J336" s="284">
        <v>1.16560531421219</v>
      </c>
      <c r="K336" s="284">
        <v>0</v>
      </c>
      <c r="L336" s="284">
        <v>0</v>
      </c>
      <c r="M336" s="284">
        <v>0</v>
      </c>
      <c r="N336" s="284">
        <v>0</v>
      </c>
    </row>
    <row r="337" spans="1:14" x14ac:dyDescent="0.2">
      <c r="A337" s="16" t="s">
        <v>21</v>
      </c>
      <c r="B337" s="284" t="s">
        <v>10318</v>
      </c>
      <c r="C337" s="284" t="s">
        <v>2</v>
      </c>
      <c r="D337" s="161">
        <v>6</v>
      </c>
      <c r="E337" s="284">
        <v>1.35</v>
      </c>
      <c r="F337" s="284" t="s">
        <v>10263</v>
      </c>
      <c r="G337" s="284">
        <v>5.0000000000000001E-3</v>
      </c>
      <c r="H337" s="284">
        <v>5.0000000000000001E-3</v>
      </c>
      <c r="I337" s="284">
        <v>7206835.8760391502</v>
      </c>
      <c r="J337" s="284">
        <v>19945.354568375002</v>
      </c>
      <c r="K337" s="284">
        <v>0</v>
      </c>
      <c r="L337" s="284">
        <v>0</v>
      </c>
      <c r="M337" s="284">
        <v>0</v>
      </c>
      <c r="N337" s="284">
        <v>0</v>
      </c>
    </row>
    <row r="338" spans="1:14" x14ac:dyDescent="0.2">
      <c r="A338" s="16" t="s">
        <v>21</v>
      </c>
      <c r="B338" s="284" t="s">
        <v>10318</v>
      </c>
      <c r="C338" s="284" t="s">
        <v>2</v>
      </c>
      <c r="D338" s="161">
        <v>6</v>
      </c>
      <c r="E338" s="284">
        <v>1.35</v>
      </c>
      <c r="F338" s="284" t="s">
        <v>10263</v>
      </c>
      <c r="G338" s="284">
        <v>1E-3</v>
      </c>
      <c r="H338" s="284">
        <v>1E-3</v>
      </c>
      <c r="I338" s="284">
        <v>463824.680613239</v>
      </c>
      <c r="J338" s="284">
        <v>5059.9526181748097</v>
      </c>
      <c r="K338" s="284">
        <v>0</v>
      </c>
      <c r="L338" s="284">
        <v>0</v>
      </c>
      <c r="M338" s="284">
        <v>0</v>
      </c>
      <c r="N338" s="284">
        <v>0</v>
      </c>
    </row>
    <row r="339" spans="1:14" x14ac:dyDescent="0.2">
      <c r="A339" s="16" t="s">
        <v>21</v>
      </c>
      <c r="B339" s="284" t="s">
        <v>10318</v>
      </c>
      <c r="C339" s="284" t="s">
        <v>2</v>
      </c>
      <c r="D339" s="161">
        <v>6</v>
      </c>
      <c r="E339" s="284">
        <v>1.35</v>
      </c>
      <c r="F339" s="284" t="s">
        <v>10263</v>
      </c>
      <c r="G339" s="284">
        <v>1E-4</v>
      </c>
      <c r="H339" s="284">
        <v>1E-4</v>
      </c>
      <c r="I339" s="284">
        <v>354.10385162802697</v>
      </c>
      <c r="J339" s="284">
        <v>137.915751453269</v>
      </c>
      <c r="K339" s="284">
        <v>0</v>
      </c>
      <c r="L339" s="284">
        <v>0</v>
      </c>
      <c r="M339" s="284">
        <v>0</v>
      </c>
      <c r="N339" s="284">
        <v>0</v>
      </c>
    </row>
    <row r="340" spans="1:14" x14ac:dyDescent="0.2">
      <c r="A340" s="16" t="s">
        <v>21</v>
      </c>
      <c r="B340" s="284" t="s">
        <v>10318</v>
      </c>
      <c r="C340" s="284" t="s">
        <v>2</v>
      </c>
      <c r="D340" s="161">
        <v>6</v>
      </c>
      <c r="E340" s="284">
        <v>1.35</v>
      </c>
      <c r="F340" s="284" t="s">
        <v>10263</v>
      </c>
      <c r="G340" s="285">
        <v>1.0000000000000001E-5</v>
      </c>
      <c r="H340" s="285">
        <v>1.0000000000000001E-5</v>
      </c>
      <c r="I340" s="284">
        <v>0.18015549294514199</v>
      </c>
      <c r="J340" s="284">
        <v>1.61148738144992</v>
      </c>
      <c r="K340" s="284">
        <v>0</v>
      </c>
      <c r="L340" s="284">
        <v>0</v>
      </c>
      <c r="M340" s="284">
        <v>0</v>
      </c>
      <c r="N340" s="284">
        <v>0</v>
      </c>
    </row>
    <row r="341" spans="1:14" x14ac:dyDescent="0.2">
      <c r="A341" s="16" t="s">
        <v>21</v>
      </c>
      <c r="B341" s="284" t="s">
        <v>10318</v>
      </c>
      <c r="C341" s="284" t="s">
        <v>2</v>
      </c>
      <c r="D341" s="161">
        <v>6</v>
      </c>
      <c r="E341" s="284">
        <v>1.35</v>
      </c>
      <c r="F341" s="284" t="s">
        <v>10263</v>
      </c>
      <c r="G341" s="285">
        <v>9.9999999999999995E-7</v>
      </c>
      <c r="H341" s="285">
        <v>9.9999999999999995E-7</v>
      </c>
      <c r="I341" s="284">
        <v>4.0314976371126097E-2</v>
      </c>
      <c r="J341" s="284">
        <v>1.1740283530617901</v>
      </c>
      <c r="K341" s="284">
        <v>0</v>
      </c>
      <c r="L341" s="284">
        <v>0</v>
      </c>
      <c r="M341" s="284">
        <v>0</v>
      </c>
      <c r="N341" s="284">
        <v>0</v>
      </c>
    </row>
    <row r="342" spans="1:14" x14ac:dyDescent="0.2">
      <c r="A342" s="16" t="s">
        <v>21</v>
      </c>
      <c r="B342" s="284" t="s">
        <v>10318</v>
      </c>
      <c r="C342" s="284" t="s">
        <v>2</v>
      </c>
      <c r="D342" s="161">
        <v>6</v>
      </c>
      <c r="E342" s="284">
        <v>1.35</v>
      </c>
      <c r="F342" s="284" t="s">
        <v>10264</v>
      </c>
      <c r="G342" s="284">
        <v>5.0000000000000001E-3</v>
      </c>
      <c r="H342" s="284">
        <v>1E-3</v>
      </c>
      <c r="I342" s="284">
        <v>378989.79441750998</v>
      </c>
      <c r="J342" s="284">
        <v>4573.8643822348904</v>
      </c>
      <c r="K342" s="284">
        <v>0</v>
      </c>
      <c r="L342" s="284">
        <v>0</v>
      </c>
      <c r="M342" s="284">
        <v>0</v>
      </c>
      <c r="N342" s="284">
        <v>0</v>
      </c>
    </row>
    <row r="343" spans="1:14" x14ac:dyDescent="0.2">
      <c r="A343" s="16" t="s">
        <v>21</v>
      </c>
      <c r="B343" s="284" t="s">
        <v>10318</v>
      </c>
      <c r="C343" s="284" t="s">
        <v>2</v>
      </c>
      <c r="D343" s="161">
        <v>6</v>
      </c>
      <c r="E343" s="284">
        <v>1.35</v>
      </c>
      <c r="F343" s="284" t="s">
        <v>10264</v>
      </c>
      <c r="G343" s="284">
        <v>1E-3</v>
      </c>
      <c r="H343" s="284">
        <v>1E-4</v>
      </c>
      <c r="I343" s="284">
        <v>3013.4003974060201</v>
      </c>
      <c r="J343" s="284">
        <v>406.11420935861003</v>
      </c>
      <c r="K343" s="284">
        <v>0</v>
      </c>
      <c r="L343" s="284">
        <v>0</v>
      </c>
      <c r="M343" s="284">
        <v>0</v>
      </c>
      <c r="N343" s="284">
        <v>0</v>
      </c>
    </row>
    <row r="344" spans="1:14" x14ac:dyDescent="0.2">
      <c r="A344" s="16" t="s">
        <v>21</v>
      </c>
      <c r="B344" s="284" t="s">
        <v>10318</v>
      </c>
      <c r="C344" s="284" t="s">
        <v>2</v>
      </c>
      <c r="D344" s="161">
        <v>6</v>
      </c>
      <c r="E344" s="284">
        <v>1.35</v>
      </c>
      <c r="F344" s="284" t="s">
        <v>10264</v>
      </c>
      <c r="G344" s="284">
        <v>1E-4</v>
      </c>
      <c r="H344" s="285">
        <v>1.0000000000000001E-5</v>
      </c>
      <c r="I344" s="284">
        <v>1.7298254555721</v>
      </c>
      <c r="J344" s="284">
        <v>5.1538992115995397</v>
      </c>
      <c r="K344" s="284">
        <v>0</v>
      </c>
      <c r="L344" s="284">
        <v>0</v>
      </c>
      <c r="M344" s="284">
        <v>0</v>
      </c>
      <c r="N344" s="284">
        <v>0</v>
      </c>
    </row>
    <row r="345" spans="1:14" x14ac:dyDescent="0.2">
      <c r="A345" s="16" t="s">
        <v>21</v>
      </c>
      <c r="B345" s="284" t="s">
        <v>10318</v>
      </c>
      <c r="C345" s="284" t="s">
        <v>2</v>
      </c>
      <c r="D345" s="161">
        <v>6</v>
      </c>
      <c r="E345" s="284">
        <v>1.35</v>
      </c>
      <c r="F345" s="284" t="s">
        <v>10264</v>
      </c>
      <c r="G345" s="285">
        <v>5.0000000000000002E-5</v>
      </c>
      <c r="H345" s="285">
        <v>9.9999999999999995E-7</v>
      </c>
      <c r="I345" s="284">
        <v>4.87464943268043E-2</v>
      </c>
      <c r="J345" s="284">
        <v>1.1456845620415801</v>
      </c>
      <c r="K345" s="284">
        <v>0</v>
      </c>
      <c r="L345" s="284">
        <v>0</v>
      </c>
      <c r="M345" s="284">
        <v>0</v>
      </c>
      <c r="N345" s="284">
        <v>0</v>
      </c>
    </row>
    <row r="346" spans="1:14" x14ac:dyDescent="0.2">
      <c r="A346" s="16" t="s">
        <v>21</v>
      </c>
      <c r="B346" s="284" t="s">
        <v>10318</v>
      </c>
      <c r="C346" s="284" t="s">
        <v>2</v>
      </c>
      <c r="D346" s="161">
        <v>6</v>
      </c>
      <c r="E346" s="284">
        <v>1.35</v>
      </c>
      <c r="F346" s="284" t="s">
        <v>10264</v>
      </c>
      <c r="G346" s="285">
        <v>5.0000000000000002E-5</v>
      </c>
      <c r="H346" s="285">
        <v>9.9999999999999995E-7</v>
      </c>
      <c r="I346" s="284">
        <v>3.8391453416765503E-2</v>
      </c>
      <c r="J346" s="284">
        <v>1.1736114440693199</v>
      </c>
      <c r="K346" s="284">
        <v>0</v>
      </c>
      <c r="L346" s="284">
        <v>0</v>
      </c>
      <c r="M346" s="284">
        <v>0</v>
      </c>
      <c r="N346" s="284">
        <v>0</v>
      </c>
    </row>
    <row r="347" spans="1:14" x14ac:dyDescent="0.2">
      <c r="A347" s="16" t="s">
        <v>21</v>
      </c>
      <c r="B347" s="284" t="s">
        <v>10318</v>
      </c>
      <c r="C347" s="284" t="s">
        <v>3</v>
      </c>
      <c r="D347" s="161">
        <v>2</v>
      </c>
      <c r="E347" s="284">
        <v>0.88</v>
      </c>
      <c r="F347" s="284" t="s">
        <v>10263</v>
      </c>
      <c r="G347" s="284">
        <v>5.0000000000000001E-3</v>
      </c>
      <c r="H347" s="284">
        <v>5.0000000000000001E-3</v>
      </c>
      <c r="I347" s="284">
        <v>2.8250467111094898E-2</v>
      </c>
      <c r="J347" s="284">
        <v>1.15006856041373</v>
      </c>
      <c r="K347" s="284">
        <v>0</v>
      </c>
      <c r="L347" s="284">
        <v>0</v>
      </c>
      <c r="M347" s="284">
        <v>0</v>
      </c>
      <c r="N347" s="284">
        <v>0</v>
      </c>
    </row>
    <row r="348" spans="1:14" x14ac:dyDescent="0.2">
      <c r="A348" s="16" t="s">
        <v>21</v>
      </c>
      <c r="B348" s="284" t="s">
        <v>10318</v>
      </c>
      <c r="C348" s="284" t="s">
        <v>3</v>
      </c>
      <c r="D348" s="161">
        <v>2</v>
      </c>
      <c r="E348" s="284">
        <v>0.88</v>
      </c>
      <c r="F348" s="284" t="s">
        <v>10263</v>
      </c>
      <c r="G348" s="284">
        <v>1E-3</v>
      </c>
      <c r="H348" s="284">
        <v>1E-3</v>
      </c>
      <c r="I348" s="284">
        <v>4.0835864573792499E-2</v>
      </c>
      <c r="J348" s="284">
        <v>2.7495079781323</v>
      </c>
      <c r="K348" s="284">
        <v>0</v>
      </c>
      <c r="L348" s="284">
        <v>0</v>
      </c>
      <c r="M348" s="284">
        <v>0</v>
      </c>
      <c r="N348" s="284">
        <v>0</v>
      </c>
    </row>
    <row r="349" spans="1:14" x14ac:dyDescent="0.2">
      <c r="A349" s="16" t="s">
        <v>21</v>
      </c>
      <c r="B349" s="284" t="s">
        <v>10318</v>
      </c>
      <c r="C349" s="284" t="s">
        <v>3</v>
      </c>
      <c r="D349" s="161">
        <v>2</v>
      </c>
      <c r="E349" s="284">
        <v>0.88</v>
      </c>
      <c r="F349" s="284" t="s">
        <v>10263</v>
      </c>
      <c r="G349" s="284">
        <v>1E-4</v>
      </c>
      <c r="H349" s="284">
        <v>1E-4</v>
      </c>
      <c r="I349" s="284">
        <v>0.249614993258332</v>
      </c>
      <c r="J349" s="284">
        <v>12.284519197267199</v>
      </c>
      <c r="K349" s="284">
        <v>0</v>
      </c>
      <c r="L349" s="284">
        <v>0</v>
      </c>
      <c r="M349" s="284">
        <v>0</v>
      </c>
      <c r="N349" s="284">
        <v>0</v>
      </c>
    </row>
    <row r="350" spans="1:14" x14ac:dyDescent="0.2">
      <c r="A350" s="16" t="s">
        <v>21</v>
      </c>
      <c r="B350" s="284" t="s">
        <v>10318</v>
      </c>
      <c r="C350" s="284" t="s">
        <v>3</v>
      </c>
      <c r="D350" s="161">
        <v>2</v>
      </c>
      <c r="E350" s="284">
        <v>0.88</v>
      </c>
      <c r="F350" s="284" t="s">
        <v>10263</v>
      </c>
      <c r="G350" s="285">
        <v>1.0000000000000001E-5</v>
      </c>
      <c r="H350" s="285">
        <v>1.0000000000000001E-5</v>
      </c>
      <c r="I350" s="284">
        <v>0.159815171940281</v>
      </c>
      <c r="J350" s="284">
        <v>1.62288111339626</v>
      </c>
      <c r="K350" s="284">
        <v>0</v>
      </c>
      <c r="L350" s="284">
        <v>0</v>
      </c>
      <c r="M350" s="284">
        <v>0</v>
      </c>
      <c r="N350" s="284">
        <v>0</v>
      </c>
    </row>
    <row r="351" spans="1:14" x14ac:dyDescent="0.2">
      <c r="A351" s="16" t="s">
        <v>21</v>
      </c>
      <c r="B351" s="284" t="s">
        <v>10318</v>
      </c>
      <c r="C351" s="284" t="s">
        <v>3</v>
      </c>
      <c r="D351" s="161">
        <v>2</v>
      </c>
      <c r="E351" s="284">
        <v>0.88</v>
      </c>
      <c r="F351" s="284" t="s">
        <v>10263</v>
      </c>
      <c r="G351" s="285">
        <v>9.9999999999999995E-7</v>
      </c>
      <c r="H351" s="285">
        <v>9.9999999999999995E-7</v>
      </c>
      <c r="I351" s="284">
        <v>4.5796865150366697E-2</v>
      </c>
      <c r="J351" s="284">
        <v>1.196095560656</v>
      </c>
      <c r="K351" s="284">
        <v>0</v>
      </c>
      <c r="L351" s="284">
        <v>0</v>
      </c>
      <c r="M351" s="284">
        <v>0</v>
      </c>
      <c r="N351" s="284">
        <v>0</v>
      </c>
    </row>
    <row r="352" spans="1:14" x14ac:dyDescent="0.2">
      <c r="A352" s="16" t="s">
        <v>21</v>
      </c>
      <c r="B352" s="284" t="s">
        <v>10318</v>
      </c>
      <c r="C352" s="284" t="s">
        <v>3</v>
      </c>
      <c r="D352" s="161">
        <v>2</v>
      </c>
      <c r="E352" s="284">
        <v>0.88</v>
      </c>
      <c r="F352" s="284" t="s">
        <v>10264</v>
      </c>
      <c r="G352" s="284">
        <v>5.0000000000000001E-3</v>
      </c>
      <c r="H352" s="284">
        <v>1E-3</v>
      </c>
      <c r="I352" s="284">
        <v>2.7716590766336899E-2</v>
      </c>
      <c r="J352" s="284">
        <v>1.96513436591452</v>
      </c>
      <c r="K352" s="284">
        <v>0</v>
      </c>
      <c r="L352" s="284">
        <v>0</v>
      </c>
      <c r="M352" s="284">
        <v>0</v>
      </c>
      <c r="N352" s="284">
        <v>0</v>
      </c>
    </row>
    <row r="353" spans="1:14" x14ac:dyDescent="0.2">
      <c r="A353" s="16" t="s">
        <v>21</v>
      </c>
      <c r="B353" s="284" t="s">
        <v>10318</v>
      </c>
      <c r="C353" s="284" t="s">
        <v>3</v>
      </c>
      <c r="D353" s="161">
        <v>2</v>
      </c>
      <c r="E353" s="284">
        <v>0.88</v>
      </c>
      <c r="F353" s="284" t="s">
        <v>10264</v>
      </c>
      <c r="G353" s="284">
        <v>1E-3</v>
      </c>
      <c r="H353" s="284">
        <v>1E-4</v>
      </c>
      <c r="I353" s="284">
        <v>0.18188321155981399</v>
      </c>
      <c r="J353" s="284">
        <v>16.676415295965199</v>
      </c>
      <c r="K353" s="284">
        <v>0</v>
      </c>
      <c r="L353" s="284">
        <v>0</v>
      </c>
      <c r="M353" s="284">
        <v>0</v>
      </c>
      <c r="N353" s="284">
        <v>0</v>
      </c>
    </row>
    <row r="354" spans="1:14" x14ac:dyDescent="0.2">
      <c r="A354" s="16" t="s">
        <v>21</v>
      </c>
      <c r="B354" s="284" t="s">
        <v>10318</v>
      </c>
      <c r="C354" s="284" t="s">
        <v>3</v>
      </c>
      <c r="D354" s="161">
        <v>2</v>
      </c>
      <c r="E354" s="284">
        <v>0.88</v>
      </c>
      <c r="F354" s="284" t="s">
        <v>10264</v>
      </c>
      <c r="G354" s="284">
        <v>1E-4</v>
      </c>
      <c r="H354" s="285">
        <v>1.0000000000000001E-5</v>
      </c>
      <c r="I354" s="284">
        <v>0.43444420496529501</v>
      </c>
      <c r="J354" s="284">
        <v>3.9903734633579302</v>
      </c>
      <c r="K354" s="284">
        <v>0</v>
      </c>
      <c r="L354" s="284">
        <v>0</v>
      </c>
      <c r="M354" s="284">
        <v>0</v>
      </c>
      <c r="N354" s="284">
        <v>0</v>
      </c>
    </row>
    <row r="355" spans="1:14" x14ac:dyDescent="0.2">
      <c r="A355" s="16" t="s">
        <v>21</v>
      </c>
      <c r="B355" s="284" t="s">
        <v>10318</v>
      </c>
      <c r="C355" s="284" t="s">
        <v>3</v>
      </c>
      <c r="D355" s="161">
        <v>2</v>
      </c>
      <c r="E355" s="284">
        <v>0.88</v>
      </c>
      <c r="F355" s="284" t="s">
        <v>10264</v>
      </c>
      <c r="G355" s="285">
        <v>5.0000000000000002E-5</v>
      </c>
      <c r="H355" s="285">
        <v>9.9999999999999995E-7</v>
      </c>
      <c r="I355" s="284">
        <v>4.7546767329302797E-2</v>
      </c>
      <c r="J355" s="284">
        <v>1.2887474300103099</v>
      </c>
      <c r="K355" s="284">
        <v>0</v>
      </c>
      <c r="L355" s="284">
        <v>0</v>
      </c>
      <c r="M355" s="284">
        <v>0</v>
      </c>
      <c r="N355" s="284">
        <v>0</v>
      </c>
    </row>
    <row r="356" spans="1:14" x14ac:dyDescent="0.2">
      <c r="A356" s="16" t="s">
        <v>21</v>
      </c>
      <c r="B356" s="284" t="s">
        <v>10318</v>
      </c>
      <c r="C356" s="284" t="s">
        <v>3</v>
      </c>
      <c r="D356" s="161">
        <v>2</v>
      </c>
      <c r="E356" s="284">
        <v>0.88</v>
      </c>
      <c r="F356" s="284" t="s">
        <v>10264</v>
      </c>
      <c r="G356" s="285">
        <v>5.0000000000000002E-5</v>
      </c>
      <c r="H356" s="285">
        <v>9.9999999999999995E-7</v>
      </c>
      <c r="I356" s="284">
        <v>4.6384325383550598E-2</v>
      </c>
      <c r="J356" s="284">
        <v>1.17465051116983</v>
      </c>
      <c r="K356" s="284">
        <v>0</v>
      </c>
      <c r="L356" s="284">
        <v>0</v>
      </c>
      <c r="M356" s="284">
        <v>0</v>
      </c>
      <c r="N356" s="284">
        <v>0</v>
      </c>
    </row>
    <row r="357" spans="1:14" x14ac:dyDescent="0.2">
      <c r="A357" s="16" t="s">
        <v>21</v>
      </c>
      <c r="B357" s="284" t="s">
        <v>10318</v>
      </c>
      <c r="C357" s="284" t="s">
        <v>23</v>
      </c>
      <c r="D357" s="161">
        <v>5</v>
      </c>
      <c r="E357" s="284">
        <v>1.06</v>
      </c>
      <c r="F357" s="284" t="s">
        <v>10263</v>
      </c>
      <c r="G357" s="284">
        <v>5.0000000000000001E-3</v>
      </c>
      <c r="H357" s="284">
        <v>5.0000000000000001E-3</v>
      </c>
      <c r="I357" s="284">
        <v>571644.46238510194</v>
      </c>
      <c r="J357" s="284">
        <v>5617.3635848698696</v>
      </c>
      <c r="K357" s="284">
        <v>0</v>
      </c>
      <c r="L357" s="284">
        <v>0</v>
      </c>
      <c r="M357" s="284">
        <v>0</v>
      </c>
      <c r="N357" s="284">
        <v>0</v>
      </c>
    </row>
    <row r="358" spans="1:14" x14ac:dyDescent="0.2">
      <c r="A358" s="16" t="s">
        <v>21</v>
      </c>
      <c r="B358" s="284" t="s">
        <v>10318</v>
      </c>
      <c r="C358" s="284" t="s">
        <v>23</v>
      </c>
      <c r="D358" s="161">
        <v>5</v>
      </c>
      <c r="E358" s="284">
        <v>1.06</v>
      </c>
      <c r="F358" s="284" t="s">
        <v>10263</v>
      </c>
      <c r="G358" s="284">
        <v>1E-3</v>
      </c>
      <c r="H358" s="284">
        <v>1E-3</v>
      </c>
      <c r="I358" s="284">
        <v>17648.563689931601</v>
      </c>
      <c r="J358" s="284">
        <v>987.01605381045897</v>
      </c>
      <c r="K358" s="284">
        <v>0</v>
      </c>
      <c r="L358" s="284">
        <v>0</v>
      </c>
      <c r="M358" s="284">
        <v>0</v>
      </c>
      <c r="N358" s="284">
        <v>0</v>
      </c>
    </row>
    <row r="359" spans="1:14" x14ac:dyDescent="0.2">
      <c r="A359" s="16" t="s">
        <v>21</v>
      </c>
      <c r="B359" s="284" t="s">
        <v>10318</v>
      </c>
      <c r="C359" s="284" t="s">
        <v>23</v>
      </c>
      <c r="D359" s="161">
        <v>5</v>
      </c>
      <c r="E359" s="284">
        <v>1.06</v>
      </c>
      <c r="F359" s="284" t="s">
        <v>10263</v>
      </c>
      <c r="G359" s="284">
        <v>1E-4</v>
      </c>
      <c r="H359" s="284">
        <v>1E-4</v>
      </c>
      <c r="I359" s="284">
        <v>7.8109563708009899</v>
      </c>
      <c r="J359" s="284">
        <v>24.5140606590688</v>
      </c>
      <c r="K359" s="284">
        <v>0</v>
      </c>
      <c r="L359" s="284">
        <v>0</v>
      </c>
      <c r="M359" s="284">
        <v>0</v>
      </c>
      <c r="N359" s="284">
        <v>0</v>
      </c>
    </row>
    <row r="360" spans="1:14" x14ac:dyDescent="0.2">
      <c r="A360" s="16" t="s">
        <v>21</v>
      </c>
      <c r="B360" s="284" t="s">
        <v>10318</v>
      </c>
      <c r="C360" s="284" t="s">
        <v>23</v>
      </c>
      <c r="D360" s="161">
        <v>5</v>
      </c>
      <c r="E360" s="284">
        <v>1.06</v>
      </c>
      <c r="F360" s="284" t="s">
        <v>10263</v>
      </c>
      <c r="G360" s="285">
        <v>1.0000000000000001E-5</v>
      </c>
      <c r="H360" s="285">
        <v>1.0000000000000001E-5</v>
      </c>
      <c r="I360" s="284">
        <v>0.159032228476258</v>
      </c>
      <c r="J360" s="284">
        <v>1.6632272380294</v>
      </c>
      <c r="K360" s="284">
        <v>0</v>
      </c>
      <c r="L360" s="284">
        <v>0</v>
      </c>
      <c r="M360" s="284">
        <v>0</v>
      </c>
      <c r="N360" s="284">
        <v>0</v>
      </c>
    </row>
    <row r="361" spans="1:14" x14ac:dyDescent="0.2">
      <c r="A361" s="16" t="s">
        <v>21</v>
      </c>
      <c r="B361" s="284" t="s">
        <v>10318</v>
      </c>
      <c r="C361" s="284" t="s">
        <v>23</v>
      </c>
      <c r="D361" s="161">
        <v>5</v>
      </c>
      <c r="E361" s="284">
        <v>1.06</v>
      </c>
      <c r="F361" s="284" t="s">
        <v>10263</v>
      </c>
      <c r="G361" s="285">
        <v>9.9999999999999995E-7</v>
      </c>
      <c r="H361" s="285">
        <v>9.9999999999999995E-7</v>
      </c>
      <c r="I361" s="284">
        <v>4.480740202459E-2</v>
      </c>
      <c r="J361" s="284">
        <v>1.17020848528844</v>
      </c>
      <c r="K361" s="284">
        <v>0</v>
      </c>
      <c r="L361" s="284">
        <v>0</v>
      </c>
      <c r="M361" s="284">
        <v>0</v>
      </c>
      <c r="N361" s="284">
        <v>0</v>
      </c>
    </row>
    <row r="362" spans="1:14" x14ac:dyDescent="0.2">
      <c r="A362" s="16" t="s">
        <v>21</v>
      </c>
      <c r="B362" s="284" t="s">
        <v>10318</v>
      </c>
      <c r="C362" s="284" t="s">
        <v>23</v>
      </c>
      <c r="D362" s="161">
        <v>5</v>
      </c>
      <c r="E362" s="284">
        <v>1.06</v>
      </c>
      <c r="F362" s="284" t="s">
        <v>10264</v>
      </c>
      <c r="G362" s="284">
        <v>5.0000000000000001E-3</v>
      </c>
      <c r="H362" s="284">
        <v>1E-3</v>
      </c>
      <c r="I362" s="284">
        <v>23995.5769847308</v>
      </c>
      <c r="J362" s="284">
        <v>1150.8934989914001</v>
      </c>
      <c r="K362" s="284">
        <v>0</v>
      </c>
      <c r="L362" s="284">
        <v>0</v>
      </c>
      <c r="M362" s="284">
        <v>0</v>
      </c>
      <c r="N362" s="284">
        <v>0</v>
      </c>
    </row>
    <row r="363" spans="1:14" x14ac:dyDescent="0.2">
      <c r="A363" s="16" t="s">
        <v>21</v>
      </c>
      <c r="B363" s="284" t="s">
        <v>10318</v>
      </c>
      <c r="C363" s="284" t="s">
        <v>23</v>
      </c>
      <c r="D363" s="161">
        <v>5</v>
      </c>
      <c r="E363" s="284">
        <v>1.06</v>
      </c>
      <c r="F363" s="284" t="s">
        <v>10264</v>
      </c>
      <c r="G363" s="284">
        <v>1E-3</v>
      </c>
      <c r="H363" s="284">
        <v>1E-4</v>
      </c>
      <c r="I363" s="284">
        <v>75.037198956866703</v>
      </c>
      <c r="J363" s="284">
        <v>69.775511870741695</v>
      </c>
      <c r="K363" s="284">
        <v>0</v>
      </c>
      <c r="L363" s="284">
        <v>0</v>
      </c>
      <c r="M363" s="284">
        <v>0</v>
      </c>
      <c r="N363" s="284">
        <v>0</v>
      </c>
    </row>
    <row r="364" spans="1:14" x14ac:dyDescent="0.2">
      <c r="A364" s="16" t="s">
        <v>21</v>
      </c>
      <c r="B364" s="284" t="s">
        <v>10318</v>
      </c>
      <c r="C364" s="284" t="s">
        <v>23</v>
      </c>
      <c r="D364" s="161">
        <v>5</v>
      </c>
      <c r="E364" s="284">
        <v>1.06</v>
      </c>
      <c r="F364" s="284" t="s">
        <v>10264</v>
      </c>
      <c r="G364" s="284">
        <v>1E-4</v>
      </c>
      <c r="H364" s="285">
        <v>1.0000000000000001E-5</v>
      </c>
      <c r="I364" s="284">
        <v>0.63275655362970396</v>
      </c>
      <c r="J364" s="284">
        <v>4.29967291446569</v>
      </c>
      <c r="K364" s="284">
        <v>0</v>
      </c>
      <c r="L364" s="284">
        <v>0</v>
      </c>
      <c r="M364" s="284">
        <v>0</v>
      </c>
      <c r="N364" s="284">
        <v>0</v>
      </c>
    </row>
    <row r="365" spans="1:14" x14ac:dyDescent="0.2">
      <c r="A365" s="16" t="s">
        <v>21</v>
      </c>
      <c r="B365" s="284" t="s">
        <v>10318</v>
      </c>
      <c r="C365" s="284" t="s">
        <v>23</v>
      </c>
      <c r="D365" s="161">
        <v>5</v>
      </c>
      <c r="E365" s="284">
        <v>1.06</v>
      </c>
      <c r="F365" s="284" t="s">
        <v>10264</v>
      </c>
      <c r="G365" s="285">
        <v>5.0000000000000002E-5</v>
      </c>
      <c r="H365" s="285">
        <v>9.9999999999999995E-7</v>
      </c>
      <c r="I365" s="284">
        <v>4.2042209779532401E-2</v>
      </c>
      <c r="J365" s="284">
        <v>1.1616767889305699</v>
      </c>
      <c r="K365" s="284">
        <v>0</v>
      </c>
      <c r="L365" s="284">
        <v>0</v>
      </c>
      <c r="M365" s="284">
        <v>0</v>
      </c>
      <c r="N365" s="284">
        <v>0</v>
      </c>
    </row>
    <row r="366" spans="1:14" x14ac:dyDescent="0.2">
      <c r="A366" s="16" t="s">
        <v>21</v>
      </c>
      <c r="B366" s="284" t="s">
        <v>10318</v>
      </c>
      <c r="C366" s="284" t="s">
        <v>23</v>
      </c>
      <c r="D366" s="161">
        <v>5</v>
      </c>
      <c r="E366" s="284">
        <v>1.06</v>
      </c>
      <c r="F366" s="284" t="s">
        <v>10264</v>
      </c>
      <c r="G366" s="285">
        <v>5.0000000000000002E-5</v>
      </c>
      <c r="H366" s="285">
        <v>9.9999999999999995E-7</v>
      </c>
      <c r="I366" s="284">
        <v>4.6501270490400197E-2</v>
      </c>
      <c r="J366" s="284">
        <v>1.1119224926417399</v>
      </c>
      <c r="K366" s="284">
        <v>0</v>
      </c>
      <c r="L366" s="284">
        <v>0</v>
      </c>
      <c r="M366" s="284">
        <v>0</v>
      </c>
      <c r="N366" s="284">
        <v>0</v>
      </c>
    </row>
    <row r="367" spans="1:14" x14ac:dyDescent="0.2">
      <c r="A367" s="16" t="s">
        <v>94</v>
      </c>
      <c r="B367" s="284" t="s">
        <v>10319</v>
      </c>
      <c r="C367" s="284" t="s">
        <v>5</v>
      </c>
      <c r="D367" s="161">
        <v>1</v>
      </c>
      <c r="E367" s="284">
        <v>0.03</v>
      </c>
      <c r="F367" s="284" t="s">
        <v>10263</v>
      </c>
      <c r="G367" s="284">
        <v>5.0000000000000001E-3</v>
      </c>
      <c r="H367" s="284">
        <v>5.0000000000000001E-3</v>
      </c>
      <c r="I367" s="284">
        <v>5.9031885999999999E-2</v>
      </c>
      <c r="J367" s="284">
        <v>3.5524572550000002</v>
      </c>
      <c r="K367" s="284">
        <v>0</v>
      </c>
      <c r="L367" s="284">
        <v>0</v>
      </c>
      <c r="M367" s="284">
        <v>0</v>
      </c>
      <c r="N367" s="284">
        <v>0</v>
      </c>
    </row>
    <row r="368" spans="1:14" x14ac:dyDescent="0.2">
      <c r="A368" s="16" t="s">
        <v>94</v>
      </c>
      <c r="B368" s="284" t="s">
        <v>10319</v>
      </c>
      <c r="C368" s="284" t="s">
        <v>5</v>
      </c>
      <c r="D368" s="161">
        <v>1</v>
      </c>
      <c r="E368" s="284">
        <v>0.03</v>
      </c>
      <c r="F368" s="284" t="s">
        <v>10263</v>
      </c>
      <c r="G368" s="284">
        <v>1E-3</v>
      </c>
      <c r="H368" s="284">
        <v>1E-3</v>
      </c>
      <c r="I368" s="284">
        <v>4.9545989999999998E-2</v>
      </c>
      <c r="J368" s="284">
        <v>3.7152993630000002</v>
      </c>
      <c r="K368" s="284">
        <v>2.6344676000000001E-2</v>
      </c>
      <c r="L368" s="284">
        <v>6.7710424000000005E-2</v>
      </c>
      <c r="M368" s="284">
        <v>0.317717523</v>
      </c>
      <c r="N368" s="284">
        <v>251.2602287</v>
      </c>
    </row>
    <row r="369" spans="1:14" x14ac:dyDescent="0.2">
      <c r="A369" s="16" t="s">
        <v>94</v>
      </c>
      <c r="B369" s="284" t="s">
        <v>10319</v>
      </c>
      <c r="C369" s="284" t="s">
        <v>5</v>
      </c>
      <c r="D369" s="161">
        <v>1</v>
      </c>
      <c r="E369" s="284">
        <v>0.03</v>
      </c>
      <c r="F369" s="284" t="s">
        <v>10263</v>
      </c>
      <c r="G369" s="284">
        <v>1E-4</v>
      </c>
      <c r="H369" s="284">
        <v>1E-4</v>
      </c>
      <c r="I369" s="284">
        <v>6.2823591999999998E-2</v>
      </c>
      <c r="J369" s="284">
        <v>10.132118070000001</v>
      </c>
      <c r="K369" s="284">
        <v>0</v>
      </c>
      <c r="L369" s="284">
        <v>0</v>
      </c>
      <c r="M369" s="284">
        <v>0</v>
      </c>
      <c r="N369" s="284">
        <v>0</v>
      </c>
    </row>
    <row r="370" spans="1:14" x14ac:dyDescent="0.2">
      <c r="A370" s="16" t="s">
        <v>94</v>
      </c>
      <c r="B370" s="284" t="s">
        <v>10319</v>
      </c>
      <c r="C370" s="284" t="s">
        <v>5</v>
      </c>
      <c r="D370" s="161">
        <v>1</v>
      </c>
      <c r="E370" s="284">
        <v>0.03</v>
      </c>
      <c r="F370" s="284" t="s">
        <v>10263</v>
      </c>
      <c r="G370" s="285">
        <v>1.0000000000000001E-5</v>
      </c>
      <c r="H370" s="285">
        <v>1.0000000000000001E-5</v>
      </c>
      <c r="I370" s="284">
        <v>5.6431052000000002E-2</v>
      </c>
      <c r="J370" s="284">
        <v>3.9461906940000002</v>
      </c>
      <c r="K370" s="284">
        <v>4.5977010999999998E-2</v>
      </c>
      <c r="L370" s="284">
        <v>0.16</v>
      </c>
      <c r="M370" s="284">
        <v>0.40538772699999998</v>
      </c>
      <c r="N370" s="284">
        <v>0.62332456800000002</v>
      </c>
    </row>
    <row r="371" spans="1:14" x14ac:dyDescent="0.2">
      <c r="A371" s="16" t="s">
        <v>94</v>
      </c>
      <c r="B371" s="284" t="s">
        <v>10319</v>
      </c>
      <c r="C371" s="284" t="s">
        <v>5</v>
      </c>
      <c r="D371" s="161">
        <v>1</v>
      </c>
      <c r="E371" s="284">
        <v>0.03</v>
      </c>
      <c r="F371" s="284" t="s">
        <v>10263</v>
      </c>
      <c r="G371" s="285">
        <v>9.9999999999999995E-7</v>
      </c>
      <c r="H371" s="285">
        <v>9.9999999999999995E-7</v>
      </c>
      <c r="I371" s="284">
        <v>4.7251933000000003E-2</v>
      </c>
      <c r="J371" s="284">
        <v>4.9151981449999997</v>
      </c>
      <c r="K371" s="284">
        <v>1.9496343999999999E-2</v>
      </c>
      <c r="L371" s="284">
        <v>0</v>
      </c>
      <c r="M371" s="284">
        <v>2.3337509000000001</v>
      </c>
      <c r="N371" s="284">
        <v>0.247770029</v>
      </c>
    </row>
    <row r="372" spans="1:14" x14ac:dyDescent="0.2">
      <c r="A372" s="16" t="s">
        <v>94</v>
      </c>
      <c r="B372" s="284" t="s">
        <v>10319</v>
      </c>
      <c r="C372" s="284" t="s">
        <v>5</v>
      </c>
      <c r="D372" s="161">
        <v>1</v>
      </c>
      <c r="E372" s="284">
        <v>0.03</v>
      </c>
      <c r="F372" s="284" t="s">
        <v>10264</v>
      </c>
      <c r="G372" s="284">
        <v>5.0000000000000001E-3</v>
      </c>
      <c r="H372" s="284">
        <v>1E-3</v>
      </c>
      <c r="I372" s="284">
        <v>5.6332816000000001E-2</v>
      </c>
      <c r="J372" s="284">
        <v>3.4571420119999998</v>
      </c>
      <c r="K372" s="284">
        <v>3.065764E-2</v>
      </c>
      <c r="L372" s="284">
        <v>9.4488189E-2</v>
      </c>
      <c r="M372" s="284">
        <v>0.15779270500000001</v>
      </c>
      <c r="N372" s="284">
        <v>53.178953200000002</v>
      </c>
    </row>
    <row r="373" spans="1:14" x14ac:dyDescent="0.2">
      <c r="A373" s="16" t="s">
        <v>94</v>
      </c>
      <c r="B373" s="284" t="s">
        <v>10319</v>
      </c>
      <c r="C373" s="284" t="s">
        <v>5</v>
      </c>
      <c r="D373" s="161">
        <v>1</v>
      </c>
      <c r="E373" s="284">
        <v>0.03</v>
      </c>
      <c r="F373" s="284" t="s">
        <v>10264</v>
      </c>
      <c r="G373" s="284">
        <v>1E-3</v>
      </c>
      <c r="H373" s="284">
        <v>1E-4</v>
      </c>
      <c r="I373" s="284">
        <v>4.8676069000000002E-2</v>
      </c>
      <c r="J373" s="284">
        <v>10.22362918</v>
      </c>
      <c r="K373" s="284">
        <v>0</v>
      </c>
      <c r="L373" s="284">
        <v>1.3333333329999999</v>
      </c>
      <c r="M373" s="284">
        <v>0</v>
      </c>
      <c r="N373" s="284">
        <v>58.245519999999999</v>
      </c>
    </row>
    <row r="374" spans="1:14" x14ac:dyDescent="0.2">
      <c r="A374" s="16" t="s">
        <v>94</v>
      </c>
      <c r="B374" s="284" t="s">
        <v>10319</v>
      </c>
      <c r="C374" s="284" t="s">
        <v>5</v>
      </c>
      <c r="D374" s="161">
        <v>1</v>
      </c>
      <c r="E374" s="284">
        <v>0.03</v>
      </c>
      <c r="F374" s="284" t="s">
        <v>10264</v>
      </c>
      <c r="G374" s="284">
        <v>1E-4</v>
      </c>
      <c r="H374" s="285">
        <v>1.0000000000000001E-5</v>
      </c>
      <c r="I374" s="284">
        <v>0.216420679</v>
      </c>
      <c r="J374" s="284">
        <v>10.264767150000001</v>
      </c>
      <c r="K374" s="284">
        <v>0</v>
      </c>
      <c r="L374" s="284">
        <v>0</v>
      </c>
      <c r="M374" s="284">
        <v>0</v>
      </c>
      <c r="N374" s="284">
        <v>0</v>
      </c>
    </row>
    <row r="375" spans="1:14" x14ac:dyDescent="0.2">
      <c r="A375" s="16" t="s">
        <v>94</v>
      </c>
      <c r="B375" s="284" t="s">
        <v>10319</v>
      </c>
      <c r="C375" s="284" t="s">
        <v>5</v>
      </c>
      <c r="D375" s="161">
        <v>1</v>
      </c>
      <c r="E375" s="284">
        <v>0.03</v>
      </c>
      <c r="F375" s="284" t="s">
        <v>10264</v>
      </c>
      <c r="G375" s="285">
        <v>5.0000000000000002E-5</v>
      </c>
      <c r="H375" s="285">
        <v>9.9999999999999995E-7</v>
      </c>
      <c r="I375" s="284">
        <v>6.8719987999999996E-2</v>
      </c>
      <c r="J375" s="284">
        <v>4.3275746740000001</v>
      </c>
      <c r="K375" s="284">
        <v>0</v>
      </c>
      <c r="L375" s="284">
        <v>0.151288056</v>
      </c>
      <c r="M375" s="284">
        <v>0</v>
      </c>
      <c r="N375" s="284">
        <v>0.89536080100000004</v>
      </c>
    </row>
    <row r="376" spans="1:14" x14ac:dyDescent="0.2">
      <c r="A376" s="16" t="s">
        <v>94</v>
      </c>
      <c r="B376" s="284" t="s">
        <v>10319</v>
      </c>
      <c r="C376" s="284" t="s">
        <v>5</v>
      </c>
      <c r="D376" s="161">
        <v>1</v>
      </c>
      <c r="E376" s="284">
        <v>0.03</v>
      </c>
      <c r="F376" s="284" t="s">
        <v>10264</v>
      </c>
      <c r="G376" s="284">
        <v>2.5000000000000001E-2</v>
      </c>
      <c r="H376" s="284">
        <v>5.0000000000000001E-3</v>
      </c>
      <c r="I376" s="284">
        <v>5.9625707E-2</v>
      </c>
      <c r="J376" s="284">
        <v>4.5640183390000004</v>
      </c>
      <c r="K376" s="284">
        <v>0</v>
      </c>
      <c r="L376" s="284">
        <v>0.117073171</v>
      </c>
      <c r="M376" s="284">
        <v>0</v>
      </c>
      <c r="N376" s="284">
        <v>0.352306481</v>
      </c>
    </row>
    <row r="377" spans="1:14" x14ac:dyDescent="0.2">
      <c r="A377" s="16" t="s">
        <v>94</v>
      </c>
      <c r="B377" s="284" t="s">
        <v>10319</v>
      </c>
      <c r="C377" s="284" t="s">
        <v>0</v>
      </c>
      <c r="D377" s="161">
        <v>4</v>
      </c>
      <c r="E377" s="284">
        <v>0.95299999999999996</v>
      </c>
      <c r="F377" s="284" t="s">
        <v>10263</v>
      </c>
      <c r="G377" s="284">
        <v>5.0000000000000001E-3</v>
      </c>
      <c r="H377" s="284">
        <v>5.0000000000000001E-3</v>
      </c>
      <c r="I377" s="284">
        <v>5.6278221000000003E-2</v>
      </c>
      <c r="J377" s="284">
        <v>3.4185889299999999</v>
      </c>
      <c r="K377" s="284">
        <v>3.3946252000000003E-2</v>
      </c>
      <c r="L377" s="284">
        <v>8.6446886000000001E-2</v>
      </c>
      <c r="M377" s="284">
        <v>0.52727199199999997</v>
      </c>
      <c r="N377" s="284">
        <v>505.94115699999998</v>
      </c>
    </row>
    <row r="378" spans="1:14" x14ac:dyDescent="0.2">
      <c r="A378" s="16" t="s">
        <v>94</v>
      </c>
      <c r="B378" s="284" t="s">
        <v>10319</v>
      </c>
      <c r="C378" s="284" t="s">
        <v>0</v>
      </c>
      <c r="D378" s="161">
        <v>4</v>
      </c>
      <c r="E378" s="284">
        <v>0.95299999999999996</v>
      </c>
      <c r="F378" s="284" t="s">
        <v>10263</v>
      </c>
      <c r="G378" s="284">
        <v>1E-3</v>
      </c>
      <c r="H378" s="284">
        <v>1E-3</v>
      </c>
      <c r="I378" s="284">
        <v>8.1454155E-2</v>
      </c>
      <c r="J378" s="284">
        <v>30.692273400000001</v>
      </c>
      <c r="K378" s="284">
        <v>6.7796609999999993E-2</v>
      </c>
      <c r="L378" s="284">
        <v>4.7999999989999997</v>
      </c>
      <c r="M378" s="284">
        <v>10.14691455</v>
      </c>
      <c r="N378" s="284">
        <v>154.77073569999999</v>
      </c>
    </row>
    <row r="379" spans="1:14" x14ac:dyDescent="0.2">
      <c r="A379" s="16" t="s">
        <v>94</v>
      </c>
      <c r="B379" s="284" t="s">
        <v>10319</v>
      </c>
      <c r="C379" s="284" t="s">
        <v>0</v>
      </c>
      <c r="D379" s="161">
        <v>4</v>
      </c>
      <c r="E379" s="284">
        <v>0.95299999999999996</v>
      </c>
      <c r="F379" s="284" t="s">
        <v>10263</v>
      </c>
      <c r="G379" s="284">
        <v>1E-4</v>
      </c>
      <c r="H379" s="284">
        <v>1E-4</v>
      </c>
      <c r="I379" s="284">
        <v>0.32478126200000002</v>
      </c>
      <c r="J379" s="284">
        <v>18.751255520000001</v>
      </c>
      <c r="K379" s="284">
        <v>0</v>
      </c>
      <c r="L379" s="284">
        <v>0</v>
      </c>
      <c r="M379" s="284">
        <v>0</v>
      </c>
      <c r="N379" s="284">
        <v>0</v>
      </c>
    </row>
    <row r="380" spans="1:14" x14ac:dyDescent="0.2">
      <c r="A380" s="16" t="s">
        <v>94</v>
      </c>
      <c r="B380" s="284" t="s">
        <v>10319</v>
      </c>
      <c r="C380" s="284" t="s">
        <v>0</v>
      </c>
      <c r="D380" s="161">
        <v>4</v>
      </c>
      <c r="E380" s="284">
        <v>0.95299999999999996</v>
      </c>
      <c r="F380" s="284" t="s">
        <v>10263</v>
      </c>
      <c r="G380" s="285">
        <v>1.0000000000000001E-5</v>
      </c>
      <c r="H380" s="285">
        <v>1.0000000000000001E-5</v>
      </c>
      <c r="I380" s="284">
        <v>5.8259721E-2</v>
      </c>
      <c r="J380" s="284">
        <v>3.2698011669999998</v>
      </c>
      <c r="K380" s="284">
        <v>0</v>
      </c>
      <c r="L380" s="284">
        <v>7.7922078000000006E-2</v>
      </c>
      <c r="M380" s="284">
        <v>0</v>
      </c>
      <c r="N380" s="284">
        <v>0.96495819999999999</v>
      </c>
    </row>
    <row r="381" spans="1:14" x14ac:dyDescent="0.2">
      <c r="A381" s="16" t="s">
        <v>94</v>
      </c>
      <c r="B381" s="284" t="s">
        <v>10319</v>
      </c>
      <c r="C381" s="284" t="s">
        <v>0</v>
      </c>
      <c r="D381" s="161">
        <v>4</v>
      </c>
      <c r="E381" s="284">
        <v>0.95299999999999996</v>
      </c>
      <c r="F381" s="284" t="s">
        <v>10263</v>
      </c>
      <c r="G381" s="285">
        <v>9.9999999999999995E-7</v>
      </c>
      <c r="H381" s="285">
        <v>9.9999999999999995E-7</v>
      </c>
      <c r="I381" s="284">
        <v>4.1484281999999997E-2</v>
      </c>
      <c r="J381" s="284">
        <v>4.605188579</v>
      </c>
      <c r="K381" s="284">
        <v>1.6529505999999999E-2</v>
      </c>
      <c r="L381" s="284">
        <v>0</v>
      </c>
      <c r="M381" s="284">
        <v>0.37670305700000001</v>
      </c>
      <c r="N381" s="284">
        <v>2.7772707000000001E-2</v>
      </c>
    </row>
    <row r="382" spans="1:14" x14ac:dyDescent="0.2">
      <c r="A382" s="16" t="s">
        <v>94</v>
      </c>
      <c r="B382" s="284" t="s">
        <v>10319</v>
      </c>
      <c r="C382" s="284" t="s">
        <v>0</v>
      </c>
      <c r="D382" s="161">
        <v>4</v>
      </c>
      <c r="E382" s="284">
        <v>0.95299999999999996</v>
      </c>
      <c r="F382" s="284" t="s">
        <v>10264</v>
      </c>
      <c r="G382" s="284">
        <v>5.0000000000000001E-3</v>
      </c>
      <c r="H382" s="284">
        <v>1E-3</v>
      </c>
      <c r="I382" s="284">
        <v>6.6810591000000003E-2</v>
      </c>
      <c r="J382" s="284">
        <v>12.10595532</v>
      </c>
      <c r="K382" s="284">
        <v>4.0557204999999999E-2</v>
      </c>
      <c r="L382" s="284">
        <v>1.213793103</v>
      </c>
      <c r="M382" s="284">
        <v>15.80929102</v>
      </c>
      <c r="N382" s="284">
        <v>139.18976119999999</v>
      </c>
    </row>
    <row r="383" spans="1:14" x14ac:dyDescent="0.2">
      <c r="A383" s="16" t="s">
        <v>94</v>
      </c>
      <c r="B383" s="284" t="s">
        <v>10319</v>
      </c>
      <c r="C383" s="284" t="s">
        <v>0</v>
      </c>
      <c r="D383" s="161">
        <v>4</v>
      </c>
      <c r="E383" s="284">
        <v>0.95299999999999996</v>
      </c>
      <c r="F383" s="284" t="s">
        <v>10264</v>
      </c>
      <c r="G383" s="284">
        <v>1E-3</v>
      </c>
      <c r="H383" s="284">
        <v>1E-4</v>
      </c>
      <c r="I383" s="284">
        <v>0.40265625999999999</v>
      </c>
      <c r="J383" s="284">
        <v>33.728318799999997</v>
      </c>
      <c r="K383" s="284">
        <v>0</v>
      </c>
      <c r="L383" s="284">
        <v>0</v>
      </c>
      <c r="M383" s="284">
        <v>0</v>
      </c>
      <c r="N383" s="284">
        <v>0</v>
      </c>
    </row>
    <row r="384" spans="1:14" x14ac:dyDescent="0.2">
      <c r="A384" s="16" t="s">
        <v>94</v>
      </c>
      <c r="B384" s="284" t="s">
        <v>10319</v>
      </c>
      <c r="C384" s="284" t="s">
        <v>0</v>
      </c>
      <c r="D384" s="161">
        <v>4</v>
      </c>
      <c r="E384" s="284">
        <v>0.95299999999999996</v>
      </c>
      <c r="F384" s="284" t="s">
        <v>10264</v>
      </c>
      <c r="G384" s="284">
        <v>1E-4</v>
      </c>
      <c r="H384" s="285">
        <v>1.0000000000000001E-5</v>
      </c>
      <c r="I384" s="284">
        <v>0.52551415199999996</v>
      </c>
      <c r="J384" s="284">
        <v>12.841756350000001</v>
      </c>
      <c r="K384" s="284">
        <v>0</v>
      </c>
      <c r="L384" s="284">
        <v>0</v>
      </c>
      <c r="M384" s="284">
        <v>0</v>
      </c>
      <c r="N384" s="284">
        <v>0</v>
      </c>
    </row>
    <row r="385" spans="1:14" x14ac:dyDescent="0.2">
      <c r="A385" s="16" t="s">
        <v>94</v>
      </c>
      <c r="B385" s="284" t="s">
        <v>10319</v>
      </c>
      <c r="C385" s="284" t="s">
        <v>0</v>
      </c>
      <c r="D385" s="161">
        <v>4</v>
      </c>
      <c r="E385" s="284">
        <v>0.95299999999999996</v>
      </c>
      <c r="F385" s="284" t="s">
        <v>10264</v>
      </c>
      <c r="G385" s="285">
        <v>5.0000000000000002E-5</v>
      </c>
      <c r="H385" s="285">
        <v>9.9999999999999995E-7</v>
      </c>
      <c r="I385" s="284">
        <v>6.7465129999999998E-2</v>
      </c>
      <c r="J385" s="284">
        <v>3.1354594229999999</v>
      </c>
      <c r="K385" s="284">
        <v>0</v>
      </c>
      <c r="L385" s="284">
        <v>0.42321083199999998</v>
      </c>
      <c r="M385" s="284">
        <v>0</v>
      </c>
      <c r="N385" s="284">
        <v>0.843652336</v>
      </c>
    </row>
    <row r="386" spans="1:14" x14ac:dyDescent="0.2">
      <c r="A386" s="16" t="s">
        <v>94</v>
      </c>
      <c r="B386" s="284" t="s">
        <v>10319</v>
      </c>
      <c r="C386" s="284" t="s">
        <v>0</v>
      </c>
      <c r="D386" s="161">
        <v>4</v>
      </c>
      <c r="E386" s="284">
        <v>0.95299999999999996</v>
      </c>
      <c r="F386" s="284" t="s">
        <v>10264</v>
      </c>
      <c r="G386" s="284">
        <v>2.5000000000000001E-2</v>
      </c>
      <c r="H386" s="284">
        <v>5.0000000000000001E-3</v>
      </c>
      <c r="I386" s="284">
        <v>5.0010634999999998E-2</v>
      </c>
      <c r="J386" s="284">
        <v>4.3141214569999997</v>
      </c>
      <c r="K386" s="284">
        <v>3.3946252000000003E-2</v>
      </c>
      <c r="L386" s="284">
        <v>0</v>
      </c>
      <c r="M386" s="284">
        <v>0.29023964899999999</v>
      </c>
      <c r="N386" s="284">
        <v>431.51044460000003</v>
      </c>
    </row>
    <row r="387" spans="1:14" x14ac:dyDescent="0.2">
      <c r="A387" s="16" t="s">
        <v>94</v>
      </c>
      <c r="B387" s="284" t="s">
        <v>10319</v>
      </c>
      <c r="C387" s="284" t="s">
        <v>1</v>
      </c>
      <c r="D387" s="161">
        <v>3</v>
      </c>
      <c r="E387" s="284">
        <v>0.91500000000000004</v>
      </c>
      <c r="F387" s="284" t="s">
        <v>10263</v>
      </c>
      <c r="G387" s="284">
        <v>5.0000000000000001E-3</v>
      </c>
      <c r="H387" s="284">
        <v>5.0000000000000001E-3</v>
      </c>
      <c r="I387" s="284">
        <v>6.0426929999999997E-2</v>
      </c>
      <c r="J387" s="284">
        <v>3.8611317879999998</v>
      </c>
      <c r="K387" s="284">
        <v>3.0078311E-2</v>
      </c>
      <c r="L387" s="284">
        <v>0</v>
      </c>
      <c r="M387" s="284">
        <v>0.33039723799999998</v>
      </c>
      <c r="N387" s="284">
        <v>438.54010729999999</v>
      </c>
    </row>
    <row r="388" spans="1:14" x14ac:dyDescent="0.2">
      <c r="A388" s="16" t="s">
        <v>94</v>
      </c>
      <c r="B388" s="284" t="s">
        <v>10319</v>
      </c>
      <c r="C388" s="284" t="s">
        <v>1</v>
      </c>
      <c r="D388" s="161">
        <v>3</v>
      </c>
      <c r="E388" s="284">
        <v>0.91500000000000004</v>
      </c>
      <c r="F388" s="284" t="s">
        <v>10263</v>
      </c>
      <c r="G388" s="284">
        <v>1E-3</v>
      </c>
      <c r="H388" s="284">
        <v>1E-3</v>
      </c>
      <c r="I388" s="284">
        <v>6.6970433999999995E-2</v>
      </c>
      <c r="J388" s="284">
        <v>8.4203703149999996</v>
      </c>
      <c r="K388" s="284">
        <v>4.3956044E-2</v>
      </c>
      <c r="L388" s="284">
        <v>8</v>
      </c>
      <c r="M388" s="284">
        <v>12.126677669999999</v>
      </c>
      <c r="N388" s="284">
        <v>173.32462480000001</v>
      </c>
    </row>
    <row r="389" spans="1:14" x14ac:dyDescent="0.2">
      <c r="A389" s="16" t="s">
        <v>94</v>
      </c>
      <c r="B389" s="284" t="s">
        <v>10319</v>
      </c>
      <c r="C389" s="284" t="s">
        <v>1</v>
      </c>
      <c r="D389" s="161">
        <v>3</v>
      </c>
      <c r="E389" s="284">
        <v>0.91500000000000004</v>
      </c>
      <c r="F389" s="284" t="s">
        <v>10263</v>
      </c>
      <c r="G389" s="284">
        <v>1E-4</v>
      </c>
      <c r="H389" s="284">
        <v>1E-4</v>
      </c>
      <c r="I389" s="284">
        <v>0.25762338499999998</v>
      </c>
      <c r="J389" s="284">
        <v>16.99287533</v>
      </c>
      <c r="K389" s="284">
        <v>0</v>
      </c>
      <c r="L389" s="284">
        <v>0</v>
      </c>
      <c r="M389" s="284">
        <v>0</v>
      </c>
      <c r="N389" s="284">
        <v>0</v>
      </c>
    </row>
    <row r="390" spans="1:14" x14ac:dyDescent="0.2">
      <c r="A390" s="16" t="s">
        <v>94</v>
      </c>
      <c r="B390" s="284" t="s">
        <v>10319</v>
      </c>
      <c r="C390" s="284" t="s">
        <v>1</v>
      </c>
      <c r="D390" s="161">
        <v>3</v>
      </c>
      <c r="E390" s="284">
        <v>0.91500000000000004</v>
      </c>
      <c r="F390" s="284" t="s">
        <v>10263</v>
      </c>
      <c r="G390" s="285">
        <v>1.0000000000000001E-5</v>
      </c>
      <c r="H390" s="285">
        <v>1.0000000000000001E-5</v>
      </c>
      <c r="I390" s="284">
        <v>6.2625618999999993E-2</v>
      </c>
      <c r="J390" s="284">
        <v>3.6225543180000002</v>
      </c>
      <c r="K390" s="284">
        <v>3.5597127999999999E-2</v>
      </c>
      <c r="L390" s="284">
        <v>0.12900078100000001</v>
      </c>
      <c r="M390" s="284">
        <v>0.87476982700000006</v>
      </c>
      <c r="N390" s="284">
        <v>0.65927075099999999</v>
      </c>
    </row>
    <row r="391" spans="1:14" x14ac:dyDescent="0.2">
      <c r="A391" s="16" t="s">
        <v>94</v>
      </c>
      <c r="B391" s="284" t="s">
        <v>10319</v>
      </c>
      <c r="C391" s="284" t="s">
        <v>1</v>
      </c>
      <c r="D391" s="161">
        <v>3</v>
      </c>
      <c r="E391" s="284">
        <v>0.91500000000000004</v>
      </c>
      <c r="F391" s="284" t="s">
        <v>10263</v>
      </c>
      <c r="G391" s="285">
        <v>9.9999999999999995E-7</v>
      </c>
      <c r="H391" s="285">
        <v>9.9999999999999995E-7</v>
      </c>
      <c r="I391" s="284">
        <v>5.2839821000000002E-2</v>
      </c>
      <c r="J391" s="284">
        <v>3.2773882460000001</v>
      </c>
      <c r="K391" s="284">
        <v>2.7809964999999999E-2</v>
      </c>
      <c r="L391" s="284">
        <v>0</v>
      </c>
      <c r="M391" s="284">
        <v>0.25533449899999999</v>
      </c>
      <c r="N391" s="284">
        <v>0.93413659800000004</v>
      </c>
    </row>
    <row r="392" spans="1:14" x14ac:dyDescent="0.2">
      <c r="A392" s="16" t="s">
        <v>94</v>
      </c>
      <c r="B392" s="284" t="s">
        <v>10319</v>
      </c>
      <c r="C392" s="284" t="s">
        <v>1</v>
      </c>
      <c r="D392" s="161">
        <v>3</v>
      </c>
      <c r="E392" s="284">
        <v>0.91500000000000004</v>
      </c>
      <c r="F392" s="284" t="s">
        <v>10264</v>
      </c>
      <c r="G392" s="284">
        <v>5.0000000000000001E-3</v>
      </c>
      <c r="H392" s="284">
        <v>1E-3</v>
      </c>
      <c r="I392" s="284">
        <v>4.7205753000000003E-2</v>
      </c>
      <c r="J392" s="284">
        <v>6.3537413779999996</v>
      </c>
      <c r="K392" s="284">
        <v>2.8588537000000001E-2</v>
      </c>
      <c r="L392" s="284">
        <v>8.8560886000000005E-2</v>
      </c>
      <c r="M392" s="284">
        <v>7.4810083470000004</v>
      </c>
      <c r="N392" s="284">
        <v>173.3125273</v>
      </c>
    </row>
    <row r="393" spans="1:14" x14ac:dyDescent="0.2">
      <c r="A393" s="16" t="s">
        <v>94</v>
      </c>
      <c r="B393" s="284" t="s">
        <v>10319</v>
      </c>
      <c r="C393" s="284" t="s">
        <v>1</v>
      </c>
      <c r="D393" s="161">
        <v>3</v>
      </c>
      <c r="E393" s="284">
        <v>0.91500000000000004</v>
      </c>
      <c r="F393" s="284" t="s">
        <v>10264</v>
      </c>
      <c r="G393" s="284">
        <v>1E-3</v>
      </c>
      <c r="H393" s="284">
        <v>1E-4</v>
      </c>
      <c r="I393" s="284">
        <v>0.27754315800000001</v>
      </c>
      <c r="J393" s="284">
        <v>30.535307840000002</v>
      </c>
      <c r="K393" s="284">
        <v>0</v>
      </c>
      <c r="L393" s="284">
        <v>0</v>
      </c>
      <c r="M393" s="284">
        <v>0</v>
      </c>
      <c r="N393" s="284">
        <v>0</v>
      </c>
    </row>
    <row r="394" spans="1:14" x14ac:dyDescent="0.2">
      <c r="A394" s="16" t="s">
        <v>94</v>
      </c>
      <c r="B394" s="284" t="s">
        <v>10319</v>
      </c>
      <c r="C394" s="284" t="s">
        <v>1</v>
      </c>
      <c r="D394" s="161">
        <v>3</v>
      </c>
      <c r="E394" s="284">
        <v>0.91500000000000004</v>
      </c>
      <c r="F394" s="284" t="s">
        <v>10264</v>
      </c>
      <c r="G394" s="284">
        <v>1E-4</v>
      </c>
      <c r="H394" s="285">
        <v>1.0000000000000001E-5</v>
      </c>
      <c r="I394" s="284">
        <v>0.46582257599999999</v>
      </c>
      <c r="J394" s="284">
        <v>12.43741627</v>
      </c>
      <c r="K394" s="284">
        <v>0</v>
      </c>
      <c r="L394" s="284">
        <v>0</v>
      </c>
      <c r="M394" s="284">
        <v>0</v>
      </c>
      <c r="N394" s="284">
        <v>0</v>
      </c>
    </row>
    <row r="395" spans="1:14" x14ac:dyDescent="0.2">
      <c r="A395" s="16" t="s">
        <v>94</v>
      </c>
      <c r="B395" s="284" t="s">
        <v>10319</v>
      </c>
      <c r="C395" s="284" t="s">
        <v>1</v>
      </c>
      <c r="D395" s="161">
        <v>3</v>
      </c>
      <c r="E395" s="284">
        <v>0.91500000000000004</v>
      </c>
      <c r="F395" s="284" t="s">
        <v>10264</v>
      </c>
      <c r="G395" s="285">
        <v>5.0000000000000002E-5</v>
      </c>
      <c r="H395" s="285">
        <v>9.9999999999999995E-7</v>
      </c>
      <c r="I395" s="284">
        <v>6.7081379999999996E-2</v>
      </c>
      <c r="J395" s="284">
        <v>3.2919012959999998</v>
      </c>
      <c r="K395" s="284">
        <v>0</v>
      </c>
      <c r="L395" s="284">
        <v>5.4054053999999997E-2</v>
      </c>
      <c r="M395" s="284">
        <v>0</v>
      </c>
      <c r="N395" s="284">
        <v>0.76429532899999997</v>
      </c>
    </row>
    <row r="396" spans="1:14" x14ac:dyDescent="0.2">
      <c r="A396" s="16" t="s">
        <v>94</v>
      </c>
      <c r="B396" s="284" t="s">
        <v>10319</v>
      </c>
      <c r="C396" s="284" t="s">
        <v>1</v>
      </c>
      <c r="D396" s="161">
        <v>3</v>
      </c>
      <c r="E396" s="284">
        <v>0.91500000000000004</v>
      </c>
      <c r="F396" s="284" t="s">
        <v>10264</v>
      </c>
      <c r="G396" s="284">
        <v>2.5000000000000001E-2</v>
      </c>
      <c r="H396" s="284">
        <v>5.0000000000000001E-3</v>
      </c>
      <c r="I396" s="284">
        <v>4.5117971E-2</v>
      </c>
      <c r="J396" s="284">
        <v>4.8456087639999996</v>
      </c>
      <c r="K396" s="284">
        <v>3.3174055000000001E-2</v>
      </c>
      <c r="L396" s="284">
        <v>0</v>
      </c>
      <c r="M396" s="284">
        <v>0.190683665</v>
      </c>
      <c r="N396" s="284">
        <v>250.48324149999999</v>
      </c>
    </row>
    <row r="397" spans="1:14" x14ac:dyDescent="0.2">
      <c r="A397" s="16" t="s">
        <v>94</v>
      </c>
      <c r="B397" s="284" t="s">
        <v>10319</v>
      </c>
      <c r="C397" s="284" t="s">
        <v>2</v>
      </c>
      <c r="D397" s="161">
        <v>6</v>
      </c>
      <c r="E397" s="284">
        <v>1.35</v>
      </c>
      <c r="F397" s="284" t="s">
        <v>10263</v>
      </c>
      <c r="G397" s="284">
        <v>5.0000000000000001E-3</v>
      </c>
      <c r="H397" s="284">
        <v>5.0000000000000001E-3</v>
      </c>
      <c r="I397" s="284">
        <v>20149.114119999998</v>
      </c>
      <c r="J397" s="284">
        <v>1189052.655</v>
      </c>
      <c r="K397" s="284">
        <v>0</v>
      </c>
      <c r="L397" s="284">
        <v>0</v>
      </c>
      <c r="M397" s="284">
        <v>0</v>
      </c>
      <c r="N397" s="284">
        <v>0</v>
      </c>
    </row>
    <row r="398" spans="1:14" x14ac:dyDescent="0.2">
      <c r="A398" s="16" t="s">
        <v>94</v>
      </c>
      <c r="B398" s="284" t="s">
        <v>10319</v>
      </c>
      <c r="C398" s="284" t="s">
        <v>2</v>
      </c>
      <c r="D398" s="161">
        <v>6</v>
      </c>
      <c r="E398" s="284">
        <v>1.35</v>
      </c>
      <c r="F398" s="284" t="s">
        <v>10263</v>
      </c>
      <c r="G398" s="284">
        <v>1E-3</v>
      </c>
      <c r="H398" s="284">
        <v>1E-3</v>
      </c>
      <c r="I398" s="284">
        <v>5099.9082129999997</v>
      </c>
      <c r="J398" s="284">
        <v>301149.43770000001</v>
      </c>
      <c r="K398" s="284">
        <v>0</v>
      </c>
      <c r="L398" s="284">
        <v>0</v>
      </c>
      <c r="M398" s="284">
        <v>0</v>
      </c>
      <c r="N398" s="284">
        <v>0</v>
      </c>
    </row>
    <row r="399" spans="1:14" x14ac:dyDescent="0.2">
      <c r="A399" s="16" t="s">
        <v>94</v>
      </c>
      <c r="B399" s="284" t="s">
        <v>10319</v>
      </c>
      <c r="C399" s="284" t="s">
        <v>2</v>
      </c>
      <c r="D399" s="161">
        <v>6</v>
      </c>
      <c r="E399" s="284">
        <v>1.35</v>
      </c>
      <c r="F399" s="284" t="s">
        <v>10263</v>
      </c>
      <c r="G399" s="284">
        <v>1E-4</v>
      </c>
      <c r="H399" s="284">
        <v>1E-4</v>
      </c>
      <c r="I399" s="284">
        <v>74.606003729999998</v>
      </c>
      <c r="J399" s="284">
        <v>136.22716919999999</v>
      </c>
      <c r="K399" s="284">
        <v>0</v>
      </c>
      <c r="L399" s="284">
        <v>0</v>
      </c>
      <c r="M399" s="284">
        <v>0</v>
      </c>
      <c r="N399" s="284">
        <v>0</v>
      </c>
    </row>
    <row r="400" spans="1:14" x14ac:dyDescent="0.2">
      <c r="A400" s="16" t="s">
        <v>94</v>
      </c>
      <c r="B400" s="284" t="s">
        <v>10319</v>
      </c>
      <c r="C400" s="284" t="s">
        <v>2</v>
      </c>
      <c r="D400" s="161">
        <v>6</v>
      </c>
      <c r="E400" s="284">
        <v>1.35</v>
      </c>
      <c r="F400" s="284" t="s">
        <v>10263</v>
      </c>
      <c r="G400" s="285">
        <v>1.0000000000000001E-5</v>
      </c>
      <c r="H400" s="285">
        <v>1.0000000000000001E-5</v>
      </c>
      <c r="I400" s="284">
        <v>7.9722525000000002E-2</v>
      </c>
      <c r="J400" s="284">
        <v>3.0277335970000001</v>
      </c>
      <c r="K400" s="284">
        <v>0</v>
      </c>
      <c r="L400" s="284">
        <v>9.5009684999999997E-2</v>
      </c>
      <c r="M400" s="284">
        <v>0</v>
      </c>
      <c r="N400" s="284">
        <v>0.90599924499999995</v>
      </c>
    </row>
    <row r="401" spans="1:14" x14ac:dyDescent="0.2">
      <c r="A401" s="16" t="s">
        <v>94</v>
      </c>
      <c r="B401" s="284" t="s">
        <v>10319</v>
      </c>
      <c r="C401" s="284" t="s">
        <v>2</v>
      </c>
      <c r="D401" s="161">
        <v>6</v>
      </c>
      <c r="E401" s="284">
        <v>1.35</v>
      </c>
      <c r="F401" s="284" t="s">
        <v>10263</v>
      </c>
      <c r="G401" s="285">
        <v>9.9999999999999995E-7</v>
      </c>
      <c r="H401" s="285">
        <v>9.9999999999999995E-7</v>
      </c>
      <c r="I401" s="284">
        <v>6.1091457000000002E-2</v>
      </c>
      <c r="J401" s="284">
        <v>4.5241982060000003</v>
      </c>
      <c r="K401" s="284">
        <v>2.9486188E-2</v>
      </c>
      <c r="L401" s="284">
        <v>0</v>
      </c>
      <c r="M401" s="284">
        <v>0.34224385899999998</v>
      </c>
      <c r="N401" s="284">
        <v>1.5212874409999999</v>
      </c>
    </row>
    <row r="402" spans="1:14" x14ac:dyDescent="0.2">
      <c r="A402" s="16" t="s">
        <v>94</v>
      </c>
      <c r="B402" s="284" t="s">
        <v>10319</v>
      </c>
      <c r="C402" s="284" t="s">
        <v>2</v>
      </c>
      <c r="D402" s="161">
        <v>6</v>
      </c>
      <c r="E402" s="284">
        <v>1.35</v>
      </c>
      <c r="F402" s="284" t="s">
        <v>10264</v>
      </c>
      <c r="G402" s="284">
        <v>5.0000000000000001E-3</v>
      </c>
      <c r="H402" s="284">
        <v>1E-3</v>
      </c>
      <c r="I402" s="284">
        <v>4615.4173739999997</v>
      </c>
      <c r="J402" s="284">
        <v>272564.44020000001</v>
      </c>
      <c r="K402" s="284">
        <v>0</v>
      </c>
      <c r="L402" s="284">
        <v>0</v>
      </c>
      <c r="M402" s="284">
        <v>0</v>
      </c>
      <c r="N402" s="284">
        <v>0</v>
      </c>
    </row>
    <row r="403" spans="1:14" x14ac:dyDescent="0.2">
      <c r="A403" s="16" t="s">
        <v>94</v>
      </c>
      <c r="B403" s="284" t="s">
        <v>10319</v>
      </c>
      <c r="C403" s="284" t="s">
        <v>2</v>
      </c>
      <c r="D403" s="161">
        <v>6</v>
      </c>
      <c r="E403" s="284">
        <v>1.35</v>
      </c>
      <c r="F403" s="284" t="s">
        <v>10264</v>
      </c>
      <c r="G403" s="284">
        <v>1E-3</v>
      </c>
      <c r="H403" s="284">
        <v>1E-4</v>
      </c>
      <c r="I403" s="284">
        <v>644.19997579999995</v>
      </c>
      <c r="J403" s="284">
        <v>401.35898639999999</v>
      </c>
      <c r="K403" s="284">
        <v>0</v>
      </c>
      <c r="L403" s="284">
        <v>0</v>
      </c>
      <c r="M403" s="284">
        <v>0</v>
      </c>
      <c r="N403" s="284">
        <v>0</v>
      </c>
    </row>
    <row r="404" spans="1:14" x14ac:dyDescent="0.2">
      <c r="A404" s="16" t="s">
        <v>94</v>
      </c>
      <c r="B404" s="284" t="s">
        <v>10319</v>
      </c>
      <c r="C404" s="284" t="s">
        <v>2</v>
      </c>
      <c r="D404" s="161">
        <v>6</v>
      </c>
      <c r="E404" s="284">
        <v>1.35</v>
      </c>
      <c r="F404" s="284" t="s">
        <v>10264</v>
      </c>
      <c r="G404" s="284">
        <v>1E-4</v>
      </c>
      <c r="H404" s="285">
        <v>1.0000000000000001E-5</v>
      </c>
      <c r="I404" s="284">
        <v>0.35735029400000001</v>
      </c>
      <c r="J404" s="284">
        <v>5.7269543809999996</v>
      </c>
      <c r="K404" s="284">
        <v>0</v>
      </c>
      <c r="L404" s="284">
        <v>0</v>
      </c>
      <c r="M404" s="284">
        <v>0</v>
      </c>
      <c r="N404" s="284">
        <v>0</v>
      </c>
    </row>
    <row r="405" spans="1:14" x14ac:dyDescent="0.2">
      <c r="A405" s="16" t="s">
        <v>94</v>
      </c>
      <c r="B405" s="284" t="s">
        <v>10319</v>
      </c>
      <c r="C405" s="284" t="s">
        <v>2</v>
      </c>
      <c r="D405" s="161">
        <v>6</v>
      </c>
      <c r="E405" s="284">
        <v>1.35</v>
      </c>
      <c r="F405" s="284" t="s">
        <v>10264</v>
      </c>
      <c r="G405" s="285">
        <v>5.0000000000000002E-5</v>
      </c>
      <c r="H405" s="285">
        <v>9.9999999999999995E-7</v>
      </c>
      <c r="I405" s="284">
        <v>5.9557741999999997E-2</v>
      </c>
      <c r="J405" s="284">
        <v>4.9554261989999997</v>
      </c>
      <c r="K405" s="284">
        <v>1.3377926E-2</v>
      </c>
      <c r="L405" s="284">
        <v>8.8734873000000006E-2</v>
      </c>
      <c r="M405" s="284">
        <v>0.213304559</v>
      </c>
      <c r="N405" s="284">
        <v>0.35933369100000001</v>
      </c>
    </row>
    <row r="406" spans="1:14" x14ac:dyDescent="0.2">
      <c r="A406" s="16" t="s">
        <v>94</v>
      </c>
      <c r="B406" s="284" t="s">
        <v>10319</v>
      </c>
      <c r="C406" s="284" t="s">
        <v>2</v>
      </c>
      <c r="D406" s="161">
        <v>6</v>
      </c>
      <c r="E406" s="284">
        <v>1.35</v>
      </c>
      <c r="F406" s="284" t="s">
        <v>10264</v>
      </c>
      <c r="G406" s="284">
        <v>2.5000000000000001E-2</v>
      </c>
      <c r="H406" s="284">
        <v>5.0000000000000001E-3</v>
      </c>
      <c r="I406" s="284">
        <v>11207.785040000001</v>
      </c>
      <c r="J406" s="284">
        <v>661514.25659999996</v>
      </c>
      <c r="K406" s="284">
        <v>0</v>
      </c>
      <c r="L406" s="284">
        <v>0</v>
      </c>
      <c r="M406" s="284">
        <v>0</v>
      </c>
      <c r="N406" s="284">
        <v>0</v>
      </c>
    </row>
    <row r="407" spans="1:14" x14ac:dyDescent="0.2">
      <c r="A407" s="16" t="s">
        <v>94</v>
      </c>
      <c r="B407" s="284" t="s">
        <v>10319</v>
      </c>
      <c r="C407" s="284" t="s">
        <v>3</v>
      </c>
      <c r="D407" s="161">
        <v>2</v>
      </c>
      <c r="E407" s="284">
        <v>0.88</v>
      </c>
      <c r="F407" s="284" t="s">
        <v>10263</v>
      </c>
      <c r="G407" s="284">
        <v>5.0000000000000001E-3</v>
      </c>
      <c r="H407" s="284">
        <v>5.0000000000000001E-3</v>
      </c>
      <c r="I407" s="284">
        <v>4.0486327000000003E-2</v>
      </c>
      <c r="J407" s="284">
        <v>5.5427133480000004</v>
      </c>
      <c r="K407" s="284">
        <v>2.3449388000000002E-2</v>
      </c>
      <c r="L407" s="284">
        <v>0.15</v>
      </c>
      <c r="M407" s="284">
        <v>0.25645035599999999</v>
      </c>
      <c r="N407" s="284">
        <v>550.20114599999999</v>
      </c>
    </row>
    <row r="408" spans="1:14" x14ac:dyDescent="0.2">
      <c r="A408" s="16" t="s">
        <v>94</v>
      </c>
      <c r="B408" s="284" t="s">
        <v>10319</v>
      </c>
      <c r="C408" s="284" t="s">
        <v>3</v>
      </c>
      <c r="D408" s="161">
        <v>2</v>
      </c>
      <c r="E408" s="284">
        <v>0.88</v>
      </c>
      <c r="F408" s="284" t="s">
        <v>10263</v>
      </c>
      <c r="G408" s="284">
        <v>1E-3</v>
      </c>
      <c r="H408" s="284">
        <v>1E-3</v>
      </c>
      <c r="I408" s="284">
        <v>6.2708786000000002E-2</v>
      </c>
      <c r="J408" s="284">
        <v>4.7426649149999998</v>
      </c>
      <c r="K408" s="284">
        <v>3.3640718E-2</v>
      </c>
      <c r="L408" s="284">
        <v>0.67281106000000002</v>
      </c>
      <c r="M408" s="284">
        <v>15.073763509999999</v>
      </c>
      <c r="N408" s="284">
        <v>154.79680350000001</v>
      </c>
    </row>
    <row r="409" spans="1:14" x14ac:dyDescent="0.2">
      <c r="A409" s="16" t="s">
        <v>94</v>
      </c>
      <c r="B409" s="284" t="s">
        <v>10319</v>
      </c>
      <c r="C409" s="284" t="s">
        <v>3</v>
      </c>
      <c r="D409" s="161">
        <v>2</v>
      </c>
      <c r="E409" s="284">
        <v>0.88</v>
      </c>
      <c r="F409" s="284" t="s">
        <v>10263</v>
      </c>
      <c r="G409" s="284">
        <v>1E-4</v>
      </c>
      <c r="H409" s="284">
        <v>1E-4</v>
      </c>
      <c r="I409" s="284">
        <v>0.22338925500000001</v>
      </c>
      <c r="J409" s="284">
        <v>16.094191110000001</v>
      </c>
      <c r="K409" s="284">
        <v>0</v>
      </c>
      <c r="L409" s="284">
        <v>0</v>
      </c>
      <c r="M409" s="284">
        <v>0</v>
      </c>
      <c r="N409" s="284">
        <v>0</v>
      </c>
    </row>
    <row r="410" spans="1:14" x14ac:dyDescent="0.2">
      <c r="A410" s="16" t="s">
        <v>94</v>
      </c>
      <c r="B410" s="284" t="s">
        <v>10319</v>
      </c>
      <c r="C410" s="284" t="s">
        <v>3</v>
      </c>
      <c r="D410" s="161">
        <v>2</v>
      </c>
      <c r="E410" s="284">
        <v>0.88</v>
      </c>
      <c r="F410" s="284" t="s">
        <v>10263</v>
      </c>
      <c r="G410" s="285">
        <v>1.0000000000000001E-5</v>
      </c>
      <c r="H410" s="285">
        <v>1.0000000000000001E-5</v>
      </c>
      <c r="I410" s="284">
        <v>6.4628227999999996E-2</v>
      </c>
      <c r="J410" s="284">
        <v>3.5886831049999999</v>
      </c>
      <c r="K410" s="284">
        <v>3.9800994999999999E-2</v>
      </c>
      <c r="L410" s="284">
        <v>0.19047618999999999</v>
      </c>
      <c r="M410" s="284">
        <v>0.83419520599999997</v>
      </c>
      <c r="N410" s="284">
        <v>0.63651701299999996</v>
      </c>
    </row>
    <row r="411" spans="1:14" x14ac:dyDescent="0.2">
      <c r="A411" s="16" t="s">
        <v>94</v>
      </c>
      <c r="B411" s="284" t="s">
        <v>10319</v>
      </c>
      <c r="C411" s="284" t="s">
        <v>3</v>
      </c>
      <c r="D411" s="161">
        <v>2</v>
      </c>
      <c r="E411" s="284">
        <v>0.88</v>
      </c>
      <c r="F411" s="284" t="s">
        <v>10263</v>
      </c>
      <c r="G411" s="285">
        <v>9.9999999999999995E-7</v>
      </c>
      <c r="H411" s="285">
        <v>9.9999999999999995E-7</v>
      </c>
      <c r="I411" s="284">
        <v>4.1073633999999998E-2</v>
      </c>
      <c r="J411" s="284">
        <v>4.5331446230000001</v>
      </c>
      <c r="K411" s="284">
        <v>3.6139059000000001E-2</v>
      </c>
      <c r="L411" s="284">
        <v>1.3722127000000001E-2</v>
      </c>
      <c r="M411" s="284">
        <v>0.60075119700000001</v>
      </c>
      <c r="N411" s="284">
        <v>0.23531279099999999</v>
      </c>
    </row>
    <row r="412" spans="1:14" x14ac:dyDescent="0.2">
      <c r="A412" s="16" t="s">
        <v>94</v>
      </c>
      <c r="B412" s="284" t="s">
        <v>10319</v>
      </c>
      <c r="C412" s="284" t="s">
        <v>3</v>
      </c>
      <c r="D412" s="161">
        <v>2</v>
      </c>
      <c r="E412" s="284">
        <v>0.88</v>
      </c>
      <c r="F412" s="284" t="s">
        <v>10264</v>
      </c>
      <c r="G412" s="284">
        <v>5.0000000000000001E-3</v>
      </c>
      <c r="H412" s="284">
        <v>1E-3</v>
      </c>
      <c r="I412" s="284">
        <v>4.5582393999999998E-2</v>
      </c>
      <c r="J412" s="284">
        <v>6.1884487689999998</v>
      </c>
      <c r="K412" s="284">
        <v>3.3287100999999999E-2</v>
      </c>
      <c r="L412" s="284">
        <v>0</v>
      </c>
      <c r="M412" s="284">
        <v>1.4953938</v>
      </c>
      <c r="N412" s="284">
        <v>262.63260120000001</v>
      </c>
    </row>
    <row r="413" spans="1:14" x14ac:dyDescent="0.2">
      <c r="A413" s="16" t="s">
        <v>94</v>
      </c>
      <c r="B413" s="284" t="s">
        <v>10319</v>
      </c>
      <c r="C413" s="284" t="s">
        <v>3</v>
      </c>
      <c r="D413" s="161">
        <v>2</v>
      </c>
      <c r="E413" s="284">
        <v>0.88</v>
      </c>
      <c r="F413" s="284" t="s">
        <v>10264</v>
      </c>
      <c r="G413" s="284">
        <v>1E-3</v>
      </c>
      <c r="H413" s="284">
        <v>1E-4</v>
      </c>
      <c r="I413" s="284">
        <v>0.20250610599999999</v>
      </c>
      <c r="J413" s="284">
        <v>28.638330400000001</v>
      </c>
      <c r="K413" s="284">
        <v>0</v>
      </c>
      <c r="L413" s="284">
        <v>0</v>
      </c>
      <c r="M413" s="284">
        <v>0</v>
      </c>
      <c r="N413" s="284">
        <v>0</v>
      </c>
    </row>
    <row r="414" spans="1:14" x14ac:dyDescent="0.2">
      <c r="A414" s="16" t="s">
        <v>94</v>
      </c>
      <c r="B414" s="284" t="s">
        <v>10319</v>
      </c>
      <c r="C414" s="284" t="s">
        <v>3</v>
      </c>
      <c r="D414" s="161">
        <v>2</v>
      </c>
      <c r="E414" s="284">
        <v>0.88</v>
      </c>
      <c r="F414" s="284" t="s">
        <v>10264</v>
      </c>
      <c r="G414" s="284">
        <v>1E-4</v>
      </c>
      <c r="H414" s="285">
        <v>1.0000000000000001E-5</v>
      </c>
      <c r="I414" s="284">
        <v>0.43712925800000002</v>
      </c>
      <c r="J414" s="284">
        <v>12.176150829999999</v>
      </c>
      <c r="K414" s="284">
        <v>0</v>
      </c>
      <c r="L414" s="284">
        <v>0</v>
      </c>
      <c r="M414" s="284">
        <v>0</v>
      </c>
      <c r="N414" s="284">
        <v>0</v>
      </c>
    </row>
    <row r="415" spans="1:14" x14ac:dyDescent="0.2">
      <c r="A415" s="16" t="s">
        <v>94</v>
      </c>
      <c r="B415" s="284" t="s">
        <v>10319</v>
      </c>
      <c r="C415" s="284" t="s">
        <v>3</v>
      </c>
      <c r="D415" s="161">
        <v>2</v>
      </c>
      <c r="E415" s="284">
        <v>0.88</v>
      </c>
      <c r="F415" s="284" t="s">
        <v>10264</v>
      </c>
      <c r="G415" s="285">
        <v>5.0000000000000002E-5</v>
      </c>
      <c r="H415" s="285">
        <v>9.9999999999999995E-7</v>
      </c>
      <c r="I415" s="284">
        <v>6.8676506999999998E-2</v>
      </c>
      <c r="J415" s="284">
        <v>3.2254261039999998</v>
      </c>
      <c r="K415" s="284">
        <v>0</v>
      </c>
      <c r="L415" s="284">
        <v>5.5813952999999999E-2</v>
      </c>
      <c r="M415" s="284">
        <v>0</v>
      </c>
      <c r="N415" s="284">
        <v>0.81136827099999997</v>
      </c>
    </row>
    <row r="416" spans="1:14" x14ac:dyDescent="0.2">
      <c r="A416" s="16" t="s">
        <v>94</v>
      </c>
      <c r="B416" s="284" t="s">
        <v>10319</v>
      </c>
      <c r="C416" s="284" t="s">
        <v>3</v>
      </c>
      <c r="D416" s="161">
        <v>2</v>
      </c>
      <c r="E416" s="284">
        <v>0.88</v>
      </c>
      <c r="F416" s="284" t="s">
        <v>10264</v>
      </c>
      <c r="G416" s="284">
        <v>2.5000000000000001E-2</v>
      </c>
      <c r="H416" s="284">
        <v>5.0000000000000001E-3</v>
      </c>
      <c r="I416" s="284">
        <v>6.5319794E-2</v>
      </c>
      <c r="J416" s="284">
        <v>4.0990672720000001</v>
      </c>
      <c r="K416" s="284">
        <v>3.7171681999999998E-2</v>
      </c>
      <c r="L416" s="284">
        <v>0</v>
      </c>
      <c r="M416" s="284">
        <v>0.13346133700000001</v>
      </c>
      <c r="N416" s="284">
        <v>287.14323539999998</v>
      </c>
    </row>
    <row r="417" spans="1:14" x14ac:dyDescent="0.2">
      <c r="A417" s="16" t="s">
        <v>94</v>
      </c>
      <c r="B417" s="284" t="s">
        <v>10319</v>
      </c>
      <c r="C417" s="284" t="s">
        <v>23</v>
      </c>
      <c r="D417" s="161">
        <v>5</v>
      </c>
      <c r="E417" s="284">
        <v>1.06</v>
      </c>
      <c r="F417" s="284" t="s">
        <v>10263</v>
      </c>
      <c r="G417" s="284">
        <v>5.0000000000000001E-3</v>
      </c>
      <c r="H417" s="284">
        <v>5.0000000000000001E-3</v>
      </c>
      <c r="I417" s="284">
        <v>5401.6041089999999</v>
      </c>
      <c r="J417" s="284">
        <v>318949.511</v>
      </c>
      <c r="K417" s="284">
        <v>0</v>
      </c>
      <c r="L417" s="284">
        <v>0</v>
      </c>
      <c r="M417" s="284">
        <v>0</v>
      </c>
      <c r="N417" s="284">
        <v>0</v>
      </c>
    </row>
    <row r="418" spans="1:14" x14ac:dyDescent="0.2">
      <c r="A418" s="16" t="s">
        <v>94</v>
      </c>
      <c r="B418" s="284" t="s">
        <v>10319</v>
      </c>
      <c r="C418" s="284" t="s">
        <v>23</v>
      </c>
      <c r="D418" s="161">
        <v>5</v>
      </c>
      <c r="E418" s="284">
        <v>1.06</v>
      </c>
      <c r="F418" s="284" t="s">
        <v>10263</v>
      </c>
      <c r="G418" s="284">
        <v>1E-3</v>
      </c>
      <c r="H418" s="284">
        <v>1E-3</v>
      </c>
      <c r="I418" s="284">
        <v>930.04871330000003</v>
      </c>
      <c r="J418" s="284">
        <v>54970.049270000003</v>
      </c>
      <c r="K418" s="284">
        <v>0</v>
      </c>
      <c r="L418" s="284">
        <v>0</v>
      </c>
      <c r="M418" s="284">
        <v>0</v>
      </c>
      <c r="N418" s="284">
        <v>0</v>
      </c>
    </row>
    <row r="419" spans="1:14" x14ac:dyDescent="0.2">
      <c r="A419" s="16" t="s">
        <v>94</v>
      </c>
      <c r="B419" s="284" t="s">
        <v>10319</v>
      </c>
      <c r="C419" s="284" t="s">
        <v>23</v>
      </c>
      <c r="D419" s="161">
        <v>5</v>
      </c>
      <c r="E419" s="284">
        <v>1.06</v>
      </c>
      <c r="F419" s="284" t="s">
        <v>10263</v>
      </c>
      <c r="G419" s="284">
        <v>1E-4</v>
      </c>
      <c r="H419" s="284">
        <v>1E-4</v>
      </c>
      <c r="I419" s="284">
        <v>1.5113787990000001</v>
      </c>
      <c r="J419" s="284">
        <v>21.497195909999999</v>
      </c>
      <c r="K419" s="284">
        <v>0</v>
      </c>
      <c r="L419" s="284">
        <v>0</v>
      </c>
      <c r="M419" s="284">
        <v>0</v>
      </c>
      <c r="N419" s="284">
        <v>0</v>
      </c>
    </row>
    <row r="420" spans="1:14" x14ac:dyDescent="0.2">
      <c r="A420" s="16" t="s">
        <v>94</v>
      </c>
      <c r="B420" s="284" t="s">
        <v>10319</v>
      </c>
      <c r="C420" s="284" t="s">
        <v>23</v>
      </c>
      <c r="D420" s="161">
        <v>5</v>
      </c>
      <c r="E420" s="284">
        <v>1.06</v>
      </c>
      <c r="F420" s="284" t="s">
        <v>10263</v>
      </c>
      <c r="G420" s="285">
        <v>1.0000000000000001E-5</v>
      </c>
      <c r="H420" s="285">
        <v>1.0000000000000001E-5</v>
      </c>
      <c r="I420" s="284">
        <v>6.4465663000000006E-2</v>
      </c>
      <c r="J420" s="284">
        <v>3.4838672279999998</v>
      </c>
      <c r="K420" s="284">
        <v>4.0174380000000003E-2</v>
      </c>
      <c r="L420" s="284">
        <v>0.14457831300000001</v>
      </c>
      <c r="M420" s="284">
        <v>0.78394473799999997</v>
      </c>
      <c r="N420" s="284">
        <v>0.72178085800000003</v>
      </c>
    </row>
    <row r="421" spans="1:14" x14ac:dyDescent="0.2">
      <c r="A421" s="16" t="s">
        <v>94</v>
      </c>
      <c r="B421" s="284" t="s">
        <v>10319</v>
      </c>
      <c r="C421" s="284" t="s">
        <v>23</v>
      </c>
      <c r="D421" s="161">
        <v>5</v>
      </c>
      <c r="E421" s="284">
        <v>1.06</v>
      </c>
      <c r="F421" s="284" t="s">
        <v>10263</v>
      </c>
      <c r="G421" s="285">
        <v>9.9999999999999995E-7</v>
      </c>
      <c r="H421" s="285">
        <v>9.9999999999999995E-7</v>
      </c>
      <c r="I421" s="284">
        <v>3.7536565000000001E-2</v>
      </c>
      <c r="J421" s="284">
        <v>4.9007095569999999</v>
      </c>
      <c r="K421" s="284">
        <v>2.3399341000000001E-2</v>
      </c>
      <c r="L421" s="284">
        <v>0</v>
      </c>
      <c r="M421" s="284">
        <v>0.168652356</v>
      </c>
      <c r="N421" s="284">
        <v>0.80318205499999995</v>
      </c>
    </row>
    <row r="422" spans="1:14" x14ac:dyDescent="0.2">
      <c r="A422" s="16" t="s">
        <v>94</v>
      </c>
      <c r="B422" s="284" t="s">
        <v>10319</v>
      </c>
      <c r="C422" s="284" t="s">
        <v>23</v>
      </c>
      <c r="D422" s="161">
        <v>5</v>
      </c>
      <c r="E422" s="284">
        <v>1.06</v>
      </c>
      <c r="F422" s="284" t="s">
        <v>10264</v>
      </c>
      <c r="G422" s="284">
        <v>5.0000000000000001E-3</v>
      </c>
      <c r="H422" s="284">
        <v>1E-3</v>
      </c>
      <c r="I422" s="284">
        <v>1098.5372640000001</v>
      </c>
      <c r="J422" s="284">
        <v>64868.794070000004</v>
      </c>
      <c r="K422" s="284">
        <v>0</v>
      </c>
      <c r="L422" s="284">
        <v>0</v>
      </c>
      <c r="M422" s="284">
        <v>0</v>
      </c>
      <c r="N422" s="284">
        <v>0</v>
      </c>
    </row>
    <row r="423" spans="1:14" x14ac:dyDescent="0.2">
      <c r="A423" s="16" t="s">
        <v>94</v>
      </c>
      <c r="B423" s="284" t="s">
        <v>10319</v>
      </c>
      <c r="C423" s="284" t="s">
        <v>23</v>
      </c>
      <c r="D423" s="161">
        <v>5</v>
      </c>
      <c r="E423" s="284">
        <v>1.06</v>
      </c>
      <c r="F423" s="284" t="s">
        <v>10264</v>
      </c>
      <c r="G423" s="284">
        <v>1E-3</v>
      </c>
      <c r="H423" s="284">
        <v>1E-4</v>
      </c>
      <c r="I423" s="284">
        <v>18.144088780000001</v>
      </c>
      <c r="J423" s="284">
        <v>73.6731379</v>
      </c>
      <c r="K423" s="284">
        <v>0</v>
      </c>
      <c r="L423" s="284">
        <v>0</v>
      </c>
      <c r="M423" s="284">
        <v>0</v>
      </c>
      <c r="N423" s="284">
        <v>0</v>
      </c>
    </row>
    <row r="424" spans="1:14" x14ac:dyDescent="0.2">
      <c r="A424" s="16" t="s">
        <v>94</v>
      </c>
      <c r="B424" s="284" t="s">
        <v>10319</v>
      </c>
      <c r="C424" s="284" t="s">
        <v>23</v>
      </c>
      <c r="D424" s="161">
        <v>5</v>
      </c>
      <c r="E424" s="284">
        <v>1.06</v>
      </c>
      <c r="F424" s="284" t="s">
        <v>10264</v>
      </c>
      <c r="G424" s="284">
        <v>1E-4</v>
      </c>
      <c r="H424" s="285">
        <v>1.0000000000000001E-5</v>
      </c>
      <c r="I424" s="284">
        <v>0.71804385100000001</v>
      </c>
      <c r="J424" s="284">
        <v>13.129136750000001</v>
      </c>
      <c r="K424" s="284">
        <v>0</v>
      </c>
      <c r="L424" s="284">
        <v>0</v>
      </c>
      <c r="M424" s="284">
        <v>0</v>
      </c>
      <c r="N424" s="284">
        <v>0</v>
      </c>
    </row>
    <row r="425" spans="1:14" x14ac:dyDescent="0.2">
      <c r="A425" s="16" t="s">
        <v>94</v>
      </c>
      <c r="B425" s="284" t="s">
        <v>10319</v>
      </c>
      <c r="C425" s="284" t="s">
        <v>23</v>
      </c>
      <c r="D425" s="161">
        <v>5</v>
      </c>
      <c r="E425" s="284">
        <v>1.06</v>
      </c>
      <c r="F425" s="284" t="s">
        <v>10264</v>
      </c>
      <c r="G425" s="285">
        <v>5.0000000000000002E-5</v>
      </c>
      <c r="H425" s="285">
        <v>9.9999999999999995E-7</v>
      </c>
      <c r="I425" s="284">
        <v>7.2183617000000005E-2</v>
      </c>
      <c r="J425" s="284">
        <v>3.370021543</v>
      </c>
      <c r="K425" s="284">
        <v>0</v>
      </c>
      <c r="L425" s="284">
        <v>4.8192771000000002E-2</v>
      </c>
      <c r="M425" s="284">
        <v>0</v>
      </c>
      <c r="N425" s="284">
        <v>0.91991586999999997</v>
      </c>
    </row>
    <row r="426" spans="1:14" x14ac:dyDescent="0.2">
      <c r="A426" s="16" t="s">
        <v>94</v>
      </c>
      <c r="B426" s="284" t="s">
        <v>10319</v>
      </c>
      <c r="C426" s="284" t="s">
        <v>23</v>
      </c>
      <c r="D426" s="161">
        <v>5</v>
      </c>
      <c r="E426" s="284">
        <v>1.06</v>
      </c>
      <c r="F426" s="284" t="s">
        <v>10264</v>
      </c>
      <c r="G426" s="284">
        <v>2.5000000000000001E-2</v>
      </c>
      <c r="H426" s="284">
        <v>5.0000000000000001E-3</v>
      </c>
      <c r="I426" s="284">
        <v>3728.668013</v>
      </c>
      <c r="J426" s="284">
        <v>220246.16870000001</v>
      </c>
      <c r="K426" s="284">
        <v>0</v>
      </c>
      <c r="L426" s="284">
        <v>0</v>
      </c>
      <c r="M426" s="284">
        <v>0</v>
      </c>
      <c r="N426" s="284">
        <v>0</v>
      </c>
    </row>
    <row r="427" spans="1:14" x14ac:dyDescent="0.2">
      <c r="A427" s="284" t="s">
        <v>28</v>
      </c>
      <c r="C427" s="284" t="s">
        <v>5</v>
      </c>
      <c r="D427" s="161">
        <v>1</v>
      </c>
      <c r="E427" s="284">
        <v>0.03</v>
      </c>
      <c r="F427" s="284" t="s">
        <v>10263</v>
      </c>
      <c r="G427" s="284">
        <v>5.0000000000000001E-3</v>
      </c>
      <c r="H427" s="284">
        <v>5.0000000000000001E-3</v>
      </c>
      <c r="I427" s="284">
        <v>0.13230958811601801</v>
      </c>
      <c r="J427" s="284">
        <v>2.4486920523805602</v>
      </c>
      <c r="K427" s="284">
        <v>6.8965517241379296E-2</v>
      </c>
      <c r="L427" s="284">
        <v>0</v>
      </c>
      <c r="M427" s="284">
        <v>0.130817163230873</v>
      </c>
      <c r="N427" s="284">
        <v>0.37153585158421598</v>
      </c>
    </row>
    <row r="428" spans="1:14" x14ac:dyDescent="0.2">
      <c r="A428" s="284" t="s">
        <v>28</v>
      </c>
      <c r="C428" s="284" t="s">
        <v>5</v>
      </c>
      <c r="D428" s="161">
        <v>1</v>
      </c>
      <c r="E428" s="284">
        <v>0.03</v>
      </c>
      <c r="F428" s="284" t="s">
        <v>10263</v>
      </c>
      <c r="G428" s="284">
        <v>1E-3</v>
      </c>
      <c r="H428" s="284">
        <v>1E-3</v>
      </c>
      <c r="I428" s="284">
        <v>0.160385537286203</v>
      </c>
      <c r="J428" s="284">
        <v>3.0888191137672498</v>
      </c>
      <c r="K428" s="284">
        <v>5.6206088992729102E-2</v>
      </c>
      <c r="L428" s="284">
        <v>0.112149532710768</v>
      </c>
      <c r="M428" s="284">
        <v>0.12774499920996699</v>
      </c>
      <c r="N428" s="284">
        <v>53.503165636764699</v>
      </c>
    </row>
    <row r="429" spans="1:14" x14ac:dyDescent="0.2">
      <c r="A429" s="284" t="s">
        <v>28</v>
      </c>
      <c r="C429" s="284" t="s">
        <v>5</v>
      </c>
      <c r="D429" s="161">
        <v>1</v>
      </c>
      <c r="E429" s="284">
        <v>0.03</v>
      </c>
      <c r="F429" s="284" t="s">
        <v>10263</v>
      </c>
      <c r="G429" s="284">
        <v>1E-4</v>
      </c>
      <c r="H429" s="284">
        <v>1E-4</v>
      </c>
      <c r="I429" s="284">
        <v>7.6631259429742402E-2</v>
      </c>
      <c r="J429" s="284">
        <v>4.5429453910634603</v>
      </c>
      <c r="K429" s="284">
        <v>8.2191780822179997E-2</v>
      </c>
      <c r="L429" s="284">
        <v>1.26315789461301</v>
      </c>
      <c r="M429" s="284">
        <v>5.3412432548806201</v>
      </c>
      <c r="N429" s="284">
        <v>45.621468311768702</v>
      </c>
    </row>
    <row r="430" spans="1:14" x14ac:dyDescent="0.2">
      <c r="A430" s="284" t="s">
        <v>28</v>
      </c>
      <c r="C430" s="284" t="s">
        <v>5</v>
      </c>
      <c r="D430" s="161">
        <v>1</v>
      </c>
      <c r="E430" s="284">
        <v>0.03</v>
      </c>
      <c r="F430" s="284" t="s">
        <v>10263</v>
      </c>
      <c r="G430" s="285">
        <v>1.0000000000000001E-5</v>
      </c>
      <c r="H430" s="285">
        <v>1.0000000000000001E-5</v>
      </c>
      <c r="I430" s="284">
        <v>0.18089169770281799</v>
      </c>
      <c r="J430" s="284">
        <v>2.6444202477886898</v>
      </c>
      <c r="K430" s="284">
        <v>8.7272727272431697E-2</v>
      </c>
      <c r="L430" s="284">
        <v>0.102349603550678</v>
      </c>
      <c r="M430" s="284">
        <v>1.2131770130194299</v>
      </c>
      <c r="N430" s="284">
        <v>0.89176127689949602</v>
      </c>
    </row>
    <row r="431" spans="1:14" x14ac:dyDescent="0.2">
      <c r="A431" s="284" t="s">
        <v>28</v>
      </c>
      <c r="C431" s="284" t="s">
        <v>5</v>
      </c>
      <c r="D431" s="161">
        <v>1</v>
      </c>
      <c r="E431" s="284">
        <v>0.03</v>
      </c>
      <c r="F431" s="284" t="s">
        <v>10263</v>
      </c>
      <c r="G431" s="285">
        <v>9.9999999999999995E-7</v>
      </c>
      <c r="H431" s="285">
        <v>9.9999999999999995E-7</v>
      </c>
      <c r="I431" s="284">
        <v>0.13424794601467599</v>
      </c>
      <c r="J431" s="284">
        <v>2.63612938864572</v>
      </c>
      <c r="K431" s="284">
        <v>6.2992125984251995E-2</v>
      </c>
      <c r="L431" s="284">
        <v>0.120000000001118</v>
      </c>
      <c r="M431" s="284">
        <v>0.17003894589211099</v>
      </c>
      <c r="N431" s="284">
        <v>0.34604385858190001</v>
      </c>
    </row>
    <row r="432" spans="1:14" x14ac:dyDescent="0.2">
      <c r="A432" s="284" t="s">
        <v>28</v>
      </c>
      <c r="C432" s="284" t="s">
        <v>5</v>
      </c>
      <c r="D432" s="161">
        <v>1</v>
      </c>
      <c r="E432" s="284">
        <v>0.03</v>
      </c>
      <c r="F432" s="284" t="s">
        <v>10264</v>
      </c>
      <c r="G432" s="284">
        <v>5.0000000000000001E-3</v>
      </c>
      <c r="H432" s="284">
        <v>1E-3</v>
      </c>
      <c r="I432" s="284">
        <v>0.12149597274123</v>
      </c>
      <c r="J432" s="284">
        <v>2.94614849736613</v>
      </c>
      <c r="K432" s="284">
        <v>6.1855670102795801E-2</v>
      </c>
      <c r="L432" s="284">
        <v>0.15600000000198899</v>
      </c>
      <c r="M432" s="284">
        <v>4.8483010537824799E-2</v>
      </c>
      <c r="N432" s="284">
        <v>12.6697611719998</v>
      </c>
    </row>
    <row r="433" spans="1:14" x14ac:dyDescent="0.2">
      <c r="A433" s="284" t="s">
        <v>28</v>
      </c>
      <c r="C433" s="284" t="s">
        <v>5</v>
      </c>
      <c r="D433" s="161">
        <v>1</v>
      </c>
      <c r="E433" s="284">
        <v>0.03</v>
      </c>
      <c r="F433" s="284" t="s">
        <v>10264</v>
      </c>
      <c r="G433" s="284">
        <v>1E-3</v>
      </c>
      <c r="H433" s="284">
        <v>1E-4</v>
      </c>
      <c r="I433" s="284">
        <v>0.16391590954358001</v>
      </c>
      <c r="J433" s="284">
        <v>2.55812229259468</v>
      </c>
      <c r="K433" s="284">
        <v>6.0765725054396903E-2</v>
      </c>
      <c r="L433" s="284">
        <v>0.486796785314206</v>
      </c>
      <c r="M433" s="284">
        <v>1.4971110814405399</v>
      </c>
      <c r="N433" s="284">
        <v>138.02154258458901</v>
      </c>
    </row>
    <row r="434" spans="1:14" x14ac:dyDescent="0.2">
      <c r="A434" s="284" t="s">
        <v>28</v>
      </c>
      <c r="C434" s="284" t="s">
        <v>5</v>
      </c>
      <c r="D434" s="161">
        <v>1</v>
      </c>
      <c r="E434" s="284">
        <v>0.03</v>
      </c>
      <c r="F434" s="284" t="s">
        <v>10264</v>
      </c>
      <c r="G434" s="284">
        <v>1E-4</v>
      </c>
      <c r="H434" s="285">
        <v>1.0000000000000001E-5</v>
      </c>
      <c r="I434" s="284">
        <v>0.192983803197919</v>
      </c>
      <c r="J434" s="284">
        <v>3.96914303634995</v>
      </c>
      <c r="K434" s="284">
        <v>0</v>
      </c>
      <c r="L434" s="284">
        <v>5.9553349876068098E-2</v>
      </c>
      <c r="M434" s="284">
        <v>0</v>
      </c>
      <c r="N434" s="284">
        <v>4.6101004691907104</v>
      </c>
    </row>
    <row r="435" spans="1:14" x14ac:dyDescent="0.2">
      <c r="A435" s="284" t="s">
        <v>28</v>
      </c>
      <c r="C435" s="284" t="s">
        <v>5</v>
      </c>
      <c r="D435" s="161">
        <v>1</v>
      </c>
      <c r="E435" s="284">
        <v>0.03</v>
      </c>
      <c r="F435" s="284" t="s">
        <v>10264</v>
      </c>
      <c r="G435" s="285">
        <v>5.0000000000000002E-5</v>
      </c>
      <c r="H435" s="285">
        <v>9.9999999999999995E-7</v>
      </c>
      <c r="I435" s="284">
        <v>0.150853729153161</v>
      </c>
      <c r="J435" s="284">
        <v>3.1269163578450399</v>
      </c>
      <c r="K435" s="284">
        <v>6.1696658097538701E-2</v>
      </c>
      <c r="L435" s="284">
        <v>0.12394849011315601</v>
      </c>
      <c r="M435" s="284">
        <v>0.17694445708360301</v>
      </c>
      <c r="N435" s="284">
        <v>0.25553144366092201</v>
      </c>
    </row>
    <row r="436" spans="1:14" x14ac:dyDescent="0.2">
      <c r="A436" s="284" t="s">
        <v>28</v>
      </c>
      <c r="C436" s="284" t="s">
        <v>5</v>
      </c>
      <c r="D436" s="161">
        <v>1</v>
      </c>
      <c r="E436" s="284">
        <v>0.03</v>
      </c>
      <c r="F436" s="284" t="s">
        <v>10264</v>
      </c>
      <c r="G436" s="284">
        <v>2.5000000000000001E-2</v>
      </c>
      <c r="H436" s="284">
        <v>5.0000000000000001E-3</v>
      </c>
      <c r="I436" s="284">
        <v>0.14866543782959499</v>
      </c>
      <c r="J436" s="284">
        <v>2.9283351558481501</v>
      </c>
      <c r="K436" s="284">
        <v>6.1646816760899698E-2</v>
      </c>
      <c r="L436" s="284">
        <v>0</v>
      </c>
      <c r="M436" s="284">
        <v>8.9499787527586305E-2</v>
      </c>
      <c r="N436" s="284">
        <v>0.36653645518720401</v>
      </c>
    </row>
    <row r="437" spans="1:14" x14ac:dyDescent="0.2">
      <c r="A437" s="284" t="s">
        <v>28</v>
      </c>
      <c r="C437" s="284" t="s">
        <v>0</v>
      </c>
      <c r="D437" s="161">
        <v>4</v>
      </c>
      <c r="E437" s="284">
        <v>0.95299999999999996</v>
      </c>
      <c r="F437" s="284" t="s">
        <v>10263</v>
      </c>
      <c r="G437" s="284">
        <v>5.0000000000000001E-3</v>
      </c>
      <c r="H437" s="284">
        <v>5.0000000000000001E-3</v>
      </c>
      <c r="I437" s="284">
        <v>0.123322841639907</v>
      </c>
      <c r="J437" s="284">
        <v>3.0565378880308698</v>
      </c>
      <c r="K437" s="284">
        <v>5.7976426654223701E-2</v>
      </c>
      <c r="L437" s="284">
        <v>0.27906976744790501</v>
      </c>
      <c r="M437" s="284">
        <v>0.13579158433840499</v>
      </c>
      <c r="N437" s="284">
        <v>193.49882998708799</v>
      </c>
    </row>
    <row r="438" spans="1:14" x14ac:dyDescent="0.2">
      <c r="A438" s="284" t="s">
        <v>28</v>
      </c>
      <c r="C438" s="284" t="s">
        <v>0</v>
      </c>
      <c r="D438" s="161">
        <v>4</v>
      </c>
      <c r="E438" s="284">
        <v>0.95299999999999996</v>
      </c>
      <c r="F438" s="284" t="s">
        <v>10263</v>
      </c>
      <c r="G438" s="284">
        <v>1E-3</v>
      </c>
      <c r="H438" s="284">
        <v>1E-3</v>
      </c>
      <c r="I438" s="284">
        <v>9.4219454045485707E-2</v>
      </c>
      <c r="J438" s="284">
        <v>4.13131604701036</v>
      </c>
      <c r="K438" s="284">
        <v>7.2911672505909506E-2</v>
      </c>
      <c r="L438" s="284">
        <v>0.202297702298808</v>
      </c>
      <c r="M438" s="284">
        <v>3.3794185171779798</v>
      </c>
      <c r="N438" s="284">
        <v>293.49285840262797</v>
      </c>
    </row>
    <row r="439" spans="1:14" x14ac:dyDescent="0.2">
      <c r="A439" s="284" t="s">
        <v>28</v>
      </c>
      <c r="C439" s="284" t="s">
        <v>0</v>
      </c>
      <c r="D439" s="161">
        <v>4</v>
      </c>
      <c r="E439" s="284">
        <v>0.95299999999999996</v>
      </c>
      <c r="F439" s="284" t="s">
        <v>10263</v>
      </c>
      <c r="G439" s="284">
        <v>1E-4</v>
      </c>
      <c r="H439" s="284">
        <v>1E-4</v>
      </c>
      <c r="I439" s="284">
        <v>0.42026098881874602</v>
      </c>
      <c r="J439" s="284">
        <v>12.655686200772401</v>
      </c>
      <c r="K439" s="284">
        <v>0</v>
      </c>
      <c r="L439" s="284">
        <v>0</v>
      </c>
      <c r="M439" s="284">
        <v>0</v>
      </c>
      <c r="N439" s="284">
        <v>0</v>
      </c>
    </row>
    <row r="440" spans="1:14" x14ac:dyDescent="0.2">
      <c r="A440" s="284" t="s">
        <v>28</v>
      </c>
      <c r="C440" s="284" t="s">
        <v>0</v>
      </c>
      <c r="D440" s="161">
        <v>4</v>
      </c>
      <c r="E440" s="284">
        <v>0.95299999999999996</v>
      </c>
      <c r="F440" s="284" t="s">
        <v>10263</v>
      </c>
      <c r="G440" s="285">
        <v>1.0000000000000001E-5</v>
      </c>
      <c r="H440" s="285">
        <v>1.0000000000000001E-5</v>
      </c>
      <c r="I440" s="284">
        <v>0.19529538980502401</v>
      </c>
      <c r="J440" s="284">
        <v>2.6339401343125002</v>
      </c>
      <c r="K440" s="284">
        <v>0</v>
      </c>
      <c r="L440" s="284">
        <v>0.142011834320309</v>
      </c>
      <c r="M440" s="284">
        <v>0</v>
      </c>
      <c r="N440" s="284">
        <v>0.95044030976709504</v>
      </c>
    </row>
    <row r="441" spans="1:14" x14ac:dyDescent="0.2">
      <c r="A441" s="284" t="s">
        <v>28</v>
      </c>
      <c r="C441" s="284" t="s">
        <v>0</v>
      </c>
      <c r="D441" s="161">
        <v>4</v>
      </c>
      <c r="E441" s="284">
        <v>0.95299999999999996</v>
      </c>
      <c r="F441" s="284" t="s">
        <v>10263</v>
      </c>
      <c r="G441" s="285">
        <v>9.9999999999999995E-7</v>
      </c>
      <c r="H441" s="285">
        <v>9.9999999999999995E-7</v>
      </c>
      <c r="I441" s="284">
        <v>0.14729721238780599</v>
      </c>
      <c r="J441" s="284">
        <v>2.8974569865743298</v>
      </c>
      <c r="K441" s="284">
        <v>7.5545350171904599E-2</v>
      </c>
      <c r="L441" s="284">
        <v>6.7226890756302504E-2</v>
      </c>
      <c r="M441" s="284">
        <v>0.106121959332629</v>
      </c>
      <c r="N441" s="284">
        <v>1.0952443371817999</v>
      </c>
    </row>
    <row r="442" spans="1:14" x14ac:dyDescent="0.2">
      <c r="A442" s="284" t="s">
        <v>28</v>
      </c>
      <c r="C442" s="284" t="s">
        <v>0</v>
      </c>
      <c r="D442" s="161">
        <v>4</v>
      </c>
      <c r="E442" s="284">
        <v>0.95299999999999996</v>
      </c>
      <c r="F442" s="284" t="s">
        <v>10264</v>
      </c>
      <c r="G442" s="284">
        <v>5.0000000000000001E-3</v>
      </c>
      <c r="H442" s="284">
        <v>1E-3</v>
      </c>
      <c r="I442" s="284">
        <v>0.108934792054771</v>
      </c>
      <c r="J442" s="284">
        <v>2.7762424178461802</v>
      </c>
      <c r="K442" s="284">
        <v>5.5172413793103399E-2</v>
      </c>
      <c r="L442" s="284">
        <v>9.9585062241048697E-2</v>
      </c>
      <c r="M442" s="284">
        <v>1.2175829296154701</v>
      </c>
      <c r="N442" s="284">
        <v>454.17112329329501</v>
      </c>
    </row>
    <row r="443" spans="1:14" x14ac:dyDescent="0.2">
      <c r="A443" s="284" t="s">
        <v>28</v>
      </c>
      <c r="C443" s="284" t="s">
        <v>0</v>
      </c>
      <c r="D443" s="161">
        <v>4</v>
      </c>
      <c r="E443" s="284">
        <v>0.95299999999999996</v>
      </c>
      <c r="F443" s="284" t="s">
        <v>10264</v>
      </c>
      <c r="G443" s="284">
        <v>1E-3</v>
      </c>
      <c r="H443" s="284">
        <v>1E-4</v>
      </c>
      <c r="I443" s="284">
        <v>0.33188995850893099</v>
      </c>
      <c r="J443" s="284">
        <v>19.574649672006501</v>
      </c>
      <c r="K443" s="284">
        <v>0</v>
      </c>
      <c r="L443" s="284">
        <v>0</v>
      </c>
      <c r="M443" s="284">
        <v>0</v>
      </c>
      <c r="N443" s="284">
        <v>0</v>
      </c>
    </row>
    <row r="444" spans="1:14" x14ac:dyDescent="0.2">
      <c r="A444" s="284" t="s">
        <v>28</v>
      </c>
      <c r="C444" s="284" t="s">
        <v>0</v>
      </c>
      <c r="D444" s="161">
        <v>4</v>
      </c>
      <c r="E444" s="284">
        <v>0.95299999999999996</v>
      </c>
      <c r="F444" s="284" t="s">
        <v>10264</v>
      </c>
      <c r="G444" s="284">
        <v>1E-4</v>
      </c>
      <c r="H444" s="285">
        <v>1.0000000000000001E-5</v>
      </c>
      <c r="I444" s="284">
        <v>0.42369802661759998</v>
      </c>
      <c r="J444" s="284">
        <v>4.5675094619953898</v>
      </c>
      <c r="K444" s="284">
        <v>0</v>
      </c>
      <c r="L444" s="284">
        <v>0</v>
      </c>
      <c r="M444" s="284">
        <v>0</v>
      </c>
      <c r="N444" s="284">
        <v>0</v>
      </c>
    </row>
    <row r="445" spans="1:14" x14ac:dyDescent="0.2">
      <c r="A445" s="284" t="s">
        <v>28</v>
      </c>
      <c r="C445" s="284" t="s">
        <v>0</v>
      </c>
      <c r="D445" s="161">
        <v>4</v>
      </c>
      <c r="E445" s="284">
        <v>0.95299999999999996</v>
      </c>
      <c r="F445" s="284" t="s">
        <v>10264</v>
      </c>
      <c r="G445" s="285">
        <v>5.0000000000000002E-5</v>
      </c>
      <c r="H445" s="285">
        <v>9.9999999999999995E-7</v>
      </c>
      <c r="I445" s="284">
        <v>0.19092626711029101</v>
      </c>
      <c r="J445" s="284">
        <v>2.96149735281517</v>
      </c>
      <c r="K445" s="284">
        <v>5.6339269969837603E-2</v>
      </c>
      <c r="L445" s="284">
        <v>0.54285714285714304</v>
      </c>
      <c r="M445" s="284">
        <v>0.198068000043469</v>
      </c>
      <c r="N445" s="284">
        <v>0.29129305010214301</v>
      </c>
    </row>
    <row r="446" spans="1:14" x14ac:dyDescent="0.2">
      <c r="A446" s="284" t="s">
        <v>28</v>
      </c>
      <c r="C446" s="284" t="s">
        <v>0</v>
      </c>
      <c r="D446" s="161">
        <v>4</v>
      </c>
      <c r="E446" s="284">
        <v>0.95299999999999996</v>
      </c>
      <c r="F446" s="284" t="s">
        <v>10264</v>
      </c>
      <c r="G446" s="284">
        <v>2.5000000000000001E-2</v>
      </c>
      <c r="H446" s="284">
        <v>5.0000000000000001E-3</v>
      </c>
      <c r="I446" s="284">
        <v>0.128740928130821</v>
      </c>
      <c r="J446" s="284">
        <v>2.9213536461842602</v>
      </c>
      <c r="K446" s="284">
        <v>5.6603773584656999E-2</v>
      </c>
      <c r="L446" s="284">
        <v>0.10958904109589</v>
      </c>
      <c r="M446" s="284">
        <v>8.6710667938279098E-2</v>
      </c>
      <c r="N446" s="284">
        <v>88.735130113087905</v>
      </c>
    </row>
    <row r="447" spans="1:14" x14ac:dyDescent="0.2">
      <c r="A447" s="284" t="s">
        <v>28</v>
      </c>
      <c r="C447" s="284" t="s">
        <v>1</v>
      </c>
      <c r="D447" s="161">
        <v>3</v>
      </c>
      <c r="E447" s="284">
        <v>0.91500000000000004</v>
      </c>
      <c r="F447" s="284" t="s">
        <v>10263</v>
      </c>
      <c r="G447" s="284">
        <v>5.0000000000000001E-3</v>
      </c>
      <c r="H447" s="284">
        <v>5.0000000000000001E-3</v>
      </c>
      <c r="I447" s="284">
        <v>0.146260211402202</v>
      </c>
      <c r="J447" s="284">
        <v>2.6415509101271399</v>
      </c>
      <c r="K447" s="284">
        <v>6.72527472527404E-2</v>
      </c>
      <c r="L447" s="284">
        <v>1.7142857141716701</v>
      </c>
      <c r="M447" s="284">
        <v>8.0901551446215095E-2</v>
      </c>
      <c r="N447" s="284">
        <v>104.878873144385</v>
      </c>
    </row>
    <row r="448" spans="1:14" x14ac:dyDescent="0.2">
      <c r="A448" s="284" t="s">
        <v>28</v>
      </c>
      <c r="C448" s="284" t="s">
        <v>1</v>
      </c>
      <c r="D448" s="161">
        <v>3</v>
      </c>
      <c r="E448" s="284">
        <v>0.91500000000000004</v>
      </c>
      <c r="F448" s="284" t="s">
        <v>10263</v>
      </c>
      <c r="G448" s="284">
        <v>1E-3</v>
      </c>
      <c r="H448" s="284">
        <v>1E-3</v>
      </c>
      <c r="I448" s="284">
        <v>0.12726910337441799</v>
      </c>
      <c r="J448" s="284">
        <v>2.7040604904333798</v>
      </c>
      <c r="K448" s="284">
        <v>6.7039106145425797E-2</v>
      </c>
      <c r="L448" s="284">
        <v>0.30769230769230799</v>
      </c>
      <c r="M448" s="284">
        <v>0.918265776409671</v>
      </c>
      <c r="N448" s="284">
        <v>451.07304296134299</v>
      </c>
    </row>
    <row r="449" spans="1:14" x14ac:dyDescent="0.2">
      <c r="A449" s="284" t="s">
        <v>28</v>
      </c>
      <c r="C449" s="284" t="s">
        <v>1</v>
      </c>
      <c r="D449" s="161">
        <v>3</v>
      </c>
      <c r="E449" s="284">
        <v>0.91500000000000004</v>
      </c>
      <c r="F449" s="284" t="s">
        <v>10263</v>
      </c>
      <c r="G449" s="284">
        <v>1E-4</v>
      </c>
      <c r="H449" s="284">
        <v>1E-4</v>
      </c>
      <c r="I449" s="284">
        <v>0.328705402796239</v>
      </c>
      <c r="J449" s="284">
        <v>11.952002299078099</v>
      </c>
      <c r="K449" s="284">
        <v>0</v>
      </c>
      <c r="L449" s="284">
        <v>0</v>
      </c>
      <c r="M449" s="284">
        <v>0</v>
      </c>
      <c r="N449" s="284">
        <v>0</v>
      </c>
    </row>
    <row r="450" spans="1:14" x14ac:dyDescent="0.2">
      <c r="A450" s="284" t="s">
        <v>28</v>
      </c>
      <c r="C450" s="284" t="s">
        <v>1</v>
      </c>
      <c r="D450" s="161">
        <v>3</v>
      </c>
      <c r="E450" s="284">
        <v>0.91500000000000004</v>
      </c>
      <c r="F450" s="284" t="s">
        <v>10263</v>
      </c>
      <c r="G450" s="285">
        <v>1.0000000000000001E-5</v>
      </c>
      <c r="H450" s="285">
        <v>1.0000000000000001E-5</v>
      </c>
      <c r="I450" s="284">
        <v>0.23865425142066801</v>
      </c>
      <c r="J450" s="284">
        <v>2.9249840328805301</v>
      </c>
      <c r="K450" s="284">
        <v>0</v>
      </c>
      <c r="L450" s="284">
        <v>9.4488188976031506E-2</v>
      </c>
      <c r="M450" s="284">
        <v>0</v>
      </c>
      <c r="N450" s="284">
        <v>0.70418192040962402</v>
      </c>
    </row>
    <row r="451" spans="1:14" x14ac:dyDescent="0.2">
      <c r="A451" s="284" t="s">
        <v>28</v>
      </c>
      <c r="C451" s="284" t="s">
        <v>1</v>
      </c>
      <c r="D451" s="161">
        <v>3</v>
      </c>
      <c r="E451" s="284">
        <v>0.91500000000000004</v>
      </c>
      <c r="F451" s="284" t="s">
        <v>10263</v>
      </c>
      <c r="G451" s="285">
        <v>9.9999999999999995E-7</v>
      </c>
      <c r="H451" s="285">
        <v>9.9999999999999995E-7</v>
      </c>
      <c r="I451" s="284">
        <v>0.11331982445003699</v>
      </c>
      <c r="J451" s="284">
        <v>2.82287510272791</v>
      </c>
      <c r="K451" s="284">
        <v>5.9259259259259303E-2</v>
      </c>
      <c r="L451" s="284">
        <v>0.75000000004365597</v>
      </c>
      <c r="M451" s="284">
        <v>0.147469940423999</v>
      </c>
      <c r="N451" s="284">
        <v>0.438658919451759</v>
      </c>
    </row>
    <row r="452" spans="1:14" x14ac:dyDescent="0.2">
      <c r="A452" s="284" t="s">
        <v>28</v>
      </c>
      <c r="C452" s="284" t="s">
        <v>1</v>
      </c>
      <c r="D452" s="161">
        <v>3</v>
      </c>
      <c r="E452" s="284">
        <v>0.91500000000000004</v>
      </c>
      <c r="F452" s="284" t="s">
        <v>10264</v>
      </c>
      <c r="G452" s="284">
        <v>5.0000000000000001E-3</v>
      </c>
      <c r="H452" s="284">
        <v>1E-3</v>
      </c>
      <c r="I452" s="284">
        <v>0.173493066530468</v>
      </c>
      <c r="J452" s="284">
        <v>2.2742966694917799</v>
      </c>
      <c r="K452" s="284">
        <v>6.50406504065041E-2</v>
      </c>
      <c r="L452" s="284">
        <v>0.123711340205592</v>
      </c>
      <c r="M452" s="284">
        <v>0.41505089106430798</v>
      </c>
      <c r="N452" s="284">
        <v>433.14985340592699</v>
      </c>
    </row>
    <row r="453" spans="1:14" x14ac:dyDescent="0.2">
      <c r="A453" s="284" t="s">
        <v>28</v>
      </c>
      <c r="C453" s="284" t="s">
        <v>1</v>
      </c>
      <c r="D453" s="161">
        <v>3</v>
      </c>
      <c r="E453" s="284">
        <v>0.91500000000000004</v>
      </c>
      <c r="F453" s="284" t="s">
        <v>10264</v>
      </c>
      <c r="G453" s="284">
        <v>1E-3</v>
      </c>
      <c r="H453" s="284">
        <v>1E-4</v>
      </c>
      <c r="I453" s="284">
        <v>0.24731478172864099</v>
      </c>
      <c r="J453" s="284">
        <v>17.553597717886699</v>
      </c>
      <c r="K453" s="284">
        <v>0</v>
      </c>
      <c r="L453" s="284">
        <v>0</v>
      </c>
      <c r="M453" s="284">
        <v>0</v>
      </c>
      <c r="N453" s="284">
        <v>0</v>
      </c>
    </row>
    <row r="454" spans="1:14" x14ac:dyDescent="0.2">
      <c r="A454" s="284" t="s">
        <v>28</v>
      </c>
      <c r="C454" s="284" t="s">
        <v>1</v>
      </c>
      <c r="D454" s="161">
        <v>3</v>
      </c>
      <c r="E454" s="284">
        <v>0.91500000000000004</v>
      </c>
      <c r="F454" s="284" t="s">
        <v>10264</v>
      </c>
      <c r="G454" s="284">
        <v>1E-4</v>
      </c>
      <c r="H454" s="285">
        <v>1.0000000000000001E-5</v>
      </c>
      <c r="I454" s="284">
        <v>0.40936788139839397</v>
      </c>
      <c r="J454" s="284">
        <v>4.4476913509631704</v>
      </c>
      <c r="K454" s="284">
        <v>0</v>
      </c>
      <c r="L454" s="284">
        <v>0</v>
      </c>
      <c r="M454" s="284">
        <v>0</v>
      </c>
      <c r="N454" s="284">
        <v>0</v>
      </c>
    </row>
    <row r="455" spans="1:14" x14ac:dyDescent="0.2">
      <c r="A455" s="284" t="s">
        <v>28</v>
      </c>
      <c r="C455" s="284" t="s">
        <v>1</v>
      </c>
      <c r="D455" s="161">
        <v>3</v>
      </c>
      <c r="E455" s="284">
        <v>0.91500000000000004</v>
      </c>
      <c r="F455" s="284" t="s">
        <v>10264</v>
      </c>
      <c r="G455" s="285">
        <v>5.0000000000000002E-5</v>
      </c>
      <c r="H455" s="285">
        <v>9.9999999999999995E-7</v>
      </c>
      <c r="I455" s="284">
        <v>0.154193226018323</v>
      </c>
      <c r="J455" s="284">
        <v>2.6775214924486299</v>
      </c>
      <c r="K455" s="284">
        <v>6.2663185378437694E-2</v>
      </c>
      <c r="L455" s="284">
        <v>0.2</v>
      </c>
      <c r="M455" s="284">
        <v>0.14790021855720201</v>
      </c>
      <c r="N455" s="284">
        <v>0.27059541717830299</v>
      </c>
    </row>
    <row r="456" spans="1:14" x14ac:dyDescent="0.2">
      <c r="A456" s="284" t="s">
        <v>28</v>
      </c>
      <c r="C456" s="284" t="s">
        <v>1</v>
      </c>
      <c r="D456" s="161">
        <v>3</v>
      </c>
      <c r="E456" s="284">
        <v>0.91500000000000004</v>
      </c>
      <c r="F456" s="284" t="s">
        <v>10264</v>
      </c>
      <c r="G456" s="284">
        <v>2.5000000000000001E-2</v>
      </c>
      <c r="H456" s="284">
        <v>5.0000000000000001E-3</v>
      </c>
      <c r="I456" s="284">
        <v>0.12764618615194601</v>
      </c>
      <c r="J456" s="284">
        <v>2.9474444498758099</v>
      </c>
      <c r="K456" s="284">
        <v>6.7796610169491497E-2</v>
      </c>
      <c r="L456" s="284">
        <v>0.111315938740757</v>
      </c>
      <c r="M456" s="284">
        <v>5.95523937011736E-2</v>
      </c>
      <c r="N456" s="284">
        <v>29.963490843896501</v>
      </c>
    </row>
    <row r="457" spans="1:14" x14ac:dyDescent="0.2">
      <c r="A457" s="284" t="s">
        <v>28</v>
      </c>
      <c r="C457" s="284" t="s">
        <v>2</v>
      </c>
      <c r="D457" s="161">
        <v>6</v>
      </c>
      <c r="E457" s="284">
        <v>1.35</v>
      </c>
      <c r="F457" s="284" t="s">
        <v>10263</v>
      </c>
      <c r="G457" s="284">
        <v>5.0000000000000001E-3</v>
      </c>
      <c r="H457" s="284">
        <v>5.0000000000000001E-3</v>
      </c>
      <c r="I457" s="284">
        <v>5070158.9837601399</v>
      </c>
      <c r="J457" s="284">
        <v>19988.206308032099</v>
      </c>
      <c r="K457" s="284">
        <v>0</v>
      </c>
      <c r="L457" s="284">
        <v>0</v>
      </c>
      <c r="M457" s="284">
        <v>0</v>
      </c>
      <c r="N457" s="284">
        <v>0</v>
      </c>
    </row>
    <row r="458" spans="1:14" x14ac:dyDescent="0.2">
      <c r="A458" s="284" t="s">
        <v>28</v>
      </c>
      <c r="C458" s="284" t="s">
        <v>2</v>
      </c>
      <c r="D458" s="161">
        <v>6</v>
      </c>
      <c r="E458" s="284">
        <v>1.35</v>
      </c>
      <c r="F458" s="284" t="s">
        <v>10263</v>
      </c>
      <c r="G458" s="284">
        <v>1E-3</v>
      </c>
      <c r="H458" s="284">
        <v>1E-3</v>
      </c>
      <c r="I458" s="284">
        <v>326754.94799422199</v>
      </c>
      <c r="J458" s="284">
        <v>5074.2769992783096</v>
      </c>
      <c r="K458" s="284">
        <v>0</v>
      </c>
      <c r="L458" s="284">
        <v>0</v>
      </c>
      <c r="M458" s="284">
        <v>0</v>
      </c>
      <c r="N458" s="284">
        <v>0</v>
      </c>
    </row>
    <row r="459" spans="1:14" x14ac:dyDescent="0.2">
      <c r="A459" s="284" t="s">
        <v>28</v>
      </c>
      <c r="C459" s="284" t="s">
        <v>2</v>
      </c>
      <c r="D459" s="161">
        <v>6</v>
      </c>
      <c r="E459" s="284">
        <v>1.35</v>
      </c>
      <c r="F459" s="284" t="s">
        <v>10263</v>
      </c>
      <c r="G459" s="284">
        <v>1E-4</v>
      </c>
      <c r="H459" s="284">
        <v>1E-4</v>
      </c>
      <c r="I459" s="284">
        <v>249.87191185458801</v>
      </c>
      <c r="J459" s="284">
        <v>139.78971566978399</v>
      </c>
      <c r="K459" s="284">
        <v>0</v>
      </c>
      <c r="L459" s="284">
        <v>0</v>
      </c>
      <c r="M459" s="284">
        <v>0</v>
      </c>
      <c r="N459" s="284">
        <v>0</v>
      </c>
    </row>
    <row r="460" spans="1:14" x14ac:dyDescent="0.2">
      <c r="A460" s="284" t="s">
        <v>28</v>
      </c>
      <c r="C460" s="284" t="s">
        <v>2</v>
      </c>
      <c r="D460" s="161">
        <v>6</v>
      </c>
      <c r="E460" s="284">
        <v>1.35</v>
      </c>
      <c r="F460" s="284" t="s">
        <v>10263</v>
      </c>
      <c r="G460" s="285">
        <v>1.0000000000000001E-5</v>
      </c>
      <c r="H460" s="285">
        <v>1.0000000000000001E-5</v>
      </c>
      <c r="I460" s="284">
        <v>0.24397465288053299</v>
      </c>
      <c r="J460" s="284">
        <v>2.8700070384200802</v>
      </c>
      <c r="K460" s="284">
        <v>5.4054054054054099E-2</v>
      </c>
      <c r="L460" s="284">
        <v>0.119402985074627</v>
      </c>
      <c r="M460" s="284">
        <v>0.48905473550721601</v>
      </c>
      <c r="N460" s="284">
        <v>0.91544331759454101</v>
      </c>
    </row>
    <row r="461" spans="1:14" x14ac:dyDescent="0.2">
      <c r="A461" s="284" t="s">
        <v>28</v>
      </c>
      <c r="C461" s="284" t="s">
        <v>2</v>
      </c>
      <c r="D461" s="161">
        <v>6</v>
      </c>
      <c r="E461" s="284">
        <v>1.35</v>
      </c>
      <c r="F461" s="284" t="s">
        <v>10263</v>
      </c>
      <c r="G461" s="285">
        <v>9.9999999999999995E-7</v>
      </c>
      <c r="H461" s="285">
        <v>9.9999999999999995E-7</v>
      </c>
      <c r="I461" s="284">
        <v>0.13977243895310401</v>
      </c>
      <c r="J461" s="284">
        <v>2.99210138467441</v>
      </c>
      <c r="K461" s="284">
        <v>5.5045871559750603E-2</v>
      </c>
      <c r="L461" s="284">
        <v>1.8461538458893301</v>
      </c>
      <c r="M461" s="284">
        <v>8.6287316951999801E-2</v>
      </c>
      <c r="N461" s="284">
        <v>0.483737263913185</v>
      </c>
    </row>
    <row r="462" spans="1:14" x14ac:dyDescent="0.2">
      <c r="A462" s="284" t="s">
        <v>28</v>
      </c>
      <c r="C462" s="284" t="s">
        <v>2</v>
      </c>
      <c r="D462" s="161">
        <v>6</v>
      </c>
      <c r="E462" s="284">
        <v>1.35</v>
      </c>
      <c r="F462" s="284" t="s">
        <v>10264</v>
      </c>
      <c r="G462" s="284">
        <v>5.0000000000000001E-3</v>
      </c>
      <c r="H462" s="284">
        <v>1E-3</v>
      </c>
      <c r="I462" s="284">
        <v>266619.13694212597</v>
      </c>
      <c r="J462" s="284">
        <v>4583.6216026238098</v>
      </c>
      <c r="K462" s="284">
        <v>0</v>
      </c>
      <c r="L462" s="284">
        <v>0</v>
      </c>
      <c r="M462" s="284">
        <v>0</v>
      </c>
      <c r="N462" s="284">
        <v>0</v>
      </c>
    </row>
    <row r="463" spans="1:14" x14ac:dyDescent="0.2">
      <c r="A463" s="284" t="s">
        <v>28</v>
      </c>
      <c r="C463" s="284" t="s">
        <v>2</v>
      </c>
      <c r="D463" s="161">
        <v>6</v>
      </c>
      <c r="E463" s="284">
        <v>1.35</v>
      </c>
      <c r="F463" s="284" t="s">
        <v>10264</v>
      </c>
      <c r="G463" s="284">
        <v>1E-3</v>
      </c>
      <c r="H463" s="284">
        <v>1E-4</v>
      </c>
      <c r="I463" s="284">
        <v>2123.0879851383402</v>
      </c>
      <c r="J463" s="284">
        <v>406.82146238836799</v>
      </c>
      <c r="K463" s="284">
        <v>0</v>
      </c>
      <c r="L463" s="284">
        <v>0</v>
      </c>
      <c r="M463" s="284">
        <v>0</v>
      </c>
      <c r="N463" s="284">
        <v>0</v>
      </c>
    </row>
    <row r="464" spans="1:14" x14ac:dyDescent="0.2">
      <c r="A464" s="284" t="s">
        <v>28</v>
      </c>
      <c r="C464" s="284" t="s">
        <v>2</v>
      </c>
      <c r="D464" s="161">
        <v>6</v>
      </c>
      <c r="E464" s="284">
        <v>1.35</v>
      </c>
      <c r="F464" s="284" t="s">
        <v>10264</v>
      </c>
      <c r="G464" s="284">
        <v>1E-4</v>
      </c>
      <c r="H464" s="285">
        <v>1.0000000000000001E-5</v>
      </c>
      <c r="I464" s="284">
        <v>1.23057715684381</v>
      </c>
      <c r="J464" s="284">
        <v>6.2257503277846098</v>
      </c>
      <c r="K464" s="284">
        <v>0</v>
      </c>
      <c r="L464" s="284">
        <v>0</v>
      </c>
      <c r="M464" s="284">
        <v>0</v>
      </c>
      <c r="N464" s="284">
        <v>0</v>
      </c>
    </row>
    <row r="465" spans="1:14" x14ac:dyDescent="0.2">
      <c r="A465" s="284" t="s">
        <v>28</v>
      </c>
      <c r="C465" s="284" t="s">
        <v>2</v>
      </c>
      <c r="D465" s="161">
        <v>6</v>
      </c>
      <c r="E465" s="284">
        <v>1.35</v>
      </c>
      <c r="F465" s="284" t="s">
        <v>10264</v>
      </c>
      <c r="G465" s="285">
        <v>5.0000000000000002E-5</v>
      </c>
      <c r="H465" s="285">
        <v>9.9999999999999995E-7</v>
      </c>
      <c r="I465" s="284">
        <v>0.16867915938974401</v>
      </c>
      <c r="J465" s="284">
        <v>2.7611922814179599</v>
      </c>
      <c r="K465" s="284">
        <v>6.4516129032258104E-2</v>
      </c>
      <c r="L465" s="284">
        <v>0.123076923076923</v>
      </c>
      <c r="M465" s="284">
        <v>0.14311985428238999</v>
      </c>
      <c r="N465" s="284">
        <v>0.42817296350267098</v>
      </c>
    </row>
    <row r="466" spans="1:14" x14ac:dyDescent="0.2">
      <c r="A466" s="284" t="s">
        <v>28</v>
      </c>
      <c r="C466" s="284" t="s">
        <v>2</v>
      </c>
      <c r="D466" s="161">
        <v>6</v>
      </c>
      <c r="E466" s="284">
        <v>1.35</v>
      </c>
      <c r="F466" s="284" t="s">
        <v>10264</v>
      </c>
      <c r="G466" s="284">
        <v>2.5000000000000001E-2</v>
      </c>
      <c r="H466" s="284">
        <v>5.0000000000000001E-3</v>
      </c>
      <c r="I466" s="284">
        <v>1565977.4243107201</v>
      </c>
      <c r="J466" s="284">
        <v>11108.510056692499</v>
      </c>
      <c r="K466" s="284">
        <v>0</v>
      </c>
      <c r="L466" s="284">
        <v>0</v>
      </c>
      <c r="M466" s="284">
        <v>0</v>
      </c>
      <c r="N466" s="284">
        <v>0</v>
      </c>
    </row>
    <row r="467" spans="1:14" x14ac:dyDescent="0.2">
      <c r="A467" s="284" t="s">
        <v>28</v>
      </c>
      <c r="C467" s="284" t="s">
        <v>3</v>
      </c>
      <c r="D467" s="161">
        <v>2</v>
      </c>
      <c r="E467" s="284">
        <v>0.88</v>
      </c>
      <c r="F467" s="284" t="s">
        <v>10263</v>
      </c>
      <c r="G467" s="284">
        <v>5.0000000000000001E-3</v>
      </c>
      <c r="H467" s="284">
        <v>5.0000000000000001E-3</v>
      </c>
      <c r="I467" s="284">
        <v>0.13588641659790701</v>
      </c>
      <c r="J467" s="284">
        <v>3.05573236131946</v>
      </c>
      <c r="K467" s="284">
        <v>5.81113801455405E-2</v>
      </c>
      <c r="L467" s="284">
        <v>0.436363636348858</v>
      </c>
      <c r="M467" s="284">
        <v>8.4959240107283604E-2</v>
      </c>
      <c r="N467" s="284">
        <v>74.219271187238107</v>
      </c>
    </row>
    <row r="468" spans="1:14" x14ac:dyDescent="0.2">
      <c r="A468" s="284" t="s">
        <v>28</v>
      </c>
      <c r="C468" s="284" t="s">
        <v>3</v>
      </c>
      <c r="D468" s="161">
        <v>2</v>
      </c>
      <c r="E468" s="284">
        <v>0.88</v>
      </c>
      <c r="F468" s="284" t="s">
        <v>10263</v>
      </c>
      <c r="G468" s="284">
        <v>1E-3</v>
      </c>
      <c r="H468" s="284">
        <v>1E-3</v>
      </c>
      <c r="I468" s="284">
        <v>0.14404207377212599</v>
      </c>
      <c r="J468" s="284">
        <v>2.8650300263749799</v>
      </c>
      <c r="K468" s="284">
        <v>6.0759493670742799E-2</v>
      </c>
      <c r="L468" s="284">
        <v>0.123711340205592</v>
      </c>
      <c r="M468" s="284">
        <v>0.60856062710296199</v>
      </c>
      <c r="N468" s="284">
        <v>476.53735161916001</v>
      </c>
    </row>
    <row r="469" spans="1:14" x14ac:dyDescent="0.2">
      <c r="A469" s="284" t="s">
        <v>28</v>
      </c>
      <c r="C469" s="284" t="s">
        <v>3</v>
      </c>
      <c r="D469" s="161">
        <v>2</v>
      </c>
      <c r="E469" s="284">
        <v>0.88</v>
      </c>
      <c r="F469" s="284" t="s">
        <v>10263</v>
      </c>
      <c r="G469" s="284">
        <v>1E-4</v>
      </c>
      <c r="H469" s="284">
        <v>1E-4</v>
      </c>
      <c r="I469" s="284">
        <v>0.23865692667989</v>
      </c>
      <c r="J469" s="284">
        <v>12.249420146434</v>
      </c>
      <c r="K469" s="284">
        <v>0</v>
      </c>
      <c r="L469" s="284">
        <v>0</v>
      </c>
      <c r="M469" s="284">
        <v>0</v>
      </c>
      <c r="N469" s="284">
        <v>0</v>
      </c>
    </row>
    <row r="470" spans="1:14" x14ac:dyDescent="0.2">
      <c r="A470" s="284" t="s">
        <v>28</v>
      </c>
      <c r="C470" s="284" t="s">
        <v>3</v>
      </c>
      <c r="D470" s="161">
        <v>2</v>
      </c>
      <c r="E470" s="284">
        <v>0.88</v>
      </c>
      <c r="F470" s="284" t="s">
        <v>10263</v>
      </c>
      <c r="G470" s="285">
        <v>1.0000000000000001E-5</v>
      </c>
      <c r="H470" s="285">
        <v>1.0000000000000001E-5</v>
      </c>
      <c r="I470" s="284">
        <v>0.18283163657444701</v>
      </c>
      <c r="J470" s="284">
        <v>2.7884438117972401</v>
      </c>
      <c r="K470" s="284">
        <v>0</v>
      </c>
      <c r="L470" s="284">
        <v>0.18045112781702199</v>
      </c>
      <c r="M470" s="284">
        <v>0</v>
      </c>
      <c r="N470" s="284">
        <v>0.76396503528839199</v>
      </c>
    </row>
    <row r="471" spans="1:14" x14ac:dyDescent="0.2">
      <c r="A471" s="284" t="s">
        <v>28</v>
      </c>
      <c r="C471" s="284" t="s">
        <v>3</v>
      </c>
      <c r="D471" s="161">
        <v>2</v>
      </c>
      <c r="E471" s="284">
        <v>0.88</v>
      </c>
      <c r="F471" s="284" t="s">
        <v>10263</v>
      </c>
      <c r="G471" s="285">
        <v>9.9999999999999995E-7</v>
      </c>
      <c r="H471" s="285">
        <v>9.9999999999999995E-7</v>
      </c>
      <c r="I471" s="284">
        <v>0.118414124180401</v>
      </c>
      <c r="J471" s="284">
        <v>2.5144176376159</v>
      </c>
      <c r="K471" s="284">
        <v>5.5555555555555601E-2</v>
      </c>
      <c r="L471" s="284">
        <v>0.146341463416296</v>
      </c>
      <c r="M471" s="284">
        <v>6.9431495272577803E-2</v>
      </c>
      <c r="N471" s="284">
        <v>0.38690112010976002</v>
      </c>
    </row>
    <row r="472" spans="1:14" x14ac:dyDescent="0.2">
      <c r="A472" s="284" t="s">
        <v>28</v>
      </c>
      <c r="C472" s="284" t="s">
        <v>3</v>
      </c>
      <c r="D472" s="161">
        <v>2</v>
      </c>
      <c r="E472" s="284">
        <v>0.88</v>
      </c>
      <c r="F472" s="284" t="s">
        <v>10264</v>
      </c>
      <c r="G472" s="284">
        <v>5.0000000000000001E-3</v>
      </c>
      <c r="H472" s="284">
        <v>1E-3</v>
      </c>
      <c r="I472" s="284">
        <v>0.129644617826808</v>
      </c>
      <c r="J472" s="284">
        <v>2.7438422559346298</v>
      </c>
      <c r="K472" s="284">
        <v>6.5155890847103007E-2</v>
      </c>
      <c r="L472" s="284">
        <v>1.26666666653525</v>
      </c>
      <c r="M472" s="284">
        <v>0.29235403238090801</v>
      </c>
      <c r="N472" s="284">
        <v>320.79709237161302</v>
      </c>
    </row>
    <row r="473" spans="1:14" x14ac:dyDescent="0.2">
      <c r="A473" s="284" t="s">
        <v>28</v>
      </c>
      <c r="C473" s="284" t="s">
        <v>3</v>
      </c>
      <c r="D473" s="161">
        <v>2</v>
      </c>
      <c r="E473" s="284">
        <v>0.88</v>
      </c>
      <c r="F473" s="284" t="s">
        <v>10264</v>
      </c>
      <c r="G473" s="284">
        <v>1E-3</v>
      </c>
      <c r="H473" s="284">
        <v>1E-4</v>
      </c>
      <c r="I473" s="284">
        <v>0.19011330695801301</v>
      </c>
      <c r="J473" s="284">
        <v>17.138552993261701</v>
      </c>
      <c r="K473" s="284">
        <v>0</v>
      </c>
      <c r="L473" s="284">
        <v>0</v>
      </c>
      <c r="M473" s="284">
        <v>0</v>
      </c>
      <c r="N473" s="284">
        <v>0</v>
      </c>
    </row>
    <row r="474" spans="1:14" x14ac:dyDescent="0.2">
      <c r="A474" s="284" t="s">
        <v>28</v>
      </c>
      <c r="C474" s="284" t="s">
        <v>3</v>
      </c>
      <c r="D474" s="161">
        <v>2</v>
      </c>
      <c r="E474" s="284">
        <v>0.88</v>
      </c>
      <c r="F474" s="284" t="s">
        <v>10264</v>
      </c>
      <c r="G474" s="284">
        <v>1E-4</v>
      </c>
      <c r="H474" s="285">
        <v>1.0000000000000001E-5</v>
      </c>
      <c r="I474" s="284">
        <v>0.35921761445884998</v>
      </c>
      <c r="J474" s="284">
        <v>4.3536232718623902</v>
      </c>
      <c r="K474" s="284">
        <v>0</v>
      </c>
      <c r="L474" s="284">
        <v>0</v>
      </c>
      <c r="M474" s="284">
        <v>0</v>
      </c>
      <c r="N474" s="284">
        <v>0</v>
      </c>
    </row>
    <row r="475" spans="1:14" x14ac:dyDescent="0.2">
      <c r="A475" s="284" t="s">
        <v>28</v>
      </c>
      <c r="C475" s="284" t="s">
        <v>3</v>
      </c>
      <c r="D475" s="161">
        <v>2</v>
      </c>
      <c r="E475" s="284">
        <v>0.88</v>
      </c>
      <c r="F475" s="284" t="s">
        <v>10264</v>
      </c>
      <c r="G475" s="285">
        <v>5.0000000000000002E-5</v>
      </c>
      <c r="H475" s="285">
        <v>9.9999999999999995E-7</v>
      </c>
      <c r="I475" s="284">
        <v>0.15851212245296201</v>
      </c>
      <c r="J475" s="284">
        <v>2.61776933257083</v>
      </c>
      <c r="K475" s="284">
        <v>5.4485296391467999E-2</v>
      </c>
      <c r="L475" s="284">
        <v>0</v>
      </c>
      <c r="M475" s="284">
        <v>0.265588804636126</v>
      </c>
      <c r="N475" s="284">
        <v>0.48096006314381601</v>
      </c>
    </row>
    <row r="476" spans="1:14" x14ac:dyDescent="0.2">
      <c r="A476" s="284" t="s">
        <v>28</v>
      </c>
      <c r="C476" s="284" t="s">
        <v>3</v>
      </c>
      <c r="D476" s="161">
        <v>2</v>
      </c>
      <c r="E476" s="284">
        <v>0.88</v>
      </c>
      <c r="F476" s="284" t="s">
        <v>10264</v>
      </c>
      <c r="G476" s="284">
        <v>2.5000000000000001E-2</v>
      </c>
      <c r="H476" s="284">
        <v>5.0000000000000001E-3</v>
      </c>
      <c r="I476" s="284">
        <v>0.115729358231386</v>
      </c>
      <c r="J476" s="284">
        <v>2.1838029024004499</v>
      </c>
      <c r="K476" s="284">
        <v>5.8741258741258698E-2</v>
      </c>
      <c r="L476" s="284">
        <v>0</v>
      </c>
      <c r="M476" s="284">
        <v>6.35764227265843E-2</v>
      </c>
      <c r="N476" s="284">
        <v>2.3789385500337601</v>
      </c>
    </row>
    <row r="477" spans="1:14" x14ac:dyDescent="0.2">
      <c r="A477" s="284" t="s">
        <v>28</v>
      </c>
      <c r="C477" s="284" t="s">
        <v>23</v>
      </c>
      <c r="D477" s="161">
        <v>5</v>
      </c>
      <c r="E477" s="284">
        <v>1.06</v>
      </c>
      <c r="F477" s="284" t="s">
        <v>10263</v>
      </c>
      <c r="G477" s="284">
        <v>5.0000000000000001E-3</v>
      </c>
      <c r="H477" s="284">
        <v>5.0000000000000001E-3</v>
      </c>
      <c r="I477" s="284">
        <v>414489.55218453601</v>
      </c>
      <c r="J477" s="284">
        <v>5715.0480049384496</v>
      </c>
      <c r="K477" s="284">
        <v>0</v>
      </c>
      <c r="L477" s="284">
        <v>0</v>
      </c>
      <c r="M477" s="284">
        <v>0</v>
      </c>
      <c r="N477" s="284">
        <v>0</v>
      </c>
    </row>
    <row r="478" spans="1:14" x14ac:dyDescent="0.2">
      <c r="A478" s="284" t="s">
        <v>28</v>
      </c>
      <c r="C478" s="284" t="s">
        <v>23</v>
      </c>
      <c r="D478" s="161">
        <v>5</v>
      </c>
      <c r="E478" s="284">
        <v>1.06</v>
      </c>
      <c r="F478" s="284" t="s">
        <v>10263</v>
      </c>
      <c r="G478" s="284">
        <v>1E-3</v>
      </c>
      <c r="H478" s="284">
        <v>1E-3</v>
      </c>
      <c r="I478" s="284">
        <v>12949.3961106034</v>
      </c>
      <c r="J478" s="284">
        <v>1010.15463717667</v>
      </c>
      <c r="K478" s="284">
        <v>0</v>
      </c>
      <c r="L478" s="284">
        <v>0</v>
      </c>
      <c r="M478" s="284">
        <v>0</v>
      </c>
      <c r="N478" s="284">
        <v>0</v>
      </c>
    </row>
    <row r="479" spans="1:14" x14ac:dyDescent="0.2">
      <c r="A479" s="284" t="s">
        <v>28</v>
      </c>
      <c r="C479" s="284" t="s">
        <v>23</v>
      </c>
      <c r="D479" s="161">
        <v>5</v>
      </c>
      <c r="E479" s="284">
        <v>1.06</v>
      </c>
      <c r="F479" s="284" t="s">
        <v>10263</v>
      </c>
      <c r="G479" s="284">
        <v>1E-4</v>
      </c>
      <c r="H479" s="284">
        <v>1E-4</v>
      </c>
      <c r="I479" s="284">
        <v>6.1073195903517696</v>
      </c>
      <c r="J479" s="284">
        <v>23.385025639370401</v>
      </c>
      <c r="K479" s="284">
        <v>0</v>
      </c>
      <c r="L479" s="284">
        <v>0</v>
      </c>
      <c r="M479" s="284">
        <v>0</v>
      </c>
      <c r="N479" s="284">
        <v>0</v>
      </c>
    </row>
    <row r="480" spans="1:14" x14ac:dyDescent="0.2">
      <c r="A480" s="284" t="s">
        <v>28</v>
      </c>
      <c r="C480" s="284" t="s">
        <v>23</v>
      </c>
      <c r="D480" s="161">
        <v>5</v>
      </c>
      <c r="E480" s="284">
        <v>1.06</v>
      </c>
      <c r="F480" s="284" t="s">
        <v>10263</v>
      </c>
      <c r="G480" s="285">
        <v>1.0000000000000001E-5</v>
      </c>
      <c r="H480" s="285">
        <v>1.0000000000000001E-5</v>
      </c>
      <c r="I480" s="284">
        <v>0.210558969223683</v>
      </c>
      <c r="J480" s="284">
        <v>2.7858246527167099</v>
      </c>
      <c r="K480" s="284">
        <v>7.3170731707524805E-2</v>
      </c>
      <c r="L480" s="284">
        <v>0.13043478260737501</v>
      </c>
      <c r="M480" s="284">
        <v>3.4725265173660098</v>
      </c>
      <c r="N480" s="284">
        <v>0.90439227936510502</v>
      </c>
    </row>
    <row r="481" spans="1:14" x14ac:dyDescent="0.2">
      <c r="A481" s="284" t="s">
        <v>28</v>
      </c>
      <c r="C481" s="284" t="s">
        <v>23</v>
      </c>
      <c r="D481" s="161">
        <v>5</v>
      </c>
      <c r="E481" s="284">
        <v>1.06</v>
      </c>
      <c r="F481" s="284" t="s">
        <v>10263</v>
      </c>
      <c r="G481" s="285">
        <v>9.9999999999999995E-7</v>
      </c>
      <c r="H481" s="285">
        <v>9.9999999999999995E-7</v>
      </c>
      <c r="I481" s="284">
        <v>0.112223608497689</v>
      </c>
      <c r="J481" s="284">
        <v>2.5729837729371399</v>
      </c>
      <c r="K481" s="284">
        <v>7.17116637852456E-2</v>
      </c>
      <c r="L481" s="284">
        <v>0</v>
      </c>
      <c r="M481" s="284">
        <v>0.18930999945135801</v>
      </c>
      <c r="N481" s="284">
        <v>0.29717663470703498</v>
      </c>
    </row>
    <row r="482" spans="1:14" x14ac:dyDescent="0.2">
      <c r="A482" s="284" t="s">
        <v>28</v>
      </c>
      <c r="C482" s="284" t="s">
        <v>23</v>
      </c>
      <c r="D482" s="161">
        <v>5</v>
      </c>
      <c r="E482" s="284">
        <v>1.06</v>
      </c>
      <c r="F482" s="284" t="s">
        <v>10264</v>
      </c>
      <c r="G482" s="284">
        <v>5.0000000000000001E-3</v>
      </c>
      <c r="H482" s="284">
        <v>1E-3</v>
      </c>
      <c r="I482" s="284">
        <v>17459.9892054743</v>
      </c>
      <c r="J482" s="284">
        <v>1172.9650860695599</v>
      </c>
      <c r="K482" s="284">
        <v>0</v>
      </c>
      <c r="L482" s="284">
        <v>0</v>
      </c>
      <c r="M482" s="284">
        <v>0</v>
      </c>
      <c r="N482" s="284">
        <v>0</v>
      </c>
    </row>
    <row r="483" spans="1:14" x14ac:dyDescent="0.2">
      <c r="A483" s="284" t="s">
        <v>28</v>
      </c>
      <c r="C483" s="284" t="s">
        <v>23</v>
      </c>
      <c r="D483" s="161">
        <v>5</v>
      </c>
      <c r="E483" s="284">
        <v>1.06</v>
      </c>
      <c r="F483" s="284" t="s">
        <v>10264</v>
      </c>
      <c r="G483" s="284">
        <v>1E-3</v>
      </c>
      <c r="H483" s="284">
        <v>1E-4</v>
      </c>
      <c r="I483" s="284">
        <v>57.215769840266297</v>
      </c>
      <c r="J483" s="284">
        <v>68.921859017909298</v>
      </c>
      <c r="K483" s="284">
        <v>0</v>
      </c>
      <c r="L483" s="284">
        <v>0</v>
      </c>
      <c r="M483" s="284">
        <v>0</v>
      </c>
      <c r="N483" s="284">
        <v>0</v>
      </c>
    </row>
    <row r="484" spans="1:14" x14ac:dyDescent="0.2">
      <c r="A484" s="284" t="s">
        <v>28</v>
      </c>
      <c r="C484" s="284" t="s">
        <v>23</v>
      </c>
      <c r="D484" s="161">
        <v>5</v>
      </c>
      <c r="E484" s="284">
        <v>1.06</v>
      </c>
      <c r="F484" s="284" t="s">
        <v>10264</v>
      </c>
      <c r="G484" s="285">
        <v>5.0000000000000002E-5</v>
      </c>
      <c r="H484" s="285">
        <v>9.9999999999999995E-7</v>
      </c>
      <c r="I484" s="284">
        <v>0.15590197098936001</v>
      </c>
      <c r="J484" s="284">
        <v>3.2981262866376402</v>
      </c>
      <c r="K484" s="284">
        <v>5.8823529411764698E-2</v>
      </c>
      <c r="L484" s="284">
        <v>0.11650485436840501</v>
      </c>
      <c r="M484" s="284">
        <v>8.7326695221778702E-2</v>
      </c>
      <c r="N484" s="284">
        <v>0.70768929240409495</v>
      </c>
    </row>
    <row r="485" spans="1:14" x14ac:dyDescent="0.2">
      <c r="A485" s="284" t="s">
        <v>28</v>
      </c>
      <c r="C485" s="284" t="s">
        <v>23</v>
      </c>
      <c r="D485" s="161">
        <v>5</v>
      </c>
      <c r="E485" s="284">
        <v>1.06</v>
      </c>
      <c r="F485" s="284" t="s">
        <v>10264</v>
      </c>
      <c r="G485" s="284">
        <v>2.5000000000000001E-2</v>
      </c>
      <c r="H485" s="284">
        <v>5.0000000000000001E-3</v>
      </c>
      <c r="I485" s="284">
        <v>192538.12809372201</v>
      </c>
      <c r="J485" s="284">
        <v>3895.1256464456001</v>
      </c>
      <c r="K485" s="284">
        <v>0</v>
      </c>
      <c r="L485" s="284">
        <v>0</v>
      </c>
      <c r="M485" s="284">
        <v>0</v>
      </c>
      <c r="N485" s="284">
        <v>0</v>
      </c>
    </row>
    <row r="486" spans="1:14" x14ac:dyDescent="0.2">
      <c r="A486" s="284"/>
      <c r="C486" s="284"/>
      <c r="D486" s="161"/>
      <c r="E486" s="284"/>
      <c r="F486" s="284"/>
      <c r="G486" s="284"/>
      <c r="H486" s="284"/>
      <c r="I486" s="284"/>
      <c r="J486" s="284"/>
      <c r="K486" s="284"/>
      <c r="L486" s="284"/>
      <c r="M486" s="284"/>
      <c r="N486" s="284"/>
    </row>
    <row r="487" spans="1:14" x14ac:dyDescent="0.2">
      <c r="A487" s="16" t="s">
        <v>10316</v>
      </c>
      <c r="B487" s="16" t="s">
        <v>10322</v>
      </c>
      <c r="C487" s="284" t="s">
        <v>5</v>
      </c>
      <c r="D487" s="161">
        <v>1</v>
      </c>
      <c r="E487" s="284">
        <v>0.03</v>
      </c>
      <c r="F487" s="284" t="s">
        <v>10263</v>
      </c>
      <c r="G487" s="284">
        <v>5.0000000000000001E-3</v>
      </c>
      <c r="H487" s="284">
        <v>5.0000000000000001E-3</v>
      </c>
      <c r="I487" s="284"/>
      <c r="J487" s="284"/>
      <c r="K487" s="284"/>
      <c r="L487" s="284"/>
      <c r="M487" s="284">
        <v>0.13148879799999999</v>
      </c>
      <c r="N487" s="284">
        <v>0.32017360299999997</v>
      </c>
    </row>
    <row r="488" spans="1:14" x14ac:dyDescent="0.2">
      <c r="A488" s="16" t="s">
        <v>10316</v>
      </c>
      <c r="B488" s="16" t="s">
        <v>10322</v>
      </c>
      <c r="C488" s="284" t="s">
        <v>5</v>
      </c>
      <c r="D488" s="161">
        <v>1</v>
      </c>
      <c r="E488" s="284">
        <v>0.03</v>
      </c>
      <c r="F488" s="284" t="s">
        <v>10263</v>
      </c>
      <c r="G488" s="284">
        <v>1E-3</v>
      </c>
      <c r="H488" s="284">
        <v>1E-3</v>
      </c>
      <c r="I488" s="284"/>
      <c r="J488" s="284"/>
      <c r="K488" s="284"/>
      <c r="L488" s="284"/>
      <c r="M488" s="284">
        <v>0.22444881</v>
      </c>
      <c r="N488" s="284">
        <v>291.19760830000001</v>
      </c>
    </row>
    <row r="489" spans="1:14" x14ac:dyDescent="0.2">
      <c r="A489" s="16" t="s">
        <v>10316</v>
      </c>
      <c r="B489" s="16" t="s">
        <v>10322</v>
      </c>
      <c r="C489" s="284" t="s">
        <v>5</v>
      </c>
      <c r="D489" s="161">
        <v>1</v>
      </c>
      <c r="E489" s="284">
        <v>0.03</v>
      </c>
      <c r="F489" s="284" t="s">
        <v>10263</v>
      </c>
      <c r="G489" s="284">
        <v>1E-4</v>
      </c>
      <c r="H489" s="284">
        <v>1E-4</v>
      </c>
      <c r="I489" s="284"/>
      <c r="J489" s="284"/>
      <c r="K489" s="284"/>
      <c r="L489" s="284"/>
      <c r="M489" s="284">
        <v>1.9145176740000001</v>
      </c>
      <c r="N489" s="284">
        <v>47.280192489999997</v>
      </c>
    </row>
    <row r="490" spans="1:14" x14ac:dyDescent="0.2">
      <c r="A490" s="16" t="s">
        <v>10316</v>
      </c>
      <c r="B490" s="16" t="s">
        <v>10322</v>
      </c>
      <c r="C490" s="284" t="s">
        <v>5</v>
      </c>
      <c r="D490" s="161">
        <v>1</v>
      </c>
      <c r="E490" s="284">
        <v>0.03</v>
      </c>
      <c r="F490" s="284" t="s">
        <v>10263</v>
      </c>
      <c r="G490" s="285">
        <v>1.0000000000000001E-5</v>
      </c>
      <c r="H490" s="285">
        <v>1.0000000000000001E-5</v>
      </c>
      <c r="I490" s="284"/>
      <c r="J490" s="284"/>
      <c r="K490" s="284"/>
      <c r="L490" s="284"/>
      <c r="M490" s="284">
        <v>1.8880028900000001</v>
      </c>
      <c r="N490" s="284">
        <v>43.010230610000001</v>
      </c>
    </row>
    <row r="491" spans="1:14" x14ac:dyDescent="0.2">
      <c r="A491" s="16" t="s">
        <v>10316</v>
      </c>
      <c r="B491" s="16" t="s">
        <v>10322</v>
      </c>
      <c r="C491" s="284" t="s">
        <v>5</v>
      </c>
      <c r="D491" s="161">
        <v>1</v>
      </c>
      <c r="E491" s="284">
        <v>0.03</v>
      </c>
      <c r="F491" s="284" t="s">
        <v>10263</v>
      </c>
      <c r="G491" s="285">
        <v>9.9999999999999995E-7</v>
      </c>
      <c r="H491" s="285">
        <v>9.9999999999999995E-7</v>
      </c>
      <c r="I491" s="284"/>
      <c r="J491" s="284"/>
      <c r="K491" s="284"/>
      <c r="L491" s="284"/>
      <c r="M491" s="284">
        <v>1.4003167860000001</v>
      </c>
      <c r="N491" s="284">
        <v>1.149650786</v>
      </c>
    </row>
    <row r="492" spans="1:14" x14ac:dyDescent="0.2">
      <c r="A492" s="16" t="s">
        <v>10316</v>
      </c>
      <c r="B492" s="16" t="s">
        <v>10322</v>
      </c>
      <c r="C492" s="284" t="s">
        <v>5</v>
      </c>
      <c r="D492" s="161">
        <v>1</v>
      </c>
      <c r="E492" s="284">
        <v>0.03</v>
      </c>
      <c r="F492" s="284" t="s">
        <v>10264</v>
      </c>
      <c r="G492" s="284">
        <v>5.0000000000000001E-3</v>
      </c>
      <c r="H492" s="284">
        <v>1E-3</v>
      </c>
      <c r="I492" s="284"/>
      <c r="J492" s="284"/>
      <c r="K492" s="284"/>
      <c r="L492" s="284"/>
      <c r="M492" s="284">
        <v>0.12769582600000001</v>
      </c>
      <c r="N492" s="284">
        <v>187.91116220000001</v>
      </c>
    </row>
    <row r="493" spans="1:14" x14ac:dyDescent="0.2">
      <c r="A493" s="16" t="s">
        <v>10316</v>
      </c>
      <c r="B493" s="16" t="s">
        <v>10322</v>
      </c>
      <c r="C493" s="284" t="s">
        <v>5</v>
      </c>
      <c r="D493" s="161">
        <v>1</v>
      </c>
      <c r="E493" s="284">
        <v>0.03</v>
      </c>
      <c r="F493" s="284" t="s">
        <v>10264</v>
      </c>
      <c r="G493" s="284">
        <v>1E-3</v>
      </c>
      <c r="H493" s="284">
        <v>1E-4</v>
      </c>
      <c r="I493" s="284"/>
      <c r="J493" s="284"/>
      <c r="K493" s="284"/>
      <c r="L493" s="284"/>
      <c r="M493" s="284">
        <v>1.200000958</v>
      </c>
      <c r="N493" s="284">
        <v>79.158090619999996</v>
      </c>
    </row>
    <row r="494" spans="1:14" x14ac:dyDescent="0.2">
      <c r="A494" s="16" t="s">
        <v>10316</v>
      </c>
      <c r="B494" s="16" t="s">
        <v>10322</v>
      </c>
      <c r="C494" s="284" t="s">
        <v>5</v>
      </c>
      <c r="D494" s="161">
        <v>1</v>
      </c>
      <c r="E494" s="284">
        <v>0.03</v>
      </c>
      <c r="F494" s="284" t="s">
        <v>10264</v>
      </c>
      <c r="G494" s="284">
        <v>1E-4</v>
      </c>
      <c r="H494" s="285">
        <v>1.0000000000000001E-5</v>
      </c>
      <c r="I494" s="284"/>
      <c r="J494" s="284"/>
      <c r="K494" s="284"/>
      <c r="L494" s="284"/>
      <c r="M494" s="284">
        <v>2.56586136</v>
      </c>
      <c r="N494" s="284">
        <v>4.1409068949999996</v>
      </c>
    </row>
    <row r="495" spans="1:14" x14ac:dyDescent="0.2">
      <c r="A495" s="16" t="s">
        <v>10316</v>
      </c>
      <c r="B495" s="16" t="s">
        <v>10322</v>
      </c>
      <c r="C495" s="284" t="s">
        <v>5</v>
      </c>
      <c r="D495" s="161">
        <v>1</v>
      </c>
      <c r="E495" s="284">
        <v>0.03</v>
      </c>
      <c r="F495" s="284" t="s">
        <v>10264</v>
      </c>
      <c r="G495" s="285">
        <v>5.0000000000000002E-5</v>
      </c>
      <c r="H495" s="285">
        <v>9.9999999999999995E-7</v>
      </c>
      <c r="I495" s="284"/>
      <c r="J495" s="284"/>
      <c r="K495" s="284"/>
      <c r="L495" s="284"/>
      <c r="M495" s="284">
        <v>2.4945782510000001</v>
      </c>
      <c r="N495" s="284">
        <v>4.1555819310000004</v>
      </c>
    </row>
    <row r="496" spans="1:14" x14ac:dyDescent="0.2">
      <c r="A496" s="16" t="s">
        <v>10316</v>
      </c>
      <c r="B496" s="16" t="s">
        <v>10322</v>
      </c>
      <c r="C496" s="284" t="s">
        <v>5</v>
      </c>
      <c r="D496" s="161">
        <v>1</v>
      </c>
      <c r="E496" s="284">
        <v>0.03</v>
      </c>
      <c r="F496" s="284" t="s">
        <v>10264</v>
      </c>
      <c r="G496" s="284">
        <v>2.5000000000000001E-2</v>
      </c>
      <c r="H496" s="284">
        <v>5.0000000000000001E-3</v>
      </c>
      <c r="I496" s="284"/>
      <c r="J496" s="284"/>
      <c r="K496" s="284"/>
      <c r="L496" s="284"/>
      <c r="M496" s="284">
        <v>1.8912918940000001</v>
      </c>
      <c r="N496" s="284">
        <v>4.056291936</v>
      </c>
    </row>
    <row r="497" spans="1:14" x14ac:dyDescent="0.2">
      <c r="A497" s="16" t="s">
        <v>10316</v>
      </c>
      <c r="B497" s="16" t="s">
        <v>10322</v>
      </c>
      <c r="C497" s="284" t="s">
        <v>0</v>
      </c>
      <c r="D497" s="161">
        <v>4</v>
      </c>
      <c r="E497" s="284">
        <v>0.95299999999999996</v>
      </c>
      <c r="F497" s="284" t="s">
        <v>10263</v>
      </c>
      <c r="G497" s="284">
        <v>5.0000000000000001E-3</v>
      </c>
      <c r="H497" s="284">
        <v>5.0000000000000001E-3</v>
      </c>
      <c r="I497" s="284"/>
      <c r="J497" s="284"/>
      <c r="K497" s="284"/>
      <c r="L497" s="284"/>
      <c r="M497" s="284">
        <v>0.33715812699999997</v>
      </c>
      <c r="N497" s="284">
        <v>606.80950729999995</v>
      </c>
    </row>
    <row r="498" spans="1:14" x14ac:dyDescent="0.2">
      <c r="A498" s="16" t="s">
        <v>10316</v>
      </c>
      <c r="B498" s="16" t="s">
        <v>10322</v>
      </c>
      <c r="C498" s="284" t="s">
        <v>0</v>
      </c>
      <c r="D498" s="161">
        <v>4</v>
      </c>
      <c r="E498" s="284">
        <v>0.95299999999999996</v>
      </c>
      <c r="F498" s="284" t="s">
        <v>10263</v>
      </c>
      <c r="G498" s="284">
        <v>1E-3</v>
      </c>
      <c r="H498" s="284">
        <v>1E-3</v>
      </c>
      <c r="I498" s="284"/>
      <c r="J498" s="284"/>
      <c r="K498" s="284"/>
      <c r="L498" s="284"/>
      <c r="M498" s="284">
        <v>1.6384648470000001</v>
      </c>
      <c r="N498" s="284">
        <v>260.49870540000001</v>
      </c>
    </row>
    <row r="499" spans="1:14" x14ac:dyDescent="0.2">
      <c r="A499" s="16" t="s">
        <v>10316</v>
      </c>
      <c r="B499" s="16" t="s">
        <v>10322</v>
      </c>
      <c r="C499" s="284" t="s">
        <v>0</v>
      </c>
      <c r="D499" s="161">
        <v>4</v>
      </c>
      <c r="E499" s="284">
        <v>0.95299999999999996</v>
      </c>
      <c r="F499" s="284" t="s">
        <v>10263</v>
      </c>
      <c r="G499" s="284">
        <v>1E-4</v>
      </c>
      <c r="H499" s="284">
        <v>1E-4</v>
      </c>
      <c r="I499" s="284"/>
      <c r="J499" s="284"/>
      <c r="K499" s="284"/>
      <c r="L499" s="284"/>
      <c r="M499" s="284">
        <v>7.8962585450000002</v>
      </c>
      <c r="N499" s="284">
        <v>60.057641830000001</v>
      </c>
    </row>
    <row r="500" spans="1:14" x14ac:dyDescent="0.2">
      <c r="A500" s="16" t="s">
        <v>10316</v>
      </c>
      <c r="B500" s="16" t="s">
        <v>10322</v>
      </c>
      <c r="C500" s="284" t="s">
        <v>0</v>
      </c>
      <c r="D500" s="161">
        <v>4</v>
      </c>
      <c r="E500" s="284">
        <v>0.95299999999999996</v>
      </c>
      <c r="F500" s="284" t="s">
        <v>10263</v>
      </c>
      <c r="G500" s="285">
        <v>1.0000000000000001E-5</v>
      </c>
      <c r="H500" s="285">
        <v>1.0000000000000001E-5</v>
      </c>
      <c r="I500" s="284"/>
      <c r="J500" s="284"/>
      <c r="K500" s="284"/>
      <c r="L500" s="284"/>
      <c r="M500" s="284">
        <v>7.4047151480000002</v>
      </c>
      <c r="N500" s="284">
        <v>55.223360220000004</v>
      </c>
    </row>
    <row r="501" spans="1:14" x14ac:dyDescent="0.2">
      <c r="A501" s="16" t="s">
        <v>10316</v>
      </c>
      <c r="B501" s="16" t="s">
        <v>10322</v>
      </c>
      <c r="C501" s="284" t="s">
        <v>0</v>
      </c>
      <c r="D501" s="161">
        <v>4</v>
      </c>
      <c r="E501" s="284">
        <v>0.95299999999999996</v>
      </c>
      <c r="F501" s="284" t="s">
        <v>10263</v>
      </c>
      <c r="G501" s="285">
        <v>9.9999999999999995E-7</v>
      </c>
      <c r="H501" s="285">
        <v>9.9999999999999995E-7</v>
      </c>
      <c r="I501" s="284"/>
      <c r="J501" s="284"/>
      <c r="K501" s="284"/>
      <c r="L501" s="284"/>
      <c r="M501" s="284">
        <v>7.4198404450000002</v>
      </c>
      <c r="N501" s="284">
        <v>41.31303054</v>
      </c>
    </row>
    <row r="502" spans="1:14" x14ac:dyDescent="0.2">
      <c r="A502" s="16" t="s">
        <v>10316</v>
      </c>
      <c r="B502" s="16" t="s">
        <v>10322</v>
      </c>
      <c r="C502" s="284" t="s">
        <v>0</v>
      </c>
      <c r="D502" s="161">
        <v>4</v>
      </c>
      <c r="E502" s="284">
        <v>0.95299999999999996</v>
      </c>
      <c r="F502" s="284" t="s">
        <v>10264</v>
      </c>
      <c r="G502" s="284">
        <v>5.0000000000000001E-3</v>
      </c>
      <c r="H502" s="284">
        <v>1E-3</v>
      </c>
      <c r="I502" s="284"/>
      <c r="J502" s="284"/>
      <c r="K502" s="284"/>
      <c r="L502" s="284"/>
      <c r="M502" s="284">
        <v>1.0804476329999999</v>
      </c>
      <c r="N502" s="284">
        <v>223.4852927</v>
      </c>
    </row>
    <row r="503" spans="1:14" x14ac:dyDescent="0.2">
      <c r="A503" s="16" t="s">
        <v>10316</v>
      </c>
      <c r="B503" s="16" t="s">
        <v>10322</v>
      </c>
      <c r="C503" s="284" t="s">
        <v>0</v>
      </c>
      <c r="D503" s="161">
        <v>4</v>
      </c>
      <c r="E503" s="284">
        <v>0.95299999999999996</v>
      </c>
      <c r="F503" s="284" t="s">
        <v>10264</v>
      </c>
      <c r="G503" s="284">
        <v>1E-3</v>
      </c>
      <c r="H503" s="284">
        <v>1E-4</v>
      </c>
      <c r="I503" s="284"/>
      <c r="J503" s="284"/>
      <c r="K503" s="284"/>
      <c r="L503" s="284"/>
      <c r="M503" s="284">
        <v>7.6504771160000002</v>
      </c>
      <c r="N503" s="284">
        <v>116.5188728</v>
      </c>
    </row>
    <row r="504" spans="1:14" x14ac:dyDescent="0.2">
      <c r="A504" s="16" t="s">
        <v>10316</v>
      </c>
      <c r="B504" s="16" t="s">
        <v>10322</v>
      </c>
      <c r="C504" s="284" t="s">
        <v>0</v>
      </c>
      <c r="D504" s="161">
        <v>4</v>
      </c>
      <c r="E504" s="284">
        <v>0.95299999999999996</v>
      </c>
      <c r="F504" s="284" t="s">
        <v>10264</v>
      </c>
      <c r="G504" s="284">
        <v>1E-4</v>
      </c>
      <c r="H504" s="285">
        <v>1.0000000000000001E-5</v>
      </c>
      <c r="I504" s="284"/>
      <c r="J504" s="284"/>
      <c r="K504" s="284"/>
      <c r="L504" s="284"/>
      <c r="M504" s="284">
        <v>3.5672522770000001</v>
      </c>
      <c r="N504" s="284">
        <v>4.2121641580000002</v>
      </c>
    </row>
    <row r="505" spans="1:14" x14ac:dyDescent="0.2">
      <c r="A505" s="16" t="s">
        <v>10316</v>
      </c>
      <c r="B505" s="16" t="s">
        <v>10322</v>
      </c>
      <c r="C505" s="284" t="s">
        <v>0</v>
      </c>
      <c r="D505" s="161">
        <v>4</v>
      </c>
      <c r="E505" s="284">
        <v>0.95299999999999996</v>
      </c>
      <c r="F505" s="284" t="s">
        <v>10264</v>
      </c>
      <c r="G505" s="285">
        <v>5.0000000000000002E-5</v>
      </c>
      <c r="H505" s="285">
        <v>9.9999999999999995E-7</v>
      </c>
      <c r="I505" s="284"/>
      <c r="J505" s="284"/>
      <c r="K505" s="284"/>
      <c r="L505" s="284"/>
      <c r="M505" s="284">
        <v>3.284622014</v>
      </c>
      <c r="N505" s="284">
        <v>4.1233268880000002</v>
      </c>
    </row>
    <row r="506" spans="1:14" x14ac:dyDescent="0.2">
      <c r="A506" s="16" t="s">
        <v>10316</v>
      </c>
      <c r="B506" s="16" t="s">
        <v>10322</v>
      </c>
      <c r="C506" s="284" t="s">
        <v>0</v>
      </c>
      <c r="D506" s="161">
        <v>4</v>
      </c>
      <c r="E506" s="284">
        <v>0.95299999999999996</v>
      </c>
      <c r="F506" s="284" t="s">
        <v>10264</v>
      </c>
      <c r="G506" s="284">
        <v>2.5000000000000001E-2</v>
      </c>
      <c r="H506" s="284">
        <v>5.0000000000000001E-3</v>
      </c>
      <c r="I506" s="284"/>
      <c r="J506" s="284"/>
      <c r="K506" s="284"/>
      <c r="L506" s="284"/>
      <c r="M506" s="284">
        <v>0.21939704700000001</v>
      </c>
      <c r="N506" s="284">
        <v>498.92957799999999</v>
      </c>
    </row>
    <row r="507" spans="1:14" x14ac:dyDescent="0.2">
      <c r="A507" s="16" t="s">
        <v>10316</v>
      </c>
      <c r="B507" s="16" t="s">
        <v>10322</v>
      </c>
      <c r="C507" s="284" t="s">
        <v>1</v>
      </c>
      <c r="D507" s="161">
        <v>3</v>
      </c>
      <c r="E507" s="284">
        <v>0.91500000000000004</v>
      </c>
      <c r="F507" s="284" t="s">
        <v>10263</v>
      </c>
      <c r="G507" s="284">
        <v>5.0000000000000001E-3</v>
      </c>
      <c r="H507" s="284">
        <v>5.0000000000000001E-3</v>
      </c>
      <c r="I507" s="284"/>
      <c r="J507" s="284"/>
      <c r="K507" s="284"/>
      <c r="L507" s="284"/>
      <c r="M507" s="284">
        <v>0.23313266499999999</v>
      </c>
      <c r="N507" s="284">
        <v>628.04499380000004</v>
      </c>
    </row>
    <row r="508" spans="1:14" x14ac:dyDescent="0.2">
      <c r="A508" s="16" t="s">
        <v>10316</v>
      </c>
      <c r="B508" s="16" t="s">
        <v>10322</v>
      </c>
      <c r="C508" s="284" t="s">
        <v>1</v>
      </c>
      <c r="D508" s="161">
        <v>3</v>
      </c>
      <c r="E508" s="284">
        <v>0.91500000000000004</v>
      </c>
      <c r="F508" s="284" t="s">
        <v>10263</v>
      </c>
      <c r="G508" s="284">
        <v>1E-3</v>
      </c>
      <c r="H508" s="284">
        <v>1E-3</v>
      </c>
      <c r="I508" s="284"/>
      <c r="J508" s="284"/>
      <c r="K508" s="284"/>
      <c r="L508" s="284"/>
      <c r="M508" s="284">
        <v>1.143237259</v>
      </c>
      <c r="N508" s="284">
        <v>222.96126409999999</v>
      </c>
    </row>
    <row r="509" spans="1:14" x14ac:dyDescent="0.2">
      <c r="A509" s="16" t="s">
        <v>10316</v>
      </c>
      <c r="B509" s="16" t="s">
        <v>10322</v>
      </c>
      <c r="C509" s="284" t="s">
        <v>1</v>
      </c>
      <c r="D509" s="161">
        <v>3</v>
      </c>
      <c r="E509" s="284">
        <v>0.91500000000000004</v>
      </c>
      <c r="F509" s="284" t="s">
        <v>10263</v>
      </c>
      <c r="G509" s="284">
        <v>1E-4</v>
      </c>
      <c r="H509" s="284">
        <v>1E-4</v>
      </c>
      <c r="I509" s="284"/>
      <c r="J509" s="284"/>
      <c r="K509" s="284"/>
      <c r="L509" s="284"/>
      <c r="M509" s="284">
        <v>6.4751240680000004</v>
      </c>
      <c r="N509" s="284">
        <v>60.673360150000001</v>
      </c>
    </row>
    <row r="510" spans="1:14" x14ac:dyDescent="0.2">
      <c r="A510" s="16" t="s">
        <v>10316</v>
      </c>
      <c r="B510" s="16" t="s">
        <v>10322</v>
      </c>
      <c r="C510" s="284" t="s">
        <v>1</v>
      </c>
      <c r="D510" s="161">
        <v>3</v>
      </c>
      <c r="E510" s="284">
        <v>0.91500000000000004</v>
      </c>
      <c r="F510" s="284" t="s">
        <v>10263</v>
      </c>
      <c r="G510" s="285">
        <v>1.0000000000000001E-5</v>
      </c>
      <c r="H510" s="285">
        <v>1.0000000000000001E-5</v>
      </c>
      <c r="I510" s="284"/>
      <c r="J510" s="284"/>
      <c r="K510" s="284"/>
      <c r="L510" s="284"/>
      <c r="M510" s="284">
        <v>6.2092685230000004</v>
      </c>
      <c r="N510" s="284">
        <v>59.571007510000001</v>
      </c>
    </row>
    <row r="511" spans="1:14" x14ac:dyDescent="0.2">
      <c r="A511" s="16" t="s">
        <v>10316</v>
      </c>
      <c r="B511" s="16" t="s">
        <v>10322</v>
      </c>
      <c r="C511" s="284" t="s">
        <v>1</v>
      </c>
      <c r="D511" s="161">
        <v>3</v>
      </c>
      <c r="E511" s="284">
        <v>0.91500000000000004</v>
      </c>
      <c r="F511" s="284" t="s">
        <v>10263</v>
      </c>
      <c r="G511" s="285">
        <v>9.9999999999999995E-7</v>
      </c>
      <c r="H511" s="285">
        <v>9.9999999999999995E-7</v>
      </c>
      <c r="I511" s="284"/>
      <c r="J511" s="284"/>
      <c r="K511" s="284"/>
      <c r="L511" s="284"/>
      <c r="M511" s="284">
        <v>6.2863441900000003</v>
      </c>
      <c r="N511" s="284">
        <v>54.306322270000003</v>
      </c>
    </row>
    <row r="512" spans="1:14" x14ac:dyDescent="0.2">
      <c r="A512" s="16" t="s">
        <v>10316</v>
      </c>
      <c r="B512" s="16" t="s">
        <v>10322</v>
      </c>
      <c r="C512" s="284" t="s">
        <v>1</v>
      </c>
      <c r="D512" s="161">
        <v>3</v>
      </c>
      <c r="E512" s="284">
        <v>0.91500000000000004</v>
      </c>
      <c r="F512" s="284" t="s">
        <v>10264</v>
      </c>
      <c r="G512" s="284">
        <v>5.0000000000000001E-3</v>
      </c>
      <c r="H512" s="284">
        <v>1E-3</v>
      </c>
      <c r="I512" s="284"/>
      <c r="J512" s="284"/>
      <c r="K512" s="284"/>
      <c r="L512" s="284"/>
      <c r="M512" s="284">
        <v>0.74283288599999997</v>
      </c>
      <c r="N512" s="284">
        <v>228.2301301</v>
      </c>
    </row>
    <row r="513" spans="1:14" x14ac:dyDescent="0.2">
      <c r="A513" s="16" t="s">
        <v>10316</v>
      </c>
      <c r="B513" s="16" t="s">
        <v>10322</v>
      </c>
      <c r="C513" s="284" t="s">
        <v>1</v>
      </c>
      <c r="D513" s="161">
        <v>3</v>
      </c>
      <c r="E513" s="284">
        <v>0.91500000000000004</v>
      </c>
      <c r="F513" s="284" t="s">
        <v>10264</v>
      </c>
      <c r="G513" s="284">
        <v>1E-3</v>
      </c>
      <c r="H513" s="284">
        <v>1E-4</v>
      </c>
      <c r="I513" s="284"/>
      <c r="J513" s="284"/>
      <c r="K513" s="284"/>
      <c r="L513" s="284"/>
      <c r="M513" s="284">
        <v>5.7597542830000004</v>
      </c>
      <c r="N513" s="284">
        <v>115.8454358</v>
      </c>
    </row>
    <row r="514" spans="1:14" x14ac:dyDescent="0.2">
      <c r="A514" s="16" t="s">
        <v>10316</v>
      </c>
      <c r="B514" s="16" t="s">
        <v>10322</v>
      </c>
      <c r="C514" s="284" t="s">
        <v>1</v>
      </c>
      <c r="D514" s="161">
        <v>3</v>
      </c>
      <c r="E514" s="284">
        <v>0.91500000000000004</v>
      </c>
      <c r="F514" s="284" t="s">
        <v>10264</v>
      </c>
      <c r="G514" s="284">
        <v>1E-4</v>
      </c>
      <c r="H514" s="285">
        <v>1.0000000000000001E-5</v>
      </c>
      <c r="I514" s="284"/>
      <c r="J514" s="284"/>
      <c r="K514" s="284"/>
      <c r="L514" s="284"/>
      <c r="M514" s="284">
        <v>3.3992165810000001</v>
      </c>
      <c r="N514" s="284">
        <v>4.17550066</v>
      </c>
    </row>
    <row r="515" spans="1:14" x14ac:dyDescent="0.2">
      <c r="A515" s="16" t="s">
        <v>10316</v>
      </c>
      <c r="B515" s="16" t="s">
        <v>10322</v>
      </c>
      <c r="C515" s="284" t="s">
        <v>1</v>
      </c>
      <c r="D515" s="161">
        <v>3</v>
      </c>
      <c r="E515" s="284">
        <v>0.91500000000000004</v>
      </c>
      <c r="F515" s="284" t="s">
        <v>10264</v>
      </c>
      <c r="G515" s="285">
        <v>5.0000000000000002E-5</v>
      </c>
      <c r="H515" s="285">
        <v>9.9999999999999995E-7</v>
      </c>
      <c r="I515" s="284"/>
      <c r="J515" s="284"/>
      <c r="K515" s="284"/>
      <c r="L515" s="284"/>
      <c r="M515" s="284">
        <v>3.334766299</v>
      </c>
      <c r="N515" s="284">
        <v>4.093443465</v>
      </c>
    </row>
    <row r="516" spans="1:14" x14ac:dyDescent="0.2">
      <c r="A516" s="16" t="s">
        <v>10316</v>
      </c>
      <c r="B516" s="16" t="s">
        <v>10322</v>
      </c>
      <c r="C516" s="284" t="s">
        <v>1</v>
      </c>
      <c r="D516" s="161">
        <v>3</v>
      </c>
      <c r="E516" s="284">
        <v>0.91500000000000004</v>
      </c>
      <c r="F516" s="284" t="s">
        <v>10264</v>
      </c>
      <c r="G516" s="284">
        <v>2.5000000000000001E-2</v>
      </c>
      <c r="H516" s="284">
        <v>5.0000000000000001E-3</v>
      </c>
      <c r="I516" s="284"/>
      <c r="J516" s="284"/>
      <c r="K516" s="284"/>
      <c r="L516" s="284"/>
      <c r="M516" s="284">
        <v>0.15001393499999999</v>
      </c>
      <c r="N516" s="284">
        <v>452.9931034</v>
      </c>
    </row>
    <row r="517" spans="1:14" x14ac:dyDescent="0.2">
      <c r="A517" s="16" t="s">
        <v>10316</v>
      </c>
      <c r="B517" s="16" t="s">
        <v>10322</v>
      </c>
      <c r="C517" s="284" t="s">
        <v>2</v>
      </c>
      <c r="D517" s="161">
        <v>6</v>
      </c>
      <c r="E517" s="284">
        <v>1.35</v>
      </c>
      <c r="F517" s="284" t="s">
        <v>10263</v>
      </c>
      <c r="G517" s="284">
        <v>5.0000000000000001E-3</v>
      </c>
      <c r="H517" s="284">
        <v>5.0000000000000001E-3</v>
      </c>
      <c r="I517" s="284"/>
      <c r="J517" s="284"/>
      <c r="K517" s="284"/>
      <c r="L517" s="284"/>
      <c r="M517" s="284">
        <v>701.40581359999999</v>
      </c>
      <c r="N517" s="284">
        <v>19817.685560000002</v>
      </c>
    </row>
    <row r="518" spans="1:14" x14ac:dyDescent="0.2">
      <c r="A518" s="16" t="s">
        <v>10316</v>
      </c>
      <c r="B518" s="16" t="s">
        <v>10322</v>
      </c>
      <c r="C518" s="284" t="s">
        <v>2</v>
      </c>
      <c r="D518" s="161">
        <v>6</v>
      </c>
      <c r="E518" s="284">
        <v>1.35</v>
      </c>
      <c r="F518" s="284" t="s">
        <v>10263</v>
      </c>
      <c r="G518" s="284">
        <v>1E-3</v>
      </c>
      <c r="H518" s="284">
        <v>1E-3</v>
      </c>
      <c r="I518" s="284"/>
      <c r="J518" s="284"/>
      <c r="K518" s="284"/>
      <c r="L518" s="284"/>
      <c r="M518" s="284">
        <v>700.19598199999996</v>
      </c>
      <c r="N518" s="284">
        <v>5017.5696889999999</v>
      </c>
    </row>
    <row r="519" spans="1:14" x14ac:dyDescent="0.2">
      <c r="A519" s="16" t="s">
        <v>10316</v>
      </c>
      <c r="B519" s="16" t="s">
        <v>10322</v>
      </c>
      <c r="C519" s="284" t="s">
        <v>2</v>
      </c>
      <c r="D519" s="161">
        <v>6</v>
      </c>
      <c r="E519" s="284">
        <v>1.35</v>
      </c>
      <c r="F519" s="284" t="s">
        <v>10263</v>
      </c>
      <c r="G519" s="284">
        <v>1E-4</v>
      </c>
      <c r="H519" s="284">
        <v>1E-4</v>
      </c>
      <c r="I519" s="284"/>
      <c r="J519" s="284"/>
      <c r="K519" s="284"/>
      <c r="L519" s="284"/>
      <c r="M519" s="284">
        <v>137.49646250000001</v>
      </c>
      <c r="N519" s="284">
        <v>123.0661599</v>
      </c>
    </row>
    <row r="520" spans="1:14" x14ac:dyDescent="0.2">
      <c r="A520" s="16" t="s">
        <v>10316</v>
      </c>
      <c r="B520" s="16" t="s">
        <v>10322</v>
      </c>
      <c r="C520" s="284" t="s">
        <v>2</v>
      </c>
      <c r="D520" s="161">
        <v>6</v>
      </c>
      <c r="E520" s="284">
        <v>1.35</v>
      </c>
      <c r="F520" s="284" t="s">
        <v>10263</v>
      </c>
      <c r="G520" s="285">
        <v>1.0000000000000001E-5</v>
      </c>
      <c r="H520" s="285">
        <v>1.0000000000000001E-5</v>
      </c>
      <c r="I520" s="284"/>
      <c r="J520" s="284"/>
      <c r="K520" s="284"/>
      <c r="L520" s="284"/>
      <c r="M520" s="284">
        <v>1.904970177</v>
      </c>
      <c r="N520" s="284">
        <v>1.1466658329999999</v>
      </c>
    </row>
    <row r="521" spans="1:14" x14ac:dyDescent="0.2">
      <c r="A521" s="16" t="s">
        <v>10316</v>
      </c>
      <c r="B521" s="16" t="s">
        <v>10322</v>
      </c>
      <c r="C521" s="284" t="s">
        <v>2</v>
      </c>
      <c r="D521" s="161">
        <v>6</v>
      </c>
      <c r="E521" s="284">
        <v>1.35</v>
      </c>
      <c r="F521" s="284" t="s">
        <v>10263</v>
      </c>
      <c r="G521" s="285">
        <v>9.9999999999999995E-7</v>
      </c>
      <c r="H521" s="285">
        <v>9.9999999999999995E-7</v>
      </c>
      <c r="I521" s="284"/>
      <c r="J521" s="284"/>
      <c r="K521" s="284"/>
      <c r="L521" s="284"/>
      <c r="M521" s="284">
        <v>1.740113781</v>
      </c>
      <c r="N521" s="284">
        <v>1.128723814</v>
      </c>
    </row>
    <row r="522" spans="1:14" x14ac:dyDescent="0.2">
      <c r="A522" s="16" t="s">
        <v>10316</v>
      </c>
      <c r="B522" s="16" t="s">
        <v>10322</v>
      </c>
      <c r="C522" s="284" t="s">
        <v>2</v>
      </c>
      <c r="D522" s="161">
        <v>6</v>
      </c>
      <c r="E522" s="284">
        <v>1.35</v>
      </c>
      <c r="F522" s="284" t="s">
        <v>10264</v>
      </c>
      <c r="G522" s="284">
        <v>5.0000000000000001E-3</v>
      </c>
      <c r="H522" s="284">
        <v>1E-3</v>
      </c>
      <c r="I522" s="284"/>
      <c r="J522" s="284"/>
      <c r="K522" s="284"/>
      <c r="L522" s="284"/>
      <c r="M522" s="284">
        <v>700.02650670000003</v>
      </c>
      <c r="N522" s="284">
        <v>4541.3136679999998</v>
      </c>
    </row>
    <row r="523" spans="1:14" x14ac:dyDescent="0.2">
      <c r="A523" s="16" t="s">
        <v>10316</v>
      </c>
      <c r="B523" s="16" t="s">
        <v>10322</v>
      </c>
      <c r="C523" s="284" t="s">
        <v>2</v>
      </c>
      <c r="D523" s="161">
        <v>6</v>
      </c>
      <c r="E523" s="284">
        <v>1.35</v>
      </c>
      <c r="F523" s="284" t="s">
        <v>10264</v>
      </c>
      <c r="G523" s="284">
        <v>1E-3</v>
      </c>
      <c r="H523" s="284">
        <v>1E-4</v>
      </c>
      <c r="I523" s="284"/>
      <c r="J523" s="284"/>
      <c r="K523" s="284"/>
      <c r="L523" s="284"/>
      <c r="M523" s="284">
        <v>406.6087508</v>
      </c>
      <c r="N523" s="284">
        <v>393.14104429999998</v>
      </c>
    </row>
    <row r="524" spans="1:14" x14ac:dyDescent="0.2">
      <c r="A524" s="16" t="s">
        <v>10316</v>
      </c>
      <c r="B524" s="16" t="s">
        <v>10322</v>
      </c>
      <c r="C524" s="284" t="s">
        <v>2</v>
      </c>
      <c r="D524" s="161">
        <v>6</v>
      </c>
      <c r="E524" s="284">
        <v>1.35</v>
      </c>
      <c r="F524" s="284" t="s">
        <v>10264</v>
      </c>
      <c r="G524" s="284">
        <v>1E-4</v>
      </c>
      <c r="H524" s="285">
        <v>1.0000000000000001E-5</v>
      </c>
      <c r="I524" s="284"/>
      <c r="J524" s="284"/>
      <c r="K524" s="284"/>
      <c r="L524" s="284"/>
      <c r="M524" s="284">
        <v>4.9163146930000003</v>
      </c>
      <c r="N524" s="284">
        <v>4.2030308999999999</v>
      </c>
    </row>
    <row r="525" spans="1:14" x14ac:dyDescent="0.2">
      <c r="A525" s="16" t="s">
        <v>10316</v>
      </c>
      <c r="B525" s="16" t="s">
        <v>10322</v>
      </c>
      <c r="C525" s="284" t="s">
        <v>2</v>
      </c>
      <c r="D525" s="161">
        <v>6</v>
      </c>
      <c r="E525" s="284">
        <v>1.35</v>
      </c>
      <c r="F525" s="284" t="s">
        <v>10264</v>
      </c>
      <c r="G525" s="285">
        <v>5.0000000000000002E-5</v>
      </c>
      <c r="H525" s="285">
        <v>9.9999999999999995E-7</v>
      </c>
      <c r="I525" s="284"/>
      <c r="J525" s="284"/>
      <c r="K525" s="284"/>
      <c r="L525" s="284"/>
      <c r="M525" s="284">
        <v>5.0083403139999998</v>
      </c>
      <c r="N525" s="284">
        <v>4.188258276</v>
      </c>
    </row>
    <row r="526" spans="1:14" x14ac:dyDescent="0.2">
      <c r="A526" s="16" t="s">
        <v>10316</v>
      </c>
      <c r="B526" s="16" t="s">
        <v>10322</v>
      </c>
      <c r="C526" s="284" t="s">
        <v>2</v>
      </c>
      <c r="D526" s="161">
        <v>6</v>
      </c>
      <c r="E526" s="284">
        <v>1.35</v>
      </c>
      <c r="F526" s="284" t="s">
        <v>10264</v>
      </c>
      <c r="G526" s="284">
        <v>2.5000000000000001E-2</v>
      </c>
      <c r="H526" s="284">
        <v>5.0000000000000001E-3</v>
      </c>
      <c r="I526" s="284"/>
      <c r="J526" s="284"/>
      <c r="K526" s="284"/>
      <c r="L526" s="284"/>
      <c r="M526" s="284">
        <v>701.07821269999999</v>
      </c>
      <c r="N526" s="284">
        <v>11025.18571</v>
      </c>
    </row>
    <row r="527" spans="1:14" x14ac:dyDescent="0.2">
      <c r="A527" s="16" t="s">
        <v>10316</v>
      </c>
      <c r="B527" s="16" t="s">
        <v>10322</v>
      </c>
      <c r="C527" s="284" t="s">
        <v>3</v>
      </c>
      <c r="D527" s="161">
        <v>2</v>
      </c>
      <c r="E527" s="284">
        <v>0.88</v>
      </c>
      <c r="F527" s="284" t="s">
        <v>10263</v>
      </c>
      <c r="G527" s="284">
        <v>5.0000000000000001E-3</v>
      </c>
      <c r="H527" s="284">
        <v>5.0000000000000001E-3</v>
      </c>
      <c r="I527" s="284"/>
      <c r="J527" s="284"/>
      <c r="K527" s="284"/>
      <c r="L527" s="284"/>
      <c r="M527" s="284">
        <v>0.18454188399999999</v>
      </c>
      <c r="N527" s="284">
        <v>591.31492189999994</v>
      </c>
    </row>
    <row r="528" spans="1:14" x14ac:dyDescent="0.2">
      <c r="A528" s="16" t="s">
        <v>10316</v>
      </c>
      <c r="B528" s="16" t="s">
        <v>10322</v>
      </c>
      <c r="C528" s="284" t="s">
        <v>3</v>
      </c>
      <c r="D528" s="161">
        <v>2</v>
      </c>
      <c r="E528" s="284">
        <v>0.88</v>
      </c>
      <c r="F528" s="284" t="s">
        <v>10263</v>
      </c>
      <c r="G528" s="284">
        <v>1E-3</v>
      </c>
      <c r="H528" s="284">
        <v>1E-3</v>
      </c>
      <c r="I528" s="284"/>
      <c r="J528" s="284"/>
      <c r="K528" s="284"/>
      <c r="L528" s="284"/>
      <c r="M528" s="284">
        <v>0.90845156400000004</v>
      </c>
      <c r="N528" s="284">
        <v>227.2843809</v>
      </c>
    </row>
    <row r="529" spans="1:14" x14ac:dyDescent="0.2">
      <c r="A529" s="16" t="s">
        <v>10316</v>
      </c>
      <c r="B529" s="16" t="s">
        <v>10322</v>
      </c>
      <c r="C529" s="284" t="s">
        <v>3</v>
      </c>
      <c r="D529" s="161">
        <v>2</v>
      </c>
      <c r="E529" s="284">
        <v>0.88</v>
      </c>
      <c r="F529" s="284" t="s">
        <v>10263</v>
      </c>
      <c r="G529" s="284">
        <v>1E-4</v>
      </c>
      <c r="H529" s="284">
        <v>1E-4</v>
      </c>
      <c r="I529" s="284"/>
      <c r="J529" s="284"/>
      <c r="K529" s="284"/>
      <c r="L529" s="284"/>
      <c r="M529" s="284">
        <v>5.6333201759999998</v>
      </c>
      <c r="N529" s="284">
        <v>60.020731660000003</v>
      </c>
    </row>
    <row r="530" spans="1:14" x14ac:dyDescent="0.2">
      <c r="A530" s="16" t="s">
        <v>10316</v>
      </c>
      <c r="B530" s="16" t="s">
        <v>10322</v>
      </c>
      <c r="C530" s="284" t="s">
        <v>3</v>
      </c>
      <c r="D530" s="161">
        <v>2</v>
      </c>
      <c r="E530" s="284">
        <v>0.88</v>
      </c>
      <c r="F530" s="284" t="s">
        <v>10263</v>
      </c>
      <c r="G530" s="285">
        <v>1.0000000000000001E-5</v>
      </c>
      <c r="H530" s="285">
        <v>1.0000000000000001E-5</v>
      </c>
      <c r="I530" s="284"/>
      <c r="J530" s="284"/>
      <c r="K530" s="284"/>
      <c r="L530" s="284"/>
      <c r="M530" s="284">
        <v>5.3288495630000003</v>
      </c>
      <c r="N530" s="284">
        <v>56.682953650000002</v>
      </c>
    </row>
    <row r="531" spans="1:14" x14ac:dyDescent="0.2">
      <c r="A531" s="16" t="s">
        <v>10316</v>
      </c>
      <c r="B531" s="16" t="s">
        <v>10322</v>
      </c>
      <c r="C531" s="284" t="s">
        <v>3</v>
      </c>
      <c r="D531" s="161">
        <v>2</v>
      </c>
      <c r="E531" s="284">
        <v>0.88</v>
      </c>
      <c r="F531" s="284" t="s">
        <v>10263</v>
      </c>
      <c r="G531" s="285">
        <v>9.9999999999999995E-7</v>
      </c>
      <c r="H531" s="285">
        <v>9.9999999999999995E-7</v>
      </c>
      <c r="I531" s="284"/>
      <c r="J531" s="284"/>
      <c r="K531" s="284"/>
      <c r="L531" s="284"/>
      <c r="M531" s="284">
        <v>1.7038802120000001</v>
      </c>
      <c r="N531" s="284">
        <v>1.1420894079999999</v>
      </c>
    </row>
    <row r="532" spans="1:14" x14ac:dyDescent="0.2">
      <c r="A532" s="16" t="s">
        <v>10316</v>
      </c>
      <c r="B532" s="16" t="s">
        <v>10322</v>
      </c>
      <c r="C532" s="284" t="s">
        <v>3</v>
      </c>
      <c r="D532" s="161">
        <v>2</v>
      </c>
      <c r="E532" s="284">
        <v>0.88</v>
      </c>
      <c r="F532" s="284" t="s">
        <v>10264</v>
      </c>
      <c r="G532" s="284">
        <v>5.0000000000000001E-3</v>
      </c>
      <c r="H532" s="284">
        <v>1E-3</v>
      </c>
      <c r="I532" s="284"/>
      <c r="J532" s="284"/>
      <c r="K532" s="284"/>
      <c r="L532" s="284"/>
      <c r="M532" s="284">
        <v>0.583443029</v>
      </c>
      <c r="N532" s="284">
        <v>276.98164250000002</v>
      </c>
    </row>
    <row r="533" spans="1:14" x14ac:dyDescent="0.2">
      <c r="A533" s="16" t="s">
        <v>10316</v>
      </c>
      <c r="B533" s="16" t="s">
        <v>10322</v>
      </c>
      <c r="C533" s="284" t="s">
        <v>3</v>
      </c>
      <c r="D533" s="161">
        <v>2</v>
      </c>
      <c r="E533" s="284">
        <v>0.88</v>
      </c>
      <c r="F533" s="284" t="s">
        <v>10264</v>
      </c>
      <c r="G533" s="284">
        <v>1E-3</v>
      </c>
      <c r="H533" s="284">
        <v>1E-4</v>
      </c>
      <c r="I533" s="284"/>
      <c r="J533" s="284"/>
      <c r="K533" s="284"/>
      <c r="L533" s="284"/>
      <c r="M533" s="284">
        <v>4.7337103999999997</v>
      </c>
      <c r="N533" s="284">
        <v>115.8037918</v>
      </c>
    </row>
    <row r="534" spans="1:14" x14ac:dyDescent="0.2">
      <c r="A534" s="16" t="s">
        <v>10316</v>
      </c>
      <c r="B534" s="16" t="s">
        <v>10322</v>
      </c>
      <c r="C534" s="284" t="s">
        <v>3</v>
      </c>
      <c r="D534" s="161">
        <v>2</v>
      </c>
      <c r="E534" s="284">
        <v>0.88</v>
      </c>
      <c r="F534" s="284" t="s">
        <v>10264</v>
      </c>
      <c r="G534" s="284">
        <v>1E-4</v>
      </c>
      <c r="H534" s="285">
        <v>1.0000000000000001E-5</v>
      </c>
      <c r="I534" s="284"/>
      <c r="J534" s="284"/>
      <c r="K534" s="284"/>
      <c r="L534" s="284"/>
      <c r="M534" s="284">
        <v>3.3667159949999999</v>
      </c>
      <c r="N534" s="284">
        <v>4.2122899079999998</v>
      </c>
    </row>
    <row r="535" spans="1:14" x14ac:dyDescent="0.2">
      <c r="A535" s="16" t="s">
        <v>10316</v>
      </c>
      <c r="B535" s="16" t="s">
        <v>10322</v>
      </c>
      <c r="C535" s="284" t="s">
        <v>3</v>
      </c>
      <c r="D535" s="161">
        <v>2</v>
      </c>
      <c r="E535" s="284">
        <v>0.88</v>
      </c>
      <c r="F535" s="284" t="s">
        <v>10264</v>
      </c>
      <c r="G535" s="285">
        <v>5.0000000000000002E-5</v>
      </c>
      <c r="H535" s="285">
        <v>9.9999999999999995E-7</v>
      </c>
      <c r="I535" s="284"/>
      <c r="J535" s="284"/>
      <c r="K535" s="284"/>
      <c r="L535" s="284"/>
      <c r="M535" s="284">
        <v>3.1781587290000002</v>
      </c>
      <c r="N535" s="284">
        <v>4.2000205700000004</v>
      </c>
    </row>
    <row r="536" spans="1:14" x14ac:dyDescent="0.2">
      <c r="A536" s="16" t="s">
        <v>10316</v>
      </c>
      <c r="B536" s="16" t="s">
        <v>10322</v>
      </c>
      <c r="C536" s="284" t="s">
        <v>3</v>
      </c>
      <c r="D536" s="161">
        <v>2</v>
      </c>
      <c r="E536" s="284">
        <v>0.88</v>
      </c>
      <c r="F536" s="284" t="s">
        <v>10264</v>
      </c>
      <c r="G536" s="284">
        <v>2.5000000000000001E-2</v>
      </c>
      <c r="H536" s="284">
        <v>5.0000000000000001E-3</v>
      </c>
      <c r="I536" s="284"/>
      <c r="J536" s="284"/>
      <c r="K536" s="284"/>
      <c r="L536" s="284"/>
      <c r="M536" s="284">
        <v>0.117624302</v>
      </c>
      <c r="N536" s="284">
        <v>375.22941909999997</v>
      </c>
    </row>
    <row r="537" spans="1:14" x14ac:dyDescent="0.2">
      <c r="A537" s="16" t="s">
        <v>10316</v>
      </c>
      <c r="B537" s="16" t="s">
        <v>10322</v>
      </c>
      <c r="C537" s="284" t="s">
        <v>23</v>
      </c>
      <c r="D537" s="161">
        <v>5</v>
      </c>
      <c r="E537" s="284">
        <v>1.06</v>
      </c>
      <c r="F537" s="284" t="s">
        <v>10263</v>
      </c>
      <c r="G537" s="284">
        <v>5.0000000000000001E-3</v>
      </c>
      <c r="H537" s="284">
        <v>5.0000000000000001E-3</v>
      </c>
      <c r="I537" s="284"/>
      <c r="J537" s="284"/>
      <c r="K537" s="284"/>
      <c r="L537" s="284"/>
      <c r="M537" s="284">
        <v>700.28633390000005</v>
      </c>
      <c r="N537" s="284">
        <v>5320.1297869999999</v>
      </c>
    </row>
    <row r="538" spans="1:14" x14ac:dyDescent="0.2">
      <c r="A538" s="16" t="s">
        <v>10316</v>
      </c>
      <c r="B538" s="16" t="s">
        <v>10322</v>
      </c>
      <c r="C538" s="284" t="s">
        <v>23</v>
      </c>
      <c r="D538" s="161">
        <v>5</v>
      </c>
      <c r="E538" s="284">
        <v>1.06</v>
      </c>
      <c r="F538" s="284" t="s">
        <v>10263</v>
      </c>
      <c r="G538" s="284">
        <v>1E-3</v>
      </c>
      <c r="H538" s="284">
        <v>1E-3</v>
      </c>
      <c r="I538" s="284"/>
      <c r="J538" s="284"/>
      <c r="K538" s="284"/>
      <c r="L538" s="284"/>
      <c r="M538" s="284">
        <v>693.04206120000003</v>
      </c>
      <c r="N538" s="284">
        <v>941.81597690000001</v>
      </c>
    </row>
    <row r="539" spans="1:14" x14ac:dyDescent="0.2">
      <c r="A539" s="16" t="s">
        <v>10316</v>
      </c>
      <c r="B539" s="16" t="s">
        <v>10322</v>
      </c>
      <c r="C539" s="284" t="s">
        <v>23</v>
      </c>
      <c r="D539" s="161">
        <v>5</v>
      </c>
      <c r="E539" s="284">
        <v>1.06</v>
      </c>
      <c r="F539" s="284" t="s">
        <v>10263</v>
      </c>
      <c r="G539" s="284">
        <v>1E-4</v>
      </c>
      <c r="H539" s="284">
        <v>1E-4</v>
      </c>
      <c r="I539" s="284"/>
      <c r="J539" s="284"/>
      <c r="K539" s="284"/>
      <c r="L539" s="284"/>
      <c r="M539" s="284">
        <v>23.076845599999999</v>
      </c>
      <c r="N539" s="284">
        <v>58.26332609</v>
      </c>
    </row>
    <row r="540" spans="1:14" x14ac:dyDescent="0.2">
      <c r="A540" s="16" t="s">
        <v>10316</v>
      </c>
      <c r="B540" s="16" t="s">
        <v>10322</v>
      </c>
      <c r="C540" s="284" t="s">
        <v>23</v>
      </c>
      <c r="D540" s="161">
        <v>5</v>
      </c>
      <c r="E540" s="284">
        <v>1.06</v>
      </c>
      <c r="F540" s="284" t="s">
        <v>10263</v>
      </c>
      <c r="G540" s="285">
        <v>1.0000000000000001E-5</v>
      </c>
      <c r="H540" s="285">
        <v>1.0000000000000001E-5</v>
      </c>
      <c r="I540" s="284"/>
      <c r="J540" s="284"/>
      <c r="K540" s="284"/>
      <c r="L540" s="284"/>
      <c r="M540" s="284">
        <v>21.721663639999999</v>
      </c>
      <c r="N540" s="284">
        <v>56.433350150000003</v>
      </c>
    </row>
    <row r="541" spans="1:14" x14ac:dyDescent="0.2">
      <c r="A541" s="16" t="s">
        <v>10316</v>
      </c>
      <c r="B541" s="16" t="s">
        <v>10322</v>
      </c>
      <c r="C541" s="284" t="s">
        <v>23</v>
      </c>
      <c r="D541" s="161">
        <v>5</v>
      </c>
      <c r="E541" s="284">
        <v>1.06</v>
      </c>
      <c r="F541" s="284" t="s">
        <v>10263</v>
      </c>
      <c r="G541" s="285">
        <v>9.9999999999999995E-7</v>
      </c>
      <c r="H541" s="285">
        <v>9.9999999999999995E-7</v>
      </c>
      <c r="I541" s="284"/>
      <c r="J541" s="284"/>
      <c r="K541" s="284"/>
      <c r="L541" s="284"/>
      <c r="M541" s="284">
        <v>1.3712372799999999</v>
      </c>
      <c r="N541" s="284">
        <v>1.4286151439999999</v>
      </c>
    </row>
    <row r="542" spans="1:14" x14ac:dyDescent="0.2">
      <c r="A542" s="16" t="s">
        <v>10316</v>
      </c>
      <c r="B542" s="16" t="s">
        <v>10322</v>
      </c>
      <c r="C542" s="284" t="s">
        <v>23</v>
      </c>
      <c r="D542" s="161">
        <v>5</v>
      </c>
      <c r="E542" s="284">
        <v>1.06</v>
      </c>
      <c r="F542" s="284" t="s">
        <v>10264</v>
      </c>
      <c r="G542" s="284">
        <v>5.0000000000000001E-3</v>
      </c>
      <c r="H542" s="284">
        <v>1E-3</v>
      </c>
      <c r="I542" s="284"/>
      <c r="J542" s="284"/>
      <c r="K542" s="284"/>
      <c r="L542" s="284"/>
      <c r="M542" s="284">
        <v>694.37516340000002</v>
      </c>
      <c r="N542" s="284">
        <v>1098.2777000000001</v>
      </c>
    </row>
    <row r="543" spans="1:14" x14ac:dyDescent="0.2">
      <c r="A543" s="16" t="s">
        <v>10316</v>
      </c>
      <c r="B543" s="16" t="s">
        <v>10322</v>
      </c>
      <c r="C543" s="284" t="s">
        <v>23</v>
      </c>
      <c r="D543" s="161">
        <v>5</v>
      </c>
      <c r="E543" s="284">
        <v>1.06</v>
      </c>
      <c r="F543" s="284" t="s">
        <v>10264</v>
      </c>
      <c r="G543" s="284">
        <v>1E-3</v>
      </c>
      <c r="H543" s="284">
        <v>1E-4</v>
      </c>
      <c r="I543" s="284"/>
      <c r="J543" s="284"/>
      <c r="K543" s="284"/>
      <c r="L543" s="284"/>
      <c r="M543" s="284">
        <v>64.995325440000002</v>
      </c>
      <c r="N543" s="284">
        <v>121.06065649999999</v>
      </c>
    </row>
    <row r="544" spans="1:14" x14ac:dyDescent="0.2">
      <c r="A544" s="16" t="s">
        <v>10316</v>
      </c>
      <c r="B544" s="16" t="s">
        <v>10322</v>
      </c>
      <c r="C544" s="284" t="s">
        <v>23</v>
      </c>
      <c r="D544" s="161">
        <v>5</v>
      </c>
      <c r="E544" s="284">
        <v>1.35</v>
      </c>
      <c r="F544" s="284" t="s">
        <v>10264</v>
      </c>
      <c r="G544" s="284">
        <v>1E-4</v>
      </c>
      <c r="H544" s="285">
        <v>1.0000000000000001E-5</v>
      </c>
      <c r="I544" s="284"/>
      <c r="J544" s="284"/>
      <c r="K544" s="284"/>
      <c r="L544" s="284"/>
      <c r="M544" s="284">
        <v>4.9163146930000003</v>
      </c>
      <c r="N544" s="284">
        <v>4.2030308999999999</v>
      </c>
    </row>
    <row r="545" spans="1:14" x14ac:dyDescent="0.2">
      <c r="A545" s="16" t="s">
        <v>10316</v>
      </c>
      <c r="B545" s="16" t="s">
        <v>10322</v>
      </c>
      <c r="C545" s="284" t="s">
        <v>23</v>
      </c>
      <c r="D545" s="161">
        <v>5</v>
      </c>
      <c r="E545" s="284">
        <v>1.06</v>
      </c>
      <c r="F545" s="284" t="s">
        <v>10264</v>
      </c>
      <c r="G545" s="285">
        <v>5.0000000000000002E-5</v>
      </c>
      <c r="H545" s="285">
        <v>9.9999999999999995E-7</v>
      </c>
      <c r="I545" s="284"/>
      <c r="J545" s="284"/>
      <c r="K545" s="284"/>
      <c r="L545" s="284"/>
      <c r="M545" s="284">
        <v>4.4390935489999999</v>
      </c>
      <c r="N545" s="284">
        <v>4.143976791</v>
      </c>
    </row>
    <row r="546" spans="1:14" x14ac:dyDescent="0.2">
      <c r="A546" s="16" t="s">
        <v>10316</v>
      </c>
      <c r="B546" s="16" t="s">
        <v>10322</v>
      </c>
      <c r="C546" s="284" t="s">
        <v>23</v>
      </c>
      <c r="D546" s="161">
        <v>5</v>
      </c>
      <c r="E546" s="284">
        <v>1.06</v>
      </c>
      <c r="F546" s="284" t="s">
        <v>10264</v>
      </c>
      <c r="G546" s="284">
        <v>2.5000000000000001E-2</v>
      </c>
      <c r="H546" s="284">
        <v>5.0000000000000001E-3</v>
      </c>
      <c r="I546" s="284"/>
      <c r="J546" s="284"/>
      <c r="K546" s="284"/>
      <c r="L546" s="284"/>
      <c r="M546" s="284">
        <v>699.60268710000003</v>
      </c>
      <c r="N546" s="284">
        <v>3672.445702</v>
      </c>
    </row>
  </sheetData>
  <mergeCells count="5">
    <mergeCell ref="AM6:AN6"/>
    <mergeCell ref="AR6:AT6"/>
    <mergeCell ref="AP6:AQ6"/>
    <mergeCell ref="AB5:AC5"/>
    <mergeCell ref="B4:N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BEF84-53F2-4734-A008-69FE36519D85}">
  <sheetPr>
    <tabColor theme="9" tint="0.79998168889431442"/>
  </sheetPr>
  <dimension ref="A2:KK16424"/>
  <sheetViews>
    <sheetView topLeftCell="A3" zoomScale="88" zoomScaleNormal="110" workbookViewId="0">
      <pane xSplit="1" topLeftCell="B1" activePane="topRight" state="frozen"/>
      <selection activeCell="X9013" sqref="X9013"/>
      <selection pane="topRight" activeCell="M90" sqref="M90"/>
    </sheetView>
  </sheetViews>
  <sheetFormatPr baseColWidth="10" defaultRowHeight="15" x14ac:dyDescent="0.2"/>
  <cols>
    <col min="1" max="1" width="25.33203125" style="16" customWidth="1"/>
    <col min="2" max="2" width="32.33203125" style="16" bestFit="1" customWidth="1"/>
    <col min="3" max="3" width="25.6640625" style="16" customWidth="1"/>
    <col min="4" max="5" width="17.6640625" style="16" customWidth="1"/>
    <col min="6" max="6" width="31.1640625" style="16" bestFit="1" customWidth="1"/>
    <col min="7" max="7" width="38.5" style="16" customWidth="1"/>
    <col min="8" max="8" width="16.6640625" style="16" customWidth="1"/>
    <col min="9" max="9" width="14.5" style="16" customWidth="1"/>
    <col min="10" max="10" width="16.5" style="16" customWidth="1"/>
    <col min="11" max="11" width="15.6640625" style="16" customWidth="1"/>
    <col min="12" max="12" width="15.5" style="16" customWidth="1"/>
    <col min="13" max="13" width="16.1640625" style="16" customWidth="1"/>
    <col min="14" max="14" width="50.1640625" style="16" customWidth="1"/>
    <col min="15" max="15" width="17.33203125" style="16" customWidth="1"/>
    <col min="16" max="16" width="71" style="16" customWidth="1"/>
    <col min="17" max="17" width="85.83203125" style="16" customWidth="1"/>
    <col min="18" max="18" width="12.83203125" style="16" bestFit="1" customWidth="1"/>
    <col min="19" max="21" width="13.33203125" style="16" bestFit="1" customWidth="1"/>
    <col min="22" max="22" width="19.6640625" style="16" customWidth="1"/>
    <col min="23" max="23" width="15.83203125" style="16" customWidth="1"/>
    <col min="24" max="24" width="21.83203125" style="16" customWidth="1"/>
    <col min="25" max="25" width="19.5" style="16" customWidth="1"/>
    <col min="26" max="26" width="17.1640625" style="16" customWidth="1"/>
    <col min="27" max="27" width="15.5" style="16" customWidth="1"/>
    <col min="28" max="28" width="13.6640625" style="16" customWidth="1"/>
    <col min="29" max="29" width="16" style="16" customWidth="1"/>
    <col min="30" max="30" width="12.83203125" style="16" bestFit="1" customWidth="1"/>
    <col min="31" max="31" width="15.1640625" style="16" customWidth="1"/>
    <col min="32" max="32" width="14.5" style="16" bestFit="1" customWidth="1"/>
    <col min="33" max="33" width="15.6640625" style="16" customWidth="1"/>
    <col min="34" max="34" width="23.5" style="16" customWidth="1"/>
    <col min="35" max="35" width="23.1640625" style="16" customWidth="1"/>
    <col min="36" max="36" width="15.1640625" style="16" customWidth="1"/>
    <col min="37" max="37" width="12.83203125" style="16" bestFit="1" customWidth="1"/>
    <col min="38" max="38" width="11.1640625" style="16" bestFit="1" customWidth="1"/>
    <col min="39" max="16384" width="10.83203125" style="16"/>
  </cols>
  <sheetData>
    <row r="2" spans="1:297" ht="20" x14ac:dyDescent="0.25">
      <c r="A2" s="49"/>
      <c r="B2" s="124" t="s">
        <v>62</v>
      </c>
      <c r="C2" s="49"/>
      <c r="D2" s="49"/>
      <c r="E2" s="49"/>
      <c r="F2" s="49"/>
      <c r="G2" s="49"/>
      <c r="H2" s="49"/>
      <c r="I2" s="49"/>
      <c r="J2" s="49"/>
      <c r="K2" s="49"/>
      <c r="L2" s="49"/>
      <c r="M2" s="49"/>
      <c r="N2" s="49"/>
      <c r="O2" s="49"/>
      <c r="P2" s="49"/>
      <c r="Q2" s="49"/>
    </row>
    <row r="3" spans="1:297" ht="112" x14ac:dyDescent="0.2">
      <c r="A3" s="49"/>
      <c r="B3" s="119" t="s">
        <v>6396</v>
      </c>
      <c r="C3" s="49"/>
      <c r="D3" s="49"/>
      <c r="E3" s="49"/>
      <c r="F3" s="49"/>
      <c r="G3" s="49"/>
      <c r="H3" s="49"/>
      <c r="I3" s="49"/>
      <c r="J3" s="117"/>
      <c r="K3" s="117"/>
      <c r="L3" s="117"/>
      <c r="M3" s="117"/>
      <c r="N3" s="49"/>
      <c r="O3" s="49"/>
      <c r="P3" s="49"/>
      <c r="Q3" s="49"/>
    </row>
    <row r="4" spans="1:297" ht="17" thickBot="1" x14ac:dyDescent="0.25">
      <c r="A4" s="49"/>
      <c r="B4" s="125" t="s">
        <v>293</v>
      </c>
      <c r="C4" s="125" t="s">
        <v>314</v>
      </c>
      <c r="D4" s="126"/>
      <c r="E4" s="126"/>
      <c r="F4" s="127"/>
      <c r="G4" s="127"/>
      <c r="H4" s="127"/>
      <c r="I4" s="127"/>
      <c r="J4" s="127"/>
      <c r="K4" s="127"/>
      <c r="L4" s="127"/>
      <c r="M4" s="127"/>
      <c r="N4" s="49"/>
      <c r="O4" s="49"/>
      <c r="P4" s="49"/>
      <c r="Q4" s="49"/>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row>
    <row r="5" spans="1:297" ht="33" thickBot="1" x14ac:dyDescent="0.25">
      <c r="A5" s="128" t="s">
        <v>6380</v>
      </c>
      <c r="B5" s="129" t="s">
        <v>95</v>
      </c>
      <c r="C5" s="129" t="s">
        <v>107</v>
      </c>
      <c r="D5" s="129" t="s">
        <v>108</v>
      </c>
      <c r="E5" s="129" t="s">
        <v>109</v>
      </c>
      <c r="F5" s="130" t="s">
        <v>93</v>
      </c>
      <c r="G5" s="130" t="s">
        <v>28</v>
      </c>
      <c r="H5" s="130" t="s">
        <v>21</v>
      </c>
      <c r="I5" s="130" t="s">
        <v>94</v>
      </c>
      <c r="J5" s="130" t="s">
        <v>29</v>
      </c>
      <c r="K5" s="130" t="s">
        <v>30</v>
      </c>
      <c r="L5" s="130" t="s">
        <v>31</v>
      </c>
      <c r="M5" s="130" t="s">
        <v>22</v>
      </c>
      <c r="N5" s="130" t="s">
        <v>65</v>
      </c>
      <c r="O5" s="130" t="s">
        <v>64</v>
      </c>
      <c r="P5" s="130" t="s">
        <v>63</v>
      </c>
      <c r="Q5" s="131" t="s">
        <v>126</v>
      </c>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c r="IW5" s="20"/>
      <c r="IX5" s="20"/>
      <c r="IY5" s="20"/>
      <c r="IZ5" s="20"/>
      <c r="JA5" s="20"/>
      <c r="JB5" s="20"/>
      <c r="JC5" s="20"/>
      <c r="JD5" s="20"/>
      <c r="JE5" s="20"/>
      <c r="JF5" s="20"/>
      <c r="JG5" s="20"/>
      <c r="JH5" s="20"/>
      <c r="JI5" s="20"/>
      <c r="JJ5" s="20"/>
      <c r="JK5" s="20"/>
      <c r="JL5" s="20"/>
      <c r="JM5" s="20"/>
      <c r="JN5" s="20"/>
      <c r="JO5" s="20"/>
      <c r="JP5" s="20"/>
      <c r="JQ5" s="20"/>
      <c r="JR5" s="20"/>
      <c r="JS5" s="20"/>
      <c r="JT5" s="20"/>
      <c r="JU5" s="20"/>
      <c r="JV5" s="20"/>
      <c r="JW5" s="20"/>
      <c r="JX5" s="20"/>
      <c r="JY5" s="20"/>
      <c r="JZ5" s="20"/>
      <c r="KA5" s="20"/>
      <c r="KB5" s="20"/>
      <c r="KC5" s="20"/>
      <c r="KD5" s="20"/>
      <c r="KE5" s="20"/>
      <c r="KF5" s="20"/>
      <c r="KG5" s="20"/>
      <c r="KH5" s="20"/>
      <c r="KI5" s="20"/>
      <c r="KJ5" s="20"/>
      <c r="KK5" s="20"/>
    </row>
    <row r="6" spans="1:297" ht="18" x14ac:dyDescent="0.2">
      <c r="A6" s="315" t="s">
        <v>88</v>
      </c>
      <c r="B6" s="119" t="s">
        <v>32</v>
      </c>
      <c r="C6" s="119"/>
      <c r="D6" s="119" t="s">
        <v>110</v>
      </c>
      <c r="E6" s="119"/>
      <c r="F6" s="117">
        <v>14489979580766.801</v>
      </c>
      <c r="G6" s="117">
        <v>20877899900370.199</v>
      </c>
      <c r="H6" s="117">
        <v>8566213575935.6807</v>
      </c>
      <c r="I6" s="117">
        <v>34298330152064.801</v>
      </c>
      <c r="J6" s="117">
        <v>16876935824361.801</v>
      </c>
      <c r="K6" s="117">
        <v>16866063542825.699</v>
      </c>
      <c r="L6" s="117">
        <v>18299925118543.301</v>
      </c>
      <c r="M6" s="117">
        <v>8124748106563.8301</v>
      </c>
      <c r="N6" s="49" t="s">
        <v>66</v>
      </c>
      <c r="O6" s="49" t="s">
        <v>10313</v>
      </c>
      <c r="P6" s="49" t="s">
        <v>332</v>
      </c>
      <c r="Q6" s="132"/>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c r="FP6" s="20"/>
      <c r="FQ6" s="20"/>
      <c r="FR6" s="20"/>
      <c r="FS6" s="20"/>
      <c r="FT6" s="20"/>
      <c r="FU6" s="20"/>
      <c r="FV6" s="20"/>
      <c r="FW6" s="20"/>
      <c r="FX6" s="20"/>
      <c r="FY6" s="20"/>
      <c r="FZ6" s="20"/>
      <c r="GA6" s="20"/>
      <c r="GB6" s="20"/>
      <c r="GC6" s="20"/>
      <c r="GD6" s="20"/>
      <c r="GE6" s="20"/>
      <c r="GF6" s="20"/>
      <c r="GG6" s="20"/>
      <c r="GH6" s="20"/>
      <c r="GI6" s="20"/>
      <c r="GJ6" s="20"/>
      <c r="GK6" s="20"/>
      <c r="GL6" s="20"/>
      <c r="GM6" s="20"/>
      <c r="GN6" s="20"/>
      <c r="GO6" s="20"/>
      <c r="GP6" s="20"/>
      <c r="GQ6" s="20"/>
      <c r="GR6" s="20"/>
      <c r="GS6" s="20"/>
      <c r="GT6" s="20"/>
      <c r="GU6" s="20"/>
      <c r="GV6" s="20"/>
      <c r="GW6" s="20"/>
      <c r="GX6" s="20"/>
      <c r="GY6" s="20"/>
      <c r="GZ6" s="20"/>
      <c r="HA6" s="20"/>
      <c r="HB6" s="20"/>
      <c r="HC6" s="20"/>
      <c r="HD6" s="20"/>
      <c r="HE6" s="20"/>
      <c r="HF6" s="20"/>
      <c r="HG6" s="20"/>
      <c r="HH6" s="20"/>
      <c r="HI6" s="20"/>
      <c r="HJ6" s="20"/>
      <c r="HK6" s="20"/>
      <c r="HL6" s="20"/>
      <c r="HM6" s="20"/>
      <c r="HN6" s="20"/>
      <c r="HO6" s="20"/>
      <c r="HP6" s="20"/>
      <c r="HQ6" s="20"/>
      <c r="HR6" s="20"/>
      <c r="HS6" s="20"/>
      <c r="HT6" s="20"/>
      <c r="HU6" s="20"/>
      <c r="HV6" s="20"/>
      <c r="HW6" s="20"/>
      <c r="HX6" s="20"/>
      <c r="HY6" s="20"/>
      <c r="HZ6" s="20"/>
      <c r="IA6" s="20"/>
      <c r="IB6" s="20"/>
      <c r="IC6" s="20"/>
      <c r="ID6" s="20"/>
      <c r="IE6" s="20"/>
      <c r="IF6" s="20"/>
      <c r="IG6" s="20"/>
      <c r="IH6" s="20"/>
      <c r="II6" s="20"/>
      <c r="IJ6" s="20"/>
      <c r="IK6" s="20"/>
      <c r="IL6" s="20"/>
      <c r="IM6" s="20"/>
      <c r="IN6" s="20"/>
      <c r="IO6" s="20"/>
      <c r="IP6" s="20"/>
      <c r="IQ6" s="20"/>
      <c r="IR6" s="20"/>
      <c r="IS6" s="20"/>
      <c r="IT6" s="20"/>
      <c r="IU6" s="20"/>
      <c r="IV6" s="20"/>
      <c r="IW6" s="20"/>
      <c r="IX6" s="20"/>
      <c r="IY6" s="20"/>
      <c r="IZ6" s="20"/>
      <c r="JA6" s="20"/>
      <c r="JB6" s="20"/>
      <c r="JC6" s="20"/>
      <c r="JD6" s="20"/>
      <c r="JE6" s="20"/>
      <c r="JF6" s="20"/>
      <c r="JG6" s="20"/>
      <c r="JH6" s="20"/>
      <c r="JI6" s="20"/>
      <c r="JJ6" s="20"/>
      <c r="JK6" s="20"/>
      <c r="JL6" s="20"/>
      <c r="JM6" s="20"/>
      <c r="JN6" s="20"/>
      <c r="JO6" s="20"/>
      <c r="JP6" s="20"/>
      <c r="JQ6" s="20"/>
      <c r="JR6" s="20"/>
      <c r="JS6" s="20"/>
      <c r="JT6" s="20"/>
      <c r="JU6" s="20"/>
      <c r="JV6" s="20"/>
      <c r="JW6" s="20"/>
      <c r="JX6" s="20"/>
      <c r="JY6" s="20"/>
      <c r="JZ6" s="20"/>
      <c r="KA6" s="20"/>
      <c r="KB6" s="20"/>
      <c r="KC6" s="20"/>
      <c r="KD6" s="20"/>
      <c r="KE6" s="20"/>
      <c r="KF6" s="20"/>
      <c r="KG6" s="20"/>
      <c r="KH6" s="20"/>
      <c r="KI6" s="20"/>
      <c r="KJ6" s="20"/>
      <c r="KK6" s="20"/>
    </row>
    <row r="7" spans="1:297" ht="18" x14ac:dyDescent="0.2">
      <c r="A7" s="315"/>
      <c r="B7" s="119" t="s">
        <v>33</v>
      </c>
      <c r="C7" s="119"/>
      <c r="D7" s="119" t="s">
        <v>110</v>
      </c>
      <c r="E7" s="119"/>
      <c r="F7" s="117">
        <v>1837407377949.6099</v>
      </c>
      <c r="G7" s="117">
        <v>2972896722143.1802</v>
      </c>
      <c r="H7" s="117">
        <v>1700186862387.1301</v>
      </c>
      <c r="I7" s="117">
        <v>1590401121051.1799</v>
      </c>
      <c r="J7" s="117">
        <v>736295687453.38806</v>
      </c>
      <c r="K7" s="117">
        <v>5337404627321.1104</v>
      </c>
      <c r="L7" s="117">
        <v>5624861905886.04</v>
      </c>
      <c r="M7" s="117">
        <v>2240568531289.3301</v>
      </c>
      <c r="N7" s="49" t="s">
        <v>67</v>
      </c>
      <c r="O7" s="49" t="s">
        <v>10313</v>
      </c>
      <c r="P7" s="49" t="s">
        <v>332</v>
      </c>
      <c r="Q7" s="132"/>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c r="IA7" s="20"/>
      <c r="IB7" s="20"/>
      <c r="IC7" s="20"/>
      <c r="ID7" s="20"/>
      <c r="IE7" s="20"/>
      <c r="IF7" s="20"/>
      <c r="IG7" s="20"/>
      <c r="IH7" s="20"/>
      <c r="II7" s="20"/>
      <c r="IJ7" s="20"/>
      <c r="IK7" s="20"/>
      <c r="IL7" s="20"/>
      <c r="IM7" s="20"/>
      <c r="IN7" s="20"/>
      <c r="IO7" s="20"/>
      <c r="IP7" s="20"/>
      <c r="IQ7" s="20"/>
      <c r="IR7" s="20"/>
      <c r="IS7" s="20"/>
      <c r="IT7" s="20"/>
      <c r="IU7" s="20"/>
      <c r="IV7" s="20"/>
      <c r="IW7" s="20"/>
      <c r="IX7" s="20"/>
      <c r="IY7" s="20"/>
      <c r="IZ7" s="20"/>
      <c r="JA7" s="20"/>
      <c r="JB7" s="20"/>
      <c r="JC7" s="20"/>
      <c r="JD7" s="20"/>
      <c r="JE7" s="20"/>
      <c r="JF7" s="20"/>
      <c r="JG7" s="20"/>
      <c r="JH7" s="20"/>
      <c r="JI7" s="20"/>
      <c r="JJ7" s="20"/>
      <c r="JK7" s="20"/>
      <c r="JL7" s="20"/>
      <c r="JM7" s="20"/>
      <c r="JN7" s="20"/>
      <c r="JO7" s="20"/>
      <c r="JP7" s="20"/>
      <c r="JQ7" s="20"/>
      <c r="JR7" s="20"/>
      <c r="JS7" s="20"/>
      <c r="JT7" s="20"/>
      <c r="JU7" s="20"/>
      <c r="JV7" s="20"/>
      <c r="JW7" s="20"/>
      <c r="JX7" s="20"/>
      <c r="JY7" s="20"/>
      <c r="JZ7" s="20"/>
      <c r="KA7" s="20"/>
      <c r="KB7" s="20"/>
      <c r="KC7" s="20"/>
      <c r="KD7" s="20"/>
      <c r="KE7" s="20"/>
      <c r="KF7" s="20"/>
      <c r="KG7" s="20"/>
      <c r="KH7" s="20"/>
      <c r="KI7" s="20"/>
      <c r="KJ7" s="20"/>
      <c r="KK7" s="20"/>
    </row>
    <row r="8" spans="1:297" ht="18" x14ac:dyDescent="0.2">
      <c r="A8" s="315"/>
      <c r="B8" s="119"/>
      <c r="C8" s="119" t="s">
        <v>112</v>
      </c>
      <c r="D8" s="119" t="s">
        <v>110</v>
      </c>
      <c r="E8" s="119"/>
      <c r="F8" s="117">
        <f>F6+F7</f>
        <v>16327386958716.41</v>
      </c>
      <c r="G8" s="117">
        <f t="shared" ref="G8:M8" si="0">G6+G7</f>
        <v>23850796622513.379</v>
      </c>
      <c r="H8" s="117">
        <f t="shared" si="0"/>
        <v>10266400438322.811</v>
      </c>
      <c r="I8" s="117">
        <f t="shared" si="0"/>
        <v>35888731273115.984</v>
      </c>
      <c r="J8" s="117">
        <f t="shared" si="0"/>
        <v>17613231511815.188</v>
      </c>
      <c r="K8" s="117">
        <f t="shared" si="0"/>
        <v>22203468170146.809</v>
      </c>
      <c r="L8" s="117">
        <f t="shared" si="0"/>
        <v>23924787024429.34</v>
      </c>
      <c r="M8" s="117">
        <f t="shared" si="0"/>
        <v>10365316637853.16</v>
      </c>
      <c r="N8" s="49" t="s">
        <v>333</v>
      </c>
      <c r="O8" s="49" t="s">
        <v>10313</v>
      </c>
      <c r="P8" s="49" t="s">
        <v>332</v>
      </c>
      <c r="Q8" s="132"/>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c r="IW8" s="20"/>
      <c r="IX8" s="20"/>
      <c r="IY8" s="20"/>
      <c r="IZ8" s="20"/>
      <c r="JA8" s="20"/>
      <c r="JB8" s="20"/>
      <c r="JC8" s="20"/>
      <c r="JD8" s="20"/>
      <c r="JE8" s="20"/>
      <c r="JF8" s="20"/>
      <c r="JG8" s="20"/>
      <c r="JH8" s="20"/>
      <c r="JI8" s="20"/>
      <c r="JJ8" s="20"/>
      <c r="JK8" s="20"/>
      <c r="JL8" s="20"/>
      <c r="JM8" s="20"/>
      <c r="JN8" s="20"/>
      <c r="JO8" s="20"/>
      <c r="JP8" s="20"/>
      <c r="JQ8" s="20"/>
      <c r="JR8" s="20"/>
      <c r="JS8" s="20"/>
      <c r="JT8" s="20"/>
      <c r="JU8" s="20"/>
      <c r="JV8" s="20"/>
      <c r="JW8" s="20"/>
      <c r="JX8" s="20"/>
      <c r="JY8" s="20"/>
      <c r="JZ8" s="20"/>
      <c r="KA8" s="20"/>
      <c r="KB8" s="20"/>
      <c r="KC8" s="20"/>
      <c r="KD8" s="20"/>
      <c r="KE8" s="20"/>
      <c r="KF8" s="20"/>
      <c r="KG8" s="20"/>
      <c r="KH8" s="20"/>
      <c r="KI8" s="20"/>
      <c r="KJ8" s="20"/>
      <c r="KK8" s="20"/>
    </row>
    <row r="9" spans="1:297" ht="16" x14ac:dyDescent="0.2">
      <c r="A9" s="315"/>
      <c r="B9" s="119"/>
      <c r="C9" s="119" t="s">
        <v>113</v>
      </c>
      <c r="D9" s="119" t="s">
        <v>110</v>
      </c>
      <c r="E9" s="119"/>
      <c r="F9" s="117">
        <f>F7/F8</f>
        <v>0.1125352992855177</v>
      </c>
      <c r="G9" s="117">
        <f t="shared" ref="G9:L9" si="1">G7/G8</f>
        <v>0.12464559440907674</v>
      </c>
      <c r="H9" s="117">
        <f t="shared" si="1"/>
        <v>0.16560691087409837</v>
      </c>
      <c r="I9" s="117">
        <f t="shared" si="1"/>
        <v>4.4314776940653208E-2</v>
      </c>
      <c r="J9" s="117">
        <f t="shared" si="1"/>
        <v>4.1803554728697637E-2</v>
      </c>
      <c r="K9" s="117">
        <f t="shared" si="1"/>
        <v>0.24038607781541993</v>
      </c>
      <c r="L9" s="117">
        <f t="shared" si="1"/>
        <v>0.23510603877654396</v>
      </c>
      <c r="M9" s="117">
        <f>M7/M8</f>
        <v>0.21616016273993838</v>
      </c>
      <c r="N9" s="49" t="s">
        <v>10249</v>
      </c>
      <c r="O9" s="49" t="s">
        <v>14</v>
      </c>
      <c r="P9" s="49" t="s">
        <v>332</v>
      </c>
      <c r="Q9" s="132"/>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c r="IW9" s="20"/>
      <c r="IX9" s="20"/>
      <c r="IY9" s="20"/>
      <c r="IZ9" s="20"/>
      <c r="JA9" s="20"/>
      <c r="JB9" s="20"/>
      <c r="JC9" s="20"/>
      <c r="JD9" s="20"/>
      <c r="JE9" s="20"/>
      <c r="JF9" s="20"/>
      <c r="JG9" s="20"/>
      <c r="JH9" s="20"/>
      <c r="JI9" s="20"/>
      <c r="JJ9" s="20"/>
      <c r="JK9" s="20"/>
      <c r="JL9" s="20"/>
      <c r="JM9" s="20"/>
      <c r="JN9" s="20"/>
      <c r="JO9" s="20"/>
      <c r="JP9" s="20"/>
      <c r="JQ9" s="20"/>
      <c r="JR9" s="20"/>
      <c r="JS9" s="20"/>
      <c r="JT9" s="20"/>
      <c r="JU9" s="20"/>
      <c r="JV9" s="20"/>
      <c r="JW9" s="20"/>
      <c r="JX9" s="20"/>
      <c r="JY9" s="20"/>
      <c r="JZ9" s="20"/>
      <c r="KA9" s="20"/>
      <c r="KB9" s="20"/>
      <c r="KC9" s="20"/>
      <c r="KD9" s="20"/>
      <c r="KE9" s="20"/>
      <c r="KF9" s="20"/>
      <c r="KG9" s="20"/>
      <c r="KH9" s="20"/>
      <c r="KI9" s="20"/>
      <c r="KJ9" s="20"/>
      <c r="KK9" s="20"/>
    </row>
    <row r="10" spans="1:297" ht="16" x14ac:dyDescent="0.2">
      <c r="A10" s="315"/>
      <c r="B10" s="119" t="s">
        <v>99</v>
      </c>
      <c r="C10" s="119" t="s">
        <v>114</v>
      </c>
      <c r="D10" s="119" t="s">
        <v>110</v>
      </c>
      <c r="E10" s="119" t="s">
        <v>115</v>
      </c>
      <c r="F10" s="133">
        <v>3.4304356000073844E-3</v>
      </c>
      <c r="G10" s="133">
        <v>6.4487284649363975E-3</v>
      </c>
      <c r="H10" s="133">
        <v>5.0055028981526159E-3</v>
      </c>
      <c r="I10" s="133">
        <v>1.3076168516333635E-4</v>
      </c>
      <c r="J10" s="133">
        <v>2.2461359140138106E-3</v>
      </c>
      <c r="K10" s="133">
        <v>1.2328111324045821E-2</v>
      </c>
      <c r="L10" s="133">
        <v>4.6867292368314396E-3</v>
      </c>
      <c r="M10" s="133">
        <v>8.9982340465944517E-4</v>
      </c>
      <c r="N10" s="49" t="s">
        <v>10248</v>
      </c>
      <c r="O10" s="49" t="s">
        <v>14</v>
      </c>
      <c r="P10" s="49" t="s">
        <v>305</v>
      </c>
      <c r="Q10" s="132"/>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c r="IW10" s="20"/>
      <c r="IX10" s="20"/>
      <c r="IY10" s="20"/>
      <c r="IZ10" s="20"/>
      <c r="JA10" s="20"/>
      <c r="JB10" s="20"/>
      <c r="JC10" s="20"/>
      <c r="JD10" s="20"/>
      <c r="JE10" s="20"/>
      <c r="JF10" s="20"/>
      <c r="JG10" s="20"/>
      <c r="JH10" s="20"/>
      <c r="JI10" s="20"/>
      <c r="JJ10" s="20"/>
      <c r="JK10" s="20"/>
      <c r="JL10" s="20"/>
      <c r="JM10" s="20"/>
      <c r="JN10" s="20"/>
      <c r="JO10" s="20"/>
      <c r="JP10" s="20"/>
      <c r="JQ10" s="20"/>
      <c r="JR10" s="20"/>
      <c r="JS10" s="20"/>
      <c r="JT10" s="20"/>
      <c r="JU10" s="20"/>
      <c r="JV10" s="20"/>
      <c r="JW10" s="20"/>
      <c r="JX10" s="20"/>
      <c r="JY10" s="20"/>
      <c r="JZ10" s="20"/>
      <c r="KA10" s="20"/>
      <c r="KB10" s="20"/>
      <c r="KC10" s="20"/>
      <c r="KD10" s="20"/>
      <c r="KE10" s="20"/>
      <c r="KF10" s="20"/>
      <c r="KG10" s="20"/>
      <c r="KH10" s="20"/>
      <c r="KI10" s="20"/>
      <c r="KJ10" s="20"/>
      <c r="KK10" s="20"/>
    </row>
    <row r="11" spans="1:297" ht="16" x14ac:dyDescent="0.2">
      <c r="A11" s="315"/>
      <c r="B11" s="119" t="s">
        <v>34</v>
      </c>
      <c r="C11" s="119" t="s">
        <v>114</v>
      </c>
      <c r="D11" s="119" t="s">
        <v>110</v>
      </c>
      <c r="E11" s="119" t="s">
        <v>116</v>
      </c>
      <c r="F11" s="133">
        <v>8.3169844140130969E-2</v>
      </c>
      <c r="G11" s="133">
        <v>1.2684411937745631E-2</v>
      </c>
      <c r="H11" s="133">
        <v>2.5460717751545882E-2</v>
      </c>
      <c r="I11" s="133">
        <v>1.3897745698828992E-2</v>
      </c>
      <c r="J11" s="133">
        <v>2.7333048290666514E-2</v>
      </c>
      <c r="K11" s="133">
        <v>2.6854951071182274E-2</v>
      </c>
      <c r="L11" s="133">
        <v>5.1861908448400822E-2</v>
      </c>
      <c r="M11" s="133">
        <v>5.8477675078838082E-3</v>
      </c>
      <c r="N11" s="49" t="s">
        <v>69</v>
      </c>
      <c r="O11" s="49" t="s">
        <v>14</v>
      </c>
      <c r="P11" s="49" t="s">
        <v>305</v>
      </c>
      <c r="Q11" s="132"/>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c r="HE11" s="20"/>
      <c r="HF11" s="20"/>
      <c r="HG11" s="20"/>
      <c r="HH11" s="20"/>
      <c r="HI11" s="20"/>
      <c r="HJ11" s="20"/>
      <c r="HK11" s="20"/>
      <c r="HL11" s="20"/>
      <c r="HM11" s="20"/>
      <c r="HN11" s="20"/>
      <c r="HO11" s="20"/>
      <c r="HP11" s="20"/>
      <c r="HQ11" s="20"/>
      <c r="HR11" s="20"/>
      <c r="HS11" s="20"/>
      <c r="HT11" s="20"/>
      <c r="HU11" s="20"/>
      <c r="HV11" s="20"/>
      <c r="HW11" s="20"/>
      <c r="HX11" s="20"/>
      <c r="HY11" s="20"/>
      <c r="HZ11" s="20"/>
      <c r="IA11" s="20"/>
      <c r="IB11" s="20"/>
      <c r="IC11" s="20"/>
      <c r="ID11" s="20"/>
      <c r="IE11" s="20"/>
      <c r="IF11" s="20"/>
      <c r="IG11" s="20"/>
      <c r="IH11" s="20"/>
      <c r="II11" s="20"/>
      <c r="IJ11" s="20"/>
      <c r="IK11" s="20"/>
      <c r="IL11" s="20"/>
      <c r="IM11" s="20"/>
      <c r="IN11" s="20"/>
      <c r="IO11" s="20"/>
      <c r="IP11" s="20"/>
      <c r="IQ11" s="20"/>
      <c r="IR11" s="20"/>
      <c r="IS11" s="20"/>
      <c r="IT11" s="20"/>
      <c r="IU11" s="20"/>
      <c r="IV11" s="20"/>
      <c r="IW11" s="20"/>
      <c r="IX11" s="20"/>
      <c r="IY11" s="20"/>
      <c r="IZ11" s="20"/>
      <c r="JA11" s="20"/>
      <c r="JB11" s="20"/>
      <c r="JC11" s="20"/>
      <c r="JD11" s="20"/>
      <c r="JE11" s="20"/>
      <c r="JF11" s="20"/>
      <c r="JG11" s="20"/>
      <c r="JH11" s="20"/>
      <c r="JI11" s="20"/>
      <c r="JJ11" s="20"/>
      <c r="JK11" s="20"/>
      <c r="JL11" s="20"/>
      <c r="JM11" s="20"/>
      <c r="JN11" s="20"/>
      <c r="JO11" s="20"/>
      <c r="JP11" s="20"/>
      <c r="JQ11" s="20"/>
      <c r="JR11" s="20"/>
      <c r="JS11" s="20"/>
      <c r="JT11" s="20"/>
      <c r="JU11" s="20"/>
      <c r="JV11" s="20"/>
      <c r="JW11" s="20"/>
      <c r="JX11" s="20"/>
      <c r="JY11" s="20"/>
      <c r="JZ11" s="20"/>
      <c r="KA11" s="20"/>
      <c r="KB11" s="20"/>
      <c r="KC11" s="20"/>
      <c r="KD11" s="20"/>
      <c r="KE11" s="20"/>
      <c r="KF11" s="20"/>
      <c r="KG11" s="20"/>
      <c r="KH11" s="20"/>
      <c r="KI11" s="20"/>
      <c r="KJ11" s="20"/>
      <c r="KK11" s="20"/>
    </row>
    <row r="12" spans="1:297" ht="16" x14ac:dyDescent="0.2">
      <c r="A12" s="315"/>
      <c r="B12" s="119" t="s">
        <v>35</v>
      </c>
      <c r="C12" s="119" t="s">
        <v>114</v>
      </c>
      <c r="D12" s="119" t="s">
        <v>110</v>
      </c>
      <c r="E12" s="119" t="s">
        <v>117</v>
      </c>
      <c r="F12" s="133">
        <v>0.63128839415949811</v>
      </c>
      <c r="G12" s="133">
        <v>0.65377256005720807</v>
      </c>
      <c r="H12" s="133">
        <v>0.58452600122672826</v>
      </c>
      <c r="I12" s="133">
        <v>0.58847301602478064</v>
      </c>
      <c r="J12" s="133">
        <v>0.52138909583025883</v>
      </c>
      <c r="K12" s="133">
        <v>0.49742034593361567</v>
      </c>
      <c r="L12" s="133">
        <v>0.82125081990086912</v>
      </c>
      <c r="M12" s="133">
        <v>0.53527811649280743</v>
      </c>
      <c r="N12" s="49" t="s">
        <v>70</v>
      </c>
      <c r="O12" s="49" t="s">
        <v>14</v>
      </c>
      <c r="P12" s="49" t="s">
        <v>332</v>
      </c>
      <c r="Q12" s="132"/>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c r="HE12" s="20"/>
      <c r="HF12" s="20"/>
      <c r="HG12" s="20"/>
      <c r="HH12" s="20"/>
      <c r="HI12" s="20"/>
      <c r="HJ12" s="20"/>
      <c r="HK12" s="20"/>
      <c r="HL12" s="20"/>
      <c r="HM12" s="20"/>
      <c r="HN12" s="20"/>
      <c r="HO12" s="20"/>
      <c r="HP12" s="20"/>
      <c r="HQ12" s="20"/>
      <c r="HR12" s="20"/>
      <c r="HS12" s="20"/>
      <c r="HT12" s="20"/>
      <c r="HU12" s="20"/>
      <c r="HV12" s="20"/>
      <c r="HW12" s="20"/>
      <c r="HX12" s="20"/>
      <c r="HY12" s="20"/>
      <c r="HZ12" s="20"/>
      <c r="IA12" s="20"/>
      <c r="IB12" s="20"/>
      <c r="IC12" s="20"/>
      <c r="ID12" s="20"/>
      <c r="IE12" s="20"/>
      <c r="IF12" s="20"/>
      <c r="IG12" s="20"/>
      <c r="IH12" s="20"/>
      <c r="II12" s="20"/>
      <c r="IJ12" s="20"/>
      <c r="IK12" s="20"/>
      <c r="IL12" s="20"/>
      <c r="IM12" s="20"/>
      <c r="IN12" s="20"/>
      <c r="IO12" s="20"/>
      <c r="IP12" s="20"/>
      <c r="IQ12" s="20"/>
      <c r="IR12" s="20"/>
      <c r="IS12" s="20"/>
      <c r="IT12" s="20"/>
      <c r="IU12" s="20"/>
      <c r="IV12" s="20"/>
      <c r="IW12" s="20"/>
      <c r="IX12" s="20"/>
      <c r="IY12" s="20"/>
      <c r="IZ12" s="20"/>
      <c r="JA12" s="20"/>
      <c r="JB12" s="20"/>
      <c r="JC12" s="20"/>
      <c r="JD12" s="20"/>
      <c r="JE12" s="20"/>
      <c r="JF12" s="20"/>
      <c r="JG12" s="20"/>
      <c r="JH12" s="20"/>
      <c r="JI12" s="20"/>
      <c r="JJ12" s="20"/>
      <c r="JK12" s="20"/>
      <c r="JL12" s="20"/>
      <c r="JM12" s="20"/>
      <c r="JN12" s="20"/>
      <c r="JO12" s="20"/>
      <c r="JP12" s="20"/>
      <c r="JQ12" s="20"/>
      <c r="JR12" s="20"/>
      <c r="JS12" s="20"/>
      <c r="JT12" s="20"/>
      <c r="JU12" s="20"/>
      <c r="JV12" s="20"/>
      <c r="JW12" s="20"/>
      <c r="JX12" s="20"/>
      <c r="JY12" s="20"/>
      <c r="JZ12" s="20"/>
      <c r="KA12" s="20"/>
      <c r="KB12" s="20"/>
      <c r="KC12" s="20"/>
      <c r="KD12" s="20"/>
      <c r="KE12" s="20"/>
      <c r="KF12" s="20"/>
      <c r="KG12" s="20"/>
      <c r="KH12" s="20"/>
      <c r="KI12" s="20"/>
      <c r="KJ12" s="20"/>
      <c r="KK12" s="20"/>
    </row>
    <row r="13" spans="1:297" ht="16" x14ac:dyDescent="0.2">
      <c r="A13" s="315"/>
      <c r="B13" s="119" t="s">
        <v>36</v>
      </c>
      <c r="C13" s="119" t="s">
        <v>114</v>
      </c>
      <c r="D13" s="119" t="s">
        <v>110</v>
      </c>
      <c r="E13" s="119" t="s">
        <v>118</v>
      </c>
      <c r="F13" s="133">
        <v>0.28211132610036338</v>
      </c>
      <c r="G13" s="133">
        <v>0.32709429954010982</v>
      </c>
      <c r="H13" s="133">
        <v>0.38500777812357329</v>
      </c>
      <c r="I13" s="133">
        <v>0.39749847659122717</v>
      </c>
      <c r="J13" s="133">
        <v>0.44903171996506064</v>
      </c>
      <c r="K13" s="133">
        <v>0.46339659167115632</v>
      </c>
      <c r="L13" s="133">
        <v>0.12220054241389856</v>
      </c>
      <c r="M13" s="133">
        <v>0.45797429259464939</v>
      </c>
      <c r="N13" s="49" t="s">
        <v>71</v>
      </c>
      <c r="O13" s="49" t="s">
        <v>14</v>
      </c>
      <c r="P13" s="49" t="s">
        <v>332</v>
      </c>
      <c r="Q13" s="132"/>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c r="HE13" s="20"/>
      <c r="HF13" s="20"/>
      <c r="HG13" s="20"/>
      <c r="HH13" s="20"/>
      <c r="HI13" s="20"/>
      <c r="HJ13" s="20"/>
      <c r="HK13" s="20"/>
      <c r="HL13" s="20"/>
      <c r="HM13" s="20"/>
      <c r="HN13" s="20"/>
      <c r="HO13" s="20"/>
      <c r="HP13" s="20"/>
      <c r="HQ13" s="20"/>
      <c r="HR13" s="20"/>
      <c r="HS13" s="20"/>
      <c r="HT13" s="20"/>
      <c r="HU13" s="20"/>
      <c r="HV13" s="20"/>
      <c r="HW13" s="20"/>
      <c r="HX13" s="20"/>
      <c r="HY13" s="20"/>
      <c r="HZ13" s="20"/>
      <c r="IA13" s="20"/>
      <c r="IB13" s="20"/>
      <c r="IC13" s="20"/>
      <c r="ID13" s="20"/>
      <c r="IE13" s="20"/>
      <c r="IF13" s="20"/>
      <c r="IG13" s="20"/>
      <c r="IH13" s="20"/>
      <c r="II13" s="20"/>
      <c r="IJ13" s="20"/>
      <c r="IK13" s="20"/>
      <c r="IL13" s="20"/>
      <c r="IM13" s="20"/>
      <c r="IN13" s="20"/>
      <c r="IO13" s="20"/>
      <c r="IP13" s="20"/>
      <c r="IQ13" s="20"/>
      <c r="IR13" s="20"/>
      <c r="IS13" s="20"/>
      <c r="IT13" s="20"/>
      <c r="IU13" s="20"/>
      <c r="IV13" s="20"/>
      <c r="IW13" s="20"/>
      <c r="IX13" s="20"/>
      <c r="IY13" s="20"/>
      <c r="IZ13" s="20"/>
      <c r="JA13" s="20"/>
      <c r="JB13" s="20"/>
      <c r="JC13" s="20"/>
      <c r="JD13" s="20"/>
      <c r="JE13" s="20"/>
      <c r="JF13" s="20"/>
      <c r="JG13" s="20"/>
      <c r="JH13" s="20"/>
      <c r="JI13" s="20"/>
      <c r="JJ13" s="20"/>
      <c r="JK13" s="20"/>
      <c r="JL13" s="20"/>
      <c r="JM13" s="20"/>
      <c r="JN13" s="20"/>
      <c r="JO13" s="20"/>
      <c r="JP13" s="20"/>
      <c r="JQ13" s="20"/>
      <c r="JR13" s="20"/>
      <c r="JS13" s="20"/>
      <c r="JT13" s="20"/>
      <c r="JU13" s="20"/>
      <c r="JV13" s="20"/>
      <c r="JW13" s="20"/>
      <c r="JX13" s="20"/>
      <c r="JY13" s="20"/>
      <c r="JZ13" s="20"/>
      <c r="KA13" s="20"/>
      <c r="KB13" s="20"/>
      <c r="KC13" s="20"/>
      <c r="KD13" s="20"/>
      <c r="KE13" s="20"/>
      <c r="KF13" s="20"/>
      <c r="KG13" s="20"/>
      <c r="KH13" s="20"/>
      <c r="KI13" s="20"/>
      <c r="KJ13" s="20"/>
      <c r="KK13" s="20"/>
    </row>
    <row r="14" spans="1:297" ht="16" x14ac:dyDescent="0.2">
      <c r="A14" s="315"/>
      <c r="B14" s="119" t="s">
        <v>36</v>
      </c>
      <c r="C14" s="119" t="s">
        <v>114</v>
      </c>
      <c r="D14" s="119" t="s">
        <v>110</v>
      </c>
      <c r="E14" s="119" t="s">
        <v>127</v>
      </c>
      <c r="F14" s="133">
        <v>9.9999999999999995E-21</v>
      </c>
      <c r="G14" s="133">
        <v>9.9999999999999995E-21</v>
      </c>
      <c r="H14" s="133">
        <v>9.9999999999999995E-21</v>
      </c>
      <c r="I14" s="133">
        <v>9.9999999999999995E-21</v>
      </c>
      <c r="J14" s="133">
        <v>9.9999999999999995E-21</v>
      </c>
      <c r="K14" s="133">
        <v>9.9999999999999995E-21</v>
      </c>
      <c r="L14" s="133">
        <v>9.9999999999999995E-21</v>
      </c>
      <c r="M14" s="133">
        <v>9.9999999999999995E-21</v>
      </c>
      <c r="N14" s="49" t="s">
        <v>128</v>
      </c>
      <c r="O14" s="49" t="s">
        <v>14</v>
      </c>
      <c r="P14" s="49" t="s">
        <v>14</v>
      </c>
      <c r="Q14" s="132"/>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c r="IT14" s="20"/>
      <c r="IU14" s="20"/>
      <c r="IV14" s="20"/>
      <c r="IW14" s="20"/>
      <c r="IX14" s="20"/>
      <c r="IY14" s="20"/>
      <c r="IZ14" s="20"/>
      <c r="JA14" s="20"/>
      <c r="JB14" s="20"/>
      <c r="JC14" s="20"/>
      <c r="JD14" s="20"/>
      <c r="JE14" s="20"/>
      <c r="JF14" s="20"/>
      <c r="JG14" s="20"/>
      <c r="JH14" s="20"/>
      <c r="JI14" s="20"/>
      <c r="JJ14" s="20"/>
      <c r="JK14" s="20"/>
      <c r="JL14" s="20"/>
      <c r="JM14" s="20"/>
      <c r="JN14" s="20"/>
      <c r="JO14" s="20"/>
      <c r="JP14" s="20"/>
      <c r="JQ14" s="20"/>
      <c r="JR14" s="20"/>
      <c r="JS14" s="20"/>
      <c r="JT14" s="20"/>
      <c r="JU14" s="20"/>
      <c r="JV14" s="20"/>
      <c r="JW14" s="20"/>
      <c r="JX14" s="20"/>
      <c r="JY14" s="20"/>
      <c r="JZ14" s="20"/>
      <c r="KA14" s="20"/>
      <c r="KB14" s="20"/>
      <c r="KC14" s="20"/>
      <c r="KD14" s="20"/>
      <c r="KE14" s="20"/>
      <c r="KF14" s="20"/>
      <c r="KG14" s="20"/>
      <c r="KH14" s="20"/>
      <c r="KI14" s="20"/>
      <c r="KJ14" s="20"/>
      <c r="KK14" s="20"/>
    </row>
    <row r="15" spans="1:297" ht="16" x14ac:dyDescent="0.2">
      <c r="A15" s="315"/>
      <c r="B15" s="119" t="s">
        <v>100</v>
      </c>
      <c r="C15" s="119"/>
      <c r="D15" s="119" t="s">
        <v>110</v>
      </c>
      <c r="E15" s="119"/>
      <c r="F15" s="117">
        <v>3.9612292365580108E-2</v>
      </c>
      <c r="G15" s="117">
        <v>0.3370449559881154</v>
      </c>
      <c r="H15" s="117">
        <v>0.16429681107171235</v>
      </c>
      <c r="I15" s="117">
        <v>9.3211402741638864E-3</v>
      </c>
      <c r="J15" s="117">
        <v>7.5936371282964724E-2</v>
      </c>
      <c r="K15" s="117">
        <v>0.3146285810867912</v>
      </c>
      <c r="L15" s="117">
        <v>8.287961352701842E-2</v>
      </c>
      <c r="M15" s="117">
        <v>0.13335476562260801</v>
      </c>
      <c r="N15" s="49" t="s">
        <v>73</v>
      </c>
      <c r="O15" s="49" t="s">
        <v>14</v>
      </c>
      <c r="P15" s="49" t="s">
        <v>72</v>
      </c>
      <c r="Q15" s="132"/>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c r="HE15" s="20"/>
      <c r="HF15" s="20"/>
      <c r="HG15" s="20"/>
      <c r="HH15" s="20"/>
      <c r="HI15" s="20"/>
      <c r="HJ15" s="20"/>
      <c r="HK15" s="20"/>
      <c r="HL15" s="20"/>
      <c r="HM15" s="20"/>
      <c r="HN15" s="20"/>
      <c r="HO15" s="20"/>
      <c r="HP15" s="20"/>
      <c r="HQ15" s="20"/>
      <c r="HR15" s="20"/>
      <c r="HS15" s="20"/>
      <c r="HT15" s="20"/>
      <c r="HU15" s="20"/>
      <c r="HV15" s="20"/>
      <c r="HW15" s="20"/>
      <c r="HX15" s="20"/>
      <c r="HY15" s="20"/>
      <c r="HZ15" s="20"/>
      <c r="IA15" s="20"/>
      <c r="IB15" s="20"/>
      <c r="IC15" s="20"/>
      <c r="ID15" s="20"/>
      <c r="IE15" s="20"/>
      <c r="IF15" s="20"/>
      <c r="IG15" s="20"/>
      <c r="IH15" s="20"/>
      <c r="II15" s="20"/>
      <c r="IJ15" s="20"/>
      <c r="IK15" s="20"/>
      <c r="IL15" s="20"/>
      <c r="IM15" s="20"/>
      <c r="IN15" s="20"/>
      <c r="IO15" s="20"/>
      <c r="IP15" s="20"/>
      <c r="IQ15" s="20"/>
      <c r="IR15" s="20"/>
      <c r="IS15" s="20"/>
      <c r="IT15" s="20"/>
      <c r="IU15" s="20"/>
      <c r="IV15" s="20"/>
      <c r="IW15" s="20"/>
      <c r="IX15" s="20"/>
      <c r="IY15" s="20"/>
      <c r="IZ15" s="20"/>
      <c r="JA15" s="20"/>
      <c r="JB15" s="20"/>
      <c r="JC15" s="20"/>
      <c r="JD15" s="20"/>
      <c r="JE15" s="20"/>
      <c r="JF15" s="20"/>
      <c r="JG15" s="20"/>
      <c r="JH15" s="20"/>
      <c r="JI15" s="20"/>
      <c r="JJ15" s="20"/>
      <c r="JK15" s="20"/>
      <c r="JL15" s="20"/>
      <c r="JM15" s="20"/>
      <c r="JN15" s="20"/>
      <c r="JO15" s="20"/>
      <c r="JP15" s="20"/>
      <c r="JQ15" s="20"/>
      <c r="JR15" s="20"/>
      <c r="JS15" s="20"/>
      <c r="JT15" s="20"/>
      <c r="JU15" s="20"/>
      <c r="JV15" s="20"/>
      <c r="JW15" s="20"/>
      <c r="JX15" s="20"/>
      <c r="JY15" s="20"/>
      <c r="JZ15" s="20"/>
      <c r="KA15" s="20"/>
      <c r="KB15" s="20"/>
      <c r="KC15" s="20"/>
      <c r="KD15" s="20"/>
      <c r="KE15" s="20"/>
      <c r="KF15" s="20"/>
      <c r="KG15" s="20"/>
      <c r="KH15" s="20"/>
      <c r="KI15" s="20"/>
      <c r="KJ15" s="20"/>
      <c r="KK15" s="20"/>
    </row>
    <row r="16" spans="1:297" ht="16" x14ac:dyDescent="0.2">
      <c r="A16" s="315"/>
      <c r="B16" s="119" t="s">
        <v>37</v>
      </c>
      <c r="C16" s="119"/>
      <c r="D16" s="119" t="s">
        <v>110</v>
      </c>
      <c r="E16" s="119"/>
      <c r="F16" s="117">
        <v>0.96038770763441994</v>
      </c>
      <c r="G16" s="117">
        <v>0.66295504401188454</v>
      </c>
      <c r="H16" s="117">
        <v>0.83570318892828765</v>
      </c>
      <c r="I16" s="117">
        <v>0.99067885972583614</v>
      </c>
      <c r="J16" s="117">
        <v>0.92406362871703529</v>
      </c>
      <c r="K16" s="117">
        <v>0.68537141891320885</v>
      </c>
      <c r="L16" s="117">
        <v>0.91712038647298155</v>
      </c>
      <c r="M16" s="117">
        <v>0.86664523437739205</v>
      </c>
      <c r="N16" s="49" t="s">
        <v>74</v>
      </c>
      <c r="O16" s="49" t="s">
        <v>14</v>
      </c>
      <c r="P16" s="49" t="s">
        <v>72</v>
      </c>
      <c r="Q16" s="132"/>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row>
    <row r="17" spans="1:297" ht="16" x14ac:dyDescent="0.2">
      <c r="A17" s="315"/>
      <c r="B17" s="119" t="s">
        <v>38</v>
      </c>
      <c r="C17" s="119" t="s">
        <v>119</v>
      </c>
      <c r="D17" s="119" t="s">
        <v>110</v>
      </c>
      <c r="E17" s="119"/>
      <c r="F17" s="117">
        <v>285.14999999999998</v>
      </c>
      <c r="G17" s="117">
        <v>285.14999999999998</v>
      </c>
      <c r="H17" s="117">
        <v>285.14999999999998</v>
      </c>
      <c r="I17" s="117">
        <v>285.14999999999998</v>
      </c>
      <c r="J17" s="117">
        <v>285.14999999999998</v>
      </c>
      <c r="K17" s="117">
        <v>285.14999999999998</v>
      </c>
      <c r="L17" s="117">
        <v>285.14999999999998</v>
      </c>
      <c r="M17" s="117">
        <v>285.14999999999998</v>
      </c>
      <c r="N17" s="49" t="s">
        <v>75</v>
      </c>
      <c r="O17" s="49" t="s">
        <v>76</v>
      </c>
      <c r="P17" s="49" t="s">
        <v>332</v>
      </c>
      <c r="Q17" s="132"/>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c r="IE17" s="20"/>
      <c r="IF17" s="20"/>
      <c r="IG17" s="20"/>
      <c r="IH17" s="20"/>
      <c r="II17" s="20"/>
      <c r="IJ17" s="20"/>
      <c r="IK17" s="20"/>
      <c r="IL17" s="20"/>
      <c r="IM17" s="20"/>
      <c r="IN17" s="20"/>
      <c r="IO17" s="20"/>
      <c r="IP17" s="20"/>
      <c r="IQ17" s="20"/>
      <c r="IR17" s="20"/>
      <c r="IS17" s="20"/>
      <c r="IT17" s="20"/>
      <c r="IU17" s="20"/>
      <c r="IV17" s="20"/>
      <c r="IW17" s="20"/>
      <c r="IX17" s="20"/>
      <c r="IY17" s="20"/>
      <c r="IZ17" s="20"/>
      <c r="JA17" s="20"/>
      <c r="JB17" s="20"/>
      <c r="JC17" s="20"/>
      <c r="JD17" s="20"/>
      <c r="JE17" s="20"/>
      <c r="JF17" s="20"/>
      <c r="JG17" s="20"/>
      <c r="JH17" s="20"/>
      <c r="JI17" s="20"/>
      <c r="JJ17" s="20"/>
      <c r="JK17" s="20"/>
      <c r="JL17" s="20"/>
      <c r="JM17" s="20"/>
      <c r="JN17" s="20"/>
      <c r="JO17" s="20"/>
      <c r="JP17" s="20"/>
      <c r="JQ17" s="20"/>
      <c r="JR17" s="20"/>
      <c r="JS17" s="20"/>
      <c r="JT17" s="20"/>
      <c r="JU17" s="20"/>
      <c r="JV17" s="20"/>
      <c r="JW17" s="20"/>
      <c r="JX17" s="20"/>
      <c r="JY17" s="20"/>
      <c r="JZ17" s="20"/>
      <c r="KA17" s="20"/>
      <c r="KB17" s="20"/>
      <c r="KC17" s="20"/>
      <c r="KD17" s="20"/>
      <c r="KE17" s="20"/>
      <c r="KF17" s="20"/>
      <c r="KG17" s="20"/>
      <c r="KH17" s="20"/>
      <c r="KI17" s="20"/>
      <c r="KJ17" s="20"/>
      <c r="KK17" s="20"/>
    </row>
    <row r="18" spans="1:297" ht="16" x14ac:dyDescent="0.2">
      <c r="A18" s="315"/>
      <c r="B18" s="119" t="s">
        <v>39</v>
      </c>
      <c r="C18" s="119" t="s">
        <v>120</v>
      </c>
      <c r="D18" s="119" t="s">
        <v>110</v>
      </c>
      <c r="E18" s="119"/>
      <c r="F18" s="117">
        <v>3</v>
      </c>
      <c r="G18" s="117">
        <v>3</v>
      </c>
      <c r="H18" s="117">
        <v>3</v>
      </c>
      <c r="I18" s="117">
        <v>3</v>
      </c>
      <c r="J18" s="117">
        <v>3</v>
      </c>
      <c r="K18" s="117">
        <v>3</v>
      </c>
      <c r="L18" s="117">
        <v>3</v>
      </c>
      <c r="M18" s="117">
        <v>3</v>
      </c>
      <c r="N18" s="49" t="s">
        <v>77</v>
      </c>
      <c r="O18" s="49" t="s">
        <v>78</v>
      </c>
      <c r="P18" s="49" t="s">
        <v>332</v>
      </c>
      <c r="Q18" s="132"/>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20"/>
      <c r="HD18" s="20"/>
      <c r="HE18" s="20"/>
      <c r="HF18" s="20"/>
      <c r="HG18" s="20"/>
      <c r="HH18" s="20"/>
      <c r="HI18" s="20"/>
      <c r="HJ18" s="20"/>
      <c r="HK18" s="20"/>
      <c r="HL18" s="20"/>
      <c r="HM18" s="20"/>
      <c r="HN18" s="20"/>
      <c r="HO18" s="20"/>
      <c r="HP18" s="20"/>
      <c r="HQ18" s="20"/>
      <c r="HR18" s="20"/>
      <c r="HS18" s="20"/>
      <c r="HT18" s="20"/>
      <c r="HU18" s="20"/>
      <c r="HV18" s="20"/>
      <c r="HW18" s="20"/>
      <c r="HX18" s="20"/>
      <c r="HY18" s="20"/>
      <c r="HZ18" s="20"/>
      <c r="IA18" s="20"/>
      <c r="IB18" s="20"/>
      <c r="IC18" s="20"/>
      <c r="ID18" s="20"/>
      <c r="IE18" s="20"/>
      <c r="IF18" s="20"/>
      <c r="IG18" s="20"/>
      <c r="IH18" s="20"/>
      <c r="II18" s="20"/>
      <c r="IJ18" s="20"/>
      <c r="IK18" s="20"/>
      <c r="IL18" s="20"/>
      <c r="IM18" s="20"/>
      <c r="IN18" s="20"/>
      <c r="IO18" s="20"/>
      <c r="IP18" s="20"/>
      <c r="IQ18" s="20"/>
      <c r="IR18" s="20"/>
      <c r="IS18" s="20"/>
      <c r="IT18" s="20"/>
      <c r="IU18" s="20"/>
      <c r="IV18" s="20"/>
      <c r="IW18" s="20"/>
      <c r="IX18" s="20"/>
      <c r="IY18" s="20"/>
      <c r="IZ18" s="20"/>
      <c r="JA18" s="20"/>
      <c r="JB18" s="20"/>
      <c r="JC18" s="20"/>
      <c r="JD18" s="20"/>
      <c r="JE18" s="20"/>
      <c r="JF18" s="20"/>
      <c r="JG18" s="20"/>
      <c r="JH18" s="20"/>
      <c r="JI18" s="20"/>
      <c r="JJ18" s="20"/>
      <c r="JK18" s="20"/>
      <c r="JL18" s="20"/>
      <c r="JM18" s="20"/>
      <c r="JN18" s="20"/>
      <c r="JO18" s="20"/>
      <c r="JP18" s="20"/>
      <c r="JQ18" s="20"/>
      <c r="JR18" s="20"/>
      <c r="JS18" s="20"/>
      <c r="JT18" s="20"/>
      <c r="JU18" s="20"/>
      <c r="JV18" s="20"/>
      <c r="JW18" s="20"/>
      <c r="JX18" s="20"/>
      <c r="JY18" s="20"/>
      <c r="JZ18" s="20"/>
      <c r="KA18" s="20"/>
      <c r="KB18" s="20"/>
      <c r="KC18" s="20"/>
      <c r="KD18" s="20"/>
      <c r="KE18" s="20"/>
      <c r="KF18" s="20"/>
      <c r="KG18" s="20"/>
      <c r="KH18" s="20"/>
      <c r="KI18" s="20"/>
      <c r="KJ18" s="20"/>
      <c r="KK18" s="20"/>
    </row>
    <row r="19" spans="1:297" ht="16" x14ac:dyDescent="0.2">
      <c r="A19" s="315"/>
      <c r="B19" s="119" t="s">
        <v>40</v>
      </c>
      <c r="C19" s="119"/>
      <c r="D19" s="119" t="s">
        <v>110</v>
      </c>
      <c r="E19" s="119"/>
      <c r="F19" s="117">
        <v>2.2427397965049099E-8</v>
      </c>
      <c r="G19" s="117">
        <v>5.1120311610144309E-8</v>
      </c>
      <c r="H19" s="117">
        <v>1.752395778153158E-8</v>
      </c>
      <c r="I19" s="117">
        <v>2.0870339047358022E-8</v>
      </c>
      <c r="J19" s="117">
        <v>6.9029435409970945E-9</v>
      </c>
      <c r="K19" s="117">
        <v>4.8075939403191273E-8</v>
      </c>
      <c r="L19" s="117">
        <v>1.5527965468435237E-8</v>
      </c>
      <c r="M19" s="117">
        <v>4.108581719551405E-8</v>
      </c>
      <c r="N19" s="49" t="s">
        <v>79</v>
      </c>
      <c r="O19" s="49" t="s">
        <v>78</v>
      </c>
      <c r="P19" s="49" t="s">
        <v>332</v>
      </c>
      <c r="Q19" s="132"/>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20"/>
      <c r="EQ19" s="20"/>
      <c r="ER19" s="20"/>
      <c r="ES19" s="20"/>
      <c r="ET19" s="20"/>
      <c r="EU19" s="20"/>
      <c r="EV19" s="20"/>
      <c r="EW19" s="20"/>
      <c r="EX19" s="20"/>
      <c r="EY19" s="20"/>
      <c r="EZ19" s="20"/>
      <c r="FA19" s="20"/>
      <c r="FB19" s="20"/>
      <c r="FC19" s="20"/>
      <c r="FD19" s="20"/>
      <c r="FE19" s="20"/>
      <c r="FF19" s="20"/>
      <c r="FG19" s="20"/>
      <c r="FH19" s="20"/>
      <c r="FI19" s="20"/>
      <c r="FJ19" s="20"/>
      <c r="FK19" s="20"/>
      <c r="FL19" s="20"/>
      <c r="FM19" s="20"/>
      <c r="FN19" s="20"/>
      <c r="FO19" s="20"/>
      <c r="FP19" s="20"/>
      <c r="FQ19" s="20"/>
      <c r="FR19" s="20"/>
      <c r="FS19" s="20"/>
      <c r="FT19" s="20"/>
      <c r="FU19" s="20"/>
      <c r="FV19" s="20"/>
      <c r="FW19" s="20"/>
      <c r="FX19" s="20"/>
      <c r="FY19" s="20"/>
      <c r="FZ19" s="20"/>
      <c r="GA19" s="20"/>
      <c r="GB19" s="20"/>
      <c r="GC19" s="20"/>
      <c r="GD19" s="20"/>
      <c r="GE19" s="20"/>
      <c r="GF19" s="20"/>
      <c r="GG19" s="20"/>
      <c r="GH19" s="20"/>
      <c r="GI19" s="20"/>
      <c r="GJ19" s="20"/>
      <c r="GK19" s="20"/>
      <c r="GL19" s="20"/>
      <c r="GM19" s="20"/>
      <c r="GN19" s="20"/>
      <c r="GO19" s="20"/>
      <c r="GP19" s="20"/>
      <c r="GQ19" s="20"/>
      <c r="GR19" s="20"/>
      <c r="GS19" s="20"/>
      <c r="GT19" s="20"/>
      <c r="GU19" s="20"/>
      <c r="GV19" s="20"/>
      <c r="GW19" s="20"/>
      <c r="GX19" s="20"/>
      <c r="GY19" s="20"/>
      <c r="GZ19" s="20"/>
      <c r="HA19" s="20"/>
      <c r="HB19" s="20"/>
      <c r="HC19" s="20"/>
      <c r="HD19" s="20"/>
      <c r="HE19" s="20"/>
      <c r="HF19" s="20"/>
      <c r="HG19" s="20"/>
      <c r="HH19" s="20"/>
      <c r="HI19" s="20"/>
      <c r="HJ19" s="20"/>
      <c r="HK19" s="20"/>
      <c r="HL19" s="20"/>
      <c r="HM19" s="20"/>
      <c r="HN19" s="20"/>
      <c r="HO19" s="20"/>
      <c r="HP19" s="20"/>
      <c r="HQ19" s="20"/>
      <c r="HR19" s="20"/>
      <c r="HS19" s="20"/>
      <c r="HT19" s="20"/>
      <c r="HU19" s="20"/>
      <c r="HV19" s="20"/>
      <c r="HW19" s="20"/>
      <c r="HX19" s="20"/>
      <c r="HY19" s="20"/>
      <c r="HZ19" s="20"/>
      <c r="IA19" s="20"/>
      <c r="IB19" s="20"/>
      <c r="IC19" s="20"/>
      <c r="ID19" s="20"/>
      <c r="IE19" s="20"/>
      <c r="IF19" s="20"/>
      <c r="IG19" s="20"/>
      <c r="IH19" s="20"/>
      <c r="II19" s="20"/>
      <c r="IJ19" s="20"/>
      <c r="IK19" s="20"/>
      <c r="IL19" s="20"/>
      <c r="IM19" s="20"/>
      <c r="IN19" s="20"/>
      <c r="IO19" s="20"/>
      <c r="IP19" s="20"/>
      <c r="IQ19" s="20"/>
      <c r="IR19" s="20"/>
      <c r="IS19" s="20"/>
      <c r="IT19" s="20"/>
      <c r="IU19" s="20"/>
      <c r="IV19" s="20"/>
      <c r="IW19" s="20"/>
      <c r="IX19" s="20"/>
      <c r="IY19" s="20"/>
      <c r="IZ19" s="20"/>
      <c r="JA19" s="20"/>
      <c r="JB19" s="20"/>
      <c r="JC19" s="20"/>
      <c r="JD19" s="20"/>
      <c r="JE19" s="20"/>
      <c r="JF19" s="20"/>
      <c r="JG19" s="20"/>
      <c r="JH19" s="20"/>
      <c r="JI19" s="20"/>
      <c r="JJ19" s="20"/>
      <c r="JK19" s="20"/>
      <c r="JL19" s="20"/>
      <c r="JM19" s="20"/>
      <c r="JN19" s="20"/>
      <c r="JO19" s="20"/>
      <c r="JP19" s="20"/>
      <c r="JQ19" s="20"/>
      <c r="JR19" s="20"/>
      <c r="JS19" s="20"/>
      <c r="JT19" s="20"/>
      <c r="JU19" s="20"/>
      <c r="JV19" s="20"/>
      <c r="JW19" s="20"/>
      <c r="JX19" s="20"/>
      <c r="JY19" s="20"/>
      <c r="JZ19" s="20"/>
      <c r="KA19" s="20"/>
      <c r="KB19" s="20"/>
      <c r="KC19" s="20"/>
      <c r="KD19" s="20"/>
      <c r="KE19" s="20"/>
      <c r="KF19" s="20"/>
      <c r="KG19" s="20"/>
      <c r="KH19" s="20"/>
      <c r="KI19" s="20"/>
      <c r="KJ19" s="20"/>
      <c r="KK19" s="20"/>
    </row>
    <row r="20" spans="1:297" ht="16" x14ac:dyDescent="0.2">
      <c r="A20" s="315"/>
      <c r="B20" s="119"/>
      <c r="C20" s="119" t="s">
        <v>121</v>
      </c>
      <c r="D20" s="119" t="s">
        <v>110</v>
      </c>
      <c r="E20" s="119"/>
      <c r="F20" s="117">
        <f>F19*1000*365*24*3600</f>
        <v>707.27042222578848</v>
      </c>
      <c r="G20" s="117">
        <f t="shared" ref="G20:M20" si="2">G19*1000*365*24*3600</f>
        <v>1612.1301469375107</v>
      </c>
      <c r="H20" s="117">
        <f t="shared" si="2"/>
        <v>552.63553259837988</v>
      </c>
      <c r="I20" s="117">
        <f t="shared" si="2"/>
        <v>658.16701219748256</v>
      </c>
      <c r="J20" s="117">
        <f t="shared" si="2"/>
        <v>217.69122750888437</v>
      </c>
      <c r="K20" s="117">
        <f t="shared" si="2"/>
        <v>1516.12282501904</v>
      </c>
      <c r="L20" s="117">
        <f t="shared" si="2"/>
        <v>489.68991901257357</v>
      </c>
      <c r="M20" s="117">
        <f t="shared" si="2"/>
        <v>1295.6823310777311</v>
      </c>
      <c r="N20" s="49" t="s">
        <v>79</v>
      </c>
      <c r="O20" s="49" t="s">
        <v>122</v>
      </c>
      <c r="P20" s="49" t="s">
        <v>332</v>
      </c>
      <c r="Q20" s="132"/>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20"/>
      <c r="HC20" s="20"/>
      <c r="HD20" s="20"/>
      <c r="HE20" s="20"/>
      <c r="HF20" s="20"/>
      <c r="HG20" s="20"/>
      <c r="HH20" s="20"/>
      <c r="HI20" s="20"/>
      <c r="HJ20" s="20"/>
      <c r="HK20" s="20"/>
      <c r="HL20" s="20"/>
      <c r="HM20" s="20"/>
      <c r="HN20" s="20"/>
      <c r="HO20" s="20"/>
      <c r="HP20" s="20"/>
      <c r="HQ20" s="20"/>
      <c r="HR20" s="20"/>
      <c r="HS20" s="20"/>
      <c r="HT20" s="20"/>
      <c r="HU20" s="20"/>
      <c r="HV20" s="20"/>
      <c r="HW20" s="20"/>
      <c r="HX20" s="20"/>
      <c r="HY20" s="20"/>
      <c r="HZ20" s="20"/>
      <c r="IA20" s="20"/>
      <c r="IB20" s="20"/>
      <c r="IC20" s="20"/>
      <c r="ID20" s="20"/>
      <c r="IE20" s="20"/>
      <c r="IF20" s="20"/>
      <c r="IG20" s="20"/>
      <c r="IH20" s="20"/>
      <c r="II20" s="20"/>
      <c r="IJ20" s="20"/>
      <c r="IK20" s="20"/>
      <c r="IL20" s="20"/>
      <c r="IM20" s="20"/>
      <c r="IN20" s="20"/>
      <c r="IO20" s="20"/>
      <c r="IP20" s="20"/>
      <c r="IQ20" s="20"/>
      <c r="IR20" s="20"/>
      <c r="IS20" s="20"/>
      <c r="IT20" s="20"/>
      <c r="IU20" s="20"/>
      <c r="IV20" s="20"/>
      <c r="IW20" s="20"/>
      <c r="IX20" s="20"/>
      <c r="IY20" s="20"/>
      <c r="IZ20" s="20"/>
      <c r="JA20" s="20"/>
      <c r="JB20" s="20"/>
      <c r="JC20" s="20"/>
      <c r="JD20" s="20"/>
      <c r="JE20" s="20"/>
      <c r="JF20" s="20"/>
      <c r="JG20" s="20"/>
      <c r="JH20" s="20"/>
      <c r="JI20" s="20"/>
      <c r="JJ20" s="20"/>
      <c r="JK20" s="20"/>
      <c r="JL20" s="20"/>
      <c r="JM20" s="20"/>
      <c r="JN20" s="20"/>
      <c r="JO20" s="20"/>
      <c r="JP20" s="20"/>
      <c r="JQ20" s="20"/>
      <c r="JR20" s="20"/>
      <c r="JS20" s="20"/>
      <c r="JT20" s="20"/>
      <c r="JU20" s="20"/>
      <c r="JV20" s="20"/>
      <c r="JW20" s="20"/>
      <c r="JX20" s="20"/>
      <c r="JY20" s="20"/>
      <c r="JZ20" s="20"/>
      <c r="KA20" s="20"/>
      <c r="KB20" s="20"/>
      <c r="KC20" s="20"/>
      <c r="KD20" s="20"/>
      <c r="KE20" s="20"/>
      <c r="KF20" s="20"/>
      <c r="KG20" s="20"/>
      <c r="KH20" s="20"/>
      <c r="KI20" s="20"/>
      <c r="KJ20" s="20"/>
      <c r="KK20" s="20"/>
    </row>
    <row r="21" spans="1:297" ht="16" x14ac:dyDescent="0.2">
      <c r="A21" s="315"/>
      <c r="B21" s="119" t="s">
        <v>101</v>
      </c>
      <c r="C21" s="119" t="s">
        <v>123</v>
      </c>
      <c r="D21" s="119" t="s">
        <v>110</v>
      </c>
      <c r="E21" s="119" t="s">
        <v>115</v>
      </c>
      <c r="F21" s="117">
        <v>2.3696042108892401</v>
      </c>
      <c r="G21" s="117">
        <v>4.3917246021722702</v>
      </c>
      <c r="H21" s="117">
        <v>1.9467368925047399</v>
      </c>
      <c r="I21" s="117">
        <v>2.47905687385181</v>
      </c>
      <c r="J21" s="117">
        <v>2.22114142977843</v>
      </c>
      <c r="K21" s="117">
        <v>3.3070096167614702</v>
      </c>
      <c r="L21" s="117">
        <v>2.92803772943742</v>
      </c>
      <c r="M21" s="117">
        <v>1.0055754452635499</v>
      </c>
      <c r="N21" s="49" t="s">
        <v>82</v>
      </c>
      <c r="O21" s="49" t="s">
        <v>80</v>
      </c>
      <c r="P21" s="49" t="s">
        <v>72</v>
      </c>
      <c r="Q21" s="132"/>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20"/>
      <c r="EQ21" s="20"/>
      <c r="ER21" s="20"/>
      <c r="ES21" s="20"/>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c r="FZ21" s="20"/>
      <c r="GA21" s="20"/>
      <c r="GB21" s="20"/>
      <c r="GC21" s="20"/>
      <c r="GD21" s="20"/>
      <c r="GE21" s="20"/>
      <c r="GF21" s="20"/>
      <c r="GG21" s="20"/>
      <c r="GH21" s="20"/>
      <c r="GI21" s="20"/>
      <c r="GJ21" s="20"/>
      <c r="GK21" s="20"/>
      <c r="GL21" s="20"/>
      <c r="GM21" s="20"/>
      <c r="GN21" s="20"/>
      <c r="GO21" s="20"/>
      <c r="GP21" s="20"/>
      <c r="GQ21" s="20"/>
      <c r="GR21" s="20"/>
      <c r="GS21" s="20"/>
      <c r="GT21" s="20"/>
      <c r="GU21" s="20"/>
      <c r="GV21" s="20"/>
      <c r="GW21" s="20"/>
      <c r="GX21" s="20"/>
      <c r="GY21" s="20"/>
      <c r="GZ21" s="20"/>
      <c r="HA21" s="20"/>
      <c r="HB21" s="20"/>
      <c r="HC21" s="20"/>
      <c r="HD21" s="20"/>
      <c r="HE21" s="20"/>
      <c r="HF21" s="20"/>
      <c r="HG21" s="20"/>
      <c r="HH21" s="20"/>
      <c r="HI21" s="20"/>
      <c r="HJ21" s="20"/>
      <c r="HK21" s="20"/>
      <c r="HL21" s="20"/>
      <c r="HM21" s="20"/>
      <c r="HN21" s="20"/>
      <c r="HO21" s="20"/>
      <c r="HP21" s="20"/>
      <c r="HQ21" s="20"/>
      <c r="HR21" s="20"/>
      <c r="HS21" s="20"/>
      <c r="HT21" s="20"/>
      <c r="HU21" s="20"/>
      <c r="HV21" s="20"/>
      <c r="HW21" s="20"/>
      <c r="HX21" s="20"/>
      <c r="HY21" s="20"/>
      <c r="HZ21" s="20"/>
      <c r="IA21" s="20"/>
      <c r="IB21" s="20"/>
      <c r="IC21" s="20"/>
      <c r="ID21" s="20"/>
      <c r="IE21" s="20"/>
      <c r="IF21" s="20"/>
      <c r="IG21" s="20"/>
      <c r="IH21" s="20"/>
      <c r="II21" s="20"/>
      <c r="IJ21" s="20"/>
      <c r="IK21" s="20"/>
      <c r="IL21" s="20"/>
      <c r="IM21" s="20"/>
      <c r="IN21" s="20"/>
      <c r="IO21" s="20"/>
      <c r="IP21" s="20"/>
      <c r="IQ21" s="20"/>
      <c r="IR21" s="20"/>
      <c r="IS21" s="20"/>
      <c r="IT21" s="20"/>
      <c r="IU21" s="20"/>
      <c r="IV21" s="20"/>
      <c r="IW21" s="20"/>
      <c r="IX21" s="20"/>
      <c r="IY21" s="20"/>
      <c r="IZ21" s="20"/>
      <c r="JA21" s="20"/>
      <c r="JB21" s="20"/>
      <c r="JC21" s="20"/>
      <c r="JD21" s="20"/>
      <c r="JE21" s="20"/>
      <c r="JF21" s="20"/>
      <c r="JG21" s="20"/>
      <c r="JH21" s="20"/>
      <c r="JI21" s="20"/>
      <c r="JJ21" s="20"/>
      <c r="JK21" s="20"/>
      <c r="JL21" s="20"/>
      <c r="JM21" s="20"/>
      <c r="JN21" s="20"/>
      <c r="JO21" s="20"/>
      <c r="JP21" s="20"/>
      <c r="JQ21" s="20"/>
      <c r="JR21" s="20"/>
      <c r="JS21" s="20"/>
      <c r="JT21" s="20"/>
      <c r="JU21" s="20"/>
      <c r="JV21" s="20"/>
      <c r="JW21" s="20"/>
      <c r="JX21" s="20"/>
      <c r="JY21" s="20"/>
      <c r="JZ21" s="20"/>
      <c r="KA21" s="20"/>
      <c r="KB21" s="20"/>
      <c r="KC21" s="20"/>
      <c r="KD21" s="20"/>
      <c r="KE21" s="20"/>
      <c r="KF21" s="20"/>
      <c r="KG21" s="20"/>
      <c r="KH21" s="20"/>
      <c r="KI21" s="20"/>
      <c r="KJ21" s="20"/>
      <c r="KK21" s="20"/>
    </row>
    <row r="22" spans="1:297" ht="16" x14ac:dyDescent="0.2">
      <c r="A22" s="315"/>
      <c r="B22" s="119" t="s">
        <v>41</v>
      </c>
      <c r="C22" s="119" t="s">
        <v>123</v>
      </c>
      <c r="D22" s="119" t="s">
        <v>110</v>
      </c>
      <c r="E22" s="119" t="s">
        <v>116</v>
      </c>
      <c r="F22" s="117">
        <v>29.533000000000001</v>
      </c>
      <c r="G22" s="117">
        <v>25.706</v>
      </c>
      <c r="H22" s="117">
        <v>26.89</v>
      </c>
      <c r="I22" s="117">
        <v>115.86499999999999</v>
      </c>
      <c r="J22" s="117">
        <v>33.134999999999998</v>
      </c>
      <c r="K22" s="117">
        <v>17.388000000000002</v>
      </c>
      <c r="L22" s="117">
        <v>131.869</v>
      </c>
      <c r="M22" s="117">
        <v>8.8089999999999993</v>
      </c>
      <c r="N22" s="49" t="s">
        <v>81</v>
      </c>
      <c r="O22" s="49" t="s">
        <v>80</v>
      </c>
      <c r="P22" s="49" t="s">
        <v>72</v>
      </c>
      <c r="Q22" s="132"/>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c r="JE22" s="20"/>
      <c r="JF22" s="20"/>
      <c r="JG22" s="20"/>
      <c r="JH22" s="20"/>
      <c r="JI22" s="20"/>
      <c r="JJ22" s="20"/>
      <c r="JK22" s="20"/>
      <c r="JL22" s="20"/>
      <c r="JM22" s="20"/>
      <c r="JN22" s="20"/>
      <c r="JO22" s="20"/>
      <c r="JP22" s="20"/>
      <c r="JQ22" s="20"/>
      <c r="JR22" s="20"/>
      <c r="JS22" s="20"/>
      <c r="JT22" s="20"/>
      <c r="JU22" s="20"/>
      <c r="JV22" s="20"/>
      <c r="JW22" s="20"/>
      <c r="JX22" s="20"/>
      <c r="JY22" s="20"/>
      <c r="JZ22" s="20"/>
      <c r="KA22" s="20"/>
      <c r="KB22" s="20"/>
      <c r="KC22" s="20"/>
      <c r="KD22" s="20"/>
      <c r="KE22" s="20"/>
      <c r="KF22" s="20"/>
      <c r="KG22" s="20"/>
      <c r="KH22" s="20"/>
      <c r="KI22" s="20"/>
      <c r="KJ22" s="20"/>
      <c r="KK22" s="20"/>
    </row>
    <row r="23" spans="1:297" ht="16" x14ac:dyDescent="0.2">
      <c r="A23" s="315"/>
      <c r="B23" s="119" t="s">
        <v>42</v>
      </c>
      <c r="C23" s="134" t="s">
        <v>123</v>
      </c>
      <c r="D23" s="134" t="s">
        <v>110</v>
      </c>
      <c r="E23" s="134" t="s">
        <v>124</v>
      </c>
      <c r="F23" s="135">
        <v>10</v>
      </c>
      <c r="G23" s="135">
        <v>10</v>
      </c>
      <c r="H23" s="135">
        <v>10</v>
      </c>
      <c r="I23" s="135">
        <v>10</v>
      </c>
      <c r="J23" s="135">
        <v>1.3</v>
      </c>
      <c r="K23" s="135">
        <v>1.3</v>
      </c>
      <c r="L23" s="135">
        <v>2.5</v>
      </c>
      <c r="M23" s="135">
        <v>10</v>
      </c>
      <c r="N23" s="136" t="s">
        <v>304</v>
      </c>
      <c r="O23" s="136" t="s">
        <v>80</v>
      </c>
      <c r="P23" s="136" t="s">
        <v>334</v>
      </c>
      <c r="Q23" s="132"/>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c r="FY23" s="20"/>
      <c r="FZ23" s="20"/>
      <c r="GA23" s="20"/>
      <c r="GB23" s="20"/>
      <c r="GC23" s="20"/>
      <c r="GD23" s="20"/>
      <c r="GE23" s="20"/>
      <c r="GF23" s="20"/>
      <c r="GG23" s="20"/>
      <c r="GH23" s="20"/>
      <c r="GI23" s="20"/>
      <c r="GJ23" s="20"/>
      <c r="GK23" s="20"/>
      <c r="GL23" s="20"/>
      <c r="GM23" s="20"/>
      <c r="GN23" s="20"/>
      <c r="GO23" s="20"/>
      <c r="GP23" s="20"/>
      <c r="GQ23" s="20"/>
      <c r="GR23" s="20"/>
      <c r="GS23" s="20"/>
      <c r="GT23" s="20"/>
      <c r="GU23" s="20"/>
      <c r="GV23" s="20"/>
      <c r="GW23" s="20"/>
      <c r="GX23" s="20"/>
      <c r="GY23" s="20"/>
      <c r="GZ23" s="20"/>
      <c r="HA23" s="20"/>
      <c r="HB23" s="20"/>
      <c r="HC23" s="20"/>
      <c r="HD23" s="20"/>
      <c r="HE23" s="20"/>
      <c r="HF23" s="20"/>
      <c r="HG23" s="20"/>
      <c r="HH23" s="20"/>
      <c r="HI23" s="20"/>
      <c r="HJ23" s="20"/>
      <c r="HK23" s="20"/>
      <c r="HL23" s="20"/>
      <c r="HM23" s="20"/>
      <c r="HN23" s="20"/>
      <c r="HO23" s="20"/>
      <c r="HP23" s="20"/>
      <c r="HQ23" s="20"/>
      <c r="HR23" s="20"/>
      <c r="HS23" s="20"/>
      <c r="HT23" s="20"/>
      <c r="HU23" s="20"/>
      <c r="HV23" s="20"/>
      <c r="HW23" s="20"/>
      <c r="HX23" s="20"/>
      <c r="HY23" s="20"/>
      <c r="HZ23" s="20"/>
      <c r="IA23" s="20"/>
      <c r="IB23" s="20"/>
      <c r="IC23" s="20"/>
      <c r="ID23" s="20"/>
      <c r="IE23" s="20"/>
      <c r="IF23" s="20"/>
      <c r="IG23" s="20"/>
      <c r="IH23" s="20"/>
      <c r="II23" s="20"/>
      <c r="IJ23" s="20"/>
      <c r="IK23" s="20"/>
      <c r="IL23" s="20"/>
      <c r="IM23" s="20"/>
      <c r="IN23" s="20"/>
      <c r="IO23" s="20"/>
      <c r="IP23" s="20"/>
      <c r="IQ23" s="20"/>
      <c r="IR23" s="20"/>
      <c r="IS23" s="20"/>
      <c r="IT23" s="20"/>
      <c r="IU23" s="20"/>
      <c r="IV23" s="20"/>
      <c r="IW23" s="20"/>
      <c r="IX23" s="20"/>
      <c r="IY23" s="20"/>
      <c r="IZ23" s="20"/>
      <c r="JA23" s="20"/>
      <c r="JB23" s="20"/>
      <c r="JC23" s="20"/>
      <c r="JD23" s="20"/>
      <c r="JE23" s="20"/>
      <c r="JF23" s="20"/>
      <c r="JG23" s="20"/>
      <c r="JH23" s="20"/>
      <c r="JI23" s="20"/>
      <c r="JJ23" s="20"/>
      <c r="JK23" s="20"/>
      <c r="JL23" s="20"/>
      <c r="JM23" s="20"/>
      <c r="JN23" s="20"/>
      <c r="JO23" s="20"/>
      <c r="JP23" s="20"/>
      <c r="JQ23" s="20"/>
      <c r="JR23" s="20"/>
      <c r="JS23" s="20"/>
      <c r="JT23" s="20"/>
      <c r="JU23" s="20"/>
      <c r="JV23" s="20"/>
      <c r="JW23" s="20"/>
      <c r="JX23" s="20"/>
      <c r="JY23" s="20"/>
      <c r="JZ23" s="20"/>
      <c r="KA23" s="20"/>
      <c r="KB23" s="20"/>
      <c r="KC23" s="20"/>
      <c r="KD23" s="20"/>
      <c r="KE23" s="20"/>
      <c r="KF23" s="20"/>
      <c r="KG23" s="20"/>
      <c r="KH23" s="20"/>
      <c r="KI23" s="20"/>
      <c r="KJ23" s="20"/>
      <c r="KK23" s="20"/>
    </row>
    <row r="24" spans="1:297" ht="16" x14ac:dyDescent="0.2">
      <c r="A24" s="315"/>
      <c r="B24" s="119"/>
      <c r="C24" s="134" t="s">
        <v>123</v>
      </c>
      <c r="D24" s="134" t="s">
        <v>110</v>
      </c>
      <c r="E24" s="134" t="s">
        <v>140</v>
      </c>
      <c r="F24" s="135">
        <v>81.099999999999994</v>
      </c>
      <c r="G24" s="135">
        <v>65.8</v>
      </c>
      <c r="H24" s="135">
        <v>74.2</v>
      </c>
      <c r="I24" s="135">
        <v>66.099999999999994</v>
      </c>
      <c r="J24" s="135">
        <v>56.8</v>
      </c>
      <c r="K24" s="135">
        <v>55.7</v>
      </c>
      <c r="L24" s="135">
        <v>71.3</v>
      </c>
      <c r="M24" s="135">
        <v>65.3</v>
      </c>
      <c r="N24" s="136" t="s">
        <v>158</v>
      </c>
      <c r="O24" s="136" t="s">
        <v>80</v>
      </c>
      <c r="P24" s="49" t="s">
        <v>332</v>
      </c>
      <c r="Q24" s="132" t="s">
        <v>335</v>
      </c>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20"/>
      <c r="EQ24" s="20"/>
      <c r="ER24" s="20"/>
      <c r="ES24" s="20"/>
      <c r="ET24" s="20"/>
      <c r="EU24" s="20"/>
      <c r="EV24" s="20"/>
      <c r="EW24" s="20"/>
      <c r="EX24" s="20"/>
      <c r="EY24" s="20"/>
      <c r="EZ24" s="20"/>
      <c r="FA24" s="20"/>
      <c r="FB24" s="20"/>
      <c r="FC24" s="20"/>
      <c r="FD24" s="20"/>
      <c r="FE24" s="20"/>
      <c r="FF24" s="20"/>
      <c r="FG24" s="20"/>
      <c r="FH24" s="20"/>
      <c r="FI24" s="20"/>
      <c r="FJ24" s="20"/>
      <c r="FK24" s="20"/>
      <c r="FL24" s="20"/>
      <c r="FM24" s="20"/>
      <c r="FN24" s="20"/>
      <c r="FO24" s="20"/>
      <c r="FP24" s="20"/>
      <c r="FQ24" s="20"/>
      <c r="FR24" s="20"/>
      <c r="FS24" s="20"/>
      <c r="FT24" s="20"/>
      <c r="FU24" s="20"/>
      <c r="FV24" s="20"/>
      <c r="FW24" s="20"/>
      <c r="FX24" s="20"/>
      <c r="FY24" s="20"/>
      <c r="FZ24" s="20"/>
      <c r="GA24" s="20"/>
      <c r="GB24" s="20"/>
      <c r="GC24" s="20"/>
      <c r="GD24" s="20"/>
      <c r="GE24" s="20"/>
      <c r="GF24" s="20"/>
      <c r="GG24" s="20"/>
      <c r="GH24" s="20"/>
      <c r="GI24" s="20"/>
      <c r="GJ24" s="20"/>
      <c r="GK24" s="20"/>
      <c r="GL24" s="20"/>
      <c r="GM24" s="20"/>
      <c r="GN24" s="20"/>
      <c r="GO24" s="20"/>
      <c r="GP24" s="20"/>
      <c r="GQ24" s="20"/>
      <c r="GR24" s="20"/>
      <c r="GS24" s="20"/>
      <c r="GT24" s="20"/>
      <c r="GU24" s="20"/>
      <c r="GV24" s="20"/>
      <c r="GW24" s="20"/>
      <c r="GX24" s="20"/>
      <c r="GY24" s="20"/>
      <c r="GZ24" s="20"/>
      <c r="HA24" s="20"/>
      <c r="HB24" s="20"/>
      <c r="HC24" s="20"/>
      <c r="HD24" s="20"/>
      <c r="HE24" s="20"/>
      <c r="HF24" s="20"/>
      <c r="HG24" s="20"/>
      <c r="HH24" s="20"/>
      <c r="HI24" s="20"/>
      <c r="HJ24" s="20"/>
      <c r="HK24" s="20"/>
      <c r="HL24" s="20"/>
      <c r="HM24" s="20"/>
      <c r="HN24" s="20"/>
      <c r="HO24" s="20"/>
      <c r="HP24" s="20"/>
      <c r="HQ24" s="20"/>
      <c r="HR24" s="20"/>
      <c r="HS24" s="20"/>
      <c r="HT24" s="20"/>
      <c r="HU24" s="20"/>
      <c r="HV24" s="20"/>
      <c r="HW24" s="20"/>
      <c r="HX24" s="20"/>
      <c r="HY24" s="20"/>
      <c r="HZ24" s="20"/>
      <c r="IA24" s="20"/>
      <c r="IB24" s="20"/>
      <c r="IC24" s="20"/>
      <c r="ID24" s="20"/>
      <c r="IE24" s="20"/>
      <c r="IF24" s="20"/>
      <c r="IG24" s="20"/>
      <c r="IH24" s="20"/>
      <c r="II24" s="20"/>
      <c r="IJ24" s="20"/>
      <c r="IK24" s="20"/>
      <c r="IL24" s="20"/>
      <c r="IM24" s="20"/>
      <c r="IN24" s="20"/>
      <c r="IO24" s="20"/>
      <c r="IP24" s="20"/>
      <c r="IQ24" s="20"/>
      <c r="IR24" s="20"/>
      <c r="IS24" s="20"/>
      <c r="IT24" s="20"/>
      <c r="IU24" s="20"/>
      <c r="IV24" s="20"/>
      <c r="IW24" s="20"/>
      <c r="IX24" s="20"/>
      <c r="IY24" s="20"/>
      <c r="IZ24" s="20"/>
      <c r="JA24" s="20"/>
      <c r="JB24" s="20"/>
      <c r="JC24" s="20"/>
      <c r="JD24" s="20"/>
      <c r="JE24" s="20"/>
      <c r="JF24" s="20"/>
      <c r="JG24" s="20"/>
      <c r="JH24" s="20"/>
      <c r="JI24" s="20"/>
      <c r="JJ24" s="20"/>
      <c r="JK24" s="20"/>
      <c r="JL24" s="20"/>
      <c r="JM24" s="20"/>
      <c r="JN24" s="20"/>
      <c r="JO24" s="20"/>
      <c r="JP24" s="20"/>
      <c r="JQ24" s="20"/>
      <c r="JR24" s="20"/>
      <c r="JS24" s="20"/>
      <c r="JT24" s="20"/>
      <c r="JU24" s="20"/>
      <c r="JV24" s="20"/>
      <c r="JW24" s="20"/>
      <c r="JX24" s="20"/>
      <c r="JY24" s="20"/>
      <c r="JZ24" s="20"/>
      <c r="KA24" s="20"/>
      <c r="KB24" s="20"/>
      <c r="KC24" s="20"/>
      <c r="KD24" s="20"/>
      <c r="KE24" s="20"/>
      <c r="KF24" s="20"/>
      <c r="KG24" s="20"/>
      <c r="KH24" s="20"/>
      <c r="KI24" s="20"/>
      <c r="KJ24" s="20"/>
      <c r="KK24" s="20"/>
    </row>
    <row r="25" spans="1:297" ht="16" x14ac:dyDescent="0.2">
      <c r="A25" s="315"/>
      <c r="B25" s="119" t="s">
        <v>102</v>
      </c>
      <c r="C25" s="119"/>
      <c r="D25" s="119" t="s">
        <v>110</v>
      </c>
      <c r="E25" s="119"/>
      <c r="F25" s="137">
        <v>1.4496812264614698E-2</v>
      </c>
      <c r="G25" s="137">
        <v>0.12852080874953054</v>
      </c>
      <c r="H25" s="137">
        <v>2.8291285900831659E-2</v>
      </c>
      <c r="I25" s="137">
        <v>1.7166347871089994E-3</v>
      </c>
      <c r="J25" s="137">
        <v>3.522157729377217E-2</v>
      </c>
      <c r="K25" s="137">
        <v>8.2847467788464024E-2</v>
      </c>
      <c r="L25" s="137">
        <v>2.9771737796170678E-2</v>
      </c>
      <c r="M25" s="137">
        <v>2.534326178823661E-2</v>
      </c>
      <c r="N25" s="49" t="s">
        <v>83</v>
      </c>
      <c r="O25" s="49" t="s">
        <v>14</v>
      </c>
      <c r="P25" s="49" t="s">
        <v>84</v>
      </c>
      <c r="Q25" s="132"/>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20"/>
      <c r="HC25" s="20"/>
      <c r="HD25" s="20"/>
      <c r="HE25" s="20"/>
      <c r="HF25" s="20"/>
      <c r="HG25" s="20"/>
      <c r="HH25" s="20"/>
      <c r="HI25" s="20"/>
      <c r="HJ25" s="20"/>
      <c r="HK25" s="20"/>
      <c r="HL25" s="20"/>
      <c r="HM25" s="20"/>
      <c r="HN25" s="20"/>
      <c r="HO25" s="20"/>
      <c r="HP25" s="20"/>
      <c r="HQ25" s="20"/>
      <c r="HR25" s="20"/>
      <c r="HS25" s="20"/>
      <c r="HT25" s="20"/>
      <c r="HU25" s="20"/>
      <c r="HV25" s="20"/>
      <c r="HW25" s="20"/>
      <c r="HX25" s="20"/>
      <c r="HY25" s="20"/>
      <c r="HZ25" s="20"/>
      <c r="IA25" s="20"/>
      <c r="IB25" s="20"/>
      <c r="IC25" s="20"/>
      <c r="ID25" s="20"/>
      <c r="IE25" s="20"/>
      <c r="IF25" s="20"/>
      <c r="IG25" s="20"/>
      <c r="IH25" s="20"/>
      <c r="II25" s="20"/>
      <c r="IJ25" s="20"/>
      <c r="IK25" s="20"/>
      <c r="IL25" s="20"/>
      <c r="IM25" s="20"/>
      <c r="IN25" s="20"/>
      <c r="IO25" s="20"/>
      <c r="IP25" s="20"/>
      <c r="IQ25" s="20"/>
      <c r="IR25" s="20"/>
      <c r="IS25" s="20"/>
      <c r="IT25" s="20"/>
      <c r="IU25" s="20"/>
      <c r="IV25" s="20"/>
      <c r="IW25" s="20"/>
      <c r="IX25" s="20"/>
      <c r="IY25" s="20"/>
      <c r="IZ25" s="20"/>
      <c r="JA25" s="20"/>
      <c r="JB25" s="20"/>
      <c r="JC25" s="20"/>
      <c r="JD25" s="20"/>
      <c r="JE25" s="20"/>
      <c r="JF25" s="20"/>
      <c r="JG25" s="20"/>
      <c r="JH25" s="20"/>
      <c r="JI25" s="20"/>
      <c r="JJ25" s="20"/>
      <c r="JK25" s="20"/>
      <c r="JL25" s="20"/>
      <c r="JM25" s="20"/>
      <c r="JN25" s="20"/>
      <c r="JO25" s="20"/>
      <c r="JP25" s="20"/>
      <c r="JQ25" s="20"/>
      <c r="JR25" s="20"/>
      <c r="JS25" s="20"/>
      <c r="JT25" s="20"/>
      <c r="JU25" s="20"/>
      <c r="JV25" s="20"/>
      <c r="JW25" s="20"/>
      <c r="JX25" s="20"/>
      <c r="JY25" s="20"/>
      <c r="JZ25" s="20"/>
      <c r="KA25" s="20"/>
      <c r="KB25" s="20"/>
      <c r="KC25" s="20"/>
      <c r="KD25" s="20"/>
      <c r="KE25" s="20"/>
      <c r="KF25" s="20"/>
      <c r="KG25" s="20"/>
      <c r="KH25" s="20"/>
      <c r="KI25" s="20"/>
      <c r="KJ25" s="20"/>
      <c r="KK25" s="20"/>
    </row>
    <row r="26" spans="1:297" ht="16" x14ac:dyDescent="0.2">
      <c r="A26" s="315"/>
      <c r="B26" s="119" t="s">
        <v>43</v>
      </c>
      <c r="C26" s="119"/>
      <c r="D26" s="119" t="s">
        <v>110</v>
      </c>
      <c r="E26" s="119"/>
      <c r="F26" s="137">
        <v>0.35147070435432404</v>
      </c>
      <c r="G26" s="137">
        <v>0.25279570842766858</v>
      </c>
      <c r="H26" s="137">
        <v>0.14390491021695584</v>
      </c>
      <c r="I26" s="137">
        <v>0.18244911496210642</v>
      </c>
      <c r="J26" s="137">
        <v>0.42860855705021172</v>
      </c>
      <c r="K26" s="137">
        <v>0.18047084710299308</v>
      </c>
      <c r="L26" s="137">
        <v>0.32944492030836076</v>
      </c>
      <c r="M26" s="137">
        <v>0.16470065355227445</v>
      </c>
      <c r="N26" s="49" t="s">
        <v>86</v>
      </c>
      <c r="O26" s="49" t="s">
        <v>14</v>
      </c>
      <c r="P26" s="49" t="s">
        <v>85</v>
      </c>
      <c r="Q26" s="132"/>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c r="HE26" s="20"/>
      <c r="HF26" s="20"/>
      <c r="HG26" s="20"/>
      <c r="HH26" s="20"/>
      <c r="HI26" s="20"/>
      <c r="HJ26" s="20"/>
      <c r="HK26" s="20"/>
      <c r="HL26" s="20"/>
      <c r="HM26" s="20"/>
      <c r="HN26" s="20"/>
      <c r="HO26" s="20"/>
      <c r="HP26" s="20"/>
      <c r="HQ26" s="20"/>
      <c r="HR26" s="20"/>
      <c r="HS26" s="20"/>
      <c r="HT26" s="20"/>
      <c r="HU26" s="20"/>
      <c r="HV26" s="20"/>
      <c r="HW26" s="20"/>
      <c r="HX26" s="20"/>
      <c r="HY26" s="20"/>
      <c r="HZ26" s="20"/>
      <c r="IA26" s="20"/>
      <c r="IB26" s="20"/>
      <c r="IC26" s="20"/>
      <c r="ID26" s="20"/>
      <c r="IE26" s="20"/>
      <c r="IF26" s="20"/>
      <c r="IG26" s="20"/>
      <c r="IH26" s="20"/>
      <c r="II26" s="20"/>
      <c r="IJ26" s="20"/>
      <c r="IK26" s="20"/>
      <c r="IL26" s="20"/>
      <c r="IM26" s="20"/>
      <c r="IN26" s="20"/>
      <c r="IO26" s="20"/>
      <c r="IP26" s="20"/>
      <c r="IQ26" s="20"/>
      <c r="IR26" s="20"/>
      <c r="IS26" s="20"/>
      <c r="IT26" s="20"/>
      <c r="IU26" s="20"/>
      <c r="IV26" s="20"/>
      <c r="IW26" s="20"/>
      <c r="IX26" s="20"/>
      <c r="IY26" s="20"/>
      <c r="IZ26" s="20"/>
      <c r="JA26" s="20"/>
      <c r="JB26" s="20"/>
      <c r="JC26" s="20"/>
      <c r="JD26" s="20"/>
      <c r="JE26" s="20"/>
      <c r="JF26" s="20"/>
      <c r="JG26" s="20"/>
      <c r="JH26" s="20"/>
      <c r="JI26" s="20"/>
      <c r="JJ26" s="20"/>
      <c r="JK26" s="20"/>
      <c r="JL26" s="20"/>
      <c r="JM26" s="20"/>
      <c r="JN26" s="20"/>
      <c r="JO26" s="20"/>
      <c r="JP26" s="20"/>
      <c r="JQ26" s="20"/>
      <c r="JR26" s="20"/>
      <c r="JS26" s="20"/>
      <c r="JT26" s="20"/>
      <c r="JU26" s="20"/>
      <c r="JV26" s="20"/>
      <c r="JW26" s="20"/>
      <c r="JX26" s="20"/>
      <c r="JY26" s="20"/>
      <c r="JZ26" s="20"/>
      <c r="KA26" s="20"/>
      <c r="KB26" s="20"/>
      <c r="KC26" s="20"/>
      <c r="KD26" s="20"/>
      <c r="KE26" s="20"/>
      <c r="KF26" s="20"/>
      <c r="KG26" s="20"/>
      <c r="KH26" s="20"/>
      <c r="KI26" s="20"/>
      <c r="KJ26" s="20"/>
      <c r="KK26" s="20"/>
    </row>
    <row r="27" spans="1:297" ht="16" x14ac:dyDescent="0.2">
      <c r="A27" s="315"/>
      <c r="B27" s="119"/>
      <c r="C27" s="119" t="s">
        <v>143</v>
      </c>
      <c r="D27" s="119" t="s">
        <v>110</v>
      </c>
      <c r="E27" s="119"/>
      <c r="F27" s="138">
        <v>0.36596751661893873</v>
      </c>
      <c r="G27" s="138">
        <v>0.38131651717719917</v>
      </c>
      <c r="H27" s="138">
        <v>0.1721961961177875</v>
      </c>
      <c r="I27" s="138">
        <v>0.1841657497492154</v>
      </c>
      <c r="J27" s="138">
        <v>0.4638301343439839</v>
      </c>
      <c r="K27" s="138">
        <v>0.26331831489145707</v>
      </c>
      <c r="L27" s="138">
        <v>0.35921665810453146</v>
      </c>
      <c r="M27" s="138">
        <v>0.19004391534051104</v>
      </c>
      <c r="N27" s="49" t="s">
        <v>144</v>
      </c>
      <c r="O27" s="49" t="s">
        <v>14</v>
      </c>
      <c r="P27" s="49" t="s">
        <v>332</v>
      </c>
      <c r="Q27" s="132"/>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c r="DV27" s="20"/>
      <c r="DW27" s="20"/>
      <c r="DX27" s="20"/>
      <c r="DY27" s="20"/>
      <c r="DZ27" s="20"/>
      <c r="EA27" s="20"/>
      <c r="EB27" s="20"/>
      <c r="EC27" s="20"/>
      <c r="ED27" s="20"/>
      <c r="EE27" s="20"/>
      <c r="EF27" s="20"/>
      <c r="EG27" s="20"/>
      <c r="EH27" s="20"/>
      <c r="EI27" s="20"/>
      <c r="EJ27" s="20"/>
      <c r="EK27" s="20"/>
      <c r="EL27" s="20"/>
      <c r="EM27" s="20"/>
      <c r="EN27" s="20"/>
      <c r="EO27" s="20"/>
      <c r="EP27" s="20"/>
      <c r="EQ27" s="20"/>
      <c r="ER27" s="20"/>
      <c r="ES27" s="20"/>
      <c r="ET27" s="20"/>
      <c r="EU27" s="20"/>
      <c r="EV27" s="20"/>
      <c r="EW27" s="20"/>
      <c r="EX27" s="20"/>
      <c r="EY27" s="20"/>
      <c r="EZ27" s="20"/>
      <c r="FA27" s="20"/>
      <c r="FB27" s="20"/>
      <c r="FC27" s="20"/>
      <c r="FD27" s="20"/>
      <c r="FE27" s="20"/>
      <c r="FF27" s="20"/>
      <c r="FG27" s="20"/>
      <c r="FH27" s="20"/>
      <c r="FI27" s="20"/>
      <c r="FJ27" s="20"/>
      <c r="FK27" s="20"/>
      <c r="FL27" s="20"/>
      <c r="FM27" s="20"/>
      <c r="FN27" s="20"/>
      <c r="FO27" s="20"/>
      <c r="FP27" s="20"/>
      <c r="FQ27" s="20"/>
      <c r="FR27" s="20"/>
      <c r="FS27" s="20"/>
      <c r="FT27" s="20"/>
      <c r="FU27" s="20"/>
      <c r="FV27" s="20"/>
      <c r="FW27" s="20"/>
      <c r="FX27" s="20"/>
      <c r="FY27" s="20"/>
      <c r="FZ27" s="20"/>
      <c r="GA27" s="20"/>
      <c r="GB27" s="20"/>
      <c r="GC27" s="20"/>
      <c r="GD27" s="20"/>
      <c r="GE27" s="20"/>
      <c r="GF27" s="20"/>
      <c r="GG27" s="20"/>
      <c r="GH27" s="20"/>
      <c r="GI27" s="20"/>
      <c r="GJ27" s="20"/>
      <c r="GK27" s="20"/>
      <c r="GL27" s="20"/>
      <c r="GM27" s="20"/>
      <c r="GN27" s="20"/>
      <c r="GO27" s="20"/>
      <c r="GP27" s="20"/>
      <c r="GQ27" s="20"/>
      <c r="GR27" s="20"/>
      <c r="GS27" s="20"/>
      <c r="GT27" s="20"/>
      <c r="GU27" s="20"/>
      <c r="GV27" s="20"/>
      <c r="GW27" s="20"/>
      <c r="GX27" s="20"/>
      <c r="GY27" s="20"/>
      <c r="GZ27" s="20"/>
      <c r="HA27" s="20"/>
      <c r="HB27" s="20"/>
      <c r="HC27" s="20"/>
      <c r="HD27" s="20"/>
      <c r="HE27" s="20"/>
      <c r="HF27" s="20"/>
      <c r="HG27" s="20"/>
      <c r="HH27" s="20"/>
      <c r="HI27" s="20"/>
      <c r="HJ27" s="20"/>
      <c r="HK27" s="20"/>
      <c r="HL27" s="20"/>
      <c r="HM27" s="20"/>
      <c r="HN27" s="20"/>
      <c r="HO27" s="20"/>
      <c r="HP27" s="20"/>
      <c r="HQ27" s="20"/>
      <c r="HR27" s="20"/>
      <c r="HS27" s="20"/>
      <c r="HT27" s="20"/>
      <c r="HU27" s="20"/>
      <c r="HV27" s="20"/>
      <c r="HW27" s="20"/>
      <c r="HX27" s="20"/>
      <c r="HY27" s="20"/>
      <c r="HZ27" s="20"/>
      <c r="IA27" s="20"/>
      <c r="IB27" s="20"/>
      <c r="IC27" s="20"/>
      <c r="ID27" s="20"/>
      <c r="IE27" s="20"/>
      <c r="IF27" s="20"/>
      <c r="IG27" s="20"/>
      <c r="IH27" s="20"/>
      <c r="II27" s="20"/>
      <c r="IJ27" s="20"/>
      <c r="IK27" s="20"/>
      <c r="IL27" s="20"/>
      <c r="IM27" s="20"/>
      <c r="IN27" s="20"/>
      <c r="IO27" s="20"/>
      <c r="IP27" s="20"/>
      <c r="IQ27" s="20"/>
      <c r="IR27" s="20"/>
      <c r="IS27" s="20"/>
      <c r="IT27" s="20"/>
      <c r="IU27" s="20"/>
      <c r="IV27" s="20"/>
      <c r="IW27" s="20"/>
      <c r="IX27" s="20"/>
      <c r="IY27" s="20"/>
      <c r="IZ27" s="20"/>
      <c r="JA27" s="20"/>
      <c r="JB27" s="20"/>
      <c r="JC27" s="20"/>
      <c r="JD27" s="20"/>
      <c r="JE27" s="20"/>
      <c r="JF27" s="20"/>
      <c r="JG27" s="20"/>
      <c r="JH27" s="20"/>
      <c r="JI27" s="20"/>
      <c r="JJ27" s="20"/>
      <c r="JK27" s="20"/>
      <c r="JL27" s="20"/>
      <c r="JM27" s="20"/>
      <c r="JN27" s="20"/>
      <c r="JO27" s="20"/>
      <c r="JP27" s="20"/>
      <c r="JQ27" s="20"/>
      <c r="JR27" s="20"/>
      <c r="JS27" s="20"/>
      <c r="JT27" s="20"/>
      <c r="JU27" s="20"/>
      <c r="JV27" s="20"/>
      <c r="JW27" s="20"/>
      <c r="JX27" s="20"/>
      <c r="JY27" s="20"/>
      <c r="JZ27" s="20"/>
      <c r="KA27" s="20"/>
      <c r="KB27" s="20"/>
      <c r="KC27" s="20"/>
      <c r="KD27" s="20"/>
      <c r="KE27" s="20"/>
      <c r="KF27" s="20"/>
      <c r="KG27" s="20"/>
      <c r="KH27" s="20"/>
      <c r="KI27" s="20"/>
      <c r="KJ27" s="20"/>
      <c r="KK27" s="20"/>
    </row>
    <row r="28" spans="1:297" ht="16" x14ac:dyDescent="0.2">
      <c r="A28" s="315"/>
      <c r="B28" s="119" t="s">
        <v>44</v>
      </c>
      <c r="C28" s="119" t="s">
        <v>125</v>
      </c>
      <c r="D28" s="119" t="s">
        <v>110</v>
      </c>
      <c r="E28" s="119"/>
      <c r="F28" s="117">
        <v>0.26947836230891975</v>
      </c>
      <c r="G28" s="117">
        <v>0.26947836230891975</v>
      </c>
      <c r="H28" s="117">
        <v>0.26947836230891975</v>
      </c>
      <c r="I28" s="117">
        <v>0.26947836230891975</v>
      </c>
      <c r="J28" s="117">
        <v>0.26947836230891975</v>
      </c>
      <c r="K28" s="117">
        <v>0.26947836230891975</v>
      </c>
      <c r="L28" s="117">
        <v>0.26947836230891975</v>
      </c>
      <c r="M28" s="117">
        <v>0.26947836230891975</v>
      </c>
      <c r="N28" s="49" t="s">
        <v>87</v>
      </c>
      <c r="O28" s="49" t="s">
        <v>14</v>
      </c>
      <c r="P28" s="49" t="s">
        <v>332</v>
      </c>
      <c r="Q28" s="132"/>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c r="DV28" s="20"/>
      <c r="DW28" s="20"/>
      <c r="DX28" s="20"/>
      <c r="DY28" s="20"/>
      <c r="DZ28" s="20"/>
      <c r="EA28" s="20"/>
      <c r="EB28" s="20"/>
      <c r="EC28" s="20"/>
      <c r="ED28" s="20"/>
      <c r="EE28" s="20"/>
      <c r="EF28" s="20"/>
      <c r="EG28" s="20"/>
      <c r="EH28" s="20"/>
      <c r="EI28" s="20"/>
      <c r="EJ28" s="20"/>
      <c r="EK28" s="20"/>
      <c r="EL28" s="20"/>
      <c r="EM28" s="20"/>
      <c r="EN28" s="20"/>
      <c r="EO28" s="20"/>
      <c r="EP28" s="20"/>
      <c r="EQ28" s="20"/>
      <c r="ER28" s="20"/>
      <c r="ES28" s="20"/>
      <c r="ET28" s="20"/>
      <c r="EU28" s="20"/>
      <c r="EV28" s="20"/>
      <c r="EW28" s="20"/>
      <c r="EX28" s="20"/>
      <c r="EY28" s="20"/>
      <c r="EZ28" s="20"/>
      <c r="FA28" s="20"/>
      <c r="FB28" s="20"/>
      <c r="FC28" s="20"/>
      <c r="FD28" s="20"/>
      <c r="FE28" s="20"/>
      <c r="FF28" s="20"/>
      <c r="FG28" s="20"/>
      <c r="FH28" s="20"/>
      <c r="FI28" s="20"/>
      <c r="FJ28" s="20"/>
      <c r="FK28" s="20"/>
      <c r="FL28" s="20"/>
      <c r="FM28" s="20"/>
      <c r="FN28" s="20"/>
      <c r="FO28" s="20"/>
      <c r="FP28" s="20"/>
      <c r="FQ28" s="20"/>
      <c r="FR28" s="20"/>
      <c r="FS28" s="20"/>
      <c r="FT28" s="20"/>
      <c r="FU28" s="20"/>
      <c r="FV28" s="20"/>
      <c r="FW28" s="20"/>
      <c r="FX28" s="20"/>
      <c r="FY28" s="20"/>
      <c r="FZ28" s="20"/>
      <c r="GA28" s="20"/>
      <c r="GB28" s="20"/>
      <c r="GC28" s="20"/>
      <c r="GD28" s="20"/>
      <c r="GE28" s="20"/>
      <c r="GF28" s="20"/>
      <c r="GG28" s="20"/>
      <c r="GH28" s="20"/>
      <c r="GI28" s="20"/>
      <c r="GJ28" s="20"/>
      <c r="GK28" s="20"/>
      <c r="GL28" s="20"/>
      <c r="GM28" s="20"/>
      <c r="GN28" s="20"/>
      <c r="GO28" s="20"/>
      <c r="GP28" s="20"/>
      <c r="GQ28" s="20"/>
      <c r="GR28" s="20"/>
      <c r="GS28" s="20"/>
      <c r="GT28" s="20"/>
      <c r="GU28" s="20"/>
      <c r="GV28" s="20"/>
      <c r="GW28" s="20"/>
      <c r="GX28" s="20"/>
      <c r="GY28" s="20"/>
      <c r="GZ28" s="20"/>
      <c r="HA28" s="20"/>
      <c r="HB28" s="20"/>
      <c r="HC28" s="20"/>
      <c r="HD28" s="20"/>
      <c r="HE28" s="20"/>
      <c r="HF28" s="20"/>
      <c r="HG28" s="20"/>
      <c r="HH28" s="20"/>
      <c r="HI28" s="20"/>
      <c r="HJ28" s="20"/>
      <c r="HK28" s="20"/>
      <c r="HL28" s="20"/>
      <c r="HM28" s="20"/>
      <c r="HN28" s="20"/>
      <c r="HO28" s="20"/>
      <c r="HP28" s="20"/>
      <c r="HQ28" s="20"/>
      <c r="HR28" s="20"/>
      <c r="HS28" s="20"/>
      <c r="HT28" s="20"/>
      <c r="HU28" s="20"/>
      <c r="HV28" s="20"/>
      <c r="HW28" s="20"/>
      <c r="HX28" s="20"/>
      <c r="HY28" s="20"/>
      <c r="HZ28" s="20"/>
      <c r="IA28" s="20"/>
      <c r="IB28" s="20"/>
      <c r="IC28" s="20"/>
      <c r="ID28" s="20"/>
      <c r="IE28" s="20"/>
      <c r="IF28" s="20"/>
      <c r="IG28" s="20"/>
      <c r="IH28" s="20"/>
      <c r="II28" s="20"/>
      <c r="IJ28" s="20"/>
      <c r="IK28" s="20"/>
      <c r="IL28" s="20"/>
      <c r="IM28" s="20"/>
      <c r="IN28" s="20"/>
      <c r="IO28" s="20"/>
      <c r="IP28" s="20"/>
      <c r="IQ28" s="20"/>
      <c r="IR28" s="20"/>
      <c r="IS28" s="20"/>
      <c r="IT28" s="20"/>
      <c r="IU28" s="20"/>
      <c r="IV28" s="20"/>
      <c r="IW28" s="20"/>
      <c r="IX28" s="20"/>
      <c r="IY28" s="20"/>
      <c r="IZ28" s="20"/>
      <c r="JA28" s="20"/>
      <c r="JB28" s="20"/>
      <c r="JC28" s="20"/>
      <c r="JD28" s="20"/>
      <c r="JE28" s="20"/>
      <c r="JF28" s="20"/>
      <c r="JG28" s="20"/>
      <c r="JH28" s="20"/>
      <c r="JI28" s="20"/>
      <c r="JJ28" s="20"/>
      <c r="JK28" s="20"/>
      <c r="JL28" s="20"/>
      <c r="JM28" s="20"/>
      <c r="JN28" s="20"/>
      <c r="JO28" s="20"/>
      <c r="JP28" s="20"/>
      <c r="JQ28" s="20"/>
      <c r="JR28" s="20"/>
      <c r="JS28" s="20"/>
      <c r="JT28" s="20"/>
      <c r="JU28" s="20"/>
      <c r="JV28" s="20"/>
      <c r="JW28" s="20"/>
      <c r="JX28" s="20"/>
      <c r="JY28" s="20"/>
      <c r="JZ28" s="20"/>
      <c r="KA28" s="20"/>
      <c r="KB28" s="20"/>
      <c r="KC28" s="20"/>
      <c r="KD28" s="20"/>
      <c r="KE28" s="20"/>
      <c r="KF28" s="20"/>
      <c r="KG28" s="20"/>
      <c r="KH28" s="20"/>
      <c r="KI28" s="20"/>
      <c r="KJ28" s="20"/>
      <c r="KK28" s="20"/>
    </row>
    <row r="29" spans="1:297" ht="16" x14ac:dyDescent="0.2">
      <c r="A29" s="315"/>
      <c r="B29" s="119" t="s">
        <v>45</v>
      </c>
      <c r="C29" s="119"/>
      <c r="D29" s="119" t="s">
        <v>110</v>
      </c>
      <c r="E29" s="119"/>
      <c r="F29" s="117">
        <v>9.5129375951293795E-13</v>
      </c>
      <c r="G29" s="117">
        <v>9.5129375951293795E-13</v>
      </c>
      <c r="H29" s="117">
        <v>9.5129375951293795E-13</v>
      </c>
      <c r="I29" s="117">
        <v>9.5129375951293795E-13</v>
      </c>
      <c r="J29" s="117">
        <v>9.5129375951293795E-13</v>
      </c>
      <c r="K29" s="117">
        <v>9.5129375951293795E-13</v>
      </c>
      <c r="L29" s="117">
        <v>9.5129375951293795E-13</v>
      </c>
      <c r="M29" s="117">
        <v>9.5129375951293795E-13</v>
      </c>
      <c r="N29" s="49" t="s">
        <v>90</v>
      </c>
      <c r="O29" s="49" t="s">
        <v>78</v>
      </c>
      <c r="P29" s="49" t="s">
        <v>332</v>
      </c>
      <c r="Q29" s="132"/>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c r="DI29" s="20"/>
      <c r="DJ29" s="20"/>
      <c r="DK29" s="20"/>
      <c r="DL29" s="20"/>
      <c r="DM29" s="20"/>
      <c r="DN29" s="20"/>
      <c r="DO29" s="20"/>
      <c r="DP29" s="20"/>
      <c r="DQ29" s="20"/>
      <c r="DR29" s="20"/>
      <c r="DS29" s="20"/>
      <c r="DT29" s="20"/>
      <c r="DU29" s="20"/>
      <c r="DV29" s="20"/>
      <c r="DW29" s="20"/>
      <c r="DX29" s="20"/>
      <c r="DY29" s="20"/>
      <c r="DZ29" s="20"/>
      <c r="EA29" s="20"/>
      <c r="EB29" s="20"/>
      <c r="EC29" s="20"/>
      <c r="ED29" s="20"/>
      <c r="EE29" s="20"/>
      <c r="EF29" s="20"/>
      <c r="EG29" s="20"/>
      <c r="EH29" s="20"/>
      <c r="EI29" s="20"/>
      <c r="EJ29" s="20"/>
      <c r="EK29" s="20"/>
      <c r="EL29" s="20"/>
      <c r="EM29" s="20"/>
      <c r="EN29" s="20"/>
      <c r="EO29" s="20"/>
      <c r="EP29" s="20"/>
      <c r="EQ29" s="20"/>
      <c r="ER29" s="20"/>
      <c r="ES29" s="20"/>
      <c r="ET29" s="20"/>
      <c r="EU29" s="20"/>
      <c r="EV29" s="20"/>
      <c r="EW29" s="20"/>
      <c r="EX29" s="20"/>
      <c r="EY29" s="20"/>
      <c r="EZ29" s="20"/>
      <c r="FA29" s="20"/>
      <c r="FB29" s="20"/>
      <c r="FC29" s="20"/>
      <c r="FD29" s="20"/>
      <c r="FE29" s="20"/>
      <c r="FF29" s="20"/>
      <c r="FG29" s="20"/>
      <c r="FH29" s="20"/>
      <c r="FI29" s="20"/>
      <c r="FJ29" s="20"/>
      <c r="FK29" s="20"/>
      <c r="FL29" s="20"/>
      <c r="FM29" s="20"/>
      <c r="FN29" s="20"/>
      <c r="FO29" s="20"/>
      <c r="FP29" s="20"/>
      <c r="FQ29" s="20"/>
      <c r="FR29" s="20"/>
      <c r="FS29" s="20"/>
      <c r="FT29" s="20"/>
      <c r="FU29" s="20"/>
      <c r="FV29" s="20"/>
      <c r="FW29" s="20"/>
      <c r="FX29" s="20"/>
      <c r="FY29" s="20"/>
      <c r="FZ29" s="20"/>
      <c r="GA29" s="20"/>
      <c r="GB29" s="20"/>
      <c r="GC29" s="20"/>
      <c r="GD29" s="20"/>
      <c r="GE29" s="20"/>
      <c r="GF29" s="20"/>
      <c r="GG29" s="20"/>
      <c r="GH29" s="20"/>
      <c r="GI29" s="20"/>
      <c r="GJ29" s="20"/>
      <c r="GK29" s="20"/>
      <c r="GL29" s="20"/>
      <c r="GM29" s="20"/>
      <c r="GN29" s="20"/>
      <c r="GO29" s="20"/>
      <c r="GP29" s="20"/>
      <c r="GQ29" s="20"/>
      <c r="GR29" s="20"/>
      <c r="GS29" s="20"/>
      <c r="GT29" s="20"/>
      <c r="GU29" s="20"/>
      <c r="GV29" s="20"/>
      <c r="GW29" s="20"/>
      <c r="GX29" s="20"/>
      <c r="GY29" s="20"/>
      <c r="GZ29" s="20"/>
      <c r="HA29" s="20"/>
      <c r="HB29" s="20"/>
      <c r="HC29" s="20"/>
      <c r="HD29" s="20"/>
      <c r="HE29" s="20"/>
      <c r="HF29" s="20"/>
      <c r="HG29" s="20"/>
      <c r="HH29" s="20"/>
      <c r="HI29" s="20"/>
      <c r="HJ29" s="20"/>
      <c r="HK29" s="20"/>
      <c r="HL29" s="20"/>
      <c r="HM29" s="20"/>
      <c r="HN29" s="20"/>
      <c r="HO29" s="20"/>
      <c r="HP29" s="20"/>
      <c r="HQ29" s="20"/>
      <c r="HR29" s="20"/>
      <c r="HS29" s="20"/>
      <c r="HT29" s="20"/>
      <c r="HU29" s="20"/>
      <c r="HV29" s="20"/>
      <c r="HW29" s="20"/>
      <c r="HX29" s="20"/>
      <c r="HY29" s="20"/>
      <c r="HZ29" s="20"/>
      <c r="IA29" s="20"/>
      <c r="IB29" s="20"/>
      <c r="IC29" s="20"/>
      <c r="ID29" s="20"/>
      <c r="IE29" s="20"/>
      <c r="IF29" s="20"/>
      <c r="IG29" s="20"/>
      <c r="IH29" s="20"/>
      <c r="II29" s="20"/>
      <c r="IJ29" s="20"/>
      <c r="IK29" s="20"/>
      <c r="IL29" s="20"/>
      <c r="IM29" s="20"/>
      <c r="IN29" s="20"/>
      <c r="IO29" s="20"/>
      <c r="IP29" s="20"/>
      <c r="IQ29" s="20"/>
      <c r="IR29" s="20"/>
      <c r="IS29" s="20"/>
      <c r="IT29" s="20"/>
      <c r="IU29" s="20"/>
      <c r="IV29" s="20"/>
      <c r="IW29" s="20"/>
      <c r="IX29" s="20"/>
      <c r="IY29" s="20"/>
      <c r="IZ29" s="20"/>
      <c r="JA29" s="20"/>
      <c r="JB29" s="20"/>
      <c r="JC29" s="20"/>
      <c r="JD29" s="20"/>
      <c r="JE29" s="20"/>
      <c r="JF29" s="20"/>
      <c r="JG29" s="20"/>
      <c r="JH29" s="20"/>
      <c r="JI29" s="20"/>
      <c r="JJ29" s="20"/>
      <c r="JK29" s="20"/>
      <c r="JL29" s="20"/>
      <c r="JM29" s="20"/>
      <c r="JN29" s="20"/>
      <c r="JO29" s="20"/>
      <c r="JP29" s="20"/>
      <c r="JQ29" s="20"/>
      <c r="JR29" s="20"/>
      <c r="JS29" s="20"/>
      <c r="JT29" s="20"/>
      <c r="JU29" s="20"/>
      <c r="JV29" s="20"/>
      <c r="JW29" s="20"/>
      <c r="JX29" s="20"/>
      <c r="JY29" s="20"/>
      <c r="JZ29" s="20"/>
      <c r="KA29" s="20"/>
      <c r="KB29" s="20"/>
      <c r="KC29" s="20"/>
      <c r="KD29" s="20"/>
      <c r="KE29" s="20"/>
      <c r="KF29" s="20"/>
      <c r="KG29" s="20"/>
      <c r="KH29" s="20"/>
      <c r="KI29" s="20"/>
      <c r="KJ29" s="20"/>
      <c r="KK29" s="20"/>
    </row>
    <row r="30" spans="1:297" ht="16" x14ac:dyDescent="0.2">
      <c r="A30" s="315"/>
      <c r="B30" s="119" t="s">
        <v>46</v>
      </c>
      <c r="C30" s="119"/>
      <c r="D30" s="119" t="s">
        <v>110</v>
      </c>
      <c r="E30" s="119"/>
      <c r="F30" s="117">
        <v>196751132562.48169</v>
      </c>
      <c r="G30" s="117">
        <v>232770200000</v>
      </c>
      <c r="H30" s="117">
        <v>115430499144.41551</v>
      </c>
      <c r="I30" s="117">
        <v>272246800000</v>
      </c>
      <c r="J30" s="117">
        <v>224777357080.85178</v>
      </c>
      <c r="K30" s="117">
        <v>1668488490911.5991</v>
      </c>
      <c r="L30" s="117">
        <v>968920300.65213537</v>
      </c>
      <c r="M30" s="117">
        <v>10565999999.999998</v>
      </c>
      <c r="N30" s="49" t="s">
        <v>91</v>
      </c>
      <c r="O30" s="49" t="s">
        <v>92</v>
      </c>
      <c r="P30" s="49" t="s">
        <v>332</v>
      </c>
      <c r="Q30" s="132"/>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c r="DI30" s="20"/>
      <c r="DJ30" s="20"/>
      <c r="DK30" s="20"/>
      <c r="DL30" s="20"/>
      <c r="DM30" s="20"/>
      <c r="DN30" s="20"/>
      <c r="DO30" s="20"/>
      <c r="DP30" s="20"/>
      <c r="DQ30" s="20"/>
      <c r="DR30" s="20"/>
      <c r="DS30" s="20"/>
      <c r="DT30" s="20"/>
      <c r="DU30" s="20"/>
      <c r="DV30" s="20"/>
      <c r="DW30" s="20"/>
      <c r="DX30" s="20"/>
      <c r="DY30" s="20"/>
      <c r="DZ30" s="20"/>
      <c r="EA30" s="20"/>
      <c r="EB30" s="20"/>
      <c r="EC30" s="20"/>
      <c r="ED30" s="20"/>
      <c r="EE30" s="20"/>
      <c r="EF30" s="20"/>
      <c r="EG30" s="20"/>
      <c r="EH30" s="20"/>
      <c r="EI30" s="20"/>
      <c r="EJ30" s="20"/>
      <c r="EK30" s="20"/>
      <c r="EL30" s="20"/>
      <c r="EM30" s="20"/>
      <c r="EN30" s="20"/>
      <c r="EO30" s="20"/>
      <c r="EP30" s="20"/>
      <c r="EQ30" s="20"/>
      <c r="ER30" s="20"/>
      <c r="ES30" s="20"/>
      <c r="ET30" s="20"/>
      <c r="EU30" s="20"/>
      <c r="EV30" s="20"/>
      <c r="EW30" s="20"/>
      <c r="EX30" s="20"/>
      <c r="EY30" s="20"/>
      <c r="EZ30" s="20"/>
      <c r="FA30" s="20"/>
      <c r="FB30" s="20"/>
      <c r="FC30" s="20"/>
      <c r="FD30" s="20"/>
      <c r="FE30" s="20"/>
      <c r="FF30" s="20"/>
      <c r="FG30" s="20"/>
      <c r="FH30" s="20"/>
      <c r="FI30" s="20"/>
      <c r="FJ30" s="20"/>
      <c r="FK30" s="20"/>
      <c r="FL30" s="20"/>
      <c r="FM30" s="20"/>
      <c r="FN30" s="20"/>
      <c r="FO30" s="20"/>
      <c r="FP30" s="20"/>
      <c r="FQ30" s="20"/>
      <c r="FR30" s="20"/>
      <c r="FS30" s="20"/>
      <c r="FT30" s="20"/>
      <c r="FU30" s="20"/>
      <c r="FV30" s="20"/>
      <c r="FW30" s="20"/>
      <c r="FX30" s="20"/>
      <c r="FY30" s="20"/>
      <c r="FZ30" s="20"/>
      <c r="GA30" s="20"/>
      <c r="GB30" s="20"/>
      <c r="GC30" s="20"/>
      <c r="GD30" s="20"/>
      <c r="GE30" s="20"/>
      <c r="GF30" s="20"/>
      <c r="GG30" s="20"/>
      <c r="GH30" s="20"/>
      <c r="GI30" s="20"/>
      <c r="GJ30" s="20"/>
      <c r="GK30" s="20"/>
      <c r="GL30" s="20"/>
      <c r="GM30" s="20"/>
      <c r="GN30" s="20"/>
      <c r="GO30" s="20"/>
      <c r="GP30" s="20"/>
      <c r="GQ30" s="20"/>
      <c r="GR30" s="20"/>
      <c r="GS30" s="20"/>
      <c r="GT30" s="20"/>
      <c r="GU30" s="20"/>
      <c r="GV30" s="20"/>
      <c r="GW30" s="20"/>
      <c r="GX30" s="20"/>
      <c r="GY30" s="20"/>
      <c r="GZ30" s="20"/>
      <c r="HA30" s="20"/>
      <c r="HB30" s="20"/>
      <c r="HC30" s="20"/>
      <c r="HD30" s="20"/>
      <c r="HE30" s="20"/>
      <c r="HF30" s="20"/>
      <c r="HG30" s="20"/>
      <c r="HH30" s="20"/>
      <c r="HI30" s="20"/>
      <c r="HJ30" s="20"/>
      <c r="HK30" s="20"/>
      <c r="HL30" s="20"/>
      <c r="HM30" s="20"/>
      <c r="HN30" s="20"/>
      <c r="HO30" s="20"/>
      <c r="HP30" s="20"/>
      <c r="HQ30" s="20"/>
      <c r="HR30" s="20"/>
      <c r="HS30" s="20"/>
      <c r="HT30" s="20"/>
      <c r="HU30" s="20"/>
      <c r="HV30" s="20"/>
      <c r="HW30" s="20"/>
      <c r="HX30" s="20"/>
      <c r="HY30" s="20"/>
      <c r="HZ30" s="20"/>
      <c r="IA30" s="20"/>
      <c r="IB30" s="20"/>
      <c r="IC30" s="20"/>
      <c r="ID30" s="20"/>
      <c r="IE30" s="20"/>
      <c r="IF30" s="20"/>
      <c r="IG30" s="20"/>
      <c r="IH30" s="20"/>
      <c r="II30" s="20"/>
      <c r="IJ30" s="20"/>
      <c r="IK30" s="20"/>
      <c r="IL30" s="20"/>
      <c r="IM30" s="20"/>
      <c r="IN30" s="20"/>
      <c r="IO30" s="20"/>
      <c r="IP30" s="20"/>
      <c r="IQ30" s="20"/>
      <c r="IR30" s="20"/>
      <c r="IS30" s="20"/>
      <c r="IT30" s="20"/>
      <c r="IU30" s="20"/>
      <c r="IV30" s="20"/>
      <c r="IW30" s="20"/>
      <c r="IX30" s="20"/>
      <c r="IY30" s="20"/>
      <c r="IZ30" s="20"/>
      <c r="JA30" s="20"/>
      <c r="JB30" s="20"/>
      <c r="JC30" s="20"/>
      <c r="JD30" s="20"/>
      <c r="JE30" s="20"/>
      <c r="JF30" s="20"/>
      <c r="JG30" s="20"/>
      <c r="JH30" s="20"/>
      <c r="JI30" s="20"/>
      <c r="JJ30" s="20"/>
      <c r="JK30" s="20"/>
      <c r="JL30" s="20"/>
      <c r="JM30" s="20"/>
      <c r="JN30" s="20"/>
      <c r="JO30" s="20"/>
      <c r="JP30" s="20"/>
      <c r="JQ30" s="20"/>
      <c r="JR30" s="20"/>
      <c r="JS30" s="20"/>
      <c r="JT30" s="20"/>
      <c r="JU30" s="20"/>
      <c r="JV30" s="20"/>
      <c r="JW30" s="20"/>
      <c r="JX30" s="20"/>
      <c r="JY30" s="20"/>
      <c r="JZ30" s="20"/>
      <c r="KA30" s="20"/>
      <c r="KB30" s="20"/>
      <c r="KC30" s="20"/>
      <c r="KD30" s="20"/>
      <c r="KE30" s="20"/>
      <c r="KF30" s="20"/>
      <c r="KG30" s="20"/>
      <c r="KH30" s="20"/>
      <c r="KI30" s="20"/>
      <c r="KJ30" s="20"/>
      <c r="KK30" s="20"/>
    </row>
    <row r="31" spans="1:297" ht="16" x14ac:dyDescent="0.2">
      <c r="A31" s="315"/>
      <c r="B31" s="139" t="s">
        <v>152</v>
      </c>
      <c r="C31" s="139" t="s">
        <v>152</v>
      </c>
      <c r="D31" s="119"/>
      <c r="E31" s="119"/>
      <c r="F31" s="140">
        <v>7.4999999999999997E-2</v>
      </c>
      <c r="G31" s="140">
        <v>0.2989</v>
      </c>
      <c r="H31" s="140">
        <v>0.1022</v>
      </c>
      <c r="I31" s="140">
        <v>0.2268</v>
      </c>
      <c r="J31" s="140">
        <v>0.1225</v>
      </c>
      <c r="K31" s="140">
        <v>0.28799999999999998</v>
      </c>
      <c r="L31" s="140">
        <v>5.7000000000000002E-2</v>
      </c>
      <c r="M31" s="140">
        <v>8.9200000000000002E-2</v>
      </c>
      <c r="N31" s="49"/>
      <c r="O31" s="49" t="s">
        <v>14</v>
      </c>
      <c r="P31" s="49" t="s">
        <v>306</v>
      </c>
      <c r="Q31" s="132"/>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20"/>
      <c r="DC31" s="20"/>
      <c r="DD31" s="20"/>
      <c r="DE31" s="20"/>
      <c r="DF31" s="20"/>
      <c r="DG31" s="20"/>
      <c r="DH31" s="20"/>
      <c r="DI31" s="20"/>
      <c r="DJ31" s="20"/>
      <c r="DK31" s="20"/>
      <c r="DL31" s="20"/>
      <c r="DM31" s="20"/>
      <c r="DN31" s="20"/>
      <c r="DO31" s="20"/>
      <c r="DP31" s="20"/>
      <c r="DQ31" s="20"/>
      <c r="DR31" s="20"/>
      <c r="DS31" s="20"/>
      <c r="DT31" s="20"/>
      <c r="DU31" s="20"/>
      <c r="DV31" s="20"/>
      <c r="DW31" s="20"/>
      <c r="DX31" s="20"/>
      <c r="DY31" s="20"/>
      <c r="DZ31" s="20"/>
      <c r="EA31" s="20"/>
      <c r="EB31" s="20"/>
      <c r="EC31" s="20"/>
      <c r="ED31" s="20"/>
      <c r="EE31" s="20"/>
      <c r="EF31" s="20"/>
      <c r="EG31" s="20"/>
      <c r="EH31" s="20"/>
      <c r="EI31" s="20"/>
      <c r="EJ31" s="20"/>
      <c r="EK31" s="20"/>
      <c r="EL31" s="20"/>
      <c r="EM31" s="20"/>
      <c r="EN31" s="20"/>
      <c r="EO31" s="20"/>
      <c r="EP31" s="20"/>
      <c r="EQ31" s="20"/>
      <c r="ER31" s="20"/>
      <c r="ES31" s="20"/>
      <c r="ET31" s="20"/>
      <c r="EU31" s="20"/>
      <c r="EV31" s="20"/>
      <c r="EW31" s="20"/>
      <c r="EX31" s="20"/>
      <c r="EY31" s="20"/>
      <c r="EZ31" s="20"/>
      <c r="FA31" s="20"/>
      <c r="FB31" s="20"/>
      <c r="FC31" s="20"/>
      <c r="FD31" s="20"/>
      <c r="FE31" s="20"/>
      <c r="FF31" s="20"/>
      <c r="FG31" s="20"/>
      <c r="FH31" s="20"/>
      <c r="FI31" s="20"/>
      <c r="FJ31" s="20"/>
      <c r="FK31" s="20"/>
      <c r="FL31" s="20"/>
      <c r="FM31" s="20"/>
      <c r="FN31" s="20"/>
      <c r="FO31" s="20"/>
      <c r="FP31" s="20"/>
      <c r="FQ31" s="20"/>
      <c r="FR31" s="20"/>
      <c r="FS31" s="20"/>
      <c r="FT31" s="20"/>
      <c r="FU31" s="20"/>
      <c r="FV31" s="20"/>
      <c r="FW31" s="20"/>
      <c r="FX31" s="20"/>
      <c r="FY31" s="20"/>
      <c r="FZ31" s="20"/>
      <c r="GA31" s="20"/>
      <c r="GB31" s="20"/>
      <c r="GC31" s="20"/>
      <c r="GD31" s="20"/>
      <c r="GE31" s="20"/>
      <c r="GF31" s="20"/>
      <c r="GG31" s="20"/>
      <c r="GH31" s="20"/>
      <c r="GI31" s="20"/>
      <c r="GJ31" s="20"/>
      <c r="GK31" s="20"/>
      <c r="GL31" s="20"/>
      <c r="GM31" s="20"/>
      <c r="GN31" s="20"/>
      <c r="GO31" s="20"/>
      <c r="GP31" s="20"/>
      <c r="GQ31" s="20"/>
      <c r="GR31" s="20"/>
      <c r="GS31" s="20"/>
      <c r="GT31" s="20"/>
      <c r="GU31" s="20"/>
      <c r="GV31" s="20"/>
      <c r="GW31" s="20"/>
      <c r="GX31" s="20"/>
      <c r="GY31" s="20"/>
      <c r="GZ31" s="20"/>
      <c r="HA31" s="20"/>
      <c r="HB31" s="20"/>
      <c r="HC31" s="20"/>
      <c r="HD31" s="20"/>
      <c r="HE31" s="20"/>
      <c r="HF31" s="20"/>
      <c r="HG31" s="20"/>
      <c r="HH31" s="20"/>
      <c r="HI31" s="20"/>
      <c r="HJ31" s="20"/>
      <c r="HK31" s="20"/>
      <c r="HL31" s="20"/>
      <c r="HM31" s="20"/>
      <c r="HN31" s="20"/>
      <c r="HO31" s="20"/>
      <c r="HP31" s="20"/>
      <c r="HQ31" s="20"/>
      <c r="HR31" s="20"/>
      <c r="HS31" s="20"/>
      <c r="HT31" s="20"/>
      <c r="HU31" s="20"/>
      <c r="HV31" s="20"/>
      <c r="HW31" s="20"/>
      <c r="HX31" s="20"/>
      <c r="HY31" s="20"/>
      <c r="HZ31" s="20"/>
      <c r="IA31" s="20"/>
      <c r="IB31" s="20"/>
      <c r="IC31" s="20"/>
      <c r="ID31" s="20"/>
      <c r="IE31" s="20"/>
      <c r="IF31" s="20"/>
      <c r="IG31" s="20"/>
      <c r="IH31" s="20"/>
      <c r="II31" s="20"/>
      <c r="IJ31" s="20"/>
      <c r="IK31" s="20"/>
      <c r="IL31" s="20"/>
      <c r="IM31" s="20"/>
      <c r="IN31" s="20"/>
      <c r="IO31" s="20"/>
      <c r="IP31" s="20"/>
      <c r="IQ31" s="20"/>
      <c r="IR31" s="20"/>
      <c r="IS31" s="20"/>
      <c r="IT31" s="20"/>
      <c r="IU31" s="20"/>
      <c r="IV31" s="20"/>
      <c r="IW31" s="20"/>
      <c r="IX31" s="20"/>
      <c r="IY31" s="20"/>
      <c r="IZ31" s="20"/>
      <c r="JA31" s="20"/>
      <c r="JB31" s="20"/>
      <c r="JC31" s="20"/>
      <c r="JD31" s="20"/>
      <c r="JE31" s="20"/>
      <c r="JF31" s="20"/>
      <c r="JG31" s="20"/>
      <c r="JH31" s="20"/>
      <c r="JI31" s="20"/>
      <c r="JJ31" s="20"/>
      <c r="JK31" s="20"/>
      <c r="JL31" s="20"/>
      <c r="JM31" s="20"/>
      <c r="JN31" s="20"/>
      <c r="JO31" s="20"/>
      <c r="JP31" s="20"/>
      <c r="JQ31" s="20"/>
      <c r="JR31" s="20"/>
      <c r="JS31" s="20"/>
      <c r="JT31" s="20"/>
      <c r="JU31" s="20"/>
      <c r="JV31" s="20"/>
      <c r="JW31" s="20"/>
      <c r="JX31" s="20"/>
      <c r="JY31" s="20"/>
      <c r="JZ31" s="20"/>
      <c r="KA31" s="20"/>
      <c r="KB31" s="20"/>
      <c r="KC31" s="20"/>
      <c r="KD31" s="20"/>
      <c r="KE31" s="20"/>
      <c r="KF31" s="20"/>
      <c r="KG31" s="20"/>
      <c r="KH31" s="20"/>
      <c r="KI31" s="20"/>
      <c r="KJ31" s="20"/>
      <c r="KK31" s="20"/>
    </row>
    <row r="32" spans="1:297" ht="16" x14ac:dyDescent="0.2">
      <c r="A32" s="315"/>
      <c r="B32" s="139" t="s">
        <v>154</v>
      </c>
      <c r="C32" s="139" t="s">
        <v>154</v>
      </c>
      <c r="D32" s="119"/>
      <c r="E32" s="119"/>
      <c r="F32" s="117">
        <v>8.7273952600247104E-2</v>
      </c>
      <c r="G32" s="117">
        <v>0.16039537234640008</v>
      </c>
      <c r="H32" s="117">
        <v>9.041895990115692E-3</v>
      </c>
      <c r="I32" s="117">
        <v>9.6315848590362796E-2</v>
      </c>
      <c r="J32" s="117">
        <v>7.5367853532517126E-2</v>
      </c>
      <c r="K32" s="117">
        <v>0.27636751656744918</v>
      </c>
      <c r="L32" s="117">
        <v>3.1955520611029992E-2</v>
      </c>
      <c r="M32" s="117">
        <v>0.13029315960912052</v>
      </c>
      <c r="N32" s="49"/>
      <c r="O32" s="49" t="s">
        <v>14</v>
      </c>
      <c r="P32" s="49" t="s">
        <v>306</v>
      </c>
      <c r="Q32" s="132"/>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0"/>
      <c r="DE32" s="20"/>
      <c r="DF32" s="20"/>
      <c r="DG32" s="20"/>
      <c r="DH32" s="20"/>
      <c r="DI32" s="20"/>
      <c r="DJ32" s="20"/>
      <c r="DK32" s="20"/>
      <c r="DL32" s="20"/>
      <c r="DM32" s="20"/>
      <c r="DN32" s="20"/>
      <c r="DO32" s="20"/>
      <c r="DP32" s="20"/>
      <c r="DQ32" s="20"/>
      <c r="DR32" s="20"/>
      <c r="DS32" s="20"/>
      <c r="DT32" s="20"/>
      <c r="DU32" s="20"/>
      <c r="DV32" s="20"/>
      <c r="DW32" s="20"/>
      <c r="DX32" s="20"/>
      <c r="DY32" s="20"/>
      <c r="DZ32" s="20"/>
      <c r="EA32" s="20"/>
      <c r="EB32" s="20"/>
      <c r="EC32" s="20"/>
      <c r="ED32" s="20"/>
      <c r="EE32" s="20"/>
      <c r="EF32" s="20"/>
      <c r="EG32" s="20"/>
      <c r="EH32" s="20"/>
      <c r="EI32" s="20"/>
      <c r="EJ32" s="20"/>
      <c r="EK32" s="20"/>
      <c r="EL32" s="20"/>
      <c r="EM32" s="20"/>
      <c r="EN32" s="20"/>
      <c r="EO32" s="20"/>
      <c r="EP32" s="20"/>
      <c r="EQ32" s="20"/>
      <c r="ER32" s="20"/>
      <c r="ES32" s="20"/>
      <c r="ET32" s="20"/>
      <c r="EU32" s="20"/>
      <c r="EV32" s="20"/>
      <c r="EW32" s="20"/>
      <c r="EX32" s="20"/>
      <c r="EY32" s="20"/>
      <c r="EZ32" s="20"/>
      <c r="FA32" s="20"/>
      <c r="FB32" s="20"/>
      <c r="FC32" s="20"/>
      <c r="FD32" s="20"/>
      <c r="FE32" s="20"/>
      <c r="FF32" s="20"/>
      <c r="FG32" s="20"/>
      <c r="FH32" s="20"/>
      <c r="FI32" s="20"/>
      <c r="FJ32" s="20"/>
      <c r="FK32" s="20"/>
      <c r="FL32" s="20"/>
      <c r="FM32" s="20"/>
      <c r="FN32" s="20"/>
      <c r="FO32" s="20"/>
      <c r="FP32" s="20"/>
      <c r="FQ32" s="20"/>
      <c r="FR32" s="20"/>
      <c r="FS32" s="20"/>
      <c r="FT32" s="20"/>
      <c r="FU32" s="20"/>
      <c r="FV32" s="20"/>
      <c r="FW32" s="20"/>
      <c r="FX32" s="20"/>
      <c r="FY32" s="20"/>
      <c r="FZ32" s="20"/>
      <c r="GA32" s="20"/>
      <c r="GB32" s="20"/>
      <c r="GC32" s="20"/>
      <c r="GD32" s="20"/>
      <c r="GE32" s="20"/>
      <c r="GF32" s="20"/>
      <c r="GG32" s="20"/>
      <c r="GH32" s="20"/>
      <c r="GI32" s="20"/>
      <c r="GJ32" s="20"/>
      <c r="GK32" s="20"/>
      <c r="GL32" s="20"/>
      <c r="GM32" s="20"/>
      <c r="GN32" s="20"/>
      <c r="GO32" s="20"/>
      <c r="GP32" s="20"/>
      <c r="GQ32" s="20"/>
      <c r="GR32" s="20"/>
      <c r="GS32" s="20"/>
      <c r="GT32" s="20"/>
      <c r="GU32" s="20"/>
      <c r="GV32" s="20"/>
      <c r="GW32" s="20"/>
      <c r="GX32" s="20"/>
      <c r="GY32" s="20"/>
      <c r="GZ32" s="20"/>
      <c r="HA32" s="20"/>
      <c r="HB32" s="20"/>
      <c r="HC32" s="20"/>
      <c r="HD32" s="20"/>
      <c r="HE32" s="20"/>
      <c r="HF32" s="20"/>
      <c r="HG32" s="20"/>
      <c r="HH32" s="20"/>
      <c r="HI32" s="20"/>
      <c r="HJ32" s="20"/>
      <c r="HK32" s="20"/>
      <c r="HL32" s="20"/>
      <c r="HM32" s="20"/>
      <c r="HN32" s="20"/>
      <c r="HO32" s="20"/>
      <c r="HP32" s="20"/>
      <c r="HQ32" s="20"/>
      <c r="HR32" s="20"/>
      <c r="HS32" s="20"/>
      <c r="HT32" s="20"/>
      <c r="HU32" s="20"/>
      <c r="HV32" s="20"/>
      <c r="HW32" s="20"/>
      <c r="HX32" s="20"/>
      <c r="HY32" s="20"/>
      <c r="HZ32" s="20"/>
      <c r="IA32" s="20"/>
      <c r="IB32" s="20"/>
      <c r="IC32" s="20"/>
      <c r="ID32" s="20"/>
      <c r="IE32" s="20"/>
      <c r="IF32" s="20"/>
      <c r="IG32" s="20"/>
      <c r="IH32" s="20"/>
      <c r="II32" s="20"/>
      <c r="IJ32" s="20"/>
      <c r="IK32" s="20"/>
      <c r="IL32" s="20"/>
      <c r="IM32" s="20"/>
      <c r="IN32" s="20"/>
      <c r="IO32" s="20"/>
      <c r="IP32" s="20"/>
      <c r="IQ32" s="20"/>
      <c r="IR32" s="20"/>
      <c r="IS32" s="20"/>
      <c r="IT32" s="20"/>
      <c r="IU32" s="20"/>
      <c r="IV32" s="20"/>
      <c r="IW32" s="20"/>
      <c r="IX32" s="20"/>
      <c r="IY32" s="20"/>
      <c r="IZ32" s="20"/>
      <c r="JA32" s="20"/>
      <c r="JB32" s="20"/>
      <c r="JC32" s="20"/>
      <c r="JD32" s="20"/>
      <c r="JE32" s="20"/>
      <c r="JF32" s="20"/>
      <c r="JG32" s="20"/>
      <c r="JH32" s="20"/>
      <c r="JI32" s="20"/>
      <c r="JJ32" s="20"/>
      <c r="JK32" s="20"/>
      <c r="JL32" s="20"/>
      <c r="JM32" s="20"/>
      <c r="JN32" s="20"/>
      <c r="JO32" s="20"/>
      <c r="JP32" s="20"/>
      <c r="JQ32" s="20"/>
      <c r="JR32" s="20"/>
      <c r="JS32" s="20"/>
      <c r="JT32" s="20"/>
      <c r="JU32" s="20"/>
      <c r="JV32" s="20"/>
      <c r="JW32" s="20"/>
      <c r="JX32" s="20"/>
      <c r="JY32" s="20"/>
      <c r="JZ32" s="20"/>
      <c r="KA32" s="20"/>
      <c r="KB32" s="20"/>
      <c r="KC32" s="20"/>
      <c r="KD32" s="20"/>
      <c r="KE32" s="20"/>
      <c r="KF32" s="20"/>
      <c r="KG32" s="20"/>
      <c r="KH32" s="20"/>
      <c r="KI32" s="20"/>
      <c r="KJ32" s="20"/>
      <c r="KK32" s="20"/>
    </row>
    <row r="33" spans="1:297" ht="16" x14ac:dyDescent="0.2">
      <c r="A33" s="315"/>
      <c r="B33" s="139" t="s">
        <v>156</v>
      </c>
      <c r="C33" s="139" t="s">
        <v>156</v>
      </c>
      <c r="D33" s="119"/>
      <c r="E33" s="119"/>
      <c r="F33" s="140">
        <v>3.2399999999999998E-2</v>
      </c>
      <c r="G33" s="140">
        <v>0.34329999999999999</v>
      </c>
      <c r="H33" s="140">
        <v>8.3099999999999993E-2</v>
      </c>
      <c r="I33" s="140">
        <v>0.2283</v>
      </c>
      <c r="J33" s="140">
        <v>7.5999999999999998E-2</v>
      </c>
      <c r="K33" s="140">
        <v>0.2298</v>
      </c>
      <c r="L33" s="140">
        <v>2.1399999999999999E-2</v>
      </c>
      <c r="M33" s="140">
        <v>0.13100000000000001</v>
      </c>
      <c r="N33" s="49"/>
      <c r="O33" s="49" t="s">
        <v>14</v>
      </c>
      <c r="P33" s="49" t="s">
        <v>306</v>
      </c>
      <c r="Q33" s="132"/>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c r="DB33" s="20"/>
      <c r="DC33" s="20"/>
      <c r="DD33" s="20"/>
      <c r="DE33" s="20"/>
      <c r="DF33" s="20"/>
      <c r="DG33" s="20"/>
      <c r="DH33" s="20"/>
      <c r="DI33" s="20"/>
      <c r="DJ33" s="20"/>
      <c r="DK33" s="20"/>
      <c r="DL33" s="20"/>
      <c r="DM33" s="20"/>
      <c r="DN33" s="20"/>
      <c r="DO33" s="20"/>
      <c r="DP33" s="20"/>
      <c r="DQ33" s="20"/>
      <c r="DR33" s="20"/>
      <c r="DS33" s="20"/>
      <c r="DT33" s="20"/>
      <c r="DU33" s="20"/>
      <c r="DV33" s="20"/>
      <c r="DW33" s="20"/>
      <c r="DX33" s="20"/>
      <c r="DY33" s="20"/>
      <c r="DZ33" s="20"/>
      <c r="EA33" s="20"/>
      <c r="EB33" s="20"/>
      <c r="EC33" s="20"/>
      <c r="ED33" s="20"/>
      <c r="EE33" s="20"/>
      <c r="EF33" s="20"/>
      <c r="EG33" s="20"/>
      <c r="EH33" s="20"/>
      <c r="EI33" s="20"/>
      <c r="EJ33" s="20"/>
      <c r="EK33" s="20"/>
      <c r="EL33" s="20"/>
      <c r="EM33" s="20"/>
      <c r="EN33" s="20"/>
      <c r="EO33" s="20"/>
      <c r="EP33" s="20"/>
      <c r="EQ33" s="20"/>
      <c r="ER33" s="20"/>
      <c r="ES33" s="20"/>
      <c r="ET33" s="20"/>
      <c r="EU33" s="20"/>
      <c r="EV33" s="20"/>
      <c r="EW33" s="20"/>
      <c r="EX33" s="20"/>
      <c r="EY33" s="20"/>
      <c r="EZ33" s="20"/>
      <c r="FA33" s="20"/>
      <c r="FB33" s="20"/>
      <c r="FC33" s="20"/>
      <c r="FD33" s="20"/>
      <c r="FE33" s="20"/>
      <c r="FF33" s="20"/>
      <c r="FG33" s="20"/>
      <c r="FH33" s="20"/>
      <c r="FI33" s="20"/>
      <c r="FJ33" s="20"/>
      <c r="FK33" s="20"/>
      <c r="FL33" s="20"/>
      <c r="FM33" s="20"/>
      <c r="FN33" s="20"/>
      <c r="FO33" s="20"/>
      <c r="FP33" s="20"/>
      <c r="FQ33" s="20"/>
      <c r="FR33" s="20"/>
      <c r="FS33" s="20"/>
      <c r="FT33" s="20"/>
      <c r="FU33" s="20"/>
      <c r="FV33" s="20"/>
      <c r="FW33" s="20"/>
      <c r="FX33" s="20"/>
      <c r="FY33" s="20"/>
      <c r="FZ33" s="20"/>
      <c r="GA33" s="20"/>
      <c r="GB33" s="20"/>
      <c r="GC33" s="20"/>
      <c r="GD33" s="20"/>
      <c r="GE33" s="20"/>
      <c r="GF33" s="20"/>
      <c r="GG33" s="20"/>
      <c r="GH33" s="20"/>
      <c r="GI33" s="20"/>
      <c r="GJ33" s="20"/>
      <c r="GK33" s="20"/>
      <c r="GL33" s="20"/>
      <c r="GM33" s="20"/>
      <c r="GN33" s="20"/>
      <c r="GO33" s="20"/>
      <c r="GP33" s="20"/>
      <c r="GQ33" s="20"/>
      <c r="GR33" s="20"/>
      <c r="GS33" s="20"/>
      <c r="GT33" s="20"/>
      <c r="GU33" s="20"/>
      <c r="GV33" s="20"/>
      <c r="GW33" s="20"/>
      <c r="GX33" s="20"/>
      <c r="GY33" s="20"/>
      <c r="GZ33" s="20"/>
      <c r="HA33" s="20"/>
      <c r="HB33" s="20"/>
      <c r="HC33" s="20"/>
      <c r="HD33" s="20"/>
      <c r="HE33" s="20"/>
      <c r="HF33" s="20"/>
      <c r="HG33" s="20"/>
      <c r="HH33" s="20"/>
      <c r="HI33" s="20"/>
      <c r="HJ33" s="20"/>
      <c r="HK33" s="20"/>
      <c r="HL33" s="20"/>
      <c r="HM33" s="20"/>
      <c r="HN33" s="20"/>
      <c r="HO33" s="20"/>
      <c r="HP33" s="20"/>
      <c r="HQ33" s="20"/>
      <c r="HR33" s="20"/>
      <c r="HS33" s="20"/>
      <c r="HT33" s="20"/>
      <c r="HU33" s="20"/>
      <c r="HV33" s="20"/>
      <c r="HW33" s="20"/>
      <c r="HX33" s="20"/>
      <c r="HY33" s="20"/>
      <c r="HZ33" s="20"/>
      <c r="IA33" s="20"/>
      <c r="IB33" s="20"/>
      <c r="IC33" s="20"/>
      <c r="ID33" s="20"/>
      <c r="IE33" s="20"/>
      <c r="IF33" s="20"/>
      <c r="IG33" s="20"/>
      <c r="IH33" s="20"/>
      <c r="II33" s="20"/>
      <c r="IJ33" s="20"/>
      <c r="IK33" s="20"/>
      <c r="IL33" s="20"/>
      <c r="IM33" s="20"/>
      <c r="IN33" s="20"/>
      <c r="IO33" s="20"/>
      <c r="IP33" s="20"/>
      <c r="IQ33" s="20"/>
      <c r="IR33" s="20"/>
      <c r="IS33" s="20"/>
      <c r="IT33" s="20"/>
      <c r="IU33" s="20"/>
      <c r="IV33" s="20"/>
      <c r="IW33" s="20"/>
      <c r="IX33" s="20"/>
      <c r="IY33" s="20"/>
      <c r="IZ33" s="20"/>
      <c r="JA33" s="20"/>
      <c r="JB33" s="20"/>
      <c r="JC33" s="20"/>
      <c r="JD33" s="20"/>
      <c r="JE33" s="20"/>
      <c r="JF33" s="20"/>
      <c r="JG33" s="20"/>
      <c r="JH33" s="20"/>
      <c r="JI33" s="20"/>
      <c r="JJ33" s="20"/>
      <c r="JK33" s="20"/>
      <c r="JL33" s="20"/>
      <c r="JM33" s="20"/>
      <c r="JN33" s="20"/>
      <c r="JO33" s="20"/>
      <c r="JP33" s="20"/>
      <c r="JQ33" s="20"/>
      <c r="JR33" s="20"/>
      <c r="JS33" s="20"/>
      <c r="JT33" s="20"/>
      <c r="JU33" s="20"/>
      <c r="JV33" s="20"/>
      <c r="JW33" s="20"/>
      <c r="JX33" s="20"/>
      <c r="JY33" s="20"/>
      <c r="JZ33" s="20"/>
      <c r="KA33" s="20"/>
      <c r="KB33" s="20"/>
      <c r="KC33" s="20"/>
      <c r="KD33" s="20"/>
      <c r="KE33" s="20"/>
      <c r="KF33" s="20"/>
      <c r="KG33" s="20"/>
      <c r="KH33" s="20"/>
      <c r="KI33" s="20"/>
      <c r="KJ33" s="20"/>
      <c r="KK33" s="20"/>
    </row>
    <row r="34" spans="1:297" ht="16" x14ac:dyDescent="0.2">
      <c r="A34" s="315"/>
      <c r="B34" s="139"/>
      <c r="C34" s="139" t="s">
        <v>10337</v>
      </c>
      <c r="D34" s="119"/>
      <c r="E34" s="119"/>
      <c r="F34" s="140">
        <f>_xlfn.XLOOKUP(F5,'4.2.GEP'!$B$10:$B$17,'4.2.GEP'!$C$10:$C$17)</f>
        <v>5.9054667922886932E-2</v>
      </c>
      <c r="G34" s="140">
        <f>_xlfn.XLOOKUP(G5,'4.2.GEP'!$B$10:$B$17,'4.2.GEP'!$C$10:$C$17)</f>
        <v>0.3036517887000818</v>
      </c>
      <c r="H34" s="140">
        <f>_xlfn.XLOOKUP(H5,'4.2.GEP'!$B$10:$B$17,'4.2.GEP'!$C$10:$C$17)</f>
        <v>4.0952245725942915E-2</v>
      </c>
      <c r="I34" s="140">
        <f>_xlfn.XLOOKUP(I5,'4.2.GEP'!$B$10:$B$17,'4.2.GEP'!$C$10:$C$17)</f>
        <v>0.20853272141557472</v>
      </c>
      <c r="J34" s="140">
        <f>_xlfn.XLOOKUP(J5,'4.2.GEP'!$B$10:$B$17,'4.2.GEP'!$C$10:$C$17)</f>
        <v>9.9781407726149737E-3</v>
      </c>
      <c r="K34" s="140">
        <f>_xlfn.XLOOKUP(K5,'4.2.GEP'!$B$10:$B$17,'4.2.GEP'!$C$10:$C$17)</f>
        <v>0.32834703137110061</v>
      </c>
      <c r="L34" s="140">
        <f>_xlfn.XLOOKUP(L5,'4.2.GEP'!$B$10:$B$17,'4.2.GEP'!$C$10:$C$17)</f>
        <v>4.8053333782487051E-3</v>
      </c>
      <c r="M34" s="140">
        <f>_xlfn.XLOOKUP(M5,'4.2.GEP'!$B$10:$B$17,'4.2.GEP'!$C$10:$C$17)</f>
        <v>4.4678070713549303E-2</v>
      </c>
      <c r="N34" s="49" t="s">
        <v>10341</v>
      </c>
      <c r="O34" s="49" t="s">
        <v>14</v>
      </c>
      <c r="P34" s="49" t="s">
        <v>10340</v>
      </c>
      <c r="Q34" s="132"/>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20"/>
      <c r="DC34" s="20"/>
      <c r="DD34" s="20"/>
      <c r="DE34" s="20"/>
      <c r="DF34" s="20"/>
      <c r="DG34" s="20"/>
      <c r="DH34" s="20"/>
      <c r="DI34" s="20"/>
      <c r="DJ34" s="20"/>
      <c r="DK34" s="20"/>
      <c r="DL34" s="20"/>
      <c r="DM34" s="20"/>
      <c r="DN34" s="20"/>
      <c r="DO34" s="20"/>
      <c r="DP34" s="20"/>
      <c r="DQ34" s="20"/>
      <c r="DR34" s="20"/>
      <c r="DS34" s="20"/>
      <c r="DT34" s="20"/>
      <c r="DU34" s="20"/>
      <c r="DV34" s="20"/>
      <c r="DW34" s="20"/>
      <c r="DX34" s="20"/>
      <c r="DY34" s="20"/>
      <c r="DZ34" s="20"/>
      <c r="EA34" s="20"/>
      <c r="EB34" s="20"/>
      <c r="EC34" s="20"/>
      <c r="ED34" s="20"/>
      <c r="EE34" s="20"/>
      <c r="EF34" s="20"/>
      <c r="EG34" s="20"/>
      <c r="EH34" s="20"/>
      <c r="EI34" s="20"/>
      <c r="EJ34" s="20"/>
      <c r="EK34" s="20"/>
      <c r="EL34" s="20"/>
      <c r="EM34" s="20"/>
      <c r="EN34" s="20"/>
      <c r="EO34" s="20"/>
      <c r="EP34" s="20"/>
      <c r="EQ34" s="20"/>
      <c r="ER34" s="20"/>
      <c r="ES34" s="20"/>
      <c r="ET34" s="20"/>
      <c r="EU34" s="20"/>
      <c r="EV34" s="20"/>
      <c r="EW34" s="20"/>
      <c r="EX34" s="20"/>
      <c r="EY34" s="20"/>
      <c r="EZ34" s="20"/>
      <c r="FA34" s="20"/>
      <c r="FB34" s="20"/>
      <c r="FC34" s="20"/>
      <c r="FD34" s="20"/>
      <c r="FE34" s="20"/>
      <c r="FF34" s="20"/>
      <c r="FG34" s="20"/>
      <c r="FH34" s="20"/>
      <c r="FI34" s="20"/>
      <c r="FJ34" s="20"/>
      <c r="FK34" s="20"/>
      <c r="FL34" s="20"/>
      <c r="FM34" s="20"/>
      <c r="FN34" s="20"/>
      <c r="FO34" s="20"/>
      <c r="FP34" s="20"/>
      <c r="FQ34" s="20"/>
      <c r="FR34" s="20"/>
      <c r="FS34" s="20"/>
      <c r="FT34" s="20"/>
      <c r="FU34" s="20"/>
      <c r="FV34" s="20"/>
      <c r="FW34" s="20"/>
      <c r="FX34" s="20"/>
      <c r="FY34" s="20"/>
      <c r="FZ34" s="20"/>
      <c r="GA34" s="20"/>
      <c r="GB34" s="20"/>
      <c r="GC34" s="20"/>
      <c r="GD34" s="20"/>
      <c r="GE34" s="20"/>
      <c r="GF34" s="20"/>
      <c r="GG34" s="20"/>
      <c r="GH34" s="20"/>
      <c r="GI34" s="20"/>
      <c r="GJ34" s="20"/>
      <c r="GK34" s="20"/>
      <c r="GL34" s="20"/>
      <c r="GM34" s="20"/>
      <c r="GN34" s="20"/>
      <c r="GO34" s="20"/>
      <c r="GP34" s="20"/>
      <c r="GQ34" s="20"/>
      <c r="GR34" s="20"/>
      <c r="GS34" s="20"/>
      <c r="GT34" s="20"/>
      <c r="GU34" s="20"/>
      <c r="GV34" s="20"/>
      <c r="GW34" s="20"/>
      <c r="GX34" s="20"/>
      <c r="GY34" s="20"/>
      <c r="GZ34" s="20"/>
      <c r="HA34" s="20"/>
      <c r="HB34" s="20"/>
      <c r="HC34" s="20"/>
      <c r="HD34" s="20"/>
      <c r="HE34" s="20"/>
      <c r="HF34" s="20"/>
      <c r="HG34" s="20"/>
      <c r="HH34" s="20"/>
      <c r="HI34" s="20"/>
      <c r="HJ34" s="20"/>
      <c r="HK34" s="20"/>
      <c r="HL34" s="20"/>
      <c r="HM34" s="20"/>
      <c r="HN34" s="20"/>
      <c r="HO34" s="20"/>
      <c r="HP34" s="20"/>
      <c r="HQ34" s="20"/>
      <c r="HR34" s="20"/>
      <c r="HS34" s="20"/>
      <c r="HT34" s="20"/>
      <c r="HU34" s="20"/>
      <c r="HV34" s="20"/>
      <c r="HW34" s="20"/>
      <c r="HX34" s="20"/>
      <c r="HY34" s="20"/>
      <c r="HZ34" s="20"/>
      <c r="IA34" s="20"/>
      <c r="IB34" s="20"/>
      <c r="IC34" s="20"/>
      <c r="ID34" s="20"/>
      <c r="IE34" s="20"/>
      <c r="IF34" s="20"/>
      <c r="IG34" s="20"/>
      <c r="IH34" s="20"/>
      <c r="II34" s="20"/>
      <c r="IJ34" s="20"/>
      <c r="IK34" s="20"/>
      <c r="IL34" s="20"/>
      <c r="IM34" s="20"/>
      <c r="IN34" s="20"/>
      <c r="IO34" s="20"/>
      <c r="IP34" s="20"/>
      <c r="IQ34" s="20"/>
      <c r="IR34" s="20"/>
      <c r="IS34" s="20"/>
      <c r="IT34" s="20"/>
      <c r="IU34" s="20"/>
      <c r="IV34" s="20"/>
      <c r="IW34" s="20"/>
      <c r="IX34" s="20"/>
      <c r="IY34" s="20"/>
      <c r="IZ34" s="20"/>
      <c r="JA34" s="20"/>
      <c r="JB34" s="20"/>
      <c r="JC34" s="20"/>
      <c r="JD34" s="20"/>
      <c r="JE34" s="20"/>
      <c r="JF34" s="20"/>
      <c r="JG34" s="20"/>
      <c r="JH34" s="20"/>
      <c r="JI34" s="20"/>
      <c r="JJ34" s="20"/>
      <c r="JK34" s="20"/>
      <c r="JL34" s="20"/>
      <c r="JM34" s="20"/>
      <c r="JN34" s="20"/>
      <c r="JO34" s="20"/>
      <c r="JP34" s="20"/>
      <c r="JQ34" s="20"/>
      <c r="JR34" s="20"/>
      <c r="JS34" s="20"/>
      <c r="JT34" s="20"/>
      <c r="JU34" s="20"/>
      <c r="JV34" s="20"/>
      <c r="JW34" s="20"/>
      <c r="JX34" s="20"/>
      <c r="JY34" s="20"/>
      <c r="JZ34" s="20"/>
      <c r="KA34" s="20"/>
      <c r="KB34" s="20"/>
      <c r="KC34" s="20"/>
      <c r="KD34" s="20"/>
      <c r="KE34" s="20"/>
      <c r="KF34" s="20"/>
      <c r="KG34" s="20"/>
      <c r="KH34" s="20"/>
      <c r="KI34" s="20"/>
      <c r="KJ34" s="20"/>
      <c r="KK34" s="20"/>
    </row>
    <row r="35" spans="1:297" ht="16" x14ac:dyDescent="0.2">
      <c r="A35" s="315"/>
      <c r="B35" s="139"/>
      <c r="C35" s="139" t="s">
        <v>10339</v>
      </c>
      <c r="D35" s="119"/>
      <c r="E35" s="119"/>
      <c r="F35" s="140">
        <f>_xlfn.XLOOKUP(F5,'4.2.GEP'!$B$10:$B$17,'4.2.GEP'!$D$10:$D$17)</f>
        <v>2.1439842055205102E-2</v>
      </c>
      <c r="G35" s="140">
        <f>_xlfn.XLOOKUP(G5,'4.2.GEP'!$B$10:$B$17,'4.2.GEP'!$D$10:$D$17)</f>
        <v>8.7638778343672577E-2</v>
      </c>
      <c r="H35" s="140">
        <f>_xlfn.XLOOKUP(H5,'4.2.GEP'!$B$10:$B$17,'4.2.GEP'!$D$10:$D$17)</f>
        <v>1.5125203726954878E-2</v>
      </c>
      <c r="I35" s="140">
        <f>_xlfn.XLOOKUP(I5,'4.2.GEP'!$B$10:$B$17,'4.2.GEP'!$D$10:$D$17)</f>
        <v>9.7109148232477988E-2</v>
      </c>
      <c r="J35" s="140">
        <f>_xlfn.XLOOKUP(J5,'4.2.GEP'!$B$10:$B$17,'4.2.GEP'!$D$10:$D$17)</f>
        <v>1.8066338108188508E-2</v>
      </c>
      <c r="K35" s="140">
        <f>_xlfn.XLOOKUP(K5,'4.2.GEP'!$B$10:$B$17,'4.2.GEP'!$D$10:$D$17)</f>
        <v>0.18266153224593423</v>
      </c>
      <c r="L35" s="140">
        <f>_xlfn.XLOOKUP(L5,'4.2.GEP'!$B$10:$B$17,'4.2.GEP'!$D$10:$D$17)</f>
        <v>2.579813994568067E-3</v>
      </c>
      <c r="M35" s="140">
        <f>_xlfn.XLOOKUP(M5,'4.2.GEP'!$B$10:$B$17,'4.2.GEP'!$D$10:$D$17)</f>
        <v>5.7944150242724833E-2</v>
      </c>
      <c r="N35" s="49" t="s">
        <v>10342</v>
      </c>
      <c r="O35" s="49" t="s">
        <v>14</v>
      </c>
      <c r="P35" s="49" t="s">
        <v>10340</v>
      </c>
      <c r="Q35" s="132"/>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0"/>
      <c r="DC35" s="20"/>
      <c r="DD35" s="20"/>
      <c r="DE35" s="20"/>
      <c r="DF35" s="20"/>
      <c r="DG35" s="20"/>
      <c r="DH35" s="20"/>
      <c r="DI35" s="20"/>
      <c r="DJ35" s="20"/>
      <c r="DK35" s="20"/>
      <c r="DL35" s="20"/>
      <c r="DM35" s="20"/>
      <c r="DN35" s="20"/>
      <c r="DO35" s="20"/>
      <c r="DP35" s="20"/>
      <c r="DQ35" s="20"/>
      <c r="DR35" s="20"/>
      <c r="DS35" s="20"/>
      <c r="DT35" s="20"/>
      <c r="DU35" s="20"/>
      <c r="DV35" s="20"/>
      <c r="DW35" s="20"/>
      <c r="DX35" s="20"/>
      <c r="DY35" s="20"/>
      <c r="DZ35" s="20"/>
      <c r="EA35" s="20"/>
      <c r="EB35" s="20"/>
      <c r="EC35" s="20"/>
      <c r="ED35" s="20"/>
      <c r="EE35" s="20"/>
      <c r="EF35" s="20"/>
      <c r="EG35" s="20"/>
      <c r="EH35" s="20"/>
      <c r="EI35" s="20"/>
      <c r="EJ35" s="20"/>
      <c r="EK35" s="20"/>
      <c r="EL35" s="20"/>
      <c r="EM35" s="20"/>
      <c r="EN35" s="20"/>
      <c r="EO35" s="20"/>
      <c r="EP35" s="20"/>
      <c r="EQ35" s="20"/>
      <c r="ER35" s="20"/>
      <c r="ES35" s="20"/>
      <c r="ET35" s="20"/>
      <c r="EU35" s="20"/>
      <c r="EV35" s="20"/>
      <c r="EW35" s="20"/>
      <c r="EX35" s="20"/>
      <c r="EY35" s="20"/>
      <c r="EZ35" s="20"/>
      <c r="FA35" s="20"/>
      <c r="FB35" s="20"/>
      <c r="FC35" s="20"/>
      <c r="FD35" s="20"/>
      <c r="FE35" s="20"/>
      <c r="FF35" s="20"/>
      <c r="FG35" s="20"/>
      <c r="FH35" s="20"/>
      <c r="FI35" s="20"/>
      <c r="FJ35" s="20"/>
      <c r="FK35" s="20"/>
      <c r="FL35" s="20"/>
      <c r="FM35" s="20"/>
      <c r="FN35" s="20"/>
      <c r="FO35" s="20"/>
      <c r="FP35" s="20"/>
      <c r="FQ35" s="20"/>
      <c r="FR35" s="20"/>
      <c r="FS35" s="20"/>
      <c r="FT35" s="20"/>
      <c r="FU35" s="20"/>
      <c r="FV35" s="20"/>
      <c r="FW35" s="20"/>
      <c r="FX35" s="20"/>
      <c r="FY35" s="20"/>
      <c r="FZ35" s="20"/>
      <c r="GA35" s="20"/>
      <c r="GB35" s="20"/>
      <c r="GC35" s="20"/>
      <c r="GD35" s="20"/>
      <c r="GE35" s="20"/>
      <c r="GF35" s="20"/>
      <c r="GG35" s="20"/>
      <c r="GH35" s="20"/>
      <c r="GI35" s="20"/>
      <c r="GJ35" s="20"/>
      <c r="GK35" s="20"/>
      <c r="GL35" s="20"/>
      <c r="GM35" s="20"/>
      <c r="GN35" s="20"/>
      <c r="GO35" s="20"/>
      <c r="GP35" s="20"/>
      <c r="GQ35" s="20"/>
      <c r="GR35" s="20"/>
      <c r="GS35" s="20"/>
      <c r="GT35" s="20"/>
      <c r="GU35" s="20"/>
      <c r="GV35" s="20"/>
      <c r="GW35" s="20"/>
      <c r="GX35" s="20"/>
      <c r="GY35" s="20"/>
      <c r="GZ35" s="20"/>
      <c r="HA35" s="20"/>
      <c r="HB35" s="20"/>
      <c r="HC35" s="20"/>
      <c r="HD35" s="20"/>
      <c r="HE35" s="20"/>
      <c r="HF35" s="20"/>
      <c r="HG35" s="20"/>
      <c r="HH35" s="20"/>
      <c r="HI35" s="20"/>
      <c r="HJ35" s="20"/>
      <c r="HK35" s="20"/>
      <c r="HL35" s="20"/>
      <c r="HM35" s="20"/>
      <c r="HN35" s="20"/>
      <c r="HO35" s="20"/>
      <c r="HP35" s="20"/>
      <c r="HQ35" s="20"/>
      <c r="HR35" s="20"/>
      <c r="HS35" s="20"/>
      <c r="HT35" s="20"/>
      <c r="HU35" s="20"/>
      <c r="HV35" s="20"/>
      <c r="HW35" s="20"/>
      <c r="HX35" s="20"/>
      <c r="HY35" s="20"/>
      <c r="HZ35" s="20"/>
      <c r="IA35" s="20"/>
      <c r="IB35" s="20"/>
      <c r="IC35" s="20"/>
      <c r="ID35" s="20"/>
      <c r="IE35" s="20"/>
      <c r="IF35" s="20"/>
      <c r="IG35" s="20"/>
      <c r="IH35" s="20"/>
      <c r="II35" s="20"/>
      <c r="IJ35" s="20"/>
      <c r="IK35" s="20"/>
      <c r="IL35" s="20"/>
      <c r="IM35" s="20"/>
      <c r="IN35" s="20"/>
      <c r="IO35" s="20"/>
      <c r="IP35" s="20"/>
      <c r="IQ35" s="20"/>
      <c r="IR35" s="20"/>
      <c r="IS35" s="20"/>
      <c r="IT35" s="20"/>
      <c r="IU35" s="20"/>
      <c r="IV35" s="20"/>
      <c r="IW35" s="20"/>
      <c r="IX35" s="20"/>
      <c r="IY35" s="20"/>
      <c r="IZ35" s="20"/>
      <c r="JA35" s="20"/>
      <c r="JB35" s="20"/>
      <c r="JC35" s="20"/>
      <c r="JD35" s="20"/>
      <c r="JE35" s="20"/>
      <c r="JF35" s="20"/>
      <c r="JG35" s="20"/>
      <c r="JH35" s="20"/>
      <c r="JI35" s="20"/>
      <c r="JJ35" s="20"/>
      <c r="JK35" s="20"/>
      <c r="JL35" s="20"/>
      <c r="JM35" s="20"/>
      <c r="JN35" s="20"/>
      <c r="JO35" s="20"/>
      <c r="JP35" s="20"/>
      <c r="JQ35" s="20"/>
      <c r="JR35" s="20"/>
      <c r="JS35" s="20"/>
      <c r="JT35" s="20"/>
      <c r="JU35" s="20"/>
      <c r="JV35" s="20"/>
      <c r="JW35" s="20"/>
      <c r="JX35" s="20"/>
      <c r="JY35" s="20"/>
      <c r="JZ35" s="20"/>
      <c r="KA35" s="20"/>
      <c r="KB35" s="20"/>
      <c r="KC35" s="20"/>
      <c r="KD35" s="20"/>
      <c r="KE35" s="20"/>
      <c r="KF35" s="20"/>
      <c r="KG35" s="20"/>
      <c r="KH35" s="20"/>
      <c r="KI35" s="20"/>
      <c r="KJ35" s="20"/>
      <c r="KK35" s="20"/>
    </row>
    <row r="36" spans="1:297" ht="16" x14ac:dyDescent="0.2">
      <c r="A36" s="315"/>
      <c r="B36" s="139"/>
      <c r="C36" s="139" t="s">
        <v>10338</v>
      </c>
      <c r="D36" s="119"/>
      <c r="E36" s="119"/>
      <c r="F36" s="140">
        <f>_xlfn.XLOOKUP(F5,'4.2.GEP'!$B$10:$B$17,'4.2.GEP'!$E$10:$E$17)</f>
        <v>3.0145306536277165E-2</v>
      </c>
      <c r="G36" s="140">
        <f>_xlfn.XLOOKUP(G5,'4.2.GEP'!$B$10:$B$17,'4.2.GEP'!$E$10:$E$17)</f>
        <v>0.42476874539395992</v>
      </c>
      <c r="H36" s="140">
        <f>_xlfn.XLOOKUP(H5,'4.2.GEP'!$B$10:$B$17,'4.2.GEP'!$E$10:$E$17)</f>
        <v>2.2176711063814279E-2</v>
      </c>
      <c r="I36" s="140">
        <f>_xlfn.XLOOKUP(I5,'4.2.GEP'!$B$10:$B$17,'4.2.GEP'!$E$10:$E$17)</f>
        <v>0.2205386112736234</v>
      </c>
      <c r="J36" s="140">
        <f>_xlfn.XLOOKUP(J5,'4.2.GEP'!$B$10:$B$17,'4.2.GEP'!$E$10:$E$17)</f>
        <v>1.2068098517880025E-2</v>
      </c>
      <c r="K36" s="140">
        <f>_xlfn.XLOOKUP(K5,'4.2.GEP'!$B$10:$B$17,'4.2.GEP'!$E$10:$E$17)</f>
        <v>0.20716998333310707</v>
      </c>
      <c r="L36" s="140">
        <f>_xlfn.XLOOKUP(L5,'4.2.GEP'!$B$10:$B$17,'4.2.GEP'!$E$10:$E$17)</f>
        <v>3.2865479674646569E-3</v>
      </c>
      <c r="M36" s="140">
        <f>_xlfn.XLOOKUP(M5,'4.2.GEP'!$B$10:$B$17,'4.2.GEP'!$E$10:$E$17)</f>
        <v>7.9845995913873508E-2</v>
      </c>
      <c r="N36" s="49" t="s">
        <v>10343</v>
      </c>
      <c r="O36" s="49" t="s">
        <v>14</v>
      </c>
      <c r="P36" s="49" t="s">
        <v>10340</v>
      </c>
      <c r="Q36" s="132"/>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c r="DI36" s="20"/>
      <c r="DJ36" s="20"/>
      <c r="DK36" s="20"/>
      <c r="DL36" s="20"/>
      <c r="DM36" s="20"/>
      <c r="DN36" s="20"/>
      <c r="DO36" s="20"/>
      <c r="DP36" s="20"/>
      <c r="DQ36" s="20"/>
      <c r="DR36" s="20"/>
      <c r="DS36" s="20"/>
      <c r="DT36" s="20"/>
      <c r="DU36" s="20"/>
      <c r="DV36" s="20"/>
      <c r="DW36" s="20"/>
      <c r="DX36" s="20"/>
      <c r="DY36" s="20"/>
      <c r="DZ36" s="20"/>
      <c r="EA36" s="20"/>
      <c r="EB36" s="20"/>
      <c r="EC36" s="20"/>
      <c r="ED36" s="20"/>
      <c r="EE36" s="20"/>
      <c r="EF36" s="20"/>
      <c r="EG36" s="20"/>
      <c r="EH36" s="20"/>
      <c r="EI36" s="20"/>
      <c r="EJ36" s="20"/>
      <c r="EK36" s="20"/>
      <c r="EL36" s="20"/>
      <c r="EM36" s="20"/>
      <c r="EN36" s="20"/>
      <c r="EO36" s="20"/>
      <c r="EP36" s="20"/>
      <c r="EQ36" s="20"/>
      <c r="ER36" s="20"/>
      <c r="ES36" s="20"/>
      <c r="ET36" s="20"/>
      <c r="EU36" s="20"/>
      <c r="EV36" s="20"/>
      <c r="EW36" s="20"/>
      <c r="EX36" s="20"/>
      <c r="EY36" s="20"/>
      <c r="EZ36" s="20"/>
      <c r="FA36" s="20"/>
      <c r="FB36" s="20"/>
      <c r="FC36" s="20"/>
      <c r="FD36" s="20"/>
      <c r="FE36" s="20"/>
      <c r="FF36" s="20"/>
      <c r="FG36" s="20"/>
      <c r="FH36" s="20"/>
      <c r="FI36" s="20"/>
      <c r="FJ36" s="20"/>
      <c r="FK36" s="20"/>
      <c r="FL36" s="20"/>
      <c r="FM36" s="20"/>
      <c r="FN36" s="20"/>
      <c r="FO36" s="20"/>
      <c r="FP36" s="20"/>
      <c r="FQ36" s="20"/>
      <c r="FR36" s="20"/>
      <c r="FS36" s="20"/>
      <c r="FT36" s="20"/>
      <c r="FU36" s="20"/>
      <c r="FV36" s="20"/>
      <c r="FW36" s="20"/>
      <c r="FX36" s="20"/>
      <c r="FY36" s="20"/>
      <c r="FZ36" s="20"/>
      <c r="GA36" s="20"/>
      <c r="GB36" s="20"/>
      <c r="GC36" s="20"/>
      <c r="GD36" s="20"/>
      <c r="GE36" s="20"/>
      <c r="GF36" s="20"/>
      <c r="GG36" s="20"/>
      <c r="GH36" s="20"/>
      <c r="GI36" s="20"/>
      <c r="GJ36" s="20"/>
      <c r="GK36" s="20"/>
      <c r="GL36" s="20"/>
      <c r="GM36" s="20"/>
      <c r="GN36" s="20"/>
      <c r="GO36" s="20"/>
      <c r="GP36" s="20"/>
      <c r="GQ36" s="20"/>
      <c r="GR36" s="20"/>
      <c r="GS36" s="20"/>
      <c r="GT36" s="20"/>
      <c r="GU36" s="20"/>
      <c r="GV36" s="20"/>
      <c r="GW36" s="20"/>
      <c r="GX36" s="20"/>
      <c r="GY36" s="20"/>
      <c r="GZ36" s="20"/>
      <c r="HA36" s="20"/>
      <c r="HB36" s="20"/>
      <c r="HC36" s="20"/>
      <c r="HD36" s="20"/>
      <c r="HE36" s="20"/>
      <c r="HF36" s="20"/>
      <c r="HG36" s="20"/>
      <c r="HH36" s="20"/>
      <c r="HI36" s="20"/>
      <c r="HJ36" s="20"/>
      <c r="HK36" s="20"/>
      <c r="HL36" s="20"/>
      <c r="HM36" s="20"/>
      <c r="HN36" s="20"/>
      <c r="HO36" s="20"/>
      <c r="HP36" s="20"/>
      <c r="HQ36" s="20"/>
      <c r="HR36" s="20"/>
      <c r="HS36" s="20"/>
      <c r="HT36" s="20"/>
      <c r="HU36" s="20"/>
      <c r="HV36" s="20"/>
      <c r="HW36" s="20"/>
      <c r="HX36" s="20"/>
      <c r="HY36" s="20"/>
      <c r="HZ36" s="20"/>
      <c r="IA36" s="20"/>
      <c r="IB36" s="20"/>
      <c r="IC36" s="20"/>
      <c r="ID36" s="20"/>
      <c r="IE36" s="20"/>
      <c r="IF36" s="20"/>
      <c r="IG36" s="20"/>
      <c r="IH36" s="20"/>
      <c r="II36" s="20"/>
      <c r="IJ36" s="20"/>
      <c r="IK36" s="20"/>
      <c r="IL36" s="20"/>
      <c r="IM36" s="20"/>
      <c r="IN36" s="20"/>
      <c r="IO36" s="20"/>
      <c r="IP36" s="20"/>
      <c r="IQ36" s="20"/>
      <c r="IR36" s="20"/>
      <c r="IS36" s="20"/>
      <c r="IT36" s="20"/>
      <c r="IU36" s="20"/>
      <c r="IV36" s="20"/>
      <c r="IW36" s="20"/>
      <c r="IX36" s="20"/>
      <c r="IY36" s="20"/>
      <c r="IZ36" s="20"/>
      <c r="JA36" s="20"/>
      <c r="JB36" s="20"/>
      <c r="JC36" s="20"/>
      <c r="JD36" s="20"/>
      <c r="JE36" s="20"/>
      <c r="JF36" s="20"/>
      <c r="JG36" s="20"/>
      <c r="JH36" s="20"/>
      <c r="JI36" s="20"/>
      <c r="JJ36" s="20"/>
      <c r="JK36" s="20"/>
      <c r="JL36" s="20"/>
      <c r="JM36" s="20"/>
      <c r="JN36" s="20"/>
      <c r="JO36" s="20"/>
      <c r="JP36" s="20"/>
      <c r="JQ36" s="20"/>
      <c r="JR36" s="20"/>
      <c r="JS36" s="20"/>
      <c r="JT36" s="20"/>
      <c r="JU36" s="20"/>
      <c r="JV36" s="20"/>
      <c r="JW36" s="20"/>
      <c r="JX36" s="20"/>
      <c r="JY36" s="20"/>
      <c r="JZ36" s="20"/>
      <c r="KA36" s="20"/>
      <c r="KB36" s="20"/>
      <c r="KC36" s="20"/>
      <c r="KD36" s="20"/>
      <c r="KE36" s="20"/>
      <c r="KF36" s="20"/>
      <c r="KG36" s="20"/>
      <c r="KH36" s="20"/>
      <c r="KI36" s="20"/>
      <c r="KJ36" s="20"/>
      <c r="KK36" s="20"/>
    </row>
    <row r="37" spans="1:297" ht="16" x14ac:dyDescent="0.2">
      <c r="A37" s="315"/>
      <c r="B37" s="139"/>
      <c r="C37" s="119" t="s">
        <v>159</v>
      </c>
      <c r="D37" s="119" t="s">
        <v>110</v>
      </c>
      <c r="E37" s="119" t="s">
        <v>118</v>
      </c>
      <c r="F37" s="117" cm="1">
        <f t="array" ref="F37">_xlfn.XLOOKUP($E37, '1.5.UVintensity'!$L$3:$L$14, _xlfn.XLOOKUP(F$5, '1.5.UVintensity'!$M$2:$U$2, '1.5.UVintensity'!$M$3:$U$14))</f>
        <v>0</v>
      </c>
      <c r="G37" s="117" cm="1">
        <f t="array" ref="G37">_xlfn.XLOOKUP($E37, '1.5.UVintensity'!$L$3:$L$14, _xlfn.XLOOKUP(G$5, '1.5.UVintensity'!$M$2:$U$2, '1.5.UVintensity'!$M$3:$U$14))</f>
        <v>0</v>
      </c>
      <c r="H37" s="117" cm="1">
        <f t="array" ref="H37">_xlfn.XLOOKUP($E37, '1.5.UVintensity'!$L$3:$L$14, _xlfn.XLOOKUP(H$5, '1.5.UVintensity'!$M$2:$U$2, '1.5.UVintensity'!$M$3:$U$14))</f>
        <v>0</v>
      </c>
      <c r="I37" s="117" cm="1">
        <f t="array" ref="I37">_xlfn.XLOOKUP($E37, '1.5.UVintensity'!$L$3:$L$14, _xlfn.XLOOKUP(I$5, '1.5.UVintensity'!$M$2:$U$2, '1.5.UVintensity'!$M$3:$U$14))</f>
        <v>0</v>
      </c>
      <c r="J37" s="117" cm="1">
        <f t="array" ref="J37">_xlfn.XLOOKUP($E37, '1.5.UVintensity'!$L$3:$L$14, _xlfn.XLOOKUP(J$5, '1.5.UVintensity'!$M$2:$U$2, '1.5.UVintensity'!$M$3:$U$14))</f>
        <v>0</v>
      </c>
      <c r="K37" s="117" cm="1">
        <f t="array" ref="K37">_xlfn.XLOOKUP($E37, '1.5.UVintensity'!$L$3:$L$14, _xlfn.XLOOKUP(K$5, '1.5.UVintensity'!$M$2:$U$2, '1.5.UVintensity'!$M$3:$U$14))</f>
        <v>0</v>
      </c>
      <c r="L37" s="117" cm="1">
        <f t="array" ref="L37">_xlfn.XLOOKUP($E37, '1.5.UVintensity'!$L$3:$L$14, _xlfn.XLOOKUP(L$5, '1.5.UVintensity'!$M$2:$U$2, '1.5.UVintensity'!$M$3:$U$14))</f>
        <v>0</v>
      </c>
      <c r="M37" s="117" cm="1">
        <f t="array" ref="M37">_xlfn.XLOOKUP($E37, '1.5.UVintensity'!$L$3:$L$14, _xlfn.XLOOKUP(M$5, '1.5.UVintensity'!$M$2:$U$2, '1.5.UVintensity'!$M$3:$U$14))</f>
        <v>0</v>
      </c>
      <c r="N37" s="49"/>
      <c r="O37" s="49" t="s">
        <v>163</v>
      </c>
      <c r="P37" s="49" t="s">
        <v>162</v>
      </c>
      <c r="Q37" s="132"/>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c r="DB37" s="20"/>
      <c r="DC37" s="20"/>
      <c r="DD37" s="20"/>
      <c r="DE37" s="20"/>
      <c r="DF37" s="20"/>
      <c r="DG37" s="20"/>
      <c r="DH37" s="20"/>
      <c r="DI37" s="20"/>
      <c r="DJ37" s="20"/>
      <c r="DK37" s="20"/>
      <c r="DL37" s="20"/>
      <c r="DM37" s="20"/>
      <c r="DN37" s="20"/>
      <c r="DO37" s="20"/>
      <c r="DP37" s="20"/>
      <c r="DQ37" s="20"/>
      <c r="DR37" s="20"/>
      <c r="DS37" s="20"/>
      <c r="DT37" s="20"/>
      <c r="DU37" s="20"/>
      <c r="DV37" s="20"/>
      <c r="DW37" s="20"/>
      <c r="DX37" s="20"/>
      <c r="DY37" s="20"/>
      <c r="DZ37" s="20"/>
      <c r="EA37" s="20"/>
      <c r="EB37" s="20"/>
      <c r="EC37" s="20"/>
      <c r="ED37" s="20"/>
      <c r="EE37" s="20"/>
      <c r="EF37" s="20"/>
      <c r="EG37" s="20"/>
      <c r="EH37" s="20"/>
      <c r="EI37" s="20"/>
      <c r="EJ37" s="20"/>
      <c r="EK37" s="20"/>
      <c r="EL37" s="20"/>
      <c r="EM37" s="20"/>
      <c r="EN37" s="20"/>
      <c r="EO37" s="20"/>
      <c r="EP37" s="20"/>
      <c r="EQ37" s="20"/>
      <c r="ER37" s="20"/>
      <c r="ES37" s="20"/>
      <c r="ET37" s="20"/>
      <c r="EU37" s="20"/>
      <c r="EV37" s="20"/>
      <c r="EW37" s="20"/>
      <c r="EX37" s="20"/>
      <c r="EY37" s="20"/>
      <c r="EZ37" s="20"/>
      <c r="FA37" s="20"/>
      <c r="FB37" s="20"/>
      <c r="FC37" s="20"/>
      <c r="FD37" s="20"/>
      <c r="FE37" s="20"/>
      <c r="FF37" s="20"/>
      <c r="FG37" s="20"/>
      <c r="FH37" s="20"/>
      <c r="FI37" s="20"/>
      <c r="FJ37" s="20"/>
      <c r="FK37" s="20"/>
      <c r="FL37" s="20"/>
      <c r="FM37" s="20"/>
      <c r="FN37" s="20"/>
      <c r="FO37" s="20"/>
      <c r="FP37" s="20"/>
      <c r="FQ37" s="20"/>
      <c r="FR37" s="20"/>
      <c r="FS37" s="20"/>
      <c r="FT37" s="20"/>
      <c r="FU37" s="20"/>
      <c r="FV37" s="20"/>
      <c r="FW37" s="20"/>
      <c r="FX37" s="20"/>
      <c r="FY37" s="20"/>
      <c r="FZ37" s="20"/>
      <c r="GA37" s="20"/>
      <c r="GB37" s="20"/>
      <c r="GC37" s="20"/>
      <c r="GD37" s="20"/>
      <c r="GE37" s="20"/>
      <c r="GF37" s="20"/>
      <c r="GG37" s="20"/>
      <c r="GH37" s="20"/>
      <c r="GI37" s="20"/>
      <c r="GJ37" s="20"/>
      <c r="GK37" s="20"/>
      <c r="GL37" s="20"/>
      <c r="GM37" s="20"/>
      <c r="GN37" s="20"/>
      <c r="GO37" s="20"/>
      <c r="GP37" s="20"/>
      <c r="GQ37" s="20"/>
      <c r="GR37" s="20"/>
      <c r="GS37" s="20"/>
      <c r="GT37" s="20"/>
      <c r="GU37" s="20"/>
      <c r="GV37" s="20"/>
      <c r="GW37" s="20"/>
      <c r="GX37" s="20"/>
      <c r="GY37" s="20"/>
      <c r="GZ37" s="20"/>
      <c r="HA37" s="20"/>
      <c r="HB37" s="20"/>
      <c r="HC37" s="20"/>
      <c r="HD37" s="20"/>
      <c r="HE37" s="20"/>
      <c r="HF37" s="20"/>
      <c r="HG37" s="20"/>
      <c r="HH37" s="20"/>
      <c r="HI37" s="20"/>
      <c r="HJ37" s="20"/>
      <c r="HK37" s="20"/>
      <c r="HL37" s="20"/>
      <c r="HM37" s="20"/>
      <c r="HN37" s="20"/>
      <c r="HO37" s="20"/>
      <c r="HP37" s="20"/>
      <c r="HQ37" s="20"/>
      <c r="HR37" s="20"/>
      <c r="HS37" s="20"/>
      <c r="HT37" s="20"/>
      <c r="HU37" s="20"/>
      <c r="HV37" s="20"/>
      <c r="HW37" s="20"/>
      <c r="HX37" s="20"/>
      <c r="HY37" s="20"/>
      <c r="HZ37" s="20"/>
      <c r="IA37" s="20"/>
      <c r="IB37" s="20"/>
      <c r="IC37" s="20"/>
      <c r="ID37" s="20"/>
      <c r="IE37" s="20"/>
      <c r="IF37" s="20"/>
      <c r="IG37" s="20"/>
      <c r="IH37" s="20"/>
      <c r="II37" s="20"/>
      <c r="IJ37" s="20"/>
      <c r="IK37" s="20"/>
      <c r="IL37" s="20"/>
      <c r="IM37" s="20"/>
      <c r="IN37" s="20"/>
      <c r="IO37" s="20"/>
      <c r="IP37" s="20"/>
      <c r="IQ37" s="20"/>
      <c r="IR37" s="20"/>
      <c r="IS37" s="20"/>
      <c r="IT37" s="20"/>
      <c r="IU37" s="20"/>
      <c r="IV37" s="20"/>
      <c r="IW37" s="20"/>
      <c r="IX37" s="20"/>
      <c r="IY37" s="20"/>
      <c r="IZ37" s="20"/>
      <c r="JA37" s="20"/>
      <c r="JB37" s="20"/>
      <c r="JC37" s="20"/>
      <c r="JD37" s="20"/>
      <c r="JE37" s="20"/>
      <c r="JF37" s="20"/>
      <c r="JG37" s="20"/>
      <c r="JH37" s="20"/>
      <c r="JI37" s="20"/>
      <c r="JJ37" s="20"/>
      <c r="JK37" s="20"/>
      <c r="JL37" s="20"/>
      <c r="JM37" s="20"/>
      <c r="JN37" s="20"/>
      <c r="JO37" s="20"/>
      <c r="JP37" s="20"/>
      <c r="JQ37" s="20"/>
      <c r="JR37" s="20"/>
      <c r="JS37" s="20"/>
      <c r="JT37" s="20"/>
      <c r="JU37" s="20"/>
      <c r="JV37" s="20"/>
      <c r="JW37" s="20"/>
      <c r="JX37" s="20"/>
      <c r="JY37" s="20"/>
      <c r="JZ37" s="20"/>
      <c r="KA37" s="20"/>
      <c r="KB37" s="20"/>
      <c r="KC37" s="20"/>
      <c r="KD37" s="20"/>
      <c r="KE37" s="20"/>
      <c r="KF37" s="20"/>
      <c r="KG37" s="20"/>
      <c r="KH37" s="20"/>
      <c r="KI37" s="20"/>
      <c r="KJ37" s="20"/>
      <c r="KK37" s="20"/>
    </row>
    <row r="38" spans="1:297" ht="16" x14ac:dyDescent="0.2">
      <c r="A38" s="315"/>
      <c r="B38" s="139"/>
      <c r="C38" s="119" t="s">
        <v>159</v>
      </c>
      <c r="D38" s="119" t="s">
        <v>110</v>
      </c>
      <c r="E38" s="119" t="s">
        <v>98</v>
      </c>
      <c r="F38" s="117" cm="1">
        <f t="array" ref="F38">_xlfn.XLOOKUP($E38, '1.5.UVintensity'!$L$3:$L$14, _xlfn.XLOOKUP(F$5, '1.5.UVintensity'!$M$2:$U$2, '1.5.UVintensity'!$M$3:$U$14))</f>
        <v>8.02</v>
      </c>
      <c r="G38" s="117" cm="1">
        <f t="array" ref="G38">_xlfn.XLOOKUP($E38, '1.5.UVintensity'!$L$3:$L$14, _xlfn.XLOOKUP(G$5, '1.5.UVintensity'!$M$2:$U$2, '1.5.UVintensity'!$M$3:$U$14))</f>
        <v>11.78</v>
      </c>
      <c r="H38" s="117" cm="1">
        <f t="array" ref="H38">_xlfn.XLOOKUP($E38, '1.5.UVintensity'!$L$3:$L$14, _xlfn.XLOOKUP(H$5, '1.5.UVintensity'!$M$2:$U$2, '1.5.UVintensity'!$M$3:$U$14))</f>
        <v>5.23</v>
      </c>
      <c r="I38" s="117" cm="1">
        <f t="array" ref="I38">_xlfn.XLOOKUP($E38, '1.5.UVintensity'!$L$3:$L$14, _xlfn.XLOOKUP(I$5, '1.5.UVintensity'!$M$2:$U$2, '1.5.UVintensity'!$M$3:$U$14))</f>
        <v>13.819999999999999</v>
      </c>
      <c r="J38" s="117" cm="1">
        <f t="array" ref="J38">_xlfn.XLOOKUP($E38, '1.5.UVintensity'!$L$3:$L$14, _xlfn.XLOOKUP(J$5, '1.5.UVintensity'!$M$2:$U$2, '1.5.UVintensity'!$M$3:$U$14))</f>
        <v>5.629999999999999</v>
      </c>
      <c r="K38" s="117" cm="1">
        <f t="array" ref="K38">_xlfn.XLOOKUP($E38, '1.5.UVintensity'!$L$3:$L$14, _xlfn.XLOOKUP(K$5, '1.5.UVintensity'!$M$2:$U$2, '1.5.UVintensity'!$M$3:$U$14))</f>
        <v>13.65</v>
      </c>
      <c r="L38" s="117" cm="1">
        <f t="array" ref="L38">_xlfn.XLOOKUP($E38, '1.5.UVintensity'!$L$3:$L$14, _xlfn.XLOOKUP(L$5, '1.5.UVintensity'!$M$2:$U$2, '1.5.UVintensity'!$M$3:$U$14))</f>
        <v>3.6399999999999997</v>
      </c>
      <c r="M38" s="117" cm="1">
        <f t="array" ref="M38">_xlfn.XLOOKUP($E38, '1.5.UVintensity'!$L$3:$L$14, _xlfn.XLOOKUP(M$5, '1.5.UVintensity'!$M$2:$U$2, '1.5.UVintensity'!$M$3:$U$14))</f>
        <v>11.850000000000001</v>
      </c>
      <c r="N38" s="49"/>
      <c r="O38" s="49" t="s">
        <v>163</v>
      </c>
      <c r="P38" s="49" t="s">
        <v>162</v>
      </c>
      <c r="Q38" s="132"/>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c r="DB38" s="20"/>
      <c r="DC38" s="20"/>
      <c r="DD38" s="20"/>
      <c r="DE38" s="20"/>
      <c r="DF38" s="20"/>
      <c r="DG38" s="20"/>
      <c r="DH38" s="20"/>
      <c r="DI38" s="20"/>
      <c r="DJ38" s="20"/>
      <c r="DK38" s="20"/>
      <c r="DL38" s="20"/>
      <c r="DM38" s="20"/>
      <c r="DN38" s="20"/>
      <c r="DO38" s="20"/>
      <c r="DP38" s="20"/>
      <c r="DQ38" s="20"/>
      <c r="DR38" s="20"/>
      <c r="DS38" s="20"/>
      <c r="DT38" s="20"/>
      <c r="DU38" s="20"/>
      <c r="DV38" s="20"/>
      <c r="DW38" s="20"/>
      <c r="DX38" s="20"/>
      <c r="DY38" s="20"/>
      <c r="DZ38" s="20"/>
      <c r="EA38" s="20"/>
      <c r="EB38" s="20"/>
      <c r="EC38" s="20"/>
      <c r="ED38" s="20"/>
      <c r="EE38" s="20"/>
      <c r="EF38" s="20"/>
      <c r="EG38" s="20"/>
      <c r="EH38" s="20"/>
      <c r="EI38" s="20"/>
      <c r="EJ38" s="20"/>
      <c r="EK38" s="20"/>
      <c r="EL38" s="20"/>
      <c r="EM38" s="20"/>
      <c r="EN38" s="20"/>
      <c r="EO38" s="20"/>
      <c r="EP38" s="20"/>
      <c r="EQ38" s="20"/>
      <c r="ER38" s="20"/>
      <c r="ES38" s="20"/>
      <c r="ET38" s="20"/>
      <c r="EU38" s="20"/>
      <c r="EV38" s="20"/>
      <c r="EW38" s="20"/>
      <c r="EX38" s="20"/>
      <c r="EY38" s="20"/>
      <c r="EZ38" s="20"/>
      <c r="FA38" s="20"/>
      <c r="FB38" s="20"/>
      <c r="FC38" s="20"/>
      <c r="FD38" s="20"/>
      <c r="FE38" s="20"/>
      <c r="FF38" s="20"/>
      <c r="FG38" s="20"/>
      <c r="FH38" s="20"/>
      <c r="FI38" s="20"/>
      <c r="FJ38" s="20"/>
      <c r="FK38" s="20"/>
      <c r="FL38" s="20"/>
      <c r="FM38" s="20"/>
      <c r="FN38" s="20"/>
      <c r="FO38" s="20"/>
      <c r="FP38" s="20"/>
      <c r="FQ38" s="20"/>
      <c r="FR38" s="20"/>
      <c r="FS38" s="20"/>
      <c r="FT38" s="20"/>
      <c r="FU38" s="20"/>
      <c r="FV38" s="20"/>
      <c r="FW38" s="20"/>
      <c r="FX38" s="20"/>
      <c r="FY38" s="20"/>
      <c r="FZ38" s="20"/>
      <c r="GA38" s="20"/>
      <c r="GB38" s="20"/>
      <c r="GC38" s="20"/>
      <c r="GD38" s="20"/>
      <c r="GE38" s="20"/>
      <c r="GF38" s="20"/>
      <c r="GG38" s="20"/>
      <c r="GH38" s="20"/>
      <c r="GI38" s="20"/>
      <c r="GJ38" s="20"/>
      <c r="GK38" s="20"/>
      <c r="GL38" s="20"/>
      <c r="GM38" s="20"/>
      <c r="GN38" s="20"/>
      <c r="GO38" s="20"/>
      <c r="GP38" s="20"/>
      <c r="GQ38" s="20"/>
      <c r="GR38" s="20"/>
      <c r="GS38" s="20"/>
      <c r="GT38" s="20"/>
      <c r="GU38" s="20"/>
      <c r="GV38" s="20"/>
      <c r="GW38" s="20"/>
      <c r="GX38" s="20"/>
      <c r="GY38" s="20"/>
      <c r="GZ38" s="20"/>
      <c r="HA38" s="20"/>
      <c r="HB38" s="20"/>
      <c r="HC38" s="20"/>
      <c r="HD38" s="20"/>
      <c r="HE38" s="20"/>
      <c r="HF38" s="20"/>
      <c r="HG38" s="20"/>
      <c r="HH38" s="20"/>
      <c r="HI38" s="20"/>
      <c r="HJ38" s="20"/>
      <c r="HK38" s="20"/>
      <c r="HL38" s="20"/>
      <c r="HM38" s="20"/>
      <c r="HN38" s="20"/>
      <c r="HO38" s="20"/>
      <c r="HP38" s="20"/>
      <c r="HQ38" s="20"/>
      <c r="HR38" s="20"/>
      <c r="HS38" s="20"/>
      <c r="HT38" s="20"/>
      <c r="HU38" s="20"/>
      <c r="HV38" s="20"/>
      <c r="HW38" s="20"/>
      <c r="HX38" s="20"/>
      <c r="HY38" s="20"/>
      <c r="HZ38" s="20"/>
      <c r="IA38" s="20"/>
      <c r="IB38" s="20"/>
      <c r="IC38" s="20"/>
      <c r="ID38" s="20"/>
      <c r="IE38" s="20"/>
      <c r="IF38" s="20"/>
      <c r="IG38" s="20"/>
      <c r="IH38" s="20"/>
      <c r="II38" s="20"/>
      <c r="IJ38" s="20"/>
      <c r="IK38" s="20"/>
      <c r="IL38" s="20"/>
      <c r="IM38" s="20"/>
      <c r="IN38" s="20"/>
      <c r="IO38" s="20"/>
      <c r="IP38" s="20"/>
      <c r="IQ38" s="20"/>
      <c r="IR38" s="20"/>
      <c r="IS38" s="20"/>
      <c r="IT38" s="20"/>
      <c r="IU38" s="20"/>
      <c r="IV38" s="20"/>
      <c r="IW38" s="20"/>
      <c r="IX38" s="20"/>
      <c r="IY38" s="20"/>
      <c r="IZ38" s="20"/>
      <c r="JA38" s="20"/>
      <c r="JB38" s="20"/>
      <c r="JC38" s="20"/>
      <c r="JD38" s="20"/>
      <c r="JE38" s="20"/>
      <c r="JF38" s="20"/>
      <c r="JG38" s="20"/>
      <c r="JH38" s="20"/>
      <c r="JI38" s="20"/>
      <c r="JJ38" s="20"/>
      <c r="JK38" s="20"/>
      <c r="JL38" s="20"/>
      <c r="JM38" s="20"/>
      <c r="JN38" s="20"/>
      <c r="JO38" s="20"/>
      <c r="JP38" s="20"/>
      <c r="JQ38" s="20"/>
      <c r="JR38" s="20"/>
      <c r="JS38" s="20"/>
      <c r="JT38" s="20"/>
      <c r="JU38" s="20"/>
      <c r="JV38" s="20"/>
      <c r="JW38" s="20"/>
      <c r="JX38" s="20"/>
      <c r="JY38" s="20"/>
      <c r="JZ38" s="20"/>
      <c r="KA38" s="20"/>
      <c r="KB38" s="20"/>
      <c r="KC38" s="20"/>
      <c r="KD38" s="20"/>
      <c r="KE38" s="20"/>
      <c r="KF38" s="20"/>
      <c r="KG38" s="20"/>
      <c r="KH38" s="20"/>
      <c r="KI38" s="20"/>
      <c r="KJ38" s="20"/>
      <c r="KK38" s="20"/>
    </row>
    <row r="39" spans="1:297" ht="16" x14ac:dyDescent="0.2">
      <c r="A39" s="315"/>
      <c r="B39" s="139"/>
      <c r="C39" s="119" t="s">
        <v>159</v>
      </c>
      <c r="D39" s="119" t="s">
        <v>110</v>
      </c>
      <c r="E39" s="119" t="s">
        <v>161</v>
      </c>
      <c r="F39" s="117" cm="1">
        <f t="array" ref="F39">_xlfn.XLOOKUP($E39, '1.5.UVintensity'!$L$3:$L$14, _xlfn.XLOOKUP(F$5, '1.5.UVintensity'!$M$2:$U$2, '1.5.UVintensity'!$M$3:$U$14))</f>
        <v>8.02</v>
      </c>
      <c r="G39" s="117" cm="1">
        <f t="array" ref="G39">_xlfn.XLOOKUP($E39, '1.5.UVintensity'!$L$3:$L$14, _xlfn.XLOOKUP(G$5, '1.5.UVintensity'!$M$2:$U$2, '1.5.UVintensity'!$M$3:$U$14))</f>
        <v>11.78</v>
      </c>
      <c r="H39" s="117" cm="1">
        <f t="array" ref="H39">_xlfn.XLOOKUP($E39, '1.5.UVintensity'!$L$3:$L$14, _xlfn.XLOOKUP(H$5, '1.5.UVintensity'!$M$2:$U$2, '1.5.UVintensity'!$M$3:$U$14))</f>
        <v>5.23</v>
      </c>
      <c r="I39" s="117" cm="1">
        <f t="array" ref="I39">_xlfn.XLOOKUP($E39, '1.5.UVintensity'!$L$3:$L$14, _xlfn.XLOOKUP(I$5, '1.5.UVintensity'!$M$2:$U$2, '1.5.UVintensity'!$M$3:$U$14))</f>
        <v>13.819999999999999</v>
      </c>
      <c r="J39" s="117" cm="1">
        <f t="array" ref="J39">_xlfn.XLOOKUP($E39, '1.5.UVintensity'!$L$3:$L$14, _xlfn.XLOOKUP(J$5, '1.5.UVintensity'!$M$2:$U$2, '1.5.UVintensity'!$M$3:$U$14))</f>
        <v>5.629999999999999</v>
      </c>
      <c r="K39" s="117" cm="1">
        <f t="array" ref="K39">_xlfn.XLOOKUP($E39, '1.5.UVintensity'!$L$3:$L$14, _xlfn.XLOOKUP(K$5, '1.5.UVintensity'!$M$2:$U$2, '1.5.UVintensity'!$M$3:$U$14))</f>
        <v>13.65</v>
      </c>
      <c r="L39" s="117" cm="1">
        <f t="array" ref="L39">_xlfn.XLOOKUP($E39, '1.5.UVintensity'!$L$3:$L$14, _xlfn.XLOOKUP(L$5, '1.5.UVintensity'!$M$2:$U$2, '1.5.UVintensity'!$M$3:$U$14))</f>
        <v>3.6399999999999997</v>
      </c>
      <c r="M39" s="117" cm="1">
        <f t="array" ref="M39">_xlfn.XLOOKUP($E39, '1.5.UVintensity'!$L$3:$L$14, _xlfn.XLOOKUP(M$5, '1.5.UVintensity'!$M$2:$U$2, '1.5.UVintensity'!$M$3:$U$14))</f>
        <v>11.850000000000001</v>
      </c>
      <c r="N39" s="49"/>
      <c r="O39" s="49" t="s">
        <v>163</v>
      </c>
      <c r="P39" s="49" t="s">
        <v>162</v>
      </c>
      <c r="Q39" s="132"/>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20"/>
      <c r="DM39" s="20"/>
      <c r="DN39" s="20"/>
      <c r="DO39" s="20"/>
      <c r="DP39" s="20"/>
      <c r="DQ39" s="20"/>
      <c r="DR39" s="20"/>
      <c r="DS39" s="20"/>
      <c r="DT39" s="20"/>
      <c r="DU39" s="20"/>
      <c r="DV39" s="20"/>
      <c r="DW39" s="20"/>
      <c r="DX39" s="20"/>
      <c r="DY39" s="20"/>
      <c r="DZ39" s="20"/>
      <c r="EA39" s="20"/>
      <c r="EB39" s="20"/>
      <c r="EC39" s="20"/>
      <c r="ED39" s="20"/>
      <c r="EE39" s="20"/>
      <c r="EF39" s="20"/>
      <c r="EG39" s="20"/>
      <c r="EH39" s="20"/>
      <c r="EI39" s="20"/>
      <c r="EJ39" s="20"/>
      <c r="EK39" s="20"/>
      <c r="EL39" s="20"/>
      <c r="EM39" s="20"/>
      <c r="EN39" s="20"/>
      <c r="EO39" s="20"/>
      <c r="EP39" s="20"/>
      <c r="EQ39" s="20"/>
      <c r="ER39" s="20"/>
      <c r="ES39" s="20"/>
      <c r="ET39" s="20"/>
      <c r="EU39" s="20"/>
      <c r="EV39" s="20"/>
      <c r="EW39" s="20"/>
      <c r="EX39" s="20"/>
      <c r="EY39" s="20"/>
      <c r="EZ39" s="20"/>
      <c r="FA39" s="20"/>
      <c r="FB39" s="20"/>
      <c r="FC39" s="20"/>
      <c r="FD39" s="20"/>
      <c r="FE39" s="20"/>
      <c r="FF39" s="20"/>
      <c r="FG39" s="20"/>
      <c r="FH39" s="20"/>
      <c r="FI39" s="20"/>
      <c r="FJ39" s="20"/>
      <c r="FK39" s="20"/>
      <c r="FL39" s="20"/>
      <c r="FM39" s="20"/>
      <c r="FN39" s="20"/>
      <c r="FO39" s="20"/>
      <c r="FP39" s="20"/>
      <c r="FQ39" s="20"/>
      <c r="FR39" s="20"/>
      <c r="FS39" s="20"/>
      <c r="FT39" s="20"/>
      <c r="FU39" s="20"/>
      <c r="FV39" s="20"/>
      <c r="FW39" s="20"/>
      <c r="FX39" s="20"/>
      <c r="FY39" s="20"/>
      <c r="FZ39" s="20"/>
      <c r="GA39" s="20"/>
      <c r="GB39" s="20"/>
      <c r="GC39" s="20"/>
      <c r="GD39" s="20"/>
      <c r="GE39" s="20"/>
      <c r="GF39" s="20"/>
      <c r="GG39" s="20"/>
      <c r="GH39" s="20"/>
      <c r="GI39" s="20"/>
      <c r="GJ39" s="20"/>
      <c r="GK39" s="20"/>
      <c r="GL39" s="20"/>
      <c r="GM39" s="20"/>
      <c r="GN39" s="20"/>
      <c r="GO39" s="20"/>
      <c r="GP39" s="20"/>
      <c r="GQ39" s="20"/>
      <c r="GR39" s="20"/>
      <c r="GS39" s="20"/>
      <c r="GT39" s="20"/>
      <c r="GU39" s="20"/>
      <c r="GV39" s="20"/>
      <c r="GW39" s="20"/>
      <c r="GX39" s="20"/>
      <c r="GY39" s="20"/>
      <c r="GZ39" s="20"/>
      <c r="HA39" s="20"/>
      <c r="HB39" s="20"/>
      <c r="HC39" s="20"/>
      <c r="HD39" s="20"/>
      <c r="HE39" s="20"/>
      <c r="HF39" s="20"/>
      <c r="HG39" s="20"/>
      <c r="HH39" s="20"/>
      <c r="HI39" s="20"/>
      <c r="HJ39" s="20"/>
      <c r="HK39" s="20"/>
      <c r="HL39" s="20"/>
      <c r="HM39" s="20"/>
      <c r="HN39" s="20"/>
      <c r="HO39" s="20"/>
      <c r="HP39" s="20"/>
      <c r="HQ39" s="20"/>
      <c r="HR39" s="20"/>
      <c r="HS39" s="20"/>
      <c r="HT39" s="20"/>
      <c r="HU39" s="20"/>
      <c r="HV39" s="20"/>
      <c r="HW39" s="20"/>
      <c r="HX39" s="20"/>
      <c r="HY39" s="20"/>
      <c r="HZ39" s="20"/>
      <c r="IA39" s="20"/>
      <c r="IB39" s="20"/>
      <c r="IC39" s="20"/>
      <c r="ID39" s="20"/>
      <c r="IE39" s="20"/>
      <c r="IF39" s="20"/>
      <c r="IG39" s="20"/>
      <c r="IH39" s="20"/>
      <c r="II39" s="20"/>
      <c r="IJ39" s="20"/>
      <c r="IK39" s="20"/>
      <c r="IL39" s="20"/>
      <c r="IM39" s="20"/>
      <c r="IN39" s="20"/>
      <c r="IO39" s="20"/>
      <c r="IP39" s="20"/>
      <c r="IQ39" s="20"/>
      <c r="IR39" s="20"/>
      <c r="IS39" s="20"/>
      <c r="IT39" s="20"/>
      <c r="IU39" s="20"/>
      <c r="IV39" s="20"/>
      <c r="IW39" s="20"/>
      <c r="IX39" s="20"/>
      <c r="IY39" s="20"/>
      <c r="IZ39" s="20"/>
      <c r="JA39" s="20"/>
      <c r="JB39" s="20"/>
      <c r="JC39" s="20"/>
      <c r="JD39" s="20"/>
      <c r="JE39" s="20"/>
      <c r="JF39" s="20"/>
      <c r="JG39" s="20"/>
      <c r="JH39" s="20"/>
      <c r="JI39" s="20"/>
      <c r="JJ39" s="20"/>
      <c r="JK39" s="20"/>
      <c r="JL39" s="20"/>
      <c r="JM39" s="20"/>
      <c r="JN39" s="20"/>
      <c r="JO39" s="20"/>
      <c r="JP39" s="20"/>
      <c r="JQ39" s="20"/>
      <c r="JR39" s="20"/>
      <c r="JS39" s="20"/>
      <c r="JT39" s="20"/>
      <c r="JU39" s="20"/>
      <c r="JV39" s="20"/>
      <c r="JW39" s="20"/>
      <c r="JX39" s="20"/>
      <c r="JY39" s="20"/>
      <c r="JZ39" s="20"/>
      <c r="KA39" s="20"/>
      <c r="KB39" s="20"/>
      <c r="KC39" s="20"/>
      <c r="KD39" s="20"/>
      <c r="KE39" s="20"/>
      <c r="KF39" s="20"/>
      <c r="KG39" s="20"/>
      <c r="KH39" s="20"/>
      <c r="KI39" s="20"/>
      <c r="KJ39" s="20"/>
      <c r="KK39" s="20"/>
    </row>
    <row r="40" spans="1:297" ht="16" x14ac:dyDescent="0.2">
      <c r="A40" s="315"/>
      <c r="B40" s="139"/>
      <c r="C40" s="119" t="s">
        <v>159</v>
      </c>
      <c r="D40" s="119" t="s">
        <v>110</v>
      </c>
      <c r="E40" s="119" t="s">
        <v>138</v>
      </c>
      <c r="F40" s="117" cm="1">
        <f t="array" ref="F40">_xlfn.XLOOKUP($E40, '1.5.UVintensity'!$L$3:$L$14, _xlfn.XLOOKUP(F$5, '1.5.UVintensity'!$M$2:$U$2, '1.5.UVintensity'!$M$3:$U$14))</f>
        <v>0</v>
      </c>
      <c r="G40" s="117" cm="1">
        <f t="array" ref="G40">_xlfn.XLOOKUP($E40, '1.5.UVintensity'!$L$3:$L$14, _xlfn.XLOOKUP(G$5, '1.5.UVintensity'!$M$2:$U$2, '1.5.UVintensity'!$M$3:$U$14))</f>
        <v>0</v>
      </c>
      <c r="H40" s="117" cm="1">
        <f t="array" ref="H40">_xlfn.XLOOKUP($E40, '1.5.UVintensity'!$L$3:$L$14, _xlfn.XLOOKUP(H$5, '1.5.UVintensity'!$M$2:$U$2, '1.5.UVintensity'!$M$3:$U$14))</f>
        <v>0</v>
      </c>
      <c r="I40" s="117" cm="1">
        <f t="array" ref="I40">_xlfn.XLOOKUP($E40, '1.5.UVintensity'!$L$3:$L$14, _xlfn.XLOOKUP(I$5, '1.5.UVintensity'!$M$2:$U$2, '1.5.UVintensity'!$M$3:$U$14))</f>
        <v>0</v>
      </c>
      <c r="J40" s="117" cm="1">
        <f t="array" ref="J40">_xlfn.XLOOKUP($E40, '1.5.UVintensity'!$L$3:$L$14, _xlfn.XLOOKUP(J$5, '1.5.UVintensity'!$M$2:$U$2, '1.5.UVintensity'!$M$3:$U$14))</f>
        <v>0</v>
      </c>
      <c r="K40" s="117" cm="1">
        <f t="array" ref="K40">_xlfn.XLOOKUP($E40, '1.5.UVintensity'!$L$3:$L$14, _xlfn.XLOOKUP(K$5, '1.5.UVintensity'!$M$2:$U$2, '1.5.UVintensity'!$M$3:$U$14))</f>
        <v>0</v>
      </c>
      <c r="L40" s="117" cm="1">
        <f t="array" ref="L40">_xlfn.XLOOKUP($E40, '1.5.UVintensity'!$L$3:$L$14, _xlfn.XLOOKUP(L$5, '1.5.UVintensity'!$M$2:$U$2, '1.5.UVintensity'!$M$3:$U$14))</f>
        <v>0</v>
      </c>
      <c r="M40" s="117" cm="1">
        <f t="array" ref="M40">_xlfn.XLOOKUP($E40, '1.5.UVintensity'!$L$3:$L$14, _xlfn.XLOOKUP(M$5, '1.5.UVintensity'!$M$2:$U$2, '1.5.UVintensity'!$M$3:$U$14))</f>
        <v>0</v>
      </c>
      <c r="N40" s="49"/>
      <c r="O40" s="49" t="s">
        <v>163</v>
      </c>
      <c r="P40" s="49" t="s">
        <v>162</v>
      </c>
      <c r="Q40" s="132"/>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c r="CL40" s="20"/>
      <c r="CM40" s="20"/>
      <c r="CN40" s="20"/>
      <c r="CO40" s="20"/>
      <c r="CP40" s="20"/>
      <c r="CQ40" s="20"/>
      <c r="CR40" s="20"/>
      <c r="CS40" s="20"/>
      <c r="CT40" s="20"/>
      <c r="CU40" s="20"/>
      <c r="CV40" s="20"/>
      <c r="CW40" s="20"/>
      <c r="CX40" s="20"/>
      <c r="CY40" s="20"/>
      <c r="CZ40" s="20"/>
      <c r="DA40" s="20"/>
      <c r="DB40" s="20"/>
      <c r="DC40" s="20"/>
      <c r="DD40" s="20"/>
      <c r="DE40" s="20"/>
      <c r="DF40" s="20"/>
      <c r="DG40" s="20"/>
      <c r="DH40" s="20"/>
      <c r="DI40" s="20"/>
      <c r="DJ40" s="20"/>
      <c r="DK40" s="20"/>
      <c r="DL40" s="20"/>
      <c r="DM40" s="20"/>
      <c r="DN40" s="20"/>
      <c r="DO40" s="20"/>
      <c r="DP40" s="20"/>
      <c r="DQ40" s="20"/>
      <c r="DR40" s="20"/>
      <c r="DS40" s="20"/>
      <c r="DT40" s="20"/>
      <c r="DU40" s="20"/>
      <c r="DV40" s="20"/>
      <c r="DW40" s="20"/>
      <c r="DX40" s="20"/>
      <c r="DY40" s="20"/>
      <c r="DZ40" s="20"/>
      <c r="EA40" s="20"/>
      <c r="EB40" s="20"/>
      <c r="EC40" s="20"/>
      <c r="ED40" s="20"/>
      <c r="EE40" s="20"/>
      <c r="EF40" s="20"/>
      <c r="EG40" s="20"/>
      <c r="EH40" s="20"/>
      <c r="EI40" s="20"/>
      <c r="EJ40" s="20"/>
      <c r="EK40" s="20"/>
      <c r="EL40" s="20"/>
      <c r="EM40" s="20"/>
      <c r="EN40" s="20"/>
      <c r="EO40" s="20"/>
      <c r="EP40" s="20"/>
      <c r="EQ40" s="20"/>
      <c r="ER40" s="20"/>
      <c r="ES40" s="20"/>
      <c r="ET40" s="20"/>
      <c r="EU40" s="20"/>
      <c r="EV40" s="20"/>
      <c r="EW40" s="20"/>
      <c r="EX40" s="20"/>
      <c r="EY40" s="20"/>
      <c r="EZ40" s="20"/>
      <c r="FA40" s="20"/>
      <c r="FB40" s="20"/>
      <c r="FC40" s="20"/>
      <c r="FD40" s="20"/>
      <c r="FE40" s="20"/>
      <c r="FF40" s="20"/>
      <c r="FG40" s="20"/>
      <c r="FH40" s="20"/>
      <c r="FI40" s="20"/>
      <c r="FJ40" s="20"/>
      <c r="FK40" s="20"/>
      <c r="FL40" s="20"/>
      <c r="FM40" s="20"/>
      <c r="FN40" s="20"/>
      <c r="FO40" s="20"/>
      <c r="FP40" s="20"/>
      <c r="FQ40" s="20"/>
      <c r="FR40" s="20"/>
      <c r="FS40" s="20"/>
      <c r="FT40" s="20"/>
      <c r="FU40" s="20"/>
      <c r="FV40" s="20"/>
      <c r="FW40" s="20"/>
      <c r="FX40" s="20"/>
      <c r="FY40" s="20"/>
      <c r="FZ40" s="20"/>
      <c r="GA40" s="20"/>
      <c r="GB40" s="20"/>
      <c r="GC40" s="20"/>
      <c r="GD40" s="20"/>
      <c r="GE40" s="20"/>
      <c r="GF40" s="20"/>
      <c r="GG40" s="20"/>
      <c r="GH40" s="20"/>
      <c r="GI40" s="20"/>
      <c r="GJ40" s="20"/>
      <c r="GK40" s="20"/>
      <c r="GL40" s="20"/>
      <c r="GM40" s="20"/>
      <c r="GN40" s="20"/>
      <c r="GO40" s="20"/>
      <c r="GP40" s="20"/>
      <c r="GQ40" s="20"/>
      <c r="GR40" s="20"/>
      <c r="GS40" s="20"/>
      <c r="GT40" s="20"/>
      <c r="GU40" s="20"/>
      <c r="GV40" s="20"/>
      <c r="GW40" s="20"/>
      <c r="GX40" s="20"/>
      <c r="GY40" s="20"/>
      <c r="GZ40" s="20"/>
      <c r="HA40" s="20"/>
      <c r="HB40" s="20"/>
      <c r="HC40" s="20"/>
      <c r="HD40" s="20"/>
      <c r="HE40" s="20"/>
      <c r="HF40" s="20"/>
      <c r="HG40" s="20"/>
      <c r="HH40" s="20"/>
      <c r="HI40" s="20"/>
      <c r="HJ40" s="20"/>
      <c r="HK40" s="20"/>
      <c r="HL40" s="20"/>
      <c r="HM40" s="20"/>
      <c r="HN40" s="20"/>
      <c r="HO40" s="20"/>
      <c r="HP40" s="20"/>
      <c r="HQ40" s="20"/>
      <c r="HR40" s="20"/>
      <c r="HS40" s="20"/>
      <c r="HT40" s="20"/>
      <c r="HU40" s="20"/>
      <c r="HV40" s="20"/>
      <c r="HW40" s="20"/>
      <c r="HX40" s="20"/>
      <c r="HY40" s="20"/>
      <c r="HZ40" s="20"/>
      <c r="IA40" s="20"/>
      <c r="IB40" s="20"/>
      <c r="IC40" s="20"/>
      <c r="ID40" s="20"/>
      <c r="IE40" s="20"/>
      <c r="IF40" s="20"/>
      <c r="IG40" s="20"/>
      <c r="IH40" s="20"/>
      <c r="II40" s="20"/>
      <c r="IJ40" s="20"/>
      <c r="IK40" s="20"/>
      <c r="IL40" s="20"/>
      <c r="IM40" s="20"/>
      <c r="IN40" s="20"/>
      <c r="IO40" s="20"/>
      <c r="IP40" s="20"/>
      <c r="IQ40" s="20"/>
      <c r="IR40" s="20"/>
      <c r="IS40" s="20"/>
      <c r="IT40" s="20"/>
      <c r="IU40" s="20"/>
      <c r="IV40" s="20"/>
      <c r="IW40" s="20"/>
      <c r="IX40" s="20"/>
      <c r="IY40" s="20"/>
      <c r="IZ40" s="20"/>
      <c r="JA40" s="20"/>
      <c r="JB40" s="20"/>
      <c r="JC40" s="20"/>
      <c r="JD40" s="20"/>
      <c r="JE40" s="20"/>
      <c r="JF40" s="20"/>
      <c r="JG40" s="20"/>
      <c r="JH40" s="20"/>
      <c r="JI40" s="20"/>
      <c r="JJ40" s="20"/>
      <c r="JK40" s="20"/>
      <c r="JL40" s="20"/>
      <c r="JM40" s="20"/>
      <c r="JN40" s="20"/>
      <c r="JO40" s="20"/>
      <c r="JP40" s="20"/>
      <c r="JQ40" s="20"/>
      <c r="JR40" s="20"/>
      <c r="JS40" s="20"/>
      <c r="JT40" s="20"/>
      <c r="JU40" s="20"/>
      <c r="JV40" s="20"/>
      <c r="JW40" s="20"/>
      <c r="JX40" s="20"/>
      <c r="JY40" s="20"/>
      <c r="JZ40" s="20"/>
      <c r="KA40" s="20"/>
      <c r="KB40" s="20"/>
      <c r="KC40" s="20"/>
      <c r="KD40" s="20"/>
      <c r="KE40" s="20"/>
      <c r="KF40" s="20"/>
      <c r="KG40" s="20"/>
      <c r="KH40" s="20"/>
      <c r="KI40" s="20"/>
      <c r="KJ40" s="20"/>
      <c r="KK40" s="20"/>
    </row>
    <row r="41" spans="1:297" ht="16" x14ac:dyDescent="0.2">
      <c r="A41" s="315"/>
      <c r="B41" s="139"/>
      <c r="C41" s="119" t="s">
        <v>159</v>
      </c>
      <c r="D41" s="119" t="s">
        <v>110</v>
      </c>
      <c r="E41" s="119" t="s">
        <v>116</v>
      </c>
      <c r="F41" s="117" cm="1">
        <f t="array" ref="F41">_xlfn.XLOOKUP($E41, '1.5.UVintensity'!$L$3:$L$14, _xlfn.XLOOKUP(F$5, '1.5.UVintensity'!$M$2:$U$2, '1.5.UVintensity'!$M$3:$U$14))</f>
        <v>6.7966101694915251E-2</v>
      </c>
      <c r="G41" s="117" cm="1">
        <f t="array" ref="G41">_xlfn.XLOOKUP($E41, '1.5.UVintensity'!$L$3:$L$14, _xlfn.XLOOKUP(G$5, '1.5.UVintensity'!$M$2:$U$2, '1.5.UVintensity'!$M$3:$U$14))</f>
        <v>0.11459143968871595</v>
      </c>
      <c r="H41" s="117" cm="1">
        <f t="array" ref="H41">_xlfn.XLOOKUP($E41, '1.5.UVintensity'!$L$3:$L$14, _xlfn.XLOOKUP(H$5, '1.5.UVintensity'!$M$2:$U$2, '1.5.UVintensity'!$M$3:$U$14))</f>
        <v>4.860594795539034E-2</v>
      </c>
      <c r="I41" s="117" cm="1">
        <f t="array" ref="I41">_xlfn.XLOOKUP($E41, '1.5.UVintensity'!$L$3:$L$14, _xlfn.XLOOKUP(I$5, '1.5.UVintensity'!$M$2:$U$2, '1.5.UVintensity'!$M$3:$U$14))</f>
        <v>2.9810181190681618E-2</v>
      </c>
      <c r="J41" s="117" cm="1">
        <f t="array" ref="J41">_xlfn.XLOOKUP($E41, '1.5.UVintensity'!$L$3:$L$14, _xlfn.XLOOKUP(J$5, '1.5.UVintensity'!$M$2:$U$2, '1.5.UVintensity'!$M$3:$U$14))</f>
        <v>4.2522658610271893E-2</v>
      </c>
      <c r="K41" s="117" cm="1">
        <f t="array" ref="K41">_xlfn.XLOOKUP($E41, '1.5.UVintensity'!$L$3:$L$14, _xlfn.XLOOKUP(K$5, '1.5.UVintensity'!$M$2:$U$2, '1.5.UVintensity'!$M$3:$U$14))</f>
        <v>0.19612068965517243</v>
      </c>
      <c r="L41" s="117" cm="1">
        <f t="array" ref="L41">_xlfn.XLOOKUP($E41, '1.5.UVintensity'!$L$3:$L$14, _xlfn.XLOOKUP(L$5, '1.5.UVintensity'!$M$2:$U$2, '1.5.UVintensity'!$M$3:$U$14))</f>
        <v>6.8991660348749042E-3</v>
      </c>
      <c r="M41" s="117" cm="1">
        <f t="array" ref="M41">_xlfn.XLOOKUP($E41, '1.5.UVintensity'!$L$3:$L$14, _xlfn.XLOOKUP(M$5, '1.5.UVintensity'!$M$2:$U$2, '1.5.UVintensity'!$M$3:$U$14))</f>
        <v>0.33664772727272707</v>
      </c>
      <c r="N41" s="49"/>
      <c r="O41" s="49" t="s">
        <v>163</v>
      </c>
      <c r="P41" s="49" t="s">
        <v>162</v>
      </c>
      <c r="Q41" s="132"/>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c r="DB41" s="20"/>
      <c r="DC41" s="20"/>
      <c r="DD41" s="20"/>
      <c r="DE41" s="20"/>
      <c r="DF41" s="20"/>
      <c r="DG41" s="20"/>
      <c r="DH41" s="20"/>
      <c r="DI41" s="20"/>
      <c r="DJ41" s="20"/>
      <c r="DK41" s="20"/>
      <c r="DL41" s="20"/>
      <c r="DM41" s="20"/>
      <c r="DN41" s="20"/>
      <c r="DO41" s="20"/>
      <c r="DP41" s="20"/>
      <c r="DQ41" s="20"/>
      <c r="DR41" s="20"/>
      <c r="DS41" s="20"/>
      <c r="DT41" s="20"/>
      <c r="DU41" s="20"/>
      <c r="DV41" s="20"/>
      <c r="DW41" s="20"/>
      <c r="DX41" s="20"/>
      <c r="DY41" s="20"/>
      <c r="DZ41" s="20"/>
      <c r="EA41" s="20"/>
      <c r="EB41" s="20"/>
      <c r="EC41" s="20"/>
      <c r="ED41" s="20"/>
      <c r="EE41" s="20"/>
      <c r="EF41" s="20"/>
      <c r="EG41" s="20"/>
      <c r="EH41" s="20"/>
      <c r="EI41" s="20"/>
      <c r="EJ41" s="20"/>
      <c r="EK41" s="20"/>
      <c r="EL41" s="20"/>
      <c r="EM41" s="20"/>
      <c r="EN41" s="20"/>
      <c r="EO41" s="20"/>
      <c r="EP41" s="20"/>
      <c r="EQ41" s="20"/>
      <c r="ER41" s="20"/>
      <c r="ES41" s="20"/>
      <c r="ET41" s="20"/>
      <c r="EU41" s="20"/>
      <c r="EV41" s="20"/>
      <c r="EW41" s="20"/>
      <c r="EX41" s="20"/>
      <c r="EY41" s="20"/>
      <c r="EZ41" s="20"/>
      <c r="FA41" s="20"/>
      <c r="FB41" s="20"/>
      <c r="FC41" s="20"/>
      <c r="FD41" s="20"/>
      <c r="FE41" s="20"/>
      <c r="FF41" s="20"/>
      <c r="FG41" s="20"/>
      <c r="FH41" s="20"/>
      <c r="FI41" s="20"/>
      <c r="FJ41" s="20"/>
      <c r="FK41" s="20"/>
      <c r="FL41" s="20"/>
      <c r="FM41" s="20"/>
      <c r="FN41" s="20"/>
      <c r="FO41" s="20"/>
      <c r="FP41" s="20"/>
      <c r="FQ41" s="20"/>
      <c r="FR41" s="20"/>
      <c r="FS41" s="20"/>
      <c r="FT41" s="20"/>
      <c r="FU41" s="20"/>
      <c r="FV41" s="20"/>
      <c r="FW41" s="20"/>
      <c r="FX41" s="20"/>
      <c r="FY41" s="20"/>
      <c r="FZ41" s="20"/>
      <c r="GA41" s="20"/>
      <c r="GB41" s="20"/>
      <c r="GC41" s="20"/>
      <c r="GD41" s="20"/>
      <c r="GE41" s="20"/>
      <c r="GF41" s="20"/>
      <c r="GG41" s="20"/>
      <c r="GH41" s="20"/>
      <c r="GI41" s="20"/>
      <c r="GJ41" s="20"/>
      <c r="GK41" s="20"/>
      <c r="GL41" s="20"/>
      <c r="GM41" s="20"/>
      <c r="GN41" s="20"/>
      <c r="GO41" s="20"/>
      <c r="GP41" s="20"/>
      <c r="GQ41" s="20"/>
      <c r="GR41" s="20"/>
      <c r="GS41" s="20"/>
      <c r="GT41" s="20"/>
      <c r="GU41" s="20"/>
      <c r="GV41" s="20"/>
      <c r="GW41" s="20"/>
      <c r="GX41" s="20"/>
      <c r="GY41" s="20"/>
      <c r="GZ41" s="20"/>
      <c r="HA41" s="20"/>
      <c r="HB41" s="20"/>
      <c r="HC41" s="20"/>
      <c r="HD41" s="20"/>
      <c r="HE41" s="20"/>
      <c r="HF41" s="20"/>
      <c r="HG41" s="20"/>
      <c r="HH41" s="20"/>
      <c r="HI41" s="20"/>
      <c r="HJ41" s="20"/>
      <c r="HK41" s="20"/>
      <c r="HL41" s="20"/>
      <c r="HM41" s="20"/>
      <c r="HN41" s="20"/>
      <c r="HO41" s="20"/>
      <c r="HP41" s="20"/>
      <c r="HQ41" s="20"/>
      <c r="HR41" s="20"/>
      <c r="HS41" s="20"/>
      <c r="HT41" s="20"/>
      <c r="HU41" s="20"/>
      <c r="HV41" s="20"/>
      <c r="HW41" s="20"/>
      <c r="HX41" s="20"/>
      <c r="HY41" s="20"/>
      <c r="HZ41" s="20"/>
      <c r="IA41" s="20"/>
      <c r="IB41" s="20"/>
      <c r="IC41" s="20"/>
      <c r="ID41" s="20"/>
      <c r="IE41" s="20"/>
      <c r="IF41" s="20"/>
      <c r="IG41" s="20"/>
      <c r="IH41" s="20"/>
      <c r="II41" s="20"/>
      <c r="IJ41" s="20"/>
      <c r="IK41" s="20"/>
      <c r="IL41" s="20"/>
      <c r="IM41" s="20"/>
      <c r="IN41" s="20"/>
      <c r="IO41" s="20"/>
      <c r="IP41" s="20"/>
      <c r="IQ41" s="20"/>
      <c r="IR41" s="20"/>
      <c r="IS41" s="20"/>
      <c r="IT41" s="20"/>
      <c r="IU41" s="20"/>
      <c r="IV41" s="20"/>
      <c r="IW41" s="20"/>
      <c r="IX41" s="20"/>
      <c r="IY41" s="20"/>
      <c r="IZ41" s="20"/>
      <c r="JA41" s="20"/>
      <c r="JB41" s="20"/>
      <c r="JC41" s="20"/>
      <c r="JD41" s="20"/>
      <c r="JE41" s="20"/>
      <c r="JF41" s="20"/>
      <c r="JG41" s="20"/>
      <c r="JH41" s="20"/>
      <c r="JI41" s="20"/>
      <c r="JJ41" s="20"/>
      <c r="JK41" s="20"/>
      <c r="JL41" s="20"/>
      <c r="JM41" s="20"/>
      <c r="JN41" s="20"/>
      <c r="JO41" s="20"/>
      <c r="JP41" s="20"/>
      <c r="JQ41" s="20"/>
      <c r="JR41" s="20"/>
      <c r="JS41" s="20"/>
      <c r="JT41" s="20"/>
      <c r="JU41" s="20"/>
      <c r="JV41" s="20"/>
      <c r="JW41" s="20"/>
      <c r="JX41" s="20"/>
      <c r="JY41" s="20"/>
      <c r="JZ41" s="20"/>
      <c r="KA41" s="20"/>
      <c r="KB41" s="20"/>
      <c r="KC41" s="20"/>
      <c r="KD41" s="20"/>
      <c r="KE41" s="20"/>
      <c r="KF41" s="20"/>
      <c r="KG41" s="20"/>
      <c r="KH41" s="20"/>
      <c r="KI41" s="20"/>
      <c r="KJ41" s="20"/>
      <c r="KK41" s="20"/>
    </row>
    <row r="42" spans="1:297" ht="16" x14ac:dyDescent="0.2">
      <c r="A42" s="315"/>
      <c r="B42" s="139"/>
      <c r="C42" s="119" t="s">
        <v>159</v>
      </c>
      <c r="D42" s="119" t="s">
        <v>110</v>
      </c>
      <c r="E42" s="119" t="s">
        <v>139</v>
      </c>
      <c r="F42" s="117" cm="1">
        <f t="array" ref="F42">_xlfn.XLOOKUP($E42, '1.5.UVintensity'!$L$3:$L$14, _xlfn.XLOOKUP(F$5, '1.5.UVintensity'!$M$2:$U$2, '1.5.UVintensity'!$M$3:$U$14))</f>
        <v>0</v>
      </c>
      <c r="G42" s="117" cm="1">
        <f t="array" ref="G42">_xlfn.XLOOKUP($E42, '1.5.UVintensity'!$L$3:$L$14, _xlfn.XLOOKUP(G$5, '1.5.UVintensity'!$M$2:$U$2, '1.5.UVintensity'!$M$3:$U$14))</f>
        <v>0</v>
      </c>
      <c r="H42" s="117" cm="1">
        <f t="array" ref="H42">_xlfn.XLOOKUP($E42, '1.5.UVintensity'!$L$3:$L$14, _xlfn.XLOOKUP(H$5, '1.5.UVintensity'!$M$2:$U$2, '1.5.UVintensity'!$M$3:$U$14))</f>
        <v>0</v>
      </c>
      <c r="I42" s="117" cm="1">
        <f t="array" ref="I42">_xlfn.XLOOKUP($E42, '1.5.UVintensity'!$L$3:$L$14, _xlfn.XLOOKUP(I$5, '1.5.UVintensity'!$M$2:$U$2, '1.5.UVintensity'!$M$3:$U$14))</f>
        <v>0</v>
      </c>
      <c r="J42" s="117" cm="1">
        <f t="array" ref="J42">_xlfn.XLOOKUP($E42, '1.5.UVintensity'!$L$3:$L$14, _xlfn.XLOOKUP(J$5, '1.5.UVintensity'!$M$2:$U$2, '1.5.UVintensity'!$M$3:$U$14))</f>
        <v>0</v>
      </c>
      <c r="K42" s="117" cm="1">
        <f t="array" ref="K42">_xlfn.XLOOKUP($E42, '1.5.UVintensity'!$L$3:$L$14, _xlfn.XLOOKUP(K$5, '1.5.UVintensity'!$M$2:$U$2, '1.5.UVintensity'!$M$3:$U$14))</f>
        <v>0</v>
      </c>
      <c r="L42" s="117" cm="1">
        <f t="array" ref="L42">_xlfn.XLOOKUP($E42, '1.5.UVintensity'!$L$3:$L$14, _xlfn.XLOOKUP(L$5, '1.5.UVintensity'!$M$2:$U$2, '1.5.UVintensity'!$M$3:$U$14))</f>
        <v>0</v>
      </c>
      <c r="M42" s="117" cm="1">
        <f t="array" ref="M42">_xlfn.XLOOKUP($E42, '1.5.UVintensity'!$L$3:$L$14, _xlfn.XLOOKUP(M$5, '1.5.UVintensity'!$M$2:$U$2, '1.5.UVintensity'!$M$3:$U$14))</f>
        <v>0</v>
      </c>
      <c r="N42" s="49"/>
      <c r="O42" s="49" t="s">
        <v>163</v>
      </c>
      <c r="P42" s="49" t="s">
        <v>162</v>
      </c>
      <c r="Q42" s="132"/>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c r="DB42" s="20"/>
      <c r="DC42" s="20"/>
      <c r="DD42" s="20"/>
      <c r="DE42" s="20"/>
      <c r="DF42" s="20"/>
      <c r="DG42" s="20"/>
      <c r="DH42" s="20"/>
      <c r="DI42" s="20"/>
      <c r="DJ42" s="20"/>
      <c r="DK42" s="20"/>
      <c r="DL42" s="20"/>
      <c r="DM42" s="20"/>
      <c r="DN42" s="20"/>
      <c r="DO42" s="20"/>
      <c r="DP42" s="20"/>
      <c r="DQ42" s="20"/>
      <c r="DR42" s="20"/>
      <c r="DS42" s="20"/>
      <c r="DT42" s="20"/>
      <c r="DU42" s="20"/>
      <c r="DV42" s="20"/>
      <c r="DW42" s="20"/>
      <c r="DX42" s="20"/>
      <c r="DY42" s="20"/>
      <c r="DZ42" s="20"/>
      <c r="EA42" s="20"/>
      <c r="EB42" s="20"/>
      <c r="EC42" s="20"/>
      <c r="ED42" s="20"/>
      <c r="EE42" s="20"/>
      <c r="EF42" s="20"/>
      <c r="EG42" s="20"/>
      <c r="EH42" s="20"/>
      <c r="EI42" s="20"/>
      <c r="EJ42" s="20"/>
      <c r="EK42" s="20"/>
      <c r="EL42" s="20"/>
      <c r="EM42" s="20"/>
      <c r="EN42" s="20"/>
      <c r="EO42" s="20"/>
      <c r="EP42" s="20"/>
      <c r="EQ42" s="20"/>
      <c r="ER42" s="20"/>
      <c r="ES42" s="20"/>
      <c r="ET42" s="20"/>
      <c r="EU42" s="20"/>
      <c r="EV42" s="20"/>
      <c r="EW42" s="20"/>
      <c r="EX42" s="20"/>
      <c r="EY42" s="20"/>
      <c r="EZ42" s="20"/>
      <c r="FA42" s="20"/>
      <c r="FB42" s="20"/>
      <c r="FC42" s="20"/>
      <c r="FD42" s="20"/>
      <c r="FE42" s="20"/>
      <c r="FF42" s="20"/>
      <c r="FG42" s="20"/>
      <c r="FH42" s="20"/>
      <c r="FI42" s="20"/>
      <c r="FJ42" s="20"/>
      <c r="FK42" s="20"/>
      <c r="FL42" s="20"/>
      <c r="FM42" s="20"/>
      <c r="FN42" s="20"/>
      <c r="FO42" s="20"/>
      <c r="FP42" s="20"/>
      <c r="FQ42" s="20"/>
      <c r="FR42" s="20"/>
      <c r="FS42" s="20"/>
      <c r="FT42" s="20"/>
      <c r="FU42" s="20"/>
      <c r="FV42" s="20"/>
      <c r="FW42" s="20"/>
      <c r="FX42" s="20"/>
      <c r="FY42" s="20"/>
      <c r="FZ42" s="20"/>
      <c r="GA42" s="20"/>
      <c r="GB42" s="20"/>
      <c r="GC42" s="20"/>
      <c r="GD42" s="20"/>
      <c r="GE42" s="20"/>
      <c r="GF42" s="20"/>
      <c r="GG42" s="20"/>
      <c r="GH42" s="20"/>
      <c r="GI42" s="20"/>
      <c r="GJ42" s="20"/>
      <c r="GK42" s="20"/>
      <c r="GL42" s="20"/>
      <c r="GM42" s="20"/>
      <c r="GN42" s="20"/>
      <c r="GO42" s="20"/>
      <c r="GP42" s="20"/>
      <c r="GQ42" s="20"/>
      <c r="GR42" s="20"/>
      <c r="GS42" s="20"/>
      <c r="GT42" s="20"/>
      <c r="GU42" s="20"/>
      <c r="GV42" s="20"/>
      <c r="GW42" s="20"/>
      <c r="GX42" s="20"/>
      <c r="GY42" s="20"/>
      <c r="GZ42" s="20"/>
      <c r="HA42" s="20"/>
      <c r="HB42" s="20"/>
      <c r="HC42" s="20"/>
      <c r="HD42" s="20"/>
      <c r="HE42" s="20"/>
      <c r="HF42" s="20"/>
      <c r="HG42" s="20"/>
      <c r="HH42" s="20"/>
      <c r="HI42" s="20"/>
      <c r="HJ42" s="20"/>
      <c r="HK42" s="20"/>
      <c r="HL42" s="20"/>
      <c r="HM42" s="20"/>
      <c r="HN42" s="20"/>
      <c r="HO42" s="20"/>
      <c r="HP42" s="20"/>
      <c r="HQ42" s="20"/>
      <c r="HR42" s="20"/>
      <c r="HS42" s="20"/>
      <c r="HT42" s="20"/>
      <c r="HU42" s="20"/>
      <c r="HV42" s="20"/>
      <c r="HW42" s="20"/>
      <c r="HX42" s="20"/>
      <c r="HY42" s="20"/>
      <c r="HZ42" s="20"/>
      <c r="IA42" s="20"/>
      <c r="IB42" s="20"/>
      <c r="IC42" s="20"/>
      <c r="ID42" s="20"/>
      <c r="IE42" s="20"/>
      <c r="IF42" s="20"/>
      <c r="IG42" s="20"/>
      <c r="IH42" s="20"/>
      <c r="II42" s="20"/>
      <c r="IJ42" s="20"/>
      <c r="IK42" s="20"/>
      <c r="IL42" s="20"/>
      <c r="IM42" s="20"/>
      <c r="IN42" s="20"/>
      <c r="IO42" s="20"/>
      <c r="IP42" s="20"/>
      <c r="IQ42" s="20"/>
      <c r="IR42" s="20"/>
      <c r="IS42" s="20"/>
      <c r="IT42" s="20"/>
      <c r="IU42" s="20"/>
      <c r="IV42" s="20"/>
      <c r="IW42" s="20"/>
      <c r="IX42" s="20"/>
      <c r="IY42" s="20"/>
      <c r="IZ42" s="20"/>
      <c r="JA42" s="20"/>
      <c r="JB42" s="20"/>
      <c r="JC42" s="20"/>
      <c r="JD42" s="20"/>
      <c r="JE42" s="20"/>
      <c r="JF42" s="20"/>
      <c r="JG42" s="20"/>
      <c r="JH42" s="20"/>
      <c r="JI42" s="20"/>
      <c r="JJ42" s="20"/>
      <c r="JK42" s="20"/>
      <c r="JL42" s="20"/>
      <c r="JM42" s="20"/>
      <c r="JN42" s="20"/>
      <c r="JO42" s="20"/>
      <c r="JP42" s="20"/>
      <c r="JQ42" s="20"/>
      <c r="JR42" s="20"/>
      <c r="JS42" s="20"/>
      <c r="JT42" s="20"/>
      <c r="JU42" s="20"/>
      <c r="JV42" s="20"/>
      <c r="JW42" s="20"/>
      <c r="JX42" s="20"/>
      <c r="JY42" s="20"/>
      <c r="JZ42" s="20"/>
      <c r="KA42" s="20"/>
      <c r="KB42" s="20"/>
      <c r="KC42" s="20"/>
      <c r="KD42" s="20"/>
      <c r="KE42" s="20"/>
      <c r="KF42" s="20"/>
      <c r="KG42" s="20"/>
      <c r="KH42" s="20"/>
      <c r="KI42" s="20"/>
      <c r="KJ42" s="20"/>
      <c r="KK42" s="20"/>
    </row>
    <row r="43" spans="1:297" ht="16" x14ac:dyDescent="0.2">
      <c r="A43" s="315"/>
      <c r="B43" s="139"/>
      <c r="C43" s="119" t="s">
        <v>159</v>
      </c>
      <c r="D43" s="119" t="s">
        <v>110</v>
      </c>
      <c r="E43" s="119" t="s">
        <v>137</v>
      </c>
      <c r="F43" s="117" cm="1">
        <f t="array" ref="F43">_xlfn.XLOOKUP($E43, '1.5.UVintensity'!$L$3:$L$14, _xlfn.XLOOKUP(F$5, '1.5.UVintensity'!$M$2:$U$2, '1.5.UVintensity'!$M$3:$U$14))</f>
        <v>0</v>
      </c>
      <c r="G43" s="117" cm="1">
        <f t="array" ref="G43">_xlfn.XLOOKUP($E43, '1.5.UVintensity'!$L$3:$L$14, _xlfn.XLOOKUP(G$5, '1.5.UVintensity'!$M$2:$U$2, '1.5.UVintensity'!$M$3:$U$14))</f>
        <v>0</v>
      </c>
      <c r="H43" s="117" cm="1">
        <f t="array" ref="H43">_xlfn.XLOOKUP($E43, '1.5.UVintensity'!$L$3:$L$14, _xlfn.XLOOKUP(H$5, '1.5.UVintensity'!$M$2:$U$2, '1.5.UVintensity'!$M$3:$U$14))</f>
        <v>0</v>
      </c>
      <c r="I43" s="117" cm="1">
        <f t="array" ref="I43">_xlfn.XLOOKUP($E43, '1.5.UVintensity'!$L$3:$L$14, _xlfn.XLOOKUP(I$5, '1.5.UVintensity'!$M$2:$U$2, '1.5.UVintensity'!$M$3:$U$14))</f>
        <v>0</v>
      </c>
      <c r="J43" s="117" cm="1">
        <f t="array" ref="J43">_xlfn.XLOOKUP($E43, '1.5.UVintensity'!$L$3:$L$14, _xlfn.XLOOKUP(J$5, '1.5.UVintensity'!$M$2:$U$2, '1.5.UVintensity'!$M$3:$U$14))</f>
        <v>0</v>
      </c>
      <c r="K43" s="117" cm="1">
        <f t="array" ref="K43">_xlfn.XLOOKUP($E43, '1.5.UVintensity'!$L$3:$L$14, _xlfn.XLOOKUP(K$5, '1.5.UVintensity'!$M$2:$U$2, '1.5.UVintensity'!$M$3:$U$14))</f>
        <v>0</v>
      </c>
      <c r="L43" s="117" cm="1">
        <f t="array" ref="L43">_xlfn.XLOOKUP($E43, '1.5.UVintensity'!$L$3:$L$14, _xlfn.XLOOKUP(L$5, '1.5.UVintensity'!$M$2:$U$2, '1.5.UVintensity'!$M$3:$U$14))</f>
        <v>0</v>
      </c>
      <c r="M43" s="117" cm="1">
        <f t="array" ref="M43">_xlfn.XLOOKUP($E43, '1.5.UVintensity'!$L$3:$L$14, _xlfn.XLOOKUP(M$5, '1.5.UVintensity'!$M$2:$U$2, '1.5.UVintensity'!$M$3:$U$14))</f>
        <v>0</v>
      </c>
      <c r="N43" s="49"/>
      <c r="O43" s="49" t="s">
        <v>163</v>
      </c>
      <c r="P43" s="49" t="s">
        <v>162</v>
      </c>
      <c r="Q43" s="132"/>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c r="DB43" s="20"/>
      <c r="DC43" s="20"/>
      <c r="DD43" s="20"/>
      <c r="DE43" s="20"/>
      <c r="DF43" s="20"/>
      <c r="DG43" s="20"/>
      <c r="DH43" s="20"/>
      <c r="DI43" s="20"/>
      <c r="DJ43" s="20"/>
      <c r="DK43" s="20"/>
      <c r="DL43" s="20"/>
      <c r="DM43" s="20"/>
      <c r="DN43" s="20"/>
      <c r="DO43" s="20"/>
      <c r="DP43" s="20"/>
      <c r="DQ43" s="20"/>
      <c r="DR43" s="20"/>
      <c r="DS43" s="20"/>
      <c r="DT43" s="20"/>
      <c r="DU43" s="20"/>
      <c r="DV43" s="20"/>
      <c r="DW43" s="20"/>
      <c r="DX43" s="20"/>
      <c r="DY43" s="20"/>
      <c r="DZ43" s="20"/>
      <c r="EA43" s="20"/>
      <c r="EB43" s="20"/>
      <c r="EC43" s="20"/>
      <c r="ED43" s="20"/>
      <c r="EE43" s="20"/>
      <c r="EF43" s="20"/>
      <c r="EG43" s="20"/>
      <c r="EH43" s="20"/>
      <c r="EI43" s="20"/>
      <c r="EJ43" s="20"/>
      <c r="EK43" s="20"/>
      <c r="EL43" s="20"/>
      <c r="EM43" s="20"/>
      <c r="EN43" s="20"/>
      <c r="EO43" s="20"/>
      <c r="EP43" s="20"/>
      <c r="EQ43" s="20"/>
      <c r="ER43" s="20"/>
      <c r="ES43" s="20"/>
      <c r="ET43" s="20"/>
      <c r="EU43" s="20"/>
      <c r="EV43" s="20"/>
      <c r="EW43" s="20"/>
      <c r="EX43" s="20"/>
      <c r="EY43" s="20"/>
      <c r="EZ43" s="20"/>
      <c r="FA43" s="20"/>
      <c r="FB43" s="20"/>
      <c r="FC43" s="20"/>
      <c r="FD43" s="20"/>
      <c r="FE43" s="20"/>
      <c r="FF43" s="20"/>
      <c r="FG43" s="20"/>
      <c r="FH43" s="20"/>
      <c r="FI43" s="20"/>
      <c r="FJ43" s="20"/>
      <c r="FK43" s="20"/>
      <c r="FL43" s="20"/>
      <c r="FM43" s="20"/>
      <c r="FN43" s="20"/>
      <c r="FO43" s="20"/>
      <c r="FP43" s="20"/>
      <c r="FQ43" s="20"/>
      <c r="FR43" s="20"/>
      <c r="FS43" s="20"/>
      <c r="FT43" s="20"/>
      <c r="FU43" s="20"/>
      <c r="FV43" s="20"/>
      <c r="FW43" s="20"/>
      <c r="FX43" s="20"/>
      <c r="FY43" s="20"/>
      <c r="FZ43" s="20"/>
      <c r="GA43" s="20"/>
      <c r="GB43" s="20"/>
      <c r="GC43" s="20"/>
      <c r="GD43" s="20"/>
      <c r="GE43" s="20"/>
      <c r="GF43" s="20"/>
      <c r="GG43" s="20"/>
      <c r="GH43" s="20"/>
      <c r="GI43" s="20"/>
      <c r="GJ43" s="20"/>
      <c r="GK43" s="20"/>
      <c r="GL43" s="20"/>
      <c r="GM43" s="20"/>
      <c r="GN43" s="20"/>
      <c r="GO43" s="20"/>
      <c r="GP43" s="20"/>
      <c r="GQ43" s="20"/>
      <c r="GR43" s="20"/>
      <c r="GS43" s="20"/>
      <c r="GT43" s="20"/>
      <c r="GU43" s="20"/>
      <c r="GV43" s="20"/>
      <c r="GW43" s="20"/>
      <c r="GX43" s="20"/>
      <c r="GY43" s="20"/>
      <c r="GZ43" s="20"/>
      <c r="HA43" s="20"/>
      <c r="HB43" s="20"/>
      <c r="HC43" s="20"/>
      <c r="HD43" s="20"/>
      <c r="HE43" s="20"/>
      <c r="HF43" s="20"/>
      <c r="HG43" s="20"/>
      <c r="HH43" s="20"/>
      <c r="HI43" s="20"/>
      <c r="HJ43" s="20"/>
      <c r="HK43" s="20"/>
      <c r="HL43" s="20"/>
      <c r="HM43" s="20"/>
      <c r="HN43" s="20"/>
      <c r="HO43" s="20"/>
      <c r="HP43" s="20"/>
      <c r="HQ43" s="20"/>
      <c r="HR43" s="20"/>
      <c r="HS43" s="20"/>
      <c r="HT43" s="20"/>
      <c r="HU43" s="20"/>
      <c r="HV43" s="20"/>
      <c r="HW43" s="20"/>
      <c r="HX43" s="20"/>
      <c r="HY43" s="20"/>
      <c r="HZ43" s="20"/>
      <c r="IA43" s="20"/>
      <c r="IB43" s="20"/>
      <c r="IC43" s="20"/>
      <c r="ID43" s="20"/>
      <c r="IE43" s="20"/>
      <c r="IF43" s="20"/>
      <c r="IG43" s="20"/>
      <c r="IH43" s="20"/>
      <c r="II43" s="20"/>
      <c r="IJ43" s="20"/>
      <c r="IK43" s="20"/>
      <c r="IL43" s="20"/>
      <c r="IM43" s="20"/>
      <c r="IN43" s="20"/>
      <c r="IO43" s="20"/>
      <c r="IP43" s="20"/>
      <c r="IQ43" s="20"/>
      <c r="IR43" s="20"/>
      <c r="IS43" s="20"/>
      <c r="IT43" s="20"/>
      <c r="IU43" s="20"/>
      <c r="IV43" s="20"/>
      <c r="IW43" s="20"/>
      <c r="IX43" s="20"/>
      <c r="IY43" s="20"/>
      <c r="IZ43" s="20"/>
      <c r="JA43" s="20"/>
      <c r="JB43" s="20"/>
      <c r="JC43" s="20"/>
      <c r="JD43" s="20"/>
      <c r="JE43" s="20"/>
      <c r="JF43" s="20"/>
      <c r="JG43" s="20"/>
      <c r="JH43" s="20"/>
      <c r="JI43" s="20"/>
      <c r="JJ43" s="20"/>
      <c r="JK43" s="20"/>
      <c r="JL43" s="20"/>
      <c r="JM43" s="20"/>
      <c r="JN43" s="20"/>
      <c r="JO43" s="20"/>
      <c r="JP43" s="20"/>
      <c r="JQ43" s="20"/>
      <c r="JR43" s="20"/>
      <c r="JS43" s="20"/>
      <c r="JT43" s="20"/>
      <c r="JU43" s="20"/>
      <c r="JV43" s="20"/>
      <c r="JW43" s="20"/>
      <c r="JX43" s="20"/>
      <c r="JY43" s="20"/>
      <c r="JZ43" s="20"/>
      <c r="KA43" s="20"/>
      <c r="KB43" s="20"/>
      <c r="KC43" s="20"/>
      <c r="KD43" s="20"/>
      <c r="KE43" s="20"/>
      <c r="KF43" s="20"/>
      <c r="KG43" s="20"/>
      <c r="KH43" s="20"/>
      <c r="KI43" s="20"/>
      <c r="KJ43" s="20"/>
      <c r="KK43" s="20"/>
    </row>
    <row r="44" spans="1:297" ht="16" x14ac:dyDescent="0.2">
      <c r="A44" s="315"/>
      <c r="B44" s="139"/>
      <c r="C44" s="119" t="s">
        <v>159</v>
      </c>
      <c r="D44" s="119" t="s">
        <v>110</v>
      </c>
      <c r="E44" s="119" t="s">
        <v>117</v>
      </c>
      <c r="F44" s="117" cm="1">
        <f t="array" ref="F44">_xlfn.XLOOKUP($E44, '1.5.UVintensity'!$L$3:$L$14, _xlfn.XLOOKUP(F$5, '1.5.UVintensity'!$M$2:$U$2, '1.5.UVintensity'!$M$3:$U$14))</f>
        <v>0</v>
      </c>
      <c r="G44" s="117" cm="1">
        <f t="array" ref="G44">_xlfn.XLOOKUP($E44, '1.5.UVintensity'!$L$3:$L$14, _xlfn.XLOOKUP(G$5, '1.5.UVintensity'!$M$2:$U$2, '1.5.UVintensity'!$M$3:$U$14))</f>
        <v>0</v>
      </c>
      <c r="H44" s="117" cm="1">
        <f t="array" ref="H44">_xlfn.XLOOKUP($E44, '1.5.UVintensity'!$L$3:$L$14, _xlfn.XLOOKUP(H$5, '1.5.UVintensity'!$M$2:$U$2, '1.5.UVintensity'!$M$3:$U$14))</f>
        <v>0</v>
      </c>
      <c r="I44" s="117" cm="1">
        <f t="array" ref="I44">_xlfn.XLOOKUP($E44, '1.5.UVintensity'!$L$3:$L$14, _xlfn.XLOOKUP(I$5, '1.5.UVintensity'!$M$2:$U$2, '1.5.UVintensity'!$M$3:$U$14))</f>
        <v>0</v>
      </c>
      <c r="J44" s="117" cm="1">
        <f t="array" ref="J44">_xlfn.XLOOKUP($E44, '1.5.UVintensity'!$L$3:$L$14, _xlfn.XLOOKUP(J$5, '1.5.UVintensity'!$M$2:$U$2, '1.5.UVintensity'!$M$3:$U$14))</f>
        <v>0</v>
      </c>
      <c r="K44" s="117" cm="1">
        <f t="array" ref="K44">_xlfn.XLOOKUP($E44, '1.5.UVintensity'!$L$3:$L$14, _xlfn.XLOOKUP(K$5, '1.5.UVintensity'!$M$2:$U$2, '1.5.UVintensity'!$M$3:$U$14))</f>
        <v>0</v>
      </c>
      <c r="L44" s="117" cm="1">
        <f t="array" ref="L44">_xlfn.XLOOKUP($E44, '1.5.UVintensity'!$L$3:$L$14, _xlfn.XLOOKUP(L$5, '1.5.UVintensity'!$M$2:$U$2, '1.5.UVintensity'!$M$3:$U$14))</f>
        <v>0</v>
      </c>
      <c r="M44" s="117" cm="1">
        <f t="array" ref="M44">_xlfn.XLOOKUP($E44, '1.5.UVintensity'!$L$3:$L$14, _xlfn.XLOOKUP(M$5, '1.5.UVintensity'!$M$2:$U$2, '1.5.UVintensity'!$M$3:$U$14))</f>
        <v>0</v>
      </c>
      <c r="N44" s="49"/>
      <c r="O44" s="49" t="s">
        <v>163</v>
      </c>
      <c r="P44" s="49" t="s">
        <v>162</v>
      </c>
      <c r="Q44" s="132"/>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c r="DB44" s="20"/>
      <c r="DC44" s="20"/>
      <c r="DD44" s="20"/>
      <c r="DE44" s="20"/>
      <c r="DF44" s="20"/>
      <c r="DG44" s="20"/>
      <c r="DH44" s="20"/>
      <c r="DI44" s="20"/>
      <c r="DJ44" s="20"/>
      <c r="DK44" s="20"/>
      <c r="DL44" s="20"/>
      <c r="DM44" s="20"/>
      <c r="DN44" s="20"/>
      <c r="DO44" s="20"/>
      <c r="DP44" s="20"/>
      <c r="DQ44" s="20"/>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20"/>
      <c r="EZ44" s="20"/>
      <c r="FA44" s="20"/>
      <c r="FB44" s="20"/>
      <c r="FC44" s="20"/>
      <c r="FD44" s="20"/>
      <c r="FE44" s="20"/>
      <c r="FF44" s="20"/>
      <c r="FG44" s="20"/>
      <c r="FH44" s="20"/>
      <c r="FI44" s="20"/>
      <c r="FJ44" s="20"/>
      <c r="FK44" s="20"/>
      <c r="FL44" s="20"/>
      <c r="FM44" s="20"/>
      <c r="FN44" s="20"/>
      <c r="FO44" s="20"/>
      <c r="FP44" s="20"/>
      <c r="FQ44" s="20"/>
      <c r="FR44" s="20"/>
      <c r="FS44" s="20"/>
      <c r="FT44" s="20"/>
      <c r="FU44" s="20"/>
      <c r="FV44" s="20"/>
      <c r="FW44" s="20"/>
      <c r="FX44" s="20"/>
      <c r="FY44" s="20"/>
      <c r="FZ44" s="20"/>
      <c r="GA44" s="20"/>
      <c r="GB44" s="20"/>
      <c r="GC44" s="20"/>
      <c r="GD44" s="20"/>
      <c r="GE44" s="20"/>
      <c r="GF44" s="20"/>
      <c r="GG44" s="20"/>
      <c r="GH44" s="20"/>
      <c r="GI44" s="20"/>
      <c r="GJ44" s="20"/>
      <c r="GK44" s="20"/>
      <c r="GL44" s="20"/>
      <c r="GM44" s="20"/>
      <c r="GN44" s="20"/>
      <c r="GO44" s="20"/>
      <c r="GP44" s="20"/>
      <c r="GQ44" s="20"/>
      <c r="GR44" s="20"/>
      <c r="GS44" s="20"/>
      <c r="GT44" s="20"/>
      <c r="GU44" s="20"/>
      <c r="GV44" s="20"/>
      <c r="GW44" s="20"/>
      <c r="GX44" s="20"/>
      <c r="GY44" s="20"/>
      <c r="GZ44" s="20"/>
      <c r="HA44" s="20"/>
      <c r="HB44" s="20"/>
      <c r="HC44" s="20"/>
      <c r="HD44" s="20"/>
      <c r="HE44" s="20"/>
      <c r="HF44" s="20"/>
      <c r="HG44" s="20"/>
      <c r="HH44" s="20"/>
      <c r="HI44" s="20"/>
      <c r="HJ44" s="20"/>
      <c r="HK44" s="20"/>
      <c r="HL44" s="20"/>
      <c r="HM44" s="20"/>
      <c r="HN44" s="20"/>
      <c r="HO44" s="20"/>
      <c r="HP44" s="20"/>
      <c r="HQ44" s="20"/>
      <c r="HR44" s="20"/>
      <c r="HS44" s="20"/>
      <c r="HT44" s="20"/>
      <c r="HU44" s="20"/>
      <c r="HV44" s="20"/>
      <c r="HW44" s="20"/>
      <c r="HX44" s="20"/>
      <c r="HY44" s="20"/>
      <c r="HZ44" s="20"/>
      <c r="IA44" s="20"/>
      <c r="IB44" s="20"/>
      <c r="IC44" s="20"/>
      <c r="ID44" s="20"/>
      <c r="IE44" s="20"/>
      <c r="IF44" s="20"/>
      <c r="IG44" s="20"/>
      <c r="IH44" s="20"/>
      <c r="II44" s="20"/>
      <c r="IJ44" s="20"/>
      <c r="IK44" s="20"/>
      <c r="IL44" s="20"/>
      <c r="IM44" s="20"/>
      <c r="IN44" s="20"/>
      <c r="IO44" s="20"/>
      <c r="IP44" s="20"/>
      <c r="IQ44" s="20"/>
      <c r="IR44" s="20"/>
      <c r="IS44" s="20"/>
      <c r="IT44" s="20"/>
      <c r="IU44" s="20"/>
      <c r="IV44" s="20"/>
      <c r="IW44" s="20"/>
      <c r="IX44" s="20"/>
      <c r="IY44" s="20"/>
      <c r="IZ44" s="20"/>
      <c r="JA44" s="20"/>
      <c r="JB44" s="20"/>
      <c r="JC44" s="20"/>
      <c r="JD44" s="20"/>
      <c r="JE44" s="20"/>
      <c r="JF44" s="20"/>
      <c r="JG44" s="20"/>
      <c r="JH44" s="20"/>
      <c r="JI44" s="20"/>
      <c r="JJ44" s="20"/>
      <c r="JK44" s="20"/>
      <c r="JL44" s="20"/>
      <c r="JM44" s="20"/>
      <c r="JN44" s="20"/>
      <c r="JO44" s="20"/>
      <c r="JP44" s="20"/>
      <c r="JQ44" s="20"/>
      <c r="JR44" s="20"/>
      <c r="JS44" s="20"/>
      <c r="JT44" s="20"/>
      <c r="JU44" s="20"/>
      <c r="JV44" s="20"/>
      <c r="JW44" s="20"/>
      <c r="JX44" s="20"/>
      <c r="JY44" s="20"/>
      <c r="JZ44" s="20"/>
      <c r="KA44" s="20"/>
      <c r="KB44" s="20"/>
      <c r="KC44" s="20"/>
      <c r="KD44" s="20"/>
      <c r="KE44" s="20"/>
      <c r="KF44" s="20"/>
      <c r="KG44" s="20"/>
      <c r="KH44" s="20"/>
      <c r="KI44" s="20"/>
      <c r="KJ44" s="20"/>
      <c r="KK44" s="20"/>
    </row>
    <row r="45" spans="1:297" ht="16" x14ac:dyDescent="0.2">
      <c r="A45" s="315"/>
      <c r="B45" s="139"/>
      <c r="C45" s="119" t="s">
        <v>159</v>
      </c>
      <c r="D45" s="119" t="s">
        <v>110</v>
      </c>
      <c r="E45" s="119" t="s">
        <v>127</v>
      </c>
      <c r="F45" s="117" cm="1">
        <f t="array" ref="F45">_xlfn.XLOOKUP($E45, '1.5.UVintensity'!$L$3:$L$14, _xlfn.XLOOKUP(F$5, '1.5.UVintensity'!$M$2:$U$2, '1.5.UVintensity'!$M$3:$U$14))</f>
        <v>0</v>
      </c>
      <c r="G45" s="117" cm="1">
        <f t="array" ref="G45">_xlfn.XLOOKUP($E45, '1.5.UVintensity'!$L$3:$L$14, _xlfn.XLOOKUP(G$5, '1.5.UVintensity'!$M$2:$U$2, '1.5.UVintensity'!$M$3:$U$14))</f>
        <v>0</v>
      </c>
      <c r="H45" s="117" cm="1">
        <f t="array" ref="H45">_xlfn.XLOOKUP($E45, '1.5.UVintensity'!$L$3:$L$14, _xlfn.XLOOKUP(H$5, '1.5.UVintensity'!$M$2:$U$2, '1.5.UVintensity'!$M$3:$U$14))</f>
        <v>0</v>
      </c>
      <c r="I45" s="117" cm="1">
        <f t="array" ref="I45">_xlfn.XLOOKUP($E45, '1.5.UVintensity'!$L$3:$L$14, _xlfn.XLOOKUP(I$5, '1.5.UVintensity'!$M$2:$U$2, '1.5.UVintensity'!$M$3:$U$14))</f>
        <v>0</v>
      </c>
      <c r="J45" s="117" cm="1">
        <f t="array" ref="J45">_xlfn.XLOOKUP($E45, '1.5.UVintensity'!$L$3:$L$14, _xlfn.XLOOKUP(J$5, '1.5.UVintensity'!$M$2:$U$2, '1.5.UVintensity'!$M$3:$U$14))</f>
        <v>0</v>
      </c>
      <c r="K45" s="117" cm="1">
        <f t="array" ref="K45">_xlfn.XLOOKUP($E45, '1.5.UVintensity'!$L$3:$L$14, _xlfn.XLOOKUP(K$5, '1.5.UVintensity'!$M$2:$U$2, '1.5.UVintensity'!$M$3:$U$14))</f>
        <v>0</v>
      </c>
      <c r="L45" s="117" cm="1">
        <f t="array" ref="L45">_xlfn.XLOOKUP($E45, '1.5.UVintensity'!$L$3:$L$14, _xlfn.XLOOKUP(L$5, '1.5.UVintensity'!$M$2:$U$2, '1.5.UVintensity'!$M$3:$U$14))</f>
        <v>0</v>
      </c>
      <c r="M45" s="117" cm="1">
        <f t="array" ref="M45">_xlfn.XLOOKUP($E45, '1.5.UVintensity'!$L$3:$L$14, _xlfn.XLOOKUP(M$5, '1.5.UVintensity'!$M$2:$U$2, '1.5.UVintensity'!$M$3:$U$14))</f>
        <v>0</v>
      </c>
      <c r="N45" s="49"/>
      <c r="O45" s="49" t="s">
        <v>163</v>
      </c>
      <c r="P45" s="49" t="s">
        <v>162</v>
      </c>
      <c r="Q45" s="132"/>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c r="DB45" s="20"/>
      <c r="DC45" s="20"/>
      <c r="DD45" s="20"/>
      <c r="DE45" s="20"/>
      <c r="DF45" s="20"/>
      <c r="DG45" s="20"/>
      <c r="DH45" s="20"/>
      <c r="DI45" s="20"/>
      <c r="DJ45" s="20"/>
      <c r="DK45" s="20"/>
      <c r="DL45" s="20"/>
      <c r="DM45" s="20"/>
      <c r="DN45" s="20"/>
      <c r="DO45" s="20"/>
      <c r="DP45" s="20"/>
      <c r="DQ45" s="20"/>
      <c r="DR45" s="20"/>
      <c r="DS45" s="20"/>
      <c r="DT45" s="20"/>
      <c r="DU45" s="20"/>
      <c r="DV45" s="20"/>
      <c r="DW45" s="20"/>
      <c r="DX45" s="20"/>
      <c r="DY45" s="20"/>
      <c r="DZ45" s="20"/>
      <c r="EA45" s="20"/>
      <c r="EB45" s="20"/>
      <c r="EC45" s="20"/>
      <c r="ED45" s="20"/>
      <c r="EE45" s="20"/>
      <c r="EF45" s="20"/>
      <c r="EG45" s="20"/>
      <c r="EH45" s="20"/>
      <c r="EI45" s="20"/>
      <c r="EJ45" s="20"/>
      <c r="EK45" s="20"/>
      <c r="EL45" s="20"/>
      <c r="EM45" s="20"/>
      <c r="EN45" s="20"/>
      <c r="EO45" s="20"/>
      <c r="EP45" s="20"/>
      <c r="EQ45" s="20"/>
      <c r="ER45" s="20"/>
      <c r="ES45" s="20"/>
      <c r="ET45" s="20"/>
      <c r="EU45" s="20"/>
      <c r="EV45" s="20"/>
      <c r="EW45" s="20"/>
      <c r="EX45" s="20"/>
      <c r="EY45" s="20"/>
      <c r="EZ45" s="20"/>
      <c r="FA45" s="20"/>
      <c r="FB45" s="20"/>
      <c r="FC45" s="20"/>
      <c r="FD45" s="20"/>
      <c r="FE45" s="20"/>
      <c r="FF45" s="20"/>
      <c r="FG45" s="20"/>
      <c r="FH45" s="20"/>
      <c r="FI45" s="20"/>
      <c r="FJ45" s="20"/>
      <c r="FK45" s="20"/>
      <c r="FL45" s="20"/>
      <c r="FM45" s="20"/>
      <c r="FN45" s="20"/>
      <c r="FO45" s="20"/>
      <c r="FP45" s="20"/>
      <c r="FQ45" s="20"/>
      <c r="FR45" s="20"/>
      <c r="FS45" s="20"/>
      <c r="FT45" s="20"/>
      <c r="FU45" s="20"/>
      <c r="FV45" s="20"/>
      <c r="FW45" s="20"/>
      <c r="FX45" s="20"/>
      <c r="FY45" s="20"/>
      <c r="FZ45" s="20"/>
      <c r="GA45" s="20"/>
      <c r="GB45" s="20"/>
      <c r="GC45" s="20"/>
      <c r="GD45" s="20"/>
      <c r="GE45" s="20"/>
      <c r="GF45" s="20"/>
      <c r="GG45" s="20"/>
      <c r="GH45" s="20"/>
      <c r="GI45" s="20"/>
      <c r="GJ45" s="20"/>
      <c r="GK45" s="20"/>
      <c r="GL45" s="20"/>
      <c r="GM45" s="20"/>
      <c r="GN45" s="20"/>
      <c r="GO45" s="20"/>
      <c r="GP45" s="20"/>
      <c r="GQ45" s="20"/>
      <c r="GR45" s="20"/>
      <c r="GS45" s="20"/>
      <c r="GT45" s="20"/>
      <c r="GU45" s="20"/>
      <c r="GV45" s="20"/>
      <c r="GW45" s="20"/>
      <c r="GX45" s="20"/>
      <c r="GY45" s="20"/>
      <c r="GZ45" s="20"/>
      <c r="HA45" s="20"/>
      <c r="HB45" s="20"/>
      <c r="HC45" s="20"/>
      <c r="HD45" s="20"/>
      <c r="HE45" s="20"/>
      <c r="HF45" s="20"/>
      <c r="HG45" s="20"/>
      <c r="HH45" s="20"/>
      <c r="HI45" s="20"/>
      <c r="HJ45" s="20"/>
      <c r="HK45" s="20"/>
      <c r="HL45" s="20"/>
      <c r="HM45" s="20"/>
      <c r="HN45" s="20"/>
      <c r="HO45" s="20"/>
      <c r="HP45" s="20"/>
      <c r="HQ45" s="20"/>
      <c r="HR45" s="20"/>
      <c r="HS45" s="20"/>
      <c r="HT45" s="20"/>
      <c r="HU45" s="20"/>
      <c r="HV45" s="20"/>
      <c r="HW45" s="20"/>
      <c r="HX45" s="20"/>
      <c r="HY45" s="20"/>
      <c r="HZ45" s="20"/>
      <c r="IA45" s="20"/>
      <c r="IB45" s="20"/>
      <c r="IC45" s="20"/>
      <c r="ID45" s="20"/>
      <c r="IE45" s="20"/>
      <c r="IF45" s="20"/>
      <c r="IG45" s="20"/>
      <c r="IH45" s="20"/>
      <c r="II45" s="20"/>
      <c r="IJ45" s="20"/>
      <c r="IK45" s="20"/>
      <c r="IL45" s="20"/>
      <c r="IM45" s="20"/>
      <c r="IN45" s="20"/>
      <c r="IO45" s="20"/>
      <c r="IP45" s="20"/>
      <c r="IQ45" s="20"/>
      <c r="IR45" s="20"/>
      <c r="IS45" s="20"/>
      <c r="IT45" s="20"/>
      <c r="IU45" s="20"/>
      <c r="IV45" s="20"/>
      <c r="IW45" s="20"/>
      <c r="IX45" s="20"/>
      <c r="IY45" s="20"/>
      <c r="IZ45" s="20"/>
      <c r="JA45" s="20"/>
      <c r="JB45" s="20"/>
      <c r="JC45" s="20"/>
      <c r="JD45" s="20"/>
      <c r="JE45" s="20"/>
      <c r="JF45" s="20"/>
      <c r="JG45" s="20"/>
      <c r="JH45" s="20"/>
      <c r="JI45" s="20"/>
      <c r="JJ45" s="20"/>
      <c r="JK45" s="20"/>
      <c r="JL45" s="20"/>
      <c r="JM45" s="20"/>
      <c r="JN45" s="20"/>
      <c r="JO45" s="20"/>
      <c r="JP45" s="20"/>
      <c r="JQ45" s="20"/>
      <c r="JR45" s="20"/>
      <c r="JS45" s="20"/>
      <c r="JT45" s="20"/>
      <c r="JU45" s="20"/>
      <c r="JV45" s="20"/>
      <c r="JW45" s="20"/>
      <c r="JX45" s="20"/>
      <c r="JY45" s="20"/>
      <c r="JZ45" s="20"/>
      <c r="KA45" s="20"/>
      <c r="KB45" s="20"/>
      <c r="KC45" s="20"/>
      <c r="KD45" s="20"/>
      <c r="KE45" s="20"/>
      <c r="KF45" s="20"/>
      <c r="KG45" s="20"/>
      <c r="KH45" s="20"/>
      <c r="KI45" s="20"/>
      <c r="KJ45" s="20"/>
      <c r="KK45" s="20"/>
    </row>
    <row r="46" spans="1:297" ht="16" x14ac:dyDescent="0.2">
      <c r="A46" s="315"/>
      <c r="B46" s="139"/>
      <c r="C46" s="119" t="s">
        <v>159</v>
      </c>
      <c r="D46" s="119" t="s">
        <v>110</v>
      </c>
      <c r="E46" s="119" t="s">
        <v>115</v>
      </c>
      <c r="F46" s="117" cm="1">
        <f t="array" ref="F46">_xlfn.XLOOKUP($E46, '1.5.UVintensity'!$L$3:$L$14, _xlfn.XLOOKUP(F$5, '1.5.UVintensity'!$M$2:$U$2, '1.5.UVintensity'!$M$3:$U$14))</f>
        <v>0.33416666665405143</v>
      </c>
      <c r="G46" s="117" cm="1">
        <f t="array" ref="G46">_xlfn.XLOOKUP($E46, '1.5.UVintensity'!$L$3:$L$14, _xlfn.XLOOKUP(G$5, '1.5.UVintensity'!$M$2:$U$2, '1.5.UVintensity'!$M$3:$U$14))</f>
        <v>0.2677272727272727</v>
      </c>
      <c r="H46" s="117" cm="1">
        <f t="array" ref="H46">_xlfn.XLOOKUP($E46, '1.5.UVintensity'!$L$3:$L$14, _xlfn.XLOOKUP(H$5, '1.5.UVintensity'!$M$2:$U$2, '1.5.UVintensity'!$M$3:$U$14))</f>
        <v>0.27526315635249343</v>
      </c>
      <c r="I46" s="117" cm="1">
        <f t="array" ref="I46">_xlfn.XLOOKUP($E46, '1.5.UVintensity'!$L$3:$L$14, _xlfn.XLOOKUP(I$5, '1.5.UVintensity'!$M$2:$U$2, '1.5.UVintensity'!$M$3:$U$14))</f>
        <v>0.55279999999232277</v>
      </c>
      <c r="J46" s="117" cm="1">
        <f t="array" ref="J46">_xlfn.XLOOKUP($E46, '1.5.UVintensity'!$L$3:$L$14, _xlfn.XLOOKUP(J$5, '1.5.UVintensity'!$M$2:$U$2, '1.5.UVintensity'!$M$3:$U$14))</f>
        <v>0.25590909083770585</v>
      </c>
      <c r="K46" s="117" cm="1">
        <f t="array" ref="K46">_xlfn.XLOOKUP($E46, '1.5.UVintensity'!$L$3:$L$14, _xlfn.XLOOKUP(K$5, '1.5.UVintensity'!$M$2:$U$2, '1.5.UVintensity'!$M$3:$U$14))</f>
        <v>0.41363636363636169</v>
      </c>
      <c r="L46" s="117" cm="1">
        <f t="array" ref="L46">_xlfn.XLOOKUP($E46, '1.5.UVintensity'!$L$3:$L$14, _xlfn.XLOOKUP(L$5, '1.5.UVintensity'!$M$2:$U$2, '1.5.UVintensity'!$M$3:$U$14))</f>
        <v>0.12551724137927842</v>
      </c>
      <c r="M46" s="117" cm="1">
        <f t="array" ref="M46">_xlfn.XLOOKUP($E46, '1.5.UVintensity'!$L$3:$L$14, _xlfn.XLOOKUP(M$5, '1.5.UVintensity'!$M$2:$U$2, '1.5.UVintensity'!$M$3:$U$14))</f>
        <v>1.1849462010832317</v>
      </c>
      <c r="N46" s="49"/>
      <c r="O46" s="49" t="s">
        <v>163</v>
      </c>
      <c r="P46" s="49" t="s">
        <v>162</v>
      </c>
      <c r="Q46" s="132"/>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20"/>
      <c r="EY46" s="20"/>
      <c r="EZ46" s="20"/>
      <c r="FA46" s="20"/>
      <c r="FB46" s="20"/>
      <c r="FC46" s="20"/>
      <c r="FD46" s="20"/>
      <c r="FE46" s="20"/>
      <c r="FF46" s="20"/>
      <c r="FG46" s="20"/>
      <c r="FH46" s="20"/>
      <c r="FI46" s="20"/>
      <c r="FJ46" s="20"/>
      <c r="FK46" s="20"/>
      <c r="FL46" s="20"/>
      <c r="FM46" s="20"/>
      <c r="FN46" s="20"/>
      <c r="FO46" s="20"/>
      <c r="FP46" s="20"/>
      <c r="FQ46" s="20"/>
      <c r="FR46" s="20"/>
      <c r="FS46" s="20"/>
      <c r="FT46" s="20"/>
      <c r="FU46" s="20"/>
      <c r="FV46" s="20"/>
      <c r="FW46" s="20"/>
      <c r="FX46" s="20"/>
      <c r="FY46" s="20"/>
      <c r="FZ46" s="20"/>
      <c r="GA46" s="20"/>
      <c r="GB46" s="20"/>
      <c r="GC46" s="20"/>
      <c r="GD46" s="20"/>
      <c r="GE46" s="20"/>
      <c r="GF46" s="20"/>
      <c r="GG46" s="20"/>
      <c r="GH46" s="20"/>
      <c r="GI46" s="20"/>
      <c r="GJ46" s="20"/>
      <c r="GK46" s="20"/>
      <c r="GL46" s="20"/>
      <c r="GM46" s="20"/>
      <c r="GN46" s="20"/>
      <c r="GO46" s="20"/>
      <c r="GP46" s="20"/>
      <c r="GQ46" s="20"/>
      <c r="GR46" s="20"/>
      <c r="GS46" s="20"/>
      <c r="GT46" s="20"/>
      <c r="GU46" s="20"/>
      <c r="GV46" s="20"/>
      <c r="GW46" s="20"/>
      <c r="GX46" s="20"/>
      <c r="GY46" s="20"/>
      <c r="GZ46" s="20"/>
      <c r="HA46" s="20"/>
      <c r="HB46" s="20"/>
      <c r="HC46" s="20"/>
      <c r="HD46" s="20"/>
      <c r="HE46" s="20"/>
      <c r="HF46" s="20"/>
      <c r="HG46" s="20"/>
      <c r="HH46" s="20"/>
      <c r="HI46" s="20"/>
      <c r="HJ46" s="20"/>
      <c r="HK46" s="20"/>
      <c r="HL46" s="20"/>
      <c r="HM46" s="20"/>
      <c r="HN46" s="20"/>
      <c r="HO46" s="20"/>
      <c r="HP46" s="20"/>
      <c r="HQ46" s="20"/>
      <c r="HR46" s="20"/>
      <c r="HS46" s="20"/>
      <c r="HT46" s="20"/>
      <c r="HU46" s="20"/>
      <c r="HV46" s="20"/>
      <c r="HW46" s="20"/>
      <c r="HX46" s="20"/>
      <c r="HY46" s="20"/>
      <c r="HZ46" s="20"/>
      <c r="IA46" s="20"/>
      <c r="IB46" s="20"/>
      <c r="IC46" s="20"/>
      <c r="ID46" s="20"/>
      <c r="IE46" s="20"/>
      <c r="IF46" s="20"/>
      <c r="IG46" s="20"/>
      <c r="IH46" s="20"/>
      <c r="II46" s="20"/>
      <c r="IJ46" s="20"/>
      <c r="IK46" s="20"/>
      <c r="IL46" s="20"/>
      <c r="IM46" s="20"/>
      <c r="IN46" s="20"/>
      <c r="IO46" s="20"/>
      <c r="IP46" s="20"/>
      <c r="IQ46" s="20"/>
      <c r="IR46" s="20"/>
      <c r="IS46" s="20"/>
      <c r="IT46" s="20"/>
      <c r="IU46" s="20"/>
      <c r="IV46" s="20"/>
      <c r="IW46" s="20"/>
      <c r="IX46" s="20"/>
      <c r="IY46" s="20"/>
      <c r="IZ46" s="20"/>
      <c r="JA46" s="20"/>
      <c r="JB46" s="20"/>
      <c r="JC46" s="20"/>
      <c r="JD46" s="20"/>
      <c r="JE46" s="20"/>
      <c r="JF46" s="20"/>
      <c r="JG46" s="20"/>
      <c r="JH46" s="20"/>
      <c r="JI46" s="20"/>
      <c r="JJ46" s="20"/>
      <c r="JK46" s="20"/>
      <c r="JL46" s="20"/>
      <c r="JM46" s="20"/>
      <c r="JN46" s="20"/>
      <c r="JO46" s="20"/>
      <c r="JP46" s="20"/>
      <c r="JQ46" s="20"/>
      <c r="JR46" s="20"/>
      <c r="JS46" s="20"/>
      <c r="JT46" s="20"/>
      <c r="JU46" s="20"/>
      <c r="JV46" s="20"/>
      <c r="JW46" s="20"/>
      <c r="JX46" s="20"/>
      <c r="JY46" s="20"/>
      <c r="JZ46" s="20"/>
      <c r="KA46" s="20"/>
      <c r="KB46" s="20"/>
      <c r="KC46" s="20"/>
      <c r="KD46" s="20"/>
      <c r="KE46" s="20"/>
      <c r="KF46" s="20"/>
      <c r="KG46" s="20"/>
      <c r="KH46" s="20"/>
      <c r="KI46" s="20"/>
      <c r="KJ46" s="20"/>
      <c r="KK46" s="20"/>
    </row>
    <row r="47" spans="1:297" ht="16" x14ac:dyDescent="0.2">
      <c r="A47" s="315"/>
      <c r="B47" s="139"/>
      <c r="C47" s="119" t="s">
        <v>159</v>
      </c>
      <c r="D47" s="119" t="s">
        <v>110</v>
      </c>
      <c r="E47" s="119" t="s">
        <v>140</v>
      </c>
      <c r="F47" s="117" cm="1">
        <f t="array" ref="F47">_xlfn.XLOOKUP($E47, '1.5.UVintensity'!$L$3:$L$14, _xlfn.XLOOKUP(F$5, '1.5.UVintensity'!$M$2:$U$2, '1.5.UVintensity'!$M$3:$U$14))</f>
        <v>0</v>
      </c>
      <c r="G47" s="117" cm="1">
        <f t="array" ref="G47">_xlfn.XLOOKUP($E47, '1.5.UVintensity'!$L$3:$L$14, _xlfn.XLOOKUP(G$5, '1.5.UVintensity'!$M$2:$U$2, '1.5.UVintensity'!$M$3:$U$14))</f>
        <v>0</v>
      </c>
      <c r="H47" s="117" cm="1">
        <f t="array" ref="H47">_xlfn.XLOOKUP($E47, '1.5.UVintensity'!$L$3:$L$14, _xlfn.XLOOKUP(H$5, '1.5.UVintensity'!$M$2:$U$2, '1.5.UVintensity'!$M$3:$U$14))</f>
        <v>0</v>
      </c>
      <c r="I47" s="117" cm="1">
        <f t="array" ref="I47">_xlfn.XLOOKUP($E47, '1.5.UVintensity'!$L$3:$L$14, _xlfn.XLOOKUP(I$5, '1.5.UVintensity'!$M$2:$U$2, '1.5.UVintensity'!$M$3:$U$14))</f>
        <v>0</v>
      </c>
      <c r="J47" s="117" cm="1">
        <f t="array" ref="J47">_xlfn.XLOOKUP($E47, '1.5.UVintensity'!$L$3:$L$14, _xlfn.XLOOKUP(J$5, '1.5.UVintensity'!$M$2:$U$2, '1.5.UVintensity'!$M$3:$U$14))</f>
        <v>0</v>
      </c>
      <c r="K47" s="117" cm="1">
        <f t="array" ref="K47">_xlfn.XLOOKUP($E47, '1.5.UVintensity'!$L$3:$L$14, _xlfn.XLOOKUP(K$5, '1.5.UVintensity'!$M$2:$U$2, '1.5.UVintensity'!$M$3:$U$14))</f>
        <v>0</v>
      </c>
      <c r="L47" s="117" cm="1">
        <f t="array" ref="L47">_xlfn.XLOOKUP($E47, '1.5.UVintensity'!$L$3:$L$14, _xlfn.XLOOKUP(L$5, '1.5.UVintensity'!$M$2:$U$2, '1.5.UVintensity'!$M$3:$U$14))</f>
        <v>0</v>
      </c>
      <c r="M47" s="117" cm="1">
        <f t="array" ref="M47">_xlfn.XLOOKUP($E47, '1.5.UVintensity'!$L$3:$L$14, _xlfn.XLOOKUP(M$5, '1.5.UVintensity'!$M$2:$U$2, '1.5.UVintensity'!$M$3:$U$14))</f>
        <v>0</v>
      </c>
      <c r="N47" s="49"/>
      <c r="O47" s="49" t="s">
        <v>163</v>
      </c>
      <c r="P47" s="49" t="s">
        <v>162</v>
      </c>
      <c r="Q47" s="132"/>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T47" s="20"/>
      <c r="EU47" s="20"/>
      <c r="EV47" s="20"/>
      <c r="EW47" s="20"/>
      <c r="EX47" s="20"/>
      <c r="EY47" s="20"/>
      <c r="EZ47" s="20"/>
      <c r="FA47" s="20"/>
      <c r="FB47" s="20"/>
      <c r="FC47" s="20"/>
      <c r="FD47" s="20"/>
      <c r="FE47" s="20"/>
      <c r="FF47" s="20"/>
      <c r="FG47" s="20"/>
      <c r="FH47" s="20"/>
      <c r="FI47" s="20"/>
      <c r="FJ47" s="20"/>
      <c r="FK47" s="20"/>
      <c r="FL47" s="20"/>
      <c r="FM47" s="20"/>
      <c r="FN47" s="20"/>
      <c r="FO47" s="20"/>
      <c r="FP47" s="20"/>
      <c r="FQ47" s="20"/>
      <c r="FR47" s="20"/>
      <c r="FS47" s="20"/>
      <c r="FT47" s="20"/>
      <c r="FU47" s="20"/>
      <c r="FV47" s="20"/>
      <c r="FW47" s="20"/>
      <c r="FX47" s="20"/>
      <c r="FY47" s="20"/>
      <c r="FZ47" s="20"/>
      <c r="GA47" s="20"/>
      <c r="GB47" s="20"/>
      <c r="GC47" s="20"/>
      <c r="GD47" s="20"/>
      <c r="GE47" s="20"/>
      <c r="GF47" s="20"/>
      <c r="GG47" s="20"/>
      <c r="GH47" s="20"/>
      <c r="GI47" s="20"/>
      <c r="GJ47" s="20"/>
      <c r="GK47" s="20"/>
      <c r="GL47" s="20"/>
      <c r="GM47" s="20"/>
      <c r="GN47" s="20"/>
      <c r="GO47" s="20"/>
      <c r="GP47" s="20"/>
      <c r="GQ47" s="20"/>
      <c r="GR47" s="20"/>
      <c r="GS47" s="20"/>
      <c r="GT47" s="20"/>
      <c r="GU47" s="20"/>
      <c r="GV47" s="20"/>
      <c r="GW47" s="20"/>
      <c r="GX47" s="20"/>
      <c r="GY47" s="20"/>
      <c r="GZ47" s="20"/>
      <c r="HA47" s="20"/>
      <c r="HB47" s="20"/>
      <c r="HC47" s="20"/>
      <c r="HD47" s="20"/>
      <c r="HE47" s="20"/>
      <c r="HF47" s="20"/>
      <c r="HG47" s="20"/>
      <c r="HH47" s="20"/>
      <c r="HI47" s="20"/>
      <c r="HJ47" s="20"/>
      <c r="HK47" s="20"/>
      <c r="HL47" s="20"/>
      <c r="HM47" s="20"/>
      <c r="HN47" s="20"/>
      <c r="HO47" s="20"/>
      <c r="HP47" s="20"/>
      <c r="HQ47" s="20"/>
      <c r="HR47" s="20"/>
      <c r="HS47" s="20"/>
      <c r="HT47" s="20"/>
      <c r="HU47" s="20"/>
      <c r="HV47" s="20"/>
      <c r="HW47" s="20"/>
      <c r="HX47" s="20"/>
      <c r="HY47" s="20"/>
      <c r="HZ47" s="20"/>
      <c r="IA47" s="20"/>
      <c r="IB47" s="20"/>
      <c r="IC47" s="20"/>
      <c r="ID47" s="20"/>
      <c r="IE47" s="20"/>
      <c r="IF47" s="20"/>
      <c r="IG47" s="20"/>
      <c r="IH47" s="20"/>
      <c r="II47" s="20"/>
      <c r="IJ47" s="20"/>
      <c r="IK47" s="20"/>
      <c r="IL47" s="20"/>
      <c r="IM47" s="20"/>
      <c r="IN47" s="20"/>
      <c r="IO47" s="20"/>
      <c r="IP47" s="20"/>
      <c r="IQ47" s="20"/>
      <c r="IR47" s="20"/>
      <c r="IS47" s="20"/>
      <c r="IT47" s="20"/>
      <c r="IU47" s="20"/>
      <c r="IV47" s="20"/>
      <c r="IW47" s="20"/>
      <c r="IX47" s="20"/>
      <c r="IY47" s="20"/>
      <c r="IZ47" s="20"/>
      <c r="JA47" s="20"/>
      <c r="JB47" s="20"/>
      <c r="JC47" s="20"/>
      <c r="JD47" s="20"/>
      <c r="JE47" s="20"/>
      <c r="JF47" s="20"/>
      <c r="JG47" s="20"/>
      <c r="JH47" s="20"/>
      <c r="JI47" s="20"/>
      <c r="JJ47" s="20"/>
      <c r="JK47" s="20"/>
      <c r="JL47" s="20"/>
      <c r="JM47" s="20"/>
      <c r="JN47" s="20"/>
      <c r="JO47" s="20"/>
      <c r="JP47" s="20"/>
      <c r="JQ47" s="20"/>
      <c r="JR47" s="20"/>
      <c r="JS47" s="20"/>
      <c r="JT47" s="20"/>
      <c r="JU47" s="20"/>
      <c r="JV47" s="20"/>
      <c r="JW47" s="20"/>
      <c r="JX47" s="20"/>
      <c r="JY47" s="20"/>
      <c r="JZ47" s="20"/>
      <c r="KA47" s="20"/>
      <c r="KB47" s="20"/>
      <c r="KC47" s="20"/>
      <c r="KD47" s="20"/>
      <c r="KE47" s="20"/>
      <c r="KF47" s="20"/>
      <c r="KG47" s="20"/>
      <c r="KH47" s="20"/>
      <c r="KI47" s="20"/>
      <c r="KJ47" s="20"/>
      <c r="KK47" s="20"/>
    </row>
    <row r="48" spans="1:297" ht="16" x14ac:dyDescent="0.2">
      <c r="A48" s="315"/>
      <c r="B48" s="139"/>
      <c r="C48" s="119" t="s">
        <v>159</v>
      </c>
      <c r="D48" s="119" t="s">
        <v>110</v>
      </c>
      <c r="E48" s="119" t="s">
        <v>124</v>
      </c>
      <c r="F48" s="117" cm="1">
        <f t="array" ref="F48">_xlfn.XLOOKUP($E48, '1.5.UVintensity'!$L$3:$L$14, _xlfn.XLOOKUP(F$5, '1.5.UVintensity'!$M$2:$U$2, '1.5.UVintensity'!$M$3:$U$14))</f>
        <v>3.467305514221183</v>
      </c>
      <c r="G48" s="117" cm="1">
        <f t="array" ref="G48">_xlfn.XLOOKUP($E48, '1.5.UVintensity'!$L$3:$L$14, _xlfn.XLOOKUP(G$5, '1.5.UVintensity'!$M$2:$U$2, '1.5.UVintensity'!$M$3:$U$14))</f>
        <v>5.0928751817363507</v>
      </c>
      <c r="H48" s="117" cm="1">
        <f t="array" ref="H48">_xlfn.XLOOKUP($E48, '1.5.UVintensity'!$L$3:$L$14, _xlfn.XLOOKUP(H$5, '1.5.UVintensity'!$M$2:$U$2, '1.5.UVintensity'!$M$3:$U$14))</f>
        <v>2.261098234336258</v>
      </c>
      <c r="I48" s="117" cm="1">
        <f t="array" ref="I48">_xlfn.XLOOKUP($E48, '1.5.UVintensity'!$L$3:$L$14, _xlfn.XLOOKUP(I$5, '1.5.UVintensity'!$M$2:$U$2, '1.5.UVintensity'!$M$3:$U$14))</f>
        <v>5.974833192835006</v>
      </c>
      <c r="J48" s="117" cm="1">
        <f t="array" ref="J48">_xlfn.XLOOKUP($E48, '1.5.UVintensity'!$L$3:$L$14, _xlfn.XLOOKUP(J$5, '1.5.UVintensity'!$M$2:$U$2, '1.5.UVintensity'!$M$3:$U$14))</f>
        <v>2.4340311776889347</v>
      </c>
      <c r="K48" s="117" cm="1">
        <f t="array" ref="K48">_xlfn.XLOOKUP($E48, '1.5.UVintensity'!$L$3:$L$14, _xlfn.XLOOKUP(K$5, '1.5.UVintensity'!$M$2:$U$2, '1.5.UVintensity'!$M$3:$U$14))</f>
        <v>5.9013366919101182</v>
      </c>
      <c r="L48" s="117" cm="1">
        <f t="array" ref="L48">_xlfn.XLOOKUP($E48, '1.5.UVintensity'!$L$3:$L$14, _xlfn.XLOOKUP(L$5, '1.5.UVintensity'!$M$2:$U$2, '1.5.UVintensity'!$M$3:$U$14))</f>
        <v>1.5736897845093647</v>
      </c>
      <c r="M48" s="117" cm="1">
        <f t="array" ref="M48">_xlfn.XLOOKUP($E48, '1.5.UVintensity'!$L$3:$L$14, _xlfn.XLOOKUP(M$5, '1.5.UVintensity'!$M$2:$U$2, '1.5.UVintensity'!$M$3:$U$14))</f>
        <v>5.1231384468230701</v>
      </c>
      <c r="N48" s="49"/>
      <c r="O48" s="49" t="s">
        <v>163</v>
      </c>
      <c r="P48" s="49" t="s">
        <v>162</v>
      </c>
      <c r="Q48" s="132"/>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c r="DV48" s="20"/>
      <c r="DW48" s="20"/>
      <c r="DX48" s="20"/>
      <c r="DY48" s="20"/>
      <c r="DZ48" s="20"/>
      <c r="EA48" s="20"/>
      <c r="EB48" s="20"/>
      <c r="EC48" s="20"/>
      <c r="ED48" s="20"/>
      <c r="EE48" s="20"/>
      <c r="EF48" s="20"/>
      <c r="EG48" s="20"/>
      <c r="EH48" s="20"/>
      <c r="EI48" s="20"/>
      <c r="EJ48" s="20"/>
      <c r="EK48" s="20"/>
      <c r="EL48" s="20"/>
      <c r="EM48" s="20"/>
      <c r="EN48" s="20"/>
      <c r="EO48" s="20"/>
      <c r="EP48" s="20"/>
      <c r="EQ48" s="20"/>
      <c r="ER48" s="20"/>
      <c r="ES48" s="20"/>
      <c r="ET48" s="20"/>
      <c r="EU48" s="20"/>
      <c r="EV48" s="20"/>
      <c r="EW48" s="20"/>
      <c r="EX48" s="20"/>
      <c r="EY48" s="20"/>
      <c r="EZ48" s="20"/>
      <c r="FA48" s="20"/>
      <c r="FB48" s="20"/>
      <c r="FC48" s="20"/>
      <c r="FD48" s="20"/>
      <c r="FE48" s="20"/>
      <c r="FF48" s="20"/>
      <c r="FG48" s="20"/>
      <c r="FH48" s="20"/>
      <c r="FI48" s="20"/>
      <c r="FJ48" s="20"/>
      <c r="FK48" s="20"/>
      <c r="FL48" s="20"/>
      <c r="FM48" s="20"/>
      <c r="FN48" s="20"/>
      <c r="FO48" s="20"/>
      <c r="FP48" s="20"/>
      <c r="FQ48" s="20"/>
      <c r="FR48" s="20"/>
      <c r="FS48" s="20"/>
      <c r="FT48" s="20"/>
      <c r="FU48" s="20"/>
      <c r="FV48" s="20"/>
      <c r="FW48" s="20"/>
      <c r="FX48" s="20"/>
      <c r="FY48" s="20"/>
      <c r="FZ48" s="20"/>
      <c r="GA48" s="20"/>
      <c r="GB48" s="20"/>
      <c r="GC48" s="20"/>
      <c r="GD48" s="20"/>
      <c r="GE48" s="20"/>
      <c r="GF48" s="20"/>
      <c r="GG48" s="20"/>
      <c r="GH48" s="20"/>
      <c r="GI48" s="20"/>
      <c r="GJ48" s="20"/>
      <c r="GK48" s="20"/>
      <c r="GL48" s="20"/>
      <c r="GM48" s="20"/>
      <c r="GN48" s="20"/>
      <c r="GO48" s="20"/>
      <c r="GP48" s="20"/>
      <c r="GQ48" s="20"/>
      <c r="GR48" s="20"/>
      <c r="GS48" s="20"/>
      <c r="GT48" s="20"/>
      <c r="GU48" s="20"/>
      <c r="GV48" s="20"/>
      <c r="GW48" s="20"/>
      <c r="GX48" s="20"/>
      <c r="GY48" s="20"/>
      <c r="GZ48" s="20"/>
      <c r="HA48" s="20"/>
      <c r="HB48" s="20"/>
      <c r="HC48" s="20"/>
      <c r="HD48" s="20"/>
      <c r="HE48" s="20"/>
      <c r="HF48" s="20"/>
      <c r="HG48" s="20"/>
      <c r="HH48" s="20"/>
      <c r="HI48" s="20"/>
      <c r="HJ48" s="20"/>
      <c r="HK48" s="20"/>
      <c r="HL48" s="20"/>
      <c r="HM48" s="20"/>
      <c r="HN48" s="20"/>
      <c r="HO48" s="20"/>
      <c r="HP48" s="20"/>
      <c r="HQ48" s="20"/>
      <c r="HR48" s="20"/>
      <c r="HS48" s="20"/>
      <c r="HT48" s="20"/>
      <c r="HU48" s="20"/>
      <c r="HV48" s="20"/>
      <c r="HW48" s="20"/>
      <c r="HX48" s="20"/>
      <c r="HY48" s="20"/>
      <c r="HZ48" s="20"/>
      <c r="IA48" s="20"/>
      <c r="IB48" s="20"/>
      <c r="IC48" s="20"/>
      <c r="ID48" s="20"/>
      <c r="IE48" s="20"/>
      <c r="IF48" s="20"/>
      <c r="IG48" s="20"/>
      <c r="IH48" s="20"/>
      <c r="II48" s="20"/>
      <c r="IJ48" s="20"/>
      <c r="IK48" s="20"/>
      <c r="IL48" s="20"/>
      <c r="IM48" s="20"/>
      <c r="IN48" s="20"/>
      <c r="IO48" s="20"/>
      <c r="IP48" s="20"/>
      <c r="IQ48" s="20"/>
      <c r="IR48" s="20"/>
      <c r="IS48" s="20"/>
      <c r="IT48" s="20"/>
      <c r="IU48" s="20"/>
      <c r="IV48" s="20"/>
      <c r="IW48" s="20"/>
      <c r="IX48" s="20"/>
      <c r="IY48" s="20"/>
      <c r="IZ48" s="20"/>
      <c r="JA48" s="20"/>
      <c r="JB48" s="20"/>
      <c r="JC48" s="20"/>
      <c r="JD48" s="20"/>
      <c r="JE48" s="20"/>
      <c r="JF48" s="20"/>
      <c r="JG48" s="20"/>
      <c r="JH48" s="20"/>
      <c r="JI48" s="20"/>
      <c r="JJ48" s="20"/>
      <c r="JK48" s="20"/>
      <c r="JL48" s="20"/>
      <c r="JM48" s="20"/>
      <c r="JN48" s="20"/>
      <c r="JO48" s="20"/>
      <c r="JP48" s="20"/>
      <c r="JQ48" s="20"/>
      <c r="JR48" s="20"/>
      <c r="JS48" s="20"/>
      <c r="JT48" s="20"/>
      <c r="JU48" s="20"/>
      <c r="JV48" s="20"/>
      <c r="JW48" s="20"/>
      <c r="JX48" s="20"/>
      <c r="JY48" s="20"/>
      <c r="JZ48" s="20"/>
      <c r="KA48" s="20"/>
      <c r="KB48" s="20"/>
      <c r="KC48" s="20"/>
      <c r="KD48" s="20"/>
      <c r="KE48" s="20"/>
      <c r="KF48" s="20"/>
      <c r="KG48" s="20"/>
      <c r="KH48" s="20"/>
      <c r="KI48" s="20"/>
      <c r="KJ48" s="20"/>
      <c r="KK48" s="20"/>
    </row>
    <row r="49" spans="1:297" ht="16" x14ac:dyDescent="0.2">
      <c r="A49" s="315"/>
      <c r="B49" s="139"/>
      <c r="C49" s="119" t="s">
        <v>160</v>
      </c>
      <c r="D49" s="119" t="s">
        <v>110</v>
      </c>
      <c r="E49" s="119" t="s">
        <v>118</v>
      </c>
      <c r="F49" s="117">
        <v>121000000</v>
      </c>
      <c r="G49" s="117">
        <v>121000000</v>
      </c>
      <c r="H49" s="117">
        <v>121000000</v>
      </c>
      <c r="I49" s="117">
        <v>121000000</v>
      </c>
      <c r="J49" s="117">
        <v>121000000</v>
      </c>
      <c r="K49" s="117">
        <v>121000000</v>
      </c>
      <c r="L49" s="117">
        <v>121000000</v>
      </c>
      <c r="M49" s="117">
        <v>121000000</v>
      </c>
      <c r="N49" s="49"/>
      <c r="O49" s="49" t="s">
        <v>164</v>
      </c>
      <c r="P49" s="49" t="s">
        <v>162</v>
      </c>
      <c r="Q49" s="132"/>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c r="DB49" s="20"/>
      <c r="DC49" s="20"/>
      <c r="DD49" s="20"/>
      <c r="DE49" s="20"/>
      <c r="DF49" s="20"/>
      <c r="DG49" s="20"/>
      <c r="DH49" s="20"/>
      <c r="DI49" s="20"/>
      <c r="DJ49" s="20"/>
      <c r="DK49" s="20"/>
      <c r="DL49" s="20"/>
      <c r="DM49" s="20"/>
      <c r="DN49" s="20"/>
      <c r="DO49" s="20"/>
      <c r="DP49" s="20"/>
      <c r="DQ49" s="20"/>
      <c r="DR49" s="20"/>
      <c r="DS49" s="20"/>
      <c r="DT49" s="20"/>
      <c r="DU49" s="20"/>
      <c r="DV49" s="20"/>
      <c r="DW49" s="20"/>
      <c r="DX49" s="20"/>
      <c r="DY49" s="20"/>
      <c r="DZ49" s="20"/>
      <c r="EA49" s="20"/>
      <c r="EB49" s="20"/>
      <c r="EC49" s="20"/>
      <c r="ED49" s="20"/>
      <c r="EE49" s="20"/>
      <c r="EF49" s="20"/>
      <c r="EG49" s="20"/>
      <c r="EH49" s="20"/>
      <c r="EI49" s="20"/>
      <c r="EJ49" s="20"/>
      <c r="EK49" s="20"/>
      <c r="EL49" s="20"/>
      <c r="EM49" s="20"/>
      <c r="EN49" s="20"/>
      <c r="EO49" s="20"/>
      <c r="EP49" s="20"/>
      <c r="EQ49" s="20"/>
      <c r="ER49" s="20"/>
      <c r="ES49" s="20"/>
      <c r="ET49" s="20"/>
      <c r="EU49" s="20"/>
      <c r="EV49" s="20"/>
      <c r="EW49" s="20"/>
      <c r="EX49" s="20"/>
      <c r="EY49" s="20"/>
      <c r="EZ49" s="20"/>
      <c r="FA49" s="20"/>
      <c r="FB49" s="20"/>
      <c r="FC49" s="20"/>
      <c r="FD49" s="20"/>
      <c r="FE49" s="20"/>
      <c r="FF49" s="20"/>
      <c r="FG49" s="20"/>
      <c r="FH49" s="20"/>
      <c r="FI49" s="20"/>
      <c r="FJ49" s="20"/>
      <c r="FK49" s="20"/>
      <c r="FL49" s="20"/>
      <c r="FM49" s="20"/>
      <c r="FN49" s="20"/>
      <c r="FO49" s="20"/>
      <c r="FP49" s="20"/>
      <c r="FQ49" s="20"/>
      <c r="FR49" s="20"/>
      <c r="FS49" s="20"/>
      <c r="FT49" s="20"/>
      <c r="FU49" s="20"/>
      <c r="FV49" s="20"/>
      <c r="FW49" s="20"/>
      <c r="FX49" s="20"/>
      <c r="FY49" s="20"/>
      <c r="FZ49" s="20"/>
      <c r="GA49" s="20"/>
      <c r="GB49" s="20"/>
      <c r="GC49" s="20"/>
      <c r="GD49" s="20"/>
      <c r="GE49" s="20"/>
      <c r="GF49" s="20"/>
      <c r="GG49" s="20"/>
      <c r="GH49" s="20"/>
      <c r="GI49" s="20"/>
      <c r="GJ49" s="20"/>
      <c r="GK49" s="20"/>
      <c r="GL49" s="20"/>
      <c r="GM49" s="20"/>
      <c r="GN49" s="20"/>
      <c r="GO49" s="20"/>
      <c r="GP49" s="20"/>
      <c r="GQ49" s="20"/>
      <c r="GR49" s="20"/>
      <c r="GS49" s="20"/>
      <c r="GT49" s="20"/>
      <c r="GU49" s="20"/>
      <c r="GV49" s="20"/>
      <c r="GW49" s="20"/>
      <c r="GX49" s="20"/>
      <c r="GY49" s="20"/>
      <c r="GZ49" s="20"/>
      <c r="HA49" s="20"/>
      <c r="HB49" s="20"/>
      <c r="HC49" s="20"/>
      <c r="HD49" s="20"/>
      <c r="HE49" s="20"/>
      <c r="HF49" s="20"/>
      <c r="HG49" s="20"/>
      <c r="HH49" s="20"/>
      <c r="HI49" s="20"/>
      <c r="HJ49" s="20"/>
      <c r="HK49" s="20"/>
      <c r="HL49" s="20"/>
      <c r="HM49" s="20"/>
      <c r="HN49" s="20"/>
      <c r="HO49" s="20"/>
      <c r="HP49" s="20"/>
      <c r="HQ49" s="20"/>
      <c r="HR49" s="20"/>
      <c r="HS49" s="20"/>
      <c r="HT49" s="20"/>
      <c r="HU49" s="20"/>
      <c r="HV49" s="20"/>
      <c r="HW49" s="20"/>
      <c r="HX49" s="20"/>
      <c r="HY49" s="20"/>
      <c r="HZ49" s="20"/>
      <c r="IA49" s="20"/>
      <c r="IB49" s="20"/>
      <c r="IC49" s="20"/>
      <c r="ID49" s="20"/>
      <c r="IE49" s="20"/>
      <c r="IF49" s="20"/>
      <c r="IG49" s="20"/>
      <c r="IH49" s="20"/>
      <c r="II49" s="20"/>
      <c r="IJ49" s="20"/>
      <c r="IK49" s="20"/>
      <c r="IL49" s="20"/>
      <c r="IM49" s="20"/>
      <c r="IN49" s="20"/>
      <c r="IO49" s="20"/>
      <c r="IP49" s="20"/>
      <c r="IQ49" s="20"/>
      <c r="IR49" s="20"/>
      <c r="IS49" s="20"/>
      <c r="IT49" s="20"/>
      <c r="IU49" s="20"/>
      <c r="IV49" s="20"/>
      <c r="IW49" s="20"/>
      <c r="IX49" s="20"/>
      <c r="IY49" s="20"/>
      <c r="IZ49" s="20"/>
      <c r="JA49" s="20"/>
      <c r="JB49" s="20"/>
      <c r="JC49" s="20"/>
      <c r="JD49" s="20"/>
      <c r="JE49" s="20"/>
      <c r="JF49" s="20"/>
      <c r="JG49" s="20"/>
      <c r="JH49" s="20"/>
      <c r="JI49" s="20"/>
      <c r="JJ49" s="20"/>
      <c r="JK49" s="20"/>
      <c r="JL49" s="20"/>
      <c r="JM49" s="20"/>
      <c r="JN49" s="20"/>
      <c r="JO49" s="20"/>
      <c r="JP49" s="20"/>
      <c r="JQ49" s="20"/>
      <c r="JR49" s="20"/>
      <c r="JS49" s="20"/>
      <c r="JT49" s="20"/>
      <c r="JU49" s="20"/>
      <c r="JV49" s="20"/>
      <c r="JW49" s="20"/>
      <c r="JX49" s="20"/>
      <c r="JY49" s="20"/>
      <c r="JZ49" s="20"/>
      <c r="KA49" s="20"/>
      <c r="KB49" s="20"/>
      <c r="KC49" s="20"/>
      <c r="KD49" s="20"/>
      <c r="KE49" s="20"/>
      <c r="KF49" s="20"/>
      <c r="KG49" s="20"/>
      <c r="KH49" s="20"/>
      <c r="KI49" s="20"/>
      <c r="KJ49" s="20"/>
      <c r="KK49" s="20"/>
    </row>
    <row r="50" spans="1:297" ht="16" x14ac:dyDescent="0.2">
      <c r="A50" s="315"/>
      <c r="B50" s="139"/>
      <c r="C50" s="119" t="s">
        <v>160</v>
      </c>
      <c r="D50" s="119" t="s">
        <v>110</v>
      </c>
      <c r="E50" s="119" t="s">
        <v>98</v>
      </c>
      <c r="F50" s="117">
        <v>0.5</v>
      </c>
      <c r="G50" s="117">
        <v>0.5</v>
      </c>
      <c r="H50" s="117">
        <v>0.5</v>
      </c>
      <c r="I50" s="117">
        <v>0.5</v>
      </c>
      <c r="J50" s="117">
        <v>0.5</v>
      </c>
      <c r="K50" s="117">
        <v>0.5</v>
      </c>
      <c r="L50" s="117">
        <v>0.5</v>
      </c>
      <c r="M50" s="117">
        <v>0.5</v>
      </c>
      <c r="N50" s="49"/>
      <c r="O50" s="49" t="s">
        <v>164</v>
      </c>
      <c r="P50" s="49" t="s">
        <v>162</v>
      </c>
      <c r="Q50" s="132"/>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c r="FF50" s="20"/>
      <c r="FG50" s="20"/>
      <c r="FH50" s="20"/>
      <c r="FI50" s="20"/>
      <c r="FJ50" s="20"/>
      <c r="FK50" s="20"/>
      <c r="FL50" s="20"/>
      <c r="FM50" s="20"/>
      <c r="FN50" s="20"/>
      <c r="FO50" s="20"/>
      <c r="FP50" s="20"/>
      <c r="FQ50" s="20"/>
      <c r="FR50" s="20"/>
      <c r="FS50" s="20"/>
      <c r="FT50" s="20"/>
      <c r="FU50" s="20"/>
      <c r="FV50" s="20"/>
      <c r="FW50" s="20"/>
      <c r="FX50" s="20"/>
      <c r="FY50" s="20"/>
      <c r="FZ50" s="20"/>
      <c r="GA50" s="20"/>
      <c r="GB50" s="20"/>
      <c r="GC50" s="20"/>
      <c r="GD50" s="20"/>
      <c r="GE50" s="20"/>
      <c r="GF50" s="20"/>
      <c r="GG50" s="20"/>
      <c r="GH50" s="20"/>
      <c r="GI50" s="20"/>
      <c r="GJ50" s="20"/>
      <c r="GK50" s="20"/>
      <c r="GL50" s="20"/>
      <c r="GM50" s="20"/>
      <c r="GN50" s="20"/>
      <c r="GO50" s="20"/>
      <c r="GP50" s="20"/>
      <c r="GQ50" s="20"/>
      <c r="GR50" s="20"/>
      <c r="GS50" s="20"/>
      <c r="GT50" s="20"/>
      <c r="GU50" s="20"/>
      <c r="GV50" s="20"/>
      <c r="GW50" s="20"/>
      <c r="GX50" s="20"/>
      <c r="GY50" s="20"/>
      <c r="GZ50" s="20"/>
      <c r="HA50" s="20"/>
      <c r="HB50" s="20"/>
      <c r="HC50" s="20"/>
      <c r="HD50" s="20"/>
      <c r="HE50" s="20"/>
      <c r="HF50" s="20"/>
      <c r="HG50" s="20"/>
      <c r="HH50" s="20"/>
      <c r="HI50" s="20"/>
      <c r="HJ50" s="20"/>
      <c r="HK50" s="20"/>
      <c r="HL50" s="20"/>
      <c r="HM50" s="20"/>
      <c r="HN50" s="20"/>
      <c r="HO50" s="20"/>
      <c r="HP50" s="20"/>
      <c r="HQ50" s="20"/>
      <c r="HR50" s="20"/>
      <c r="HS50" s="20"/>
      <c r="HT50" s="20"/>
      <c r="HU50" s="20"/>
      <c r="HV50" s="20"/>
      <c r="HW50" s="20"/>
      <c r="HX50" s="20"/>
      <c r="HY50" s="20"/>
      <c r="HZ50" s="20"/>
      <c r="IA50" s="20"/>
      <c r="IB50" s="20"/>
      <c r="IC50" s="20"/>
      <c r="ID50" s="20"/>
      <c r="IE50" s="20"/>
      <c r="IF50" s="20"/>
      <c r="IG50" s="20"/>
      <c r="IH50" s="20"/>
      <c r="II50" s="20"/>
      <c r="IJ50" s="20"/>
      <c r="IK50" s="20"/>
      <c r="IL50" s="20"/>
      <c r="IM50" s="20"/>
      <c r="IN50" s="20"/>
      <c r="IO50" s="20"/>
      <c r="IP50" s="20"/>
      <c r="IQ50" s="20"/>
      <c r="IR50" s="20"/>
      <c r="IS50" s="20"/>
      <c r="IT50" s="20"/>
      <c r="IU50" s="20"/>
      <c r="IV50" s="20"/>
      <c r="IW50" s="20"/>
      <c r="IX50" s="20"/>
      <c r="IY50" s="20"/>
      <c r="IZ50" s="20"/>
      <c r="JA50" s="20"/>
      <c r="JB50" s="20"/>
      <c r="JC50" s="20"/>
      <c r="JD50" s="20"/>
      <c r="JE50" s="20"/>
      <c r="JF50" s="20"/>
      <c r="JG50" s="20"/>
      <c r="JH50" s="20"/>
      <c r="JI50" s="20"/>
      <c r="JJ50" s="20"/>
      <c r="JK50" s="20"/>
      <c r="JL50" s="20"/>
      <c r="JM50" s="20"/>
      <c r="JN50" s="20"/>
      <c r="JO50" s="20"/>
      <c r="JP50" s="20"/>
      <c r="JQ50" s="20"/>
      <c r="JR50" s="20"/>
      <c r="JS50" s="20"/>
      <c r="JT50" s="20"/>
      <c r="JU50" s="20"/>
      <c r="JV50" s="20"/>
      <c r="JW50" s="20"/>
      <c r="JX50" s="20"/>
      <c r="JY50" s="20"/>
      <c r="JZ50" s="20"/>
      <c r="KA50" s="20"/>
      <c r="KB50" s="20"/>
      <c r="KC50" s="20"/>
      <c r="KD50" s="20"/>
      <c r="KE50" s="20"/>
      <c r="KF50" s="20"/>
      <c r="KG50" s="20"/>
      <c r="KH50" s="20"/>
      <c r="KI50" s="20"/>
      <c r="KJ50" s="20"/>
      <c r="KK50" s="20"/>
    </row>
    <row r="51" spans="1:297" ht="16" x14ac:dyDescent="0.2">
      <c r="A51" s="315"/>
      <c r="B51" s="139"/>
      <c r="C51" s="119" t="s">
        <v>160</v>
      </c>
      <c r="D51" s="119" t="s">
        <v>110</v>
      </c>
      <c r="E51" s="119" t="s">
        <v>161</v>
      </c>
      <c r="F51" s="117">
        <v>0.5</v>
      </c>
      <c r="G51" s="117">
        <v>0.5</v>
      </c>
      <c r="H51" s="117">
        <v>0.5</v>
      </c>
      <c r="I51" s="117">
        <v>0.5</v>
      </c>
      <c r="J51" s="117">
        <v>0.5</v>
      </c>
      <c r="K51" s="117">
        <v>0.5</v>
      </c>
      <c r="L51" s="117">
        <v>0.5</v>
      </c>
      <c r="M51" s="117">
        <v>0.5</v>
      </c>
      <c r="N51" s="49"/>
      <c r="O51" s="49" t="s">
        <v>164</v>
      </c>
      <c r="P51" s="49" t="s">
        <v>162</v>
      </c>
      <c r="Q51" s="132"/>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c r="DV51" s="20"/>
      <c r="DW51" s="20"/>
      <c r="DX51" s="20"/>
      <c r="DY51" s="20"/>
      <c r="DZ51" s="20"/>
      <c r="EA51" s="20"/>
      <c r="EB51" s="20"/>
      <c r="EC51" s="20"/>
      <c r="ED51" s="20"/>
      <c r="EE51" s="20"/>
      <c r="EF51" s="20"/>
      <c r="EG51" s="20"/>
      <c r="EH51" s="20"/>
      <c r="EI51" s="20"/>
      <c r="EJ51" s="20"/>
      <c r="EK51" s="20"/>
      <c r="EL51" s="20"/>
      <c r="EM51" s="20"/>
      <c r="EN51" s="20"/>
      <c r="EO51" s="20"/>
      <c r="EP51" s="20"/>
      <c r="EQ51" s="20"/>
      <c r="ER51" s="20"/>
      <c r="ES51" s="20"/>
      <c r="ET51" s="20"/>
      <c r="EU51" s="20"/>
      <c r="EV51" s="20"/>
      <c r="EW51" s="20"/>
      <c r="EX51" s="20"/>
      <c r="EY51" s="20"/>
      <c r="EZ51" s="20"/>
      <c r="FA51" s="20"/>
      <c r="FB51" s="20"/>
      <c r="FC51" s="20"/>
      <c r="FD51" s="20"/>
      <c r="FE51" s="20"/>
      <c r="FF51" s="20"/>
      <c r="FG51" s="20"/>
      <c r="FH51" s="20"/>
      <c r="FI51" s="20"/>
      <c r="FJ51" s="20"/>
      <c r="FK51" s="20"/>
      <c r="FL51" s="20"/>
      <c r="FM51" s="20"/>
      <c r="FN51" s="20"/>
      <c r="FO51" s="20"/>
      <c r="FP51" s="20"/>
      <c r="FQ51" s="20"/>
      <c r="FR51" s="20"/>
      <c r="FS51" s="20"/>
      <c r="FT51" s="20"/>
      <c r="FU51" s="20"/>
      <c r="FV51" s="20"/>
      <c r="FW51" s="20"/>
      <c r="FX51" s="20"/>
      <c r="FY51" s="20"/>
      <c r="FZ51" s="20"/>
      <c r="GA51" s="20"/>
      <c r="GB51" s="20"/>
      <c r="GC51" s="20"/>
      <c r="GD51" s="20"/>
      <c r="GE51" s="20"/>
      <c r="GF51" s="20"/>
      <c r="GG51" s="20"/>
      <c r="GH51" s="20"/>
      <c r="GI51" s="20"/>
      <c r="GJ51" s="20"/>
      <c r="GK51" s="20"/>
      <c r="GL51" s="20"/>
      <c r="GM51" s="20"/>
      <c r="GN51" s="20"/>
      <c r="GO51" s="20"/>
      <c r="GP51" s="20"/>
      <c r="GQ51" s="20"/>
      <c r="GR51" s="20"/>
      <c r="GS51" s="20"/>
      <c r="GT51" s="20"/>
      <c r="GU51" s="20"/>
      <c r="GV51" s="20"/>
      <c r="GW51" s="20"/>
      <c r="GX51" s="20"/>
      <c r="GY51" s="20"/>
      <c r="GZ51" s="20"/>
      <c r="HA51" s="20"/>
      <c r="HB51" s="20"/>
      <c r="HC51" s="20"/>
      <c r="HD51" s="20"/>
      <c r="HE51" s="20"/>
      <c r="HF51" s="20"/>
      <c r="HG51" s="20"/>
      <c r="HH51" s="20"/>
      <c r="HI51" s="20"/>
      <c r="HJ51" s="20"/>
      <c r="HK51" s="20"/>
      <c r="HL51" s="20"/>
      <c r="HM51" s="20"/>
      <c r="HN51" s="20"/>
      <c r="HO51" s="20"/>
      <c r="HP51" s="20"/>
      <c r="HQ51" s="20"/>
      <c r="HR51" s="20"/>
      <c r="HS51" s="20"/>
      <c r="HT51" s="20"/>
      <c r="HU51" s="20"/>
      <c r="HV51" s="20"/>
      <c r="HW51" s="20"/>
      <c r="HX51" s="20"/>
      <c r="HY51" s="20"/>
      <c r="HZ51" s="20"/>
      <c r="IA51" s="20"/>
      <c r="IB51" s="20"/>
      <c r="IC51" s="20"/>
      <c r="ID51" s="20"/>
      <c r="IE51" s="20"/>
      <c r="IF51" s="20"/>
      <c r="IG51" s="20"/>
      <c r="IH51" s="20"/>
      <c r="II51" s="20"/>
      <c r="IJ51" s="20"/>
      <c r="IK51" s="20"/>
      <c r="IL51" s="20"/>
      <c r="IM51" s="20"/>
      <c r="IN51" s="20"/>
      <c r="IO51" s="20"/>
      <c r="IP51" s="20"/>
      <c r="IQ51" s="20"/>
      <c r="IR51" s="20"/>
      <c r="IS51" s="20"/>
      <c r="IT51" s="20"/>
      <c r="IU51" s="20"/>
      <c r="IV51" s="20"/>
      <c r="IW51" s="20"/>
      <c r="IX51" s="20"/>
      <c r="IY51" s="20"/>
      <c r="IZ51" s="20"/>
      <c r="JA51" s="20"/>
      <c r="JB51" s="20"/>
      <c r="JC51" s="20"/>
      <c r="JD51" s="20"/>
      <c r="JE51" s="20"/>
      <c r="JF51" s="20"/>
      <c r="JG51" s="20"/>
      <c r="JH51" s="20"/>
      <c r="JI51" s="20"/>
      <c r="JJ51" s="20"/>
      <c r="JK51" s="20"/>
      <c r="JL51" s="20"/>
      <c r="JM51" s="20"/>
      <c r="JN51" s="20"/>
      <c r="JO51" s="20"/>
      <c r="JP51" s="20"/>
      <c r="JQ51" s="20"/>
      <c r="JR51" s="20"/>
      <c r="JS51" s="20"/>
      <c r="JT51" s="20"/>
      <c r="JU51" s="20"/>
      <c r="JV51" s="20"/>
      <c r="JW51" s="20"/>
      <c r="JX51" s="20"/>
      <c r="JY51" s="20"/>
      <c r="JZ51" s="20"/>
      <c r="KA51" s="20"/>
      <c r="KB51" s="20"/>
      <c r="KC51" s="20"/>
      <c r="KD51" s="20"/>
      <c r="KE51" s="20"/>
      <c r="KF51" s="20"/>
      <c r="KG51" s="20"/>
      <c r="KH51" s="20"/>
      <c r="KI51" s="20"/>
      <c r="KJ51" s="20"/>
      <c r="KK51" s="20"/>
    </row>
    <row r="52" spans="1:297" ht="16" x14ac:dyDescent="0.2">
      <c r="A52" s="315"/>
      <c r="B52" s="139"/>
      <c r="C52" s="119" t="s">
        <v>160</v>
      </c>
      <c r="D52" s="119" t="s">
        <v>110</v>
      </c>
      <c r="E52" s="119" t="s">
        <v>138</v>
      </c>
      <c r="F52" s="117">
        <v>482000</v>
      </c>
      <c r="G52" s="117">
        <v>482000</v>
      </c>
      <c r="H52" s="117">
        <v>482000</v>
      </c>
      <c r="I52" s="117">
        <v>482000</v>
      </c>
      <c r="J52" s="117">
        <v>482000</v>
      </c>
      <c r="K52" s="117">
        <v>482000</v>
      </c>
      <c r="L52" s="117">
        <v>482000</v>
      </c>
      <c r="M52" s="117">
        <v>482000</v>
      </c>
      <c r="N52" s="49"/>
      <c r="O52" s="49" t="s">
        <v>164</v>
      </c>
      <c r="P52" s="49" t="s">
        <v>162</v>
      </c>
      <c r="Q52" s="132"/>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c r="EE52" s="20"/>
      <c r="EF52" s="20"/>
      <c r="EG52" s="20"/>
      <c r="EH52" s="20"/>
      <c r="EI52" s="20"/>
      <c r="EJ52" s="20"/>
      <c r="EK52" s="20"/>
      <c r="EL52" s="20"/>
      <c r="EM52" s="20"/>
      <c r="EN52" s="20"/>
      <c r="EO52" s="20"/>
      <c r="EP52" s="20"/>
      <c r="EQ52" s="20"/>
      <c r="ER52" s="20"/>
      <c r="ES52" s="20"/>
      <c r="ET52" s="20"/>
      <c r="EU52" s="20"/>
      <c r="EV52" s="20"/>
      <c r="EW52" s="20"/>
      <c r="EX52" s="20"/>
      <c r="EY52" s="20"/>
      <c r="EZ52" s="20"/>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c r="FY52" s="20"/>
      <c r="FZ52" s="20"/>
      <c r="GA52" s="20"/>
      <c r="GB52" s="20"/>
      <c r="GC52" s="20"/>
      <c r="GD52" s="20"/>
      <c r="GE52" s="20"/>
      <c r="GF52" s="20"/>
      <c r="GG52" s="20"/>
      <c r="GH52" s="20"/>
      <c r="GI52" s="20"/>
      <c r="GJ52" s="20"/>
      <c r="GK52" s="20"/>
      <c r="GL52" s="20"/>
      <c r="GM52" s="20"/>
      <c r="GN52" s="20"/>
      <c r="GO52" s="20"/>
      <c r="GP52" s="20"/>
      <c r="GQ52" s="20"/>
      <c r="GR52" s="20"/>
      <c r="GS52" s="20"/>
      <c r="GT52" s="20"/>
      <c r="GU52" s="20"/>
      <c r="GV52" s="20"/>
      <c r="GW52" s="20"/>
      <c r="GX52" s="20"/>
      <c r="GY52" s="20"/>
      <c r="GZ52" s="20"/>
      <c r="HA52" s="20"/>
      <c r="HB52" s="20"/>
      <c r="HC52" s="20"/>
      <c r="HD52" s="20"/>
      <c r="HE52" s="20"/>
      <c r="HF52" s="20"/>
      <c r="HG52" s="20"/>
      <c r="HH52" s="20"/>
      <c r="HI52" s="20"/>
      <c r="HJ52" s="20"/>
      <c r="HK52" s="20"/>
      <c r="HL52" s="20"/>
      <c r="HM52" s="20"/>
      <c r="HN52" s="20"/>
      <c r="HO52" s="20"/>
      <c r="HP52" s="20"/>
      <c r="HQ52" s="20"/>
      <c r="HR52" s="20"/>
      <c r="HS52" s="20"/>
      <c r="HT52" s="20"/>
      <c r="HU52" s="20"/>
      <c r="HV52" s="20"/>
      <c r="HW52" s="20"/>
      <c r="HX52" s="20"/>
      <c r="HY52" s="20"/>
      <c r="HZ52" s="20"/>
      <c r="IA52" s="20"/>
      <c r="IB52" s="20"/>
      <c r="IC52" s="20"/>
      <c r="ID52" s="20"/>
      <c r="IE52" s="20"/>
      <c r="IF52" s="20"/>
      <c r="IG52" s="20"/>
      <c r="IH52" s="20"/>
      <c r="II52" s="20"/>
      <c r="IJ52" s="20"/>
      <c r="IK52" s="20"/>
      <c r="IL52" s="20"/>
      <c r="IM52" s="20"/>
      <c r="IN52" s="20"/>
      <c r="IO52" s="20"/>
      <c r="IP52" s="20"/>
      <c r="IQ52" s="20"/>
      <c r="IR52" s="20"/>
      <c r="IS52" s="20"/>
      <c r="IT52" s="20"/>
      <c r="IU52" s="20"/>
      <c r="IV52" s="20"/>
      <c r="IW52" s="20"/>
      <c r="IX52" s="20"/>
      <c r="IY52" s="20"/>
      <c r="IZ52" s="20"/>
      <c r="JA52" s="20"/>
      <c r="JB52" s="20"/>
      <c r="JC52" s="20"/>
      <c r="JD52" s="20"/>
      <c r="JE52" s="20"/>
      <c r="JF52" s="20"/>
      <c r="JG52" s="20"/>
      <c r="JH52" s="20"/>
      <c r="JI52" s="20"/>
      <c r="JJ52" s="20"/>
      <c r="JK52" s="20"/>
      <c r="JL52" s="20"/>
      <c r="JM52" s="20"/>
      <c r="JN52" s="20"/>
      <c r="JO52" s="20"/>
      <c r="JP52" s="20"/>
      <c r="JQ52" s="20"/>
      <c r="JR52" s="20"/>
      <c r="JS52" s="20"/>
      <c r="JT52" s="20"/>
      <c r="JU52" s="20"/>
      <c r="JV52" s="20"/>
      <c r="JW52" s="20"/>
      <c r="JX52" s="20"/>
      <c r="JY52" s="20"/>
      <c r="JZ52" s="20"/>
      <c r="KA52" s="20"/>
      <c r="KB52" s="20"/>
      <c r="KC52" s="20"/>
      <c r="KD52" s="20"/>
      <c r="KE52" s="20"/>
      <c r="KF52" s="20"/>
      <c r="KG52" s="20"/>
      <c r="KH52" s="20"/>
      <c r="KI52" s="20"/>
      <c r="KJ52" s="20"/>
      <c r="KK52" s="20"/>
    </row>
    <row r="53" spans="1:297" ht="16" x14ac:dyDescent="0.2">
      <c r="A53" s="315"/>
      <c r="B53" s="139"/>
      <c r="C53" s="119" t="s">
        <v>160</v>
      </c>
      <c r="D53" s="119" t="s">
        <v>110</v>
      </c>
      <c r="E53" s="119" t="s">
        <v>116</v>
      </c>
      <c r="F53" s="117">
        <v>250000</v>
      </c>
      <c r="G53" s="117">
        <v>250000</v>
      </c>
      <c r="H53" s="117">
        <v>250000</v>
      </c>
      <c r="I53" s="117">
        <v>250000</v>
      </c>
      <c r="J53" s="117">
        <v>250000</v>
      </c>
      <c r="K53" s="117">
        <v>250000</v>
      </c>
      <c r="L53" s="117">
        <v>250000</v>
      </c>
      <c r="M53" s="117">
        <v>250000</v>
      </c>
      <c r="N53" s="49"/>
      <c r="O53" s="49" t="s">
        <v>164</v>
      </c>
      <c r="P53" s="49" t="s">
        <v>162</v>
      </c>
      <c r="Q53" s="132"/>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c r="DV53" s="20"/>
      <c r="DW53" s="20"/>
      <c r="DX53" s="20"/>
      <c r="DY53" s="20"/>
      <c r="DZ53" s="20"/>
      <c r="EA53" s="20"/>
      <c r="EB53" s="20"/>
      <c r="EC53" s="20"/>
      <c r="ED53" s="20"/>
      <c r="EE53" s="20"/>
      <c r="EF53" s="20"/>
      <c r="EG53" s="20"/>
      <c r="EH53" s="20"/>
      <c r="EI53" s="20"/>
      <c r="EJ53" s="20"/>
      <c r="EK53" s="20"/>
      <c r="EL53" s="20"/>
      <c r="EM53" s="20"/>
      <c r="EN53" s="20"/>
      <c r="EO53" s="20"/>
      <c r="EP53" s="20"/>
      <c r="EQ53" s="20"/>
      <c r="ER53" s="20"/>
      <c r="ES53" s="20"/>
      <c r="ET53" s="20"/>
      <c r="EU53" s="20"/>
      <c r="EV53" s="20"/>
      <c r="EW53" s="20"/>
      <c r="EX53" s="20"/>
      <c r="EY53" s="20"/>
      <c r="EZ53" s="20"/>
      <c r="FA53" s="20"/>
      <c r="FB53" s="20"/>
      <c r="FC53" s="20"/>
      <c r="FD53" s="20"/>
      <c r="FE53" s="20"/>
      <c r="FF53" s="20"/>
      <c r="FG53" s="20"/>
      <c r="FH53" s="20"/>
      <c r="FI53" s="20"/>
      <c r="FJ53" s="20"/>
      <c r="FK53" s="20"/>
      <c r="FL53" s="20"/>
      <c r="FM53" s="20"/>
      <c r="FN53" s="20"/>
      <c r="FO53" s="20"/>
      <c r="FP53" s="20"/>
      <c r="FQ53" s="20"/>
      <c r="FR53" s="20"/>
      <c r="FS53" s="20"/>
      <c r="FT53" s="20"/>
      <c r="FU53" s="20"/>
      <c r="FV53" s="20"/>
      <c r="FW53" s="20"/>
      <c r="FX53" s="20"/>
      <c r="FY53" s="20"/>
      <c r="FZ53" s="20"/>
      <c r="GA53" s="20"/>
      <c r="GB53" s="20"/>
      <c r="GC53" s="20"/>
      <c r="GD53" s="20"/>
      <c r="GE53" s="20"/>
      <c r="GF53" s="20"/>
      <c r="GG53" s="20"/>
      <c r="GH53" s="20"/>
      <c r="GI53" s="20"/>
      <c r="GJ53" s="20"/>
      <c r="GK53" s="20"/>
      <c r="GL53" s="20"/>
      <c r="GM53" s="20"/>
      <c r="GN53" s="20"/>
      <c r="GO53" s="20"/>
      <c r="GP53" s="20"/>
      <c r="GQ53" s="20"/>
      <c r="GR53" s="20"/>
      <c r="GS53" s="20"/>
      <c r="GT53" s="20"/>
      <c r="GU53" s="20"/>
      <c r="GV53" s="20"/>
      <c r="GW53" s="20"/>
      <c r="GX53" s="20"/>
      <c r="GY53" s="20"/>
      <c r="GZ53" s="20"/>
      <c r="HA53" s="20"/>
      <c r="HB53" s="20"/>
      <c r="HC53" s="20"/>
      <c r="HD53" s="20"/>
      <c r="HE53" s="20"/>
      <c r="HF53" s="20"/>
      <c r="HG53" s="20"/>
      <c r="HH53" s="20"/>
      <c r="HI53" s="20"/>
      <c r="HJ53" s="20"/>
      <c r="HK53" s="20"/>
      <c r="HL53" s="20"/>
      <c r="HM53" s="20"/>
      <c r="HN53" s="20"/>
      <c r="HO53" s="20"/>
      <c r="HP53" s="20"/>
      <c r="HQ53" s="20"/>
      <c r="HR53" s="20"/>
      <c r="HS53" s="20"/>
      <c r="HT53" s="20"/>
      <c r="HU53" s="20"/>
      <c r="HV53" s="20"/>
      <c r="HW53" s="20"/>
      <c r="HX53" s="20"/>
      <c r="HY53" s="20"/>
      <c r="HZ53" s="20"/>
      <c r="IA53" s="20"/>
      <c r="IB53" s="20"/>
      <c r="IC53" s="20"/>
      <c r="ID53" s="20"/>
      <c r="IE53" s="20"/>
      <c r="IF53" s="20"/>
      <c r="IG53" s="20"/>
      <c r="IH53" s="20"/>
      <c r="II53" s="20"/>
      <c r="IJ53" s="20"/>
      <c r="IK53" s="20"/>
      <c r="IL53" s="20"/>
      <c r="IM53" s="20"/>
      <c r="IN53" s="20"/>
      <c r="IO53" s="20"/>
      <c r="IP53" s="20"/>
      <c r="IQ53" s="20"/>
      <c r="IR53" s="20"/>
      <c r="IS53" s="20"/>
      <c r="IT53" s="20"/>
      <c r="IU53" s="20"/>
      <c r="IV53" s="20"/>
      <c r="IW53" s="20"/>
      <c r="IX53" s="20"/>
      <c r="IY53" s="20"/>
      <c r="IZ53" s="20"/>
      <c r="JA53" s="20"/>
      <c r="JB53" s="20"/>
      <c r="JC53" s="20"/>
      <c r="JD53" s="20"/>
      <c r="JE53" s="20"/>
      <c r="JF53" s="20"/>
      <c r="JG53" s="20"/>
      <c r="JH53" s="20"/>
      <c r="JI53" s="20"/>
      <c r="JJ53" s="20"/>
      <c r="JK53" s="20"/>
      <c r="JL53" s="20"/>
      <c r="JM53" s="20"/>
      <c r="JN53" s="20"/>
      <c r="JO53" s="20"/>
      <c r="JP53" s="20"/>
      <c r="JQ53" s="20"/>
      <c r="JR53" s="20"/>
      <c r="JS53" s="20"/>
      <c r="JT53" s="20"/>
      <c r="JU53" s="20"/>
      <c r="JV53" s="20"/>
      <c r="JW53" s="20"/>
      <c r="JX53" s="20"/>
      <c r="JY53" s="20"/>
      <c r="JZ53" s="20"/>
      <c r="KA53" s="20"/>
      <c r="KB53" s="20"/>
      <c r="KC53" s="20"/>
      <c r="KD53" s="20"/>
      <c r="KE53" s="20"/>
      <c r="KF53" s="20"/>
      <c r="KG53" s="20"/>
      <c r="KH53" s="20"/>
      <c r="KI53" s="20"/>
      <c r="KJ53" s="20"/>
      <c r="KK53" s="20"/>
    </row>
    <row r="54" spans="1:297" ht="16" x14ac:dyDescent="0.2">
      <c r="A54" s="315"/>
      <c r="B54" s="139"/>
      <c r="C54" s="119" t="s">
        <v>160</v>
      </c>
      <c r="D54" s="119" t="s">
        <v>110</v>
      </c>
      <c r="E54" s="119" t="s">
        <v>139</v>
      </c>
      <c r="F54" s="117">
        <v>482000</v>
      </c>
      <c r="G54" s="117">
        <v>482000</v>
      </c>
      <c r="H54" s="117">
        <v>482000</v>
      </c>
      <c r="I54" s="117">
        <v>482000</v>
      </c>
      <c r="J54" s="117">
        <v>482000</v>
      </c>
      <c r="K54" s="117">
        <v>482000</v>
      </c>
      <c r="L54" s="117">
        <v>482000</v>
      </c>
      <c r="M54" s="117">
        <v>482000</v>
      </c>
      <c r="N54" s="49"/>
      <c r="O54" s="49" t="s">
        <v>164</v>
      </c>
      <c r="P54" s="49" t="s">
        <v>162</v>
      </c>
      <c r="Q54" s="132"/>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20"/>
      <c r="DM54" s="20"/>
      <c r="DN54" s="20"/>
      <c r="DO54" s="20"/>
      <c r="DP54" s="20"/>
      <c r="DQ54" s="20"/>
      <c r="DR54" s="20"/>
      <c r="DS54" s="20"/>
      <c r="DT54" s="20"/>
      <c r="DU54" s="20"/>
      <c r="DV54" s="20"/>
      <c r="DW54" s="20"/>
      <c r="DX54" s="20"/>
      <c r="DY54" s="20"/>
      <c r="DZ54" s="20"/>
      <c r="EA54" s="20"/>
      <c r="EB54" s="20"/>
      <c r="EC54" s="20"/>
      <c r="ED54" s="20"/>
      <c r="EE54" s="20"/>
      <c r="EF54" s="20"/>
      <c r="EG54" s="20"/>
      <c r="EH54" s="20"/>
      <c r="EI54" s="20"/>
      <c r="EJ54" s="20"/>
      <c r="EK54" s="20"/>
      <c r="EL54" s="20"/>
      <c r="EM54" s="20"/>
      <c r="EN54" s="20"/>
      <c r="EO54" s="20"/>
      <c r="EP54" s="20"/>
      <c r="EQ54" s="20"/>
      <c r="ER54" s="20"/>
      <c r="ES54" s="20"/>
      <c r="ET54" s="20"/>
      <c r="EU54" s="20"/>
      <c r="EV54" s="20"/>
      <c r="EW54" s="20"/>
      <c r="EX54" s="20"/>
      <c r="EY54" s="20"/>
      <c r="EZ54" s="20"/>
      <c r="FA54" s="20"/>
      <c r="FB54" s="20"/>
      <c r="FC54" s="20"/>
      <c r="FD54" s="20"/>
      <c r="FE54" s="20"/>
      <c r="FF54" s="20"/>
      <c r="FG54" s="20"/>
      <c r="FH54" s="20"/>
      <c r="FI54" s="20"/>
      <c r="FJ54" s="20"/>
      <c r="FK54" s="20"/>
      <c r="FL54" s="20"/>
      <c r="FM54" s="20"/>
      <c r="FN54" s="20"/>
      <c r="FO54" s="20"/>
      <c r="FP54" s="20"/>
      <c r="FQ54" s="20"/>
      <c r="FR54" s="20"/>
      <c r="FS54" s="20"/>
      <c r="FT54" s="20"/>
      <c r="FU54" s="20"/>
      <c r="FV54" s="20"/>
      <c r="FW54" s="20"/>
      <c r="FX54" s="20"/>
      <c r="FY54" s="20"/>
      <c r="FZ54" s="20"/>
      <c r="GA54" s="20"/>
      <c r="GB54" s="20"/>
      <c r="GC54" s="20"/>
      <c r="GD54" s="20"/>
      <c r="GE54" s="20"/>
      <c r="GF54" s="20"/>
      <c r="GG54" s="20"/>
      <c r="GH54" s="20"/>
      <c r="GI54" s="20"/>
      <c r="GJ54" s="20"/>
      <c r="GK54" s="20"/>
      <c r="GL54" s="20"/>
      <c r="GM54" s="20"/>
      <c r="GN54" s="20"/>
      <c r="GO54" s="20"/>
      <c r="GP54" s="20"/>
      <c r="GQ54" s="20"/>
      <c r="GR54" s="20"/>
      <c r="GS54" s="20"/>
      <c r="GT54" s="20"/>
      <c r="GU54" s="20"/>
      <c r="GV54" s="20"/>
      <c r="GW54" s="20"/>
      <c r="GX54" s="20"/>
      <c r="GY54" s="20"/>
      <c r="GZ54" s="20"/>
      <c r="HA54" s="20"/>
      <c r="HB54" s="20"/>
      <c r="HC54" s="20"/>
      <c r="HD54" s="20"/>
      <c r="HE54" s="20"/>
      <c r="HF54" s="20"/>
      <c r="HG54" s="20"/>
      <c r="HH54" s="20"/>
      <c r="HI54" s="20"/>
      <c r="HJ54" s="20"/>
      <c r="HK54" s="20"/>
      <c r="HL54" s="20"/>
      <c r="HM54" s="20"/>
      <c r="HN54" s="20"/>
      <c r="HO54" s="20"/>
      <c r="HP54" s="20"/>
      <c r="HQ54" s="20"/>
      <c r="HR54" s="20"/>
      <c r="HS54" s="20"/>
      <c r="HT54" s="20"/>
      <c r="HU54" s="20"/>
      <c r="HV54" s="20"/>
      <c r="HW54" s="20"/>
      <c r="HX54" s="20"/>
      <c r="HY54" s="20"/>
      <c r="HZ54" s="20"/>
      <c r="IA54" s="20"/>
      <c r="IB54" s="20"/>
      <c r="IC54" s="20"/>
      <c r="ID54" s="20"/>
      <c r="IE54" s="20"/>
      <c r="IF54" s="20"/>
      <c r="IG54" s="20"/>
      <c r="IH54" s="20"/>
      <c r="II54" s="20"/>
      <c r="IJ54" s="20"/>
      <c r="IK54" s="20"/>
      <c r="IL54" s="20"/>
      <c r="IM54" s="20"/>
      <c r="IN54" s="20"/>
      <c r="IO54" s="20"/>
      <c r="IP54" s="20"/>
      <c r="IQ54" s="20"/>
      <c r="IR54" s="20"/>
      <c r="IS54" s="20"/>
      <c r="IT54" s="20"/>
      <c r="IU54" s="20"/>
      <c r="IV54" s="20"/>
      <c r="IW54" s="20"/>
      <c r="IX54" s="20"/>
      <c r="IY54" s="20"/>
      <c r="IZ54" s="20"/>
      <c r="JA54" s="20"/>
      <c r="JB54" s="20"/>
      <c r="JC54" s="20"/>
      <c r="JD54" s="20"/>
      <c r="JE54" s="20"/>
      <c r="JF54" s="20"/>
      <c r="JG54" s="20"/>
      <c r="JH54" s="20"/>
      <c r="JI54" s="20"/>
      <c r="JJ54" s="20"/>
      <c r="JK54" s="20"/>
      <c r="JL54" s="20"/>
      <c r="JM54" s="20"/>
      <c r="JN54" s="20"/>
      <c r="JO54" s="20"/>
      <c r="JP54" s="20"/>
      <c r="JQ54" s="20"/>
      <c r="JR54" s="20"/>
      <c r="JS54" s="20"/>
      <c r="JT54" s="20"/>
      <c r="JU54" s="20"/>
      <c r="JV54" s="20"/>
      <c r="JW54" s="20"/>
      <c r="JX54" s="20"/>
      <c r="JY54" s="20"/>
      <c r="JZ54" s="20"/>
      <c r="KA54" s="20"/>
      <c r="KB54" s="20"/>
      <c r="KC54" s="20"/>
      <c r="KD54" s="20"/>
      <c r="KE54" s="20"/>
      <c r="KF54" s="20"/>
      <c r="KG54" s="20"/>
      <c r="KH54" s="20"/>
      <c r="KI54" s="20"/>
      <c r="KJ54" s="20"/>
      <c r="KK54" s="20"/>
    </row>
    <row r="55" spans="1:297" ht="16" x14ac:dyDescent="0.2">
      <c r="A55" s="315"/>
      <c r="B55" s="139"/>
      <c r="C55" s="119" t="s">
        <v>160</v>
      </c>
      <c r="D55" s="119" t="s">
        <v>110</v>
      </c>
      <c r="E55" s="119" t="s">
        <v>137</v>
      </c>
      <c r="F55" s="117">
        <v>482000</v>
      </c>
      <c r="G55" s="117">
        <v>482000</v>
      </c>
      <c r="H55" s="117">
        <v>482000</v>
      </c>
      <c r="I55" s="117">
        <v>482000</v>
      </c>
      <c r="J55" s="117">
        <v>482000</v>
      </c>
      <c r="K55" s="117">
        <v>482000</v>
      </c>
      <c r="L55" s="117">
        <v>482000</v>
      </c>
      <c r="M55" s="117">
        <v>482000</v>
      </c>
      <c r="N55" s="49"/>
      <c r="O55" s="49" t="s">
        <v>164</v>
      </c>
      <c r="P55" s="49" t="s">
        <v>162</v>
      </c>
      <c r="Q55" s="132"/>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c r="DB55" s="20"/>
      <c r="DC55" s="20"/>
      <c r="DD55" s="20"/>
      <c r="DE55" s="20"/>
      <c r="DF55" s="20"/>
      <c r="DG55" s="20"/>
      <c r="DH55" s="20"/>
      <c r="DI55" s="20"/>
      <c r="DJ55" s="20"/>
      <c r="DK55" s="20"/>
      <c r="DL55" s="20"/>
      <c r="DM55" s="20"/>
      <c r="DN55" s="20"/>
      <c r="DO55" s="20"/>
      <c r="DP55" s="20"/>
      <c r="DQ55" s="20"/>
      <c r="DR55" s="20"/>
      <c r="DS55" s="20"/>
      <c r="DT55" s="20"/>
      <c r="DU55" s="20"/>
      <c r="DV55" s="20"/>
      <c r="DW55" s="20"/>
      <c r="DX55" s="20"/>
      <c r="DY55" s="20"/>
      <c r="DZ55" s="20"/>
      <c r="EA55" s="20"/>
      <c r="EB55" s="20"/>
      <c r="EC55" s="20"/>
      <c r="ED55" s="20"/>
      <c r="EE55" s="20"/>
      <c r="EF55" s="20"/>
      <c r="EG55" s="20"/>
      <c r="EH55" s="20"/>
      <c r="EI55" s="20"/>
      <c r="EJ55" s="20"/>
      <c r="EK55" s="20"/>
      <c r="EL55" s="20"/>
      <c r="EM55" s="20"/>
      <c r="EN55" s="20"/>
      <c r="EO55" s="20"/>
      <c r="EP55" s="20"/>
      <c r="EQ55" s="20"/>
      <c r="ER55" s="20"/>
      <c r="ES55" s="20"/>
      <c r="ET55" s="20"/>
      <c r="EU55" s="20"/>
      <c r="EV55" s="20"/>
      <c r="EW55" s="20"/>
      <c r="EX55" s="20"/>
      <c r="EY55" s="20"/>
      <c r="EZ55" s="20"/>
      <c r="FA55" s="20"/>
      <c r="FB55" s="20"/>
      <c r="FC55" s="20"/>
      <c r="FD55" s="20"/>
      <c r="FE55" s="20"/>
      <c r="FF55" s="20"/>
      <c r="FG55" s="20"/>
      <c r="FH55" s="20"/>
      <c r="FI55" s="20"/>
      <c r="FJ55" s="20"/>
      <c r="FK55" s="20"/>
      <c r="FL55" s="20"/>
      <c r="FM55" s="20"/>
      <c r="FN55" s="20"/>
      <c r="FO55" s="20"/>
      <c r="FP55" s="20"/>
      <c r="FQ55" s="20"/>
      <c r="FR55" s="20"/>
      <c r="FS55" s="20"/>
      <c r="FT55" s="20"/>
      <c r="FU55" s="20"/>
      <c r="FV55" s="20"/>
      <c r="FW55" s="20"/>
      <c r="FX55" s="20"/>
      <c r="FY55" s="20"/>
      <c r="FZ55" s="20"/>
      <c r="GA55" s="20"/>
      <c r="GB55" s="20"/>
      <c r="GC55" s="20"/>
      <c r="GD55" s="20"/>
      <c r="GE55" s="20"/>
      <c r="GF55" s="20"/>
      <c r="GG55" s="20"/>
      <c r="GH55" s="20"/>
      <c r="GI55" s="20"/>
      <c r="GJ55" s="20"/>
      <c r="GK55" s="20"/>
      <c r="GL55" s="20"/>
      <c r="GM55" s="20"/>
      <c r="GN55" s="20"/>
      <c r="GO55" s="20"/>
      <c r="GP55" s="20"/>
      <c r="GQ55" s="20"/>
      <c r="GR55" s="20"/>
      <c r="GS55" s="20"/>
      <c r="GT55" s="20"/>
      <c r="GU55" s="20"/>
      <c r="GV55" s="20"/>
      <c r="GW55" s="20"/>
      <c r="GX55" s="20"/>
      <c r="GY55" s="20"/>
      <c r="GZ55" s="20"/>
      <c r="HA55" s="20"/>
      <c r="HB55" s="20"/>
      <c r="HC55" s="20"/>
      <c r="HD55" s="20"/>
      <c r="HE55" s="20"/>
      <c r="HF55" s="20"/>
      <c r="HG55" s="20"/>
      <c r="HH55" s="20"/>
      <c r="HI55" s="20"/>
      <c r="HJ55" s="20"/>
      <c r="HK55" s="20"/>
      <c r="HL55" s="20"/>
      <c r="HM55" s="20"/>
      <c r="HN55" s="20"/>
      <c r="HO55" s="20"/>
      <c r="HP55" s="20"/>
      <c r="HQ55" s="20"/>
      <c r="HR55" s="20"/>
      <c r="HS55" s="20"/>
      <c r="HT55" s="20"/>
      <c r="HU55" s="20"/>
      <c r="HV55" s="20"/>
      <c r="HW55" s="20"/>
      <c r="HX55" s="20"/>
      <c r="HY55" s="20"/>
      <c r="HZ55" s="20"/>
      <c r="IA55" s="20"/>
      <c r="IB55" s="20"/>
      <c r="IC55" s="20"/>
      <c r="ID55" s="20"/>
      <c r="IE55" s="20"/>
      <c r="IF55" s="20"/>
      <c r="IG55" s="20"/>
      <c r="IH55" s="20"/>
      <c r="II55" s="20"/>
      <c r="IJ55" s="20"/>
      <c r="IK55" s="20"/>
      <c r="IL55" s="20"/>
      <c r="IM55" s="20"/>
      <c r="IN55" s="20"/>
      <c r="IO55" s="20"/>
      <c r="IP55" s="20"/>
      <c r="IQ55" s="20"/>
      <c r="IR55" s="20"/>
      <c r="IS55" s="20"/>
      <c r="IT55" s="20"/>
      <c r="IU55" s="20"/>
      <c r="IV55" s="20"/>
      <c r="IW55" s="20"/>
      <c r="IX55" s="20"/>
      <c r="IY55" s="20"/>
      <c r="IZ55" s="20"/>
      <c r="JA55" s="20"/>
      <c r="JB55" s="20"/>
      <c r="JC55" s="20"/>
      <c r="JD55" s="20"/>
      <c r="JE55" s="20"/>
      <c r="JF55" s="20"/>
      <c r="JG55" s="20"/>
      <c r="JH55" s="20"/>
      <c r="JI55" s="20"/>
      <c r="JJ55" s="20"/>
      <c r="JK55" s="20"/>
      <c r="JL55" s="20"/>
      <c r="JM55" s="20"/>
      <c r="JN55" s="20"/>
      <c r="JO55" s="20"/>
      <c r="JP55" s="20"/>
      <c r="JQ55" s="20"/>
      <c r="JR55" s="20"/>
      <c r="JS55" s="20"/>
      <c r="JT55" s="20"/>
      <c r="JU55" s="20"/>
      <c r="JV55" s="20"/>
      <c r="JW55" s="20"/>
      <c r="JX55" s="20"/>
      <c r="JY55" s="20"/>
      <c r="JZ55" s="20"/>
      <c r="KA55" s="20"/>
      <c r="KB55" s="20"/>
      <c r="KC55" s="20"/>
      <c r="KD55" s="20"/>
      <c r="KE55" s="20"/>
      <c r="KF55" s="20"/>
      <c r="KG55" s="20"/>
      <c r="KH55" s="20"/>
      <c r="KI55" s="20"/>
      <c r="KJ55" s="20"/>
      <c r="KK55" s="20"/>
    </row>
    <row r="56" spans="1:297" ht="16" x14ac:dyDescent="0.2">
      <c r="A56" s="315"/>
      <c r="B56" s="139"/>
      <c r="C56" s="119" t="s">
        <v>160</v>
      </c>
      <c r="D56" s="119" t="s">
        <v>110</v>
      </c>
      <c r="E56" s="119" t="s">
        <v>117</v>
      </c>
      <c r="F56" s="117">
        <v>121000000</v>
      </c>
      <c r="G56" s="117">
        <v>121000000</v>
      </c>
      <c r="H56" s="117">
        <v>121000000</v>
      </c>
      <c r="I56" s="117">
        <v>121000000</v>
      </c>
      <c r="J56" s="117">
        <v>121000000</v>
      </c>
      <c r="K56" s="117">
        <v>121000000</v>
      </c>
      <c r="L56" s="117">
        <v>121000000</v>
      </c>
      <c r="M56" s="117">
        <v>121000000</v>
      </c>
      <c r="N56" s="49"/>
      <c r="O56" s="49" t="s">
        <v>164</v>
      </c>
      <c r="P56" s="49" t="s">
        <v>162</v>
      </c>
      <c r="Q56" s="132"/>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c r="DB56" s="20"/>
      <c r="DC56" s="20"/>
      <c r="DD56" s="20"/>
      <c r="DE56" s="20"/>
      <c r="DF56" s="20"/>
      <c r="DG56" s="20"/>
      <c r="DH56" s="20"/>
      <c r="DI56" s="20"/>
      <c r="DJ56" s="20"/>
      <c r="DK56" s="20"/>
      <c r="DL56" s="20"/>
      <c r="DM56" s="20"/>
      <c r="DN56" s="20"/>
      <c r="DO56" s="20"/>
      <c r="DP56" s="20"/>
      <c r="DQ56" s="20"/>
      <c r="DR56" s="20"/>
      <c r="DS56" s="20"/>
      <c r="DT56" s="20"/>
      <c r="DU56" s="20"/>
      <c r="DV56" s="20"/>
      <c r="DW56" s="20"/>
      <c r="DX56" s="20"/>
      <c r="DY56" s="20"/>
      <c r="DZ56" s="20"/>
      <c r="EA56" s="20"/>
      <c r="EB56" s="20"/>
      <c r="EC56" s="20"/>
      <c r="ED56" s="20"/>
      <c r="EE56" s="20"/>
      <c r="EF56" s="20"/>
      <c r="EG56" s="20"/>
      <c r="EH56" s="20"/>
      <c r="EI56" s="20"/>
      <c r="EJ56" s="20"/>
      <c r="EK56" s="20"/>
      <c r="EL56" s="20"/>
      <c r="EM56" s="20"/>
      <c r="EN56" s="20"/>
      <c r="EO56" s="20"/>
      <c r="EP56" s="20"/>
      <c r="EQ56" s="20"/>
      <c r="ER56" s="20"/>
      <c r="ES56" s="20"/>
      <c r="ET56" s="20"/>
      <c r="EU56" s="20"/>
      <c r="EV56" s="20"/>
      <c r="EW56" s="20"/>
      <c r="EX56" s="20"/>
      <c r="EY56" s="20"/>
      <c r="EZ56" s="20"/>
      <c r="FA56" s="20"/>
      <c r="FB56" s="20"/>
      <c r="FC56" s="20"/>
      <c r="FD56" s="20"/>
      <c r="FE56" s="20"/>
      <c r="FF56" s="20"/>
      <c r="FG56" s="20"/>
      <c r="FH56" s="20"/>
      <c r="FI56" s="20"/>
      <c r="FJ56" s="20"/>
      <c r="FK56" s="20"/>
      <c r="FL56" s="20"/>
      <c r="FM56" s="20"/>
      <c r="FN56" s="20"/>
      <c r="FO56" s="20"/>
      <c r="FP56" s="20"/>
      <c r="FQ56" s="20"/>
      <c r="FR56" s="20"/>
      <c r="FS56" s="20"/>
      <c r="FT56" s="20"/>
      <c r="FU56" s="20"/>
      <c r="FV56" s="20"/>
      <c r="FW56" s="20"/>
      <c r="FX56" s="20"/>
      <c r="FY56" s="20"/>
      <c r="FZ56" s="20"/>
      <c r="GA56" s="20"/>
      <c r="GB56" s="20"/>
      <c r="GC56" s="20"/>
      <c r="GD56" s="20"/>
      <c r="GE56" s="20"/>
      <c r="GF56" s="20"/>
      <c r="GG56" s="20"/>
      <c r="GH56" s="20"/>
      <c r="GI56" s="20"/>
      <c r="GJ56" s="20"/>
      <c r="GK56" s="20"/>
      <c r="GL56" s="20"/>
      <c r="GM56" s="20"/>
      <c r="GN56" s="20"/>
      <c r="GO56" s="20"/>
      <c r="GP56" s="20"/>
      <c r="GQ56" s="20"/>
      <c r="GR56" s="20"/>
      <c r="GS56" s="20"/>
      <c r="GT56" s="20"/>
      <c r="GU56" s="20"/>
      <c r="GV56" s="20"/>
      <c r="GW56" s="20"/>
      <c r="GX56" s="20"/>
      <c r="GY56" s="20"/>
      <c r="GZ56" s="20"/>
      <c r="HA56" s="20"/>
      <c r="HB56" s="20"/>
      <c r="HC56" s="20"/>
      <c r="HD56" s="20"/>
      <c r="HE56" s="20"/>
      <c r="HF56" s="20"/>
      <c r="HG56" s="20"/>
      <c r="HH56" s="20"/>
      <c r="HI56" s="20"/>
      <c r="HJ56" s="20"/>
      <c r="HK56" s="20"/>
      <c r="HL56" s="20"/>
      <c r="HM56" s="20"/>
      <c r="HN56" s="20"/>
      <c r="HO56" s="20"/>
      <c r="HP56" s="20"/>
      <c r="HQ56" s="20"/>
      <c r="HR56" s="20"/>
      <c r="HS56" s="20"/>
      <c r="HT56" s="20"/>
      <c r="HU56" s="20"/>
      <c r="HV56" s="20"/>
      <c r="HW56" s="20"/>
      <c r="HX56" s="20"/>
      <c r="HY56" s="20"/>
      <c r="HZ56" s="20"/>
      <c r="IA56" s="20"/>
      <c r="IB56" s="20"/>
      <c r="IC56" s="20"/>
      <c r="ID56" s="20"/>
      <c r="IE56" s="20"/>
      <c r="IF56" s="20"/>
      <c r="IG56" s="20"/>
      <c r="IH56" s="20"/>
      <c r="II56" s="20"/>
      <c r="IJ56" s="20"/>
      <c r="IK56" s="20"/>
      <c r="IL56" s="20"/>
      <c r="IM56" s="20"/>
      <c r="IN56" s="20"/>
      <c r="IO56" s="20"/>
      <c r="IP56" s="20"/>
      <c r="IQ56" s="20"/>
      <c r="IR56" s="20"/>
      <c r="IS56" s="20"/>
      <c r="IT56" s="20"/>
      <c r="IU56" s="20"/>
      <c r="IV56" s="20"/>
      <c r="IW56" s="20"/>
      <c r="IX56" s="20"/>
      <c r="IY56" s="20"/>
      <c r="IZ56" s="20"/>
      <c r="JA56" s="20"/>
      <c r="JB56" s="20"/>
      <c r="JC56" s="20"/>
      <c r="JD56" s="20"/>
      <c r="JE56" s="20"/>
      <c r="JF56" s="20"/>
      <c r="JG56" s="20"/>
      <c r="JH56" s="20"/>
      <c r="JI56" s="20"/>
      <c r="JJ56" s="20"/>
      <c r="JK56" s="20"/>
      <c r="JL56" s="20"/>
      <c r="JM56" s="20"/>
      <c r="JN56" s="20"/>
      <c r="JO56" s="20"/>
      <c r="JP56" s="20"/>
      <c r="JQ56" s="20"/>
      <c r="JR56" s="20"/>
      <c r="JS56" s="20"/>
      <c r="JT56" s="20"/>
      <c r="JU56" s="20"/>
      <c r="JV56" s="20"/>
      <c r="JW56" s="20"/>
      <c r="JX56" s="20"/>
      <c r="JY56" s="20"/>
      <c r="JZ56" s="20"/>
      <c r="KA56" s="20"/>
      <c r="KB56" s="20"/>
      <c r="KC56" s="20"/>
      <c r="KD56" s="20"/>
      <c r="KE56" s="20"/>
      <c r="KF56" s="20"/>
      <c r="KG56" s="20"/>
      <c r="KH56" s="20"/>
      <c r="KI56" s="20"/>
      <c r="KJ56" s="20"/>
      <c r="KK56" s="20"/>
    </row>
    <row r="57" spans="1:297" ht="16" x14ac:dyDescent="0.2">
      <c r="A57" s="315"/>
      <c r="B57" s="139"/>
      <c r="C57" s="119" t="s">
        <v>160</v>
      </c>
      <c r="D57" s="119" t="s">
        <v>110</v>
      </c>
      <c r="E57" s="119" t="s">
        <v>127</v>
      </c>
      <c r="F57" s="117">
        <v>121000000</v>
      </c>
      <c r="G57" s="117">
        <v>121000000</v>
      </c>
      <c r="H57" s="117">
        <v>121000000</v>
      </c>
      <c r="I57" s="117">
        <v>121000000</v>
      </c>
      <c r="J57" s="117">
        <v>121000000</v>
      </c>
      <c r="K57" s="117">
        <v>121000000</v>
      </c>
      <c r="L57" s="117">
        <v>121000000</v>
      </c>
      <c r="M57" s="117">
        <v>121000000</v>
      </c>
      <c r="N57" s="49"/>
      <c r="O57" s="49" t="s">
        <v>164</v>
      </c>
      <c r="P57" s="49" t="s">
        <v>162</v>
      </c>
      <c r="Q57" s="132"/>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c r="DB57" s="20"/>
      <c r="DC57" s="20"/>
      <c r="DD57" s="20"/>
      <c r="DE57" s="20"/>
      <c r="DF57" s="20"/>
      <c r="DG57" s="20"/>
      <c r="DH57" s="20"/>
      <c r="DI57" s="20"/>
      <c r="DJ57" s="20"/>
      <c r="DK57" s="20"/>
      <c r="DL57" s="20"/>
      <c r="DM57" s="20"/>
      <c r="DN57" s="20"/>
      <c r="DO57" s="20"/>
      <c r="DP57" s="20"/>
      <c r="DQ57" s="20"/>
      <c r="DR57" s="20"/>
      <c r="DS57" s="20"/>
      <c r="DT57" s="20"/>
      <c r="DU57" s="20"/>
      <c r="DV57" s="20"/>
      <c r="DW57" s="20"/>
      <c r="DX57" s="20"/>
      <c r="DY57" s="20"/>
      <c r="DZ57" s="20"/>
      <c r="EA57" s="20"/>
      <c r="EB57" s="20"/>
      <c r="EC57" s="20"/>
      <c r="ED57" s="20"/>
      <c r="EE57" s="20"/>
      <c r="EF57" s="20"/>
      <c r="EG57" s="20"/>
      <c r="EH57" s="20"/>
      <c r="EI57" s="20"/>
      <c r="EJ57" s="20"/>
      <c r="EK57" s="20"/>
      <c r="EL57" s="20"/>
      <c r="EM57" s="20"/>
      <c r="EN57" s="20"/>
      <c r="EO57" s="20"/>
      <c r="EP57" s="20"/>
      <c r="EQ57" s="20"/>
      <c r="ER57" s="20"/>
      <c r="ES57" s="20"/>
      <c r="ET57" s="20"/>
      <c r="EU57" s="20"/>
      <c r="EV57" s="20"/>
      <c r="EW57" s="20"/>
      <c r="EX57" s="20"/>
      <c r="EY57" s="20"/>
      <c r="EZ57" s="20"/>
      <c r="FA57" s="20"/>
      <c r="FB57" s="20"/>
      <c r="FC57" s="20"/>
      <c r="FD57" s="20"/>
      <c r="FE57" s="20"/>
      <c r="FF57" s="20"/>
      <c r="FG57" s="20"/>
      <c r="FH57" s="20"/>
      <c r="FI57" s="20"/>
      <c r="FJ57" s="20"/>
      <c r="FK57" s="20"/>
      <c r="FL57" s="20"/>
      <c r="FM57" s="20"/>
      <c r="FN57" s="20"/>
      <c r="FO57" s="20"/>
      <c r="FP57" s="20"/>
      <c r="FQ57" s="20"/>
      <c r="FR57" s="20"/>
      <c r="FS57" s="20"/>
      <c r="FT57" s="20"/>
      <c r="FU57" s="20"/>
      <c r="FV57" s="20"/>
      <c r="FW57" s="20"/>
      <c r="FX57" s="20"/>
      <c r="FY57" s="20"/>
      <c r="FZ57" s="20"/>
      <c r="GA57" s="20"/>
      <c r="GB57" s="20"/>
      <c r="GC57" s="20"/>
      <c r="GD57" s="20"/>
      <c r="GE57" s="20"/>
      <c r="GF57" s="20"/>
      <c r="GG57" s="20"/>
      <c r="GH57" s="20"/>
      <c r="GI57" s="20"/>
      <c r="GJ57" s="20"/>
      <c r="GK57" s="20"/>
      <c r="GL57" s="20"/>
      <c r="GM57" s="20"/>
      <c r="GN57" s="20"/>
      <c r="GO57" s="20"/>
      <c r="GP57" s="20"/>
      <c r="GQ57" s="20"/>
      <c r="GR57" s="20"/>
      <c r="GS57" s="20"/>
      <c r="GT57" s="20"/>
      <c r="GU57" s="20"/>
      <c r="GV57" s="20"/>
      <c r="GW57" s="20"/>
      <c r="GX57" s="20"/>
      <c r="GY57" s="20"/>
      <c r="GZ57" s="20"/>
      <c r="HA57" s="20"/>
      <c r="HB57" s="20"/>
      <c r="HC57" s="20"/>
      <c r="HD57" s="20"/>
      <c r="HE57" s="20"/>
      <c r="HF57" s="20"/>
      <c r="HG57" s="20"/>
      <c r="HH57" s="20"/>
      <c r="HI57" s="20"/>
      <c r="HJ57" s="20"/>
      <c r="HK57" s="20"/>
      <c r="HL57" s="20"/>
      <c r="HM57" s="20"/>
      <c r="HN57" s="20"/>
      <c r="HO57" s="20"/>
      <c r="HP57" s="20"/>
      <c r="HQ57" s="20"/>
      <c r="HR57" s="20"/>
      <c r="HS57" s="20"/>
      <c r="HT57" s="20"/>
      <c r="HU57" s="20"/>
      <c r="HV57" s="20"/>
      <c r="HW57" s="20"/>
      <c r="HX57" s="20"/>
      <c r="HY57" s="20"/>
      <c r="HZ57" s="20"/>
      <c r="IA57" s="20"/>
      <c r="IB57" s="20"/>
      <c r="IC57" s="20"/>
      <c r="ID57" s="20"/>
      <c r="IE57" s="20"/>
      <c r="IF57" s="20"/>
      <c r="IG57" s="20"/>
      <c r="IH57" s="20"/>
      <c r="II57" s="20"/>
      <c r="IJ57" s="20"/>
      <c r="IK57" s="20"/>
      <c r="IL57" s="20"/>
      <c r="IM57" s="20"/>
      <c r="IN57" s="20"/>
      <c r="IO57" s="20"/>
      <c r="IP57" s="20"/>
      <c r="IQ57" s="20"/>
      <c r="IR57" s="20"/>
      <c r="IS57" s="20"/>
      <c r="IT57" s="20"/>
      <c r="IU57" s="20"/>
      <c r="IV57" s="20"/>
      <c r="IW57" s="20"/>
      <c r="IX57" s="20"/>
      <c r="IY57" s="20"/>
      <c r="IZ57" s="20"/>
      <c r="JA57" s="20"/>
      <c r="JB57" s="20"/>
      <c r="JC57" s="20"/>
      <c r="JD57" s="20"/>
      <c r="JE57" s="20"/>
      <c r="JF57" s="20"/>
      <c r="JG57" s="20"/>
      <c r="JH57" s="20"/>
      <c r="JI57" s="20"/>
      <c r="JJ57" s="20"/>
      <c r="JK57" s="20"/>
      <c r="JL57" s="20"/>
      <c r="JM57" s="20"/>
      <c r="JN57" s="20"/>
      <c r="JO57" s="20"/>
      <c r="JP57" s="20"/>
      <c r="JQ57" s="20"/>
      <c r="JR57" s="20"/>
      <c r="JS57" s="20"/>
      <c r="JT57" s="20"/>
      <c r="JU57" s="20"/>
      <c r="JV57" s="20"/>
      <c r="JW57" s="20"/>
      <c r="JX57" s="20"/>
      <c r="JY57" s="20"/>
      <c r="JZ57" s="20"/>
      <c r="KA57" s="20"/>
      <c r="KB57" s="20"/>
      <c r="KC57" s="20"/>
      <c r="KD57" s="20"/>
      <c r="KE57" s="20"/>
      <c r="KF57" s="20"/>
      <c r="KG57" s="20"/>
      <c r="KH57" s="20"/>
      <c r="KI57" s="20"/>
      <c r="KJ57" s="20"/>
      <c r="KK57" s="20"/>
    </row>
    <row r="58" spans="1:297" ht="16" x14ac:dyDescent="0.2">
      <c r="A58" s="315"/>
      <c r="B58" s="139"/>
      <c r="C58" s="119" t="s">
        <v>160</v>
      </c>
      <c r="D58" s="119" t="s">
        <v>110</v>
      </c>
      <c r="E58" s="119" t="s">
        <v>115</v>
      </c>
      <c r="F58" s="117">
        <v>250000</v>
      </c>
      <c r="G58" s="117">
        <v>250000</v>
      </c>
      <c r="H58" s="117">
        <v>250000</v>
      </c>
      <c r="I58" s="117">
        <v>250000</v>
      </c>
      <c r="J58" s="117">
        <v>250000</v>
      </c>
      <c r="K58" s="117">
        <v>250000</v>
      </c>
      <c r="L58" s="117">
        <v>250000</v>
      </c>
      <c r="M58" s="117">
        <v>250000</v>
      </c>
      <c r="N58" s="49"/>
      <c r="O58" s="49" t="s">
        <v>164</v>
      </c>
      <c r="P58" s="49" t="s">
        <v>162</v>
      </c>
      <c r="Q58" s="132"/>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c r="DB58" s="20"/>
      <c r="DC58" s="20"/>
      <c r="DD58" s="20"/>
      <c r="DE58" s="20"/>
      <c r="DF58" s="20"/>
      <c r="DG58" s="20"/>
      <c r="DH58" s="20"/>
      <c r="DI58" s="20"/>
      <c r="DJ58" s="20"/>
      <c r="DK58" s="20"/>
      <c r="DL58" s="20"/>
      <c r="DM58" s="20"/>
      <c r="DN58" s="20"/>
      <c r="DO58" s="20"/>
      <c r="DP58" s="20"/>
      <c r="DQ58" s="20"/>
      <c r="DR58" s="20"/>
      <c r="DS58" s="20"/>
      <c r="DT58" s="20"/>
      <c r="DU58" s="20"/>
      <c r="DV58" s="20"/>
      <c r="DW58" s="20"/>
      <c r="DX58" s="20"/>
      <c r="DY58" s="20"/>
      <c r="DZ58" s="20"/>
      <c r="EA58" s="20"/>
      <c r="EB58" s="20"/>
      <c r="EC58" s="20"/>
      <c r="ED58" s="20"/>
      <c r="EE58" s="20"/>
      <c r="EF58" s="20"/>
      <c r="EG58" s="20"/>
      <c r="EH58" s="20"/>
      <c r="EI58" s="20"/>
      <c r="EJ58" s="20"/>
      <c r="EK58" s="20"/>
      <c r="EL58" s="20"/>
      <c r="EM58" s="20"/>
      <c r="EN58" s="20"/>
      <c r="EO58" s="20"/>
      <c r="EP58" s="20"/>
      <c r="EQ58" s="20"/>
      <c r="ER58" s="20"/>
      <c r="ES58" s="20"/>
      <c r="ET58" s="20"/>
      <c r="EU58" s="20"/>
      <c r="EV58" s="20"/>
      <c r="EW58" s="20"/>
      <c r="EX58" s="20"/>
      <c r="EY58" s="20"/>
      <c r="EZ58" s="20"/>
      <c r="FA58" s="20"/>
      <c r="FB58" s="20"/>
      <c r="FC58" s="20"/>
      <c r="FD58" s="20"/>
      <c r="FE58" s="20"/>
      <c r="FF58" s="20"/>
      <c r="FG58" s="20"/>
      <c r="FH58" s="20"/>
      <c r="FI58" s="20"/>
      <c r="FJ58" s="20"/>
      <c r="FK58" s="20"/>
      <c r="FL58" s="20"/>
      <c r="FM58" s="20"/>
      <c r="FN58" s="20"/>
      <c r="FO58" s="20"/>
      <c r="FP58" s="20"/>
      <c r="FQ58" s="20"/>
      <c r="FR58" s="20"/>
      <c r="FS58" s="20"/>
      <c r="FT58" s="20"/>
      <c r="FU58" s="20"/>
      <c r="FV58" s="20"/>
      <c r="FW58" s="20"/>
      <c r="FX58" s="20"/>
      <c r="FY58" s="20"/>
      <c r="FZ58" s="20"/>
      <c r="GA58" s="20"/>
      <c r="GB58" s="20"/>
      <c r="GC58" s="20"/>
      <c r="GD58" s="20"/>
      <c r="GE58" s="20"/>
      <c r="GF58" s="20"/>
      <c r="GG58" s="20"/>
      <c r="GH58" s="20"/>
      <c r="GI58" s="20"/>
      <c r="GJ58" s="20"/>
      <c r="GK58" s="20"/>
      <c r="GL58" s="20"/>
      <c r="GM58" s="20"/>
      <c r="GN58" s="20"/>
      <c r="GO58" s="20"/>
      <c r="GP58" s="20"/>
      <c r="GQ58" s="20"/>
      <c r="GR58" s="20"/>
      <c r="GS58" s="20"/>
      <c r="GT58" s="20"/>
      <c r="GU58" s="20"/>
      <c r="GV58" s="20"/>
      <c r="GW58" s="20"/>
      <c r="GX58" s="20"/>
      <c r="GY58" s="20"/>
      <c r="GZ58" s="20"/>
      <c r="HA58" s="20"/>
      <c r="HB58" s="20"/>
      <c r="HC58" s="20"/>
      <c r="HD58" s="20"/>
      <c r="HE58" s="20"/>
      <c r="HF58" s="20"/>
      <c r="HG58" s="20"/>
      <c r="HH58" s="20"/>
      <c r="HI58" s="20"/>
      <c r="HJ58" s="20"/>
      <c r="HK58" s="20"/>
      <c r="HL58" s="20"/>
      <c r="HM58" s="20"/>
      <c r="HN58" s="20"/>
      <c r="HO58" s="20"/>
      <c r="HP58" s="20"/>
      <c r="HQ58" s="20"/>
      <c r="HR58" s="20"/>
      <c r="HS58" s="20"/>
      <c r="HT58" s="20"/>
      <c r="HU58" s="20"/>
      <c r="HV58" s="20"/>
      <c r="HW58" s="20"/>
      <c r="HX58" s="20"/>
      <c r="HY58" s="20"/>
      <c r="HZ58" s="20"/>
      <c r="IA58" s="20"/>
      <c r="IB58" s="20"/>
      <c r="IC58" s="20"/>
      <c r="ID58" s="20"/>
      <c r="IE58" s="20"/>
      <c r="IF58" s="20"/>
      <c r="IG58" s="20"/>
      <c r="IH58" s="20"/>
      <c r="II58" s="20"/>
      <c r="IJ58" s="20"/>
      <c r="IK58" s="20"/>
      <c r="IL58" s="20"/>
      <c r="IM58" s="20"/>
      <c r="IN58" s="20"/>
      <c r="IO58" s="20"/>
      <c r="IP58" s="20"/>
      <c r="IQ58" s="20"/>
      <c r="IR58" s="20"/>
      <c r="IS58" s="20"/>
      <c r="IT58" s="20"/>
      <c r="IU58" s="20"/>
      <c r="IV58" s="20"/>
      <c r="IW58" s="20"/>
      <c r="IX58" s="20"/>
      <c r="IY58" s="20"/>
      <c r="IZ58" s="20"/>
      <c r="JA58" s="20"/>
      <c r="JB58" s="20"/>
      <c r="JC58" s="20"/>
      <c r="JD58" s="20"/>
      <c r="JE58" s="20"/>
      <c r="JF58" s="20"/>
      <c r="JG58" s="20"/>
      <c r="JH58" s="20"/>
      <c r="JI58" s="20"/>
      <c r="JJ58" s="20"/>
      <c r="JK58" s="20"/>
      <c r="JL58" s="20"/>
      <c r="JM58" s="20"/>
      <c r="JN58" s="20"/>
      <c r="JO58" s="20"/>
      <c r="JP58" s="20"/>
      <c r="JQ58" s="20"/>
      <c r="JR58" s="20"/>
      <c r="JS58" s="20"/>
      <c r="JT58" s="20"/>
      <c r="JU58" s="20"/>
      <c r="JV58" s="20"/>
      <c r="JW58" s="20"/>
      <c r="JX58" s="20"/>
      <c r="JY58" s="20"/>
      <c r="JZ58" s="20"/>
      <c r="KA58" s="20"/>
      <c r="KB58" s="20"/>
      <c r="KC58" s="20"/>
      <c r="KD58" s="20"/>
      <c r="KE58" s="20"/>
      <c r="KF58" s="20"/>
      <c r="KG58" s="20"/>
      <c r="KH58" s="20"/>
      <c r="KI58" s="20"/>
      <c r="KJ58" s="20"/>
      <c r="KK58" s="20"/>
    </row>
    <row r="59" spans="1:297" ht="16" x14ac:dyDescent="0.2">
      <c r="A59" s="315"/>
      <c r="B59" s="139"/>
      <c r="C59" s="119" t="s">
        <v>160</v>
      </c>
      <c r="D59" s="119" t="s">
        <v>110</v>
      </c>
      <c r="E59" s="119" t="s">
        <v>140</v>
      </c>
      <c r="F59" s="117">
        <v>250000</v>
      </c>
      <c r="G59" s="117">
        <v>250000</v>
      </c>
      <c r="H59" s="117">
        <v>250000</v>
      </c>
      <c r="I59" s="117">
        <v>250000</v>
      </c>
      <c r="J59" s="117">
        <v>250000</v>
      </c>
      <c r="K59" s="117">
        <v>250000</v>
      </c>
      <c r="L59" s="117">
        <v>250000</v>
      </c>
      <c r="M59" s="117">
        <v>250000</v>
      </c>
      <c r="N59" s="49"/>
      <c r="O59" s="49" t="s">
        <v>164</v>
      </c>
      <c r="P59" s="49" t="s">
        <v>162</v>
      </c>
      <c r="Q59" s="132"/>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c r="DB59" s="20"/>
      <c r="DC59" s="20"/>
      <c r="DD59" s="20"/>
      <c r="DE59" s="20"/>
      <c r="DF59" s="20"/>
      <c r="DG59" s="20"/>
      <c r="DH59" s="20"/>
      <c r="DI59" s="20"/>
      <c r="DJ59" s="20"/>
      <c r="DK59" s="20"/>
      <c r="DL59" s="20"/>
      <c r="DM59" s="20"/>
      <c r="DN59" s="20"/>
      <c r="DO59" s="20"/>
      <c r="DP59" s="20"/>
      <c r="DQ59" s="20"/>
      <c r="DR59" s="20"/>
      <c r="DS59" s="20"/>
      <c r="DT59" s="20"/>
      <c r="DU59" s="20"/>
      <c r="DV59" s="20"/>
      <c r="DW59" s="20"/>
      <c r="DX59" s="20"/>
      <c r="DY59" s="20"/>
      <c r="DZ59" s="20"/>
      <c r="EA59" s="20"/>
      <c r="EB59" s="20"/>
      <c r="EC59" s="20"/>
      <c r="ED59" s="20"/>
      <c r="EE59" s="20"/>
      <c r="EF59" s="20"/>
      <c r="EG59" s="20"/>
      <c r="EH59" s="20"/>
      <c r="EI59" s="20"/>
      <c r="EJ59" s="20"/>
      <c r="EK59" s="20"/>
      <c r="EL59" s="20"/>
      <c r="EM59" s="20"/>
      <c r="EN59" s="20"/>
      <c r="EO59" s="20"/>
      <c r="EP59" s="20"/>
      <c r="EQ59" s="20"/>
      <c r="ER59" s="20"/>
      <c r="ES59" s="20"/>
      <c r="ET59" s="20"/>
      <c r="EU59" s="20"/>
      <c r="EV59" s="20"/>
      <c r="EW59" s="20"/>
      <c r="EX59" s="20"/>
      <c r="EY59" s="20"/>
      <c r="EZ59" s="20"/>
      <c r="FA59" s="20"/>
      <c r="FB59" s="20"/>
      <c r="FC59" s="20"/>
      <c r="FD59" s="20"/>
      <c r="FE59" s="20"/>
      <c r="FF59" s="20"/>
      <c r="FG59" s="20"/>
      <c r="FH59" s="20"/>
      <c r="FI59" s="20"/>
      <c r="FJ59" s="20"/>
      <c r="FK59" s="20"/>
      <c r="FL59" s="20"/>
      <c r="FM59" s="20"/>
      <c r="FN59" s="20"/>
      <c r="FO59" s="20"/>
      <c r="FP59" s="20"/>
      <c r="FQ59" s="20"/>
      <c r="FR59" s="20"/>
      <c r="FS59" s="20"/>
      <c r="FT59" s="20"/>
      <c r="FU59" s="20"/>
      <c r="FV59" s="20"/>
      <c r="FW59" s="20"/>
      <c r="FX59" s="20"/>
      <c r="FY59" s="20"/>
      <c r="FZ59" s="20"/>
      <c r="GA59" s="20"/>
      <c r="GB59" s="20"/>
      <c r="GC59" s="20"/>
      <c r="GD59" s="20"/>
      <c r="GE59" s="20"/>
      <c r="GF59" s="20"/>
      <c r="GG59" s="20"/>
      <c r="GH59" s="20"/>
      <c r="GI59" s="20"/>
      <c r="GJ59" s="20"/>
      <c r="GK59" s="20"/>
      <c r="GL59" s="20"/>
      <c r="GM59" s="20"/>
      <c r="GN59" s="20"/>
      <c r="GO59" s="20"/>
      <c r="GP59" s="20"/>
      <c r="GQ59" s="20"/>
      <c r="GR59" s="20"/>
      <c r="GS59" s="20"/>
      <c r="GT59" s="20"/>
      <c r="GU59" s="20"/>
      <c r="GV59" s="20"/>
      <c r="GW59" s="20"/>
      <c r="GX59" s="20"/>
      <c r="GY59" s="20"/>
      <c r="GZ59" s="20"/>
      <c r="HA59" s="20"/>
      <c r="HB59" s="20"/>
      <c r="HC59" s="20"/>
      <c r="HD59" s="20"/>
      <c r="HE59" s="20"/>
      <c r="HF59" s="20"/>
      <c r="HG59" s="20"/>
      <c r="HH59" s="20"/>
      <c r="HI59" s="20"/>
      <c r="HJ59" s="20"/>
      <c r="HK59" s="20"/>
      <c r="HL59" s="20"/>
      <c r="HM59" s="20"/>
      <c r="HN59" s="20"/>
      <c r="HO59" s="20"/>
      <c r="HP59" s="20"/>
      <c r="HQ59" s="20"/>
      <c r="HR59" s="20"/>
      <c r="HS59" s="20"/>
      <c r="HT59" s="20"/>
      <c r="HU59" s="20"/>
      <c r="HV59" s="20"/>
      <c r="HW59" s="20"/>
      <c r="HX59" s="20"/>
      <c r="HY59" s="20"/>
      <c r="HZ59" s="20"/>
      <c r="IA59" s="20"/>
      <c r="IB59" s="20"/>
      <c r="IC59" s="20"/>
      <c r="ID59" s="20"/>
      <c r="IE59" s="20"/>
      <c r="IF59" s="20"/>
      <c r="IG59" s="20"/>
      <c r="IH59" s="20"/>
      <c r="II59" s="20"/>
      <c r="IJ59" s="20"/>
      <c r="IK59" s="20"/>
      <c r="IL59" s="20"/>
      <c r="IM59" s="20"/>
      <c r="IN59" s="20"/>
      <c r="IO59" s="20"/>
      <c r="IP59" s="20"/>
      <c r="IQ59" s="20"/>
      <c r="IR59" s="20"/>
      <c r="IS59" s="20"/>
      <c r="IT59" s="20"/>
      <c r="IU59" s="20"/>
      <c r="IV59" s="20"/>
      <c r="IW59" s="20"/>
      <c r="IX59" s="20"/>
      <c r="IY59" s="20"/>
      <c r="IZ59" s="20"/>
      <c r="JA59" s="20"/>
      <c r="JB59" s="20"/>
      <c r="JC59" s="20"/>
      <c r="JD59" s="20"/>
      <c r="JE59" s="20"/>
      <c r="JF59" s="20"/>
      <c r="JG59" s="20"/>
      <c r="JH59" s="20"/>
      <c r="JI59" s="20"/>
      <c r="JJ59" s="20"/>
      <c r="JK59" s="20"/>
      <c r="JL59" s="20"/>
      <c r="JM59" s="20"/>
      <c r="JN59" s="20"/>
      <c r="JO59" s="20"/>
      <c r="JP59" s="20"/>
      <c r="JQ59" s="20"/>
      <c r="JR59" s="20"/>
      <c r="JS59" s="20"/>
      <c r="JT59" s="20"/>
      <c r="JU59" s="20"/>
      <c r="JV59" s="20"/>
      <c r="JW59" s="20"/>
      <c r="JX59" s="20"/>
      <c r="JY59" s="20"/>
      <c r="JZ59" s="20"/>
      <c r="KA59" s="20"/>
      <c r="KB59" s="20"/>
      <c r="KC59" s="20"/>
      <c r="KD59" s="20"/>
      <c r="KE59" s="20"/>
      <c r="KF59" s="20"/>
      <c r="KG59" s="20"/>
      <c r="KH59" s="20"/>
      <c r="KI59" s="20"/>
      <c r="KJ59" s="20"/>
      <c r="KK59" s="20"/>
    </row>
    <row r="60" spans="1:297" ht="17" thickBot="1" x14ac:dyDescent="0.25">
      <c r="A60" s="316"/>
      <c r="B60" s="141"/>
      <c r="C60" s="120" t="s">
        <v>160</v>
      </c>
      <c r="D60" s="120" t="s">
        <v>110</v>
      </c>
      <c r="E60" s="120" t="s">
        <v>124</v>
      </c>
      <c r="F60" s="118">
        <v>250000</v>
      </c>
      <c r="G60" s="118">
        <v>250000</v>
      </c>
      <c r="H60" s="118">
        <v>250000</v>
      </c>
      <c r="I60" s="118">
        <v>250000</v>
      </c>
      <c r="J60" s="118">
        <v>250000</v>
      </c>
      <c r="K60" s="118">
        <v>250000</v>
      </c>
      <c r="L60" s="118">
        <v>250000</v>
      </c>
      <c r="M60" s="118">
        <v>250000</v>
      </c>
      <c r="N60" s="142"/>
      <c r="O60" s="142" t="s">
        <v>164</v>
      </c>
      <c r="P60" s="142" t="s">
        <v>162</v>
      </c>
      <c r="Q60" s="143"/>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c r="DA60" s="20"/>
      <c r="DB60" s="20"/>
      <c r="DC60" s="20"/>
      <c r="DD60" s="20"/>
      <c r="DE60" s="20"/>
      <c r="DF60" s="20"/>
      <c r="DG60" s="20"/>
      <c r="DH60" s="20"/>
      <c r="DI60" s="20"/>
      <c r="DJ60" s="20"/>
      <c r="DK60" s="20"/>
      <c r="DL60" s="20"/>
      <c r="DM60" s="20"/>
      <c r="DN60" s="20"/>
      <c r="DO60" s="20"/>
      <c r="DP60" s="20"/>
      <c r="DQ60" s="20"/>
      <c r="DR60" s="20"/>
      <c r="DS60" s="20"/>
      <c r="DT60" s="20"/>
      <c r="DU60" s="20"/>
      <c r="DV60" s="20"/>
      <c r="DW60" s="20"/>
      <c r="DX60" s="20"/>
      <c r="DY60" s="20"/>
      <c r="DZ60" s="20"/>
      <c r="EA60" s="20"/>
      <c r="EB60" s="20"/>
      <c r="EC60" s="20"/>
      <c r="ED60" s="20"/>
      <c r="EE60" s="20"/>
      <c r="EF60" s="20"/>
      <c r="EG60" s="20"/>
      <c r="EH60" s="20"/>
      <c r="EI60" s="20"/>
      <c r="EJ60" s="20"/>
      <c r="EK60" s="20"/>
      <c r="EL60" s="20"/>
      <c r="EM60" s="20"/>
      <c r="EN60" s="20"/>
      <c r="EO60" s="20"/>
      <c r="EP60" s="20"/>
      <c r="EQ60" s="20"/>
      <c r="ER60" s="20"/>
      <c r="ES60" s="20"/>
      <c r="ET60" s="20"/>
      <c r="EU60" s="20"/>
      <c r="EV60" s="20"/>
      <c r="EW60" s="20"/>
      <c r="EX60" s="20"/>
      <c r="EY60" s="20"/>
      <c r="EZ60" s="20"/>
      <c r="FA60" s="20"/>
      <c r="FB60" s="20"/>
      <c r="FC60" s="20"/>
      <c r="FD60" s="20"/>
      <c r="FE60" s="20"/>
      <c r="FF60" s="20"/>
      <c r="FG60" s="20"/>
      <c r="FH60" s="20"/>
      <c r="FI60" s="20"/>
      <c r="FJ60" s="20"/>
      <c r="FK60" s="20"/>
      <c r="FL60" s="20"/>
      <c r="FM60" s="20"/>
      <c r="FN60" s="20"/>
      <c r="FO60" s="20"/>
      <c r="FP60" s="20"/>
      <c r="FQ60" s="20"/>
      <c r="FR60" s="20"/>
      <c r="FS60" s="20"/>
      <c r="FT60" s="20"/>
      <c r="FU60" s="20"/>
      <c r="FV60" s="20"/>
      <c r="FW60" s="20"/>
      <c r="FX60" s="20"/>
      <c r="FY60" s="20"/>
      <c r="FZ60" s="20"/>
      <c r="GA60" s="20"/>
      <c r="GB60" s="20"/>
      <c r="GC60" s="20"/>
      <c r="GD60" s="20"/>
      <c r="GE60" s="20"/>
      <c r="GF60" s="20"/>
      <c r="GG60" s="20"/>
      <c r="GH60" s="20"/>
      <c r="GI60" s="20"/>
      <c r="GJ60" s="20"/>
      <c r="GK60" s="20"/>
      <c r="GL60" s="20"/>
      <c r="GM60" s="20"/>
      <c r="GN60" s="20"/>
      <c r="GO60" s="20"/>
      <c r="GP60" s="20"/>
      <c r="GQ60" s="20"/>
      <c r="GR60" s="20"/>
      <c r="GS60" s="20"/>
      <c r="GT60" s="20"/>
      <c r="GU60" s="20"/>
      <c r="GV60" s="20"/>
      <c r="GW60" s="20"/>
      <c r="GX60" s="20"/>
      <c r="GY60" s="20"/>
      <c r="GZ60" s="20"/>
      <c r="HA60" s="20"/>
      <c r="HB60" s="20"/>
      <c r="HC60" s="20"/>
      <c r="HD60" s="20"/>
      <c r="HE60" s="20"/>
      <c r="HF60" s="20"/>
      <c r="HG60" s="20"/>
      <c r="HH60" s="20"/>
      <c r="HI60" s="20"/>
      <c r="HJ60" s="20"/>
      <c r="HK60" s="20"/>
      <c r="HL60" s="20"/>
      <c r="HM60" s="20"/>
      <c r="HN60" s="20"/>
      <c r="HO60" s="20"/>
      <c r="HP60" s="20"/>
      <c r="HQ60" s="20"/>
      <c r="HR60" s="20"/>
      <c r="HS60" s="20"/>
      <c r="HT60" s="20"/>
      <c r="HU60" s="20"/>
      <c r="HV60" s="20"/>
      <c r="HW60" s="20"/>
      <c r="HX60" s="20"/>
      <c r="HY60" s="20"/>
      <c r="HZ60" s="20"/>
      <c r="IA60" s="20"/>
      <c r="IB60" s="20"/>
      <c r="IC60" s="20"/>
      <c r="ID60" s="20"/>
      <c r="IE60" s="20"/>
      <c r="IF60" s="20"/>
      <c r="IG60" s="20"/>
      <c r="IH60" s="20"/>
      <c r="II60" s="20"/>
      <c r="IJ60" s="20"/>
      <c r="IK60" s="20"/>
      <c r="IL60" s="20"/>
      <c r="IM60" s="20"/>
      <c r="IN60" s="20"/>
      <c r="IO60" s="20"/>
      <c r="IP60" s="20"/>
      <c r="IQ60" s="20"/>
      <c r="IR60" s="20"/>
      <c r="IS60" s="20"/>
      <c r="IT60" s="20"/>
      <c r="IU60" s="20"/>
      <c r="IV60" s="20"/>
      <c r="IW60" s="20"/>
      <c r="IX60" s="20"/>
      <c r="IY60" s="20"/>
      <c r="IZ60" s="20"/>
      <c r="JA60" s="20"/>
      <c r="JB60" s="20"/>
      <c r="JC60" s="20"/>
      <c r="JD60" s="20"/>
      <c r="JE60" s="20"/>
      <c r="JF60" s="20"/>
      <c r="JG60" s="20"/>
      <c r="JH60" s="20"/>
      <c r="JI60" s="20"/>
      <c r="JJ60" s="20"/>
      <c r="JK60" s="20"/>
      <c r="JL60" s="20"/>
      <c r="JM60" s="20"/>
      <c r="JN60" s="20"/>
      <c r="JO60" s="20"/>
      <c r="JP60" s="20"/>
      <c r="JQ60" s="20"/>
      <c r="JR60" s="20"/>
      <c r="JS60" s="20"/>
      <c r="JT60" s="20"/>
      <c r="JU60" s="20"/>
      <c r="JV60" s="20"/>
      <c r="JW60" s="20"/>
      <c r="JX60" s="20"/>
      <c r="JY60" s="20"/>
      <c r="JZ60" s="20"/>
      <c r="KA60" s="20"/>
      <c r="KB60" s="20"/>
      <c r="KC60" s="20"/>
      <c r="KD60" s="20"/>
      <c r="KE60" s="20"/>
      <c r="KF60" s="20"/>
      <c r="KG60" s="20"/>
      <c r="KH60" s="20"/>
      <c r="KI60" s="20"/>
      <c r="KJ60" s="20"/>
      <c r="KK60" s="20"/>
    </row>
    <row r="61" spans="1:297" ht="18" x14ac:dyDescent="0.2">
      <c r="A61" s="317" t="s">
        <v>89</v>
      </c>
      <c r="B61" s="144" t="s">
        <v>47</v>
      </c>
      <c r="C61" s="144"/>
      <c r="D61" s="144" t="s">
        <v>111</v>
      </c>
      <c r="E61" s="144"/>
      <c r="F61" s="145">
        <v>123910116220665.27</v>
      </c>
      <c r="G61" s="145">
        <v>117522195901061.81</v>
      </c>
      <c r="H61" s="145">
        <v>129833882225496.36</v>
      </c>
      <c r="I61" s="145">
        <v>104101765649367.27</v>
      </c>
      <c r="J61" s="145">
        <v>121523159977070.28</v>
      </c>
      <c r="K61" s="145">
        <v>121534032258606.3</v>
      </c>
      <c r="L61" s="145">
        <v>120100170682888.8</v>
      </c>
      <c r="M61" s="145">
        <v>130275347694868.2</v>
      </c>
      <c r="N61" s="146" t="s">
        <v>66</v>
      </c>
      <c r="O61" s="49" t="s">
        <v>10313</v>
      </c>
      <c r="P61" s="49" t="s">
        <v>332</v>
      </c>
      <c r="Q61" s="147"/>
      <c r="R61" s="49"/>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c r="CU61" s="20"/>
      <c r="CV61" s="20"/>
      <c r="CW61" s="20"/>
      <c r="CX61" s="20"/>
      <c r="CY61" s="20"/>
      <c r="CZ61" s="20"/>
      <c r="DA61" s="20"/>
      <c r="DB61" s="20"/>
      <c r="DC61" s="20"/>
      <c r="DD61" s="20"/>
      <c r="DE61" s="20"/>
      <c r="DF61" s="20"/>
      <c r="DG61" s="20"/>
      <c r="DH61" s="20"/>
      <c r="DI61" s="20"/>
      <c r="DJ61" s="20"/>
      <c r="DK61" s="20"/>
      <c r="DL61" s="20"/>
      <c r="DM61" s="20"/>
      <c r="DN61" s="20"/>
      <c r="DO61" s="20"/>
      <c r="DP61" s="20"/>
      <c r="DQ61" s="20"/>
      <c r="DR61" s="20"/>
      <c r="DS61" s="20"/>
      <c r="DT61" s="20"/>
      <c r="DU61" s="20"/>
      <c r="DV61" s="20"/>
      <c r="DW61" s="20"/>
      <c r="DX61" s="20"/>
      <c r="DY61" s="20"/>
      <c r="DZ61" s="20"/>
      <c r="EA61" s="20"/>
      <c r="EB61" s="20"/>
      <c r="EC61" s="20"/>
      <c r="ED61" s="20"/>
      <c r="EE61" s="20"/>
      <c r="EF61" s="20"/>
      <c r="EG61" s="20"/>
      <c r="EH61" s="20"/>
      <c r="EI61" s="20"/>
      <c r="EJ61" s="20"/>
      <c r="EK61" s="20"/>
      <c r="EL61" s="20"/>
      <c r="EM61" s="20"/>
      <c r="EN61" s="20"/>
      <c r="EO61" s="20"/>
      <c r="EP61" s="20"/>
      <c r="EQ61" s="20"/>
      <c r="ER61" s="20"/>
      <c r="ES61" s="20"/>
      <c r="ET61" s="20"/>
      <c r="EU61" s="20"/>
      <c r="EV61" s="20"/>
      <c r="EW61" s="20"/>
      <c r="EX61" s="20"/>
      <c r="EY61" s="20"/>
      <c r="EZ61" s="20"/>
      <c r="FA61" s="20"/>
      <c r="FB61" s="20"/>
      <c r="FC61" s="20"/>
      <c r="FD61" s="20"/>
      <c r="FE61" s="20"/>
      <c r="FF61" s="20"/>
      <c r="FG61" s="20"/>
      <c r="FH61" s="20"/>
      <c r="FI61" s="20"/>
      <c r="FJ61" s="20"/>
      <c r="FK61" s="20"/>
      <c r="FL61" s="20"/>
      <c r="FM61" s="20"/>
      <c r="FN61" s="20"/>
      <c r="FO61" s="20"/>
      <c r="FP61" s="20"/>
      <c r="FQ61" s="20"/>
      <c r="FR61" s="20"/>
      <c r="FS61" s="20"/>
      <c r="FT61" s="20"/>
      <c r="FU61" s="20"/>
      <c r="FV61" s="20"/>
      <c r="FW61" s="20"/>
      <c r="FX61" s="20"/>
      <c r="FY61" s="20"/>
      <c r="FZ61" s="20"/>
      <c r="GA61" s="20"/>
      <c r="GB61" s="20"/>
      <c r="GC61" s="20"/>
      <c r="GD61" s="20"/>
      <c r="GE61" s="20"/>
      <c r="GF61" s="20"/>
      <c r="GG61" s="20"/>
      <c r="GH61" s="20"/>
      <c r="GI61" s="20"/>
      <c r="GJ61" s="20"/>
      <c r="GK61" s="20"/>
      <c r="GL61" s="20"/>
      <c r="GM61" s="20"/>
      <c r="GN61" s="20"/>
      <c r="GO61" s="20"/>
      <c r="GP61" s="20"/>
      <c r="GQ61" s="20"/>
      <c r="GR61" s="20"/>
      <c r="GS61" s="20"/>
      <c r="GT61" s="20"/>
      <c r="GU61" s="20"/>
      <c r="GV61" s="20"/>
      <c r="GW61" s="20"/>
      <c r="GX61" s="20"/>
      <c r="GY61" s="20"/>
      <c r="GZ61" s="20"/>
      <c r="HA61" s="20"/>
      <c r="HB61" s="20"/>
      <c r="HC61" s="20"/>
      <c r="HD61" s="20"/>
      <c r="HE61" s="20"/>
      <c r="HF61" s="20"/>
      <c r="HG61" s="20"/>
      <c r="HH61" s="20"/>
      <c r="HI61" s="20"/>
      <c r="HJ61" s="20"/>
      <c r="HK61" s="20"/>
      <c r="HL61" s="20"/>
      <c r="HM61" s="20"/>
      <c r="HN61" s="20"/>
      <c r="HO61" s="20"/>
      <c r="HP61" s="20"/>
      <c r="HQ61" s="20"/>
      <c r="HR61" s="20"/>
      <c r="HS61" s="20"/>
      <c r="HT61" s="20"/>
      <c r="HU61" s="20"/>
      <c r="HV61" s="20"/>
      <c r="HW61" s="20"/>
      <c r="HX61" s="20"/>
      <c r="HY61" s="20"/>
      <c r="HZ61" s="20"/>
      <c r="IA61" s="20"/>
      <c r="IB61" s="20"/>
      <c r="IC61" s="20"/>
      <c r="ID61" s="20"/>
      <c r="IE61" s="20"/>
      <c r="IF61" s="20"/>
      <c r="IG61" s="20"/>
      <c r="IH61" s="20"/>
      <c r="II61" s="20"/>
      <c r="IJ61" s="20"/>
      <c r="IK61" s="20"/>
      <c r="IL61" s="20"/>
      <c r="IM61" s="20"/>
      <c r="IN61" s="20"/>
      <c r="IO61" s="20"/>
      <c r="IP61" s="20"/>
      <c r="IQ61" s="20"/>
      <c r="IR61" s="20"/>
      <c r="IS61" s="20"/>
      <c r="IT61" s="20"/>
      <c r="IU61" s="20"/>
      <c r="IV61" s="20"/>
      <c r="IW61" s="20"/>
      <c r="IX61" s="20"/>
      <c r="IY61" s="20"/>
      <c r="IZ61" s="20"/>
      <c r="JA61" s="20"/>
      <c r="JB61" s="20"/>
      <c r="JC61" s="20"/>
      <c r="JD61" s="20"/>
      <c r="JE61" s="20"/>
      <c r="JF61" s="20"/>
      <c r="JG61" s="20"/>
      <c r="JH61" s="20"/>
      <c r="JI61" s="20"/>
      <c r="JJ61" s="20"/>
      <c r="JK61" s="20"/>
      <c r="JL61" s="20"/>
      <c r="JM61" s="20"/>
      <c r="JN61" s="20"/>
      <c r="JO61" s="20"/>
      <c r="JP61" s="20"/>
      <c r="JQ61" s="20"/>
      <c r="JR61" s="20"/>
      <c r="JS61" s="20"/>
      <c r="JT61" s="20"/>
      <c r="JU61" s="20"/>
      <c r="JV61" s="20"/>
      <c r="JW61" s="20"/>
      <c r="JX61" s="20"/>
      <c r="JY61" s="20"/>
      <c r="JZ61" s="20"/>
      <c r="KA61" s="20"/>
      <c r="KB61" s="20"/>
      <c r="KC61" s="20"/>
      <c r="KD61" s="20"/>
      <c r="KE61" s="20"/>
      <c r="KF61" s="20"/>
      <c r="KG61" s="20"/>
      <c r="KH61" s="20"/>
      <c r="KI61" s="20"/>
      <c r="KJ61" s="20"/>
      <c r="KK61" s="20"/>
    </row>
    <row r="62" spans="1:297" ht="18" x14ac:dyDescent="0.2">
      <c r="A62" s="318"/>
      <c r="B62" s="119" t="s">
        <v>48</v>
      </c>
      <c r="C62" s="119"/>
      <c r="D62" s="119" t="s">
        <v>111</v>
      </c>
      <c r="E62" s="119"/>
      <c r="F62" s="117">
        <v>362031185573577.38</v>
      </c>
      <c r="G62" s="117">
        <v>360895696229383.81</v>
      </c>
      <c r="H62" s="117">
        <v>362168406089139.88</v>
      </c>
      <c r="I62" s="117">
        <v>362278191830475.81</v>
      </c>
      <c r="J62" s="117">
        <v>363132297264073.62</v>
      </c>
      <c r="K62" s="117">
        <v>358531188324205.88</v>
      </c>
      <c r="L62" s="117">
        <v>358243731045640.94</v>
      </c>
      <c r="M62" s="117">
        <v>361628024420237.69</v>
      </c>
      <c r="N62" s="49" t="s">
        <v>67</v>
      </c>
      <c r="O62" s="49" t="s">
        <v>10313</v>
      </c>
      <c r="P62" s="49" t="s">
        <v>332</v>
      </c>
      <c r="Q62" s="132"/>
      <c r="R62" s="49"/>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c r="DB62" s="20"/>
      <c r="DC62" s="20"/>
      <c r="DD62" s="20"/>
      <c r="DE62" s="20"/>
      <c r="DF62" s="20"/>
      <c r="DG62" s="20"/>
      <c r="DH62" s="20"/>
      <c r="DI62" s="20"/>
      <c r="DJ62" s="20"/>
      <c r="DK62" s="20"/>
      <c r="DL62" s="20"/>
      <c r="DM62" s="20"/>
      <c r="DN62" s="20"/>
      <c r="DO62" s="20"/>
      <c r="DP62" s="20"/>
      <c r="DQ62" s="20"/>
      <c r="DR62" s="20"/>
      <c r="DS62" s="20"/>
      <c r="DT62" s="20"/>
      <c r="DU62" s="20"/>
      <c r="DV62" s="20"/>
      <c r="DW62" s="20"/>
      <c r="DX62" s="20"/>
      <c r="DY62" s="20"/>
      <c r="DZ62" s="20"/>
      <c r="EA62" s="20"/>
      <c r="EB62" s="20"/>
      <c r="EC62" s="20"/>
      <c r="ED62" s="20"/>
      <c r="EE62" s="20"/>
      <c r="EF62" s="20"/>
      <c r="EG62" s="20"/>
      <c r="EH62" s="20"/>
      <c r="EI62" s="20"/>
      <c r="EJ62" s="20"/>
      <c r="EK62" s="20"/>
      <c r="EL62" s="20"/>
      <c r="EM62" s="20"/>
      <c r="EN62" s="20"/>
      <c r="EO62" s="20"/>
      <c r="EP62" s="20"/>
      <c r="EQ62" s="20"/>
      <c r="ER62" s="20"/>
      <c r="ES62" s="20"/>
      <c r="ET62" s="20"/>
      <c r="EU62" s="20"/>
      <c r="EV62" s="20"/>
      <c r="EW62" s="20"/>
      <c r="EX62" s="20"/>
      <c r="EY62" s="20"/>
      <c r="EZ62" s="20"/>
      <c r="FA62" s="20"/>
      <c r="FB62" s="20"/>
      <c r="FC62" s="20"/>
      <c r="FD62" s="20"/>
      <c r="FE62" s="20"/>
      <c r="FF62" s="20"/>
      <c r="FG62" s="20"/>
      <c r="FH62" s="20"/>
      <c r="FI62" s="20"/>
      <c r="FJ62" s="20"/>
      <c r="FK62" s="20"/>
      <c r="FL62" s="20"/>
      <c r="FM62" s="20"/>
      <c r="FN62" s="20"/>
      <c r="FO62" s="20"/>
      <c r="FP62" s="20"/>
      <c r="FQ62" s="20"/>
      <c r="FR62" s="20"/>
      <c r="FS62" s="20"/>
      <c r="FT62" s="20"/>
      <c r="FU62" s="20"/>
      <c r="FV62" s="20"/>
      <c r="FW62" s="20"/>
      <c r="FX62" s="20"/>
      <c r="FY62" s="20"/>
      <c r="FZ62" s="20"/>
      <c r="GA62" s="20"/>
      <c r="GB62" s="20"/>
      <c r="GC62" s="20"/>
      <c r="GD62" s="20"/>
      <c r="GE62" s="20"/>
      <c r="GF62" s="20"/>
      <c r="GG62" s="20"/>
      <c r="GH62" s="20"/>
      <c r="GI62" s="20"/>
      <c r="GJ62" s="20"/>
      <c r="GK62" s="20"/>
      <c r="GL62" s="20"/>
      <c r="GM62" s="20"/>
      <c r="GN62" s="20"/>
      <c r="GO62" s="20"/>
      <c r="GP62" s="20"/>
      <c r="GQ62" s="20"/>
      <c r="GR62" s="20"/>
      <c r="GS62" s="20"/>
      <c r="GT62" s="20"/>
      <c r="GU62" s="20"/>
      <c r="GV62" s="20"/>
      <c r="GW62" s="20"/>
      <c r="GX62" s="20"/>
      <c r="GY62" s="20"/>
      <c r="GZ62" s="20"/>
      <c r="HA62" s="20"/>
      <c r="HB62" s="20"/>
      <c r="HC62" s="20"/>
      <c r="HD62" s="20"/>
      <c r="HE62" s="20"/>
      <c r="HF62" s="20"/>
      <c r="HG62" s="20"/>
      <c r="HH62" s="20"/>
      <c r="HI62" s="20"/>
      <c r="HJ62" s="20"/>
      <c r="HK62" s="20"/>
      <c r="HL62" s="20"/>
      <c r="HM62" s="20"/>
      <c r="HN62" s="20"/>
      <c r="HO62" s="20"/>
      <c r="HP62" s="20"/>
      <c r="HQ62" s="20"/>
      <c r="HR62" s="20"/>
      <c r="HS62" s="20"/>
      <c r="HT62" s="20"/>
      <c r="HU62" s="20"/>
      <c r="HV62" s="20"/>
      <c r="HW62" s="20"/>
      <c r="HX62" s="20"/>
      <c r="HY62" s="20"/>
      <c r="HZ62" s="20"/>
      <c r="IA62" s="20"/>
      <c r="IB62" s="20"/>
      <c r="IC62" s="20"/>
      <c r="ID62" s="20"/>
      <c r="IE62" s="20"/>
      <c r="IF62" s="20"/>
      <c r="IG62" s="20"/>
      <c r="IH62" s="20"/>
      <c r="II62" s="20"/>
      <c r="IJ62" s="20"/>
      <c r="IK62" s="20"/>
      <c r="IL62" s="20"/>
      <c r="IM62" s="20"/>
      <c r="IN62" s="20"/>
      <c r="IO62" s="20"/>
      <c r="IP62" s="20"/>
      <c r="IQ62" s="20"/>
      <c r="IR62" s="20"/>
      <c r="IS62" s="20"/>
      <c r="IT62" s="20"/>
      <c r="IU62" s="20"/>
      <c r="IV62" s="20"/>
      <c r="IW62" s="20"/>
      <c r="IX62" s="20"/>
      <c r="IY62" s="20"/>
      <c r="IZ62" s="20"/>
      <c r="JA62" s="20"/>
      <c r="JB62" s="20"/>
      <c r="JC62" s="20"/>
      <c r="JD62" s="20"/>
      <c r="JE62" s="20"/>
      <c r="JF62" s="20"/>
      <c r="JG62" s="20"/>
      <c r="JH62" s="20"/>
      <c r="JI62" s="20"/>
      <c r="JJ62" s="20"/>
      <c r="JK62" s="20"/>
      <c r="JL62" s="20"/>
      <c r="JM62" s="20"/>
      <c r="JN62" s="20"/>
      <c r="JO62" s="20"/>
      <c r="JP62" s="20"/>
      <c r="JQ62" s="20"/>
      <c r="JR62" s="20"/>
      <c r="JS62" s="20"/>
      <c r="JT62" s="20"/>
      <c r="JU62" s="20"/>
      <c r="JV62" s="20"/>
      <c r="JW62" s="20"/>
      <c r="JX62" s="20"/>
      <c r="JY62" s="20"/>
      <c r="JZ62" s="20"/>
      <c r="KA62" s="20"/>
      <c r="KB62" s="20"/>
      <c r="KC62" s="20"/>
      <c r="KD62" s="20"/>
      <c r="KE62" s="20"/>
      <c r="KF62" s="20"/>
      <c r="KG62" s="20"/>
      <c r="KH62" s="20"/>
      <c r="KI62" s="20"/>
      <c r="KJ62" s="20"/>
      <c r="KK62" s="20"/>
    </row>
    <row r="63" spans="1:297" ht="18" x14ac:dyDescent="0.2">
      <c r="A63" s="318"/>
      <c r="B63" s="119"/>
      <c r="C63" s="119" t="s">
        <v>112</v>
      </c>
      <c r="D63" s="119" t="s">
        <v>111</v>
      </c>
      <c r="E63" s="119"/>
      <c r="F63" s="117">
        <f t="shared" ref="F63:M63" si="3">F62+F61+F8</f>
        <v>502268688752959.06</v>
      </c>
      <c r="G63" s="133">
        <f t="shared" si="3"/>
        <v>502268688752959</v>
      </c>
      <c r="H63" s="117">
        <f t="shared" si="3"/>
        <v>502268688752959.06</v>
      </c>
      <c r="I63" s="117">
        <f t="shared" si="3"/>
        <v>502268688752959.06</v>
      </c>
      <c r="J63" s="117">
        <f t="shared" si="3"/>
        <v>502268688752959.06</v>
      </c>
      <c r="K63" s="117">
        <f t="shared" si="3"/>
        <v>502268688752959</v>
      </c>
      <c r="L63" s="117">
        <f t="shared" si="3"/>
        <v>502268688752959.06</v>
      </c>
      <c r="M63" s="117">
        <f t="shared" si="3"/>
        <v>502268688752959.06</v>
      </c>
      <c r="N63" s="49"/>
      <c r="O63" s="49" t="s">
        <v>10313</v>
      </c>
      <c r="P63" s="49" t="s">
        <v>332</v>
      </c>
      <c r="Q63" s="132" t="s">
        <v>141</v>
      </c>
      <c r="R63" s="49"/>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c r="DA63" s="20"/>
      <c r="DB63" s="20"/>
      <c r="DC63" s="20"/>
      <c r="DD63" s="20"/>
      <c r="DE63" s="20"/>
      <c r="DF63" s="20"/>
      <c r="DG63" s="20"/>
      <c r="DH63" s="20"/>
      <c r="DI63" s="20"/>
      <c r="DJ63" s="20"/>
      <c r="DK63" s="20"/>
      <c r="DL63" s="20"/>
      <c r="DM63" s="20"/>
      <c r="DN63" s="20"/>
      <c r="DO63" s="20"/>
      <c r="DP63" s="20"/>
      <c r="DQ63" s="20"/>
      <c r="DR63" s="20"/>
      <c r="DS63" s="20"/>
      <c r="DT63" s="20"/>
      <c r="DU63" s="20"/>
      <c r="DV63" s="20"/>
      <c r="DW63" s="20"/>
      <c r="DX63" s="20"/>
      <c r="DY63" s="20"/>
      <c r="DZ63" s="20"/>
      <c r="EA63" s="20"/>
      <c r="EB63" s="20"/>
      <c r="EC63" s="20"/>
      <c r="ED63" s="20"/>
      <c r="EE63" s="20"/>
      <c r="EF63" s="20"/>
      <c r="EG63" s="20"/>
      <c r="EH63" s="20"/>
      <c r="EI63" s="20"/>
      <c r="EJ63" s="20"/>
      <c r="EK63" s="20"/>
      <c r="EL63" s="20"/>
      <c r="EM63" s="20"/>
      <c r="EN63" s="20"/>
      <c r="EO63" s="20"/>
      <c r="EP63" s="20"/>
      <c r="EQ63" s="20"/>
      <c r="ER63" s="20"/>
      <c r="ES63" s="20"/>
      <c r="ET63" s="20"/>
      <c r="EU63" s="20"/>
      <c r="EV63" s="20"/>
      <c r="EW63" s="20"/>
      <c r="EX63" s="20"/>
      <c r="EY63" s="20"/>
      <c r="EZ63" s="20"/>
      <c r="FA63" s="20"/>
      <c r="FB63" s="20"/>
      <c r="FC63" s="20"/>
      <c r="FD63" s="20"/>
      <c r="FE63" s="20"/>
      <c r="FF63" s="20"/>
      <c r="FG63" s="20"/>
      <c r="FH63" s="20"/>
      <c r="FI63" s="20"/>
      <c r="FJ63" s="20"/>
      <c r="FK63" s="20"/>
      <c r="FL63" s="20"/>
      <c r="FM63" s="20"/>
      <c r="FN63" s="20"/>
      <c r="FO63" s="20"/>
      <c r="FP63" s="20"/>
      <c r="FQ63" s="20"/>
      <c r="FR63" s="20"/>
      <c r="FS63" s="20"/>
      <c r="FT63" s="20"/>
      <c r="FU63" s="20"/>
      <c r="FV63" s="20"/>
      <c r="FW63" s="20"/>
      <c r="FX63" s="20"/>
      <c r="FY63" s="20"/>
      <c r="FZ63" s="20"/>
      <c r="GA63" s="20"/>
      <c r="GB63" s="20"/>
      <c r="GC63" s="20"/>
      <c r="GD63" s="20"/>
      <c r="GE63" s="20"/>
      <c r="GF63" s="20"/>
      <c r="GG63" s="20"/>
      <c r="GH63" s="20"/>
      <c r="GI63" s="20"/>
      <c r="GJ63" s="20"/>
      <c r="GK63" s="20"/>
      <c r="GL63" s="20"/>
      <c r="GM63" s="20"/>
      <c r="GN63" s="20"/>
      <c r="GO63" s="20"/>
      <c r="GP63" s="20"/>
      <c r="GQ63" s="20"/>
      <c r="GR63" s="20"/>
      <c r="GS63" s="20"/>
      <c r="GT63" s="20"/>
      <c r="GU63" s="20"/>
      <c r="GV63" s="20"/>
      <c r="GW63" s="20"/>
      <c r="GX63" s="20"/>
      <c r="GY63" s="20"/>
      <c r="GZ63" s="20"/>
      <c r="HA63" s="20"/>
      <c r="HB63" s="20"/>
      <c r="HC63" s="20"/>
      <c r="HD63" s="20"/>
      <c r="HE63" s="20"/>
      <c r="HF63" s="20"/>
      <c r="HG63" s="20"/>
      <c r="HH63" s="20"/>
      <c r="HI63" s="20"/>
      <c r="HJ63" s="20"/>
      <c r="HK63" s="20"/>
      <c r="HL63" s="20"/>
      <c r="HM63" s="20"/>
      <c r="HN63" s="20"/>
      <c r="HO63" s="20"/>
      <c r="HP63" s="20"/>
      <c r="HQ63" s="20"/>
      <c r="HR63" s="20"/>
      <c r="HS63" s="20"/>
      <c r="HT63" s="20"/>
      <c r="HU63" s="20"/>
      <c r="HV63" s="20"/>
      <c r="HW63" s="20"/>
      <c r="HX63" s="20"/>
      <c r="HY63" s="20"/>
      <c r="HZ63" s="20"/>
      <c r="IA63" s="20"/>
      <c r="IB63" s="20"/>
      <c r="IC63" s="20"/>
      <c r="ID63" s="20"/>
      <c r="IE63" s="20"/>
      <c r="IF63" s="20"/>
      <c r="IG63" s="20"/>
      <c r="IH63" s="20"/>
      <c r="II63" s="20"/>
      <c r="IJ63" s="20"/>
      <c r="IK63" s="20"/>
      <c r="IL63" s="20"/>
      <c r="IM63" s="20"/>
      <c r="IN63" s="20"/>
      <c r="IO63" s="20"/>
      <c r="IP63" s="20"/>
      <c r="IQ63" s="20"/>
      <c r="IR63" s="20"/>
      <c r="IS63" s="20"/>
      <c r="IT63" s="20"/>
      <c r="IU63" s="20"/>
      <c r="IV63" s="20"/>
      <c r="IW63" s="20"/>
      <c r="IX63" s="20"/>
      <c r="IY63" s="20"/>
      <c r="IZ63" s="20"/>
      <c r="JA63" s="20"/>
      <c r="JB63" s="20"/>
      <c r="JC63" s="20"/>
      <c r="JD63" s="20"/>
      <c r="JE63" s="20"/>
      <c r="JF63" s="20"/>
      <c r="JG63" s="20"/>
      <c r="JH63" s="20"/>
      <c r="JI63" s="20"/>
      <c r="JJ63" s="20"/>
      <c r="JK63" s="20"/>
      <c r="JL63" s="20"/>
      <c r="JM63" s="20"/>
      <c r="JN63" s="20"/>
      <c r="JO63" s="20"/>
      <c r="JP63" s="20"/>
      <c r="JQ63" s="20"/>
      <c r="JR63" s="20"/>
      <c r="JS63" s="20"/>
      <c r="JT63" s="20"/>
      <c r="JU63" s="20"/>
      <c r="JV63" s="20"/>
      <c r="JW63" s="20"/>
      <c r="JX63" s="20"/>
      <c r="JY63" s="20"/>
      <c r="JZ63" s="20"/>
      <c r="KA63" s="20"/>
      <c r="KB63" s="20"/>
      <c r="KC63" s="20"/>
      <c r="KD63" s="20"/>
      <c r="KE63" s="20"/>
      <c r="KF63" s="20"/>
      <c r="KG63" s="20"/>
      <c r="KH63" s="20"/>
      <c r="KI63" s="20"/>
      <c r="KJ63" s="20"/>
      <c r="KK63" s="20"/>
    </row>
    <row r="64" spans="1:297" ht="16" x14ac:dyDescent="0.2">
      <c r="A64" s="318"/>
      <c r="B64" s="119"/>
      <c r="C64" s="119" t="s">
        <v>113</v>
      </c>
      <c r="D64" s="119" t="s">
        <v>111</v>
      </c>
      <c r="E64" s="119"/>
      <c r="F64" s="117">
        <f t="shared" ref="F64:M64" si="4">(F62+F7)/F63</f>
        <v>0.72445008239503428</v>
      </c>
      <c r="G64" s="117">
        <f t="shared" si="4"/>
        <v>0.72445008239503428</v>
      </c>
      <c r="H64" s="117">
        <f t="shared" si="4"/>
        <v>0.72445008239503428</v>
      </c>
      <c r="I64" s="117">
        <f t="shared" si="4"/>
        <v>0.72445008239503428</v>
      </c>
      <c r="J64" s="117">
        <f t="shared" si="4"/>
        <v>0.72445008239503428</v>
      </c>
      <c r="K64" s="117">
        <f t="shared" si="4"/>
        <v>0.72445008239503428</v>
      </c>
      <c r="L64" s="117">
        <f t="shared" si="4"/>
        <v>0.72445008239503428</v>
      </c>
      <c r="M64" s="117">
        <f t="shared" si="4"/>
        <v>0.72445008239503428</v>
      </c>
      <c r="N64" s="49"/>
      <c r="O64" s="49" t="s">
        <v>14</v>
      </c>
      <c r="P64" s="49" t="s">
        <v>332</v>
      </c>
      <c r="Q64" s="132" t="s">
        <v>142</v>
      </c>
      <c r="R64" s="49"/>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c r="DB64" s="20"/>
      <c r="DC64" s="20"/>
      <c r="DD64" s="20"/>
      <c r="DE64" s="20"/>
      <c r="DF64" s="20"/>
      <c r="DG64" s="20"/>
      <c r="DH64" s="20"/>
      <c r="DI64" s="20"/>
      <c r="DJ64" s="20"/>
      <c r="DK64" s="20"/>
      <c r="DL64" s="20"/>
      <c r="DM64" s="20"/>
      <c r="DN64" s="20"/>
      <c r="DO64" s="20"/>
      <c r="DP64" s="20"/>
      <c r="DQ64" s="20"/>
      <c r="DR64" s="20"/>
      <c r="DS64" s="20"/>
      <c r="DT64" s="20"/>
      <c r="DU64" s="20"/>
      <c r="DV64" s="20"/>
      <c r="DW64" s="20"/>
      <c r="DX64" s="20"/>
      <c r="DY64" s="20"/>
      <c r="DZ64" s="20"/>
      <c r="EA64" s="20"/>
      <c r="EB64" s="20"/>
      <c r="EC64" s="20"/>
      <c r="ED64" s="20"/>
      <c r="EE64" s="20"/>
      <c r="EF64" s="20"/>
      <c r="EG64" s="20"/>
      <c r="EH64" s="20"/>
      <c r="EI64" s="20"/>
      <c r="EJ64" s="20"/>
      <c r="EK64" s="20"/>
      <c r="EL64" s="20"/>
      <c r="EM64" s="20"/>
      <c r="EN64" s="20"/>
      <c r="EO64" s="20"/>
      <c r="EP64" s="20"/>
      <c r="EQ64" s="20"/>
      <c r="ER64" s="20"/>
      <c r="ES64" s="20"/>
      <c r="ET64" s="20"/>
      <c r="EU64" s="20"/>
      <c r="EV64" s="20"/>
      <c r="EW64" s="20"/>
      <c r="EX64" s="20"/>
      <c r="EY64" s="20"/>
      <c r="EZ64" s="20"/>
      <c r="FA64" s="20"/>
      <c r="FB64" s="20"/>
      <c r="FC64" s="20"/>
      <c r="FD64" s="20"/>
      <c r="FE64" s="20"/>
      <c r="FF64" s="20"/>
      <c r="FG64" s="20"/>
      <c r="FH64" s="20"/>
      <c r="FI64" s="20"/>
      <c r="FJ64" s="20"/>
      <c r="FK64" s="20"/>
      <c r="FL64" s="20"/>
      <c r="FM64" s="20"/>
      <c r="FN64" s="20"/>
      <c r="FO64" s="20"/>
      <c r="FP64" s="20"/>
      <c r="FQ64" s="20"/>
      <c r="FR64" s="20"/>
      <c r="FS64" s="20"/>
      <c r="FT64" s="20"/>
      <c r="FU64" s="20"/>
      <c r="FV64" s="20"/>
      <c r="FW64" s="20"/>
      <c r="FX64" s="20"/>
      <c r="FY64" s="20"/>
      <c r="FZ64" s="20"/>
      <c r="GA64" s="20"/>
      <c r="GB64" s="20"/>
      <c r="GC64" s="20"/>
      <c r="GD64" s="20"/>
      <c r="GE64" s="20"/>
      <c r="GF64" s="20"/>
      <c r="GG64" s="20"/>
      <c r="GH64" s="20"/>
      <c r="GI64" s="20"/>
      <c r="GJ64" s="20"/>
      <c r="GK64" s="20"/>
      <c r="GL64" s="20"/>
      <c r="GM64" s="20"/>
      <c r="GN64" s="20"/>
      <c r="GO64" s="20"/>
      <c r="GP64" s="20"/>
      <c r="GQ64" s="20"/>
      <c r="GR64" s="20"/>
      <c r="GS64" s="20"/>
      <c r="GT64" s="20"/>
      <c r="GU64" s="20"/>
      <c r="GV64" s="20"/>
      <c r="GW64" s="20"/>
      <c r="GX64" s="20"/>
      <c r="GY64" s="20"/>
      <c r="GZ64" s="20"/>
      <c r="HA64" s="20"/>
      <c r="HB64" s="20"/>
      <c r="HC64" s="20"/>
      <c r="HD64" s="20"/>
      <c r="HE64" s="20"/>
      <c r="HF64" s="20"/>
      <c r="HG64" s="20"/>
      <c r="HH64" s="20"/>
      <c r="HI64" s="20"/>
      <c r="HJ64" s="20"/>
      <c r="HK64" s="20"/>
      <c r="HL64" s="20"/>
      <c r="HM64" s="20"/>
      <c r="HN64" s="20"/>
      <c r="HO64" s="20"/>
      <c r="HP64" s="20"/>
      <c r="HQ64" s="20"/>
      <c r="HR64" s="20"/>
      <c r="HS64" s="20"/>
      <c r="HT64" s="20"/>
      <c r="HU64" s="20"/>
      <c r="HV64" s="20"/>
      <c r="HW64" s="20"/>
      <c r="HX64" s="20"/>
      <c r="HY64" s="20"/>
      <c r="HZ64" s="20"/>
      <c r="IA64" s="20"/>
      <c r="IB64" s="20"/>
      <c r="IC64" s="20"/>
      <c r="ID64" s="20"/>
      <c r="IE64" s="20"/>
      <c r="IF64" s="20"/>
      <c r="IG64" s="20"/>
      <c r="IH64" s="20"/>
      <c r="II64" s="20"/>
      <c r="IJ64" s="20"/>
      <c r="IK64" s="20"/>
      <c r="IL64" s="20"/>
      <c r="IM64" s="20"/>
      <c r="IN64" s="20"/>
      <c r="IO64" s="20"/>
      <c r="IP64" s="20"/>
      <c r="IQ64" s="20"/>
      <c r="IR64" s="20"/>
      <c r="IS64" s="20"/>
      <c r="IT64" s="20"/>
      <c r="IU64" s="20"/>
      <c r="IV64" s="20"/>
      <c r="IW64" s="20"/>
      <c r="IX64" s="20"/>
      <c r="IY64" s="20"/>
      <c r="IZ64" s="20"/>
      <c r="JA64" s="20"/>
      <c r="JB64" s="20"/>
      <c r="JC64" s="20"/>
      <c r="JD64" s="20"/>
      <c r="JE64" s="20"/>
      <c r="JF64" s="20"/>
      <c r="JG64" s="20"/>
      <c r="JH64" s="20"/>
      <c r="JI64" s="20"/>
      <c r="JJ64" s="20"/>
      <c r="JK64" s="20"/>
      <c r="JL64" s="20"/>
      <c r="JM64" s="20"/>
      <c r="JN64" s="20"/>
      <c r="JO64" s="20"/>
      <c r="JP64" s="20"/>
      <c r="JQ64" s="20"/>
      <c r="JR64" s="20"/>
      <c r="JS64" s="20"/>
      <c r="JT64" s="20"/>
      <c r="JU64" s="20"/>
      <c r="JV64" s="20"/>
      <c r="JW64" s="20"/>
      <c r="JX64" s="20"/>
      <c r="JY64" s="20"/>
      <c r="JZ64" s="20"/>
      <c r="KA64" s="20"/>
      <c r="KB64" s="20"/>
      <c r="KC64" s="20"/>
      <c r="KD64" s="20"/>
      <c r="KE64" s="20"/>
      <c r="KF64" s="20"/>
      <c r="KG64" s="20"/>
      <c r="KH64" s="20"/>
      <c r="KI64" s="20"/>
      <c r="KJ64" s="20"/>
      <c r="KK64" s="20"/>
    </row>
    <row r="65" spans="1:297" ht="16" x14ac:dyDescent="0.2">
      <c r="A65" s="318"/>
      <c r="B65" s="119" t="s">
        <v>103</v>
      </c>
      <c r="C65" s="119" t="s">
        <v>114</v>
      </c>
      <c r="D65" s="119" t="s">
        <v>111</v>
      </c>
      <c r="E65" s="119" t="s">
        <v>115</v>
      </c>
      <c r="F65" s="137">
        <v>3.7256942929988299E-3</v>
      </c>
      <c r="G65" s="137">
        <v>2.7612917385104558E-3</v>
      </c>
      <c r="H65" s="137">
        <v>3.2048504184839909E-3</v>
      </c>
      <c r="I65" s="137">
        <v>4.1965314941155808E-3</v>
      </c>
      <c r="J65" s="137">
        <v>3.3368618910302522E-3</v>
      </c>
      <c r="K65" s="137">
        <v>2.6678906513677935E-3</v>
      </c>
      <c r="L65" s="137">
        <v>3.058070089746998E-3</v>
      </c>
      <c r="M65" s="137">
        <v>3.3812261696734769E-3</v>
      </c>
      <c r="N65" s="49" t="s">
        <v>68</v>
      </c>
      <c r="O65" s="49" t="s">
        <v>14</v>
      </c>
      <c r="P65" s="49" t="s">
        <v>305</v>
      </c>
      <c r="Q65" s="132"/>
      <c r="R65" s="49"/>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c r="DV65" s="20"/>
      <c r="DW65" s="20"/>
      <c r="DX65" s="20"/>
      <c r="DY65" s="20"/>
      <c r="DZ65" s="20"/>
      <c r="EA65" s="20"/>
      <c r="EB65" s="20"/>
      <c r="EC65" s="20"/>
      <c r="ED65" s="20"/>
      <c r="EE65" s="20"/>
      <c r="EF65" s="20"/>
      <c r="EG65" s="20"/>
      <c r="EH65" s="20"/>
      <c r="EI65" s="20"/>
      <c r="EJ65" s="20"/>
      <c r="EK65" s="20"/>
      <c r="EL65" s="20"/>
      <c r="EM65" s="20"/>
      <c r="EN65" s="20"/>
      <c r="EO65" s="20"/>
      <c r="EP65" s="20"/>
      <c r="EQ65" s="20"/>
      <c r="ER65" s="20"/>
      <c r="ES65" s="20"/>
      <c r="ET65" s="20"/>
      <c r="EU65" s="20"/>
      <c r="EV65" s="20"/>
      <c r="EW65" s="20"/>
      <c r="EX65" s="20"/>
      <c r="EY65" s="20"/>
      <c r="EZ65" s="20"/>
      <c r="FA65" s="20"/>
      <c r="FB65" s="20"/>
      <c r="FC65" s="20"/>
      <c r="FD65" s="20"/>
      <c r="FE65" s="20"/>
      <c r="FF65" s="20"/>
      <c r="FG65" s="20"/>
      <c r="FH65" s="20"/>
      <c r="FI65" s="20"/>
      <c r="FJ65" s="20"/>
      <c r="FK65" s="20"/>
      <c r="FL65" s="20"/>
      <c r="FM65" s="20"/>
      <c r="FN65" s="20"/>
      <c r="FO65" s="20"/>
      <c r="FP65" s="20"/>
      <c r="FQ65" s="20"/>
      <c r="FR65" s="20"/>
      <c r="FS65" s="20"/>
      <c r="FT65" s="20"/>
      <c r="FU65" s="20"/>
      <c r="FV65" s="20"/>
      <c r="FW65" s="20"/>
      <c r="FX65" s="20"/>
      <c r="FY65" s="20"/>
      <c r="FZ65" s="20"/>
      <c r="GA65" s="20"/>
      <c r="GB65" s="20"/>
      <c r="GC65" s="20"/>
      <c r="GD65" s="20"/>
      <c r="GE65" s="20"/>
      <c r="GF65" s="20"/>
      <c r="GG65" s="20"/>
      <c r="GH65" s="20"/>
      <c r="GI65" s="20"/>
      <c r="GJ65" s="20"/>
      <c r="GK65" s="20"/>
      <c r="GL65" s="20"/>
      <c r="GM65" s="20"/>
      <c r="GN65" s="20"/>
      <c r="GO65" s="20"/>
      <c r="GP65" s="20"/>
      <c r="GQ65" s="20"/>
      <c r="GR65" s="20"/>
      <c r="GS65" s="20"/>
      <c r="GT65" s="20"/>
      <c r="GU65" s="20"/>
      <c r="GV65" s="20"/>
      <c r="GW65" s="20"/>
      <c r="GX65" s="20"/>
      <c r="GY65" s="20"/>
      <c r="GZ65" s="20"/>
      <c r="HA65" s="20"/>
      <c r="HB65" s="20"/>
      <c r="HC65" s="20"/>
      <c r="HD65" s="20"/>
      <c r="HE65" s="20"/>
      <c r="HF65" s="20"/>
      <c r="HG65" s="20"/>
      <c r="HH65" s="20"/>
      <c r="HI65" s="20"/>
      <c r="HJ65" s="20"/>
      <c r="HK65" s="20"/>
      <c r="HL65" s="20"/>
      <c r="HM65" s="20"/>
      <c r="HN65" s="20"/>
      <c r="HO65" s="20"/>
      <c r="HP65" s="20"/>
      <c r="HQ65" s="20"/>
      <c r="HR65" s="20"/>
      <c r="HS65" s="20"/>
      <c r="HT65" s="20"/>
      <c r="HU65" s="20"/>
      <c r="HV65" s="20"/>
      <c r="HW65" s="20"/>
      <c r="HX65" s="20"/>
      <c r="HY65" s="20"/>
      <c r="HZ65" s="20"/>
      <c r="IA65" s="20"/>
      <c r="IB65" s="20"/>
      <c r="IC65" s="20"/>
      <c r="ID65" s="20"/>
      <c r="IE65" s="20"/>
      <c r="IF65" s="20"/>
      <c r="IG65" s="20"/>
      <c r="IH65" s="20"/>
      <c r="II65" s="20"/>
      <c r="IJ65" s="20"/>
      <c r="IK65" s="20"/>
      <c r="IL65" s="20"/>
      <c r="IM65" s="20"/>
      <c r="IN65" s="20"/>
      <c r="IO65" s="20"/>
      <c r="IP65" s="20"/>
      <c r="IQ65" s="20"/>
      <c r="IR65" s="20"/>
      <c r="IS65" s="20"/>
      <c r="IT65" s="20"/>
      <c r="IU65" s="20"/>
      <c r="IV65" s="20"/>
      <c r="IW65" s="20"/>
      <c r="IX65" s="20"/>
      <c r="IY65" s="20"/>
      <c r="IZ65" s="20"/>
      <c r="JA65" s="20"/>
      <c r="JB65" s="20"/>
      <c r="JC65" s="20"/>
      <c r="JD65" s="20"/>
      <c r="JE65" s="20"/>
      <c r="JF65" s="20"/>
      <c r="JG65" s="20"/>
      <c r="JH65" s="20"/>
      <c r="JI65" s="20"/>
      <c r="JJ65" s="20"/>
      <c r="JK65" s="20"/>
      <c r="JL65" s="20"/>
      <c r="JM65" s="20"/>
      <c r="JN65" s="20"/>
      <c r="JO65" s="20"/>
      <c r="JP65" s="20"/>
      <c r="JQ65" s="20"/>
      <c r="JR65" s="20"/>
      <c r="JS65" s="20"/>
      <c r="JT65" s="20"/>
      <c r="JU65" s="20"/>
      <c r="JV65" s="20"/>
      <c r="JW65" s="20"/>
      <c r="JX65" s="20"/>
      <c r="JY65" s="20"/>
      <c r="JZ65" s="20"/>
      <c r="KA65" s="20"/>
      <c r="KB65" s="20"/>
      <c r="KC65" s="20"/>
      <c r="KD65" s="20"/>
      <c r="KE65" s="20"/>
      <c r="KF65" s="20"/>
      <c r="KG65" s="20"/>
      <c r="KH65" s="20"/>
      <c r="KI65" s="20"/>
      <c r="KJ65" s="20"/>
      <c r="KK65" s="20"/>
    </row>
    <row r="66" spans="1:297" ht="16" x14ac:dyDescent="0.2">
      <c r="A66" s="318"/>
      <c r="B66" s="119" t="s">
        <v>49</v>
      </c>
      <c r="C66" s="119" t="s">
        <v>114</v>
      </c>
      <c r="D66" s="119" t="s">
        <v>111</v>
      </c>
      <c r="E66" s="119" t="s">
        <v>116</v>
      </c>
      <c r="F66" s="117">
        <v>2.3643520987269014E-2</v>
      </c>
      <c r="G66" s="117">
        <v>3.3374002609103059E-2</v>
      </c>
      <c r="H66" s="117">
        <v>3.0570453094481791E-2</v>
      </c>
      <c r="I66" s="117">
        <v>3.5812439800389645E-2</v>
      </c>
      <c r="J66" s="117">
        <v>3.0787933239320203E-2</v>
      </c>
      <c r="K66" s="117">
        <v>3.0123705555439164E-2</v>
      </c>
      <c r="L66" s="117">
        <v>2.7011188560264476E-2</v>
      </c>
      <c r="M66" s="117">
        <v>3.1862099111123296E-2</v>
      </c>
      <c r="N66" s="49" t="s">
        <v>69</v>
      </c>
      <c r="O66" s="49" t="s">
        <v>14</v>
      </c>
      <c r="P66" s="49" t="s">
        <v>305</v>
      </c>
      <c r="Q66" s="132"/>
      <c r="R66" s="49"/>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c r="DA66" s="20"/>
      <c r="DB66" s="20"/>
      <c r="DC66" s="20"/>
      <c r="DD66" s="20"/>
      <c r="DE66" s="20"/>
      <c r="DF66" s="20"/>
      <c r="DG66" s="20"/>
      <c r="DH66" s="20"/>
      <c r="DI66" s="20"/>
      <c r="DJ66" s="20"/>
      <c r="DK66" s="20"/>
      <c r="DL66" s="20"/>
      <c r="DM66" s="20"/>
      <c r="DN66" s="20"/>
      <c r="DO66" s="20"/>
      <c r="DP66" s="20"/>
      <c r="DQ66" s="20"/>
      <c r="DR66" s="20"/>
      <c r="DS66" s="20"/>
      <c r="DT66" s="20"/>
      <c r="DU66" s="20"/>
      <c r="DV66" s="20"/>
      <c r="DW66" s="20"/>
      <c r="DX66" s="20"/>
      <c r="DY66" s="20"/>
      <c r="DZ66" s="20"/>
      <c r="EA66" s="20"/>
      <c r="EB66" s="20"/>
      <c r="EC66" s="20"/>
      <c r="ED66" s="20"/>
      <c r="EE66" s="20"/>
      <c r="EF66" s="20"/>
      <c r="EG66" s="20"/>
      <c r="EH66" s="20"/>
      <c r="EI66" s="20"/>
      <c r="EJ66" s="20"/>
      <c r="EK66" s="20"/>
      <c r="EL66" s="20"/>
      <c r="EM66" s="20"/>
      <c r="EN66" s="20"/>
      <c r="EO66" s="20"/>
      <c r="EP66" s="20"/>
      <c r="EQ66" s="20"/>
      <c r="ER66" s="20"/>
      <c r="ES66" s="20"/>
      <c r="ET66" s="20"/>
      <c r="EU66" s="20"/>
      <c r="EV66" s="20"/>
      <c r="EW66" s="20"/>
      <c r="EX66" s="20"/>
      <c r="EY66" s="20"/>
      <c r="EZ66" s="20"/>
      <c r="FA66" s="20"/>
      <c r="FB66" s="20"/>
      <c r="FC66" s="20"/>
      <c r="FD66" s="20"/>
      <c r="FE66" s="20"/>
      <c r="FF66" s="20"/>
      <c r="FG66" s="20"/>
      <c r="FH66" s="20"/>
      <c r="FI66" s="20"/>
      <c r="FJ66" s="20"/>
      <c r="FK66" s="20"/>
      <c r="FL66" s="20"/>
      <c r="FM66" s="20"/>
      <c r="FN66" s="20"/>
      <c r="FO66" s="20"/>
      <c r="FP66" s="20"/>
      <c r="FQ66" s="20"/>
      <c r="FR66" s="20"/>
      <c r="FS66" s="20"/>
      <c r="FT66" s="20"/>
      <c r="FU66" s="20"/>
      <c r="FV66" s="20"/>
      <c r="FW66" s="20"/>
      <c r="FX66" s="20"/>
      <c r="FY66" s="20"/>
      <c r="FZ66" s="20"/>
      <c r="GA66" s="20"/>
      <c r="GB66" s="20"/>
      <c r="GC66" s="20"/>
      <c r="GD66" s="20"/>
      <c r="GE66" s="20"/>
      <c r="GF66" s="20"/>
      <c r="GG66" s="20"/>
      <c r="GH66" s="20"/>
      <c r="GI66" s="20"/>
      <c r="GJ66" s="20"/>
      <c r="GK66" s="20"/>
      <c r="GL66" s="20"/>
      <c r="GM66" s="20"/>
      <c r="GN66" s="20"/>
      <c r="GO66" s="20"/>
      <c r="GP66" s="20"/>
      <c r="GQ66" s="20"/>
      <c r="GR66" s="20"/>
      <c r="GS66" s="20"/>
      <c r="GT66" s="20"/>
      <c r="GU66" s="20"/>
      <c r="GV66" s="20"/>
      <c r="GW66" s="20"/>
      <c r="GX66" s="20"/>
      <c r="GY66" s="20"/>
      <c r="GZ66" s="20"/>
      <c r="HA66" s="20"/>
      <c r="HB66" s="20"/>
      <c r="HC66" s="20"/>
      <c r="HD66" s="20"/>
      <c r="HE66" s="20"/>
      <c r="HF66" s="20"/>
      <c r="HG66" s="20"/>
      <c r="HH66" s="20"/>
      <c r="HI66" s="20"/>
      <c r="HJ66" s="20"/>
      <c r="HK66" s="20"/>
      <c r="HL66" s="20"/>
      <c r="HM66" s="20"/>
      <c r="HN66" s="20"/>
      <c r="HO66" s="20"/>
      <c r="HP66" s="20"/>
      <c r="HQ66" s="20"/>
      <c r="HR66" s="20"/>
      <c r="HS66" s="20"/>
      <c r="HT66" s="20"/>
      <c r="HU66" s="20"/>
      <c r="HV66" s="20"/>
      <c r="HW66" s="20"/>
      <c r="HX66" s="20"/>
      <c r="HY66" s="20"/>
      <c r="HZ66" s="20"/>
      <c r="IA66" s="20"/>
      <c r="IB66" s="20"/>
      <c r="IC66" s="20"/>
      <c r="ID66" s="20"/>
      <c r="IE66" s="20"/>
      <c r="IF66" s="20"/>
      <c r="IG66" s="20"/>
      <c r="IH66" s="20"/>
      <c r="II66" s="20"/>
      <c r="IJ66" s="20"/>
      <c r="IK66" s="20"/>
      <c r="IL66" s="20"/>
      <c r="IM66" s="20"/>
      <c r="IN66" s="20"/>
      <c r="IO66" s="20"/>
      <c r="IP66" s="20"/>
      <c r="IQ66" s="20"/>
      <c r="IR66" s="20"/>
      <c r="IS66" s="20"/>
      <c r="IT66" s="20"/>
      <c r="IU66" s="20"/>
      <c r="IV66" s="20"/>
      <c r="IW66" s="20"/>
      <c r="IX66" s="20"/>
      <c r="IY66" s="20"/>
      <c r="IZ66" s="20"/>
      <c r="JA66" s="20"/>
      <c r="JB66" s="20"/>
      <c r="JC66" s="20"/>
      <c r="JD66" s="20"/>
      <c r="JE66" s="20"/>
      <c r="JF66" s="20"/>
      <c r="JG66" s="20"/>
      <c r="JH66" s="20"/>
      <c r="JI66" s="20"/>
      <c r="JJ66" s="20"/>
      <c r="JK66" s="20"/>
      <c r="JL66" s="20"/>
      <c r="JM66" s="20"/>
      <c r="JN66" s="20"/>
      <c r="JO66" s="20"/>
      <c r="JP66" s="20"/>
      <c r="JQ66" s="20"/>
      <c r="JR66" s="20"/>
      <c r="JS66" s="20"/>
      <c r="JT66" s="20"/>
      <c r="JU66" s="20"/>
      <c r="JV66" s="20"/>
      <c r="JW66" s="20"/>
      <c r="JX66" s="20"/>
      <c r="JY66" s="20"/>
      <c r="JZ66" s="20"/>
      <c r="KA66" s="20"/>
      <c r="KB66" s="20"/>
      <c r="KC66" s="20"/>
      <c r="KD66" s="20"/>
      <c r="KE66" s="20"/>
      <c r="KF66" s="20"/>
      <c r="KG66" s="20"/>
      <c r="KH66" s="20"/>
      <c r="KI66" s="20"/>
      <c r="KJ66" s="20"/>
      <c r="KK66" s="20"/>
    </row>
    <row r="67" spans="1:297" ht="16" x14ac:dyDescent="0.2">
      <c r="A67" s="318"/>
      <c r="B67" s="119" t="s">
        <v>50</v>
      </c>
      <c r="C67" s="119" t="s">
        <v>114</v>
      </c>
      <c r="D67" s="119" t="s">
        <v>111</v>
      </c>
      <c r="E67" s="119" t="s">
        <v>117</v>
      </c>
      <c r="F67" s="137">
        <v>0.60856222692615203</v>
      </c>
      <c r="G67" s="137">
        <v>0.60333261812161854</v>
      </c>
      <c r="H67" s="137">
        <v>0.6126844262541471</v>
      </c>
      <c r="I67" s="137">
        <v>0.61834427126322766</v>
      </c>
      <c r="J67" s="137">
        <v>0.62337847297023175</v>
      </c>
      <c r="K67" s="137">
        <v>0.62669564754335116</v>
      </c>
      <c r="L67" s="137">
        <v>0.57889629385056318</v>
      </c>
      <c r="M67" s="137">
        <v>0.61566039747804102</v>
      </c>
      <c r="N67" s="49" t="s">
        <v>70</v>
      </c>
      <c r="O67" s="49" t="s">
        <v>14</v>
      </c>
      <c r="P67" s="49" t="s">
        <v>332</v>
      </c>
      <c r="Q67" s="132"/>
      <c r="R67" s="49"/>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c r="DB67" s="20"/>
      <c r="DC67" s="20"/>
      <c r="DD67" s="20"/>
      <c r="DE67" s="20"/>
      <c r="DF67" s="20"/>
      <c r="DG67" s="20"/>
      <c r="DH67" s="20"/>
      <c r="DI67" s="20"/>
      <c r="DJ67" s="20"/>
      <c r="DK67" s="20"/>
      <c r="DL67" s="20"/>
      <c r="DM67" s="20"/>
      <c r="DN67" s="20"/>
      <c r="DO67" s="20"/>
      <c r="DP67" s="20"/>
      <c r="DQ67" s="20"/>
      <c r="DR67" s="20"/>
      <c r="DS67" s="20"/>
      <c r="DT67" s="20"/>
      <c r="DU67" s="20"/>
      <c r="DV67" s="20"/>
      <c r="DW67" s="20"/>
      <c r="DX67" s="20"/>
      <c r="DY67" s="20"/>
      <c r="DZ67" s="20"/>
      <c r="EA67" s="20"/>
      <c r="EB67" s="20"/>
      <c r="EC67" s="20"/>
      <c r="ED67" s="20"/>
      <c r="EE67" s="20"/>
      <c r="EF67" s="20"/>
      <c r="EG67" s="20"/>
      <c r="EH67" s="20"/>
      <c r="EI67" s="20"/>
      <c r="EJ67" s="20"/>
      <c r="EK67" s="20"/>
      <c r="EL67" s="20"/>
      <c r="EM67" s="20"/>
      <c r="EN67" s="20"/>
      <c r="EO67" s="20"/>
      <c r="EP67" s="20"/>
      <c r="EQ67" s="20"/>
      <c r="ER67" s="20"/>
      <c r="ES67" s="20"/>
      <c r="ET67" s="20"/>
      <c r="EU67" s="20"/>
      <c r="EV67" s="20"/>
      <c r="EW67" s="20"/>
      <c r="EX67" s="20"/>
      <c r="EY67" s="20"/>
      <c r="EZ67" s="20"/>
      <c r="FA67" s="20"/>
      <c r="FB67" s="20"/>
      <c r="FC67" s="20"/>
      <c r="FD67" s="20"/>
      <c r="FE67" s="20"/>
      <c r="FF67" s="20"/>
      <c r="FG67" s="20"/>
      <c r="FH67" s="20"/>
      <c r="FI67" s="20"/>
      <c r="FJ67" s="20"/>
      <c r="FK67" s="20"/>
      <c r="FL67" s="20"/>
      <c r="FM67" s="20"/>
      <c r="FN67" s="20"/>
      <c r="FO67" s="20"/>
      <c r="FP67" s="20"/>
      <c r="FQ67" s="20"/>
      <c r="FR67" s="20"/>
      <c r="FS67" s="20"/>
      <c r="FT67" s="20"/>
      <c r="FU67" s="20"/>
      <c r="FV67" s="20"/>
      <c r="FW67" s="20"/>
      <c r="FX67" s="20"/>
      <c r="FY67" s="20"/>
      <c r="FZ67" s="20"/>
      <c r="GA67" s="20"/>
      <c r="GB67" s="20"/>
      <c r="GC67" s="20"/>
      <c r="GD67" s="20"/>
      <c r="GE67" s="20"/>
      <c r="GF67" s="20"/>
      <c r="GG67" s="20"/>
      <c r="GH67" s="20"/>
      <c r="GI67" s="20"/>
      <c r="GJ67" s="20"/>
      <c r="GK67" s="20"/>
      <c r="GL67" s="20"/>
      <c r="GM67" s="20"/>
      <c r="GN67" s="20"/>
      <c r="GO67" s="20"/>
      <c r="GP67" s="20"/>
      <c r="GQ67" s="20"/>
      <c r="GR67" s="20"/>
      <c r="GS67" s="20"/>
      <c r="GT67" s="20"/>
      <c r="GU67" s="20"/>
      <c r="GV67" s="20"/>
      <c r="GW67" s="20"/>
      <c r="GX67" s="20"/>
      <c r="GY67" s="20"/>
      <c r="GZ67" s="20"/>
      <c r="HA67" s="20"/>
      <c r="HB67" s="20"/>
      <c r="HC67" s="20"/>
      <c r="HD67" s="20"/>
      <c r="HE67" s="20"/>
      <c r="HF67" s="20"/>
      <c r="HG67" s="20"/>
      <c r="HH67" s="20"/>
      <c r="HI67" s="20"/>
      <c r="HJ67" s="20"/>
      <c r="HK67" s="20"/>
      <c r="HL67" s="20"/>
      <c r="HM67" s="20"/>
      <c r="HN67" s="20"/>
      <c r="HO67" s="20"/>
      <c r="HP67" s="20"/>
      <c r="HQ67" s="20"/>
      <c r="HR67" s="20"/>
      <c r="HS67" s="20"/>
      <c r="HT67" s="20"/>
      <c r="HU67" s="20"/>
      <c r="HV67" s="20"/>
      <c r="HW67" s="20"/>
      <c r="HX67" s="20"/>
      <c r="HY67" s="20"/>
      <c r="HZ67" s="20"/>
      <c r="IA67" s="20"/>
      <c r="IB67" s="20"/>
      <c r="IC67" s="20"/>
      <c r="ID67" s="20"/>
      <c r="IE67" s="20"/>
      <c r="IF67" s="20"/>
      <c r="IG67" s="20"/>
      <c r="IH67" s="20"/>
      <c r="II67" s="20"/>
      <c r="IJ67" s="20"/>
      <c r="IK67" s="20"/>
      <c r="IL67" s="20"/>
      <c r="IM67" s="20"/>
      <c r="IN67" s="20"/>
      <c r="IO67" s="20"/>
      <c r="IP67" s="20"/>
      <c r="IQ67" s="20"/>
      <c r="IR67" s="20"/>
      <c r="IS67" s="20"/>
      <c r="IT67" s="20"/>
      <c r="IU67" s="20"/>
      <c r="IV67" s="20"/>
      <c r="IW67" s="20"/>
      <c r="IX67" s="20"/>
      <c r="IY67" s="20"/>
      <c r="IZ67" s="20"/>
      <c r="JA67" s="20"/>
      <c r="JB67" s="20"/>
      <c r="JC67" s="20"/>
      <c r="JD67" s="20"/>
      <c r="JE67" s="20"/>
      <c r="JF67" s="20"/>
      <c r="JG67" s="20"/>
      <c r="JH67" s="20"/>
      <c r="JI67" s="20"/>
      <c r="JJ67" s="20"/>
      <c r="JK67" s="20"/>
      <c r="JL67" s="20"/>
      <c r="JM67" s="20"/>
      <c r="JN67" s="20"/>
      <c r="JO67" s="20"/>
      <c r="JP67" s="20"/>
      <c r="JQ67" s="20"/>
      <c r="JR67" s="20"/>
      <c r="JS67" s="20"/>
      <c r="JT67" s="20"/>
      <c r="JU67" s="20"/>
      <c r="JV67" s="20"/>
      <c r="JW67" s="20"/>
      <c r="JX67" s="20"/>
      <c r="JY67" s="20"/>
      <c r="JZ67" s="20"/>
      <c r="KA67" s="20"/>
      <c r="KB67" s="20"/>
      <c r="KC67" s="20"/>
      <c r="KD67" s="20"/>
      <c r="KE67" s="20"/>
      <c r="KF67" s="20"/>
      <c r="KG67" s="20"/>
      <c r="KH67" s="20"/>
      <c r="KI67" s="20"/>
      <c r="KJ67" s="20"/>
      <c r="KK67" s="20"/>
    </row>
    <row r="68" spans="1:297" ht="16" x14ac:dyDescent="0.2">
      <c r="A68" s="318"/>
      <c r="B68" s="119" t="s">
        <v>51</v>
      </c>
      <c r="C68" s="119" t="s">
        <v>114</v>
      </c>
      <c r="D68" s="119" t="s">
        <v>111</v>
      </c>
      <c r="E68" s="119" t="s">
        <v>118</v>
      </c>
      <c r="F68" s="117">
        <v>0.36406855779358038</v>
      </c>
      <c r="G68" s="117">
        <v>0.36053208753076821</v>
      </c>
      <c r="H68" s="117">
        <v>0.35354027023288731</v>
      </c>
      <c r="I68" s="117">
        <v>0.34164675744226736</v>
      </c>
      <c r="J68" s="117">
        <v>0.34249673189941798</v>
      </c>
      <c r="K68" s="117">
        <v>0.34051275624984195</v>
      </c>
      <c r="L68" s="117">
        <v>0.39103444749942551</v>
      </c>
      <c r="M68" s="117">
        <v>0.34909627724116243</v>
      </c>
      <c r="N68" s="49" t="s">
        <v>71</v>
      </c>
      <c r="O68" s="49" t="s">
        <v>14</v>
      </c>
      <c r="P68" s="49" t="s">
        <v>332</v>
      </c>
      <c r="Q68" s="132"/>
      <c r="R68" s="49"/>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c r="DB68" s="20"/>
      <c r="DC68" s="20"/>
      <c r="DD68" s="20"/>
      <c r="DE68" s="20"/>
      <c r="DF68" s="20"/>
      <c r="DG68" s="20"/>
      <c r="DH68" s="20"/>
      <c r="DI68" s="20"/>
      <c r="DJ68" s="20"/>
      <c r="DK68" s="20"/>
      <c r="DL68" s="20"/>
      <c r="DM68" s="20"/>
      <c r="DN68" s="20"/>
      <c r="DO68" s="20"/>
      <c r="DP68" s="20"/>
      <c r="DQ68" s="20"/>
      <c r="DR68" s="20"/>
      <c r="DS68" s="20"/>
      <c r="DT68" s="20"/>
      <c r="DU68" s="20"/>
      <c r="DV68" s="20"/>
      <c r="DW68" s="20"/>
      <c r="DX68" s="20"/>
      <c r="DY68" s="20"/>
      <c r="DZ68" s="20"/>
      <c r="EA68" s="20"/>
      <c r="EB68" s="20"/>
      <c r="EC68" s="20"/>
      <c r="ED68" s="20"/>
      <c r="EE68" s="20"/>
      <c r="EF68" s="20"/>
      <c r="EG68" s="20"/>
      <c r="EH68" s="20"/>
      <c r="EI68" s="20"/>
      <c r="EJ68" s="20"/>
      <c r="EK68" s="20"/>
      <c r="EL68" s="20"/>
      <c r="EM68" s="20"/>
      <c r="EN68" s="20"/>
      <c r="EO68" s="20"/>
      <c r="EP68" s="20"/>
      <c r="EQ68" s="20"/>
      <c r="ER68" s="20"/>
      <c r="ES68" s="20"/>
      <c r="ET68" s="20"/>
      <c r="EU68" s="20"/>
      <c r="EV68" s="20"/>
      <c r="EW68" s="20"/>
      <c r="EX68" s="20"/>
      <c r="EY68" s="20"/>
      <c r="EZ68" s="20"/>
      <c r="FA68" s="20"/>
      <c r="FB68" s="20"/>
      <c r="FC68" s="20"/>
      <c r="FD68" s="20"/>
      <c r="FE68" s="20"/>
      <c r="FF68" s="20"/>
      <c r="FG68" s="20"/>
      <c r="FH68" s="20"/>
      <c r="FI68" s="20"/>
      <c r="FJ68" s="20"/>
      <c r="FK68" s="20"/>
      <c r="FL68" s="20"/>
      <c r="FM68" s="20"/>
      <c r="FN68" s="20"/>
      <c r="FO68" s="20"/>
      <c r="FP68" s="20"/>
      <c r="FQ68" s="20"/>
      <c r="FR68" s="20"/>
      <c r="FS68" s="20"/>
      <c r="FT68" s="20"/>
      <c r="FU68" s="20"/>
      <c r="FV68" s="20"/>
      <c r="FW68" s="20"/>
      <c r="FX68" s="20"/>
      <c r="FY68" s="20"/>
      <c r="FZ68" s="20"/>
      <c r="GA68" s="20"/>
      <c r="GB68" s="20"/>
      <c r="GC68" s="20"/>
      <c r="GD68" s="20"/>
      <c r="GE68" s="20"/>
      <c r="GF68" s="20"/>
      <c r="GG68" s="20"/>
      <c r="GH68" s="20"/>
      <c r="GI68" s="20"/>
      <c r="GJ68" s="20"/>
      <c r="GK68" s="20"/>
      <c r="GL68" s="20"/>
      <c r="GM68" s="20"/>
      <c r="GN68" s="20"/>
      <c r="GO68" s="20"/>
      <c r="GP68" s="20"/>
      <c r="GQ68" s="20"/>
      <c r="GR68" s="20"/>
      <c r="GS68" s="20"/>
      <c r="GT68" s="20"/>
      <c r="GU68" s="20"/>
      <c r="GV68" s="20"/>
      <c r="GW68" s="20"/>
      <c r="GX68" s="20"/>
      <c r="GY68" s="20"/>
      <c r="GZ68" s="20"/>
      <c r="HA68" s="20"/>
      <c r="HB68" s="20"/>
      <c r="HC68" s="20"/>
      <c r="HD68" s="20"/>
      <c r="HE68" s="20"/>
      <c r="HF68" s="20"/>
      <c r="HG68" s="20"/>
      <c r="HH68" s="20"/>
      <c r="HI68" s="20"/>
      <c r="HJ68" s="20"/>
      <c r="HK68" s="20"/>
      <c r="HL68" s="20"/>
      <c r="HM68" s="20"/>
      <c r="HN68" s="20"/>
      <c r="HO68" s="20"/>
      <c r="HP68" s="20"/>
      <c r="HQ68" s="20"/>
      <c r="HR68" s="20"/>
      <c r="HS68" s="20"/>
      <c r="HT68" s="20"/>
      <c r="HU68" s="20"/>
      <c r="HV68" s="20"/>
      <c r="HW68" s="20"/>
      <c r="HX68" s="20"/>
      <c r="HY68" s="20"/>
      <c r="HZ68" s="20"/>
      <c r="IA68" s="20"/>
      <c r="IB68" s="20"/>
      <c r="IC68" s="20"/>
      <c r="ID68" s="20"/>
      <c r="IE68" s="20"/>
      <c r="IF68" s="20"/>
      <c r="IG68" s="20"/>
      <c r="IH68" s="20"/>
      <c r="II68" s="20"/>
      <c r="IJ68" s="20"/>
      <c r="IK68" s="20"/>
      <c r="IL68" s="20"/>
      <c r="IM68" s="20"/>
      <c r="IN68" s="20"/>
      <c r="IO68" s="20"/>
      <c r="IP68" s="20"/>
      <c r="IQ68" s="20"/>
      <c r="IR68" s="20"/>
      <c r="IS68" s="20"/>
      <c r="IT68" s="20"/>
      <c r="IU68" s="20"/>
      <c r="IV68" s="20"/>
      <c r="IW68" s="20"/>
      <c r="IX68" s="20"/>
      <c r="IY68" s="20"/>
      <c r="IZ68" s="20"/>
      <c r="JA68" s="20"/>
      <c r="JB68" s="20"/>
      <c r="JC68" s="20"/>
      <c r="JD68" s="20"/>
      <c r="JE68" s="20"/>
      <c r="JF68" s="20"/>
      <c r="JG68" s="20"/>
      <c r="JH68" s="20"/>
      <c r="JI68" s="20"/>
      <c r="JJ68" s="20"/>
      <c r="JK68" s="20"/>
      <c r="JL68" s="20"/>
      <c r="JM68" s="20"/>
      <c r="JN68" s="20"/>
      <c r="JO68" s="20"/>
      <c r="JP68" s="20"/>
      <c r="JQ68" s="20"/>
      <c r="JR68" s="20"/>
      <c r="JS68" s="20"/>
      <c r="JT68" s="20"/>
      <c r="JU68" s="20"/>
      <c r="JV68" s="20"/>
      <c r="JW68" s="20"/>
      <c r="JX68" s="20"/>
      <c r="JY68" s="20"/>
      <c r="JZ68" s="20"/>
      <c r="KA68" s="20"/>
      <c r="KB68" s="20"/>
      <c r="KC68" s="20"/>
      <c r="KD68" s="20"/>
      <c r="KE68" s="20"/>
      <c r="KF68" s="20"/>
      <c r="KG68" s="20"/>
      <c r="KH68" s="20"/>
      <c r="KI68" s="20"/>
      <c r="KJ68" s="20"/>
      <c r="KK68" s="20"/>
    </row>
    <row r="69" spans="1:297" ht="16" x14ac:dyDescent="0.2">
      <c r="A69" s="318"/>
      <c r="B69" s="119" t="s">
        <v>36</v>
      </c>
      <c r="C69" s="119" t="s">
        <v>114</v>
      </c>
      <c r="D69" s="119" t="s">
        <v>111</v>
      </c>
      <c r="E69" s="119" t="s">
        <v>127</v>
      </c>
      <c r="F69" s="133">
        <v>9.9999999999999995E-21</v>
      </c>
      <c r="G69" s="133">
        <v>9.9999999999999995E-21</v>
      </c>
      <c r="H69" s="133">
        <v>9.9999999999999995E-21</v>
      </c>
      <c r="I69" s="133">
        <v>9.9999999999999995E-21</v>
      </c>
      <c r="J69" s="133">
        <v>9.9999999999999995E-21</v>
      </c>
      <c r="K69" s="133">
        <v>9.9999999999999995E-21</v>
      </c>
      <c r="L69" s="133">
        <v>9.9999999999999995E-21</v>
      </c>
      <c r="M69" s="133">
        <v>9.9999999999999995E-21</v>
      </c>
      <c r="N69" s="49" t="s">
        <v>128</v>
      </c>
      <c r="O69" s="49" t="s">
        <v>14</v>
      </c>
      <c r="P69" s="49" t="s">
        <v>14</v>
      </c>
      <c r="Q69" s="132"/>
      <c r="R69" s="49"/>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c r="DA69" s="20"/>
      <c r="DB69" s="20"/>
      <c r="DC69" s="20"/>
      <c r="DD69" s="20"/>
      <c r="DE69" s="20"/>
      <c r="DF69" s="20"/>
      <c r="DG69" s="20"/>
      <c r="DH69" s="20"/>
      <c r="DI69" s="20"/>
      <c r="DJ69" s="20"/>
      <c r="DK69" s="20"/>
      <c r="DL69" s="20"/>
      <c r="DM69" s="20"/>
      <c r="DN69" s="20"/>
      <c r="DO69" s="20"/>
      <c r="DP69" s="20"/>
      <c r="DQ69" s="20"/>
      <c r="DR69" s="20"/>
      <c r="DS69" s="20"/>
      <c r="DT69" s="20"/>
      <c r="DU69" s="20"/>
      <c r="DV69" s="20"/>
      <c r="DW69" s="20"/>
      <c r="DX69" s="20"/>
      <c r="DY69" s="20"/>
      <c r="DZ69" s="20"/>
      <c r="EA69" s="20"/>
      <c r="EB69" s="20"/>
      <c r="EC69" s="20"/>
      <c r="ED69" s="20"/>
      <c r="EE69" s="20"/>
      <c r="EF69" s="20"/>
      <c r="EG69" s="20"/>
      <c r="EH69" s="20"/>
      <c r="EI69" s="20"/>
      <c r="EJ69" s="20"/>
      <c r="EK69" s="20"/>
      <c r="EL69" s="20"/>
      <c r="EM69" s="20"/>
      <c r="EN69" s="20"/>
      <c r="EO69" s="20"/>
      <c r="EP69" s="20"/>
      <c r="EQ69" s="20"/>
      <c r="ER69" s="20"/>
      <c r="ES69" s="20"/>
      <c r="ET69" s="20"/>
      <c r="EU69" s="20"/>
      <c r="EV69" s="20"/>
      <c r="EW69" s="20"/>
      <c r="EX69" s="20"/>
      <c r="EY69" s="20"/>
      <c r="EZ69" s="20"/>
      <c r="FA69" s="20"/>
      <c r="FB69" s="20"/>
      <c r="FC69" s="20"/>
      <c r="FD69" s="20"/>
      <c r="FE69" s="20"/>
      <c r="FF69" s="20"/>
      <c r="FG69" s="20"/>
      <c r="FH69" s="20"/>
      <c r="FI69" s="20"/>
      <c r="FJ69" s="20"/>
      <c r="FK69" s="20"/>
      <c r="FL69" s="20"/>
      <c r="FM69" s="20"/>
      <c r="FN69" s="20"/>
      <c r="FO69" s="20"/>
      <c r="FP69" s="20"/>
      <c r="FQ69" s="20"/>
      <c r="FR69" s="20"/>
      <c r="FS69" s="20"/>
      <c r="FT69" s="20"/>
      <c r="FU69" s="20"/>
      <c r="FV69" s="20"/>
      <c r="FW69" s="20"/>
      <c r="FX69" s="20"/>
      <c r="FY69" s="20"/>
      <c r="FZ69" s="20"/>
      <c r="GA69" s="20"/>
      <c r="GB69" s="20"/>
      <c r="GC69" s="20"/>
      <c r="GD69" s="20"/>
      <c r="GE69" s="20"/>
      <c r="GF69" s="20"/>
      <c r="GG69" s="20"/>
      <c r="GH69" s="20"/>
      <c r="GI69" s="20"/>
      <c r="GJ69" s="20"/>
      <c r="GK69" s="20"/>
      <c r="GL69" s="20"/>
      <c r="GM69" s="20"/>
      <c r="GN69" s="20"/>
      <c r="GO69" s="20"/>
      <c r="GP69" s="20"/>
      <c r="GQ69" s="20"/>
      <c r="GR69" s="20"/>
      <c r="GS69" s="20"/>
      <c r="GT69" s="20"/>
      <c r="GU69" s="20"/>
      <c r="GV69" s="20"/>
      <c r="GW69" s="20"/>
      <c r="GX69" s="20"/>
      <c r="GY69" s="20"/>
      <c r="GZ69" s="20"/>
      <c r="HA69" s="20"/>
      <c r="HB69" s="20"/>
      <c r="HC69" s="20"/>
      <c r="HD69" s="20"/>
      <c r="HE69" s="20"/>
      <c r="HF69" s="20"/>
      <c r="HG69" s="20"/>
      <c r="HH69" s="20"/>
      <c r="HI69" s="20"/>
      <c r="HJ69" s="20"/>
      <c r="HK69" s="20"/>
      <c r="HL69" s="20"/>
      <c r="HM69" s="20"/>
      <c r="HN69" s="20"/>
      <c r="HO69" s="20"/>
      <c r="HP69" s="20"/>
      <c r="HQ69" s="20"/>
      <c r="HR69" s="20"/>
      <c r="HS69" s="20"/>
      <c r="HT69" s="20"/>
      <c r="HU69" s="20"/>
      <c r="HV69" s="20"/>
      <c r="HW69" s="20"/>
      <c r="HX69" s="20"/>
      <c r="HY69" s="20"/>
      <c r="HZ69" s="20"/>
      <c r="IA69" s="20"/>
      <c r="IB69" s="20"/>
      <c r="IC69" s="20"/>
      <c r="ID69" s="20"/>
      <c r="IE69" s="20"/>
      <c r="IF69" s="20"/>
      <c r="IG69" s="20"/>
      <c r="IH69" s="20"/>
      <c r="II69" s="20"/>
      <c r="IJ69" s="20"/>
      <c r="IK69" s="20"/>
      <c r="IL69" s="20"/>
      <c r="IM69" s="20"/>
      <c r="IN69" s="20"/>
      <c r="IO69" s="20"/>
      <c r="IP69" s="20"/>
      <c r="IQ69" s="20"/>
      <c r="IR69" s="20"/>
      <c r="IS69" s="20"/>
      <c r="IT69" s="20"/>
      <c r="IU69" s="20"/>
      <c r="IV69" s="20"/>
      <c r="IW69" s="20"/>
      <c r="IX69" s="20"/>
      <c r="IY69" s="20"/>
      <c r="IZ69" s="20"/>
      <c r="JA69" s="20"/>
      <c r="JB69" s="20"/>
      <c r="JC69" s="20"/>
      <c r="JD69" s="20"/>
      <c r="JE69" s="20"/>
      <c r="JF69" s="20"/>
      <c r="JG69" s="20"/>
      <c r="JH69" s="20"/>
      <c r="JI69" s="20"/>
      <c r="JJ69" s="20"/>
      <c r="JK69" s="20"/>
      <c r="JL69" s="20"/>
      <c r="JM69" s="20"/>
      <c r="JN69" s="20"/>
      <c r="JO69" s="20"/>
      <c r="JP69" s="20"/>
      <c r="JQ69" s="20"/>
      <c r="JR69" s="20"/>
      <c r="JS69" s="20"/>
      <c r="JT69" s="20"/>
      <c r="JU69" s="20"/>
      <c r="JV69" s="20"/>
      <c r="JW69" s="20"/>
      <c r="JX69" s="20"/>
      <c r="JY69" s="20"/>
      <c r="JZ69" s="20"/>
      <c r="KA69" s="20"/>
      <c r="KB69" s="20"/>
      <c r="KC69" s="20"/>
      <c r="KD69" s="20"/>
      <c r="KE69" s="20"/>
      <c r="KF69" s="20"/>
      <c r="KG69" s="20"/>
      <c r="KH69" s="20"/>
      <c r="KI69" s="20"/>
      <c r="KJ69" s="20"/>
      <c r="KK69" s="20"/>
    </row>
    <row r="70" spans="1:297" ht="16" x14ac:dyDescent="0.2">
      <c r="A70" s="318"/>
      <c r="B70" s="119" t="s">
        <v>104</v>
      </c>
      <c r="C70" s="119"/>
      <c r="D70" s="119" t="s">
        <v>111</v>
      </c>
      <c r="E70" s="119"/>
      <c r="F70" s="117">
        <v>0.13612718723744019</v>
      </c>
      <c r="G70" s="117">
        <v>7.6415365873249624E-2</v>
      </c>
      <c r="H70" s="117">
        <v>9.4887390641913899E-2</v>
      </c>
      <c r="I70" s="117">
        <v>0.10488976242915614</v>
      </c>
      <c r="J70" s="117">
        <v>9.7784085685615182E-2</v>
      </c>
      <c r="K70" s="117">
        <v>8.1358974858747074E-2</v>
      </c>
      <c r="L70" s="117">
        <v>0.1017008808012575</v>
      </c>
      <c r="M70" s="117">
        <v>9.5939476276258873E-2</v>
      </c>
      <c r="N70" s="49" t="s">
        <v>73</v>
      </c>
      <c r="O70" s="49" t="s">
        <v>14</v>
      </c>
      <c r="P70" s="49" t="s">
        <v>72</v>
      </c>
      <c r="Q70" s="132"/>
      <c r="R70" s="49"/>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c r="DB70" s="20"/>
      <c r="DC70" s="20"/>
      <c r="DD70" s="20"/>
      <c r="DE70" s="20"/>
      <c r="DF70" s="20"/>
      <c r="DG70" s="20"/>
      <c r="DH70" s="20"/>
      <c r="DI70" s="20"/>
      <c r="DJ70" s="20"/>
      <c r="DK70" s="20"/>
      <c r="DL70" s="20"/>
      <c r="DM70" s="20"/>
      <c r="DN70" s="20"/>
      <c r="DO70" s="20"/>
      <c r="DP70" s="20"/>
      <c r="DQ70" s="20"/>
      <c r="DR70" s="20"/>
      <c r="DS70" s="20"/>
      <c r="DT70" s="20"/>
      <c r="DU70" s="20"/>
      <c r="DV70" s="20"/>
      <c r="DW70" s="20"/>
      <c r="DX70" s="20"/>
      <c r="DY70" s="20"/>
      <c r="DZ70" s="20"/>
      <c r="EA70" s="20"/>
      <c r="EB70" s="20"/>
      <c r="EC70" s="20"/>
      <c r="ED70" s="20"/>
      <c r="EE70" s="20"/>
      <c r="EF70" s="20"/>
      <c r="EG70" s="20"/>
      <c r="EH70" s="20"/>
      <c r="EI70" s="20"/>
      <c r="EJ70" s="20"/>
      <c r="EK70" s="20"/>
      <c r="EL70" s="20"/>
      <c r="EM70" s="20"/>
      <c r="EN70" s="20"/>
      <c r="EO70" s="20"/>
      <c r="EP70" s="20"/>
      <c r="EQ70" s="20"/>
      <c r="ER70" s="20"/>
      <c r="ES70" s="20"/>
      <c r="ET70" s="20"/>
      <c r="EU70" s="20"/>
      <c r="EV70" s="20"/>
      <c r="EW70" s="20"/>
      <c r="EX70" s="20"/>
      <c r="EY70" s="20"/>
      <c r="EZ70" s="20"/>
      <c r="FA70" s="20"/>
      <c r="FB70" s="20"/>
      <c r="FC70" s="20"/>
      <c r="FD70" s="20"/>
      <c r="FE70" s="20"/>
      <c r="FF70" s="20"/>
      <c r="FG70" s="20"/>
      <c r="FH70" s="20"/>
      <c r="FI70" s="20"/>
      <c r="FJ70" s="20"/>
      <c r="FK70" s="20"/>
      <c r="FL70" s="20"/>
      <c r="FM70" s="20"/>
      <c r="FN70" s="20"/>
      <c r="FO70" s="20"/>
      <c r="FP70" s="20"/>
      <c r="FQ70" s="20"/>
      <c r="FR70" s="20"/>
      <c r="FS70" s="20"/>
      <c r="FT70" s="20"/>
      <c r="FU70" s="20"/>
      <c r="FV70" s="20"/>
      <c r="FW70" s="20"/>
      <c r="FX70" s="20"/>
      <c r="FY70" s="20"/>
      <c r="FZ70" s="20"/>
      <c r="GA70" s="20"/>
      <c r="GB70" s="20"/>
      <c r="GC70" s="20"/>
      <c r="GD70" s="20"/>
      <c r="GE70" s="20"/>
      <c r="GF70" s="20"/>
      <c r="GG70" s="20"/>
      <c r="GH70" s="20"/>
      <c r="GI70" s="20"/>
      <c r="GJ70" s="20"/>
      <c r="GK70" s="20"/>
      <c r="GL70" s="20"/>
      <c r="GM70" s="20"/>
      <c r="GN70" s="20"/>
      <c r="GO70" s="20"/>
      <c r="GP70" s="20"/>
      <c r="GQ70" s="20"/>
      <c r="GR70" s="20"/>
      <c r="GS70" s="20"/>
      <c r="GT70" s="20"/>
      <c r="GU70" s="20"/>
      <c r="GV70" s="20"/>
      <c r="GW70" s="20"/>
      <c r="GX70" s="20"/>
      <c r="GY70" s="20"/>
      <c r="GZ70" s="20"/>
      <c r="HA70" s="20"/>
      <c r="HB70" s="20"/>
      <c r="HC70" s="20"/>
      <c r="HD70" s="20"/>
      <c r="HE70" s="20"/>
      <c r="HF70" s="20"/>
      <c r="HG70" s="20"/>
      <c r="HH70" s="20"/>
      <c r="HI70" s="20"/>
      <c r="HJ70" s="20"/>
      <c r="HK70" s="20"/>
      <c r="HL70" s="20"/>
      <c r="HM70" s="20"/>
      <c r="HN70" s="20"/>
      <c r="HO70" s="20"/>
      <c r="HP70" s="20"/>
      <c r="HQ70" s="20"/>
      <c r="HR70" s="20"/>
      <c r="HS70" s="20"/>
      <c r="HT70" s="20"/>
      <c r="HU70" s="20"/>
      <c r="HV70" s="20"/>
      <c r="HW70" s="20"/>
      <c r="HX70" s="20"/>
      <c r="HY70" s="20"/>
      <c r="HZ70" s="20"/>
      <c r="IA70" s="20"/>
      <c r="IB70" s="20"/>
      <c r="IC70" s="20"/>
      <c r="ID70" s="20"/>
      <c r="IE70" s="20"/>
      <c r="IF70" s="20"/>
      <c r="IG70" s="20"/>
      <c r="IH70" s="20"/>
      <c r="II70" s="20"/>
      <c r="IJ70" s="20"/>
      <c r="IK70" s="20"/>
      <c r="IL70" s="20"/>
      <c r="IM70" s="20"/>
      <c r="IN70" s="20"/>
      <c r="IO70" s="20"/>
      <c r="IP70" s="20"/>
      <c r="IQ70" s="20"/>
      <c r="IR70" s="20"/>
      <c r="IS70" s="20"/>
      <c r="IT70" s="20"/>
      <c r="IU70" s="20"/>
      <c r="IV70" s="20"/>
      <c r="IW70" s="20"/>
      <c r="IX70" s="20"/>
      <c r="IY70" s="20"/>
      <c r="IZ70" s="20"/>
      <c r="JA70" s="20"/>
      <c r="JB70" s="20"/>
      <c r="JC70" s="20"/>
      <c r="JD70" s="20"/>
      <c r="JE70" s="20"/>
      <c r="JF70" s="20"/>
      <c r="JG70" s="20"/>
      <c r="JH70" s="20"/>
      <c r="JI70" s="20"/>
      <c r="JJ70" s="20"/>
      <c r="JK70" s="20"/>
      <c r="JL70" s="20"/>
      <c r="JM70" s="20"/>
      <c r="JN70" s="20"/>
      <c r="JO70" s="20"/>
      <c r="JP70" s="20"/>
      <c r="JQ70" s="20"/>
      <c r="JR70" s="20"/>
      <c r="JS70" s="20"/>
      <c r="JT70" s="20"/>
      <c r="JU70" s="20"/>
      <c r="JV70" s="20"/>
      <c r="JW70" s="20"/>
      <c r="JX70" s="20"/>
      <c r="JY70" s="20"/>
      <c r="JZ70" s="20"/>
      <c r="KA70" s="20"/>
      <c r="KB70" s="20"/>
      <c r="KC70" s="20"/>
      <c r="KD70" s="20"/>
      <c r="KE70" s="20"/>
      <c r="KF70" s="20"/>
      <c r="KG70" s="20"/>
      <c r="KH70" s="20"/>
      <c r="KI70" s="20"/>
      <c r="KJ70" s="20"/>
      <c r="KK70" s="20"/>
    </row>
    <row r="71" spans="1:297" ht="16" x14ac:dyDescent="0.2">
      <c r="A71" s="318"/>
      <c r="B71" s="119" t="s">
        <v>52</v>
      </c>
      <c r="C71" s="119"/>
      <c r="D71" s="119" t="s">
        <v>111</v>
      </c>
      <c r="E71" s="119"/>
      <c r="F71" s="117">
        <v>0.86387281276255978</v>
      </c>
      <c r="G71" s="117">
        <v>0.9235846341267504</v>
      </c>
      <c r="H71" s="117">
        <v>0.90511260935808613</v>
      </c>
      <c r="I71" s="117">
        <v>0.89511023757084385</v>
      </c>
      <c r="J71" s="117">
        <v>0.90221591431438486</v>
      </c>
      <c r="K71" s="117">
        <v>0.9186410251412529</v>
      </c>
      <c r="L71" s="117">
        <v>0.8982991191987425</v>
      </c>
      <c r="M71" s="117">
        <v>0.90406052372374113</v>
      </c>
      <c r="N71" s="49" t="s">
        <v>74</v>
      </c>
      <c r="O71" s="49" t="s">
        <v>14</v>
      </c>
      <c r="P71" s="49" t="s">
        <v>72</v>
      </c>
      <c r="Q71" s="132"/>
      <c r="R71" s="49"/>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c r="DA71" s="20"/>
      <c r="DB71" s="20"/>
      <c r="DC71" s="20"/>
      <c r="DD71" s="20"/>
      <c r="DE71" s="20"/>
      <c r="DF71" s="20"/>
      <c r="DG71" s="20"/>
      <c r="DH71" s="20"/>
      <c r="DI71" s="20"/>
      <c r="DJ71" s="20"/>
      <c r="DK71" s="20"/>
      <c r="DL71" s="20"/>
      <c r="DM71" s="20"/>
      <c r="DN71" s="20"/>
      <c r="DO71" s="20"/>
      <c r="DP71" s="20"/>
      <c r="DQ71" s="20"/>
      <c r="DR71" s="20"/>
      <c r="DS71" s="20"/>
      <c r="DT71" s="20"/>
      <c r="DU71" s="20"/>
      <c r="DV71" s="20"/>
      <c r="DW71" s="20"/>
      <c r="DX71" s="20"/>
      <c r="DY71" s="20"/>
      <c r="DZ71" s="20"/>
      <c r="EA71" s="20"/>
      <c r="EB71" s="20"/>
      <c r="EC71" s="20"/>
      <c r="ED71" s="20"/>
      <c r="EE71" s="20"/>
      <c r="EF71" s="20"/>
      <c r="EG71" s="20"/>
      <c r="EH71" s="20"/>
      <c r="EI71" s="20"/>
      <c r="EJ71" s="20"/>
      <c r="EK71" s="20"/>
      <c r="EL71" s="20"/>
      <c r="EM71" s="20"/>
      <c r="EN71" s="20"/>
      <c r="EO71" s="20"/>
      <c r="EP71" s="20"/>
      <c r="EQ71" s="20"/>
      <c r="ER71" s="20"/>
      <c r="ES71" s="20"/>
      <c r="ET71" s="20"/>
      <c r="EU71" s="20"/>
      <c r="EV71" s="20"/>
      <c r="EW71" s="20"/>
      <c r="EX71" s="20"/>
      <c r="EY71" s="20"/>
      <c r="EZ71" s="20"/>
      <c r="FA71" s="20"/>
      <c r="FB71" s="20"/>
      <c r="FC71" s="20"/>
      <c r="FD71" s="20"/>
      <c r="FE71" s="20"/>
      <c r="FF71" s="20"/>
      <c r="FG71" s="20"/>
      <c r="FH71" s="20"/>
      <c r="FI71" s="20"/>
      <c r="FJ71" s="20"/>
      <c r="FK71" s="20"/>
      <c r="FL71" s="20"/>
      <c r="FM71" s="20"/>
      <c r="FN71" s="20"/>
      <c r="FO71" s="20"/>
      <c r="FP71" s="20"/>
      <c r="FQ71" s="20"/>
      <c r="FR71" s="20"/>
      <c r="FS71" s="20"/>
      <c r="FT71" s="20"/>
      <c r="FU71" s="20"/>
      <c r="FV71" s="20"/>
      <c r="FW71" s="20"/>
      <c r="FX71" s="20"/>
      <c r="FY71" s="20"/>
      <c r="FZ71" s="20"/>
      <c r="GA71" s="20"/>
      <c r="GB71" s="20"/>
      <c r="GC71" s="20"/>
      <c r="GD71" s="20"/>
      <c r="GE71" s="20"/>
      <c r="GF71" s="20"/>
      <c r="GG71" s="20"/>
      <c r="GH71" s="20"/>
      <c r="GI71" s="20"/>
      <c r="GJ71" s="20"/>
      <c r="GK71" s="20"/>
      <c r="GL71" s="20"/>
      <c r="GM71" s="20"/>
      <c r="GN71" s="20"/>
      <c r="GO71" s="20"/>
      <c r="GP71" s="20"/>
      <c r="GQ71" s="20"/>
      <c r="GR71" s="20"/>
      <c r="GS71" s="20"/>
      <c r="GT71" s="20"/>
      <c r="GU71" s="20"/>
      <c r="GV71" s="20"/>
      <c r="GW71" s="20"/>
      <c r="GX71" s="20"/>
      <c r="GY71" s="20"/>
      <c r="GZ71" s="20"/>
      <c r="HA71" s="20"/>
      <c r="HB71" s="20"/>
      <c r="HC71" s="20"/>
      <c r="HD71" s="20"/>
      <c r="HE71" s="20"/>
      <c r="HF71" s="20"/>
      <c r="HG71" s="20"/>
      <c r="HH71" s="20"/>
      <c r="HI71" s="20"/>
      <c r="HJ71" s="20"/>
      <c r="HK71" s="20"/>
      <c r="HL71" s="20"/>
      <c r="HM71" s="20"/>
      <c r="HN71" s="20"/>
      <c r="HO71" s="20"/>
      <c r="HP71" s="20"/>
      <c r="HQ71" s="20"/>
      <c r="HR71" s="20"/>
      <c r="HS71" s="20"/>
      <c r="HT71" s="20"/>
      <c r="HU71" s="20"/>
      <c r="HV71" s="20"/>
      <c r="HW71" s="20"/>
      <c r="HX71" s="20"/>
      <c r="HY71" s="20"/>
      <c r="HZ71" s="20"/>
      <c r="IA71" s="20"/>
      <c r="IB71" s="20"/>
      <c r="IC71" s="20"/>
      <c r="ID71" s="20"/>
      <c r="IE71" s="20"/>
      <c r="IF71" s="20"/>
      <c r="IG71" s="20"/>
      <c r="IH71" s="20"/>
      <c r="II71" s="20"/>
      <c r="IJ71" s="20"/>
      <c r="IK71" s="20"/>
      <c r="IL71" s="20"/>
      <c r="IM71" s="20"/>
      <c r="IN71" s="20"/>
      <c r="IO71" s="20"/>
      <c r="IP71" s="20"/>
      <c r="IQ71" s="20"/>
      <c r="IR71" s="20"/>
      <c r="IS71" s="20"/>
      <c r="IT71" s="20"/>
      <c r="IU71" s="20"/>
      <c r="IV71" s="20"/>
      <c r="IW71" s="20"/>
      <c r="IX71" s="20"/>
      <c r="IY71" s="20"/>
      <c r="IZ71" s="20"/>
      <c r="JA71" s="20"/>
      <c r="JB71" s="20"/>
      <c r="JC71" s="20"/>
      <c r="JD71" s="20"/>
      <c r="JE71" s="20"/>
      <c r="JF71" s="20"/>
      <c r="JG71" s="20"/>
      <c r="JH71" s="20"/>
      <c r="JI71" s="20"/>
      <c r="JJ71" s="20"/>
      <c r="JK71" s="20"/>
      <c r="JL71" s="20"/>
      <c r="JM71" s="20"/>
      <c r="JN71" s="20"/>
      <c r="JO71" s="20"/>
      <c r="JP71" s="20"/>
      <c r="JQ71" s="20"/>
      <c r="JR71" s="20"/>
      <c r="JS71" s="20"/>
      <c r="JT71" s="20"/>
      <c r="JU71" s="20"/>
      <c r="JV71" s="20"/>
      <c r="JW71" s="20"/>
      <c r="JX71" s="20"/>
      <c r="JY71" s="20"/>
      <c r="JZ71" s="20"/>
      <c r="KA71" s="20"/>
      <c r="KB71" s="20"/>
      <c r="KC71" s="20"/>
      <c r="KD71" s="20"/>
      <c r="KE71" s="20"/>
      <c r="KF71" s="20"/>
      <c r="KG71" s="20"/>
      <c r="KH71" s="20"/>
      <c r="KI71" s="20"/>
      <c r="KJ71" s="20"/>
      <c r="KK71" s="20"/>
    </row>
    <row r="72" spans="1:297" ht="16" x14ac:dyDescent="0.2">
      <c r="A72" s="318"/>
      <c r="B72" s="119" t="s">
        <v>53</v>
      </c>
      <c r="C72" s="119" t="s">
        <v>119</v>
      </c>
      <c r="D72" s="119" t="s">
        <v>111</v>
      </c>
      <c r="E72" s="119"/>
      <c r="F72" s="117">
        <v>285.14999999999998</v>
      </c>
      <c r="G72" s="117">
        <v>285.14999999999998</v>
      </c>
      <c r="H72" s="117">
        <v>285.14999999999998</v>
      </c>
      <c r="I72" s="117">
        <v>285.14999999999998</v>
      </c>
      <c r="J72" s="117">
        <v>285.14999999999998</v>
      </c>
      <c r="K72" s="117">
        <v>285.14999999999998</v>
      </c>
      <c r="L72" s="117">
        <v>285.14999999999998</v>
      </c>
      <c r="M72" s="117">
        <v>285.14999999999998</v>
      </c>
      <c r="N72" s="49" t="s">
        <v>75</v>
      </c>
      <c r="O72" s="49" t="s">
        <v>76</v>
      </c>
      <c r="P72" s="49" t="s">
        <v>332</v>
      </c>
      <c r="Q72" s="132"/>
      <c r="R72" s="49"/>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c r="CJ72" s="20"/>
      <c r="CK72" s="20"/>
      <c r="CL72" s="20"/>
      <c r="CM72" s="20"/>
      <c r="CN72" s="20"/>
      <c r="CO72" s="20"/>
      <c r="CP72" s="20"/>
      <c r="CQ72" s="20"/>
      <c r="CR72" s="20"/>
      <c r="CS72" s="20"/>
      <c r="CT72" s="20"/>
      <c r="CU72" s="20"/>
      <c r="CV72" s="20"/>
      <c r="CW72" s="20"/>
      <c r="CX72" s="20"/>
      <c r="CY72" s="20"/>
      <c r="CZ72" s="20"/>
      <c r="DA72" s="20"/>
      <c r="DB72" s="20"/>
      <c r="DC72" s="20"/>
      <c r="DD72" s="20"/>
      <c r="DE72" s="20"/>
      <c r="DF72" s="20"/>
      <c r="DG72" s="20"/>
      <c r="DH72" s="20"/>
      <c r="DI72" s="20"/>
      <c r="DJ72" s="20"/>
      <c r="DK72" s="20"/>
      <c r="DL72" s="20"/>
      <c r="DM72" s="20"/>
      <c r="DN72" s="20"/>
      <c r="DO72" s="20"/>
      <c r="DP72" s="20"/>
      <c r="DQ72" s="20"/>
      <c r="DR72" s="20"/>
      <c r="DS72" s="20"/>
      <c r="DT72" s="20"/>
      <c r="DU72" s="20"/>
      <c r="DV72" s="20"/>
      <c r="DW72" s="20"/>
      <c r="DX72" s="20"/>
      <c r="DY72" s="20"/>
      <c r="DZ72" s="20"/>
      <c r="EA72" s="20"/>
      <c r="EB72" s="20"/>
      <c r="EC72" s="20"/>
      <c r="ED72" s="20"/>
      <c r="EE72" s="20"/>
      <c r="EF72" s="20"/>
      <c r="EG72" s="20"/>
      <c r="EH72" s="20"/>
      <c r="EI72" s="20"/>
      <c r="EJ72" s="20"/>
      <c r="EK72" s="20"/>
      <c r="EL72" s="20"/>
      <c r="EM72" s="20"/>
      <c r="EN72" s="20"/>
      <c r="EO72" s="20"/>
      <c r="EP72" s="20"/>
      <c r="EQ72" s="20"/>
      <c r="ER72" s="20"/>
      <c r="ES72" s="20"/>
      <c r="ET72" s="20"/>
      <c r="EU72" s="20"/>
      <c r="EV72" s="20"/>
      <c r="EW72" s="20"/>
      <c r="EX72" s="20"/>
      <c r="EY72" s="20"/>
      <c r="EZ72" s="20"/>
      <c r="FA72" s="20"/>
      <c r="FB72" s="20"/>
      <c r="FC72" s="20"/>
      <c r="FD72" s="20"/>
      <c r="FE72" s="20"/>
      <c r="FF72" s="20"/>
      <c r="FG72" s="20"/>
      <c r="FH72" s="20"/>
      <c r="FI72" s="20"/>
      <c r="FJ72" s="20"/>
      <c r="FK72" s="20"/>
      <c r="FL72" s="20"/>
      <c r="FM72" s="20"/>
      <c r="FN72" s="20"/>
      <c r="FO72" s="20"/>
      <c r="FP72" s="20"/>
      <c r="FQ72" s="20"/>
      <c r="FR72" s="20"/>
      <c r="FS72" s="20"/>
      <c r="FT72" s="20"/>
      <c r="FU72" s="20"/>
      <c r="FV72" s="20"/>
      <c r="FW72" s="20"/>
      <c r="FX72" s="20"/>
      <c r="FY72" s="20"/>
      <c r="FZ72" s="20"/>
      <c r="GA72" s="20"/>
      <c r="GB72" s="20"/>
      <c r="GC72" s="20"/>
      <c r="GD72" s="20"/>
      <c r="GE72" s="20"/>
      <c r="GF72" s="20"/>
      <c r="GG72" s="20"/>
      <c r="GH72" s="20"/>
      <c r="GI72" s="20"/>
      <c r="GJ72" s="20"/>
      <c r="GK72" s="20"/>
      <c r="GL72" s="20"/>
      <c r="GM72" s="20"/>
      <c r="GN72" s="20"/>
      <c r="GO72" s="20"/>
      <c r="GP72" s="20"/>
      <c r="GQ72" s="20"/>
      <c r="GR72" s="20"/>
      <c r="GS72" s="20"/>
      <c r="GT72" s="20"/>
      <c r="GU72" s="20"/>
      <c r="GV72" s="20"/>
      <c r="GW72" s="20"/>
      <c r="GX72" s="20"/>
      <c r="GY72" s="20"/>
      <c r="GZ72" s="20"/>
      <c r="HA72" s="20"/>
      <c r="HB72" s="20"/>
      <c r="HC72" s="20"/>
      <c r="HD72" s="20"/>
      <c r="HE72" s="20"/>
      <c r="HF72" s="20"/>
      <c r="HG72" s="20"/>
      <c r="HH72" s="20"/>
      <c r="HI72" s="20"/>
      <c r="HJ72" s="20"/>
      <c r="HK72" s="20"/>
      <c r="HL72" s="20"/>
      <c r="HM72" s="20"/>
      <c r="HN72" s="20"/>
      <c r="HO72" s="20"/>
      <c r="HP72" s="20"/>
      <c r="HQ72" s="20"/>
      <c r="HR72" s="20"/>
      <c r="HS72" s="20"/>
      <c r="HT72" s="20"/>
      <c r="HU72" s="20"/>
      <c r="HV72" s="20"/>
      <c r="HW72" s="20"/>
      <c r="HX72" s="20"/>
      <c r="HY72" s="20"/>
      <c r="HZ72" s="20"/>
      <c r="IA72" s="20"/>
      <c r="IB72" s="20"/>
      <c r="IC72" s="20"/>
      <c r="ID72" s="20"/>
      <c r="IE72" s="20"/>
      <c r="IF72" s="20"/>
      <c r="IG72" s="20"/>
      <c r="IH72" s="20"/>
      <c r="II72" s="20"/>
      <c r="IJ72" s="20"/>
      <c r="IK72" s="20"/>
      <c r="IL72" s="20"/>
      <c r="IM72" s="20"/>
      <c r="IN72" s="20"/>
      <c r="IO72" s="20"/>
      <c r="IP72" s="20"/>
      <c r="IQ72" s="20"/>
      <c r="IR72" s="20"/>
      <c r="IS72" s="20"/>
      <c r="IT72" s="20"/>
      <c r="IU72" s="20"/>
      <c r="IV72" s="20"/>
      <c r="IW72" s="20"/>
      <c r="IX72" s="20"/>
      <c r="IY72" s="20"/>
      <c r="IZ72" s="20"/>
      <c r="JA72" s="20"/>
      <c r="JB72" s="20"/>
      <c r="JC72" s="20"/>
      <c r="JD72" s="20"/>
      <c r="JE72" s="20"/>
      <c r="JF72" s="20"/>
      <c r="JG72" s="20"/>
      <c r="JH72" s="20"/>
      <c r="JI72" s="20"/>
      <c r="JJ72" s="20"/>
      <c r="JK72" s="20"/>
      <c r="JL72" s="20"/>
      <c r="JM72" s="20"/>
      <c r="JN72" s="20"/>
      <c r="JO72" s="20"/>
      <c r="JP72" s="20"/>
      <c r="JQ72" s="20"/>
      <c r="JR72" s="20"/>
      <c r="JS72" s="20"/>
      <c r="JT72" s="20"/>
      <c r="JU72" s="20"/>
      <c r="JV72" s="20"/>
      <c r="JW72" s="20"/>
      <c r="JX72" s="20"/>
      <c r="JY72" s="20"/>
      <c r="JZ72" s="20"/>
      <c r="KA72" s="20"/>
      <c r="KB72" s="20"/>
      <c r="KC72" s="20"/>
      <c r="KD72" s="20"/>
      <c r="KE72" s="20"/>
      <c r="KF72" s="20"/>
      <c r="KG72" s="20"/>
      <c r="KH72" s="20"/>
      <c r="KI72" s="20"/>
      <c r="KJ72" s="20"/>
      <c r="KK72" s="20"/>
    </row>
    <row r="73" spans="1:297" ht="16" x14ac:dyDescent="0.2">
      <c r="A73" s="318"/>
      <c r="B73" s="119" t="s">
        <v>54</v>
      </c>
      <c r="C73" s="119" t="s">
        <v>120</v>
      </c>
      <c r="D73" s="119" t="s">
        <v>111</v>
      </c>
      <c r="E73" s="119"/>
      <c r="F73" s="117">
        <v>3</v>
      </c>
      <c r="G73" s="117">
        <v>3</v>
      </c>
      <c r="H73" s="117">
        <v>3</v>
      </c>
      <c r="I73" s="117">
        <v>3</v>
      </c>
      <c r="J73" s="117">
        <v>3</v>
      </c>
      <c r="K73" s="117">
        <v>3</v>
      </c>
      <c r="L73" s="117">
        <v>3</v>
      </c>
      <c r="M73" s="117">
        <v>3</v>
      </c>
      <c r="N73" s="49" t="s">
        <v>77</v>
      </c>
      <c r="O73" s="49" t="s">
        <v>78</v>
      </c>
      <c r="P73" s="49" t="s">
        <v>332</v>
      </c>
      <c r="Q73" s="132"/>
      <c r="R73" s="49"/>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c r="CL73" s="20"/>
      <c r="CM73" s="20"/>
      <c r="CN73" s="20"/>
      <c r="CO73" s="20"/>
      <c r="CP73" s="20"/>
      <c r="CQ73" s="20"/>
      <c r="CR73" s="20"/>
      <c r="CS73" s="20"/>
      <c r="CT73" s="20"/>
      <c r="CU73" s="20"/>
      <c r="CV73" s="20"/>
      <c r="CW73" s="20"/>
      <c r="CX73" s="20"/>
      <c r="CY73" s="20"/>
      <c r="CZ73" s="20"/>
      <c r="DA73" s="20"/>
      <c r="DB73" s="20"/>
      <c r="DC73" s="20"/>
      <c r="DD73" s="20"/>
      <c r="DE73" s="20"/>
      <c r="DF73" s="20"/>
      <c r="DG73" s="20"/>
      <c r="DH73" s="20"/>
      <c r="DI73" s="20"/>
      <c r="DJ73" s="20"/>
      <c r="DK73" s="20"/>
      <c r="DL73" s="20"/>
      <c r="DM73" s="20"/>
      <c r="DN73" s="20"/>
      <c r="DO73" s="20"/>
      <c r="DP73" s="20"/>
      <c r="DQ73" s="20"/>
      <c r="DR73" s="20"/>
      <c r="DS73" s="20"/>
      <c r="DT73" s="20"/>
      <c r="DU73" s="20"/>
      <c r="DV73" s="20"/>
      <c r="DW73" s="20"/>
      <c r="DX73" s="20"/>
      <c r="DY73" s="20"/>
      <c r="DZ73" s="20"/>
      <c r="EA73" s="20"/>
      <c r="EB73" s="20"/>
      <c r="EC73" s="20"/>
      <c r="ED73" s="20"/>
      <c r="EE73" s="20"/>
      <c r="EF73" s="20"/>
      <c r="EG73" s="20"/>
      <c r="EH73" s="20"/>
      <c r="EI73" s="20"/>
      <c r="EJ73" s="20"/>
      <c r="EK73" s="20"/>
      <c r="EL73" s="20"/>
      <c r="EM73" s="20"/>
      <c r="EN73" s="20"/>
      <c r="EO73" s="20"/>
      <c r="EP73" s="20"/>
      <c r="EQ73" s="20"/>
      <c r="ER73" s="20"/>
      <c r="ES73" s="20"/>
      <c r="ET73" s="20"/>
      <c r="EU73" s="20"/>
      <c r="EV73" s="20"/>
      <c r="EW73" s="20"/>
      <c r="EX73" s="20"/>
      <c r="EY73" s="20"/>
      <c r="EZ73" s="20"/>
      <c r="FA73" s="20"/>
      <c r="FB73" s="20"/>
      <c r="FC73" s="20"/>
      <c r="FD73" s="20"/>
      <c r="FE73" s="20"/>
      <c r="FF73" s="20"/>
      <c r="FG73" s="20"/>
      <c r="FH73" s="20"/>
      <c r="FI73" s="20"/>
      <c r="FJ73" s="20"/>
      <c r="FK73" s="20"/>
      <c r="FL73" s="20"/>
      <c r="FM73" s="20"/>
      <c r="FN73" s="20"/>
      <c r="FO73" s="20"/>
      <c r="FP73" s="20"/>
      <c r="FQ73" s="20"/>
      <c r="FR73" s="20"/>
      <c r="FS73" s="20"/>
      <c r="FT73" s="20"/>
      <c r="FU73" s="20"/>
      <c r="FV73" s="20"/>
      <c r="FW73" s="20"/>
      <c r="FX73" s="20"/>
      <c r="FY73" s="20"/>
      <c r="FZ73" s="20"/>
      <c r="GA73" s="20"/>
      <c r="GB73" s="20"/>
      <c r="GC73" s="20"/>
      <c r="GD73" s="20"/>
      <c r="GE73" s="20"/>
      <c r="GF73" s="20"/>
      <c r="GG73" s="20"/>
      <c r="GH73" s="20"/>
      <c r="GI73" s="20"/>
      <c r="GJ73" s="20"/>
      <c r="GK73" s="20"/>
      <c r="GL73" s="20"/>
      <c r="GM73" s="20"/>
      <c r="GN73" s="20"/>
      <c r="GO73" s="20"/>
      <c r="GP73" s="20"/>
      <c r="GQ73" s="20"/>
      <c r="GR73" s="20"/>
      <c r="GS73" s="20"/>
      <c r="GT73" s="20"/>
      <c r="GU73" s="20"/>
      <c r="GV73" s="20"/>
      <c r="GW73" s="20"/>
      <c r="GX73" s="20"/>
      <c r="GY73" s="20"/>
      <c r="GZ73" s="20"/>
      <c r="HA73" s="20"/>
      <c r="HB73" s="20"/>
      <c r="HC73" s="20"/>
      <c r="HD73" s="20"/>
      <c r="HE73" s="20"/>
      <c r="HF73" s="20"/>
      <c r="HG73" s="20"/>
      <c r="HH73" s="20"/>
      <c r="HI73" s="20"/>
      <c r="HJ73" s="20"/>
      <c r="HK73" s="20"/>
      <c r="HL73" s="20"/>
      <c r="HM73" s="20"/>
      <c r="HN73" s="20"/>
      <c r="HO73" s="20"/>
      <c r="HP73" s="20"/>
      <c r="HQ73" s="20"/>
      <c r="HR73" s="20"/>
      <c r="HS73" s="20"/>
      <c r="HT73" s="20"/>
      <c r="HU73" s="20"/>
      <c r="HV73" s="20"/>
      <c r="HW73" s="20"/>
      <c r="HX73" s="20"/>
      <c r="HY73" s="20"/>
      <c r="HZ73" s="20"/>
      <c r="IA73" s="20"/>
      <c r="IB73" s="20"/>
      <c r="IC73" s="20"/>
      <c r="ID73" s="20"/>
      <c r="IE73" s="20"/>
      <c r="IF73" s="20"/>
      <c r="IG73" s="20"/>
      <c r="IH73" s="20"/>
      <c r="II73" s="20"/>
      <c r="IJ73" s="20"/>
      <c r="IK73" s="20"/>
      <c r="IL73" s="20"/>
      <c r="IM73" s="20"/>
      <c r="IN73" s="20"/>
      <c r="IO73" s="20"/>
      <c r="IP73" s="20"/>
      <c r="IQ73" s="20"/>
      <c r="IR73" s="20"/>
      <c r="IS73" s="20"/>
      <c r="IT73" s="20"/>
      <c r="IU73" s="20"/>
      <c r="IV73" s="20"/>
      <c r="IW73" s="20"/>
      <c r="IX73" s="20"/>
      <c r="IY73" s="20"/>
      <c r="IZ73" s="20"/>
      <c r="JA73" s="20"/>
      <c r="JB73" s="20"/>
      <c r="JC73" s="20"/>
      <c r="JD73" s="20"/>
      <c r="JE73" s="20"/>
      <c r="JF73" s="20"/>
      <c r="JG73" s="20"/>
      <c r="JH73" s="20"/>
      <c r="JI73" s="20"/>
      <c r="JJ73" s="20"/>
      <c r="JK73" s="20"/>
      <c r="JL73" s="20"/>
      <c r="JM73" s="20"/>
      <c r="JN73" s="20"/>
      <c r="JO73" s="20"/>
      <c r="JP73" s="20"/>
      <c r="JQ73" s="20"/>
      <c r="JR73" s="20"/>
      <c r="JS73" s="20"/>
      <c r="JT73" s="20"/>
      <c r="JU73" s="20"/>
      <c r="JV73" s="20"/>
      <c r="JW73" s="20"/>
      <c r="JX73" s="20"/>
      <c r="JY73" s="20"/>
      <c r="JZ73" s="20"/>
      <c r="KA73" s="20"/>
      <c r="KB73" s="20"/>
      <c r="KC73" s="20"/>
      <c r="KD73" s="20"/>
      <c r="KE73" s="20"/>
      <c r="KF73" s="20"/>
      <c r="KG73" s="20"/>
      <c r="KH73" s="20"/>
      <c r="KI73" s="20"/>
      <c r="KJ73" s="20"/>
      <c r="KK73" s="20"/>
    </row>
    <row r="74" spans="1:297" ht="16" x14ac:dyDescent="0.2">
      <c r="A74" s="318"/>
      <c r="B74" s="119" t="s">
        <v>55</v>
      </c>
      <c r="C74" s="119"/>
      <c r="D74" s="119" t="s">
        <v>111</v>
      </c>
      <c r="E74" s="119"/>
      <c r="F74" s="117">
        <v>2.219685438863521E-8</v>
      </c>
      <c r="G74" s="117">
        <v>2.219685438863521E-8</v>
      </c>
      <c r="H74" s="117">
        <v>2.219685438863521E-8</v>
      </c>
      <c r="I74" s="117">
        <v>2.219685438863521E-8</v>
      </c>
      <c r="J74" s="117">
        <v>2.219685438863521E-8</v>
      </c>
      <c r="K74" s="117">
        <v>2.219685438863521E-8</v>
      </c>
      <c r="L74" s="117">
        <v>2.219685438863521E-8</v>
      </c>
      <c r="M74" s="117">
        <v>2.219685438863521E-8</v>
      </c>
      <c r="N74" s="49" t="s">
        <v>79</v>
      </c>
      <c r="O74" s="49" t="s">
        <v>78</v>
      </c>
      <c r="P74" s="49" t="s">
        <v>332</v>
      </c>
      <c r="Q74" s="132"/>
      <c r="R74" s="49"/>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c r="CI74" s="20"/>
      <c r="CJ74" s="20"/>
      <c r="CK74" s="20"/>
      <c r="CL74" s="20"/>
      <c r="CM74" s="20"/>
      <c r="CN74" s="20"/>
      <c r="CO74" s="20"/>
      <c r="CP74" s="20"/>
      <c r="CQ74" s="20"/>
      <c r="CR74" s="20"/>
      <c r="CS74" s="20"/>
      <c r="CT74" s="20"/>
      <c r="CU74" s="20"/>
      <c r="CV74" s="20"/>
      <c r="CW74" s="20"/>
      <c r="CX74" s="20"/>
      <c r="CY74" s="20"/>
      <c r="CZ74" s="20"/>
      <c r="DA74" s="20"/>
      <c r="DB74" s="20"/>
      <c r="DC74" s="20"/>
      <c r="DD74" s="20"/>
      <c r="DE74" s="20"/>
      <c r="DF74" s="20"/>
      <c r="DG74" s="20"/>
      <c r="DH74" s="20"/>
      <c r="DI74" s="20"/>
      <c r="DJ74" s="20"/>
      <c r="DK74" s="20"/>
      <c r="DL74" s="20"/>
      <c r="DM74" s="20"/>
      <c r="DN74" s="20"/>
      <c r="DO74" s="20"/>
      <c r="DP74" s="20"/>
      <c r="DQ74" s="20"/>
      <c r="DR74" s="20"/>
      <c r="DS74" s="20"/>
      <c r="DT74" s="20"/>
      <c r="DU74" s="20"/>
      <c r="DV74" s="20"/>
      <c r="DW74" s="20"/>
      <c r="DX74" s="20"/>
      <c r="DY74" s="20"/>
      <c r="DZ74" s="20"/>
      <c r="EA74" s="20"/>
      <c r="EB74" s="20"/>
      <c r="EC74" s="20"/>
      <c r="ED74" s="20"/>
      <c r="EE74" s="20"/>
      <c r="EF74" s="20"/>
      <c r="EG74" s="20"/>
      <c r="EH74" s="20"/>
      <c r="EI74" s="20"/>
      <c r="EJ74" s="20"/>
      <c r="EK74" s="20"/>
      <c r="EL74" s="20"/>
      <c r="EM74" s="20"/>
      <c r="EN74" s="20"/>
      <c r="EO74" s="20"/>
      <c r="EP74" s="20"/>
      <c r="EQ74" s="20"/>
      <c r="ER74" s="20"/>
      <c r="ES74" s="20"/>
      <c r="ET74" s="20"/>
      <c r="EU74" s="20"/>
      <c r="EV74" s="20"/>
      <c r="EW74" s="20"/>
      <c r="EX74" s="20"/>
      <c r="EY74" s="20"/>
      <c r="EZ74" s="20"/>
      <c r="FA74" s="20"/>
      <c r="FB74" s="20"/>
      <c r="FC74" s="20"/>
      <c r="FD74" s="20"/>
      <c r="FE74" s="20"/>
      <c r="FF74" s="20"/>
      <c r="FG74" s="20"/>
      <c r="FH74" s="20"/>
      <c r="FI74" s="20"/>
      <c r="FJ74" s="20"/>
      <c r="FK74" s="20"/>
      <c r="FL74" s="20"/>
      <c r="FM74" s="20"/>
      <c r="FN74" s="20"/>
      <c r="FO74" s="20"/>
      <c r="FP74" s="20"/>
      <c r="FQ74" s="20"/>
      <c r="FR74" s="20"/>
      <c r="FS74" s="20"/>
      <c r="FT74" s="20"/>
      <c r="FU74" s="20"/>
      <c r="FV74" s="20"/>
      <c r="FW74" s="20"/>
      <c r="FX74" s="20"/>
      <c r="FY74" s="20"/>
      <c r="FZ74" s="20"/>
      <c r="GA74" s="20"/>
      <c r="GB74" s="20"/>
      <c r="GC74" s="20"/>
      <c r="GD74" s="20"/>
      <c r="GE74" s="20"/>
      <c r="GF74" s="20"/>
      <c r="GG74" s="20"/>
      <c r="GH74" s="20"/>
      <c r="GI74" s="20"/>
      <c r="GJ74" s="20"/>
      <c r="GK74" s="20"/>
      <c r="GL74" s="20"/>
      <c r="GM74" s="20"/>
      <c r="GN74" s="20"/>
      <c r="GO74" s="20"/>
      <c r="GP74" s="20"/>
      <c r="GQ74" s="20"/>
      <c r="GR74" s="20"/>
      <c r="GS74" s="20"/>
      <c r="GT74" s="20"/>
      <c r="GU74" s="20"/>
      <c r="GV74" s="20"/>
      <c r="GW74" s="20"/>
      <c r="GX74" s="20"/>
      <c r="GY74" s="20"/>
      <c r="GZ74" s="20"/>
      <c r="HA74" s="20"/>
      <c r="HB74" s="20"/>
      <c r="HC74" s="20"/>
      <c r="HD74" s="20"/>
      <c r="HE74" s="20"/>
      <c r="HF74" s="20"/>
      <c r="HG74" s="20"/>
      <c r="HH74" s="20"/>
      <c r="HI74" s="20"/>
      <c r="HJ74" s="20"/>
      <c r="HK74" s="20"/>
      <c r="HL74" s="20"/>
      <c r="HM74" s="20"/>
      <c r="HN74" s="20"/>
      <c r="HO74" s="20"/>
      <c r="HP74" s="20"/>
      <c r="HQ74" s="20"/>
      <c r="HR74" s="20"/>
      <c r="HS74" s="20"/>
      <c r="HT74" s="20"/>
      <c r="HU74" s="20"/>
      <c r="HV74" s="20"/>
      <c r="HW74" s="20"/>
      <c r="HX74" s="20"/>
      <c r="HY74" s="20"/>
      <c r="HZ74" s="20"/>
      <c r="IA74" s="20"/>
      <c r="IB74" s="20"/>
      <c r="IC74" s="20"/>
      <c r="ID74" s="20"/>
      <c r="IE74" s="20"/>
      <c r="IF74" s="20"/>
      <c r="IG74" s="20"/>
      <c r="IH74" s="20"/>
      <c r="II74" s="20"/>
      <c r="IJ74" s="20"/>
      <c r="IK74" s="20"/>
      <c r="IL74" s="20"/>
      <c r="IM74" s="20"/>
      <c r="IN74" s="20"/>
      <c r="IO74" s="20"/>
      <c r="IP74" s="20"/>
      <c r="IQ74" s="20"/>
      <c r="IR74" s="20"/>
      <c r="IS74" s="20"/>
      <c r="IT74" s="20"/>
      <c r="IU74" s="20"/>
      <c r="IV74" s="20"/>
      <c r="IW74" s="20"/>
      <c r="IX74" s="20"/>
      <c r="IY74" s="20"/>
      <c r="IZ74" s="20"/>
      <c r="JA74" s="20"/>
      <c r="JB74" s="20"/>
      <c r="JC74" s="20"/>
      <c r="JD74" s="20"/>
      <c r="JE74" s="20"/>
      <c r="JF74" s="20"/>
      <c r="JG74" s="20"/>
      <c r="JH74" s="20"/>
      <c r="JI74" s="20"/>
      <c r="JJ74" s="20"/>
      <c r="JK74" s="20"/>
      <c r="JL74" s="20"/>
      <c r="JM74" s="20"/>
      <c r="JN74" s="20"/>
      <c r="JO74" s="20"/>
      <c r="JP74" s="20"/>
      <c r="JQ74" s="20"/>
      <c r="JR74" s="20"/>
      <c r="JS74" s="20"/>
      <c r="JT74" s="20"/>
      <c r="JU74" s="20"/>
      <c r="JV74" s="20"/>
      <c r="JW74" s="20"/>
      <c r="JX74" s="20"/>
      <c r="JY74" s="20"/>
      <c r="JZ74" s="20"/>
      <c r="KA74" s="20"/>
      <c r="KB74" s="20"/>
      <c r="KC74" s="20"/>
      <c r="KD74" s="20"/>
      <c r="KE74" s="20"/>
      <c r="KF74" s="20"/>
      <c r="KG74" s="20"/>
      <c r="KH74" s="20"/>
      <c r="KI74" s="20"/>
      <c r="KJ74" s="20"/>
      <c r="KK74" s="20"/>
    </row>
    <row r="75" spans="1:297" ht="16" x14ac:dyDescent="0.2">
      <c r="A75" s="318"/>
      <c r="B75" s="119"/>
      <c r="C75" s="119" t="s">
        <v>121</v>
      </c>
      <c r="D75" s="119" t="s">
        <v>111</v>
      </c>
      <c r="E75" s="119"/>
      <c r="F75" s="117">
        <f>F74*1000*365*24*3600</f>
        <v>699.99999999999989</v>
      </c>
      <c r="G75" s="117">
        <f t="shared" ref="G75" si="5">G74*1000*365*24*3600</f>
        <v>699.99999999999989</v>
      </c>
      <c r="H75" s="117">
        <f t="shared" ref="H75" si="6">H74*1000*365*24*3600</f>
        <v>699.99999999999989</v>
      </c>
      <c r="I75" s="117">
        <f t="shared" ref="I75" si="7">I74*1000*365*24*3600</f>
        <v>699.99999999999989</v>
      </c>
      <c r="J75" s="117">
        <f t="shared" ref="J75" si="8">J74*1000*365*24*3600</f>
        <v>699.99999999999989</v>
      </c>
      <c r="K75" s="117">
        <f t="shared" ref="K75" si="9">K74*1000*365*24*3600</f>
        <v>699.99999999999989</v>
      </c>
      <c r="L75" s="117">
        <f t="shared" ref="L75" si="10">L74*1000*365*24*3600</f>
        <v>699.99999999999989</v>
      </c>
      <c r="M75" s="117">
        <f t="shared" ref="M75" si="11">M74*1000*365*24*3600</f>
        <v>699.99999999999989</v>
      </c>
      <c r="N75" s="49" t="s">
        <v>79</v>
      </c>
      <c r="O75" s="49" t="s">
        <v>122</v>
      </c>
      <c r="P75" s="49" t="s">
        <v>332</v>
      </c>
      <c r="Q75" s="132"/>
      <c r="R75" s="49"/>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c r="DC75" s="20"/>
      <c r="DD75" s="20"/>
      <c r="DE75" s="20"/>
      <c r="DF75" s="20"/>
      <c r="DG75" s="20"/>
      <c r="DH75" s="20"/>
      <c r="DI75" s="20"/>
      <c r="DJ75" s="20"/>
      <c r="DK75" s="20"/>
      <c r="DL75" s="20"/>
      <c r="DM75" s="20"/>
      <c r="DN75" s="20"/>
      <c r="DO75" s="20"/>
      <c r="DP75" s="20"/>
      <c r="DQ75" s="20"/>
      <c r="DR75" s="20"/>
      <c r="DS75" s="20"/>
      <c r="DT75" s="20"/>
      <c r="DU75" s="20"/>
      <c r="DV75" s="20"/>
      <c r="DW75" s="20"/>
      <c r="DX75" s="20"/>
      <c r="DY75" s="20"/>
      <c r="DZ75" s="20"/>
      <c r="EA75" s="20"/>
      <c r="EB75" s="20"/>
      <c r="EC75" s="20"/>
      <c r="ED75" s="20"/>
      <c r="EE75" s="20"/>
      <c r="EF75" s="20"/>
      <c r="EG75" s="20"/>
      <c r="EH75" s="20"/>
      <c r="EI75" s="20"/>
      <c r="EJ75" s="20"/>
      <c r="EK75" s="20"/>
      <c r="EL75" s="20"/>
      <c r="EM75" s="20"/>
      <c r="EN75" s="20"/>
      <c r="EO75" s="20"/>
      <c r="EP75" s="20"/>
      <c r="EQ75" s="20"/>
      <c r="ER75" s="20"/>
      <c r="ES75" s="20"/>
      <c r="ET75" s="20"/>
      <c r="EU75" s="20"/>
      <c r="EV75" s="20"/>
      <c r="EW75" s="20"/>
      <c r="EX75" s="20"/>
      <c r="EY75" s="20"/>
      <c r="EZ75" s="20"/>
      <c r="FA75" s="20"/>
      <c r="FB75" s="20"/>
      <c r="FC75" s="20"/>
      <c r="FD75" s="20"/>
      <c r="FE75" s="20"/>
      <c r="FF75" s="20"/>
      <c r="FG75" s="20"/>
      <c r="FH75" s="20"/>
      <c r="FI75" s="20"/>
      <c r="FJ75" s="20"/>
      <c r="FK75" s="20"/>
      <c r="FL75" s="20"/>
      <c r="FM75" s="20"/>
      <c r="FN75" s="20"/>
      <c r="FO75" s="20"/>
      <c r="FP75" s="20"/>
      <c r="FQ75" s="20"/>
      <c r="FR75" s="20"/>
      <c r="FS75" s="20"/>
      <c r="FT75" s="20"/>
      <c r="FU75" s="20"/>
      <c r="FV75" s="20"/>
      <c r="FW75" s="20"/>
      <c r="FX75" s="20"/>
      <c r="FY75" s="20"/>
      <c r="FZ75" s="20"/>
      <c r="GA75" s="20"/>
      <c r="GB75" s="20"/>
      <c r="GC75" s="20"/>
      <c r="GD75" s="20"/>
      <c r="GE75" s="20"/>
      <c r="GF75" s="20"/>
      <c r="GG75" s="20"/>
      <c r="GH75" s="20"/>
      <c r="GI75" s="20"/>
      <c r="GJ75" s="20"/>
      <c r="GK75" s="20"/>
      <c r="GL75" s="20"/>
      <c r="GM75" s="20"/>
      <c r="GN75" s="20"/>
      <c r="GO75" s="20"/>
      <c r="GP75" s="20"/>
      <c r="GQ75" s="20"/>
      <c r="GR75" s="20"/>
      <c r="GS75" s="20"/>
      <c r="GT75" s="20"/>
      <c r="GU75" s="20"/>
      <c r="GV75" s="20"/>
      <c r="GW75" s="20"/>
      <c r="GX75" s="20"/>
      <c r="GY75" s="20"/>
      <c r="GZ75" s="20"/>
      <c r="HA75" s="20"/>
      <c r="HB75" s="20"/>
      <c r="HC75" s="20"/>
      <c r="HD75" s="20"/>
      <c r="HE75" s="20"/>
      <c r="HF75" s="20"/>
      <c r="HG75" s="20"/>
      <c r="HH75" s="20"/>
      <c r="HI75" s="20"/>
      <c r="HJ75" s="20"/>
      <c r="HK75" s="20"/>
      <c r="HL75" s="20"/>
      <c r="HM75" s="20"/>
      <c r="HN75" s="20"/>
      <c r="HO75" s="20"/>
      <c r="HP75" s="20"/>
      <c r="HQ75" s="20"/>
      <c r="HR75" s="20"/>
      <c r="HS75" s="20"/>
      <c r="HT75" s="20"/>
      <c r="HU75" s="20"/>
      <c r="HV75" s="20"/>
      <c r="HW75" s="20"/>
      <c r="HX75" s="20"/>
      <c r="HY75" s="20"/>
      <c r="HZ75" s="20"/>
      <c r="IA75" s="20"/>
      <c r="IB75" s="20"/>
      <c r="IC75" s="20"/>
      <c r="ID75" s="20"/>
      <c r="IE75" s="20"/>
      <c r="IF75" s="20"/>
      <c r="IG75" s="20"/>
      <c r="IH75" s="20"/>
      <c r="II75" s="20"/>
      <c r="IJ75" s="20"/>
      <c r="IK75" s="20"/>
      <c r="IL75" s="20"/>
      <c r="IM75" s="20"/>
      <c r="IN75" s="20"/>
      <c r="IO75" s="20"/>
      <c r="IP75" s="20"/>
      <c r="IQ75" s="20"/>
      <c r="IR75" s="20"/>
      <c r="IS75" s="20"/>
      <c r="IT75" s="20"/>
      <c r="IU75" s="20"/>
      <c r="IV75" s="20"/>
      <c r="IW75" s="20"/>
      <c r="IX75" s="20"/>
      <c r="IY75" s="20"/>
      <c r="IZ75" s="20"/>
      <c r="JA75" s="20"/>
      <c r="JB75" s="20"/>
      <c r="JC75" s="20"/>
      <c r="JD75" s="20"/>
      <c r="JE75" s="20"/>
      <c r="JF75" s="20"/>
      <c r="JG75" s="20"/>
      <c r="JH75" s="20"/>
      <c r="JI75" s="20"/>
      <c r="JJ75" s="20"/>
      <c r="JK75" s="20"/>
      <c r="JL75" s="20"/>
      <c r="JM75" s="20"/>
      <c r="JN75" s="20"/>
      <c r="JO75" s="20"/>
      <c r="JP75" s="20"/>
      <c r="JQ75" s="20"/>
      <c r="JR75" s="20"/>
      <c r="JS75" s="20"/>
      <c r="JT75" s="20"/>
      <c r="JU75" s="20"/>
      <c r="JV75" s="20"/>
      <c r="JW75" s="20"/>
      <c r="JX75" s="20"/>
      <c r="JY75" s="20"/>
      <c r="JZ75" s="20"/>
      <c r="KA75" s="20"/>
      <c r="KB75" s="20"/>
      <c r="KC75" s="20"/>
      <c r="KD75" s="20"/>
      <c r="KE75" s="20"/>
      <c r="KF75" s="20"/>
      <c r="KG75" s="20"/>
      <c r="KH75" s="20"/>
      <c r="KI75" s="20"/>
      <c r="KJ75" s="20"/>
      <c r="KK75" s="20"/>
    </row>
    <row r="76" spans="1:297" ht="16" x14ac:dyDescent="0.2">
      <c r="A76" s="318"/>
      <c r="B76" s="119" t="s">
        <v>105</v>
      </c>
      <c r="C76" s="119" t="s">
        <v>123</v>
      </c>
      <c r="D76" s="119" t="s">
        <v>111</v>
      </c>
      <c r="E76" s="119" t="s">
        <v>115</v>
      </c>
      <c r="F76" s="117">
        <v>3.3481104795914902</v>
      </c>
      <c r="G76" s="117">
        <v>2.7350201240101115</v>
      </c>
      <c r="H76" s="117">
        <v>3.2415889238524862</v>
      </c>
      <c r="I76" s="117">
        <v>3.1902082562842287</v>
      </c>
      <c r="J76" s="117">
        <v>3.2236167377528071</v>
      </c>
      <c r="K76" s="117">
        <v>3.1509464211344089</v>
      </c>
      <c r="L76" s="117">
        <v>3.2600324704341905</v>
      </c>
      <c r="M76" s="117">
        <v>3.246641926267948</v>
      </c>
      <c r="N76" s="49" t="s">
        <v>82</v>
      </c>
      <c r="O76" s="49" t="s">
        <v>80</v>
      </c>
      <c r="P76" s="49" t="s">
        <v>72</v>
      </c>
      <c r="Q76" s="132"/>
      <c r="R76" s="49"/>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c r="CL76" s="20"/>
      <c r="CM76" s="20"/>
      <c r="CN76" s="20"/>
      <c r="CO76" s="20"/>
      <c r="CP76" s="20"/>
      <c r="CQ76" s="20"/>
      <c r="CR76" s="20"/>
      <c r="CS76" s="20"/>
      <c r="CT76" s="20"/>
      <c r="CU76" s="20"/>
      <c r="CV76" s="20"/>
      <c r="CW76" s="20"/>
      <c r="CX76" s="20"/>
      <c r="CY76" s="20"/>
      <c r="CZ76" s="20"/>
      <c r="DA76" s="20"/>
      <c r="DB76" s="20"/>
      <c r="DC76" s="20"/>
      <c r="DD76" s="20"/>
      <c r="DE76" s="20"/>
      <c r="DF76" s="20"/>
      <c r="DG76" s="20"/>
      <c r="DH76" s="20"/>
      <c r="DI76" s="20"/>
      <c r="DJ76" s="20"/>
      <c r="DK76" s="20"/>
      <c r="DL76" s="20"/>
      <c r="DM76" s="20"/>
      <c r="DN76" s="20"/>
      <c r="DO76" s="20"/>
      <c r="DP76" s="20"/>
      <c r="DQ76" s="20"/>
      <c r="DR76" s="20"/>
      <c r="DS76" s="20"/>
      <c r="DT76" s="20"/>
      <c r="DU76" s="20"/>
      <c r="DV76" s="20"/>
      <c r="DW76" s="20"/>
      <c r="DX76" s="20"/>
      <c r="DY76" s="20"/>
      <c r="DZ76" s="20"/>
      <c r="EA76" s="20"/>
      <c r="EB76" s="20"/>
      <c r="EC76" s="20"/>
      <c r="ED76" s="20"/>
      <c r="EE76" s="20"/>
      <c r="EF76" s="20"/>
      <c r="EG76" s="20"/>
      <c r="EH76" s="20"/>
      <c r="EI76" s="20"/>
      <c r="EJ76" s="20"/>
      <c r="EK76" s="20"/>
      <c r="EL76" s="20"/>
      <c r="EM76" s="20"/>
      <c r="EN76" s="20"/>
      <c r="EO76" s="20"/>
      <c r="EP76" s="20"/>
      <c r="EQ76" s="20"/>
      <c r="ER76" s="20"/>
      <c r="ES76" s="20"/>
      <c r="ET76" s="20"/>
      <c r="EU76" s="20"/>
      <c r="EV76" s="20"/>
      <c r="EW76" s="20"/>
      <c r="EX76" s="20"/>
      <c r="EY76" s="20"/>
      <c r="EZ76" s="20"/>
      <c r="FA76" s="20"/>
      <c r="FB76" s="20"/>
      <c r="FC76" s="20"/>
      <c r="FD76" s="20"/>
      <c r="FE76" s="20"/>
      <c r="FF76" s="20"/>
      <c r="FG76" s="20"/>
      <c r="FH76" s="20"/>
      <c r="FI76" s="20"/>
      <c r="FJ76" s="20"/>
      <c r="FK76" s="20"/>
      <c r="FL76" s="20"/>
      <c r="FM76" s="20"/>
      <c r="FN76" s="20"/>
      <c r="FO76" s="20"/>
      <c r="FP76" s="20"/>
      <c r="FQ76" s="20"/>
      <c r="FR76" s="20"/>
      <c r="FS76" s="20"/>
      <c r="FT76" s="20"/>
      <c r="FU76" s="20"/>
      <c r="FV76" s="20"/>
      <c r="FW76" s="20"/>
      <c r="FX76" s="20"/>
      <c r="FY76" s="20"/>
      <c r="FZ76" s="20"/>
      <c r="GA76" s="20"/>
      <c r="GB76" s="20"/>
      <c r="GC76" s="20"/>
      <c r="GD76" s="20"/>
      <c r="GE76" s="20"/>
      <c r="GF76" s="20"/>
      <c r="GG76" s="20"/>
      <c r="GH76" s="20"/>
      <c r="GI76" s="20"/>
      <c r="GJ76" s="20"/>
      <c r="GK76" s="20"/>
      <c r="GL76" s="20"/>
      <c r="GM76" s="20"/>
      <c r="GN76" s="20"/>
      <c r="GO76" s="20"/>
      <c r="GP76" s="20"/>
      <c r="GQ76" s="20"/>
      <c r="GR76" s="20"/>
      <c r="GS76" s="20"/>
      <c r="GT76" s="20"/>
      <c r="GU76" s="20"/>
      <c r="GV76" s="20"/>
      <c r="GW76" s="20"/>
      <c r="GX76" s="20"/>
      <c r="GY76" s="20"/>
      <c r="GZ76" s="20"/>
      <c r="HA76" s="20"/>
      <c r="HB76" s="20"/>
      <c r="HC76" s="20"/>
      <c r="HD76" s="20"/>
      <c r="HE76" s="20"/>
      <c r="HF76" s="20"/>
      <c r="HG76" s="20"/>
      <c r="HH76" s="20"/>
      <c r="HI76" s="20"/>
      <c r="HJ76" s="20"/>
      <c r="HK76" s="20"/>
      <c r="HL76" s="20"/>
      <c r="HM76" s="20"/>
      <c r="HN76" s="20"/>
      <c r="HO76" s="20"/>
      <c r="HP76" s="20"/>
      <c r="HQ76" s="20"/>
      <c r="HR76" s="20"/>
      <c r="HS76" s="20"/>
      <c r="HT76" s="20"/>
      <c r="HU76" s="20"/>
      <c r="HV76" s="20"/>
      <c r="HW76" s="20"/>
      <c r="HX76" s="20"/>
      <c r="HY76" s="20"/>
      <c r="HZ76" s="20"/>
      <c r="IA76" s="20"/>
      <c r="IB76" s="20"/>
      <c r="IC76" s="20"/>
      <c r="ID76" s="20"/>
      <c r="IE76" s="20"/>
      <c r="IF76" s="20"/>
      <c r="IG76" s="20"/>
      <c r="IH76" s="20"/>
      <c r="II76" s="20"/>
      <c r="IJ76" s="20"/>
      <c r="IK76" s="20"/>
      <c r="IL76" s="20"/>
      <c r="IM76" s="20"/>
      <c r="IN76" s="20"/>
      <c r="IO76" s="20"/>
      <c r="IP76" s="20"/>
      <c r="IQ76" s="20"/>
      <c r="IR76" s="20"/>
      <c r="IS76" s="20"/>
      <c r="IT76" s="20"/>
      <c r="IU76" s="20"/>
      <c r="IV76" s="20"/>
      <c r="IW76" s="20"/>
      <c r="IX76" s="20"/>
      <c r="IY76" s="20"/>
      <c r="IZ76" s="20"/>
      <c r="JA76" s="20"/>
      <c r="JB76" s="20"/>
      <c r="JC76" s="20"/>
      <c r="JD76" s="20"/>
      <c r="JE76" s="20"/>
      <c r="JF76" s="20"/>
      <c r="JG76" s="20"/>
      <c r="JH76" s="20"/>
      <c r="JI76" s="20"/>
      <c r="JJ76" s="20"/>
      <c r="JK76" s="20"/>
      <c r="JL76" s="20"/>
      <c r="JM76" s="20"/>
      <c r="JN76" s="20"/>
      <c r="JO76" s="20"/>
      <c r="JP76" s="20"/>
      <c r="JQ76" s="20"/>
      <c r="JR76" s="20"/>
      <c r="JS76" s="20"/>
      <c r="JT76" s="20"/>
      <c r="JU76" s="20"/>
      <c r="JV76" s="20"/>
      <c r="JW76" s="20"/>
      <c r="JX76" s="20"/>
      <c r="JY76" s="20"/>
      <c r="JZ76" s="20"/>
      <c r="KA76" s="20"/>
      <c r="KB76" s="20"/>
      <c r="KC76" s="20"/>
      <c r="KD76" s="20"/>
      <c r="KE76" s="20"/>
      <c r="KF76" s="20"/>
      <c r="KG76" s="20"/>
      <c r="KH76" s="20"/>
      <c r="KI76" s="20"/>
      <c r="KJ76" s="20"/>
      <c r="KK76" s="20"/>
    </row>
    <row r="77" spans="1:297" ht="16" x14ac:dyDescent="0.2">
      <c r="A77" s="318"/>
      <c r="B77" s="119" t="s">
        <v>56</v>
      </c>
      <c r="C77" s="119" t="s">
        <v>123</v>
      </c>
      <c r="D77" s="119" t="s">
        <v>111</v>
      </c>
      <c r="E77" s="119" t="s">
        <v>116</v>
      </c>
      <c r="F77" s="117">
        <v>90.805256532189901</v>
      </c>
      <c r="G77" s="117">
        <v>66.519702812403409</v>
      </c>
      <c r="H77" s="117">
        <v>65.109349963746212</v>
      </c>
      <c r="I77" s="117">
        <v>58.824130287627625</v>
      </c>
      <c r="J77" s="117">
        <v>65.859718757561268</v>
      </c>
      <c r="K77" s="117">
        <v>66.646020138509783</v>
      </c>
      <c r="L77" s="117">
        <v>39.143976186341142</v>
      </c>
      <c r="M77" s="117">
        <v>65.281447746446048</v>
      </c>
      <c r="N77" s="49" t="s">
        <v>81</v>
      </c>
      <c r="O77" s="49" t="s">
        <v>80</v>
      </c>
      <c r="P77" s="49" t="s">
        <v>72</v>
      </c>
      <c r="Q77" s="132"/>
      <c r="R77" s="49"/>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c r="CL77" s="20"/>
      <c r="CM77" s="20"/>
      <c r="CN77" s="20"/>
      <c r="CO77" s="20"/>
      <c r="CP77" s="20"/>
      <c r="CQ77" s="20"/>
      <c r="CR77" s="20"/>
      <c r="CS77" s="20"/>
      <c r="CT77" s="20"/>
      <c r="CU77" s="20"/>
      <c r="CV77" s="20"/>
      <c r="CW77" s="20"/>
      <c r="CX77" s="20"/>
      <c r="CY77" s="20"/>
      <c r="CZ77" s="20"/>
      <c r="DA77" s="20"/>
      <c r="DB77" s="20"/>
      <c r="DC77" s="20"/>
      <c r="DD77" s="20"/>
      <c r="DE77" s="20"/>
      <c r="DF77" s="20"/>
      <c r="DG77" s="20"/>
      <c r="DH77" s="20"/>
      <c r="DI77" s="20"/>
      <c r="DJ77" s="20"/>
      <c r="DK77" s="20"/>
      <c r="DL77" s="20"/>
      <c r="DM77" s="20"/>
      <c r="DN77" s="20"/>
      <c r="DO77" s="20"/>
      <c r="DP77" s="20"/>
      <c r="DQ77" s="20"/>
      <c r="DR77" s="20"/>
      <c r="DS77" s="20"/>
      <c r="DT77" s="20"/>
      <c r="DU77" s="20"/>
      <c r="DV77" s="20"/>
      <c r="DW77" s="20"/>
      <c r="DX77" s="20"/>
      <c r="DY77" s="20"/>
      <c r="DZ77" s="20"/>
      <c r="EA77" s="20"/>
      <c r="EB77" s="20"/>
      <c r="EC77" s="20"/>
      <c r="ED77" s="20"/>
      <c r="EE77" s="20"/>
      <c r="EF77" s="20"/>
      <c r="EG77" s="20"/>
      <c r="EH77" s="20"/>
      <c r="EI77" s="20"/>
      <c r="EJ77" s="20"/>
      <c r="EK77" s="20"/>
      <c r="EL77" s="20"/>
      <c r="EM77" s="20"/>
      <c r="EN77" s="20"/>
      <c r="EO77" s="20"/>
      <c r="EP77" s="20"/>
      <c r="EQ77" s="20"/>
      <c r="ER77" s="20"/>
      <c r="ES77" s="20"/>
      <c r="ET77" s="20"/>
      <c r="EU77" s="20"/>
      <c r="EV77" s="20"/>
      <c r="EW77" s="20"/>
      <c r="EX77" s="20"/>
      <c r="EY77" s="20"/>
      <c r="EZ77" s="20"/>
      <c r="FA77" s="20"/>
      <c r="FB77" s="20"/>
      <c r="FC77" s="20"/>
      <c r="FD77" s="20"/>
      <c r="FE77" s="20"/>
      <c r="FF77" s="20"/>
      <c r="FG77" s="20"/>
      <c r="FH77" s="20"/>
      <c r="FI77" s="20"/>
      <c r="FJ77" s="20"/>
      <c r="FK77" s="20"/>
      <c r="FL77" s="20"/>
      <c r="FM77" s="20"/>
      <c r="FN77" s="20"/>
      <c r="FO77" s="20"/>
      <c r="FP77" s="20"/>
      <c r="FQ77" s="20"/>
      <c r="FR77" s="20"/>
      <c r="FS77" s="20"/>
      <c r="FT77" s="20"/>
      <c r="FU77" s="20"/>
      <c r="FV77" s="20"/>
      <c r="FW77" s="20"/>
      <c r="FX77" s="20"/>
      <c r="FY77" s="20"/>
      <c r="FZ77" s="20"/>
      <c r="GA77" s="20"/>
      <c r="GB77" s="20"/>
      <c r="GC77" s="20"/>
      <c r="GD77" s="20"/>
      <c r="GE77" s="20"/>
      <c r="GF77" s="20"/>
      <c r="GG77" s="20"/>
      <c r="GH77" s="20"/>
      <c r="GI77" s="20"/>
      <c r="GJ77" s="20"/>
      <c r="GK77" s="20"/>
      <c r="GL77" s="20"/>
      <c r="GM77" s="20"/>
      <c r="GN77" s="20"/>
      <c r="GO77" s="20"/>
      <c r="GP77" s="20"/>
      <c r="GQ77" s="20"/>
      <c r="GR77" s="20"/>
      <c r="GS77" s="20"/>
      <c r="GT77" s="20"/>
      <c r="GU77" s="20"/>
      <c r="GV77" s="20"/>
      <c r="GW77" s="20"/>
      <c r="GX77" s="20"/>
      <c r="GY77" s="20"/>
      <c r="GZ77" s="20"/>
      <c r="HA77" s="20"/>
      <c r="HB77" s="20"/>
      <c r="HC77" s="20"/>
      <c r="HD77" s="20"/>
      <c r="HE77" s="20"/>
      <c r="HF77" s="20"/>
      <c r="HG77" s="20"/>
      <c r="HH77" s="20"/>
      <c r="HI77" s="20"/>
      <c r="HJ77" s="20"/>
      <c r="HK77" s="20"/>
      <c r="HL77" s="20"/>
      <c r="HM77" s="20"/>
      <c r="HN77" s="20"/>
      <c r="HO77" s="20"/>
      <c r="HP77" s="20"/>
      <c r="HQ77" s="20"/>
      <c r="HR77" s="20"/>
      <c r="HS77" s="20"/>
      <c r="HT77" s="20"/>
      <c r="HU77" s="20"/>
      <c r="HV77" s="20"/>
      <c r="HW77" s="20"/>
      <c r="HX77" s="20"/>
      <c r="HY77" s="20"/>
      <c r="HZ77" s="20"/>
      <c r="IA77" s="20"/>
      <c r="IB77" s="20"/>
      <c r="IC77" s="20"/>
      <c r="ID77" s="20"/>
      <c r="IE77" s="20"/>
      <c r="IF77" s="20"/>
      <c r="IG77" s="20"/>
      <c r="IH77" s="20"/>
      <c r="II77" s="20"/>
      <c r="IJ77" s="20"/>
      <c r="IK77" s="20"/>
      <c r="IL77" s="20"/>
      <c r="IM77" s="20"/>
      <c r="IN77" s="20"/>
      <c r="IO77" s="20"/>
      <c r="IP77" s="20"/>
      <c r="IQ77" s="20"/>
      <c r="IR77" s="20"/>
      <c r="IS77" s="20"/>
      <c r="IT77" s="20"/>
      <c r="IU77" s="20"/>
      <c r="IV77" s="20"/>
      <c r="IW77" s="20"/>
      <c r="IX77" s="20"/>
      <c r="IY77" s="20"/>
      <c r="IZ77" s="20"/>
      <c r="JA77" s="20"/>
      <c r="JB77" s="20"/>
      <c r="JC77" s="20"/>
      <c r="JD77" s="20"/>
      <c r="JE77" s="20"/>
      <c r="JF77" s="20"/>
      <c r="JG77" s="20"/>
      <c r="JH77" s="20"/>
      <c r="JI77" s="20"/>
      <c r="JJ77" s="20"/>
      <c r="JK77" s="20"/>
      <c r="JL77" s="20"/>
      <c r="JM77" s="20"/>
      <c r="JN77" s="20"/>
      <c r="JO77" s="20"/>
      <c r="JP77" s="20"/>
      <c r="JQ77" s="20"/>
      <c r="JR77" s="20"/>
      <c r="JS77" s="20"/>
      <c r="JT77" s="20"/>
      <c r="JU77" s="20"/>
      <c r="JV77" s="20"/>
      <c r="JW77" s="20"/>
      <c r="JX77" s="20"/>
      <c r="JY77" s="20"/>
      <c r="JZ77" s="20"/>
      <c r="KA77" s="20"/>
      <c r="KB77" s="20"/>
      <c r="KC77" s="20"/>
      <c r="KD77" s="20"/>
      <c r="KE77" s="20"/>
      <c r="KF77" s="20"/>
      <c r="KG77" s="20"/>
      <c r="KH77" s="20"/>
      <c r="KI77" s="20"/>
      <c r="KJ77" s="20"/>
      <c r="KK77" s="20"/>
    </row>
    <row r="78" spans="1:297" ht="16" x14ac:dyDescent="0.2">
      <c r="A78" s="318"/>
      <c r="B78" s="119" t="s">
        <v>57</v>
      </c>
      <c r="C78" s="134" t="s">
        <v>123</v>
      </c>
      <c r="D78" s="134" t="s">
        <v>111</v>
      </c>
      <c r="E78" s="134" t="s">
        <v>124</v>
      </c>
      <c r="F78" s="135">
        <v>5</v>
      </c>
      <c r="G78" s="135">
        <v>5</v>
      </c>
      <c r="H78" s="135">
        <v>5</v>
      </c>
      <c r="I78" s="135">
        <v>5</v>
      </c>
      <c r="J78" s="135">
        <v>5</v>
      </c>
      <c r="K78" s="135">
        <v>5</v>
      </c>
      <c r="L78" s="135">
        <v>5</v>
      </c>
      <c r="M78" s="135">
        <v>5</v>
      </c>
      <c r="N78" s="136" t="s">
        <v>304</v>
      </c>
      <c r="O78" s="136" t="s">
        <v>80</v>
      </c>
      <c r="P78" s="136" t="s">
        <v>334</v>
      </c>
      <c r="Q78" s="132"/>
      <c r="R78" s="49"/>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c r="DB78" s="20"/>
      <c r="DC78" s="20"/>
      <c r="DD78" s="20"/>
      <c r="DE78" s="20"/>
      <c r="DF78" s="20"/>
      <c r="DG78" s="20"/>
      <c r="DH78" s="20"/>
      <c r="DI78" s="20"/>
      <c r="DJ78" s="20"/>
      <c r="DK78" s="20"/>
      <c r="DL78" s="20"/>
      <c r="DM78" s="20"/>
      <c r="DN78" s="20"/>
      <c r="DO78" s="20"/>
      <c r="DP78" s="20"/>
      <c r="DQ78" s="20"/>
      <c r="DR78" s="20"/>
      <c r="DS78" s="20"/>
      <c r="DT78" s="20"/>
      <c r="DU78" s="20"/>
      <c r="DV78" s="20"/>
      <c r="DW78" s="20"/>
      <c r="DX78" s="20"/>
      <c r="DY78" s="20"/>
      <c r="DZ78" s="20"/>
      <c r="EA78" s="20"/>
      <c r="EB78" s="20"/>
      <c r="EC78" s="20"/>
      <c r="ED78" s="20"/>
      <c r="EE78" s="20"/>
      <c r="EF78" s="20"/>
      <c r="EG78" s="20"/>
      <c r="EH78" s="20"/>
      <c r="EI78" s="20"/>
      <c r="EJ78" s="20"/>
      <c r="EK78" s="20"/>
      <c r="EL78" s="20"/>
      <c r="EM78" s="20"/>
      <c r="EN78" s="20"/>
      <c r="EO78" s="20"/>
      <c r="EP78" s="20"/>
      <c r="EQ78" s="20"/>
      <c r="ER78" s="20"/>
      <c r="ES78" s="20"/>
      <c r="ET78" s="20"/>
      <c r="EU78" s="20"/>
      <c r="EV78" s="20"/>
      <c r="EW78" s="20"/>
      <c r="EX78" s="20"/>
      <c r="EY78" s="20"/>
      <c r="EZ78" s="20"/>
      <c r="FA78" s="20"/>
      <c r="FB78" s="20"/>
      <c r="FC78" s="20"/>
      <c r="FD78" s="20"/>
      <c r="FE78" s="20"/>
      <c r="FF78" s="20"/>
      <c r="FG78" s="20"/>
      <c r="FH78" s="20"/>
      <c r="FI78" s="20"/>
      <c r="FJ78" s="20"/>
      <c r="FK78" s="20"/>
      <c r="FL78" s="20"/>
      <c r="FM78" s="20"/>
      <c r="FN78" s="20"/>
      <c r="FO78" s="20"/>
      <c r="FP78" s="20"/>
      <c r="FQ78" s="20"/>
      <c r="FR78" s="20"/>
      <c r="FS78" s="20"/>
      <c r="FT78" s="20"/>
      <c r="FU78" s="20"/>
      <c r="FV78" s="20"/>
      <c r="FW78" s="20"/>
      <c r="FX78" s="20"/>
      <c r="FY78" s="20"/>
      <c r="FZ78" s="20"/>
      <c r="GA78" s="20"/>
      <c r="GB78" s="20"/>
      <c r="GC78" s="20"/>
      <c r="GD78" s="20"/>
      <c r="GE78" s="20"/>
      <c r="GF78" s="20"/>
      <c r="GG78" s="20"/>
      <c r="GH78" s="20"/>
      <c r="GI78" s="20"/>
      <c r="GJ78" s="20"/>
      <c r="GK78" s="20"/>
      <c r="GL78" s="20"/>
      <c r="GM78" s="20"/>
      <c r="GN78" s="20"/>
      <c r="GO78" s="20"/>
      <c r="GP78" s="20"/>
      <c r="GQ78" s="20"/>
      <c r="GR78" s="20"/>
      <c r="GS78" s="20"/>
      <c r="GT78" s="20"/>
      <c r="GU78" s="20"/>
      <c r="GV78" s="20"/>
      <c r="GW78" s="20"/>
      <c r="GX78" s="20"/>
      <c r="GY78" s="20"/>
      <c r="GZ78" s="20"/>
      <c r="HA78" s="20"/>
      <c r="HB78" s="20"/>
      <c r="HC78" s="20"/>
      <c r="HD78" s="20"/>
      <c r="HE78" s="20"/>
      <c r="HF78" s="20"/>
      <c r="HG78" s="20"/>
      <c r="HH78" s="20"/>
      <c r="HI78" s="20"/>
      <c r="HJ78" s="20"/>
      <c r="HK78" s="20"/>
      <c r="HL78" s="20"/>
      <c r="HM78" s="20"/>
      <c r="HN78" s="20"/>
      <c r="HO78" s="20"/>
      <c r="HP78" s="20"/>
      <c r="HQ78" s="20"/>
      <c r="HR78" s="20"/>
      <c r="HS78" s="20"/>
      <c r="HT78" s="20"/>
      <c r="HU78" s="20"/>
      <c r="HV78" s="20"/>
      <c r="HW78" s="20"/>
      <c r="HX78" s="20"/>
      <c r="HY78" s="20"/>
      <c r="HZ78" s="20"/>
      <c r="IA78" s="20"/>
      <c r="IB78" s="20"/>
      <c r="IC78" s="20"/>
      <c r="ID78" s="20"/>
      <c r="IE78" s="20"/>
      <c r="IF78" s="20"/>
      <c r="IG78" s="20"/>
      <c r="IH78" s="20"/>
      <c r="II78" s="20"/>
      <c r="IJ78" s="20"/>
      <c r="IK78" s="20"/>
      <c r="IL78" s="20"/>
      <c r="IM78" s="20"/>
      <c r="IN78" s="20"/>
      <c r="IO78" s="20"/>
      <c r="IP78" s="20"/>
      <c r="IQ78" s="20"/>
      <c r="IR78" s="20"/>
      <c r="IS78" s="20"/>
      <c r="IT78" s="20"/>
      <c r="IU78" s="20"/>
      <c r="IV78" s="20"/>
      <c r="IW78" s="20"/>
      <c r="IX78" s="20"/>
      <c r="IY78" s="20"/>
      <c r="IZ78" s="20"/>
      <c r="JA78" s="20"/>
      <c r="JB78" s="20"/>
      <c r="JC78" s="20"/>
      <c r="JD78" s="20"/>
      <c r="JE78" s="20"/>
      <c r="JF78" s="20"/>
      <c r="JG78" s="20"/>
      <c r="JH78" s="20"/>
      <c r="JI78" s="20"/>
      <c r="JJ78" s="20"/>
      <c r="JK78" s="20"/>
      <c r="JL78" s="20"/>
      <c r="JM78" s="20"/>
      <c r="JN78" s="20"/>
      <c r="JO78" s="20"/>
      <c r="JP78" s="20"/>
      <c r="JQ78" s="20"/>
      <c r="JR78" s="20"/>
      <c r="JS78" s="20"/>
      <c r="JT78" s="20"/>
      <c r="JU78" s="20"/>
      <c r="JV78" s="20"/>
      <c r="JW78" s="20"/>
      <c r="JX78" s="20"/>
      <c r="JY78" s="20"/>
      <c r="JZ78" s="20"/>
      <c r="KA78" s="20"/>
      <c r="KB78" s="20"/>
      <c r="KC78" s="20"/>
      <c r="KD78" s="20"/>
      <c r="KE78" s="20"/>
      <c r="KF78" s="20"/>
      <c r="KG78" s="20"/>
      <c r="KH78" s="20"/>
      <c r="KI78" s="20"/>
      <c r="KJ78" s="20"/>
      <c r="KK78" s="20"/>
    </row>
    <row r="79" spans="1:297" ht="16" x14ac:dyDescent="0.2">
      <c r="A79" s="318"/>
      <c r="B79" s="119"/>
      <c r="C79" s="134" t="s">
        <v>123</v>
      </c>
      <c r="D79" s="134" t="s">
        <v>111</v>
      </c>
      <c r="E79" s="134" t="s">
        <v>140</v>
      </c>
      <c r="F79" s="135">
        <v>2128</v>
      </c>
      <c r="G79" s="135">
        <v>2128</v>
      </c>
      <c r="H79" s="135">
        <v>2128</v>
      </c>
      <c r="I79" s="135">
        <v>2128</v>
      </c>
      <c r="J79" s="135">
        <v>2128</v>
      </c>
      <c r="K79" s="135">
        <v>2128</v>
      </c>
      <c r="L79" s="135">
        <v>2128</v>
      </c>
      <c r="M79" s="135">
        <v>2128</v>
      </c>
      <c r="N79" s="136" t="s">
        <v>158</v>
      </c>
      <c r="O79" s="136" t="s">
        <v>80</v>
      </c>
      <c r="P79" s="49" t="s">
        <v>332</v>
      </c>
      <c r="Q79" s="132"/>
      <c r="R79" s="49"/>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c r="CZ79" s="20"/>
      <c r="DA79" s="20"/>
      <c r="DB79" s="20"/>
      <c r="DC79" s="20"/>
      <c r="DD79" s="20"/>
      <c r="DE79" s="20"/>
      <c r="DF79" s="20"/>
      <c r="DG79" s="20"/>
      <c r="DH79" s="20"/>
      <c r="DI79" s="20"/>
      <c r="DJ79" s="20"/>
      <c r="DK79" s="20"/>
      <c r="DL79" s="20"/>
      <c r="DM79" s="20"/>
      <c r="DN79" s="20"/>
      <c r="DO79" s="20"/>
      <c r="DP79" s="20"/>
      <c r="DQ79" s="20"/>
      <c r="DR79" s="20"/>
      <c r="DS79" s="20"/>
      <c r="DT79" s="20"/>
      <c r="DU79" s="20"/>
      <c r="DV79" s="20"/>
      <c r="DW79" s="20"/>
      <c r="DX79" s="20"/>
      <c r="DY79" s="20"/>
      <c r="DZ79" s="20"/>
      <c r="EA79" s="20"/>
      <c r="EB79" s="20"/>
      <c r="EC79" s="20"/>
      <c r="ED79" s="20"/>
      <c r="EE79" s="20"/>
      <c r="EF79" s="20"/>
      <c r="EG79" s="20"/>
      <c r="EH79" s="20"/>
      <c r="EI79" s="20"/>
      <c r="EJ79" s="20"/>
      <c r="EK79" s="20"/>
      <c r="EL79" s="20"/>
      <c r="EM79" s="20"/>
      <c r="EN79" s="20"/>
      <c r="EO79" s="20"/>
      <c r="EP79" s="20"/>
      <c r="EQ79" s="20"/>
      <c r="ER79" s="20"/>
      <c r="ES79" s="20"/>
      <c r="ET79" s="20"/>
      <c r="EU79" s="20"/>
      <c r="EV79" s="20"/>
      <c r="EW79" s="20"/>
      <c r="EX79" s="20"/>
      <c r="EY79" s="20"/>
      <c r="EZ79" s="20"/>
      <c r="FA79" s="20"/>
      <c r="FB79" s="20"/>
      <c r="FC79" s="20"/>
      <c r="FD79" s="20"/>
      <c r="FE79" s="20"/>
      <c r="FF79" s="20"/>
      <c r="FG79" s="20"/>
      <c r="FH79" s="20"/>
      <c r="FI79" s="20"/>
      <c r="FJ79" s="20"/>
      <c r="FK79" s="20"/>
      <c r="FL79" s="20"/>
      <c r="FM79" s="20"/>
      <c r="FN79" s="20"/>
      <c r="FO79" s="20"/>
      <c r="FP79" s="20"/>
      <c r="FQ79" s="20"/>
      <c r="FR79" s="20"/>
      <c r="FS79" s="20"/>
      <c r="FT79" s="20"/>
      <c r="FU79" s="20"/>
      <c r="FV79" s="20"/>
      <c r="FW79" s="20"/>
      <c r="FX79" s="20"/>
      <c r="FY79" s="20"/>
      <c r="FZ79" s="20"/>
      <c r="GA79" s="20"/>
      <c r="GB79" s="20"/>
      <c r="GC79" s="20"/>
      <c r="GD79" s="20"/>
      <c r="GE79" s="20"/>
      <c r="GF79" s="20"/>
      <c r="GG79" s="20"/>
      <c r="GH79" s="20"/>
      <c r="GI79" s="20"/>
      <c r="GJ79" s="20"/>
      <c r="GK79" s="20"/>
      <c r="GL79" s="20"/>
      <c r="GM79" s="20"/>
      <c r="GN79" s="20"/>
      <c r="GO79" s="20"/>
      <c r="GP79" s="20"/>
      <c r="GQ79" s="20"/>
      <c r="GR79" s="20"/>
      <c r="GS79" s="20"/>
      <c r="GT79" s="20"/>
      <c r="GU79" s="20"/>
      <c r="GV79" s="20"/>
      <c r="GW79" s="20"/>
      <c r="GX79" s="20"/>
      <c r="GY79" s="20"/>
      <c r="GZ79" s="20"/>
      <c r="HA79" s="20"/>
      <c r="HB79" s="20"/>
      <c r="HC79" s="20"/>
      <c r="HD79" s="20"/>
      <c r="HE79" s="20"/>
      <c r="HF79" s="20"/>
      <c r="HG79" s="20"/>
      <c r="HH79" s="20"/>
      <c r="HI79" s="20"/>
      <c r="HJ79" s="20"/>
      <c r="HK79" s="20"/>
      <c r="HL79" s="20"/>
      <c r="HM79" s="20"/>
      <c r="HN79" s="20"/>
      <c r="HO79" s="20"/>
      <c r="HP79" s="20"/>
      <c r="HQ79" s="20"/>
      <c r="HR79" s="20"/>
      <c r="HS79" s="20"/>
      <c r="HT79" s="20"/>
      <c r="HU79" s="20"/>
      <c r="HV79" s="20"/>
      <c r="HW79" s="20"/>
      <c r="HX79" s="20"/>
      <c r="HY79" s="20"/>
      <c r="HZ79" s="20"/>
      <c r="IA79" s="20"/>
      <c r="IB79" s="20"/>
      <c r="IC79" s="20"/>
      <c r="ID79" s="20"/>
      <c r="IE79" s="20"/>
      <c r="IF79" s="20"/>
      <c r="IG79" s="20"/>
      <c r="IH79" s="20"/>
      <c r="II79" s="20"/>
      <c r="IJ79" s="20"/>
      <c r="IK79" s="20"/>
      <c r="IL79" s="20"/>
      <c r="IM79" s="20"/>
      <c r="IN79" s="20"/>
      <c r="IO79" s="20"/>
      <c r="IP79" s="20"/>
      <c r="IQ79" s="20"/>
      <c r="IR79" s="20"/>
      <c r="IS79" s="20"/>
      <c r="IT79" s="20"/>
      <c r="IU79" s="20"/>
      <c r="IV79" s="20"/>
      <c r="IW79" s="20"/>
      <c r="IX79" s="20"/>
      <c r="IY79" s="20"/>
      <c r="IZ79" s="20"/>
      <c r="JA79" s="20"/>
      <c r="JB79" s="20"/>
      <c r="JC79" s="20"/>
      <c r="JD79" s="20"/>
      <c r="JE79" s="20"/>
      <c r="JF79" s="20"/>
      <c r="JG79" s="20"/>
      <c r="JH79" s="20"/>
      <c r="JI79" s="20"/>
      <c r="JJ79" s="20"/>
      <c r="JK79" s="20"/>
      <c r="JL79" s="20"/>
      <c r="JM79" s="20"/>
      <c r="JN79" s="20"/>
      <c r="JO79" s="20"/>
      <c r="JP79" s="20"/>
      <c r="JQ79" s="20"/>
      <c r="JR79" s="20"/>
      <c r="JS79" s="20"/>
      <c r="JT79" s="20"/>
      <c r="JU79" s="20"/>
      <c r="JV79" s="20"/>
      <c r="JW79" s="20"/>
      <c r="JX79" s="20"/>
      <c r="JY79" s="20"/>
      <c r="JZ79" s="20"/>
      <c r="KA79" s="20"/>
      <c r="KB79" s="20"/>
      <c r="KC79" s="20"/>
      <c r="KD79" s="20"/>
      <c r="KE79" s="20"/>
      <c r="KF79" s="20"/>
      <c r="KG79" s="20"/>
      <c r="KH79" s="20"/>
      <c r="KI79" s="20"/>
      <c r="KJ79" s="20"/>
      <c r="KK79" s="20"/>
    </row>
    <row r="80" spans="1:297" ht="16" x14ac:dyDescent="0.2">
      <c r="A80" s="318"/>
      <c r="B80" s="119" t="s">
        <v>106</v>
      </c>
      <c r="C80" s="119"/>
      <c r="D80" s="119" t="s">
        <v>111</v>
      </c>
      <c r="E80" s="119"/>
      <c r="F80" s="117">
        <v>3.4031796809360047E-2</v>
      </c>
      <c r="G80" s="117">
        <v>1.9103841468312406E-2</v>
      </c>
      <c r="H80" s="117">
        <v>2.3721847660478475E-2</v>
      </c>
      <c r="I80" s="117">
        <v>2.6222440607289035E-2</v>
      </c>
      <c r="J80" s="117">
        <v>2.4446021421403796E-2</v>
      </c>
      <c r="K80" s="117">
        <v>2.0339743714686769E-2</v>
      </c>
      <c r="L80" s="117">
        <v>2.5425220200314375E-2</v>
      </c>
      <c r="M80" s="117">
        <v>2.3984869069064718E-2</v>
      </c>
      <c r="N80" s="49" t="s">
        <v>83</v>
      </c>
      <c r="O80" s="49" t="s">
        <v>14</v>
      </c>
      <c r="P80" s="49" t="s">
        <v>84</v>
      </c>
      <c r="Q80" s="132"/>
      <c r="R80" s="49"/>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c r="CG80" s="20"/>
      <c r="CH80" s="20"/>
      <c r="CI80" s="20"/>
      <c r="CJ80" s="20"/>
      <c r="CK80" s="20"/>
      <c r="CL80" s="20"/>
      <c r="CM80" s="20"/>
      <c r="CN80" s="20"/>
      <c r="CO80" s="20"/>
      <c r="CP80" s="20"/>
      <c r="CQ80" s="20"/>
      <c r="CR80" s="20"/>
      <c r="CS80" s="20"/>
      <c r="CT80" s="20"/>
      <c r="CU80" s="20"/>
      <c r="CV80" s="20"/>
      <c r="CW80" s="20"/>
      <c r="CX80" s="20"/>
      <c r="CY80" s="20"/>
      <c r="CZ80" s="20"/>
      <c r="DA80" s="20"/>
      <c r="DB80" s="20"/>
      <c r="DC80" s="20"/>
      <c r="DD80" s="20"/>
      <c r="DE80" s="20"/>
      <c r="DF80" s="20"/>
      <c r="DG80" s="20"/>
      <c r="DH80" s="20"/>
      <c r="DI80" s="20"/>
      <c r="DJ80" s="20"/>
      <c r="DK80" s="20"/>
      <c r="DL80" s="20"/>
      <c r="DM80" s="20"/>
      <c r="DN80" s="20"/>
      <c r="DO80" s="20"/>
      <c r="DP80" s="20"/>
      <c r="DQ80" s="20"/>
      <c r="DR80" s="20"/>
      <c r="DS80" s="20"/>
      <c r="DT80" s="20"/>
      <c r="DU80" s="20"/>
      <c r="DV80" s="20"/>
      <c r="DW80" s="20"/>
      <c r="DX80" s="20"/>
      <c r="DY80" s="20"/>
      <c r="DZ80" s="20"/>
      <c r="EA80" s="20"/>
      <c r="EB80" s="20"/>
      <c r="EC80" s="20"/>
      <c r="ED80" s="20"/>
      <c r="EE80" s="20"/>
      <c r="EF80" s="20"/>
      <c r="EG80" s="20"/>
      <c r="EH80" s="20"/>
      <c r="EI80" s="20"/>
      <c r="EJ80" s="20"/>
      <c r="EK80" s="20"/>
      <c r="EL80" s="20"/>
      <c r="EM80" s="20"/>
      <c r="EN80" s="20"/>
      <c r="EO80" s="20"/>
      <c r="EP80" s="20"/>
      <c r="EQ80" s="20"/>
      <c r="ER80" s="20"/>
      <c r="ES80" s="20"/>
      <c r="ET80" s="20"/>
      <c r="EU80" s="20"/>
      <c r="EV80" s="20"/>
      <c r="EW80" s="20"/>
      <c r="EX80" s="20"/>
      <c r="EY80" s="20"/>
      <c r="EZ80" s="20"/>
      <c r="FA80" s="20"/>
      <c r="FB80" s="20"/>
      <c r="FC80" s="20"/>
      <c r="FD80" s="20"/>
      <c r="FE80" s="20"/>
      <c r="FF80" s="20"/>
      <c r="FG80" s="20"/>
      <c r="FH80" s="20"/>
      <c r="FI80" s="20"/>
      <c r="FJ80" s="20"/>
      <c r="FK80" s="20"/>
      <c r="FL80" s="20"/>
      <c r="FM80" s="20"/>
      <c r="FN80" s="20"/>
      <c r="FO80" s="20"/>
      <c r="FP80" s="20"/>
      <c r="FQ80" s="20"/>
      <c r="FR80" s="20"/>
      <c r="FS80" s="20"/>
      <c r="FT80" s="20"/>
      <c r="FU80" s="20"/>
      <c r="FV80" s="20"/>
      <c r="FW80" s="20"/>
      <c r="FX80" s="20"/>
      <c r="FY80" s="20"/>
      <c r="FZ80" s="20"/>
      <c r="GA80" s="20"/>
      <c r="GB80" s="20"/>
      <c r="GC80" s="20"/>
      <c r="GD80" s="20"/>
      <c r="GE80" s="20"/>
      <c r="GF80" s="20"/>
      <c r="GG80" s="20"/>
      <c r="GH80" s="20"/>
      <c r="GI80" s="20"/>
      <c r="GJ80" s="20"/>
      <c r="GK80" s="20"/>
      <c r="GL80" s="20"/>
      <c r="GM80" s="20"/>
      <c r="GN80" s="20"/>
      <c r="GO80" s="20"/>
      <c r="GP80" s="20"/>
      <c r="GQ80" s="20"/>
      <c r="GR80" s="20"/>
      <c r="GS80" s="20"/>
      <c r="GT80" s="20"/>
      <c r="GU80" s="20"/>
      <c r="GV80" s="20"/>
      <c r="GW80" s="20"/>
      <c r="GX80" s="20"/>
      <c r="GY80" s="20"/>
      <c r="GZ80" s="20"/>
      <c r="HA80" s="20"/>
      <c r="HB80" s="20"/>
      <c r="HC80" s="20"/>
      <c r="HD80" s="20"/>
      <c r="HE80" s="20"/>
      <c r="HF80" s="20"/>
      <c r="HG80" s="20"/>
      <c r="HH80" s="20"/>
      <c r="HI80" s="20"/>
      <c r="HJ80" s="20"/>
      <c r="HK80" s="20"/>
      <c r="HL80" s="20"/>
      <c r="HM80" s="20"/>
      <c r="HN80" s="20"/>
      <c r="HO80" s="20"/>
      <c r="HP80" s="20"/>
      <c r="HQ80" s="20"/>
      <c r="HR80" s="20"/>
      <c r="HS80" s="20"/>
      <c r="HT80" s="20"/>
      <c r="HU80" s="20"/>
      <c r="HV80" s="20"/>
      <c r="HW80" s="20"/>
      <c r="HX80" s="20"/>
      <c r="HY80" s="20"/>
      <c r="HZ80" s="20"/>
      <c r="IA80" s="20"/>
      <c r="IB80" s="20"/>
      <c r="IC80" s="20"/>
      <c r="ID80" s="20"/>
      <c r="IE80" s="20"/>
      <c r="IF80" s="20"/>
      <c r="IG80" s="20"/>
      <c r="IH80" s="20"/>
      <c r="II80" s="20"/>
      <c r="IJ80" s="20"/>
      <c r="IK80" s="20"/>
      <c r="IL80" s="20"/>
      <c r="IM80" s="20"/>
      <c r="IN80" s="20"/>
      <c r="IO80" s="20"/>
      <c r="IP80" s="20"/>
      <c r="IQ80" s="20"/>
      <c r="IR80" s="20"/>
      <c r="IS80" s="20"/>
      <c r="IT80" s="20"/>
      <c r="IU80" s="20"/>
      <c r="IV80" s="20"/>
      <c r="IW80" s="20"/>
      <c r="IX80" s="20"/>
      <c r="IY80" s="20"/>
      <c r="IZ80" s="20"/>
      <c r="JA80" s="20"/>
      <c r="JB80" s="20"/>
      <c r="JC80" s="20"/>
      <c r="JD80" s="20"/>
      <c r="JE80" s="20"/>
      <c r="JF80" s="20"/>
      <c r="JG80" s="20"/>
      <c r="JH80" s="20"/>
      <c r="JI80" s="20"/>
      <c r="JJ80" s="20"/>
      <c r="JK80" s="20"/>
      <c r="JL80" s="20"/>
      <c r="JM80" s="20"/>
      <c r="JN80" s="20"/>
      <c r="JO80" s="20"/>
      <c r="JP80" s="20"/>
      <c r="JQ80" s="20"/>
      <c r="JR80" s="20"/>
      <c r="JS80" s="20"/>
      <c r="JT80" s="20"/>
      <c r="JU80" s="20"/>
      <c r="JV80" s="20"/>
      <c r="JW80" s="20"/>
      <c r="JX80" s="20"/>
      <c r="JY80" s="20"/>
      <c r="JZ80" s="20"/>
      <c r="KA80" s="20"/>
      <c r="KB80" s="20"/>
      <c r="KC80" s="20"/>
      <c r="KD80" s="20"/>
      <c r="KE80" s="20"/>
      <c r="KF80" s="20"/>
      <c r="KG80" s="20"/>
      <c r="KH80" s="20"/>
      <c r="KI80" s="20"/>
      <c r="KJ80" s="20"/>
      <c r="KK80" s="20"/>
    </row>
    <row r="81" spans="1:297" ht="16" x14ac:dyDescent="0.2">
      <c r="A81" s="318"/>
      <c r="B81" s="119" t="s">
        <v>58</v>
      </c>
      <c r="C81" s="119"/>
      <c r="D81" s="119" t="s">
        <v>111</v>
      </c>
      <c r="E81" s="119"/>
      <c r="F81" s="117">
        <v>0.21596820319063995</v>
      </c>
      <c r="G81" s="117">
        <v>0.2308961585316876</v>
      </c>
      <c r="H81" s="117">
        <v>0.22627815233952153</v>
      </c>
      <c r="I81" s="117">
        <v>0.22377755939271096</v>
      </c>
      <c r="J81" s="117">
        <v>0.22555397857859621</v>
      </c>
      <c r="K81" s="117">
        <v>0.22966025628531322</v>
      </c>
      <c r="L81" s="117">
        <v>0.22457477979968563</v>
      </c>
      <c r="M81" s="117">
        <v>0.22601513093093528</v>
      </c>
      <c r="N81" s="49" t="s">
        <v>86</v>
      </c>
      <c r="O81" s="49" t="s">
        <v>14</v>
      </c>
      <c r="P81" s="49" t="s">
        <v>85</v>
      </c>
      <c r="Q81" s="132"/>
      <c r="R81" s="49"/>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20"/>
      <c r="CF81" s="20"/>
      <c r="CG81" s="20"/>
      <c r="CH81" s="20"/>
      <c r="CI81" s="20"/>
      <c r="CJ81" s="20"/>
      <c r="CK81" s="20"/>
      <c r="CL81" s="20"/>
      <c r="CM81" s="20"/>
      <c r="CN81" s="20"/>
      <c r="CO81" s="20"/>
      <c r="CP81" s="20"/>
      <c r="CQ81" s="20"/>
      <c r="CR81" s="20"/>
      <c r="CS81" s="20"/>
      <c r="CT81" s="20"/>
      <c r="CU81" s="20"/>
      <c r="CV81" s="20"/>
      <c r="CW81" s="20"/>
      <c r="CX81" s="20"/>
      <c r="CY81" s="20"/>
      <c r="CZ81" s="20"/>
      <c r="DA81" s="20"/>
      <c r="DB81" s="20"/>
      <c r="DC81" s="20"/>
      <c r="DD81" s="20"/>
      <c r="DE81" s="20"/>
      <c r="DF81" s="20"/>
      <c r="DG81" s="20"/>
      <c r="DH81" s="20"/>
      <c r="DI81" s="20"/>
      <c r="DJ81" s="20"/>
      <c r="DK81" s="20"/>
      <c r="DL81" s="20"/>
      <c r="DM81" s="20"/>
      <c r="DN81" s="20"/>
      <c r="DO81" s="20"/>
      <c r="DP81" s="20"/>
      <c r="DQ81" s="20"/>
      <c r="DR81" s="20"/>
      <c r="DS81" s="20"/>
      <c r="DT81" s="20"/>
      <c r="DU81" s="20"/>
      <c r="DV81" s="20"/>
      <c r="DW81" s="20"/>
      <c r="DX81" s="20"/>
      <c r="DY81" s="20"/>
      <c r="DZ81" s="20"/>
      <c r="EA81" s="20"/>
      <c r="EB81" s="20"/>
      <c r="EC81" s="20"/>
      <c r="ED81" s="20"/>
      <c r="EE81" s="20"/>
      <c r="EF81" s="20"/>
      <c r="EG81" s="20"/>
      <c r="EH81" s="20"/>
      <c r="EI81" s="20"/>
      <c r="EJ81" s="20"/>
      <c r="EK81" s="20"/>
      <c r="EL81" s="20"/>
      <c r="EM81" s="20"/>
      <c r="EN81" s="20"/>
      <c r="EO81" s="20"/>
      <c r="EP81" s="20"/>
      <c r="EQ81" s="20"/>
      <c r="ER81" s="20"/>
      <c r="ES81" s="20"/>
      <c r="ET81" s="20"/>
      <c r="EU81" s="20"/>
      <c r="EV81" s="20"/>
      <c r="EW81" s="20"/>
      <c r="EX81" s="20"/>
      <c r="EY81" s="20"/>
      <c r="EZ81" s="20"/>
      <c r="FA81" s="20"/>
      <c r="FB81" s="20"/>
      <c r="FC81" s="20"/>
      <c r="FD81" s="20"/>
      <c r="FE81" s="20"/>
      <c r="FF81" s="20"/>
      <c r="FG81" s="20"/>
      <c r="FH81" s="20"/>
      <c r="FI81" s="20"/>
      <c r="FJ81" s="20"/>
      <c r="FK81" s="20"/>
      <c r="FL81" s="20"/>
      <c r="FM81" s="20"/>
      <c r="FN81" s="20"/>
      <c r="FO81" s="20"/>
      <c r="FP81" s="20"/>
      <c r="FQ81" s="20"/>
      <c r="FR81" s="20"/>
      <c r="FS81" s="20"/>
      <c r="FT81" s="20"/>
      <c r="FU81" s="20"/>
      <c r="FV81" s="20"/>
      <c r="FW81" s="20"/>
      <c r="FX81" s="20"/>
      <c r="FY81" s="20"/>
      <c r="FZ81" s="20"/>
      <c r="GA81" s="20"/>
      <c r="GB81" s="20"/>
      <c r="GC81" s="20"/>
      <c r="GD81" s="20"/>
      <c r="GE81" s="20"/>
      <c r="GF81" s="20"/>
      <c r="GG81" s="20"/>
      <c r="GH81" s="20"/>
      <c r="GI81" s="20"/>
      <c r="GJ81" s="20"/>
      <c r="GK81" s="20"/>
      <c r="GL81" s="20"/>
      <c r="GM81" s="20"/>
      <c r="GN81" s="20"/>
      <c r="GO81" s="20"/>
      <c r="GP81" s="20"/>
      <c r="GQ81" s="20"/>
      <c r="GR81" s="20"/>
      <c r="GS81" s="20"/>
      <c r="GT81" s="20"/>
      <c r="GU81" s="20"/>
      <c r="GV81" s="20"/>
      <c r="GW81" s="20"/>
      <c r="GX81" s="20"/>
      <c r="GY81" s="20"/>
      <c r="GZ81" s="20"/>
      <c r="HA81" s="20"/>
      <c r="HB81" s="20"/>
      <c r="HC81" s="20"/>
      <c r="HD81" s="20"/>
      <c r="HE81" s="20"/>
      <c r="HF81" s="20"/>
      <c r="HG81" s="20"/>
      <c r="HH81" s="20"/>
      <c r="HI81" s="20"/>
      <c r="HJ81" s="20"/>
      <c r="HK81" s="20"/>
      <c r="HL81" s="20"/>
      <c r="HM81" s="20"/>
      <c r="HN81" s="20"/>
      <c r="HO81" s="20"/>
      <c r="HP81" s="20"/>
      <c r="HQ81" s="20"/>
      <c r="HR81" s="20"/>
      <c r="HS81" s="20"/>
      <c r="HT81" s="20"/>
      <c r="HU81" s="20"/>
      <c r="HV81" s="20"/>
      <c r="HW81" s="20"/>
      <c r="HX81" s="20"/>
      <c r="HY81" s="20"/>
      <c r="HZ81" s="20"/>
      <c r="IA81" s="20"/>
      <c r="IB81" s="20"/>
      <c r="IC81" s="20"/>
      <c r="ID81" s="20"/>
      <c r="IE81" s="20"/>
      <c r="IF81" s="20"/>
      <c r="IG81" s="20"/>
      <c r="IH81" s="20"/>
      <c r="II81" s="20"/>
      <c r="IJ81" s="20"/>
      <c r="IK81" s="20"/>
      <c r="IL81" s="20"/>
      <c r="IM81" s="20"/>
      <c r="IN81" s="20"/>
      <c r="IO81" s="20"/>
      <c r="IP81" s="20"/>
      <c r="IQ81" s="20"/>
      <c r="IR81" s="20"/>
      <c r="IS81" s="20"/>
      <c r="IT81" s="20"/>
      <c r="IU81" s="20"/>
      <c r="IV81" s="20"/>
      <c r="IW81" s="20"/>
      <c r="IX81" s="20"/>
      <c r="IY81" s="20"/>
      <c r="IZ81" s="20"/>
      <c r="JA81" s="20"/>
      <c r="JB81" s="20"/>
      <c r="JC81" s="20"/>
      <c r="JD81" s="20"/>
      <c r="JE81" s="20"/>
      <c r="JF81" s="20"/>
      <c r="JG81" s="20"/>
      <c r="JH81" s="20"/>
      <c r="JI81" s="20"/>
      <c r="JJ81" s="20"/>
      <c r="JK81" s="20"/>
      <c r="JL81" s="20"/>
      <c r="JM81" s="20"/>
      <c r="JN81" s="20"/>
      <c r="JO81" s="20"/>
      <c r="JP81" s="20"/>
      <c r="JQ81" s="20"/>
      <c r="JR81" s="20"/>
      <c r="JS81" s="20"/>
      <c r="JT81" s="20"/>
      <c r="JU81" s="20"/>
      <c r="JV81" s="20"/>
      <c r="JW81" s="20"/>
      <c r="JX81" s="20"/>
      <c r="JY81" s="20"/>
      <c r="JZ81" s="20"/>
      <c r="KA81" s="20"/>
      <c r="KB81" s="20"/>
      <c r="KC81" s="20"/>
      <c r="KD81" s="20"/>
      <c r="KE81" s="20"/>
      <c r="KF81" s="20"/>
      <c r="KG81" s="20"/>
      <c r="KH81" s="20"/>
      <c r="KI81" s="20"/>
      <c r="KJ81" s="20"/>
      <c r="KK81" s="20"/>
    </row>
    <row r="82" spans="1:297" ht="16" x14ac:dyDescent="0.2">
      <c r="A82" s="318"/>
      <c r="B82" s="119"/>
      <c r="C82" s="119" t="s">
        <v>143</v>
      </c>
      <c r="D82" s="119" t="s">
        <v>111</v>
      </c>
      <c r="E82" s="119"/>
      <c r="F82" s="117">
        <v>0.25</v>
      </c>
      <c r="G82" s="117">
        <v>0.25</v>
      </c>
      <c r="H82" s="117">
        <v>0.25</v>
      </c>
      <c r="I82" s="117">
        <v>0.25</v>
      </c>
      <c r="J82" s="117">
        <v>0.25</v>
      </c>
      <c r="K82" s="117">
        <v>0.25</v>
      </c>
      <c r="L82" s="117">
        <v>0.25</v>
      </c>
      <c r="M82" s="117">
        <v>0.25</v>
      </c>
      <c r="N82" s="49" t="s">
        <v>144</v>
      </c>
      <c r="O82" s="49" t="s">
        <v>14</v>
      </c>
      <c r="P82" s="49" t="s">
        <v>332</v>
      </c>
      <c r="Q82" s="132"/>
      <c r="R82" s="49"/>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c r="CK82" s="20"/>
      <c r="CL82" s="20"/>
      <c r="CM82" s="20"/>
      <c r="CN82" s="20"/>
      <c r="CO82" s="20"/>
      <c r="CP82" s="20"/>
      <c r="CQ82" s="20"/>
      <c r="CR82" s="20"/>
      <c r="CS82" s="20"/>
      <c r="CT82" s="20"/>
      <c r="CU82" s="20"/>
      <c r="CV82" s="20"/>
      <c r="CW82" s="20"/>
      <c r="CX82" s="20"/>
      <c r="CY82" s="20"/>
      <c r="CZ82" s="20"/>
      <c r="DA82" s="20"/>
      <c r="DB82" s="20"/>
      <c r="DC82" s="20"/>
      <c r="DD82" s="20"/>
      <c r="DE82" s="20"/>
      <c r="DF82" s="20"/>
      <c r="DG82" s="20"/>
      <c r="DH82" s="20"/>
      <c r="DI82" s="20"/>
      <c r="DJ82" s="20"/>
      <c r="DK82" s="20"/>
      <c r="DL82" s="20"/>
      <c r="DM82" s="20"/>
      <c r="DN82" s="20"/>
      <c r="DO82" s="20"/>
      <c r="DP82" s="20"/>
      <c r="DQ82" s="20"/>
      <c r="DR82" s="20"/>
      <c r="DS82" s="20"/>
      <c r="DT82" s="20"/>
      <c r="DU82" s="20"/>
      <c r="DV82" s="20"/>
      <c r="DW82" s="20"/>
      <c r="DX82" s="20"/>
      <c r="DY82" s="20"/>
      <c r="DZ82" s="20"/>
      <c r="EA82" s="20"/>
      <c r="EB82" s="20"/>
      <c r="EC82" s="20"/>
      <c r="ED82" s="20"/>
      <c r="EE82" s="20"/>
      <c r="EF82" s="20"/>
      <c r="EG82" s="20"/>
      <c r="EH82" s="20"/>
      <c r="EI82" s="20"/>
      <c r="EJ82" s="20"/>
      <c r="EK82" s="20"/>
      <c r="EL82" s="20"/>
      <c r="EM82" s="20"/>
      <c r="EN82" s="20"/>
      <c r="EO82" s="20"/>
      <c r="EP82" s="20"/>
      <c r="EQ82" s="20"/>
      <c r="ER82" s="20"/>
      <c r="ES82" s="20"/>
      <c r="ET82" s="20"/>
      <c r="EU82" s="20"/>
      <c r="EV82" s="20"/>
      <c r="EW82" s="20"/>
      <c r="EX82" s="20"/>
      <c r="EY82" s="20"/>
      <c r="EZ82" s="20"/>
      <c r="FA82" s="20"/>
      <c r="FB82" s="20"/>
      <c r="FC82" s="20"/>
      <c r="FD82" s="20"/>
      <c r="FE82" s="20"/>
      <c r="FF82" s="20"/>
      <c r="FG82" s="20"/>
      <c r="FH82" s="20"/>
      <c r="FI82" s="20"/>
      <c r="FJ82" s="20"/>
      <c r="FK82" s="20"/>
      <c r="FL82" s="20"/>
      <c r="FM82" s="20"/>
      <c r="FN82" s="20"/>
      <c r="FO82" s="20"/>
      <c r="FP82" s="20"/>
      <c r="FQ82" s="20"/>
      <c r="FR82" s="20"/>
      <c r="FS82" s="20"/>
      <c r="FT82" s="20"/>
      <c r="FU82" s="20"/>
      <c r="FV82" s="20"/>
      <c r="FW82" s="20"/>
      <c r="FX82" s="20"/>
      <c r="FY82" s="20"/>
      <c r="FZ82" s="20"/>
      <c r="GA82" s="20"/>
      <c r="GB82" s="20"/>
      <c r="GC82" s="20"/>
      <c r="GD82" s="20"/>
      <c r="GE82" s="20"/>
      <c r="GF82" s="20"/>
      <c r="GG82" s="20"/>
      <c r="GH82" s="20"/>
      <c r="GI82" s="20"/>
      <c r="GJ82" s="20"/>
      <c r="GK82" s="20"/>
      <c r="GL82" s="20"/>
      <c r="GM82" s="20"/>
      <c r="GN82" s="20"/>
      <c r="GO82" s="20"/>
      <c r="GP82" s="20"/>
      <c r="GQ82" s="20"/>
      <c r="GR82" s="20"/>
      <c r="GS82" s="20"/>
      <c r="GT82" s="20"/>
      <c r="GU82" s="20"/>
      <c r="GV82" s="20"/>
      <c r="GW82" s="20"/>
      <c r="GX82" s="20"/>
      <c r="GY82" s="20"/>
      <c r="GZ82" s="20"/>
      <c r="HA82" s="20"/>
      <c r="HB82" s="20"/>
      <c r="HC82" s="20"/>
      <c r="HD82" s="20"/>
      <c r="HE82" s="20"/>
      <c r="HF82" s="20"/>
      <c r="HG82" s="20"/>
      <c r="HH82" s="20"/>
      <c r="HI82" s="20"/>
      <c r="HJ82" s="20"/>
      <c r="HK82" s="20"/>
      <c r="HL82" s="20"/>
      <c r="HM82" s="20"/>
      <c r="HN82" s="20"/>
      <c r="HO82" s="20"/>
      <c r="HP82" s="20"/>
      <c r="HQ82" s="20"/>
      <c r="HR82" s="20"/>
      <c r="HS82" s="20"/>
      <c r="HT82" s="20"/>
      <c r="HU82" s="20"/>
      <c r="HV82" s="20"/>
      <c r="HW82" s="20"/>
      <c r="HX82" s="20"/>
      <c r="HY82" s="20"/>
      <c r="HZ82" s="20"/>
      <c r="IA82" s="20"/>
      <c r="IB82" s="20"/>
      <c r="IC82" s="20"/>
      <c r="ID82" s="20"/>
      <c r="IE82" s="20"/>
      <c r="IF82" s="20"/>
      <c r="IG82" s="20"/>
      <c r="IH82" s="20"/>
      <c r="II82" s="20"/>
      <c r="IJ82" s="20"/>
      <c r="IK82" s="20"/>
      <c r="IL82" s="20"/>
      <c r="IM82" s="20"/>
      <c r="IN82" s="20"/>
      <c r="IO82" s="20"/>
      <c r="IP82" s="20"/>
      <c r="IQ82" s="20"/>
      <c r="IR82" s="20"/>
      <c r="IS82" s="20"/>
      <c r="IT82" s="20"/>
      <c r="IU82" s="20"/>
      <c r="IV82" s="20"/>
      <c r="IW82" s="20"/>
      <c r="IX82" s="20"/>
      <c r="IY82" s="20"/>
      <c r="IZ82" s="20"/>
      <c r="JA82" s="20"/>
      <c r="JB82" s="20"/>
      <c r="JC82" s="20"/>
      <c r="JD82" s="20"/>
      <c r="JE82" s="20"/>
      <c r="JF82" s="20"/>
      <c r="JG82" s="20"/>
      <c r="JH82" s="20"/>
      <c r="JI82" s="20"/>
      <c r="JJ82" s="20"/>
      <c r="JK82" s="20"/>
      <c r="JL82" s="20"/>
      <c r="JM82" s="20"/>
      <c r="JN82" s="20"/>
      <c r="JO82" s="20"/>
      <c r="JP82" s="20"/>
      <c r="JQ82" s="20"/>
      <c r="JR82" s="20"/>
      <c r="JS82" s="20"/>
      <c r="JT82" s="20"/>
      <c r="JU82" s="20"/>
      <c r="JV82" s="20"/>
      <c r="JW82" s="20"/>
      <c r="JX82" s="20"/>
      <c r="JY82" s="20"/>
      <c r="JZ82" s="20"/>
      <c r="KA82" s="20"/>
      <c r="KB82" s="20"/>
      <c r="KC82" s="20"/>
      <c r="KD82" s="20"/>
      <c r="KE82" s="20"/>
      <c r="KF82" s="20"/>
      <c r="KG82" s="20"/>
      <c r="KH82" s="20"/>
      <c r="KI82" s="20"/>
      <c r="KJ82" s="20"/>
      <c r="KK82" s="20"/>
    </row>
    <row r="83" spans="1:297" ht="16" x14ac:dyDescent="0.2">
      <c r="A83" s="318"/>
      <c r="B83" s="119" t="s">
        <v>59</v>
      </c>
      <c r="C83" s="119" t="s">
        <v>125</v>
      </c>
      <c r="D83" s="119" t="s">
        <v>111</v>
      </c>
      <c r="E83" s="119"/>
      <c r="F83" s="117">
        <v>0.25</v>
      </c>
      <c r="G83" s="117">
        <v>0.25</v>
      </c>
      <c r="H83" s="117">
        <v>0.25</v>
      </c>
      <c r="I83" s="117">
        <v>0.25</v>
      </c>
      <c r="J83" s="117">
        <v>0.25</v>
      </c>
      <c r="K83" s="117">
        <v>0.25</v>
      </c>
      <c r="L83" s="117">
        <v>0.25</v>
      </c>
      <c r="M83" s="117">
        <v>0.25</v>
      </c>
      <c r="N83" s="49" t="s">
        <v>87</v>
      </c>
      <c r="O83" s="49" t="s">
        <v>14</v>
      </c>
      <c r="P83" s="49" t="s">
        <v>332</v>
      </c>
      <c r="Q83" s="132"/>
      <c r="R83" s="49"/>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c r="CG83" s="20"/>
      <c r="CH83" s="20"/>
      <c r="CI83" s="20"/>
      <c r="CJ83" s="20"/>
      <c r="CK83" s="20"/>
      <c r="CL83" s="20"/>
      <c r="CM83" s="20"/>
      <c r="CN83" s="20"/>
      <c r="CO83" s="20"/>
      <c r="CP83" s="20"/>
      <c r="CQ83" s="20"/>
      <c r="CR83" s="20"/>
      <c r="CS83" s="20"/>
      <c r="CT83" s="20"/>
      <c r="CU83" s="20"/>
      <c r="CV83" s="20"/>
      <c r="CW83" s="20"/>
      <c r="CX83" s="20"/>
      <c r="CY83" s="20"/>
      <c r="CZ83" s="20"/>
      <c r="DA83" s="20"/>
      <c r="DB83" s="20"/>
      <c r="DC83" s="20"/>
      <c r="DD83" s="20"/>
      <c r="DE83" s="20"/>
      <c r="DF83" s="20"/>
      <c r="DG83" s="20"/>
      <c r="DH83" s="20"/>
      <c r="DI83" s="20"/>
      <c r="DJ83" s="20"/>
      <c r="DK83" s="20"/>
      <c r="DL83" s="20"/>
      <c r="DM83" s="20"/>
      <c r="DN83" s="20"/>
      <c r="DO83" s="20"/>
      <c r="DP83" s="20"/>
      <c r="DQ83" s="20"/>
      <c r="DR83" s="20"/>
      <c r="DS83" s="20"/>
      <c r="DT83" s="20"/>
      <c r="DU83" s="20"/>
      <c r="DV83" s="20"/>
      <c r="DW83" s="20"/>
      <c r="DX83" s="20"/>
      <c r="DY83" s="20"/>
      <c r="DZ83" s="20"/>
      <c r="EA83" s="20"/>
      <c r="EB83" s="20"/>
      <c r="EC83" s="20"/>
      <c r="ED83" s="20"/>
      <c r="EE83" s="20"/>
      <c r="EF83" s="20"/>
      <c r="EG83" s="20"/>
      <c r="EH83" s="20"/>
      <c r="EI83" s="20"/>
      <c r="EJ83" s="20"/>
      <c r="EK83" s="20"/>
      <c r="EL83" s="20"/>
      <c r="EM83" s="20"/>
      <c r="EN83" s="20"/>
      <c r="EO83" s="20"/>
      <c r="EP83" s="20"/>
      <c r="EQ83" s="20"/>
      <c r="ER83" s="20"/>
      <c r="ES83" s="20"/>
      <c r="ET83" s="20"/>
      <c r="EU83" s="20"/>
      <c r="EV83" s="20"/>
      <c r="EW83" s="20"/>
      <c r="EX83" s="20"/>
      <c r="EY83" s="20"/>
      <c r="EZ83" s="20"/>
      <c r="FA83" s="20"/>
      <c r="FB83" s="20"/>
      <c r="FC83" s="20"/>
      <c r="FD83" s="20"/>
      <c r="FE83" s="20"/>
      <c r="FF83" s="20"/>
      <c r="FG83" s="20"/>
      <c r="FH83" s="20"/>
      <c r="FI83" s="20"/>
      <c r="FJ83" s="20"/>
      <c r="FK83" s="20"/>
      <c r="FL83" s="20"/>
      <c r="FM83" s="20"/>
      <c r="FN83" s="20"/>
      <c r="FO83" s="20"/>
      <c r="FP83" s="20"/>
      <c r="FQ83" s="20"/>
      <c r="FR83" s="20"/>
      <c r="FS83" s="20"/>
      <c r="FT83" s="20"/>
      <c r="FU83" s="20"/>
      <c r="FV83" s="20"/>
      <c r="FW83" s="20"/>
      <c r="FX83" s="20"/>
      <c r="FY83" s="20"/>
      <c r="FZ83" s="20"/>
      <c r="GA83" s="20"/>
      <c r="GB83" s="20"/>
      <c r="GC83" s="20"/>
      <c r="GD83" s="20"/>
      <c r="GE83" s="20"/>
      <c r="GF83" s="20"/>
      <c r="GG83" s="20"/>
      <c r="GH83" s="20"/>
      <c r="GI83" s="20"/>
      <c r="GJ83" s="20"/>
      <c r="GK83" s="20"/>
      <c r="GL83" s="20"/>
      <c r="GM83" s="20"/>
      <c r="GN83" s="20"/>
      <c r="GO83" s="20"/>
      <c r="GP83" s="20"/>
      <c r="GQ83" s="20"/>
      <c r="GR83" s="20"/>
      <c r="GS83" s="20"/>
      <c r="GT83" s="20"/>
      <c r="GU83" s="20"/>
      <c r="GV83" s="20"/>
      <c r="GW83" s="20"/>
      <c r="GX83" s="20"/>
      <c r="GY83" s="20"/>
      <c r="GZ83" s="20"/>
      <c r="HA83" s="20"/>
      <c r="HB83" s="20"/>
      <c r="HC83" s="20"/>
      <c r="HD83" s="20"/>
      <c r="HE83" s="20"/>
      <c r="HF83" s="20"/>
      <c r="HG83" s="20"/>
      <c r="HH83" s="20"/>
      <c r="HI83" s="20"/>
      <c r="HJ83" s="20"/>
      <c r="HK83" s="20"/>
      <c r="HL83" s="20"/>
      <c r="HM83" s="20"/>
      <c r="HN83" s="20"/>
      <c r="HO83" s="20"/>
      <c r="HP83" s="20"/>
      <c r="HQ83" s="20"/>
      <c r="HR83" s="20"/>
      <c r="HS83" s="20"/>
      <c r="HT83" s="20"/>
      <c r="HU83" s="20"/>
      <c r="HV83" s="20"/>
      <c r="HW83" s="20"/>
      <c r="HX83" s="20"/>
      <c r="HY83" s="20"/>
      <c r="HZ83" s="20"/>
      <c r="IA83" s="20"/>
      <c r="IB83" s="20"/>
      <c r="IC83" s="20"/>
      <c r="ID83" s="20"/>
      <c r="IE83" s="20"/>
      <c r="IF83" s="20"/>
      <c r="IG83" s="20"/>
      <c r="IH83" s="20"/>
      <c r="II83" s="20"/>
      <c r="IJ83" s="20"/>
      <c r="IK83" s="20"/>
      <c r="IL83" s="20"/>
      <c r="IM83" s="20"/>
      <c r="IN83" s="20"/>
      <c r="IO83" s="20"/>
      <c r="IP83" s="20"/>
      <c r="IQ83" s="20"/>
      <c r="IR83" s="20"/>
      <c r="IS83" s="20"/>
      <c r="IT83" s="20"/>
      <c r="IU83" s="20"/>
      <c r="IV83" s="20"/>
      <c r="IW83" s="20"/>
      <c r="IX83" s="20"/>
      <c r="IY83" s="20"/>
      <c r="IZ83" s="20"/>
      <c r="JA83" s="20"/>
      <c r="JB83" s="20"/>
      <c r="JC83" s="20"/>
      <c r="JD83" s="20"/>
      <c r="JE83" s="20"/>
      <c r="JF83" s="20"/>
      <c r="JG83" s="20"/>
      <c r="JH83" s="20"/>
      <c r="JI83" s="20"/>
      <c r="JJ83" s="20"/>
      <c r="JK83" s="20"/>
      <c r="JL83" s="20"/>
      <c r="JM83" s="20"/>
      <c r="JN83" s="20"/>
      <c r="JO83" s="20"/>
      <c r="JP83" s="20"/>
      <c r="JQ83" s="20"/>
      <c r="JR83" s="20"/>
      <c r="JS83" s="20"/>
      <c r="JT83" s="20"/>
      <c r="JU83" s="20"/>
      <c r="JV83" s="20"/>
      <c r="JW83" s="20"/>
      <c r="JX83" s="20"/>
      <c r="JY83" s="20"/>
      <c r="JZ83" s="20"/>
      <c r="KA83" s="20"/>
      <c r="KB83" s="20"/>
      <c r="KC83" s="20"/>
      <c r="KD83" s="20"/>
      <c r="KE83" s="20"/>
      <c r="KF83" s="20"/>
      <c r="KG83" s="20"/>
      <c r="KH83" s="20"/>
      <c r="KI83" s="20"/>
      <c r="KJ83" s="20"/>
      <c r="KK83" s="20"/>
    </row>
    <row r="84" spans="1:297" ht="16" x14ac:dyDescent="0.2">
      <c r="A84" s="318"/>
      <c r="B84" s="119" t="s">
        <v>60</v>
      </c>
      <c r="C84" s="119"/>
      <c r="D84" s="119" t="s">
        <v>111</v>
      </c>
      <c r="E84" s="119"/>
      <c r="F84" s="117">
        <v>9.5129375951293754E-13</v>
      </c>
      <c r="G84" s="117">
        <v>9.5129375951293754E-13</v>
      </c>
      <c r="H84" s="117">
        <v>9.5129375951293754E-13</v>
      </c>
      <c r="I84" s="117">
        <v>9.5129375951293754E-13</v>
      </c>
      <c r="J84" s="117">
        <v>9.5129375951293754E-13</v>
      </c>
      <c r="K84" s="117">
        <v>9.5129375951293754E-13</v>
      </c>
      <c r="L84" s="117">
        <v>9.5129375951293754E-13</v>
      </c>
      <c r="M84" s="117">
        <v>9.5129375951293754E-13</v>
      </c>
      <c r="N84" s="49" t="s">
        <v>90</v>
      </c>
      <c r="O84" s="49" t="s">
        <v>78</v>
      </c>
      <c r="P84" s="49" t="s">
        <v>332</v>
      </c>
      <c r="Q84" s="132"/>
      <c r="R84" s="49"/>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c r="CG84" s="20"/>
      <c r="CH84" s="20"/>
      <c r="CI84" s="20"/>
      <c r="CJ84" s="20"/>
      <c r="CK84" s="20"/>
      <c r="CL84" s="20"/>
      <c r="CM84" s="20"/>
      <c r="CN84" s="20"/>
      <c r="CO84" s="20"/>
      <c r="CP84" s="20"/>
      <c r="CQ84" s="20"/>
      <c r="CR84" s="20"/>
      <c r="CS84" s="20"/>
      <c r="CT84" s="20"/>
      <c r="CU84" s="20"/>
      <c r="CV84" s="20"/>
      <c r="CW84" s="20"/>
      <c r="CX84" s="20"/>
      <c r="CY84" s="20"/>
      <c r="CZ84" s="20"/>
      <c r="DA84" s="20"/>
      <c r="DB84" s="20"/>
      <c r="DC84" s="20"/>
      <c r="DD84" s="20"/>
      <c r="DE84" s="20"/>
      <c r="DF84" s="20"/>
      <c r="DG84" s="20"/>
      <c r="DH84" s="20"/>
      <c r="DI84" s="20"/>
      <c r="DJ84" s="20"/>
      <c r="DK84" s="20"/>
      <c r="DL84" s="20"/>
      <c r="DM84" s="20"/>
      <c r="DN84" s="20"/>
      <c r="DO84" s="20"/>
      <c r="DP84" s="20"/>
      <c r="DQ84" s="20"/>
      <c r="DR84" s="20"/>
      <c r="DS84" s="20"/>
      <c r="DT84" s="20"/>
      <c r="DU84" s="20"/>
      <c r="DV84" s="20"/>
      <c r="DW84" s="20"/>
      <c r="DX84" s="20"/>
      <c r="DY84" s="20"/>
      <c r="DZ84" s="20"/>
      <c r="EA84" s="20"/>
      <c r="EB84" s="20"/>
      <c r="EC84" s="20"/>
      <c r="ED84" s="20"/>
      <c r="EE84" s="20"/>
      <c r="EF84" s="20"/>
      <c r="EG84" s="20"/>
      <c r="EH84" s="20"/>
      <c r="EI84" s="20"/>
      <c r="EJ84" s="20"/>
      <c r="EK84" s="20"/>
      <c r="EL84" s="20"/>
      <c r="EM84" s="20"/>
      <c r="EN84" s="20"/>
      <c r="EO84" s="20"/>
      <c r="EP84" s="20"/>
      <c r="EQ84" s="20"/>
      <c r="ER84" s="20"/>
      <c r="ES84" s="20"/>
      <c r="ET84" s="20"/>
      <c r="EU84" s="20"/>
      <c r="EV84" s="20"/>
      <c r="EW84" s="20"/>
      <c r="EX84" s="20"/>
      <c r="EY84" s="20"/>
      <c r="EZ84" s="20"/>
      <c r="FA84" s="20"/>
      <c r="FB84" s="20"/>
      <c r="FC84" s="20"/>
      <c r="FD84" s="20"/>
      <c r="FE84" s="20"/>
      <c r="FF84" s="20"/>
      <c r="FG84" s="20"/>
      <c r="FH84" s="20"/>
      <c r="FI84" s="20"/>
      <c r="FJ84" s="20"/>
      <c r="FK84" s="20"/>
      <c r="FL84" s="20"/>
      <c r="FM84" s="20"/>
      <c r="FN84" s="20"/>
      <c r="FO84" s="20"/>
      <c r="FP84" s="20"/>
      <c r="FQ84" s="20"/>
      <c r="FR84" s="20"/>
      <c r="FS84" s="20"/>
      <c r="FT84" s="20"/>
      <c r="FU84" s="20"/>
      <c r="FV84" s="20"/>
      <c r="FW84" s="20"/>
      <c r="FX84" s="20"/>
      <c r="FY84" s="20"/>
      <c r="FZ84" s="20"/>
      <c r="GA84" s="20"/>
      <c r="GB84" s="20"/>
      <c r="GC84" s="20"/>
      <c r="GD84" s="20"/>
      <c r="GE84" s="20"/>
      <c r="GF84" s="20"/>
      <c r="GG84" s="20"/>
      <c r="GH84" s="20"/>
      <c r="GI84" s="20"/>
      <c r="GJ84" s="20"/>
      <c r="GK84" s="20"/>
      <c r="GL84" s="20"/>
      <c r="GM84" s="20"/>
      <c r="GN84" s="20"/>
      <c r="GO84" s="20"/>
      <c r="GP84" s="20"/>
      <c r="GQ84" s="20"/>
      <c r="GR84" s="20"/>
      <c r="GS84" s="20"/>
      <c r="GT84" s="20"/>
      <c r="GU84" s="20"/>
      <c r="GV84" s="20"/>
      <c r="GW84" s="20"/>
      <c r="GX84" s="20"/>
      <c r="GY84" s="20"/>
      <c r="GZ84" s="20"/>
      <c r="HA84" s="20"/>
      <c r="HB84" s="20"/>
      <c r="HC84" s="20"/>
      <c r="HD84" s="20"/>
      <c r="HE84" s="20"/>
      <c r="HF84" s="20"/>
      <c r="HG84" s="20"/>
      <c r="HH84" s="20"/>
      <c r="HI84" s="20"/>
      <c r="HJ84" s="20"/>
      <c r="HK84" s="20"/>
      <c r="HL84" s="20"/>
      <c r="HM84" s="20"/>
      <c r="HN84" s="20"/>
      <c r="HO84" s="20"/>
      <c r="HP84" s="20"/>
      <c r="HQ84" s="20"/>
      <c r="HR84" s="20"/>
      <c r="HS84" s="20"/>
      <c r="HT84" s="20"/>
      <c r="HU84" s="20"/>
      <c r="HV84" s="20"/>
      <c r="HW84" s="20"/>
      <c r="HX84" s="20"/>
      <c r="HY84" s="20"/>
      <c r="HZ84" s="20"/>
      <c r="IA84" s="20"/>
      <c r="IB84" s="20"/>
      <c r="IC84" s="20"/>
      <c r="ID84" s="20"/>
      <c r="IE84" s="20"/>
      <c r="IF84" s="20"/>
      <c r="IG84" s="20"/>
      <c r="IH84" s="20"/>
      <c r="II84" s="20"/>
      <c r="IJ84" s="20"/>
      <c r="IK84" s="20"/>
      <c r="IL84" s="20"/>
      <c r="IM84" s="20"/>
      <c r="IN84" s="20"/>
      <c r="IO84" s="20"/>
      <c r="IP84" s="20"/>
      <c r="IQ84" s="20"/>
      <c r="IR84" s="20"/>
      <c r="IS84" s="20"/>
      <c r="IT84" s="20"/>
      <c r="IU84" s="20"/>
      <c r="IV84" s="20"/>
      <c r="IW84" s="20"/>
      <c r="IX84" s="20"/>
      <c r="IY84" s="20"/>
      <c r="IZ84" s="20"/>
      <c r="JA84" s="20"/>
      <c r="JB84" s="20"/>
      <c r="JC84" s="20"/>
      <c r="JD84" s="20"/>
      <c r="JE84" s="20"/>
      <c r="JF84" s="20"/>
      <c r="JG84" s="20"/>
      <c r="JH84" s="20"/>
      <c r="JI84" s="20"/>
      <c r="JJ84" s="20"/>
      <c r="JK84" s="20"/>
      <c r="JL84" s="20"/>
      <c r="JM84" s="20"/>
      <c r="JN84" s="20"/>
      <c r="JO84" s="20"/>
      <c r="JP84" s="20"/>
      <c r="JQ84" s="20"/>
      <c r="JR84" s="20"/>
      <c r="JS84" s="20"/>
      <c r="JT84" s="20"/>
      <c r="JU84" s="20"/>
      <c r="JV84" s="20"/>
      <c r="JW84" s="20"/>
      <c r="JX84" s="20"/>
      <c r="JY84" s="20"/>
      <c r="JZ84" s="20"/>
      <c r="KA84" s="20"/>
      <c r="KB84" s="20"/>
      <c r="KC84" s="20"/>
      <c r="KD84" s="20"/>
      <c r="KE84" s="20"/>
      <c r="KF84" s="20"/>
      <c r="KG84" s="20"/>
      <c r="KH84" s="20"/>
      <c r="KI84" s="20"/>
      <c r="KJ84" s="20"/>
      <c r="KK84" s="20"/>
    </row>
    <row r="85" spans="1:297" ht="16" x14ac:dyDescent="0.2">
      <c r="A85" s="318"/>
      <c r="B85" s="119" t="s">
        <v>61</v>
      </c>
      <c r="C85" s="119"/>
      <c r="D85" s="119" t="s">
        <v>111</v>
      </c>
      <c r="E85" s="119"/>
      <c r="F85" s="117">
        <v>2722000000000</v>
      </c>
      <c r="G85" s="117">
        <v>2722000000000</v>
      </c>
      <c r="H85" s="117">
        <v>2722000000000</v>
      </c>
      <c r="I85" s="117">
        <v>2722000000000</v>
      </c>
      <c r="J85" s="117">
        <v>2722000000000</v>
      </c>
      <c r="K85" s="117">
        <v>2722000000000</v>
      </c>
      <c r="L85" s="117">
        <v>2722000000000</v>
      </c>
      <c r="M85" s="117">
        <v>2722000000000</v>
      </c>
      <c r="N85" s="49" t="s">
        <v>91</v>
      </c>
      <c r="O85" s="49" t="s">
        <v>92</v>
      </c>
      <c r="P85" s="49" t="s">
        <v>332</v>
      </c>
      <c r="Q85" s="132"/>
      <c r="R85" s="49"/>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c r="CG85" s="20"/>
      <c r="CH85" s="20"/>
      <c r="CI85" s="20"/>
      <c r="CJ85" s="20"/>
      <c r="CK85" s="20"/>
      <c r="CL85" s="20"/>
      <c r="CM85" s="20"/>
      <c r="CN85" s="20"/>
      <c r="CO85" s="20"/>
      <c r="CP85" s="20"/>
      <c r="CQ85" s="20"/>
      <c r="CR85" s="20"/>
      <c r="CS85" s="20"/>
      <c r="CT85" s="20"/>
      <c r="CU85" s="20"/>
      <c r="CV85" s="20"/>
      <c r="CW85" s="20"/>
      <c r="CX85" s="20"/>
      <c r="CY85" s="20"/>
      <c r="CZ85" s="20"/>
      <c r="DA85" s="20"/>
      <c r="DB85" s="20"/>
      <c r="DC85" s="20"/>
      <c r="DD85" s="20"/>
      <c r="DE85" s="20"/>
      <c r="DF85" s="20"/>
      <c r="DG85" s="20"/>
      <c r="DH85" s="20"/>
      <c r="DI85" s="20"/>
      <c r="DJ85" s="20"/>
      <c r="DK85" s="20"/>
      <c r="DL85" s="20"/>
      <c r="DM85" s="20"/>
      <c r="DN85" s="20"/>
      <c r="DO85" s="20"/>
      <c r="DP85" s="20"/>
      <c r="DQ85" s="20"/>
      <c r="DR85" s="20"/>
      <c r="DS85" s="20"/>
      <c r="DT85" s="20"/>
      <c r="DU85" s="20"/>
      <c r="DV85" s="20"/>
      <c r="DW85" s="20"/>
      <c r="DX85" s="20"/>
      <c r="DY85" s="20"/>
      <c r="DZ85" s="20"/>
      <c r="EA85" s="20"/>
      <c r="EB85" s="20"/>
      <c r="EC85" s="20"/>
      <c r="ED85" s="20"/>
      <c r="EE85" s="20"/>
      <c r="EF85" s="20"/>
      <c r="EG85" s="20"/>
      <c r="EH85" s="20"/>
      <c r="EI85" s="20"/>
      <c r="EJ85" s="20"/>
      <c r="EK85" s="20"/>
      <c r="EL85" s="20"/>
      <c r="EM85" s="20"/>
      <c r="EN85" s="20"/>
      <c r="EO85" s="20"/>
      <c r="EP85" s="20"/>
      <c r="EQ85" s="20"/>
      <c r="ER85" s="20"/>
      <c r="ES85" s="20"/>
      <c r="ET85" s="20"/>
      <c r="EU85" s="20"/>
      <c r="EV85" s="20"/>
      <c r="EW85" s="20"/>
      <c r="EX85" s="20"/>
      <c r="EY85" s="20"/>
      <c r="EZ85" s="20"/>
      <c r="FA85" s="20"/>
      <c r="FB85" s="20"/>
      <c r="FC85" s="20"/>
      <c r="FD85" s="20"/>
      <c r="FE85" s="20"/>
      <c r="FF85" s="20"/>
      <c r="FG85" s="20"/>
      <c r="FH85" s="20"/>
      <c r="FI85" s="20"/>
      <c r="FJ85" s="20"/>
      <c r="FK85" s="20"/>
      <c r="FL85" s="20"/>
      <c r="FM85" s="20"/>
      <c r="FN85" s="20"/>
      <c r="FO85" s="20"/>
      <c r="FP85" s="20"/>
      <c r="FQ85" s="20"/>
      <c r="FR85" s="20"/>
      <c r="FS85" s="20"/>
      <c r="FT85" s="20"/>
      <c r="FU85" s="20"/>
      <c r="FV85" s="20"/>
      <c r="FW85" s="20"/>
      <c r="FX85" s="20"/>
      <c r="FY85" s="20"/>
      <c r="FZ85" s="20"/>
      <c r="GA85" s="20"/>
      <c r="GB85" s="20"/>
      <c r="GC85" s="20"/>
      <c r="GD85" s="20"/>
      <c r="GE85" s="20"/>
      <c r="GF85" s="20"/>
      <c r="GG85" s="20"/>
      <c r="GH85" s="20"/>
      <c r="GI85" s="20"/>
      <c r="GJ85" s="20"/>
      <c r="GK85" s="20"/>
      <c r="GL85" s="20"/>
      <c r="GM85" s="20"/>
      <c r="GN85" s="20"/>
      <c r="GO85" s="20"/>
      <c r="GP85" s="20"/>
      <c r="GQ85" s="20"/>
      <c r="GR85" s="20"/>
      <c r="GS85" s="20"/>
      <c r="GT85" s="20"/>
      <c r="GU85" s="20"/>
      <c r="GV85" s="20"/>
      <c r="GW85" s="20"/>
      <c r="GX85" s="20"/>
      <c r="GY85" s="20"/>
      <c r="GZ85" s="20"/>
      <c r="HA85" s="20"/>
      <c r="HB85" s="20"/>
      <c r="HC85" s="20"/>
      <c r="HD85" s="20"/>
      <c r="HE85" s="20"/>
      <c r="HF85" s="20"/>
      <c r="HG85" s="20"/>
      <c r="HH85" s="20"/>
      <c r="HI85" s="20"/>
      <c r="HJ85" s="20"/>
      <c r="HK85" s="20"/>
      <c r="HL85" s="20"/>
      <c r="HM85" s="20"/>
      <c r="HN85" s="20"/>
      <c r="HO85" s="20"/>
      <c r="HP85" s="20"/>
      <c r="HQ85" s="20"/>
      <c r="HR85" s="20"/>
      <c r="HS85" s="20"/>
      <c r="HT85" s="20"/>
      <c r="HU85" s="20"/>
      <c r="HV85" s="20"/>
      <c r="HW85" s="20"/>
      <c r="HX85" s="20"/>
      <c r="HY85" s="20"/>
      <c r="HZ85" s="20"/>
      <c r="IA85" s="20"/>
      <c r="IB85" s="20"/>
      <c r="IC85" s="20"/>
      <c r="ID85" s="20"/>
      <c r="IE85" s="20"/>
      <c r="IF85" s="20"/>
      <c r="IG85" s="20"/>
      <c r="IH85" s="20"/>
      <c r="II85" s="20"/>
      <c r="IJ85" s="20"/>
      <c r="IK85" s="20"/>
      <c r="IL85" s="20"/>
      <c r="IM85" s="20"/>
      <c r="IN85" s="20"/>
      <c r="IO85" s="20"/>
      <c r="IP85" s="20"/>
      <c r="IQ85" s="20"/>
      <c r="IR85" s="20"/>
      <c r="IS85" s="20"/>
      <c r="IT85" s="20"/>
      <c r="IU85" s="20"/>
      <c r="IV85" s="20"/>
      <c r="IW85" s="20"/>
      <c r="IX85" s="20"/>
      <c r="IY85" s="20"/>
      <c r="IZ85" s="20"/>
      <c r="JA85" s="20"/>
      <c r="JB85" s="20"/>
      <c r="JC85" s="20"/>
      <c r="JD85" s="20"/>
      <c r="JE85" s="20"/>
      <c r="JF85" s="20"/>
      <c r="JG85" s="20"/>
      <c r="JH85" s="20"/>
      <c r="JI85" s="20"/>
      <c r="JJ85" s="20"/>
      <c r="JK85" s="20"/>
      <c r="JL85" s="20"/>
      <c r="JM85" s="20"/>
      <c r="JN85" s="20"/>
      <c r="JO85" s="20"/>
      <c r="JP85" s="20"/>
      <c r="JQ85" s="20"/>
      <c r="JR85" s="20"/>
      <c r="JS85" s="20"/>
      <c r="JT85" s="20"/>
      <c r="JU85" s="20"/>
      <c r="JV85" s="20"/>
      <c r="JW85" s="20"/>
      <c r="JX85" s="20"/>
      <c r="JY85" s="20"/>
      <c r="JZ85" s="20"/>
      <c r="KA85" s="20"/>
      <c r="KB85" s="20"/>
      <c r="KC85" s="20"/>
      <c r="KD85" s="20"/>
      <c r="KE85" s="20"/>
      <c r="KF85" s="20"/>
      <c r="KG85" s="20"/>
      <c r="KH85" s="20"/>
      <c r="KI85" s="20"/>
      <c r="KJ85" s="20"/>
      <c r="KK85" s="20"/>
    </row>
    <row r="86" spans="1:297" ht="16" x14ac:dyDescent="0.2">
      <c r="A86" s="318"/>
      <c r="B86" s="139" t="s">
        <v>153</v>
      </c>
      <c r="C86" s="139" t="s">
        <v>153</v>
      </c>
      <c r="D86" s="119"/>
      <c r="E86" s="119"/>
      <c r="F86" s="140">
        <v>0.92500000000000004</v>
      </c>
      <c r="G86" s="140">
        <v>0.70109999999999995</v>
      </c>
      <c r="H86" s="140">
        <v>0.89780000000000004</v>
      </c>
      <c r="I86" s="140">
        <v>0.7732</v>
      </c>
      <c r="J86" s="140">
        <v>0.87749999999999995</v>
      </c>
      <c r="K86" s="140">
        <v>0.71199999999999997</v>
      </c>
      <c r="L86" s="140">
        <v>0.94299999999999995</v>
      </c>
      <c r="M86" s="140">
        <v>0.91080000000000005</v>
      </c>
      <c r="N86" s="49"/>
      <c r="O86" s="49" t="s">
        <v>14</v>
      </c>
      <c r="P86" s="49" t="s">
        <v>306</v>
      </c>
      <c r="Q86" s="132"/>
      <c r="R86" s="49"/>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c r="CI86" s="20"/>
      <c r="CJ86" s="20"/>
      <c r="CK86" s="20"/>
      <c r="CL86" s="20"/>
      <c r="CM86" s="20"/>
      <c r="CN86" s="20"/>
      <c r="CO86" s="20"/>
      <c r="CP86" s="20"/>
      <c r="CQ86" s="20"/>
      <c r="CR86" s="20"/>
      <c r="CS86" s="20"/>
      <c r="CT86" s="20"/>
      <c r="CU86" s="20"/>
      <c r="CV86" s="20"/>
      <c r="CW86" s="20"/>
      <c r="CX86" s="20"/>
      <c r="CY86" s="20"/>
      <c r="CZ86" s="20"/>
      <c r="DA86" s="20"/>
      <c r="DB86" s="20"/>
      <c r="DC86" s="20"/>
      <c r="DD86" s="20"/>
      <c r="DE86" s="20"/>
      <c r="DF86" s="20"/>
      <c r="DG86" s="20"/>
      <c r="DH86" s="20"/>
      <c r="DI86" s="20"/>
      <c r="DJ86" s="20"/>
      <c r="DK86" s="20"/>
      <c r="DL86" s="20"/>
      <c r="DM86" s="20"/>
      <c r="DN86" s="20"/>
      <c r="DO86" s="20"/>
      <c r="DP86" s="20"/>
      <c r="DQ86" s="20"/>
      <c r="DR86" s="20"/>
      <c r="DS86" s="20"/>
      <c r="DT86" s="20"/>
      <c r="DU86" s="20"/>
      <c r="DV86" s="20"/>
      <c r="DW86" s="20"/>
      <c r="DX86" s="20"/>
      <c r="DY86" s="20"/>
      <c r="DZ86" s="20"/>
      <c r="EA86" s="20"/>
      <c r="EB86" s="20"/>
      <c r="EC86" s="20"/>
      <c r="ED86" s="20"/>
      <c r="EE86" s="20"/>
      <c r="EF86" s="20"/>
      <c r="EG86" s="20"/>
      <c r="EH86" s="20"/>
      <c r="EI86" s="20"/>
      <c r="EJ86" s="20"/>
      <c r="EK86" s="20"/>
      <c r="EL86" s="20"/>
      <c r="EM86" s="20"/>
      <c r="EN86" s="20"/>
      <c r="EO86" s="20"/>
      <c r="EP86" s="20"/>
      <c r="EQ86" s="20"/>
      <c r="ER86" s="20"/>
      <c r="ES86" s="20"/>
      <c r="ET86" s="20"/>
      <c r="EU86" s="20"/>
      <c r="EV86" s="20"/>
      <c r="EW86" s="20"/>
      <c r="EX86" s="20"/>
      <c r="EY86" s="20"/>
      <c r="EZ86" s="20"/>
      <c r="FA86" s="20"/>
      <c r="FB86" s="20"/>
      <c r="FC86" s="20"/>
      <c r="FD86" s="20"/>
      <c r="FE86" s="20"/>
      <c r="FF86" s="20"/>
      <c r="FG86" s="20"/>
      <c r="FH86" s="20"/>
      <c r="FI86" s="20"/>
      <c r="FJ86" s="20"/>
      <c r="FK86" s="20"/>
      <c r="FL86" s="20"/>
      <c r="FM86" s="20"/>
      <c r="FN86" s="20"/>
      <c r="FO86" s="20"/>
      <c r="FP86" s="20"/>
      <c r="FQ86" s="20"/>
      <c r="FR86" s="20"/>
      <c r="FS86" s="20"/>
      <c r="FT86" s="20"/>
      <c r="FU86" s="20"/>
      <c r="FV86" s="20"/>
      <c r="FW86" s="20"/>
      <c r="FX86" s="20"/>
      <c r="FY86" s="20"/>
      <c r="FZ86" s="20"/>
      <c r="GA86" s="20"/>
      <c r="GB86" s="20"/>
      <c r="GC86" s="20"/>
      <c r="GD86" s="20"/>
      <c r="GE86" s="20"/>
      <c r="GF86" s="20"/>
      <c r="GG86" s="20"/>
      <c r="GH86" s="20"/>
      <c r="GI86" s="20"/>
      <c r="GJ86" s="20"/>
      <c r="GK86" s="20"/>
      <c r="GL86" s="20"/>
      <c r="GM86" s="20"/>
      <c r="GN86" s="20"/>
      <c r="GO86" s="20"/>
      <c r="GP86" s="20"/>
      <c r="GQ86" s="20"/>
      <c r="GR86" s="20"/>
      <c r="GS86" s="20"/>
      <c r="GT86" s="20"/>
      <c r="GU86" s="20"/>
      <c r="GV86" s="20"/>
      <c r="GW86" s="20"/>
      <c r="GX86" s="20"/>
      <c r="GY86" s="20"/>
      <c r="GZ86" s="20"/>
      <c r="HA86" s="20"/>
      <c r="HB86" s="20"/>
      <c r="HC86" s="20"/>
      <c r="HD86" s="20"/>
      <c r="HE86" s="20"/>
      <c r="HF86" s="20"/>
      <c r="HG86" s="20"/>
      <c r="HH86" s="20"/>
      <c r="HI86" s="20"/>
      <c r="HJ86" s="20"/>
      <c r="HK86" s="20"/>
      <c r="HL86" s="20"/>
      <c r="HM86" s="20"/>
      <c r="HN86" s="20"/>
      <c r="HO86" s="20"/>
      <c r="HP86" s="20"/>
      <c r="HQ86" s="20"/>
      <c r="HR86" s="20"/>
      <c r="HS86" s="20"/>
      <c r="HT86" s="20"/>
      <c r="HU86" s="20"/>
      <c r="HV86" s="20"/>
      <c r="HW86" s="20"/>
      <c r="HX86" s="20"/>
      <c r="HY86" s="20"/>
      <c r="HZ86" s="20"/>
      <c r="IA86" s="20"/>
      <c r="IB86" s="20"/>
      <c r="IC86" s="20"/>
      <c r="ID86" s="20"/>
      <c r="IE86" s="20"/>
      <c r="IF86" s="20"/>
      <c r="IG86" s="20"/>
      <c r="IH86" s="20"/>
      <c r="II86" s="20"/>
      <c r="IJ86" s="20"/>
      <c r="IK86" s="20"/>
      <c r="IL86" s="20"/>
      <c r="IM86" s="20"/>
      <c r="IN86" s="20"/>
      <c r="IO86" s="20"/>
      <c r="IP86" s="20"/>
      <c r="IQ86" s="20"/>
      <c r="IR86" s="20"/>
      <c r="IS86" s="20"/>
      <c r="IT86" s="20"/>
      <c r="IU86" s="20"/>
      <c r="IV86" s="20"/>
      <c r="IW86" s="20"/>
      <c r="IX86" s="20"/>
      <c r="IY86" s="20"/>
      <c r="IZ86" s="20"/>
      <c r="JA86" s="20"/>
      <c r="JB86" s="20"/>
      <c r="JC86" s="20"/>
      <c r="JD86" s="20"/>
      <c r="JE86" s="20"/>
      <c r="JF86" s="20"/>
      <c r="JG86" s="20"/>
      <c r="JH86" s="20"/>
      <c r="JI86" s="20"/>
      <c r="JJ86" s="20"/>
      <c r="JK86" s="20"/>
      <c r="JL86" s="20"/>
      <c r="JM86" s="20"/>
      <c r="JN86" s="20"/>
      <c r="JO86" s="20"/>
      <c r="JP86" s="20"/>
      <c r="JQ86" s="20"/>
      <c r="JR86" s="20"/>
      <c r="JS86" s="20"/>
      <c r="JT86" s="20"/>
      <c r="JU86" s="20"/>
      <c r="JV86" s="20"/>
      <c r="JW86" s="20"/>
      <c r="JX86" s="20"/>
      <c r="JY86" s="20"/>
      <c r="JZ86" s="20"/>
      <c r="KA86" s="20"/>
      <c r="KB86" s="20"/>
      <c r="KC86" s="20"/>
      <c r="KD86" s="20"/>
      <c r="KE86" s="20"/>
      <c r="KF86" s="20"/>
      <c r="KG86" s="20"/>
      <c r="KH86" s="20"/>
      <c r="KI86" s="20"/>
      <c r="KJ86" s="20"/>
      <c r="KK86" s="20"/>
    </row>
    <row r="87" spans="1:297" ht="16" x14ac:dyDescent="0.2">
      <c r="A87" s="318"/>
      <c r="B87" s="139" t="s">
        <v>155</v>
      </c>
      <c r="C87" s="139" t="s">
        <v>155</v>
      </c>
      <c r="D87" s="119"/>
      <c r="E87" s="119"/>
      <c r="F87" s="140">
        <v>0.29669774233404472</v>
      </c>
      <c r="G87" s="140">
        <v>0.29669774233404472</v>
      </c>
      <c r="H87" s="140">
        <v>0.29669774233404472</v>
      </c>
      <c r="I87" s="140">
        <v>0.29669774233404472</v>
      </c>
      <c r="J87" s="140">
        <v>0.29669774233404472</v>
      </c>
      <c r="K87" s="140">
        <v>0.29669774233404472</v>
      </c>
      <c r="L87" s="140">
        <v>0.29669774233404472</v>
      </c>
      <c r="M87" s="140">
        <v>0.29669774233404472</v>
      </c>
      <c r="N87" s="49"/>
      <c r="O87" s="49" t="s">
        <v>14</v>
      </c>
      <c r="P87" s="49" t="s">
        <v>306</v>
      </c>
      <c r="Q87" s="132"/>
      <c r="R87" s="49"/>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c r="CI87" s="20"/>
      <c r="CJ87" s="20"/>
      <c r="CK87" s="20"/>
      <c r="CL87" s="20"/>
      <c r="CM87" s="20"/>
      <c r="CN87" s="20"/>
      <c r="CO87" s="20"/>
      <c r="CP87" s="20"/>
      <c r="CQ87" s="20"/>
      <c r="CR87" s="20"/>
      <c r="CS87" s="20"/>
      <c r="CT87" s="20"/>
      <c r="CU87" s="20"/>
      <c r="CV87" s="20"/>
      <c r="CW87" s="20"/>
      <c r="CX87" s="20"/>
      <c r="CY87" s="20"/>
      <c r="CZ87" s="20"/>
      <c r="DA87" s="20"/>
      <c r="DB87" s="20"/>
      <c r="DC87" s="20"/>
      <c r="DD87" s="20"/>
      <c r="DE87" s="20"/>
      <c r="DF87" s="20"/>
      <c r="DG87" s="20"/>
      <c r="DH87" s="20"/>
      <c r="DI87" s="20"/>
      <c r="DJ87" s="20"/>
      <c r="DK87" s="20"/>
      <c r="DL87" s="20"/>
      <c r="DM87" s="20"/>
      <c r="DN87" s="20"/>
      <c r="DO87" s="20"/>
      <c r="DP87" s="20"/>
      <c r="DQ87" s="20"/>
      <c r="DR87" s="20"/>
      <c r="DS87" s="20"/>
      <c r="DT87" s="20"/>
      <c r="DU87" s="20"/>
      <c r="DV87" s="20"/>
      <c r="DW87" s="20"/>
      <c r="DX87" s="20"/>
      <c r="DY87" s="20"/>
      <c r="DZ87" s="20"/>
      <c r="EA87" s="20"/>
      <c r="EB87" s="20"/>
      <c r="EC87" s="20"/>
      <c r="ED87" s="20"/>
      <c r="EE87" s="20"/>
      <c r="EF87" s="20"/>
      <c r="EG87" s="20"/>
      <c r="EH87" s="20"/>
      <c r="EI87" s="20"/>
      <c r="EJ87" s="20"/>
      <c r="EK87" s="20"/>
      <c r="EL87" s="20"/>
      <c r="EM87" s="20"/>
      <c r="EN87" s="20"/>
      <c r="EO87" s="20"/>
      <c r="EP87" s="20"/>
      <c r="EQ87" s="20"/>
      <c r="ER87" s="20"/>
      <c r="ES87" s="20"/>
      <c r="ET87" s="20"/>
      <c r="EU87" s="20"/>
      <c r="EV87" s="20"/>
      <c r="EW87" s="20"/>
      <c r="EX87" s="20"/>
      <c r="EY87" s="20"/>
      <c r="EZ87" s="20"/>
      <c r="FA87" s="20"/>
      <c r="FB87" s="20"/>
      <c r="FC87" s="20"/>
      <c r="FD87" s="20"/>
      <c r="FE87" s="20"/>
      <c r="FF87" s="20"/>
      <c r="FG87" s="20"/>
      <c r="FH87" s="20"/>
      <c r="FI87" s="20"/>
      <c r="FJ87" s="20"/>
      <c r="FK87" s="20"/>
      <c r="FL87" s="20"/>
      <c r="FM87" s="20"/>
      <c r="FN87" s="20"/>
      <c r="FO87" s="20"/>
      <c r="FP87" s="20"/>
      <c r="FQ87" s="20"/>
      <c r="FR87" s="20"/>
      <c r="FS87" s="20"/>
      <c r="FT87" s="20"/>
      <c r="FU87" s="20"/>
      <c r="FV87" s="20"/>
      <c r="FW87" s="20"/>
      <c r="FX87" s="20"/>
      <c r="FY87" s="20"/>
      <c r="FZ87" s="20"/>
      <c r="GA87" s="20"/>
      <c r="GB87" s="20"/>
      <c r="GC87" s="20"/>
      <c r="GD87" s="20"/>
      <c r="GE87" s="20"/>
      <c r="GF87" s="20"/>
      <c r="GG87" s="20"/>
      <c r="GH87" s="20"/>
      <c r="GI87" s="20"/>
      <c r="GJ87" s="20"/>
      <c r="GK87" s="20"/>
      <c r="GL87" s="20"/>
      <c r="GM87" s="20"/>
      <c r="GN87" s="20"/>
      <c r="GO87" s="20"/>
      <c r="GP87" s="20"/>
      <c r="GQ87" s="20"/>
      <c r="GR87" s="20"/>
      <c r="GS87" s="20"/>
      <c r="GT87" s="20"/>
      <c r="GU87" s="20"/>
      <c r="GV87" s="20"/>
      <c r="GW87" s="20"/>
      <c r="GX87" s="20"/>
      <c r="GY87" s="20"/>
      <c r="GZ87" s="20"/>
      <c r="HA87" s="20"/>
      <c r="HB87" s="20"/>
      <c r="HC87" s="20"/>
      <c r="HD87" s="20"/>
      <c r="HE87" s="20"/>
      <c r="HF87" s="20"/>
      <c r="HG87" s="20"/>
      <c r="HH87" s="20"/>
      <c r="HI87" s="20"/>
      <c r="HJ87" s="20"/>
      <c r="HK87" s="20"/>
      <c r="HL87" s="20"/>
      <c r="HM87" s="20"/>
      <c r="HN87" s="20"/>
      <c r="HO87" s="20"/>
      <c r="HP87" s="20"/>
      <c r="HQ87" s="20"/>
      <c r="HR87" s="20"/>
      <c r="HS87" s="20"/>
      <c r="HT87" s="20"/>
      <c r="HU87" s="20"/>
      <c r="HV87" s="20"/>
      <c r="HW87" s="20"/>
      <c r="HX87" s="20"/>
      <c r="HY87" s="20"/>
      <c r="HZ87" s="20"/>
      <c r="IA87" s="20"/>
      <c r="IB87" s="20"/>
      <c r="IC87" s="20"/>
      <c r="ID87" s="20"/>
      <c r="IE87" s="20"/>
      <c r="IF87" s="20"/>
      <c r="IG87" s="20"/>
      <c r="IH87" s="20"/>
      <c r="II87" s="20"/>
      <c r="IJ87" s="20"/>
      <c r="IK87" s="20"/>
      <c r="IL87" s="20"/>
      <c r="IM87" s="20"/>
      <c r="IN87" s="20"/>
      <c r="IO87" s="20"/>
      <c r="IP87" s="20"/>
      <c r="IQ87" s="20"/>
      <c r="IR87" s="20"/>
      <c r="IS87" s="20"/>
      <c r="IT87" s="20"/>
      <c r="IU87" s="20"/>
      <c r="IV87" s="20"/>
      <c r="IW87" s="20"/>
      <c r="IX87" s="20"/>
      <c r="IY87" s="20"/>
      <c r="IZ87" s="20"/>
      <c r="JA87" s="20"/>
      <c r="JB87" s="20"/>
      <c r="JC87" s="20"/>
      <c r="JD87" s="20"/>
      <c r="JE87" s="20"/>
      <c r="JF87" s="20"/>
      <c r="JG87" s="20"/>
      <c r="JH87" s="20"/>
      <c r="JI87" s="20"/>
      <c r="JJ87" s="20"/>
      <c r="JK87" s="20"/>
      <c r="JL87" s="20"/>
      <c r="JM87" s="20"/>
      <c r="JN87" s="20"/>
      <c r="JO87" s="20"/>
      <c r="JP87" s="20"/>
      <c r="JQ87" s="20"/>
      <c r="JR87" s="20"/>
      <c r="JS87" s="20"/>
      <c r="JT87" s="20"/>
      <c r="JU87" s="20"/>
      <c r="JV87" s="20"/>
      <c r="JW87" s="20"/>
      <c r="JX87" s="20"/>
      <c r="JY87" s="20"/>
      <c r="JZ87" s="20"/>
      <c r="KA87" s="20"/>
      <c r="KB87" s="20"/>
      <c r="KC87" s="20"/>
      <c r="KD87" s="20"/>
      <c r="KE87" s="20"/>
      <c r="KF87" s="20"/>
      <c r="KG87" s="20"/>
      <c r="KH87" s="20"/>
      <c r="KI87" s="20"/>
      <c r="KJ87" s="20"/>
      <c r="KK87" s="20"/>
    </row>
    <row r="88" spans="1:297" ht="16" x14ac:dyDescent="0.2">
      <c r="A88" s="318"/>
      <c r="B88" s="139" t="s">
        <v>157</v>
      </c>
      <c r="C88" s="139" t="s">
        <v>157</v>
      </c>
      <c r="D88" s="119"/>
      <c r="E88" s="119"/>
      <c r="F88" s="140">
        <v>0.96760000000000002</v>
      </c>
      <c r="G88" s="140">
        <v>0.65669999999999995</v>
      </c>
      <c r="H88" s="140">
        <v>0.91690000000000005</v>
      </c>
      <c r="I88" s="140">
        <v>0.77170000000000005</v>
      </c>
      <c r="J88" s="140">
        <v>0.92400000000000004</v>
      </c>
      <c r="K88" s="140">
        <v>0.7702</v>
      </c>
      <c r="L88" s="140">
        <v>0.97860000000000003</v>
      </c>
      <c r="M88" s="140">
        <v>0.86899999999999999</v>
      </c>
      <c r="N88" s="49"/>
      <c r="O88" s="49" t="s">
        <v>14</v>
      </c>
      <c r="P88" s="49" t="s">
        <v>306</v>
      </c>
      <c r="Q88" s="132"/>
      <c r="R88" s="49"/>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c r="CI88" s="20"/>
      <c r="CJ88" s="20"/>
      <c r="CK88" s="20"/>
      <c r="CL88" s="20"/>
      <c r="CM88" s="20"/>
      <c r="CN88" s="20"/>
      <c r="CO88" s="20"/>
      <c r="CP88" s="20"/>
      <c r="CQ88" s="20"/>
      <c r="CR88" s="20"/>
      <c r="CS88" s="20"/>
      <c r="CT88" s="20"/>
      <c r="CU88" s="20"/>
      <c r="CV88" s="20"/>
      <c r="CW88" s="20"/>
      <c r="CX88" s="20"/>
      <c r="CY88" s="20"/>
      <c r="CZ88" s="20"/>
      <c r="DA88" s="20"/>
      <c r="DB88" s="20"/>
      <c r="DC88" s="20"/>
      <c r="DD88" s="20"/>
      <c r="DE88" s="20"/>
      <c r="DF88" s="20"/>
      <c r="DG88" s="20"/>
      <c r="DH88" s="20"/>
      <c r="DI88" s="20"/>
      <c r="DJ88" s="20"/>
      <c r="DK88" s="20"/>
      <c r="DL88" s="20"/>
      <c r="DM88" s="20"/>
      <c r="DN88" s="20"/>
      <c r="DO88" s="20"/>
      <c r="DP88" s="20"/>
      <c r="DQ88" s="20"/>
      <c r="DR88" s="20"/>
      <c r="DS88" s="20"/>
      <c r="DT88" s="20"/>
      <c r="DU88" s="20"/>
      <c r="DV88" s="20"/>
      <c r="DW88" s="20"/>
      <c r="DX88" s="20"/>
      <c r="DY88" s="20"/>
      <c r="DZ88" s="20"/>
      <c r="EA88" s="20"/>
      <c r="EB88" s="20"/>
      <c r="EC88" s="20"/>
      <c r="ED88" s="20"/>
      <c r="EE88" s="20"/>
      <c r="EF88" s="20"/>
      <c r="EG88" s="20"/>
      <c r="EH88" s="20"/>
      <c r="EI88" s="20"/>
      <c r="EJ88" s="20"/>
      <c r="EK88" s="20"/>
      <c r="EL88" s="20"/>
      <c r="EM88" s="20"/>
      <c r="EN88" s="20"/>
      <c r="EO88" s="20"/>
      <c r="EP88" s="20"/>
      <c r="EQ88" s="20"/>
      <c r="ER88" s="20"/>
      <c r="ES88" s="20"/>
      <c r="ET88" s="20"/>
      <c r="EU88" s="20"/>
      <c r="EV88" s="20"/>
      <c r="EW88" s="20"/>
      <c r="EX88" s="20"/>
      <c r="EY88" s="20"/>
      <c r="EZ88" s="20"/>
      <c r="FA88" s="20"/>
      <c r="FB88" s="20"/>
      <c r="FC88" s="20"/>
      <c r="FD88" s="20"/>
      <c r="FE88" s="20"/>
      <c r="FF88" s="20"/>
      <c r="FG88" s="20"/>
      <c r="FH88" s="20"/>
      <c r="FI88" s="20"/>
      <c r="FJ88" s="20"/>
      <c r="FK88" s="20"/>
      <c r="FL88" s="20"/>
      <c r="FM88" s="20"/>
      <c r="FN88" s="20"/>
      <c r="FO88" s="20"/>
      <c r="FP88" s="20"/>
      <c r="FQ88" s="20"/>
      <c r="FR88" s="20"/>
      <c r="FS88" s="20"/>
      <c r="FT88" s="20"/>
      <c r="FU88" s="20"/>
      <c r="FV88" s="20"/>
      <c r="FW88" s="20"/>
      <c r="FX88" s="20"/>
      <c r="FY88" s="20"/>
      <c r="FZ88" s="20"/>
      <c r="GA88" s="20"/>
      <c r="GB88" s="20"/>
      <c r="GC88" s="20"/>
      <c r="GD88" s="20"/>
      <c r="GE88" s="20"/>
      <c r="GF88" s="20"/>
      <c r="GG88" s="20"/>
      <c r="GH88" s="20"/>
      <c r="GI88" s="20"/>
      <c r="GJ88" s="20"/>
      <c r="GK88" s="20"/>
      <c r="GL88" s="20"/>
      <c r="GM88" s="20"/>
      <c r="GN88" s="20"/>
      <c r="GO88" s="20"/>
      <c r="GP88" s="20"/>
      <c r="GQ88" s="20"/>
      <c r="GR88" s="20"/>
      <c r="GS88" s="20"/>
      <c r="GT88" s="20"/>
      <c r="GU88" s="20"/>
      <c r="GV88" s="20"/>
      <c r="GW88" s="20"/>
      <c r="GX88" s="20"/>
      <c r="GY88" s="20"/>
      <c r="GZ88" s="20"/>
      <c r="HA88" s="20"/>
      <c r="HB88" s="20"/>
      <c r="HC88" s="20"/>
      <c r="HD88" s="20"/>
      <c r="HE88" s="20"/>
      <c r="HF88" s="20"/>
      <c r="HG88" s="20"/>
      <c r="HH88" s="20"/>
      <c r="HI88" s="20"/>
      <c r="HJ88" s="20"/>
      <c r="HK88" s="20"/>
      <c r="HL88" s="20"/>
      <c r="HM88" s="20"/>
      <c r="HN88" s="20"/>
      <c r="HO88" s="20"/>
      <c r="HP88" s="20"/>
      <c r="HQ88" s="20"/>
      <c r="HR88" s="20"/>
      <c r="HS88" s="20"/>
      <c r="HT88" s="20"/>
      <c r="HU88" s="20"/>
      <c r="HV88" s="20"/>
      <c r="HW88" s="20"/>
      <c r="HX88" s="20"/>
      <c r="HY88" s="20"/>
      <c r="HZ88" s="20"/>
      <c r="IA88" s="20"/>
      <c r="IB88" s="20"/>
      <c r="IC88" s="20"/>
      <c r="ID88" s="20"/>
      <c r="IE88" s="20"/>
      <c r="IF88" s="20"/>
      <c r="IG88" s="20"/>
      <c r="IH88" s="20"/>
      <c r="II88" s="20"/>
      <c r="IJ88" s="20"/>
      <c r="IK88" s="20"/>
      <c r="IL88" s="20"/>
      <c r="IM88" s="20"/>
      <c r="IN88" s="20"/>
      <c r="IO88" s="20"/>
      <c r="IP88" s="20"/>
      <c r="IQ88" s="20"/>
      <c r="IR88" s="20"/>
      <c r="IS88" s="20"/>
      <c r="IT88" s="20"/>
      <c r="IU88" s="20"/>
      <c r="IV88" s="20"/>
      <c r="IW88" s="20"/>
      <c r="IX88" s="20"/>
      <c r="IY88" s="20"/>
      <c r="IZ88" s="20"/>
      <c r="JA88" s="20"/>
      <c r="JB88" s="20"/>
      <c r="JC88" s="20"/>
      <c r="JD88" s="20"/>
      <c r="JE88" s="20"/>
      <c r="JF88" s="20"/>
      <c r="JG88" s="20"/>
      <c r="JH88" s="20"/>
      <c r="JI88" s="20"/>
      <c r="JJ88" s="20"/>
      <c r="JK88" s="20"/>
      <c r="JL88" s="20"/>
      <c r="JM88" s="20"/>
      <c r="JN88" s="20"/>
      <c r="JO88" s="20"/>
      <c r="JP88" s="20"/>
      <c r="JQ88" s="20"/>
      <c r="JR88" s="20"/>
      <c r="JS88" s="20"/>
      <c r="JT88" s="20"/>
      <c r="JU88" s="20"/>
      <c r="JV88" s="20"/>
      <c r="JW88" s="20"/>
      <c r="JX88" s="20"/>
      <c r="JY88" s="20"/>
      <c r="JZ88" s="20"/>
      <c r="KA88" s="20"/>
      <c r="KB88" s="20"/>
      <c r="KC88" s="20"/>
      <c r="KD88" s="20"/>
      <c r="KE88" s="20"/>
      <c r="KF88" s="20"/>
      <c r="KG88" s="20"/>
      <c r="KH88" s="20"/>
      <c r="KI88" s="20"/>
      <c r="KJ88" s="20"/>
      <c r="KK88" s="20"/>
    </row>
    <row r="89" spans="1:297" ht="16" x14ac:dyDescent="0.2">
      <c r="A89" s="318"/>
      <c r="B89" s="139"/>
      <c r="C89" s="139" t="s">
        <v>10347</v>
      </c>
      <c r="D89" s="119"/>
      <c r="E89" s="119"/>
      <c r="F89" s="140">
        <f>1-F34</f>
        <v>0.94094533207711306</v>
      </c>
      <c r="G89" s="140">
        <f t="shared" ref="G89:M91" si="12">1-G34</f>
        <v>0.6963482112999182</v>
      </c>
      <c r="H89" s="140">
        <f t="shared" si="12"/>
        <v>0.95904775427405708</v>
      </c>
      <c r="I89" s="140">
        <f t="shared" si="12"/>
        <v>0.79146727858442523</v>
      </c>
      <c r="J89" s="140">
        <f t="shared" si="12"/>
        <v>0.99002185922738506</v>
      </c>
      <c r="K89" s="140">
        <f t="shared" si="12"/>
        <v>0.67165296862889945</v>
      </c>
      <c r="L89" s="140">
        <f t="shared" si="12"/>
        <v>0.99519466662175127</v>
      </c>
      <c r="M89" s="140">
        <f t="shared" si="12"/>
        <v>0.95532192928645066</v>
      </c>
      <c r="N89" s="49" t="s">
        <v>10341</v>
      </c>
      <c r="O89" s="49" t="s">
        <v>14</v>
      </c>
      <c r="P89" s="49" t="s">
        <v>10340</v>
      </c>
      <c r="Q89" s="325" t="s">
        <v>10354</v>
      </c>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c r="DA89" s="20"/>
      <c r="DB89" s="20"/>
      <c r="DC89" s="20"/>
      <c r="DD89" s="20"/>
      <c r="DE89" s="20"/>
      <c r="DF89" s="20"/>
      <c r="DG89" s="20"/>
      <c r="DH89" s="20"/>
      <c r="DI89" s="20"/>
      <c r="DJ89" s="20"/>
      <c r="DK89" s="20"/>
      <c r="DL89" s="20"/>
      <c r="DM89" s="20"/>
      <c r="DN89" s="20"/>
      <c r="DO89" s="20"/>
      <c r="DP89" s="20"/>
      <c r="DQ89" s="20"/>
      <c r="DR89" s="20"/>
      <c r="DS89" s="20"/>
      <c r="DT89" s="20"/>
      <c r="DU89" s="20"/>
      <c r="DV89" s="20"/>
      <c r="DW89" s="20"/>
      <c r="DX89" s="20"/>
      <c r="DY89" s="20"/>
      <c r="DZ89" s="20"/>
      <c r="EA89" s="20"/>
      <c r="EB89" s="20"/>
      <c r="EC89" s="20"/>
      <c r="ED89" s="20"/>
      <c r="EE89" s="20"/>
      <c r="EF89" s="20"/>
      <c r="EG89" s="20"/>
      <c r="EH89" s="20"/>
      <c r="EI89" s="20"/>
      <c r="EJ89" s="20"/>
      <c r="EK89" s="20"/>
      <c r="EL89" s="20"/>
      <c r="EM89" s="20"/>
      <c r="EN89" s="20"/>
      <c r="EO89" s="20"/>
      <c r="EP89" s="20"/>
      <c r="EQ89" s="20"/>
      <c r="ER89" s="20"/>
      <c r="ES89" s="20"/>
      <c r="ET89" s="20"/>
      <c r="EU89" s="20"/>
      <c r="EV89" s="20"/>
      <c r="EW89" s="20"/>
      <c r="EX89" s="20"/>
      <c r="EY89" s="20"/>
      <c r="EZ89" s="20"/>
      <c r="FA89" s="20"/>
      <c r="FB89" s="20"/>
      <c r="FC89" s="20"/>
      <c r="FD89" s="20"/>
      <c r="FE89" s="20"/>
      <c r="FF89" s="20"/>
      <c r="FG89" s="20"/>
      <c r="FH89" s="20"/>
      <c r="FI89" s="20"/>
      <c r="FJ89" s="20"/>
      <c r="FK89" s="20"/>
      <c r="FL89" s="20"/>
      <c r="FM89" s="20"/>
      <c r="FN89" s="20"/>
      <c r="FO89" s="20"/>
      <c r="FP89" s="20"/>
      <c r="FQ89" s="20"/>
      <c r="FR89" s="20"/>
      <c r="FS89" s="20"/>
      <c r="FT89" s="20"/>
      <c r="FU89" s="20"/>
      <c r="FV89" s="20"/>
      <c r="FW89" s="20"/>
      <c r="FX89" s="20"/>
      <c r="FY89" s="20"/>
      <c r="FZ89" s="20"/>
      <c r="GA89" s="20"/>
      <c r="GB89" s="20"/>
      <c r="GC89" s="20"/>
      <c r="GD89" s="20"/>
      <c r="GE89" s="20"/>
      <c r="GF89" s="20"/>
      <c r="GG89" s="20"/>
      <c r="GH89" s="20"/>
      <c r="GI89" s="20"/>
      <c r="GJ89" s="20"/>
      <c r="GK89" s="20"/>
      <c r="GL89" s="20"/>
      <c r="GM89" s="20"/>
      <c r="GN89" s="20"/>
      <c r="GO89" s="20"/>
      <c r="GP89" s="20"/>
      <c r="GQ89" s="20"/>
      <c r="GR89" s="20"/>
      <c r="GS89" s="20"/>
      <c r="GT89" s="20"/>
      <c r="GU89" s="20"/>
      <c r="GV89" s="20"/>
      <c r="GW89" s="20"/>
      <c r="GX89" s="20"/>
      <c r="GY89" s="20"/>
      <c r="GZ89" s="20"/>
      <c r="HA89" s="20"/>
      <c r="HB89" s="20"/>
      <c r="HC89" s="20"/>
      <c r="HD89" s="20"/>
      <c r="HE89" s="20"/>
      <c r="HF89" s="20"/>
      <c r="HG89" s="20"/>
      <c r="HH89" s="20"/>
      <c r="HI89" s="20"/>
      <c r="HJ89" s="20"/>
      <c r="HK89" s="20"/>
      <c r="HL89" s="20"/>
      <c r="HM89" s="20"/>
      <c r="HN89" s="20"/>
      <c r="HO89" s="20"/>
      <c r="HP89" s="20"/>
      <c r="HQ89" s="20"/>
      <c r="HR89" s="20"/>
      <c r="HS89" s="20"/>
      <c r="HT89" s="20"/>
      <c r="HU89" s="20"/>
      <c r="HV89" s="20"/>
      <c r="HW89" s="20"/>
      <c r="HX89" s="20"/>
      <c r="HY89" s="20"/>
      <c r="HZ89" s="20"/>
      <c r="IA89" s="20"/>
      <c r="IB89" s="20"/>
      <c r="IC89" s="20"/>
      <c r="ID89" s="20"/>
      <c r="IE89" s="20"/>
      <c r="IF89" s="20"/>
      <c r="IG89" s="20"/>
      <c r="IH89" s="20"/>
      <c r="II89" s="20"/>
      <c r="IJ89" s="20"/>
      <c r="IK89" s="20"/>
      <c r="IL89" s="20"/>
      <c r="IM89" s="20"/>
      <c r="IN89" s="20"/>
      <c r="IO89" s="20"/>
      <c r="IP89" s="20"/>
      <c r="IQ89" s="20"/>
      <c r="IR89" s="20"/>
      <c r="IS89" s="20"/>
      <c r="IT89" s="20"/>
      <c r="IU89" s="20"/>
      <c r="IV89" s="20"/>
      <c r="IW89" s="20"/>
      <c r="IX89" s="20"/>
      <c r="IY89" s="20"/>
      <c r="IZ89" s="20"/>
      <c r="JA89" s="20"/>
      <c r="JB89" s="20"/>
      <c r="JC89" s="20"/>
      <c r="JD89" s="20"/>
      <c r="JE89" s="20"/>
      <c r="JF89" s="20"/>
      <c r="JG89" s="20"/>
      <c r="JH89" s="20"/>
      <c r="JI89" s="20"/>
      <c r="JJ89" s="20"/>
      <c r="JK89" s="20"/>
      <c r="JL89" s="20"/>
      <c r="JM89" s="20"/>
      <c r="JN89" s="20"/>
      <c r="JO89" s="20"/>
      <c r="JP89" s="20"/>
      <c r="JQ89" s="20"/>
      <c r="JR89" s="20"/>
      <c r="JS89" s="20"/>
      <c r="JT89" s="20"/>
      <c r="JU89" s="20"/>
      <c r="JV89" s="20"/>
      <c r="JW89" s="20"/>
      <c r="JX89" s="20"/>
      <c r="JY89" s="20"/>
      <c r="JZ89" s="20"/>
      <c r="KA89" s="20"/>
      <c r="KB89" s="20"/>
      <c r="KC89" s="20"/>
      <c r="KD89" s="20"/>
      <c r="KE89" s="20"/>
      <c r="KF89" s="20"/>
      <c r="KG89" s="20"/>
      <c r="KH89" s="20"/>
      <c r="KI89" s="20"/>
      <c r="KJ89" s="20"/>
      <c r="KK89" s="20"/>
    </row>
    <row r="90" spans="1:297" ht="16" x14ac:dyDescent="0.2">
      <c r="A90" s="318"/>
      <c r="B90" s="139"/>
      <c r="C90" s="139" t="s">
        <v>10348</v>
      </c>
      <c r="D90" s="119"/>
      <c r="E90" s="119"/>
      <c r="F90" s="140">
        <f>_xlfn.XLOOKUP("open ocean",'4.2.GEP'!$B$10:$B$18,'4.2.GEP'!$D$10:$D$18)</f>
        <v>0.51743519305027386</v>
      </c>
      <c r="G90" s="140">
        <f>_xlfn.XLOOKUP("open ocean",'4.2.GEP'!$B$10:$B$18,'4.2.GEP'!$D$10:$D$18)</f>
        <v>0.51743519305027386</v>
      </c>
      <c r="H90" s="140">
        <f>_xlfn.XLOOKUP("open ocean",'4.2.GEP'!$B$10:$B$18,'4.2.GEP'!$D$10:$D$18)</f>
        <v>0.51743519305027386</v>
      </c>
      <c r="I90" s="140">
        <f>_xlfn.XLOOKUP("open ocean",'4.2.GEP'!$B$10:$B$18,'4.2.GEP'!$D$10:$D$18)</f>
        <v>0.51743519305027386</v>
      </c>
      <c r="J90" s="140">
        <f>_xlfn.XLOOKUP("open ocean",'4.2.GEP'!$B$10:$B$18,'4.2.GEP'!$D$10:$D$18)</f>
        <v>0.51743519305027386</v>
      </c>
      <c r="K90" s="140">
        <f>_xlfn.XLOOKUP("open ocean",'4.2.GEP'!$B$10:$B$18,'4.2.GEP'!$D$10:$D$18)</f>
        <v>0.51743519305027386</v>
      </c>
      <c r="L90" s="140">
        <f>_xlfn.XLOOKUP("open ocean",'4.2.GEP'!$B$10:$B$18,'4.2.GEP'!$D$10:$D$18)</f>
        <v>0.51743519305027386</v>
      </c>
      <c r="M90" s="140">
        <f>_xlfn.XLOOKUP("open ocean",'4.2.GEP'!$B$10:$B$18,'4.2.GEP'!$D$10:$D$18)</f>
        <v>0.51743519305027386</v>
      </c>
      <c r="N90" s="49" t="s">
        <v>10342</v>
      </c>
      <c r="O90" s="49" t="s">
        <v>14</v>
      </c>
      <c r="P90" s="49" t="s">
        <v>10340</v>
      </c>
      <c r="Q90" s="325" t="s">
        <v>10355</v>
      </c>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c r="CI90" s="20"/>
      <c r="CJ90" s="20"/>
      <c r="CK90" s="20"/>
      <c r="CL90" s="20"/>
      <c r="CM90" s="20"/>
      <c r="CN90" s="20"/>
      <c r="CO90" s="20"/>
      <c r="CP90" s="20"/>
      <c r="CQ90" s="20"/>
      <c r="CR90" s="20"/>
      <c r="CS90" s="20"/>
      <c r="CT90" s="20"/>
      <c r="CU90" s="20"/>
      <c r="CV90" s="20"/>
      <c r="CW90" s="20"/>
      <c r="CX90" s="20"/>
      <c r="CY90" s="20"/>
      <c r="CZ90" s="20"/>
      <c r="DA90" s="20"/>
      <c r="DB90" s="20"/>
      <c r="DC90" s="20"/>
      <c r="DD90" s="20"/>
      <c r="DE90" s="20"/>
      <c r="DF90" s="20"/>
      <c r="DG90" s="20"/>
      <c r="DH90" s="20"/>
      <c r="DI90" s="20"/>
      <c r="DJ90" s="20"/>
      <c r="DK90" s="20"/>
      <c r="DL90" s="20"/>
      <c r="DM90" s="20"/>
      <c r="DN90" s="20"/>
      <c r="DO90" s="20"/>
      <c r="DP90" s="20"/>
      <c r="DQ90" s="20"/>
      <c r="DR90" s="20"/>
      <c r="DS90" s="20"/>
      <c r="DT90" s="20"/>
      <c r="DU90" s="20"/>
      <c r="DV90" s="20"/>
      <c r="DW90" s="20"/>
      <c r="DX90" s="20"/>
      <c r="DY90" s="20"/>
      <c r="DZ90" s="20"/>
      <c r="EA90" s="20"/>
      <c r="EB90" s="20"/>
      <c r="EC90" s="20"/>
      <c r="ED90" s="20"/>
      <c r="EE90" s="20"/>
      <c r="EF90" s="20"/>
      <c r="EG90" s="20"/>
      <c r="EH90" s="20"/>
      <c r="EI90" s="20"/>
      <c r="EJ90" s="20"/>
      <c r="EK90" s="20"/>
      <c r="EL90" s="20"/>
      <c r="EM90" s="20"/>
      <c r="EN90" s="20"/>
      <c r="EO90" s="20"/>
      <c r="EP90" s="20"/>
      <c r="EQ90" s="20"/>
      <c r="ER90" s="20"/>
      <c r="ES90" s="20"/>
      <c r="ET90" s="20"/>
      <c r="EU90" s="20"/>
      <c r="EV90" s="20"/>
      <c r="EW90" s="20"/>
      <c r="EX90" s="20"/>
      <c r="EY90" s="20"/>
      <c r="EZ90" s="20"/>
      <c r="FA90" s="20"/>
      <c r="FB90" s="20"/>
      <c r="FC90" s="20"/>
      <c r="FD90" s="20"/>
      <c r="FE90" s="20"/>
      <c r="FF90" s="20"/>
      <c r="FG90" s="20"/>
      <c r="FH90" s="20"/>
      <c r="FI90" s="20"/>
      <c r="FJ90" s="20"/>
      <c r="FK90" s="20"/>
      <c r="FL90" s="20"/>
      <c r="FM90" s="20"/>
      <c r="FN90" s="20"/>
      <c r="FO90" s="20"/>
      <c r="FP90" s="20"/>
      <c r="FQ90" s="20"/>
      <c r="FR90" s="20"/>
      <c r="FS90" s="20"/>
      <c r="FT90" s="20"/>
      <c r="FU90" s="20"/>
      <c r="FV90" s="20"/>
      <c r="FW90" s="20"/>
      <c r="FX90" s="20"/>
      <c r="FY90" s="20"/>
      <c r="FZ90" s="20"/>
      <c r="GA90" s="20"/>
      <c r="GB90" s="20"/>
      <c r="GC90" s="20"/>
      <c r="GD90" s="20"/>
      <c r="GE90" s="20"/>
      <c r="GF90" s="20"/>
      <c r="GG90" s="20"/>
      <c r="GH90" s="20"/>
      <c r="GI90" s="20"/>
      <c r="GJ90" s="20"/>
      <c r="GK90" s="20"/>
      <c r="GL90" s="20"/>
      <c r="GM90" s="20"/>
      <c r="GN90" s="20"/>
      <c r="GO90" s="20"/>
      <c r="GP90" s="20"/>
      <c r="GQ90" s="20"/>
      <c r="GR90" s="20"/>
      <c r="GS90" s="20"/>
      <c r="GT90" s="20"/>
      <c r="GU90" s="20"/>
      <c r="GV90" s="20"/>
      <c r="GW90" s="20"/>
      <c r="GX90" s="20"/>
      <c r="GY90" s="20"/>
      <c r="GZ90" s="20"/>
      <c r="HA90" s="20"/>
      <c r="HB90" s="20"/>
      <c r="HC90" s="20"/>
      <c r="HD90" s="20"/>
      <c r="HE90" s="20"/>
      <c r="HF90" s="20"/>
      <c r="HG90" s="20"/>
      <c r="HH90" s="20"/>
      <c r="HI90" s="20"/>
      <c r="HJ90" s="20"/>
      <c r="HK90" s="20"/>
      <c r="HL90" s="20"/>
      <c r="HM90" s="20"/>
      <c r="HN90" s="20"/>
      <c r="HO90" s="20"/>
      <c r="HP90" s="20"/>
      <c r="HQ90" s="20"/>
      <c r="HR90" s="20"/>
      <c r="HS90" s="20"/>
      <c r="HT90" s="20"/>
      <c r="HU90" s="20"/>
      <c r="HV90" s="20"/>
      <c r="HW90" s="20"/>
      <c r="HX90" s="20"/>
      <c r="HY90" s="20"/>
      <c r="HZ90" s="20"/>
      <c r="IA90" s="20"/>
      <c r="IB90" s="20"/>
      <c r="IC90" s="20"/>
      <c r="ID90" s="20"/>
      <c r="IE90" s="20"/>
      <c r="IF90" s="20"/>
      <c r="IG90" s="20"/>
      <c r="IH90" s="20"/>
      <c r="II90" s="20"/>
      <c r="IJ90" s="20"/>
      <c r="IK90" s="20"/>
      <c r="IL90" s="20"/>
      <c r="IM90" s="20"/>
      <c r="IN90" s="20"/>
      <c r="IO90" s="20"/>
      <c r="IP90" s="20"/>
      <c r="IQ90" s="20"/>
      <c r="IR90" s="20"/>
      <c r="IS90" s="20"/>
      <c r="IT90" s="20"/>
      <c r="IU90" s="20"/>
      <c r="IV90" s="20"/>
      <c r="IW90" s="20"/>
      <c r="IX90" s="20"/>
      <c r="IY90" s="20"/>
      <c r="IZ90" s="20"/>
      <c r="JA90" s="20"/>
      <c r="JB90" s="20"/>
      <c r="JC90" s="20"/>
      <c r="JD90" s="20"/>
      <c r="JE90" s="20"/>
      <c r="JF90" s="20"/>
      <c r="JG90" s="20"/>
      <c r="JH90" s="20"/>
      <c r="JI90" s="20"/>
      <c r="JJ90" s="20"/>
      <c r="JK90" s="20"/>
      <c r="JL90" s="20"/>
      <c r="JM90" s="20"/>
      <c r="JN90" s="20"/>
      <c r="JO90" s="20"/>
      <c r="JP90" s="20"/>
      <c r="JQ90" s="20"/>
      <c r="JR90" s="20"/>
      <c r="JS90" s="20"/>
      <c r="JT90" s="20"/>
      <c r="JU90" s="20"/>
      <c r="JV90" s="20"/>
      <c r="JW90" s="20"/>
      <c r="JX90" s="20"/>
      <c r="JY90" s="20"/>
      <c r="JZ90" s="20"/>
      <c r="KA90" s="20"/>
      <c r="KB90" s="20"/>
      <c r="KC90" s="20"/>
      <c r="KD90" s="20"/>
      <c r="KE90" s="20"/>
      <c r="KF90" s="20"/>
      <c r="KG90" s="20"/>
      <c r="KH90" s="20"/>
      <c r="KI90" s="20"/>
      <c r="KJ90" s="20"/>
      <c r="KK90" s="20"/>
    </row>
    <row r="91" spans="1:297" ht="16" x14ac:dyDescent="0.2">
      <c r="A91" s="318"/>
      <c r="B91" s="139"/>
      <c r="C91" s="139" t="s">
        <v>10349</v>
      </c>
      <c r="D91" s="119"/>
      <c r="E91" s="119"/>
      <c r="F91" s="140">
        <f>1-F36</f>
        <v>0.96985469346372288</v>
      </c>
      <c r="G91" s="140">
        <f t="shared" si="12"/>
        <v>0.57523125460604008</v>
      </c>
      <c r="H91" s="140">
        <f t="shared" si="12"/>
        <v>0.97782328893618575</v>
      </c>
      <c r="I91" s="140">
        <f t="shared" si="12"/>
        <v>0.7794613887263766</v>
      </c>
      <c r="J91" s="140">
        <f t="shared" si="12"/>
        <v>0.98793190148211996</v>
      </c>
      <c r="K91" s="140">
        <f t="shared" si="12"/>
        <v>0.7928300166668929</v>
      </c>
      <c r="L91" s="140">
        <f t="shared" si="12"/>
        <v>0.99671345203253536</v>
      </c>
      <c r="M91" s="140">
        <f t="shared" si="12"/>
        <v>0.92015400408612646</v>
      </c>
      <c r="N91" s="49" t="s">
        <v>10343</v>
      </c>
      <c r="O91" s="49" t="s">
        <v>14</v>
      </c>
      <c r="P91" s="49" t="s">
        <v>10340</v>
      </c>
      <c r="Q91" s="325" t="s">
        <v>10354</v>
      </c>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c r="CI91" s="20"/>
      <c r="CJ91" s="20"/>
      <c r="CK91" s="20"/>
      <c r="CL91" s="20"/>
      <c r="CM91" s="20"/>
      <c r="CN91" s="20"/>
      <c r="CO91" s="20"/>
      <c r="CP91" s="20"/>
      <c r="CQ91" s="20"/>
      <c r="CR91" s="20"/>
      <c r="CS91" s="20"/>
      <c r="CT91" s="20"/>
      <c r="CU91" s="20"/>
      <c r="CV91" s="20"/>
      <c r="CW91" s="20"/>
      <c r="CX91" s="20"/>
      <c r="CY91" s="20"/>
      <c r="CZ91" s="20"/>
      <c r="DA91" s="20"/>
      <c r="DB91" s="20"/>
      <c r="DC91" s="20"/>
      <c r="DD91" s="20"/>
      <c r="DE91" s="20"/>
      <c r="DF91" s="20"/>
      <c r="DG91" s="20"/>
      <c r="DH91" s="20"/>
      <c r="DI91" s="20"/>
      <c r="DJ91" s="20"/>
      <c r="DK91" s="20"/>
      <c r="DL91" s="20"/>
      <c r="DM91" s="20"/>
      <c r="DN91" s="20"/>
      <c r="DO91" s="20"/>
      <c r="DP91" s="20"/>
      <c r="DQ91" s="20"/>
      <c r="DR91" s="20"/>
      <c r="DS91" s="20"/>
      <c r="DT91" s="20"/>
      <c r="DU91" s="20"/>
      <c r="DV91" s="20"/>
      <c r="DW91" s="20"/>
      <c r="DX91" s="20"/>
      <c r="DY91" s="20"/>
      <c r="DZ91" s="20"/>
      <c r="EA91" s="20"/>
      <c r="EB91" s="20"/>
      <c r="EC91" s="20"/>
      <c r="ED91" s="20"/>
      <c r="EE91" s="20"/>
      <c r="EF91" s="20"/>
      <c r="EG91" s="20"/>
      <c r="EH91" s="20"/>
      <c r="EI91" s="20"/>
      <c r="EJ91" s="20"/>
      <c r="EK91" s="20"/>
      <c r="EL91" s="20"/>
      <c r="EM91" s="20"/>
      <c r="EN91" s="20"/>
      <c r="EO91" s="20"/>
      <c r="EP91" s="20"/>
      <c r="EQ91" s="20"/>
      <c r="ER91" s="20"/>
      <c r="ES91" s="20"/>
      <c r="ET91" s="20"/>
      <c r="EU91" s="20"/>
      <c r="EV91" s="20"/>
      <c r="EW91" s="20"/>
      <c r="EX91" s="20"/>
      <c r="EY91" s="20"/>
      <c r="EZ91" s="20"/>
      <c r="FA91" s="20"/>
      <c r="FB91" s="20"/>
      <c r="FC91" s="20"/>
      <c r="FD91" s="20"/>
      <c r="FE91" s="20"/>
      <c r="FF91" s="20"/>
      <c r="FG91" s="20"/>
      <c r="FH91" s="20"/>
      <c r="FI91" s="20"/>
      <c r="FJ91" s="20"/>
      <c r="FK91" s="20"/>
      <c r="FL91" s="20"/>
      <c r="FM91" s="20"/>
      <c r="FN91" s="20"/>
      <c r="FO91" s="20"/>
      <c r="FP91" s="20"/>
      <c r="FQ91" s="20"/>
      <c r="FR91" s="20"/>
      <c r="FS91" s="20"/>
      <c r="FT91" s="20"/>
      <c r="FU91" s="20"/>
      <c r="FV91" s="20"/>
      <c r="FW91" s="20"/>
      <c r="FX91" s="20"/>
      <c r="FY91" s="20"/>
      <c r="FZ91" s="20"/>
      <c r="GA91" s="20"/>
      <c r="GB91" s="20"/>
      <c r="GC91" s="20"/>
      <c r="GD91" s="20"/>
      <c r="GE91" s="20"/>
      <c r="GF91" s="20"/>
      <c r="GG91" s="20"/>
      <c r="GH91" s="20"/>
      <c r="GI91" s="20"/>
      <c r="GJ91" s="20"/>
      <c r="GK91" s="20"/>
      <c r="GL91" s="20"/>
      <c r="GM91" s="20"/>
      <c r="GN91" s="20"/>
      <c r="GO91" s="20"/>
      <c r="GP91" s="20"/>
      <c r="GQ91" s="20"/>
      <c r="GR91" s="20"/>
      <c r="GS91" s="20"/>
      <c r="GT91" s="20"/>
      <c r="GU91" s="20"/>
      <c r="GV91" s="20"/>
      <c r="GW91" s="20"/>
      <c r="GX91" s="20"/>
      <c r="GY91" s="20"/>
      <c r="GZ91" s="20"/>
      <c r="HA91" s="20"/>
      <c r="HB91" s="20"/>
      <c r="HC91" s="20"/>
      <c r="HD91" s="20"/>
      <c r="HE91" s="20"/>
      <c r="HF91" s="20"/>
      <c r="HG91" s="20"/>
      <c r="HH91" s="20"/>
      <c r="HI91" s="20"/>
      <c r="HJ91" s="20"/>
      <c r="HK91" s="20"/>
      <c r="HL91" s="20"/>
      <c r="HM91" s="20"/>
      <c r="HN91" s="20"/>
      <c r="HO91" s="20"/>
      <c r="HP91" s="20"/>
      <c r="HQ91" s="20"/>
      <c r="HR91" s="20"/>
      <c r="HS91" s="20"/>
      <c r="HT91" s="20"/>
      <c r="HU91" s="20"/>
      <c r="HV91" s="20"/>
      <c r="HW91" s="20"/>
      <c r="HX91" s="20"/>
      <c r="HY91" s="20"/>
      <c r="HZ91" s="20"/>
      <c r="IA91" s="20"/>
      <c r="IB91" s="20"/>
      <c r="IC91" s="20"/>
      <c r="ID91" s="20"/>
      <c r="IE91" s="20"/>
      <c r="IF91" s="20"/>
      <c r="IG91" s="20"/>
      <c r="IH91" s="20"/>
      <c r="II91" s="20"/>
      <c r="IJ91" s="20"/>
      <c r="IK91" s="20"/>
      <c r="IL91" s="20"/>
      <c r="IM91" s="20"/>
      <c r="IN91" s="20"/>
      <c r="IO91" s="20"/>
      <c r="IP91" s="20"/>
      <c r="IQ91" s="20"/>
      <c r="IR91" s="20"/>
      <c r="IS91" s="20"/>
      <c r="IT91" s="20"/>
      <c r="IU91" s="20"/>
      <c r="IV91" s="20"/>
      <c r="IW91" s="20"/>
      <c r="IX91" s="20"/>
      <c r="IY91" s="20"/>
      <c r="IZ91" s="20"/>
      <c r="JA91" s="20"/>
      <c r="JB91" s="20"/>
      <c r="JC91" s="20"/>
      <c r="JD91" s="20"/>
      <c r="JE91" s="20"/>
      <c r="JF91" s="20"/>
      <c r="JG91" s="20"/>
      <c r="JH91" s="20"/>
      <c r="JI91" s="20"/>
      <c r="JJ91" s="20"/>
      <c r="JK91" s="20"/>
      <c r="JL91" s="20"/>
      <c r="JM91" s="20"/>
      <c r="JN91" s="20"/>
      <c r="JO91" s="20"/>
      <c r="JP91" s="20"/>
      <c r="JQ91" s="20"/>
      <c r="JR91" s="20"/>
      <c r="JS91" s="20"/>
      <c r="JT91" s="20"/>
      <c r="JU91" s="20"/>
      <c r="JV91" s="20"/>
      <c r="JW91" s="20"/>
      <c r="JX91" s="20"/>
      <c r="JY91" s="20"/>
      <c r="JZ91" s="20"/>
      <c r="KA91" s="20"/>
      <c r="KB91" s="20"/>
      <c r="KC91" s="20"/>
      <c r="KD91" s="20"/>
      <c r="KE91" s="20"/>
      <c r="KF91" s="20"/>
      <c r="KG91" s="20"/>
      <c r="KH91" s="20"/>
      <c r="KI91" s="20"/>
      <c r="KJ91" s="20"/>
      <c r="KK91" s="20"/>
    </row>
    <row r="92" spans="1:297" ht="16" x14ac:dyDescent="0.2">
      <c r="A92" s="318"/>
      <c r="B92" s="119"/>
      <c r="C92" s="119" t="s">
        <v>159</v>
      </c>
      <c r="D92" s="119" t="s">
        <v>111</v>
      </c>
      <c r="E92" s="119" t="s">
        <v>118</v>
      </c>
      <c r="F92" s="117">
        <f>_xlfn.XLOOKUP($E92,'1.5.UVintensity'!$L$3:$L$14,'1.5.UVintensity'!$U$3:$U$14)</f>
        <v>0</v>
      </c>
      <c r="G92" s="117">
        <f>_xlfn.XLOOKUP($E92,'1.5.UVintensity'!$L$3:$L$14,'1.5.UVintensity'!$U$3:$U$14)</f>
        <v>0</v>
      </c>
      <c r="H92" s="117">
        <f>_xlfn.XLOOKUP($E92,'1.5.UVintensity'!$L$3:$L$14,'1.5.UVintensity'!$U$3:$U$14)</f>
        <v>0</v>
      </c>
      <c r="I92" s="117">
        <f>_xlfn.XLOOKUP($E92,'1.5.UVintensity'!$L$3:$L$14,'1.5.UVintensity'!$U$3:$U$14)</f>
        <v>0</v>
      </c>
      <c r="J92" s="117">
        <f>_xlfn.XLOOKUP($E92,'1.5.UVintensity'!$L$3:$L$14,'1.5.UVintensity'!$U$3:$U$14)</f>
        <v>0</v>
      </c>
      <c r="K92" s="117">
        <f>_xlfn.XLOOKUP($E92,'1.5.UVintensity'!$L$3:$L$14,'1.5.UVintensity'!$U$3:$U$14)</f>
        <v>0</v>
      </c>
      <c r="L92" s="117">
        <f>_xlfn.XLOOKUP($E92,'1.5.UVintensity'!$L$3:$L$14,'1.5.UVintensity'!$U$3:$U$14)</f>
        <v>0</v>
      </c>
      <c r="M92" s="117">
        <f>_xlfn.XLOOKUP($E92,'1.5.UVintensity'!$L$3:$L$14,'1.5.UVintensity'!$U$3:$U$14)</f>
        <v>0</v>
      </c>
      <c r="N92" s="49"/>
      <c r="O92" s="49" t="s">
        <v>163</v>
      </c>
      <c r="P92" s="49" t="s">
        <v>162</v>
      </c>
      <c r="Q92" s="132"/>
      <c r="R92" s="49"/>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20"/>
      <c r="DM92" s="20"/>
      <c r="DN92" s="20"/>
      <c r="DO92" s="20"/>
      <c r="DP92" s="20"/>
      <c r="DQ92" s="20"/>
      <c r="DR92" s="20"/>
      <c r="DS92" s="20"/>
      <c r="DT92" s="20"/>
      <c r="DU92" s="20"/>
      <c r="DV92" s="20"/>
      <c r="DW92" s="20"/>
      <c r="DX92" s="20"/>
      <c r="DY92" s="20"/>
      <c r="DZ92" s="20"/>
      <c r="EA92" s="20"/>
      <c r="EB92" s="20"/>
      <c r="EC92" s="20"/>
      <c r="ED92" s="20"/>
      <c r="EE92" s="20"/>
      <c r="EF92" s="20"/>
      <c r="EG92" s="20"/>
      <c r="EH92" s="20"/>
      <c r="EI92" s="20"/>
      <c r="EJ92" s="20"/>
      <c r="EK92" s="20"/>
      <c r="EL92" s="20"/>
      <c r="EM92" s="20"/>
      <c r="EN92" s="20"/>
      <c r="EO92" s="20"/>
      <c r="EP92" s="20"/>
      <c r="EQ92" s="20"/>
      <c r="ER92" s="20"/>
      <c r="ES92" s="20"/>
      <c r="ET92" s="20"/>
      <c r="EU92" s="20"/>
      <c r="EV92" s="20"/>
      <c r="EW92" s="20"/>
      <c r="EX92" s="20"/>
      <c r="EY92" s="20"/>
      <c r="EZ92" s="20"/>
      <c r="FA92" s="20"/>
      <c r="FB92" s="20"/>
      <c r="FC92" s="20"/>
      <c r="FD92" s="20"/>
      <c r="FE92" s="20"/>
      <c r="FF92" s="20"/>
      <c r="FG92" s="20"/>
      <c r="FH92" s="20"/>
      <c r="FI92" s="20"/>
      <c r="FJ92" s="20"/>
      <c r="FK92" s="20"/>
      <c r="FL92" s="20"/>
      <c r="FM92" s="20"/>
      <c r="FN92" s="20"/>
      <c r="FO92" s="20"/>
      <c r="FP92" s="20"/>
      <c r="FQ92" s="20"/>
      <c r="FR92" s="20"/>
      <c r="FS92" s="20"/>
      <c r="FT92" s="20"/>
      <c r="FU92" s="20"/>
      <c r="FV92" s="20"/>
      <c r="FW92" s="20"/>
      <c r="FX92" s="20"/>
      <c r="FY92" s="20"/>
      <c r="FZ92" s="20"/>
      <c r="GA92" s="20"/>
      <c r="GB92" s="20"/>
      <c r="GC92" s="20"/>
      <c r="GD92" s="20"/>
      <c r="GE92" s="20"/>
      <c r="GF92" s="20"/>
      <c r="GG92" s="20"/>
      <c r="GH92" s="20"/>
      <c r="GI92" s="20"/>
      <c r="GJ92" s="20"/>
      <c r="GK92" s="20"/>
      <c r="GL92" s="20"/>
      <c r="GM92" s="20"/>
      <c r="GN92" s="20"/>
      <c r="GO92" s="20"/>
      <c r="GP92" s="20"/>
      <c r="GQ92" s="20"/>
      <c r="GR92" s="20"/>
      <c r="GS92" s="20"/>
      <c r="GT92" s="20"/>
      <c r="GU92" s="20"/>
      <c r="GV92" s="20"/>
      <c r="GW92" s="20"/>
      <c r="GX92" s="20"/>
      <c r="GY92" s="20"/>
      <c r="GZ92" s="20"/>
      <c r="HA92" s="20"/>
      <c r="HB92" s="20"/>
      <c r="HC92" s="20"/>
      <c r="HD92" s="20"/>
      <c r="HE92" s="20"/>
      <c r="HF92" s="20"/>
      <c r="HG92" s="20"/>
      <c r="HH92" s="20"/>
      <c r="HI92" s="20"/>
      <c r="HJ92" s="20"/>
      <c r="HK92" s="20"/>
      <c r="HL92" s="20"/>
      <c r="HM92" s="20"/>
      <c r="HN92" s="20"/>
      <c r="HO92" s="20"/>
      <c r="HP92" s="20"/>
      <c r="HQ92" s="20"/>
      <c r="HR92" s="20"/>
      <c r="HS92" s="20"/>
      <c r="HT92" s="20"/>
      <c r="HU92" s="20"/>
      <c r="HV92" s="20"/>
      <c r="HW92" s="20"/>
      <c r="HX92" s="20"/>
      <c r="HY92" s="20"/>
      <c r="HZ92" s="20"/>
      <c r="IA92" s="20"/>
      <c r="IB92" s="20"/>
      <c r="IC92" s="20"/>
      <c r="ID92" s="20"/>
      <c r="IE92" s="20"/>
      <c r="IF92" s="20"/>
      <c r="IG92" s="20"/>
      <c r="IH92" s="20"/>
      <c r="II92" s="20"/>
      <c r="IJ92" s="20"/>
      <c r="IK92" s="20"/>
      <c r="IL92" s="20"/>
      <c r="IM92" s="20"/>
      <c r="IN92" s="20"/>
      <c r="IO92" s="20"/>
      <c r="IP92" s="20"/>
      <c r="IQ92" s="20"/>
      <c r="IR92" s="20"/>
      <c r="IS92" s="20"/>
      <c r="IT92" s="20"/>
      <c r="IU92" s="20"/>
      <c r="IV92" s="20"/>
      <c r="IW92" s="20"/>
      <c r="IX92" s="20"/>
      <c r="IY92" s="20"/>
      <c r="IZ92" s="20"/>
      <c r="JA92" s="20"/>
      <c r="JB92" s="20"/>
      <c r="JC92" s="20"/>
      <c r="JD92" s="20"/>
      <c r="JE92" s="20"/>
      <c r="JF92" s="20"/>
      <c r="JG92" s="20"/>
      <c r="JH92" s="20"/>
      <c r="JI92" s="20"/>
      <c r="JJ92" s="20"/>
      <c r="JK92" s="20"/>
      <c r="JL92" s="20"/>
      <c r="JM92" s="20"/>
      <c r="JN92" s="20"/>
      <c r="JO92" s="20"/>
      <c r="JP92" s="20"/>
      <c r="JQ92" s="20"/>
      <c r="JR92" s="20"/>
      <c r="JS92" s="20"/>
      <c r="JT92" s="20"/>
      <c r="JU92" s="20"/>
      <c r="JV92" s="20"/>
      <c r="JW92" s="20"/>
      <c r="JX92" s="20"/>
      <c r="JY92" s="20"/>
      <c r="JZ92" s="20"/>
      <c r="KA92" s="20"/>
      <c r="KB92" s="20"/>
      <c r="KC92" s="20"/>
      <c r="KD92" s="20"/>
      <c r="KE92" s="20"/>
      <c r="KF92" s="20"/>
      <c r="KG92" s="20"/>
      <c r="KH92" s="20"/>
      <c r="KI92" s="20"/>
      <c r="KJ92" s="20"/>
      <c r="KK92" s="20"/>
    </row>
    <row r="93" spans="1:297" ht="16" x14ac:dyDescent="0.2">
      <c r="A93" s="318"/>
      <c r="B93" s="119"/>
      <c r="C93" s="119" t="s">
        <v>159</v>
      </c>
      <c r="D93" s="119" t="s">
        <v>111</v>
      </c>
      <c r="E93" s="119" t="s">
        <v>98</v>
      </c>
      <c r="F93" s="117">
        <f>_xlfn.XLOOKUP($E93,'1.5.UVintensity'!$L$3:$L$14,'1.5.UVintensity'!$U$3:$U$14)</f>
        <v>10</v>
      </c>
      <c r="G93" s="117">
        <f>_xlfn.XLOOKUP($E93,'1.5.UVintensity'!$L$3:$L$14,'1.5.UVintensity'!$U$3:$U$14)</f>
        <v>10</v>
      </c>
      <c r="H93" s="117">
        <f>_xlfn.XLOOKUP($E93,'1.5.UVintensity'!$L$3:$L$14,'1.5.UVintensity'!$U$3:$U$14)</f>
        <v>10</v>
      </c>
      <c r="I93" s="117">
        <f>_xlfn.XLOOKUP($E93,'1.5.UVintensity'!$L$3:$L$14,'1.5.UVintensity'!$U$3:$U$14)</f>
        <v>10</v>
      </c>
      <c r="J93" s="117">
        <f>_xlfn.XLOOKUP($E93,'1.5.UVintensity'!$L$3:$L$14,'1.5.UVintensity'!$U$3:$U$14)</f>
        <v>10</v>
      </c>
      <c r="K93" s="117">
        <f>_xlfn.XLOOKUP($E93,'1.5.UVintensity'!$L$3:$L$14,'1.5.UVintensity'!$U$3:$U$14)</f>
        <v>10</v>
      </c>
      <c r="L93" s="117">
        <f>_xlfn.XLOOKUP($E93,'1.5.UVintensity'!$L$3:$L$14,'1.5.UVintensity'!$U$3:$U$14)</f>
        <v>10</v>
      </c>
      <c r="M93" s="117">
        <f>_xlfn.XLOOKUP($E93,'1.5.UVintensity'!$L$3:$L$14,'1.5.UVintensity'!$U$3:$U$14)</f>
        <v>10</v>
      </c>
      <c r="N93" s="49"/>
      <c r="O93" s="49" t="s">
        <v>163</v>
      </c>
      <c r="P93" s="49" t="s">
        <v>162</v>
      </c>
      <c r="Q93" s="132"/>
      <c r="R93" s="49"/>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c r="DB93" s="20"/>
      <c r="DC93" s="20"/>
      <c r="DD93" s="20"/>
      <c r="DE93" s="20"/>
      <c r="DF93" s="20"/>
      <c r="DG93" s="20"/>
      <c r="DH93" s="20"/>
      <c r="DI93" s="20"/>
      <c r="DJ93" s="20"/>
      <c r="DK93" s="20"/>
      <c r="DL93" s="20"/>
      <c r="DM93" s="20"/>
      <c r="DN93" s="20"/>
      <c r="DO93" s="20"/>
      <c r="DP93" s="20"/>
      <c r="DQ93" s="20"/>
      <c r="DR93" s="20"/>
      <c r="DS93" s="20"/>
      <c r="DT93" s="20"/>
      <c r="DU93" s="20"/>
      <c r="DV93" s="20"/>
      <c r="DW93" s="20"/>
      <c r="DX93" s="20"/>
      <c r="DY93" s="20"/>
      <c r="DZ93" s="20"/>
      <c r="EA93" s="20"/>
      <c r="EB93" s="20"/>
      <c r="EC93" s="20"/>
      <c r="ED93" s="20"/>
      <c r="EE93" s="20"/>
      <c r="EF93" s="20"/>
      <c r="EG93" s="20"/>
      <c r="EH93" s="20"/>
      <c r="EI93" s="20"/>
      <c r="EJ93" s="20"/>
      <c r="EK93" s="20"/>
      <c r="EL93" s="20"/>
      <c r="EM93" s="20"/>
      <c r="EN93" s="20"/>
      <c r="EO93" s="20"/>
      <c r="EP93" s="20"/>
      <c r="EQ93" s="20"/>
      <c r="ER93" s="20"/>
      <c r="ES93" s="20"/>
      <c r="ET93" s="20"/>
      <c r="EU93" s="20"/>
      <c r="EV93" s="20"/>
      <c r="EW93" s="20"/>
      <c r="EX93" s="20"/>
      <c r="EY93" s="20"/>
      <c r="EZ93" s="20"/>
      <c r="FA93" s="20"/>
      <c r="FB93" s="20"/>
      <c r="FC93" s="20"/>
      <c r="FD93" s="20"/>
      <c r="FE93" s="20"/>
      <c r="FF93" s="20"/>
      <c r="FG93" s="20"/>
      <c r="FH93" s="20"/>
      <c r="FI93" s="20"/>
      <c r="FJ93" s="20"/>
      <c r="FK93" s="20"/>
      <c r="FL93" s="20"/>
      <c r="FM93" s="20"/>
      <c r="FN93" s="20"/>
      <c r="FO93" s="20"/>
      <c r="FP93" s="20"/>
      <c r="FQ93" s="20"/>
      <c r="FR93" s="20"/>
      <c r="FS93" s="20"/>
      <c r="FT93" s="20"/>
      <c r="FU93" s="20"/>
      <c r="FV93" s="20"/>
      <c r="FW93" s="20"/>
      <c r="FX93" s="20"/>
      <c r="FY93" s="20"/>
      <c r="FZ93" s="20"/>
      <c r="GA93" s="20"/>
      <c r="GB93" s="20"/>
      <c r="GC93" s="20"/>
      <c r="GD93" s="20"/>
      <c r="GE93" s="20"/>
      <c r="GF93" s="20"/>
      <c r="GG93" s="20"/>
      <c r="GH93" s="20"/>
      <c r="GI93" s="20"/>
      <c r="GJ93" s="20"/>
      <c r="GK93" s="20"/>
      <c r="GL93" s="20"/>
      <c r="GM93" s="20"/>
      <c r="GN93" s="20"/>
      <c r="GO93" s="20"/>
      <c r="GP93" s="20"/>
      <c r="GQ93" s="20"/>
      <c r="GR93" s="20"/>
      <c r="GS93" s="20"/>
      <c r="GT93" s="20"/>
      <c r="GU93" s="20"/>
      <c r="GV93" s="20"/>
      <c r="GW93" s="20"/>
      <c r="GX93" s="20"/>
      <c r="GY93" s="20"/>
      <c r="GZ93" s="20"/>
      <c r="HA93" s="20"/>
      <c r="HB93" s="20"/>
      <c r="HC93" s="20"/>
      <c r="HD93" s="20"/>
      <c r="HE93" s="20"/>
      <c r="HF93" s="20"/>
      <c r="HG93" s="20"/>
      <c r="HH93" s="20"/>
      <c r="HI93" s="20"/>
      <c r="HJ93" s="20"/>
      <c r="HK93" s="20"/>
      <c r="HL93" s="20"/>
      <c r="HM93" s="20"/>
      <c r="HN93" s="20"/>
      <c r="HO93" s="20"/>
      <c r="HP93" s="20"/>
      <c r="HQ93" s="20"/>
      <c r="HR93" s="20"/>
      <c r="HS93" s="20"/>
      <c r="HT93" s="20"/>
      <c r="HU93" s="20"/>
      <c r="HV93" s="20"/>
      <c r="HW93" s="20"/>
      <c r="HX93" s="20"/>
      <c r="HY93" s="20"/>
      <c r="HZ93" s="20"/>
      <c r="IA93" s="20"/>
      <c r="IB93" s="20"/>
      <c r="IC93" s="20"/>
      <c r="ID93" s="20"/>
      <c r="IE93" s="20"/>
      <c r="IF93" s="20"/>
      <c r="IG93" s="20"/>
      <c r="IH93" s="20"/>
      <c r="II93" s="20"/>
      <c r="IJ93" s="20"/>
      <c r="IK93" s="20"/>
      <c r="IL93" s="20"/>
      <c r="IM93" s="20"/>
      <c r="IN93" s="20"/>
      <c r="IO93" s="20"/>
      <c r="IP93" s="20"/>
      <c r="IQ93" s="20"/>
      <c r="IR93" s="20"/>
      <c r="IS93" s="20"/>
      <c r="IT93" s="20"/>
      <c r="IU93" s="20"/>
      <c r="IV93" s="20"/>
      <c r="IW93" s="20"/>
      <c r="IX93" s="20"/>
      <c r="IY93" s="20"/>
      <c r="IZ93" s="20"/>
      <c r="JA93" s="20"/>
      <c r="JB93" s="20"/>
      <c r="JC93" s="20"/>
      <c r="JD93" s="20"/>
      <c r="JE93" s="20"/>
      <c r="JF93" s="20"/>
      <c r="JG93" s="20"/>
      <c r="JH93" s="20"/>
      <c r="JI93" s="20"/>
      <c r="JJ93" s="20"/>
      <c r="JK93" s="20"/>
      <c r="JL93" s="20"/>
      <c r="JM93" s="20"/>
      <c r="JN93" s="20"/>
      <c r="JO93" s="20"/>
      <c r="JP93" s="20"/>
      <c r="JQ93" s="20"/>
      <c r="JR93" s="20"/>
      <c r="JS93" s="20"/>
      <c r="JT93" s="20"/>
      <c r="JU93" s="20"/>
      <c r="JV93" s="20"/>
      <c r="JW93" s="20"/>
      <c r="JX93" s="20"/>
      <c r="JY93" s="20"/>
      <c r="JZ93" s="20"/>
      <c r="KA93" s="20"/>
      <c r="KB93" s="20"/>
      <c r="KC93" s="20"/>
      <c r="KD93" s="20"/>
      <c r="KE93" s="20"/>
      <c r="KF93" s="20"/>
      <c r="KG93" s="20"/>
      <c r="KH93" s="20"/>
      <c r="KI93" s="20"/>
      <c r="KJ93" s="20"/>
      <c r="KK93" s="20"/>
    </row>
    <row r="94" spans="1:297" ht="16" x14ac:dyDescent="0.2">
      <c r="A94" s="318"/>
      <c r="B94" s="119"/>
      <c r="C94" s="119" t="s">
        <v>159</v>
      </c>
      <c r="D94" s="119" t="s">
        <v>111</v>
      </c>
      <c r="E94" s="119" t="s">
        <v>161</v>
      </c>
      <c r="F94" s="117">
        <f>_xlfn.XLOOKUP($E94,'1.5.UVintensity'!$L$3:$L$14,'1.5.UVintensity'!$U$3:$U$14)</f>
        <v>10</v>
      </c>
      <c r="G94" s="117">
        <f>_xlfn.XLOOKUP($E94,'1.5.UVintensity'!$L$3:$L$14,'1.5.UVintensity'!$U$3:$U$14)</f>
        <v>10</v>
      </c>
      <c r="H94" s="117">
        <f>_xlfn.XLOOKUP($E94,'1.5.UVintensity'!$L$3:$L$14,'1.5.UVintensity'!$U$3:$U$14)</f>
        <v>10</v>
      </c>
      <c r="I94" s="117">
        <f>_xlfn.XLOOKUP($E94,'1.5.UVintensity'!$L$3:$L$14,'1.5.UVintensity'!$U$3:$U$14)</f>
        <v>10</v>
      </c>
      <c r="J94" s="117">
        <f>_xlfn.XLOOKUP($E94,'1.5.UVintensity'!$L$3:$L$14,'1.5.UVintensity'!$U$3:$U$14)</f>
        <v>10</v>
      </c>
      <c r="K94" s="117">
        <f>_xlfn.XLOOKUP($E94,'1.5.UVintensity'!$L$3:$L$14,'1.5.UVintensity'!$U$3:$U$14)</f>
        <v>10</v>
      </c>
      <c r="L94" s="117">
        <f>_xlfn.XLOOKUP($E94,'1.5.UVintensity'!$L$3:$L$14,'1.5.UVintensity'!$U$3:$U$14)</f>
        <v>10</v>
      </c>
      <c r="M94" s="117">
        <f>_xlfn.XLOOKUP($E94,'1.5.UVintensity'!$L$3:$L$14,'1.5.UVintensity'!$U$3:$U$14)</f>
        <v>10</v>
      </c>
      <c r="N94" s="49"/>
      <c r="O94" s="49" t="s">
        <v>163</v>
      </c>
      <c r="P94" s="49" t="s">
        <v>162</v>
      </c>
      <c r="Q94" s="132"/>
      <c r="R94" s="49"/>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c r="CG94" s="20"/>
      <c r="CH94" s="20"/>
      <c r="CI94" s="20"/>
      <c r="CJ94" s="20"/>
      <c r="CK94" s="20"/>
      <c r="CL94" s="20"/>
      <c r="CM94" s="20"/>
      <c r="CN94" s="20"/>
      <c r="CO94" s="20"/>
      <c r="CP94" s="20"/>
      <c r="CQ94" s="20"/>
      <c r="CR94" s="20"/>
      <c r="CS94" s="20"/>
      <c r="CT94" s="20"/>
      <c r="CU94" s="20"/>
      <c r="CV94" s="20"/>
      <c r="CW94" s="20"/>
      <c r="CX94" s="20"/>
      <c r="CY94" s="20"/>
      <c r="CZ94" s="20"/>
      <c r="DA94" s="20"/>
      <c r="DB94" s="20"/>
      <c r="DC94" s="20"/>
      <c r="DD94" s="20"/>
      <c r="DE94" s="20"/>
      <c r="DF94" s="20"/>
      <c r="DG94" s="20"/>
      <c r="DH94" s="20"/>
      <c r="DI94" s="20"/>
      <c r="DJ94" s="20"/>
      <c r="DK94" s="20"/>
      <c r="DL94" s="20"/>
      <c r="DM94" s="20"/>
      <c r="DN94" s="20"/>
      <c r="DO94" s="20"/>
      <c r="DP94" s="20"/>
      <c r="DQ94" s="20"/>
      <c r="DR94" s="20"/>
      <c r="DS94" s="20"/>
      <c r="DT94" s="20"/>
      <c r="DU94" s="20"/>
      <c r="DV94" s="20"/>
      <c r="DW94" s="20"/>
      <c r="DX94" s="20"/>
      <c r="DY94" s="20"/>
      <c r="DZ94" s="20"/>
      <c r="EA94" s="20"/>
      <c r="EB94" s="20"/>
      <c r="EC94" s="20"/>
      <c r="ED94" s="20"/>
      <c r="EE94" s="20"/>
      <c r="EF94" s="20"/>
      <c r="EG94" s="20"/>
      <c r="EH94" s="20"/>
      <c r="EI94" s="20"/>
      <c r="EJ94" s="20"/>
      <c r="EK94" s="20"/>
      <c r="EL94" s="20"/>
      <c r="EM94" s="20"/>
      <c r="EN94" s="20"/>
      <c r="EO94" s="20"/>
      <c r="EP94" s="20"/>
      <c r="EQ94" s="20"/>
      <c r="ER94" s="20"/>
      <c r="ES94" s="20"/>
      <c r="ET94" s="20"/>
      <c r="EU94" s="20"/>
      <c r="EV94" s="20"/>
      <c r="EW94" s="20"/>
      <c r="EX94" s="20"/>
      <c r="EY94" s="20"/>
      <c r="EZ94" s="20"/>
      <c r="FA94" s="20"/>
      <c r="FB94" s="20"/>
      <c r="FC94" s="20"/>
      <c r="FD94" s="20"/>
      <c r="FE94" s="20"/>
      <c r="FF94" s="20"/>
      <c r="FG94" s="20"/>
      <c r="FH94" s="20"/>
      <c r="FI94" s="20"/>
      <c r="FJ94" s="20"/>
      <c r="FK94" s="20"/>
      <c r="FL94" s="20"/>
      <c r="FM94" s="20"/>
      <c r="FN94" s="20"/>
      <c r="FO94" s="20"/>
      <c r="FP94" s="20"/>
      <c r="FQ94" s="20"/>
      <c r="FR94" s="20"/>
      <c r="FS94" s="20"/>
      <c r="FT94" s="20"/>
      <c r="FU94" s="20"/>
      <c r="FV94" s="20"/>
      <c r="FW94" s="20"/>
      <c r="FX94" s="20"/>
      <c r="FY94" s="20"/>
      <c r="FZ94" s="20"/>
      <c r="GA94" s="20"/>
      <c r="GB94" s="20"/>
      <c r="GC94" s="20"/>
      <c r="GD94" s="20"/>
      <c r="GE94" s="20"/>
      <c r="GF94" s="20"/>
      <c r="GG94" s="20"/>
      <c r="GH94" s="20"/>
      <c r="GI94" s="20"/>
      <c r="GJ94" s="20"/>
      <c r="GK94" s="20"/>
      <c r="GL94" s="20"/>
      <c r="GM94" s="20"/>
      <c r="GN94" s="20"/>
      <c r="GO94" s="20"/>
      <c r="GP94" s="20"/>
      <c r="GQ94" s="20"/>
      <c r="GR94" s="20"/>
      <c r="GS94" s="20"/>
      <c r="GT94" s="20"/>
      <c r="GU94" s="20"/>
      <c r="GV94" s="20"/>
      <c r="GW94" s="20"/>
      <c r="GX94" s="20"/>
      <c r="GY94" s="20"/>
      <c r="GZ94" s="20"/>
      <c r="HA94" s="20"/>
      <c r="HB94" s="20"/>
      <c r="HC94" s="20"/>
      <c r="HD94" s="20"/>
      <c r="HE94" s="20"/>
      <c r="HF94" s="20"/>
      <c r="HG94" s="20"/>
      <c r="HH94" s="20"/>
      <c r="HI94" s="20"/>
      <c r="HJ94" s="20"/>
      <c r="HK94" s="20"/>
      <c r="HL94" s="20"/>
      <c r="HM94" s="20"/>
      <c r="HN94" s="20"/>
      <c r="HO94" s="20"/>
      <c r="HP94" s="20"/>
      <c r="HQ94" s="20"/>
      <c r="HR94" s="20"/>
      <c r="HS94" s="20"/>
      <c r="HT94" s="20"/>
      <c r="HU94" s="20"/>
      <c r="HV94" s="20"/>
      <c r="HW94" s="20"/>
      <c r="HX94" s="20"/>
      <c r="HY94" s="20"/>
      <c r="HZ94" s="20"/>
      <c r="IA94" s="20"/>
      <c r="IB94" s="20"/>
      <c r="IC94" s="20"/>
      <c r="ID94" s="20"/>
      <c r="IE94" s="20"/>
      <c r="IF94" s="20"/>
      <c r="IG94" s="20"/>
      <c r="IH94" s="20"/>
      <c r="II94" s="20"/>
      <c r="IJ94" s="20"/>
      <c r="IK94" s="20"/>
      <c r="IL94" s="20"/>
      <c r="IM94" s="20"/>
      <c r="IN94" s="20"/>
      <c r="IO94" s="20"/>
      <c r="IP94" s="20"/>
      <c r="IQ94" s="20"/>
      <c r="IR94" s="20"/>
      <c r="IS94" s="20"/>
      <c r="IT94" s="20"/>
      <c r="IU94" s="20"/>
      <c r="IV94" s="20"/>
      <c r="IW94" s="20"/>
      <c r="IX94" s="20"/>
      <c r="IY94" s="20"/>
      <c r="IZ94" s="20"/>
      <c r="JA94" s="20"/>
      <c r="JB94" s="20"/>
      <c r="JC94" s="20"/>
      <c r="JD94" s="20"/>
      <c r="JE94" s="20"/>
      <c r="JF94" s="20"/>
      <c r="JG94" s="20"/>
      <c r="JH94" s="20"/>
      <c r="JI94" s="20"/>
      <c r="JJ94" s="20"/>
      <c r="JK94" s="20"/>
      <c r="JL94" s="20"/>
      <c r="JM94" s="20"/>
      <c r="JN94" s="20"/>
      <c r="JO94" s="20"/>
      <c r="JP94" s="20"/>
      <c r="JQ94" s="20"/>
      <c r="JR94" s="20"/>
      <c r="JS94" s="20"/>
      <c r="JT94" s="20"/>
      <c r="JU94" s="20"/>
      <c r="JV94" s="20"/>
      <c r="JW94" s="20"/>
      <c r="JX94" s="20"/>
      <c r="JY94" s="20"/>
      <c r="JZ94" s="20"/>
      <c r="KA94" s="20"/>
      <c r="KB94" s="20"/>
      <c r="KC94" s="20"/>
      <c r="KD94" s="20"/>
      <c r="KE94" s="20"/>
      <c r="KF94" s="20"/>
      <c r="KG94" s="20"/>
      <c r="KH94" s="20"/>
      <c r="KI94" s="20"/>
      <c r="KJ94" s="20"/>
      <c r="KK94" s="20"/>
    </row>
    <row r="95" spans="1:297" ht="16" x14ac:dyDescent="0.2">
      <c r="A95" s="318"/>
      <c r="B95" s="119"/>
      <c r="C95" s="119" t="s">
        <v>159</v>
      </c>
      <c r="D95" s="119" t="s">
        <v>111</v>
      </c>
      <c r="E95" s="119" t="s">
        <v>138</v>
      </c>
      <c r="F95" s="117">
        <f>_xlfn.XLOOKUP($E95,'1.5.UVintensity'!$L$3:$L$14,'1.5.UVintensity'!$U$3:$U$14)</f>
        <v>0</v>
      </c>
      <c r="G95" s="117">
        <f>_xlfn.XLOOKUP($E95,'1.5.UVintensity'!$L$3:$L$14,'1.5.UVintensity'!$U$3:$U$14)</f>
        <v>0</v>
      </c>
      <c r="H95" s="117">
        <f>_xlfn.XLOOKUP($E95,'1.5.UVintensity'!$L$3:$L$14,'1.5.UVintensity'!$U$3:$U$14)</f>
        <v>0</v>
      </c>
      <c r="I95" s="117">
        <f>_xlfn.XLOOKUP($E95,'1.5.UVintensity'!$L$3:$L$14,'1.5.UVintensity'!$U$3:$U$14)</f>
        <v>0</v>
      </c>
      <c r="J95" s="117">
        <f>_xlfn.XLOOKUP($E95,'1.5.UVintensity'!$L$3:$L$14,'1.5.UVintensity'!$U$3:$U$14)</f>
        <v>0</v>
      </c>
      <c r="K95" s="117">
        <f>_xlfn.XLOOKUP($E95,'1.5.UVintensity'!$L$3:$L$14,'1.5.UVintensity'!$U$3:$U$14)</f>
        <v>0</v>
      </c>
      <c r="L95" s="117">
        <f>_xlfn.XLOOKUP($E95,'1.5.UVintensity'!$L$3:$L$14,'1.5.UVintensity'!$U$3:$U$14)</f>
        <v>0</v>
      </c>
      <c r="M95" s="117">
        <f>_xlfn.XLOOKUP($E95,'1.5.UVintensity'!$L$3:$L$14,'1.5.UVintensity'!$U$3:$U$14)</f>
        <v>0</v>
      </c>
      <c r="N95" s="49"/>
      <c r="O95" s="49" t="s">
        <v>163</v>
      </c>
      <c r="P95" s="49" t="s">
        <v>162</v>
      </c>
      <c r="Q95" s="132"/>
      <c r="R95" s="49"/>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c r="CI95" s="20"/>
      <c r="CJ95" s="20"/>
      <c r="CK95" s="20"/>
      <c r="CL95" s="20"/>
      <c r="CM95" s="20"/>
      <c r="CN95" s="20"/>
      <c r="CO95" s="20"/>
      <c r="CP95" s="20"/>
      <c r="CQ95" s="20"/>
      <c r="CR95" s="20"/>
      <c r="CS95" s="20"/>
      <c r="CT95" s="20"/>
      <c r="CU95" s="20"/>
      <c r="CV95" s="20"/>
      <c r="CW95" s="20"/>
      <c r="CX95" s="20"/>
      <c r="CY95" s="20"/>
      <c r="CZ95" s="20"/>
      <c r="DA95" s="20"/>
      <c r="DB95" s="20"/>
      <c r="DC95" s="20"/>
      <c r="DD95" s="20"/>
      <c r="DE95" s="20"/>
      <c r="DF95" s="20"/>
      <c r="DG95" s="20"/>
      <c r="DH95" s="20"/>
      <c r="DI95" s="20"/>
      <c r="DJ95" s="20"/>
      <c r="DK95" s="20"/>
      <c r="DL95" s="20"/>
      <c r="DM95" s="20"/>
      <c r="DN95" s="20"/>
      <c r="DO95" s="20"/>
      <c r="DP95" s="20"/>
      <c r="DQ95" s="20"/>
      <c r="DR95" s="20"/>
      <c r="DS95" s="20"/>
      <c r="DT95" s="20"/>
      <c r="DU95" s="20"/>
      <c r="DV95" s="20"/>
      <c r="DW95" s="20"/>
      <c r="DX95" s="20"/>
      <c r="DY95" s="20"/>
      <c r="DZ95" s="20"/>
      <c r="EA95" s="20"/>
      <c r="EB95" s="20"/>
      <c r="EC95" s="20"/>
      <c r="ED95" s="20"/>
      <c r="EE95" s="20"/>
      <c r="EF95" s="20"/>
      <c r="EG95" s="20"/>
      <c r="EH95" s="20"/>
      <c r="EI95" s="20"/>
      <c r="EJ95" s="20"/>
      <c r="EK95" s="20"/>
      <c r="EL95" s="20"/>
      <c r="EM95" s="20"/>
      <c r="EN95" s="20"/>
      <c r="EO95" s="20"/>
      <c r="EP95" s="20"/>
      <c r="EQ95" s="20"/>
      <c r="ER95" s="20"/>
      <c r="ES95" s="20"/>
      <c r="ET95" s="20"/>
      <c r="EU95" s="20"/>
      <c r="EV95" s="20"/>
      <c r="EW95" s="20"/>
      <c r="EX95" s="20"/>
      <c r="EY95" s="20"/>
      <c r="EZ95" s="20"/>
      <c r="FA95" s="20"/>
      <c r="FB95" s="20"/>
      <c r="FC95" s="20"/>
      <c r="FD95" s="20"/>
      <c r="FE95" s="20"/>
      <c r="FF95" s="20"/>
      <c r="FG95" s="20"/>
      <c r="FH95" s="20"/>
      <c r="FI95" s="20"/>
      <c r="FJ95" s="20"/>
      <c r="FK95" s="20"/>
      <c r="FL95" s="20"/>
      <c r="FM95" s="20"/>
      <c r="FN95" s="20"/>
      <c r="FO95" s="20"/>
      <c r="FP95" s="20"/>
      <c r="FQ95" s="20"/>
      <c r="FR95" s="20"/>
      <c r="FS95" s="20"/>
      <c r="FT95" s="20"/>
      <c r="FU95" s="20"/>
      <c r="FV95" s="20"/>
      <c r="FW95" s="20"/>
      <c r="FX95" s="20"/>
      <c r="FY95" s="20"/>
      <c r="FZ95" s="20"/>
      <c r="GA95" s="20"/>
      <c r="GB95" s="20"/>
      <c r="GC95" s="20"/>
      <c r="GD95" s="20"/>
      <c r="GE95" s="20"/>
      <c r="GF95" s="20"/>
      <c r="GG95" s="20"/>
      <c r="GH95" s="20"/>
      <c r="GI95" s="20"/>
      <c r="GJ95" s="20"/>
      <c r="GK95" s="20"/>
      <c r="GL95" s="20"/>
      <c r="GM95" s="20"/>
      <c r="GN95" s="20"/>
      <c r="GO95" s="20"/>
      <c r="GP95" s="20"/>
      <c r="GQ95" s="20"/>
      <c r="GR95" s="20"/>
      <c r="GS95" s="20"/>
      <c r="GT95" s="20"/>
      <c r="GU95" s="20"/>
      <c r="GV95" s="20"/>
      <c r="GW95" s="20"/>
      <c r="GX95" s="20"/>
      <c r="GY95" s="20"/>
      <c r="GZ95" s="20"/>
      <c r="HA95" s="20"/>
      <c r="HB95" s="20"/>
      <c r="HC95" s="20"/>
      <c r="HD95" s="20"/>
      <c r="HE95" s="20"/>
      <c r="HF95" s="20"/>
      <c r="HG95" s="20"/>
      <c r="HH95" s="20"/>
      <c r="HI95" s="20"/>
      <c r="HJ95" s="20"/>
      <c r="HK95" s="20"/>
      <c r="HL95" s="20"/>
      <c r="HM95" s="20"/>
      <c r="HN95" s="20"/>
      <c r="HO95" s="20"/>
      <c r="HP95" s="20"/>
      <c r="HQ95" s="20"/>
      <c r="HR95" s="20"/>
      <c r="HS95" s="20"/>
      <c r="HT95" s="20"/>
      <c r="HU95" s="20"/>
      <c r="HV95" s="20"/>
      <c r="HW95" s="20"/>
      <c r="HX95" s="20"/>
      <c r="HY95" s="20"/>
      <c r="HZ95" s="20"/>
      <c r="IA95" s="20"/>
      <c r="IB95" s="20"/>
      <c r="IC95" s="20"/>
      <c r="ID95" s="20"/>
      <c r="IE95" s="20"/>
      <c r="IF95" s="20"/>
      <c r="IG95" s="20"/>
      <c r="IH95" s="20"/>
      <c r="II95" s="20"/>
      <c r="IJ95" s="20"/>
      <c r="IK95" s="20"/>
      <c r="IL95" s="20"/>
      <c r="IM95" s="20"/>
      <c r="IN95" s="20"/>
      <c r="IO95" s="20"/>
      <c r="IP95" s="20"/>
      <c r="IQ95" s="20"/>
      <c r="IR95" s="20"/>
      <c r="IS95" s="20"/>
      <c r="IT95" s="20"/>
      <c r="IU95" s="20"/>
      <c r="IV95" s="20"/>
      <c r="IW95" s="20"/>
      <c r="IX95" s="20"/>
      <c r="IY95" s="20"/>
      <c r="IZ95" s="20"/>
      <c r="JA95" s="20"/>
      <c r="JB95" s="20"/>
      <c r="JC95" s="20"/>
      <c r="JD95" s="20"/>
      <c r="JE95" s="20"/>
      <c r="JF95" s="20"/>
      <c r="JG95" s="20"/>
      <c r="JH95" s="20"/>
      <c r="JI95" s="20"/>
      <c r="JJ95" s="20"/>
      <c r="JK95" s="20"/>
      <c r="JL95" s="20"/>
      <c r="JM95" s="20"/>
      <c r="JN95" s="20"/>
      <c r="JO95" s="20"/>
      <c r="JP95" s="20"/>
      <c r="JQ95" s="20"/>
      <c r="JR95" s="20"/>
      <c r="JS95" s="20"/>
      <c r="JT95" s="20"/>
      <c r="JU95" s="20"/>
      <c r="JV95" s="20"/>
      <c r="JW95" s="20"/>
      <c r="JX95" s="20"/>
      <c r="JY95" s="20"/>
      <c r="JZ95" s="20"/>
      <c r="KA95" s="20"/>
      <c r="KB95" s="20"/>
      <c r="KC95" s="20"/>
      <c r="KD95" s="20"/>
      <c r="KE95" s="20"/>
      <c r="KF95" s="20"/>
      <c r="KG95" s="20"/>
      <c r="KH95" s="20"/>
      <c r="KI95" s="20"/>
      <c r="KJ95" s="20"/>
      <c r="KK95" s="20"/>
    </row>
    <row r="96" spans="1:297" ht="16" x14ac:dyDescent="0.2">
      <c r="A96" s="318"/>
      <c r="B96" s="119"/>
      <c r="C96" s="119" t="s">
        <v>159</v>
      </c>
      <c r="D96" s="119" t="s">
        <v>111</v>
      </c>
      <c r="E96" s="119" t="s">
        <v>116</v>
      </c>
      <c r="F96" s="117">
        <f>_xlfn.XLOOKUP($E96,'1.5.UVintensity'!$L$3:$L$14,'1.5.UVintensity'!$U$3:$U$14)</f>
        <v>0.10539548901284368</v>
      </c>
      <c r="G96" s="117">
        <f>_xlfn.XLOOKUP($E96,'1.5.UVintensity'!$L$3:$L$14,'1.5.UVintensity'!$U$3:$U$14)</f>
        <v>0.10539548901284368</v>
      </c>
      <c r="H96" s="117">
        <f>_xlfn.XLOOKUP($E96,'1.5.UVintensity'!$L$3:$L$14,'1.5.UVintensity'!$U$3:$U$14)</f>
        <v>0.10539548901284368</v>
      </c>
      <c r="I96" s="117">
        <f>_xlfn.XLOOKUP($E96,'1.5.UVintensity'!$L$3:$L$14,'1.5.UVintensity'!$U$3:$U$14)</f>
        <v>0.10539548901284368</v>
      </c>
      <c r="J96" s="117">
        <f>_xlfn.XLOOKUP($E96,'1.5.UVintensity'!$L$3:$L$14,'1.5.UVintensity'!$U$3:$U$14)</f>
        <v>0.10539548901284368</v>
      </c>
      <c r="K96" s="117">
        <f>_xlfn.XLOOKUP($E96,'1.5.UVintensity'!$L$3:$L$14,'1.5.UVintensity'!$U$3:$U$14)</f>
        <v>0.10539548901284368</v>
      </c>
      <c r="L96" s="117">
        <f>_xlfn.XLOOKUP($E96,'1.5.UVintensity'!$L$3:$L$14,'1.5.UVintensity'!$U$3:$U$14)</f>
        <v>0.10539548901284368</v>
      </c>
      <c r="M96" s="117">
        <f>_xlfn.XLOOKUP($E96,'1.5.UVintensity'!$L$3:$L$14,'1.5.UVintensity'!$U$3:$U$14)</f>
        <v>0.10539548901284368</v>
      </c>
      <c r="N96" s="49"/>
      <c r="O96" s="49" t="s">
        <v>163</v>
      </c>
      <c r="P96" s="49" t="s">
        <v>162</v>
      </c>
      <c r="Q96" s="132"/>
      <c r="R96" s="49"/>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c r="CG96" s="20"/>
      <c r="CH96" s="20"/>
      <c r="CI96" s="20"/>
      <c r="CJ96" s="20"/>
      <c r="CK96" s="20"/>
      <c r="CL96" s="20"/>
      <c r="CM96" s="20"/>
      <c r="CN96" s="20"/>
      <c r="CO96" s="20"/>
      <c r="CP96" s="20"/>
      <c r="CQ96" s="20"/>
      <c r="CR96" s="20"/>
      <c r="CS96" s="20"/>
      <c r="CT96" s="20"/>
      <c r="CU96" s="20"/>
      <c r="CV96" s="20"/>
      <c r="CW96" s="20"/>
      <c r="CX96" s="20"/>
      <c r="CY96" s="20"/>
      <c r="CZ96" s="20"/>
      <c r="DA96" s="20"/>
      <c r="DB96" s="20"/>
      <c r="DC96" s="20"/>
      <c r="DD96" s="20"/>
      <c r="DE96" s="20"/>
      <c r="DF96" s="20"/>
      <c r="DG96" s="20"/>
      <c r="DH96" s="20"/>
      <c r="DI96" s="20"/>
      <c r="DJ96" s="20"/>
      <c r="DK96" s="20"/>
      <c r="DL96" s="20"/>
      <c r="DM96" s="20"/>
      <c r="DN96" s="20"/>
      <c r="DO96" s="20"/>
      <c r="DP96" s="20"/>
      <c r="DQ96" s="20"/>
      <c r="DR96" s="20"/>
      <c r="DS96" s="20"/>
      <c r="DT96" s="20"/>
      <c r="DU96" s="20"/>
      <c r="DV96" s="20"/>
      <c r="DW96" s="20"/>
      <c r="DX96" s="20"/>
      <c r="DY96" s="20"/>
      <c r="DZ96" s="20"/>
      <c r="EA96" s="20"/>
      <c r="EB96" s="20"/>
      <c r="EC96" s="20"/>
      <c r="ED96" s="20"/>
      <c r="EE96" s="20"/>
      <c r="EF96" s="20"/>
      <c r="EG96" s="20"/>
      <c r="EH96" s="20"/>
      <c r="EI96" s="20"/>
      <c r="EJ96" s="20"/>
      <c r="EK96" s="20"/>
      <c r="EL96" s="20"/>
      <c r="EM96" s="20"/>
      <c r="EN96" s="20"/>
      <c r="EO96" s="20"/>
      <c r="EP96" s="20"/>
      <c r="EQ96" s="20"/>
      <c r="ER96" s="20"/>
      <c r="ES96" s="20"/>
      <c r="ET96" s="20"/>
      <c r="EU96" s="20"/>
      <c r="EV96" s="20"/>
      <c r="EW96" s="20"/>
      <c r="EX96" s="20"/>
      <c r="EY96" s="20"/>
      <c r="EZ96" s="20"/>
      <c r="FA96" s="20"/>
      <c r="FB96" s="20"/>
      <c r="FC96" s="20"/>
      <c r="FD96" s="20"/>
      <c r="FE96" s="20"/>
      <c r="FF96" s="20"/>
      <c r="FG96" s="20"/>
      <c r="FH96" s="20"/>
      <c r="FI96" s="20"/>
      <c r="FJ96" s="20"/>
      <c r="FK96" s="20"/>
      <c r="FL96" s="20"/>
      <c r="FM96" s="20"/>
      <c r="FN96" s="20"/>
      <c r="FO96" s="20"/>
      <c r="FP96" s="20"/>
      <c r="FQ96" s="20"/>
      <c r="FR96" s="20"/>
      <c r="FS96" s="20"/>
      <c r="FT96" s="20"/>
      <c r="FU96" s="20"/>
      <c r="FV96" s="20"/>
      <c r="FW96" s="20"/>
      <c r="FX96" s="20"/>
      <c r="FY96" s="20"/>
      <c r="FZ96" s="20"/>
      <c r="GA96" s="20"/>
      <c r="GB96" s="20"/>
      <c r="GC96" s="20"/>
      <c r="GD96" s="20"/>
      <c r="GE96" s="20"/>
      <c r="GF96" s="20"/>
      <c r="GG96" s="20"/>
      <c r="GH96" s="20"/>
      <c r="GI96" s="20"/>
      <c r="GJ96" s="20"/>
      <c r="GK96" s="20"/>
      <c r="GL96" s="20"/>
      <c r="GM96" s="20"/>
      <c r="GN96" s="20"/>
      <c r="GO96" s="20"/>
      <c r="GP96" s="20"/>
      <c r="GQ96" s="20"/>
      <c r="GR96" s="20"/>
      <c r="GS96" s="20"/>
      <c r="GT96" s="20"/>
      <c r="GU96" s="20"/>
      <c r="GV96" s="20"/>
      <c r="GW96" s="20"/>
      <c r="GX96" s="20"/>
      <c r="GY96" s="20"/>
      <c r="GZ96" s="20"/>
      <c r="HA96" s="20"/>
      <c r="HB96" s="20"/>
      <c r="HC96" s="20"/>
      <c r="HD96" s="20"/>
      <c r="HE96" s="20"/>
      <c r="HF96" s="20"/>
      <c r="HG96" s="20"/>
      <c r="HH96" s="20"/>
      <c r="HI96" s="20"/>
      <c r="HJ96" s="20"/>
      <c r="HK96" s="20"/>
      <c r="HL96" s="20"/>
      <c r="HM96" s="20"/>
      <c r="HN96" s="20"/>
      <c r="HO96" s="20"/>
      <c r="HP96" s="20"/>
      <c r="HQ96" s="20"/>
      <c r="HR96" s="20"/>
      <c r="HS96" s="20"/>
      <c r="HT96" s="20"/>
      <c r="HU96" s="20"/>
      <c r="HV96" s="20"/>
      <c r="HW96" s="20"/>
      <c r="HX96" s="20"/>
      <c r="HY96" s="20"/>
      <c r="HZ96" s="20"/>
      <c r="IA96" s="20"/>
      <c r="IB96" s="20"/>
      <c r="IC96" s="20"/>
      <c r="ID96" s="20"/>
      <c r="IE96" s="20"/>
      <c r="IF96" s="20"/>
      <c r="IG96" s="20"/>
      <c r="IH96" s="20"/>
      <c r="II96" s="20"/>
      <c r="IJ96" s="20"/>
      <c r="IK96" s="20"/>
      <c r="IL96" s="20"/>
      <c r="IM96" s="20"/>
      <c r="IN96" s="20"/>
      <c r="IO96" s="20"/>
      <c r="IP96" s="20"/>
      <c r="IQ96" s="20"/>
      <c r="IR96" s="20"/>
      <c r="IS96" s="20"/>
      <c r="IT96" s="20"/>
      <c r="IU96" s="20"/>
      <c r="IV96" s="20"/>
      <c r="IW96" s="20"/>
      <c r="IX96" s="20"/>
      <c r="IY96" s="20"/>
      <c r="IZ96" s="20"/>
      <c r="JA96" s="20"/>
      <c r="JB96" s="20"/>
      <c r="JC96" s="20"/>
      <c r="JD96" s="20"/>
      <c r="JE96" s="20"/>
      <c r="JF96" s="20"/>
      <c r="JG96" s="20"/>
      <c r="JH96" s="20"/>
      <c r="JI96" s="20"/>
      <c r="JJ96" s="20"/>
      <c r="JK96" s="20"/>
      <c r="JL96" s="20"/>
      <c r="JM96" s="20"/>
      <c r="JN96" s="20"/>
      <c r="JO96" s="20"/>
      <c r="JP96" s="20"/>
      <c r="JQ96" s="20"/>
      <c r="JR96" s="20"/>
      <c r="JS96" s="20"/>
      <c r="JT96" s="20"/>
      <c r="JU96" s="20"/>
      <c r="JV96" s="20"/>
      <c r="JW96" s="20"/>
      <c r="JX96" s="20"/>
      <c r="JY96" s="20"/>
      <c r="JZ96" s="20"/>
      <c r="KA96" s="20"/>
      <c r="KB96" s="20"/>
      <c r="KC96" s="20"/>
      <c r="KD96" s="20"/>
      <c r="KE96" s="20"/>
      <c r="KF96" s="20"/>
      <c r="KG96" s="20"/>
      <c r="KH96" s="20"/>
      <c r="KI96" s="20"/>
      <c r="KJ96" s="20"/>
      <c r="KK96" s="20"/>
    </row>
    <row r="97" spans="1:297" ht="16" x14ac:dyDescent="0.2">
      <c r="A97" s="318"/>
      <c r="B97" s="119"/>
      <c r="C97" s="119" t="s">
        <v>159</v>
      </c>
      <c r="D97" s="119" t="s">
        <v>111</v>
      </c>
      <c r="E97" s="119" t="s">
        <v>139</v>
      </c>
      <c r="F97" s="117">
        <f>_xlfn.XLOOKUP($E97,'1.5.UVintensity'!$L$3:$L$14,'1.5.UVintensity'!$U$3:$U$14)</f>
        <v>0</v>
      </c>
      <c r="G97" s="117">
        <f>_xlfn.XLOOKUP($E97,'1.5.UVintensity'!$L$3:$L$14,'1.5.UVintensity'!$U$3:$U$14)</f>
        <v>0</v>
      </c>
      <c r="H97" s="117">
        <f>_xlfn.XLOOKUP($E97,'1.5.UVintensity'!$L$3:$L$14,'1.5.UVintensity'!$U$3:$U$14)</f>
        <v>0</v>
      </c>
      <c r="I97" s="117">
        <f>_xlfn.XLOOKUP($E97,'1.5.UVintensity'!$L$3:$L$14,'1.5.UVintensity'!$U$3:$U$14)</f>
        <v>0</v>
      </c>
      <c r="J97" s="117">
        <f>_xlfn.XLOOKUP($E97,'1.5.UVintensity'!$L$3:$L$14,'1.5.UVintensity'!$U$3:$U$14)</f>
        <v>0</v>
      </c>
      <c r="K97" s="117">
        <f>_xlfn.XLOOKUP($E97,'1.5.UVintensity'!$L$3:$L$14,'1.5.UVintensity'!$U$3:$U$14)</f>
        <v>0</v>
      </c>
      <c r="L97" s="117">
        <f>_xlfn.XLOOKUP($E97,'1.5.UVintensity'!$L$3:$L$14,'1.5.UVintensity'!$U$3:$U$14)</f>
        <v>0</v>
      </c>
      <c r="M97" s="117">
        <f>_xlfn.XLOOKUP($E97,'1.5.UVintensity'!$L$3:$L$14,'1.5.UVintensity'!$U$3:$U$14)</f>
        <v>0</v>
      </c>
      <c r="N97" s="49"/>
      <c r="O97" s="49" t="s">
        <v>163</v>
      </c>
      <c r="P97" s="49" t="s">
        <v>162</v>
      </c>
      <c r="Q97" s="132"/>
      <c r="R97" s="49"/>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c r="CL97" s="20"/>
      <c r="CM97" s="20"/>
      <c r="CN97" s="20"/>
      <c r="CO97" s="20"/>
      <c r="CP97" s="20"/>
      <c r="CQ97" s="20"/>
      <c r="CR97" s="20"/>
      <c r="CS97" s="20"/>
      <c r="CT97" s="20"/>
      <c r="CU97" s="20"/>
      <c r="CV97" s="20"/>
      <c r="CW97" s="20"/>
      <c r="CX97" s="20"/>
      <c r="CY97" s="20"/>
      <c r="CZ97" s="20"/>
      <c r="DA97" s="20"/>
      <c r="DB97" s="20"/>
      <c r="DC97" s="20"/>
      <c r="DD97" s="20"/>
      <c r="DE97" s="20"/>
      <c r="DF97" s="20"/>
      <c r="DG97" s="20"/>
      <c r="DH97" s="20"/>
      <c r="DI97" s="20"/>
      <c r="DJ97" s="20"/>
      <c r="DK97" s="20"/>
      <c r="DL97" s="20"/>
      <c r="DM97" s="20"/>
      <c r="DN97" s="20"/>
      <c r="DO97" s="20"/>
      <c r="DP97" s="20"/>
      <c r="DQ97" s="20"/>
      <c r="DR97" s="20"/>
      <c r="DS97" s="20"/>
      <c r="DT97" s="20"/>
      <c r="DU97" s="20"/>
      <c r="DV97" s="20"/>
      <c r="DW97" s="20"/>
      <c r="DX97" s="20"/>
      <c r="DY97" s="20"/>
      <c r="DZ97" s="20"/>
      <c r="EA97" s="20"/>
      <c r="EB97" s="20"/>
      <c r="EC97" s="20"/>
      <c r="ED97" s="20"/>
      <c r="EE97" s="20"/>
      <c r="EF97" s="20"/>
      <c r="EG97" s="20"/>
      <c r="EH97" s="20"/>
      <c r="EI97" s="20"/>
      <c r="EJ97" s="20"/>
      <c r="EK97" s="20"/>
      <c r="EL97" s="20"/>
      <c r="EM97" s="20"/>
      <c r="EN97" s="20"/>
      <c r="EO97" s="20"/>
      <c r="EP97" s="20"/>
      <c r="EQ97" s="20"/>
      <c r="ER97" s="20"/>
      <c r="ES97" s="20"/>
      <c r="ET97" s="20"/>
      <c r="EU97" s="20"/>
      <c r="EV97" s="20"/>
      <c r="EW97" s="20"/>
      <c r="EX97" s="20"/>
      <c r="EY97" s="20"/>
      <c r="EZ97" s="20"/>
      <c r="FA97" s="20"/>
      <c r="FB97" s="20"/>
      <c r="FC97" s="20"/>
      <c r="FD97" s="20"/>
      <c r="FE97" s="20"/>
      <c r="FF97" s="20"/>
      <c r="FG97" s="20"/>
      <c r="FH97" s="20"/>
      <c r="FI97" s="20"/>
      <c r="FJ97" s="20"/>
      <c r="FK97" s="20"/>
      <c r="FL97" s="20"/>
      <c r="FM97" s="20"/>
      <c r="FN97" s="20"/>
      <c r="FO97" s="20"/>
      <c r="FP97" s="20"/>
      <c r="FQ97" s="20"/>
      <c r="FR97" s="20"/>
      <c r="FS97" s="20"/>
      <c r="FT97" s="20"/>
      <c r="FU97" s="20"/>
      <c r="FV97" s="20"/>
      <c r="FW97" s="20"/>
      <c r="FX97" s="20"/>
      <c r="FY97" s="20"/>
      <c r="FZ97" s="20"/>
      <c r="GA97" s="20"/>
      <c r="GB97" s="20"/>
      <c r="GC97" s="20"/>
      <c r="GD97" s="20"/>
      <c r="GE97" s="20"/>
      <c r="GF97" s="20"/>
      <c r="GG97" s="20"/>
      <c r="GH97" s="20"/>
      <c r="GI97" s="20"/>
      <c r="GJ97" s="20"/>
      <c r="GK97" s="20"/>
      <c r="GL97" s="20"/>
      <c r="GM97" s="20"/>
      <c r="GN97" s="20"/>
      <c r="GO97" s="20"/>
      <c r="GP97" s="20"/>
      <c r="GQ97" s="20"/>
      <c r="GR97" s="20"/>
      <c r="GS97" s="20"/>
      <c r="GT97" s="20"/>
      <c r="GU97" s="20"/>
      <c r="GV97" s="20"/>
      <c r="GW97" s="20"/>
      <c r="GX97" s="20"/>
      <c r="GY97" s="20"/>
      <c r="GZ97" s="20"/>
      <c r="HA97" s="20"/>
      <c r="HB97" s="20"/>
      <c r="HC97" s="20"/>
      <c r="HD97" s="20"/>
      <c r="HE97" s="20"/>
      <c r="HF97" s="20"/>
      <c r="HG97" s="20"/>
      <c r="HH97" s="20"/>
      <c r="HI97" s="20"/>
      <c r="HJ97" s="20"/>
      <c r="HK97" s="20"/>
      <c r="HL97" s="20"/>
      <c r="HM97" s="20"/>
      <c r="HN97" s="20"/>
      <c r="HO97" s="20"/>
      <c r="HP97" s="20"/>
      <c r="HQ97" s="20"/>
      <c r="HR97" s="20"/>
      <c r="HS97" s="20"/>
      <c r="HT97" s="20"/>
      <c r="HU97" s="20"/>
      <c r="HV97" s="20"/>
      <c r="HW97" s="20"/>
      <c r="HX97" s="20"/>
      <c r="HY97" s="20"/>
      <c r="HZ97" s="20"/>
      <c r="IA97" s="20"/>
      <c r="IB97" s="20"/>
      <c r="IC97" s="20"/>
      <c r="ID97" s="20"/>
      <c r="IE97" s="20"/>
      <c r="IF97" s="20"/>
      <c r="IG97" s="20"/>
      <c r="IH97" s="20"/>
      <c r="II97" s="20"/>
      <c r="IJ97" s="20"/>
      <c r="IK97" s="20"/>
      <c r="IL97" s="20"/>
      <c r="IM97" s="20"/>
      <c r="IN97" s="20"/>
      <c r="IO97" s="20"/>
      <c r="IP97" s="20"/>
      <c r="IQ97" s="20"/>
      <c r="IR97" s="20"/>
      <c r="IS97" s="20"/>
      <c r="IT97" s="20"/>
      <c r="IU97" s="20"/>
      <c r="IV97" s="20"/>
      <c r="IW97" s="20"/>
      <c r="IX97" s="20"/>
      <c r="IY97" s="20"/>
      <c r="IZ97" s="20"/>
      <c r="JA97" s="20"/>
      <c r="JB97" s="20"/>
      <c r="JC97" s="20"/>
      <c r="JD97" s="20"/>
      <c r="JE97" s="20"/>
      <c r="JF97" s="20"/>
      <c r="JG97" s="20"/>
      <c r="JH97" s="20"/>
      <c r="JI97" s="20"/>
      <c r="JJ97" s="20"/>
      <c r="JK97" s="20"/>
      <c r="JL97" s="20"/>
      <c r="JM97" s="20"/>
      <c r="JN97" s="20"/>
      <c r="JO97" s="20"/>
      <c r="JP97" s="20"/>
      <c r="JQ97" s="20"/>
      <c r="JR97" s="20"/>
      <c r="JS97" s="20"/>
      <c r="JT97" s="20"/>
      <c r="JU97" s="20"/>
      <c r="JV97" s="20"/>
      <c r="JW97" s="20"/>
      <c r="JX97" s="20"/>
      <c r="JY97" s="20"/>
      <c r="JZ97" s="20"/>
      <c r="KA97" s="20"/>
      <c r="KB97" s="20"/>
      <c r="KC97" s="20"/>
      <c r="KD97" s="20"/>
      <c r="KE97" s="20"/>
      <c r="KF97" s="20"/>
      <c r="KG97" s="20"/>
      <c r="KH97" s="20"/>
      <c r="KI97" s="20"/>
      <c r="KJ97" s="20"/>
      <c r="KK97" s="20"/>
    </row>
    <row r="98" spans="1:297" ht="16" x14ac:dyDescent="0.2">
      <c r="A98" s="318"/>
      <c r="B98" s="119"/>
      <c r="C98" s="119" t="s">
        <v>159</v>
      </c>
      <c r="D98" s="119" t="s">
        <v>111</v>
      </c>
      <c r="E98" s="119" t="s">
        <v>137</v>
      </c>
      <c r="F98" s="117">
        <f>_xlfn.XLOOKUP($E98,'1.5.UVintensity'!$L$3:$L$14,'1.5.UVintensity'!$U$3:$U$14)</f>
        <v>0</v>
      </c>
      <c r="G98" s="117">
        <f>_xlfn.XLOOKUP($E98,'1.5.UVintensity'!$L$3:$L$14,'1.5.UVintensity'!$U$3:$U$14)</f>
        <v>0</v>
      </c>
      <c r="H98" s="117">
        <f>_xlfn.XLOOKUP($E98,'1.5.UVintensity'!$L$3:$L$14,'1.5.UVintensity'!$U$3:$U$14)</f>
        <v>0</v>
      </c>
      <c r="I98" s="117">
        <f>_xlfn.XLOOKUP($E98,'1.5.UVintensity'!$L$3:$L$14,'1.5.UVintensity'!$U$3:$U$14)</f>
        <v>0</v>
      </c>
      <c r="J98" s="117">
        <f>_xlfn.XLOOKUP($E98,'1.5.UVintensity'!$L$3:$L$14,'1.5.UVintensity'!$U$3:$U$14)</f>
        <v>0</v>
      </c>
      <c r="K98" s="117">
        <f>_xlfn.XLOOKUP($E98,'1.5.UVintensity'!$L$3:$L$14,'1.5.UVintensity'!$U$3:$U$14)</f>
        <v>0</v>
      </c>
      <c r="L98" s="117">
        <f>_xlfn.XLOOKUP($E98,'1.5.UVintensity'!$L$3:$L$14,'1.5.UVintensity'!$U$3:$U$14)</f>
        <v>0</v>
      </c>
      <c r="M98" s="117">
        <f>_xlfn.XLOOKUP($E98,'1.5.UVintensity'!$L$3:$L$14,'1.5.UVintensity'!$U$3:$U$14)</f>
        <v>0</v>
      </c>
      <c r="N98" s="49"/>
      <c r="O98" s="49" t="s">
        <v>163</v>
      </c>
      <c r="P98" s="49" t="s">
        <v>162</v>
      </c>
      <c r="Q98" s="132"/>
      <c r="R98" s="49"/>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c r="CI98" s="20"/>
      <c r="CJ98" s="20"/>
      <c r="CK98" s="20"/>
      <c r="CL98" s="20"/>
      <c r="CM98" s="20"/>
      <c r="CN98" s="20"/>
      <c r="CO98" s="20"/>
      <c r="CP98" s="20"/>
      <c r="CQ98" s="20"/>
      <c r="CR98" s="20"/>
      <c r="CS98" s="20"/>
      <c r="CT98" s="20"/>
      <c r="CU98" s="20"/>
      <c r="CV98" s="20"/>
      <c r="CW98" s="20"/>
      <c r="CX98" s="20"/>
      <c r="CY98" s="20"/>
      <c r="CZ98" s="20"/>
      <c r="DA98" s="20"/>
      <c r="DB98" s="20"/>
      <c r="DC98" s="20"/>
      <c r="DD98" s="20"/>
      <c r="DE98" s="20"/>
      <c r="DF98" s="20"/>
      <c r="DG98" s="20"/>
      <c r="DH98" s="20"/>
      <c r="DI98" s="20"/>
      <c r="DJ98" s="20"/>
      <c r="DK98" s="20"/>
      <c r="DL98" s="20"/>
      <c r="DM98" s="20"/>
      <c r="DN98" s="20"/>
      <c r="DO98" s="20"/>
      <c r="DP98" s="20"/>
      <c r="DQ98" s="20"/>
      <c r="DR98" s="20"/>
      <c r="DS98" s="20"/>
      <c r="DT98" s="20"/>
      <c r="DU98" s="20"/>
      <c r="DV98" s="20"/>
      <c r="DW98" s="20"/>
      <c r="DX98" s="20"/>
      <c r="DY98" s="20"/>
      <c r="DZ98" s="20"/>
      <c r="EA98" s="20"/>
      <c r="EB98" s="20"/>
      <c r="EC98" s="20"/>
      <c r="ED98" s="20"/>
      <c r="EE98" s="20"/>
      <c r="EF98" s="20"/>
      <c r="EG98" s="20"/>
      <c r="EH98" s="20"/>
      <c r="EI98" s="20"/>
      <c r="EJ98" s="20"/>
      <c r="EK98" s="20"/>
      <c r="EL98" s="20"/>
      <c r="EM98" s="20"/>
      <c r="EN98" s="20"/>
      <c r="EO98" s="20"/>
      <c r="EP98" s="20"/>
      <c r="EQ98" s="20"/>
      <c r="ER98" s="20"/>
      <c r="ES98" s="20"/>
      <c r="ET98" s="20"/>
      <c r="EU98" s="20"/>
      <c r="EV98" s="20"/>
      <c r="EW98" s="20"/>
      <c r="EX98" s="20"/>
      <c r="EY98" s="20"/>
      <c r="EZ98" s="20"/>
      <c r="FA98" s="20"/>
      <c r="FB98" s="20"/>
      <c r="FC98" s="20"/>
      <c r="FD98" s="20"/>
      <c r="FE98" s="20"/>
      <c r="FF98" s="20"/>
      <c r="FG98" s="20"/>
      <c r="FH98" s="20"/>
      <c r="FI98" s="20"/>
      <c r="FJ98" s="20"/>
      <c r="FK98" s="20"/>
      <c r="FL98" s="20"/>
      <c r="FM98" s="20"/>
      <c r="FN98" s="20"/>
      <c r="FO98" s="20"/>
      <c r="FP98" s="20"/>
      <c r="FQ98" s="20"/>
      <c r="FR98" s="20"/>
      <c r="FS98" s="20"/>
      <c r="FT98" s="20"/>
      <c r="FU98" s="20"/>
      <c r="FV98" s="20"/>
      <c r="FW98" s="20"/>
      <c r="FX98" s="20"/>
      <c r="FY98" s="20"/>
      <c r="FZ98" s="20"/>
      <c r="GA98" s="20"/>
      <c r="GB98" s="20"/>
      <c r="GC98" s="20"/>
      <c r="GD98" s="20"/>
      <c r="GE98" s="20"/>
      <c r="GF98" s="20"/>
      <c r="GG98" s="20"/>
      <c r="GH98" s="20"/>
      <c r="GI98" s="20"/>
      <c r="GJ98" s="20"/>
      <c r="GK98" s="20"/>
      <c r="GL98" s="20"/>
      <c r="GM98" s="20"/>
      <c r="GN98" s="20"/>
      <c r="GO98" s="20"/>
      <c r="GP98" s="20"/>
      <c r="GQ98" s="20"/>
      <c r="GR98" s="20"/>
      <c r="GS98" s="20"/>
      <c r="GT98" s="20"/>
      <c r="GU98" s="20"/>
      <c r="GV98" s="20"/>
      <c r="GW98" s="20"/>
      <c r="GX98" s="20"/>
      <c r="GY98" s="20"/>
      <c r="GZ98" s="20"/>
      <c r="HA98" s="20"/>
      <c r="HB98" s="20"/>
      <c r="HC98" s="20"/>
      <c r="HD98" s="20"/>
      <c r="HE98" s="20"/>
      <c r="HF98" s="20"/>
      <c r="HG98" s="20"/>
      <c r="HH98" s="20"/>
      <c r="HI98" s="20"/>
      <c r="HJ98" s="20"/>
      <c r="HK98" s="20"/>
      <c r="HL98" s="20"/>
      <c r="HM98" s="20"/>
      <c r="HN98" s="20"/>
      <c r="HO98" s="20"/>
      <c r="HP98" s="20"/>
      <c r="HQ98" s="20"/>
      <c r="HR98" s="20"/>
      <c r="HS98" s="20"/>
      <c r="HT98" s="20"/>
      <c r="HU98" s="20"/>
      <c r="HV98" s="20"/>
      <c r="HW98" s="20"/>
      <c r="HX98" s="20"/>
      <c r="HY98" s="20"/>
      <c r="HZ98" s="20"/>
      <c r="IA98" s="20"/>
      <c r="IB98" s="20"/>
      <c r="IC98" s="20"/>
      <c r="ID98" s="20"/>
      <c r="IE98" s="20"/>
      <c r="IF98" s="20"/>
      <c r="IG98" s="20"/>
      <c r="IH98" s="20"/>
      <c r="II98" s="20"/>
      <c r="IJ98" s="20"/>
      <c r="IK98" s="20"/>
      <c r="IL98" s="20"/>
      <c r="IM98" s="20"/>
      <c r="IN98" s="20"/>
      <c r="IO98" s="20"/>
      <c r="IP98" s="20"/>
      <c r="IQ98" s="20"/>
      <c r="IR98" s="20"/>
      <c r="IS98" s="20"/>
      <c r="IT98" s="20"/>
      <c r="IU98" s="20"/>
      <c r="IV98" s="20"/>
      <c r="IW98" s="20"/>
      <c r="IX98" s="20"/>
      <c r="IY98" s="20"/>
      <c r="IZ98" s="20"/>
      <c r="JA98" s="20"/>
      <c r="JB98" s="20"/>
      <c r="JC98" s="20"/>
      <c r="JD98" s="20"/>
      <c r="JE98" s="20"/>
      <c r="JF98" s="20"/>
      <c r="JG98" s="20"/>
      <c r="JH98" s="20"/>
      <c r="JI98" s="20"/>
      <c r="JJ98" s="20"/>
      <c r="JK98" s="20"/>
      <c r="JL98" s="20"/>
      <c r="JM98" s="20"/>
      <c r="JN98" s="20"/>
      <c r="JO98" s="20"/>
      <c r="JP98" s="20"/>
      <c r="JQ98" s="20"/>
      <c r="JR98" s="20"/>
      <c r="JS98" s="20"/>
      <c r="JT98" s="20"/>
      <c r="JU98" s="20"/>
      <c r="JV98" s="20"/>
      <c r="JW98" s="20"/>
      <c r="JX98" s="20"/>
      <c r="JY98" s="20"/>
      <c r="JZ98" s="20"/>
      <c r="KA98" s="20"/>
      <c r="KB98" s="20"/>
      <c r="KC98" s="20"/>
      <c r="KD98" s="20"/>
      <c r="KE98" s="20"/>
      <c r="KF98" s="20"/>
      <c r="KG98" s="20"/>
      <c r="KH98" s="20"/>
      <c r="KI98" s="20"/>
      <c r="KJ98" s="20"/>
      <c r="KK98" s="20"/>
    </row>
    <row r="99" spans="1:297" ht="16" x14ac:dyDescent="0.2">
      <c r="A99" s="318"/>
      <c r="B99" s="119"/>
      <c r="C99" s="119" t="s">
        <v>159</v>
      </c>
      <c r="D99" s="119" t="s">
        <v>111</v>
      </c>
      <c r="E99" s="119" t="s">
        <v>117</v>
      </c>
      <c r="F99" s="117">
        <f>_xlfn.XLOOKUP($E99,'1.5.UVintensity'!$L$3:$L$14,'1.5.UVintensity'!$U$3:$U$14)</f>
        <v>0</v>
      </c>
      <c r="G99" s="117">
        <f>_xlfn.XLOOKUP($E99,'1.5.UVintensity'!$L$3:$L$14,'1.5.UVintensity'!$U$3:$U$14)</f>
        <v>0</v>
      </c>
      <c r="H99" s="117">
        <f>_xlfn.XLOOKUP($E99,'1.5.UVintensity'!$L$3:$L$14,'1.5.UVintensity'!$U$3:$U$14)</f>
        <v>0</v>
      </c>
      <c r="I99" s="117">
        <f>_xlfn.XLOOKUP($E99,'1.5.UVintensity'!$L$3:$L$14,'1.5.UVintensity'!$U$3:$U$14)</f>
        <v>0</v>
      </c>
      <c r="J99" s="117">
        <f>_xlfn.XLOOKUP($E99,'1.5.UVintensity'!$L$3:$L$14,'1.5.UVintensity'!$U$3:$U$14)</f>
        <v>0</v>
      </c>
      <c r="K99" s="117">
        <f>_xlfn.XLOOKUP($E99,'1.5.UVintensity'!$L$3:$L$14,'1.5.UVintensity'!$U$3:$U$14)</f>
        <v>0</v>
      </c>
      <c r="L99" s="117">
        <f>_xlfn.XLOOKUP($E99,'1.5.UVintensity'!$L$3:$L$14,'1.5.UVintensity'!$U$3:$U$14)</f>
        <v>0</v>
      </c>
      <c r="M99" s="117">
        <f>_xlfn.XLOOKUP($E99,'1.5.UVintensity'!$L$3:$L$14,'1.5.UVintensity'!$U$3:$U$14)</f>
        <v>0</v>
      </c>
      <c r="N99" s="49"/>
      <c r="O99" s="49" t="s">
        <v>163</v>
      </c>
      <c r="P99" s="49" t="s">
        <v>162</v>
      </c>
      <c r="Q99" s="132"/>
      <c r="R99" s="49"/>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20"/>
      <c r="CX99" s="20"/>
      <c r="CY99" s="20"/>
      <c r="CZ99" s="20"/>
      <c r="DA99" s="20"/>
      <c r="DB99" s="20"/>
      <c r="DC99" s="20"/>
      <c r="DD99" s="20"/>
      <c r="DE99" s="20"/>
      <c r="DF99" s="20"/>
      <c r="DG99" s="20"/>
      <c r="DH99" s="20"/>
      <c r="DI99" s="20"/>
      <c r="DJ99" s="20"/>
      <c r="DK99" s="20"/>
      <c r="DL99" s="20"/>
      <c r="DM99" s="20"/>
      <c r="DN99" s="20"/>
      <c r="DO99" s="20"/>
      <c r="DP99" s="20"/>
      <c r="DQ99" s="20"/>
      <c r="DR99" s="20"/>
      <c r="DS99" s="20"/>
      <c r="DT99" s="20"/>
      <c r="DU99" s="20"/>
      <c r="DV99" s="20"/>
      <c r="DW99" s="20"/>
      <c r="DX99" s="20"/>
      <c r="DY99" s="20"/>
      <c r="DZ99" s="20"/>
      <c r="EA99" s="20"/>
      <c r="EB99" s="20"/>
      <c r="EC99" s="20"/>
      <c r="ED99" s="20"/>
      <c r="EE99" s="20"/>
      <c r="EF99" s="20"/>
      <c r="EG99" s="20"/>
      <c r="EH99" s="20"/>
      <c r="EI99" s="20"/>
      <c r="EJ99" s="20"/>
      <c r="EK99" s="20"/>
      <c r="EL99" s="20"/>
      <c r="EM99" s="20"/>
      <c r="EN99" s="20"/>
      <c r="EO99" s="20"/>
      <c r="EP99" s="20"/>
      <c r="EQ99" s="20"/>
      <c r="ER99" s="20"/>
      <c r="ES99" s="20"/>
      <c r="ET99" s="20"/>
      <c r="EU99" s="20"/>
      <c r="EV99" s="20"/>
      <c r="EW99" s="20"/>
      <c r="EX99" s="20"/>
      <c r="EY99" s="20"/>
      <c r="EZ99" s="20"/>
      <c r="FA99" s="20"/>
      <c r="FB99" s="20"/>
      <c r="FC99" s="20"/>
      <c r="FD99" s="20"/>
      <c r="FE99" s="20"/>
      <c r="FF99" s="20"/>
      <c r="FG99" s="20"/>
      <c r="FH99" s="20"/>
      <c r="FI99" s="20"/>
      <c r="FJ99" s="20"/>
      <c r="FK99" s="20"/>
      <c r="FL99" s="20"/>
      <c r="FM99" s="20"/>
      <c r="FN99" s="20"/>
      <c r="FO99" s="20"/>
      <c r="FP99" s="20"/>
      <c r="FQ99" s="20"/>
      <c r="FR99" s="20"/>
      <c r="FS99" s="20"/>
      <c r="FT99" s="20"/>
      <c r="FU99" s="20"/>
      <c r="FV99" s="20"/>
      <c r="FW99" s="20"/>
      <c r="FX99" s="20"/>
      <c r="FY99" s="20"/>
      <c r="FZ99" s="20"/>
      <c r="GA99" s="20"/>
      <c r="GB99" s="20"/>
      <c r="GC99" s="20"/>
      <c r="GD99" s="20"/>
      <c r="GE99" s="20"/>
      <c r="GF99" s="20"/>
      <c r="GG99" s="20"/>
      <c r="GH99" s="20"/>
      <c r="GI99" s="20"/>
      <c r="GJ99" s="20"/>
      <c r="GK99" s="20"/>
      <c r="GL99" s="20"/>
      <c r="GM99" s="20"/>
      <c r="GN99" s="20"/>
      <c r="GO99" s="20"/>
      <c r="GP99" s="20"/>
      <c r="GQ99" s="20"/>
      <c r="GR99" s="20"/>
      <c r="GS99" s="20"/>
      <c r="GT99" s="20"/>
      <c r="GU99" s="20"/>
      <c r="GV99" s="20"/>
      <c r="GW99" s="20"/>
      <c r="GX99" s="20"/>
      <c r="GY99" s="20"/>
      <c r="GZ99" s="20"/>
      <c r="HA99" s="20"/>
      <c r="HB99" s="20"/>
      <c r="HC99" s="20"/>
      <c r="HD99" s="20"/>
      <c r="HE99" s="20"/>
      <c r="HF99" s="20"/>
      <c r="HG99" s="20"/>
      <c r="HH99" s="20"/>
      <c r="HI99" s="20"/>
      <c r="HJ99" s="20"/>
      <c r="HK99" s="20"/>
      <c r="HL99" s="20"/>
      <c r="HM99" s="20"/>
      <c r="HN99" s="20"/>
      <c r="HO99" s="20"/>
      <c r="HP99" s="20"/>
      <c r="HQ99" s="20"/>
      <c r="HR99" s="20"/>
      <c r="HS99" s="20"/>
      <c r="HT99" s="20"/>
      <c r="HU99" s="20"/>
      <c r="HV99" s="20"/>
      <c r="HW99" s="20"/>
      <c r="HX99" s="20"/>
      <c r="HY99" s="20"/>
      <c r="HZ99" s="20"/>
      <c r="IA99" s="20"/>
      <c r="IB99" s="20"/>
      <c r="IC99" s="20"/>
      <c r="ID99" s="20"/>
      <c r="IE99" s="20"/>
      <c r="IF99" s="20"/>
      <c r="IG99" s="20"/>
      <c r="IH99" s="20"/>
      <c r="II99" s="20"/>
      <c r="IJ99" s="20"/>
      <c r="IK99" s="20"/>
      <c r="IL99" s="20"/>
      <c r="IM99" s="20"/>
      <c r="IN99" s="20"/>
      <c r="IO99" s="20"/>
      <c r="IP99" s="20"/>
      <c r="IQ99" s="20"/>
      <c r="IR99" s="20"/>
      <c r="IS99" s="20"/>
      <c r="IT99" s="20"/>
      <c r="IU99" s="20"/>
      <c r="IV99" s="20"/>
      <c r="IW99" s="20"/>
      <c r="IX99" s="20"/>
      <c r="IY99" s="20"/>
      <c r="IZ99" s="20"/>
      <c r="JA99" s="20"/>
      <c r="JB99" s="20"/>
      <c r="JC99" s="20"/>
      <c r="JD99" s="20"/>
      <c r="JE99" s="20"/>
      <c r="JF99" s="20"/>
      <c r="JG99" s="20"/>
      <c r="JH99" s="20"/>
      <c r="JI99" s="20"/>
      <c r="JJ99" s="20"/>
      <c r="JK99" s="20"/>
      <c r="JL99" s="20"/>
      <c r="JM99" s="20"/>
      <c r="JN99" s="20"/>
      <c r="JO99" s="20"/>
      <c r="JP99" s="20"/>
      <c r="JQ99" s="20"/>
      <c r="JR99" s="20"/>
      <c r="JS99" s="20"/>
      <c r="JT99" s="20"/>
      <c r="JU99" s="20"/>
      <c r="JV99" s="20"/>
      <c r="JW99" s="20"/>
      <c r="JX99" s="20"/>
      <c r="JY99" s="20"/>
      <c r="JZ99" s="20"/>
      <c r="KA99" s="20"/>
      <c r="KB99" s="20"/>
      <c r="KC99" s="20"/>
      <c r="KD99" s="20"/>
      <c r="KE99" s="20"/>
      <c r="KF99" s="20"/>
      <c r="KG99" s="20"/>
      <c r="KH99" s="20"/>
      <c r="KI99" s="20"/>
      <c r="KJ99" s="20"/>
      <c r="KK99" s="20"/>
    </row>
    <row r="100" spans="1:297" ht="16" x14ac:dyDescent="0.2">
      <c r="A100" s="318"/>
      <c r="B100" s="119"/>
      <c r="C100" s="119" t="s">
        <v>159</v>
      </c>
      <c r="D100" s="119" t="s">
        <v>111</v>
      </c>
      <c r="E100" s="119" t="s">
        <v>127</v>
      </c>
      <c r="F100" s="117">
        <f>_xlfn.XLOOKUP($E100,'1.5.UVintensity'!$L$3:$L$14,'1.5.UVintensity'!$U$3:$U$14)</f>
        <v>0</v>
      </c>
      <c r="G100" s="117">
        <f>_xlfn.XLOOKUP($E100,'1.5.UVintensity'!$L$3:$L$14,'1.5.UVintensity'!$U$3:$U$14)</f>
        <v>0</v>
      </c>
      <c r="H100" s="117">
        <f>_xlfn.XLOOKUP($E100,'1.5.UVintensity'!$L$3:$L$14,'1.5.UVintensity'!$U$3:$U$14)</f>
        <v>0</v>
      </c>
      <c r="I100" s="117">
        <f>_xlfn.XLOOKUP($E100,'1.5.UVintensity'!$L$3:$L$14,'1.5.UVintensity'!$U$3:$U$14)</f>
        <v>0</v>
      </c>
      <c r="J100" s="117">
        <f>_xlfn.XLOOKUP($E100,'1.5.UVintensity'!$L$3:$L$14,'1.5.UVintensity'!$U$3:$U$14)</f>
        <v>0</v>
      </c>
      <c r="K100" s="117">
        <f>_xlfn.XLOOKUP($E100,'1.5.UVintensity'!$L$3:$L$14,'1.5.UVintensity'!$U$3:$U$14)</f>
        <v>0</v>
      </c>
      <c r="L100" s="117">
        <f>_xlfn.XLOOKUP($E100,'1.5.UVintensity'!$L$3:$L$14,'1.5.UVintensity'!$U$3:$U$14)</f>
        <v>0</v>
      </c>
      <c r="M100" s="117">
        <f>_xlfn.XLOOKUP($E100,'1.5.UVintensity'!$L$3:$L$14,'1.5.UVintensity'!$U$3:$U$14)</f>
        <v>0</v>
      </c>
      <c r="N100" s="49"/>
      <c r="O100" s="49" t="s">
        <v>163</v>
      </c>
      <c r="P100" s="49" t="s">
        <v>162</v>
      </c>
      <c r="Q100" s="132"/>
      <c r="R100" s="49"/>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c r="CI100" s="20"/>
      <c r="CJ100" s="20"/>
      <c r="CK100" s="20"/>
      <c r="CL100" s="20"/>
      <c r="CM100" s="20"/>
      <c r="CN100" s="20"/>
      <c r="CO100" s="20"/>
      <c r="CP100" s="20"/>
      <c r="CQ100" s="20"/>
      <c r="CR100" s="20"/>
      <c r="CS100" s="20"/>
      <c r="CT100" s="20"/>
      <c r="CU100" s="20"/>
      <c r="CV100" s="20"/>
      <c r="CW100" s="20"/>
      <c r="CX100" s="20"/>
      <c r="CY100" s="20"/>
      <c r="CZ100" s="20"/>
      <c r="DA100" s="20"/>
      <c r="DB100" s="20"/>
      <c r="DC100" s="20"/>
      <c r="DD100" s="20"/>
      <c r="DE100" s="20"/>
      <c r="DF100" s="20"/>
      <c r="DG100" s="20"/>
      <c r="DH100" s="20"/>
      <c r="DI100" s="20"/>
      <c r="DJ100" s="20"/>
      <c r="DK100" s="20"/>
      <c r="DL100" s="20"/>
      <c r="DM100" s="20"/>
      <c r="DN100" s="20"/>
      <c r="DO100" s="20"/>
      <c r="DP100" s="20"/>
      <c r="DQ100" s="20"/>
      <c r="DR100" s="20"/>
      <c r="DS100" s="20"/>
      <c r="DT100" s="20"/>
      <c r="DU100" s="20"/>
      <c r="DV100" s="20"/>
      <c r="DW100" s="20"/>
      <c r="DX100" s="20"/>
      <c r="DY100" s="20"/>
      <c r="DZ100" s="20"/>
      <c r="EA100" s="20"/>
      <c r="EB100" s="20"/>
      <c r="EC100" s="20"/>
      <c r="ED100" s="20"/>
      <c r="EE100" s="20"/>
      <c r="EF100" s="20"/>
      <c r="EG100" s="20"/>
      <c r="EH100" s="20"/>
      <c r="EI100" s="20"/>
      <c r="EJ100" s="20"/>
      <c r="EK100" s="20"/>
      <c r="EL100" s="20"/>
      <c r="EM100" s="20"/>
      <c r="EN100" s="20"/>
      <c r="EO100" s="20"/>
      <c r="EP100" s="20"/>
      <c r="EQ100" s="20"/>
      <c r="ER100" s="20"/>
      <c r="ES100" s="20"/>
      <c r="ET100" s="20"/>
      <c r="EU100" s="20"/>
      <c r="EV100" s="20"/>
      <c r="EW100" s="20"/>
      <c r="EX100" s="20"/>
      <c r="EY100" s="20"/>
      <c r="EZ100" s="20"/>
      <c r="FA100" s="20"/>
      <c r="FB100" s="20"/>
      <c r="FC100" s="20"/>
      <c r="FD100" s="20"/>
      <c r="FE100" s="20"/>
      <c r="FF100" s="20"/>
      <c r="FG100" s="20"/>
      <c r="FH100" s="20"/>
      <c r="FI100" s="20"/>
      <c r="FJ100" s="20"/>
      <c r="FK100" s="20"/>
      <c r="FL100" s="20"/>
      <c r="FM100" s="20"/>
      <c r="FN100" s="20"/>
      <c r="FO100" s="20"/>
      <c r="FP100" s="20"/>
      <c r="FQ100" s="20"/>
      <c r="FR100" s="20"/>
      <c r="FS100" s="20"/>
      <c r="FT100" s="20"/>
      <c r="FU100" s="20"/>
      <c r="FV100" s="20"/>
      <c r="FW100" s="20"/>
      <c r="FX100" s="20"/>
      <c r="FY100" s="20"/>
      <c r="FZ100" s="20"/>
      <c r="GA100" s="20"/>
      <c r="GB100" s="20"/>
      <c r="GC100" s="20"/>
      <c r="GD100" s="20"/>
      <c r="GE100" s="20"/>
      <c r="GF100" s="20"/>
      <c r="GG100" s="20"/>
      <c r="GH100" s="20"/>
      <c r="GI100" s="20"/>
      <c r="GJ100" s="20"/>
      <c r="GK100" s="20"/>
      <c r="GL100" s="20"/>
      <c r="GM100" s="20"/>
      <c r="GN100" s="20"/>
      <c r="GO100" s="20"/>
      <c r="GP100" s="20"/>
      <c r="GQ100" s="20"/>
      <c r="GR100" s="20"/>
      <c r="GS100" s="20"/>
      <c r="GT100" s="20"/>
      <c r="GU100" s="20"/>
      <c r="GV100" s="20"/>
      <c r="GW100" s="20"/>
      <c r="GX100" s="20"/>
      <c r="GY100" s="20"/>
      <c r="GZ100" s="20"/>
      <c r="HA100" s="20"/>
      <c r="HB100" s="20"/>
      <c r="HC100" s="20"/>
      <c r="HD100" s="20"/>
      <c r="HE100" s="20"/>
      <c r="HF100" s="20"/>
      <c r="HG100" s="20"/>
      <c r="HH100" s="20"/>
      <c r="HI100" s="20"/>
      <c r="HJ100" s="20"/>
      <c r="HK100" s="20"/>
      <c r="HL100" s="20"/>
      <c r="HM100" s="20"/>
      <c r="HN100" s="20"/>
      <c r="HO100" s="20"/>
      <c r="HP100" s="20"/>
      <c r="HQ100" s="20"/>
      <c r="HR100" s="20"/>
      <c r="HS100" s="20"/>
      <c r="HT100" s="20"/>
      <c r="HU100" s="20"/>
      <c r="HV100" s="20"/>
      <c r="HW100" s="20"/>
      <c r="HX100" s="20"/>
      <c r="HY100" s="20"/>
      <c r="HZ100" s="20"/>
      <c r="IA100" s="20"/>
      <c r="IB100" s="20"/>
      <c r="IC100" s="20"/>
      <c r="ID100" s="20"/>
      <c r="IE100" s="20"/>
      <c r="IF100" s="20"/>
      <c r="IG100" s="20"/>
      <c r="IH100" s="20"/>
      <c r="II100" s="20"/>
      <c r="IJ100" s="20"/>
      <c r="IK100" s="20"/>
      <c r="IL100" s="20"/>
      <c r="IM100" s="20"/>
      <c r="IN100" s="20"/>
      <c r="IO100" s="20"/>
      <c r="IP100" s="20"/>
      <c r="IQ100" s="20"/>
      <c r="IR100" s="20"/>
      <c r="IS100" s="20"/>
      <c r="IT100" s="20"/>
      <c r="IU100" s="20"/>
      <c r="IV100" s="20"/>
      <c r="IW100" s="20"/>
      <c r="IX100" s="20"/>
      <c r="IY100" s="20"/>
      <c r="IZ100" s="20"/>
      <c r="JA100" s="20"/>
      <c r="JB100" s="20"/>
      <c r="JC100" s="20"/>
      <c r="JD100" s="20"/>
      <c r="JE100" s="20"/>
      <c r="JF100" s="20"/>
      <c r="JG100" s="20"/>
      <c r="JH100" s="20"/>
      <c r="JI100" s="20"/>
      <c r="JJ100" s="20"/>
      <c r="JK100" s="20"/>
      <c r="JL100" s="20"/>
      <c r="JM100" s="20"/>
      <c r="JN100" s="20"/>
      <c r="JO100" s="20"/>
      <c r="JP100" s="20"/>
      <c r="JQ100" s="20"/>
      <c r="JR100" s="20"/>
      <c r="JS100" s="20"/>
      <c r="JT100" s="20"/>
      <c r="JU100" s="20"/>
      <c r="JV100" s="20"/>
      <c r="JW100" s="20"/>
      <c r="JX100" s="20"/>
      <c r="JY100" s="20"/>
      <c r="JZ100" s="20"/>
      <c r="KA100" s="20"/>
      <c r="KB100" s="20"/>
      <c r="KC100" s="20"/>
      <c r="KD100" s="20"/>
      <c r="KE100" s="20"/>
      <c r="KF100" s="20"/>
      <c r="KG100" s="20"/>
      <c r="KH100" s="20"/>
      <c r="KI100" s="20"/>
      <c r="KJ100" s="20"/>
      <c r="KK100" s="20"/>
    </row>
    <row r="101" spans="1:297" ht="16" x14ac:dyDescent="0.2">
      <c r="A101" s="318"/>
      <c r="B101" s="119"/>
      <c r="C101" s="119" t="s">
        <v>159</v>
      </c>
      <c r="D101" s="119" t="s">
        <v>111</v>
      </c>
      <c r="E101" s="119" t="s">
        <v>115</v>
      </c>
      <c r="F101" s="117">
        <f>_xlfn.XLOOKUP($E101,'1.5.UVintensity'!$L$3:$L$14,'1.5.UVintensity'!$U$3:$U$14)</f>
        <v>0.42624574908283974</v>
      </c>
      <c r="G101" s="117">
        <f>_xlfn.XLOOKUP($E101,'1.5.UVintensity'!$L$3:$L$14,'1.5.UVintensity'!$U$3:$U$14)</f>
        <v>0.42624574908283974</v>
      </c>
      <c r="H101" s="117">
        <f>_xlfn.XLOOKUP($E101,'1.5.UVintensity'!$L$3:$L$14,'1.5.UVintensity'!$U$3:$U$14)</f>
        <v>0.42624574908283974</v>
      </c>
      <c r="I101" s="117">
        <f>_xlfn.XLOOKUP($E101,'1.5.UVintensity'!$L$3:$L$14,'1.5.UVintensity'!$U$3:$U$14)</f>
        <v>0.42624574908283974</v>
      </c>
      <c r="J101" s="117">
        <f>_xlfn.XLOOKUP($E101,'1.5.UVintensity'!$L$3:$L$14,'1.5.UVintensity'!$U$3:$U$14)</f>
        <v>0.42624574908283974</v>
      </c>
      <c r="K101" s="117">
        <f>_xlfn.XLOOKUP($E101,'1.5.UVintensity'!$L$3:$L$14,'1.5.UVintensity'!$U$3:$U$14)</f>
        <v>0.42624574908283974</v>
      </c>
      <c r="L101" s="117">
        <f>_xlfn.XLOOKUP($E101,'1.5.UVintensity'!$L$3:$L$14,'1.5.UVintensity'!$U$3:$U$14)</f>
        <v>0.42624574908283974</v>
      </c>
      <c r="M101" s="117">
        <f>_xlfn.XLOOKUP($E101,'1.5.UVintensity'!$L$3:$L$14,'1.5.UVintensity'!$U$3:$U$14)</f>
        <v>0.42624574908283974</v>
      </c>
      <c r="N101" s="49"/>
      <c r="O101" s="49" t="s">
        <v>163</v>
      </c>
      <c r="P101" s="49" t="s">
        <v>162</v>
      </c>
      <c r="Q101" s="132"/>
      <c r="R101" s="49"/>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c r="CJ101" s="20"/>
      <c r="CK101" s="20"/>
      <c r="CL101" s="20"/>
      <c r="CM101" s="20"/>
      <c r="CN101" s="20"/>
      <c r="CO101" s="20"/>
      <c r="CP101" s="20"/>
      <c r="CQ101" s="20"/>
      <c r="CR101" s="20"/>
      <c r="CS101" s="20"/>
      <c r="CT101" s="20"/>
      <c r="CU101" s="20"/>
      <c r="CV101" s="20"/>
      <c r="CW101" s="20"/>
      <c r="CX101" s="20"/>
      <c r="CY101" s="20"/>
      <c r="CZ101" s="20"/>
      <c r="DA101" s="20"/>
      <c r="DB101" s="20"/>
      <c r="DC101" s="20"/>
      <c r="DD101" s="20"/>
      <c r="DE101" s="20"/>
      <c r="DF101" s="20"/>
      <c r="DG101" s="20"/>
      <c r="DH101" s="20"/>
      <c r="DI101" s="20"/>
      <c r="DJ101" s="20"/>
      <c r="DK101" s="20"/>
      <c r="DL101" s="20"/>
      <c r="DM101" s="20"/>
      <c r="DN101" s="20"/>
      <c r="DO101" s="20"/>
      <c r="DP101" s="20"/>
      <c r="DQ101" s="20"/>
      <c r="DR101" s="20"/>
      <c r="DS101" s="20"/>
      <c r="DT101" s="20"/>
      <c r="DU101" s="20"/>
      <c r="DV101" s="20"/>
      <c r="DW101" s="20"/>
      <c r="DX101" s="20"/>
      <c r="DY101" s="20"/>
      <c r="DZ101" s="20"/>
      <c r="EA101" s="20"/>
      <c r="EB101" s="20"/>
      <c r="EC101" s="20"/>
      <c r="ED101" s="20"/>
      <c r="EE101" s="20"/>
      <c r="EF101" s="20"/>
      <c r="EG101" s="20"/>
      <c r="EH101" s="20"/>
      <c r="EI101" s="20"/>
      <c r="EJ101" s="20"/>
      <c r="EK101" s="20"/>
      <c r="EL101" s="20"/>
      <c r="EM101" s="20"/>
      <c r="EN101" s="20"/>
      <c r="EO101" s="20"/>
      <c r="EP101" s="20"/>
      <c r="EQ101" s="20"/>
      <c r="ER101" s="20"/>
      <c r="ES101" s="20"/>
      <c r="ET101" s="20"/>
      <c r="EU101" s="20"/>
      <c r="EV101" s="20"/>
      <c r="EW101" s="20"/>
      <c r="EX101" s="20"/>
      <c r="EY101" s="20"/>
      <c r="EZ101" s="20"/>
      <c r="FA101" s="20"/>
      <c r="FB101" s="20"/>
      <c r="FC101" s="20"/>
      <c r="FD101" s="20"/>
      <c r="FE101" s="20"/>
      <c r="FF101" s="20"/>
      <c r="FG101" s="20"/>
      <c r="FH101" s="20"/>
      <c r="FI101" s="20"/>
      <c r="FJ101" s="20"/>
      <c r="FK101" s="20"/>
      <c r="FL101" s="20"/>
      <c r="FM101" s="20"/>
      <c r="FN101" s="20"/>
      <c r="FO101" s="20"/>
      <c r="FP101" s="20"/>
      <c r="FQ101" s="20"/>
      <c r="FR101" s="20"/>
      <c r="FS101" s="20"/>
      <c r="FT101" s="20"/>
      <c r="FU101" s="20"/>
      <c r="FV101" s="20"/>
      <c r="FW101" s="20"/>
      <c r="FX101" s="20"/>
      <c r="FY101" s="20"/>
      <c r="FZ101" s="20"/>
      <c r="GA101" s="20"/>
      <c r="GB101" s="20"/>
      <c r="GC101" s="20"/>
      <c r="GD101" s="20"/>
      <c r="GE101" s="20"/>
      <c r="GF101" s="20"/>
      <c r="GG101" s="20"/>
      <c r="GH101" s="20"/>
      <c r="GI101" s="20"/>
      <c r="GJ101" s="20"/>
      <c r="GK101" s="20"/>
      <c r="GL101" s="20"/>
      <c r="GM101" s="20"/>
      <c r="GN101" s="20"/>
      <c r="GO101" s="20"/>
      <c r="GP101" s="20"/>
      <c r="GQ101" s="20"/>
      <c r="GR101" s="20"/>
      <c r="GS101" s="20"/>
      <c r="GT101" s="20"/>
      <c r="GU101" s="20"/>
      <c r="GV101" s="20"/>
      <c r="GW101" s="20"/>
      <c r="GX101" s="20"/>
      <c r="GY101" s="20"/>
      <c r="GZ101" s="20"/>
      <c r="HA101" s="20"/>
      <c r="HB101" s="20"/>
      <c r="HC101" s="20"/>
      <c r="HD101" s="20"/>
      <c r="HE101" s="20"/>
      <c r="HF101" s="20"/>
      <c r="HG101" s="20"/>
      <c r="HH101" s="20"/>
      <c r="HI101" s="20"/>
      <c r="HJ101" s="20"/>
      <c r="HK101" s="20"/>
      <c r="HL101" s="20"/>
      <c r="HM101" s="20"/>
      <c r="HN101" s="20"/>
      <c r="HO101" s="20"/>
      <c r="HP101" s="20"/>
      <c r="HQ101" s="20"/>
      <c r="HR101" s="20"/>
      <c r="HS101" s="20"/>
      <c r="HT101" s="20"/>
      <c r="HU101" s="20"/>
      <c r="HV101" s="20"/>
      <c r="HW101" s="20"/>
      <c r="HX101" s="20"/>
      <c r="HY101" s="20"/>
      <c r="HZ101" s="20"/>
      <c r="IA101" s="20"/>
      <c r="IB101" s="20"/>
      <c r="IC101" s="20"/>
      <c r="ID101" s="20"/>
      <c r="IE101" s="20"/>
      <c r="IF101" s="20"/>
      <c r="IG101" s="20"/>
      <c r="IH101" s="20"/>
      <c r="II101" s="20"/>
      <c r="IJ101" s="20"/>
      <c r="IK101" s="20"/>
      <c r="IL101" s="20"/>
      <c r="IM101" s="20"/>
      <c r="IN101" s="20"/>
      <c r="IO101" s="20"/>
      <c r="IP101" s="20"/>
      <c r="IQ101" s="20"/>
      <c r="IR101" s="20"/>
      <c r="IS101" s="20"/>
      <c r="IT101" s="20"/>
      <c r="IU101" s="20"/>
      <c r="IV101" s="20"/>
      <c r="IW101" s="20"/>
      <c r="IX101" s="20"/>
      <c r="IY101" s="20"/>
      <c r="IZ101" s="20"/>
      <c r="JA101" s="20"/>
      <c r="JB101" s="20"/>
      <c r="JC101" s="20"/>
      <c r="JD101" s="20"/>
      <c r="JE101" s="20"/>
      <c r="JF101" s="20"/>
      <c r="JG101" s="20"/>
      <c r="JH101" s="20"/>
      <c r="JI101" s="20"/>
      <c r="JJ101" s="20"/>
      <c r="JK101" s="20"/>
      <c r="JL101" s="20"/>
      <c r="JM101" s="20"/>
      <c r="JN101" s="20"/>
      <c r="JO101" s="20"/>
      <c r="JP101" s="20"/>
      <c r="JQ101" s="20"/>
      <c r="JR101" s="20"/>
      <c r="JS101" s="20"/>
      <c r="JT101" s="20"/>
      <c r="JU101" s="20"/>
      <c r="JV101" s="20"/>
      <c r="JW101" s="20"/>
      <c r="JX101" s="20"/>
      <c r="JY101" s="20"/>
      <c r="JZ101" s="20"/>
      <c r="KA101" s="20"/>
      <c r="KB101" s="20"/>
      <c r="KC101" s="20"/>
      <c r="KD101" s="20"/>
      <c r="KE101" s="20"/>
      <c r="KF101" s="20"/>
      <c r="KG101" s="20"/>
      <c r="KH101" s="20"/>
      <c r="KI101" s="20"/>
      <c r="KJ101" s="20"/>
      <c r="KK101" s="20"/>
    </row>
    <row r="102" spans="1:297" ht="16" x14ac:dyDescent="0.2">
      <c r="A102" s="318"/>
      <c r="B102" s="139"/>
      <c r="C102" s="119" t="s">
        <v>159</v>
      </c>
      <c r="D102" s="119" t="s">
        <v>111</v>
      </c>
      <c r="E102" s="119" t="s">
        <v>140</v>
      </c>
      <c r="F102" s="117">
        <f>_xlfn.XLOOKUP($E102,'1.5.UVintensity'!$L$3:$L$14,'1.5.UVintensity'!$U$3:$U$14)</f>
        <v>0</v>
      </c>
      <c r="G102" s="117">
        <f>_xlfn.XLOOKUP($E102,'1.5.UVintensity'!$L$3:$L$14,'1.5.UVintensity'!$U$3:$U$14)</f>
        <v>0</v>
      </c>
      <c r="H102" s="117">
        <f>_xlfn.XLOOKUP($E102,'1.5.UVintensity'!$L$3:$L$14,'1.5.UVintensity'!$U$3:$U$14)</f>
        <v>0</v>
      </c>
      <c r="I102" s="117">
        <f>_xlfn.XLOOKUP($E102,'1.5.UVintensity'!$L$3:$L$14,'1.5.UVintensity'!$U$3:$U$14)</f>
        <v>0</v>
      </c>
      <c r="J102" s="117">
        <f>_xlfn.XLOOKUP($E102,'1.5.UVintensity'!$L$3:$L$14,'1.5.UVintensity'!$U$3:$U$14)</f>
        <v>0</v>
      </c>
      <c r="K102" s="117">
        <f>_xlfn.XLOOKUP($E102,'1.5.UVintensity'!$L$3:$L$14,'1.5.UVintensity'!$U$3:$U$14)</f>
        <v>0</v>
      </c>
      <c r="L102" s="117">
        <f>_xlfn.XLOOKUP($E102,'1.5.UVintensity'!$L$3:$L$14,'1.5.UVintensity'!$U$3:$U$14)</f>
        <v>0</v>
      </c>
      <c r="M102" s="117">
        <f>_xlfn.XLOOKUP($E102,'1.5.UVintensity'!$L$3:$L$14,'1.5.UVintensity'!$U$3:$U$14)</f>
        <v>0</v>
      </c>
      <c r="N102" s="49"/>
      <c r="O102" s="49" t="s">
        <v>163</v>
      </c>
      <c r="P102" s="49" t="s">
        <v>162</v>
      </c>
      <c r="Q102" s="132"/>
      <c r="R102" s="49"/>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c r="CL102" s="20"/>
      <c r="CM102" s="20"/>
      <c r="CN102" s="20"/>
      <c r="CO102" s="20"/>
      <c r="CP102" s="20"/>
      <c r="CQ102" s="20"/>
      <c r="CR102" s="20"/>
      <c r="CS102" s="20"/>
      <c r="CT102" s="20"/>
      <c r="CU102" s="20"/>
      <c r="CV102" s="20"/>
      <c r="CW102" s="20"/>
      <c r="CX102" s="20"/>
      <c r="CY102" s="20"/>
      <c r="CZ102" s="20"/>
      <c r="DA102" s="20"/>
      <c r="DB102" s="20"/>
      <c r="DC102" s="20"/>
      <c r="DD102" s="20"/>
      <c r="DE102" s="20"/>
      <c r="DF102" s="20"/>
      <c r="DG102" s="20"/>
      <c r="DH102" s="20"/>
      <c r="DI102" s="20"/>
      <c r="DJ102" s="20"/>
      <c r="DK102" s="20"/>
      <c r="DL102" s="20"/>
      <c r="DM102" s="20"/>
      <c r="DN102" s="20"/>
      <c r="DO102" s="20"/>
      <c r="DP102" s="20"/>
      <c r="DQ102" s="20"/>
      <c r="DR102" s="20"/>
      <c r="DS102" s="20"/>
      <c r="DT102" s="20"/>
      <c r="DU102" s="20"/>
      <c r="DV102" s="20"/>
      <c r="DW102" s="20"/>
      <c r="DX102" s="20"/>
      <c r="DY102" s="20"/>
      <c r="DZ102" s="20"/>
      <c r="EA102" s="20"/>
      <c r="EB102" s="20"/>
      <c r="EC102" s="20"/>
      <c r="ED102" s="20"/>
      <c r="EE102" s="20"/>
      <c r="EF102" s="20"/>
      <c r="EG102" s="20"/>
      <c r="EH102" s="20"/>
      <c r="EI102" s="20"/>
      <c r="EJ102" s="20"/>
      <c r="EK102" s="20"/>
      <c r="EL102" s="20"/>
      <c r="EM102" s="20"/>
      <c r="EN102" s="20"/>
      <c r="EO102" s="20"/>
      <c r="EP102" s="20"/>
      <c r="EQ102" s="20"/>
      <c r="ER102" s="20"/>
      <c r="ES102" s="20"/>
      <c r="ET102" s="20"/>
      <c r="EU102" s="20"/>
      <c r="EV102" s="20"/>
      <c r="EW102" s="20"/>
      <c r="EX102" s="20"/>
      <c r="EY102" s="20"/>
      <c r="EZ102" s="20"/>
      <c r="FA102" s="20"/>
      <c r="FB102" s="20"/>
      <c r="FC102" s="20"/>
      <c r="FD102" s="20"/>
      <c r="FE102" s="20"/>
      <c r="FF102" s="20"/>
      <c r="FG102" s="20"/>
      <c r="FH102" s="20"/>
      <c r="FI102" s="20"/>
      <c r="FJ102" s="20"/>
      <c r="FK102" s="20"/>
      <c r="FL102" s="20"/>
      <c r="FM102" s="20"/>
      <c r="FN102" s="20"/>
      <c r="FO102" s="20"/>
      <c r="FP102" s="20"/>
      <c r="FQ102" s="20"/>
      <c r="FR102" s="20"/>
      <c r="FS102" s="20"/>
      <c r="FT102" s="20"/>
      <c r="FU102" s="20"/>
      <c r="FV102" s="20"/>
      <c r="FW102" s="20"/>
      <c r="FX102" s="20"/>
      <c r="FY102" s="20"/>
      <c r="FZ102" s="20"/>
      <c r="GA102" s="20"/>
      <c r="GB102" s="20"/>
      <c r="GC102" s="20"/>
      <c r="GD102" s="20"/>
      <c r="GE102" s="20"/>
      <c r="GF102" s="20"/>
      <c r="GG102" s="20"/>
      <c r="GH102" s="20"/>
      <c r="GI102" s="20"/>
      <c r="GJ102" s="20"/>
      <c r="GK102" s="20"/>
      <c r="GL102" s="20"/>
      <c r="GM102" s="20"/>
      <c r="GN102" s="20"/>
      <c r="GO102" s="20"/>
      <c r="GP102" s="20"/>
      <c r="GQ102" s="20"/>
      <c r="GR102" s="20"/>
      <c r="GS102" s="20"/>
      <c r="GT102" s="20"/>
      <c r="GU102" s="20"/>
      <c r="GV102" s="20"/>
      <c r="GW102" s="20"/>
      <c r="GX102" s="20"/>
      <c r="GY102" s="20"/>
      <c r="GZ102" s="20"/>
      <c r="HA102" s="20"/>
      <c r="HB102" s="20"/>
      <c r="HC102" s="20"/>
      <c r="HD102" s="20"/>
      <c r="HE102" s="20"/>
      <c r="HF102" s="20"/>
      <c r="HG102" s="20"/>
      <c r="HH102" s="20"/>
      <c r="HI102" s="20"/>
      <c r="HJ102" s="20"/>
      <c r="HK102" s="20"/>
      <c r="HL102" s="20"/>
      <c r="HM102" s="20"/>
      <c r="HN102" s="20"/>
      <c r="HO102" s="20"/>
      <c r="HP102" s="20"/>
      <c r="HQ102" s="20"/>
      <c r="HR102" s="20"/>
      <c r="HS102" s="20"/>
      <c r="HT102" s="20"/>
      <c r="HU102" s="20"/>
      <c r="HV102" s="20"/>
      <c r="HW102" s="20"/>
      <c r="HX102" s="20"/>
      <c r="HY102" s="20"/>
      <c r="HZ102" s="20"/>
      <c r="IA102" s="20"/>
      <c r="IB102" s="20"/>
      <c r="IC102" s="20"/>
      <c r="ID102" s="20"/>
      <c r="IE102" s="20"/>
      <c r="IF102" s="20"/>
      <c r="IG102" s="20"/>
      <c r="IH102" s="20"/>
      <c r="II102" s="20"/>
      <c r="IJ102" s="20"/>
      <c r="IK102" s="20"/>
      <c r="IL102" s="20"/>
      <c r="IM102" s="20"/>
      <c r="IN102" s="20"/>
      <c r="IO102" s="20"/>
      <c r="IP102" s="20"/>
      <c r="IQ102" s="20"/>
      <c r="IR102" s="20"/>
      <c r="IS102" s="20"/>
      <c r="IT102" s="20"/>
      <c r="IU102" s="20"/>
      <c r="IV102" s="20"/>
      <c r="IW102" s="20"/>
      <c r="IX102" s="20"/>
      <c r="IY102" s="20"/>
      <c r="IZ102" s="20"/>
      <c r="JA102" s="20"/>
      <c r="JB102" s="20"/>
      <c r="JC102" s="20"/>
      <c r="JD102" s="20"/>
      <c r="JE102" s="20"/>
      <c r="JF102" s="20"/>
      <c r="JG102" s="20"/>
      <c r="JH102" s="20"/>
      <c r="JI102" s="20"/>
      <c r="JJ102" s="20"/>
      <c r="JK102" s="20"/>
      <c r="JL102" s="20"/>
      <c r="JM102" s="20"/>
      <c r="JN102" s="20"/>
      <c r="JO102" s="20"/>
      <c r="JP102" s="20"/>
      <c r="JQ102" s="20"/>
      <c r="JR102" s="20"/>
      <c r="JS102" s="20"/>
      <c r="JT102" s="20"/>
      <c r="JU102" s="20"/>
      <c r="JV102" s="20"/>
      <c r="JW102" s="20"/>
      <c r="JX102" s="20"/>
      <c r="JY102" s="20"/>
      <c r="JZ102" s="20"/>
      <c r="KA102" s="20"/>
      <c r="KB102" s="20"/>
      <c r="KC102" s="20"/>
      <c r="KD102" s="20"/>
      <c r="KE102" s="20"/>
      <c r="KF102" s="20"/>
      <c r="KG102" s="20"/>
      <c r="KH102" s="20"/>
      <c r="KI102" s="20"/>
      <c r="KJ102" s="20"/>
      <c r="KK102" s="20"/>
    </row>
    <row r="103" spans="1:297" ht="16" x14ac:dyDescent="0.2">
      <c r="A103" s="318"/>
      <c r="B103" s="119"/>
      <c r="C103" s="119" t="s">
        <v>159</v>
      </c>
      <c r="D103" s="119" t="s">
        <v>111</v>
      </c>
      <c r="E103" s="119" t="s">
        <v>124</v>
      </c>
      <c r="F103" s="117">
        <f>_xlfn.XLOOKUP($E103,'1.5.UVintensity'!$L$3:$L$14,'1.5.UVintensity'!$U$3:$U$14)</f>
        <v>3.9785385280075354</v>
      </c>
      <c r="G103" s="117">
        <f>_xlfn.XLOOKUP($E103,'1.5.UVintensity'!$L$3:$L$14,'1.5.UVintensity'!$U$3:$U$14)</f>
        <v>3.9785385280075354</v>
      </c>
      <c r="H103" s="117">
        <f>_xlfn.XLOOKUP($E103,'1.5.UVintensity'!$L$3:$L$14,'1.5.UVintensity'!$U$3:$U$14)</f>
        <v>3.9785385280075354</v>
      </c>
      <c r="I103" s="117">
        <f>_xlfn.XLOOKUP($E103,'1.5.UVintensity'!$L$3:$L$14,'1.5.UVintensity'!$U$3:$U$14)</f>
        <v>3.9785385280075354</v>
      </c>
      <c r="J103" s="117">
        <f>_xlfn.XLOOKUP($E103,'1.5.UVintensity'!$L$3:$L$14,'1.5.UVintensity'!$U$3:$U$14)</f>
        <v>3.9785385280075354</v>
      </c>
      <c r="K103" s="117">
        <f>_xlfn.XLOOKUP($E103,'1.5.UVintensity'!$L$3:$L$14,'1.5.UVintensity'!$U$3:$U$14)</f>
        <v>3.9785385280075354</v>
      </c>
      <c r="L103" s="117">
        <f>_xlfn.XLOOKUP($E103,'1.5.UVintensity'!$L$3:$L$14,'1.5.UVintensity'!$U$3:$U$14)</f>
        <v>3.9785385280075354</v>
      </c>
      <c r="M103" s="117">
        <f>_xlfn.XLOOKUP($E103,'1.5.UVintensity'!$L$3:$L$14,'1.5.UVintensity'!$U$3:$U$14)</f>
        <v>3.9785385280075354</v>
      </c>
      <c r="N103" s="49"/>
      <c r="O103" s="49" t="s">
        <v>163</v>
      </c>
      <c r="P103" s="49" t="s">
        <v>162</v>
      </c>
      <c r="Q103" s="132"/>
      <c r="R103" s="49"/>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c r="CL103" s="20"/>
      <c r="CM103" s="20"/>
      <c r="CN103" s="20"/>
      <c r="CO103" s="20"/>
      <c r="CP103" s="20"/>
      <c r="CQ103" s="20"/>
      <c r="CR103" s="20"/>
      <c r="CS103" s="20"/>
      <c r="CT103" s="20"/>
      <c r="CU103" s="20"/>
      <c r="CV103" s="20"/>
      <c r="CW103" s="20"/>
      <c r="CX103" s="20"/>
      <c r="CY103" s="20"/>
      <c r="CZ103" s="20"/>
      <c r="DA103" s="20"/>
      <c r="DB103" s="20"/>
      <c r="DC103" s="20"/>
      <c r="DD103" s="20"/>
      <c r="DE103" s="20"/>
      <c r="DF103" s="20"/>
      <c r="DG103" s="20"/>
      <c r="DH103" s="20"/>
      <c r="DI103" s="20"/>
      <c r="DJ103" s="20"/>
      <c r="DK103" s="20"/>
      <c r="DL103" s="20"/>
      <c r="DM103" s="20"/>
      <c r="DN103" s="20"/>
      <c r="DO103" s="20"/>
      <c r="DP103" s="20"/>
      <c r="DQ103" s="20"/>
      <c r="DR103" s="20"/>
      <c r="DS103" s="20"/>
      <c r="DT103" s="20"/>
      <c r="DU103" s="20"/>
      <c r="DV103" s="20"/>
      <c r="DW103" s="20"/>
      <c r="DX103" s="20"/>
      <c r="DY103" s="20"/>
      <c r="DZ103" s="20"/>
      <c r="EA103" s="20"/>
      <c r="EB103" s="20"/>
      <c r="EC103" s="20"/>
      <c r="ED103" s="20"/>
      <c r="EE103" s="20"/>
      <c r="EF103" s="20"/>
      <c r="EG103" s="20"/>
      <c r="EH103" s="20"/>
      <c r="EI103" s="20"/>
      <c r="EJ103" s="20"/>
      <c r="EK103" s="20"/>
      <c r="EL103" s="20"/>
      <c r="EM103" s="20"/>
      <c r="EN103" s="20"/>
      <c r="EO103" s="20"/>
      <c r="EP103" s="20"/>
      <c r="EQ103" s="20"/>
      <c r="ER103" s="20"/>
      <c r="ES103" s="20"/>
      <c r="ET103" s="20"/>
      <c r="EU103" s="20"/>
      <c r="EV103" s="20"/>
      <c r="EW103" s="20"/>
      <c r="EX103" s="20"/>
      <c r="EY103" s="20"/>
      <c r="EZ103" s="20"/>
      <c r="FA103" s="20"/>
      <c r="FB103" s="20"/>
      <c r="FC103" s="20"/>
      <c r="FD103" s="20"/>
      <c r="FE103" s="20"/>
      <c r="FF103" s="20"/>
      <c r="FG103" s="20"/>
      <c r="FH103" s="20"/>
      <c r="FI103" s="20"/>
      <c r="FJ103" s="20"/>
      <c r="FK103" s="20"/>
      <c r="FL103" s="20"/>
      <c r="FM103" s="20"/>
      <c r="FN103" s="20"/>
      <c r="FO103" s="20"/>
      <c r="FP103" s="20"/>
      <c r="FQ103" s="20"/>
      <c r="FR103" s="20"/>
      <c r="FS103" s="20"/>
      <c r="FT103" s="20"/>
      <c r="FU103" s="20"/>
      <c r="FV103" s="20"/>
      <c r="FW103" s="20"/>
      <c r="FX103" s="20"/>
      <c r="FY103" s="20"/>
      <c r="FZ103" s="20"/>
      <c r="GA103" s="20"/>
      <c r="GB103" s="20"/>
      <c r="GC103" s="20"/>
      <c r="GD103" s="20"/>
      <c r="GE103" s="20"/>
      <c r="GF103" s="20"/>
      <c r="GG103" s="20"/>
      <c r="GH103" s="20"/>
      <c r="GI103" s="20"/>
      <c r="GJ103" s="20"/>
      <c r="GK103" s="20"/>
      <c r="GL103" s="20"/>
      <c r="GM103" s="20"/>
      <c r="GN103" s="20"/>
      <c r="GO103" s="20"/>
      <c r="GP103" s="20"/>
      <c r="GQ103" s="20"/>
      <c r="GR103" s="20"/>
      <c r="GS103" s="20"/>
      <c r="GT103" s="20"/>
      <c r="GU103" s="20"/>
      <c r="GV103" s="20"/>
      <c r="GW103" s="20"/>
      <c r="GX103" s="20"/>
      <c r="GY103" s="20"/>
      <c r="GZ103" s="20"/>
      <c r="HA103" s="20"/>
      <c r="HB103" s="20"/>
      <c r="HC103" s="20"/>
      <c r="HD103" s="20"/>
      <c r="HE103" s="20"/>
      <c r="HF103" s="20"/>
      <c r="HG103" s="20"/>
      <c r="HH103" s="20"/>
      <c r="HI103" s="20"/>
      <c r="HJ103" s="20"/>
      <c r="HK103" s="20"/>
      <c r="HL103" s="20"/>
      <c r="HM103" s="20"/>
      <c r="HN103" s="20"/>
      <c r="HO103" s="20"/>
      <c r="HP103" s="20"/>
      <c r="HQ103" s="20"/>
      <c r="HR103" s="20"/>
      <c r="HS103" s="20"/>
      <c r="HT103" s="20"/>
      <c r="HU103" s="20"/>
      <c r="HV103" s="20"/>
      <c r="HW103" s="20"/>
      <c r="HX103" s="20"/>
      <c r="HY103" s="20"/>
      <c r="HZ103" s="20"/>
      <c r="IA103" s="20"/>
      <c r="IB103" s="20"/>
      <c r="IC103" s="20"/>
      <c r="ID103" s="20"/>
      <c r="IE103" s="20"/>
      <c r="IF103" s="20"/>
      <c r="IG103" s="20"/>
      <c r="IH103" s="20"/>
      <c r="II103" s="20"/>
      <c r="IJ103" s="20"/>
      <c r="IK103" s="20"/>
      <c r="IL103" s="20"/>
      <c r="IM103" s="20"/>
      <c r="IN103" s="20"/>
      <c r="IO103" s="20"/>
      <c r="IP103" s="20"/>
      <c r="IQ103" s="20"/>
      <c r="IR103" s="20"/>
      <c r="IS103" s="20"/>
      <c r="IT103" s="20"/>
      <c r="IU103" s="20"/>
      <c r="IV103" s="20"/>
      <c r="IW103" s="20"/>
      <c r="IX103" s="20"/>
      <c r="IY103" s="20"/>
      <c r="IZ103" s="20"/>
      <c r="JA103" s="20"/>
      <c r="JB103" s="20"/>
      <c r="JC103" s="20"/>
      <c r="JD103" s="20"/>
      <c r="JE103" s="20"/>
      <c r="JF103" s="20"/>
      <c r="JG103" s="20"/>
      <c r="JH103" s="20"/>
      <c r="JI103" s="20"/>
      <c r="JJ103" s="20"/>
      <c r="JK103" s="20"/>
      <c r="JL103" s="20"/>
      <c r="JM103" s="20"/>
      <c r="JN103" s="20"/>
      <c r="JO103" s="20"/>
      <c r="JP103" s="20"/>
      <c r="JQ103" s="20"/>
      <c r="JR103" s="20"/>
      <c r="JS103" s="20"/>
      <c r="JT103" s="20"/>
      <c r="JU103" s="20"/>
      <c r="JV103" s="20"/>
      <c r="JW103" s="20"/>
      <c r="JX103" s="20"/>
      <c r="JY103" s="20"/>
      <c r="JZ103" s="20"/>
      <c r="KA103" s="20"/>
      <c r="KB103" s="20"/>
      <c r="KC103" s="20"/>
      <c r="KD103" s="20"/>
      <c r="KE103" s="20"/>
      <c r="KF103" s="20"/>
      <c r="KG103" s="20"/>
      <c r="KH103" s="20"/>
      <c r="KI103" s="20"/>
      <c r="KJ103" s="20"/>
      <c r="KK103" s="20"/>
    </row>
    <row r="104" spans="1:297" ht="16" x14ac:dyDescent="0.2">
      <c r="A104" s="318"/>
      <c r="B104" s="119"/>
      <c r="C104" s="119" t="s">
        <v>160</v>
      </c>
      <c r="D104" s="119" t="s">
        <v>111</v>
      </c>
      <c r="E104" s="119" t="s">
        <v>118</v>
      </c>
      <c r="F104" s="117">
        <v>121000000</v>
      </c>
      <c r="G104" s="117">
        <v>121000000</v>
      </c>
      <c r="H104" s="117">
        <v>121000000</v>
      </c>
      <c r="I104" s="117">
        <v>121000000</v>
      </c>
      <c r="J104" s="117">
        <v>121000000</v>
      </c>
      <c r="K104" s="117">
        <v>121000000</v>
      </c>
      <c r="L104" s="117">
        <v>121000000</v>
      </c>
      <c r="M104" s="117">
        <v>121000000</v>
      </c>
      <c r="N104" s="49"/>
      <c r="O104" s="49" t="s">
        <v>164</v>
      </c>
      <c r="P104" s="49" t="s">
        <v>162</v>
      </c>
      <c r="Q104" s="132"/>
      <c r="R104" s="49"/>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c r="DA104" s="20"/>
      <c r="DB104" s="20"/>
      <c r="DC104" s="20"/>
      <c r="DD104" s="20"/>
      <c r="DE104" s="20"/>
      <c r="DF104" s="20"/>
      <c r="DG104" s="20"/>
      <c r="DH104" s="20"/>
      <c r="DI104" s="20"/>
      <c r="DJ104" s="20"/>
      <c r="DK104" s="20"/>
      <c r="DL104" s="20"/>
      <c r="DM104" s="20"/>
      <c r="DN104" s="20"/>
      <c r="DO104" s="20"/>
      <c r="DP104" s="20"/>
      <c r="DQ104" s="20"/>
      <c r="DR104" s="20"/>
      <c r="DS104" s="20"/>
      <c r="DT104" s="20"/>
      <c r="DU104" s="20"/>
      <c r="DV104" s="20"/>
      <c r="DW104" s="20"/>
      <c r="DX104" s="20"/>
      <c r="DY104" s="20"/>
      <c r="DZ104" s="20"/>
      <c r="EA104" s="20"/>
      <c r="EB104" s="20"/>
      <c r="EC104" s="20"/>
      <c r="ED104" s="20"/>
      <c r="EE104" s="20"/>
      <c r="EF104" s="20"/>
      <c r="EG104" s="20"/>
      <c r="EH104" s="20"/>
      <c r="EI104" s="20"/>
      <c r="EJ104" s="20"/>
      <c r="EK104" s="20"/>
      <c r="EL104" s="20"/>
      <c r="EM104" s="20"/>
      <c r="EN104" s="20"/>
      <c r="EO104" s="20"/>
      <c r="EP104" s="20"/>
      <c r="EQ104" s="20"/>
      <c r="ER104" s="20"/>
      <c r="ES104" s="20"/>
      <c r="ET104" s="20"/>
      <c r="EU104" s="20"/>
      <c r="EV104" s="20"/>
      <c r="EW104" s="20"/>
      <c r="EX104" s="20"/>
      <c r="EY104" s="20"/>
      <c r="EZ104" s="20"/>
      <c r="FA104" s="20"/>
      <c r="FB104" s="20"/>
      <c r="FC104" s="20"/>
      <c r="FD104" s="20"/>
      <c r="FE104" s="20"/>
      <c r="FF104" s="20"/>
      <c r="FG104" s="20"/>
      <c r="FH104" s="20"/>
      <c r="FI104" s="20"/>
      <c r="FJ104" s="20"/>
      <c r="FK104" s="20"/>
      <c r="FL104" s="20"/>
      <c r="FM104" s="20"/>
      <c r="FN104" s="20"/>
      <c r="FO104" s="20"/>
      <c r="FP104" s="20"/>
      <c r="FQ104" s="20"/>
      <c r="FR104" s="20"/>
      <c r="FS104" s="20"/>
      <c r="FT104" s="20"/>
      <c r="FU104" s="20"/>
      <c r="FV104" s="20"/>
      <c r="FW104" s="20"/>
      <c r="FX104" s="20"/>
      <c r="FY104" s="20"/>
      <c r="FZ104" s="20"/>
      <c r="GA104" s="20"/>
      <c r="GB104" s="20"/>
      <c r="GC104" s="20"/>
      <c r="GD104" s="20"/>
      <c r="GE104" s="20"/>
      <c r="GF104" s="20"/>
      <c r="GG104" s="20"/>
      <c r="GH104" s="20"/>
      <c r="GI104" s="20"/>
      <c r="GJ104" s="20"/>
      <c r="GK104" s="20"/>
      <c r="GL104" s="20"/>
      <c r="GM104" s="20"/>
      <c r="GN104" s="20"/>
      <c r="GO104" s="20"/>
      <c r="GP104" s="20"/>
      <c r="GQ104" s="20"/>
      <c r="GR104" s="20"/>
      <c r="GS104" s="20"/>
      <c r="GT104" s="20"/>
      <c r="GU104" s="20"/>
      <c r="GV104" s="20"/>
      <c r="GW104" s="20"/>
      <c r="GX104" s="20"/>
      <c r="GY104" s="20"/>
      <c r="GZ104" s="20"/>
      <c r="HA104" s="20"/>
      <c r="HB104" s="20"/>
      <c r="HC104" s="20"/>
      <c r="HD104" s="20"/>
      <c r="HE104" s="20"/>
      <c r="HF104" s="20"/>
      <c r="HG104" s="20"/>
      <c r="HH104" s="20"/>
      <c r="HI104" s="20"/>
      <c r="HJ104" s="20"/>
      <c r="HK104" s="20"/>
      <c r="HL104" s="20"/>
      <c r="HM104" s="20"/>
      <c r="HN104" s="20"/>
      <c r="HO104" s="20"/>
      <c r="HP104" s="20"/>
      <c r="HQ104" s="20"/>
      <c r="HR104" s="20"/>
      <c r="HS104" s="20"/>
      <c r="HT104" s="20"/>
      <c r="HU104" s="20"/>
      <c r="HV104" s="20"/>
      <c r="HW104" s="20"/>
      <c r="HX104" s="20"/>
      <c r="HY104" s="20"/>
      <c r="HZ104" s="20"/>
      <c r="IA104" s="20"/>
      <c r="IB104" s="20"/>
      <c r="IC104" s="20"/>
      <c r="ID104" s="20"/>
      <c r="IE104" s="20"/>
      <c r="IF104" s="20"/>
      <c r="IG104" s="20"/>
      <c r="IH104" s="20"/>
      <c r="II104" s="20"/>
      <c r="IJ104" s="20"/>
      <c r="IK104" s="20"/>
      <c r="IL104" s="20"/>
      <c r="IM104" s="20"/>
      <c r="IN104" s="20"/>
      <c r="IO104" s="20"/>
      <c r="IP104" s="20"/>
      <c r="IQ104" s="20"/>
      <c r="IR104" s="20"/>
      <c r="IS104" s="20"/>
      <c r="IT104" s="20"/>
      <c r="IU104" s="20"/>
      <c r="IV104" s="20"/>
      <c r="IW104" s="20"/>
      <c r="IX104" s="20"/>
      <c r="IY104" s="20"/>
      <c r="IZ104" s="20"/>
      <c r="JA104" s="20"/>
      <c r="JB104" s="20"/>
      <c r="JC104" s="20"/>
      <c r="JD104" s="20"/>
      <c r="JE104" s="20"/>
      <c r="JF104" s="20"/>
      <c r="JG104" s="20"/>
      <c r="JH104" s="20"/>
      <c r="JI104" s="20"/>
      <c r="JJ104" s="20"/>
      <c r="JK104" s="20"/>
      <c r="JL104" s="20"/>
      <c r="JM104" s="20"/>
      <c r="JN104" s="20"/>
      <c r="JO104" s="20"/>
      <c r="JP104" s="20"/>
      <c r="JQ104" s="20"/>
      <c r="JR104" s="20"/>
      <c r="JS104" s="20"/>
      <c r="JT104" s="20"/>
      <c r="JU104" s="20"/>
      <c r="JV104" s="20"/>
      <c r="JW104" s="20"/>
      <c r="JX104" s="20"/>
      <c r="JY104" s="20"/>
      <c r="JZ104" s="20"/>
      <c r="KA104" s="20"/>
      <c r="KB104" s="20"/>
      <c r="KC104" s="20"/>
      <c r="KD104" s="20"/>
      <c r="KE104" s="20"/>
      <c r="KF104" s="20"/>
      <c r="KG104" s="20"/>
      <c r="KH104" s="20"/>
      <c r="KI104" s="20"/>
      <c r="KJ104" s="20"/>
      <c r="KK104" s="20"/>
    </row>
    <row r="105" spans="1:297" ht="16" x14ac:dyDescent="0.2">
      <c r="A105" s="318"/>
      <c r="B105" s="119"/>
      <c r="C105" s="119" t="s">
        <v>160</v>
      </c>
      <c r="D105" s="119" t="s">
        <v>111</v>
      </c>
      <c r="E105" s="119" t="s">
        <v>98</v>
      </c>
      <c r="F105" s="117">
        <v>0.5</v>
      </c>
      <c r="G105" s="117">
        <v>0.5</v>
      </c>
      <c r="H105" s="117">
        <v>0.5</v>
      </c>
      <c r="I105" s="117">
        <v>0.5</v>
      </c>
      <c r="J105" s="117">
        <v>0.5</v>
      </c>
      <c r="K105" s="117">
        <v>0.5</v>
      </c>
      <c r="L105" s="117">
        <v>0.5</v>
      </c>
      <c r="M105" s="117">
        <v>0.5</v>
      </c>
      <c r="N105" s="49"/>
      <c r="O105" s="49" t="s">
        <v>164</v>
      </c>
      <c r="P105" s="49" t="s">
        <v>162</v>
      </c>
      <c r="Q105" s="132"/>
      <c r="R105" s="49"/>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c r="CL105" s="20"/>
      <c r="CM105" s="20"/>
      <c r="CN105" s="20"/>
      <c r="CO105" s="20"/>
      <c r="CP105" s="20"/>
      <c r="CQ105" s="20"/>
      <c r="CR105" s="20"/>
      <c r="CS105" s="20"/>
      <c r="CT105" s="20"/>
      <c r="CU105" s="20"/>
      <c r="CV105" s="20"/>
      <c r="CW105" s="20"/>
      <c r="CX105" s="20"/>
      <c r="CY105" s="20"/>
      <c r="CZ105" s="20"/>
      <c r="DA105" s="20"/>
      <c r="DB105" s="20"/>
      <c r="DC105" s="20"/>
      <c r="DD105" s="20"/>
      <c r="DE105" s="20"/>
      <c r="DF105" s="20"/>
      <c r="DG105" s="20"/>
      <c r="DH105" s="20"/>
      <c r="DI105" s="20"/>
      <c r="DJ105" s="20"/>
      <c r="DK105" s="20"/>
      <c r="DL105" s="20"/>
      <c r="DM105" s="20"/>
      <c r="DN105" s="20"/>
      <c r="DO105" s="20"/>
      <c r="DP105" s="20"/>
      <c r="DQ105" s="20"/>
      <c r="DR105" s="20"/>
      <c r="DS105" s="20"/>
      <c r="DT105" s="20"/>
      <c r="DU105" s="20"/>
      <c r="DV105" s="20"/>
      <c r="DW105" s="20"/>
      <c r="DX105" s="20"/>
      <c r="DY105" s="20"/>
      <c r="DZ105" s="20"/>
      <c r="EA105" s="20"/>
      <c r="EB105" s="20"/>
      <c r="EC105" s="20"/>
      <c r="ED105" s="20"/>
      <c r="EE105" s="20"/>
      <c r="EF105" s="20"/>
      <c r="EG105" s="20"/>
      <c r="EH105" s="20"/>
      <c r="EI105" s="20"/>
      <c r="EJ105" s="20"/>
      <c r="EK105" s="20"/>
      <c r="EL105" s="20"/>
      <c r="EM105" s="20"/>
      <c r="EN105" s="20"/>
      <c r="EO105" s="20"/>
      <c r="EP105" s="20"/>
      <c r="EQ105" s="20"/>
      <c r="ER105" s="20"/>
      <c r="ES105" s="20"/>
      <c r="ET105" s="20"/>
      <c r="EU105" s="20"/>
      <c r="EV105" s="20"/>
      <c r="EW105" s="20"/>
      <c r="EX105" s="20"/>
      <c r="EY105" s="20"/>
      <c r="EZ105" s="20"/>
      <c r="FA105" s="20"/>
      <c r="FB105" s="20"/>
      <c r="FC105" s="20"/>
      <c r="FD105" s="20"/>
      <c r="FE105" s="20"/>
      <c r="FF105" s="20"/>
      <c r="FG105" s="20"/>
      <c r="FH105" s="20"/>
      <c r="FI105" s="20"/>
      <c r="FJ105" s="20"/>
      <c r="FK105" s="20"/>
      <c r="FL105" s="20"/>
      <c r="FM105" s="20"/>
      <c r="FN105" s="20"/>
      <c r="FO105" s="20"/>
      <c r="FP105" s="20"/>
      <c r="FQ105" s="20"/>
      <c r="FR105" s="20"/>
      <c r="FS105" s="20"/>
      <c r="FT105" s="20"/>
      <c r="FU105" s="20"/>
      <c r="FV105" s="20"/>
      <c r="FW105" s="20"/>
      <c r="FX105" s="20"/>
      <c r="FY105" s="20"/>
      <c r="FZ105" s="20"/>
      <c r="GA105" s="20"/>
      <c r="GB105" s="20"/>
      <c r="GC105" s="20"/>
      <c r="GD105" s="20"/>
      <c r="GE105" s="20"/>
      <c r="GF105" s="20"/>
      <c r="GG105" s="20"/>
      <c r="GH105" s="20"/>
      <c r="GI105" s="20"/>
      <c r="GJ105" s="20"/>
      <c r="GK105" s="20"/>
      <c r="GL105" s="20"/>
      <c r="GM105" s="20"/>
      <c r="GN105" s="20"/>
      <c r="GO105" s="20"/>
      <c r="GP105" s="20"/>
      <c r="GQ105" s="20"/>
      <c r="GR105" s="20"/>
      <c r="GS105" s="20"/>
      <c r="GT105" s="20"/>
      <c r="GU105" s="20"/>
      <c r="GV105" s="20"/>
      <c r="GW105" s="20"/>
      <c r="GX105" s="20"/>
      <c r="GY105" s="20"/>
      <c r="GZ105" s="20"/>
      <c r="HA105" s="20"/>
      <c r="HB105" s="20"/>
      <c r="HC105" s="20"/>
      <c r="HD105" s="20"/>
      <c r="HE105" s="20"/>
      <c r="HF105" s="20"/>
      <c r="HG105" s="20"/>
      <c r="HH105" s="20"/>
      <c r="HI105" s="20"/>
      <c r="HJ105" s="20"/>
      <c r="HK105" s="20"/>
      <c r="HL105" s="20"/>
      <c r="HM105" s="20"/>
      <c r="HN105" s="20"/>
      <c r="HO105" s="20"/>
      <c r="HP105" s="20"/>
      <c r="HQ105" s="20"/>
      <c r="HR105" s="20"/>
      <c r="HS105" s="20"/>
      <c r="HT105" s="20"/>
      <c r="HU105" s="20"/>
      <c r="HV105" s="20"/>
      <c r="HW105" s="20"/>
      <c r="HX105" s="20"/>
      <c r="HY105" s="20"/>
      <c r="HZ105" s="20"/>
      <c r="IA105" s="20"/>
      <c r="IB105" s="20"/>
      <c r="IC105" s="20"/>
      <c r="ID105" s="20"/>
      <c r="IE105" s="20"/>
      <c r="IF105" s="20"/>
      <c r="IG105" s="20"/>
      <c r="IH105" s="20"/>
      <c r="II105" s="20"/>
      <c r="IJ105" s="20"/>
      <c r="IK105" s="20"/>
      <c r="IL105" s="20"/>
      <c r="IM105" s="20"/>
      <c r="IN105" s="20"/>
      <c r="IO105" s="20"/>
      <c r="IP105" s="20"/>
      <c r="IQ105" s="20"/>
      <c r="IR105" s="20"/>
      <c r="IS105" s="20"/>
      <c r="IT105" s="20"/>
      <c r="IU105" s="20"/>
      <c r="IV105" s="20"/>
      <c r="IW105" s="20"/>
      <c r="IX105" s="20"/>
      <c r="IY105" s="20"/>
      <c r="IZ105" s="20"/>
      <c r="JA105" s="20"/>
      <c r="JB105" s="20"/>
      <c r="JC105" s="20"/>
      <c r="JD105" s="20"/>
      <c r="JE105" s="20"/>
      <c r="JF105" s="20"/>
      <c r="JG105" s="20"/>
      <c r="JH105" s="20"/>
      <c r="JI105" s="20"/>
      <c r="JJ105" s="20"/>
      <c r="JK105" s="20"/>
      <c r="JL105" s="20"/>
      <c r="JM105" s="20"/>
      <c r="JN105" s="20"/>
      <c r="JO105" s="20"/>
      <c r="JP105" s="20"/>
      <c r="JQ105" s="20"/>
      <c r="JR105" s="20"/>
      <c r="JS105" s="20"/>
      <c r="JT105" s="20"/>
      <c r="JU105" s="20"/>
      <c r="JV105" s="20"/>
      <c r="JW105" s="20"/>
      <c r="JX105" s="20"/>
      <c r="JY105" s="20"/>
      <c r="JZ105" s="20"/>
      <c r="KA105" s="20"/>
      <c r="KB105" s="20"/>
      <c r="KC105" s="20"/>
      <c r="KD105" s="20"/>
      <c r="KE105" s="20"/>
      <c r="KF105" s="20"/>
      <c r="KG105" s="20"/>
      <c r="KH105" s="20"/>
      <c r="KI105" s="20"/>
      <c r="KJ105" s="20"/>
      <c r="KK105" s="20"/>
    </row>
    <row r="106" spans="1:297" ht="16" x14ac:dyDescent="0.2">
      <c r="A106" s="318"/>
      <c r="B106" s="119"/>
      <c r="C106" s="119" t="s">
        <v>160</v>
      </c>
      <c r="D106" s="119" t="s">
        <v>111</v>
      </c>
      <c r="E106" s="119" t="s">
        <v>161</v>
      </c>
      <c r="F106" s="117">
        <v>0.5</v>
      </c>
      <c r="G106" s="117">
        <v>0.5</v>
      </c>
      <c r="H106" s="117">
        <v>0.5</v>
      </c>
      <c r="I106" s="117">
        <v>0.5</v>
      </c>
      <c r="J106" s="117">
        <v>0.5</v>
      </c>
      <c r="K106" s="117">
        <v>0.5</v>
      </c>
      <c r="L106" s="117">
        <v>0.5</v>
      </c>
      <c r="M106" s="117">
        <v>0.5</v>
      </c>
      <c r="N106" s="49"/>
      <c r="O106" s="49" t="s">
        <v>164</v>
      </c>
      <c r="P106" s="49" t="s">
        <v>162</v>
      </c>
      <c r="Q106" s="132"/>
      <c r="R106" s="49"/>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c r="DC106" s="20"/>
      <c r="DD106" s="20"/>
      <c r="DE106" s="20"/>
      <c r="DF106" s="20"/>
      <c r="DG106" s="20"/>
      <c r="DH106" s="20"/>
      <c r="DI106" s="20"/>
      <c r="DJ106" s="20"/>
      <c r="DK106" s="20"/>
      <c r="DL106" s="20"/>
      <c r="DM106" s="20"/>
      <c r="DN106" s="20"/>
      <c r="DO106" s="20"/>
      <c r="DP106" s="20"/>
      <c r="DQ106" s="20"/>
      <c r="DR106" s="20"/>
      <c r="DS106" s="20"/>
      <c r="DT106" s="20"/>
      <c r="DU106" s="20"/>
      <c r="DV106" s="20"/>
      <c r="DW106" s="20"/>
      <c r="DX106" s="20"/>
      <c r="DY106" s="20"/>
      <c r="DZ106" s="20"/>
      <c r="EA106" s="20"/>
      <c r="EB106" s="20"/>
      <c r="EC106" s="20"/>
      <c r="ED106" s="20"/>
      <c r="EE106" s="20"/>
      <c r="EF106" s="20"/>
      <c r="EG106" s="20"/>
      <c r="EH106" s="20"/>
      <c r="EI106" s="20"/>
      <c r="EJ106" s="20"/>
      <c r="EK106" s="20"/>
      <c r="EL106" s="20"/>
      <c r="EM106" s="20"/>
      <c r="EN106" s="20"/>
      <c r="EO106" s="20"/>
      <c r="EP106" s="20"/>
      <c r="EQ106" s="20"/>
      <c r="ER106" s="20"/>
      <c r="ES106" s="20"/>
      <c r="ET106" s="20"/>
      <c r="EU106" s="20"/>
      <c r="EV106" s="20"/>
      <c r="EW106" s="20"/>
      <c r="EX106" s="20"/>
      <c r="EY106" s="20"/>
      <c r="EZ106" s="20"/>
      <c r="FA106" s="20"/>
      <c r="FB106" s="20"/>
      <c r="FC106" s="20"/>
      <c r="FD106" s="20"/>
      <c r="FE106" s="20"/>
      <c r="FF106" s="20"/>
      <c r="FG106" s="20"/>
      <c r="FH106" s="20"/>
      <c r="FI106" s="20"/>
      <c r="FJ106" s="20"/>
      <c r="FK106" s="20"/>
      <c r="FL106" s="20"/>
      <c r="FM106" s="20"/>
      <c r="FN106" s="20"/>
      <c r="FO106" s="20"/>
      <c r="FP106" s="20"/>
      <c r="FQ106" s="20"/>
      <c r="FR106" s="20"/>
      <c r="FS106" s="20"/>
      <c r="FT106" s="20"/>
      <c r="FU106" s="20"/>
      <c r="FV106" s="20"/>
      <c r="FW106" s="20"/>
      <c r="FX106" s="20"/>
      <c r="FY106" s="20"/>
      <c r="FZ106" s="20"/>
      <c r="GA106" s="20"/>
      <c r="GB106" s="20"/>
      <c r="GC106" s="20"/>
      <c r="GD106" s="20"/>
      <c r="GE106" s="20"/>
      <c r="GF106" s="20"/>
      <c r="GG106" s="20"/>
      <c r="GH106" s="20"/>
      <c r="GI106" s="20"/>
      <c r="GJ106" s="20"/>
      <c r="GK106" s="20"/>
      <c r="GL106" s="20"/>
      <c r="GM106" s="20"/>
      <c r="GN106" s="20"/>
      <c r="GO106" s="20"/>
      <c r="GP106" s="20"/>
      <c r="GQ106" s="20"/>
      <c r="GR106" s="20"/>
      <c r="GS106" s="20"/>
      <c r="GT106" s="20"/>
      <c r="GU106" s="20"/>
      <c r="GV106" s="20"/>
      <c r="GW106" s="20"/>
      <c r="GX106" s="20"/>
      <c r="GY106" s="20"/>
      <c r="GZ106" s="20"/>
      <c r="HA106" s="20"/>
      <c r="HB106" s="20"/>
      <c r="HC106" s="20"/>
      <c r="HD106" s="20"/>
      <c r="HE106" s="20"/>
      <c r="HF106" s="20"/>
      <c r="HG106" s="20"/>
      <c r="HH106" s="20"/>
      <c r="HI106" s="20"/>
      <c r="HJ106" s="20"/>
      <c r="HK106" s="20"/>
      <c r="HL106" s="20"/>
      <c r="HM106" s="20"/>
      <c r="HN106" s="20"/>
      <c r="HO106" s="20"/>
      <c r="HP106" s="20"/>
      <c r="HQ106" s="20"/>
      <c r="HR106" s="20"/>
      <c r="HS106" s="20"/>
      <c r="HT106" s="20"/>
      <c r="HU106" s="20"/>
      <c r="HV106" s="20"/>
      <c r="HW106" s="20"/>
      <c r="HX106" s="20"/>
      <c r="HY106" s="20"/>
      <c r="HZ106" s="20"/>
      <c r="IA106" s="20"/>
      <c r="IB106" s="20"/>
      <c r="IC106" s="20"/>
      <c r="ID106" s="20"/>
      <c r="IE106" s="20"/>
      <c r="IF106" s="20"/>
      <c r="IG106" s="20"/>
      <c r="IH106" s="20"/>
      <c r="II106" s="20"/>
      <c r="IJ106" s="20"/>
      <c r="IK106" s="20"/>
      <c r="IL106" s="20"/>
      <c r="IM106" s="20"/>
      <c r="IN106" s="20"/>
      <c r="IO106" s="20"/>
      <c r="IP106" s="20"/>
      <c r="IQ106" s="20"/>
      <c r="IR106" s="20"/>
      <c r="IS106" s="20"/>
      <c r="IT106" s="20"/>
      <c r="IU106" s="20"/>
      <c r="IV106" s="20"/>
      <c r="IW106" s="20"/>
      <c r="IX106" s="20"/>
      <c r="IY106" s="20"/>
      <c r="IZ106" s="20"/>
      <c r="JA106" s="20"/>
      <c r="JB106" s="20"/>
      <c r="JC106" s="20"/>
      <c r="JD106" s="20"/>
      <c r="JE106" s="20"/>
      <c r="JF106" s="20"/>
      <c r="JG106" s="20"/>
      <c r="JH106" s="20"/>
      <c r="JI106" s="20"/>
      <c r="JJ106" s="20"/>
      <c r="JK106" s="20"/>
      <c r="JL106" s="20"/>
      <c r="JM106" s="20"/>
      <c r="JN106" s="20"/>
      <c r="JO106" s="20"/>
      <c r="JP106" s="20"/>
      <c r="JQ106" s="20"/>
      <c r="JR106" s="20"/>
      <c r="JS106" s="20"/>
      <c r="JT106" s="20"/>
      <c r="JU106" s="20"/>
      <c r="JV106" s="20"/>
      <c r="JW106" s="20"/>
      <c r="JX106" s="20"/>
      <c r="JY106" s="20"/>
      <c r="JZ106" s="20"/>
      <c r="KA106" s="20"/>
      <c r="KB106" s="20"/>
      <c r="KC106" s="20"/>
      <c r="KD106" s="20"/>
      <c r="KE106" s="20"/>
      <c r="KF106" s="20"/>
      <c r="KG106" s="20"/>
      <c r="KH106" s="20"/>
      <c r="KI106" s="20"/>
      <c r="KJ106" s="20"/>
      <c r="KK106" s="20"/>
    </row>
    <row r="107" spans="1:297" ht="16" x14ac:dyDescent="0.2">
      <c r="A107" s="318"/>
      <c r="B107" s="119"/>
      <c r="C107" s="119" t="s">
        <v>160</v>
      </c>
      <c r="D107" s="119" t="s">
        <v>111</v>
      </c>
      <c r="E107" s="119" t="s">
        <v>138</v>
      </c>
      <c r="F107" s="117">
        <v>482000</v>
      </c>
      <c r="G107" s="117">
        <v>482000</v>
      </c>
      <c r="H107" s="117">
        <v>482000</v>
      </c>
      <c r="I107" s="117">
        <v>482000</v>
      </c>
      <c r="J107" s="117">
        <v>482000</v>
      </c>
      <c r="K107" s="117">
        <v>482000</v>
      </c>
      <c r="L107" s="117">
        <v>482000</v>
      </c>
      <c r="M107" s="117">
        <v>482000</v>
      </c>
      <c r="N107" s="49"/>
      <c r="O107" s="49" t="s">
        <v>164</v>
      </c>
      <c r="P107" s="49" t="s">
        <v>162</v>
      </c>
      <c r="Q107" s="132"/>
      <c r="R107" s="49"/>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c r="CL107" s="20"/>
      <c r="CM107" s="20"/>
      <c r="CN107" s="20"/>
      <c r="CO107" s="20"/>
      <c r="CP107" s="20"/>
      <c r="CQ107" s="20"/>
      <c r="CR107" s="20"/>
      <c r="CS107" s="20"/>
      <c r="CT107" s="20"/>
      <c r="CU107" s="20"/>
      <c r="CV107" s="20"/>
      <c r="CW107" s="20"/>
      <c r="CX107" s="20"/>
      <c r="CY107" s="20"/>
      <c r="CZ107" s="20"/>
      <c r="DA107" s="20"/>
      <c r="DB107" s="20"/>
      <c r="DC107" s="20"/>
      <c r="DD107" s="20"/>
      <c r="DE107" s="20"/>
      <c r="DF107" s="20"/>
      <c r="DG107" s="20"/>
      <c r="DH107" s="20"/>
      <c r="DI107" s="20"/>
      <c r="DJ107" s="20"/>
      <c r="DK107" s="20"/>
      <c r="DL107" s="20"/>
      <c r="DM107" s="20"/>
      <c r="DN107" s="20"/>
      <c r="DO107" s="20"/>
      <c r="DP107" s="20"/>
      <c r="DQ107" s="20"/>
      <c r="DR107" s="20"/>
      <c r="DS107" s="20"/>
      <c r="DT107" s="20"/>
      <c r="DU107" s="20"/>
      <c r="DV107" s="20"/>
      <c r="DW107" s="20"/>
      <c r="DX107" s="20"/>
      <c r="DY107" s="20"/>
      <c r="DZ107" s="20"/>
      <c r="EA107" s="20"/>
      <c r="EB107" s="20"/>
      <c r="EC107" s="20"/>
      <c r="ED107" s="20"/>
      <c r="EE107" s="20"/>
      <c r="EF107" s="20"/>
      <c r="EG107" s="20"/>
      <c r="EH107" s="20"/>
      <c r="EI107" s="20"/>
      <c r="EJ107" s="20"/>
      <c r="EK107" s="20"/>
      <c r="EL107" s="20"/>
      <c r="EM107" s="20"/>
      <c r="EN107" s="20"/>
      <c r="EO107" s="20"/>
      <c r="EP107" s="20"/>
      <c r="EQ107" s="20"/>
      <c r="ER107" s="20"/>
      <c r="ES107" s="20"/>
      <c r="ET107" s="20"/>
      <c r="EU107" s="20"/>
      <c r="EV107" s="20"/>
      <c r="EW107" s="20"/>
      <c r="EX107" s="20"/>
      <c r="EY107" s="20"/>
      <c r="EZ107" s="20"/>
      <c r="FA107" s="20"/>
      <c r="FB107" s="20"/>
      <c r="FC107" s="20"/>
      <c r="FD107" s="20"/>
      <c r="FE107" s="20"/>
      <c r="FF107" s="20"/>
      <c r="FG107" s="20"/>
      <c r="FH107" s="20"/>
      <c r="FI107" s="20"/>
      <c r="FJ107" s="20"/>
      <c r="FK107" s="20"/>
      <c r="FL107" s="20"/>
      <c r="FM107" s="20"/>
      <c r="FN107" s="20"/>
      <c r="FO107" s="20"/>
      <c r="FP107" s="20"/>
      <c r="FQ107" s="20"/>
      <c r="FR107" s="20"/>
      <c r="FS107" s="20"/>
      <c r="FT107" s="20"/>
      <c r="FU107" s="20"/>
      <c r="FV107" s="20"/>
      <c r="FW107" s="20"/>
      <c r="FX107" s="20"/>
      <c r="FY107" s="20"/>
      <c r="FZ107" s="20"/>
      <c r="GA107" s="20"/>
      <c r="GB107" s="20"/>
      <c r="GC107" s="20"/>
      <c r="GD107" s="20"/>
      <c r="GE107" s="20"/>
      <c r="GF107" s="20"/>
      <c r="GG107" s="20"/>
      <c r="GH107" s="20"/>
      <c r="GI107" s="20"/>
      <c r="GJ107" s="20"/>
      <c r="GK107" s="20"/>
      <c r="GL107" s="20"/>
      <c r="GM107" s="20"/>
      <c r="GN107" s="20"/>
      <c r="GO107" s="20"/>
      <c r="GP107" s="20"/>
      <c r="GQ107" s="20"/>
      <c r="GR107" s="20"/>
      <c r="GS107" s="20"/>
      <c r="GT107" s="20"/>
      <c r="GU107" s="20"/>
      <c r="GV107" s="20"/>
      <c r="GW107" s="20"/>
      <c r="GX107" s="20"/>
      <c r="GY107" s="20"/>
      <c r="GZ107" s="20"/>
      <c r="HA107" s="20"/>
      <c r="HB107" s="20"/>
      <c r="HC107" s="20"/>
      <c r="HD107" s="20"/>
      <c r="HE107" s="20"/>
      <c r="HF107" s="20"/>
      <c r="HG107" s="20"/>
      <c r="HH107" s="20"/>
      <c r="HI107" s="20"/>
      <c r="HJ107" s="20"/>
      <c r="HK107" s="20"/>
      <c r="HL107" s="20"/>
      <c r="HM107" s="20"/>
      <c r="HN107" s="20"/>
      <c r="HO107" s="20"/>
      <c r="HP107" s="20"/>
      <c r="HQ107" s="20"/>
      <c r="HR107" s="20"/>
      <c r="HS107" s="20"/>
      <c r="HT107" s="20"/>
      <c r="HU107" s="20"/>
      <c r="HV107" s="20"/>
      <c r="HW107" s="20"/>
      <c r="HX107" s="20"/>
      <c r="HY107" s="20"/>
      <c r="HZ107" s="20"/>
      <c r="IA107" s="20"/>
      <c r="IB107" s="20"/>
      <c r="IC107" s="20"/>
      <c r="ID107" s="20"/>
      <c r="IE107" s="20"/>
      <c r="IF107" s="20"/>
      <c r="IG107" s="20"/>
      <c r="IH107" s="20"/>
      <c r="II107" s="20"/>
      <c r="IJ107" s="20"/>
      <c r="IK107" s="20"/>
      <c r="IL107" s="20"/>
      <c r="IM107" s="20"/>
      <c r="IN107" s="20"/>
      <c r="IO107" s="20"/>
      <c r="IP107" s="20"/>
      <c r="IQ107" s="20"/>
      <c r="IR107" s="20"/>
      <c r="IS107" s="20"/>
      <c r="IT107" s="20"/>
      <c r="IU107" s="20"/>
      <c r="IV107" s="20"/>
      <c r="IW107" s="20"/>
      <c r="IX107" s="20"/>
      <c r="IY107" s="20"/>
      <c r="IZ107" s="20"/>
      <c r="JA107" s="20"/>
      <c r="JB107" s="20"/>
      <c r="JC107" s="20"/>
      <c r="JD107" s="20"/>
      <c r="JE107" s="20"/>
      <c r="JF107" s="20"/>
      <c r="JG107" s="20"/>
      <c r="JH107" s="20"/>
      <c r="JI107" s="20"/>
      <c r="JJ107" s="20"/>
      <c r="JK107" s="20"/>
      <c r="JL107" s="20"/>
      <c r="JM107" s="20"/>
      <c r="JN107" s="20"/>
      <c r="JO107" s="20"/>
      <c r="JP107" s="20"/>
      <c r="JQ107" s="20"/>
      <c r="JR107" s="20"/>
      <c r="JS107" s="20"/>
      <c r="JT107" s="20"/>
      <c r="JU107" s="20"/>
      <c r="JV107" s="20"/>
      <c r="JW107" s="20"/>
      <c r="JX107" s="20"/>
      <c r="JY107" s="20"/>
      <c r="JZ107" s="20"/>
      <c r="KA107" s="20"/>
      <c r="KB107" s="20"/>
      <c r="KC107" s="20"/>
      <c r="KD107" s="20"/>
      <c r="KE107" s="20"/>
      <c r="KF107" s="20"/>
      <c r="KG107" s="20"/>
      <c r="KH107" s="20"/>
      <c r="KI107" s="20"/>
      <c r="KJ107" s="20"/>
      <c r="KK107" s="20"/>
    </row>
    <row r="108" spans="1:297" ht="16" x14ac:dyDescent="0.2">
      <c r="A108" s="318"/>
      <c r="B108" s="119"/>
      <c r="C108" s="119" t="s">
        <v>160</v>
      </c>
      <c r="D108" s="119" t="s">
        <v>111</v>
      </c>
      <c r="E108" s="119" t="s">
        <v>116</v>
      </c>
      <c r="F108" s="117">
        <v>250000</v>
      </c>
      <c r="G108" s="117">
        <v>250000</v>
      </c>
      <c r="H108" s="117">
        <v>250000</v>
      </c>
      <c r="I108" s="117">
        <v>250000</v>
      </c>
      <c r="J108" s="117">
        <v>250000</v>
      </c>
      <c r="K108" s="117">
        <v>250000</v>
      </c>
      <c r="L108" s="117">
        <v>250000</v>
      </c>
      <c r="M108" s="117">
        <v>250000</v>
      </c>
      <c r="N108" s="49"/>
      <c r="O108" s="49" t="s">
        <v>164</v>
      </c>
      <c r="P108" s="49" t="s">
        <v>162</v>
      </c>
      <c r="Q108" s="132"/>
      <c r="R108" s="49"/>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c r="DB108" s="20"/>
      <c r="DC108" s="20"/>
      <c r="DD108" s="20"/>
      <c r="DE108" s="20"/>
      <c r="DF108" s="20"/>
      <c r="DG108" s="20"/>
      <c r="DH108" s="20"/>
      <c r="DI108" s="20"/>
      <c r="DJ108" s="20"/>
      <c r="DK108" s="20"/>
      <c r="DL108" s="20"/>
      <c r="DM108" s="20"/>
      <c r="DN108" s="20"/>
      <c r="DO108" s="20"/>
      <c r="DP108" s="20"/>
      <c r="DQ108" s="20"/>
      <c r="DR108" s="20"/>
      <c r="DS108" s="20"/>
      <c r="DT108" s="20"/>
      <c r="DU108" s="20"/>
      <c r="DV108" s="20"/>
      <c r="DW108" s="20"/>
      <c r="DX108" s="20"/>
      <c r="DY108" s="20"/>
      <c r="DZ108" s="20"/>
      <c r="EA108" s="20"/>
      <c r="EB108" s="20"/>
      <c r="EC108" s="20"/>
      <c r="ED108" s="20"/>
      <c r="EE108" s="20"/>
      <c r="EF108" s="20"/>
      <c r="EG108" s="20"/>
      <c r="EH108" s="20"/>
      <c r="EI108" s="20"/>
      <c r="EJ108" s="20"/>
      <c r="EK108" s="20"/>
      <c r="EL108" s="20"/>
      <c r="EM108" s="20"/>
      <c r="EN108" s="20"/>
      <c r="EO108" s="20"/>
      <c r="EP108" s="20"/>
      <c r="EQ108" s="20"/>
      <c r="ER108" s="20"/>
      <c r="ES108" s="20"/>
      <c r="ET108" s="20"/>
      <c r="EU108" s="20"/>
      <c r="EV108" s="20"/>
      <c r="EW108" s="20"/>
      <c r="EX108" s="20"/>
      <c r="EY108" s="20"/>
      <c r="EZ108" s="20"/>
      <c r="FA108" s="20"/>
      <c r="FB108" s="20"/>
      <c r="FC108" s="20"/>
      <c r="FD108" s="20"/>
      <c r="FE108" s="20"/>
      <c r="FF108" s="20"/>
      <c r="FG108" s="20"/>
      <c r="FH108" s="20"/>
      <c r="FI108" s="20"/>
      <c r="FJ108" s="20"/>
      <c r="FK108" s="20"/>
      <c r="FL108" s="20"/>
      <c r="FM108" s="20"/>
      <c r="FN108" s="20"/>
      <c r="FO108" s="20"/>
      <c r="FP108" s="20"/>
      <c r="FQ108" s="20"/>
      <c r="FR108" s="20"/>
      <c r="FS108" s="20"/>
      <c r="FT108" s="20"/>
      <c r="FU108" s="20"/>
      <c r="FV108" s="20"/>
      <c r="FW108" s="20"/>
      <c r="FX108" s="20"/>
      <c r="FY108" s="20"/>
      <c r="FZ108" s="20"/>
      <c r="GA108" s="20"/>
      <c r="GB108" s="20"/>
      <c r="GC108" s="20"/>
      <c r="GD108" s="20"/>
      <c r="GE108" s="20"/>
      <c r="GF108" s="20"/>
      <c r="GG108" s="20"/>
      <c r="GH108" s="20"/>
      <c r="GI108" s="20"/>
      <c r="GJ108" s="20"/>
      <c r="GK108" s="20"/>
      <c r="GL108" s="20"/>
      <c r="GM108" s="20"/>
      <c r="GN108" s="20"/>
      <c r="GO108" s="20"/>
      <c r="GP108" s="20"/>
      <c r="GQ108" s="20"/>
      <c r="GR108" s="20"/>
      <c r="GS108" s="20"/>
      <c r="GT108" s="20"/>
      <c r="GU108" s="20"/>
      <c r="GV108" s="20"/>
      <c r="GW108" s="20"/>
      <c r="GX108" s="20"/>
      <c r="GY108" s="20"/>
      <c r="GZ108" s="20"/>
      <c r="HA108" s="20"/>
      <c r="HB108" s="20"/>
      <c r="HC108" s="20"/>
      <c r="HD108" s="20"/>
      <c r="HE108" s="20"/>
      <c r="HF108" s="20"/>
      <c r="HG108" s="20"/>
      <c r="HH108" s="20"/>
      <c r="HI108" s="20"/>
      <c r="HJ108" s="20"/>
      <c r="HK108" s="20"/>
      <c r="HL108" s="20"/>
      <c r="HM108" s="20"/>
      <c r="HN108" s="20"/>
      <c r="HO108" s="20"/>
      <c r="HP108" s="20"/>
      <c r="HQ108" s="20"/>
      <c r="HR108" s="20"/>
      <c r="HS108" s="20"/>
      <c r="HT108" s="20"/>
      <c r="HU108" s="20"/>
      <c r="HV108" s="20"/>
      <c r="HW108" s="20"/>
      <c r="HX108" s="20"/>
      <c r="HY108" s="20"/>
      <c r="HZ108" s="20"/>
      <c r="IA108" s="20"/>
      <c r="IB108" s="20"/>
      <c r="IC108" s="20"/>
      <c r="ID108" s="20"/>
      <c r="IE108" s="20"/>
      <c r="IF108" s="20"/>
      <c r="IG108" s="20"/>
      <c r="IH108" s="20"/>
      <c r="II108" s="20"/>
      <c r="IJ108" s="20"/>
      <c r="IK108" s="20"/>
      <c r="IL108" s="20"/>
      <c r="IM108" s="20"/>
      <c r="IN108" s="20"/>
      <c r="IO108" s="20"/>
      <c r="IP108" s="20"/>
      <c r="IQ108" s="20"/>
      <c r="IR108" s="20"/>
      <c r="IS108" s="20"/>
      <c r="IT108" s="20"/>
      <c r="IU108" s="20"/>
      <c r="IV108" s="20"/>
      <c r="IW108" s="20"/>
      <c r="IX108" s="20"/>
      <c r="IY108" s="20"/>
      <c r="IZ108" s="20"/>
      <c r="JA108" s="20"/>
      <c r="JB108" s="20"/>
      <c r="JC108" s="20"/>
      <c r="JD108" s="20"/>
      <c r="JE108" s="20"/>
      <c r="JF108" s="20"/>
      <c r="JG108" s="20"/>
      <c r="JH108" s="20"/>
      <c r="JI108" s="20"/>
      <c r="JJ108" s="20"/>
      <c r="JK108" s="20"/>
      <c r="JL108" s="20"/>
      <c r="JM108" s="20"/>
      <c r="JN108" s="20"/>
      <c r="JO108" s="20"/>
      <c r="JP108" s="20"/>
      <c r="JQ108" s="20"/>
      <c r="JR108" s="20"/>
      <c r="JS108" s="20"/>
      <c r="JT108" s="20"/>
      <c r="JU108" s="20"/>
      <c r="JV108" s="20"/>
      <c r="JW108" s="20"/>
      <c r="JX108" s="20"/>
      <c r="JY108" s="20"/>
      <c r="JZ108" s="20"/>
      <c r="KA108" s="20"/>
      <c r="KB108" s="20"/>
      <c r="KC108" s="20"/>
      <c r="KD108" s="20"/>
      <c r="KE108" s="20"/>
      <c r="KF108" s="20"/>
      <c r="KG108" s="20"/>
      <c r="KH108" s="20"/>
      <c r="KI108" s="20"/>
      <c r="KJ108" s="20"/>
      <c r="KK108" s="20"/>
    </row>
    <row r="109" spans="1:297" ht="16" x14ac:dyDescent="0.2">
      <c r="A109" s="318"/>
      <c r="B109" s="119"/>
      <c r="C109" s="119" t="s">
        <v>160</v>
      </c>
      <c r="D109" s="119" t="s">
        <v>111</v>
      </c>
      <c r="E109" s="119" t="s">
        <v>139</v>
      </c>
      <c r="F109" s="117">
        <v>482000</v>
      </c>
      <c r="G109" s="117">
        <v>482000</v>
      </c>
      <c r="H109" s="117">
        <v>482000</v>
      </c>
      <c r="I109" s="117">
        <v>482000</v>
      </c>
      <c r="J109" s="117">
        <v>482000</v>
      </c>
      <c r="K109" s="117">
        <v>482000</v>
      </c>
      <c r="L109" s="117">
        <v>482000</v>
      </c>
      <c r="M109" s="117">
        <v>482000</v>
      </c>
      <c r="N109" s="49"/>
      <c r="O109" s="49" t="s">
        <v>164</v>
      </c>
      <c r="P109" s="49" t="s">
        <v>162</v>
      </c>
      <c r="Q109" s="132"/>
      <c r="R109" s="49"/>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c r="CL109" s="20"/>
      <c r="CM109" s="20"/>
      <c r="CN109" s="20"/>
      <c r="CO109" s="20"/>
      <c r="CP109" s="20"/>
      <c r="CQ109" s="20"/>
      <c r="CR109" s="20"/>
      <c r="CS109" s="20"/>
      <c r="CT109" s="20"/>
      <c r="CU109" s="20"/>
      <c r="CV109" s="20"/>
      <c r="CW109" s="20"/>
      <c r="CX109" s="20"/>
      <c r="CY109" s="20"/>
      <c r="CZ109" s="20"/>
      <c r="DA109" s="20"/>
      <c r="DB109" s="20"/>
      <c r="DC109" s="20"/>
      <c r="DD109" s="20"/>
      <c r="DE109" s="20"/>
      <c r="DF109" s="20"/>
      <c r="DG109" s="20"/>
      <c r="DH109" s="20"/>
      <c r="DI109" s="20"/>
      <c r="DJ109" s="20"/>
      <c r="DK109" s="20"/>
      <c r="DL109" s="20"/>
      <c r="DM109" s="20"/>
      <c r="DN109" s="20"/>
      <c r="DO109" s="20"/>
      <c r="DP109" s="20"/>
      <c r="DQ109" s="20"/>
      <c r="DR109" s="20"/>
      <c r="DS109" s="20"/>
      <c r="DT109" s="20"/>
      <c r="DU109" s="20"/>
      <c r="DV109" s="20"/>
      <c r="DW109" s="20"/>
      <c r="DX109" s="20"/>
      <c r="DY109" s="20"/>
      <c r="DZ109" s="20"/>
      <c r="EA109" s="20"/>
      <c r="EB109" s="20"/>
      <c r="EC109" s="20"/>
      <c r="ED109" s="20"/>
      <c r="EE109" s="20"/>
      <c r="EF109" s="20"/>
      <c r="EG109" s="20"/>
      <c r="EH109" s="20"/>
      <c r="EI109" s="20"/>
      <c r="EJ109" s="20"/>
      <c r="EK109" s="20"/>
      <c r="EL109" s="20"/>
      <c r="EM109" s="20"/>
      <c r="EN109" s="20"/>
      <c r="EO109" s="20"/>
      <c r="EP109" s="20"/>
      <c r="EQ109" s="20"/>
      <c r="ER109" s="20"/>
      <c r="ES109" s="20"/>
      <c r="ET109" s="20"/>
      <c r="EU109" s="20"/>
      <c r="EV109" s="20"/>
      <c r="EW109" s="20"/>
      <c r="EX109" s="20"/>
      <c r="EY109" s="20"/>
      <c r="EZ109" s="20"/>
      <c r="FA109" s="20"/>
      <c r="FB109" s="20"/>
      <c r="FC109" s="20"/>
      <c r="FD109" s="20"/>
      <c r="FE109" s="20"/>
      <c r="FF109" s="20"/>
      <c r="FG109" s="20"/>
      <c r="FH109" s="20"/>
      <c r="FI109" s="20"/>
      <c r="FJ109" s="20"/>
      <c r="FK109" s="20"/>
      <c r="FL109" s="20"/>
      <c r="FM109" s="20"/>
      <c r="FN109" s="20"/>
      <c r="FO109" s="20"/>
      <c r="FP109" s="20"/>
      <c r="FQ109" s="20"/>
      <c r="FR109" s="20"/>
      <c r="FS109" s="20"/>
      <c r="FT109" s="20"/>
      <c r="FU109" s="20"/>
      <c r="FV109" s="20"/>
      <c r="FW109" s="20"/>
      <c r="FX109" s="20"/>
      <c r="FY109" s="20"/>
      <c r="FZ109" s="20"/>
      <c r="GA109" s="20"/>
      <c r="GB109" s="20"/>
      <c r="GC109" s="20"/>
      <c r="GD109" s="20"/>
      <c r="GE109" s="20"/>
      <c r="GF109" s="20"/>
      <c r="GG109" s="20"/>
      <c r="GH109" s="20"/>
      <c r="GI109" s="20"/>
      <c r="GJ109" s="20"/>
      <c r="GK109" s="20"/>
      <c r="GL109" s="20"/>
      <c r="GM109" s="20"/>
      <c r="GN109" s="20"/>
      <c r="GO109" s="20"/>
      <c r="GP109" s="20"/>
      <c r="GQ109" s="20"/>
      <c r="GR109" s="20"/>
      <c r="GS109" s="20"/>
      <c r="GT109" s="20"/>
      <c r="GU109" s="20"/>
      <c r="GV109" s="20"/>
      <c r="GW109" s="20"/>
      <c r="GX109" s="20"/>
      <c r="GY109" s="20"/>
      <c r="GZ109" s="20"/>
      <c r="HA109" s="20"/>
      <c r="HB109" s="20"/>
      <c r="HC109" s="20"/>
      <c r="HD109" s="20"/>
      <c r="HE109" s="20"/>
      <c r="HF109" s="20"/>
      <c r="HG109" s="20"/>
      <c r="HH109" s="20"/>
      <c r="HI109" s="20"/>
      <c r="HJ109" s="20"/>
      <c r="HK109" s="20"/>
      <c r="HL109" s="20"/>
      <c r="HM109" s="20"/>
      <c r="HN109" s="20"/>
      <c r="HO109" s="20"/>
      <c r="HP109" s="20"/>
      <c r="HQ109" s="20"/>
      <c r="HR109" s="20"/>
      <c r="HS109" s="20"/>
      <c r="HT109" s="20"/>
      <c r="HU109" s="20"/>
      <c r="HV109" s="20"/>
      <c r="HW109" s="20"/>
      <c r="HX109" s="20"/>
      <c r="HY109" s="20"/>
      <c r="HZ109" s="20"/>
      <c r="IA109" s="20"/>
      <c r="IB109" s="20"/>
      <c r="IC109" s="20"/>
      <c r="ID109" s="20"/>
      <c r="IE109" s="20"/>
      <c r="IF109" s="20"/>
      <c r="IG109" s="20"/>
      <c r="IH109" s="20"/>
      <c r="II109" s="20"/>
      <c r="IJ109" s="20"/>
      <c r="IK109" s="20"/>
      <c r="IL109" s="20"/>
      <c r="IM109" s="20"/>
      <c r="IN109" s="20"/>
      <c r="IO109" s="20"/>
      <c r="IP109" s="20"/>
      <c r="IQ109" s="20"/>
      <c r="IR109" s="20"/>
      <c r="IS109" s="20"/>
      <c r="IT109" s="20"/>
      <c r="IU109" s="20"/>
      <c r="IV109" s="20"/>
      <c r="IW109" s="20"/>
      <c r="IX109" s="20"/>
      <c r="IY109" s="20"/>
      <c r="IZ109" s="20"/>
      <c r="JA109" s="20"/>
      <c r="JB109" s="20"/>
      <c r="JC109" s="20"/>
      <c r="JD109" s="20"/>
      <c r="JE109" s="20"/>
      <c r="JF109" s="20"/>
      <c r="JG109" s="20"/>
      <c r="JH109" s="20"/>
      <c r="JI109" s="20"/>
      <c r="JJ109" s="20"/>
      <c r="JK109" s="20"/>
      <c r="JL109" s="20"/>
      <c r="JM109" s="20"/>
      <c r="JN109" s="20"/>
      <c r="JO109" s="20"/>
      <c r="JP109" s="20"/>
      <c r="JQ109" s="20"/>
      <c r="JR109" s="20"/>
      <c r="JS109" s="20"/>
      <c r="JT109" s="20"/>
      <c r="JU109" s="20"/>
      <c r="JV109" s="20"/>
      <c r="JW109" s="20"/>
      <c r="JX109" s="20"/>
      <c r="JY109" s="20"/>
      <c r="JZ109" s="20"/>
      <c r="KA109" s="20"/>
      <c r="KB109" s="20"/>
      <c r="KC109" s="20"/>
      <c r="KD109" s="20"/>
      <c r="KE109" s="20"/>
      <c r="KF109" s="20"/>
      <c r="KG109" s="20"/>
      <c r="KH109" s="20"/>
      <c r="KI109" s="20"/>
      <c r="KJ109" s="20"/>
      <c r="KK109" s="20"/>
    </row>
    <row r="110" spans="1:297" ht="16" x14ac:dyDescent="0.2">
      <c r="A110" s="318"/>
      <c r="B110" s="119"/>
      <c r="C110" s="119" t="s">
        <v>160</v>
      </c>
      <c r="D110" s="119" t="s">
        <v>111</v>
      </c>
      <c r="E110" s="119" t="s">
        <v>137</v>
      </c>
      <c r="F110" s="117">
        <v>482000</v>
      </c>
      <c r="G110" s="117">
        <v>482000</v>
      </c>
      <c r="H110" s="117">
        <v>482000</v>
      </c>
      <c r="I110" s="117">
        <v>482000</v>
      </c>
      <c r="J110" s="117">
        <v>482000</v>
      </c>
      <c r="K110" s="117">
        <v>482000</v>
      </c>
      <c r="L110" s="117">
        <v>482000</v>
      </c>
      <c r="M110" s="117">
        <v>482000</v>
      </c>
      <c r="N110" s="49"/>
      <c r="O110" s="49" t="s">
        <v>164</v>
      </c>
      <c r="P110" s="49" t="s">
        <v>162</v>
      </c>
      <c r="Q110" s="132"/>
      <c r="R110" s="49"/>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c r="DB110" s="20"/>
      <c r="DC110" s="20"/>
      <c r="DD110" s="20"/>
      <c r="DE110" s="20"/>
      <c r="DF110" s="20"/>
      <c r="DG110" s="20"/>
      <c r="DH110" s="20"/>
      <c r="DI110" s="20"/>
      <c r="DJ110" s="20"/>
      <c r="DK110" s="20"/>
      <c r="DL110" s="20"/>
      <c r="DM110" s="20"/>
      <c r="DN110" s="20"/>
      <c r="DO110" s="20"/>
      <c r="DP110" s="20"/>
      <c r="DQ110" s="20"/>
      <c r="DR110" s="20"/>
      <c r="DS110" s="20"/>
      <c r="DT110" s="20"/>
      <c r="DU110" s="20"/>
      <c r="DV110" s="20"/>
      <c r="DW110" s="20"/>
      <c r="DX110" s="20"/>
      <c r="DY110" s="20"/>
      <c r="DZ110" s="20"/>
      <c r="EA110" s="20"/>
      <c r="EB110" s="20"/>
      <c r="EC110" s="20"/>
      <c r="ED110" s="20"/>
      <c r="EE110" s="20"/>
      <c r="EF110" s="20"/>
      <c r="EG110" s="20"/>
      <c r="EH110" s="20"/>
      <c r="EI110" s="20"/>
      <c r="EJ110" s="20"/>
      <c r="EK110" s="20"/>
      <c r="EL110" s="20"/>
      <c r="EM110" s="20"/>
      <c r="EN110" s="20"/>
      <c r="EO110" s="20"/>
      <c r="EP110" s="20"/>
      <c r="EQ110" s="20"/>
      <c r="ER110" s="20"/>
      <c r="ES110" s="20"/>
      <c r="ET110" s="20"/>
      <c r="EU110" s="20"/>
      <c r="EV110" s="20"/>
      <c r="EW110" s="20"/>
      <c r="EX110" s="20"/>
      <c r="EY110" s="20"/>
      <c r="EZ110" s="20"/>
      <c r="FA110" s="20"/>
      <c r="FB110" s="20"/>
      <c r="FC110" s="20"/>
      <c r="FD110" s="20"/>
      <c r="FE110" s="20"/>
      <c r="FF110" s="20"/>
      <c r="FG110" s="20"/>
      <c r="FH110" s="20"/>
      <c r="FI110" s="20"/>
      <c r="FJ110" s="20"/>
      <c r="FK110" s="20"/>
      <c r="FL110" s="20"/>
      <c r="FM110" s="20"/>
      <c r="FN110" s="20"/>
      <c r="FO110" s="20"/>
      <c r="FP110" s="20"/>
      <c r="FQ110" s="20"/>
      <c r="FR110" s="20"/>
      <c r="FS110" s="20"/>
      <c r="FT110" s="20"/>
      <c r="FU110" s="20"/>
      <c r="FV110" s="20"/>
      <c r="FW110" s="20"/>
      <c r="FX110" s="20"/>
      <c r="FY110" s="20"/>
      <c r="FZ110" s="20"/>
      <c r="GA110" s="20"/>
      <c r="GB110" s="20"/>
      <c r="GC110" s="20"/>
      <c r="GD110" s="20"/>
      <c r="GE110" s="20"/>
      <c r="GF110" s="20"/>
      <c r="GG110" s="20"/>
      <c r="GH110" s="20"/>
      <c r="GI110" s="20"/>
      <c r="GJ110" s="20"/>
      <c r="GK110" s="20"/>
      <c r="GL110" s="20"/>
      <c r="GM110" s="20"/>
      <c r="GN110" s="20"/>
      <c r="GO110" s="20"/>
      <c r="GP110" s="20"/>
      <c r="GQ110" s="20"/>
      <c r="GR110" s="20"/>
      <c r="GS110" s="20"/>
      <c r="GT110" s="20"/>
      <c r="GU110" s="20"/>
      <c r="GV110" s="20"/>
      <c r="GW110" s="20"/>
      <c r="GX110" s="20"/>
      <c r="GY110" s="20"/>
      <c r="GZ110" s="20"/>
      <c r="HA110" s="20"/>
      <c r="HB110" s="20"/>
      <c r="HC110" s="20"/>
      <c r="HD110" s="20"/>
      <c r="HE110" s="20"/>
      <c r="HF110" s="20"/>
      <c r="HG110" s="20"/>
      <c r="HH110" s="20"/>
      <c r="HI110" s="20"/>
      <c r="HJ110" s="20"/>
      <c r="HK110" s="20"/>
      <c r="HL110" s="20"/>
      <c r="HM110" s="20"/>
      <c r="HN110" s="20"/>
      <c r="HO110" s="20"/>
      <c r="HP110" s="20"/>
      <c r="HQ110" s="20"/>
      <c r="HR110" s="20"/>
      <c r="HS110" s="20"/>
      <c r="HT110" s="20"/>
      <c r="HU110" s="20"/>
      <c r="HV110" s="20"/>
      <c r="HW110" s="20"/>
      <c r="HX110" s="20"/>
      <c r="HY110" s="20"/>
      <c r="HZ110" s="20"/>
      <c r="IA110" s="20"/>
      <c r="IB110" s="20"/>
      <c r="IC110" s="20"/>
      <c r="ID110" s="20"/>
      <c r="IE110" s="20"/>
      <c r="IF110" s="20"/>
      <c r="IG110" s="20"/>
      <c r="IH110" s="20"/>
      <c r="II110" s="20"/>
      <c r="IJ110" s="20"/>
      <c r="IK110" s="20"/>
      <c r="IL110" s="20"/>
      <c r="IM110" s="20"/>
      <c r="IN110" s="20"/>
      <c r="IO110" s="20"/>
      <c r="IP110" s="20"/>
      <c r="IQ110" s="20"/>
      <c r="IR110" s="20"/>
      <c r="IS110" s="20"/>
      <c r="IT110" s="20"/>
      <c r="IU110" s="20"/>
      <c r="IV110" s="20"/>
      <c r="IW110" s="20"/>
      <c r="IX110" s="20"/>
      <c r="IY110" s="20"/>
      <c r="IZ110" s="20"/>
      <c r="JA110" s="20"/>
      <c r="JB110" s="20"/>
      <c r="JC110" s="20"/>
      <c r="JD110" s="20"/>
      <c r="JE110" s="20"/>
      <c r="JF110" s="20"/>
      <c r="JG110" s="20"/>
      <c r="JH110" s="20"/>
      <c r="JI110" s="20"/>
      <c r="JJ110" s="20"/>
      <c r="JK110" s="20"/>
      <c r="JL110" s="20"/>
      <c r="JM110" s="20"/>
      <c r="JN110" s="20"/>
      <c r="JO110" s="20"/>
      <c r="JP110" s="20"/>
      <c r="JQ110" s="20"/>
      <c r="JR110" s="20"/>
      <c r="JS110" s="20"/>
      <c r="JT110" s="20"/>
      <c r="JU110" s="20"/>
      <c r="JV110" s="20"/>
      <c r="JW110" s="20"/>
      <c r="JX110" s="20"/>
      <c r="JY110" s="20"/>
      <c r="JZ110" s="20"/>
      <c r="KA110" s="20"/>
      <c r="KB110" s="20"/>
      <c r="KC110" s="20"/>
      <c r="KD110" s="20"/>
      <c r="KE110" s="20"/>
      <c r="KF110" s="20"/>
      <c r="KG110" s="20"/>
      <c r="KH110" s="20"/>
      <c r="KI110" s="20"/>
      <c r="KJ110" s="20"/>
      <c r="KK110" s="20"/>
    </row>
    <row r="111" spans="1:297" ht="16" x14ac:dyDescent="0.2">
      <c r="A111" s="318"/>
      <c r="B111" s="119"/>
      <c r="C111" s="119" t="s">
        <v>160</v>
      </c>
      <c r="D111" s="119" t="s">
        <v>111</v>
      </c>
      <c r="E111" s="119" t="s">
        <v>117</v>
      </c>
      <c r="F111" s="117">
        <v>121000000</v>
      </c>
      <c r="G111" s="117">
        <v>121000000</v>
      </c>
      <c r="H111" s="117">
        <v>121000000</v>
      </c>
      <c r="I111" s="117">
        <v>121000000</v>
      </c>
      <c r="J111" s="117">
        <v>121000000</v>
      </c>
      <c r="K111" s="117">
        <v>121000000</v>
      </c>
      <c r="L111" s="117">
        <v>121000000</v>
      </c>
      <c r="M111" s="117">
        <v>121000000</v>
      </c>
      <c r="N111" s="49"/>
      <c r="O111" s="49" t="s">
        <v>164</v>
      </c>
      <c r="P111" s="49" t="s">
        <v>162</v>
      </c>
      <c r="Q111" s="132"/>
      <c r="R111" s="49"/>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c r="DB111" s="20"/>
      <c r="DC111" s="20"/>
      <c r="DD111" s="20"/>
      <c r="DE111" s="20"/>
      <c r="DF111" s="20"/>
      <c r="DG111" s="20"/>
      <c r="DH111" s="20"/>
      <c r="DI111" s="20"/>
      <c r="DJ111" s="20"/>
      <c r="DK111" s="20"/>
      <c r="DL111" s="20"/>
      <c r="DM111" s="20"/>
      <c r="DN111" s="20"/>
      <c r="DO111" s="20"/>
      <c r="DP111" s="20"/>
      <c r="DQ111" s="20"/>
      <c r="DR111" s="20"/>
      <c r="DS111" s="20"/>
      <c r="DT111" s="20"/>
      <c r="DU111" s="20"/>
      <c r="DV111" s="20"/>
      <c r="DW111" s="20"/>
      <c r="DX111" s="20"/>
      <c r="DY111" s="20"/>
      <c r="DZ111" s="20"/>
      <c r="EA111" s="20"/>
      <c r="EB111" s="20"/>
      <c r="EC111" s="20"/>
      <c r="ED111" s="20"/>
      <c r="EE111" s="20"/>
      <c r="EF111" s="20"/>
      <c r="EG111" s="20"/>
      <c r="EH111" s="20"/>
      <c r="EI111" s="20"/>
      <c r="EJ111" s="20"/>
      <c r="EK111" s="20"/>
      <c r="EL111" s="20"/>
      <c r="EM111" s="20"/>
      <c r="EN111" s="20"/>
      <c r="EO111" s="20"/>
      <c r="EP111" s="20"/>
      <c r="EQ111" s="20"/>
      <c r="ER111" s="20"/>
      <c r="ES111" s="20"/>
      <c r="ET111" s="20"/>
      <c r="EU111" s="20"/>
      <c r="EV111" s="20"/>
      <c r="EW111" s="20"/>
      <c r="EX111" s="20"/>
      <c r="EY111" s="20"/>
      <c r="EZ111" s="20"/>
      <c r="FA111" s="20"/>
      <c r="FB111" s="20"/>
      <c r="FC111" s="20"/>
      <c r="FD111" s="20"/>
      <c r="FE111" s="20"/>
      <c r="FF111" s="20"/>
      <c r="FG111" s="20"/>
      <c r="FH111" s="20"/>
      <c r="FI111" s="20"/>
      <c r="FJ111" s="20"/>
      <c r="FK111" s="20"/>
      <c r="FL111" s="20"/>
      <c r="FM111" s="20"/>
      <c r="FN111" s="20"/>
      <c r="FO111" s="20"/>
      <c r="FP111" s="20"/>
      <c r="FQ111" s="20"/>
      <c r="FR111" s="20"/>
      <c r="FS111" s="20"/>
      <c r="FT111" s="20"/>
      <c r="FU111" s="20"/>
      <c r="FV111" s="20"/>
      <c r="FW111" s="20"/>
      <c r="FX111" s="20"/>
      <c r="FY111" s="20"/>
      <c r="FZ111" s="20"/>
      <c r="GA111" s="20"/>
      <c r="GB111" s="20"/>
      <c r="GC111" s="20"/>
      <c r="GD111" s="20"/>
      <c r="GE111" s="20"/>
      <c r="GF111" s="20"/>
      <c r="GG111" s="20"/>
      <c r="GH111" s="20"/>
      <c r="GI111" s="20"/>
      <c r="GJ111" s="20"/>
      <c r="GK111" s="20"/>
      <c r="GL111" s="20"/>
      <c r="GM111" s="20"/>
      <c r="GN111" s="20"/>
      <c r="GO111" s="20"/>
      <c r="GP111" s="20"/>
      <c r="GQ111" s="20"/>
      <c r="GR111" s="20"/>
      <c r="GS111" s="20"/>
      <c r="GT111" s="20"/>
      <c r="GU111" s="20"/>
      <c r="GV111" s="20"/>
      <c r="GW111" s="20"/>
      <c r="GX111" s="20"/>
      <c r="GY111" s="20"/>
      <c r="GZ111" s="20"/>
      <c r="HA111" s="20"/>
      <c r="HB111" s="20"/>
      <c r="HC111" s="20"/>
      <c r="HD111" s="20"/>
      <c r="HE111" s="20"/>
      <c r="HF111" s="20"/>
      <c r="HG111" s="20"/>
      <c r="HH111" s="20"/>
      <c r="HI111" s="20"/>
      <c r="HJ111" s="20"/>
      <c r="HK111" s="20"/>
      <c r="HL111" s="20"/>
      <c r="HM111" s="20"/>
      <c r="HN111" s="20"/>
      <c r="HO111" s="20"/>
      <c r="HP111" s="20"/>
      <c r="HQ111" s="20"/>
      <c r="HR111" s="20"/>
      <c r="HS111" s="20"/>
      <c r="HT111" s="20"/>
      <c r="HU111" s="20"/>
      <c r="HV111" s="20"/>
      <c r="HW111" s="20"/>
      <c r="HX111" s="20"/>
      <c r="HY111" s="20"/>
      <c r="HZ111" s="20"/>
      <c r="IA111" s="20"/>
      <c r="IB111" s="20"/>
      <c r="IC111" s="20"/>
      <c r="ID111" s="20"/>
      <c r="IE111" s="20"/>
      <c r="IF111" s="20"/>
      <c r="IG111" s="20"/>
      <c r="IH111" s="20"/>
      <c r="II111" s="20"/>
      <c r="IJ111" s="20"/>
      <c r="IK111" s="20"/>
      <c r="IL111" s="20"/>
      <c r="IM111" s="20"/>
      <c r="IN111" s="20"/>
      <c r="IO111" s="20"/>
      <c r="IP111" s="20"/>
      <c r="IQ111" s="20"/>
      <c r="IR111" s="20"/>
      <c r="IS111" s="20"/>
      <c r="IT111" s="20"/>
      <c r="IU111" s="20"/>
      <c r="IV111" s="20"/>
      <c r="IW111" s="20"/>
      <c r="IX111" s="20"/>
      <c r="IY111" s="20"/>
      <c r="IZ111" s="20"/>
      <c r="JA111" s="20"/>
      <c r="JB111" s="20"/>
      <c r="JC111" s="20"/>
      <c r="JD111" s="20"/>
      <c r="JE111" s="20"/>
      <c r="JF111" s="20"/>
      <c r="JG111" s="20"/>
      <c r="JH111" s="20"/>
      <c r="JI111" s="20"/>
      <c r="JJ111" s="20"/>
      <c r="JK111" s="20"/>
      <c r="JL111" s="20"/>
      <c r="JM111" s="20"/>
      <c r="JN111" s="20"/>
      <c r="JO111" s="20"/>
      <c r="JP111" s="20"/>
      <c r="JQ111" s="20"/>
      <c r="JR111" s="20"/>
      <c r="JS111" s="20"/>
      <c r="JT111" s="20"/>
      <c r="JU111" s="20"/>
      <c r="JV111" s="20"/>
      <c r="JW111" s="20"/>
      <c r="JX111" s="20"/>
      <c r="JY111" s="20"/>
      <c r="JZ111" s="20"/>
      <c r="KA111" s="20"/>
      <c r="KB111" s="20"/>
      <c r="KC111" s="20"/>
      <c r="KD111" s="20"/>
      <c r="KE111" s="20"/>
      <c r="KF111" s="20"/>
      <c r="KG111" s="20"/>
      <c r="KH111" s="20"/>
      <c r="KI111" s="20"/>
      <c r="KJ111" s="20"/>
      <c r="KK111" s="20"/>
    </row>
    <row r="112" spans="1:297" ht="16" x14ac:dyDescent="0.2">
      <c r="A112" s="318"/>
      <c r="B112" s="119"/>
      <c r="C112" s="119" t="s">
        <v>160</v>
      </c>
      <c r="D112" s="119" t="s">
        <v>111</v>
      </c>
      <c r="E112" s="119" t="s">
        <v>127</v>
      </c>
      <c r="F112" s="117">
        <v>121000000</v>
      </c>
      <c r="G112" s="117">
        <v>121000000</v>
      </c>
      <c r="H112" s="117">
        <v>121000000</v>
      </c>
      <c r="I112" s="117">
        <v>121000000</v>
      </c>
      <c r="J112" s="117">
        <v>121000000</v>
      </c>
      <c r="K112" s="117">
        <v>121000000</v>
      </c>
      <c r="L112" s="117">
        <v>121000000</v>
      </c>
      <c r="M112" s="117">
        <v>121000000</v>
      </c>
      <c r="N112" s="49"/>
      <c r="O112" s="49" t="s">
        <v>164</v>
      </c>
      <c r="P112" s="49" t="s">
        <v>162</v>
      </c>
      <c r="Q112" s="132"/>
      <c r="R112" s="49"/>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20"/>
      <c r="CY112" s="20"/>
      <c r="CZ112" s="20"/>
      <c r="DA112" s="20"/>
      <c r="DB112" s="20"/>
      <c r="DC112" s="20"/>
      <c r="DD112" s="20"/>
      <c r="DE112" s="20"/>
      <c r="DF112" s="20"/>
      <c r="DG112" s="20"/>
      <c r="DH112" s="20"/>
      <c r="DI112" s="20"/>
      <c r="DJ112" s="20"/>
      <c r="DK112" s="20"/>
      <c r="DL112" s="20"/>
      <c r="DM112" s="20"/>
      <c r="DN112" s="20"/>
      <c r="DO112" s="20"/>
      <c r="DP112" s="20"/>
      <c r="DQ112" s="20"/>
      <c r="DR112" s="20"/>
      <c r="DS112" s="20"/>
      <c r="DT112" s="20"/>
      <c r="DU112" s="20"/>
      <c r="DV112" s="20"/>
      <c r="DW112" s="20"/>
      <c r="DX112" s="20"/>
      <c r="DY112" s="20"/>
      <c r="DZ112" s="20"/>
      <c r="EA112" s="20"/>
      <c r="EB112" s="20"/>
      <c r="EC112" s="20"/>
      <c r="ED112" s="20"/>
      <c r="EE112" s="20"/>
      <c r="EF112" s="20"/>
      <c r="EG112" s="20"/>
      <c r="EH112" s="20"/>
      <c r="EI112" s="20"/>
      <c r="EJ112" s="20"/>
      <c r="EK112" s="20"/>
      <c r="EL112" s="20"/>
      <c r="EM112" s="20"/>
      <c r="EN112" s="20"/>
      <c r="EO112" s="20"/>
      <c r="EP112" s="20"/>
      <c r="EQ112" s="20"/>
      <c r="ER112" s="20"/>
      <c r="ES112" s="20"/>
      <c r="ET112" s="20"/>
      <c r="EU112" s="20"/>
      <c r="EV112" s="20"/>
      <c r="EW112" s="20"/>
      <c r="EX112" s="20"/>
      <c r="EY112" s="20"/>
      <c r="EZ112" s="20"/>
      <c r="FA112" s="20"/>
      <c r="FB112" s="20"/>
      <c r="FC112" s="20"/>
      <c r="FD112" s="20"/>
      <c r="FE112" s="20"/>
      <c r="FF112" s="20"/>
      <c r="FG112" s="20"/>
      <c r="FH112" s="20"/>
      <c r="FI112" s="20"/>
      <c r="FJ112" s="20"/>
      <c r="FK112" s="20"/>
      <c r="FL112" s="20"/>
      <c r="FM112" s="20"/>
      <c r="FN112" s="20"/>
      <c r="FO112" s="20"/>
      <c r="FP112" s="20"/>
      <c r="FQ112" s="20"/>
      <c r="FR112" s="20"/>
      <c r="FS112" s="20"/>
      <c r="FT112" s="20"/>
      <c r="FU112" s="20"/>
      <c r="FV112" s="20"/>
      <c r="FW112" s="20"/>
      <c r="FX112" s="20"/>
      <c r="FY112" s="20"/>
      <c r="FZ112" s="20"/>
      <c r="GA112" s="20"/>
      <c r="GB112" s="20"/>
      <c r="GC112" s="20"/>
      <c r="GD112" s="20"/>
      <c r="GE112" s="20"/>
      <c r="GF112" s="20"/>
      <c r="GG112" s="20"/>
      <c r="GH112" s="20"/>
      <c r="GI112" s="20"/>
      <c r="GJ112" s="20"/>
      <c r="GK112" s="20"/>
      <c r="GL112" s="20"/>
      <c r="GM112" s="20"/>
      <c r="GN112" s="20"/>
      <c r="GO112" s="20"/>
      <c r="GP112" s="20"/>
      <c r="GQ112" s="20"/>
      <c r="GR112" s="20"/>
      <c r="GS112" s="20"/>
      <c r="GT112" s="20"/>
      <c r="GU112" s="20"/>
      <c r="GV112" s="20"/>
      <c r="GW112" s="20"/>
      <c r="GX112" s="20"/>
      <c r="GY112" s="20"/>
      <c r="GZ112" s="20"/>
      <c r="HA112" s="20"/>
      <c r="HB112" s="20"/>
      <c r="HC112" s="20"/>
      <c r="HD112" s="20"/>
      <c r="HE112" s="20"/>
      <c r="HF112" s="20"/>
      <c r="HG112" s="20"/>
      <c r="HH112" s="20"/>
      <c r="HI112" s="20"/>
      <c r="HJ112" s="20"/>
      <c r="HK112" s="20"/>
      <c r="HL112" s="20"/>
      <c r="HM112" s="20"/>
      <c r="HN112" s="20"/>
      <c r="HO112" s="20"/>
      <c r="HP112" s="20"/>
      <c r="HQ112" s="20"/>
      <c r="HR112" s="20"/>
      <c r="HS112" s="20"/>
      <c r="HT112" s="20"/>
      <c r="HU112" s="20"/>
      <c r="HV112" s="20"/>
      <c r="HW112" s="20"/>
      <c r="HX112" s="20"/>
      <c r="HY112" s="20"/>
      <c r="HZ112" s="20"/>
      <c r="IA112" s="20"/>
      <c r="IB112" s="20"/>
      <c r="IC112" s="20"/>
      <c r="ID112" s="20"/>
      <c r="IE112" s="20"/>
      <c r="IF112" s="20"/>
      <c r="IG112" s="20"/>
      <c r="IH112" s="20"/>
      <c r="II112" s="20"/>
      <c r="IJ112" s="20"/>
      <c r="IK112" s="20"/>
      <c r="IL112" s="20"/>
      <c r="IM112" s="20"/>
      <c r="IN112" s="20"/>
      <c r="IO112" s="20"/>
      <c r="IP112" s="20"/>
      <c r="IQ112" s="20"/>
      <c r="IR112" s="20"/>
      <c r="IS112" s="20"/>
      <c r="IT112" s="20"/>
      <c r="IU112" s="20"/>
      <c r="IV112" s="20"/>
      <c r="IW112" s="20"/>
      <c r="IX112" s="20"/>
      <c r="IY112" s="20"/>
      <c r="IZ112" s="20"/>
      <c r="JA112" s="20"/>
      <c r="JB112" s="20"/>
      <c r="JC112" s="20"/>
      <c r="JD112" s="20"/>
      <c r="JE112" s="20"/>
      <c r="JF112" s="20"/>
      <c r="JG112" s="20"/>
      <c r="JH112" s="20"/>
      <c r="JI112" s="20"/>
      <c r="JJ112" s="20"/>
      <c r="JK112" s="20"/>
      <c r="JL112" s="20"/>
      <c r="JM112" s="20"/>
      <c r="JN112" s="20"/>
      <c r="JO112" s="20"/>
      <c r="JP112" s="20"/>
      <c r="JQ112" s="20"/>
      <c r="JR112" s="20"/>
      <c r="JS112" s="20"/>
      <c r="JT112" s="20"/>
      <c r="JU112" s="20"/>
      <c r="JV112" s="20"/>
      <c r="JW112" s="20"/>
      <c r="JX112" s="20"/>
      <c r="JY112" s="20"/>
      <c r="JZ112" s="20"/>
      <c r="KA112" s="20"/>
      <c r="KB112" s="20"/>
      <c r="KC112" s="20"/>
      <c r="KD112" s="20"/>
      <c r="KE112" s="20"/>
      <c r="KF112" s="20"/>
      <c r="KG112" s="20"/>
      <c r="KH112" s="20"/>
      <c r="KI112" s="20"/>
      <c r="KJ112" s="20"/>
      <c r="KK112" s="20"/>
    </row>
    <row r="113" spans="1:297" ht="16" x14ac:dyDescent="0.2">
      <c r="A113" s="318"/>
      <c r="B113" s="119"/>
      <c r="C113" s="119" t="s">
        <v>160</v>
      </c>
      <c r="D113" s="119" t="s">
        <v>111</v>
      </c>
      <c r="E113" s="119" t="s">
        <v>115</v>
      </c>
      <c r="F113" s="117">
        <v>250000</v>
      </c>
      <c r="G113" s="117">
        <v>250000</v>
      </c>
      <c r="H113" s="117">
        <v>250000</v>
      </c>
      <c r="I113" s="117">
        <v>250000</v>
      </c>
      <c r="J113" s="117">
        <v>250000</v>
      </c>
      <c r="K113" s="117">
        <v>250000</v>
      </c>
      <c r="L113" s="117">
        <v>250000</v>
      </c>
      <c r="M113" s="117">
        <v>250000</v>
      </c>
      <c r="N113" s="49"/>
      <c r="O113" s="49" t="s">
        <v>164</v>
      </c>
      <c r="P113" s="49" t="s">
        <v>162</v>
      </c>
      <c r="Q113" s="132"/>
      <c r="R113" s="49"/>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c r="CL113" s="20"/>
      <c r="CM113" s="20"/>
      <c r="CN113" s="20"/>
      <c r="CO113" s="20"/>
      <c r="CP113" s="20"/>
      <c r="CQ113" s="20"/>
      <c r="CR113" s="20"/>
      <c r="CS113" s="20"/>
      <c r="CT113" s="20"/>
      <c r="CU113" s="20"/>
      <c r="CV113" s="20"/>
      <c r="CW113" s="20"/>
      <c r="CX113" s="20"/>
      <c r="CY113" s="20"/>
      <c r="CZ113" s="20"/>
      <c r="DA113" s="20"/>
      <c r="DB113" s="20"/>
      <c r="DC113" s="20"/>
      <c r="DD113" s="20"/>
      <c r="DE113" s="20"/>
      <c r="DF113" s="20"/>
      <c r="DG113" s="20"/>
      <c r="DH113" s="20"/>
      <c r="DI113" s="20"/>
      <c r="DJ113" s="20"/>
      <c r="DK113" s="20"/>
      <c r="DL113" s="20"/>
      <c r="DM113" s="20"/>
      <c r="DN113" s="20"/>
      <c r="DO113" s="20"/>
      <c r="DP113" s="20"/>
      <c r="DQ113" s="20"/>
      <c r="DR113" s="20"/>
      <c r="DS113" s="20"/>
      <c r="DT113" s="20"/>
      <c r="DU113" s="20"/>
      <c r="DV113" s="20"/>
      <c r="DW113" s="20"/>
      <c r="DX113" s="20"/>
      <c r="DY113" s="20"/>
      <c r="DZ113" s="20"/>
      <c r="EA113" s="20"/>
      <c r="EB113" s="20"/>
      <c r="EC113" s="20"/>
      <c r="ED113" s="20"/>
      <c r="EE113" s="20"/>
      <c r="EF113" s="20"/>
      <c r="EG113" s="20"/>
      <c r="EH113" s="20"/>
      <c r="EI113" s="20"/>
      <c r="EJ113" s="20"/>
      <c r="EK113" s="20"/>
      <c r="EL113" s="20"/>
      <c r="EM113" s="20"/>
      <c r="EN113" s="20"/>
      <c r="EO113" s="20"/>
      <c r="EP113" s="20"/>
      <c r="EQ113" s="20"/>
      <c r="ER113" s="20"/>
      <c r="ES113" s="20"/>
      <c r="ET113" s="20"/>
      <c r="EU113" s="20"/>
      <c r="EV113" s="20"/>
      <c r="EW113" s="20"/>
      <c r="EX113" s="20"/>
      <c r="EY113" s="20"/>
      <c r="EZ113" s="20"/>
      <c r="FA113" s="20"/>
      <c r="FB113" s="20"/>
      <c r="FC113" s="20"/>
      <c r="FD113" s="20"/>
      <c r="FE113" s="20"/>
      <c r="FF113" s="20"/>
      <c r="FG113" s="20"/>
      <c r="FH113" s="20"/>
      <c r="FI113" s="20"/>
      <c r="FJ113" s="20"/>
      <c r="FK113" s="20"/>
      <c r="FL113" s="20"/>
      <c r="FM113" s="20"/>
      <c r="FN113" s="20"/>
      <c r="FO113" s="20"/>
      <c r="FP113" s="20"/>
      <c r="FQ113" s="20"/>
      <c r="FR113" s="20"/>
      <c r="FS113" s="20"/>
      <c r="FT113" s="20"/>
      <c r="FU113" s="20"/>
      <c r="FV113" s="20"/>
      <c r="FW113" s="20"/>
      <c r="FX113" s="20"/>
      <c r="FY113" s="20"/>
      <c r="FZ113" s="20"/>
      <c r="GA113" s="20"/>
      <c r="GB113" s="20"/>
      <c r="GC113" s="20"/>
      <c r="GD113" s="20"/>
      <c r="GE113" s="20"/>
      <c r="GF113" s="20"/>
      <c r="GG113" s="20"/>
      <c r="GH113" s="20"/>
      <c r="GI113" s="20"/>
      <c r="GJ113" s="20"/>
      <c r="GK113" s="20"/>
      <c r="GL113" s="20"/>
      <c r="GM113" s="20"/>
      <c r="GN113" s="20"/>
      <c r="GO113" s="20"/>
      <c r="GP113" s="20"/>
      <c r="GQ113" s="20"/>
      <c r="GR113" s="20"/>
      <c r="GS113" s="20"/>
      <c r="GT113" s="20"/>
      <c r="GU113" s="20"/>
      <c r="GV113" s="20"/>
      <c r="GW113" s="20"/>
      <c r="GX113" s="20"/>
      <c r="GY113" s="20"/>
      <c r="GZ113" s="20"/>
      <c r="HA113" s="20"/>
      <c r="HB113" s="20"/>
      <c r="HC113" s="20"/>
      <c r="HD113" s="20"/>
      <c r="HE113" s="20"/>
      <c r="HF113" s="20"/>
      <c r="HG113" s="20"/>
      <c r="HH113" s="20"/>
      <c r="HI113" s="20"/>
      <c r="HJ113" s="20"/>
      <c r="HK113" s="20"/>
      <c r="HL113" s="20"/>
      <c r="HM113" s="20"/>
      <c r="HN113" s="20"/>
      <c r="HO113" s="20"/>
      <c r="HP113" s="20"/>
      <c r="HQ113" s="20"/>
      <c r="HR113" s="20"/>
      <c r="HS113" s="20"/>
      <c r="HT113" s="20"/>
      <c r="HU113" s="20"/>
      <c r="HV113" s="20"/>
      <c r="HW113" s="20"/>
      <c r="HX113" s="20"/>
      <c r="HY113" s="20"/>
      <c r="HZ113" s="20"/>
      <c r="IA113" s="20"/>
      <c r="IB113" s="20"/>
      <c r="IC113" s="20"/>
      <c r="ID113" s="20"/>
      <c r="IE113" s="20"/>
      <c r="IF113" s="20"/>
      <c r="IG113" s="20"/>
      <c r="IH113" s="20"/>
      <c r="II113" s="20"/>
      <c r="IJ113" s="20"/>
      <c r="IK113" s="20"/>
      <c r="IL113" s="20"/>
      <c r="IM113" s="20"/>
      <c r="IN113" s="20"/>
      <c r="IO113" s="20"/>
      <c r="IP113" s="20"/>
      <c r="IQ113" s="20"/>
      <c r="IR113" s="20"/>
      <c r="IS113" s="20"/>
      <c r="IT113" s="20"/>
      <c r="IU113" s="20"/>
      <c r="IV113" s="20"/>
      <c r="IW113" s="20"/>
      <c r="IX113" s="20"/>
      <c r="IY113" s="20"/>
      <c r="IZ113" s="20"/>
      <c r="JA113" s="20"/>
      <c r="JB113" s="20"/>
      <c r="JC113" s="20"/>
      <c r="JD113" s="20"/>
      <c r="JE113" s="20"/>
      <c r="JF113" s="20"/>
      <c r="JG113" s="20"/>
      <c r="JH113" s="20"/>
      <c r="JI113" s="20"/>
      <c r="JJ113" s="20"/>
      <c r="JK113" s="20"/>
      <c r="JL113" s="20"/>
      <c r="JM113" s="20"/>
      <c r="JN113" s="20"/>
      <c r="JO113" s="20"/>
      <c r="JP113" s="20"/>
      <c r="JQ113" s="20"/>
      <c r="JR113" s="20"/>
      <c r="JS113" s="20"/>
      <c r="JT113" s="20"/>
      <c r="JU113" s="20"/>
      <c r="JV113" s="20"/>
      <c r="JW113" s="20"/>
      <c r="JX113" s="20"/>
      <c r="JY113" s="20"/>
      <c r="JZ113" s="20"/>
      <c r="KA113" s="20"/>
      <c r="KB113" s="20"/>
      <c r="KC113" s="20"/>
      <c r="KD113" s="20"/>
      <c r="KE113" s="20"/>
      <c r="KF113" s="20"/>
      <c r="KG113" s="20"/>
      <c r="KH113" s="20"/>
      <c r="KI113" s="20"/>
      <c r="KJ113" s="20"/>
      <c r="KK113" s="20"/>
    </row>
    <row r="114" spans="1:297" ht="16" x14ac:dyDescent="0.2">
      <c r="A114" s="318"/>
      <c r="B114" s="139"/>
      <c r="C114" s="119" t="s">
        <v>160</v>
      </c>
      <c r="D114" s="119" t="s">
        <v>111</v>
      </c>
      <c r="E114" s="119" t="s">
        <v>140</v>
      </c>
      <c r="F114" s="117">
        <v>250000</v>
      </c>
      <c r="G114" s="117">
        <v>250000</v>
      </c>
      <c r="H114" s="117">
        <v>250000</v>
      </c>
      <c r="I114" s="117">
        <v>250000</v>
      </c>
      <c r="J114" s="117">
        <v>250000</v>
      </c>
      <c r="K114" s="117">
        <v>250000</v>
      </c>
      <c r="L114" s="117">
        <v>250000</v>
      </c>
      <c r="M114" s="117">
        <v>250000</v>
      </c>
      <c r="N114" s="49"/>
      <c r="O114" s="49" t="s">
        <v>164</v>
      </c>
      <c r="P114" s="49" t="s">
        <v>162</v>
      </c>
      <c r="Q114" s="132"/>
      <c r="R114" s="49"/>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c r="CL114" s="20"/>
      <c r="CM114" s="20"/>
      <c r="CN114" s="20"/>
      <c r="CO114" s="20"/>
      <c r="CP114" s="20"/>
      <c r="CQ114" s="20"/>
      <c r="CR114" s="20"/>
      <c r="CS114" s="20"/>
      <c r="CT114" s="20"/>
      <c r="CU114" s="20"/>
      <c r="CV114" s="20"/>
      <c r="CW114" s="20"/>
      <c r="CX114" s="20"/>
      <c r="CY114" s="20"/>
      <c r="CZ114" s="20"/>
      <c r="DA114" s="20"/>
      <c r="DB114" s="20"/>
      <c r="DC114" s="20"/>
      <c r="DD114" s="20"/>
      <c r="DE114" s="20"/>
      <c r="DF114" s="20"/>
      <c r="DG114" s="20"/>
      <c r="DH114" s="20"/>
      <c r="DI114" s="20"/>
      <c r="DJ114" s="20"/>
      <c r="DK114" s="20"/>
      <c r="DL114" s="20"/>
      <c r="DM114" s="20"/>
      <c r="DN114" s="20"/>
      <c r="DO114" s="20"/>
      <c r="DP114" s="20"/>
      <c r="DQ114" s="20"/>
      <c r="DR114" s="20"/>
      <c r="DS114" s="20"/>
      <c r="DT114" s="20"/>
      <c r="DU114" s="20"/>
      <c r="DV114" s="20"/>
      <c r="DW114" s="20"/>
      <c r="DX114" s="20"/>
      <c r="DY114" s="20"/>
      <c r="DZ114" s="20"/>
      <c r="EA114" s="20"/>
      <c r="EB114" s="20"/>
      <c r="EC114" s="20"/>
      <c r="ED114" s="20"/>
      <c r="EE114" s="20"/>
      <c r="EF114" s="20"/>
      <c r="EG114" s="20"/>
      <c r="EH114" s="20"/>
      <c r="EI114" s="20"/>
      <c r="EJ114" s="20"/>
      <c r="EK114" s="20"/>
      <c r="EL114" s="20"/>
      <c r="EM114" s="20"/>
      <c r="EN114" s="20"/>
      <c r="EO114" s="20"/>
      <c r="EP114" s="20"/>
      <c r="EQ114" s="20"/>
      <c r="ER114" s="20"/>
      <c r="ES114" s="20"/>
      <c r="ET114" s="20"/>
      <c r="EU114" s="20"/>
      <c r="EV114" s="20"/>
      <c r="EW114" s="20"/>
      <c r="EX114" s="20"/>
      <c r="EY114" s="20"/>
      <c r="EZ114" s="20"/>
      <c r="FA114" s="20"/>
      <c r="FB114" s="20"/>
      <c r="FC114" s="20"/>
      <c r="FD114" s="20"/>
      <c r="FE114" s="20"/>
      <c r="FF114" s="20"/>
      <c r="FG114" s="20"/>
      <c r="FH114" s="20"/>
      <c r="FI114" s="20"/>
      <c r="FJ114" s="20"/>
      <c r="FK114" s="20"/>
      <c r="FL114" s="20"/>
      <c r="FM114" s="20"/>
      <c r="FN114" s="20"/>
      <c r="FO114" s="20"/>
      <c r="FP114" s="20"/>
      <c r="FQ114" s="20"/>
      <c r="FR114" s="20"/>
      <c r="FS114" s="20"/>
      <c r="FT114" s="20"/>
      <c r="FU114" s="20"/>
      <c r="FV114" s="20"/>
      <c r="FW114" s="20"/>
      <c r="FX114" s="20"/>
      <c r="FY114" s="20"/>
      <c r="FZ114" s="20"/>
      <c r="GA114" s="20"/>
      <c r="GB114" s="20"/>
      <c r="GC114" s="20"/>
      <c r="GD114" s="20"/>
      <c r="GE114" s="20"/>
      <c r="GF114" s="20"/>
      <c r="GG114" s="20"/>
      <c r="GH114" s="20"/>
      <c r="GI114" s="20"/>
      <c r="GJ114" s="20"/>
      <c r="GK114" s="20"/>
      <c r="GL114" s="20"/>
      <c r="GM114" s="20"/>
      <c r="GN114" s="20"/>
      <c r="GO114" s="20"/>
      <c r="GP114" s="20"/>
      <c r="GQ114" s="20"/>
      <c r="GR114" s="20"/>
      <c r="GS114" s="20"/>
      <c r="GT114" s="20"/>
      <c r="GU114" s="20"/>
      <c r="GV114" s="20"/>
      <c r="GW114" s="20"/>
      <c r="GX114" s="20"/>
      <c r="GY114" s="20"/>
      <c r="GZ114" s="20"/>
      <c r="HA114" s="20"/>
      <c r="HB114" s="20"/>
      <c r="HC114" s="20"/>
      <c r="HD114" s="20"/>
      <c r="HE114" s="20"/>
      <c r="HF114" s="20"/>
      <c r="HG114" s="20"/>
      <c r="HH114" s="20"/>
      <c r="HI114" s="20"/>
      <c r="HJ114" s="20"/>
      <c r="HK114" s="20"/>
      <c r="HL114" s="20"/>
      <c r="HM114" s="20"/>
      <c r="HN114" s="20"/>
      <c r="HO114" s="20"/>
      <c r="HP114" s="20"/>
      <c r="HQ114" s="20"/>
      <c r="HR114" s="20"/>
      <c r="HS114" s="20"/>
      <c r="HT114" s="20"/>
      <c r="HU114" s="20"/>
      <c r="HV114" s="20"/>
      <c r="HW114" s="20"/>
      <c r="HX114" s="20"/>
      <c r="HY114" s="20"/>
      <c r="HZ114" s="20"/>
      <c r="IA114" s="20"/>
      <c r="IB114" s="20"/>
      <c r="IC114" s="20"/>
      <c r="ID114" s="20"/>
      <c r="IE114" s="20"/>
      <c r="IF114" s="20"/>
      <c r="IG114" s="20"/>
      <c r="IH114" s="20"/>
      <c r="II114" s="20"/>
      <c r="IJ114" s="20"/>
      <c r="IK114" s="20"/>
      <c r="IL114" s="20"/>
      <c r="IM114" s="20"/>
      <c r="IN114" s="20"/>
      <c r="IO114" s="20"/>
      <c r="IP114" s="20"/>
      <c r="IQ114" s="20"/>
      <c r="IR114" s="20"/>
      <c r="IS114" s="20"/>
      <c r="IT114" s="20"/>
      <c r="IU114" s="20"/>
      <c r="IV114" s="20"/>
      <c r="IW114" s="20"/>
      <c r="IX114" s="20"/>
      <c r="IY114" s="20"/>
      <c r="IZ114" s="20"/>
      <c r="JA114" s="20"/>
      <c r="JB114" s="20"/>
      <c r="JC114" s="20"/>
      <c r="JD114" s="20"/>
      <c r="JE114" s="20"/>
      <c r="JF114" s="20"/>
      <c r="JG114" s="20"/>
      <c r="JH114" s="20"/>
      <c r="JI114" s="20"/>
      <c r="JJ114" s="20"/>
      <c r="JK114" s="20"/>
      <c r="JL114" s="20"/>
      <c r="JM114" s="20"/>
      <c r="JN114" s="20"/>
      <c r="JO114" s="20"/>
      <c r="JP114" s="20"/>
      <c r="JQ114" s="20"/>
      <c r="JR114" s="20"/>
      <c r="JS114" s="20"/>
      <c r="JT114" s="20"/>
      <c r="JU114" s="20"/>
      <c r="JV114" s="20"/>
      <c r="JW114" s="20"/>
      <c r="JX114" s="20"/>
      <c r="JY114" s="20"/>
      <c r="JZ114" s="20"/>
      <c r="KA114" s="20"/>
      <c r="KB114" s="20"/>
      <c r="KC114" s="20"/>
      <c r="KD114" s="20"/>
      <c r="KE114" s="20"/>
      <c r="KF114" s="20"/>
      <c r="KG114" s="20"/>
      <c r="KH114" s="20"/>
      <c r="KI114" s="20"/>
      <c r="KJ114" s="20"/>
      <c r="KK114" s="20"/>
    </row>
    <row r="115" spans="1:297" ht="17" thickBot="1" x14ac:dyDescent="0.25">
      <c r="A115" s="319"/>
      <c r="B115" s="120"/>
      <c r="C115" s="120" t="s">
        <v>160</v>
      </c>
      <c r="D115" s="120" t="s">
        <v>111</v>
      </c>
      <c r="E115" s="120" t="s">
        <v>124</v>
      </c>
      <c r="F115" s="118">
        <v>250000</v>
      </c>
      <c r="G115" s="118">
        <v>250000</v>
      </c>
      <c r="H115" s="118">
        <v>250000</v>
      </c>
      <c r="I115" s="118">
        <v>250000</v>
      </c>
      <c r="J115" s="118">
        <v>250000</v>
      </c>
      <c r="K115" s="118">
        <v>250000</v>
      </c>
      <c r="L115" s="118">
        <v>250000</v>
      </c>
      <c r="M115" s="118">
        <v>250000</v>
      </c>
      <c r="N115" s="142"/>
      <c r="O115" s="142" t="s">
        <v>164</v>
      </c>
      <c r="P115" s="142" t="s">
        <v>162</v>
      </c>
      <c r="Q115" s="143"/>
      <c r="R115" s="49"/>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c r="CG115" s="20"/>
      <c r="CH115" s="20"/>
      <c r="CI115" s="20"/>
      <c r="CJ115" s="20"/>
      <c r="CK115" s="20"/>
      <c r="CL115" s="20"/>
      <c r="CM115" s="20"/>
      <c r="CN115" s="20"/>
      <c r="CO115" s="20"/>
      <c r="CP115" s="20"/>
      <c r="CQ115" s="20"/>
      <c r="CR115" s="20"/>
      <c r="CS115" s="20"/>
      <c r="CT115" s="20"/>
      <c r="CU115" s="20"/>
      <c r="CV115" s="20"/>
      <c r="CW115" s="20"/>
      <c r="CX115" s="20"/>
      <c r="CY115" s="20"/>
      <c r="CZ115" s="20"/>
      <c r="DA115" s="20"/>
      <c r="DB115" s="20"/>
      <c r="DC115" s="20"/>
      <c r="DD115" s="20"/>
      <c r="DE115" s="20"/>
      <c r="DF115" s="20"/>
      <c r="DG115" s="20"/>
      <c r="DH115" s="20"/>
      <c r="DI115" s="20"/>
      <c r="DJ115" s="20"/>
      <c r="DK115" s="20"/>
      <c r="DL115" s="20"/>
      <c r="DM115" s="20"/>
      <c r="DN115" s="20"/>
      <c r="DO115" s="20"/>
      <c r="DP115" s="20"/>
      <c r="DQ115" s="20"/>
      <c r="DR115" s="20"/>
      <c r="DS115" s="20"/>
      <c r="DT115" s="20"/>
      <c r="DU115" s="20"/>
      <c r="DV115" s="20"/>
      <c r="DW115" s="20"/>
      <c r="DX115" s="20"/>
      <c r="DY115" s="20"/>
      <c r="DZ115" s="20"/>
      <c r="EA115" s="20"/>
      <c r="EB115" s="20"/>
      <c r="EC115" s="20"/>
      <c r="ED115" s="20"/>
      <c r="EE115" s="20"/>
      <c r="EF115" s="20"/>
      <c r="EG115" s="20"/>
      <c r="EH115" s="20"/>
      <c r="EI115" s="20"/>
      <c r="EJ115" s="20"/>
      <c r="EK115" s="20"/>
      <c r="EL115" s="20"/>
      <c r="EM115" s="20"/>
      <c r="EN115" s="20"/>
      <c r="EO115" s="20"/>
      <c r="EP115" s="20"/>
      <c r="EQ115" s="20"/>
      <c r="ER115" s="20"/>
      <c r="ES115" s="20"/>
      <c r="ET115" s="20"/>
      <c r="EU115" s="20"/>
      <c r="EV115" s="20"/>
      <c r="EW115" s="20"/>
      <c r="EX115" s="20"/>
      <c r="EY115" s="20"/>
      <c r="EZ115" s="20"/>
      <c r="FA115" s="20"/>
      <c r="FB115" s="20"/>
      <c r="FC115" s="20"/>
      <c r="FD115" s="20"/>
      <c r="FE115" s="20"/>
      <c r="FF115" s="20"/>
      <c r="FG115" s="20"/>
      <c r="FH115" s="20"/>
      <c r="FI115" s="20"/>
      <c r="FJ115" s="20"/>
      <c r="FK115" s="20"/>
      <c r="FL115" s="20"/>
      <c r="FM115" s="20"/>
      <c r="FN115" s="20"/>
      <c r="FO115" s="20"/>
      <c r="FP115" s="20"/>
      <c r="FQ115" s="20"/>
      <c r="FR115" s="20"/>
      <c r="FS115" s="20"/>
      <c r="FT115" s="20"/>
      <c r="FU115" s="20"/>
      <c r="FV115" s="20"/>
      <c r="FW115" s="20"/>
      <c r="FX115" s="20"/>
      <c r="FY115" s="20"/>
      <c r="FZ115" s="20"/>
      <c r="GA115" s="20"/>
      <c r="GB115" s="20"/>
      <c r="GC115" s="20"/>
      <c r="GD115" s="20"/>
      <c r="GE115" s="20"/>
      <c r="GF115" s="20"/>
      <c r="GG115" s="20"/>
      <c r="GH115" s="20"/>
      <c r="GI115" s="20"/>
      <c r="GJ115" s="20"/>
      <c r="GK115" s="20"/>
      <c r="GL115" s="20"/>
      <c r="GM115" s="20"/>
      <c r="GN115" s="20"/>
      <c r="GO115" s="20"/>
      <c r="GP115" s="20"/>
      <c r="GQ115" s="20"/>
      <c r="GR115" s="20"/>
      <c r="GS115" s="20"/>
      <c r="GT115" s="20"/>
      <c r="GU115" s="20"/>
      <c r="GV115" s="20"/>
      <c r="GW115" s="20"/>
      <c r="GX115" s="20"/>
      <c r="GY115" s="20"/>
      <c r="GZ115" s="20"/>
      <c r="HA115" s="20"/>
      <c r="HB115" s="20"/>
      <c r="HC115" s="20"/>
      <c r="HD115" s="20"/>
      <c r="HE115" s="20"/>
      <c r="HF115" s="20"/>
      <c r="HG115" s="20"/>
      <c r="HH115" s="20"/>
      <c r="HI115" s="20"/>
      <c r="HJ115" s="20"/>
      <c r="HK115" s="20"/>
      <c r="HL115" s="20"/>
      <c r="HM115" s="20"/>
      <c r="HN115" s="20"/>
      <c r="HO115" s="20"/>
      <c r="HP115" s="20"/>
      <c r="HQ115" s="20"/>
      <c r="HR115" s="20"/>
      <c r="HS115" s="20"/>
      <c r="HT115" s="20"/>
      <c r="HU115" s="20"/>
      <c r="HV115" s="20"/>
      <c r="HW115" s="20"/>
      <c r="HX115" s="20"/>
      <c r="HY115" s="20"/>
      <c r="HZ115" s="20"/>
      <c r="IA115" s="20"/>
      <c r="IB115" s="20"/>
      <c r="IC115" s="20"/>
      <c r="ID115" s="20"/>
      <c r="IE115" s="20"/>
      <c r="IF115" s="20"/>
      <c r="IG115" s="20"/>
      <c r="IH115" s="20"/>
      <c r="II115" s="20"/>
      <c r="IJ115" s="20"/>
      <c r="IK115" s="20"/>
      <c r="IL115" s="20"/>
      <c r="IM115" s="20"/>
      <c r="IN115" s="20"/>
      <c r="IO115" s="20"/>
      <c r="IP115" s="20"/>
      <c r="IQ115" s="20"/>
      <c r="IR115" s="20"/>
      <c r="IS115" s="20"/>
      <c r="IT115" s="20"/>
      <c r="IU115" s="20"/>
      <c r="IV115" s="20"/>
      <c r="IW115" s="20"/>
      <c r="IX115" s="20"/>
      <c r="IY115" s="20"/>
      <c r="IZ115" s="20"/>
      <c r="JA115" s="20"/>
      <c r="JB115" s="20"/>
      <c r="JC115" s="20"/>
      <c r="JD115" s="20"/>
      <c r="JE115" s="20"/>
      <c r="JF115" s="20"/>
      <c r="JG115" s="20"/>
      <c r="JH115" s="20"/>
      <c r="JI115" s="20"/>
      <c r="JJ115" s="20"/>
      <c r="JK115" s="20"/>
      <c r="JL115" s="20"/>
      <c r="JM115" s="20"/>
      <c r="JN115" s="20"/>
      <c r="JO115" s="20"/>
      <c r="JP115" s="20"/>
      <c r="JQ115" s="20"/>
      <c r="JR115" s="20"/>
      <c r="JS115" s="20"/>
      <c r="JT115" s="20"/>
      <c r="JU115" s="20"/>
      <c r="JV115" s="20"/>
      <c r="JW115" s="20"/>
      <c r="JX115" s="20"/>
      <c r="JY115" s="20"/>
      <c r="JZ115" s="20"/>
      <c r="KA115" s="20"/>
      <c r="KB115" s="20"/>
      <c r="KC115" s="20"/>
      <c r="KD115" s="20"/>
      <c r="KE115" s="20"/>
      <c r="KF115" s="20"/>
      <c r="KG115" s="20"/>
      <c r="KH115" s="20"/>
      <c r="KI115" s="20"/>
      <c r="KJ115" s="20"/>
      <c r="KK115" s="20"/>
    </row>
    <row r="116" spans="1:297" x14ac:dyDescent="0.2">
      <c r="A116" s="20"/>
      <c r="B116" s="20"/>
      <c r="C116" s="20"/>
      <c r="D116" s="20"/>
      <c r="E116" s="20"/>
      <c r="F116" s="20"/>
      <c r="G116" s="20"/>
      <c r="H116" s="20"/>
      <c r="I116" s="20"/>
      <c r="J116" s="20"/>
      <c r="K116" s="20"/>
      <c r="L116" s="20"/>
      <c r="M116" s="20"/>
      <c r="N116" s="148"/>
      <c r="O116" s="20"/>
      <c r="P116" s="20"/>
      <c r="R116" s="25"/>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c r="CL116" s="20"/>
      <c r="CM116" s="20"/>
      <c r="CN116" s="20"/>
      <c r="CO116" s="20"/>
      <c r="CP116" s="20"/>
      <c r="CQ116" s="20"/>
      <c r="CR116" s="20"/>
      <c r="CS116" s="20"/>
      <c r="CT116" s="20"/>
      <c r="CU116" s="20"/>
      <c r="CV116" s="20"/>
      <c r="CW116" s="20"/>
      <c r="CX116" s="20"/>
      <c r="CY116" s="20"/>
      <c r="CZ116" s="20"/>
      <c r="DA116" s="20"/>
      <c r="DB116" s="20"/>
      <c r="DC116" s="20"/>
      <c r="DD116" s="20"/>
      <c r="DE116" s="20"/>
      <c r="DF116" s="20"/>
      <c r="DG116" s="20"/>
      <c r="DH116" s="20"/>
      <c r="DI116" s="20"/>
      <c r="DJ116" s="20"/>
      <c r="DK116" s="20"/>
      <c r="DL116" s="20"/>
      <c r="DM116" s="20"/>
      <c r="DN116" s="20"/>
      <c r="DO116" s="20"/>
      <c r="DP116" s="20"/>
      <c r="DQ116" s="20"/>
      <c r="DR116" s="20"/>
      <c r="DS116" s="20"/>
      <c r="DT116" s="20"/>
      <c r="DU116" s="20"/>
      <c r="DV116" s="20"/>
      <c r="DW116" s="20"/>
      <c r="DX116" s="20"/>
      <c r="DY116" s="20"/>
      <c r="DZ116" s="20"/>
      <c r="EA116" s="20"/>
      <c r="EB116" s="20"/>
      <c r="EC116" s="20"/>
      <c r="ED116" s="20"/>
      <c r="EE116" s="20"/>
      <c r="EF116" s="20"/>
      <c r="EG116" s="20"/>
      <c r="EH116" s="20"/>
      <c r="EI116" s="20"/>
      <c r="EJ116" s="20"/>
      <c r="EK116" s="20"/>
      <c r="EL116" s="20"/>
      <c r="EM116" s="20"/>
      <c r="EN116" s="20"/>
      <c r="EO116" s="20"/>
      <c r="EP116" s="20"/>
      <c r="EQ116" s="20"/>
      <c r="ER116" s="20"/>
      <c r="ES116" s="20"/>
      <c r="ET116" s="20"/>
      <c r="EU116" s="20"/>
      <c r="EV116" s="20"/>
      <c r="EW116" s="20"/>
      <c r="EX116" s="20"/>
      <c r="EY116" s="20"/>
      <c r="EZ116" s="20"/>
      <c r="FA116" s="20"/>
      <c r="FB116" s="20"/>
      <c r="FC116" s="20"/>
      <c r="FD116" s="20"/>
      <c r="FE116" s="20"/>
      <c r="FF116" s="20"/>
      <c r="FG116" s="20"/>
      <c r="FH116" s="20"/>
      <c r="FI116" s="20"/>
      <c r="FJ116" s="20"/>
      <c r="FK116" s="20"/>
      <c r="FL116" s="20"/>
      <c r="FM116" s="20"/>
      <c r="FN116" s="20"/>
      <c r="FO116" s="20"/>
      <c r="FP116" s="20"/>
      <c r="FQ116" s="20"/>
      <c r="FR116" s="20"/>
      <c r="FS116" s="20"/>
      <c r="FT116" s="20"/>
      <c r="FU116" s="20"/>
      <c r="FV116" s="20"/>
      <c r="FW116" s="20"/>
      <c r="FX116" s="20"/>
      <c r="FY116" s="20"/>
      <c r="FZ116" s="20"/>
      <c r="GA116" s="20"/>
      <c r="GB116" s="20"/>
      <c r="GC116" s="20"/>
      <c r="GD116" s="20"/>
      <c r="GE116" s="20"/>
      <c r="GF116" s="20"/>
      <c r="GG116" s="20"/>
      <c r="GH116" s="20"/>
      <c r="GI116" s="20"/>
      <c r="GJ116" s="20"/>
      <c r="GK116" s="20"/>
      <c r="GL116" s="20"/>
      <c r="GM116" s="20"/>
      <c r="GN116" s="20"/>
      <c r="GO116" s="20"/>
      <c r="GP116" s="20"/>
      <c r="GQ116" s="20"/>
      <c r="GR116" s="20"/>
      <c r="GS116" s="20"/>
      <c r="GT116" s="20"/>
      <c r="GU116" s="20"/>
      <c r="GV116" s="20"/>
      <c r="GW116" s="20"/>
      <c r="GX116" s="20"/>
      <c r="GY116" s="20"/>
      <c r="GZ116" s="20"/>
      <c r="HA116" s="20"/>
      <c r="HB116" s="20"/>
      <c r="HC116" s="20"/>
      <c r="HD116" s="20"/>
      <c r="HE116" s="20"/>
      <c r="HF116" s="20"/>
      <c r="HG116" s="20"/>
      <c r="HH116" s="20"/>
      <c r="HI116" s="20"/>
      <c r="HJ116" s="20"/>
      <c r="HK116" s="20"/>
      <c r="HL116" s="20"/>
      <c r="HM116" s="20"/>
      <c r="HN116" s="20"/>
      <c r="HO116" s="20"/>
      <c r="HP116" s="20"/>
      <c r="HQ116" s="20"/>
      <c r="HR116" s="20"/>
      <c r="HS116" s="20"/>
      <c r="HT116" s="20"/>
      <c r="HU116" s="20"/>
      <c r="HV116" s="20"/>
      <c r="HW116" s="20"/>
      <c r="HX116" s="20"/>
      <c r="HY116" s="20"/>
      <c r="HZ116" s="20"/>
      <c r="IA116" s="20"/>
      <c r="IB116" s="20"/>
      <c r="IC116" s="20"/>
      <c r="ID116" s="20"/>
      <c r="IE116" s="20"/>
      <c r="IF116" s="20"/>
      <c r="IG116" s="20"/>
      <c r="IH116" s="20"/>
      <c r="II116" s="20"/>
      <c r="IJ116" s="20"/>
      <c r="IK116" s="20"/>
      <c r="IL116" s="20"/>
      <c r="IM116" s="20"/>
      <c r="IN116" s="20"/>
      <c r="IO116" s="20"/>
      <c r="IP116" s="20"/>
      <c r="IQ116" s="20"/>
      <c r="IR116" s="20"/>
      <c r="IS116" s="20"/>
      <c r="IT116" s="20"/>
      <c r="IU116" s="20"/>
      <c r="IV116" s="20"/>
      <c r="IW116" s="20"/>
      <c r="IX116" s="20"/>
      <c r="IY116" s="20"/>
      <c r="IZ116" s="20"/>
      <c r="JA116" s="20"/>
      <c r="JB116" s="20"/>
      <c r="JC116" s="20"/>
      <c r="JD116" s="20"/>
      <c r="JE116" s="20"/>
      <c r="JF116" s="20"/>
      <c r="JG116" s="20"/>
      <c r="JH116" s="20"/>
      <c r="JI116" s="20"/>
      <c r="JJ116" s="20"/>
      <c r="JK116" s="20"/>
      <c r="JL116" s="20"/>
      <c r="JM116" s="20"/>
      <c r="JN116" s="20"/>
      <c r="JO116" s="20"/>
      <c r="JP116" s="20"/>
      <c r="JQ116" s="20"/>
      <c r="JR116" s="20"/>
      <c r="JS116" s="20"/>
      <c r="JT116" s="20"/>
      <c r="JU116" s="20"/>
      <c r="JV116" s="20"/>
      <c r="JW116" s="20"/>
      <c r="JX116" s="20"/>
      <c r="JY116" s="20"/>
      <c r="JZ116" s="20"/>
      <c r="KA116" s="20"/>
      <c r="KB116" s="20"/>
      <c r="KC116" s="20"/>
      <c r="KD116" s="20"/>
      <c r="KE116" s="20"/>
      <c r="KF116" s="20"/>
      <c r="KG116" s="20"/>
      <c r="KH116" s="20"/>
      <c r="KI116" s="20"/>
      <c r="KJ116" s="20"/>
      <c r="KK116" s="20"/>
    </row>
    <row r="117" spans="1:297" x14ac:dyDescent="0.2">
      <c r="A117" s="20"/>
      <c r="B117" s="20"/>
      <c r="C117" s="20"/>
      <c r="D117" s="20"/>
      <c r="E117" s="20"/>
      <c r="F117" s="20"/>
      <c r="G117" s="20"/>
      <c r="H117" s="20"/>
      <c r="I117" s="20"/>
      <c r="J117" s="20"/>
      <c r="K117" s="20"/>
      <c r="L117" s="20"/>
      <c r="M117" s="20"/>
      <c r="N117" s="148"/>
      <c r="O117" s="20"/>
      <c r="P117" s="20"/>
      <c r="R117" s="25"/>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c r="CL117" s="20"/>
      <c r="CM117" s="20"/>
      <c r="CN117" s="20"/>
      <c r="CO117" s="20"/>
      <c r="CP117" s="20"/>
      <c r="CQ117" s="20"/>
      <c r="CR117" s="20"/>
      <c r="CS117" s="20"/>
      <c r="CT117" s="20"/>
      <c r="CU117" s="20"/>
      <c r="CV117" s="20"/>
      <c r="CW117" s="20"/>
      <c r="CX117" s="20"/>
      <c r="CY117" s="20"/>
      <c r="CZ117" s="20"/>
      <c r="DA117" s="20"/>
      <c r="DB117" s="20"/>
      <c r="DC117" s="20"/>
      <c r="DD117" s="20"/>
      <c r="DE117" s="20"/>
      <c r="DF117" s="20"/>
      <c r="DG117" s="20"/>
      <c r="DH117" s="20"/>
      <c r="DI117" s="20"/>
      <c r="DJ117" s="20"/>
      <c r="DK117" s="20"/>
      <c r="DL117" s="20"/>
      <c r="DM117" s="20"/>
      <c r="DN117" s="20"/>
      <c r="DO117" s="20"/>
      <c r="DP117" s="20"/>
      <c r="DQ117" s="20"/>
      <c r="DR117" s="20"/>
      <c r="DS117" s="20"/>
      <c r="DT117" s="20"/>
      <c r="DU117" s="20"/>
      <c r="DV117" s="20"/>
      <c r="DW117" s="20"/>
      <c r="DX117" s="20"/>
      <c r="DY117" s="20"/>
      <c r="DZ117" s="20"/>
      <c r="EA117" s="20"/>
      <c r="EB117" s="20"/>
      <c r="EC117" s="20"/>
      <c r="ED117" s="20"/>
      <c r="EE117" s="20"/>
      <c r="EF117" s="20"/>
      <c r="EG117" s="20"/>
      <c r="EH117" s="20"/>
      <c r="EI117" s="20"/>
      <c r="EJ117" s="20"/>
      <c r="EK117" s="20"/>
      <c r="EL117" s="20"/>
      <c r="EM117" s="20"/>
      <c r="EN117" s="20"/>
      <c r="EO117" s="20"/>
      <c r="EP117" s="20"/>
      <c r="EQ117" s="20"/>
      <c r="ER117" s="20"/>
      <c r="ES117" s="20"/>
      <c r="ET117" s="20"/>
      <c r="EU117" s="20"/>
      <c r="EV117" s="20"/>
      <c r="EW117" s="20"/>
      <c r="EX117" s="20"/>
      <c r="EY117" s="20"/>
      <c r="EZ117" s="20"/>
      <c r="FA117" s="20"/>
      <c r="FB117" s="20"/>
      <c r="FC117" s="20"/>
      <c r="FD117" s="20"/>
      <c r="FE117" s="20"/>
      <c r="FF117" s="20"/>
      <c r="FG117" s="20"/>
      <c r="FH117" s="20"/>
      <c r="FI117" s="20"/>
      <c r="FJ117" s="20"/>
      <c r="FK117" s="20"/>
      <c r="FL117" s="20"/>
      <c r="FM117" s="20"/>
      <c r="FN117" s="20"/>
      <c r="FO117" s="20"/>
      <c r="FP117" s="20"/>
      <c r="FQ117" s="20"/>
      <c r="FR117" s="20"/>
      <c r="FS117" s="20"/>
      <c r="FT117" s="20"/>
      <c r="FU117" s="20"/>
      <c r="FV117" s="20"/>
      <c r="FW117" s="20"/>
      <c r="FX117" s="20"/>
      <c r="FY117" s="20"/>
      <c r="FZ117" s="20"/>
      <c r="GA117" s="20"/>
      <c r="GB117" s="20"/>
      <c r="GC117" s="20"/>
      <c r="GD117" s="20"/>
      <c r="GE117" s="20"/>
      <c r="GF117" s="20"/>
      <c r="GG117" s="20"/>
      <c r="GH117" s="20"/>
      <c r="GI117" s="20"/>
      <c r="GJ117" s="20"/>
      <c r="GK117" s="20"/>
      <c r="GL117" s="20"/>
      <c r="GM117" s="20"/>
      <c r="GN117" s="20"/>
      <c r="GO117" s="20"/>
      <c r="GP117" s="20"/>
      <c r="GQ117" s="20"/>
      <c r="GR117" s="20"/>
      <c r="GS117" s="20"/>
      <c r="GT117" s="20"/>
      <c r="GU117" s="20"/>
      <c r="GV117" s="20"/>
      <c r="GW117" s="20"/>
      <c r="GX117" s="20"/>
      <c r="GY117" s="20"/>
      <c r="GZ117" s="20"/>
      <c r="HA117" s="20"/>
      <c r="HB117" s="20"/>
      <c r="HC117" s="20"/>
      <c r="HD117" s="20"/>
      <c r="HE117" s="20"/>
      <c r="HF117" s="20"/>
      <c r="HG117" s="20"/>
      <c r="HH117" s="20"/>
      <c r="HI117" s="20"/>
      <c r="HJ117" s="20"/>
      <c r="HK117" s="20"/>
      <c r="HL117" s="20"/>
      <c r="HM117" s="20"/>
      <c r="HN117" s="20"/>
      <c r="HO117" s="20"/>
      <c r="HP117" s="20"/>
      <c r="HQ117" s="20"/>
      <c r="HR117" s="20"/>
      <c r="HS117" s="20"/>
      <c r="HT117" s="20"/>
      <c r="HU117" s="20"/>
      <c r="HV117" s="20"/>
      <c r="HW117" s="20"/>
      <c r="HX117" s="20"/>
      <c r="HY117" s="20"/>
      <c r="HZ117" s="20"/>
      <c r="IA117" s="20"/>
      <c r="IB117" s="20"/>
      <c r="IC117" s="20"/>
      <c r="ID117" s="20"/>
      <c r="IE117" s="20"/>
      <c r="IF117" s="20"/>
      <c r="IG117" s="20"/>
      <c r="IH117" s="20"/>
      <c r="II117" s="20"/>
      <c r="IJ117" s="20"/>
      <c r="IK117" s="20"/>
      <c r="IL117" s="20"/>
      <c r="IM117" s="20"/>
      <c r="IN117" s="20"/>
      <c r="IO117" s="20"/>
      <c r="IP117" s="20"/>
      <c r="IQ117" s="20"/>
      <c r="IR117" s="20"/>
      <c r="IS117" s="20"/>
      <c r="IT117" s="20"/>
      <c r="IU117" s="20"/>
      <c r="IV117" s="20"/>
      <c r="IW117" s="20"/>
      <c r="IX117" s="20"/>
      <c r="IY117" s="20"/>
      <c r="IZ117" s="20"/>
      <c r="JA117" s="20"/>
      <c r="JB117" s="20"/>
      <c r="JC117" s="20"/>
      <c r="JD117" s="20"/>
      <c r="JE117" s="20"/>
      <c r="JF117" s="20"/>
      <c r="JG117" s="20"/>
      <c r="JH117" s="20"/>
      <c r="JI117" s="20"/>
      <c r="JJ117" s="20"/>
      <c r="JK117" s="20"/>
      <c r="JL117" s="20"/>
      <c r="JM117" s="20"/>
      <c r="JN117" s="20"/>
      <c r="JO117" s="20"/>
      <c r="JP117" s="20"/>
      <c r="JQ117" s="20"/>
      <c r="JR117" s="20"/>
      <c r="JS117" s="20"/>
      <c r="JT117" s="20"/>
      <c r="JU117" s="20"/>
      <c r="JV117" s="20"/>
      <c r="JW117" s="20"/>
      <c r="JX117" s="20"/>
      <c r="JY117" s="20"/>
      <c r="JZ117" s="20"/>
      <c r="KA117" s="20"/>
      <c r="KB117" s="20"/>
      <c r="KC117" s="20"/>
      <c r="KD117" s="20"/>
      <c r="KE117" s="20"/>
      <c r="KF117" s="20"/>
      <c r="KG117" s="20"/>
      <c r="KH117" s="20"/>
      <c r="KI117" s="20"/>
      <c r="KJ117" s="20"/>
      <c r="KK117" s="20"/>
    </row>
    <row r="118" spans="1:297" x14ac:dyDescent="0.2">
      <c r="A118" s="20"/>
      <c r="B118" s="20"/>
      <c r="C118" s="20"/>
      <c r="D118" s="20"/>
      <c r="E118" s="20"/>
      <c r="F118" s="20"/>
      <c r="G118" s="20"/>
      <c r="H118" s="20"/>
      <c r="I118" s="20"/>
      <c r="J118" s="20"/>
      <c r="K118" s="20"/>
      <c r="L118" s="20"/>
      <c r="M118" s="20"/>
      <c r="N118" s="148"/>
      <c r="O118" s="20"/>
      <c r="P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c r="CL118" s="20"/>
      <c r="CM118" s="20"/>
      <c r="CN118" s="20"/>
      <c r="CO118" s="20"/>
      <c r="CP118" s="20"/>
      <c r="CQ118" s="20"/>
      <c r="CR118" s="20"/>
      <c r="CS118" s="20"/>
      <c r="CT118" s="20"/>
      <c r="CU118" s="20"/>
      <c r="CV118" s="20"/>
      <c r="CW118" s="20"/>
      <c r="CX118" s="20"/>
      <c r="CY118" s="20"/>
      <c r="CZ118" s="20"/>
      <c r="DA118" s="20"/>
      <c r="DB118" s="20"/>
      <c r="DC118" s="20"/>
      <c r="DD118" s="20"/>
      <c r="DE118" s="20"/>
      <c r="DF118" s="20"/>
      <c r="DG118" s="20"/>
      <c r="DH118" s="20"/>
      <c r="DI118" s="20"/>
      <c r="DJ118" s="20"/>
      <c r="DK118" s="20"/>
      <c r="DL118" s="20"/>
      <c r="DM118" s="20"/>
      <c r="DN118" s="20"/>
      <c r="DO118" s="20"/>
      <c r="DP118" s="20"/>
      <c r="DQ118" s="20"/>
      <c r="DR118" s="20"/>
      <c r="DS118" s="20"/>
      <c r="DT118" s="20"/>
      <c r="DU118" s="20"/>
      <c r="DV118" s="20"/>
      <c r="DW118" s="20"/>
      <c r="DX118" s="20"/>
      <c r="DY118" s="20"/>
      <c r="DZ118" s="20"/>
      <c r="EA118" s="20"/>
      <c r="EB118" s="20"/>
      <c r="EC118" s="20"/>
      <c r="ED118" s="20"/>
      <c r="EE118" s="20"/>
      <c r="EF118" s="20"/>
      <c r="EG118" s="20"/>
      <c r="EH118" s="20"/>
      <c r="EI118" s="20"/>
      <c r="EJ118" s="20"/>
      <c r="EK118" s="20"/>
      <c r="EL118" s="20"/>
      <c r="EM118" s="20"/>
      <c r="EN118" s="20"/>
      <c r="EO118" s="20"/>
      <c r="EP118" s="20"/>
      <c r="EQ118" s="20"/>
      <c r="ER118" s="20"/>
      <c r="ES118" s="20"/>
      <c r="ET118" s="20"/>
      <c r="EU118" s="20"/>
      <c r="EV118" s="20"/>
      <c r="EW118" s="20"/>
      <c r="EX118" s="20"/>
      <c r="EY118" s="20"/>
      <c r="EZ118" s="20"/>
      <c r="FA118" s="20"/>
      <c r="FB118" s="20"/>
      <c r="FC118" s="20"/>
      <c r="FD118" s="20"/>
      <c r="FE118" s="20"/>
      <c r="FF118" s="20"/>
      <c r="FG118" s="20"/>
      <c r="FH118" s="20"/>
      <c r="FI118" s="20"/>
      <c r="FJ118" s="20"/>
      <c r="FK118" s="20"/>
      <c r="FL118" s="20"/>
      <c r="FM118" s="20"/>
      <c r="FN118" s="20"/>
      <c r="FO118" s="20"/>
      <c r="FP118" s="20"/>
      <c r="FQ118" s="20"/>
      <c r="FR118" s="20"/>
      <c r="FS118" s="20"/>
      <c r="FT118" s="20"/>
      <c r="FU118" s="20"/>
      <c r="FV118" s="20"/>
      <c r="FW118" s="20"/>
      <c r="FX118" s="20"/>
      <c r="FY118" s="20"/>
      <c r="FZ118" s="20"/>
      <c r="GA118" s="20"/>
      <c r="GB118" s="20"/>
      <c r="GC118" s="20"/>
      <c r="GD118" s="20"/>
      <c r="GE118" s="20"/>
      <c r="GF118" s="20"/>
      <c r="GG118" s="20"/>
      <c r="GH118" s="20"/>
      <c r="GI118" s="20"/>
      <c r="GJ118" s="20"/>
      <c r="GK118" s="20"/>
      <c r="GL118" s="20"/>
      <c r="GM118" s="20"/>
      <c r="GN118" s="20"/>
      <c r="GO118" s="20"/>
      <c r="GP118" s="20"/>
      <c r="GQ118" s="20"/>
      <c r="GR118" s="20"/>
      <c r="GS118" s="20"/>
      <c r="GT118" s="20"/>
      <c r="GU118" s="20"/>
      <c r="GV118" s="20"/>
      <c r="GW118" s="20"/>
      <c r="GX118" s="20"/>
      <c r="GY118" s="20"/>
      <c r="GZ118" s="20"/>
      <c r="HA118" s="20"/>
      <c r="HB118" s="20"/>
      <c r="HC118" s="20"/>
      <c r="HD118" s="20"/>
      <c r="HE118" s="20"/>
      <c r="HF118" s="20"/>
      <c r="HG118" s="20"/>
      <c r="HH118" s="20"/>
      <c r="HI118" s="20"/>
      <c r="HJ118" s="20"/>
      <c r="HK118" s="20"/>
      <c r="HL118" s="20"/>
      <c r="HM118" s="20"/>
      <c r="HN118" s="20"/>
      <c r="HO118" s="20"/>
      <c r="HP118" s="20"/>
      <c r="HQ118" s="20"/>
      <c r="HR118" s="20"/>
      <c r="HS118" s="20"/>
      <c r="HT118" s="20"/>
      <c r="HU118" s="20"/>
      <c r="HV118" s="20"/>
      <c r="HW118" s="20"/>
      <c r="HX118" s="20"/>
      <c r="HY118" s="20"/>
      <c r="HZ118" s="20"/>
      <c r="IA118" s="20"/>
      <c r="IB118" s="20"/>
      <c r="IC118" s="20"/>
      <c r="ID118" s="20"/>
      <c r="IE118" s="20"/>
      <c r="IF118" s="20"/>
      <c r="IG118" s="20"/>
      <c r="IH118" s="20"/>
      <c r="II118" s="20"/>
      <c r="IJ118" s="20"/>
      <c r="IK118" s="20"/>
      <c r="IL118" s="20"/>
      <c r="IM118" s="20"/>
      <c r="IN118" s="20"/>
      <c r="IO118" s="20"/>
      <c r="IP118" s="20"/>
      <c r="IQ118" s="20"/>
      <c r="IR118" s="20"/>
      <c r="IS118" s="20"/>
      <c r="IT118" s="20"/>
      <c r="IU118" s="20"/>
      <c r="IV118" s="20"/>
      <c r="IW118" s="20"/>
      <c r="IX118" s="20"/>
      <c r="IY118" s="20"/>
      <c r="IZ118" s="20"/>
      <c r="JA118" s="20"/>
      <c r="JB118" s="20"/>
      <c r="JC118" s="20"/>
      <c r="JD118" s="20"/>
      <c r="JE118" s="20"/>
      <c r="JF118" s="20"/>
      <c r="JG118" s="20"/>
      <c r="JH118" s="20"/>
      <c r="JI118" s="20"/>
      <c r="JJ118" s="20"/>
      <c r="JK118" s="20"/>
      <c r="JL118" s="20"/>
      <c r="JM118" s="20"/>
      <c r="JN118" s="20"/>
      <c r="JO118" s="20"/>
      <c r="JP118" s="20"/>
      <c r="JQ118" s="20"/>
      <c r="JR118" s="20"/>
      <c r="JS118" s="20"/>
      <c r="JT118" s="20"/>
      <c r="JU118" s="20"/>
      <c r="JV118" s="20"/>
      <c r="JW118" s="20"/>
      <c r="JX118" s="20"/>
      <c r="JY118" s="20"/>
      <c r="JZ118" s="20"/>
      <c r="KA118" s="20"/>
      <c r="KB118" s="20"/>
      <c r="KC118" s="20"/>
      <c r="KD118" s="20"/>
      <c r="KE118" s="20"/>
      <c r="KF118" s="20"/>
      <c r="KG118" s="20"/>
      <c r="KH118" s="20"/>
      <c r="KI118" s="20"/>
      <c r="KJ118" s="20"/>
      <c r="KK118" s="20"/>
    </row>
    <row r="119" spans="1:297" x14ac:dyDescent="0.2">
      <c r="A119" s="20"/>
      <c r="B119" s="20"/>
      <c r="C119" s="20"/>
      <c r="D119" s="20"/>
      <c r="E119" s="20"/>
      <c r="F119" s="20"/>
      <c r="G119" s="20"/>
      <c r="H119" s="20"/>
      <c r="I119" s="20"/>
      <c r="J119" s="20"/>
      <c r="K119" s="20"/>
      <c r="L119" s="20"/>
      <c r="M119" s="20"/>
      <c r="N119" s="148"/>
      <c r="O119" s="20"/>
      <c r="P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c r="CL119" s="20"/>
      <c r="CM119" s="20"/>
      <c r="CN119" s="20"/>
      <c r="CO119" s="20"/>
      <c r="CP119" s="20"/>
      <c r="CQ119" s="20"/>
      <c r="CR119" s="20"/>
      <c r="CS119" s="20"/>
      <c r="CT119" s="20"/>
      <c r="CU119" s="20"/>
      <c r="CV119" s="20"/>
      <c r="CW119" s="20"/>
      <c r="CX119" s="20"/>
      <c r="CY119" s="20"/>
      <c r="CZ119" s="20"/>
      <c r="DA119" s="20"/>
      <c r="DB119" s="20"/>
      <c r="DC119" s="20"/>
      <c r="DD119" s="20"/>
      <c r="DE119" s="20"/>
      <c r="DF119" s="20"/>
      <c r="DG119" s="20"/>
      <c r="DH119" s="20"/>
      <c r="DI119" s="20"/>
      <c r="DJ119" s="20"/>
      <c r="DK119" s="20"/>
      <c r="DL119" s="20"/>
      <c r="DM119" s="20"/>
      <c r="DN119" s="20"/>
      <c r="DO119" s="20"/>
      <c r="DP119" s="20"/>
      <c r="DQ119" s="20"/>
      <c r="DR119" s="20"/>
      <c r="DS119" s="20"/>
      <c r="DT119" s="20"/>
      <c r="DU119" s="20"/>
      <c r="DV119" s="20"/>
      <c r="DW119" s="20"/>
      <c r="DX119" s="20"/>
      <c r="DY119" s="20"/>
      <c r="DZ119" s="20"/>
      <c r="EA119" s="20"/>
      <c r="EB119" s="20"/>
      <c r="EC119" s="20"/>
      <c r="ED119" s="20"/>
      <c r="EE119" s="20"/>
      <c r="EF119" s="20"/>
      <c r="EG119" s="20"/>
      <c r="EH119" s="20"/>
      <c r="EI119" s="20"/>
      <c r="EJ119" s="20"/>
      <c r="EK119" s="20"/>
      <c r="EL119" s="20"/>
      <c r="EM119" s="20"/>
      <c r="EN119" s="20"/>
      <c r="EO119" s="20"/>
      <c r="EP119" s="20"/>
      <c r="EQ119" s="20"/>
      <c r="ER119" s="20"/>
      <c r="ES119" s="20"/>
      <c r="ET119" s="20"/>
      <c r="EU119" s="20"/>
      <c r="EV119" s="20"/>
      <c r="EW119" s="20"/>
      <c r="EX119" s="20"/>
      <c r="EY119" s="20"/>
      <c r="EZ119" s="20"/>
      <c r="FA119" s="20"/>
      <c r="FB119" s="20"/>
      <c r="FC119" s="20"/>
      <c r="FD119" s="20"/>
      <c r="FE119" s="20"/>
      <c r="FF119" s="20"/>
      <c r="FG119" s="20"/>
      <c r="FH119" s="20"/>
      <c r="FI119" s="20"/>
      <c r="FJ119" s="20"/>
      <c r="FK119" s="20"/>
      <c r="FL119" s="20"/>
      <c r="FM119" s="20"/>
      <c r="FN119" s="20"/>
      <c r="FO119" s="20"/>
      <c r="FP119" s="20"/>
      <c r="FQ119" s="20"/>
      <c r="FR119" s="20"/>
      <c r="FS119" s="20"/>
      <c r="FT119" s="20"/>
      <c r="FU119" s="20"/>
      <c r="FV119" s="20"/>
      <c r="FW119" s="20"/>
      <c r="FX119" s="20"/>
      <c r="FY119" s="20"/>
      <c r="FZ119" s="20"/>
      <c r="GA119" s="20"/>
      <c r="GB119" s="20"/>
      <c r="GC119" s="20"/>
      <c r="GD119" s="20"/>
      <c r="GE119" s="20"/>
      <c r="GF119" s="20"/>
      <c r="GG119" s="20"/>
      <c r="GH119" s="20"/>
      <c r="GI119" s="20"/>
      <c r="GJ119" s="20"/>
      <c r="GK119" s="20"/>
      <c r="GL119" s="20"/>
      <c r="GM119" s="20"/>
      <c r="GN119" s="20"/>
      <c r="GO119" s="20"/>
      <c r="GP119" s="20"/>
      <c r="GQ119" s="20"/>
      <c r="GR119" s="20"/>
      <c r="GS119" s="20"/>
      <c r="GT119" s="20"/>
      <c r="GU119" s="20"/>
      <c r="GV119" s="20"/>
      <c r="GW119" s="20"/>
      <c r="GX119" s="20"/>
      <c r="GY119" s="20"/>
      <c r="GZ119" s="20"/>
      <c r="HA119" s="20"/>
      <c r="HB119" s="20"/>
      <c r="HC119" s="20"/>
      <c r="HD119" s="20"/>
      <c r="HE119" s="20"/>
      <c r="HF119" s="20"/>
      <c r="HG119" s="20"/>
      <c r="HH119" s="20"/>
      <c r="HI119" s="20"/>
      <c r="HJ119" s="20"/>
      <c r="HK119" s="20"/>
      <c r="HL119" s="20"/>
      <c r="HM119" s="20"/>
      <c r="HN119" s="20"/>
      <c r="HO119" s="20"/>
      <c r="HP119" s="20"/>
      <c r="HQ119" s="20"/>
      <c r="HR119" s="20"/>
      <c r="HS119" s="20"/>
      <c r="HT119" s="20"/>
      <c r="HU119" s="20"/>
      <c r="HV119" s="20"/>
      <c r="HW119" s="20"/>
      <c r="HX119" s="20"/>
      <c r="HY119" s="20"/>
      <c r="HZ119" s="20"/>
      <c r="IA119" s="20"/>
      <c r="IB119" s="20"/>
      <c r="IC119" s="20"/>
      <c r="ID119" s="20"/>
      <c r="IE119" s="20"/>
      <c r="IF119" s="20"/>
      <c r="IG119" s="20"/>
      <c r="IH119" s="20"/>
      <c r="II119" s="20"/>
      <c r="IJ119" s="20"/>
      <c r="IK119" s="20"/>
      <c r="IL119" s="20"/>
      <c r="IM119" s="20"/>
      <c r="IN119" s="20"/>
      <c r="IO119" s="20"/>
      <c r="IP119" s="20"/>
      <c r="IQ119" s="20"/>
      <c r="IR119" s="20"/>
      <c r="IS119" s="20"/>
      <c r="IT119" s="20"/>
      <c r="IU119" s="20"/>
      <c r="IV119" s="20"/>
      <c r="IW119" s="20"/>
      <c r="IX119" s="20"/>
      <c r="IY119" s="20"/>
      <c r="IZ119" s="20"/>
      <c r="JA119" s="20"/>
      <c r="JB119" s="20"/>
      <c r="JC119" s="20"/>
      <c r="JD119" s="20"/>
      <c r="JE119" s="20"/>
      <c r="JF119" s="20"/>
      <c r="JG119" s="20"/>
      <c r="JH119" s="20"/>
      <c r="JI119" s="20"/>
      <c r="JJ119" s="20"/>
      <c r="JK119" s="20"/>
      <c r="JL119" s="20"/>
      <c r="JM119" s="20"/>
      <c r="JN119" s="20"/>
      <c r="JO119" s="20"/>
      <c r="JP119" s="20"/>
      <c r="JQ119" s="20"/>
      <c r="JR119" s="20"/>
      <c r="JS119" s="20"/>
      <c r="JT119" s="20"/>
      <c r="JU119" s="20"/>
      <c r="JV119" s="20"/>
      <c r="JW119" s="20"/>
      <c r="JX119" s="20"/>
      <c r="JY119" s="20"/>
      <c r="JZ119" s="20"/>
      <c r="KA119" s="20"/>
      <c r="KB119" s="20"/>
      <c r="KC119" s="20"/>
      <c r="KD119" s="20"/>
      <c r="KE119" s="20"/>
      <c r="KF119" s="20"/>
      <c r="KG119" s="20"/>
      <c r="KH119" s="20"/>
      <c r="KI119" s="20"/>
      <c r="KJ119" s="20"/>
      <c r="KK119" s="20"/>
    </row>
    <row r="120" spans="1:297" x14ac:dyDescent="0.2">
      <c r="A120" s="20"/>
      <c r="B120" s="20"/>
      <c r="C120" s="20"/>
      <c r="D120" s="20"/>
      <c r="E120" s="20"/>
      <c r="F120" s="20"/>
      <c r="G120" s="20"/>
      <c r="H120" s="20"/>
      <c r="I120" s="20"/>
      <c r="J120" s="20"/>
      <c r="K120" s="20"/>
      <c r="L120" s="20"/>
      <c r="M120" s="20"/>
      <c r="N120" s="148"/>
      <c r="O120" s="20"/>
      <c r="P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c r="CJ120" s="20"/>
      <c r="CK120" s="20"/>
      <c r="CL120" s="20"/>
      <c r="CM120" s="20"/>
      <c r="CN120" s="20"/>
      <c r="CO120" s="20"/>
      <c r="CP120" s="20"/>
      <c r="CQ120" s="20"/>
      <c r="CR120" s="20"/>
      <c r="CS120" s="20"/>
      <c r="CT120" s="20"/>
      <c r="CU120" s="20"/>
      <c r="CV120" s="20"/>
      <c r="CW120" s="20"/>
      <c r="CX120" s="20"/>
      <c r="CY120" s="20"/>
      <c r="CZ120" s="20"/>
      <c r="DA120" s="20"/>
      <c r="DB120" s="20"/>
      <c r="DC120" s="20"/>
      <c r="DD120" s="20"/>
      <c r="DE120" s="20"/>
      <c r="DF120" s="20"/>
      <c r="DG120" s="20"/>
      <c r="DH120" s="20"/>
      <c r="DI120" s="20"/>
      <c r="DJ120" s="20"/>
      <c r="DK120" s="20"/>
      <c r="DL120" s="20"/>
      <c r="DM120" s="20"/>
      <c r="DN120" s="20"/>
      <c r="DO120" s="20"/>
      <c r="DP120" s="20"/>
      <c r="DQ120" s="20"/>
      <c r="DR120" s="20"/>
      <c r="DS120" s="20"/>
      <c r="DT120" s="20"/>
      <c r="DU120" s="20"/>
      <c r="DV120" s="20"/>
      <c r="DW120" s="20"/>
      <c r="DX120" s="20"/>
      <c r="DY120" s="20"/>
      <c r="DZ120" s="20"/>
      <c r="EA120" s="20"/>
      <c r="EB120" s="20"/>
      <c r="EC120" s="20"/>
      <c r="ED120" s="20"/>
      <c r="EE120" s="20"/>
      <c r="EF120" s="20"/>
      <c r="EG120" s="20"/>
      <c r="EH120" s="20"/>
      <c r="EI120" s="20"/>
      <c r="EJ120" s="20"/>
      <c r="EK120" s="20"/>
      <c r="EL120" s="20"/>
      <c r="EM120" s="20"/>
      <c r="EN120" s="20"/>
      <c r="EO120" s="20"/>
      <c r="EP120" s="20"/>
      <c r="EQ120" s="20"/>
      <c r="ER120" s="20"/>
      <c r="ES120" s="20"/>
      <c r="ET120" s="20"/>
      <c r="EU120" s="20"/>
      <c r="EV120" s="20"/>
      <c r="EW120" s="20"/>
      <c r="EX120" s="20"/>
      <c r="EY120" s="20"/>
      <c r="EZ120" s="20"/>
      <c r="FA120" s="20"/>
      <c r="FB120" s="20"/>
      <c r="FC120" s="20"/>
      <c r="FD120" s="20"/>
      <c r="FE120" s="20"/>
      <c r="FF120" s="20"/>
      <c r="FG120" s="20"/>
      <c r="FH120" s="20"/>
      <c r="FI120" s="20"/>
      <c r="FJ120" s="20"/>
      <c r="FK120" s="20"/>
      <c r="FL120" s="20"/>
      <c r="FM120" s="20"/>
      <c r="FN120" s="20"/>
      <c r="FO120" s="20"/>
      <c r="FP120" s="20"/>
      <c r="FQ120" s="20"/>
      <c r="FR120" s="20"/>
      <c r="FS120" s="20"/>
      <c r="FT120" s="20"/>
      <c r="FU120" s="20"/>
      <c r="FV120" s="20"/>
      <c r="FW120" s="20"/>
      <c r="FX120" s="20"/>
      <c r="FY120" s="20"/>
      <c r="FZ120" s="20"/>
      <c r="GA120" s="20"/>
      <c r="GB120" s="20"/>
      <c r="GC120" s="20"/>
      <c r="GD120" s="20"/>
      <c r="GE120" s="20"/>
      <c r="GF120" s="20"/>
      <c r="GG120" s="20"/>
      <c r="GH120" s="20"/>
      <c r="GI120" s="20"/>
      <c r="GJ120" s="20"/>
      <c r="GK120" s="20"/>
      <c r="GL120" s="20"/>
      <c r="GM120" s="20"/>
      <c r="GN120" s="20"/>
      <c r="GO120" s="20"/>
      <c r="GP120" s="20"/>
      <c r="GQ120" s="20"/>
      <c r="GR120" s="20"/>
      <c r="GS120" s="20"/>
      <c r="GT120" s="20"/>
      <c r="GU120" s="20"/>
      <c r="GV120" s="20"/>
      <c r="GW120" s="20"/>
      <c r="GX120" s="20"/>
      <c r="GY120" s="20"/>
      <c r="GZ120" s="20"/>
      <c r="HA120" s="20"/>
      <c r="HB120" s="20"/>
      <c r="HC120" s="20"/>
      <c r="HD120" s="20"/>
      <c r="HE120" s="20"/>
      <c r="HF120" s="20"/>
      <c r="HG120" s="20"/>
      <c r="HH120" s="20"/>
      <c r="HI120" s="20"/>
      <c r="HJ120" s="20"/>
      <c r="HK120" s="20"/>
      <c r="HL120" s="20"/>
      <c r="HM120" s="20"/>
      <c r="HN120" s="20"/>
      <c r="HO120" s="20"/>
      <c r="HP120" s="20"/>
      <c r="HQ120" s="20"/>
      <c r="HR120" s="20"/>
      <c r="HS120" s="20"/>
      <c r="HT120" s="20"/>
      <c r="HU120" s="20"/>
      <c r="HV120" s="20"/>
      <c r="HW120" s="20"/>
      <c r="HX120" s="20"/>
      <c r="HY120" s="20"/>
      <c r="HZ120" s="20"/>
      <c r="IA120" s="20"/>
      <c r="IB120" s="20"/>
      <c r="IC120" s="20"/>
      <c r="ID120" s="20"/>
      <c r="IE120" s="20"/>
      <c r="IF120" s="20"/>
      <c r="IG120" s="20"/>
      <c r="IH120" s="20"/>
      <c r="II120" s="20"/>
      <c r="IJ120" s="20"/>
      <c r="IK120" s="20"/>
      <c r="IL120" s="20"/>
      <c r="IM120" s="20"/>
      <c r="IN120" s="20"/>
      <c r="IO120" s="20"/>
      <c r="IP120" s="20"/>
      <c r="IQ120" s="20"/>
      <c r="IR120" s="20"/>
      <c r="IS120" s="20"/>
      <c r="IT120" s="20"/>
      <c r="IU120" s="20"/>
      <c r="IV120" s="20"/>
      <c r="IW120" s="20"/>
      <c r="IX120" s="20"/>
      <c r="IY120" s="20"/>
      <c r="IZ120" s="20"/>
      <c r="JA120" s="20"/>
      <c r="JB120" s="20"/>
      <c r="JC120" s="20"/>
      <c r="JD120" s="20"/>
      <c r="JE120" s="20"/>
      <c r="JF120" s="20"/>
      <c r="JG120" s="20"/>
      <c r="JH120" s="20"/>
      <c r="JI120" s="20"/>
      <c r="JJ120" s="20"/>
      <c r="JK120" s="20"/>
      <c r="JL120" s="20"/>
      <c r="JM120" s="20"/>
      <c r="JN120" s="20"/>
      <c r="JO120" s="20"/>
      <c r="JP120" s="20"/>
      <c r="JQ120" s="20"/>
      <c r="JR120" s="20"/>
      <c r="JS120" s="20"/>
      <c r="JT120" s="20"/>
      <c r="JU120" s="20"/>
      <c r="JV120" s="20"/>
      <c r="JW120" s="20"/>
      <c r="JX120" s="20"/>
      <c r="JY120" s="20"/>
      <c r="JZ120" s="20"/>
      <c r="KA120" s="20"/>
      <c r="KB120" s="20"/>
      <c r="KC120" s="20"/>
      <c r="KD120" s="20"/>
      <c r="KE120" s="20"/>
      <c r="KF120" s="20"/>
      <c r="KG120" s="20"/>
      <c r="KH120" s="20"/>
      <c r="KI120" s="20"/>
      <c r="KJ120" s="20"/>
      <c r="KK120" s="20"/>
    </row>
    <row r="121" spans="1:297" x14ac:dyDescent="0.2">
      <c r="A121" s="20"/>
      <c r="B121" s="20"/>
      <c r="C121" s="20"/>
      <c r="D121" s="20"/>
      <c r="E121" s="20"/>
      <c r="F121" s="20"/>
      <c r="G121" s="20"/>
      <c r="H121" s="20"/>
      <c r="I121" s="20"/>
      <c r="J121" s="20"/>
      <c r="K121" s="20"/>
      <c r="L121" s="20"/>
      <c r="M121" s="20"/>
      <c r="N121" s="148"/>
      <c r="O121" s="20"/>
      <c r="P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c r="CL121" s="20"/>
      <c r="CM121" s="20"/>
      <c r="CN121" s="20"/>
      <c r="CO121" s="20"/>
      <c r="CP121" s="20"/>
      <c r="CQ121" s="20"/>
      <c r="CR121" s="20"/>
      <c r="CS121" s="20"/>
      <c r="CT121" s="20"/>
      <c r="CU121" s="20"/>
      <c r="CV121" s="20"/>
      <c r="CW121" s="20"/>
      <c r="CX121" s="20"/>
      <c r="CY121" s="20"/>
      <c r="CZ121" s="20"/>
      <c r="DA121" s="20"/>
      <c r="DB121" s="20"/>
      <c r="DC121" s="20"/>
      <c r="DD121" s="20"/>
      <c r="DE121" s="20"/>
      <c r="DF121" s="20"/>
      <c r="DG121" s="20"/>
      <c r="DH121" s="20"/>
      <c r="DI121" s="20"/>
      <c r="DJ121" s="20"/>
      <c r="DK121" s="20"/>
      <c r="DL121" s="20"/>
      <c r="DM121" s="20"/>
      <c r="DN121" s="20"/>
      <c r="DO121" s="20"/>
      <c r="DP121" s="20"/>
      <c r="DQ121" s="20"/>
      <c r="DR121" s="20"/>
      <c r="DS121" s="20"/>
      <c r="DT121" s="20"/>
      <c r="DU121" s="20"/>
      <c r="DV121" s="20"/>
      <c r="DW121" s="20"/>
      <c r="DX121" s="20"/>
      <c r="DY121" s="20"/>
      <c r="DZ121" s="20"/>
      <c r="EA121" s="20"/>
      <c r="EB121" s="20"/>
      <c r="EC121" s="20"/>
      <c r="ED121" s="20"/>
      <c r="EE121" s="20"/>
      <c r="EF121" s="20"/>
      <c r="EG121" s="20"/>
      <c r="EH121" s="20"/>
      <c r="EI121" s="20"/>
      <c r="EJ121" s="20"/>
      <c r="EK121" s="20"/>
      <c r="EL121" s="20"/>
      <c r="EM121" s="20"/>
      <c r="EN121" s="20"/>
      <c r="EO121" s="20"/>
      <c r="EP121" s="20"/>
      <c r="EQ121" s="20"/>
      <c r="ER121" s="20"/>
      <c r="ES121" s="20"/>
      <c r="ET121" s="20"/>
      <c r="EU121" s="20"/>
      <c r="EV121" s="20"/>
      <c r="EW121" s="20"/>
      <c r="EX121" s="20"/>
      <c r="EY121" s="20"/>
      <c r="EZ121" s="20"/>
      <c r="FA121" s="20"/>
      <c r="FB121" s="20"/>
      <c r="FC121" s="20"/>
      <c r="FD121" s="20"/>
      <c r="FE121" s="20"/>
      <c r="FF121" s="20"/>
      <c r="FG121" s="20"/>
      <c r="FH121" s="20"/>
      <c r="FI121" s="20"/>
      <c r="FJ121" s="20"/>
      <c r="FK121" s="20"/>
      <c r="FL121" s="20"/>
      <c r="FM121" s="20"/>
      <c r="FN121" s="20"/>
      <c r="FO121" s="20"/>
      <c r="FP121" s="20"/>
      <c r="FQ121" s="20"/>
      <c r="FR121" s="20"/>
      <c r="FS121" s="20"/>
      <c r="FT121" s="20"/>
      <c r="FU121" s="20"/>
      <c r="FV121" s="20"/>
      <c r="FW121" s="20"/>
      <c r="FX121" s="20"/>
      <c r="FY121" s="20"/>
      <c r="FZ121" s="20"/>
      <c r="GA121" s="20"/>
      <c r="GB121" s="20"/>
      <c r="GC121" s="20"/>
      <c r="GD121" s="20"/>
      <c r="GE121" s="20"/>
      <c r="GF121" s="20"/>
      <c r="GG121" s="20"/>
      <c r="GH121" s="20"/>
      <c r="GI121" s="20"/>
      <c r="GJ121" s="20"/>
      <c r="GK121" s="20"/>
      <c r="GL121" s="20"/>
      <c r="GM121" s="20"/>
      <c r="GN121" s="20"/>
      <c r="GO121" s="20"/>
      <c r="GP121" s="20"/>
      <c r="GQ121" s="20"/>
      <c r="GR121" s="20"/>
      <c r="GS121" s="20"/>
      <c r="GT121" s="20"/>
      <c r="GU121" s="20"/>
      <c r="GV121" s="20"/>
      <c r="GW121" s="20"/>
      <c r="GX121" s="20"/>
      <c r="GY121" s="20"/>
      <c r="GZ121" s="20"/>
      <c r="HA121" s="20"/>
      <c r="HB121" s="20"/>
      <c r="HC121" s="20"/>
      <c r="HD121" s="20"/>
      <c r="HE121" s="20"/>
      <c r="HF121" s="20"/>
      <c r="HG121" s="20"/>
      <c r="HH121" s="20"/>
      <c r="HI121" s="20"/>
      <c r="HJ121" s="20"/>
      <c r="HK121" s="20"/>
      <c r="HL121" s="20"/>
      <c r="HM121" s="20"/>
      <c r="HN121" s="20"/>
      <c r="HO121" s="20"/>
      <c r="HP121" s="20"/>
      <c r="HQ121" s="20"/>
      <c r="HR121" s="20"/>
      <c r="HS121" s="20"/>
      <c r="HT121" s="20"/>
      <c r="HU121" s="20"/>
      <c r="HV121" s="20"/>
      <c r="HW121" s="20"/>
      <c r="HX121" s="20"/>
      <c r="HY121" s="20"/>
      <c r="HZ121" s="20"/>
      <c r="IA121" s="20"/>
      <c r="IB121" s="20"/>
      <c r="IC121" s="20"/>
      <c r="ID121" s="20"/>
      <c r="IE121" s="20"/>
      <c r="IF121" s="20"/>
      <c r="IG121" s="20"/>
      <c r="IH121" s="20"/>
      <c r="II121" s="20"/>
      <c r="IJ121" s="20"/>
      <c r="IK121" s="20"/>
      <c r="IL121" s="20"/>
      <c r="IM121" s="20"/>
      <c r="IN121" s="20"/>
      <c r="IO121" s="20"/>
      <c r="IP121" s="20"/>
      <c r="IQ121" s="20"/>
      <c r="IR121" s="20"/>
      <c r="IS121" s="20"/>
      <c r="IT121" s="20"/>
      <c r="IU121" s="20"/>
      <c r="IV121" s="20"/>
      <c r="IW121" s="20"/>
      <c r="IX121" s="20"/>
      <c r="IY121" s="20"/>
      <c r="IZ121" s="20"/>
      <c r="JA121" s="20"/>
      <c r="JB121" s="20"/>
      <c r="JC121" s="20"/>
      <c r="JD121" s="20"/>
      <c r="JE121" s="20"/>
      <c r="JF121" s="20"/>
      <c r="JG121" s="20"/>
      <c r="JH121" s="20"/>
      <c r="JI121" s="20"/>
      <c r="JJ121" s="20"/>
      <c r="JK121" s="20"/>
      <c r="JL121" s="20"/>
      <c r="JM121" s="20"/>
      <c r="JN121" s="20"/>
      <c r="JO121" s="20"/>
      <c r="JP121" s="20"/>
      <c r="JQ121" s="20"/>
      <c r="JR121" s="20"/>
      <c r="JS121" s="20"/>
      <c r="JT121" s="20"/>
      <c r="JU121" s="20"/>
      <c r="JV121" s="20"/>
      <c r="JW121" s="20"/>
      <c r="JX121" s="20"/>
      <c r="JY121" s="20"/>
      <c r="JZ121" s="20"/>
      <c r="KA121" s="20"/>
      <c r="KB121" s="20"/>
      <c r="KC121" s="20"/>
      <c r="KD121" s="20"/>
      <c r="KE121" s="20"/>
      <c r="KF121" s="20"/>
      <c r="KG121" s="20"/>
      <c r="KH121" s="20"/>
      <c r="KI121" s="20"/>
      <c r="KJ121" s="20"/>
      <c r="KK121" s="20"/>
    </row>
    <row r="122" spans="1:297" x14ac:dyDescent="0.2">
      <c r="A122" s="20"/>
      <c r="B122" s="20"/>
      <c r="C122" s="20"/>
      <c r="D122" s="20"/>
      <c r="E122" s="20"/>
      <c r="F122" s="20"/>
      <c r="G122" s="20"/>
      <c r="H122" s="20"/>
      <c r="I122" s="20"/>
      <c r="J122" s="20"/>
      <c r="K122" s="20"/>
      <c r="L122" s="20"/>
      <c r="M122" s="20"/>
      <c r="N122" s="148"/>
      <c r="O122" s="20"/>
      <c r="P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c r="DA122" s="20"/>
      <c r="DB122" s="20"/>
      <c r="DC122" s="20"/>
      <c r="DD122" s="20"/>
      <c r="DE122" s="20"/>
      <c r="DF122" s="20"/>
      <c r="DG122" s="20"/>
      <c r="DH122" s="20"/>
      <c r="DI122" s="20"/>
      <c r="DJ122" s="20"/>
      <c r="DK122" s="20"/>
      <c r="DL122" s="20"/>
      <c r="DM122" s="20"/>
      <c r="DN122" s="20"/>
      <c r="DO122" s="20"/>
      <c r="DP122" s="20"/>
      <c r="DQ122" s="20"/>
      <c r="DR122" s="20"/>
      <c r="DS122" s="20"/>
      <c r="DT122" s="20"/>
      <c r="DU122" s="20"/>
      <c r="DV122" s="20"/>
      <c r="DW122" s="20"/>
      <c r="DX122" s="20"/>
      <c r="DY122" s="20"/>
      <c r="DZ122" s="20"/>
      <c r="EA122" s="20"/>
      <c r="EB122" s="20"/>
      <c r="EC122" s="20"/>
      <c r="ED122" s="20"/>
      <c r="EE122" s="20"/>
      <c r="EF122" s="20"/>
      <c r="EG122" s="20"/>
      <c r="EH122" s="20"/>
      <c r="EI122" s="20"/>
      <c r="EJ122" s="20"/>
      <c r="EK122" s="20"/>
      <c r="EL122" s="20"/>
      <c r="EM122" s="20"/>
      <c r="EN122" s="20"/>
      <c r="EO122" s="20"/>
      <c r="EP122" s="20"/>
      <c r="EQ122" s="20"/>
      <c r="ER122" s="20"/>
      <c r="ES122" s="20"/>
      <c r="ET122" s="20"/>
      <c r="EU122" s="20"/>
      <c r="EV122" s="20"/>
      <c r="EW122" s="20"/>
      <c r="EX122" s="20"/>
      <c r="EY122" s="20"/>
      <c r="EZ122" s="20"/>
      <c r="FA122" s="20"/>
      <c r="FB122" s="20"/>
      <c r="FC122" s="20"/>
      <c r="FD122" s="20"/>
      <c r="FE122" s="20"/>
      <c r="FF122" s="20"/>
      <c r="FG122" s="20"/>
      <c r="FH122" s="20"/>
      <c r="FI122" s="20"/>
      <c r="FJ122" s="20"/>
      <c r="FK122" s="20"/>
      <c r="FL122" s="20"/>
      <c r="FM122" s="20"/>
      <c r="FN122" s="20"/>
      <c r="FO122" s="20"/>
      <c r="FP122" s="20"/>
      <c r="FQ122" s="20"/>
      <c r="FR122" s="20"/>
      <c r="FS122" s="20"/>
      <c r="FT122" s="20"/>
      <c r="FU122" s="20"/>
      <c r="FV122" s="20"/>
      <c r="FW122" s="20"/>
      <c r="FX122" s="20"/>
      <c r="FY122" s="20"/>
      <c r="FZ122" s="20"/>
      <c r="GA122" s="20"/>
      <c r="GB122" s="20"/>
      <c r="GC122" s="20"/>
      <c r="GD122" s="20"/>
      <c r="GE122" s="20"/>
      <c r="GF122" s="20"/>
      <c r="GG122" s="20"/>
      <c r="GH122" s="20"/>
      <c r="GI122" s="20"/>
      <c r="GJ122" s="20"/>
      <c r="GK122" s="20"/>
      <c r="GL122" s="20"/>
      <c r="GM122" s="20"/>
      <c r="GN122" s="20"/>
      <c r="GO122" s="20"/>
      <c r="GP122" s="20"/>
      <c r="GQ122" s="20"/>
      <c r="GR122" s="20"/>
      <c r="GS122" s="20"/>
      <c r="GT122" s="20"/>
      <c r="GU122" s="20"/>
      <c r="GV122" s="20"/>
      <c r="GW122" s="20"/>
      <c r="GX122" s="20"/>
      <c r="GY122" s="20"/>
      <c r="GZ122" s="20"/>
      <c r="HA122" s="20"/>
      <c r="HB122" s="20"/>
      <c r="HC122" s="20"/>
      <c r="HD122" s="20"/>
      <c r="HE122" s="20"/>
      <c r="HF122" s="20"/>
      <c r="HG122" s="20"/>
      <c r="HH122" s="20"/>
      <c r="HI122" s="20"/>
      <c r="HJ122" s="20"/>
      <c r="HK122" s="20"/>
      <c r="HL122" s="20"/>
      <c r="HM122" s="20"/>
      <c r="HN122" s="20"/>
      <c r="HO122" s="20"/>
      <c r="HP122" s="20"/>
      <c r="HQ122" s="20"/>
      <c r="HR122" s="20"/>
      <c r="HS122" s="20"/>
      <c r="HT122" s="20"/>
      <c r="HU122" s="20"/>
      <c r="HV122" s="20"/>
      <c r="HW122" s="20"/>
      <c r="HX122" s="20"/>
      <c r="HY122" s="20"/>
      <c r="HZ122" s="20"/>
      <c r="IA122" s="20"/>
      <c r="IB122" s="20"/>
      <c r="IC122" s="20"/>
      <c r="ID122" s="20"/>
      <c r="IE122" s="20"/>
      <c r="IF122" s="20"/>
      <c r="IG122" s="20"/>
      <c r="IH122" s="20"/>
      <c r="II122" s="20"/>
      <c r="IJ122" s="20"/>
      <c r="IK122" s="20"/>
      <c r="IL122" s="20"/>
      <c r="IM122" s="20"/>
      <c r="IN122" s="20"/>
      <c r="IO122" s="20"/>
      <c r="IP122" s="20"/>
      <c r="IQ122" s="20"/>
      <c r="IR122" s="20"/>
      <c r="IS122" s="20"/>
      <c r="IT122" s="20"/>
      <c r="IU122" s="20"/>
      <c r="IV122" s="20"/>
      <c r="IW122" s="20"/>
      <c r="IX122" s="20"/>
      <c r="IY122" s="20"/>
      <c r="IZ122" s="20"/>
      <c r="JA122" s="20"/>
      <c r="JB122" s="20"/>
      <c r="JC122" s="20"/>
      <c r="JD122" s="20"/>
      <c r="JE122" s="20"/>
      <c r="JF122" s="20"/>
      <c r="JG122" s="20"/>
      <c r="JH122" s="20"/>
      <c r="JI122" s="20"/>
      <c r="JJ122" s="20"/>
      <c r="JK122" s="20"/>
      <c r="JL122" s="20"/>
      <c r="JM122" s="20"/>
      <c r="JN122" s="20"/>
      <c r="JO122" s="20"/>
      <c r="JP122" s="20"/>
      <c r="JQ122" s="20"/>
      <c r="JR122" s="20"/>
      <c r="JS122" s="20"/>
      <c r="JT122" s="20"/>
      <c r="JU122" s="20"/>
      <c r="JV122" s="20"/>
      <c r="JW122" s="20"/>
      <c r="JX122" s="20"/>
      <c r="JY122" s="20"/>
      <c r="JZ122" s="20"/>
      <c r="KA122" s="20"/>
      <c r="KB122" s="20"/>
      <c r="KC122" s="20"/>
      <c r="KD122" s="20"/>
      <c r="KE122" s="20"/>
      <c r="KF122" s="20"/>
      <c r="KG122" s="20"/>
      <c r="KH122" s="20"/>
      <c r="KI122" s="20"/>
      <c r="KJ122" s="20"/>
      <c r="KK122" s="20"/>
    </row>
    <row r="123" spans="1:297" x14ac:dyDescent="0.2">
      <c r="A123" s="20"/>
      <c r="B123" s="20"/>
      <c r="C123" s="20"/>
      <c r="D123" s="20"/>
      <c r="E123" s="20"/>
      <c r="F123" s="20"/>
      <c r="G123" s="20"/>
      <c r="H123" s="20"/>
      <c r="I123" s="20"/>
      <c r="J123" s="20"/>
      <c r="K123" s="20"/>
      <c r="L123" s="20"/>
      <c r="M123" s="20"/>
      <c r="N123" s="148"/>
      <c r="O123" s="20"/>
      <c r="P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c r="CL123" s="20"/>
      <c r="CM123" s="20"/>
      <c r="CN123" s="20"/>
      <c r="CO123" s="20"/>
      <c r="CP123" s="20"/>
      <c r="CQ123" s="20"/>
      <c r="CR123" s="20"/>
      <c r="CS123" s="20"/>
      <c r="CT123" s="20"/>
      <c r="CU123" s="20"/>
      <c r="CV123" s="20"/>
      <c r="CW123" s="20"/>
      <c r="CX123" s="20"/>
      <c r="CY123" s="20"/>
      <c r="CZ123" s="20"/>
      <c r="DA123" s="20"/>
      <c r="DB123" s="20"/>
      <c r="DC123" s="20"/>
      <c r="DD123" s="20"/>
      <c r="DE123" s="20"/>
      <c r="DF123" s="20"/>
      <c r="DG123" s="20"/>
      <c r="DH123" s="20"/>
      <c r="DI123" s="20"/>
      <c r="DJ123" s="20"/>
      <c r="DK123" s="20"/>
      <c r="DL123" s="20"/>
      <c r="DM123" s="20"/>
      <c r="DN123" s="20"/>
      <c r="DO123" s="20"/>
      <c r="DP123" s="20"/>
      <c r="DQ123" s="20"/>
      <c r="DR123" s="20"/>
      <c r="DS123" s="20"/>
      <c r="DT123" s="20"/>
      <c r="DU123" s="20"/>
      <c r="DV123" s="20"/>
      <c r="DW123" s="20"/>
      <c r="DX123" s="20"/>
      <c r="DY123" s="20"/>
      <c r="DZ123" s="20"/>
      <c r="EA123" s="20"/>
      <c r="EB123" s="20"/>
      <c r="EC123" s="20"/>
      <c r="ED123" s="20"/>
      <c r="EE123" s="20"/>
      <c r="EF123" s="20"/>
      <c r="EG123" s="20"/>
      <c r="EH123" s="20"/>
      <c r="EI123" s="20"/>
      <c r="EJ123" s="20"/>
      <c r="EK123" s="20"/>
      <c r="EL123" s="20"/>
      <c r="EM123" s="20"/>
      <c r="EN123" s="20"/>
      <c r="EO123" s="20"/>
      <c r="EP123" s="20"/>
      <c r="EQ123" s="20"/>
      <c r="ER123" s="20"/>
      <c r="ES123" s="20"/>
      <c r="ET123" s="20"/>
      <c r="EU123" s="20"/>
      <c r="EV123" s="20"/>
      <c r="EW123" s="20"/>
      <c r="EX123" s="20"/>
      <c r="EY123" s="20"/>
      <c r="EZ123" s="20"/>
      <c r="FA123" s="20"/>
      <c r="FB123" s="20"/>
      <c r="FC123" s="20"/>
      <c r="FD123" s="20"/>
      <c r="FE123" s="20"/>
      <c r="FF123" s="20"/>
      <c r="FG123" s="20"/>
      <c r="FH123" s="20"/>
      <c r="FI123" s="20"/>
      <c r="FJ123" s="20"/>
      <c r="FK123" s="20"/>
      <c r="FL123" s="20"/>
      <c r="FM123" s="20"/>
      <c r="FN123" s="20"/>
      <c r="FO123" s="20"/>
      <c r="FP123" s="20"/>
      <c r="FQ123" s="20"/>
      <c r="FR123" s="20"/>
      <c r="FS123" s="20"/>
      <c r="FT123" s="20"/>
      <c r="FU123" s="20"/>
      <c r="FV123" s="20"/>
      <c r="FW123" s="20"/>
      <c r="FX123" s="20"/>
      <c r="FY123" s="20"/>
      <c r="FZ123" s="20"/>
      <c r="GA123" s="20"/>
      <c r="GB123" s="20"/>
      <c r="GC123" s="20"/>
      <c r="GD123" s="20"/>
      <c r="GE123" s="20"/>
      <c r="GF123" s="20"/>
      <c r="GG123" s="20"/>
      <c r="GH123" s="20"/>
      <c r="GI123" s="20"/>
      <c r="GJ123" s="20"/>
      <c r="GK123" s="20"/>
      <c r="GL123" s="20"/>
      <c r="GM123" s="20"/>
      <c r="GN123" s="20"/>
      <c r="GO123" s="20"/>
      <c r="GP123" s="20"/>
      <c r="GQ123" s="20"/>
      <c r="GR123" s="20"/>
      <c r="GS123" s="20"/>
      <c r="GT123" s="20"/>
      <c r="GU123" s="20"/>
      <c r="GV123" s="20"/>
      <c r="GW123" s="20"/>
      <c r="GX123" s="20"/>
      <c r="GY123" s="20"/>
      <c r="GZ123" s="20"/>
      <c r="HA123" s="20"/>
      <c r="HB123" s="20"/>
      <c r="HC123" s="20"/>
      <c r="HD123" s="20"/>
      <c r="HE123" s="20"/>
      <c r="HF123" s="20"/>
      <c r="HG123" s="20"/>
      <c r="HH123" s="20"/>
      <c r="HI123" s="20"/>
      <c r="HJ123" s="20"/>
      <c r="HK123" s="20"/>
      <c r="HL123" s="20"/>
      <c r="HM123" s="20"/>
      <c r="HN123" s="20"/>
      <c r="HO123" s="20"/>
      <c r="HP123" s="20"/>
      <c r="HQ123" s="20"/>
      <c r="HR123" s="20"/>
      <c r="HS123" s="20"/>
      <c r="HT123" s="20"/>
      <c r="HU123" s="20"/>
      <c r="HV123" s="20"/>
      <c r="HW123" s="20"/>
      <c r="HX123" s="20"/>
      <c r="HY123" s="20"/>
      <c r="HZ123" s="20"/>
      <c r="IA123" s="20"/>
      <c r="IB123" s="20"/>
      <c r="IC123" s="20"/>
      <c r="ID123" s="20"/>
      <c r="IE123" s="20"/>
      <c r="IF123" s="20"/>
      <c r="IG123" s="20"/>
      <c r="IH123" s="20"/>
      <c r="II123" s="20"/>
      <c r="IJ123" s="20"/>
      <c r="IK123" s="20"/>
      <c r="IL123" s="20"/>
      <c r="IM123" s="20"/>
      <c r="IN123" s="20"/>
      <c r="IO123" s="20"/>
      <c r="IP123" s="20"/>
      <c r="IQ123" s="20"/>
      <c r="IR123" s="20"/>
      <c r="IS123" s="20"/>
      <c r="IT123" s="20"/>
      <c r="IU123" s="20"/>
      <c r="IV123" s="20"/>
      <c r="IW123" s="20"/>
      <c r="IX123" s="20"/>
      <c r="IY123" s="20"/>
      <c r="IZ123" s="20"/>
      <c r="JA123" s="20"/>
      <c r="JB123" s="20"/>
      <c r="JC123" s="20"/>
      <c r="JD123" s="20"/>
      <c r="JE123" s="20"/>
      <c r="JF123" s="20"/>
      <c r="JG123" s="20"/>
      <c r="JH123" s="20"/>
      <c r="JI123" s="20"/>
      <c r="JJ123" s="20"/>
      <c r="JK123" s="20"/>
      <c r="JL123" s="20"/>
      <c r="JM123" s="20"/>
      <c r="JN123" s="20"/>
      <c r="JO123" s="20"/>
      <c r="JP123" s="20"/>
      <c r="JQ123" s="20"/>
      <c r="JR123" s="20"/>
      <c r="JS123" s="20"/>
      <c r="JT123" s="20"/>
      <c r="JU123" s="20"/>
      <c r="JV123" s="20"/>
      <c r="JW123" s="20"/>
      <c r="JX123" s="20"/>
      <c r="JY123" s="20"/>
      <c r="JZ123" s="20"/>
      <c r="KA123" s="20"/>
      <c r="KB123" s="20"/>
      <c r="KC123" s="20"/>
      <c r="KD123" s="20"/>
      <c r="KE123" s="20"/>
      <c r="KF123" s="20"/>
      <c r="KG123" s="20"/>
      <c r="KH123" s="20"/>
      <c r="KI123" s="20"/>
      <c r="KJ123" s="20"/>
      <c r="KK123" s="20"/>
    </row>
    <row r="124" spans="1:297" x14ac:dyDescent="0.2">
      <c r="A124" s="20"/>
      <c r="B124" s="20"/>
      <c r="C124" s="20"/>
      <c r="D124" s="20"/>
      <c r="E124" s="20"/>
      <c r="F124" s="20"/>
      <c r="G124" s="20"/>
      <c r="H124" s="20"/>
      <c r="I124" s="20"/>
      <c r="J124" s="20"/>
      <c r="K124" s="20"/>
      <c r="L124" s="20"/>
      <c r="M124" s="20"/>
      <c r="N124" s="148"/>
      <c r="O124" s="20"/>
      <c r="P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c r="CL124" s="20"/>
      <c r="CM124" s="20"/>
      <c r="CN124" s="20"/>
      <c r="CO124" s="20"/>
      <c r="CP124" s="20"/>
      <c r="CQ124" s="20"/>
      <c r="CR124" s="20"/>
      <c r="CS124" s="20"/>
      <c r="CT124" s="20"/>
      <c r="CU124" s="20"/>
      <c r="CV124" s="20"/>
      <c r="CW124" s="20"/>
      <c r="CX124" s="20"/>
      <c r="CY124" s="20"/>
      <c r="CZ124" s="20"/>
      <c r="DA124" s="20"/>
      <c r="DB124" s="20"/>
      <c r="DC124" s="20"/>
      <c r="DD124" s="20"/>
      <c r="DE124" s="20"/>
      <c r="DF124" s="20"/>
      <c r="DG124" s="20"/>
      <c r="DH124" s="20"/>
      <c r="DI124" s="20"/>
      <c r="DJ124" s="20"/>
      <c r="DK124" s="20"/>
      <c r="DL124" s="20"/>
      <c r="DM124" s="20"/>
      <c r="DN124" s="20"/>
      <c r="DO124" s="20"/>
      <c r="DP124" s="20"/>
      <c r="DQ124" s="20"/>
      <c r="DR124" s="20"/>
      <c r="DS124" s="20"/>
      <c r="DT124" s="20"/>
      <c r="DU124" s="20"/>
      <c r="DV124" s="20"/>
      <c r="DW124" s="20"/>
      <c r="DX124" s="20"/>
      <c r="DY124" s="20"/>
      <c r="DZ124" s="20"/>
      <c r="EA124" s="20"/>
      <c r="EB124" s="20"/>
      <c r="EC124" s="20"/>
      <c r="ED124" s="20"/>
      <c r="EE124" s="20"/>
      <c r="EF124" s="20"/>
      <c r="EG124" s="20"/>
      <c r="EH124" s="20"/>
      <c r="EI124" s="20"/>
      <c r="EJ124" s="20"/>
      <c r="EK124" s="20"/>
      <c r="EL124" s="20"/>
      <c r="EM124" s="20"/>
      <c r="EN124" s="20"/>
      <c r="EO124" s="20"/>
      <c r="EP124" s="20"/>
      <c r="EQ124" s="20"/>
      <c r="ER124" s="20"/>
      <c r="ES124" s="20"/>
      <c r="ET124" s="20"/>
      <c r="EU124" s="20"/>
      <c r="EV124" s="20"/>
      <c r="EW124" s="20"/>
      <c r="EX124" s="20"/>
      <c r="EY124" s="20"/>
      <c r="EZ124" s="20"/>
      <c r="FA124" s="20"/>
      <c r="FB124" s="20"/>
      <c r="FC124" s="20"/>
      <c r="FD124" s="20"/>
      <c r="FE124" s="20"/>
      <c r="FF124" s="20"/>
      <c r="FG124" s="20"/>
      <c r="FH124" s="20"/>
      <c r="FI124" s="20"/>
      <c r="FJ124" s="20"/>
      <c r="FK124" s="20"/>
      <c r="FL124" s="20"/>
      <c r="FM124" s="20"/>
      <c r="FN124" s="20"/>
      <c r="FO124" s="20"/>
      <c r="FP124" s="20"/>
      <c r="FQ124" s="20"/>
      <c r="FR124" s="20"/>
      <c r="FS124" s="20"/>
      <c r="FT124" s="20"/>
      <c r="FU124" s="20"/>
      <c r="FV124" s="20"/>
      <c r="FW124" s="20"/>
      <c r="FX124" s="20"/>
      <c r="FY124" s="20"/>
      <c r="FZ124" s="20"/>
      <c r="GA124" s="20"/>
      <c r="GB124" s="20"/>
      <c r="GC124" s="20"/>
      <c r="GD124" s="20"/>
      <c r="GE124" s="20"/>
      <c r="GF124" s="20"/>
      <c r="GG124" s="20"/>
      <c r="GH124" s="20"/>
      <c r="GI124" s="20"/>
      <c r="GJ124" s="20"/>
      <c r="GK124" s="20"/>
      <c r="GL124" s="20"/>
      <c r="GM124" s="20"/>
      <c r="GN124" s="20"/>
      <c r="GO124" s="20"/>
      <c r="GP124" s="20"/>
      <c r="GQ124" s="20"/>
      <c r="GR124" s="20"/>
      <c r="GS124" s="20"/>
      <c r="GT124" s="20"/>
      <c r="GU124" s="20"/>
      <c r="GV124" s="20"/>
      <c r="GW124" s="20"/>
      <c r="GX124" s="20"/>
      <c r="GY124" s="20"/>
      <c r="GZ124" s="20"/>
      <c r="HA124" s="20"/>
      <c r="HB124" s="20"/>
      <c r="HC124" s="20"/>
      <c r="HD124" s="20"/>
      <c r="HE124" s="20"/>
      <c r="HF124" s="20"/>
      <c r="HG124" s="20"/>
      <c r="HH124" s="20"/>
      <c r="HI124" s="20"/>
      <c r="HJ124" s="20"/>
      <c r="HK124" s="20"/>
      <c r="HL124" s="20"/>
      <c r="HM124" s="20"/>
      <c r="HN124" s="20"/>
      <c r="HO124" s="20"/>
      <c r="HP124" s="20"/>
      <c r="HQ124" s="20"/>
      <c r="HR124" s="20"/>
      <c r="HS124" s="20"/>
      <c r="HT124" s="20"/>
      <c r="HU124" s="20"/>
      <c r="HV124" s="20"/>
      <c r="HW124" s="20"/>
      <c r="HX124" s="20"/>
      <c r="HY124" s="20"/>
      <c r="HZ124" s="20"/>
      <c r="IA124" s="20"/>
      <c r="IB124" s="20"/>
      <c r="IC124" s="20"/>
      <c r="ID124" s="20"/>
      <c r="IE124" s="20"/>
      <c r="IF124" s="20"/>
      <c r="IG124" s="20"/>
      <c r="IH124" s="20"/>
      <c r="II124" s="20"/>
      <c r="IJ124" s="20"/>
      <c r="IK124" s="20"/>
      <c r="IL124" s="20"/>
      <c r="IM124" s="20"/>
      <c r="IN124" s="20"/>
      <c r="IO124" s="20"/>
      <c r="IP124" s="20"/>
      <c r="IQ124" s="20"/>
      <c r="IR124" s="20"/>
      <c r="IS124" s="20"/>
      <c r="IT124" s="20"/>
      <c r="IU124" s="20"/>
      <c r="IV124" s="20"/>
      <c r="IW124" s="20"/>
      <c r="IX124" s="20"/>
      <c r="IY124" s="20"/>
      <c r="IZ124" s="20"/>
      <c r="JA124" s="20"/>
      <c r="JB124" s="20"/>
      <c r="JC124" s="20"/>
      <c r="JD124" s="20"/>
      <c r="JE124" s="20"/>
      <c r="JF124" s="20"/>
      <c r="JG124" s="20"/>
      <c r="JH124" s="20"/>
      <c r="JI124" s="20"/>
      <c r="JJ124" s="20"/>
      <c r="JK124" s="20"/>
      <c r="JL124" s="20"/>
      <c r="JM124" s="20"/>
      <c r="JN124" s="20"/>
      <c r="JO124" s="20"/>
      <c r="JP124" s="20"/>
      <c r="JQ124" s="20"/>
      <c r="JR124" s="20"/>
      <c r="JS124" s="20"/>
      <c r="JT124" s="20"/>
      <c r="JU124" s="20"/>
      <c r="JV124" s="20"/>
      <c r="JW124" s="20"/>
      <c r="JX124" s="20"/>
      <c r="JY124" s="20"/>
      <c r="JZ124" s="20"/>
      <c r="KA124" s="20"/>
      <c r="KB124" s="20"/>
      <c r="KC124" s="20"/>
      <c r="KD124" s="20"/>
      <c r="KE124" s="20"/>
      <c r="KF124" s="20"/>
      <c r="KG124" s="20"/>
      <c r="KH124" s="20"/>
      <c r="KI124" s="20"/>
      <c r="KJ124" s="20"/>
      <c r="KK124" s="20"/>
    </row>
    <row r="125" spans="1:297" x14ac:dyDescent="0.2">
      <c r="A125" s="20"/>
      <c r="B125" s="20"/>
      <c r="C125" s="20"/>
      <c r="D125" s="20"/>
      <c r="E125" s="20"/>
      <c r="F125" s="20"/>
      <c r="G125" s="20"/>
      <c r="H125" s="20"/>
      <c r="I125" s="20"/>
      <c r="J125" s="20"/>
      <c r="K125" s="20"/>
      <c r="L125" s="20"/>
      <c r="M125" s="20"/>
      <c r="N125" s="148"/>
      <c r="O125" s="20"/>
      <c r="P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c r="CL125" s="20"/>
      <c r="CM125" s="20"/>
      <c r="CN125" s="20"/>
      <c r="CO125" s="20"/>
      <c r="CP125" s="20"/>
      <c r="CQ125" s="20"/>
      <c r="CR125" s="20"/>
      <c r="CS125" s="20"/>
      <c r="CT125" s="20"/>
      <c r="CU125" s="20"/>
      <c r="CV125" s="20"/>
      <c r="CW125" s="20"/>
      <c r="CX125" s="20"/>
      <c r="CY125" s="20"/>
      <c r="CZ125" s="20"/>
      <c r="DA125" s="20"/>
      <c r="DB125" s="20"/>
      <c r="DC125" s="20"/>
      <c r="DD125" s="20"/>
      <c r="DE125" s="20"/>
      <c r="DF125" s="20"/>
      <c r="DG125" s="20"/>
      <c r="DH125" s="20"/>
      <c r="DI125" s="20"/>
      <c r="DJ125" s="20"/>
      <c r="DK125" s="20"/>
      <c r="DL125" s="20"/>
      <c r="DM125" s="20"/>
      <c r="DN125" s="20"/>
      <c r="DO125" s="20"/>
      <c r="DP125" s="20"/>
      <c r="DQ125" s="20"/>
      <c r="DR125" s="20"/>
      <c r="DS125" s="20"/>
      <c r="DT125" s="20"/>
      <c r="DU125" s="20"/>
      <c r="DV125" s="20"/>
      <c r="DW125" s="20"/>
      <c r="DX125" s="20"/>
      <c r="DY125" s="20"/>
      <c r="DZ125" s="20"/>
      <c r="EA125" s="20"/>
      <c r="EB125" s="20"/>
      <c r="EC125" s="20"/>
      <c r="ED125" s="20"/>
      <c r="EE125" s="20"/>
      <c r="EF125" s="20"/>
      <c r="EG125" s="20"/>
      <c r="EH125" s="20"/>
      <c r="EI125" s="20"/>
      <c r="EJ125" s="20"/>
      <c r="EK125" s="20"/>
      <c r="EL125" s="20"/>
      <c r="EM125" s="20"/>
      <c r="EN125" s="20"/>
      <c r="EO125" s="20"/>
      <c r="EP125" s="20"/>
      <c r="EQ125" s="20"/>
      <c r="ER125" s="20"/>
      <c r="ES125" s="20"/>
      <c r="ET125" s="20"/>
      <c r="EU125" s="20"/>
      <c r="EV125" s="20"/>
      <c r="EW125" s="20"/>
      <c r="EX125" s="20"/>
      <c r="EY125" s="20"/>
      <c r="EZ125" s="20"/>
      <c r="FA125" s="20"/>
      <c r="FB125" s="20"/>
      <c r="FC125" s="20"/>
      <c r="FD125" s="20"/>
      <c r="FE125" s="20"/>
      <c r="FF125" s="20"/>
      <c r="FG125" s="20"/>
      <c r="FH125" s="20"/>
      <c r="FI125" s="20"/>
      <c r="FJ125" s="20"/>
      <c r="FK125" s="20"/>
      <c r="FL125" s="20"/>
      <c r="FM125" s="20"/>
      <c r="FN125" s="20"/>
      <c r="FO125" s="20"/>
      <c r="FP125" s="20"/>
      <c r="FQ125" s="20"/>
      <c r="FR125" s="20"/>
      <c r="FS125" s="20"/>
      <c r="FT125" s="20"/>
      <c r="FU125" s="20"/>
      <c r="FV125" s="20"/>
      <c r="FW125" s="20"/>
      <c r="FX125" s="20"/>
      <c r="FY125" s="20"/>
      <c r="FZ125" s="20"/>
      <c r="GA125" s="20"/>
      <c r="GB125" s="20"/>
      <c r="GC125" s="20"/>
      <c r="GD125" s="20"/>
      <c r="GE125" s="20"/>
      <c r="GF125" s="20"/>
      <c r="GG125" s="20"/>
      <c r="GH125" s="20"/>
      <c r="GI125" s="20"/>
      <c r="GJ125" s="20"/>
      <c r="GK125" s="20"/>
      <c r="GL125" s="20"/>
      <c r="GM125" s="20"/>
      <c r="GN125" s="20"/>
      <c r="GO125" s="20"/>
      <c r="GP125" s="20"/>
      <c r="GQ125" s="20"/>
      <c r="GR125" s="20"/>
      <c r="GS125" s="20"/>
      <c r="GT125" s="20"/>
      <c r="GU125" s="20"/>
      <c r="GV125" s="20"/>
      <c r="GW125" s="20"/>
      <c r="GX125" s="20"/>
      <c r="GY125" s="20"/>
      <c r="GZ125" s="20"/>
      <c r="HA125" s="20"/>
      <c r="HB125" s="20"/>
      <c r="HC125" s="20"/>
      <c r="HD125" s="20"/>
      <c r="HE125" s="20"/>
      <c r="HF125" s="20"/>
      <c r="HG125" s="20"/>
      <c r="HH125" s="20"/>
      <c r="HI125" s="20"/>
      <c r="HJ125" s="20"/>
      <c r="HK125" s="20"/>
      <c r="HL125" s="20"/>
      <c r="HM125" s="20"/>
      <c r="HN125" s="20"/>
      <c r="HO125" s="20"/>
      <c r="HP125" s="20"/>
      <c r="HQ125" s="20"/>
      <c r="HR125" s="20"/>
      <c r="HS125" s="20"/>
      <c r="HT125" s="20"/>
      <c r="HU125" s="20"/>
      <c r="HV125" s="20"/>
      <c r="HW125" s="20"/>
      <c r="HX125" s="20"/>
      <c r="HY125" s="20"/>
      <c r="HZ125" s="20"/>
      <c r="IA125" s="20"/>
      <c r="IB125" s="20"/>
      <c r="IC125" s="20"/>
      <c r="ID125" s="20"/>
      <c r="IE125" s="20"/>
      <c r="IF125" s="20"/>
      <c r="IG125" s="20"/>
      <c r="IH125" s="20"/>
      <c r="II125" s="20"/>
      <c r="IJ125" s="20"/>
      <c r="IK125" s="20"/>
      <c r="IL125" s="20"/>
      <c r="IM125" s="20"/>
      <c r="IN125" s="20"/>
      <c r="IO125" s="20"/>
      <c r="IP125" s="20"/>
      <c r="IQ125" s="20"/>
      <c r="IR125" s="20"/>
      <c r="IS125" s="20"/>
      <c r="IT125" s="20"/>
      <c r="IU125" s="20"/>
      <c r="IV125" s="20"/>
      <c r="IW125" s="20"/>
      <c r="IX125" s="20"/>
      <c r="IY125" s="20"/>
      <c r="IZ125" s="20"/>
      <c r="JA125" s="20"/>
      <c r="JB125" s="20"/>
      <c r="JC125" s="20"/>
      <c r="JD125" s="20"/>
      <c r="JE125" s="20"/>
      <c r="JF125" s="20"/>
      <c r="JG125" s="20"/>
      <c r="JH125" s="20"/>
      <c r="JI125" s="20"/>
      <c r="JJ125" s="20"/>
      <c r="JK125" s="20"/>
      <c r="JL125" s="20"/>
      <c r="JM125" s="20"/>
      <c r="JN125" s="20"/>
      <c r="JO125" s="20"/>
      <c r="JP125" s="20"/>
      <c r="JQ125" s="20"/>
      <c r="JR125" s="20"/>
      <c r="JS125" s="20"/>
      <c r="JT125" s="20"/>
      <c r="JU125" s="20"/>
      <c r="JV125" s="20"/>
      <c r="JW125" s="20"/>
      <c r="JX125" s="20"/>
      <c r="JY125" s="20"/>
      <c r="JZ125" s="20"/>
      <c r="KA125" s="20"/>
      <c r="KB125" s="20"/>
      <c r="KC125" s="20"/>
      <c r="KD125" s="20"/>
      <c r="KE125" s="20"/>
      <c r="KF125" s="20"/>
      <c r="KG125" s="20"/>
      <c r="KH125" s="20"/>
      <c r="KI125" s="20"/>
      <c r="KJ125" s="20"/>
      <c r="KK125" s="20"/>
    </row>
    <row r="126" spans="1:297" x14ac:dyDescent="0.2">
      <c r="A126" s="20"/>
      <c r="B126" s="20"/>
      <c r="C126" s="20"/>
      <c r="D126" s="20"/>
      <c r="E126" s="20"/>
      <c r="F126" s="20"/>
      <c r="G126" s="20"/>
      <c r="H126" s="20"/>
      <c r="I126" s="20"/>
      <c r="J126" s="20"/>
      <c r="K126" s="20"/>
      <c r="L126" s="20"/>
      <c r="M126" s="20"/>
      <c r="N126" s="148"/>
      <c r="O126" s="20"/>
      <c r="P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c r="CL126" s="20"/>
      <c r="CM126" s="20"/>
      <c r="CN126" s="20"/>
      <c r="CO126" s="20"/>
      <c r="CP126" s="20"/>
      <c r="CQ126" s="20"/>
      <c r="CR126" s="20"/>
      <c r="CS126" s="20"/>
      <c r="CT126" s="20"/>
      <c r="CU126" s="20"/>
      <c r="CV126" s="20"/>
      <c r="CW126" s="20"/>
      <c r="CX126" s="20"/>
      <c r="CY126" s="20"/>
      <c r="CZ126" s="20"/>
      <c r="DA126" s="20"/>
      <c r="DB126" s="20"/>
      <c r="DC126" s="20"/>
      <c r="DD126" s="20"/>
      <c r="DE126" s="20"/>
      <c r="DF126" s="20"/>
      <c r="DG126" s="20"/>
      <c r="DH126" s="20"/>
      <c r="DI126" s="20"/>
      <c r="DJ126" s="20"/>
      <c r="DK126" s="20"/>
      <c r="DL126" s="20"/>
      <c r="DM126" s="20"/>
      <c r="DN126" s="20"/>
      <c r="DO126" s="20"/>
      <c r="DP126" s="20"/>
      <c r="DQ126" s="20"/>
      <c r="DR126" s="20"/>
      <c r="DS126" s="20"/>
      <c r="DT126" s="20"/>
      <c r="DU126" s="20"/>
      <c r="DV126" s="20"/>
      <c r="DW126" s="20"/>
      <c r="DX126" s="20"/>
      <c r="DY126" s="20"/>
      <c r="DZ126" s="20"/>
      <c r="EA126" s="20"/>
      <c r="EB126" s="20"/>
      <c r="EC126" s="20"/>
      <c r="ED126" s="20"/>
      <c r="EE126" s="20"/>
      <c r="EF126" s="20"/>
      <c r="EG126" s="20"/>
      <c r="EH126" s="20"/>
      <c r="EI126" s="20"/>
      <c r="EJ126" s="20"/>
      <c r="EK126" s="20"/>
      <c r="EL126" s="20"/>
      <c r="EM126" s="20"/>
      <c r="EN126" s="20"/>
      <c r="EO126" s="20"/>
      <c r="EP126" s="20"/>
      <c r="EQ126" s="20"/>
      <c r="ER126" s="20"/>
      <c r="ES126" s="20"/>
      <c r="ET126" s="20"/>
      <c r="EU126" s="20"/>
      <c r="EV126" s="20"/>
      <c r="EW126" s="20"/>
      <c r="EX126" s="20"/>
      <c r="EY126" s="20"/>
      <c r="EZ126" s="20"/>
      <c r="FA126" s="20"/>
      <c r="FB126" s="20"/>
      <c r="FC126" s="20"/>
      <c r="FD126" s="20"/>
      <c r="FE126" s="20"/>
      <c r="FF126" s="20"/>
      <c r="FG126" s="20"/>
      <c r="FH126" s="20"/>
      <c r="FI126" s="20"/>
      <c r="FJ126" s="20"/>
      <c r="FK126" s="20"/>
      <c r="FL126" s="20"/>
      <c r="FM126" s="20"/>
      <c r="FN126" s="20"/>
      <c r="FO126" s="20"/>
      <c r="FP126" s="20"/>
      <c r="FQ126" s="20"/>
      <c r="FR126" s="20"/>
      <c r="FS126" s="20"/>
      <c r="FT126" s="20"/>
      <c r="FU126" s="20"/>
      <c r="FV126" s="20"/>
      <c r="FW126" s="20"/>
      <c r="FX126" s="20"/>
      <c r="FY126" s="20"/>
      <c r="FZ126" s="20"/>
      <c r="GA126" s="20"/>
      <c r="GB126" s="20"/>
      <c r="GC126" s="20"/>
      <c r="GD126" s="20"/>
      <c r="GE126" s="20"/>
      <c r="GF126" s="20"/>
      <c r="GG126" s="20"/>
      <c r="GH126" s="20"/>
      <c r="GI126" s="20"/>
      <c r="GJ126" s="20"/>
      <c r="GK126" s="20"/>
      <c r="GL126" s="20"/>
      <c r="GM126" s="20"/>
      <c r="GN126" s="20"/>
      <c r="GO126" s="20"/>
      <c r="GP126" s="20"/>
      <c r="GQ126" s="20"/>
      <c r="GR126" s="20"/>
      <c r="GS126" s="20"/>
      <c r="GT126" s="20"/>
      <c r="GU126" s="20"/>
      <c r="GV126" s="20"/>
      <c r="GW126" s="20"/>
      <c r="GX126" s="20"/>
      <c r="GY126" s="20"/>
      <c r="GZ126" s="20"/>
      <c r="HA126" s="20"/>
      <c r="HB126" s="20"/>
      <c r="HC126" s="20"/>
      <c r="HD126" s="20"/>
      <c r="HE126" s="20"/>
      <c r="HF126" s="20"/>
      <c r="HG126" s="20"/>
      <c r="HH126" s="20"/>
      <c r="HI126" s="20"/>
      <c r="HJ126" s="20"/>
      <c r="HK126" s="20"/>
      <c r="HL126" s="20"/>
      <c r="HM126" s="20"/>
      <c r="HN126" s="20"/>
      <c r="HO126" s="20"/>
      <c r="HP126" s="20"/>
      <c r="HQ126" s="20"/>
      <c r="HR126" s="20"/>
      <c r="HS126" s="20"/>
      <c r="HT126" s="20"/>
      <c r="HU126" s="20"/>
      <c r="HV126" s="20"/>
      <c r="HW126" s="20"/>
      <c r="HX126" s="20"/>
      <c r="HY126" s="20"/>
      <c r="HZ126" s="20"/>
      <c r="IA126" s="20"/>
      <c r="IB126" s="20"/>
      <c r="IC126" s="20"/>
      <c r="ID126" s="20"/>
      <c r="IE126" s="20"/>
      <c r="IF126" s="20"/>
      <c r="IG126" s="20"/>
      <c r="IH126" s="20"/>
      <c r="II126" s="20"/>
      <c r="IJ126" s="20"/>
      <c r="IK126" s="20"/>
      <c r="IL126" s="20"/>
      <c r="IM126" s="20"/>
      <c r="IN126" s="20"/>
      <c r="IO126" s="20"/>
      <c r="IP126" s="20"/>
      <c r="IQ126" s="20"/>
      <c r="IR126" s="20"/>
      <c r="IS126" s="20"/>
      <c r="IT126" s="20"/>
      <c r="IU126" s="20"/>
      <c r="IV126" s="20"/>
      <c r="IW126" s="20"/>
      <c r="IX126" s="20"/>
      <c r="IY126" s="20"/>
      <c r="IZ126" s="20"/>
      <c r="JA126" s="20"/>
      <c r="JB126" s="20"/>
      <c r="JC126" s="20"/>
      <c r="JD126" s="20"/>
      <c r="JE126" s="20"/>
      <c r="JF126" s="20"/>
      <c r="JG126" s="20"/>
      <c r="JH126" s="20"/>
      <c r="JI126" s="20"/>
      <c r="JJ126" s="20"/>
      <c r="JK126" s="20"/>
      <c r="JL126" s="20"/>
      <c r="JM126" s="20"/>
      <c r="JN126" s="20"/>
      <c r="JO126" s="20"/>
      <c r="JP126" s="20"/>
      <c r="JQ126" s="20"/>
      <c r="JR126" s="20"/>
      <c r="JS126" s="20"/>
      <c r="JT126" s="20"/>
      <c r="JU126" s="20"/>
      <c r="JV126" s="20"/>
      <c r="JW126" s="20"/>
      <c r="JX126" s="20"/>
      <c r="JY126" s="20"/>
      <c r="JZ126" s="20"/>
      <c r="KA126" s="20"/>
      <c r="KB126" s="20"/>
      <c r="KC126" s="20"/>
      <c r="KD126" s="20"/>
      <c r="KE126" s="20"/>
      <c r="KF126" s="20"/>
      <c r="KG126" s="20"/>
      <c r="KH126" s="20"/>
      <c r="KI126" s="20"/>
      <c r="KJ126" s="20"/>
      <c r="KK126" s="20"/>
    </row>
    <row r="127" spans="1:297" x14ac:dyDescent="0.2">
      <c r="A127" s="20"/>
      <c r="B127" s="20"/>
      <c r="C127" s="20"/>
      <c r="D127" s="20"/>
      <c r="E127" s="20"/>
      <c r="F127" s="20"/>
      <c r="G127" s="20"/>
      <c r="H127" s="20"/>
      <c r="I127" s="20"/>
      <c r="J127" s="20"/>
      <c r="K127" s="20"/>
      <c r="L127" s="20"/>
      <c r="M127" s="20"/>
      <c r="N127" s="148"/>
      <c r="O127" s="20"/>
      <c r="P127" s="20"/>
    </row>
    <row r="128" spans="1:297" x14ac:dyDescent="0.2">
      <c r="A128" s="20"/>
      <c r="B128" s="20"/>
      <c r="C128" s="20"/>
      <c r="D128" s="20"/>
      <c r="E128" s="20"/>
      <c r="F128" s="20"/>
      <c r="G128" s="20"/>
      <c r="H128" s="20"/>
      <c r="I128" s="20"/>
      <c r="J128" s="20"/>
      <c r="K128" s="20"/>
      <c r="L128" s="20"/>
      <c r="M128" s="20"/>
      <c r="N128" s="148"/>
      <c r="O128" s="20"/>
      <c r="P128" s="20"/>
    </row>
    <row r="129" spans="1:16" x14ac:dyDescent="0.2">
      <c r="A129" s="20"/>
      <c r="B129" s="20"/>
      <c r="C129" s="20"/>
      <c r="D129" s="20"/>
      <c r="E129" s="20"/>
      <c r="F129" s="20"/>
      <c r="G129" s="20"/>
      <c r="H129" s="20"/>
      <c r="I129" s="20"/>
      <c r="J129" s="20"/>
      <c r="K129" s="20"/>
      <c r="L129" s="20"/>
      <c r="M129" s="20"/>
      <c r="N129" s="148"/>
      <c r="O129" s="20"/>
      <c r="P129" s="20"/>
    </row>
    <row r="130" spans="1:16" x14ac:dyDescent="0.2">
      <c r="A130" s="20"/>
      <c r="B130" s="20"/>
      <c r="C130" s="20"/>
      <c r="D130" s="20"/>
      <c r="E130" s="20"/>
      <c r="F130" s="20"/>
      <c r="G130" s="20"/>
      <c r="H130" s="20"/>
      <c r="I130" s="20"/>
      <c r="J130" s="20"/>
      <c r="K130" s="20"/>
      <c r="L130" s="20"/>
      <c r="M130" s="20"/>
      <c r="N130" s="148"/>
      <c r="O130" s="20"/>
      <c r="P130" s="20"/>
    </row>
    <row r="131" spans="1:16" x14ac:dyDescent="0.2">
      <c r="A131" s="20"/>
      <c r="B131" s="20"/>
      <c r="C131" s="20"/>
      <c r="D131" s="20"/>
      <c r="E131" s="20"/>
      <c r="F131" s="20"/>
      <c r="G131" s="20"/>
      <c r="H131" s="20"/>
      <c r="I131" s="20"/>
      <c r="J131" s="20"/>
      <c r="K131" s="20"/>
      <c r="L131" s="20"/>
      <c r="M131" s="20"/>
      <c r="N131" s="148"/>
      <c r="O131" s="20"/>
      <c r="P131" s="20"/>
    </row>
    <row r="132" spans="1:16" x14ac:dyDescent="0.2">
      <c r="A132" s="20"/>
      <c r="B132" s="20"/>
      <c r="C132" s="20"/>
      <c r="D132" s="20"/>
      <c r="E132" s="20"/>
      <c r="F132" s="20"/>
      <c r="G132" s="20"/>
      <c r="H132" s="20"/>
      <c r="I132" s="20"/>
      <c r="J132" s="20"/>
      <c r="K132" s="20"/>
      <c r="L132" s="20"/>
      <c r="M132" s="20"/>
      <c r="N132" s="148"/>
      <c r="O132" s="20"/>
      <c r="P132" s="20"/>
    </row>
    <row r="133" spans="1:16" x14ac:dyDescent="0.2">
      <c r="A133" s="20"/>
      <c r="B133" s="20"/>
      <c r="C133" s="20"/>
      <c r="D133" s="20"/>
      <c r="E133" s="20"/>
      <c r="F133" s="20"/>
      <c r="G133" s="20"/>
      <c r="H133" s="20"/>
      <c r="I133" s="20"/>
      <c r="J133" s="20"/>
      <c r="K133" s="20"/>
      <c r="L133" s="20"/>
      <c r="M133" s="20"/>
      <c r="N133" s="148"/>
      <c r="O133" s="20"/>
      <c r="P133" s="20"/>
    </row>
    <row r="134" spans="1:16" x14ac:dyDescent="0.2">
      <c r="A134" s="20"/>
      <c r="B134" s="20"/>
      <c r="C134" s="20"/>
      <c r="D134" s="20"/>
      <c r="E134" s="20"/>
      <c r="F134" s="20"/>
      <c r="G134" s="20"/>
      <c r="H134" s="20"/>
      <c r="I134" s="20"/>
      <c r="J134" s="20"/>
      <c r="K134" s="20"/>
      <c r="L134" s="20"/>
      <c r="M134" s="20"/>
      <c r="N134" s="148"/>
      <c r="O134" s="20"/>
      <c r="P134" s="20"/>
    </row>
    <row r="135" spans="1:16" x14ac:dyDescent="0.2">
      <c r="A135" s="20"/>
      <c r="B135" s="20"/>
      <c r="C135" s="20"/>
      <c r="D135" s="20"/>
      <c r="E135" s="20"/>
      <c r="F135" s="20"/>
      <c r="G135" s="20"/>
      <c r="H135" s="20"/>
      <c r="I135" s="20"/>
      <c r="J135" s="20"/>
      <c r="K135" s="20"/>
      <c r="L135" s="20"/>
      <c r="M135" s="20"/>
      <c r="N135" s="148"/>
      <c r="O135" s="20"/>
      <c r="P135" s="20"/>
    </row>
    <row r="136" spans="1:16" x14ac:dyDescent="0.2">
      <c r="A136" s="20"/>
      <c r="B136" s="20"/>
      <c r="C136" s="20"/>
      <c r="D136" s="20"/>
      <c r="E136" s="20"/>
      <c r="F136" s="20"/>
      <c r="G136" s="20"/>
      <c r="H136" s="20"/>
      <c r="I136" s="20"/>
      <c r="J136" s="20"/>
      <c r="K136" s="20"/>
      <c r="L136" s="20"/>
      <c r="M136" s="20"/>
      <c r="N136" s="148"/>
      <c r="O136" s="20"/>
      <c r="P136" s="20"/>
    </row>
    <row r="137" spans="1:16" x14ac:dyDescent="0.2">
      <c r="A137" s="20"/>
      <c r="B137" s="20"/>
      <c r="C137" s="20"/>
      <c r="D137" s="20"/>
      <c r="E137" s="20"/>
      <c r="F137" s="20"/>
      <c r="G137" s="20"/>
      <c r="H137" s="20"/>
      <c r="I137" s="20"/>
      <c r="J137" s="20"/>
      <c r="K137" s="20"/>
      <c r="L137" s="20"/>
      <c r="M137" s="20"/>
      <c r="N137" s="148"/>
      <c r="O137" s="20"/>
      <c r="P137" s="20"/>
    </row>
    <row r="138" spans="1:16" x14ac:dyDescent="0.2">
      <c r="A138" s="20"/>
      <c r="B138" s="20"/>
      <c r="C138" s="20"/>
      <c r="D138" s="20"/>
      <c r="E138" s="20"/>
      <c r="F138" s="20"/>
      <c r="G138" s="20"/>
      <c r="H138" s="20"/>
      <c r="I138" s="20"/>
      <c r="J138" s="20"/>
      <c r="K138" s="20"/>
      <c r="L138" s="20"/>
      <c r="M138" s="20"/>
      <c r="N138" s="148"/>
      <c r="O138" s="20"/>
      <c r="P138" s="20"/>
    </row>
    <row r="139" spans="1:16" x14ac:dyDescent="0.2">
      <c r="A139" s="20"/>
      <c r="B139" s="20"/>
      <c r="C139" s="20"/>
      <c r="D139" s="20"/>
      <c r="E139" s="20"/>
      <c r="F139" s="20"/>
      <c r="G139" s="20"/>
      <c r="H139" s="20"/>
      <c r="I139" s="20"/>
      <c r="J139" s="20"/>
      <c r="K139" s="20"/>
      <c r="L139" s="20"/>
      <c r="M139" s="20"/>
      <c r="N139" s="148"/>
      <c r="O139" s="20"/>
      <c r="P139" s="20"/>
    </row>
    <row r="140" spans="1:16" x14ac:dyDescent="0.2">
      <c r="A140" s="20"/>
      <c r="B140" s="20"/>
      <c r="C140" s="20"/>
      <c r="D140" s="20"/>
      <c r="E140" s="20"/>
      <c r="F140" s="20"/>
      <c r="G140" s="20"/>
      <c r="H140" s="20"/>
      <c r="I140" s="20"/>
      <c r="J140" s="20"/>
      <c r="K140" s="20"/>
      <c r="L140" s="20"/>
      <c r="M140" s="20"/>
      <c r="N140" s="148"/>
      <c r="O140" s="20"/>
      <c r="P140" s="20"/>
    </row>
    <row r="141" spans="1:16" x14ac:dyDescent="0.2">
      <c r="A141" s="20"/>
      <c r="B141" s="20"/>
      <c r="C141" s="20"/>
      <c r="D141" s="20"/>
      <c r="E141" s="20"/>
      <c r="F141" s="20"/>
      <c r="G141" s="20"/>
      <c r="H141" s="20"/>
      <c r="I141" s="20"/>
      <c r="J141" s="20"/>
      <c r="K141" s="20"/>
      <c r="L141" s="20"/>
      <c r="M141" s="20"/>
      <c r="N141" s="148"/>
      <c r="O141" s="20"/>
      <c r="P141" s="20"/>
    </row>
    <row r="142" spans="1:16" x14ac:dyDescent="0.2">
      <c r="A142" s="20"/>
      <c r="B142" s="20"/>
      <c r="C142" s="20"/>
      <c r="D142" s="20"/>
      <c r="E142" s="20"/>
      <c r="F142" s="20"/>
      <c r="G142" s="20"/>
      <c r="H142" s="20"/>
      <c r="I142" s="20"/>
      <c r="J142" s="20"/>
      <c r="K142" s="20"/>
      <c r="L142" s="20"/>
      <c r="M142" s="20"/>
      <c r="N142" s="148"/>
      <c r="O142" s="20"/>
      <c r="P142" s="20"/>
    </row>
    <row r="143" spans="1:16" x14ac:dyDescent="0.2">
      <c r="A143" s="20"/>
      <c r="B143" s="20"/>
      <c r="C143" s="20"/>
      <c r="D143" s="20"/>
      <c r="E143" s="20"/>
      <c r="F143" s="20"/>
      <c r="G143" s="20"/>
      <c r="H143" s="20"/>
      <c r="I143" s="20"/>
      <c r="J143" s="20"/>
      <c r="K143" s="20"/>
      <c r="L143" s="20"/>
      <c r="M143" s="20"/>
      <c r="N143" s="148"/>
      <c r="O143" s="20"/>
      <c r="P143" s="20"/>
    </row>
    <row r="144" spans="1:16" x14ac:dyDescent="0.2">
      <c r="A144" s="20"/>
      <c r="B144" s="20"/>
      <c r="C144" s="20"/>
      <c r="D144" s="20"/>
      <c r="E144" s="20"/>
      <c r="F144" s="20"/>
      <c r="G144" s="20"/>
      <c r="H144" s="20"/>
      <c r="I144" s="20"/>
      <c r="J144" s="20"/>
      <c r="K144" s="20"/>
      <c r="L144" s="20"/>
      <c r="M144" s="20"/>
      <c r="N144" s="148"/>
      <c r="O144" s="20"/>
      <c r="P144" s="20"/>
    </row>
    <row r="145" spans="1:16" x14ac:dyDescent="0.2">
      <c r="A145" s="20"/>
      <c r="B145" s="20"/>
      <c r="C145" s="20"/>
      <c r="D145" s="20"/>
      <c r="E145" s="20"/>
      <c r="F145" s="20"/>
      <c r="G145" s="20"/>
      <c r="H145" s="20"/>
      <c r="I145" s="20"/>
      <c r="J145" s="20"/>
      <c r="K145" s="20"/>
      <c r="L145" s="20"/>
      <c r="M145" s="20"/>
      <c r="N145" s="148"/>
      <c r="O145" s="20"/>
      <c r="P145" s="20"/>
    </row>
    <row r="146" spans="1:16" x14ac:dyDescent="0.2">
      <c r="A146" s="20"/>
      <c r="B146" s="20"/>
      <c r="C146" s="20"/>
      <c r="D146" s="20"/>
      <c r="E146" s="20"/>
      <c r="F146" s="20"/>
      <c r="G146" s="20"/>
      <c r="H146" s="20"/>
      <c r="I146" s="20"/>
      <c r="J146" s="20"/>
      <c r="K146" s="20"/>
      <c r="L146" s="20"/>
      <c r="M146" s="20"/>
      <c r="N146" s="148"/>
      <c r="O146" s="20"/>
      <c r="P146" s="20"/>
    </row>
    <row r="147" spans="1:16" x14ac:dyDescent="0.2">
      <c r="A147" s="20"/>
      <c r="B147" s="20"/>
      <c r="C147" s="20"/>
      <c r="D147" s="20"/>
      <c r="E147" s="20"/>
      <c r="F147" s="20"/>
      <c r="G147" s="20"/>
      <c r="H147" s="20"/>
      <c r="I147" s="20"/>
      <c r="J147" s="20"/>
      <c r="K147" s="20"/>
      <c r="L147" s="20"/>
      <c r="M147" s="20"/>
      <c r="N147" s="148"/>
      <c r="O147" s="20"/>
      <c r="P147" s="20"/>
    </row>
    <row r="148" spans="1:16" x14ac:dyDescent="0.2">
      <c r="A148" s="20"/>
      <c r="B148" s="20"/>
      <c r="C148" s="20"/>
      <c r="D148" s="20"/>
      <c r="E148" s="20"/>
      <c r="F148" s="20"/>
      <c r="G148" s="20"/>
      <c r="H148" s="20"/>
      <c r="I148" s="20"/>
      <c r="J148" s="20"/>
      <c r="K148" s="20"/>
      <c r="L148" s="20"/>
      <c r="M148" s="20"/>
      <c r="N148" s="148"/>
      <c r="O148" s="20"/>
      <c r="P148" s="20"/>
    </row>
    <row r="149" spans="1:16" x14ac:dyDescent="0.2">
      <c r="A149" s="20"/>
      <c r="B149" s="20"/>
      <c r="C149" s="20"/>
      <c r="D149" s="20"/>
      <c r="E149" s="20"/>
      <c r="F149" s="20"/>
      <c r="G149" s="20"/>
      <c r="H149" s="20"/>
      <c r="I149" s="20"/>
      <c r="J149" s="20"/>
      <c r="K149" s="20"/>
      <c r="L149" s="20"/>
      <c r="M149" s="20"/>
      <c r="N149" s="148"/>
      <c r="O149" s="20"/>
      <c r="P149" s="20"/>
    </row>
    <row r="150" spans="1:16" x14ac:dyDescent="0.2">
      <c r="A150" s="20"/>
      <c r="B150" s="20"/>
      <c r="C150" s="20"/>
      <c r="D150" s="20"/>
      <c r="E150" s="20"/>
      <c r="F150" s="20"/>
      <c r="G150" s="20"/>
      <c r="H150" s="20"/>
      <c r="I150" s="20"/>
      <c r="J150" s="20"/>
      <c r="K150" s="20"/>
      <c r="L150" s="20"/>
      <c r="M150" s="20"/>
      <c r="N150" s="148"/>
      <c r="O150" s="20"/>
      <c r="P150" s="20"/>
    </row>
    <row r="151" spans="1:16" x14ac:dyDescent="0.2">
      <c r="A151" s="20"/>
      <c r="B151" s="20"/>
      <c r="C151" s="20"/>
      <c r="D151" s="20"/>
      <c r="E151" s="20"/>
      <c r="F151" s="20"/>
      <c r="G151" s="20"/>
      <c r="H151" s="20"/>
      <c r="I151" s="20"/>
      <c r="J151" s="20"/>
      <c r="K151" s="20"/>
      <c r="L151" s="20"/>
      <c r="M151" s="20"/>
      <c r="N151" s="148"/>
      <c r="O151" s="20"/>
      <c r="P151" s="20"/>
    </row>
    <row r="152" spans="1:16" x14ac:dyDescent="0.2">
      <c r="A152" s="20"/>
      <c r="B152" s="20"/>
      <c r="C152" s="20"/>
      <c r="D152" s="20"/>
      <c r="E152" s="20"/>
      <c r="F152" s="20"/>
      <c r="G152" s="20"/>
      <c r="H152" s="20"/>
      <c r="I152" s="20"/>
      <c r="J152" s="20"/>
      <c r="K152" s="20"/>
      <c r="L152" s="20"/>
      <c r="M152" s="20"/>
      <c r="N152" s="148"/>
      <c r="O152" s="20"/>
      <c r="P152" s="20"/>
    </row>
    <row r="153" spans="1:16" x14ac:dyDescent="0.2">
      <c r="A153" s="20"/>
      <c r="B153" s="20"/>
      <c r="C153" s="20"/>
      <c r="D153" s="20"/>
      <c r="E153" s="20"/>
      <c r="F153" s="20"/>
      <c r="G153" s="20"/>
      <c r="H153" s="20"/>
      <c r="I153" s="20"/>
      <c r="J153" s="20"/>
      <c r="K153" s="20"/>
      <c r="L153" s="20"/>
      <c r="M153" s="20"/>
      <c r="N153" s="148"/>
      <c r="O153" s="20"/>
      <c r="P153" s="20"/>
    </row>
    <row r="154" spans="1:16" x14ac:dyDescent="0.2">
      <c r="A154" s="20"/>
      <c r="B154" s="20"/>
      <c r="C154" s="20"/>
      <c r="D154" s="20"/>
      <c r="E154" s="20"/>
      <c r="F154" s="20"/>
      <c r="G154" s="20"/>
      <c r="H154" s="20"/>
      <c r="I154" s="20"/>
      <c r="J154" s="20"/>
      <c r="K154" s="20"/>
      <c r="L154" s="20"/>
      <c r="M154" s="20"/>
      <c r="N154" s="148"/>
      <c r="O154" s="20"/>
      <c r="P154" s="20"/>
    </row>
    <row r="155" spans="1:16" x14ac:dyDescent="0.2">
      <c r="A155" s="20"/>
      <c r="B155" s="20"/>
      <c r="C155" s="20"/>
      <c r="D155" s="20"/>
      <c r="E155" s="20"/>
      <c r="F155" s="20"/>
      <c r="G155" s="20"/>
      <c r="H155" s="20"/>
      <c r="I155" s="20"/>
      <c r="J155" s="20"/>
      <c r="K155" s="20"/>
      <c r="L155" s="20"/>
      <c r="M155" s="20"/>
      <c r="N155" s="148"/>
      <c r="O155" s="20"/>
      <c r="P155" s="20"/>
    </row>
    <row r="156" spans="1:16" x14ac:dyDescent="0.2">
      <c r="A156" s="20"/>
      <c r="B156" s="20"/>
      <c r="C156" s="20"/>
      <c r="D156" s="20"/>
      <c r="E156" s="20"/>
      <c r="F156" s="20"/>
      <c r="G156" s="20"/>
      <c r="H156" s="20"/>
      <c r="I156" s="20"/>
      <c r="J156" s="20"/>
      <c r="K156" s="20"/>
      <c r="L156" s="20"/>
      <c r="M156" s="20"/>
      <c r="N156" s="148"/>
      <c r="O156" s="20"/>
      <c r="P156" s="20"/>
    </row>
    <row r="157" spans="1:16" x14ac:dyDescent="0.2">
      <c r="A157" s="20"/>
      <c r="B157" s="20"/>
      <c r="C157" s="20"/>
      <c r="D157" s="20"/>
      <c r="E157" s="20"/>
      <c r="F157" s="20"/>
      <c r="G157" s="20"/>
      <c r="H157" s="20"/>
      <c r="I157" s="20"/>
      <c r="J157" s="20"/>
      <c r="K157" s="20"/>
      <c r="L157" s="20"/>
      <c r="M157" s="20"/>
      <c r="N157" s="148"/>
      <c r="O157" s="20"/>
      <c r="P157" s="20"/>
    </row>
    <row r="158" spans="1:16" x14ac:dyDescent="0.2">
      <c r="A158" s="20"/>
      <c r="B158" s="20"/>
      <c r="C158" s="20"/>
      <c r="D158" s="20"/>
      <c r="E158" s="20"/>
      <c r="F158" s="20"/>
      <c r="G158" s="20"/>
      <c r="H158" s="20"/>
      <c r="I158" s="20"/>
      <c r="J158" s="20"/>
      <c r="K158" s="20"/>
      <c r="L158" s="20"/>
      <c r="M158" s="20"/>
      <c r="N158" s="148"/>
      <c r="O158" s="20"/>
      <c r="P158" s="20"/>
    </row>
    <row r="159" spans="1:16" x14ac:dyDescent="0.2">
      <c r="A159" s="20"/>
      <c r="B159" s="20"/>
      <c r="C159" s="20"/>
      <c r="D159" s="20"/>
      <c r="E159" s="20"/>
      <c r="F159" s="20"/>
      <c r="G159" s="20"/>
      <c r="H159" s="20"/>
      <c r="I159" s="20"/>
      <c r="J159" s="20"/>
      <c r="K159" s="20"/>
      <c r="L159" s="20"/>
      <c r="M159" s="20"/>
      <c r="N159" s="148"/>
      <c r="O159" s="20"/>
      <c r="P159" s="20"/>
    </row>
    <row r="160" spans="1:16" x14ac:dyDescent="0.2">
      <c r="A160" s="20"/>
      <c r="B160" s="20"/>
      <c r="C160" s="20"/>
      <c r="D160" s="20"/>
      <c r="E160" s="20"/>
      <c r="F160" s="20"/>
      <c r="G160" s="20"/>
      <c r="H160" s="20"/>
      <c r="I160" s="20"/>
      <c r="J160" s="20"/>
      <c r="K160" s="20"/>
      <c r="L160" s="20"/>
      <c r="M160" s="20"/>
      <c r="N160" s="148"/>
      <c r="O160" s="20"/>
      <c r="P160" s="20"/>
    </row>
    <row r="161" spans="1:16" x14ac:dyDescent="0.2">
      <c r="A161" s="20"/>
      <c r="B161" s="20"/>
      <c r="C161" s="20"/>
      <c r="D161" s="20"/>
      <c r="E161" s="20"/>
      <c r="F161" s="20"/>
      <c r="G161" s="20"/>
      <c r="H161" s="20"/>
      <c r="I161" s="20"/>
      <c r="J161" s="20"/>
      <c r="K161" s="20"/>
      <c r="L161" s="20"/>
      <c r="M161" s="20"/>
      <c r="N161" s="148"/>
      <c r="O161" s="20"/>
      <c r="P161" s="20"/>
    </row>
    <row r="162" spans="1:16" x14ac:dyDescent="0.2">
      <c r="A162" s="20"/>
      <c r="B162" s="20"/>
      <c r="C162" s="20"/>
      <c r="D162" s="20"/>
      <c r="E162" s="20"/>
      <c r="F162" s="20"/>
      <c r="G162" s="20"/>
      <c r="H162" s="20"/>
      <c r="I162" s="20"/>
      <c r="J162" s="20"/>
      <c r="K162" s="20"/>
      <c r="L162" s="20"/>
      <c r="M162" s="20"/>
      <c r="N162" s="148"/>
      <c r="O162" s="20"/>
      <c r="P162" s="20"/>
    </row>
    <row r="163" spans="1:16" x14ac:dyDescent="0.2">
      <c r="A163" s="20"/>
      <c r="B163" s="20"/>
      <c r="C163" s="20"/>
      <c r="D163" s="20"/>
      <c r="E163" s="20"/>
      <c r="F163" s="20"/>
      <c r="G163" s="20"/>
      <c r="H163" s="20"/>
      <c r="I163" s="20"/>
      <c r="J163" s="20"/>
      <c r="K163" s="20"/>
      <c r="L163" s="20"/>
      <c r="M163" s="20"/>
      <c r="N163" s="148"/>
      <c r="O163" s="20"/>
      <c r="P163" s="20"/>
    </row>
    <row r="164" spans="1:16" x14ac:dyDescent="0.2">
      <c r="A164" s="20"/>
      <c r="B164" s="20"/>
      <c r="C164" s="20"/>
      <c r="D164" s="20"/>
      <c r="E164" s="20"/>
      <c r="F164" s="20"/>
      <c r="G164" s="20"/>
      <c r="H164" s="20"/>
      <c r="I164" s="20"/>
      <c r="J164" s="20"/>
      <c r="K164" s="20"/>
      <c r="L164" s="20"/>
      <c r="M164" s="20"/>
      <c r="N164" s="148"/>
      <c r="O164" s="20"/>
      <c r="P164" s="20"/>
    </row>
    <row r="165" spans="1:16" x14ac:dyDescent="0.2">
      <c r="A165" s="20"/>
      <c r="B165" s="20"/>
      <c r="C165" s="20"/>
      <c r="D165" s="20"/>
      <c r="E165" s="20"/>
      <c r="F165" s="20"/>
      <c r="G165" s="20"/>
      <c r="H165" s="20"/>
      <c r="I165" s="20"/>
      <c r="J165" s="20"/>
      <c r="K165" s="20"/>
      <c r="L165" s="20"/>
      <c r="M165" s="20"/>
      <c r="N165" s="148"/>
      <c r="O165" s="20"/>
      <c r="P165" s="20"/>
    </row>
    <row r="166" spans="1:16" x14ac:dyDescent="0.2">
      <c r="A166" s="20"/>
      <c r="B166" s="20"/>
      <c r="C166" s="20"/>
      <c r="D166" s="20"/>
      <c r="E166" s="20"/>
      <c r="F166" s="20"/>
      <c r="G166" s="20"/>
      <c r="H166" s="20"/>
      <c r="I166" s="20"/>
      <c r="J166" s="20"/>
      <c r="K166" s="20"/>
      <c r="L166" s="20"/>
      <c r="M166" s="20"/>
      <c r="N166" s="148"/>
      <c r="O166" s="20"/>
      <c r="P166" s="20"/>
    </row>
    <row r="167" spans="1:16" x14ac:dyDescent="0.2">
      <c r="A167" s="20"/>
      <c r="B167" s="20"/>
      <c r="C167" s="20"/>
      <c r="D167" s="20"/>
      <c r="E167" s="20"/>
      <c r="F167" s="20"/>
      <c r="G167" s="20"/>
      <c r="H167" s="20"/>
      <c r="I167" s="20"/>
      <c r="J167" s="20"/>
      <c r="K167" s="20"/>
      <c r="L167" s="20"/>
      <c r="M167" s="20"/>
      <c r="N167" s="148"/>
      <c r="O167" s="20"/>
      <c r="P167" s="20"/>
    </row>
    <row r="168" spans="1:16" x14ac:dyDescent="0.2">
      <c r="A168" s="20"/>
      <c r="B168" s="20"/>
      <c r="C168" s="20"/>
      <c r="D168" s="20"/>
      <c r="E168" s="20"/>
      <c r="F168" s="20"/>
      <c r="G168" s="20"/>
      <c r="H168" s="20"/>
      <c r="I168" s="20"/>
      <c r="J168" s="20"/>
      <c r="K168" s="20"/>
      <c r="L168" s="20"/>
      <c r="M168" s="20"/>
      <c r="N168" s="148"/>
      <c r="O168" s="20"/>
      <c r="P168" s="20"/>
    </row>
    <row r="169" spans="1:16" x14ac:dyDescent="0.2">
      <c r="A169" s="20"/>
      <c r="B169" s="20"/>
      <c r="C169" s="20"/>
      <c r="D169" s="20"/>
      <c r="E169" s="20"/>
      <c r="F169" s="20"/>
      <c r="G169" s="20"/>
      <c r="H169" s="20"/>
      <c r="I169" s="20"/>
      <c r="J169" s="20"/>
      <c r="K169" s="20"/>
      <c r="L169" s="20"/>
      <c r="M169" s="20"/>
      <c r="N169" s="148"/>
      <c r="O169" s="20"/>
      <c r="P169" s="20"/>
    </row>
    <row r="170" spans="1:16" x14ac:dyDescent="0.2">
      <c r="A170" s="20"/>
      <c r="B170" s="20"/>
      <c r="C170" s="20"/>
      <c r="D170" s="20"/>
      <c r="E170" s="20"/>
      <c r="F170" s="20"/>
      <c r="G170" s="20"/>
      <c r="H170" s="20"/>
      <c r="I170" s="20"/>
      <c r="J170" s="20"/>
      <c r="K170" s="20"/>
      <c r="L170" s="20"/>
      <c r="M170" s="20"/>
      <c r="N170" s="148"/>
      <c r="O170" s="20"/>
      <c r="P170" s="20"/>
    </row>
    <row r="171" spans="1:16" x14ac:dyDescent="0.2">
      <c r="A171" s="20"/>
      <c r="B171" s="20"/>
      <c r="C171" s="20"/>
      <c r="D171" s="20"/>
      <c r="E171" s="20"/>
      <c r="F171" s="20"/>
      <c r="G171" s="20"/>
      <c r="H171" s="20"/>
      <c r="I171" s="20"/>
      <c r="J171" s="20"/>
      <c r="K171" s="20"/>
      <c r="L171" s="20"/>
      <c r="M171" s="20"/>
      <c r="N171" s="148"/>
      <c r="O171" s="20"/>
      <c r="P171" s="20"/>
    </row>
    <row r="172" spans="1:16" x14ac:dyDescent="0.2">
      <c r="A172" s="20"/>
      <c r="B172" s="20"/>
      <c r="C172" s="20"/>
      <c r="D172" s="20"/>
      <c r="E172" s="20"/>
      <c r="F172" s="20"/>
      <c r="G172" s="20"/>
      <c r="H172" s="20"/>
      <c r="I172" s="20"/>
      <c r="J172" s="20"/>
      <c r="K172" s="20"/>
      <c r="L172" s="20"/>
      <c r="M172" s="20"/>
      <c r="N172" s="148"/>
      <c r="O172" s="20"/>
      <c r="P172" s="20"/>
    </row>
    <row r="173" spans="1:16" x14ac:dyDescent="0.2">
      <c r="A173" s="20"/>
      <c r="B173" s="20"/>
      <c r="C173" s="20"/>
      <c r="D173" s="20"/>
      <c r="E173" s="20"/>
      <c r="F173" s="20"/>
      <c r="G173" s="20"/>
      <c r="H173" s="20"/>
      <c r="I173" s="20"/>
      <c r="J173" s="20"/>
      <c r="K173" s="20"/>
      <c r="L173" s="20"/>
      <c r="M173" s="20"/>
      <c r="N173" s="148"/>
      <c r="O173" s="20"/>
      <c r="P173" s="20"/>
    </row>
    <row r="174" spans="1:16" x14ac:dyDescent="0.2">
      <c r="A174" s="20"/>
      <c r="B174" s="20"/>
      <c r="C174" s="20"/>
      <c r="D174" s="20"/>
      <c r="E174" s="20"/>
      <c r="F174" s="20"/>
      <c r="G174" s="20"/>
      <c r="H174" s="20"/>
      <c r="I174" s="20"/>
      <c r="J174" s="20"/>
      <c r="K174" s="20"/>
      <c r="L174" s="20"/>
      <c r="M174" s="20"/>
      <c r="N174" s="148"/>
      <c r="O174" s="20"/>
      <c r="P174" s="20"/>
    </row>
    <row r="175" spans="1:16" x14ac:dyDescent="0.2">
      <c r="A175" s="20"/>
      <c r="B175" s="20"/>
      <c r="C175" s="20"/>
      <c r="D175" s="20"/>
      <c r="E175" s="20"/>
      <c r="F175" s="20"/>
      <c r="G175" s="20"/>
      <c r="H175" s="20"/>
      <c r="I175" s="20"/>
      <c r="J175" s="20"/>
      <c r="K175" s="20"/>
      <c r="L175" s="20"/>
      <c r="M175" s="20"/>
      <c r="N175" s="148"/>
      <c r="O175" s="20"/>
      <c r="P175" s="20"/>
    </row>
    <row r="176" spans="1:16" x14ac:dyDescent="0.2">
      <c r="A176" s="20"/>
      <c r="B176" s="20"/>
      <c r="C176" s="20"/>
      <c r="D176" s="20"/>
      <c r="E176" s="20"/>
      <c r="F176" s="20"/>
      <c r="G176" s="20"/>
      <c r="H176" s="20"/>
      <c r="I176" s="20"/>
      <c r="J176" s="20"/>
      <c r="K176" s="20"/>
      <c r="L176" s="20"/>
      <c r="M176" s="20"/>
      <c r="N176" s="148"/>
      <c r="O176" s="20"/>
      <c r="P176" s="20"/>
    </row>
    <row r="177" spans="1:16" x14ac:dyDescent="0.2">
      <c r="A177" s="20"/>
      <c r="B177" s="20"/>
      <c r="C177" s="20"/>
      <c r="D177" s="20"/>
      <c r="E177" s="20"/>
      <c r="F177" s="20"/>
      <c r="G177" s="20"/>
      <c r="H177" s="20"/>
      <c r="I177" s="20"/>
      <c r="J177" s="20"/>
      <c r="K177" s="20"/>
      <c r="L177" s="20"/>
      <c r="M177" s="20"/>
      <c r="N177" s="148"/>
      <c r="O177" s="20"/>
      <c r="P177" s="20"/>
    </row>
    <row r="178" spans="1:16" x14ac:dyDescent="0.2">
      <c r="A178" s="20"/>
      <c r="B178" s="20"/>
      <c r="C178" s="20"/>
      <c r="D178" s="20"/>
      <c r="E178" s="20"/>
      <c r="F178" s="20"/>
      <c r="G178" s="20"/>
      <c r="H178" s="20"/>
      <c r="I178" s="20"/>
      <c r="J178" s="20"/>
      <c r="K178" s="20"/>
      <c r="L178" s="20"/>
      <c r="M178" s="20"/>
      <c r="N178" s="148"/>
      <c r="O178" s="20"/>
      <c r="P178" s="20"/>
    </row>
    <row r="179" spans="1:16" x14ac:dyDescent="0.2">
      <c r="A179" s="20"/>
      <c r="B179" s="20"/>
      <c r="C179" s="20"/>
      <c r="D179" s="20"/>
      <c r="E179" s="20"/>
      <c r="F179" s="20"/>
      <c r="G179" s="20"/>
      <c r="H179" s="20"/>
      <c r="I179" s="20"/>
      <c r="J179" s="20"/>
      <c r="K179" s="20"/>
      <c r="L179" s="20"/>
      <c r="M179" s="20"/>
      <c r="N179" s="148"/>
      <c r="O179" s="20"/>
      <c r="P179" s="20"/>
    </row>
    <row r="180" spans="1:16" x14ac:dyDescent="0.2">
      <c r="A180" s="20"/>
      <c r="B180" s="20"/>
      <c r="C180" s="20"/>
      <c r="D180" s="20"/>
      <c r="E180" s="20"/>
      <c r="F180" s="20"/>
      <c r="G180" s="20"/>
      <c r="H180" s="20"/>
      <c r="I180" s="20"/>
      <c r="J180" s="20"/>
      <c r="K180" s="20"/>
      <c r="L180" s="20"/>
      <c r="M180" s="20"/>
      <c r="N180" s="148"/>
      <c r="O180" s="20"/>
      <c r="P180" s="20"/>
    </row>
    <row r="181" spans="1:16" x14ac:dyDescent="0.2">
      <c r="A181" s="20"/>
      <c r="B181" s="20"/>
      <c r="C181" s="20"/>
      <c r="D181" s="20"/>
      <c r="E181" s="20"/>
      <c r="F181" s="20"/>
      <c r="G181" s="20"/>
      <c r="H181" s="20"/>
      <c r="I181" s="20"/>
      <c r="J181" s="20"/>
      <c r="K181" s="20"/>
      <c r="L181" s="20"/>
      <c r="M181" s="20"/>
      <c r="N181" s="148"/>
      <c r="O181" s="20"/>
      <c r="P181" s="20"/>
    </row>
    <row r="182" spans="1:16" x14ac:dyDescent="0.2">
      <c r="A182" s="20"/>
      <c r="B182" s="20"/>
      <c r="C182" s="20"/>
      <c r="D182" s="20"/>
      <c r="E182" s="20"/>
      <c r="F182" s="20"/>
      <c r="G182" s="20"/>
      <c r="H182" s="20"/>
      <c r="I182" s="20"/>
      <c r="J182" s="20"/>
      <c r="K182" s="20"/>
      <c r="L182" s="20"/>
      <c r="M182" s="20"/>
      <c r="N182" s="148"/>
      <c r="O182" s="20"/>
      <c r="P182" s="20"/>
    </row>
    <row r="183" spans="1:16" x14ac:dyDescent="0.2">
      <c r="A183" s="20"/>
      <c r="B183" s="20"/>
      <c r="C183" s="20"/>
      <c r="D183" s="20"/>
      <c r="E183" s="20"/>
      <c r="F183" s="20"/>
      <c r="G183" s="20"/>
      <c r="H183" s="20"/>
      <c r="I183" s="20"/>
      <c r="J183" s="20"/>
      <c r="K183" s="20"/>
      <c r="L183" s="20"/>
      <c r="M183" s="20"/>
      <c r="N183" s="148"/>
      <c r="O183" s="20"/>
      <c r="P183" s="20"/>
    </row>
    <row r="184" spans="1:16" x14ac:dyDescent="0.2">
      <c r="A184" s="20"/>
      <c r="B184" s="20"/>
      <c r="C184" s="20"/>
      <c r="D184" s="20"/>
      <c r="E184" s="20"/>
      <c r="F184" s="20"/>
      <c r="G184" s="20"/>
      <c r="H184" s="20"/>
      <c r="I184" s="20"/>
      <c r="J184" s="20"/>
      <c r="K184" s="20"/>
      <c r="L184" s="20"/>
      <c r="M184" s="20"/>
      <c r="N184" s="148"/>
      <c r="O184" s="20"/>
      <c r="P184" s="20"/>
    </row>
    <row r="185" spans="1:16" x14ac:dyDescent="0.2">
      <c r="A185" s="20"/>
      <c r="B185" s="20"/>
      <c r="C185" s="20"/>
      <c r="D185" s="20"/>
      <c r="E185" s="20"/>
      <c r="F185" s="20"/>
      <c r="G185" s="20"/>
      <c r="H185" s="20"/>
      <c r="I185" s="20"/>
      <c r="J185" s="20"/>
      <c r="K185" s="20"/>
      <c r="L185" s="20"/>
      <c r="M185" s="20"/>
      <c r="N185" s="148"/>
      <c r="O185" s="20"/>
      <c r="P185" s="20"/>
    </row>
    <row r="186" spans="1:16" x14ac:dyDescent="0.2">
      <c r="A186" s="20"/>
      <c r="B186" s="20"/>
      <c r="C186" s="20"/>
      <c r="D186" s="20"/>
      <c r="E186" s="20"/>
      <c r="F186" s="20"/>
      <c r="G186" s="20"/>
      <c r="H186" s="20"/>
      <c r="I186" s="20"/>
      <c r="J186" s="20"/>
      <c r="K186" s="20"/>
      <c r="L186" s="20"/>
      <c r="M186" s="20"/>
      <c r="N186" s="148"/>
      <c r="O186" s="20"/>
      <c r="P186" s="20"/>
    </row>
    <row r="187" spans="1:16" x14ac:dyDescent="0.2">
      <c r="A187" s="20"/>
      <c r="B187" s="20"/>
      <c r="C187" s="20"/>
      <c r="D187" s="20"/>
      <c r="E187" s="20"/>
      <c r="F187" s="20"/>
      <c r="G187" s="20"/>
      <c r="H187" s="20"/>
      <c r="I187" s="20"/>
      <c r="J187" s="20"/>
      <c r="K187" s="20"/>
      <c r="L187" s="20"/>
      <c r="M187" s="20"/>
      <c r="N187" s="148"/>
      <c r="O187" s="20"/>
      <c r="P187" s="20"/>
    </row>
    <row r="188" spans="1:16" x14ac:dyDescent="0.2">
      <c r="A188" s="20"/>
      <c r="B188" s="20"/>
      <c r="C188" s="20"/>
      <c r="D188" s="20"/>
      <c r="E188" s="20"/>
      <c r="F188" s="20"/>
      <c r="G188" s="20"/>
      <c r="H188" s="20"/>
      <c r="I188" s="20"/>
      <c r="J188" s="20"/>
      <c r="K188" s="20"/>
      <c r="L188" s="20"/>
      <c r="M188" s="20"/>
      <c r="N188" s="148"/>
      <c r="O188" s="20"/>
      <c r="P188" s="20"/>
    </row>
    <row r="189" spans="1:16" x14ac:dyDescent="0.2">
      <c r="A189" s="20"/>
      <c r="B189" s="20"/>
      <c r="C189" s="20"/>
      <c r="D189" s="20"/>
      <c r="E189" s="20"/>
      <c r="F189" s="20"/>
      <c r="G189" s="20"/>
      <c r="H189" s="20"/>
      <c r="I189" s="20"/>
      <c r="J189" s="20"/>
      <c r="K189" s="20"/>
      <c r="L189" s="20"/>
      <c r="M189" s="20"/>
      <c r="N189" s="148"/>
      <c r="O189" s="20"/>
      <c r="P189" s="20"/>
    </row>
    <row r="190" spans="1:16" x14ac:dyDescent="0.2">
      <c r="A190" s="20"/>
      <c r="B190" s="20"/>
      <c r="C190" s="20"/>
      <c r="D190" s="20"/>
      <c r="E190" s="20"/>
      <c r="F190" s="20"/>
      <c r="G190" s="20"/>
      <c r="H190" s="20"/>
      <c r="I190" s="20"/>
      <c r="J190" s="20"/>
      <c r="K190" s="20"/>
      <c r="L190" s="20"/>
      <c r="M190" s="20"/>
      <c r="N190" s="148"/>
      <c r="O190" s="20"/>
      <c r="P190" s="20"/>
    </row>
    <row r="191" spans="1:16" x14ac:dyDescent="0.2">
      <c r="A191" s="20"/>
      <c r="B191" s="20"/>
      <c r="C191" s="20"/>
      <c r="D191" s="20"/>
      <c r="E191" s="20"/>
      <c r="F191" s="20"/>
      <c r="G191" s="20"/>
      <c r="H191" s="20"/>
      <c r="I191" s="20"/>
      <c r="J191" s="20"/>
      <c r="K191" s="20"/>
      <c r="L191" s="20"/>
      <c r="M191" s="20"/>
      <c r="N191" s="148"/>
      <c r="O191" s="20"/>
      <c r="P191" s="20"/>
    </row>
    <row r="192" spans="1:16" x14ac:dyDescent="0.2">
      <c r="A192" s="20"/>
      <c r="B192" s="20"/>
      <c r="C192" s="20"/>
      <c r="D192" s="20"/>
      <c r="E192" s="20"/>
      <c r="F192" s="20"/>
      <c r="G192" s="20"/>
      <c r="H192" s="20"/>
      <c r="I192" s="20"/>
      <c r="J192" s="20"/>
      <c r="K192" s="20"/>
      <c r="L192" s="20"/>
      <c r="M192" s="20"/>
      <c r="N192" s="148"/>
      <c r="O192" s="20"/>
      <c r="P192" s="20"/>
    </row>
    <row r="193" spans="1:16" x14ac:dyDescent="0.2">
      <c r="A193" s="20"/>
      <c r="B193" s="20"/>
      <c r="C193" s="20"/>
      <c r="D193" s="20"/>
      <c r="E193" s="20"/>
      <c r="F193" s="20"/>
      <c r="G193" s="20"/>
      <c r="H193" s="20"/>
      <c r="I193" s="20"/>
      <c r="J193" s="20"/>
      <c r="K193" s="20"/>
      <c r="L193" s="20"/>
      <c r="M193" s="20"/>
      <c r="N193" s="148"/>
      <c r="O193" s="20"/>
      <c r="P193" s="20"/>
    </row>
    <row r="194" spans="1:16" x14ac:dyDescent="0.2">
      <c r="A194" s="20"/>
      <c r="B194" s="20"/>
      <c r="C194" s="20"/>
      <c r="D194" s="20"/>
      <c r="E194" s="20"/>
      <c r="F194" s="20"/>
      <c r="G194" s="20"/>
      <c r="H194" s="20"/>
      <c r="I194" s="20"/>
      <c r="J194" s="20"/>
      <c r="K194" s="20"/>
      <c r="L194" s="20"/>
      <c r="M194" s="20"/>
      <c r="N194" s="148"/>
      <c r="O194" s="20"/>
      <c r="P194" s="20"/>
    </row>
    <row r="195" spans="1:16" x14ac:dyDescent="0.2">
      <c r="A195" s="20"/>
      <c r="B195" s="20"/>
      <c r="C195" s="20"/>
      <c r="D195" s="20"/>
      <c r="E195" s="20"/>
      <c r="F195" s="20"/>
      <c r="G195" s="20"/>
      <c r="H195" s="20"/>
      <c r="I195" s="20"/>
      <c r="J195" s="20"/>
      <c r="K195" s="20"/>
      <c r="L195" s="20"/>
      <c r="M195" s="20"/>
      <c r="N195" s="148"/>
      <c r="O195" s="20"/>
      <c r="P195" s="20"/>
    </row>
    <row r="196" spans="1:16" x14ac:dyDescent="0.2">
      <c r="A196" s="20"/>
      <c r="B196" s="20"/>
      <c r="C196" s="20"/>
      <c r="D196" s="20"/>
      <c r="E196" s="20"/>
      <c r="F196" s="20"/>
      <c r="G196" s="20"/>
      <c r="H196" s="20"/>
      <c r="I196" s="20"/>
      <c r="J196" s="20"/>
      <c r="K196" s="20"/>
      <c r="L196" s="20"/>
      <c r="M196" s="20"/>
      <c r="N196" s="148"/>
      <c r="O196" s="20"/>
      <c r="P196" s="20"/>
    </row>
    <row r="197" spans="1:16" x14ac:dyDescent="0.2">
      <c r="A197" s="20"/>
      <c r="B197" s="20"/>
      <c r="C197" s="20"/>
      <c r="D197" s="20"/>
      <c r="E197" s="20"/>
      <c r="F197" s="20"/>
      <c r="G197" s="20"/>
      <c r="H197" s="20"/>
      <c r="I197" s="20"/>
      <c r="J197" s="20"/>
      <c r="K197" s="20"/>
      <c r="L197" s="20"/>
      <c r="M197" s="20"/>
      <c r="N197" s="148"/>
      <c r="O197" s="20"/>
      <c r="P197" s="20"/>
    </row>
    <row r="198" spans="1:16" x14ac:dyDescent="0.2">
      <c r="A198" s="20"/>
      <c r="B198" s="20"/>
      <c r="C198" s="20"/>
      <c r="D198" s="20"/>
      <c r="E198" s="20"/>
      <c r="F198" s="20"/>
      <c r="G198" s="20"/>
      <c r="H198" s="20"/>
      <c r="I198" s="20"/>
      <c r="J198" s="20"/>
      <c r="K198" s="20"/>
      <c r="L198" s="20"/>
      <c r="M198" s="20"/>
      <c r="N198" s="148"/>
      <c r="O198" s="20"/>
      <c r="P198" s="20"/>
    </row>
    <row r="199" spans="1:16" x14ac:dyDescent="0.2">
      <c r="A199" s="20"/>
      <c r="B199" s="20"/>
      <c r="C199" s="20"/>
      <c r="D199" s="20"/>
      <c r="E199" s="20"/>
      <c r="F199" s="20"/>
      <c r="G199" s="20"/>
      <c r="H199" s="20"/>
      <c r="I199" s="20"/>
      <c r="J199" s="20"/>
      <c r="K199" s="20"/>
      <c r="L199" s="20"/>
      <c r="M199" s="20"/>
      <c r="N199" s="148"/>
      <c r="O199" s="20"/>
      <c r="P199" s="20"/>
    </row>
    <row r="200" spans="1:16" x14ac:dyDescent="0.2">
      <c r="A200" s="20"/>
      <c r="B200" s="20"/>
      <c r="C200" s="20"/>
      <c r="D200" s="20"/>
      <c r="E200" s="20"/>
      <c r="F200" s="20"/>
      <c r="G200" s="20"/>
      <c r="H200" s="20"/>
      <c r="I200" s="20"/>
      <c r="J200" s="20"/>
      <c r="K200" s="20"/>
      <c r="L200" s="20"/>
      <c r="M200" s="20"/>
      <c r="N200" s="148"/>
      <c r="O200" s="20"/>
      <c r="P200" s="20"/>
    </row>
    <row r="201" spans="1:16" x14ac:dyDescent="0.2">
      <c r="A201" s="20"/>
      <c r="B201" s="20"/>
      <c r="C201" s="20"/>
      <c r="D201" s="20"/>
      <c r="E201" s="20"/>
      <c r="F201" s="20"/>
      <c r="G201" s="20"/>
      <c r="H201" s="20"/>
      <c r="I201" s="20"/>
      <c r="J201" s="20"/>
      <c r="K201" s="20"/>
      <c r="L201" s="20"/>
      <c r="M201" s="20"/>
      <c r="N201" s="148"/>
      <c r="O201" s="20"/>
      <c r="P201" s="20"/>
    </row>
    <row r="202" spans="1:16" x14ac:dyDescent="0.2">
      <c r="A202" s="20"/>
      <c r="B202" s="20"/>
      <c r="C202" s="20"/>
      <c r="D202" s="20"/>
      <c r="E202" s="20"/>
      <c r="F202" s="20"/>
      <c r="G202" s="20"/>
      <c r="H202" s="20"/>
      <c r="I202" s="20"/>
      <c r="J202" s="20"/>
      <c r="K202" s="20"/>
      <c r="L202" s="20"/>
      <c r="M202" s="20"/>
      <c r="N202" s="148"/>
      <c r="O202" s="20"/>
      <c r="P202" s="20"/>
    </row>
    <row r="203" spans="1:16" x14ac:dyDescent="0.2">
      <c r="A203" s="20"/>
      <c r="B203" s="20"/>
      <c r="C203" s="20"/>
      <c r="D203" s="20"/>
      <c r="E203" s="20"/>
      <c r="F203" s="20"/>
      <c r="G203" s="20"/>
      <c r="H203" s="20"/>
      <c r="I203" s="20"/>
      <c r="J203" s="20"/>
      <c r="K203" s="20"/>
      <c r="L203" s="20"/>
      <c r="M203" s="20"/>
      <c r="N203" s="148"/>
      <c r="O203" s="20"/>
      <c r="P203" s="20"/>
    </row>
    <row r="204" spans="1:16" x14ac:dyDescent="0.2">
      <c r="A204" s="20"/>
      <c r="B204" s="20"/>
      <c r="C204" s="20"/>
      <c r="D204" s="20"/>
      <c r="E204" s="20"/>
      <c r="F204" s="20"/>
      <c r="G204" s="20"/>
      <c r="H204" s="20"/>
      <c r="I204" s="20"/>
      <c r="J204" s="20"/>
      <c r="K204" s="20"/>
      <c r="L204" s="20"/>
      <c r="M204" s="20"/>
      <c r="N204" s="148"/>
      <c r="O204" s="20"/>
      <c r="P204" s="20"/>
    </row>
    <row r="205" spans="1:16" x14ac:dyDescent="0.2">
      <c r="A205" s="20"/>
      <c r="B205" s="20"/>
      <c r="C205" s="20"/>
      <c r="D205" s="20"/>
      <c r="E205" s="20"/>
      <c r="F205" s="20"/>
      <c r="G205" s="20"/>
      <c r="H205" s="20"/>
      <c r="I205" s="20"/>
      <c r="J205" s="20"/>
      <c r="K205" s="20"/>
      <c r="L205" s="20"/>
      <c r="M205" s="20"/>
      <c r="N205" s="148"/>
      <c r="O205" s="20"/>
      <c r="P205" s="20"/>
    </row>
    <row r="206" spans="1:16" x14ac:dyDescent="0.2">
      <c r="A206" s="20"/>
      <c r="B206" s="20"/>
      <c r="C206" s="20"/>
      <c r="D206" s="20"/>
      <c r="E206" s="20"/>
      <c r="F206" s="20"/>
      <c r="G206" s="20"/>
      <c r="H206" s="20"/>
      <c r="I206" s="20"/>
      <c r="J206" s="20"/>
      <c r="K206" s="20"/>
      <c r="L206" s="20"/>
      <c r="M206" s="20"/>
      <c r="N206" s="148"/>
      <c r="O206" s="20"/>
      <c r="P206" s="20"/>
    </row>
    <row r="207" spans="1:16" x14ac:dyDescent="0.2">
      <c r="A207" s="20"/>
      <c r="B207" s="20"/>
      <c r="C207" s="20"/>
      <c r="D207" s="20"/>
      <c r="E207" s="20"/>
      <c r="F207" s="20"/>
      <c r="G207" s="20"/>
      <c r="H207" s="20"/>
      <c r="I207" s="20"/>
      <c r="J207" s="20"/>
      <c r="K207" s="20"/>
      <c r="L207" s="20"/>
      <c r="M207" s="20"/>
      <c r="N207" s="148"/>
      <c r="O207" s="20"/>
      <c r="P207" s="20"/>
    </row>
    <row r="208" spans="1:16" x14ac:dyDescent="0.2">
      <c r="A208" s="20"/>
      <c r="B208" s="20"/>
      <c r="C208" s="20"/>
      <c r="D208" s="20"/>
      <c r="E208" s="20"/>
      <c r="F208" s="20"/>
      <c r="G208" s="20"/>
      <c r="H208" s="20"/>
      <c r="I208" s="20"/>
      <c r="J208" s="20"/>
      <c r="K208" s="20"/>
      <c r="L208" s="20"/>
      <c r="M208" s="20"/>
      <c r="N208" s="148"/>
      <c r="O208" s="20"/>
      <c r="P208" s="20"/>
    </row>
    <row r="209" spans="1:16" x14ac:dyDescent="0.2">
      <c r="A209" s="20"/>
      <c r="B209" s="20"/>
      <c r="C209" s="20"/>
      <c r="D209" s="20"/>
      <c r="E209" s="20"/>
      <c r="F209" s="20"/>
      <c r="G209" s="20"/>
      <c r="H209" s="20"/>
      <c r="I209" s="20"/>
      <c r="J209" s="20"/>
      <c r="K209" s="20"/>
      <c r="L209" s="20"/>
      <c r="M209" s="20"/>
      <c r="N209" s="148"/>
      <c r="O209" s="20"/>
      <c r="P209" s="20"/>
    </row>
    <row r="210" spans="1:16" x14ac:dyDescent="0.2">
      <c r="A210" s="20"/>
      <c r="B210" s="20"/>
      <c r="C210" s="20"/>
      <c r="D210" s="20"/>
      <c r="E210" s="20"/>
      <c r="F210" s="20"/>
      <c r="G210" s="20"/>
      <c r="H210" s="20"/>
      <c r="I210" s="20"/>
      <c r="J210" s="20"/>
      <c r="K210" s="20"/>
      <c r="L210" s="20"/>
      <c r="M210" s="20"/>
      <c r="N210" s="148"/>
      <c r="O210" s="20"/>
      <c r="P210" s="20"/>
    </row>
    <row r="211" spans="1:16" x14ac:dyDescent="0.2">
      <c r="A211" s="20"/>
      <c r="B211" s="20"/>
      <c r="C211" s="20"/>
      <c r="D211" s="20"/>
      <c r="E211" s="20"/>
      <c r="F211" s="20"/>
      <c r="G211" s="20"/>
      <c r="H211" s="20"/>
      <c r="I211" s="20"/>
      <c r="J211" s="20"/>
      <c r="K211" s="20"/>
      <c r="L211" s="20"/>
      <c r="M211" s="20"/>
      <c r="N211" s="148"/>
      <c r="O211" s="20"/>
      <c r="P211" s="20"/>
    </row>
    <row r="212" spans="1:16" x14ac:dyDescent="0.2">
      <c r="A212" s="20"/>
      <c r="B212" s="20"/>
      <c r="C212" s="20"/>
      <c r="D212" s="20"/>
      <c r="E212" s="20"/>
      <c r="F212" s="20"/>
      <c r="G212" s="20"/>
      <c r="H212" s="20"/>
      <c r="I212" s="20"/>
      <c r="J212" s="20"/>
      <c r="K212" s="20"/>
      <c r="L212" s="20"/>
      <c r="M212" s="20"/>
      <c r="N212" s="148"/>
      <c r="O212" s="20"/>
      <c r="P212" s="20"/>
    </row>
    <row r="213" spans="1:16" x14ac:dyDescent="0.2">
      <c r="A213" s="20"/>
      <c r="B213" s="20"/>
      <c r="C213" s="20"/>
      <c r="D213" s="20"/>
      <c r="E213" s="20"/>
      <c r="F213" s="20"/>
      <c r="G213" s="20"/>
      <c r="H213" s="20"/>
      <c r="I213" s="20"/>
      <c r="J213" s="20"/>
      <c r="K213" s="20"/>
      <c r="L213" s="20"/>
      <c r="M213" s="20"/>
      <c r="N213" s="148"/>
      <c r="O213" s="20"/>
      <c r="P213" s="20"/>
    </row>
    <row r="214" spans="1:16" x14ac:dyDescent="0.2">
      <c r="A214" s="20"/>
      <c r="B214" s="20"/>
      <c r="C214" s="20"/>
      <c r="D214" s="20"/>
      <c r="E214" s="20"/>
      <c r="F214" s="20"/>
      <c r="G214" s="20"/>
      <c r="H214" s="20"/>
      <c r="I214" s="20"/>
      <c r="J214" s="20"/>
      <c r="K214" s="20"/>
      <c r="L214" s="20"/>
      <c r="M214" s="20"/>
      <c r="N214" s="148"/>
      <c r="O214" s="20"/>
      <c r="P214" s="20"/>
    </row>
    <row r="215" spans="1:16" x14ac:dyDescent="0.2">
      <c r="A215" s="20"/>
      <c r="B215" s="20"/>
      <c r="C215" s="20"/>
      <c r="D215" s="20"/>
      <c r="E215" s="20"/>
      <c r="F215" s="20"/>
      <c r="G215" s="20"/>
      <c r="H215" s="20"/>
      <c r="I215" s="20"/>
      <c r="J215" s="20"/>
      <c r="K215" s="20"/>
      <c r="L215" s="20"/>
      <c r="M215" s="20"/>
      <c r="N215" s="148"/>
      <c r="O215" s="20"/>
      <c r="P215" s="20"/>
    </row>
    <row r="216" spans="1:16" x14ac:dyDescent="0.2">
      <c r="A216" s="20"/>
      <c r="B216" s="20"/>
      <c r="C216" s="20"/>
      <c r="D216" s="20"/>
      <c r="E216" s="20"/>
      <c r="F216" s="20"/>
      <c r="G216" s="20"/>
      <c r="H216" s="20"/>
      <c r="I216" s="20"/>
      <c r="J216" s="20"/>
      <c r="K216" s="20"/>
      <c r="L216" s="20"/>
      <c r="M216" s="20"/>
      <c r="N216" s="148"/>
      <c r="O216" s="20"/>
      <c r="P216" s="20"/>
    </row>
    <row r="217" spans="1:16" x14ac:dyDescent="0.2">
      <c r="A217" s="20"/>
      <c r="B217" s="20"/>
      <c r="C217" s="20"/>
      <c r="D217" s="20"/>
      <c r="E217" s="20"/>
      <c r="F217" s="20"/>
      <c r="G217" s="20"/>
      <c r="H217" s="20"/>
      <c r="I217" s="20"/>
      <c r="J217" s="20"/>
      <c r="K217" s="20"/>
      <c r="L217" s="20"/>
      <c r="M217" s="20"/>
      <c r="N217" s="148"/>
      <c r="O217" s="20"/>
      <c r="P217" s="20"/>
    </row>
    <row r="218" spans="1:16" x14ac:dyDescent="0.2">
      <c r="A218" s="20"/>
      <c r="B218" s="20"/>
      <c r="C218" s="20"/>
      <c r="D218" s="20"/>
      <c r="E218" s="20"/>
      <c r="F218" s="20"/>
      <c r="G218" s="20"/>
      <c r="H218" s="20"/>
      <c r="I218" s="20"/>
      <c r="J218" s="20"/>
      <c r="K218" s="20"/>
      <c r="L218" s="20"/>
      <c r="M218" s="20"/>
      <c r="N218" s="148"/>
      <c r="O218" s="20"/>
      <c r="P218" s="20"/>
    </row>
    <row r="219" spans="1:16" x14ac:dyDescent="0.2">
      <c r="A219" s="20"/>
      <c r="B219" s="20"/>
      <c r="C219" s="20"/>
      <c r="D219" s="20"/>
      <c r="E219" s="20"/>
      <c r="F219" s="20"/>
      <c r="G219" s="20"/>
      <c r="H219" s="20"/>
      <c r="I219" s="20"/>
      <c r="J219" s="20"/>
      <c r="K219" s="20"/>
      <c r="L219" s="20"/>
      <c r="M219" s="20"/>
      <c r="N219" s="148"/>
      <c r="O219" s="20"/>
      <c r="P219" s="20"/>
    </row>
    <row r="220" spans="1:16" x14ac:dyDescent="0.2">
      <c r="A220" s="20"/>
      <c r="B220" s="20"/>
      <c r="C220" s="20"/>
      <c r="D220" s="20"/>
      <c r="E220" s="20"/>
      <c r="F220" s="20"/>
      <c r="G220" s="20"/>
      <c r="H220" s="20"/>
      <c r="I220" s="20"/>
      <c r="J220" s="20"/>
      <c r="K220" s="20"/>
      <c r="L220" s="20"/>
      <c r="M220" s="20"/>
      <c r="N220" s="148"/>
      <c r="O220" s="20"/>
      <c r="P220" s="20"/>
    </row>
    <row r="221" spans="1:16" x14ac:dyDescent="0.2">
      <c r="A221" s="20"/>
      <c r="B221" s="20"/>
      <c r="C221" s="20"/>
      <c r="D221" s="20"/>
      <c r="E221" s="20"/>
      <c r="F221" s="20"/>
      <c r="G221" s="20"/>
      <c r="H221" s="20"/>
      <c r="I221" s="20"/>
      <c r="J221" s="20"/>
      <c r="K221" s="20"/>
      <c r="L221" s="20"/>
      <c r="M221" s="20"/>
      <c r="N221" s="148"/>
      <c r="O221" s="20"/>
      <c r="P221" s="20"/>
    </row>
    <row r="222" spans="1:16" x14ac:dyDescent="0.2">
      <c r="A222" s="20"/>
      <c r="B222" s="20"/>
      <c r="C222" s="20"/>
      <c r="D222" s="20"/>
      <c r="E222" s="20"/>
      <c r="F222" s="20"/>
      <c r="G222" s="20"/>
      <c r="H222" s="20"/>
      <c r="I222" s="20"/>
      <c r="J222" s="20"/>
      <c r="K222" s="20"/>
      <c r="L222" s="20"/>
      <c r="M222" s="20"/>
      <c r="N222" s="148"/>
      <c r="O222" s="20"/>
      <c r="P222" s="20"/>
    </row>
    <row r="223" spans="1:16" x14ac:dyDescent="0.2">
      <c r="A223" s="20"/>
      <c r="B223" s="20"/>
      <c r="C223" s="20"/>
      <c r="D223" s="20"/>
      <c r="E223" s="20"/>
      <c r="F223" s="20"/>
      <c r="G223" s="20"/>
      <c r="H223" s="20"/>
      <c r="I223" s="20"/>
      <c r="J223" s="20"/>
      <c r="K223" s="20"/>
      <c r="L223" s="20"/>
      <c r="M223" s="20"/>
      <c r="N223" s="148"/>
      <c r="O223" s="20"/>
      <c r="P223" s="20"/>
    </row>
    <row r="224" spans="1:16" x14ac:dyDescent="0.2">
      <c r="A224" s="20"/>
      <c r="B224" s="20"/>
      <c r="C224" s="20"/>
      <c r="D224" s="20"/>
      <c r="E224" s="20"/>
      <c r="F224" s="20"/>
      <c r="G224" s="20"/>
      <c r="H224" s="20"/>
      <c r="I224" s="20"/>
      <c r="J224" s="20"/>
      <c r="K224" s="20"/>
      <c r="L224" s="20"/>
      <c r="M224" s="20"/>
      <c r="N224" s="148"/>
      <c r="O224" s="20"/>
      <c r="P224" s="20"/>
    </row>
    <row r="225" spans="1:16" x14ac:dyDescent="0.2">
      <c r="A225" s="20"/>
      <c r="B225" s="20"/>
      <c r="C225" s="20"/>
      <c r="D225" s="20"/>
      <c r="E225" s="20"/>
      <c r="F225" s="20"/>
      <c r="G225" s="20"/>
      <c r="H225" s="20"/>
      <c r="I225" s="20"/>
      <c r="J225" s="20"/>
      <c r="K225" s="20"/>
      <c r="L225" s="20"/>
      <c r="M225" s="20"/>
      <c r="N225" s="148"/>
      <c r="O225" s="20"/>
      <c r="P225" s="20"/>
    </row>
    <row r="226" spans="1:16" x14ac:dyDescent="0.2">
      <c r="A226" s="20"/>
      <c r="B226" s="20"/>
      <c r="C226" s="20"/>
      <c r="D226" s="20"/>
      <c r="E226" s="20"/>
      <c r="F226" s="20"/>
      <c r="G226" s="20"/>
      <c r="H226" s="20"/>
      <c r="I226" s="20"/>
      <c r="J226" s="20"/>
      <c r="K226" s="20"/>
      <c r="L226" s="20"/>
      <c r="M226" s="20"/>
      <c r="N226" s="148"/>
      <c r="O226" s="20"/>
      <c r="P226" s="20"/>
    </row>
    <row r="227" spans="1:16" x14ac:dyDescent="0.2">
      <c r="A227" s="20"/>
      <c r="B227" s="20"/>
      <c r="C227" s="20"/>
      <c r="D227" s="20"/>
      <c r="E227" s="20"/>
      <c r="F227" s="20"/>
      <c r="G227" s="20"/>
      <c r="H227" s="20"/>
      <c r="I227" s="20"/>
      <c r="J227" s="20"/>
      <c r="K227" s="20"/>
      <c r="L227" s="20"/>
      <c r="M227" s="20"/>
      <c r="N227" s="148"/>
      <c r="O227" s="20"/>
      <c r="P227" s="20"/>
    </row>
    <row r="228" spans="1:16" x14ac:dyDescent="0.2">
      <c r="A228" s="20"/>
      <c r="B228" s="20"/>
      <c r="C228" s="20"/>
      <c r="D228" s="20"/>
      <c r="E228" s="20"/>
      <c r="F228" s="20"/>
      <c r="G228" s="20"/>
      <c r="H228" s="20"/>
      <c r="I228" s="20"/>
      <c r="J228" s="20"/>
      <c r="K228" s="20"/>
      <c r="L228" s="20"/>
      <c r="M228" s="20"/>
      <c r="N228" s="148"/>
      <c r="O228" s="20"/>
      <c r="P228" s="20"/>
    </row>
    <row r="229" spans="1:16" x14ac:dyDescent="0.2">
      <c r="A229" s="20"/>
      <c r="B229" s="20"/>
      <c r="C229" s="20"/>
      <c r="D229" s="20"/>
      <c r="E229" s="20"/>
      <c r="F229" s="20"/>
      <c r="G229" s="20"/>
      <c r="H229" s="20"/>
      <c r="I229" s="20"/>
      <c r="J229" s="20"/>
      <c r="K229" s="20"/>
      <c r="L229" s="20"/>
      <c r="M229" s="20"/>
      <c r="N229" s="148"/>
      <c r="O229" s="20"/>
      <c r="P229" s="20"/>
    </row>
    <row r="230" spans="1:16" x14ac:dyDescent="0.2">
      <c r="A230" s="20"/>
      <c r="B230" s="20"/>
      <c r="C230" s="20"/>
      <c r="D230" s="20"/>
      <c r="E230" s="20"/>
      <c r="F230" s="20"/>
      <c r="G230" s="20"/>
      <c r="H230" s="20"/>
      <c r="I230" s="20"/>
      <c r="J230" s="20"/>
      <c r="K230" s="20"/>
      <c r="L230" s="20"/>
      <c r="M230" s="20"/>
      <c r="N230" s="148"/>
      <c r="O230" s="20"/>
      <c r="P230" s="20"/>
    </row>
    <row r="231" spans="1:16" x14ac:dyDescent="0.2">
      <c r="A231" s="20"/>
      <c r="B231" s="20"/>
      <c r="C231" s="20"/>
      <c r="D231" s="20"/>
      <c r="E231" s="20"/>
      <c r="F231" s="20"/>
      <c r="G231" s="20"/>
      <c r="H231" s="20"/>
      <c r="I231" s="20"/>
      <c r="J231" s="20"/>
      <c r="K231" s="20"/>
      <c r="L231" s="20"/>
      <c r="M231" s="20"/>
      <c r="N231" s="148"/>
      <c r="O231" s="20"/>
      <c r="P231" s="20"/>
    </row>
    <row r="232" spans="1:16" x14ac:dyDescent="0.2">
      <c r="A232" s="20"/>
      <c r="B232" s="20"/>
      <c r="C232" s="20"/>
      <c r="D232" s="20"/>
      <c r="E232" s="20"/>
      <c r="F232" s="20"/>
      <c r="G232" s="20"/>
      <c r="H232" s="20"/>
      <c r="I232" s="20"/>
      <c r="J232" s="20"/>
      <c r="K232" s="20"/>
      <c r="L232" s="20"/>
      <c r="M232" s="20"/>
      <c r="N232" s="148"/>
      <c r="O232" s="20"/>
      <c r="P232" s="20"/>
    </row>
    <row r="233" spans="1:16" x14ac:dyDescent="0.2">
      <c r="A233" s="20"/>
      <c r="B233" s="20"/>
      <c r="C233" s="20"/>
      <c r="D233" s="20"/>
      <c r="E233" s="20"/>
      <c r="F233" s="20"/>
      <c r="G233" s="20"/>
      <c r="H233" s="20"/>
      <c r="I233" s="20"/>
      <c r="J233" s="20"/>
      <c r="K233" s="20"/>
      <c r="L233" s="20"/>
      <c r="M233" s="20"/>
      <c r="N233" s="148"/>
      <c r="O233" s="20"/>
      <c r="P233" s="20"/>
    </row>
    <row r="234" spans="1:16" x14ac:dyDescent="0.2">
      <c r="A234" s="20"/>
      <c r="B234" s="20"/>
      <c r="C234" s="20"/>
      <c r="D234" s="20"/>
      <c r="E234" s="20"/>
      <c r="F234" s="20"/>
      <c r="G234" s="20"/>
      <c r="H234" s="20"/>
      <c r="I234" s="20"/>
      <c r="J234" s="20"/>
      <c r="K234" s="20"/>
      <c r="L234" s="20"/>
      <c r="M234" s="20"/>
      <c r="N234" s="148"/>
      <c r="O234" s="20"/>
      <c r="P234" s="20"/>
    </row>
    <row r="235" spans="1:16" x14ac:dyDescent="0.2">
      <c r="A235" s="20"/>
      <c r="B235" s="20"/>
      <c r="C235" s="20"/>
      <c r="D235" s="20"/>
      <c r="E235" s="20"/>
      <c r="F235" s="20"/>
      <c r="G235" s="20"/>
      <c r="H235" s="20"/>
      <c r="I235" s="20"/>
      <c r="J235" s="20"/>
      <c r="K235" s="20"/>
      <c r="L235" s="20"/>
      <c r="M235" s="20"/>
      <c r="N235" s="148"/>
      <c r="O235" s="20"/>
      <c r="P235" s="20"/>
    </row>
    <row r="236" spans="1:16" x14ac:dyDescent="0.2">
      <c r="A236" s="20"/>
      <c r="B236" s="20"/>
      <c r="C236" s="20"/>
      <c r="D236" s="20"/>
      <c r="E236" s="20"/>
      <c r="F236" s="20"/>
      <c r="G236" s="20"/>
      <c r="H236" s="20"/>
      <c r="I236" s="20"/>
      <c r="J236" s="20"/>
      <c r="K236" s="20"/>
      <c r="L236" s="20"/>
      <c r="M236" s="20"/>
      <c r="N236" s="148"/>
      <c r="O236" s="20"/>
      <c r="P236" s="20"/>
    </row>
    <row r="237" spans="1:16" x14ac:dyDescent="0.2">
      <c r="A237" s="20"/>
      <c r="B237" s="20"/>
      <c r="C237" s="20"/>
      <c r="D237" s="20"/>
      <c r="E237" s="20"/>
      <c r="F237" s="20"/>
      <c r="G237" s="20"/>
      <c r="H237" s="20"/>
      <c r="I237" s="20"/>
      <c r="J237" s="20"/>
      <c r="K237" s="20"/>
      <c r="L237" s="20"/>
      <c r="M237" s="20"/>
      <c r="N237" s="148"/>
      <c r="O237" s="20"/>
      <c r="P237" s="20"/>
    </row>
    <row r="238" spans="1:16" x14ac:dyDescent="0.2">
      <c r="A238" s="20"/>
      <c r="B238" s="20"/>
      <c r="C238" s="20"/>
      <c r="D238" s="20"/>
      <c r="E238" s="20"/>
      <c r="F238" s="20"/>
      <c r="G238" s="20"/>
      <c r="H238" s="20"/>
      <c r="I238" s="20"/>
      <c r="J238" s="20"/>
      <c r="K238" s="20"/>
      <c r="L238" s="20"/>
      <c r="M238" s="20"/>
      <c r="N238" s="148"/>
      <c r="O238" s="20"/>
      <c r="P238" s="20"/>
    </row>
    <row r="239" spans="1:16" x14ac:dyDescent="0.2">
      <c r="A239" s="20"/>
      <c r="B239" s="20"/>
      <c r="C239" s="20"/>
      <c r="D239" s="20"/>
      <c r="E239" s="20"/>
      <c r="F239" s="20"/>
      <c r="G239" s="20"/>
      <c r="H239" s="20"/>
      <c r="I239" s="20"/>
      <c r="J239" s="20"/>
      <c r="K239" s="20"/>
      <c r="L239" s="20"/>
      <c r="M239" s="20"/>
      <c r="N239" s="148"/>
      <c r="O239" s="20"/>
      <c r="P239" s="20"/>
    </row>
    <row r="240" spans="1:16" x14ac:dyDescent="0.2">
      <c r="A240" s="20"/>
      <c r="B240" s="20"/>
      <c r="C240" s="20"/>
      <c r="D240" s="20"/>
      <c r="E240" s="20"/>
      <c r="F240" s="20"/>
      <c r="G240" s="20"/>
      <c r="H240" s="20"/>
      <c r="I240" s="20"/>
      <c r="J240" s="20"/>
      <c r="K240" s="20"/>
      <c r="L240" s="20"/>
      <c r="M240" s="20"/>
      <c r="N240" s="148"/>
      <c r="O240" s="20"/>
      <c r="P240" s="20"/>
    </row>
    <row r="241" spans="1:16" x14ac:dyDescent="0.2">
      <c r="A241" s="20"/>
      <c r="B241" s="20"/>
      <c r="C241" s="20"/>
      <c r="D241" s="20"/>
      <c r="E241" s="20"/>
      <c r="F241" s="20"/>
      <c r="G241" s="20"/>
      <c r="H241" s="20"/>
      <c r="I241" s="20"/>
      <c r="J241" s="20"/>
      <c r="K241" s="20"/>
      <c r="L241" s="20"/>
      <c r="M241" s="20"/>
      <c r="N241" s="148"/>
      <c r="O241" s="20"/>
      <c r="P241" s="20"/>
    </row>
    <row r="242" spans="1:16" x14ac:dyDescent="0.2">
      <c r="A242" s="20"/>
      <c r="B242" s="20"/>
      <c r="C242" s="20"/>
      <c r="D242" s="20"/>
      <c r="E242" s="20"/>
      <c r="F242" s="20"/>
      <c r="G242" s="20"/>
      <c r="H242" s="20"/>
      <c r="I242" s="20"/>
      <c r="J242" s="20"/>
      <c r="K242" s="20"/>
      <c r="L242" s="20"/>
      <c r="M242" s="20"/>
      <c r="N242" s="148"/>
      <c r="O242" s="20"/>
      <c r="P242" s="20"/>
    </row>
    <row r="243" spans="1:16" x14ac:dyDescent="0.2">
      <c r="A243" s="20"/>
      <c r="B243" s="20"/>
      <c r="C243" s="20"/>
      <c r="D243" s="20"/>
      <c r="E243" s="20"/>
      <c r="F243" s="20"/>
      <c r="G243" s="20"/>
      <c r="H243" s="20"/>
      <c r="I243" s="20"/>
      <c r="J243" s="20"/>
      <c r="K243" s="20"/>
      <c r="L243" s="20"/>
      <c r="M243" s="20"/>
      <c r="N243" s="148"/>
      <c r="O243" s="20"/>
      <c r="P243" s="20"/>
    </row>
    <row r="244" spans="1:16" x14ac:dyDescent="0.2">
      <c r="A244" s="20"/>
      <c r="B244" s="20"/>
      <c r="C244" s="20"/>
      <c r="D244" s="20"/>
      <c r="E244" s="20"/>
      <c r="F244" s="20"/>
      <c r="G244" s="20"/>
      <c r="H244" s="20"/>
      <c r="I244" s="20"/>
      <c r="J244" s="20"/>
      <c r="K244" s="20"/>
      <c r="L244" s="20"/>
      <c r="M244" s="20"/>
      <c r="N244" s="148"/>
      <c r="O244" s="20"/>
      <c r="P244" s="20"/>
    </row>
    <row r="245" spans="1:16" x14ac:dyDescent="0.2">
      <c r="A245" s="20"/>
      <c r="B245" s="20"/>
      <c r="C245" s="20"/>
      <c r="D245" s="20"/>
      <c r="E245" s="20"/>
      <c r="F245" s="20"/>
      <c r="G245" s="20"/>
      <c r="H245" s="20"/>
      <c r="I245" s="20"/>
      <c r="J245" s="20"/>
      <c r="K245" s="20"/>
      <c r="L245" s="20"/>
      <c r="M245" s="20"/>
      <c r="N245" s="148"/>
      <c r="O245" s="20"/>
      <c r="P245" s="20"/>
    </row>
    <row r="246" spans="1:16" x14ac:dyDescent="0.2">
      <c r="A246" s="20"/>
      <c r="B246" s="20"/>
      <c r="C246" s="20"/>
      <c r="D246" s="20"/>
      <c r="E246" s="20"/>
      <c r="F246" s="20"/>
      <c r="G246" s="20"/>
      <c r="H246" s="20"/>
      <c r="I246" s="20"/>
      <c r="J246" s="20"/>
      <c r="K246" s="20"/>
      <c r="L246" s="20"/>
      <c r="M246" s="20"/>
      <c r="N246" s="148"/>
      <c r="O246" s="20"/>
      <c r="P246" s="20"/>
    </row>
    <row r="247" spans="1:16" x14ac:dyDescent="0.2">
      <c r="A247" s="20"/>
      <c r="B247" s="20"/>
      <c r="C247" s="20"/>
      <c r="D247" s="20"/>
      <c r="E247" s="20"/>
      <c r="F247" s="20"/>
      <c r="G247" s="20"/>
      <c r="H247" s="20"/>
      <c r="I247" s="20"/>
      <c r="J247" s="20"/>
      <c r="K247" s="20"/>
      <c r="L247" s="20"/>
      <c r="M247" s="20"/>
      <c r="N247" s="148"/>
      <c r="O247" s="20"/>
      <c r="P247" s="20"/>
    </row>
    <row r="248" spans="1:16" x14ac:dyDescent="0.2">
      <c r="A248" s="20"/>
      <c r="B248" s="20"/>
      <c r="C248" s="20"/>
      <c r="D248" s="20"/>
      <c r="E248" s="20"/>
      <c r="F248" s="20"/>
      <c r="G248" s="20"/>
      <c r="H248" s="20"/>
      <c r="I248" s="20"/>
      <c r="J248" s="20"/>
      <c r="K248" s="20"/>
      <c r="L248" s="20"/>
      <c r="M248" s="20"/>
      <c r="N248" s="148"/>
      <c r="O248" s="20"/>
      <c r="P248" s="20"/>
    </row>
    <row r="249" spans="1:16" x14ac:dyDescent="0.2">
      <c r="A249" s="20"/>
      <c r="B249" s="20"/>
      <c r="C249" s="20"/>
      <c r="D249" s="20"/>
      <c r="E249" s="20"/>
      <c r="F249" s="20"/>
      <c r="G249" s="20"/>
      <c r="H249" s="20"/>
      <c r="I249" s="20"/>
      <c r="J249" s="20"/>
      <c r="K249" s="20"/>
      <c r="L249" s="20"/>
      <c r="M249" s="20"/>
      <c r="N249" s="148"/>
      <c r="O249" s="20"/>
      <c r="P249" s="20"/>
    </row>
    <row r="250" spans="1:16" x14ac:dyDescent="0.2">
      <c r="A250" s="20"/>
      <c r="B250" s="20"/>
      <c r="C250" s="20"/>
      <c r="D250" s="20"/>
      <c r="E250" s="20"/>
      <c r="F250" s="20"/>
      <c r="G250" s="20"/>
      <c r="H250" s="20"/>
      <c r="I250" s="20"/>
      <c r="J250" s="20"/>
      <c r="K250" s="20"/>
      <c r="L250" s="20"/>
      <c r="M250" s="20"/>
      <c r="N250" s="148"/>
      <c r="O250" s="20"/>
      <c r="P250" s="20"/>
    </row>
    <row r="251" spans="1:16" x14ac:dyDescent="0.2">
      <c r="A251" s="20"/>
      <c r="B251" s="20"/>
      <c r="C251" s="20"/>
      <c r="D251" s="20"/>
      <c r="E251" s="20"/>
      <c r="F251" s="20"/>
      <c r="G251" s="20"/>
      <c r="H251" s="20"/>
      <c r="I251" s="20"/>
      <c r="J251" s="20"/>
      <c r="K251" s="20"/>
      <c r="L251" s="20"/>
      <c r="M251" s="20"/>
      <c r="N251" s="148"/>
      <c r="O251" s="20"/>
      <c r="P251" s="20"/>
    </row>
    <row r="252" spans="1:16" x14ac:dyDescent="0.2">
      <c r="A252" s="20"/>
      <c r="B252" s="20"/>
      <c r="C252" s="20"/>
      <c r="D252" s="20"/>
      <c r="E252" s="20"/>
      <c r="F252" s="20"/>
      <c r="G252" s="20"/>
      <c r="H252" s="20"/>
      <c r="I252" s="20"/>
      <c r="J252" s="20"/>
      <c r="K252" s="20"/>
      <c r="L252" s="20"/>
      <c r="M252" s="20"/>
      <c r="N252" s="148"/>
      <c r="O252" s="20"/>
      <c r="P252" s="20"/>
    </row>
    <row r="253" spans="1:16" x14ac:dyDescent="0.2">
      <c r="A253" s="20"/>
      <c r="B253" s="20"/>
      <c r="C253" s="20"/>
      <c r="D253" s="20"/>
      <c r="E253" s="20"/>
      <c r="F253" s="20"/>
      <c r="G253" s="20"/>
      <c r="H253" s="20"/>
      <c r="I253" s="20"/>
      <c r="J253" s="20"/>
      <c r="K253" s="20"/>
      <c r="L253" s="20"/>
      <c r="M253" s="20"/>
      <c r="N253" s="148"/>
      <c r="O253" s="20"/>
      <c r="P253" s="20"/>
    </row>
    <row r="254" spans="1:16" x14ac:dyDescent="0.2">
      <c r="A254" s="20"/>
      <c r="B254" s="20"/>
      <c r="C254" s="20"/>
      <c r="D254" s="20"/>
      <c r="E254" s="20"/>
      <c r="F254" s="20"/>
      <c r="G254" s="20"/>
      <c r="H254" s="20"/>
      <c r="I254" s="20"/>
      <c r="J254" s="20"/>
      <c r="K254" s="20"/>
      <c r="L254" s="20"/>
      <c r="M254" s="20"/>
      <c r="N254" s="148"/>
      <c r="O254" s="20"/>
      <c r="P254" s="20"/>
    </row>
    <row r="255" spans="1:16" x14ac:dyDescent="0.2">
      <c r="A255" s="20"/>
      <c r="B255" s="20"/>
      <c r="C255" s="20"/>
      <c r="D255" s="20"/>
      <c r="E255" s="20"/>
      <c r="F255" s="20"/>
      <c r="G255" s="20"/>
      <c r="H255" s="20"/>
      <c r="I255" s="20"/>
      <c r="J255" s="20"/>
      <c r="K255" s="20"/>
      <c r="L255" s="20"/>
      <c r="M255" s="20"/>
      <c r="N255" s="148"/>
      <c r="O255" s="20"/>
      <c r="P255" s="20"/>
    </row>
    <row r="256" spans="1:16" x14ac:dyDescent="0.2">
      <c r="A256" s="20"/>
      <c r="B256" s="20"/>
      <c r="C256" s="20"/>
      <c r="D256" s="20"/>
      <c r="E256" s="20"/>
      <c r="F256" s="20"/>
      <c r="G256" s="20"/>
      <c r="H256" s="20"/>
      <c r="I256" s="20"/>
      <c r="J256" s="20"/>
      <c r="K256" s="20"/>
      <c r="L256" s="20"/>
      <c r="M256" s="20"/>
      <c r="N256" s="148"/>
      <c r="O256" s="20"/>
      <c r="P256" s="20"/>
    </row>
    <row r="257" spans="1:16" x14ac:dyDescent="0.2">
      <c r="A257" s="20"/>
      <c r="B257" s="20"/>
      <c r="C257" s="20"/>
      <c r="D257" s="20"/>
      <c r="E257" s="20"/>
      <c r="F257" s="20"/>
      <c r="G257" s="20"/>
      <c r="H257" s="20"/>
      <c r="I257" s="20"/>
      <c r="J257" s="20"/>
      <c r="K257" s="20"/>
      <c r="L257" s="20"/>
      <c r="M257" s="20"/>
      <c r="N257" s="148"/>
      <c r="O257" s="20"/>
      <c r="P257" s="20"/>
    </row>
    <row r="258" spans="1:16" x14ac:dyDescent="0.2">
      <c r="A258" s="20"/>
      <c r="B258" s="20"/>
      <c r="C258" s="20"/>
      <c r="D258" s="20"/>
      <c r="E258" s="20"/>
      <c r="F258" s="20"/>
      <c r="G258" s="20"/>
      <c r="H258" s="20"/>
      <c r="I258" s="20"/>
      <c r="J258" s="20"/>
      <c r="K258" s="20"/>
      <c r="L258" s="20"/>
      <c r="M258" s="20"/>
      <c r="N258" s="148"/>
      <c r="O258" s="20"/>
      <c r="P258" s="20"/>
    </row>
    <row r="259" spans="1:16" x14ac:dyDescent="0.2">
      <c r="A259" s="20"/>
      <c r="B259" s="20"/>
      <c r="C259" s="20"/>
      <c r="D259" s="20"/>
      <c r="E259" s="20"/>
      <c r="F259" s="20"/>
      <c r="G259" s="20"/>
      <c r="H259" s="20"/>
      <c r="I259" s="20"/>
      <c r="J259" s="20"/>
      <c r="K259" s="20"/>
      <c r="L259" s="20"/>
      <c r="M259" s="20"/>
      <c r="N259" s="148"/>
      <c r="O259" s="20"/>
      <c r="P259" s="20"/>
    </row>
    <row r="260" spans="1:16" x14ac:dyDescent="0.2">
      <c r="A260" s="20"/>
      <c r="B260" s="20"/>
      <c r="C260" s="20"/>
      <c r="D260" s="20"/>
      <c r="E260" s="20"/>
      <c r="F260" s="20"/>
      <c r="G260" s="20"/>
      <c r="H260" s="20"/>
      <c r="I260" s="20"/>
      <c r="J260" s="20"/>
      <c r="K260" s="20"/>
      <c r="L260" s="20"/>
      <c r="M260" s="20"/>
      <c r="N260" s="148"/>
      <c r="O260" s="20"/>
      <c r="P260" s="20"/>
    </row>
    <row r="261" spans="1:16" x14ac:dyDescent="0.2">
      <c r="A261" s="20"/>
      <c r="B261" s="20"/>
      <c r="C261" s="20"/>
      <c r="D261" s="20"/>
      <c r="E261" s="20"/>
      <c r="F261" s="20"/>
      <c r="G261" s="20"/>
      <c r="H261" s="20"/>
      <c r="I261" s="20"/>
      <c r="J261" s="20"/>
      <c r="K261" s="20"/>
      <c r="L261" s="20"/>
      <c r="M261" s="20"/>
      <c r="N261" s="148"/>
      <c r="O261" s="20"/>
      <c r="P261" s="20"/>
    </row>
    <row r="262" spans="1:16" x14ac:dyDescent="0.2">
      <c r="A262" s="20"/>
      <c r="B262" s="20"/>
      <c r="C262" s="20"/>
      <c r="D262" s="20"/>
      <c r="E262" s="20"/>
      <c r="F262" s="20"/>
      <c r="G262" s="20"/>
      <c r="H262" s="20"/>
      <c r="I262" s="20"/>
      <c r="J262" s="20"/>
      <c r="K262" s="20"/>
      <c r="L262" s="20"/>
      <c r="M262" s="20"/>
      <c r="N262" s="148"/>
      <c r="O262" s="20"/>
      <c r="P262" s="20"/>
    </row>
    <row r="263" spans="1:16" x14ac:dyDescent="0.2">
      <c r="A263" s="20"/>
      <c r="B263" s="20"/>
      <c r="C263" s="20"/>
      <c r="D263" s="20"/>
      <c r="E263" s="20"/>
      <c r="F263" s="20"/>
      <c r="G263" s="20"/>
      <c r="H263" s="20"/>
      <c r="I263" s="20"/>
      <c r="J263" s="20"/>
      <c r="K263" s="20"/>
      <c r="L263" s="20"/>
      <c r="M263" s="20"/>
      <c r="N263" s="148"/>
      <c r="O263" s="20"/>
      <c r="P263" s="20"/>
    </row>
    <row r="264" spans="1:16" x14ac:dyDescent="0.2">
      <c r="A264" s="20"/>
      <c r="B264" s="20"/>
      <c r="C264" s="20"/>
      <c r="D264" s="20"/>
      <c r="E264" s="20"/>
      <c r="F264" s="20"/>
      <c r="G264" s="20"/>
      <c r="H264" s="20"/>
      <c r="I264" s="20"/>
      <c r="J264" s="20"/>
      <c r="K264" s="20"/>
      <c r="L264" s="20"/>
      <c r="M264" s="20"/>
      <c r="N264" s="148"/>
      <c r="O264" s="20"/>
      <c r="P264" s="20"/>
    </row>
    <row r="265" spans="1:16" x14ac:dyDescent="0.2">
      <c r="A265" s="20"/>
      <c r="B265" s="20"/>
      <c r="C265" s="20"/>
      <c r="D265" s="20"/>
      <c r="E265" s="20"/>
      <c r="F265" s="20"/>
      <c r="G265" s="20"/>
      <c r="H265" s="20"/>
      <c r="I265" s="20"/>
      <c r="J265" s="20"/>
      <c r="K265" s="20"/>
      <c r="L265" s="20"/>
      <c r="M265" s="20"/>
      <c r="N265" s="148"/>
      <c r="O265" s="20"/>
      <c r="P265" s="20"/>
    </row>
    <row r="266" spans="1:16" x14ac:dyDescent="0.2">
      <c r="A266" s="20"/>
      <c r="B266" s="20"/>
      <c r="C266" s="20"/>
      <c r="D266" s="20"/>
      <c r="E266" s="20"/>
      <c r="F266" s="20"/>
      <c r="G266" s="20"/>
      <c r="H266" s="20"/>
      <c r="I266" s="20"/>
      <c r="J266" s="20"/>
      <c r="K266" s="20"/>
      <c r="L266" s="20"/>
      <c r="M266" s="20"/>
      <c r="N266" s="148"/>
      <c r="O266" s="20"/>
      <c r="P266" s="20"/>
    </row>
    <row r="267" spans="1:16" x14ac:dyDescent="0.2">
      <c r="A267" s="20"/>
      <c r="B267" s="20"/>
      <c r="C267" s="20"/>
      <c r="D267" s="20"/>
      <c r="E267" s="20"/>
      <c r="F267" s="20"/>
      <c r="G267" s="20"/>
      <c r="H267" s="20"/>
      <c r="I267" s="20"/>
      <c r="J267" s="20"/>
      <c r="K267" s="20"/>
      <c r="L267" s="20"/>
      <c r="M267" s="20"/>
      <c r="N267" s="148"/>
      <c r="O267" s="20"/>
      <c r="P267" s="20"/>
    </row>
    <row r="268" spans="1:16" x14ac:dyDescent="0.2">
      <c r="A268" s="20"/>
      <c r="B268" s="20"/>
      <c r="C268" s="20"/>
      <c r="D268" s="20"/>
      <c r="E268" s="20"/>
      <c r="F268" s="20"/>
      <c r="G268" s="20"/>
      <c r="H268" s="20"/>
      <c r="I268" s="20"/>
      <c r="J268" s="20"/>
      <c r="K268" s="20"/>
      <c r="L268" s="20"/>
      <c r="M268" s="20"/>
      <c r="N268" s="148"/>
      <c r="O268" s="20"/>
      <c r="P268" s="20"/>
    </row>
    <row r="269" spans="1:16" x14ac:dyDescent="0.2">
      <c r="A269" s="20"/>
      <c r="B269" s="20"/>
      <c r="C269" s="20"/>
      <c r="D269" s="20"/>
      <c r="E269" s="20"/>
      <c r="F269" s="20"/>
      <c r="G269" s="20"/>
      <c r="H269" s="20"/>
      <c r="I269" s="20"/>
      <c r="J269" s="20"/>
      <c r="K269" s="20"/>
      <c r="L269" s="20"/>
      <c r="M269" s="20"/>
      <c r="N269" s="148"/>
      <c r="O269" s="20"/>
      <c r="P269" s="20"/>
    </row>
    <row r="270" spans="1:16" x14ac:dyDescent="0.2">
      <c r="A270" s="20"/>
      <c r="B270" s="20"/>
      <c r="C270" s="20"/>
      <c r="D270" s="20"/>
      <c r="E270" s="20"/>
      <c r="F270" s="20"/>
      <c r="G270" s="20"/>
      <c r="H270" s="20"/>
      <c r="I270" s="20"/>
      <c r="J270" s="20"/>
      <c r="K270" s="20"/>
      <c r="L270" s="20"/>
      <c r="M270" s="20"/>
      <c r="N270" s="148"/>
      <c r="O270" s="20"/>
      <c r="P270" s="20"/>
    </row>
    <row r="271" spans="1:16" x14ac:dyDescent="0.2">
      <c r="A271" s="20"/>
      <c r="B271" s="20"/>
      <c r="C271" s="20"/>
      <c r="D271" s="20"/>
      <c r="E271" s="20"/>
      <c r="F271" s="20"/>
      <c r="G271" s="20"/>
      <c r="H271" s="20"/>
      <c r="I271" s="20"/>
      <c r="J271" s="20"/>
      <c r="K271" s="20"/>
      <c r="L271" s="20"/>
      <c r="M271" s="20"/>
      <c r="N271" s="148"/>
      <c r="O271" s="20"/>
      <c r="P271" s="20"/>
    </row>
    <row r="272" spans="1:16" x14ac:dyDescent="0.2">
      <c r="A272" s="20"/>
      <c r="B272" s="20"/>
      <c r="C272" s="20"/>
      <c r="D272" s="20"/>
      <c r="E272" s="20"/>
      <c r="F272" s="20"/>
      <c r="G272" s="20"/>
      <c r="H272" s="20"/>
      <c r="I272" s="20"/>
      <c r="J272" s="20"/>
      <c r="K272" s="20"/>
      <c r="L272" s="20"/>
      <c r="M272" s="20"/>
      <c r="N272" s="148"/>
      <c r="O272" s="20"/>
      <c r="P272" s="20"/>
    </row>
    <row r="273" spans="1:16" x14ac:dyDescent="0.2">
      <c r="A273" s="20"/>
      <c r="B273" s="20"/>
      <c r="C273" s="20"/>
      <c r="D273" s="20"/>
      <c r="E273" s="20"/>
      <c r="F273" s="20"/>
      <c r="G273" s="20"/>
      <c r="H273" s="20"/>
      <c r="I273" s="20"/>
      <c r="J273" s="20"/>
      <c r="K273" s="20"/>
      <c r="L273" s="20"/>
      <c r="M273" s="20"/>
      <c r="N273" s="148"/>
      <c r="O273" s="20"/>
      <c r="P273" s="20"/>
    </row>
    <row r="274" spans="1:16" x14ac:dyDescent="0.2">
      <c r="A274" s="20"/>
      <c r="B274" s="20"/>
      <c r="C274" s="20"/>
      <c r="D274" s="20"/>
      <c r="E274" s="20"/>
      <c r="F274" s="20"/>
      <c r="G274" s="20"/>
      <c r="H274" s="20"/>
      <c r="I274" s="20"/>
      <c r="J274" s="20"/>
      <c r="K274" s="20"/>
      <c r="L274" s="20"/>
      <c r="M274" s="20"/>
      <c r="N274" s="148"/>
      <c r="O274" s="20"/>
      <c r="P274" s="20"/>
    </row>
    <row r="275" spans="1:16" x14ac:dyDescent="0.2">
      <c r="A275" s="20"/>
      <c r="B275" s="20"/>
      <c r="C275" s="20"/>
      <c r="D275" s="20"/>
      <c r="E275" s="20"/>
      <c r="F275" s="20"/>
      <c r="G275" s="20"/>
      <c r="H275" s="20"/>
      <c r="I275" s="20"/>
      <c r="J275" s="20"/>
      <c r="K275" s="20"/>
      <c r="L275" s="20"/>
      <c r="M275" s="20"/>
      <c r="N275" s="148"/>
      <c r="O275" s="20"/>
      <c r="P275" s="20"/>
    </row>
    <row r="276" spans="1:16" x14ac:dyDescent="0.2">
      <c r="A276" s="20"/>
      <c r="B276" s="20"/>
      <c r="C276" s="20"/>
      <c r="D276" s="20"/>
      <c r="E276" s="20"/>
      <c r="F276" s="20"/>
      <c r="G276" s="20"/>
      <c r="H276" s="20"/>
      <c r="I276" s="20"/>
      <c r="J276" s="20"/>
      <c r="K276" s="20"/>
      <c r="L276" s="20"/>
      <c r="M276" s="20"/>
      <c r="N276" s="148"/>
      <c r="O276" s="20"/>
      <c r="P276" s="20"/>
    </row>
    <row r="277" spans="1:16" x14ac:dyDescent="0.2">
      <c r="A277" s="20"/>
      <c r="B277" s="20"/>
      <c r="C277" s="20"/>
      <c r="D277" s="20"/>
      <c r="E277" s="20"/>
      <c r="F277" s="20"/>
      <c r="G277" s="20"/>
      <c r="H277" s="20"/>
      <c r="I277" s="20"/>
      <c r="J277" s="20"/>
      <c r="K277" s="20"/>
      <c r="L277" s="20"/>
      <c r="M277" s="20"/>
      <c r="N277" s="148"/>
      <c r="O277" s="20"/>
      <c r="P277" s="20"/>
    </row>
    <row r="278" spans="1:16" x14ac:dyDescent="0.2">
      <c r="A278" s="20"/>
      <c r="B278" s="20"/>
      <c r="C278" s="20"/>
      <c r="D278" s="20"/>
      <c r="E278" s="20"/>
      <c r="F278" s="20"/>
      <c r="G278" s="20"/>
      <c r="H278" s="20"/>
      <c r="I278" s="20"/>
      <c r="J278" s="20"/>
      <c r="K278" s="20"/>
      <c r="L278" s="20"/>
      <c r="M278" s="20"/>
      <c r="N278" s="148"/>
      <c r="O278" s="20"/>
      <c r="P278" s="20"/>
    </row>
    <row r="279" spans="1:16" x14ac:dyDescent="0.2">
      <c r="A279" s="20"/>
      <c r="B279" s="20"/>
      <c r="C279" s="20"/>
      <c r="D279" s="20"/>
      <c r="E279" s="20"/>
      <c r="F279" s="20"/>
      <c r="G279" s="20"/>
      <c r="H279" s="20"/>
      <c r="I279" s="20"/>
      <c r="J279" s="20"/>
      <c r="K279" s="20"/>
      <c r="L279" s="20"/>
      <c r="M279" s="20"/>
      <c r="N279" s="148"/>
      <c r="O279" s="20"/>
      <c r="P279" s="20"/>
    </row>
    <row r="280" spans="1:16" x14ac:dyDescent="0.2">
      <c r="A280" s="20"/>
      <c r="B280" s="20"/>
      <c r="C280" s="20"/>
      <c r="D280" s="20"/>
      <c r="E280" s="20"/>
      <c r="F280" s="20"/>
      <c r="G280" s="20"/>
      <c r="H280" s="20"/>
      <c r="I280" s="20"/>
      <c r="J280" s="20"/>
      <c r="K280" s="20"/>
      <c r="L280" s="20"/>
      <c r="M280" s="20"/>
      <c r="N280" s="148"/>
      <c r="O280" s="20"/>
      <c r="P280" s="20"/>
    </row>
    <row r="281" spans="1:16" x14ac:dyDescent="0.2">
      <c r="A281" s="20"/>
      <c r="B281" s="20"/>
      <c r="C281" s="20"/>
      <c r="D281" s="20"/>
      <c r="E281" s="20"/>
      <c r="F281" s="20"/>
      <c r="G281" s="20"/>
      <c r="H281" s="20"/>
      <c r="I281" s="20"/>
      <c r="J281" s="20"/>
      <c r="K281" s="20"/>
      <c r="L281" s="20"/>
      <c r="M281" s="20"/>
      <c r="N281" s="148"/>
      <c r="O281" s="20"/>
      <c r="P281" s="20"/>
    </row>
    <row r="282" spans="1:16" x14ac:dyDescent="0.2">
      <c r="A282" s="20"/>
      <c r="B282" s="20"/>
      <c r="C282" s="20"/>
      <c r="D282" s="20"/>
      <c r="E282" s="20"/>
      <c r="F282" s="20"/>
      <c r="G282" s="20"/>
      <c r="H282" s="20"/>
      <c r="I282" s="20"/>
      <c r="J282" s="20"/>
      <c r="K282" s="20"/>
      <c r="L282" s="20"/>
      <c r="M282" s="20"/>
      <c r="N282" s="148"/>
      <c r="O282" s="20"/>
      <c r="P282" s="20"/>
    </row>
    <row r="283" spans="1:16" x14ac:dyDescent="0.2">
      <c r="A283" s="20"/>
      <c r="B283" s="20"/>
      <c r="C283" s="20"/>
      <c r="D283" s="20"/>
      <c r="E283" s="20"/>
      <c r="F283" s="20"/>
      <c r="G283" s="20"/>
      <c r="H283" s="20"/>
      <c r="I283" s="20"/>
      <c r="J283" s="20"/>
      <c r="K283" s="20"/>
      <c r="L283" s="20"/>
      <c r="M283" s="20"/>
      <c r="N283" s="148"/>
      <c r="O283" s="20"/>
      <c r="P283" s="20"/>
    </row>
    <row r="284" spans="1:16" x14ac:dyDescent="0.2">
      <c r="A284" s="20"/>
      <c r="B284" s="20"/>
      <c r="C284" s="20"/>
      <c r="D284" s="20"/>
      <c r="E284" s="20"/>
      <c r="F284" s="20"/>
      <c r="G284" s="20"/>
      <c r="H284" s="20"/>
      <c r="I284" s="20"/>
      <c r="J284" s="20"/>
      <c r="K284" s="20"/>
      <c r="L284" s="20"/>
      <c r="M284" s="20"/>
      <c r="N284" s="148"/>
      <c r="O284" s="20"/>
      <c r="P284" s="20"/>
    </row>
    <row r="285" spans="1:16" x14ac:dyDescent="0.2">
      <c r="A285" s="20"/>
      <c r="B285" s="20"/>
      <c r="C285" s="20"/>
      <c r="D285" s="20"/>
      <c r="E285" s="20"/>
      <c r="F285" s="20"/>
      <c r="G285" s="20"/>
      <c r="H285" s="20"/>
      <c r="I285" s="20"/>
      <c r="J285" s="20"/>
      <c r="K285" s="20"/>
      <c r="L285" s="20"/>
      <c r="M285" s="20"/>
      <c r="N285" s="148"/>
      <c r="O285" s="20"/>
      <c r="P285" s="20"/>
    </row>
    <row r="286" spans="1:16" x14ac:dyDescent="0.2">
      <c r="A286" s="20"/>
      <c r="B286" s="20"/>
      <c r="C286" s="20"/>
      <c r="D286" s="20"/>
      <c r="E286" s="20"/>
      <c r="F286" s="20"/>
      <c r="G286" s="20"/>
      <c r="H286" s="20"/>
      <c r="I286" s="20"/>
      <c r="J286" s="20"/>
      <c r="K286" s="20"/>
      <c r="L286" s="20"/>
      <c r="M286" s="20"/>
      <c r="N286" s="148"/>
      <c r="O286" s="20"/>
      <c r="P286" s="20"/>
    </row>
    <row r="287" spans="1:16" x14ac:dyDescent="0.2">
      <c r="A287" s="20"/>
      <c r="B287" s="20"/>
      <c r="C287" s="20"/>
      <c r="D287" s="20"/>
      <c r="E287" s="20"/>
      <c r="F287" s="20"/>
      <c r="G287" s="20"/>
      <c r="H287" s="20"/>
      <c r="I287" s="20"/>
      <c r="J287" s="20"/>
      <c r="K287" s="20"/>
      <c r="L287" s="20"/>
      <c r="M287" s="20"/>
      <c r="N287" s="148"/>
      <c r="O287" s="20"/>
      <c r="P287" s="20"/>
    </row>
    <row r="288" spans="1:16" x14ac:dyDescent="0.2">
      <c r="A288" s="20"/>
      <c r="B288" s="20"/>
      <c r="C288" s="20"/>
      <c r="D288" s="20"/>
      <c r="E288" s="20"/>
      <c r="F288" s="20"/>
      <c r="G288" s="20"/>
      <c r="H288" s="20"/>
      <c r="I288" s="20"/>
      <c r="J288" s="20"/>
      <c r="K288" s="20"/>
      <c r="L288" s="20"/>
      <c r="M288" s="20"/>
      <c r="N288" s="148"/>
      <c r="O288" s="20"/>
      <c r="P288" s="20"/>
    </row>
    <row r="289" spans="1:16" x14ac:dyDescent="0.2">
      <c r="A289" s="20"/>
      <c r="B289" s="20"/>
      <c r="C289" s="20"/>
      <c r="D289" s="20"/>
      <c r="E289" s="20"/>
      <c r="F289" s="20"/>
      <c r="G289" s="20"/>
      <c r="H289" s="20"/>
      <c r="I289" s="20"/>
      <c r="J289" s="20"/>
      <c r="K289" s="20"/>
      <c r="L289" s="20"/>
      <c r="M289" s="20"/>
      <c r="N289" s="148"/>
      <c r="O289" s="20"/>
      <c r="P289" s="20"/>
    </row>
    <row r="290" spans="1:16" x14ac:dyDescent="0.2">
      <c r="A290" s="20"/>
      <c r="B290" s="20"/>
      <c r="C290" s="20"/>
      <c r="D290" s="20"/>
      <c r="E290" s="20"/>
      <c r="F290" s="20"/>
      <c r="G290" s="20"/>
      <c r="H290" s="20"/>
      <c r="I290" s="20"/>
      <c r="J290" s="20"/>
      <c r="K290" s="20"/>
      <c r="L290" s="20"/>
      <c r="M290" s="20"/>
      <c r="N290" s="148"/>
      <c r="O290" s="20"/>
      <c r="P290" s="20"/>
    </row>
    <row r="291" spans="1:16" x14ac:dyDescent="0.2">
      <c r="A291" s="20"/>
      <c r="B291" s="20"/>
      <c r="C291" s="20"/>
      <c r="D291" s="20"/>
      <c r="E291" s="20"/>
      <c r="F291" s="20"/>
      <c r="G291" s="20"/>
      <c r="H291" s="20"/>
      <c r="I291" s="20"/>
      <c r="J291" s="20"/>
      <c r="K291" s="20"/>
      <c r="L291" s="20"/>
      <c r="M291" s="20"/>
      <c r="N291" s="148"/>
      <c r="O291" s="20"/>
      <c r="P291" s="20"/>
    </row>
    <row r="292" spans="1:16" x14ac:dyDescent="0.2">
      <c r="A292" s="20"/>
      <c r="B292" s="20"/>
      <c r="C292" s="20"/>
      <c r="D292" s="20"/>
      <c r="E292" s="20"/>
      <c r="F292" s="20"/>
      <c r="G292" s="20"/>
      <c r="H292" s="20"/>
      <c r="I292" s="20"/>
      <c r="J292" s="20"/>
      <c r="K292" s="20"/>
      <c r="L292" s="20"/>
      <c r="M292" s="20"/>
      <c r="N292" s="148"/>
      <c r="O292" s="20"/>
      <c r="P292" s="20"/>
    </row>
    <row r="293" spans="1:16" x14ac:dyDescent="0.2">
      <c r="A293" s="20"/>
      <c r="B293" s="20"/>
      <c r="C293" s="20"/>
      <c r="D293" s="20"/>
      <c r="E293" s="20"/>
      <c r="F293" s="20"/>
      <c r="G293" s="20"/>
      <c r="H293" s="20"/>
      <c r="I293" s="20"/>
      <c r="J293" s="20"/>
      <c r="K293" s="20"/>
      <c r="L293" s="20"/>
      <c r="M293" s="20"/>
      <c r="N293" s="148"/>
      <c r="O293" s="20"/>
      <c r="P293" s="20"/>
    </row>
    <row r="294" spans="1:16" x14ac:dyDescent="0.2">
      <c r="A294" s="20"/>
      <c r="B294" s="20"/>
      <c r="C294" s="20"/>
      <c r="D294" s="20"/>
      <c r="E294" s="20"/>
      <c r="F294" s="20"/>
      <c r="G294" s="20"/>
      <c r="H294" s="20"/>
      <c r="I294" s="20"/>
      <c r="J294" s="20"/>
      <c r="K294" s="20"/>
      <c r="L294" s="20"/>
      <c r="M294" s="20"/>
      <c r="N294" s="148"/>
      <c r="O294" s="20"/>
      <c r="P294" s="20"/>
    </row>
    <row r="295" spans="1:16" x14ac:dyDescent="0.2">
      <c r="A295" s="20"/>
      <c r="B295" s="20"/>
      <c r="C295" s="20"/>
      <c r="D295" s="20"/>
      <c r="E295" s="20"/>
      <c r="F295" s="20"/>
      <c r="G295" s="20"/>
      <c r="H295" s="20"/>
      <c r="I295" s="20"/>
      <c r="J295" s="20"/>
      <c r="K295" s="20"/>
      <c r="L295" s="20"/>
      <c r="M295" s="20"/>
      <c r="N295" s="148"/>
      <c r="O295" s="20"/>
      <c r="P295" s="20"/>
    </row>
    <row r="296" spans="1:16" x14ac:dyDescent="0.2">
      <c r="A296" s="20"/>
      <c r="B296" s="20"/>
      <c r="C296" s="20"/>
      <c r="D296" s="20"/>
      <c r="E296" s="20"/>
      <c r="F296" s="20"/>
      <c r="G296" s="20"/>
      <c r="H296" s="20"/>
      <c r="I296" s="20"/>
      <c r="J296" s="20"/>
      <c r="K296" s="20"/>
      <c r="L296" s="20"/>
      <c r="M296" s="20"/>
      <c r="N296" s="148"/>
      <c r="O296" s="20"/>
      <c r="P296" s="20"/>
    </row>
    <row r="297" spans="1:16" x14ac:dyDescent="0.2">
      <c r="A297" s="20"/>
      <c r="B297" s="20"/>
      <c r="C297" s="20"/>
      <c r="D297" s="20"/>
      <c r="E297" s="20"/>
      <c r="F297" s="20"/>
      <c r="G297" s="20"/>
      <c r="H297" s="20"/>
      <c r="I297" s="20"/>
      <c r="J297" s="20"/>
      <c r="K297" s="20"/>
      <c r="L297" s="20"/>
      <c r="M297" s="20"/>
      <c r="N297" s="148"/>
      <c r="O297" s="20"/>
      <c r="P297" s="20"/>
    </row>
    <row r="298" spans="1:16" x14ac:dyDescent="0.2">
      <c r="A298" s="20"/>
      <c r="B298" s="20"/>
      <c r="C298" s="20"/>
      <c r="D298" s="20"/>
      <c r="E298" s="20"/>
      <c r="F298" s="20"/>
      <c r="G298" s="20"/>
      <c r="H298" s="20"/>
      <c r="I298" s="20"/>
      <c r="J298" s="20"/>
      <c r="K298" s="20"/>
      <c r="L298" s="20"/>
      <c r="M298" s="20"/>
      <c r="N298" s="148"/>
      <c r="O298" s="20"/>
      <c r="P298" s="20"/>
    </row>
    <row r="299" spans="1:16" x14ac:dyDescent="0.2">
      <c r="A299" s="20"/>
      <c r="B299" s="20"/>
      <c r="C299" s="20"/>
      <c r="D299" s="20"/>
      <c r="E299" s="20"/>
      <c r="F299" s="20"/>
      <c r="G299" s="20"/>
      <c r="H299" s="20"/>
      <c r="I299" s="20"/>
      <c r="J299" s="20"/>
      <c r="K299" s="20"/>
      <c r="L299" s="20"/>
      <c r="M299" s="20"/>
      <c r="N299" s="148"/>
      <c r="O299" s="20"/>
      <c r="P299" s="20"/>
    </row>
    <row r="300" spans="1:16" x14ac:dyDescent="0.2">
      <c r="A300" s="20"/>
      <c r="B300" s="20"/>
      <c r="C300" s="20"/>
      <c r="D300" s="20"/>
      <c r="E300" s="20"/>
      <c r="F300" s="20"/>
      <c r="G300" s="20"/>
      <c r="H300" s="20"/>
      <c r="I300" s="20"/>
      <c r="J300" s="20"/>
      <c r="K300" s="20"/>
      <c r="L300" s="20"/>
      <c r="M300" s="20"/>
      <c r="N300" s="148"/>
      <c r="O300" s="20"/>
      <c r="P300" s="20"/>
    </row>
    <row r="301" spans="1:16" x14ac:dyDescent="0.2">
      <c r="A301" s="20"/>
      <c r="B301" s="20"/>
      <c r="C301" s="20"/>
      <c r="D301" s="20"/>
      <c r="E301" s="20"/>
      <c r="F301" s="20"/>
      <c r="G301" s="20"/>
      <c r="H301" s="20"/>
      <c r="I301" s="20"/>
      <c r="J301" s="20"/>
      <c r="K301" s="20"/>
      <c r="L301" s="20"/>
      <c r="M301" s="20"/>
      <c r="N301" s="148"/>
      <c r="O301" s="20"/>
      <c r="P301" s="20"/>
    </row>
    <row r="302" spans="1:16" x14ac:dyDescent="0.2">
      <c r="A302" s="20"/>
      <c r="B302" s="20"/>
      <c r="C302" s="20"/>
      <c r="D302" s="20"/>
      <c r="E302" s="20"/>
      <c r="F302" s="20"/>
      <c r="G302" s="20"/>
      <c r="H302" s="20"/>
      <c r="I302" s="20"/>
      <c r="J302" s="20"/>
      <c r="K302" s="20"/>
      <c r="L302" s="20"/>
      <c r="M302" s="20"/>
      <c r="N302" s="148"/>
      <c r="O302" s="20"/>
      <c r="P302" s="20"/>
    </row>
    <row r="303" spans="1:16" x14ac:dyDescent="0.2">
      <c r="A303" s="20"/>
      <c r="B303" s="20"/>
      <c r="C303" s="20"/>
      <c r="D303" s="20"/>
      <c r="E303" s="20"/>
      <c r="F303" s="20"/>
      <c r="G303" s="20"/>
      <c r="H303" s="20"/>
      <c r="I303" s="20"/>
      <c r="J303" s="20"/>
      <c r="K303" s="20"/>
      <c r="L303" s="20"/>
      <c r="M303" s="20"/>
      <c r="N303" s="148"/>
      <c r="O303" s="20"/>
      <c r="P303" s="20"/>
    </row>
    <row r="304" spans="1:16" x14ac:dyDescent="0.2">
      <c r="A304" s="20"/>
      <c r="B304" s="20"/>
      <c r="C304" s="20"/>
      <c r="D304" s="20"/>
      <c r="E304" s="20"/>
      <c r="F304" s="20"/>
      <c r="G304" s="20"/>
      <c r="H304" s="20"/>
      <c r="I304" s="20"/>
      <c r="J304" s="20"/>
      <c r="K304" s="20"/>
      <c r="L304" s="20"/>
      <c r="M304" s="20"/>
      <c r="N304" s="148"/>
      <c r="O304" s="20"/>
      <c r="P304" s="20"/>
    </row>
    <row r="305" spans="1:16" x14ac:dyDescent="0.2">
      <c r="A305" s="20"/>
      <c r="B305" s="20"/>
      <c r="C305" s="20"/>
      <c r="D305" s="20"/>
      <c r="E305" s="20"/>
      <c r="F305" s="20"/>
      <c r="G305" s="20"/>
      <c r="H305" s="20"/>
      <c r="I305" s="20"/>
      <c r="J305" s="20"/>
      <c r="K305" s="20"/>
      <c r="L305" s="20"/>
      <c r="M305" s="20"/>
      <c r="N305" s="148"/>
      <c r="O305" s="20"/>
      <c r="P305" s="20"/>
    </row>
    <row r="306" spans="1:16" x14ac:dyDescent="0.2">
      <c r="A306" s="20"/>
      <c r="B306" s="20"/>
      <c r="C306" s="20"/>
      <c r="D306" s="20"/>
      <c r="E306" s="20"/>
      <c r="F306" s="20"/>
      <c r="G306" s="20"/>
      <c r="H306" s="20"/>
      <c r="I306" s="20"/>
      <c r="J306" s="20"/>
      <c r="K306" s="20"/>
      <c r="L306" s="20"/>
      <c r="M306" s="20"/>
      <c r="N306" s="148"/>
      <c r="O306" s="20"/>
      <c r="P306" s="20"/>
    </row>
    <row r="307" spans="1:16" x14ac:dyDescent="0.2">
      <c r="A307" s="20"/>
      <c r="B307" s="20"/>
      <c r="C307" s="20"/>
      <c r="D307" s="20"/>
      <c r="E307" s="20"/>
      <c r="F307" s="20"/>
      <c r="G307" s="20"/>
      <c r="H307" s="20"/>
      <c r="I307" s="20"/>
      <c r="J307" s="20"/>
      <c r="K307" s="20"/>
      <c r="L307" s="20"/>
      <c r="M307" s="20"/>
      <c r="N307" s="148"/>
      <c r="O307" s="20"/>
      <c r="P307" s="20"/>
    </row>
    <row r="308" spans="1:16" x14ac:dyDescent="0.2">
      <c r="A308" s="20"/>
      <c r="B308" s="20"/>
      <c r="C308" s="20"/>
      <c r="D308" s="20"/>
      <c r="E308" s="20"/>
      <c r="F308" s="20"/>
      <c r="G308" s="20"/>
      <c r="H308" s="20"/>
      <c r="I308" s="20"/>
      <c r="J308" s="20"/>
      <c r="K308" s="20"/>
      <c r="L308" s="20"/>
      <c r="M308" s="20"/>
      <c r="N308" s="148"/>
      <c r="O308" s="20"/>
      <c r="P308" s="20"/>
    </row>
    <row r="309" spans="1:16" x14ac:dyDescent="0.2">
      <c r="A309" s="20"/>
      <c r="B309" s="20"/>
      <c r="C309" s="20"/>
      <c r="D309" s="20"/>
      <c r="E309" s="20"/>
      <c r="F309" s="20"/>
      <c r="G309" s="20"/>
      <c r="H309" s="20"/>
      <c r="I309" s="20"/>
      <c r="J309" s="20"/>
      <c r="K309" s="20"/>
      <c r="L309" s="20"/>
      <c r="M309" s="20"/>
      <c r="N309" s="148"/>
      <c r="O309" s="20"/>
      <c r="P309" s="20"/>
    </row>
    <row r="310" spans="1:16" x14ac:dyDescent="0.2">
      <c r="A310" s="20"/>
      <c r="B310" s="20"/>
      <c r="C310" s="20"/>
      <c r="D310" s="20"/>
      <c r="E310" s="20"/>
      <c r="F310" s="20"/>
      <c r="G310" s="20"/>
      <c r="H310" s="20"/>
      <c r="I310" s="20"/>
      <c r="J310" s="20"/>
      <c r="K310" s="20"/>
      <c r="L310" s="20"/>
      <c r="M310" s="20"/>
      <c r="N310" s="148"/>
      <c r="O310" s="20"/>
      <c r="P310" s="20"/>
    </row>
    <row r="311" spans="1:16" x14ac:dyDescent="0.2">
      <c r="A311" s="20"/>
      <c r="B311" s="20"/>
      <c r="C311" s="20"/>
      <c r="D311" s="20"/>
      <c r="E311" s="20"/>
      <c r="F311" s="20"/>
      <c r="G311" s="20"/>
      <c r="H311" s="20"/>
      <c r="I311" s="20"/>
      <c r="J311" s="20"/>
      <c r="K311" s="20"/>
      <c r="L311" s="20"/>
      <c r="M311" s="20"/>
      <c r="N311" s="148"/>
      <c r="O311" s="20"/>
      <c r="P311" s="20"/>
    </row>
    <row r="312" spans="1:16" x14ac:dyDescent="0.2">
      <c r="A312" s="20"/>
      <c r="B312" s="20"/>
      <c r="C312" s="20"/>
      <c r="D312" s="20"/>
      <c r="E312" s="20"/>
      <c r="F312" s="20"/>
      <c r="G312" s="20"/>
      <c r="H312" s="20"/>
      <c r="I312" s="20"/>
      <c r="J312" s="20"/>
      <c r="K312" s="20"/>
      <c r="L312" s="20"/>
      <c r="M312" s="20"/>
      <c r="N312" s="148"/>
      <c r="O312" s="20"/>
      <c r="P312" s="20"/>
    </row>
    <row r="313" spans="1:16" x14ac:dyDescent="0.2">
      <c r="A313" s="20"/>
      <c r="B313" s="20"/>
      <c r="C313" s="20"/>
      <c r="D313" s="20"/>
      <c r="E313" s="20"/>
      <c r="F313" s="20"/>
      <c r="G313" s="20"/>
      <c r="H313" s="20"/>
      <c r="I313" s="20"/>
      <c r="J313" s="20"/>
      <c r="K313" s="20"/>
      <c r="L313" s="20"/>
      <c r="M313" s="20"/>
      <c r="N313" s="148"/>
      <c r="O313" s="20"/>
      <c r="P313" s="20"/>
    </row>
    <row r="314" spans="1:16" x14ac:dyDescent="0.2">
      <c r="A314" s="20"/>
      <c r="B314" s="20"/>
      <c r="C314" s="20"/>
      <c r="D314" s="20"/>
      <c r="E314" s="20"/>
      <c r="F314" s="20"/>
      <c r="G314" s="20"/>
      <c r="H314" s="20"/>
      <c r="I314" s="20"/>
      <c r="J314" s="20"/>
      <c r="K314" s="20"/>
      <c r="L314" s="20"/>
      <c r="M314" s="20"/>
      <c r="N314" s="148"/>
      <c r="O314" s="20"/>
      <c r="P314" s="20"/>
    </row>
    <row r="315" spans="1:16" x14ac:dyDescent="0.2">
      <c r="A315" s="20"/>
      <c r="B315" s="20"/>
      <c r="C315" s="20"/>
      <c r="D315" s="20"/>
      <c r="E315" s="20"/>
      <c r="F315" s="20"/>
      <c r="G315" s="20"/>
      <c r="H315" s="20"/>
      <c r="I315" s="20"/>
      <c r="J315" s="20"/>
      <c r="K315" s="20"/>
      <c r="L315" s="20"/>
      <c r="M315" s="20"/>
      <c r="N315" s="148"/>
      <c r="O315" s="20"/>
      <c r="P315" s="20"/>
    </row>
    <row r="316" spans="1:16" x14ac:dyDescent="0.2">
      <c r="A316" s="20"/>
      <c r="B316" s="20"/>
      <c r="C316" s="20"/>
      <c r="D316" s="20"/>
      <c r="E316" s="20"/>
      <c r="F316" s="20"/>
      <c r="G316" s="20"/>
      <c r="H316" s="20"/>
      <c r="I316" s="20"/>
      <c r="J316" s="20"/>
      <c r="K316" s="20"/>
      <c r="L316" s="20"/>
      <c r="M316" s="20"/>
      <c r="N316" s="148"/>
      <c r="O316" s="20"/>
      <c r="P316" s="20"/>
    </row>
    <row r="317" spans="1:16" x14ac:dyDescent="0.2">
      <c r="A317" s="20"/>
      <c r="B317" s="20"/>
      <c r="C317" s="20"/>
      <c r="D317" s="20"/>
      <c r="E317" s="20"/>
      <c r="F317" s="20"/>
      <c r="G317" s="20"/>
      <c r="H317" s="20"/>
      <c r="I317" s="20"/>
      <c r="J317" s="20"/>
      <c r="K317" s="20"/>
      <c r="L317" s="20"/>
      <c r="M317" s="20"/>
      <c r="N317" s="148"/>
      <c r="O317" s="20"/>
      <c r="P317" s="20"/>
    </row>
    <row r="318" spans="1:16" x14ac:dyDescent="0.2">
      <c r="A318" s="20"/>
      <c r="B318" s="20"/>
      <c r="C318" s="20"/>
      <c r="D318" s="20"/>
      <c r="E318" s="20"/>
      <c r="F318" s="20"/>
      <c r="G318" s="20"/>
      <c r="H318" s="20"/>
      <c r="I318" s="20"/>
      <c r="J318" s="20"/>
      <c r="K318" s="20"/>
      <c r="L318" s="20"/>
      <c r="M318" s="20"/>
      <c r="N318" s="148"/>
      <c r="O318" s="20"/>
      <c r="P318" s="20"/>
    </row>
    <row r="319" spans="1:16" x14ac:dyDescent="0.2">
      <c r="A319" s="20"/>
      <c r="B319" s="20"/>
      <c r="C319" s="20"/>
      <c r="D319" s="20"/>
      <c r="E319" s="20"/>
      <c r="F319" s="20"/>
      <c r="G319" s="20"/>
      <c r="H319" s="20"/>
      <c r="I319" s="20"/>
      <c r="J319" s="20"/>
      <c r="K319" s="20"/>
      <c r="L319" s="20"/>
      <c r="M319" s="20"/>
      <c r="N319" s="148"/>
      <c r="O319" s="20"/>
      <c r="P319" s="20"/>
    </row>
    <row r="320" spans="1:16" x14ac:dyDescent="0.2">
      <c r="A320" s="20"/>
      <c r="B320" s="20"/>
      <c r="C320" s="20"/>
      <c r="D320" s="20"/>
      <c r="E320" s="20"/>
      <c r="F320" s="20"/>
      <c r="G320" s="20"/>
      <c r="H320" s="20"/>
      <c r="I320" s="20"/>
      <c r="J320" s="20"/>
      <c r="K320" s="20"/>
      <c r="L320" s="20"/>
      <c r="M320" s="20"/>
      <c r="N320" s="148"/>
      <c r="O320" s="20"/>
      <c r="P320" s="20"/>
    </row>
    <row r="321" spans="1:16" x14ac:dyDescent="0.2">
      <c r="A321" s="20"/>
      <c r="B321" s="20"/>
      <c r="C321" s="20"/>
      <c r="D321" s="20"/>
      <c r="E321" s="20"/>
      <c r="F321" s="20"/>
      <c r="G321" s="20"/>
      <c r="H321" s="20"/>
      <c r="I321" s="20"/>
      <c r="J321" s="20"/>
      <c r="K321" s="20"/>
      <c r="L321" s="20"/>
      <c r="M321" s="20"/>
      <c r="N321" s="148"/>
      <c r="O321" s="20"/>
      <c r="P321" s="20"/>
    </row>
    <row r="322" spans="1:16" x14ac:dyDescent="0.2">
      <c r="A322" s="20"/>
      <c r="B322" s="20"/>
      <c r="C322" s="20"/>
      <c r="D322" s="20"/>
      <c r="E322" s="20"/>
      <c r="F322" s="20"/>
      <c r="G322" s="20"/>
      <c r="H322" s="20"/>
      <c r="I322" s="20"/>
      <c r="J322" s="20"/>
      <c r="K322" s="20"/>
      <c r="L322" s="20"/>
      <c r="M322" s="20"/>
      <c r="N322" s="148"/>
      <c r="O322" s="20"/>
      <c r="P322" s="20"/>
    </row>
    <row r="323" spans="1:16" x14ac:dyDescent="0.2">
      <c r="A323" s="20"/>
      <c r="B323" s="20"/>
      <c r="C323" s="20"/>
      <c r="D323" s="20"/>
      <c r="E323" s="20"/>
      <c r="F323" s="20"/>
      <c r="G323" s="20"/>
      <c r="H323" s="20"/>
      <c r="I323" s="20"/>
      <c r="J323" s="20"/>
      <c r="K323" s="20"/>
      <c r="L323" s="20"/>
      <c r="M323" s="20"/>
      <c r="N323" s="148"/>
      <c r="O323" s="20"/>
      <c r="P323" s="20"/>
    </row>
    <row r="324" spans="1:16" x14ac:dyDescent="0.2">
      <c r="A324" s="20"/>
      <c r="B324" s="20"/>
      <c r="C324" s="20"/>
      <c r="D324" s="20"/>
      <c r="E324" s="20"/>
      <c r="F324" s="20"/>
      <c r="G324" s="20"/>
      <c r="H324" s="20"/>
      <c r="I324" s="20"/>
      <c r="J324" s="20"/>
      <c r="K324" s="20"/>
      <c r="L324" s="20"/>
      <c r="M324" s="20"/>
      <c r="N324" s="148"/>
      <c r="O324" s="20"/>
      <c r="P324" s="20"/>
    </row>
    <row r="325" spans="1:16" x14ac:dyDescent="0.2">
      <c r="A325" s="20"/>
      <c r="B325" s="20"/>
      <c r="C325" s="20"/>
      <c r="D325" s="20"/>
      <c r="E325" s="20"/>
      <c r="F325" s="20"/>
      <c r="G325" s="20"/>
      <c r="H325" s="20"/>
      <c r="I325" s="20"/>
      <c r="J325" s="20"/>
      <c r="K325" s="20"/>
      <c r="L325" s="20"/>
      <c r="M325" s="20"/>
      <c r="N325" s="148"/>
      <c r="O325" s="20"/>
      <c r="P325" s="20"/>
    </row>
    <row r="326" spans="1:16" x14ac:dyDescent="0.2">
      <c r="A326" s="20"/>
      <c r="B326" s="20"/>
      <c r="C326" s="20"/>
      <c r="D326" s="20"/>
      <c r="E326" s="20"/>
      <c r="F326" s="20"/>
      <c r="G326" s="20"/>
      <c r="H326" s="20"/>
      <c r="I326" s="20"/>
      <c r="J326" s="20"/>
      <c r="K326" s="20"/>
      <c r="L326" s="20"/>
      <c r="M326" s="20"/>
      <c r="N326" s="148"/>
      <c r="O326" s="20"/>
      <c r="P326" s="20"/>
    </row>
    <row r="327" spans="1:16" x14ac:dyDescent="0.2">
      <c r="A327" s="20"/>
      <c r="B327" s="20"/>
      <c r="C327" s="20"/>
      <c r="D327" s="20"/>
      <c r="E327" s="20"/>
      <c r="F327" s="20"/>
      <c r="G327" s="20"/>
      <c r="H327" s="20"/>
      <c r="I327" s="20"/>
      <c r="J327" s="20"/>
      <c r="K327" s="20"/>
      <c r="L327" s="20"/>
      <c r="M327" s="20"/>
      <c r="N327" s="148"/>
      <c r="O327" s="20"/>
      <c r="P327" s="20"/>
    </row>
    <row r="328" spans="1:16" x14ac:dyDescent="0.2">
      <c r="A328" s="20"/>
      <c r="B328" s="20"/>
      <c r="C328" s="20"/>
      <c r="D328" s="20"/>
      <c r="E328" s="20"/>
      <c r="F328" s="20"/>
      <c r="G328" s="20"/>
      <c r="H328" s="20"/>
      <c r="I328" s="20"/>
      <c r="J328" s="20"/>
      <c r="K328" s="20"/>
      <c r="L328" s="20"/>
      <c r="M328" s="20"/>
      <c r="N328" s="148"/>
      <c r="O328" s="20"/>
      <c r="P328" s="20"/>
    </row>
    <row r="329" spans="1:16" x14ac:dyDescent="0.2">
      <c r="A329" s="20"/>
      <c r="B329" s="20"/>
      <c r="C329" s="20"/>
      <c r="D329" s="20"/>
      <c r="E329" s="20"/>
      <c r="F329" s="20"/>
      <c r="G329" s="20"/>
      <c r="H329" s="20"/>
      <c r="I329" s="20"/>
      <c r="J329" s="20"/>
      <c r="K329" s="20"/>
      <c r="L329" s="20"/>
      <c r="M329" s="20"/>
      <c r="N329" s="148"/>
      <c r="O329" s="20"/>
      <c r="P329" s="20"/>
    </row>
    <row r="330" spans="1:16" x14ac:dyDescent="0.2">
      <c r="A330" s="20"/>
      <c r="B330" s="20"/>
      <c r="C330" s="20"/>
      <c r="D330" s="20"/>
      <c r="E330" s="20"/>
      <c r="F330" s="20"/>
      <c r="G330" s="20"/>
      <c r="H330" s="20"/>
      <c r="I330" s="20"/>
      <c r="J330" s="20"/>
      <c r="K330" s="20"/>
      <c r="L330" s="20"/>
      <c r="M330" s="20"/>
      <c r="N330" s="148"/>
      <c r="O330" s="20"/>
      <c r="P330" s="20"/>
    </row>
    <row r="331" spans="1:16" x14ac:dyDescent="0.2">
      <c r="A331" s="20"/>
      <c r="B331" s="20"/>
      <c r="C331" s="20"/>
      <c r="D331" s="20"/>
      <c r="E331" s="20"/>
      <c r="F331" s="20"/>
      <c r="G331" s="20"/>
      <c r="H331" s="20"/>
      <c r="I331" s="20"/>
      <c r="J331" s="20"/>
      <c r="K331" s="20"/>
      <c r="L331" s="20"/>
      <c r="M331" s="20"/>
      <c r="N331" s="148"/>
      <c r="O331" s="20"/>
      <c r="P331" s="20"/>
    </row>
    <row r="332" spans="1:16" x14ac:dyDescent="0.2">
      <c r="A332" s="20"/>
      <c r="B332" s="20"/>
      <c r="C332" s="20"/>
      <c r="D332" s="20"/>
      <c r="E332" s="20"/>
      <c r="F332" s="20"/>
      <c r="G332" s="20"/>
      <c r="H332" s="20"/>
      <c r="I332" s="20"/>
      <c r="J332" s="20"/>
      <c r="K332" s="20"/>
      <c r="L332" s="20"/>
      <c r="M332" s="20"/>
      <c r="N332" s="148"/>
      <c r="O332" s="20"/>
      <c r="P332" s="20"/>
    </row>
    <row r="333" spans="1:16" x14ac:dyDescent="0.2">
      <c r="A333" s="20"/>
      <c r="B333" s="20"/>
      <c r="C333" s="20"/>
      <c r="D333" s="20"/>
      <c r="E333" s="20"/>
      <c r="F333" s="20"/>
      <c r="G333" s="20"/>
      <c r="H333" s="20"/>
      <c r="I333" s="20"/>
      <c r="J333" s="20"/>
      <c r="K333" s="20"/>
      <c r="L333" s="20"/>
      <c r="M333" s="20"/>
      <c r="N333" s="148"/>
      <c r="O333" s="20"/>
      <c r="P333" s="20"/>
    </row>
    <row r="334" spans="1:16" x14ac:dyDescent="0.2">
      <c r="A334" s="20"/>
      <c r="B334" s="20"/>
      <c r="C334" s="20"/>
      <c r="D334" s="20"/>
      <c r="E334" s="20"/>
      <c r="F334" s="20"/>
      <c r="G334" s="20"/>
      <c r="H334" s="20"/>
      <c r="I334" s="20"/>
      <c r="J334" s="20"/>
      <c r="K334" s="20"/>
      <c r="L334" s="20"/>
      <c r="M334" s="20"/>
      <c r="N334" s="148"/>
      <c r="O334" s="20"/>
      <c r="P334" s="20"/>
    </row>
    <row r="335" spans="1:16" x14ac:dyDescent="0.2">
      <c r="A335" s="20"/>
      <c r="B335" s="20"/>
      <c r="C335" s="20"/>
      <c r="D335" s="20"/>
      <c r="E335" s="20"/>
      <c r="F335" s="20"/>
      <c r="G335" s="20"/>
      <c r="H335" s="20"/>
      <c r="I335" s="20"/>
      <c r="J335" s="20"/>
      <c r="K335" s="20"/>
      <c r="L335" s="20"/>
      <c r="M335" s="20"/>
      <c r="N335" s="148"/>
      <c r="O335" s="20"/>
      <c r="P335" s="20"/>
    </row>
    <row r="336" spans="1:16" x14ac:dyDescent="0.2">
      <c r="A336" s="20"/>
      <c r="B336" s="20"/>
      <c r="C336" s="20"/>
      <c r="D336" s="20"/>
      <c r="E336" s="20"/>
      <c r="F336" s="20"/>
      <c r="G336" s="20"/>
      <c r="H336" s="20"/>
      <c r="I336" s="20"/>
      <c r="J336" s="20"/>
      <c r="K336" s="20"/>
      <c r="L336" s="20"/>
      <c r="M336" s="20"/>
      <c r="N336" s="148"/>
      <c r="O336" s="20"/>
      <c r="P336" s="20"/>
    </row>
    <row r="337" spans="1:16" x14ac:dyDescent="0.2">
      <c r="A337" s="20"/>
      <c r="B337" s="20"/>
      <c r="C337" s="20"/>
      <c r="D337" s="20"/>
      <c r="E337" s="20"/>
      <c r="F337" s="20"/>
      <c r="G337" s="20"/>
      <c r="H337" s="20"/>
      <c r="I337" s="20"/>
      <c r="J337" s="20"/>
      <c r="K337" s="20"/>
      <c r="L337" s="20"/>
      <c r="M337" s="20"/>
      <c r="N337" s="148"/>
      <c r="O337" s="20"/>
      <c r="P337" s="20"/>
    </row>
    <row r="338" spans="1:16" x14ac:dyDescent="0.2">
      <c r="A338" s="20"/>
      <c r="B338" s="20"/>
      <c r="C338" s="20"/>
      <c r="D338" s="20"/>
      <c r="E338" s="20"/>
      <c r="F338" s="20"/>
      <c r="G338" s="20"/>
      <c r="H338" s="20"/>
      <c r="I338" s="20"/>
      <c r="J338" s="20"/>
      <c r="K338" s="20"/>
      <c r="L338" s="20"/>
      <c r="M338" s="20"/>
      <c r="N338" s="148"/>
      <c r="O338" s="20"/>
      <c r="P338" s="20"/>
    </row>
    <row r="339" spans="1:16" x14ac:dyDescent="0.2">
      <c r="G339" s="149"/>
      <c r="I339" s="149"/>
      <c r="K339" s="149"/>
      <c r="M339" s="149"/>
      <c r="N339" s="150"/>
      <c r="P339" s="149"/>
    </row>
    <row r="340" spans="1:16" x14ac:dyDescent="0.2">
      <c r="G340" s="149"/>
      <c r="I340" s="149"/>
      <c r="K340" s="149"/>
      <c r="M340" s="149"/>
      <c r="N340" s="150"/>
      <c r="P340" s="149"/>
    </row>
    <row r="341" spans="1:16" x14ac:dyDescent="0.2">
      <c r="G341" s="149"/>
      <c r="I341" s="149"/>
      <c r="K341" s="149"/>
      <c r="M341" s="149"/>
      <c r="N341" s="150"/>
      <c r="P341" s="149"/>
    </row>
    <row r="342" spans="1:16" x14ac:dyDescent="0.2">
      <c r="G342" s="149"/>
      <c r="I342" s="149"/>
      <c r="K342" s="149"/>
      <c r="M342" s="149"/>
      <c r="N342" s="150"/>
      <c r="P342" s="149"/>
    </row>
    <row r="343" spans="1:16" x14ac:dyDescent="0.2">
      <c r="G343" s="149"/>
      <c r="I343" s="149"/>
      <c r="K343" s="149"/>
      <c r="M343" s="149"/>
      <c r="N343" s="150"/>
      <c r="P343" s="149"/>
    </row>
    <row r="344" spans="1:16" x14ac:dyDescent="0.2">
      <c r="G344" s="149"/>
      <c r="I344" s="149"/>
      <c r="K344" s="149"/>
      <c r="M344" s="149"/>
      <c r="N344" s="150"/>
      <c r="P344" s="149"/>
    </row>
    <row r="345" spans="1:16" x14ac:dyDescent="0.2">
      <c r="G345" s="149"/>
      <c r="I345" s="149"/>
      <c r="K345" s="149"/>
      <c r="M345" s="149"/>
      <c r="N345" s="150"/>
      <c r="P345" s="149"/>
    </row>
    <row r="346" spans="1:16" x14ac:dyDescent="0.2">
      <c r="G346" s="149"/>
      <c r="I346" s="149"/>
      <c r="K346" s="149"/>
      <c r="M346" s="149"/>
      <c r="N346" s="150"/>
      <c r="P346" s="149"/>
    </row>
    <row r="347" spans="1:16" x14ac:dyDescent="0.2">
      <c r="G347" s="149"/>
      <c r="I347" s="149"/>
      <c r="K347" s="149"/>
      <c r="M347" s="149"/>
      <c r="N347" s="150"/>
      <c r="P347" s="149"/>
    </row>
    <row r="348" spans="1:16" x14ac:dyDescent="0.2">
      <c r="G348" s="149"/>
      <c r="I348" s="149"/>
      <c r="K348" s="149"/>
      <c r="M348" s="149"/>
      <c r="N348" s="150"/>
      <c r="P348" s="149"/>
    </row>
    <row r="349" spans="1:16" x14ac:dyDescent="0.2">
      <c r="G349" s="149"/>
      <c r="I349" s="149"/>
      <c r="K349" s="149"/>
      <c r="M349" s="149"/>
      <c r="N349" s="150"/>
      <c r="P349" s="149"/>
    </row>
    <row r="350" spans="1:16" x14ac:dyDescent="0.2">
      <c r="G350" s="149"/>
      <c r="I350" s="149"/>
      <c r="K350" s="149"/>
      <c r="M350" s="149"/>
      <c r="N350" s="150"/>
      <c r="P350" s="149"/>
    </row>
    <row r="351" spans="1:16" x14ac:dyDescent="0.2">
      <c r="G351" s="149"/>
      <c r="I351" s="149"/>
      <c r="K351" s="149"/>
      <c r="M351" s="149"/>
      <c r="N351" s="150"/>
      <c r="P351" s="149"/>
    </row>
    <row r="352" spans="1:16" x14ac:dyDescent="0.2">
      <c r="G352" s="149"/>
      <c r="I352" s="149"/>
      <c r="K352" s="149"/>
      <c r="M352" s="149"/>
      <c r="N352" s="150"/>
      <c r="P352" s="149"/>
    </row>
    <row r="353" spans="7:16" x14ac:dyDescent="0.2">
      <c r="G353" s="149"/>
      <c r="I353" s="149"/>
      <c r="K353" s="149"/>
      <c r="M353" s="149"/>
      <c r="N353" s="150"/>
      <c r="P353" s="149"/>
    </row>
    <row r="354" spans="7:16" x14ac:dyDescent="0.2">
      <c r="G354" s="149"/>
      <c r="I354" s="149"/>
      <c r="K354" s="149"/>
      <c r="M354" s="149"/>
      <c r="N354" s="150"/>
      <c r="P354" s="149"/>
    </row>
    <row r="355" spans="7:16" x14ac:dyDescent="0.2">
      <c r="G355" s="149"/>
      <c r="I355" s="149"/>
      <c r="K355" s="149"/>
      <c r="M355" s="149"/>
      <c r="N355" s="150"/>
      <c r="P355" s="149"/>
    </row>
    <row r="356" spans="7:16" x14ac:dyDescent="0.2">
      <c r="G356" s="149"/>
      <c r="I356" s="149"/>
      <c r="K356" s="149"/>
      <c r="M356" s="149"/>
      <c r="N356" s="150"/>
      <c r="P356" s="149"/>
    </row>
    <row r="357" spans="7:16" x14ac:dyDescent="0.2">
      <c r="G357" s="149"/>
      <c r="I357" s="149"/>
      <c r="K357" s="149"/>
      <c r="M357" s="149"/>
      <c r="N357" s="150"/>
      <c r="P357" s="149"/>
    </row>
    <row r="358" spans="7:16" x14ac:dyDescent="0.2">
      <c r="G358" s="149"/>
      <c r="I358" s="149"/>
      <c r="K358" s="149"/>
      <c r="M358" s="149"/>
      <c r="N358" s="150"/>
      <c r="P358" s="149"/>
    </row>
    <row r="359" spans="7:16" x14ac:dyDescent="0.2">
      <c r="G359" s="149"/>
      <c r="I359" s="149"/>
      <c r="K359" s="149"/>
      <c r="M359" s="149"/>
      <c r="N359" s="150"/>
      <c r="P359" s="149"/>
    </row>
    <row r="360" spans="7:16" x14ac:dyDescent="0.2">
      <c r="G360" s="149"/>
      <c r="I360" s="149"/>
      <c r="K360" s="149"/>
      <c r="M360" s="149"/>
      <c r="N360" s="150"/>
      <c r="P360" s="149"/>
    </row>
    <row r="361" spans="7:16" x14ac:dyDescent="0.2">
      <c r="G361" s="149"/>
      <c r="I361" s="149"/>
      <c r="K361" s="149"/>
      <c r="M361" s="149"/>
      <c r="N361" s="150"/>
      <c r="P361" s="149"/>
    </row>
    <row r="362" spans="7:16" x14ac:dyDescent="0.2">
      <c r="G362" s="149"/>
      <c r="I362" s="149"/>
      <c r="K362" s="149"/>
      <c r="M362" s="149"/>
      <c r="N362" s="150"/>
      <c r="P362" s="149"/>
    </row>
    <row r="363" spans="7:16" x14ac:dyDescent="0.2">
      <c r="G363" s="149"/>
      <c r="I363" s="149"/>
      <c r="K363" s="149"/>
      <c r="M363" s="149"/>
      <c r="N363" s="150"/>
      <c r="P363" s="149"/>
    </row>
    <row r="364" spans="7:16" x14ac:dyDescent="0.2">
      <c r="G364" s="149"/>
      <c r="I364" s="149"/>
      <c r="K364" s="149"/>
      <c r="M364" s="149"/>
      <c r="N364" s="150"/>
      <c r="P364" s="149"/>
    </row>
    <row r="365" spans="7:16" x14ac:dyDescent="0.2">
      <c r="G365" s="149"/>
      <c r="I365" s="149"/>
      <c r="K365" s="149"/>
      <c r="M365" s="149"/>
      <c r="N365" s="150"/>
      <c r="P365" s="149"/>
    </row>
    <row r="366" spans="7:16" x14ac:dyDescent="0.2">
      <c r="G366" s="149"/>
      <c r="I366" s="149"/>
      <c r="K366" s="149"/>
      <c r="M366" s="149"/>
      <c r="N366" s="150"/>
      <c r="P366" s="149"/>
    </row>
    <row r="367" spans="7:16" x14ac:dyDescent="0.2">
      <c r="G367" s="149"/>
      <c r="I367" s="149"/>
      <c r="K367" s="149"/>
      <c r="M367" s="149"/>
      <c r="N367" s="150"/>
      <c r="P367" s="149"/>
    </row>
    <row r="368" spans="7:16" x14ac:dyDescent="0.2">
      <c r="G368" s="149"/>
      <c r="I368" s="149"/>
      <c r="K368" s="149"/>
      <c r="M368" s="149"/>
      <c r="N368" s="150"/>
      <c r="P368" s="149"/>
    </row>
    <row r="369" spans="7:16" x14ac:dyDescent="0.2">
      <c r="G369" s="149"/>
      <c r="I369" s="149"/>
      <c r="K369" s="149"/>
      <c r="M369" s="149"/>
      <c r="N369" s="150"/>
      <c r="P369" s="149"/>
    </row>
    <row r="370" spans="7:16" x14ac:dyDescent="0.2">
      <c r="G370" s="149"/>
      <c r="I370" s="149"/>
      <c r="K370" s="149"/>
      <c r="M370" s="149"/>
      <c r="N370" s="150"/>
      <c r="P370" s="149"/>
    </row>
    <row r="371" spans="7:16" x14ac:dyDescent="0.2">
      <c r="G371" s="149"/>
      <c r="I371" s="149"/>
      <c r="K371" s="149"/>
      <c r="M371" s="149"/>
      <c r="N371" s="150"/>
      <c r="P371" s="149"/>
    </row>
    <row r="372" spans="7:16" x14ac:dyDescent="0.2">
      <c r="G372" s="149"/>
      <c r="I372" s="149"/>
      <c r="K372" s="149"/>
      <c r="M372" s="149"/>
      <c r="N372" s="150"/>
      <c r="P372" s="149"/>
    </row>
    <row r="373" spans="7:16" x14ac:dyDescent="0.2">
      <c r="G373" s="149"/>
      <c r="I373" s="149"/>
      <c r="K373" s="149"/>
      <c r="M373" s="149"/>
      <c r="N373" s="150"/>
      <c r="P373" s="149"/>
    </row>
    <row r="374" spans="7:16" x14ac:dyDescent="0.2">
      <c r="G374" s="149"/>
      <c r="I374" s="149"/>
      <c r="K374" s="149"/>
      <c r="M374" s="149"/>
      <c r="N374" s="150"/>
      <c r="P374" s="149"/>
    </row>
    <row r="375" spans="7:16" x14ac:dyDescent="0.2">
      <c r="G375" s="149"/>
      <c r="I375" s="149"/>
      <c r="K375" s="149"/>
      <c r="M375" s="149"/>
      <c r="N375" s="150"/>
      <c r="P375" s="149"/>
    </row>
    <row r="376" spans="7:16" x14ac:dyDescent="0.2">
      <c r="G376" s="149"/>
      <c r="I376" s="149"/>
      <c r="K376" s="149"/>
      <c r="M376" s="149"/>
      <c r="N376" s="150"/>
      <c r="P376" s="149"/>
    </row>
    <row r="377" spans="7:16" x14ac:dyDescent="0.2">
      <c r="G377" s="149"/>
      <c r="I377" s="149"/>
      <c r="K377" s="149"/>
      <c r="M377" s="149"/>
      <c r="N377" s="150"/>
      <c r="P377" s="149"/>
    </row>
    <row r="378" spans="7:16" x14ac:dyDescent="0.2">
      <c r="G378" s="149"/>
      <c r="I378" s="149"/>
      <c r="K378" s="149"/>
      <c r="M378" s="149"/>
      <c r="N378" s="150"/>
      <c r="P378" s="149"/>
    </row>
    <row r="379" spans="7:16" x14ac:dyDescent="0.2">
      <c r="G379" s="149"/>
      <c r="I379" s="149"/>
      <c r="K379" s="149"/>
      <c r="M379" s="149"/>
      <c r="N379" s="150"/>
      <c r="P379" s="149"/>
    </row>
    <row r="380" spans="7:16" x14ac:dyDescent="0.2">
      <c r="G380" s="149"/>
      <c r="I380" s="149"/>
      <c r="K380" s="149"/>
      <c r="M380" s="149"/>
      <c r="N380" s="150"/>
      <c r="P380" s="149"/>
    </row>
    <row r="381" spans="7:16" x14ac:dyDescent="0.2">
      <c r="G381" s="149"/>
      <c r="I381" s="149"/>
      <c r="K381" s="149"/>
      <c r="M381" s="149"/>
      <c r="N381" s="150"/>
      <c r="P381" s="149"/>
    </row>
    <row r="382" spans="7:16" x14ac:dyDescent="0.2">
      <c r="G382" s="149"/>
      <c r="I382" s="149"/>
      <c r="K382" s="149"/>
      <c r="M382" s="149"/>
      <c r="N382" s="150"/>
      <c r="P382" s="149"/>
    </row>
    <row r="383" spans="7:16" x14ac:dyDescent="0.2">
      <c r="G383" s="149"/>
      <c r="I383" s="149"/>
      <c r="K383" s="149"/>
      <c r="M383" s="149"/>
      <c r="N383" s="150"/>
      <c r="P383" s="149"/>
    </row>
    <row r="384" spans="7:16" x14ac:dyDescent="0.2">
      <c r="G384" s="149"/>
      <c r="I384" s="149"/>
      <c r="K384" s="149"/>
      <c r="M384" s="149"/>
      <c r="N384" s="150"/>
      <c r="P384" s="149"/>
    </row>
    <row r="385" spans="7:16" x14ac:dyDescent="0.2">
      <c r="G385" s="149"/>
      <c r="I385" s="149"/>
      <c r="K385" s="149"/>
      <c r="M385" s="149"/>
      <c r="N385" s="150"/>
      <c r="P385" s="149"/>
    </row>
    <row r="386" spans="7:16" x14ac:dyDescent="0.2">
      <c r="G386" s="149"/>
      <c r="I386" s="149"/>
      <c r="K386" s="149"/>
      <c r="M386" s="149"/>
      <c r="N386" s="150"/>
      <c r="P386" s="149"/>
    </row>
    <row r="387" spans="7:16" x14ac:dyDescent="0.2">
      <c r="G387" s="149"/>
      <c r="I387" s="149"/>
      <c r="K387" s="149"/>
      <c r="M387" s="149"/>
      <c r="N387" s="150"/>
      <c r="P387" s="149"/>
    </row>
    <row r="388" spans="7:16" x14ac:dyDescent="0.2">
      <c r="G388" s="149"/>
      <c r="I388" s="149"/>
      <c r="K388" s="149"/>
      <c r="M388" s="149"/>
      <c r="N388" s="150"/>
      <c r="P388" s="149"/>
    </row>
    <row r="389" spans="7:16" x14ac:dyDescent="0.2">
      <c r="G389" s="149"/>
      <c r="I389" s="149"/>
      <c r="K389" s="149"/>
      <c r="M389" s="149"/>
      <c r="N389" s="150"/>
      <c r="P389" s="149"/>
    </row>
    <row r="390" spans="7:16" x14ac:dyDescent="0.2">
      <c r="G390" s="149"/>
      <c r="I390" s="149"/>
      <c r="K390" s="149"/>
      <c r="M390" s="149"/>
      <c r="N390" s="150"/>
      <c r="P390" s="149"/>
    </row>
    <row r="391" spans="7:16" x14ac:dyDescent="0.2">
      <c r="G391" s="149"/>
      <c r="I391" s="149"/>
      <c r="K391" s="149"/>
      <c r="M391" s="149"/>
      <c r="N391" s="150"/>
      <c r="P391" s="149"/>
    </row>
    <row r="392" spans="7:16" x14ac:dyDescent="0.2">
      <c r="G392" s="149"/>
      <c r="I392" s="149"/>
      <c r="K392" s="149"/>
      <c r="M392" s="149"/>
      <c r="N392" s="150"/>
      <c r="P392" s="149"/>
    </row>
    <row r="393" spans="7:16" x14ac:dyDescent="0.2">
      <c r="G393" s="149"/>
      <c r="I393" s="149"/>
      <c r="K393" s="149"/>
      <c r="M393" s="149"/>
      <c r="N393" s="150"/>
      <c r="P393" s="149"/>
    </row>
    <row r="394" spans="7:16" x14ac:dyDescent="0.2">
      <c r="G394" s="149"/>
      <c r="I394" s="149"/>
      <c r="K394" s="149"/>
      <c r="M394" s="149"/>
      <c r="N394" s="150"/>
      <c r="P394" s="149"/>
    </row>
    <row r="395" spans="7:16" x14ac:dyDescent="0.2">
      <c r="G395" s="149"/>
      <c r="I395" s="149"/>
      <c r="K395" s="149"/>
      <c r="M395" s="149"/>
      <c r="N395" s="150"/>
      <c r="P395" s="149"/>
    </row>
    <row r="396" spans="7:16" x14ac:dyDescent="0.2">
      <c r="G396" s="149"/>
      <c r="I396" s="149"/>
      <c r="K396" s="149"/>
      <c r="M396" s="149"/>
      <c r="N396" s="150"/>
      <c r="P396" s="149"/>
    </row>
    <row r="397" spans="7:16" x14ac:dyDescent="0.2">
      <c r="G397" s="149"/>
      <c r="I397" s="149"/>
      <c r="K397" s="149"/>
      <c r="M397" s="149"/>
      <c r="N397" s="150"/>
      <c r="P397" s="149"/>
    </row>
    <row r="398" spans="7:16" x14ac:dyDescent="0.2">
      <c r="G398" s="149"/>
      <c r="I398" s="149"/>
      <c r="K398" s="149"/>
      <c r="M398" s="149"/>
      <c r="N398" s="150"/>
      <c r="P398" s="149"/>
    </row>
    <row r="399" spans="7:16" x14ac:dyDescent="0.2">
      <c r="G399" s="149"/>
      <c r="I399" s="149"/>
      <c r="K399" s="149"/>
      <c r="M399" s="149"/>
      <c r="N399" s="150"/>
      <c r="P399" s="149"/>
    </row>
    <row r="400" spans="7:16" x14ac:dyDescent="0.2">
      <c r="G400" s="149"/>
      <c r="I400" s="149"/>
      <c r="K400" s="149"/>
      <c r="M400" s="149"/>
      <c r="N400" s="150"/>
      <c r="P400" s="149"/>
    </row>
    <row r="401" spans="7:16" x14ac:dyDescent="0.2">
      <c r="G401" s="149"/>
      <c r="I401" s="149"/>
      <c r="K401" s="149"/>
      <c r="M401" s="149"/>
      <c r="N401" s="150"/>
      <c r="P401" s="149"/>
    </row>
    <row r="402" spans="7:16" x14ac:dyDescent="0.2">
      <c r="G402" s="149"/>
      <c r="I402" s="149"/>
      <c r="K402" s="149"/>
      <c r="M402" s="149"/>
      <c r="N402" s="150"/>
      <c r="P402" s="149"/>
    </row>
    <row r="403" spans="7:16" x14ac:dyDescent="0.2">
      <c r="G403" s="149"/>
      <c r="I403" s="149"/>
      <c r="K403" s="149"/>
      <c r="M403" s="149"/>
      <c r="N403" s="150"/>
      <c r="P403" s="149"/>
    </row>
    <row r="404" spans="7:16" x14ac:dyDescent="0.2">
      <c r="G404" s="149"/>
      <c r="I404" s="149"/>
      <c r="K404" s="149"/>
      <c r="M404" s="149"/>
      <c r="N404" s="150"/>
      <c r="P404" s="149"/>
    </row>
    <row r="405" spans="7:16" x14ac:dyDescent="0.2">
      <c r="G405" s="149"/>
      <c r="I405" s="149"/>
      <c r="K405" s="149"/>
      <c r="M405" s="149"/>
      <c r="N405" s="150"/>
      <c r="P405" s="149"/>
    </row>
    <row r="406" spans="7:16" x14ac:dyDescent="0.2">
      <c r="G406" s="149"/>
      <c r="I406" s="149"/>
      <c r="K406" s="149"/>
      <c r="M406" s="149"/>
      <c r="N406" s="150"/>
      <c r="P406" s="149"/>
    </row>
    <row r="407" spans="7:16" x14ac:dyDescent="0.2">
      <c r="G407" s="149"/>
      <c r="I407" s="149"/>
      <c r="K407" s="149"/>
      <c r="M407" s="149"/>
      <c r="N407" s="150"/>
      <c r="P407" s="149"/>
    </row>
    <row r="408" spans="7:16" x14ac:dyDescent="0.2">
      <c r="G408" s="149"/>
      <c r="I408" s="149"/>
      <c r="K408" s="149"/>
      <c r="M408" s="149"/>
      <c r="N408" s="150"/>
      <c r="P408" s="149"/>
    </row>
    <row r="409" spans="7:16" x14ac:dyDescent="0.2">
      <c r="G409" s="149"/>
      <c r="I409" s="149"/>
      <c r="K409" s="149"/>
      <c r="M409" s="149"/>
      <c r="N409" s="150"/>
      <c r="P409" s="149"/>
    </row>
    <row r="410" spans="7:16" x14ac:dyDescent="0.2">
      <c r="G410" s="149"/>
      <c r="I410" s="149"/>
      <c r="K410" s="149"/>
      <c r="M410" s="149"/>
      <c r="N410" s="150"/>
      <c r="P410" s="149"/>
    </row>
    <row r="411" spans="7:16" x14ac:dyDescent="0.2">
      <c r="G411" s="149"/>
      <c r="I411" s="149"/>
      <c r="K411" s="149"/>
      <c r="M411" s="149"/>
      <c r="N411" s="150"/>
      <c r="P411" s="149"/>
    </row>
    <row r="412" spans="7:16" x14ac:dyDescent="0.2">
      <c r="G412" s="149"/>
      <c r="I412" s="149"/>
      <c r="K412" s="149"/>
      <c r="M412" s="149"/>
      <c r="N412" s="150"/>
      <c r="P412" s="149"/>
    </row>
    <row r="413" spans="7:16" x14ac:dyDescent="0.2">
      <c r="G413" s="149"/>
      <c r="I413" s="149"/>
      <c r="K413" s="149"/>
      <c r="M413" s="149"/>
      <c r="N413" s="150"/>
      <c r="P413" s="149"/>
    </row>
    <row r="414" spans="7:16" x14ac:dyDescent="0.2">
      <c r="G414" s="149"/>
      <c r="I414" s="149"/>
      <c r="K414" s="149"/>
      <c r="M414" s="149"/>
      <c r="N414" s="150"/>
      <c r="P414" s="149"/>
    </row>
    <row r="415" spans="7:16" x14ac:dyDescent="0.2">
      <c r="G415" s="149"/>
      <c r="I415" s="149"/>
      <c r="K415" s="149"/>
      <c r="M415" s="149"/>
      <c r="N415" s="150"/>
      <c r="P415" s="149"/>
    </row>
    <row r="416" spans="7:16" x14ac:dyDescent="0.2">
      <c r="G416" s="149"/>
      <c r="I416" s="149"/>
      <c r="K416" s="149"/>
      <c r="M416" s="149"/>
      <c r="N416" s="150"/>
      <c r="P416" s="149"/>
    </row>
    <row r="417" spans="7:16" x14ac:dyDescent="0.2">
      <c r="G417" s="149"/>
      <c r="I417" s="149"/>
      <c r="K417" s="149"/>
      <c r="M417" s="149"/>
      <c r="N417" s="150"/>
      <c r="P417" s="149"/>
    </row>
    <row r="418" spans="7:16" x14ac:dyDescent="0.2">
      <c r="G418" s="149"/>
      <c r="I418" s="149"/>
      <c r="K418" s="149"/>
      <c r="M418" s="149"/>
      <c r="N418" s="150"/>
      <c r="P418" s="149"/>
    </row>
    <row r="419" spans="7:16" x14ac:dyDescent="0.2">
      <c r="G419" s="149"/>
      <c r="I419" s="149"/>
      <c r="K419" s="149"/>
      <c r="M419" s="149"/>
      <c r="N419" s="150"/>
      <c r="P419" s="149"/>
    </row>
    <row r="420" spans="7:16" x14ac:dyDescent="0.2">
      <c r="G420" s="149"/>
      <c r="I420" s="149"/>
      <c r="K420" s="149"/>
      <c r="M420" s="149"/>
      <c r="N420" s="150"/>
      <c r="P420" s="149"/>
    </row>
    <row r="421" spans="7:16" x14ac:dyDescent="0.2">
      <c r="G421" s="149"/>
      <c r="I421" s="149"/>
      <c r="K421" s="149"/>
      <c r="M421" s="149"/>
      <c r="N421" s="150"/>
      <c r="P421" s="149"/>
    </row>
    <row r="422" spans="7:16" x14ac:dyDescent="0.2">
      <c r="G422" s="149"/>
      <c r="I422" s="149"/>
      <c r="K422" s="149"/>
      <c r="M422" s="149"/>
      <c r="N422" s="150"/>
      <c r="P422" s="149"/>
    </row>
    <row r="423" spans="7:16" x14ac:dyDescent="0.2">
      <c r="G423" s="149"/>
      <c r="I423" s="149"/>
      <c r="K423" s="149"/>
      <c r="M423" s="149"/>
      <c r="N423" s="150"/>
      <c r="P423" s="149"/>
    </row>
    <row r="424" spans="7:16" x14ac:dyDescent="0.2">
      <c r="G424" s="149"/>
      <c r="I424" s="149"/>
      <c r="K424" s="149"/>
      <c r="M424" s="149"/>
      <c r="N424" s="150"/>
      <c r="P424" s="149"/>
    </row>
    <row r="425" spans="7:16" x14ac:dyDescent="0.2">
      <c r="G425" s="149"/>
      <c r="I425" s="149"/>
      <c r="K425" s="149"/>
      <c r="M425" s="149"/>
      <c r="N425" s="150"/>
      <c r="P425" s="149"/>
    </row>
    <row r="426" spans="7:16" x14ac:dyDescent="0.2">
      <c r="G426" s="149"/>
      <c r="I426" s="149"/>
      <c r="K426" s="149"/>
      <c r="M426" s="149"/>
      <c r="N426" s="150"/>
      <c r="P426" s="149"/>
    </row>
    <row r="427" spans="7:16" x14ac:dyDescent="0.2">
      <c r="G427" s="149"/>
      <c r="I427" s="149"/>
      <c r="K427" s="149"/>
      <c r="M427" s="149"/>
      <c r="N427" s="150"/>
      <c r="P427" s="149"/>
    </row>
    <row r="428" spans="7:16" x14ac:dyDescent="0.2">
      <c r="G428" s="149"/>
      <c r="I428" s="149"/>
      <c r="K428" s="149"/>
      <c r="M428" s="149"/>
      <c r="N428" s="150"/>
      <c r="P428" s="149"/>
    </row>
    <row r="429" spans="7:16" x14ac:dyDescent="0.2">
      <c r="G429" s="149"/>
      <c r="I429" s="149"/>
      <c r="K429" s="149"/>
      <c r="M429" s="149"/>
      <c r="N429" s="150"/>
      <c r="P429" s="149"/>
    </row>
    <row r="430" spans="7:16" x14ac:dyDescent="0.2">
      <c r="G430" s="149"/>
      <c r="I430" s="149"/>
      <c r="K430" s="149"/>
      <c r="M430" s="149"/>
      <c r="N430" s="150"/>
      <c r="P430" s="149"/>
    </row>
    <row r="431" spans="7:16" x14ac:dyDescent="0.2">
      <c r="G431" s="149"/>
      <c r="I431" s="149"/>
      <c r="K431" s="149"/>
      <c r="M431" s="149"/>
      <c r="N431" s="150"/>
      <c r="P431" s="149"/>
    </row>
    <row r="432" spans="7:16" x14ac:dyDescent="0.2">
      <c r="G432" s="149"/>
      <c r="I432" s="149"/>
      <c r="K432" s="149"/>
      <c r="M432" s="149"/>
      <c r="N432" s="150"/>
      <c r="P432" s="149"/>
    </row>
    <row r="433" spans="7:16" x14ac:dyDescent="0.2">
      <c r="G433" s="149"/>
      <c r="I433" s="149"/>
      <c r="K433" s="149"/>
      <c r="M433" s="149"/>
      <c r="N433" s="150"/>
      <c r="P433" s="149"/>
    </row>
    <row r="434" spans="7:16" x14ac:dyDescent="0.2">
      <c r="G434" s="149"/>
      <c r="I434" s="149"/>
      <c r="K434" s="149"/>
      <c r="M434" s="149"/>
      <c r="N434" s="150"/>
      <c r="P434" s="149"/>
    </row>
    <row r="435" spans="7:16" x14ac:dyDescent="0.2">
      <c r="G435" s="149"/>
      <c r="I435" s="149"/>
      <c r="K435" s="149"/>
      <c r="M435" s="149"/>
      <c r="N435" s="150"/>
      <c r="P435" s="149"/>
    </row>
    <row r="436" spans="7:16" x14ac:dyDescent="0.2">
      <c r="G436" s="149"/>
      <c r="I436" s="149"/>
      <c r="K436" s="149"/>
      <c r="M436" s="149"/>
      <c r="N436" s="150"/>
      <c r="P436" s="149"/>
    </row>
    <row r="437" spans="7:16" x14ac:dyDescent="0.2">
      <c r="G437" s="149"/>
      <c r="I437" s="149"/>
      <c r="K437" s="149"/>
      <c r="M437" s="149"/>
      <c r="N437" s="150"/>
      <c r="P437" s="149"/>
    </row>
    <row r="438" spans="7:16" x14ac:dyDescent="0.2">
      <c r="G438" s="149"/>
      <c r="I438" s="149"/>
      <c r="K438" s="149"/>
      <c r="M438" s="149"/>
      <c r="N438" s="150"/>
      <c r="P438" s="149"/>
    </row>
    <row r="439" spans="7:16" x14ac:dyDescent="0.2">
      <c r="G439" s="149"/>
      <c r="I439" s="149"/>
      <c r="K439" s="149"/>
      <c r="M439" s="149"/>
      <c r="N439" s="150"/>
      <c r="P439" s="149"/>
    </row>
    <row r="440" spans="7:16" x14ac:dyDescent="0.2">
      <c r="G440" s="149"/>
      <c r="I440" s="149"/>
      <c r="K440" s="149"/>
      <c r="M440" s="149"/>
      <c r="N440" s="150"/>
      <c r="P440" s="149"/>
    </row>
    <row r="441" spans="7:16" x14ac:dyDescent="0.2">
      <c r="G441" s="149"/>
      <c r="I441" s="149"/>
      <c r="K441" s="149"/>
      <c r="M441" s="149"/>
      <c r="N441" s="150"/>
      <c r="P441" s="149"/>
    </row>
    <row r="442" spans="7:16" x14ac:dyDescent="0.2">
      <c r="G442" s="149"/>
      <c r="I442" s="149"/>
      <c r="K442" s="149"/>
      <c r="M442" s="149"/>
      <c r="N442" s="150"/>
      <c r="P442" s="149"/>
    </row>
    <row r="443" spans="7:16" x14ac:dyDescent="0.2">
      <c r="G443" s="149"/>
      <c r="I443" s="149"/>
      <c r="K443" s="149"/>
      <c r="M443" s="149"/>
      <c r="N443" s="150"/>
      <c r="P443" s="149"/>
    </row>
    <row r="444" spans="7:16" x14ac:dyDescent="0.2">
      <c r="G444" s="149"/>
      <c r="I444" s="149"/>
      <c r="K444" s="149"/>
      <c r="M444" s="149"/>
      <c r="N444" s="150"/>
      <c r="P444" s="149"/>
    </row>
    <row r="445" spans="7:16" x14ac:dyDescent="0.2">
      <c r="G445" s="149"/>
      <c r="I445" s="149"/>
      <c r="K445" s="149"/>
      <c r="M445" s="149"/>
      <c r="N445" s="150"/>
      <c r="P445" s="149"/>
    </row>
    <row r="446" spans="7:16" x14ac:dyDescent="0.2">
      <c r="G446" s="149"/>
      <c r="I446" s="149"/>
      <c r="K446" s="149"/>
      <c r="M446" s="149"/>
      <c r="N446" s="150"/>
      <c r="P446" s="149"/>
    </row>
    <row r="447" spans="7:16" x14ac:dyDescent="0.2">
      <c r="G447" s="149"/>
      <c r="I447" s="149"/>
      <c r="K447" s="149"/>
      <c r="M447" s="149"/>
      <c r="N447" s="150"/>
      <c r="P447" s="149"/>
    </row>
    <row r="448" spans="7:16" x14ac:dyDescent="0.2">
      <c r="G448" s="149"/>
      <c r="I448" s="149"/>
      <c r="K448" s="149"/>
      <c r="M448" s="149"/>
      <c r="N448" s="150"/>
      <c r="P448" s="149"/>
    </row>
    <row r="449" spans="7:16" x14ac:dyDescent="0.2">
      <c r="G449" s="149"/>
      <c r="I449" s="149"/>
      <c r="K449" s="149"/>
      <c r="M449" s="149"/>
      <c r="N449" s="150"/>
      <c r="P449" s="149"/>
    </row>
    <row r="450" spans="7:16" x14ac:dyDescent="0.2">
      <c r="G450" s="149"/>
      <c r="I450" s="149"/>
      <c r="K450" s="149"/>
      <c r="M450" s="149"/>
      <c r="N450" s="150"/>
      <c r="P450" s="149"/>
    </row>
    <row r="451" spans="7:16" x14ac:dyDescent="0.2">
      <c r="G451" s="149"/>
      <c r="I451" s="149"/>
      <c r="K451" s="149"/>
      <c r="M451" s="149"/>
      <c r="N451" s="150"/>
      <c r="P451" s="149"/>
    </row>
    <row r="452" spans="7:16" x14ac:dyDescent="0.2">
      <c r="G452" s="149"/>
      <c r="I452" s="149"/>
      <c r="K452" s="149"/>
      <c r="M452" s="149"/>
      <c r="N452" s="150"/>
      <c r="P452" s="149"/>
    </row>
    <row r="453" spans="7:16" x14ac:dyDescent="0.2">
      <c r="G453" s="149"/>
      <c r="I453" s="149"/>
      <c r="K453" s="149"/>
      <c r="M453" s="149"/>
      <c r="N453" s="150"/>
      <c r="P453" s="149"/>
    </row>
    <row r="454" spans="7:16" x14ac:dyDescent="0.2">
      <c r="G454" s="149"/>
      <c r="I454" s="149"/>
      <c r="K454" s="149"/>
      <c r="M454" s="149"/>
      <c r="N454" s="150"/>
      <c r="P454" s="149"/>
    </row>
    <row r="455" spans="7:16" x14ac:dyDescent="0.2">
      <c r="G455" s="149"/>
      <c r="I455" s="149"/>
      <c r="K455" s="149"/>
      <c r="M455" s="149"/>
      <c r="N455" s="150"/>
      <c r="P455" s="149"/>
    </row>
    <row r="456" spans="7:16" x14ac:dyDescent="0.2">
      <c r="G456" s="149"/>
      <c r="I456" s="149"/>
      <c r="K456" s="149"/>
      <c r="M456" s="149"/>
      <c r="N456" s="150"/>
      <c r="P456" s="149"/>
    </row>
    <row r="457" spans="7:16" x14ac:dyDescent="0.2">
      <c r="G457" s="149"/>
      <c r="I457" s="149"/>
      <c r="K457" s="149"/>
      <c r="M457" s="149"/>
      <c r="N457" s="150"/>
      <c r="P457" s="149"/>
    </row>
    <row r="458" spans="7:16" x14ac:dyDescent="0.2">
      <c r="G458" s="149"/>
      <c r="I458" s="149"/>
      <c r="K458" s="149"/>
      <c r="M458" s="149"/>
      <c r="N458" s="150"/>
      <c r="P458" s="149"/>
    </row>
    <row r="459" spans="7:16" x14ac:dyDescent="0.2">
      <c r="G459" s="149"/>
      <c r="I459" s="149"/>
      <c r="K459" s="149"/>
      <c r="M459" s="149"/>
      <c r="N459" s="150"/>
      <c r="P459" s="149"/>
    </row>
    <row r="460" spans="7:16" x14ac:dyDescent="0.2">
      <c r="G460" s="149"/>
      <c r="I460" s="149"/>
      <c r="K460" s="149"/>
      <c r="M460" s="149"/>
      <c r="N460" s="150"/>
      <c r="P460" s="149"/>
    </row>
    <row r="461" spans="7:16" x14ac:dyDescent="0.2">
      <c r="G461" s="149"/>
      <c r="I461" s="149"/>
      <c r="K461" s="149"/>
      <c r="M461" s="149"/>
      <c r="N461" s="150"/>
      <c r="P461" s="149"/>
    </row>
    <row r="462" spans="7:16" x14ac:dyDescent="0.2">
      <c r="G462" s="149"/>
      <c r="I462" s="149"/>
      <c r="K462" s="149"/>
      <c r="M462" s="149"/>
      <c r="N462" s="150"/>
      <c r="P462" s="149"/>
    </row>
    <row r="463" spans="7:16" x14ac:dyDescent="0.2">
      <c r="G463" s="149"/>
      <c r="I463" s="149"/>
      <c r="K463" s="149"/>
      <c r="M463" s="149"/>
      <c r="N463" s="150"/>
      <c r="P463" s="149"/>
    </row>
    <row r="464" spans="7:16" x14ac:dyDescent="0.2">
      <c r="G464" s="149"/>
      <c r="I464" s="149"/>
      <c r="K464" s="149"/>
      <c r="M464" s="149"/>
      <c r="N464" s="150"/>
      <c r="P464" s="149"/>
    </row>
    <row r="465" spans="7:16" x14ac:dyDescent="0.2">
      <c r="G465" s="149"/>
      <c r="I465" s="149"/>
      <c r="K465" s="149"/>
      <c r="M465" s="149"/>
      <c r="N465" s="150"/>
      <c r="P465" s="149"/>
    </row>
    <row r="466" spans="7:16" x14ac:dyDescent="0.2">
      <c r="G466" s="149"/>
      <c r="I466" s="149"/>
      <c r="K466" s="149"/>
      <c r="M466" s="149"/>
      <c r="N466" s="150"/>
      <c r="P466" s="149"/>
    </row>
    <row r="467" spans="7:16" x14ac:dyDescent="0.2">
      <c r="G467" s="149"/>
      <c r="I467" s="149"/>
      <c r="K467" s="149"/>
      <c r="M467" s="149"/>
      <c r="N467" s="150"/>
      <c r="P467" s="149"/>
    </row>
    <row r="468" spans="7:16" x14ac:dyDescent="0.2">
      <c r="G468" s="149"/>
      <c r="I468" s="149"/>
      <c r="K468" s="149"/>
      <c r="M468" s="149"/>
      <c r="N468" s="150"/>
      <c r="P468" s="149"/>
    </row>
    <row r="469" spans="7:16" x14ac:dyDescent="0.2">
      <c r="G469" s="149"/>
      <c r="I469" s="149"/>
      <c r="K469" s="149"/>
      <c r="M469" s="149"/>
      <c r="N469" s="150"/>
      <c r="P469" s="149"/>
    </row>
    <row r="470" spans="7:16" x14ac:dyDescent="0.2">
      <c r="G470" s="149"/>
      <c r="I470" s="149"/>
      <c r="K470" s="149"/>
      <c r="M470" s="149"/>
      <c r="N470" s="150"/>
      <c r="P470" s="149"/>
    </row>
    <row r="471" spans="7:16" x14ac:dyDescent="0.2">
      <c r="G471" s="149"/>
      <c r="I471" s="149"/>
      <c r="K471" s="149"/>
      <c r="M471" s="149"/>
      <c r="N471" s="150"/>
      <c r="P471" s="149"/>
    </row>
    <row r="472" spans="7:16" x14ac:dyDescent="0.2">
      <c r="G472" s="149"/>
      <c r="I472" s="149"/>
      <c r="K472" s="149"/>
      <c r="M472" s="149"/>
      <c r="N472" s="150"/>
      <c r="P472" s="149"/>
    </row>
    <row r="473" spans="7:16" x14ac:dyDescent="0.2">
      <c r="G473" s="149"/>
      <c r="I473" s="149"/>
      <c r="K473" s="149"/>
      <c r="M473" s="149"/>
      <c r="N473" s="150"/>
      <c r="P473" s="149"/>
    </row>
    <row r="474" spans="7:16" x14ac:dyDescent="0.2">
      <c r="G474" s="149"/>
      <c r="I474" s="149"/>
      <c r="K474" s="149"/>
      <c r="M474" s="149"/>
      <c r="N474" s="150"/>
      <c r="P474" s="149"/>
    </row>
    <row r="475" spans="7:16" x14ac:dyDescent="0.2">
      <c r="G475" s="149"/>
      <c r="I475" s="149"/>
      <c r="K475" s="149"/>
      <c r="M475" s="149"/>
      <c r="N475" s="150"/>
      <c r="P475" s="149"/>
    </row>
    <row r="476" spans="7:16" x14ac:dyDescent="0.2">
      <c r="G476" s="149"/>
      <c r="I476" s="149"/>
      <c r="K476" s="149"/>
      <c r="M476" s="149"/>
      <c r="N476" s="150"/>
      <c r="P476" s="149"/>
    </row>
    <row r="477" spans="7:16" x14ac:dyDescent="0.2">
      <c r="G477" s="149"/>
      <c r="I477" s="149"/>
      <c r="K477" s="149"/>
      <c r="M477" s="149"/>
      <c r="N477" s="150"/>
      <c r="P477" s="149"/>
    </row>
    <row r="478" spans="7:16" x14ac:dyDescent="0.2">
      <c r="G478" s="149"/>
      <c r="I478" s="149"/>
      <c r="K478" s="149"/>
      <c r="M478" s="149"/>
      <c r="N478" s="150"/>
      <c r="P478" s="149"/>
    </row>
    <row r="479" spans="7:16" x14ac:dyDescent="0.2">
      <c r="G479" s="149"/>
      <c r="I479" s="149"/>
      <c r="K479" s="149"/>
      <c r="M479" s="149"/>
      <c r="N479" s="150"/>
      <c r="P479" s="149"/>
    </row>
    <row r="480" spans="7:16" x14ac:dyDescent="0.2">
      <c r="G480" s="149"/>
      <c r="I480" s="149"/>
      <c r="K480" s="149"/>
      <c r="M480" s="149"/>
      <c r="N480" s="150"/>
      <c r="P480" s="149"/>
    </row>
    <row r="481" spans="7:16" x14ac:dyDescent="0.2">
      <c r="G481" s="149"/>
      <c r="I481" s="149"/>
      <c r="K481" s="149"/>
      <c r="M481" s="149"/>
      <c r="N481" s="150"/>
      <c r="P481" s="149"/>
    </row>
    <row r="482" spans="7:16" x14ac:dyDescent="0.2">
      <c r="G482" s="149"/>
      <c r="I482" s="149"/>
      <c r="K482" s="149"/>
      <c r="M482" s="149"/>
      <c r="N482" s="150"/>
      <c r="P482" s="149"/>
    </row>
    <row r="483" spans="7:16" x14ac:dyDescent="0.2">
      <c r="G483" s="149"/>
      <c r="I483" s="149"/>
      <c r="K483" s="149"/>
      <c r="M483" s="149"/>
      <c r="N483" s="150"/>
      <c r="P483" s="149"/>
    </row>
    <row r="484" spans="7:16" x14ac:dyDescent="0.2">
      <c r="G484" s="149"/>
      <c r="I484" s="149"/>
      <c r="K484" s="149"/>
      <c r="M484" s="149"/>
      <c r="N484" s="150"/>
      <c r="P484" s="149"/>
    </row>
    <row r="485" spans="7:16" x14ac:dyDescent="0.2">
      <c r="G485" s="149"/>
      <c r="I485" s="149"/>
      <c r="K485" s="149"/>
      <c r="M485" s="149"/>
      <c r="N485" s="150"/>
      <c r="P485" s="149"/>
    </row>
    <row r="486" spans="7:16" x14ac:dyDescent="0.2">
      <c r="G486" s="149"/>
      <c r="I486" s="149"/>
      <c r="K486" s="149"/>
      <c r="M486" s="149"/>
      <c r="N486" s="150"/>
      <c r="P486" s="149"/>
    </row>
    <row r="487" spans="7:16" x14ac:dyDescent="0.2">
      <c r="G487" s="149"/>
      <c r="I487" s="149"/>
      <c r="K487" s="149"/>
      <c r="M487" s="149"/>
      <c r="N487" s="150"/>
      <c r="P487" s="149"/>
    </row>
    <row r="488" spans="7:16" x14ac:dyDescent="0.2">
      <c r="G488" s="149"/>
      <c r="I488" s="149"/>
      <c r="K488" s="149"/>
      <c r="M488" s="149"/>
      <c r="N488" s="150"/>
      <c r="P488" s="149"/>
    </row>
    <row r="489" spans="7:16" x14ac:dyDescent="0.2">
      <c r="G489" s="149"/>
      <c r="I489" s="149"/>
      <c r="K489" s="149"/>
      <c r="M489" s="149"/>
      <c r="N489" s="150"/>
      <c r="P489" s="149"/>
    </row>
    <row r="490" spans="7:16" x14ac:dyDescent="0.2">
      <c r="G490" s="149"/>
      <c r="I490" s="149"/>
      <c r="K490" s="149"/>
      <c r="M490" s="149"/>
      <c r="N490" s="150"/>
      <c r="P490" s="149"/>
    </row>
    <row r="491" spans="7:16" x14ac:dyDescent="0.2">
      <c r="G491" s="149"/>
      <c r="I491" s="149"/>
      <c r="K491" s="149"/>
      <c r="M491" s="149"/>
      <c r="N491" s="150"/>
      <c r="P491" s="149"/>
    </row>
    <row r="492" spans="7:16" x14ac:dyDescent="0.2">
      <c r="G492" s="149"/>
      <c r="I492" s="149"/>
      <c r="K492" s="149"/>
      <c r="M492" s="149"/>
      <c r="N492" s="150"/>
      <c r="P492" s="149"/>
    </row>
    <row r="493" spans="7:16" x14ac:dyDescent="0.2">
      <c r="G493" s="149"/>
      <c r="I493" s="149"/>
      <c r="K493" s="149"/>
      <c r="M493" s="149"/>
      <c r="N493" s="150"/>
      <c r="P493" s="149"/>
    </row>
    <row r="494" spans="7:16" x14ac:dyDescent="0.2">
      <c r="G494" s="149"/>
      <c r="I494" s="149"/>
      <c r="K494" s="149"/>
      <c r="M494" s="149"/>
      <c r="N494" s="150"/>
      <c r="P494" s="149"/>
    </row>
    <row r="495" spans="7:16" x14ac:dyDescent="0.2">
      <c r="G495" s="149"/>
      <c r="I495" s="149"/>
      <c r="K495" s="149"/>
      <c r="M495" s="149"/>
      <c r="N495" s="150"/>
      <c r="P495" s="149"/>
    </row>
    <row r="496" spans="7:16" x14ac:dyDescent="0.2">
      <c r="G496" s="149"/>
      <c r="I496" s="149"/>
      <c r="K496" s="149"/>
      <c r="M496" s="149"/>
      <c r="N496" s="150"/>
      <c r="P496" s="149"/>
    </row>
    <row r="497" spans="7:16" x14ac:dyDescent="0.2">
      <c r="G497" s="149"/>
      <c r="I497" s="149"/>
      <c r="K497" s="149"/>
      <c r="M497" s="149"/>
      <c r="N497" s="150"/>
      <c r="P497" s="149"/>
    </row>
    <row r="498" spans="7:16" x14ac:dyDescent="0.2">
      <c r="G498" s="149"/>
      <c r="I498" s="149"/>
      <c r="K498" s="149"/>
      <c r="M498" s="149"/>
      <c r="N498" s="150"/>
      <c r="P498" s="149"/>
    </row>
    <row r="499" spans="7:16" x14ac:dyDescent="0.2">
      <c r="G499" s="149"/>
      <c r="I499" s="149"/>
      <c r="K499" s="149"/>
      <c r="M499" s="149"/>
      <c r="N499" s="150"/>
      <c r="P499" s="149"/>
    </row>
    <row r="500" spans="7:16" x14ac:dyDescent="0.2">
      <c r="G500" s="149"/>
      <c r="I500" s="149"/>
      <c r="K500" s="149"/>
      <c r="M500" s="149"/>
      <c r="N500" s="150"/>
      <c r="P500" s="149"/>
    </row>
    <row r="501" spans="7:16" x14ac:dyDescent="0.2">
      <c r="G501" s="149"/>
      <c r="I501" s="149"/>
      <c r="K501" s="149"/>
      <c r="M501" s="149"/>
      <c r="N501" s="150"/>
      <c r="P501" s="149"/>
    </row>
    <row r="502" spans="7:16" x14ac:dyDescent="0.2">
      <c r="G502" s="149"/>
      <c r="I502" s="149"/>
      <c r="K502" s="149"/>
      <c r="M502" s="149"/>
      <c r="N502" s="150"/>
      <c r="P502" s="149"/>
    </row>
    <row r="503" spans="7:16" x14ac:dyDescent="0.2">
      <c r="G503" s="149"/>
      <c r="I503" s="149"/>
      <c r="K503" s="149"/>
      <c r="M503" s="149"/>
      <c r="N503" s="150"/>
      <c r="P503" s="149"/>
    </row>
    <row r="504" spans="7:16" x14ac:dyDescent="0.2">
      <c r="G504" s="149"/>
      <c r="I504" s="149"/>
      <c r="K504" s="149"/>
      <c r="M504" s="149"/>
      <c r="N504" s="150"/>
      <c r="P504" s="149"/>
    </row>
    <row r="505" spans="7:16" x14ac:dyDescent="0.2">
      <c r="G505" s="149"/>
      <c r="I505" s="149"/>
      <c r="K505" s="149"/>
      <c r="M505" s="149"/>
      <c r="N505" s="150"/>
      <c r="P505" s="149"/>
    </row>
    <row r="506" spans="7:16" x14ac:dyDescent="0.2">
      <c r="G506" s="149"/>
      <c r="I506" s="149"/>
      <c r="K506" s="149"/>
      <c r="M506" s="149"/>
      <c r="N506" s="150"/>
      <c r="P506" s="149"/>
    </row>
    <row r="507" spans="7:16" x14ac:dyDescent="0.2">
      <c r="G507" s="149"/>
      <c r="I507" s="149"/>
      <c r="K507" s="149"/>
      <c r="M507" s="149"/>
      <c r="N507" s="150"/>
      <c r="P507" s="149"/>
    </row>
    <row r="508" spans="7:16" x14ac:dyDescent="0.2">
      <c r="G508" s="149"/>
      <c r="I508" s="149"/>
      <c r="K508" s="149"/>
      <c r="M508" s="149"/>
      <c r="N508" s="150"/>
      <c r="P508" s="149"/>
    </row>
    <row r="509" spans="7:16" x14ac:dyDescent="0.2">
      <c r="G509" s="149"/>
      <c r="I509" s="149"/>
      <c r="K509" s="149"/>
      <c r="M509" s="149"/>
      <c r="N509" s="150"/>
      <c r="P509" s="149"/>
    </row>
    <row r="510" spans="7:16" x14ac:dyDescent="0.2">
      <c r="G510" s="149"/>
      <c r="I510" s="149"/>
      <c r="K510" s="149"/>
      <c r="M510" s="149"/>
      <c r="N510" s="150"/>
      <c r="P510" s="149"/>
    </row>
    <row r="511" spans="7:16" x14ac:dyDescent="0.2">
      <c r="G511" s="149"/>
      <c r="I511" s="149"/>
      <c r="K511" s="149"/>
      <c r="M511" s="149"/>
      <c r="N511" s="150"/>
      <c r="P511" s="149"/>
    </row>
    <row r="512" spans="7:16" x14ac:dyDescent="0.2">
      <c r="G512" s="149"/>
      <c r="I512" s="149"/>
      <c r="K512" s="149"/>
      <c r="M512" s="149"/>
      <c r="N512" s="150"/>
      <c r="P512" s="149"/>
    </row>
    <row r="513" spans="7:16" x14ac:dyDescent="0.2">
      <c r="G513" s="149"/>
      <c r="I513" s="149"/>
      <c r="K513" s="149"/>
      <c r="M513" s="149"/>
      <c r="N513" s="150"/>
      <c r="P513" s="149"/>
    </row>
    <row r="514" spans="7:16" x14ac:dyDescent="0.2">
      <c r="G514" s="149"/>
      <c r="I514" s="149"/>
      <c r="K514" s="149"/>
      <c r="M514" s="149"/>
      <c r="N514" s="150"/>
      <c r="P514" s="149"/>
    </row>
    <row r="515" spans="7:16" x14ac:dyDescent="0.2">
      <c r="G515" s="149"/>
      <c r="I515" s="149"/>
      <c r="K515" s="149"/>
      <c r="M515" s="149"/>
      <c r="N515" s="150"/>
      <c r="P515" s="149"/>
    </row>
    <row r="516" spans="7:16" x14ac:dyDescent="0.2">
      <c r="G516" s="149"/>
      <c r="I516" s="149"/>
      <c r="K516" s="149"/>
      <c r="M516" s="149"/>
      <c r="N516" s="150"/>
      <c r="P516" s="149"/>
    </row>
    <row r="517" spans="7:16" x14ac:dyDescent="0.2">
      <c r="G517" s="149"/>
      <c r="I517" s="149"/>
      <c r="K517" s="149"/>
      <c r="M517" s="149"/>
      <c r="N517" s="150"/>
      <c r="P517" s="149"/>
    </row>
    <row r="518" spans="7:16" x14ac:dyDescent="0.2">
      <c r="G518" s="149"/>
      <c r="I518" s="149"/>
      <c r="K518" s="149"/>
      <c r="M518" s="149"/>
      <c r="N518" s="150"/>
      <c r="P518" s="149"/>
    </row>
    <row r="519" spans="7:16" x14ac:dyDescent="0.2">
      <c r="G519" s="149"/>
      <c r="I519" s="149"/>
      <c r="K519" s="149"/>
      <c r="M519" s="149"/>
      <c r="N519" s="150"/>
      <c r="P519" s="149"/>
    </row>
    <row r="520" spans="7:16" x14ac:dyDescent="0.2">
      <c r="G520" s="149"/>
      <c r="I520" s="149"/>
      <c r="K520" s="149"/>
      <c r="M520" s="149"/>
      <c r="N520" s="150"/>
      <c r="P520" s="149"/>
    </row>
    <row r="521" spans="7:16" x14ac:dyDescent="0.2">
      <c r="G521" s="149"/>
      <c r="I521" s="149"/>
      <c r="K521" s="149"/>
      <c r="M521" s="149"/>
      <c r="N521" s="150"/>
      <c r="P521" s="149"/>
    </row>
    <row r="522" spans="7:16" x14ac:dyDescent="0.2">
      <c r="G522" s="149"/>
      <c r="I522" s="149"/>
      <c r="K522" s="149"/>
      <c r="M522" s="149"/>
      <c r="N522" s="150"/>
      <c r="P522" s="149"/>
    </row>
    <row r="523" spans="7:16" x14ac:dyDescent="0.2">
      <c r="G523" s="149"/>
      <c r="I523" s="149"/>
      <c r="K523" s="149"/>
      <c r="M523" s="149"/>
      <c r="N523" s="150"/>
      <c r="P523" s="149"/>
    </row>
    <row r="524" spans="7:16" x14ac:dyDescent="0.2">
      <c r="G524" s="149"/>
      <c r="I524" s="149"/>
      <c r="K524" s="149"/>
      <c r="M524" s="149"/>
      <c r="N524" s="150"/>
      <c r="P524" s="149"/>
    </row>
    <row r="525" spans="7:16" x14ac:dyDescent="0.2">
      <c r="G525" s="149"/>
      <c r="I525" s="149"/>
      <c r="K525" s="149"/>
      <c r="M525" s="149"/>
      <c r="N525" s="150"/>
      <c r="P525" s="149"/>
    </row>
    <row r="526" spans="7:16" x14ac:dyDescent="0.2">
      <c r="G526" s="149"/>
      <c r="I526" s="149"/>
      <c r="K526" s="149"/>
      <c r="M526" s="149"/>
      <c r="N526" s="150"/>
      <c r="P526" s="149"/>
    </row>
    <row r="527" spans="7:16" x14ac:dyDescent="0.2">
      <c r="G527" s="149"/>
      <c r="I527" s="149"/>
      <c r="K527" s="149"/>
      <c r="M527" s="149"/>
      <c r="N527" s="150"/>
      <c r="P527" s="149"/>
    </row>
    <row r="528" spans="7:16" x14ac:dyDescent="0.2">
      <c r="G528" s="149"/>
      <c r="I528" s="149"/>
      <c r="K528" s="149"/>
      <c r="M528" s="149"/>
      <c r="N528" s="150"/>
      <c r="P528" s="149"/>
    </row>
    <row r="529" spans="7:16" x14ac:dyDescent="0.2">
      <c r="G529" s="149"/>
      <c r="I529" s="149"/>
      <c r="K529" s="149"/>
      <c r="M529" s="149"/>
      <c r="N529" s="150"/>
      <c r="P529" s="149"/>
    </row>
    <row r="530" spans="7:16" x14ac:dyDescent="0.2">
      <c r="G530" s="149"/>
      <c r="I530" s="149"/>
      <c r="K530" s="149"/>
      <c r="M530" s="149"/>
      <c r="N530" s="150"/>
      <c r="P530" s="149"/>
    </row>
    <row r="531" spans="7:16" x14ac:dyDescent="0.2">
      <c r="G531" s="149"/>
      <c r="I531" s="149"/>
      <c r="K531" s="149"/>
      <c r="M531" s="149"/>
      <c r="N531" s="150"/>
      <c r="P531" s="149"/>
    </row>
    <row r="532" spans="7:16" x14ac:dyDescent="0.2">
      <c r="G532" s="149"/>
      <c r="I532" s="149"/>
      <c r="K532" s="149"/>
      <c r="M532" s="149"/>
      <c r="N532" s="150"/>
      <c r="P532" s="149"/>
    </row>
    <row r="533" spans="7:16" x14ac:dyDescent="0.2">
      <c r="G533" s="149"/>
      <c r="I533" s="149"/>
      <c r="K533" s="149"/>
      <c r="M533" s="149"/>
      <c r="N533" s="150"/>
      <c r="P533" s="149"/>
    </row>
    <row r="534" spans="7:16" x14ac:dyDescent="0.2">
      <c r="G534" s="149"/>
      <c r="I534" s="149"/>
      <c r="K534" s="149"/>
      <c r="M534" s="149"/>
      <c r="N534" s="150"/>
      <c r="P534" s="149"/>
    </row>
    <row r="535" spans="7:16" x14ac:dyDescent="0.2">
      <c r="G535" s="149"/>
      <c r="I535" s="149"/>
      <c r="K535" s="149"/>
      <c r="M535" s="149"/>
      <c r="N535" s="150"/>
      <c r="P535" s="149"/>
    </row>
    <row r="536" spans="7:16" x14ac:dyDescent="0.2">
      <c r="G536" s="149"/>
      <c r="I536" s="149"/>
      <c r="K536" s="149"/>
      <c r="M536" s="149"/>
      <c r="N536" s="150"/>
      <c r="P536" s="149"/>
    </row>
    <row r="537" spans="7:16" x14ac:dyDescent="0.2">
      <c r="G537" s="149"/>
      <c r="I537" s="149"/>
      <c r="K537" s="149"/>
      <c r="M537" s="149"/>
      <c r="N537" s="150"/>
      <c r="P537" s="149"/>
    </row>
    <row r="538" spans="7:16" x14ac:dyDescent="0.2">
      <c r="G538" s="149"/>
      <c r="I538" s="149"/>
      <c r="K538" s="149"/>
      <c r="M538" s="149"/>
      <c r="N538" s="150"/>
      <c r="P538" s="149"/>
    </row>
    <row r="539" spans="7:16" x14ac:dyDescent="0.2">
      <c r="G539" s="149"/>
      <c r="I539" s="149"/>
      <c r="K539" s="149"/>
      <c r="M539" s="149"/>
      <c r="N539" s="150"/>
      <c r="P539" s="149"/>
    </row>
    <row r="540" spans="7:16" x14ac:dyDescent="0.2">
      <c r="G540" s="149"/>
      <c r="I540" s="149"/>
      <c r="K540" s="149"/>
      <c r="M540" s="149"/>
      <c r="N540" s="150"/>
      <c r="P540" s="149"/>
    </row>
    <row r="541" spans="7:16" x14ac:dyDescent="0.2">
      <c r="G541" s="149"/>
      <c r="I541" s="149"/>
      <c r="K541" s="149"/>
      <c r="M541" s="149"/>
      <c r="N541" s="150"/>
      <c r="P541" s="149"/>
    </row>
    <row r="542" spans="7:16" x14ac:dyDescent="0.2">
      <c r="G542" s="149"/>
      <c r="I542" s="149"/>
      <c r="K542" s="149"/>
      <c r="M542" s="149"/>
      <c r="N542" s="150"/>
      <c r="P542" s="149"/>
    </row>
    <row r="543" spans="7:16" x14ac:dyDescent="0.2">
      <c r="G543" s="149"/>
      <c r="I543" s="149"/>
      <c r="K543" s="149"/>
      <c r="M543" s="149"/>
      <c r="N543" s="150"/>
      <c r="P543" s="149"/>
    </row>
    <row r="544" spans="7:16" x14ac:dyDescent="0.2">
      <c r="G544" s="149"/>
      <c r="I544" s="149"/>
      <c r="K544" s="149"/>
      <c r="M544" s="149"/>
      <c r="N544" s="150"/>
      <c r="P544" s="149"/>
    </row>
    <row r="545" spans="7:16" x14ac:dyDescent="0.2">
      <c r="G545" s="149"/>
      <c r="I545" s="149"/>
      <c r="K545" s="149"/>
      <c r="M545" s="149"/>
      <c r="N545" s="150"/>
      <c r="P545" s="149"/>
    </row>
    <row r="546" spans="7:16" x14ac:dyDescent="0.2">
      <c r="G546" s="149"/>
      <c r="I546" s="149"/>
      <c r="K546" s="149"/>
      <c r="M546" s="149"/>
      <c r="N546" s="150"/>
      <c r="P546" s="149"/>
    </row>
    <row r="547" spans="7:16" x14ac:dyDescent="0.2">
      <c r="G547" s="149"/>
      <c r="I547" s="149"/>
      <c r="K547" s="149"/>
      <c r="M547" s="149"/>
      <c r="N547" s="150"/>
      <c r="P547" s="149"/>
    </row>
    <row r="548" spans="7:16" x14ac:dyDescent="0.2">
      <c r="G548" s="149"/>
      <c r="I548" s="149"/>
      <c r="K548" s="149"/>
      <c r="M548" s="149"/>
      <c r="N548" s="150"/>
      <c r="P548" s="149"/>
    </row>
    <row r="549" spans="7:16" x14ac:dyDescent="0.2">
      <c r="G549" s="149"/>
      <c r="I549" s="149"/>
      <c r="K549" s="149"/>
      <c r="M549" s="149"/>
      <c r="N549" s="150"/>
      <c r="P549" s="149"/>
    </row>
    <row r="550" spans="7:16" x14ac:dyDescent="0.2">
      <c r="G550" s="149"/>
      <c r="I550" s="149"/>
      <c r="K550" s="149"/>
      <c r="M550" s="149"/>
      <c r="N550" s="150"/>
      <c r="P550" s="149"/>
    </row>
    <row r="551" spans="7:16" x14ac:dyDescent="0.2">
      <c r="G551" s="149"/>
      <c r="I551" s="149"/>
      <c r="K551" s="149"/>
      <c r="M551" s="149"/>
      <c r="N551" s="150"/>
      <c r="P551" s="149"/>
    </row>
    <row r="552" spans="7:16" x14ac:dyDescent="0.2">
      <c r="G552" s="149"/>
      <c r="I552" s="149"/>
      <c r="K552" s="149"/>
      <c r="M552" s="149"/>
      <c r="N552" s="150"/>
      <c r="P552" s="149"/>
    </row>
    <row r="553" spans="7:16" x14ac:dyDescent="0.2">
      <c r="G553" s="149"/>
      <c r="I553" s="149"/>
      <c r="K553" s="149"/>
      <c r="M553" s="149"/>
      <c r="N553" s="150"/>
      <c r="P553" s="149"/>
    </row>
    <row r="554" spans="7:16" x14ac:dyDescent="0.2">
      <c r="G554" s="149"/>
      <c r="I554" s="149"/>
      <c r="K554" s="149"/>
      <c r="M554" s="149"/>
      <c r="N554" s="150"/>
      <c r="P554" s="149"/>
    </row>
    <row r="555" spans="7:16" x14ac:dyDescent="0.2">
      <c r="G555" s="149"/>
      <c r="I555" s="149"/>
      <c r="K555" s="149"/>
      <c r="M555" s="149"/>
      <c r="N555" s="150"/>
      <c r="P555" s="149"/>
    </row>
    <row r="556" spans="7:16" x14ac:dyDescent="0.2">
      <c r="G556" s="149"/>
      <c r="I556" s="149"/>
      <c r="K556" s="149"/>
      <c r="M556" s="149"/>
      <c r="N556" s="150"/>
      <c r="P556" s="149"/>
    </row>
    <row r="557" spans="7:16" x14ac:dyDescent="0.2">
      <c r="G557" s="149"/>
      <c r="I557" s="149"/>
      <c r="K557" s="149"/>
      <c r="M557" s="149"/>
      <c r="N557" s="150"/>
      <c r="P557" s="149"/>
    </row>
    <row r="558" spans="7:16" x14ac:dyDescent="0.2">
      <c r="G558" s="149"/>
      <c r="I558" s="149"/>
      <c r="K558" s="149"/>
      <c r="M558" s="149"/>
      <c r="N558" s="150"/>
      <c r="P558" s="149"/>
    </row>
    <row r="559" spans="7:16" x14ac:dyDescent="0.2">
      <c r="G559" s="149"/>
      <c r="I559" s="149"/>
      <c r="K559" s="149"/>
      <c r="M559" s="149"/>
      <c r="N559" s="150"/>
      <c r="P559" s="149"/>
    </row>
    <row r="560" spans="7:16" x14ac:dyDescent="0.2">
      <c r="G560" s="149"/>
      <c r="I560" s="149"/>
      <c r="K560" s="149"/>
      <c r="M560" s="149"/>
      <c r="N560" s="150"/>
      <c r="P560" s="149"/>
    </row>
    <row r="561" spans="7:16" x14ac:dyDescent="0.2">
      <c r="G561" s="149"/>
      <c r="I561" s="149"/>
      <c r="K561" s="149"/>
      <c r="M561" s="149"/>
      <c r="N561" s="150"/>
      <c r="P561" s="149"/>
    </row>
    <row r="562" spans="7:16" x14ac:dyDescent="0.2">
      <c r="G562" s="149"/>
      <c r="I562" s="149"/>
      <c r="K562" s="149"/>
      <c r="M562" s="149"/>
      <c r="N562" s="150"/>
      <c r="P562" s="149"/>
    </row>
    <row r="563" spans="7:16" x14ac:dyDescent="0.2">
      <c r="G563" s="149"/>
      <c r="I563" s="149"/>
      <c r="K563" s="149"/>
      <c r="M563" s="149"/>
      <c r="N563" s="150"/>
      <c r="P563" s="149"/>
    </row>
    <row r="564" spans="7:16" x14ac:dyDescent="0.2">
      <c r="G564" s="149"/>
      <c r="I564" s="149"/>
      <c r="K564" s="149"/>
      <c r="M564" s="149"/>
      <c r="N564" s="150"/>
      <c r="P564" s="149"/>
    </row>
    <row r="565" spans="7:16" x14ac:dyDescent="0.2">
      <c r="G565" s="149"/>
      <c r="I565" s="149"/>
      <c r="K565" s="149"/>
      <c r="M565" s="149"/>
      <c r="N565" s="150"/>
      <c r="P565" s="149"/>
    </row>
    <row r="566" spans="7:16" x14ac:dyDescent="0.2">
      <c r="G566" s="149"/>
      <c r="I566" s="149"/>
      <c r="K566" s="149"/>
      <c r="M566" s="149"/>
      <c r="N566" s="150"/>
      <c r="P566" s="149"/>
    </row>
    <row r="567" spans="7:16" x14ac:dyDescent="0.2">
      <c r="G567" s="149"/>
      <c r="I567" s="149"/>
      <c r="K567" s="149"/>
      <c r="M567" s="149"/>
      <c r="N567" s="150"/>
      <c r="P567" s="149"/>
    </row>
    <row r="568" spans="7:16" x14ac:dyDescent="0.2">
      <c r="G568" s="149"/>
      <c r="I568" s="149"/>
      <c r="K568" s="149"/>
      <c r="M568" s="149"/>
      <c r="N568" s="150"/>
      <c r="P568" s="149"/>
    </row>
    <row r="569" spans="7:16" x14ac:dyDescent="0.2">
      <c r="G569" s="149"/>
      <c r="I569" s="149"/>
      <c r="K569" s="149"/>
      <c r="M569" s="149"/>
      <c r="N569" s="150"/>
      <c r="P569" s="149"/>
    </row>
    <row r="570" spans="7:16" x14ac:dyDescent="0.2">
      <c r="G570" s="149"/>
      <c r="I570" s="149"/>
      <c r="K570" s="149"/>
      <c r="M570" s="149"/>
      <c r="N570" s="150"/>
      <c r="P570" s="149"/>
    </row>
    <row r="571" spans="7:16" x14ac:dyDescent="0.2">
      <c r="G571" s="149"/>
      <c r="I571" s="149"/>
      <c r="K571" s="149"/>
      <c r="M571" s="149"/>
      <c r="N571" s="150"/>
      <c r="P571" s="149"/>
    </row>
    <row r="572" spans="7:16" x14ac:dyDescent="0.2">
      <c r="G572" s="149"/>
      <c r="I572" s="149"/>
      <c r="K572" s="149"/>
      <c r="M572" s="149"/>
      <c r="N572" s="150"/>
      <c r="P572" s="149"/>
    </row>
    <row r="573" spans="7:16" x14ac:dyDescent="0.2">
      <c r="G573" s="149"/>
      <c r="I573" s="149"/>
      <c r="K573" s="149"/>
      <c r="M573" s="149"/>
      <c r="N573" s="150"/>
      <c r="P573" s="149"/>
    </row>
    <row r="574" spans="7:16" x14ac:dyDescent="0.2">
      <c r="G574" s="149"/>
      <c r="I574" s="149"/>
      <c r="K574" s="149"/>
      <c r="M574" s="149"/>
      <c r="N574" s="150"/>
      <c r="P574" s="149"/>
    </row>
    <row r="575" spans="7:16" x14ac:dyDescent="0.2">
      <c r="G575" s="149"/>
      <c r="I575" s="149"/>
      <c r="K575" s="149"/>
      <c r="M575" s="149"/>
      <c r="N575" s="150"/>
      <c r="P575" s="149"/>
    </row>
    <row r="576" spans="7:16" x14ac:dyDescent="0.2">
      <c r="G576" s="149"/>
      <c r="I576" s="149"/>
      <c r="K576" s="149"/>
      <c r="M576" s="149"/>
      <c r="N576" s="150"/>
      <c r="P576" s="149"/>
    </row>
    <row r="577" spans="7:16" x14ac:dyDescent="0.2">
      <c r="G577" s="149"/>
      <c r="I577" s="149"/>
      <c r="K577" s="149"/>
      <c r="M577" s="149"/>
      <c r="N577" s="150"/>
      <c r="P577" s="149"/>
    </row>
    <row r="578" spans="7:16" x14ac:dyDescent="0.2">
      <c r="G578" s="149"/>
      <c r="I578" s="149"/>
      <c r="K578" s="149"/>
      <c r="M578" s="149"/>
      <c r="N578" s="150"/>
      <c r="P578" s="149"/>
    </row>
    <row r="579" spans="7:16" x14ac:dyDescent="0.2">
      <c r="G579" s="149"/>
      <c r="I579" s="149"/>
      <c r="K579" s="149"/>
      <c r="M579" s="149"/>
      <c r="N579" s="150"/>
      <c r="P579" s="149"/>
    </row>
    <row r="580" spans="7:16" x14ac:dyDescent="0.2">
      <c r="G580" s="149"/>
      <c r="I580" s="149"/>
      <c r="K580" s="149"/>
      <c r="M580" s="149"/>
      <c r="N580" s="150"/>
      <c r="P580" s="149"/>
    </row>
    <row r="581" spans="7:16" x14ac:dyDescent="0.2">
      <c r="G581" s="149"/>
      <c r="I581" s="149"/>
      <c r="K581" s="149"/>
      <c r="M581" s="149"/>
      <c r="N581" s="150"/>
      <c r="P581" s="149"/>
    </row>
    <row r="582" spans="7:16" x14ac:dyDescent="0.2">
      <c r="G582" s="149"/>
      <c r="I582" s="149"/>
      <c r="K582" s="149"/>
      <c r="M582" s="149"/>
      <c r="N582" s="150"/>
      <c r="P582" s="149"/>
    </row>
    <row r="583" spans="7:16" x14ac:dyDescent="0.2">
      <c r="G583" s="149"/>
      <c r="I583" s="149"/>
      <c r="K583" s="149"/>
      <c r="M583" s="149"/>
      <c r="N583" s="150"/>
      <c r="P583" s="149"/>
    </row>
    <row r="584" spans="7:16" x14ac:dyDescent="0.2">
      <c r="G584" s="149"/>
      <c r="I584" s="149"/>
      <c r="K584" s="149"/>
      <c r="M584" s="149"/>
      <c r="N584" s="150"/>
      <c r="P584" s="149"/>
    </row>
    <row r="585" spans="7:16" x14ac:dyDescent="0.2">
      <c r="G585" s="149"/>
      <c r="I585" s="149"/>
      <c r="K585" s="149"/>
      <c r="M585" s="149"/>
      <c r="N585" s="150"/>
      <c r="P585" s="149"/>
    </row>
    <row r="586" spans="7:16" x14ac:dyDescent="0.2">
      <c r="G586" s="149"/>
      <c r="I586" s="149"/>
      <c r="K586" s="149"/>
      <c r="M586" s="149"/>
      <c r="N586" s="150"/>
      <c r="P586" s="149"/>
    </row>
    <row r="587" spans="7:16" x14ac:dyDescent="0.2">
      <c r="G587" s="149"/>
      <c r="I587" s="149"/>
      <c r="K587" s="149"/>
      <c r="M587" s="149"/>
      <c r="N587" s="150"/>
      <c r="P587" s="149"/>
    </row>
    <row r="588" spans="7:16" x14ac:dyDescent="0.2">
      <c r="G588" s="149"/>
      <c r="I588" s="149"/>
      <c r="K588" s="149"/>
      <c r="M588" s="149"/>
      <c r="N588" s="150"/>
      <c r="P588" s="149"/>
    </row>
    <row r="589" spans="7:16" x14ac:dyDescent="0.2">
      <c r="G589" s="149"/>
      <c r="I589" s="149"/>
      <c r="K589" s="149"/>
      <c r="M589" s="149"/>
      <c r="N589" s="150"/>
      <c r="P589" s="149"/>
    </row>
    <row r="590" spans="7:16" x14ac:dyDescent="0.2">
      <c r="G590" s="149"/>
      <c r="I590" s="149"/>
      <c r="K590" s="149"/>
      <c r="M590" s="149"/>
      <c r="N590" s="150"/>
      <c r="P590" s="149"/>
    </row>
    <row r="591" spans="7:16" x14ac:dyDescent="0.2">
      <c r="G591" s="149"/>
      <c r="I591" s="149"/>
      <c r="K591" s="149"/>
      <c r="M591" s="149"/>
      <c r="N591" s="150"/>
      <c r="P591" s="149"/>
    </row>
    <row r="592" spans="7:16" x14ac:dyDescent="0.2">
      <c r="G592" s="149"/>
      <c r="I592" s="149"/>
      <c r="K592" s="149"/>
      <c r="M592" s="149"/>
      <c r="N592" s="150"/>
      <c r="P592" s="149"/>
    </row>
    <row r="593" spans="7:16" x14ac:dyDescent="0.2">
      <c r="G593" s="149"/>
      <c r="I593" s="149"/>
      <c r="K593" s="149"/>
      <c r="M593" s="149"/>
      <c r="N593" s="150"/>
      <c r="P593" s="149"/>
    </row>
    <row r="594" spans="7:16" x14ac:dyDescent="0.2">
      <c r="G594" s="149"/>
      <c r="I594" s="149"/>
      <c r="K594" s="149"/>
      <c r="M594" s="149"/>
      <c r="N594" s="150"/>
      <c r="P594" s="149"/>
    </row>
    <row r="595" spans="7:16" x14ac:dyDescent="0.2">
      <c r="G595" s="149"/>
      <c r="I595" s="149"/>
      <c r="K595" s="149"/>
      <c r="M595" s="149"/>
      <c r="N595" s="150"/>
      <c r="P595" s="149"/>
    </row>
    <row r="596" spans="7:16" x14ac:dyDescent="0.2">
      <c r="G596" s="149"/>
      <c r="I596" s="149"/>
      <c r="K596" s="149"/>
      <c r="M596" s="149"/>
      <c r="N596" s="150"/>
      <c r="P596" s="149"/>
    </row>
    <row r="597" spans="7:16" x14ac:dyDescent="0.2">
      <c r="G597" s="149"/>
      <c r="I597" s="149"/>
      <c r="K597" s="149"/>
      <c r="M597" s="149"/>
      <c r="N597" s="150"/>
      <c r="P597" s="149"/>
    </row>
    <row r="598" spans="7:16" x14ac:dyDescent="0.2">
      <c r="G598" s="149"/>
      <c r="I598" s="149"/>
      <c r="K598" s="149"/>
      <c r="M598" s="149"/>
      <c r="N598" s="150"/>
      <c r="P598" s="149"/>
    </row>
    <row r="599" spans="7:16" x14ac:dyDescent="0.2">
      <c r="G599" s="149"/>
      <c r="I599" s="149"/>
      <c r="K599" s="149"/>
      <c r="M599" s="149"/>
      <c r="N599" s="150"/>
      <c r="P599" s="149"/>
    </row>
    <row r="600" spans="7:16" x14ac:dyDescent="0.2">
      <c r="G600" s="149"/>
      <c r="I600" s="149"/>
      <c r="K600" s="149"/>
      <c r="M600" s="149"/>
      <c r="N600" s="150"/>
      <c r="P600" s="149"/>
    </row>
    <row r="601" spans="7:16" x14ac:dyDescent="0.2">
      <c r="G601" s="149"/>
      <c r="I601" s="149"/>
      <c r="K601" s="149"/>
      <c r="M601" s="149"/>
      <c r="N601" s="150"/>
      <c r="P601" s="149"/>
    </row>
    <row r="602" spans="7:16" x14ac:dyDescent="0.2">
      <c r="G602" s="149"/>
      <c r="I602" s="149"/>
      <c r="K602" s="149"/>
      <c r="M602" s="149"/>
      <c r="N602" s="150"/>
      <c r="P602" s="149"/>
    </row>
    <row r="603" spans="7:16" x14ac:dyDescent="0.2">
      <c r="G603" s="149"/>
      <c r="I603" s="149"/>
      <c r="K603" s="149"/>
      <c r="M603" s="149"/>
      <c r="N603" s="150"/>
      <c r="P603" s="149"/>
    </row>
    <row r="604" spans="7:16" x14ac:dyDescent="0.2">
      <c r="G604" s="149"/>
      <c r="I604" s="149"/>
      <c r="K604" s="149"/>
      <c r="M604" s="149"/>
      <c r="N604" s="150"/>
      <c r="P604" s="149"/>
    </row>
    <row r="605" spans="7:16" x14ac:dyDescent="0.2">
      <c r="G605" s="149"/>
      <c r="I605" s="149"/>
      <c r="K605" s="149"/>
      <c r="M605" s="149"/>
      <c r="N605" s="150"/>
      <c r="P605" s="149"/>
    </row>
    <row r="606" spans="7:16" x14ac:dyDescent="0.2">
      <c r="G606" s="149"/>
      <c r="I606" s="149"/>
      <c r="K606" s="149"/>
      <c r="M606" s="149"/>
      <c r="N606" s="150"/>
      <c r="P606" s="149"/>
    </row>
    <row r="607" spans="7:16" x14ac:dyDescent="0.2">
      <c r="G607" s="149"/>
      <c r="I607" s="149"/>
      <c r="K607" s="149"/>
      <c r="M607" s="149"/>
      <c r="N607" s="150"/>
      <c r="P607" s="149"/>
    </row>
    <row r="608" spans="7:16" x14ac:dyDescent="0.2">
      <c r="G608" s="149"/>
      <c r="I608" s="149"/>
      <c r="K608" s="149"/>
      <c r="M608" s="149"/>
      <c r="N608" s="150"/>
      <c r="P608" s="149"/>
    </row>
    <row r="609" spans="7:16" x14ac:dyDescent="0.2">
      <c r="G609" s="149"/>
      <c r="I609" s="149"/>
      <c r="K609" s="149"/>
      <c r="M609" s="149"/>
      <c r="N609" s="150"/>
      <c r="P609" s="149"/>
    </row>
    <row r="610" spans="7:16" x14ac:dyDescent="0.2">
      <c r="G610" s="149"/>
      <c r="I610" s="149"/>
      <c r="K610" s="149"/>
      <c r="M610" s="149"/>
      <c r="N610" s="150"/>
      <c r="P610" s="149"/>
    </row>
    <row r="611" spans="7:16" x14ac:dyDescent="0.2">
      <c r="G611" s="149"/>
      <c r="I611" s="149"/>
      <c r="K611" s="149"/>
      <c r="M611" s="149"/>
      <c r="N611" s="150"/>
      <c r="P611" s="149"/>
    </row>
    <row r="612" spans="7:16" x14ac:dyDescent="0.2">
      <c r="G612" s="149"/>
      <c r="I612" s="149"/>
      <c r="K612" s="149"/>
      <c r="M612" s="149"/>
      <c r="N612" s="150"/>
      <c r="P612" s="149"/>
    </row>
    <row r="613" spans="7:16" x14ac:dyDescent="0.2">
      <c r="G613" s="149"/>
      <c r="I613" s="149"/>
      <c r="K613" s="149"/>
      <c r="M613" s="149"/>
      <c r="N613" s="150"/>
      <c r="P613" s="149"/>
    </row>
    <row r="614" spans="7:16" x14ac:dyDescent="0.2">
      <c r="G614" s="149"/>
      <c r="I614" s="149"/>
      <c r="K614" s="149"/>
      <c r="M614" s="149"/>
      <c r="N614" s="150"/>
      <c r="P614" s="149"/>
    </row>
    <row r="615" spans="7:16" x14ac:dyDescent="0.2">
      <c r="G615" s="149"/>
      <c r="I615" s="149"/>
      <c r="K615" s="149"/>
      <c r="M615" s="149"/>
      <c r="N615" s="150"/>
      <c r="P615" s="149"/>
    </row>
    <row r="616" spans="7:16" x14ac:dyDescent="0.2">
      <c r="G616" s="149"/>
      <c r="I616" s="149"/>
      <c r="K616" s="149"/>
      <c r="M616" s="149"/>
      <c r="N616" s="150"/>
      <c r="P616" s="149"/>
    </row>
    <row r="617" spans="7:16" x14ac:dyDescent="0.2">
      <c r="G617" s="149"/>
      <c r="I617" s="149"/>
      <c r="K617" s="149"/>
      <c r="M617" s="149"/>
      <c r="N617" s="150"/>
      <c r="P617" s="149"/>
    </row>
    <row r="618" spans="7:16" x14ac:dyDescent="0.2">
      <c r="G618" s="149"/>
      <c r="I618" s="149"/>
      <c r="K618" s="149"/>
      <c r="M618" s="149"/>
      <c r="N618" s="150"/>
      <c r="P618" s="149"/>
    </row>
    <row r="619" spans="7:16" x14ac:dyDescent="0.2">
      <c r="G619" s="149"/>
      <c r="I619" s="149"/>
      <c r="K619" s="149"/>
      <c r="M619" s="149"/>
      <c r="N619" s="150"/>
      <c r="P619" s="149"/>
    </row>
    <row r="620" spans="7:16" x14ac:dyDescent="0.2">
      <c r="G620" s="149"/>
      <c r="I620" s="149"/>
      <c r="K620" s="149"/>
      <c r="M620" s="149"/>
      <c r="N620" s="150"/>
      <c r="P620" s="149"/>
    </row>
    <row r="621" spans="7:16" x14ac:dyDescent="0.2">
      <c r="G621" s="149"/>
      <c r="I621" s="149"/>
      <c r="K621" s="149"/>
      <c r="M621" s="149"/>
      <c r="N621" s="150"/>
      <c r="P621" s="149"/>
    </row>
    <row r="622" spans="7:16" x14ac:dyDescent="0.2">
      <c r="G622" s="149"/>
      <c r="I622" s="149"/>
      <c r="K622" s="149"/>
      <c r="M622" s="149"/>
      <c r="N622" s="150"/>
      <c r="P622" s="149"/>
    </row>
    <row r="623" spans="7:16" x14ac:dyDescent="0.2">
      <c r="G623" s="149"/>
      <c r="I623" s="149"/>
      <c r="K623" s="149"/>
      <c r="M623" s="149"/>
      <c r="N623" s="150"/>
      <c r="P623" s="149"/>
    </row>
    <row r="624" spans="7:16" x14ac:dyDescent="0.2">
      <c r="G624" s="149"/>
      <c r="I624" s="149"/>
      <c r="K624" s="149"/>
      <c r="M624" s="149"/>
      <c r="N624" s="150"/>
      <c r="P624" s="149"/>
    </row>
    <row r="625" spans="7:16" x14ac:dyDescent="0.2">
      <c r="G625" s="149"/>
      <c r="I625" s="149"/>
      <c r="K625" s="149"/>
      <c r="M625" s="149"/>
      <c r="N625" s="150"/>
      <c r="P625" s="149"/>
    </row>
    <row r="626" spans="7:16" x14ac:dyDescent="0.2">
      <c r="G626" s="149"/>
      <c r="I626" s="149"/>
      <c r="K626" s="149"/>
      <c r="M626" s="149"/>
      <c r="N626" s="150"/>
      <c r="P626" s="149"/>
    </row>
    <row r="627" spans="7:16" x14ac:dyDescent="0.2">
      <c r="G627" s="149"/>
      <c r="I627" s="149"/>
      <c r="K627" s="149"/>
      <c r="M627" s="149"/>
      <c r="N627" s="150"/>
      <c r="P627" s="149"/>
    </row>
    <row r="628" spans="7:16" x14ac:dyDescent="0.2">
      <c r="G628" s="149"/>
      <c r="I628" s="149"/>
      <c r="K628" s="149"/>
      <c r="M628" s="149"/>
      <c r="N628" s="150"/>
      <c r="P628" s="149"/>
    </row>
    <row r="629" spans="7:16" x14ac:dyDescent="0.2">
      <c r="G629" s="149"/>
      <c r="I629" s="149"/>
      <c r="K629" s="149"/>
      <c r="M629" s="149"/>
      <c r="N629" s="150"/>
      <c r="P629" s="149"/>
    </row>
    <row r="630" spans="7:16" x14ac:dyDescent="0.2">
      <c r="G630" s="149"/>
      <c r="I630" s="149"/>
      <c r="K630" s="149"/>
      <c r="M630" s="149"/>
      <c r="N630" s="150"/>
      <c r="P630" s="149"/>
    </row>
    <row r="631" spans="7:16" x14ac:dyDescent="0.2">
      <c r="G631" s="149"/>
      <c r="I631" s="149"/>
      <c r="K631" s="149"/>
      <c r="M631" s="149"/>
      <c r="N631" s="150"/>
      <c r="P631" s="149"/>
    </row>
    <row r="632" spans="7:16" x14ac:dyDescent="0.2">
      <c r="G632" s="149"/>
      <c r="I632" s="149"/>
      <c r="K632" s="149"/>
      <c r="M632" s="149"/>
      <c r="N632" s="150"/>
      <c r="P632" s="149"/>
    </row>
    <row r="633" spans="7:16" x14ac:dyDescent="0.2">
      <c r="G633" s="149"/>
      <c r="I633" s="149"/>
      <c r="K633" s="149"/>
      <c r="M633" s="149"/>
      <c r="N633" s="150"/>
      <c r="P633" s="149"/>
    </row>
    <row r="634" spans="7:16" x14ac:dyDescent="0.2">
      <c r="G634" s="149"/>
      <c r="I634" s="149"/>
      <c r="K634" s="149"/>
      <c r="M634" s="149"/>
      <c r="N634" s="150"/>
      <c r="P634" s="149"/>
    </row>
    <row r="635" spans="7:16" x14ac:dyDescent="0.2">
      <c r="G635" s="149"/>
      <c r="I635" s="149"/>
      <c r="K635" s="149"/>
      <c r="M635" s="149"/>
      <c r="N635" s="150"/>
      <c r="P635" s="149"/>
    </row>
    <row r="636" spans="7:16" x14ac:dyDescent="0.2">
      <c r="G636" s="149"/>
      <c r="I636" s="149"/>
      <c r="K636" s="149"/>
      <c r="M636" s="149"/>
      <c r="N636" s="150"/>
      <c r="P636" s="149"/>
    </row>
    <row r="637" spans="7:16" x14ac:dyDescent="0.2">
      <c r="G637" s="149"/>
      <c r="I637" s="149"/>
      <c r="K637" s="149"/>
      <c r="M637" s="149"/>
      <c r="N637" s="150"/>
      <c r="P637" s="149"/>
    </row>
    <row r="638" spans="7:16" x14ac:dyDescent="0.2">
      <c r="G638" s="149"/>
      <c r="I638" s="149"/>
      <c r="K638" s="149"/>
      <c r="M638" s="149"/>
      <c r="N638" s="150"/>
      <c r="P638" s="149"/>
    </row>
    <row r="639" spans="7:16" x14ac:dyDescent="0.2">
      <c r="G639" s="149"/>
      <c r="I639" s="149"/>
      <c r="K639" s="149"/>
      <c r="M639" s="149"/>
      <c r="N639" s="150"/>
      <c r="P639" s="149"/>
    </row>
    <row r="640" spans="7:16" x14ac:dyDescent="0.2">
      <c r="G640" s="149"/>
      <c r="I640" s="149"/>
      <c r="K640" s="149"/>
      <c r="M640" s="149"/>
      <c r="N640" s="150"/>
      <c r="P640" s="149"/>
    </row>
    <row r="641" spans="7:16" x14ac:dyDescent="0.2">
      <c r="G641" s="149"/>
      <c r="I641" s="149"/>
      <c r="K641" s="149"/>
      <c r="M641" s="149"/>
      <c r="N641" s="150"/>
      <c r="P641" s="149"/>
    </row>
    <row r="642" spans="7:16" x14ac:dyDescent="0.2">
      <c r="G642" s="149"/>
      <c r="I642" s="149"/>
      <c r="K642" s="149"/>
      <c r="M642" s="149"/>
      <c r="N642" s="150"/>
      <c r="P642" s="149"/>
    </row>
    <row r="643" spans="7:16" x14ac:dyDescent="0.2">
      <c r="G643" s="149"/>
      <c r="I643" s="149"/>
      <c r="K643" s="149"/>
      <c r="M643" s="149"/>
      <c r="N643" s="150"/>
      <c r="P643" s="149"/>
    </row>
    <row r="644" spans="7:16" x14ac:dyDescent="0.2">
      <c r="G644" s="149"/>
      <c r="I644" s="149"/>
      <c r="K644" s="149"/>
      <c r="M644" s="149"/>
      <c r="N644" s="150"/>
      <c r="P644" s="149"/>
    </row>
    <row r="645" spans="7:16" x14ac:dyDescent="0.2">
      <c r="G645" s="149"/>
      <c r="I645" s="149"/>
      <c r="K645" s="149"/>
      <c r="M645" s="149"/>
      <c r="N645" s="150"/>
      <c r="P645" s="149"/>
    </row>
    <row r="646" spans="7:16" x14ac:dyDescent="0.2">
      <c r="G646" s="149"/>
      <c r="I646" s="149"/>
      <c r="K646" s="149"/>
      <c r="M646" s="149"/>
      <c r="N646" s="150"/>
      <c r="P646" s="149"/>
    </row>
    <row r="647" spans="7:16" x14ac:dyDescent="0.2">
      <c r="G647" s="149"/>
      <c r="I647" s="149"/>
      <c r="K647" s="149"/>
      <c r="M647" s="149"/>
      <c r="N647" s="150"/>
      <c r="P647" s="149"/>
    </row>
    <row r="648" spans="7:16" x14ac:dyDescent="0.2">
      <c r="G648" s="149"/>
      <c r="I648" s="149"/>
      <c r="K648" s="149"/>
      <c r="M648" s="149"/>
      <c r="N648" s="150"/>
      <c r="P648" s="149"/>
    </row>
    <row r="649" spans="7:16" x14ac:dyDescent="0.2">
      <c r="G649" s="149"/>
      <c r="I649" s="149"/>
      <c r="K649" s="149"/>
      <c r="M649" s="149"/>
      <c r="N649" s="150"/>
      <c r="P649" s="149"/>
    </row>
    <row r="650" spans="7:16" x14ac:dyDescent="0.2">
      <c r="G650" s="149"/>
      <c r="I650" s="149"/>
      <c r="K650" s="149"/>
      <c r="M650" s="149"/>
      <c r="N650" s="150"/>
      <c r="P650" s="149"/>
    </row>
    <row r="651" spans="7:16" x14ac:dyDescent="0.2">
      <c r="G651" s="149"/>
      <c r="I651" s="149"/>
      <c r="K651" s="149"/>
      <c r="M651" s="149"/>
      <c r="N651" s="150"/>
      <c r="P651" s="149"/>
    </row>
    <row r="652" spans="7:16" x14ac:dyDescent="0.2">
      <c r="G652" s="149"/>
      <c r="I652" s="149"/>
      <c r="K652" s="149"/>
      <c r="M652" s="149"/>
      <c r="N652" s="150"/>
      <c r="P652" s="149"/>
    </row>
    <row r="653" spans="7:16" x14ac:dyDescent="0.2">
      <c r="G653" s="149"/>
      <c r="I653" s="149"/>
      <c r="K653" s="149"/>
      <c r="M653" s="149"/>
      <c r="N653" s="150"/>
      <c r="P653" s="149"/>
    </row>
    <row r="654" spans="7:16" x14ac:dyDescent="0.2">
      <c r="G654" s="149"/>
      <c r="I654" s="149"/>
      <c r="K654" s="149"/>
      <c r="M654" s="149"/>
      <c r="N654" s="150"/>
      <c r="P654" s="149"/>
    </row>
    <row r="655" spans="7:16" x14ac:dyDescent="0.2">
      <c r="G655" s="149"/>
      <c r="I655" s="149"/>
      <c r="K655" s="149"/>
      <c r="M655" s="149"/>
      <c r="N655" s="150"/>
      <c r="P655" s="149"/>
    </row>
    <row r="656" spans="7:16" x14ac:dyDescent="0.2">
      <c r="G656" s="149"/>
      <c r="I656" s="149"/>
      <c r="K656" s="149"/>
      <c r="M656" s="149"/>
      <c r="N656" s="150"/>
      <c r="P656" s="149"/>
    </row>
    <row r="657" spans="7:16" x14ac:dyDescent="0.2">
      <c r="G657" s="149"/>
      <c r="I657" s="149"/>
      <c r="K657" s="149"/>
      <c r="M657" s="149"/>
      <c r="N657" s="150"/>
      <c r="P657" s="149"/>
    </row>
    <row r="658" spans="7:16" x14ac:dyDescent="0.2">
      <c r="G658" s="149"/>
      <c r="I658" s="149"/>
      <c r="K658" s="149"/>
      <c r="M658" s="149"/>
      <c r="N658" s="150"/>
      <c r="P658" s="149"/>
    </row>
    <row r="659" spans="7:16" x14ac:dyDescent="0.2">
      <c r="G659" s="149"/>
      <c r="I659" s="149"/>
      <c r="K659" s="149"/>
      <c r="M659" s="149"/>
      <c r="N659" s="150"/>
      <c r="P659" s="149"/>
    </row>
    <row r="660" spans="7:16" x14ac:dyDescent="0.2">
      <c r="G660" s="149"/>
      <c r="I660" s="149"/>
      <c r="K660" s="149"/>
      <c r="M660" s="149"/>
      <c r="N660" s="150"/>
      <c r="P660" s="149"/>
    </row>
    <row r="661" spans="7:16" x14ac:dyDescent="0.2">
      <c r="G661" s="149"/>
      <c r="I661" s="149"/>
      <c r="K661" s="149"/>
      <c r="M661" s="149"/>
      <c r="N661" s="150"/>
      <c r="P661" s="149"/>
    </row>
    <row r="662" spans="7:16" x14ac:dyDescent="0.2">
      <c r="G662" s="149"/>
      <c r="I662" s="149"/>
      <c r="K662" s="149"/>
      <c r="M662" s="149"/>
      <c r="N662" s="150"/>
      <c r="P662" s="149"/>
    </row>
    <row r="663" spans="7:16" x14ac:dyDescent="0.2">
      <c r="G663" s="149"/>
      <c r="I663" s="149"/>
      <c r="K663" s="149"/>
      <c r="M663" s="149"/>
      <c r="N663" s="150"/>
      <c r="P663" s="149"/>
    </row>
    <row r="664" spans="7:16" x14ac:dyDescent="0.2">
      <c r="G664" s="149"/>
      <c r="I664" s="149"/>
      <c r="K664" s="149"/>
      <c r="M664" s="149"/>
      <c r="N664" s="150"/>
      <c r="P664" s="149"/>
    </row>
    <row r="665" spans="7:16" x14ac:dyDescent="0.2">
      <c r="G665" s="149"/>
      <c r="I665" s="149"/>
      <c r="K665" s="149"/>
      <c r="M665" s="149"/>
      <c r="N665" s="150"/>
      <c r="P665" s="149"/>
    </row>
    <row r="666" spans="7:16" x14ac:dyDescent="0.2">
      <c r="G666" s="149"/>
      <c r="I666" s="149"/>
      <c r="K666" s="149"/>
      <c r="M666" s="149"/>
      <c r="N666" s="150"/>
      <c r="P666" s="149"/>
    </row>
    <row r="667" spans="7:16" x14ac:dyDescent="0.2">
      <c r="G667" s="149"/>
      <c r="I667" s="149"/>
      <c r="K667" s="149"/>
      <c r="M667" s="149"/>
      <c r="N667" s="150"/>
      <c r="P667" s="149"/>
    </row>
    <row r="668" spans="7:16" x14ac:dyDescent="0.2">
      <c r="G668" s="149"/>
      <c r="I668" s="149"/>
      <c r="K668" s="149"/>
      <c r="M668" s="149"/>
      <c r="N668" s="150"/>
      <c r="P668" s="149"/>
    </row>
    <row r="669" spans="7:16" x14ac:dyDescent="0.2">
      <c r="G669" s="149"/>
      <c r="I669" s="149"/>
      <c r="K669" s="149"/>
      <c r="M669" s="149"/>
      <c r="N669" s="150"/>
      <c r="P669" s="149"/>
    </row>
    <row r="670" spans="7:16" x14ac:dyDescent="0.2">
      <c r="G670" s="149"/>
      <c r="I670" s="149"/>
      <c r="K670" s="149"/>
      <c r="M670" s="149"/>
      <c r="N670" s="150"/>
      <c r="P670" s="149"/>
    </row>
    <row r="671" spans="7:16" x14ac:dyDescent="0.2">
      <c r="G671" s="149"/>
      <c r="I671" s="149"/>
      <c r="K671" s="149"/>
      <c r="M671" s="149"/>
      <c r="N671" s="150"/>
      <c r="P671" s="149"/>
    </row>
    <row r="672" spans="7:16" x14ac:dyDescent="0.2">
      <c r="G672" s="149"/>
      <c r="I672" s="149"/>
      <c r="K672" s="149"/>
      <c r="M672" s="149"/>
      <c r="N672" s="150"/>
      <c r="P672" s="149"/>
    </row>
    <row r="673" spans="7:16" x14ac:dyDescent="0.2">
      <c r="G673" s="149"/>
      <c r="I673" s="149"/>
      <c r="K673" s="149"/>
      <c r="M673" s="149"/>
      <c r="N673" s="150"/>
      <c r="P673" s="149"/>
    </row>
    <row r="674" spans="7:16" x14ac:dyDescent="0.2">
      <c r="G674" s="149"/>
      <c r="I674" s="149"/>
      <c r="K674" s="149"/>
      <c r="M674" s="149"/>
      <c r="N674" s="150"/>
      <c r="P674" s="149"/>
    </row>
    <row r="675" spans="7:16" x14ac:dyDescent="0.2">
      <c r="G675" s="149"/>
      <c r="I675" s="149"/>
      <c r="K675" s="149"/>
      <c r="M675" s="149"/>
      <c r="N675" s="150"/>
      <c r="P675" s="149"/>
    </row>
    <row r="676" spans="7:16" x14ac:dyDescent="0.2">
      <c r="G676" s="149"/>
      <c r="I676" s="149"/>
      <c r="K676" s="149"/>
      <c r="M676" s="149"/>
      <c r="N676" s="150"/>
      <c r="P676" s="149"/>
    </row>
    <row r="677" spans="7:16" x14ac:dyDescent="0.2">
      <c r="G677" s="149"/>
      <c r="I677" s="149"/>
      <c r="K677" s="149"/>
      <c r="M677" s="149"/>
      <c r="N677" s="150"/>
      <c r="P677" s="149"/>
    </row>
    <row r="678" spans="7:16" x14ac:dyDescent="0.2">
      <c r="G678" s="149"/>
      <c r="I678" s="149"/>
      <c r="K678" s="149"/>
      <c r="M678" s="149"/>
      <c r="N678" s="150"/>
      <c r="P678" s="149"/>
    </row>
    <row r="679" spans="7:16" x14ac:dyDescent="0.2">
      <c r="G679" s="149"/>
      <c r="I679" s="149"/>
      <c r="K679" s="149"/>
      <c r="M679" s="149"/>
      <c r="N679" s="150"/>
      <c r="P679" s="149"/>
    </row>
    <row r="680" spans="7:16" x14ac:dyDescent="0.2">
      <c r="G680" s="149"/>
      <c r="I680" s="149"/>
      <c r="K680" s="149"/>
      <c r="M680" s="149"/>
      <c r="N680" s="150"/>
      <c r="P680" s="149"/>
    </row>
    <row r="681" spans="7:16" x14ac:dyDescent="0.2">
      <c r="G681" s="149"/>
      <c r="I681" s="149"/>
      <c r="K681" s="149"/>
      <c r="M681" s="149"/>
      <c r="N681" s="150"/>
      <c r="P681" s="149"/>
    </row>
    <row r="682" spans="7:16" x14ac:dyDescent="0.2">
      <c r="G682" s="149"/>
      <c r="I682" s="149"/>
      <c r="K682" s="149"/>
      <c r="M682" s="149"/>
      <c r="N682" s="150"/>
      <c r="P682" s="149"/>
    </row>
    <row r="683" spans="7:16" x14ac:dyDescent="0.2">
      <c r="G683" s="149"/>
      <c r="I683" s="149"/>
      <c r="K683" s="149"/>
      <c r="M683" s="149"/>
      <c r="N683" s="150"/>
      <c r="P683" s="149"/>
    </row>
    <row r="684" spans="7:16" x14ac:dyDescent="0.2">
      <c r="G684" s="149"/>
      <c r="I684" s="149"/>
      <c r="K684" s="149"/>
      <c r="M684" s="149"/>
      <c r="N684" s="150"/>
      <c r="P684" s="149"/>
    </row>
    <row r="685" spans="7:16" x14ac:dyDescent="0.2">
      <c r="G685" s="149"/>
      <c r="I685" s="149"/>
      <c r="K685" s="149"/>
      <c r="M685" s="149"/>
      <c r="N685" s="150"/>
      <c r="P685" s="149"/>
    </row>
    <row r="686" spans="7:16" x14ac:dyDescent="0.2">
      <c r="G686" s="149"/>
      <c r="I686" s="149"/>
      <c r="K686" s="149"/>
      <c r="M686" s="149"/>
      <c r="N686" s="150"/>
      <c r="P686" s="149"/>
    </row>
    <row r="687" spans="7:16" x14ac:dyDescent="0.2">
      <c r="G687" s="149"/>
      <c r="I687" s="149"/>
      <c r="K687" s="149"/>
      <c r="M687" s="149"/>
      <c r="N687" s="150"/>
      <c r="P687" s="149"/>
    </row>
    <row r="688" spans="7:16" x14ac:dyDescent="0.2">
      <c r="G688" s="149"/>
      <c r="I688" s="149"/>
      <c r="K688" s="149"/>
      <c r="M688" s="149"/>
      <c r="N688" s="150"/>
      <c r="P688" s="149"/>
    </row>
    <row r="689" spans="7:16" x14ac:dyDescent="0.2">
      <c r="G689" s="149"/>
      <c r="I689" s="149"/>
      <c r="K689" s="149"/>
      <c r="M689" s="149"/>
      <c r="N689" s="150"/>
      <c r="P689" s="149"/>
    </row>
    <row r="690" spans="7:16" x14ac:dyDescent="0.2">
      <c r="G690" s="149"/>
      <c r="I690" s="149"/>
      <c r="K690" s="149"/>
      <c r="M690" s="149"/>
      <c r="N690" s="150"/>
      <c r="P690" s="149"/>
    </row>
    <row r="691" spans="7:16" x14ac:dyDescent="0.2">
      <c r="G691" s="149"/>
      <c r="I691" s="149"/>
      <c r="K691" s="149"/>
      <c r="M691" s="149"/>
      <c r="N691" s="150"/>
      <c r="P691" s="149"/>
    </row>
    <row r="692" spans="7:16" x14ac:dyDescent="0.2">
      <c r="G692" s="149"/>
      <c r="I692" s="149"/>
      <c r="K692" s="149"/>
      <c r="M692" s="149"/>
      <c r="N692" s="150"/>
      <c r="P692" s="149"/>
    </row>
    <row r="693" spans="7:16" x14ac:dyDescent="0.2">
      <c r="G693" s="149"/>
      <c r="I693" s="149"/>
      <c r="K693" s="149"/>
      <c r="M693" s="149"/>
      <c r="N693" s="150"/>
      <c r="P693" s="149"/>
    </row>
    <row r="694" spans="7:16" x14ac:dyDescent="0.2">
      <c r="G694" s="149"/>
      <c r="I694" s="149"/>
      <c r="K694" s="149"/>
      <c r="M694" s="149"/>
      <c r="N694" s="150"/>
      <c r="P694" s="149"/>
    </row>
    <row r="695" spans="7:16" x14ac:dyDescent="0.2">
      <c r="G695" s="149"/>
      <c r="I695" s="149"/>
      <c r="K695" s="149"/>
      <c r="M695" s="149"/>
      <c r="N695" s="150"/>
      <c r="P695" s="149"/>
    </row>
    <row r="696" spans="7:16" x14ac:dyDescent="0.2">
      <c r="G696" s="149"/>
      <c r="I696" s="149"/>
      <c r="K696" s="149"/>
      <c r="M696" s="149"/>
      <c r="N696" s="150"/>
      <c r="P696" s="149"/>
    </row>
    <row r="697" spans="7:16" x14ac:dyDescent="0.2">
      <c r="G697" s="149"/>
      <c r="I697" s="149"/>
      <c r="K697" s="149"/>
      <c r="M697" s="149"/>
      <c r="N697" s="150"/>
      <c r="P697" s="149"/>
    </row>
    <row r="698" spans="7:16" x14ac:dyDescent="0.2">
      <c r="G698" s="149"/>
      <c r="I698" s="149"/>
      <c r="K698" s="149"/>
      <c r="M698" s="149"/>
      <c r="N698" s="150"/>
      <c r="P698" s="149"/>
    </row>
    <row r="699" spans="7:16" x14ac:dyDescent="0.2">
      <c r="G699" s="149"/>
      <c r="I699" s="149"/>
      <c r="K699" s="149"/>
      <c r="M699" s="149"/>
      <c r="N699" s="150"/>
      <c r="P699" s="149"/>
    </row>
    <row r="700" spans="7:16" x14ac:dyDescent="0.2">
      <c r="G700" s="149"/>
      <c r="I700" s="149"/>
      <c r="K700" s="149"/>
      <c r="M700" s="149"/>
      <c r="N700" s="150"/>
      <c r="P700" s="149"/>
    </row>
    <row r="701" spans="7:16" x14ac:dyDescent="0.2">
      <c r="G701" s="149"/>
      <c r="I701" s="149"/>
      <c r="K701" s="149"/>
      <c r="M701" s="149"/>
      <c r="N701" s="150"/>
      <c r="P701" s="149"/>
    </row>
    <row r="702" spans="7:16" x14ac:dyDescent="0.2">
      <c r="G702" s="149"/>
      <c r="I702" s="149"/>
      <c r="K702" s="149"/>
      <c r="M702" s="149"/>
      <c r="N702" s="150"/>
      <c r="P702" s="149"/>
    </row>
    <row r="703" spans="7:16" x14ac:dyDescent="0.2">
      <c r="G703" s="149"/>
      <c r="I703" s="149"/>
      <c r="K703" s="149"/>
      <c r="M703" s="149"/>
      <c r="N703" s="150"/>
      <c r="P703" s="149"/>
    </row>
    <row r="704" spans="7:16" x14ac:dyDescent="0.2">
      <c r="G704" s="149"/>
      <c r="I704" s="149"/>
      <c r="K704" s="149"/>
      <c r="M704" s="149"/>
      <c r="N704" s="150"/>
      <c r="P704" s="149"/>
    </row>
    <row r="705" spans="7:16" x14ac:dyDescent="0.2">
      <c r="G705" s="149"/>
      <c r="I705" s="149"/>
      <c r="K705" s="149"/>
      <c r="M705" s="149"/>
      <c r="N705" s="150"/>
      <c r="P705" s="149"/>
    </row>
    <row r="706" spans="7:16" x14ac:dyDescent="0.2">
      <c r="G706" s="149"/>
      <c r="I706" s="149"/>
      <c r="K706" s="149"/>
      <c r="M706" s="149"/>
      <c r="N706" s="150"/>
      <c r="P706" s="149"/>
    </row>
    <row r="707" spans="7:16" x14ac:dyDescent="0.2">
      <c r="G707" s="149"/>
      <c r="I707" s="149"/>
      <c r="K707" s="149"/>
      <c r="M707" s="149"/>
      <c r="N707" s="150"/>
      <c r="P707" s="149"/>
    </row>
    <row r="708" spans="7:16" x14ac:dyDescent="0.2">
      <c r="G708" s="149"/>
      <c r="I708" s="149"/>
      <c r="K708" s="149"/>
      <c r="M708" s="149"/>
      <c r="N708" s="150"/>
      <c r="P708" s="149"/>
    </row>
    <row r="709" spans="7:16" x14ac:dyDescent="0.2">
      <c r="G709" s="149"/>
      <c r="I709" s="149"/>
      <c r="K709" s="149"/>
      <c r="M709" s="149"/>
      <c r="N709" s="150"/>
      <c r="P709" s="149"/>
    </row>
    <row r="710" spans="7:16" x14ac:dyDescent="0.2">
      <c r="G710" s="149"/>
      <c r="I710" s="149"/>
      <c r="K710" s="149"/>
      <c r="M710" s="149"/>
      <c r="N710" s="150"/>
      <c r="P710" s="149"/>
    </row>
    <row r="711" spans="7:16" x14ac:dyDescent="0.2">
      <c r="G711" s="149"/>
      <c r="I711" s="149"/>
      <c r="K711" s="149"/>
      <c r="M711" s="149"/>
      <c r="N711" s="150"/>
      <c r="P711" s="149"/>
    </row>
    <row r="712" spans="7:16" x14ac:dyDescent="0.2">
      <c r="G712" s="149"/>
      <c r="I712" s="149"/>
      <c r="K712" s="149"/>
      <c r="M712" s="149"/>
      <c r="N712" s="150"/>
      <c r="P712" s="149"/>
    </row>
    <row r="713" spans="7:16" x14ac:dyDescent="0.2">
      <c r="G713" s="149"/>
      <c r="I713" s="149"/>
      <c r="K713" s="149"/>
      <c r="M713" s="149"/>
      <c r="N713" s="150"/>
      <c r="P713" s="149"/>
    </row>
    <row r="714" spans="7:16" x14ac:dyDescent="0.2">
      <c r="G714" s="149"/>
      <c r="I714" s="149"/>
      <c r="K714" s="149"/>
      <c r="M714" s="149"/>
      <c r="N714" s="150"/>
      <c r="P714" s="149"/>
    </row>
    <row r="715" spans="7:16" x14ac:dyDescent="0.2">
      <c r="G715" s="149"/>
      <c r="I715" s="149"/>
      <c r="K715" s="149"/>
      <c r="M715" s="149"/>
      <c r="N715" s="150"/>
      <c r="P715" s="149"/>
    </row>
    <row r="716" spans="7:16" x14ac:dyDescent="0.2">
      <c r="G716" s="149"/>
      <c r="I716" s="149"/>
      <c r="K716" s="149"/>
      <c r="M716" s="149"/>
      <c r="N716" s="150"/>
      <c r="P716" s="149"/>
    </row>
    <row r="717" spans="7:16" x14ac:dyDescent="0.2">
      <c r="G717" s="149"/>
      <c r="I717" s="149"/>
      <c r="K717" s="149"/>
      <c r="M717" s="149"/>
      <c r="N717" s="150"/>
      <c r="P717" s="149"/>
    </row>
    <row r="718" spans="7:16" x14ac:dyDescent="0.2">
      <c r="G718" s="149"/>
      <c r="I718" s="149"/>
      <c r="K718" s="149"/>
      <c r="M718" s="149"/>
      <c r="N718" s="150"/>
      <c r="P718" s="149"/>
    </row>
    <row r="719" spans="7:16" x14ac:dyDescent="0.2">
      <c r="G719" s="149"/>
      <c r="I719" s="149"/>
      <c r="K719" s="149"/>
      <c r="M719" s="149"/>
      <c r="N719" s="150"/>
      <c r="P719" s="149"/>
    </row>
    <row r="720" spans="7:16" x14ac:dyDescent="0.2">
      <c r="G720" s="149"/>
      <c r="I720" s="149"/>
      <c r="K720" s="149"/>
      <c r="M720" s="149"/>
      <c r="N720" s="150"/>
      <c r="P720" s="149"/>
    </row>
    <row r="721" spans="7:16" x14ac:dyDescent="0.2">
      <c r="G721" s="149"/>
      <c r="I721" s="149"/>
      <c r="K721" s="149"/>
      <c r="M721" s="149"/>
      <c r="N721" s="150"/>
      <c r="P721" s="149"/>
    </row>
    <row r="722" spans="7:16" x14ac:dyDescent="0.2">
      <c r="G722" s="149"/>
      <c r="I722" s="149"/>
      <c r="K722" s="149"/>
      <c r="M722" s="149"/>
      <c r="N722" s="150"/>
      <c r="P722" s="149"/>
    </row>
    <row r="723" spans="7:16" x14ac:dyDescent="0.2">
      <c r="G723" s="149"/>
      <c r="I723" s="149"/>
      <c r="K723" s="149"/>
      <c r="M723" s="149"/>
      <c r="N723" s="150"/>
      <c r="P723" s="149"/>
    </row>
    <row r="724" spans="7:16" x14ac:dyDescent="0.2">
      <c r="G724" s="149"/>
      <c r="I724" s="149"/>
      <c r="K724" s="149"/>
      <c r="M724" s="149"/>
      <c r="N724" s="150"/>
      <c r="P724" s="149"/>
    </row>
    <row r="725" spans="7:16" x14ac:dyDescent="0.2">
      <c r="G725" s="149"/>
      <c r="I725" s="149"/>
      <c r="K725" s="149"/>
      <c r="M725" s="149"/>
      <c r="N725" s="150"/>
      <c r="P725" s="149"/>
    </row>
    <row r="726" spans="7:16" x14ac:dyDescent="0.2">
      <c r="G726" s="149"/>
      <c r="I726" s="149"/>
      <c r="K726" s="149"/>
      <c r="M726" s="149"/>
      <c r="N726" s="150"/>
      <c r="P726" s="149"/>
    </row>
    <row r="727" spans="7:16" x14ac:dyDescent="0.2">
      <c r="G727" s="149"/>
      <c r="I727" s="149"/>
      <c r="K727" s="149"/>
      <c r="M727" s="149"/>
      <c r="N727" s="150"/>
      <c r="P727" s="149"/>
    </row>
    <row r="728" spans="7:16" x14ac:dyDescent="0.2">
      <c r="G728" s="149"/>
      <c r="I728" s="149"/>
      <c r="K728" s="149"/>
      <c r="M728" s="149"/>
      <c r="N728" s="150"/>
      <c r="P728" s="149"/>
    </row>
    <row r="729" spans="7:16" x14ac:dyDescent="0.2">
      <c r="G729" s="149"/>
      <c r="I729" s="149"/>
      <c r="K729" s="149"/>
      <c r="M729" s="149"/>
      <c r="N729" s="150"/>
      <c r="P729" s="149"/>
    </row>
    <row r="730" spans="7:16" x14ac:dyDescent="0.2">
      <c r="G730" s="149"/>
      <c r="I730" s="149"/>
      <c r="K730" s="149"/>
      <c r="M730" s="149"/>
      <c r="N730" s="150"/>
      <c r="P730" s="149"/>
    </row>
    <row r="731" spans="7:16" x14ac:dyDescent="0.2">
      <c r="G731" s="149"/>
      <c r="I731" s="149"/>
      <c r="K731" s="149"/>
      <c r="M731" s="149"/>
      <c r="N731" s="150"/>
      <c r="P731" s="149"/>
    </row>
    <row r="732" spans="7:16" x14ac:dyDescent="0.2">
      <c r="G732" s="149"/>
      <c r="I732" s="149"/>
      <c r="K732" s="149"/>
      <c r="M732" s="149"/>
      <c r="N732" s="150"/>
      <c r="P732" s="149"/>
    </row>
    <row r="733" spans="7:16" x14ac:dyDescent="0.2">
      <c r="G733" s="149"/>
      <c r="I733" s="149"/>
      <c r="K733" s="149"/>
      <c r="M733" s="149"/>
      <c r="N733" s="150"/>
      <c r="P733" s="149"/>
    </row>
    <row r="734" spans="7:16" x14ac:dyDescent="0.2">
      <c r="G734" s="149"/>
      <c r="I734" s="149"/>
      <c r="K734" s="149"/>
      <c r="M734" s="149"/>
      <c r="N734" s="150"/>
      <c r="P734" s="149"/>
    </row>
    <row r="735" spans="7:16" x14ac:dyDescent="0.2">
      <c r="G735" s="149"/>
      <c r="I735" s="149"/>
      <c r="K735" s="149"/>
      <c r="M735" s="149"/>
      <c r="N735" s="150"/>
      <c r="P735" s="149"/>
    </row>
    <row r="736" spans="7:16" x14ac:dyDescent="0.2">
      <c r="G736" s="149"/>
      <c r="I736" s="149"/>
      <c r="K736" s="149"/>
      <c r="M736" s="149"/>
      <c r="N736" s="150"/>
      <c r="P736" s="149"/>
    </row>
    <row r="737" spans="7:16" x14ac:dyDescent="0.2">
      <c r="G737" s="149"/>
      <c r="I737" s="149"/>
      <c r="K737" s="149"/>
      <c r="M737" s="149"/>
      <c r="N737" s="150"/>
      <c r="P737" s="149"/>
    </row>
    <row r="738" spans="7:16" x14ac:dyDescent="0.2">
      <c r="G738" s="149"/>
      <c r="I738" s="149"/>
      <c r="K738" s="149"/>
      <c r="M738" s="149"/>
      <c r="N738" s="150"/>
      <c r="P738" s="149"/>
    </row>
    <row r="739" spans="7:16" x14ac:dyDescent="0.2">
      <c r="G739" s="149"/>
      <c r="I739" s="149"/>
      <c r="K739" s="149"/>
      <c r="M739" s="149"/>
      <c r="N739" s="150"/>
      <c r="P739" s="149"/>
    </row>
    <row r="740" spans="7:16" x14ac:dyDescent="0.2">
      <c r="G740" s="149"/>
      <c r="I740" s="149"/>
      <c r="K740" s="149"/>
      <c r="M740" s="149"/>
      <c r="N740" s="150"/>
      <c r="P740" s="149"/>
    </row>
    <row r="741" spans="7:16" x14ac:dyDescent="0.2">
      <c r="G741" s="149"/>
      <c r="I741" s="149"/>
      <c r="K741" s="149"/>
      <c r="M741" s="149"/>
      <c r="N741" s="150"/>
      <c r="P741" s="149"/>
    </row>
    <row r="742" spans="7:16" x14ac:dyDescent="0.2">
      <c r="G742" s="149"/>
      <c r="I742" s="149"/>
      <c r="K742" s="149"/>
      <c r="M742" s="149"/>
      <c r="N742" s="150"/>
      <c r="P742" s="149"/>
    </row>
    <row r="743" spans="7:16" x14ac:dyDescent="0.2">
      <c r="G743" s="149"/>
      <c r="I743" s="149"/>
      <c r="K743" s="149"/>
      <c r="M743" s="149"/>
      <c r="N743" s="150"/>
      <c r="P743" s="149"/>
    </row>
    <row r="744" spans="7:16" x14ac:dyDescent="0.2">
      <c r="G744" s="149"/>
      <c r="I744" s="149"/>
      <c r="K744" s="149"/>
      <c r="M744" s="149"/>
      <c r="N744" s="150"/>
      <c r="P744" s="149"/>
    </row>
    <row r="745" spans="7:16" x14ac:dyDescent="0.2">
      <c r="G745" s="149"/>
      <c r="I745" s="149"/>
      <c r="K745" s="149"/>
      <c r="M745" s="149"/>
      <c r="N745" s="150"/>
      <c r="P745" s="149"/>
    </row>
    <row r="746" spans="7:16" x14ac:dyDescent="0.2">
      <c r="G746" s="149"/>
      <c r="I746" s="149"/>
      <c r="K746" s="149"/>
      <c r="M746" s="149"/>
      <c r="N746" s="150"/>
      <c r="P746" s="149"/>
    </row>
    <row r="747" spans="7:16" x14ac:dyDescent="0.2">
      <c r="G747" s="149"/>
      <c r="I747" s="149"/>
      <c r="K747" s="149"/>
      <c r="M747" s="149"/>
      <c r="N747" s="150"/>
      <c r="P747" s="149"/>
    </row>
    <row r="748" spans="7:16" x14ac:dyDescent="0.2">
      <c r="G748" s="149"/>
      <c r="I748" s="149"/>
      <c r="K748" s="149"/>
      <c r="M748" s="149"/>
      <c r="N748" s="150"/>
      <c r="P748" s="149"/>
    </row>
    <row r="749" spans="7:16" x14ac:dyDescent="0.2">
      <c r="G749" s="149"/>
      <c r="I749" s="149"/>
      <c r="K749" s="149"/>
      <c r="M749" s="149"/>
      <c r="N749" s="150"/>
      <c r="P749" s="149"/>
    </row>
    <row r="750" spans="7:16" x14ac:dyDescent="0.2">
      <c r="G750" s="149"/>
      <c r="I750" s="149"/>
      <c r="K750" s="149"/>
      <c r="M750" s="149"/>
      <c r="N750" s="150"/>
      <c r="P750" s="149"/>
    </row>
    <row r="751" spans="7:16" x14ac:dyDescent="0.2">
      <c r="G751" s="149"/>
      <c r="I751" s="149"/>
      <c r="K751" s="149"/>
      <c r="M751" s="149"/>
      <c r="N751" s="150"/>
      <c r="P751" s="149"/>
    </row>
    <row r="752" spans="7:16" x14ac:dyDescent="0.2">
      <c r="G752" s="149"/>
      <c r="I752" s="149"/>
      <c r="K752" s="149"/>
      <c r="M752" s="149"/>
      <c r="N752" s="150"/>
      <c r="P752" s="149"/>
    </row>
    <row r="753" spans="7:16" x14ac:dyDescent="0.2">
      <c r="G753" s="149"/>
      <c r="I753" s="149"/>
      <c r="K753" s="149"/>
      <c r="M753" s="149"/>
      <c r="N753" s="150"/>
      <c r="P753" s="149"/>
    </row>
    <row r="754" spans="7:16" x14ac:dyDescent="0.2">
      <c r="G754" s="149"/>
      <c r="I754" s="149"/>
      <c r="K754" s="149"/>
      <c r="M754" s="149"/>
      <c r="N754" s="150"/>
      <c r="P754" s="149"/>
    </row>
    <row r="755" spans="7:16" x14ac:dyDescent="0.2">
      <c r="G755" s="149"/>
      <c r="I755" s="149"/>
      <c r="K755" s="149"/>
      <c r="M755" s="149"/>
      <c r="N755" s="150"/>
      <c r="P755" s="149"/>
    </row>
    <row r="756" spans="7:16" x14ac:dyDescent="0.2">
      <c r="G756" s="149"/>
      <c r="I756" s="149"/>
      <c r="K756" s="149"/>
      <c r="M756" s="149"/>
      <c r="N756" s="150"/>
      <c r="P756" s="149"/>
    </row>
    <row r="757" spans="7:16" x14ac:dyDescent="0.2">
      <c r="G757" s="149"/>
      <c r="I757" s="149"/>
      <c r="K757" s="149"/>
      <c r="M757" s="149"/>
      <c r="N757" s="150"/>
      <c r="P757" s="149"/>
    </row>
    <row r="758" spans="7:16" x14ac:dyDescent="0.2">
      <c r="G758" s="149"/>
      <c r="I758" s="149"/>
      <c r="K758" s="149"/>
      <c r="M758" s="149"/>
      <c r="N758" s="150"/>
      <c r="P758" s="149"/>
    </row>
    <row r="759" spans="7:16" x14ac:dyDescent="0.2">
      <c r="G759" s="149"/>
      <c r="I759" s="149"/>
      <c r="K759" s="149"/>
      <c r="M759" s="149"/>
      <c r="N759" s="150"/>
      <c r="P759" s="149"/>
    </row>
    <row r="760" spans="7:16" x14ac:dyDescent="0.2">
      <c r="G760" s="149"/>
      <c r="I760" s="149"/>
      <c r="K760" s="149"/>
      <c r="M760" s="149"/>
      <c r="N760" s="150"/>
      <c r="P760" s="149"/>
    </row>
    <row r="761" spans="7:16" x14ac:dyDescent="0.2">
      <c r="G761" s="149"/>
      <c r="I761" s="149"/>
      <c r="K761" s="149"/>
      <c r="M761" s="149"/>
      <c r="N761" s="150"/>
      <c r="P761" s="149"/>
    </row>
    <row r="762" spans="7:16" x14ac:dyDescent="0.2">
      <c r="G762" s="149"/>
      <c r="I762" s="149"/>
      <c r="K762" s="149"/>
      <c r="M762" s="149"/>
      <c r="N762" s="150"/>
      <c r="P762" s="149"/>
    </row>
    <row r="763" spans="7:16" x14ac:dyDescent="0.2">
      <c r="G763" s="149"/>
      <c r="I763" s="149"/>
      <c r="K763" s="149"/>
      <c r="M763" s="149"/>
      <c r="N763" s="150"/>
      <c r="P763" s="149"/>
    </row>
    <row r="764" spans="7:16" x14ac:dyDescent="0.2">
      <c r="G764" s="149"/>
      <c r="I764" s="149"/>
      <c r="K764" s="149"/>
      <c r="M764" s="149"/>
      <c r="N764" s="150"/>
      <c r="P764" s="149"/>
    </row>
    <row r="765" spans="7:16" x14ac:dyDescent="0.2">
      <c r="G765" s="149"/>
      <c r="I765" s="149"/>
      <c r="K765" s="149"/>
      <c r="M765" s="149"/>
      <c r="N765" s="150"/>
      <c r="P765" s="149"/>
    </row>
    <row r="766" spans="7:16" x14ac:dyDescent="0.2">
      <c r="G766" s="149"/>
      <c r="I766" s="149"/>
      <c r="K766" s="149"/>
      <c r="M766" s="149"/>
      <c r="N766" s="150"/>
      <c r="P766" s="149"/>
    </row>
    <row r="767" spans="7:16" x14ac:dyDescent="0.2">
      <c r="G767" s="149"/>
      <c r="I767" s="149"/>
      <c r="K767" s="149"/>
      <c r="M767" s="149"/>
      <c r="N767" s="150"/>
      <c r="P767" s="149"/>
    </row>
    <row r="768" spans="7:16" x14ac:dyDescent="0.2">
      <c r="G768" s="149"/>
      <c r="I768" s="149"/>
      <c r="K768" s="149"/>
      <c r="M768" s="149"/>
      <c r="N768" s="150"/>
      <c r="P768" s="149"/>
    </row>
    <row r="769" spans="7:16" x14ac:dyDescent="0.2">
      <c r="G769" s="149"/>
      <c r="I769" s="149"/>
      <c r="K769" s="149"/>
      <c r="M769" s="149"/>
      <c r="N769" s="150"/>
      <c r="P769" s="149"/>
    </row>
    <row r="770" spans="7:16" x14ac:dyDescent="0.2">
      <c r="G770" s="149"/>
      <c r="I770" s="149"/>
      <c r="K770" s="149"/>
      <c r="M770" s="149"/>
      <c r="N770" s="150"/>
      <c r="P770" s="149"/>
    </row>
    <row r="771" spans="7:16" x14ac:dyDescent="0.2">
      <c r="G771" s="149"/>
      <c r="I771" s="149"/>
      <c r="K771" s="149"/>
      <c r="M771" s="149"/>
      <c r="N771" s="150"/>
      <c r="P771" s="149"/>
    </row>
    <row r="772" spans="7:16" x14ac:dyDescent="0.2">
      <c r="G772" s="149"/>
      <c r="I772" s="149"/>
      <c r="K772" s="149"/>
      <c r="M772" s="149"/>
      <c r="N772" s="150"/>
      <c r="P772" s="149"/>
    </row>
    <row r="773" spans="7:16" x14ac:dyDescent="0.2">
      <c r="G773" s="149"/>
      <c r="I773" s="149"/>
      <c r="K773" s="149"/>
      <c r="M773" s="149"/>
      <c r="N773" s="150"/>
      <c r="P773" s="149"/>
    </row>
    <row r="774" spans="7:16" x14ac:dyDescent="0.2">
      <c r="G774" s="149"/>
      <c r="I774" s="149"/>
      <c r="K774" s="149"/>
      <c r="M774" s="149"/>
      <c r="N774" s="150"/>
      <c r="P774" s="149"/>
    </row>
    <row r="775" spans="7:16" x14ac:dyDescent="0.2">
      <c r="G775" s="149"/>
      <c r="I775" s="149"/>
      <c r="K775" s="149"/>
      <c r="M775" s="149"/>
      <c r="N775" s="150"/>
      <c r="P775" s="149"/>
    </row>
    <row r="776" spans="7:16" x14ac:dyDescent="0.2">
      <c r="G776" s="149"/>
      <c r="I776" s="149"/>
      <c r="K776" s="149"/>
      <c r="M776" s="149"/>
      <c r="N776" s="150"/>
      <c r="P776" s="149"/>
    </row>
    <row r="777" spans="7:16" x14ac:dyDescent="0.2">
      <c r="G777" s="149"/>
      <c r="I777" s="149"/>
      <c r="K777" s="149"/>
      <c r="M777" s="149"/>
      <c r="N777" s="150"/>
      <c r="P777" s="149"/>
    </row>
    <row r="778" spans="7:16" x14ac:dyDescent="0.2">
      <c r="G778" s="149"/>
      <c r="I778" s="149"/>
      <c r="K778" s="149"/>
      <c r="M778" s="149"/>
      <c r="N778" s="150"/>
      <c r="P778" s="149"/>
    </row>
    <row r="779" spans="7:16" x14ac:dyDescent="0.2">
      <c r="G779" s="149"/>
      <c r="I779" s="149"/>
      <c r="K779" s="149"/>
      <c r="M779" s="149"/>
      <c r="N779" s="150"/>
      <c r="P779" s="149"/>
    </row>
    <row r="780" spans="7:16" x14ac:dyDescent="0.2">
      <c r="G780" s="149"/>
      <c r="I780" s="149"/>
      <c r="K780" s="149"/>
      <c r="M780" s="149"/>
      <c r="N780" s="150"/>
      <c r="P780" s="149"/>
    </row>
    <row r="781" spans="7:16" x14ac:dyDescent="0.2">
      <c r="G781" s="149"/>
      <c r="I781" s="149"/>
      <c r="K781" s="149"/>
      <c r="M781" s="149"/>
      <c r="N781" s="150"/>
      <c r="P781" s="149"/>
    </row>
    <row r="782" spans="7:16" x14ac:dyDescent="0.2">
      <c r="G782" s="149"/>
      <c r="I782" s="149"/>
      <c r="K782" s="149"/>
      <c r="M782" s="149"/>
      <c r="N782" s="150"/>
      <c r="P782" s="149"/>
    </row>
    <row r="783" spans="7:16" x14ac:dyDescent="0.2">
      <c r="G783" s="149"/>
      <c r="I783" s="149"/>
      <c r="K783" s="149"/>
      <c r="M783" s="149"/>
      <c r="N783" s="150"/>
      <c r="P783" s="149"/>
    </row>
    <row r="784" spans="7:16" x14ac:dyDescent="0.2">
      <c r="G784" s="149"/>
      <c r="I784" s="149"/>
      <c r="K784" s="149"/>
      <c r="M784" s="149"/>
      <c r="N784" s="150"/>
      <c r="P784" s="149"/>
    </row>
    <row r="785" spans="7:16" x14ac:dyDescent="0.2">
      <c r="G785" s="149"/>
      <c r="I785" s="149"/>
      <c r="K785" s="149"/>
      <c r="M785" s="149"/>
      <c r="N785" s="150"/>
      <c r="P785" s="149"/>
    </row>
    <row r="786" spans="7:16" x14ac:dyDescent="0.2">
      <c r="G786" s="149"/>
      <c r="I786" s="149"/>
      <c r="K786" s="149"/>
      <c r="M786" s="149"/>
      <c r="N786" s="150"/>
      <c r="P786" s="149"/>
    </row>
    <row r="787" spans="7:16" x14ac:dyDescent="0.2">
      <c r="G787" s="149"/>
      <c r="I787" s="149"/>
      <c r="K787" s="149"/>
      <c r="M787" s="149"/>
      <c r="N787" s="150"/>
      <c r="P787" s="149"/>
    </row>
    <row r="788" spans="7:16" x14ac:dyDescent="0.2">
      <c r="G788" s="149"/>
      <c r="I788" s="149"/>
      <c r="K788" s="149"/>
      <c r="M788" s="149"/>
      <c r="N788" s="150"/>
      <c r="P788" s="149"/>
    </row>
    <row r="789" spans="7:16" x14ac:dyDescent="0.2">
      <c r="G789" s="149"/>
      <c r="I789" s="149"/>
      <c r="K789" s="149"/>
      <c r="M789" s="149"/>
      <c r="N789" s="150"/>
      <c r="P789" s="149"/>
    </row>
    <row r="790" spans="7:16" x14ac:dyDescent="0.2">
      <c r="G790" s="149"/>
      <c r="I790" s="149"/>
      <c r="K790" s="149"/>
      <c r="M790" s="149"/>
      <c r="N790" s="150"/>
      <c r="P790" s="149"/>
    </row>
    <row r="791" spans="7:16" x14ac:dyDescent="0.2">
      <c r="G791" s="149"/>
      <c r="I791" s="149"/>
      <c r="K791" s="149"/>
      <c r="M791" s="149"/>
      <c r="N791" s="150"/>
      <c r="P791" s="149"/>
    </row>
    <row r="792" spans="7:16" x14ac:dyDescent="0.2">
      <c r="G792" s="149"/>
      <c r="I792" s="149"/>
      <c r="K792" s="149"/>
      <c r="M792" s="149"/>
      <c r="N792" s="150"/>
      <c r="P792" s="149"/>
    </row>
    <row r="793" spans="7:16" x14ac:dyDescent="0.2">
      <c r="G793" s="149"/>
      <c r="I793" s="149"/>
      <c r="K793" s="149"/>
      <c r="M793" s="149"/>
      <c r="N793" s="150"/>
      <c r="P793" s="149"/>
    </row>
    <row r="794" spans="7:16" x14ac:dyDescent="0.2">
      <c r="G794" s="149"/>
      <c r="I794" s="149"/>
      <c r="K794" s="149"/>
      <c r="M794" s="149"/>
      <c r="N794" s="150"/>
      <c r="P794" s="149"/>
    </row>
    <row r="795" spans="7:16" x14ac:dyDescent="0.2">
      <c r="G795" s="149"/>
      <c r="I795" s="149"/>
      <c r="K795" s="149"/>
      <c r="M795" s="149"/>
      <c r="N795" s="150"/>
      <c r="P795" s="149"/>
    </row>
    <row r="796" spans="7:16" x14ac:dyDescent="0.2">
      <c r="G796" s="149"/>
      <c r="I796" s="149"/>
      <c r="K796" s="149"/>
      <c r="M796" s="149"/>
      <c r="N796" s="150"/>
      <c r="P796" s="149"/>
    </row>
    <row r="797" spans="7:16" x14ac:dyDescent="0.2">
      <c r="G797" s="149"/>
      <c r="I797" s="149"/>
      <c r="K797" s="149"/>
      <c r="M797" s="149"/>
      <c r="N797" s="150"/>
      <c r="P797" s="149"/>
    </row>
    <row r="798" spans="7:16" x14ac:dyDescent="0.2">
      <c r="G798" s="149"/>
      <c r="I798" s="149"/>
      <c r="K798" s="149"/>
      <c r="M798" s="149"/>
      <c r="N798" s="150"/>
      <c r="P798" s="149"/>
    </row>
    <row r="799" spans="7:16" x14ac:dyDescent="0.2">
      <c r="G799" s="149"/>
      <c r="I799" s="149"/>
      <c r="K799" s="149"/>
      <c r="M799" s="149"/>
      <c r="N799" s="150"/>
      <c r="P799" s="149"/>
    </row>
    <row r="800" spans="7:16" x14ac:dyDescent="0.2">
      <c r="G800" s="149"/>
      <c r="I800" s="149"/>
      <c r="K800" s="149"/>
      <c r="M800" s="149"/>
      <c r="N800" s="150"/>
      <c r="P800" s="149"/>
    </row>
    <row r="801" spans="7:16" x14ac:dyDescent="0.2">
      <c r="G801" s="149"/>
      <c r="I801" s="149"/>
      <c r="K801" s="149"/>
      <c r="M801" s="149"/>
      <c r="N801" s="150"/>
      <c r="P801" s="149"/>
    </row>
    <row r="802" spans="7:16" x14ac:dyDescent="0.2">
      <c r="G802" s="149"/>
      <c r="I802" s="149"/>
      <c r="K802" s="149"/>
      <c r="M802" s="149"/>
      <c r="N802" s="150"/>
      <c r="P802" s="149"/>
    </row>
    <row r="803" spans="7:16" x14ac:dyDescent="0.2">
      <c r="G803" s="149"/>
      <c r="I803" s="149"/>
      <c r="K803" s="149"/>
      <c r="M803" s="149"/>
      <c r="N803" s="150"/>
      <c r="P803" s="149"/>
    </row>
    <row r="804" spans="7:16" x14ac:dyDescent="0.2">
      <c r="G804" s="149"/>
      <c r="I804" s="149"/>
      <c r="K804" s="149"/>
      <c r="M804" s="149"/>
      <c r="N804" s="150"/>
      <c r="P804" s="149"/>
    </row>
    <row r="805" spans="7:16" x14ac:dyDescent="0.2">
      <c r="G805" s="149"/>
      <c r="I805" s="149"/>
      <c r="K805" s="149"/>
      <c r="M805" s="149"/>
      <c r="N805" s="150"/>
      <c r="P805" s="149"/>
    </row>
    <row r="806" spans="7:16" x14ac:dyDescent="0.2">
      <c r="G806" s="149"/>
      <c r="I806" s="149"/>
      <c r="K806" s="149"/>
      <c r="M806" s="149"/>
      <c r="N806" s="150"/>
      <c r="P806" s="149"/>
    </row>
    <row r="807" spans="7:16" x14ac:dyDescent="0.2">
      <c r="G807" s="149"/>
      <c r="I807" s="149"/>
      <c r="K807" s="149"/>
      <c r="M807" s="149"/>
      <c r="N807" s="150"/>
      <c r="P807" s="149"/>
    </row>
    <row r="808" spans="7:16" x14ac:dyDescent="0.2">
      <c r="G808" s="149"/>
      <c r="I808" s="149"/>
      <c r="K808" s="149"/>
      <c r="M808" s="149"/>
      <c r="N808" s="150"/>
      <c r="P808" s="149"/>
    </row>
    <row r="809" spans="7:16" x14ac:dyDescent="0.2">
      <c r="G809" s="149"/>
      <c r="I809" s="149"/>
      <c r="K809" s="149"/>
      <c r="M809" s="149"/>
      <c r="N809" s="150"/>
      <c r="P809" s="149"/>
    </row>
    <row r="810" spans="7:16" x14ac:dyDescent="0.2">
      <c r="G810" s="149"/>
      <c r="I810" s="149"/>
      <c r="K810" s="149"/>
      <c r="M810" s="149"/>
      <c r="N810" s="150"/>
      <c r="P810" s="149"/>
    </row>
    <row r="811" spans="7:16" x14ac:dyDescent="0.2">
      <c r="G811" s="149"/>
      <c r="I811" s="149"/>
      <c r="K811" s="149"/>
      <c r="M811" s="149"/>
      <c r="N811" s="150"/>
      <c r="P811" s="149"/>
    </row>
    <row r="812" spans="7:16" x14ac:dyDescent="0.2">
      <c r="G812" s="149"/>
      <c r="I812" s="149"/>
      <c r="K812" s="149"/>
      <c r="M812" s="149"/>
      <c r="N812" s="150"/>
      <c r="P812" s="149"/>
    </row>
    <row r="813" spans="7:16" x14ac:dyDescent="0.2">
      <c r="G813" s="149"/>
      <c r="I813" s="149"/>
      <c r="K813" s="149"/>
      <c r="M813" s="149"/>
      <c r="N813" s="150"/>
      <c r="P813" s="149"/>
    </row>
    <row r="814" spans="7:16" x14ac:dyDescent="0.2">
      <c r="G814" s="149"/>
      <c r="I814" s="149"/>
      <c r="K814" s="149"/>
      <c r="M814" s="149"/>
      <c r="N814" s="150"/>
      <c r="P814" s="149"/>
    </row>
    <row r="815" spans="7:16" x14ac:dyDescent="0.2">
      <c r="G815" s="149"/>
      <c r="I815" s="149"/>
      <c r="K815" s="149"/>
      <c r="M815" s="149"/>
      <c r="N815" s="150"/>
      <c r="P815" s="149"/>
    </row>
    <row r="816" spans="7:16" x14ac:dyDescent="0.2">
      <c r="G816" s="149"/>
      <c r="I816" s="149"/>
      <c r="K816" s="149"/>
      <c r="M816" s="149"/>
      <c r="N816" s="150"/>
      <c r="P816" s="149"/>
    </row>
    <row r="817" spans="7:16" x14ac:dyDescent="0.2">
      <c r="G817" s="149"/>
      <c r="I817" s="149"/>
      <c r="K817" s="149"/>
      <c r="M817" s="149"/>
      <c r="N817" s="150"/>
      <c r="P817" s="149"/>
    </row>
    <row r="818" spans="7:16" x14ac:dyDescent="0.2">
      <c r="G818" s="149"/>
      <c r="I818" s="149"/>
      <c r="K818" s="149"/>
      <c r="M818" s="149"/>
      <c r="N818" s="150"/>
      <c r="P818" s="149"/>
    </row>
    <row r="819" spans="7:16" x14ac:dyDescent="0.2">
      <c r="G819" s="149"/>
      <c r="I819" s="149"/>
      <c r="K819" s="149"/>
      <c r="M819" s="149"/>
      <c r="N819" s="150"/>
      <c r="P819" s="149"/>
    </row>
    <row r="820" spans="7:16" x14ac:dyDescent="0.2">
      <c r="G820" s="149"/>
      <c r="I820" s="149"/>
      <c r="K820" s="149"/>
      <c r="M820" s="149"/>
      <c r="N820" s="150"/>
      <c r="P820" s="149"/>
    </row>
    <row r="821" spans="7:16" x14ac:dyDescent="0.2">
      <c r="G821" s="149"/>
      <c r="I821" s="149"/>
      <c r="K821" s="149"/>
      <c r="M821" s="149"/>
      <c r="N821" s="150"/>
      <c r="P821" s="149"/>
    </row>
    <row r="822" spans="7:16" x14ac:dyDescent="0.2">
      <c r="G822" s="149"/>
      <c r="I822" s="149"/>
      <c r="K822" s="149"/>
      <c r="M822" s="149"/>
      <c r="N822" s="150"/>
      <c r="P822" s="149"/>
    </row>
    <row r="823" spans="7:16" x14ac:dyDescent="0.2">
      <c r="G823" s="149"/>
      <c r="I823" s="149"/>
      <c r="K823" s="149"/>
      <c r="M823" s="149"/>
      <c r="N823" s="150"/>
      <c r="P823" s="149"/>
    </row>
    <row r="824" spans="7:16" x14ac:dyDescent="0.2">
      <c r="G824" s="149"/>
      <c r="I824" s="149"/>
      <c r="K824" s="149"/>
      <c r="M824" s="149"/>
      <c r="N824" s="150"/>
      <c r="P824" s="149"/>
    </row>
    <row r="825" spans="7:16" x14ac:dyDescent="0.2">
      <c r="G825" s="149"/>
      <c r="I825" s="149"/>
      <c r="K825" s="149"/>
      <c r="M825" s="149"/>
      <c r="N825" s="150"/>
      <c r="P825" s="149"/>
    </row>
    <row r="826" spans="7:16" x14ac:dyDescent="0.2">
      <c r="G826" s="149"/>
      <c r="I826" s="149"/>
      <c r="K826" s="149"/>
      <c r="M826" s="149"/>
      <c r="N826" s="150"/>
      <c r="P826" s="149"/>
    </row>
    <row r="827" spans="7:16" x14ac:dyDescent="0.2">
      <c r="G827" s="149"/>
      <c r="I827" s="149"/>
      <c r="K827" s="149"/>
      <c r="M827" s="149"/>
      <c r="N827" s="150"/>
      <c r="P827" s="149"/>
    </row>
    <row r="828" spans="7:16" x14ac:dyDescent="0.2">
      <c r="G828" s="149"/>
      <c r="I828" s="149"/>
      <c r="K828" s="149"/>
      <c r="M828" s="149"/>
      <c r="N828" s="150"/>
      <c r="P828" s="149"/>
    </row>
    <row r="829" spans="7:16" x14ac:dyDescent="0.2">
      <c r="G829" s="149"/>
      <c r="I829" s="149"/>
      <c r="K829" s="149"/>
      <c r="M829" s="149"/>
      <c r="N829" s="150"/>
      <c r="P829" s="149"/>
    </row>
    <row r="830" spans="7:16" x14ac:dyDescent="0.2">
      <c r="G830" s="149"/>
      <c r="I830" s="149"/>
      <c r="K830" s="149"/>
      <c r="M830" s="149"/>
      <c r="N830" s="150"/>
      <c r="P830" s="149"/>
    </row>
    <row r="831" spans="7:16" x14ac:dyDescent="0.2">
      <c r="G831" s="149"/>
      <c r="I831" s="149"/>
      <c r="K831" s="149"/>
      <c r="M831" s="149"/>
      <c r="N831" s="150"/>
      <c r="P831" s="149"/>
    </row>
    <row r="832" spans="7:16" x14ac:dyDescent="0.2">
      <c r="G832" s="149"/>
      <c r="I832" s="149"/>
      <c r="K832" s="149"/>
      <c r="M832" s="149"/>
      <c r="N832" s="150"/>
      <c r="P832" s="149"/>
    </row>
    <row r="833" spans="7:16" x14ac:dyDescent="0.2">
      <c r="G833" s="149"/>
      <c r="I833" s="149"/>
      <c r="K833" s="149"/>
      <c r="M833" s="149"/>
      <c r="N833" s="150"/>
      <c r="P833" s="149"/>
    </row>
    <row r="834" spans="7:16" x14ac:dyDescent="0.2">
      <c r="G834" s="149"/>
      <c r="I834" s="149"/>
      <c r="K834" s="149"/>
      <c r="M834" s="149"/>
      <c r="N834" s="150"/>
      <c r="P834" s="149"/>
    </row>
    <row r="835" spans="7:16" x14ac:dyDescent="0.2">
      <c r="G835" s="149"/>
      <c r="I835" s="149"/>
      <c r="K835" s="149"/>
      <c r="M835" s="149"/>
      <c r="N835" s="150"/>
      <c r="P835" s="149"/>
    </row>
    <row r="836" spans="7:16" x14ac:dyDescent="0.2">
      <c r="G836" s="149"/>
      <c r="I836" s="149"/>
      <c r="K836" s="149"/>
      <c r="M836" s="149"/>
      <c r="N836" s="150"/>
      <c r="P836" s="149"/>
    </row>
    <row r="837" spans="7:16" x14ac:dyDescent="0.2">
      <c r="G837" s="149"/>
      <c r="I837" s="149"/>
      <c r="K837" s="149"/>
      <c r="M837" s="149"/>
      <c r="N837" s="150"/>
      <c r="P837" s="149"/>
    </row>
    <row r="838" spans="7:16" x14ac:dyDescent="0.2">
      <c r="G838" s="149"/>
      <c r="I838" s="149"/>
      <c r="K838" s="149"/>
      <c r="M838" s="149"/>
      <c r="N838" s="150"/>
      <c r="P838" s="149"/>
    </row>
    <row r="839" spans="7:16" x14ac:dyDescent="0.2">
      <c r="G839" s="149"/>
      <c r="I839" s="149"/>
      <c r="K839" s="149"/>
      <c r="M839" s="149"/>
      <c r="N839" s="150"/>
      <c r="P839" s="149"/>
    </row>
    <row r="840" spans="7:16" x14ac:dyDescent="0.2">
      <c r="G840" s="149"/>
      <c r="I840" s="149"/>
      <c r="K840" s="149"/>
      <c r="M840" s="149"/>
      <c r="N840" s="150"/>
      <c r="P840" s="149"/>
    </row>
    <row r="841" spans="7:16" x14ac:dyDescent="0.2">
      <c r="G841" s="149"/>
      <c r="I841" s="149"/>
      <c r="K841" s="149"/>
      <c r="M841" s="149"/>
      <c r="N841" s="150"/>
      <c r="P841" s="149"/>
    </row>
    <row r="842" spans="7:16" x14ac:dyDescent="0.2">
      <c r="G842" s="149"/>
      <c r="I842" s="149"/>
      <c r="K842" s="149"/>
      <c r="M842" s="149"/>
      <c r="N842" s="150"/>
      <c r="P842" s="149"/>
    </row>
    <row r="843" spans="7:16" x14ac:dyDescent="0.2">
      <c r="G843" s="149"/>
      <c r="I843" s="149"/>
      <c r="K843" s="149"/>
      <c r="M843" s="149"/>
      <c r="N843" s="150"/>
      <c r="P843" s="149"/>
    </row>
    <row r="844" spans="7:16" x14ac:dyDescent="0.2">
      <c r="G844" s="149"/>
      <c r="I844" s="149"/>
      <c r="K844" s="149"/>
      <c r="M844" s="149"/>
      <c r="N844" s="150"/>
      <c r="P844" s="149"/>
    </row>
    <row r="845" spans="7:16" x14ac:dyDescent="0.2">
      <c r="G845" s="149"/>
      <c r="I845" s="149"/>
      <c r="K845" s="149"/>
      <c r="M845" s="149"/>
      <c r="N845" s="150"/>
      <c r="P845" s="149"/>
    </row>
    <row r="846" spans="7:16" x14ac:dyDescent="0.2">
      <c r="G846" s="149"/>
      <c r="I846" s="149"/>
      <c r="K846" s="149"/>
      <c r="M846" s="149"/>
      <c r="N846" s="150"/>
      <c r="P846" s="149"/>
    </row>
    <row r="847" spans="7:16" x14ac:dyDescent="0.2">
      <c r="G847" s="149"/>
      <c r="I847" s="149"/>
      <c r="K847" s="149"/>
      <c r="M847" s="149"/>
      <c r="N847" s="150"/>
      <c r="P847" s="149"/>
    </row>
    <row r="848" spans="7:16" x14ac:dyDescent="0.2">
      <c r="G848" s="149"/>
      <c r="I848" s="149"/>
      <c r="K848" s="149"/>
      <c r="M848" s="149"/>
      <c r="N848" s="150"/>
      <c r="P848" s="149"/>
    </row>
    <row r="849" spans="7:16" x14ac:dyDescent="0.2">
      <c r="G849" s="149"/>
      <c r="I849" s="149"/>
      <c r="K849" s="149"/>
      <c r="M849" s="149"/>
      <c r="N849" s="150"/>
      <c r="P849" s="149"/>
    </row>
    <row r="850" spans="7:16" x14ac:dyDescent="0.2">
      <c r="G850" s="149"/>
      <c r="I850" s="149"/>
      <c r="K850" s="149"/>
      <c r="M850" s="149"/>
      <c r="N850" s="150"/>
      <c r="P850" s="149"/>
    </row>
    <row r="851" spans="7:16" x14ac:dyDescent="0.2">
      <c r="G851" s="149"/>
      <c r="I851" s="149"/>
      <c r="K851" s="149"/>
      <c r="M851" s="149"/>
      <c r="N851" s="150"/>
      <c r="P851" s="149"/>
    </row>
    <row r="852" spans="7:16" x14ac:dyDescent="0.2">
      <c r="G852" s="149"/>
      <c r="I852" s="149"/>
      <c r="K852" s="149"/>
      <c r="M852" s="149"/>
      <c r="N852" s="150"/>
      <c r="P852" s="149"/>
    </row>
    <row r="853" spans="7:16" x14ac:dyDescent="0.2">
      <c r="G853" s="149"/>
      <c r="I853" s="149"/>
      <c r="K853" s="149"/>
      <c r="M853" s="149"/>
      <c r="N853" s="150"/>
      <c r="P853" s="149"/>
    </row>
    <row r="854" spans="7:16" x14ac:dyDescent="0.2">
      <c r="G854" s="149"/>
      <c r="I854" s="149"/>
      <c r="K854" s="149"/>
      <c r="M854" s="149"/>
      <c r="N854" s="150"/>
      <c r="P854" s="149"/>
    </row>
    <row r="855" spans="7:16" x14ac:dyDescent="0.2">
      <c r="G855" s="149"/>
      <c r="I855" s="149"/>
      <c r="K855" s="149"/>
      <c r="M855" s="149"/>
      <c r="N855" s="150"/>
      <c r="P855" s="149"/>
    </row>
    <row r="856" spans="7:16" x14ac:dyDescent="0.2">
      <c r="G856" s="149"/>
      <c r="I856" s="149"/>
      <c r="K856" s="149"/>
      <c r="M856" s="149"/>
      <c r="N856" s="150"/>
      <c r="P856" s="149"/>
    </row>
    <row r="857" spans="7:16" x14ac:dyDescent="0.2">
      <c r="G857" s="149"/>
      <c r="I857" s="149"/>
      <c r="K857" s="149"/>
      <c r="M857" s="149"/>
      <c r="N857" s="150"/>
      <c r="P857" s="149"/>
    </row>
    <row r="858" spans="7:16" x14ac:dyDescent="0.2">
      <c r="G858" s="149"/>
      <c r="I858" s="149"/>
      <c r="K858" s="149"/>
      <c r="M858" s="149"/>
      <c r="N858" s="150"/>
      <c r="P858" s="149"/>
    </row>
    <row r="859" spans="7:16" x14ac:dyDescent="0.2">
      <c r="G859" s="149"/>
      <c r="I859" s="149"/>
      <c r="K859" s="149"/>
      <c r="M859" s="149"/>
      <c r="N859" s="150"/>
      <c r="P859" s="149"/>
    </row>
    <row r="860" spans="7:16" x14ac:dyDescent="0.2">
      <c r="G860" s="149"/>
      <c r="I860" s="149"/>
      <c r="K860" s="149"/>
      <c r="M860" s="149"/>
      <c r="N860" s="150"/>
      <c r="P860" s="149"/>
    </row>
    <row r="861" spans="7:16" x14ac:dyDescent="0.2">
      <c r="G861" s="149"/>
      <c r="I861" s="149"/>
      <c r="K861" s="149"/>
      <c r="M861" s="149"/>
      <c r="N861" s="150"/>
      <c r="P861" s="149"/>
    </row>
    <row r="862" spans="7:16" x14ac:dyDescent="0.2">
      <c r="G862" s="149"/>
      <c r="I862" s="149"/>
      <c r="K862" s="149"/>
      <c r="M862" s="149"/>
      <c r="N862" s="150"/>
      <c r="P862" s="149"/>
    </row>
    <row r="863" spans="7:16" x14ac:dyDescent="0.2">
      <c r="G863" s="149"/>
      <c r="I863" s="149"/>
      <c r="K863" s="149"/>
      <c r="M863" s="149"/>
      <c r="N863" s="150"/>
      <c r="P863" s="149"/>
    </row>
    <row r="864" spans="7:16" x14ac:dyDescent="0.2">
      <c r="G864" s="149"/>
      <c r="I864" s="149"/>
      <c r="K864" s="149"/>
      <c r="M864" s="149"/>
      <c r="N864" s="150"/>
      <c r="P864" s="149"/>
    </row>
    <row r="865" spans="7:16" x14ac:dyDescent="0.2">
      <c r="G865" s="149"/>
      <c r="I865" s="149"/>
      <c r="K865" s="149"/>
      <c r="M865" s="149"/>
      <c r="N865" s="150"/>
      <c r="P865" s="149"/>
    </row>
    <row r="866" spans="7:16" x14ac:dyDescent="0.2">
      <c r="G866" s="149"/>
      <c r="I866" s="149"/>
      <c r="K866" s="149"/>
      <c r="M866" s="149"/>
      <c r="N866" s="150"/>
      <c r="P866" s="149"/>
    </row>
    <row r="867" spans="7:16" x14ac:dyDescent="0.2">
      <c r="G867" s="149"/>
      <c r="I867" s="149"/>
      <c r="K867" s="149"/>
      <c r="M867" s="149"/>
      <c r="N867" s="150"/>
      <c r="P867" s="149"/>
    </row>
    <row r="868" spans="7:16" x14ac:dyDescent="0.2">
      <c r="G868" s="149"/>
      <c r="I868" s="149"/>
      <c r="K868" s="149"/>
      <c r="M868" s="149"/>
      <c r="N868" s="150"/>
      <c r="P868" s="149"/>
    </row>
    <row r="869" spans="7:16" x14ac:dyDescent="0.2">
      <c r="G869" s="149"/>
      <c r="I869" s="149"/>
      <c r="K869" s="149"/>
      <c r="M869" s="149"/>
      <c r="N869" s="150"/>
      <c r="P869" s="149"/>
    </row>
    <row r="870" spans="7:16" x14ac:dyDescent="0.2">
      <c r="G870" s="149"/>
      <c r="I870" s="149"/>
      <c r="K870" s="149"/>
      <c r="M870" s="149"/>
      <c r="N870" s="150"/>
      <c r="P870" s="149"/>
    </row>
    <row r="871" spans="7:16" x14ac:dyDescent="0.2">
      <c r="G871" s="149"/>
      <c r="I871" s="149"/>
      <c r="K871" s="149"/>
      <c r="M871" s="149"/>
      <c r="N871" s="150"/>
      <c r="P871" s="149"/>
    </row>
    <row r="872" spans="7:16" x14ac:dyDescent="0.2">
      <c r="G872" s="149"/>
      <c r="I872" s="149"/>
      <c r="K872" s="149"/>
      <c r="M872" s="149"/>
      <c r="N872" s="150"/>
      <c r="P872" s="149"/>
    </row>
    <row r="873" spans="7:16" x14ac:dyDescent="0.2">
      <c r="G873" s="149"/>
      <c r="I873" s="149"/>
      <c r="K873" s="149"/>
      <c r="M873" s="149"/>
      <c r="N873" s="150"/>
      <c r="P873" s="149"/>
    </row>
    <row r="874" spans="7:16" x14ac:dyDescent="0.2">
      <c r="G874" s="149"/>
      <c r="I874" s="149"/>
      <c r="K874" s="149"/>
      <c r="M874" s="149"/>
      <c r="N874" s="150"/>
      <c r="P874" s="149"/>
    </row>
    <row r="875" spans="7:16" x14ac:dyDescent="0.2">
      <c r="G875" s="149"/>
      <c r="I875" s="149"/>
      <c r="K875" s="149"/>
      <c r="M875" s="149"/>
      <c r="N875" s="150"/>
      <c r="P875" s="149"/>
    </row>
    <row r="876" spans="7:16" x14ac:dyDescent="0.2">
      <c r="G876" s="149"/>
      <c r="I876" s="149"/>
      <c r="K876" s="149"/>
      <c r="M876" s="149"/>
      <c r="N876" s="150"/>
      <c r="P876" s="149"/>
    </row>
    <row r="877" spans="7:16" x14ac:dyDescent="0.2">
      <c r="G877" s="149"/>
      <c r="I877" s="149"/>
      <c r="K877" s="149"/>
      <c r="M877" s="149"/>
      <c r="N877" s="150"/>
      <c r="P877" s="149"/>
    </row>
    <row r="878" spans="7:16" x14ac:dyDescent="0.2">
      <c r="G878" s="149"/>
      <c r="I878" s="149"/>
      <c r="K878" s="149"/>
      <c r="M878" s="149"/>
      <c r="N878" s="150"/>
      <c r="P878" s="149"/>
    </row>
    <row r="879" spans="7:16" x14ac:dyDescent="0.2">
      <c r="G879" s="149"/>
      <c r="I879" s="149"/>
      <c r="K879" s="149"/>
      <c r="M879" s="149"/>
      <c r="N879" s="150"/>
      <c r="P879" s="149"/>
    </row>
    <row r="880" spans="7:16" x14ac:dyDescent="0.2">
      <c r="G880" s="149"/>
      <c r="I880" s="149"/>
      <c r="K880" s="149"/>
      <c r="M880" s="149"/>
      <c r="N880" s="150"/>
      <c r="P880" s="149"/>
    </row>
    <row r="881" spans="7:16" x14ac:dyDescent="0.2">
      <c r="G881" s="149"/>
      <c r="I881" s="149"/>
      <c r="K881" s="149"/>
      <c r="M881" s="149"/>
      <c r="N881" s="150"/>
      <c r="P881" s="149"/>
    </row>
    <row r="882" spans="7:16" x14ac:dyDescent="0.2">
      <c r="G882" s="149"/>
      <c r="I882" s="149"/>
      <c r="K882" s="149"/>
      <c r="M882" s="149"/>
      <c r="N882" s="150"/>
      <c r="P882" s="149"/>
    </row>
    <row r="883" spans="7:16" x14ac:dyDescent="0.2">
      <c r="G883" s="149"/>
      <c r="I883" s="149"/>
      <c r="K883" s="149"/>
      <c r="M883" s="149"/>
      <c r="N883" s="150"/>
      <c r="P883" s="149"/>
    </row>
    <row r="884" spans="7:16" x14ac:dyDescent="0.2">
      <c r="G884" s="149"/>
      <c r="I884" s="149"/>
      <c r="K884" s="149"/>
      <c r="M884" s="149"/>
      <c r="N884" s="150"/>
      <c r="P884" s="149"/>
    </row>
    <row r="885" spans="7:16" x14ac:dyDescent="0.2">
      <c r="G885" s="149"/>
      <c r="I885" s="149"/>
      <c r="K885" s="149"/>
      <c r="M885" s="149"/>
      <c r="N885" s="150"/>
      <c r="P885" s="149"/>
    </row>
    <row r="886" spans="7:16" x14ac:dyDescent="0.2">
      <c r="G886" s="149"/>
      <c r="I886" s="149"/>
      <c r="K886" s="149"/>
      <c r="M886" s="149"/>
      <c r="N886" s="150"/>
      <c r="P886" s="149"/>
    </row>
    <row r="887" spans="7:16" x14ac:dyDescent="0.2">
      <c r="G887" s="149"/>
      <c r="I887" s="149"/>
      <c r="K887" s="149"/>
      <c r="M887" s="149"/>
      <c r="N887" s="150"/>
      <c r="P887" s="149"/>
    </row>
    <row r="888" spans="7:16" x14ac:dyDescent="0.2">
      <c r="G888" s="149"/>
      <c r="I888" s="149"/>
      <c r="K888" s="149"/>
      <c r="M888" s="149"/>
      <c r="N888" s="150"/>
      <c r="P888" s="149"/>
    </row>
    <row r="889" spans="7:16" x14ac:dyDescent="0.2">
      <c r="G889" s="149"/>
      <c r="I889" s="149"/>
      <c r="K889" s="149"/>
      <c r="M889" s="149"/>
      <c r="N889" s="150"/>
      <c r="P889" s="149"/>
    </row>
    <row r="890" spans="7:16" x14ac:dyDescent="0.2">
      <c r="G890" s="149"/>
      <c r="I890" s="149"/>
      <c r="K890" s="149"/>
      <c r="M890" s="149"/>
      <c r="N890" s="150"/>
      <c r="P890" s="149"/>
    </row>
    <row r="891" spans="7:16" x14ac:dyDescent="0.2">
      <c r="G891" s="149"/>
      <c r="I891" s="149"/>
      <c r="K891" s="149"/>
      <c r="M891" s="149"/>
      <c r="N891" s="150"/>
      <c r="P891" s="149"/>
    </row>
    <row r="892" spans="7:16" x14ac:dyDescent="0.2">
      <c r="G892" s="149"/>
      <c r="I892" s="149"/>
      <c r="K892" s="149"/>
      <c r="M892" s="149"/>
      <c r="N892" s="150"/>
      <c r="P892" s="149"/>
    </row>
    <row r="893" spans="7:16" x14ac:dyDescent="0.2">
      <c r="G893" s="149"/>
      <c r="I893" s="149"/>
      <c r="K893" s="149"/>
      <c r="M893" s="149"/>
      <c r="N893" s="150"/>
      <c r="P893" s="149"/>
    </row>
    <row r="894" spans="7:16" x14ac:dyDescent="0.2">
      <c r="G894" s="149"/>
      <c r="I894" s="149"/>
      <c r="K894" s="149"/>
      <c r="M894" s="149"/>
      <c r="N894" s="150"/>
      <c r="P894" s="149"/>
    </row>
    <row r="895" spans="7:16" x14ac:dyDescent="0.2">
      <c r="G895" s="149"/>
      <c r="I895" s="149"/>
      <c r="K895" s="149"/>
      <c r="M895" s="149"/>
      <c r="N895" s="150"/>
      <c r="P895" s="149"/>
    </row>
    <row r="896" spans="7:16" x14ac:dyDescent="0.2">
      <c r="G896" s="149"/>
      <c r="I896" s="149"/>
      <c r="K896" s="149"/>
      <c r="M896" s="149"/>
      <c r="N896" s="150"/>
      <c r="P896" s="149"/>
    </row>
    <row r="897" spans="7:16" x14ac:dyDescent="0.2">
      <c r="G897" s="149"/>
      <c r="I897" s="149"/>
      <c r="K897" s="149"/>
      <c r="M897" s="149"/>
      <c r="N897" s="150"/>
      <c r="P897" s="149"/>
    </row>
    <row r="898" spans="7:16" x14ac:dyDescent="0.2">
      <c r="G898" s="149"/>
      <c r="I898" s="149"/>
      <c r="K898" s="149"/>
      <c r="M898" s="149"/>
      <c r="N898" s="150"/>
      <c r="P898" s="149"/>
    </row>
    <row r="899" spans="7:16" x14ac:dyDescent="0.2">
      <c r="G899" s="149"/>
      <c r="I899" s="149"/>
      <c r="K899" s="149"/>
      <c r="M899" s="149"/>
      <c r="N899" s="150"/>
      <c r="P899" s="149"/>
    </row>
    <row r="900" spans="7:16" x14ac:dyDescent="0.2">
      <c r="G900" s="149"/>
      <c r="I900" s="149"/>
      <c r="K900" s="149"/>
      <c r="M900" s="149"/>
      <c r="N900" s="150"/>
      <c r="P900" s="149"/>
    </row>
    <row r="901" spans="7:16" x14ac:dyDescent="0.2">
      <c r="G901" s="149"/>
      <c r="I901" s="149"/>
      <c r="K901" s="149"/>
      <c r="M901" s="149"/>
      <c r="N901" s="150"/>
      <c r="P901" s="149"/>
    </row>
    <row r="902" spans="7:16" x14ac:dyDescent="0.2">
      <c r="G902" s="149"/>
      <c r="I902" s="149"/>
      <c r="K902" s="149"/>
      <c r="M902" s="149"/>
      <c r="N902" s="150"/>
      <c r="P902" s="149"/>
    </row>
    <row r="903" spans="7:16" x14ac:dyDescent="0.2">
      <c r="G903" s="149"/>
      <c r="I903" s="149"/>
      <c r="K903" s="149"/>
      <c r="M903" s="149"/>
      <c r="N903" s="150"/>
      <c r="P903" s="149"/>
    </row>
    <row r="904" spans="7:16" x14ac:dyDescent="0.2">
      <c r="G904" s="149"/>
      <c r="I904" s="149"/>
      <c r="K904" s="149"/>
      <c r="M904" s="149"/>
      <c r="N904" s="150"/>
      <c r="P904" s="149"/>
    </row>
    <row r="905" spans="7:16" x14ac:dyDescent="0.2">
      <c r="G905" s="149"/>
      <c r="I905" s="149"/>
      <c r="K905" s="149"/>
      <c r="M905" s="149"/>
      <c r="N905" s="150"/>
      <c r="P905" s="149"/>
    </row>
    <row r="906" spans="7:16" x14ac:dyDescent="0.2">
      <c r="G906" s="149"/>
      <c r="I906" s="149"/>
      <c r="K906" s="149"/>
      <c r="M906" s="149"/>
      <c r="N906" s="150"/>
      <c r="P906" s="149"/>
    </row>
    <row r="907" spans="7:16" x14ac:dyDescent="0.2">
      <c r="G907" s="149"/>
      <c r="I907" s="149"/>
      <c r="K907" s="149"/>
      <c r="M907" s="149"/>
      <c r="N907" s="150"/>
      <c r="P907" s="149"/>
    </row>
    <row r="908" spans="7:16" x14ac:dyDescent="0.2">
      <c r="G908" s="149"/>
      <c r="I908" s="149"/>
      <c r="K908" s="149"/>
      <c r="M908" s="149"/>
      <c r="N908" s="150"/>
      <c r="P908" s="149"/>
    </row>
    <row r="909" spans="7:16" x14ac:dyDescent="0.2">
      <c r="G909" s="149"/>
      <c r="I909" s="149"/>
      <c r="K909" s="149"/>
      <c r="M909" s="149"/>
      <c r="N909" s="150"/>
      <c r="P909" s="149"/>
    </row>
    <row r="910" spans="7:16" x14ac:dyDescent="0.2">
      <c r="G910" s="149"/>
      <c r="I910" s="149"/>
      <c r="K910" s="149"/>
      <c r="M910" s="149"/>
      <c r="N910" s="150"/>
      <c r="P910" s="149"/>
    </row>
    <row r="911" spans="7:16" x14ac:dyDescent="0.2">
      <c r="G911" s="149"/>
      <c r="I911" s="149"/>
      <c r="K911" s="149"/>
      <c r="M911" s="149"/>
      <c r="N911" s="150"/>
      <c r="P911" s="149"/>
    </row>
    <row r="912" spans="7:16" x14ac:dyDescent="0.2">
      <c r="G912" s="149"/>
      <c r="I912" s="149"/>
      <c r="K912" s="149"/>
      <c r="M912" s="149"/>
      <c r="N912" s="150"/>
      <c r="P912" s="149"/>
    </row>
    <row r="913" spans="7:16" x14ac:dyDescent="0.2">
      <c r="G913" s="149"/>
      <c r="I913" s="149"/>
      <c r="K913" s="149"/>
      <c r="M913" s="149"/>
      <c r="N913" s="150"/>
      <c r="P913" s="149"/>
    </row>
    <row r="914" spans="7:16" x14ac:dyDescent="0.2">
      <c r="G914" s="149"/>
      <c r="I914" s="149"/>
      <c r="K914" s="149"/>
      <c r="M914" s="149"/>
      <c r="N914" s="150"/>
      <c r="P914" s="149"/>
    </row>
    <row r="915" spans="7:16" x14ac:dyDescent="0.2">
      <c r="G915" s="149"/>
      <c r="I915" s="149"/>
      <c r="K915" s="149"/>
      <c r="M915" s="149"/>
      <c r="N915" s="150"/>
      <c r="P915" s="149"/>
    </row>
    <row r="916" spans="7:16" x14ac:dyDescent="0.2">
      <c r="G916" s="149"/>
      <c r="I916" s="149"/>
      <c r="K916" s="149"/>
      <c r="M916" s="149"/>
      <c r="N916" s="150"/>
      <c r="P916" s="149"/>
    </row>
    <row r="917" spans="7:16" x14ac:dyDescent="0.2">
      <c r="G917" s="149"/>
      <c r="I917" s="149"/>
      <c r="K917" s="149"/>
      <c r="M917" s="149"/>
      <c r="N917" s="150"/>
      <c r="P917" s="149"/>
    </row>
    <row r="918" spans="7:16" x14ac:dyDescent="0.2">
      <c r="G918" s="149"/>
      <c r="I918" s="149"/>
      <c r="K918" s="149"/>
      <c r="M918" s="149"/>
      <c r="N918" s="150"/>
      <c r="P918" s="149"/>
    </row>
    <row r="919" spans="7:16" x14ac:dyDescent="0.2">
      <c r="G919" s="149"/>
      <c r="I919" s="149"/>
      <c r="K919" s="149"/>
      <c r="M919" s="149"/>
      <c r="N919" s="150"/>
      <c r="P919" s="149"/>
    </row>
    <row r="920" spans="7:16" x14ac:dyDescent="0.2">
      <c r="G920" s="149"/>
      <c r="I920" s="149"/>
      <c r="K920" s="149"/>
      <c r="M920" s="149"/>
      <c r="N920" s="150"/>
      <c r="P920" s="149"/>
    </row>
    <row r="921" spans="7:16" x14ac:dyDescent="0.2">
      <c r="G921" s="149"/>
      <c r="I921" s="149"/>
      <c r="K921" s="149"/>
      <c r="M921" s="149"/>
      <c r="N921" s="150"/>
      <c r="P921" s="149"/>
    </row>
    <row r="922" spans="7:16" x14ac:dyDescent="0.2">
      <c r="G922" s="149"/>
      <c r="I922" s="149"/>
      <c r="K922" s="149"/>
      <c r="M922" s="149"/>
      <c r="N922" s="150"/>
      <c r="P922" s="149"/>
    </row>
    <row r="923" spans="7:16" x14ac:dyDescent="0.2">
      <c r="G923" s="149"/>
      <c r="I923" s="149"/>
      <c r="K923" s="149"/>
      <c r="M923" s="149"/>
      <c r="N923" s="150"/>
      <c r="P923" s="149"/>
    </row>
    <row r="924" spans="7:16" x14ac:dyDescent="0.2">
      <c r="G924" s="149"/>
      <c r="I924" s="149"/>
      <c r="K924" s="149"/>
      <c r="M924" s="149"/>
      <c r="N924" s="150"/>
      <c r="P924" s="149"/>
    </row>
    <row r="925" spans="7:16" x14ac:dyDescent="0.2">
      <c r="G925" s="149"/>
      <c r="I925" s="149"/>
      <c r="K925" s="149"/>
      <c r="M925" s="149"/>
      <c r="N925" s="150"/>
      <c r="P925" s="149"/>
    </row>
    <row r="926" spans="7:16" x14ac:dyDescent="0.2">
      <c r="G926" s="149"/>
      <c r="I926" s="149"/>
      <c r="K926" s="149"/>
      <c r="M926" s="149"/>
      <c r="N926" s="150"/>
      <c r="P926" s="149"/>
    </row>
    <row r="927" spans="7:16" x14ac:dyDescent="0.2">
      <c r="G927" s="149"/>
      <c r="I927" s="149"/>
      <c r="K927" s="149"/>
      <c r="M927" s="149"/>
      <c r="N927" s="150"/>
      <c r="P927" s="149"/>
    </row>
    <row r="928" spans="7:16" x14ac:dyDescent="0.2">
      <c r="G928" s="149"/>
      <c r="I928" s="149"/>
      <c r="K928" s="149"/>
      <c r="M928" s="149"/>
      <c r="N928" s="150"/>
      <c r="P928" s="149"/>
    </row>
    <row r="929" spans="7:16" x14ac:dyDescent="0.2">
      <c r="G929" s="149"/>
      <c r="I929" s="149"/>
      <c r="K929" s="149"/>
      <c r="M929" s="149"/>
      <c r="N929" s="150"/>
      <c r="P929" s="149"/>
    </row>
    <row r="930" spans="7:16" x14ac:dyDescent="0.2">
      <c r="G930" s="149"/>
      <c r="I930" s="149"/>
      <c r="K930" s="149"/>
      <c r="M930" s="149"/>
      <c r="N930" s="150"/>
      <c r="P930" s="149"/>
    </row>
    <row r="931" spans="7:16" x14ac:dyDescent="0.2">
      <c r="G931" s="149"/>
      <c r="I931" s="149"/>
      <c r="K931" s="149"/>
      <c r="M931" s="149"/>
      <c r="N931" s="150"/>
      <c r="P931" s="149"/>
    </row>
    <row r="932" spans="7:16" x14ac:dyDescent="0.2">
      <c r="G932" s="149"/>
      <c r="I932" s="149"/>
      <c r="K932" s="149"/>
      <c r="M932" s="149"/>
      <c r="N932" s="150"/>
      <c r="P932" s="149"/>
    </row>
    <row r="933" spans="7:16" x14ac:dyDescent="0.2">
      <c r="G933" s="149"/>
      <c r="I933" s="149"/>
      <c r="K933" s="149"/>
      <c r="M933" s="149"/>
      <c r="N933" s="150"/>
      <c r="P933" s="149"/>
    </row>
    <row r="934" spans="7:16" x14ac:dyDescent="0.2">
      <c r="G934" s="149"/>
      <c r="I934" s="149"/>
      <c r="K934" s="149"/>
      <c r="M934" s="149"/>
      <c r="N934" s="150"/>
      <c r="P934" s="149"/>
    </row>
    <row r="935" spans="7:16" x14ac:dyDescent="0.2">
      <c r="G935" s="149"/>
      <c r="I935" s="149"/>
      <c r="K935" s="149"/>
      <c r="M935" s="149"/>
      <c r="N935" s="150"/>
      <c r="P935" s="149"/>
    </row>
    <row r="936" spans="7:16" x14ac:dyDescent="0.2">
      <c r="G936" s="149"/>
      <c r="I936" s="149"/>
      <c r="K936" s="149"/>
      <c r="M936" s="149"/>
      <c r="N936" s="150"/>
      <c r="P936" s="149"/>
    </row>
    <row r="937" spans="7:16" x14ac:dyDescent="0.2">
      <c r="G937" s="149"/>
      <c r="I937" s="149"/>
      <c r="K937" s="149"/>
      <c r="M937" s="149"/>
      <c r="N937" s="150"/>
      <c r="P937" s="149"/>
    </row>
    <row r="938" spans="7:16" x14ac:dyDescent="0.2">
      <c r="G938" s="149"/>
      <c r="I938" s="149"/>
      <c r="K938" s="149"/>
      <c r="M938" s="149"/>
      <c r="N938" s="150"/>
      <c r="P938" s="149"/>
    </row>
    <row r="939" spans="7:16" x14ac:dyDescent="0.2">
      <c r="G939" s="149"/>
      <c r="I939" s="149"/>
      <c r="K939" s="149"/>
      <c r="M939" s="149"/>
      <c r="N939" s="150"/>
      <c r="P939" s="149"/>
    </row>
    <row r="940" spans="7:16" x14ac:dyDescent="0.2">
      <c r="G940" s="149"/>
      <c r="I940" s="149"/>
      <c r="K940" s="149"/>
      <c r="M940" s="149"/>
      <c r="N940" s="150"/>
      <c r="P940" s="149"/>
    </row>
    <row r="941" spans="7:16" x14ac:dyDescent="0.2">
      <c r="G941" s="149"/>
      <c r="I941" s="149"/>
      <c r="K941" s="149"/>
      <c r="M941" s="149"/>
      <c r="N941" s="150"/>
      <c r="P941" s="149"/>
    </row>
    <row r="942" spans="7:16" x14ac:dyDescent="0.2">
      <c r="G942" s="149"/>
      <c r="I942" s="149"/>
      <c r="K942" s="149"/>
      <c r="M942" s="149"/>
      <c r="N942" s="150"/>
      <c r="P942" s="149"/>
    </row>
    <row r="943" spans="7:16" x14ac:dyDescent="0.2">
      <c r="G943" s="149"/>
      <c r="I943" s="149"/>
      <c r="K943" s="149"/>
      <c r="M943" s="149"/>
      <c r="N943" s="150"/>
      <c r="P943" s="149"/>
    </row>
    <row r="944" spans="7:16" x14ac:dyDescent="0.2">
      <c r="G944" s="149"/>
      <c r="I944" s="149"/>
      <c r="K944" s="149"/>
      <c r="M944" s="149"/>
      <c r="N944" s="150"/>
      <c r="P944" s="149"/>
    </row>
    <row r="945" spans="7:16" x14ac:dyDescent="0.2">
      <c r="G945" s="149"/>
      <c r="I945" s="149"/>
      <c r="K945" s="149"/>
      <c r="M945" s="149"/>
      <c r="N945" s="150"/>
      <c r="P945" s="149"/>
    </row>
    <row r="946" spans="7:16" x14ac:dyDescent="0.2">
      <c r="G946" s="149"/>
      <c r="I946" s="149"/>
      <c r="K946" s="149"/>
      <c r="M946" s="149"/>
      <c r="N946" s="150"/>
      <c r="P946" s="149"/>
    </row>
    <row r="947" spans="7:16" x14ac:dyDescent="0.2">
      <c r="G947" s="149"/>
      <c r="I947" s="149"/>
      <c r="K947" s="149"/>
      <c r="M947" s="149"/>
      <c r="N947" s="150"/>
      <c r="P947" s="149"/>
    </row>
    <row r="948" spans="7:16" x14ac:dyDescent="0.2">
      <c r="G948" s="149"/>
      <c r="I948" s="149"/>
      <c r="K948" s="149"/>
      <c r="M948" s="149"/>
      <c r="N948" s="150"/>
      <c r="P948" s="149"/>
    </row>
    <row r="949" spans="7:16" x14ac:dyDescent="0.2">
      <c r="G949" s="149"/>
      <c r="I949" s="149"/>
      <c r="K949" s="149"/>
      <c r="M949" s="149"/>
      <c r="N949" s="150"/>
      <c r="P949" s="149"/>
    </row>
    <row r="950" spans="7:16" x14ac:dyDescent="0.2">
      <c r="G950" s="149"/>
      <c r="I950" s="149"/>
      <c r="K950" s="149"/>
      <c r="M950" s="149"/>
      <c r="N950" s="150"/>
      <c r="P950" s="149"/>
    </row>
    <row r="951" spans="7:16" x14ac:dyDescent="0.2">
      <c r="G951" s="149"/>
      <c r="I951" s="149"/>
      <c r="K951" s="149"/>
      <c r="M951" s="149"/>
      <c r="N951" s="150"/>
      <c r="P951" s="149"/>
    </row>
    <row r="952" spans="7:16" x14ac:dyDescent="0.2">
      <c r="G952" s="149"/>
      <c r="I952" s="149"/>
      <c r="K952" s="149"/>
      <c r="M952" s="149"/>
      <c r="N952" s="150"/>
      <c r="P952" s="149"/>
    </row>
    <row r="953" spans="7:16" x14ac:dyDescent="0.2">
      <c r="G953" s="149"/>
      <c r="I953" s="149"/>
      <c r="K953" s="149"/>
      <c r="M953" s="149"/>
      <c r="N953" s="150"/>
      <c r="P953" s="149"/>
    </row>
    <row r="954" spans="7:16" x14ac:dyDescent="0.2">
      <c r="G954" s="149"/>
      <c r="I954" s="149"/>
      <c r="K954" s="149"/>
      <c r="M954" s="149"/>
      <c r="N954" s="150"/>
      <c r="P954" s="149"/>
    </row>
    <row r="955" spans="7:16" x14ac:dyDescent="0.2">
      <c r="G955" s="149"/>
      <c r="I955" s="149"/>
      <c r="K955" s="149"/>
      <c r="M955" s="149"/>
      <c r="N955" s="150"/>
      <c r="P955" s="149"/>
    </row>
    <row r="956" spans="7:16" x14ac:dyDescent="0.2">
      <c r="G956" s="149"/>
      <c r="I956" s="149"/>
      <c r="K956" s="149"/>
      <c r="M956" s="149"/>
      <c r="N956" s="150"/>
      <c r="P956" s="149"/>
    </row>
    <row r="957" spans="7:16" x14ac:dyDescent="0.2">
      <c r="G957" s="149"/>
      <c r="I957" s="149"/>
      <c r="K957" s="149"/>
      <c r="M957" s="149"/>
      <c r="N957" s="150"/>
      <c r="P957" s="149"/>
    </row>
    <row r="958" spans="7:16" x14ac:dyDescent="0.2">
      <c r="G958" s="149"/>
      <c r="I958" s="149"/>
      <c r="K958" s="149"/>
      <c r="M958" s="149"/>
      <c r="N958" s="150"/>
      <c r="P958" s="149"/>
    </row>
    <row r="959" spans="7:16" x14ac:dyDescent="0.2">
      <c r="G959" s="149"/>
      <c r="I959" s="149"/>
      <c r="K959" s="149"/>
      <c r="M959" s="149"/>
      <c r="N959" s="150"/>
      <c r="P959" s="149"/>
    </row>
    <row r="960" spans="7:16" x14ac:dyDescent="0.2">
      <c r="G960" s="149"/>
      <c r="I960" s="149"/>
      <c r="K960" s="149"/>
      <c r="M960" s="149"/>
      <c r="N960" s="150"/>
      <c r="P960" s="149"/>
    </row>
    <row r="961" spans="7:16" x14ac:dyDescent="0.2">
      <c r="G961" s="149"/>
      <c r="I961" s="149"/>
      <c r="K961" s="149"/>
      <c r="M961" s="149"/>
      <c r="N961" s="150"/>
      <c r="P961" s="149"/>
    </row>
    <row r="962" spans="7:16" x14ac:dyDescent="0.2">
      <c r="G962" s="149"/>
      <c r="I962" s="149"/>
      <c r="K962" s="149"/>
      <c r="M962" s="149"/>
      <c r="N962" s="150"/>
      <c r="P962" s="149"/>
    </row>
    <row r="963" spans="7:16" x14ac:dyDescent="0.2">
      <c r="G963" s="149"/>
      <c r="I963" s="149"/>
      <c r="K963" s="149"/>
      <c r="M963" s="149"/>
      <c r="N963" s="150"/>
      <c r="P963" s="149"/>
    </row>
    <row r="964" spans="7:16" x14ac:dyDescent="0.2">
      <c r="G964" s="149"/>
      <c r="I964" s="149"/>
      <c r="K964" s="149"/>
      <c r="M964" s="149"/>
      <c r="N964" s="150"/>
      <c r="P964" s="149"/>
    </row>
    <row r="965" spans="7:16" x14ac:dyDescent="0.2">
      <c r="G965" s="149"/>
      <c r="I965" s="149"/>
      <c r="K965" s="149"/>
      <c r="M965" s="149"/>
      <c r="N965" s="150"/>
      <c r="P965" s="149"/>
    </row>
    <row r="966" spans="7:16" x14ac:dyDescent="0.2">
      <c r="G966" s="149"/>
      <c r="I966" s="149"/>
      <c r="K966" s="149"/>
      <c r="M966" s="149"/>
      <c r="N966" s="150"/>
      <c r="P966" s="149"/>
    </row>
    <row r="967" spans="7:16" x14ac:dyDescent="0.2">
      <c r="G967" s="149"/>
      <c r="I967" s="149"/>
      <c r="K967" s="149"/>
      <c r="M967" s="149"/>
      <c r="N967" s="150"/>
      <c r="P967" s="149"/>
    </row>
    <row r="968" spans="7:16" x14ac:dyDescent="0.2">
      <c r="G968" s="149"/>
      <c r="I968" s="149"/>
      <c r="K968" s="149"/>
      <c r="M968" s="149"/>
      <c r="N968" s="150"/>
      <c r="P968" s="149"/>
    </row>
    <row r="969" spans="7:16" x14ac:dyDescent="0.2">
      <c r="G969" s="149"/>
      <c r="I969" s="149"/>
      <c r="K969" s="149"/>
      <c r="M969" s="149"/>
      <c r="N969" s="150"/>
      <c r="P969" s="149"/>
    </row>
    <row r="970" spans="7:16" x14ac:dyDescent="0.2">
      <c r="G970" s="149"/>
      <c r="I970" s="149"/>
      <c r="K970" s="149"/>
      <c r="M970" s="149"/>
      <c r="N970" s="150"/>
      <c r="P970" s="149"/>
    </row>
    <row r="971" spans="7:16" x14ac:dyDescent="0.2">
      <c r="G971" s="149"/>
      <c r="I971" s="149"/>
      <c r="K971" s="149"/>
      <c r="M971" s="149"/>
      <c r="N971" s="150"/>
      <c r="P971" s="149"/>
    </row>
    <row r="972" spans="7:16" x14ac:dyDescent="0.2">
      <c r="G972" s="149"/>
      <c r="I972" s="149"/>
      <c r="K972" s="149"/>
      <c r="M972" s="149"/>
      <c r="N972" s="150"/>
      <c r="P972" s="149"/>
    </row>
    <row r="973" spans="7:16" x14ac:dyDescent="0.2">
      <c r="G973" s="149"/>
      <c r="I973" s="149"/>
      <c r="K973" s="149"/>
      <c r="M973" s="149"/>
      <c r="N973" s="150"/>
      <c r="P973" s="149"/>
    </row>
    <row r="974" spans="7:16" x14ac:dyDescent="0.2">
      <c r="G974" s="149"/>
      <c r="I974" s="149"/>
      <c r="K974" s="149"/>
      <c r="M974" s="149"/>
      <c r="N974" s="150"/>
      <c r="P974" s="149"/>
    </row>
    <row r="975" spans="7:16" x14ac:dyDescent="0.2">
      <c r="G975" s="149"/>
      <c r="I975" s="149"/>
      <c r="K975" s="149"/>
      <c r="M975" s="149"/>
      <c r="N975" s="150"/>
      <c r="P975" s="149"/>
    </row>
    <row r="976" spans="7:16" x14ac:dyDescent="0.2">
      <c r="G976" s="149"/>
      <c r="I976" s="149"/>
      <c r="K976" s="149"/>
      <c r="M976" s="149"/>
      <c r="N976" s="150"/>
      <c r="P976" s="149"/>
    </row>
    <row r="977" spans="7:16" x14ac:dyDescent="0.2">
      <c r="G977" s="149"/>
      <c r="I977" s="149"/>
      <c r="K977" s="149"/>
      <c r="M977" s="149"/>
      <c r="N977" s="150"/>
      <c r="P977" s="149"/>
    </row>
    <row r="978" spans="7:16" x14ac:dyDescent="0.2">
      <c r="G978" s="149"/>
      <c r="I978" s="149"/>
      <c r="K978" s="149"/>
      <c r="M978" s="149"/>
      <c r="N978" s="150"/>
      <c r="P978" s="149"/>
    </row>
    <row r="979" spans="7:16" x14ac:dyDescent="0.2">
      <c r="G979" s="149"/>
      <c r="I979" s="149"/>
      <c r="K979" s="149"/>
      <c r="M979" s="149"/>
      <c r="N979" s="150"/>
      <c r="P979" s="149"/>
    </row>
    <row r="980" spans="7:16" x14ac:dyDescent="0.2">
      <c r="G980" s="149"/>
      <c r="I980" s="149"/>
      <c r="K980" s="149"/>
      <c r="M980" s="149"/>
      <c r="N980" s="150"/>
      <c r="P980" s="149"/>
    </row>
    <row r="981" spans="7:16" x14ac:dyDescent="0.2">
      <c r="G981" s="149"/>
      <c r="I981" s="149"/>
      <c r="K981" s="149"/>
      <c r="M981" s="149"/>
      <c r="N981" s="150"/>
      <c r="P981" s="149"/>
    </row>
    <row r="982" spans="7:16" x14ac:dyDescent="0.2">
      <c r="G982" s="149"/>
      <c r="I982" s="149"/>
      <c r="K982" s="149"/>
      <c r="M982" s="149"/>
      <c r="N982" s="150"/>
      <c r="P982" s="149"/>
    </row>
    <row r="983" spans="7:16" x14ac:dyDescent="0.2">
      <c r="G983" s="149"/>
      <c r="I983" s="149"/>
      <c r="K983" s="149"/>
      <c r="M983" s="149"/>
      <c r="N983" s="150"/>
      <c r="P983" s="149"/>
    </row>
    <row r="984" spans="7:16" x14ac:dyDescent="0.2">
      <c r="G984" s="149"/>
      <c r="I984" s="149"/>
      <c r="K984" s="149"/>
      <c r="M984" s="149"/>
      <c r="N984" s="150"/>
      <c r="P984" s="149"/>
    </row>
    <row r="985" spans="7:16" x14ac:dyDescent="0.2">
      <c r="G985" s="149"/>
      <c r="I985" s="149"/>
      <c r="K985" s="149"/>
      <c r="M985" s="149"/>
      <c r="N985" s="150"/>
      <c r="P985" s="149"/>
    </row>
    <row r="986" spans="7:16" x14ac:dyDescent="0.2">
      <c r="G986" s="149"/>
      <c r="I986" s="149"/>
      <c r="K986" s="149"/>
      <c r="M986" s="149"/>
      <c r="N986" s="150"/>
      <c r="P986" s="149"/>
    </row>
    <row r="987" spans="7:16" x14ac:dyDescent="0.2">
      <c r="G987" s="149"/>
      <c r="I987" s="149"/>
      <c r="K987" s="149"/>
      <c r="M987" s="149"/>
      <c r="N987" s="150"/>
      <c r="P987" s="149"/>
    </row>
    <row r="988" spans="7:16" x14ac:dyDescent="0.2">
      <c r="G988" s="149"/>
      <c r="I988" s="149"/>
      <c r="K988" s="149"/>
      <c r="M988" s="149"/>
      <c r="N988" s="150"/>
      <c r="P988" s="149"/>
    </row>
    <row r="989" spans="7:16" x14ac:dyDescent="0.2">
      <c r="G989" s="149"/>
      <c r="I989" s="149"/>
      <c r="K989" s="149"/>
      <c r="M989" s="149"/>
      <c r="N989" s="150"/>
      <c r="P989" s="149"/>
    </row>
    <row r="990" spans="7:16" x14ac:dyDescent="0.2">
      <c r="G990" s="149"/>
      <c r="I990" s="149"/>
      <c r="K990" s="149"/>
      <c r="M990" s="149"/>
      <c r="N990" s="150"/>
      <c r="P990" s="149"/>
    </row>
    <row r="991" spans="7:16" x14ac:dyDescent="0.2">
      <c r="G991" s="149"/>
      <c r="I991" s="149"/>
      <c r="K991" s="149"/>
      <c r="M991" s="149"/>
      <c r="N991" s="150"/>
      <c r="P991" s="149"/>
    </row>
    <row r="992" spans="7:16" x14ac:dyDescent="0.2">
      <c r="G992" s="149"/>
      <c r="I992" s="149"/>
      <c r="K992" s="149"/>
      <c r="M992" s="149"/>
      <c r="N992" s="150"/>
      <c r="P992" s="149"/>
    </row>
    <row r="993" spans="7:16" x14ac:dyDescent="0.2">
      <c r="G993" s="149"/>
      <c r="I993" s="149"/>
      <c r="K993" s="149"/>
      <c r="M993" s="149"/>
      <c r="N993" s="150"/>
      <c r="P993" s="149"/>
    </row>
    <row r="994" spans="7:16" x14ac:dyDescent="0.2">
      <c r="G994" s="149"/>
      <c r="I994" s="149"/>
      <c r="K994" s="149"/>
      <c r="M994" s="149"/>
      <c r="N994" s="150"/>
      <c r="P994" s="149"/>
    </row>
    <row r="995" spans="7:16" x14ac:dyDescent="0.2">
      <c r="G995" s="149"/>
      <c r="I995" s="149"/>
      <c r="K995" s="149"/>
      <c r="M995" s="149"/>
      <c r="N995" s="150"/>
      <c r="P995" s="149"/>
    </row>
    <row r="996" spans="7:16" x14ac:dyDescent="0.2">
      <c r="G996" s="149"/>
      <c r="I996" s="149"/>
      <c r="K996" s="149"/>
      <c r="M996" s="149"/>
      <c r="N996" s="150"/>
      <c r="P996" s="149"/>
    </row>
    <row r="997" spans="7:16" x14ac:dyDescent="0.2">
      <c r="G997" s="149"/>
      <c r="I997" s="149"/>
      <c r="K997" s="149"/>
      <c r="M997" s="149"/>
      <c r="N997" s="150"/>
      <c r="P997" s="149"/>
    </row>
    <row r="998" spans="7:16" x14ac:dyDescent="0.2">
      <c r="G998" s="149"/>
      <c r="I998" s="149"/>
      <c r="K998" s="149"/>
      <c r="M998" s="149"/>
      <c r="N998" s="150"/>
      <c r="P998" s="149"/>
    </row>
    <row r="999" spans="7:16" x14ac:dyDescent="0.2">
      <c r="G999" s="149"/>
      <c r="I999" s="149"/>
      <c r="K999" s="149"/>
      <c r="M999" s="149"/>
      <c r="N999" s="150"/>
      <c r="P999" s="149"/>
    </row>
    <row r="1000" spans="7:16" x14ac:dyDescent="0.2">
      <c r="G1000" s="149"/>
      <c r="I1000" s="149"/>
      <c r="K1000" s="149"/>
      <c r="M1000" s="149"/>
      <c r="N1000" s="150"/>
      <c r="P1000" s="149"/>
    </row>
    <row r="1001" spans="7:16" x14ac:dyDescent="0.2">
      <c r="G1001" s="149"/>
      <c r="I1001" s="149"/>
      <c r="K1001" s="149"/>
      <c r="M1001" s="149"/>
      <c r="N1001" s="150"/>
      <c r="P1001" s="149"/>
    </row>
    <row r="1002" spans="7:16" x14ac:dyDescent="0.2">
      <c r="G1002" s="149"/>
      <c r="I1002" s="149"/>
      <c r="K1002" s="149"/>
      <c r="M1002" s="149"/>
      <c r="N1002" s="150"/>
      <c r="P1002" s="149"/>
    </row>
    <row r="1003" spans="7:16" x14ac:dyDescent="0.2">
      <c r="G1003" s="149"/>
      <c r="I1003" s="149"/>
      <c r="K1003" s="149"/>
      <c r="M1003" s="149"/>
      <c r="N1003" s="150"/>
      <c r="P1003" s="149"/>
    </row>
    <row r="1004" spans="7:16" x14ac:dyDescent="0.2">
      <c r="G1004" s="149"/>
      <c r="I1004" s="149"/>
      <c r="K1004" s="149"/>
      <c r="M1004" s="149"/>
      <c r="N1004" s="150"/>
      <c r="P1004" s="149"/>
    </row>
    <row r="1005" spans="7:16" x14ac:dyDescent="0.2">
      <c r="G1005" s="149"/>
      <c r="I1005" s="149"/>
      <c r="K1005" s="149"/>
      <c r="M1005" s="149"/>
      <c r="N1005" s="150"/>
      <c r="P1005" s="149"/>
    </row>
    <row r="1006" spans="7:16" x14ac:dyDescent="0.2">
      <c r="G1006" s="149"/>
      <c r="I1006" s="149"/>
      <c r="K1006" s="149"/>
      <c r="M1006" s="149"/>
      <c r="N1006" s="150"/>
      <c r="P1006" s="149"/>
    </row>
    <row r="1007" spans="7:16" x14ac:dyDescent="0.2">
      <c r="G1007" s="149"/>
      <c r="I1007" s="149"/>
      <c r="K1007" s="149"/>
      <c r="M1007" s="149"/>
      <c r="N1007" s="150"/>
      <c r="P1007" s="149"/>
    </row>
    <row r="1008" spans="7:16" x14ac:dyDescent="0.2">
      <c r="G1008" s="149"/>
      <c r="I1008" s="149"/>
      <c r="K1008" s="149"/>
      <c r="M1008" s="149"/>
      <c r="N1008" s="150"/>
      <c r="P1008" s="149"/>
    </row>
    <row r="1009" spans="7:16" x14ac:dyDescent="0.2">
      <c r="G1009" s="149"/>
      <c r="I1009" s="149"/>
      <c r="K1009" s="149"/>
      <c r="M1009" s="149"/>
      <c r="N1009" s="150"/>
      <c r="P1009" s="149"/>
    </row>
    <row r="1010" spans="7:16" x14ac:dyDescent="0.2">
      <c r="G1010" s="149"/>
      <c r="I1010" s="149"/>
      <c r="K1010" s="149"/>
      <c r="M1010" s="149"/>
      <c r="N1010" s="150"/>
      <c r="P1010" s="149"/>
    </row>
    <row r="1011" spans="7:16" x14ac:dyDescent="0.2">
      <c r="G1011" s="149"/>
      <c r="I1011" s="149"/>
      <c r="K1011" s="149"/>
      <c r="M1011" s="149"/>
      <c r="N1011" s="150"/>
      <c r="P1011" s="149"/>
    </row>
    <row r="1012" spans="7:16" x14ac:dyDescent="0.2">
      <c r="G1012" s="149"/>
      <c r="I1012" s="149"/>
      <c r="K1012" s="149"/>
      <c r="M1012" s="149"/>
      <c r="N1012" s="150"/>
      <c r="P1012" s="149"/>
    </row>
    <row r="1013" spans="7:16" x14ac:dyDescent="0.2">
      <c r="G1013" s="149"/>
      <c r="I1013" s="149"/>
      <c r="K1013" s="149"/>
      <c r="M1013" s="149"/>
      <c r="N1013" s="150"/>
      <c r="P1013" s="149"/>
    </row>
    <row r="1014" spans="7:16" x14ac:dyDescent="0.2">
      <c r="G1014" s="149"/>
      <c r="I1014" s="149"/>
      <c r="K1014" s="149"/>
      <c r="M1014" s="149"/>
      <c r="N1014" s="150"/>
      <c r="P1014" s="149"/>
    </row>
    <row r="1015" spans="7:16" x14ac:dyDescent="0.2">
      <c r="G1015" s="149"/>
      <c r="I1015" s="149"/>
      <c r="K1015" s="149"/>
      <c r="M1015" s="149"/>
      <c r="N1015" s="150"/>
      <c r="P1015" s="149"/>
    </row>
    <row r="1016" spans="7:16" x14ac:dyDescent="0.2">
      <c r="G1016" s="149"/>
      <c r="I1016" s="149"/>
      <c r="K1016" s="149"/>
      <c r="M1016" s="149"/>
      <c r="N1016" s="150"/>
      <c r="P1016" s="149"/>
    </row>
    <row r="1017" spans="7:16" x14ac:dyDescent="0.2">
      <c r="G1017" s="149"/>
      <c r="I1017" s="149"/>
      <c r="K1017" s="149"/>
      <c r="M1017" s="149"/>
      <c r="N1017" s="150"/>
      <c r="P1017" s="149"/>
    </row>
    <row r="1018" spans="7:16" x14ac:dyDescent="0.2">
      <c r="G1018" s="149"/>
      <c r="I1018" s="149"/>
      <c r="K1018" s="149"/>
      <c r="M1018" s="149"/>
      <c r="N1018" s="150"/>
      <c r="P1018" s="149"/>
    </row>
    <row r="1019" spans="7:16" x14ac:dyDescent="0.2">
      <c r="G1019" s="149"/>
      <c r="I1019" s="149"/>
      <c r="K1019" s="149"/>
      <c r="M1019" s="149"/>
      <c r="N1019" s="150"/>
      <c r="P1019" s="149"/>
    </row>
    <row r="1020" spans="7:16" x14ac:dyDescent="0.2">
      <c r="G1020" s="149"/>
      <c r="I1020" s="149"/>
      <c r="K1020" s="149"/>
      <c r="M1020" s="149"/>
      <c r="N1020" s="150"/>
      <c r="P1020" s="149"/>
    </row>
    <row r="1021" spans="7:16" x14ac:dyDescent="0.2">
      <c r="G1021" s="149"/>
      <c r="I1021" s="149"/>
      <c r="K1021" s="149"/>
      <c r="M1021" s="149"/>
      <c r="N1021" s="150"/>
      <c r="P1021" s="149"/>
    </row>
    <row r="1022" spans="7:16" x14ac:dyDescent="0.2">
      <c r="G1022" s="149"/>
      <c r="I1022" s="149"/>
      <c r="K1022" s="149"/>
      <c r="M1022" s="149"/>
      <c r="N1022" s="150"/>
      <c r="P1022" s="149"/>
    </row>
    <row r="1023" spans="7:16" x14ac:dyDescent="0.2">
      <c r="G1023" s="149"/>
      <c r="I1023" s="149"/>
      <c r="K1023" s="149"/>
      <c r="M1023" s="149"/>
      <c r="N1023" s="150"/>
      <c r="P1023" s="149"/>
    </row>
    <row r="1024" spans="7:16" x14ac:dyDescent="0.2">
      <c r="G1024" s="149"/>
      <c r="I1024" s="149"/>
      <c r="K1024" s="149"/>
      <c r="M1024" s="149"/>
      <c r="N1024" s="150"/>
      <c r="P1024" s="149"/>
    </row>
    <row r="1025" spans="7:16" x14ac:dyDescent="0.2">
      <c r="G1025" s="149"/>
      <c r="I1025" s="149"/>
      <c r="K1025" s="149"/>
      <c r="M1025" s="149"/>
      <c r="N1025" s="150"/>
      <c r="P1025" s="149"/>
    </row>
    <row r="1026" spans="7:16" x14ac:dyDescent="0.2">
      <c r="G1026" s="149"/>
      <c r="I1026" s="149"/>
      <c r="K1026" s="149"/>
      <c r="M1026" s="149"/>
      <c r="N1026" s="150"/>
      <c r="P1026" s="149"/>
    </row>
    <row r="1027" spans="7:16" x14ac:dyDescent="0.2">
      <c r="G1027" s="149"/>
      <c r="I1027" s="149"/>
      <c r="K1027" s="149"/>
      <c r="M1027" s="149"/>
      <c r="N1027" s="150"/>
      <c r="P1027" s="149"/>
    </row>
    <row r="1028" spans="7:16" x14ac:dyDescent="0.2">
      <c r="G1028" s="149"/>
      <c r="I1028" s="149"/>
      <c r="K1028" s="149"/>
      <c r="M1028" s="149"/>
      <c r="N1028" s="150"/>
      <c r="P1028" s="149"/>
    </row>
    <row r="1029" spans="7:16" x14ac:dyDescent="0.2">
      <c r="G1029" s="149"/>
      <c r="I1029" s="149"/>
      <c r="K1029" s="149"/>
      <c r="M1029" s="149"/>
      <c r="N1029" s="150"/>
      <c r="P1029" s="149"/>
    </row>
    <row r="1030" spans="7:16" x14ac:dyDescent="0.2">
      <c r="G1030" s="149"/>
      <c r="I1030" s="149"/>
      <c r="K1030" s="149"/>
      <c r="M1030" s="149"/>
      <c r="N1030" s="150"/>
      <c r="P1030" s="149"/>
    </row>
    <row r="1031" spans="7:16" x14ac:dyDescent="0.2">
      <c r="G1031" s="149"/>
      <c r="I1031" s="149"/>
      <c r="K1031" s="149"/>
      <c r="M1031" s="149"/>
      <c r="N1031" s="150"/>
      <c r="P1031" s="149"/>
    </row>
    <row r="1032" spans="7:16" x14ac:dyDescent="0.2">
      <c r="G1032" s="149"/>
      <c r="I1032" s="149"/>
      <c r="K1032" s="149"/>
      <c r="M1032" s="149"/>
      <c r="N1032" s="150"/>
      <c r="P1032" s="149"/>
    </row>
    <row r="1033" spans="7:16" x14ac:dyDescent="0.2">
      <c r="G1033" s="149"/>
      <c r="I1033" s="149"/>
      <c r="K1033" s="149"/>
      <c r="M1033" s="149"/>
      <c r="N1033" s="150"/>
      <c r="P1033" s="149"/>
    </row>
    <row r="1034" spans="7:16" x14ac:dyDescent="0.2">
      <c r="G1034" s="149"/>
      <c r="I1034" s="149"/>
      <c r="K1034" s="149"/>
      <c r="M1034" s="149"/>
      <c r="N1034" s="150"/>
      <c r="P1034" s="149"/>
    </row>
    <row r="1035" spans="7:16" x14ac:dyDescent="0.2">
      <c r="G1035" s="149"/>
      <c r="I1035" s="149"/>
      <c r="K1035" s="149"/>
      <c r="M1035" s="149"/>
      <c r="N1035" s="150"/>
      <c r="P1035" s="149"/>
    </row>
    <row r="1036" spans="7:16" x14ac:dyDescent="0.2">
      <c r="G1036" s="149"/>
      <c r="I1036" s="149"/>
      <c r="K1036" s="149"/>
      <c r="M1036" s="149"/>
      <c r="N1036" s="150"/>
      <c r="P1036" s="149"/>
    </row>
    <row r="1037" spans="7:16" x14ac:dyDescent="0.2">
      <c r="G1037" s="149"/>
      <c r="I1037" s="149"/>
      <c r="K1037" s="149"/>
      <c r="M1037" s="149"/>
      <c r="N1037" s="150"/>
      <c r="P1037" s="149"/>
    </row>
    <row r="1038" spans="7:16" x14ac:dyDescent="0.2">
      <c r="G1038" s="149"/>
      <c r="I1038" s="149"/>
      <c r="K1038" s="149"/>
      <c r="M1038" s="149"/>
      <c r="N1038" s="150"/>
      <c r="P1038" s="149"/>
    </row>
    <row r="1039" spans="7:16" x14ac:dyDescent="0.2">
      <c r="G1039" s="149"/>
      <c r="I1039" s="149"/>
      <c r="K1039" s="149"/>
      <c r="M1039" s="149"/>
      <c r="N1039" s="150"/>
      <c r="P1039" s="149"/>
    </row>
    <row r="1040" spans="7:16" x14ac:dyDescent="0.2">
      <c r="G1040" s="149"/>
      <c r="I1040" s="149"/>
      <c r="K1040" s="149"/>
      <c r="M1040" s="149"/>
      <c r="N1040" s="150"/>
      <c r="P1040" s="149"/>
    </row>
    <row r="1041" spans="7:16" x14ac:dyDescent="0.2">
      <c r="G1041" s="149"/>
      <c r="I1041" s="149"/>
      <c r="K1041" s="149"/>
      <c r="M1041" s="149"/>
      <c r="N1041" s="150"/>
      <c r="P1041" s="149"/>
    </row>
    <row r="1042" spans="7:16" x14ac:dyDescent="0.2">
      <c r="G1042" s="149"/>
      <c r="I1042" s="149"/>
      <c r="K1042" s="149"/>
      <c r="M1042" s="149"/>
      <c r="N1042" s="150"/>
      <c r="P1042" s="149"/>
    </row>
    <row r="1043" spans="7:16" x14ac:dyDescent="0.2">
      <c r="G1043" s="149"/>
      <c r="I1043" s="149"/>
      <c r="K1043" s="149"/>
      <c r="M1043" s="149"/>
      <c r="N1043" s="150"/>
      <c r="P1043" s="149"/>
    </row>
    <row r="1044" spans="7:16" x14ac:dyDescent="0.2">
      <c r="G1044" s="149"/>
      <c r="I1044" s="149"/>
      <c r="K1044" s="149"/>
      <c r="M1044" s="149"/>
      <c r="N1044" s="150"/>
      <c r="P1044" s="149"/>
    </row>
    <row r="1045" spans="7:16" x14ac:dyDescent="0.2">
      <c r="G1045" s="149"/>
      <c r="I1045" s="149"/>
      <c r="K1045" s="149"/>
      <c r="M1045" s="149"/>
      <c r="N1045" s="150"/>
      <c r="P1045" s="149"/>
    </row>
    <row r="1046" spans="7:16" x14ac:dyDescent="0.2">
      <c r="G1046" s="149"/>
      <c r="I1046" s="149"/>
      <c r="K1046" s="149"/>
      <c r="M1046" s="149"/>
      <c r="N1046" s="150"/>
      <c r="P1046" s="149"/>
    </row>
    <row r="1047" spans="7:16" x14ac:dyDescent="0.2">
      <c r="G1047" s="149"/>
      <c r="I1047" s="149"/>
      <c r="K1047" s="149"/>
      <c r="M1047" s="149"/>
      <c r="N1047" s="150"/>
      <c r="P1047" s="149"/>
    </row>
    <row r="1048" spans="7:16" x14ac:dyDescent="0.2">
      <c r="G1048" s="149"/>
      <c r="I1048" s="149"/>
      <c r="K1048" s="149"/>
      <c r="M1048" s="149"/>
      <c r="N1048" s="150"/>
      <c r="P1048" s="149"/>
    </row>
    <row r="1049" spans="7:16" x14ac:dyDescent="0.2">
      <c r="G1049" s="149"/>
      <c r="I1049" s="149"/>
      <c r="K1049" s="149"/>
      <c r="M1049" s="149"/>
      <c r="N1049" s="150"/>
      <c r="P1049" s="149"/>
    </row>
    <row r="1050" spans="7:16" x14ac:dyDescent="0.2">
      <c r="G1050" s="149"/>
      <c r="I1050" s="149"/>
      <c r="K1050" s="149"/>
      <c r="M1050" s="149"/>
      <c r="N1050" s="150"/>
      <c r="P1050" s="149"/>
    </row>
    <row r="1051" spans="7:16" x14ac:dyDescent="0.2">
      <c r="G1051" s="149"/>
      <c r="I1051" s="149"/>
      <c r="K1051" s="149"/>
      <c r="M1051" s="149"/>
      <c r="N1051" s="150"/>
      <c r="P1051" s="149"/>
    </row>
    <row r="1052" spans="7:16" x14ac:dyDescent="0.2">
      <c r="G1052" s="149"/>
      <c r="I1052" s="149"/>
      <c r="K1052" s="149"/>
      <c r="M1052" s="149"/>
      <c r="N1052" s="150"/>
      <c r="P1052" s="149"/>
    </row>
    <row r="1053" spans="7:16" x14ac:dyDescent="0.2">
      <c r="G1053" s="149"/>
      <c r="I1053" s="149"/>
      <c r="K1053" s="149"/>
      <c r="M1053" s="149"/>
      <c r="N1053" s="150"/>
      <c r="P1053" s="149"/>
    </row>
    <row r="1054" spans="7:16" x14ac:dyDescent="0.2">
      <c r="G1054" s="149"/>
      <c r="I1054" s="149"/>
      <c r="K1054" s="149"/>
      <c r="M1054" s="149"/>
      <c r="N1054" s="150"/>
      <c r="P1054" s="149"/>
    </row>
    <row r="1055" spans="7:16" x14ac:dyDescent="0.2">
      <c r="G1055" s="149"/>
      <c r="I1055" s="149"/>
      <c r="K1055" s="149"/>
      <c r="M1055" s="149"/>
      <c r="N1055" s="150"/>
      <c r="P1055" s="149"/>
    </row>
    <row r="1056" spans="7:16" x14ac:dyDescent="0.2">
      <c r="G1056" s="149"/>
      <c r="I1056" s="149"/>
      <c r="K1056" s="149"/>
      <c r="M1056" s="149"/>
      <c r="N1056" s="150"/>
      <c r="P1056" s="149"/>
    </row>
    <row r="1057" spans="7:16" x14ac:dyDescent="0.2">
      <c r="G1057" s="149"/>
      <c r="I1057" s="149"/>
      <c r="K1057" s="149"/>
      <c r="M1057" s="149"/>
      <c r="N1057" s="150"/>
      <c r="P1057" s="149"/>
    </row>
    <row r="1058" spans="7:16" x14ac:dyDescent="0.2">
      <c r="G1058" s="149"/>
      <c r="I1058" s="149"/>
      <c r="K1058" s="149"/>
      <c r="M1058" s="149"/>
      <c r="N1058" s="150"/>
      <c r="P1058" s="149"/>
    </row>
    <row r="1059" spans="7:16" x14ac:dyDescent="0.2">
      <c r="G1059" s="149"/>
      <c r="I1059" s="149"/>
      <c r="K1059" s="149"/>
      <c r="M1059" s="149"/>
      <c r="N1059" s="150"/>
      <c r="P1059" s="149"/>
    </row>
    <row r="1060" spans="7:16" x14ac:dyDescent="0.2">
      <c r="G1060" s="149"/>
      <c r="I1060" s="149"/>
      <c r="K1060" s="149"/>
      <c r="M1060" s="149"/>
      <c r="N1060" s="150"/>
      <c r="P1060" s="149"/>
    </row>
    <row r="1061" spans="7:16" x14ac:dyDescent="0.2">
      <c r="G1061" s="149"/>
      <c r="I1061" s="149"/>
      <c r="K1061" s="149"/>
      <c r="M1061" s="149"/>
      <c r="N1061" s="150"/>
      <c r="P1061" s="149"/>
    </row>
    <row r="1062" spans="7:16" x14ac:dyDescent="0.2">
      <c r="G1062" s="149"/>
      <c r="I1062" s="149"/>
      <c r="K1062" s="149"/>
      <c r="M1062" s="149"/>
      <c r="N1062" s="150"/>
      <c r="P1062" s="149"/>
    </row>
    <row r="1063" spans="7:16" x14ac:dyDescent="0.2">
      <c r="G1063" s="149"/>
      <c r="I1063" s="149"/>
      <c r="K1063" s="149"/>
      <c r="M1063" s="149"/>
      <c r="N1063" s="150"/>
      <c r="P1063" s="149"/>
    </row>
    <row r="1064" spans="7:16" x14ac:dyDescent="0.2">
      <c r="G1064" s="149"/>
      <c r="I1064" s="149"/>
      <c r="K1064" s="149"/>
      <c r="M1064" s="149"/>
      <c r="N1064" s="150"/>
      <c r="P1064" s="149"/>
    </row>
    <row r="1065" spans="7:16" x14ac:dyDescent="0.2">
      <c r="G1065" s="149"/>
      <c r="I1065" s="149"/>
      <c r="K1065" s="149"/>
      <c r="M1065" s="149"/>
      <c r="N1065" s="150"/>
      <c r="P1065" s="149"/>
    </row>
    <row r="1066" spans="7:16" x14ac:dyDescent="0.2">
      <c r="G1066" s="149"/>
      <c r="I1066" s="149"/>
      <c r="K1066" s="149"/>
      <c r="M1066" s="149"/>
      <c r="N1066" s="150"/>
      <c r="P1066" s="149"/>
    </row>
    <row r="1067" spans="7:16" x14ac:dyDescent="0.2">
      <c r="G1067" s="149"/>
      <c r="I1067" s="149"/>
      <c r="K1067" s="149"/>
      <c r="M1067" s="149"/>
      <c r="N1067" s="150"/>
      <c r="P1067" s="149"/>
    </row>
    <row r="1068" spans="7:16" x14ac:dyDescent="0.2">
      <c r="G1068" s="149"/>
      <c r="I1068" s="149"/>
      <c r="K1068" s="149"/>
      <c r="M1068" s="149"/>
      <c r="N1068" s="150"/>
      <c r="P1068" s="149"/>
    </row>
    <row r="1069" spans="7:16" x14ac:dyDescent="0.2">
      <c r="G1069" s="149"/>
      <c r="I1069" s="149"/>
      <c r="K1069" s="149"/>
      <c r="M1069" s="149"/>
      <c r="N1069" s="150"/>
      <c r="P1069" s="149"/>
    </row>
    <row r="1070" spans="7:16" x14ac:dyDescent="0.2">
      <c r="G1070" s="149"/>
      <c r="I1070" s="149"/>
      <c r="K1070" s="149"/>
      <c r="M1070" s="149"/>
      <c r="N1070" s="150"/>
      <c r="P1070" s="149"/>
    </row>
    <row r="1071" spans="7:16" x14ac:dyDescent="0.2">
      <c r="G1071" s="149"/>
      <c r="I1071" s="149"/>
      <c r="K1071" s="149"/>
      <c r="M1071" s="149"/>
      <c r="N1071" s="150"/>
      <c r="P1071" s="149"/>
    </row>
    <row r="1072" spans="7:16" x14ac:dyDescent="0.2">
      <c r="G1072" s="149"/>
      <c r="I1072" s="149"/>
      <c r="K1072" s="149"/>
      <c r="M1072" s="149"/>
      <c r="N1072" s="150"/>
      <c r="P1072" s="149"/>
    </row>
    <row r="1073" spans="7:16" x14ac:dyDescent="0.2">
      <c r="G1073" s="149"/>
      <c r="I1073" s="149"/>
      <c r="K1073" s="149"/>
      <c r="M1073" s="149"/>
      <c r="N1073" s="150"/>
      <c r="P1073" s="149"/>
    </row>
    <row r="1074" spans="7:16" x14ac:dyDescent="0.2">
      <c r="G1074" s="149"/>
      <c r="I1074" s="149"/>
      <c r="K1074" s="149"/>
      <c r="M1074" s="149"/>
      <c r="N1074" s="150"/>
      <c r="P1074" s="149"/>
    </row>
    <row r="1075" spans="7:16" x14ac:dyDescent="0.2">
      <c r="G1075" s="149"/>
      <c r="I1075" s="149"/>
      <c r="K1075" s="149"/>
      <c r="M1075" s="149"/>
      <c r="N1075" s="150"/>
      <c r="P1075" s="149"/>
    </row>
    <row r="1076" spans="7:16" x14ac:dyDescent="0.2">
      <c r="G1076" s="149"/>
      <c r="I1076" s="149"/>
      <c r="K1076" s="149"/>
      <c r="M1076" s="149"/>
      <c r="N1076" s="150"/>
      <c r="P1076" s="149"/>
    </row>
    <row r="1077" spans="7:16" x14ac:dyDescent="0.2">
      <c r="G1077" s="149"/>
      <c r="I1077" s="149"/>
      <c r="K1077" s="149"/>
      <c r="M1077" s="149"/>
      <c r="N1077" s="150"/>
      <c r="P1077" s="149"/>
    </row>
    <row r="1078" spans="7:16" x14ac:dyDescent="0.2">
      <c r="G1078" s="149"/>
      <c r="I1078" s="149"/>
      <c r="K1078" s="149"/>
      <c r="M1078" s="149"/>
      <c r="N1078" s="150"/>
      <c r="P1078" s="149"/>
    </row>
    <row r="1079" spans="7:16" x14ac:dyDescent="0.2">
      <c r="G1079" s="149"/>
      <c r="I1079" s="149"/>
      <c r="K1079" s="149"/>
      <c r="M1079" s="149"/>
      <c r="N1079" s="150"/>
      <c r="P1079" s="149"/>
    </row>
    <row r="1080" spans="7:16" x14ac:dyDescent="0.2">
      <c r="G1080" s="149"/>
      <c r="I1080" s="149"/>
      <c r="K1080" s="149"/>
      <c r="M1080" s="149"/>
      <c r="N1080" s="150"/>
      <c r="P1080" s="149"/>
    </row>
    <row r="1081" spans="7:16" x14ac:dyDescent="0.2">
      <c r="G1081" s="149"/>
      <c r="I1081" s="149"/>
      <c r="K1081" s="149"/>
      <c r="M1081" s="149"/>
      <c r="N1081" s="150"/>
      <c r="P1081" s="149"/>
    </row>
    <row r="1082" spans="7:16" x14ac:dyDescent="0.2">
      <c r="G1082" s="149"/>
      <c r="I1082" s="149"/>
      <c r="K1082" s="149"/>
      <c r="M1082" s="149"/>
      <c r="N1082" s="150"/>
      <c r="P1082" s="149"/>
    </row>
    <row r="1083" spans="7:16" x14ac:dyDescent="0.2">
      <c r="G1083" s="149"/>
      <c r="I1083" s="149"/>
      <c r="K1083" s="149"/>
      <c r="M1083" s="149"/>
      <c r="N1083" s="150"/>
      <c r="P1083" s="149"/>
    </row>
    <row r="1084" spans="7:16" x14ac:dyDescent="0.2">
      <c r="G1084" s="149"/>
      <c r="I1084" s="149"/>
      <c r="K1084" s="149"/>
      <c r="M1084" s="149"/>
      <c r="N1084" s="150"/>
      <c r="P1084" s="149"/>
    </row>
    <row r="1085" spans="7:16" x14ac:dyDescent="0.2">
      <c r="G1085" s="149"/>
      <c r="I1085" s="149"/>
      <c r="K1085" s="149"/>
      <c r="M1085" s="149"/>
      <c r="N1085" s="150"/>
      <c r="P1085" s="149"/>
    </row>
    <row r="1086" spans="7:16" x14ac:dyDescent="0.2">
      <c r="G1086" s="149"/>
      <c r="I1086" s="149"/>
      <c r="K1086" s="149"/>
      <c r="M1086" s="149"/>
      <c r="N1086" s="150"/>
      <c r="P1086" s="149"/>
    </row>
    <row r="1087" spans="7:16" x14ac:dyDescent="0.2">
      <c r="G1087" s="149"/>
      <c r="I1087" s="149"/>
      <c r="K1087" s="149"/>
      <c r="M1087" s="149"/>
      <c r="N1087" s="150"/>
      <c r="P1087" s="149"/>
    </row>
    <row r="1088" spans="7:16" x14ac:dyDescent="0.2">
      <c r="G1088" s="149"/>
      <c r="I1088" s="149"/>
      <c r="K1088" s="149"/>
      <c r="M1088" s="149"/>
      <c r="N1088" s="150"/>
      <c r="P1088" s="149"/>
    </row>
    <row r="1089" spans="7:16" x14ac:dyDescent="0.2">
      <c r="G1089" s="149"/>
      <c r="I1089" s="149"/>
      <c r="K1089" s="149"/>
      <c r="M1089" s="149"/>
      <c r="N1089" s="150"/>
      <c r="P1089" s="149"/>
    </row>
    <row r="1090" spans="7:16" x14ac:dyDescent="0.2">
      <c r="G1090" s="149"/>
      <c r="I1090" s="149"/>
      <c r="K1090" s="149"/>
      <c r="M1090" s="149"/>
      <c r="N1090" s="150"/>
      <c r="P1090" s="149"/>
    </row>
    <row r="1091" spans="7:16" x14ac:dyDescent="0.2">
      <c r="G1091" s="149"/>
      <c r="I1091" s="149"/>
      <c r="K1091" s="149"/>
      <c r="M1091" s="149"/>
      <c r="N1091" s="150"/>
      <c r="P1091" s="149"/>
    </row>
    <row r="1092" spans="7:16" x14ac:dyDescent="0.2">
      <c r="G1092" s="149"/>
      <c r="I1092" s="149"/>
      <c r="K1092" s="149"/>
      <c r="M1092" s="149"/>
      <c r="N1092" s="150"/>
      <c r="P1092" s="149"/>
    </row>
    <row r="1093" spans="7:16" x14ac:dyDescent="0.2">
      <c r="G1093" s="149"/>
      <c r="I1093" s="149"/>
      <c r="K1093" s="149"/>
      <c r="M1093" s="149"/>
      <c r="N1093" s="150"/>
      <c r="P1093" s="149"/>
    </row>
    <row r="1094" spans="7:16" x14ac:dyDescent="0.2">
      <c r="G1094" s="149"/>
      <c r="I1094" s="149"/>
      <c r="K1094" s="149"/>
      <c r="M1094" s="149"/>
      <c r="N1094" s="150"/>
      <c r="P1094" s="149"/>
    </row>
    <row r="1095" spans="7:16" x14ac:dyDescent="0.2">
      <c r="G1095" s="149"/>
      <c r="I1095" s="149"/>
      <c r="K1095" s="149"/>
      <c r="M1095" s="149"/>
      <c r="N1095" s="150"/>
      <c r="P1095" s="149"/>
    </row>
    <row r="1096" spans="7:16" x14ac:dyDescent="0.2">
      <c r="G1096" s="149"/>
      <c r="I1096" s="149"/>
      <c r="K1096" s="149"/>
      <c r="M1096" s="149"/>
      <c r="N1096" s="150"/>
      <c r="P1096" s="149"/>
    </row>
    <row r="1097" spans="7:16" x14ac:dyDescent="0.2">
      <c r="G1097" s="149"/>
      <c r="I1097" s="149"/>
      <c r="K1097" s="149"/>
      <c r="M1097" s="149"/>
      <c r="N1097" s="150"/>
      <c r="P1097" s="149"/>
    </row>
    <row r="1098" spans="7:16" x14ac:dyDescent="0.2">
      <c r="G1098" s="149"/>
      <c r="I1098" s="149"/>
      <c r="K1098" s="149"/>
      <c r="M1098" s="149"/>
      <c r="N1098" s="150"/>
      <c r="P1098" s="149"/>
    </row>
    <row r="1099" spans="7:16" x14ac:dyDescent="0.2">
      <c r="G1099" s="149"/>
      <c r="I1099" s="149"/>
      <c r="K1099" s="149"/>
      <c r="M1099" s="149"/>
      <c r="N1099" s="150"/>
      <c r="P1099" s="149"/>
    </row>
    <row r="1100" spans="7:16" x14ac:dyDescent="0.2">
      <c r="G1100" s="149"/>
      <c r="I1100" s="149"/>
      <c r="K1100" s="149"/>
      <c r="M1100" s="149"/>
      <c r="N1100" s="150"/>
      <c r="P1100" s="149"/>
    </row>
    <row r="1101" spans="7:16" x14ac:dyDescent="0.2">
      <c r="G1101" s="149"/>
      <c r="I1101" s="149"/>
      <c r="K1101" s="149"/>
      <c r="M1101" s="149"/>
      <c r="N1101" s="150"/>
      <c r="P1101" s="149"/>
    </row>
    <row r="1102" spans="7:16" x14ac:dyDescent="0.2">
      <c r="G1102" s="149"/>
      <c r="I1102" s="149"/>
      <c r="K1102" s="149"/>
      <c r="M1102" s="149"/>
      <c r="N1102" s="150"/>
      <c r="P1102" s="149"/>
    </row>
    <row r="1103" spans="7:16" x14ac:dyDescent="0.2">
      <c r="G1103" s="149"/>
      <c r="I1103" s="149"/>
      <c r="K1103" s="149"/>
      <c r="M1103" s="149"/>
      <c r="N1103" s="150"/>
      <c r="P1103" s="149"/>
    </row>
    <row r="1104" spans="7:16" x14ac:dyDescent="0.2">
      <c r="G1104" s="149"/>
      <c r="I1104" s="149"/>
      <c r="K1104" s="149"/>
      <c r="M1104" s="149"/>
      <c r="N1104" s="150"/>
      <c r="P1104" s="149"/>
    </row>
    <row r="1105" spans="7:16" x14ac:dyDescent="0.2">
      <c r="G1105" s="149"/>
      <c r="I1105" s="149"/>
      <c r="K1105" s="149"/>
      <c r="M1105" s="149"/>
      <c r="N1105" s="150"/>
      <c r="P1105" s="149"/>
    </row>
    <row r="1106" spans="7:16" x14ac:dyDescent="0.2">
      <c r="G1106" s="149"/>
      <c r="I1106" s="149"/>
      <c r="K1106" s="149"/>
      <c r="M1106" s="149"/>
      <c r="N1106" s="150"/>
      <c r="P1106" s="149"/>
    </row>
    <row r="1107" spans="7:16" x14ac:dyDescent="0.2">
      <c r="G1107" s="149"/>
      <c r="I1107" s="149"/>
      <c r="K1107" s="149"/>
      <c r="M1107" s="149"/>
      <c r="N1107" s="150"/>
      <c r="P1107" s="149"/>
    </row>
    <row r="1108" spans="7:16" x14ac:dyDescent="0.2">
      <c r="G1108" s="149"/>
      <c r="I1108" s="149"/>
      <c r="K1108" s="149"/>
      <c r="M1108" s="149"/>
      <c r="N1108" s="150"/>
      <c r="P1108" s="149"/>
    </row>
    <row r="1109" spans="7:16" x14ac:dyDescent="0.2">
      <c r="G1109" s="149"/>
      <c r="I1109" s="149"/>
      <c r="K1109" s="149"/>
      <c r="M1109" s="149"/>
      <c r="N1109" s="150"/>
      <c r="P1109" s="149"/>
    </row>
    <row r="1110" spans="7:16" x14ac:dyDescent="0.2">
      <c r="G1110" s="149"/>
      <c r="I1110" s="149"/>
      <c r="K1110" s="149"/>
      <c r="M1110" s="149"/>
      <c r="N1110" s="150"/>
      <c r="P1110" s="149"/>
    </row>
    <row r="1111" spans="7:16" x14ac:dyDescent="0.2">
      <c r="G1111" s="149"/>
      <c r="I1111" s="149"/>
      <c r="K1111" s="149"/>
      <c r="M1111" s="149"/>
      <c r="N1111" s="150"/>
      <c r="P1111" s="149"/>
    </row>
    <row r="1112" spans="7:16" x14ac:dyDescent="0.2">
      <c r="G1112" s="149"/>
      <c r="I1112" s="149"/>
      <c r="K1112" s="149"/>
      <c r="M1112" s="149"/>
      <c r="N1112" s="150"/>
      <c r="P1112" s="149"/>
    </row>
    <row r="1113" spans="7:16" x14ac:dyDescent="0.2">
      <c r="G1113" s="149"/>
      <c r="I1113" s="149"/>
      <c r="K1113" s="149"/>
      <c r="M1113" s="149"/>
      <c r="N1113" s="150"/>
      <c r="P1113" s="149"/>
    </row>
    <row r="1114" spans="7:16" x14ac:dyDescent="0.2">
      <c r="G1114" s="149"/>
      <c r="I1114" s="149"/>
      <c r="K1114" s="149"/>
      <c r="M1114" s="149"/>
      <c r="N1114" s="150"/>
      <c r="P1114" s="149"/>
    </row>
    <row r="1115" spans="7:16" x14ac:dyDescent="0.2">
      <c r="G1115" s="149"/>
      <c r="I1115" s="149"/>
      <c r="K1115" s="149"/>
      <c r="M1115" s="149"/>
      <c r="N1115" s="150"/>
      <c r="P1115" s="149"/>
    </row>
    <row r="1116" spans="7:16" x14ac:dyDescent="0.2">
      <c r="G1116" s="149"/>
      <c r="I1116" s="149"/>
      <c r="K1116" s="149"/>
      <c r="M1116" s="149"/>
      <c r="N1116" s="150"/>
      <c r="P1116" s="149"/>
    </row>
    <row r="1117" spans="7:16" x14ac:dyDescent="0.2">
      <c r="G1117" s="149"/>
      <c r="I1117" s="149"/>
      <c r="K1117" s="149"/>
      <c r="M1117" s="149"/>
      <c r="N1117" s="150"/>
      <c r="P1117" s="149"/>
    </row>
    <row r="1118" spans="7:16" x14ac:dyDescent="0.2">
      <c r="G1118" s="149"/>
      <c r="I1118" s="149"/>
      <c r="K1118" s="149"/>
      <c r="M1118" s="149"/>
      <c r="N1118" s="150"/>
      <c r="P1118" s="149"/>
    </row>
    <row r="1119" spans="7:16" x14ac:dyDescent="0.2">
      <c r="G1119" s="149"/>
      <c r="I1119" s="149"/>
      <c r="K1119" s="149"/>
      <c r="M1119" s="149"/>
      <c r="N1119" s="150"/>
      <c r="P1119" s="149"/>
    </row>
    <row r="1120" spans="7:16" x14ac:dyDescent="0.2">
      <c r="G1120" s="149"/>
      <c r="I1120" s="149"/>
      <c r="K1120" s="149"/>
      <c r="M1120" s="149"/>
      <c r="N1120" s="150"/>
      <c r="P1120" s="149"/>
    </row>
    <row r="1121" spans="7:16" x14ac:dyDescent="0.2">
      <c r="G1121" s="149"/>
      <c r="I1121" s="149"/>
      <c r="K1121" s="149"/>
      <c r="M1121" s="149"/>
      <c r="N1121" s="150"/>
      <c r="P1121" s="149"/>
    </row>
    <row r="1122" spans="7:16" x14ac:dyDescent="0.2">
      <c r="G1122" s="149"/>
      <c r="I1122" s="149"/>
      <c r="K1122" s="149"/>
      <c r="M1122" s="149"/>
      <c r="N1122" s="150"/>
      <c r="P1122" s="149"/>
    </row>
    <row r="1123" spans="7:16" x14ac:dyDescent="0.2">
      <c r="G1123" s="149"/>
      <c r="I1123" s="149"/>
      <c r="K1123" s="149"/>
      <c r="M1123" s="149"/>
      <c r="N1123" s="150"/>
      <c r="P1123" s="149"/>
    </row>
    <row r="1124" spans="7:16" x14ac:dyDescent="0.2">
      <c r="G1124" s="149"/>
      <c r="I1124" s="149"/>
      <c r="K1124" s="149"/>
      <c r="M1124" s="149"/>
      <c r="N1124" s="150"/>
      <c r="P1124" s="149"/>
    </row>
    <row r="1125" spans="7:16" x14ac:dyDescent="0.2">
      <c r="G1125" s="149"/>
      <c r="I1125" s="149"/>
      <c r="K1125" s="149"/>
      <c r="M1125" s="149"/>
      <c r="N1125" s="150"/>
      <c r="P1125" s="149"/>
    </row>
    <row r="1126" spans="7:16" x14ac:dyDescent="0.2">
      <c r="G1126" s="149"/>
      <c r="I1126" s="149"/>
      <c r="K1126" s="149"/>
      <c r="M1126" s="149"/>
      <c r="N1126" s="150"/>
      <c r="P1126" s="149"/>
    </row>
    <row r="1127" spans="7:16" x14ac:dyDescent="0.2">
      <c r="G1127" s="149"/>
      <c r="I1127" s="149"/>
      <c r="K1127" s="149"/>
      <c r="M1127" s="149"/>
      <c r="N1127" s="150"/>
      <c r="P1127" s="149"/>
    </row>
    <row r="1128" spans="7:16" x14ac:dyDescent="0.2">
      <c r="G1128" s="149"/>
      <c r="I1128" s="149"/>
      <c r="K1128" s="149"/>
      <c r="M1128" s="149"/>
      <c r="N1128" s="150"/>
      <c r="P1128" s="149"/>
    </row>
    <row r="1129" spans="7:16" x14ac:dyDescent="0.2">
      <c r="G1129" s="149"/>
      <c r="I1129" s="149"/>
      <c r="K1129" s="149"/>
      <c r="M1129" s="149"/>
      <c r="N1129" s="150"/>
      <c r="P1129" s="149"/>
    </row>
    <row r="1130" spans="7:16" x14ac:dyDescent="0.2">
      <c r="G1130" s="149"/>
      <c r="I1130" s="149"/>
      <c r="K1130" s="149"/>
      <c r="M1130" s="149"/>
      <c r="N1130" s="150"/>
      <c r="P1130" s="149"/>
    </row>
    <row r="1131" spans="7:16" x14ac:dyDescent="0.2">
      <c r="G1131" s="149"/>
      <c r="I1131" s="149"/>
      <c r="K1131" s="149"/>
      <c r="M1131" s="149"/>
      <c r="N1131" s="150"/>
      <c r="P1131" s="149"/>
    </row>
    <row r="1132" spans="7:16" x14ac:dyDescent="0.2">
      <c r="G1132" s="149"/>
      <c r="I1132" s="149"/>
      <c r="K1132" s="149"/>
      <c r="M1132" s="149"/>
      <c r="N1132" s="150"/>
      <c r="P1132" s="149"/>
    </row>
    <row r="1133" spans="7:16" x14ac:dyDescent="0.2">
      <c r="G1133" s="149"/>
      <c r="I1133" s="149"/>
      <c r="K1133" s="149"/>
      <c r="M1133" s="149"/>
      <c r="N1133" s="150"/>
      <c r="P1133" s="149"/>
    </row>
    <row r="1134" spans="7:16" x14ac:dyDescent="0.2">
      <c r="G1134" s="149"/>
      <c r="I1134" s="149"/>
      <c r="K1134" s="149"/>
      <c r="M1134" s="149"/>
      <c r="N1134" s="150"/>
      <c r="P1134" s="149"/>
    </row>
    <row r="1135" spans="7:16" x14ac:dyDescent="0.2">
      <c r="G1135" s="149"/>
      <c r="I1135" s="149"/>
      <c r="K1135" s="149"/>
      <c r="M1135" s="149"/>
      <c r="N1135" s="150"/>
      <c r="P1135" s="149"/>
    </row>
    <row r="1136" spans="7:16" x14ac:dyDescent="0.2">
      <c r="G1136" s="149"/>
      <c r="I1136" s="149"/>
      <c r="K1136" s="149"/>
      <c r="M1136" s="149"/>
      <c r="N1136" s="150"/>
      <c r="P1136" s="149"/>
    </row>
    <row r="1137" spans="7:16" x14ac:dyDescent="0.2">
      <c r="G1137" s="149"/>
      <c r="I1137" s="149"/>
      <c r="K1137" s="149"/>
      <c r="M1137" s="149"/>
      <c r="N1137" s="150"/>
      <c r="P1137" s="149"/>
    </row>
    <row r="1138" spans="7:16" x14ac:dyDescent="0.2">
      <c r="G1138" s="149"/>
      <c r="I1138" s="149"/>
      <c r="K1138" s="149"/>
      <c r="M1138" s="149"/>
      <c r="N1138" s="150"/>
      <c r="P1138" s="149"/>
    </row>
    <row r="1139" spans="7:16" x14ac:dyDescent="0.2">
      <c r="G1139" s="149"/>
      <c r="I1139" s="149"/>
      <c r="K1139" s="149"/>
      <c r="M1139" s="149"/>
      <c r="N1139" s="150"/>
      <c r="P1139" s="149"/>
    </row>
    <row r="1140" spans="7:16" x14ac:dyDescent="0.2">
      <c r="G1140" s="149"/>
      <c r="I1140" s="149"/>
      <c r="K1140" s="149"/>
      <c r="M1140" s="149"/>
      <c r="N1140" s="150"/>
      <c r="P1140" s="149"/>
    </row>
    <row r="1141" spans="7:16" x14ac:dyDescent="0.2">
      <c r="G1141" s="149"/>
      <c r="I1141" s="149"/>
      <c r="K1141" s="149"/>
      <c r="M1141" s="149"/>
      <c r="N1141" s="150"/>
      <c r="P1141" s="149"/>
    </row>
    <row r="1142" spans="7:16" x14ac:dyDescent="0.2">
      <c r="G1142" s="149"/>
      <c r="I1142" s="149"/>
      <c r="K1142" s="149"/>
      <c r="M1142" s="149"/>
      <c r="N1142" s="150"/>
      <c r="P1142" s="149"/>
    </row>
    <row r="1143" spans="7:16" x14ac:dyDescent="0.2">
      <c r="G1143" s="149"/>
      <c r="I1143" s="149"/>
      <c r="K1143" s="149"/>
      <c r="M1143" s="149"/>
      <c r="N1143" s="150"/>
      <c r="P1143" s="149"/>
    </row>
    <row r="1144" spans="7:16" x14ac:dyDescent="0.2">
      <c r="G1144" s="149"/>
      <c r="I1144" s="149"/>
      <c r="K1144" s="149"/>
      <c r="M1144" s="149"/>
      <c r="N1144" s="150"/>
      <c r="P1144" s="149"/>
    </row>
    <row r="1145" spans="7:16" x14ac:dyDescent="0.2">
      <c r="G1145" s="149"/>
      <c r="I1145" s="149"/>
      <c r="K1145" s="149"/>
      <c r="M1145" s="149"/>
      <c r="N1145" s="150"/>
      <c r="P1145" s="149"/>
    </row>
    <row r="1146" spans="7:16" x14ac:dyDescent="0.2">
      <c r="G1146" s="149"/>
      <c r="I1146" s="149"/>
      <c r="K1146" s="149"/>
      <c r="M1146" s="149"/>
      <c r="N1146" s="150"/>
      <c r="P1146" s="149"/>
    </row>
    <row r="1147" spans="7:16" x14ac:dyDescent="0.2">
      <c r="G1147" s="149"/>
      <c r="I1147" s="149"/>
      <c r="K1147" s="149"/>
      <c r="M1147" s="149"/>
      <c r="N1147" s="150"/>
      <c r="P1147" s="149"/>
    </row>
    <row r="1148" spans="7:16" x14ac:dyDescent="0.2">
      <c r="G1148" s="149"/>
      <c r="I1148" s="149"/>
      <c r="K1148" s="149"/>
      <c r="M1148" s="149"/>
      <c r="N1148" s="150"/>
      <c r="P1148" s="149"/>
    </row>
    <row r="1149" spans="7:16" x14ac:dyDescent="0.2">
      <c r="G1149" s="149"/>
      <c r="I1149" s="149"/>
      <c r="K1149" s="149"/>
      <c r="M1149" s="149"/>
      <c r="N1149" s="150"/>
      <c r="P1149" s="149"/>
    </row>
    <row r="1150" spans="7:16" x14ac:dyDescent="0.2">
      <c r="G1150" s="149"/>
      <c r="I1150" s="149"/>
      <c r="K1150" s="149"/>
      <c r="M1150" s="149"/>
      <c r="N1150" s="150"/>
      <c r="P1150" s="149"/>
    </row>
    <row r="1151" spans="7:16" x14ac:dyDescent="0.2">
      <c r="G1151" s="149"/>
      <c r="I1151" s="149"/>
      <c r="K1151" s="149"/>
      <c r="M1151" s="149"/>
      <c r="N1151" s="150"/>
      <c r="P1151" s="149"/>
    </row>
    <row r="1152" spans="7:16" x14ac:dyDescent="0.2">
      <c r="G1152" s="149"/>
      <c r="I1152" s="149"/>
      <c r="K1152" s="149"/>
      <c r="M1152" s="149"/>
      <c r="N1152" s="150"/>
      <c r="P1152" s="149"/>
    </row>
    <row r="1153" spans="7:16" x14ac:dyDescent="0.2">
      <c r="G1153" s="149"/>
      <c r="I1153" s="149"/>
      <c r="K1153" s="149"/>
      <c r="M1153" s="149"/>
      <c r="N1153" s="150"/>
      <c r="P1153" s="149"/>
    </row>
    <row r="1154" spans="7:16" x14ac:dyDescent="0.2">
      <c r="G1154" s="149"/>
      <c r="I1154" s="149"/>
      <c r="K1154" s="149"/>
      <c r="M1154" s="149"/>
      <c r="N1154" s="150"/>
      <c r="P1154" s="149"/>
    </row>
    <row r="1155" spans="7:16" x14ac:dyDescent="0.2">
      <c r="G1155" s="149"/>
      <c r="I1155" s="149"/>
      <c r="K1155" s="149"/>
      <c r="M1155" s="149"/>
      <c r="N1155" s="150"/>
      <c r="P1155" s="149"/>
    </row>
    <row r="1156" spans="7:16" x14ac:dyDescent="0.2">
      <c r="G1156" s="149"/>
      <c r="I1156" s="149"/>
      <c r="K1156" s="149"/>
      <c r="M1156" s="149"/>
      <c r="N1156" s="150"/>
      <c r="P1156" s="149"/>
    </row>
    <row r="1157" spans="7:16" x14ac:dyDescent="0.2">
      <c r="G1157" s="149"/>
      <c r="I1157" s="149"/>
      <c r="K1157" s="149"/>
      <c r="M1157" s="149"/>
      <c r="N1157" s="150"/>
      <c r="P1157" s="149"/>
    </row>
    <row r="1158" spans="7:16" x14ac:dyDescent="0.2">
      <c r="G1158" s="149"/>
      <c r="I1158" s="149"/>
      <c r="K1158" s="149"/>
      <c r="M1158" s="149"/>
      <c r="N1158" s="150"/>
      <c r="P1158" s="149"/>
    </row>
    <row r="1159" spans="7:16" x14ac:dyDescent="0.2">
      <c r="G1159" s="149"/>
      <c r="I1159" s="149"/>
      <c r="K1159" s="149"/>
      <c r="M1159" s="149"/>
      <c r="N1159" s="150"/>
      <c r="P1159" s="149"/>
    </row>
    <row r="1160" spans="7:16" x14ac:dyDescent="0.2">
      <c r="G1160" s="149"/>
      <c r="I1160" s="149"/>
      <c r="K1160" s="149"/>
      <c r="M1160" s="149"/>
      <c r="N1160" s="150"/>
      <c r="P1160" s="149"/>
    </row>
    <row r="1161" spans="7:16" x14ac:dyDescent="0.2">
      <c r="G1161" s="149"/>
      <c r="I1161" s="149"/>
      <c r="K1161" s="149"/>
      <c r="M1161" s="149"/>
      <c r="N1161" s="150"/>
      <c r="P1161" s="149"/>
    </row>
    <row r="1162" spans="7:16" x14ac:dyDescent="0.2">
      <c r="G1162" s="149"/>
      <c r="I1162" s="149"/>
      <c r="K1162" s="149"/>
      <c r="M1162" s="149"/>
      <c r="N1162" s="150"/>
      <c r="P1162" s="149"/>
    </row>
    <row r="1163" spans="7:16" x14ac:dyDescent="0.2">
      <c r="G1163" s="149"/>
      <c r="I1163" s="149"/>
      <c r="K1163" s="149"/>
      <c r="M1163" s="149"/>
      <c r="N1163" s="150"/>
      <c r="P1163" s="149"/>
    </row>
    <row r="1164" spans="7:16" x14ac:dyDescent="0.2">
      <c r="G1164" s="149"/>
      <c r="I1164" s="149"/>
      <c r="K1164" s="149"/>
      <c r="M1164" s="149"/>
      <c r="N1164" s="150"/>
      <c r="P1164" s="149"/>
    </row>
    <row r="1165" spans="7:16" x14ac:dyDescent="0.2">
      <c r="G1165" s="149"/>
      <c r="I1165" s="149"/>
      <c r="K1165" s="149"/>
      <c r="M1165" s="149"/>
      <c r="N1165" s="150"/>
      <c r="P1165" s="149"/>
    </row>
    <row r="1166" spans="7:16" x14ac:dyDescent="0.2">
      <c r="G1166" s="149"/>
      <c r="I1166" s="149"/>
      <c r="K1166" s="149"/>
      <c r="M1166" s="149"/>
      <c r="N1166" s="150"/>
      <c r="P1166" s="149"/>
    </row>
    <row r="1167" spans="7:16" x14ac:dyDescent="0.2">
      <c r="G1167" s="149"/>
      <c r="I1167" s="149"/>
      <c r="K1167" s="149"/>
      <c r="M1167" s="149"/>
      <c r="N1167" s="150"/>
      <c r="P1167" s="149"/>
    </row>
    <row r="1168" spans="7:16" x14ac:dyDescent="0.2">
      <c r="G1168" s="149"/>
      <c r="I1168" s="149"/>
      <c r="K1168" s="149"/>
      <c r="M1168" s="149"/>
      <c r="N1168" s="150"/>
      <c r="P1168" s="149"/>
    </row>
    <row r="1169" spans="7:16" x14ac:dyDescent="0.2">
      <c r="G1169" s="149"/>
      <c r="I1169" s="149"/>
      <c r="K1169" s="149"/>
      <c r="M1169" s="149"/>
      <c r="N1169" s="150"/>
      <c r="P1169" s="149"/>
    </row>
    <row r="1170" spans="7:16" x14ac:dyDescent="0.2">
      <c r="G1170" s="149"/>
      <c r="I1170" s="149"/>
      <c r="K1170" s="149"/>
      <c r="M1170" s="149"/>
      <c r="N1170" s="150"/>
      <c r="P1170" s="149"/>
    </row>
    <row r="1171" spans="7:16" x14ac:dyDescent="0.2">
      <c r="G1171" s="149"/>
      <c r="I1171" s="149"/>
      <c r="K1171" s="149"/>
      <c r="M1171" s="149"/>
      <c r="N1171" s="150"/>
      <c r="P1171" s="149"/>
    </row>
    <row r="1172" spans="7:16" x14ac:dyDescent="0.2">
      <c r="G1172" s="149"/>
      <c r="I1172" s="149"/>
      <c r="K1172" s="149"/>
      <c r="M1172" s="149"/>
      <c r="N1172" s="150"/>
      <c r="P1172" s="149"/>
    </row>
    <row r="1173" spans="7:16" x14ac:dyDescent="0.2">
      <c r="G1173" s="149"/>
      <c r="I1173" s="149"/>
      <c r="K1173" s="149"/>
      <c r="M1173" s="149"/>
      <c r="N1173" s="150"/>
      <c r="P1173" s="149"/>
    </row>
    <row r="1174" spans="7:16" x14ac:dyDescent="0.2">
      <c r="G1174" s="149"/>
      <c r="I1174" s="149"/>
      <c r="K1174" s="149"/>
      <c r="M1174" s="149"/>
      <c r="N1174" s="150"/>
      <c r="P1174" s="149"/>
    </row>
    <row r="1175" spans="7:16" x14ac:dyDescent="0.2">
      <c r="G1175" s="149"/>
      <c r="I1175" s="149"/>
      <c r="K1175" s="149"/>
      <c r="M1175" s="149"/>
      <c r="N1175" s="150"/>
      <c r="P1175" s="149"/>
    </row>
    <row r="1176" spans="7:16" x14ac:dyDescent="0.2">
      <c r="G1176" s="149"/>
      <c r="I1176" s="149"/>
      <c r="K1176" s="149"/>
      <c r="M1176" s="149"/>
      <c r="N1176" s="150"/>
      <c r="P1176" s="149"/>
    </row>
    <row r="1177" spans="7:16" x14ac:dyDescent="0.2">
      <c r="G1177" s="149"/>
      <c r="I1177" s="149"/>
      <c r="K1177" s="149"/>
      <c r="M1177" s="149"/>
      <c r="N1177" s="150"/>
      <c r="P1177" s="149"/>
    </row>
    <row r="1178" spans="7:16" x14ac:dyDescent="0.2">
      <c r="G1178" s="149"/>
      <c r="I1178" s="149"/>
      <c r="K1178" s="149"/>
      <c r="M1178" s="149"/>
      <c r="N1178" s="150"/>
      <c r="P1178" s="149"/>
    </row>
    <row r="1179" spans="7:16" x14ac:dyDescent="0.2">
      <c r="G1179" s="149"/>
      <c r="I1179" s="149"/>
      <c r="K1179" s="149"/>
      <c r="M1179" s="149"/>
      <c r="N1179" s="150"/>
      <c r="P1179" s="149"/>
    </row>
    <row r="1180" spans="7:16" x14ac:dyDescent="0.2">
      <c r="G1180" s="149"/>
      <c r="I1180" s="149"/>
      <c r="K1180" s="149"/>
      <c r="M1180" s="149"/>
      <c r="N1180" s="150"/>
      <c r="P1180" s="149"/>
    </row>
    <row r="1181" spans="7:16" x14ac:dyDescent="0.2">
      <c r="G1181" s="149"/>
      <c r="I1181" s="149"/>
      <c r="K1181" s="149"/>
      <c r="M1181" s="149"/>
      <c r="N1181" s="150"/>
      <c r="P1181" s="149"/>
    </row>
    <row r="1182" spans="7:16" x14ac:dyDescent="0.2">
      <c r="G1182" s="149"/>
      <c r="I1182" s="149"/>
      <c r="K1182" s="149"/>
      <c r="M1182" s="149"/>
      <c r="N1182" s="150"/>
      <c r="P1182" s="149"/>
    </row>
    <row r="1183" spans="7:16" x14ac:dyDescent="0.2">
      <c r="G1183" s="149"/>
      <c r="I1183" s="149"/>
      <c r="K1183" s="149"/>
      <c r="M1183" s="149"/>
      <c r="N1183" s="150"/>
      <c r="P1183" s="149"/>
    </row>
    <row r="1184" spans="7:16" x14ac:dyDescent="0.2">
      <c r="G1184" s="149"/>
      <c r="I1184" s="149"/>
      <c r="K1184" s="149"/>
      <c r="M1184" s="149"/>
      <c r="N1184" s="150"/>
      <c r="P1184" s="149"/>
    </row>
    <row r="1185" spans="7:16" x14ac:dyDescent="0.2">
      <c r="G1185" s="149"/>
      <c r="I1185" s="149"/>
      <c r="K1185" s="149"/>
      <c r="M1185" s="149"/>
      <c r="N1185" s="150"/>
      <c r="P1185" s="149"/>
    </row>
    <row r="1186" spans="7:16" x14ac:dyDescent="0.2">
      <c r="G1186" s="149"/>
      <c r="I1186" s="149"/>
      <c r="K1186" s="149"/>
      <c r="M1186" s="149"/>
      <c r="N1186" s="150"/>
      <c r="P1186" s="149"/>
    </row>
    <row r="1187" spans="7:16" x14ac:dyDescent="0.2">
      <c r="G1187" s="149"/>
      <c r="I1187" s="149"/>
      <c r="K1187" s="149"/>
      <c r="M1187" s="149"/>
      <c r="N1187" s="150"/>
      <c r="P1187" s="149"/>
    </row>
    <row r="1188" spans="7:16" x14ac:dyDescent="0.2">
      <c r="G1188" s="149"/>
      <c r="I1188" s="149"/>
      <c r="K1188" s="149"/>
      <c r="M1188" s="149"/>
      <c r="N1188" s="150"/>
      <c r="P1188" s="149"/>
    </row>
    <row r="1189" spans="7:16" x14ac:dyDescent="0.2">
      <c r="G1189" s="149"/>
      <c r="I1189" s="149"/>
      <c r="K1189" s="149"/>
      <c r="M1189" s="149"/>
      <c r="N1189" s="150"/>
      <c r="P1189" s="149"/>
    </row>
    <row r="1190" spans="7:16" x14ac:dyDescent="0.2">
      <c r="G1190" s="149"/>
      <c r="I1190" s="149"/>
      <c r="K1190" s="149"/>
      <c r="M1190" s="149"/>
      <c r="N1190" s="150"/>
      <c r="P1190" s="149"/>
    </row>
    <row r="1191" spans="7:16" x14ac:dyDescent="0.2">
      <c r="G1191" s="149"/>
      <c r="I1191" s="149"/>
      <c r="K1191" s="149"/>
      <c r="M1191" s="149"/>
      <c r="N1191" s="150"/>
      <c r="P1191" s="149"/>
    </row>
    <row r="1192" spans="7:16" x14ac:dyDescent="0.2">
      <c r="G1192" s="149"/>
      <c r="I1192" s="149"/>
      <c r="K1192" s="149"/>
      <c r="M1192" s="149"/>
      <c r="N1192" s="150"/>
      <c r="P1192" s="149"/>
    </row>
    <row r="1193" spans="7:16" x14ac:dyDescent="0.2">
      <c r="G1193" s="149"/>
      <c r="I1193" s="149"/>
      <c r="K1193" s="149"/>
      <c r="M1193" s="149"/>
      <c r="N1193" s="150"/>
      <c r="P1193" s="149"/>
    </row>
    <row r="1194" spans="7:16" x14ac:dyDescent="0.2">
      <c r="G1194" s="149"/>
      <c r="I1194" s="149"/>
      <c r="K1194" s="149"/>
      <c r="M1194" s="149"/>
      <c r="N1194" s="150"/>
      <c r="P1194" s="149"/>
    </row>
    <row r="1195" spans="7:16" x14ac:dyDescent="0.2">
      <c r="G1195" s="149"/>
      <c r="I1195" s="149"/>
      <c r="K1195" s="149"/>
      <c r="M1195" s="149"/>
      <c r="N1195" s="150"/>
      <c r="P1195" s="149"/>
    </row>
    <row r="1196" spans="7:16" x14ac:dyDescent="0.2">
      <c r="G1196" s="149"/>
      <c r="I1196" s="149"/>
      <c r="K1196" s="149"/>
      <c r="M1196" s="149"/>
      <c r="N1196" s="150"/>
      <c r="P1196" s="149"/>
    </row>
    <row r="1197" spans="7:16" x14ac:dyDescent="0.2">
      <c r="G1197" s="149"/>
      <c r="I1197" s="149"/>
      <c r="K1197" s="149"/>
      <c r="M1197" s="149"/>
      <c r="N1197" s="150"/>
      <c r="P1197" s="149"/>
    </row>
    <row r="1198" spans="7:16" x14ac:dyDescent="0.2">
      <c r="G1198" s="149"/>
      <c r="I1198" s="149"/>
      <c r="K1198" s="149"/>
      <c r="M1198" s="149"/>
      <c r="N1198" s="150"/>
      <c r="P1198" s="149"/>
    </row>
    <row r="1199" spans="7:16" x14ac:dyDescent="0.2">
      <c r="G1199" s="149"/>
      <c r="I1199" s="149"/>
      <c r="K1199" s="149"/>
      <c r="M1199" s="149"/>
      <c r="N1199" s="150"/>
      <c r="P1199" s="149"/>
    </row>
    <row r="1200" spans="7:16" x14ac:dyDescent="0.2">
      <c r="G1200" s="149"/>
      <c r="I1200" s="149"/>
      <c r="K1200" s="149"/>
      <c r="M1200" s="149"/>
      <c r="N1200" s="150"/>
      <c r="P1200" s="149"/>
    </row>
    <row r="1201" spans="7:16" x14ac:dyDescent="0.2">
      <c r="G1201" s="149"/>
      <c r="I1201" s="149"/>
      <c r="K1201" s="149"/>
      <c r="M1201" s="149"/>
      <c r="N1201" s="150"/>
      <c r="P1201" s="149"/>
    </row>
    <row r="1202" spans="7:16" x14ac:dyDescent="0.2">
      <c r="G1202" s="149"/>
      <c r="I1202" s="149"/>
      <c r="K1202" s="149"/>
      <c r="M1202" s="149"/>
      <c r="N1202" s="150"/>
      <c r="P1202" s="149"/>
    </row>
    <row r="1203" spans="7:16" x14ac:dyDescent="0.2">
      <c r="G1203" s="149"/>
      <c r="I1203" s="149"/>
      <c r="K1203" s="149"/>
      <c r="M1203" s="149"/>
      <c r="N1203" s="150"/>
      <c r="P1203" s="149"/>
    </row>
    <row r="1204" spans="7:16" x14ac:dyDescent="0.2">
      <c r="G1204" s="149"/>
      <c r="I1204" s="149"/>
      <c r="K1204" s="149"/>
      <c r="M1204" s="149"/>
      <c r="N1204" s="150"/>
      <c r="P1204" s="149"/>
    </row>
    <row r="1205" spans="7:16" x14ac:dyDescent="0.2">
      <c r="G1205" s="149"/>
      <c r="I1205" s="149"/>
      <c r="K1205" s="149"/>
      <c r="M1205" s="149"/>
      <c r="N1205" s="150"/>
      <c r="P1205" s="149"/>
    </row>
    <row r="1206" spans="7:16" x14ac:dyDescent="0.2">
      <c r="G1206" s="149"/>
      <c r="I1206" s="149"/>
      <c r="K1206" s="149"/>
      <c r="M1206" s="149"/>
      <c r="N1206" s="150"/>
      <c r="P1206" s="149"/>
    </row>
    <row r="1207" spans="7:16" x14ac:dyDescent="0.2">
      <c r="G1207" s="149"/>
      <c r="I1207" s="149"/>
      <c r="K1207" s="149"/>
      <c r="M1207" s="149"/>
      <c r="N1207" s="150"/>
      <c r="P1207" s="149"/>
    </row>
    <row r="1208" spans="7:16" x14ac:dyDescent="0.2">
      <c r="G1208" s="149"/>
      <c r="I1208" s="149"/>
      <c r="K1208" s="149"/>
      <c r="M1208" s="149"/>
      <c r="N1208" s="150"/>
      <c r="P1208" s="149"/>
    </row>
    <row r="1209" spans="7:16" x14ac:dyDescent="0.2">
      <c r="G1209" s="149"/>
      <c r="I1209" s="149"/>
      <c r="K1209" s="149"/>
      <c r="M1209" s="149"/>
      <c r="N1209" s="150"/>
      <c r="P1209" s="149"/>
    </row>
    <row r="1210" spans="7:16" x14ac:dyDescent="0.2">
      <c r="G1210" s="149"/>
      <c r="I1210" s="149"/>
      <c r="K1210" s="149"/>
      <c r="M1210" s="149"/>
      <c r="N1210" s="150"/>
      <c r="P1210" s="149"/>
    </row>
    <row r="1211" spans="7:16" x14ac:dyDescent="0.2">
      <c r="G1211" s="149"/>
      <c r="I1211" s="149"/>
      <c r="K1211" s="149"/>
      <c r="M1211" s="149"/>
      <c r="N1211" s="150"/>
      <c r="P1211" s="149"/>
    </row>
    <row r="1212" spans="7:16" x14ac:dyDescent="0.2">
      <c r="G1212" s="149"/>
      <c r="I1212" s="149"/>
      <c r="K1212" s="149"/>
      <c r="M1212" s="149"/>
      <c r="N1212" s="150"/>
      <c r="P1212" s="149"/>
    </row>
    <row r="1213" spans="7:16" x14ac:dyDescent="0.2">
      <c r="G1213" s="149"/>
      <c r="I1213" s="149"/>
      <c r="K1213" s="149"/>
      <c r="M1213" s="149"/>
      <c r="N1213" s="150"/>
      <c r="P1213" s="149"/>
    </row>
    <row r="1214" spans="7:16" x14ac:dyDescent="0.2">
      <c r="G1214" s="149"/>
      <c r="I1214" s="149"/>
      <c r="K1214" s="149"/>
      <c r="M1214" s="149"/>
      <c r="N1214" s="150"/>
      <c r="P1214" s="149"/>
    </row>
    <row r="1215" spans="7:16" x14ac:dyDescent="0.2">
      <c r="G1215" s="149"/>
      <c r="I1215" s="149"/>
      <c r="K1215" s="149"/>
      <c r="M1215" s="149"/>
      <c r="N1215" s="150"/>
      <c r="P1215" s="149"/>
    </row>
    <row r="1216" spans="7:16" x14ac:dyDescent="0.2">
      <c r="G1216" s="149"/>
      <c r="I1216" s="149"/>
      <c r="K1216" s="149"/>
      <c r="M1216" s="149"/>
      <c r="N1216" s="150"/>
      <c r="P1216" s="149"/>
    </row>
    <row r="1217" spans="7:16" x14ac:dyDescent="0.2">
      <c r="G1217" s="149"/>
      <c r="I1217" s="149"/>
      <c r="K1217" s="149"/>
      <c r="M1217" s="149"/>
      <c r="N1217" s="150"/>
      <c r="P1217" s="149"/>
    </row>
    <row r="1218" spans="7:16" x14ac:dyDescent="0.2">
      <c r="G1218" s="149"/>
      <c r="I1218" s="149"/>
      <c r="K1218" s="149"/>
      <c r="M1218" s="149"/>
      <c r="N1218" s="150"/>
      <c r="P1218" s="149"/>
    </row>
    <row r="1219" spans="7:16" x14ac:dyDescent="0.2">
      <c r="G1219" s="149"/>
      <c r="I1219" s="149"/>
      <c r="K1219" s="149"/>
      <c r="M1219" s="149"/>
      <c r="N1219" s="150"/>
      <c r="P1219" s="149"/>
    </row>
    <row r="1220" spans="7:16" x14ac:dyDescent="0.2">
      <c r="G1220" s="149"/>
      <c r="I1220" s="149"/>
      <c r="K1220" s="149"/>
      <c r="M1220" s="149"/>
      <c r="N1220" s="150"/>
      <c r="P1220" s="149"/>
    </row>
    <row r="1221" spans="7:16" x14ac:dyDescent="0.2">
      <c r="G1221" s="149"/>
      <c r="I1221" s="149"/>
      <c r="K1221" s="149"/>
      <c r="M1221" s="149"/>
      <c r="N1221" s="150"/>
      <c r="P1221" s="149"/>
    </row>
    <row r="1222" spans="7:16" x14ac:dyDescent="0.2">
      <c r="G1222" s="149"/>
      <c r="I1222" s="149"/>
      <c r="K1222" s="149"/>
      <c r="M1222" s="149"/>
      <c r="N1222" s="150"/>
      <c r="P1222" s="149"/>
    </row>
    <row r="1223" spans="7:16" x14ac:dyDescent="0.2">
      <c r="G1223" s="149"/>
      <c r="I1223" s="149"/>
      <c r="K1223" s="149"/>
      <c r="M1223" s="149"/>
      <c r="N1223" s="150"/>
      <c r="P1223" s="149"/>
    </row>
    <row r="1224" spans="7:16" x14ac:dyDescent="0.2">
      <c r="G1224" s="149"/>
      <c r="I1224" s="149"/>
      <c r="K1224" s="149"/>
      <c r="M1224" s="149"/>
      <c r="N1224" s="150"/>
      <c r="P1224" s="149"/>
    </row>
    <row r="1225" spans="7:16" x14ac:dyDescent="0.2">
      <c r="G1225" s="149"/>
      <c r="I1225" s="149"/>
      <c r="K1225" s="149"/>
      <c r="M1225" s="149"/>
      <c r="N1225" s="150"/>
      <c r="P1225" s="149"/>
    </row>
    <row r="1226" spans="7:16" x14ac:dyDescent="0.2">
      <c r="G1226" s="149"/>
      <c r="I1226" s="149"/>
      <c r="K1226" s="149"/>
      <c r="M1226" s="149"/>
      <c r="N1226" s="150"/>
      <c r="P1226" s="149"/>
    </row>
    <row r="1227" spans="7:16" x14ac:dyDescent="0.2">
      <c r="G1227" s="149"/>
      <c r="I1227" s="149"/>
      <c r="K1227" s="149"/>
      <c r="M1227" s="149"/>
      <c r="N1227" s="150"/>
      <c r="P1227" s="149"/>
    </row>
    <row r="1228" spans="7:16" x14ac:dyDescent="0.2">
      <c r="G1228" s="149"/>
      <c r="I1228" s="149"/>
      <c r="K1228" s="149"/>
      <c r="M1228" s="149"/>
      <c r="N1228" s="150"/>
      <c r="P1228" s="149"/>
    </row>
    <row r="1229" spans="7:16" x14ac:dyDescent="0.2">
      <c r="G1229" s="149"/>
      <c r="I1229" s="149"/>
      <c r="K1229" s="149"/>
      <c r="M1229" s="149"/>
      <c r="N1229" s="150"/>
      <c r="P1229" s="149"/>
    </row>
    <row r="1230" spans="7:16" x14ac:dyDescent="0.2">
      <c r="G1230" s="149"/>
      <c r="I1230" s="149"/>
      <c r="K1230" s="149"/>
      <c r="M1230" s="149"/>
      <c r="N1230" s="150"/>
      <c r="P1230" s="149"/>
    </row>
    <row r="1231" spans="7:16" x14ac:dyDescent="0.2">
      <c r="G1231" s="149"/>
      <c r="I1231" s="149"/>
      <c r="K1231" s="149"/>
      <c r="M1231" s="149"/>
      <c r="N1231" s="150"/>
      <c r="P1231" s="149"/>
    </row>
    <row r="1232" spans="7:16" x14ac:dyDescent="0.2">
      <c r="G1232" s="149"/>
      <c r="I1232" s="149"/>
      <c r="K1232" s="149"/>
      <c r="M1232" s="149"/>
      <c r="N1232" s="150"/>
      <c r="P1232" s="149"/>
    </row>
    <row r="1233" spans="7:16" x14ac:dyDescent="0.2">
      <c r="G1233" s="149"/>
      <c r="I1233" s="149"/>
      <c r="K1233" s="149"/>
      <c r="M1233" s="149"/>
      <c r="N1233" s="150"/>
      <c r="P1233" s="149"/>
    </row>
    <row r="1234" spans="7:16" x14ac:dyDescent="0.2">
      <c r="G1234" s="149"/>
      <c r="I1234" s="149"/>
      <c r="K1234" s="149"/>
      <c r="M1234" s="149"/>
      <c r="N1234" s="150"/>
      <c r="P1234" s="149"/>
    </row>
    <row r="1235" spans="7:16" x14ac:dyDescent="0.2">
      <c r="G1235" s="149"/>
      <c r="I1235" s="149"/>
      <c r="K1235" s="149"/>
      <c r="M1235" s="149"/>
      <c r="N1235" s="150"/>
      <c r="P1235" s="149"/>
    </row>
    <row r="1236" spans="7:16" x14ac:dyDescent="0.2">
      <c r="G1236" s="149"/>
      <c r="I1236" s="149"/>
      <c r="K1236" s="149"/>
      <c r="M1236" s="149"/>
      <c r="N1236" s="150"/>
      <c r="P1236" s="149"/>
    </row>
    <row r="1237" spans="7:16" x14ac:dyDescent="0.2">
      <c r="G1237" s="149"/>
      <c r="I1237" s="149"/>
      <c r="K1237" s="149"/>
      <c r="M1237" s="149"/>
      <c r="N1237" s="150"/>
      <c r="P1237" s="149"/>
    </row>
    <row r="1238" spans="7:16" x14ac:dyDescent="0.2">
      <c r="G1238" s="149"/>
      <c r="I1238" s="149"/>
      <c r="K1238" s="149"/>
      <c r="M1238" s="149"/>
      <c r="N1238" s="150"/>
      <c r="P1238" s="149"/>
    </row>
    <row r="1239" spans="7:16" x14ac:dyDescent="0.2">
      <c r="G1239" s="149"/>
      <c r="I1239" s="149"/>
      <c r="K1239" s="149"/>
      <c r="M1239" s="149"/>
      <c r="N1239" s="150"/>
      <c r="P1239" s="149"/>
    </row>
    <row r="1240" spans="7:16" x14ac:dyDescent="0.2">
      <c r="G1240" s="149"/>
      <c r="I1240" s="149"/>
      <c r="K1240" s="149"/>
      <c r="M1240" s="149"/>
      <c r="N1240" s="150"/>
      <c r="P1240" s="149"/>
    </row>
    <row r="1241" spans="7:16" x14ac:dyDescent="0.2">
      <c r="G1241" s="149"/>
      <c r="I1241" s="149"/>
      <c r="K1241" s="149"/>
      <c r="M1241" s="149"/>
      <c r="N1241" s="150"/>
      <c r="P1241" s="149"/>
    </row>
    <row r="1242" spans="7:16" x14ac:dyDescent="0.2">
      <c r="G1242" s="149"/>
      <c r="I1242" s="149"/>
      <c r="K1242" s="149"/>
      <c r="M1242" s="149"/>
      <c r="N1242" s="150"/>
      <c r="P1242" s="149"/>
    </row>
    <row r="1243" spans="7:16" x14ac:dyDescent="0.2">
      <c r="G1243" s="149"/>
      <c r="I1243" s="149"/>
      <c r="K1243" s="149"/>
      <c r="M1243" s="149"/>
      <c r="N1243" s="150"/>
      <c r="P1243" s="149"/>
    </row>
    <row r="1244" spans="7:16" x14ac:dyDescent="0.2">
      <c r="G1244" s="149"/>
      <c r="I1244" s="149"/>
      <c r="K1244" s="149"/>
      <c r="M1244" s="149"/>
      <c r="N1244" s="150"/>
      <c r="P1244" s="149"/>
    </row>
    <row r="1245" spans="7:16" x14ac:dyDescent="0.2">
      <c r="G1245" s="149"/>
      <c r="I1245" s="149"/>
      <c r="K1245" s="149"/>
      <c r="M1245" s="149"/>
      <c r="N1245" s="150"/>
      <c r="P1245" s="149"/>
    </row>
    <row r="1246" spans="7:16" x14ac:dyDescent="0.2">
      <c r="G1246" s="149"/>
      <c r="I1246" s="149"/>
      <c r="K1246" s="149"/>
      <c r="M1246" s="149"/>
      <c r="N1246" s="150"/>
      <c r="P1246" s="149"/>
    </row>
    <row r="1247" spans="7:16" x14ac:dyDescent="0.2">
      <c r="G1247" s="149"/>
      <c r="I1247" s="149"/>
      <c r="K1247" s="149"/>
      <c r="M1247" s="149"/>
      <c r="N1247" s="150"/>
      <c r="P1247" s="149"/>
    </row>
    <row r="1248" spans="7:16" x14ac:dyDescent="0.2">
      <c r="G1248" s="149"/>
      <c r="I1248" s="149"/>
      <c r="K1248" s="149"/>
      <c r="M1248" s="149"/>
      <c r="N1248" s="150"/>
      <c r="P1248" s="149"/>
    </row>
    <row r="1249" spans="7:16" x14ac:dyDescent="0.2">
      <c r="G1249" s="149"/>
      <c r="I1249" s="149"/>
      <c r="K1249" s="149"/>
      <c r="M1249" s="149"/>
      <c r="N1249" s="150"/>
      <c r="P1249" s="149"/>
    </row>
    <row r="1250" spans="7:16" x14ac:dyDescent="0.2">
      <c r="G1250" s="149"/>
      <c r="I1250" s="149"/>
      <c r="K1250" s="149"/>
      <c r="M1250" s="149"/>
      <c r="N1250" s="150"/>
      <c r="P1250" s="149"/>
    </row>
    <row r="1251" spans="7:16" x14ac:dyDescent="0.2">
      <c r="G1251" s="149"/>
      <c r="I1251" s="149"/>
      <c r="K1251" s="149"/>
      <c r="M1251" s="149"/>
      <c r="N1251" s="150"/>
      <c r="P1251" s="149"/>
    </row>
    <row r="1252" spans="7:16" x14ac:dyDescent="0.2">
      <c r="G1252" s="149"/>
      <c r="I1252" s="149"/>
      <c r="K1252" s="149"/>
      <c r="M1252" s="149"/>
      <c r="N1252" s="150"/>
      <c r="P1252" s="149"/>
    </row>
    <row r="1253" spans="7:16" x14ac:dyDescent="0.2">
      <c r="G1253" s="149"/>
      <c r="I1253" s="149"/>
      <c r="K1253" s="149"/>
      <c r="M1253" s="149"/>
      <c r="N1253" s="150"/>
      <c r="P1253" s="149"/>
    </row>
    <row r="1254" spans="7:16" x14ac:dyDescent="0.2">
      <c r="G1254" s="149"/>
      <c r="I1254" s="149"/>
      <c r="K1254" s="149"/>
      <c r="M1254" s="149"/>
      <c r="N1254" s="150"/>
      <c r="P1254" s="149"/>
    </row>
    <row r="1255" spans="7:16" x14ac:dyDescent="0.2">
      <c r="G1255" s="149"/>
      <c r="I1255" s="149"/>
      <c r="K1255" s="149"/>
      <c r="M1255" s="149"/>
      <c r="N1255" s="150"/>
      <c r="P1255" s="149"/>
    </row>
    <row r="1256" spans="7:16" x14ac:dyDescent="0.2">
      <c r="G1256" s="149"/>
      <c r="I1256" s="149"/>
      <c r="K1256" s="149"/>
      <c r="M1256" s="149"/>
      <c r="N1256" s="150"/>
      <c r="P1256" s="149"/>
    </row>
    <row r="1257" spans="7:16" x14ac:dyDescent="0.2">
      <c r="G1257" s="149"/>
      <c r="I1257" s="149"/>
      <c r="K1257" s="149"/>
      <c r="M1257" s="149"/>
      <c r="N1257" s="150"/>
      <c r="P1257" s="149"/>
    </row>
    <row r="1258" spans="7:16" x14ac:dyDescent="0.2">
      <c r="G1258" s="149"/>
      <c r="I1258" s="149"/>
      <c r="K1258" s="149"/>
      <c r="M1258" s="149"/>
      <c r="N1258" s="150"/>
      <c r="P1258" s="149"/>
    </row>
    <row r="1259" spans="7:16" x14ac:dyDescent="0.2">
      <c r="G1259" s="149"/>
      <c r="I1259" s="149"/>
      <c r="K1259" s="149"/>
      <c r="M1259" s="149"/>
      <c r="N1259" s="150"/>
      <c r="P1259" s="149"/>
    </row>
    <row r="1260" spans="7:16" x14ac:dyDescent="0.2">
      <c r="G1260" s="149"/>
      <c r="I1260" s="149"/>
      <c r="K1260" s="149"/>
      <c r="M1260" s="149"/>
      <c r="N1260" s="150"/>
      <c r="P1260" s="149"/>
    </row>
    <row r="1261" spans="7:16" x14ac:dyDescent="0.2">
      <c r="G1261" s="149"/>
      <c r="I1261" s="149"/>
      <c r="K1261" s="149"/>
      <c r="M1261" s="149"/>
      <c r="N1261" s="150"/>
      <c r="P1261" s="149"/>
    </row>
    <row r="1262" spans="7:16" x14ac:dyDescent="0.2">
      <c r="G1262" s="149"/>
      <c r="I1262" s="149"/>
      <c r="K1262" s="149"/>
      <c r="M1262" s="149"/>
      <c r="N1262" s="150"/>
      <c r="P1262" s="149"/>
    </row>
    <row r="1263" spans="7:16" x14ac:dyDescent="0.2">
      <c r="G1263" s="149"/>
      <c r="I1263" s="149"/>
      <c r="K1263" s="149"/>
      <c r="M1263" s="149"/>
      <c r="N1263" s="150"/>
      <c r="P1263" s="149"/>
    </row>
    <row r="1264" spans="7:16" x14ac:dyDescent="0.2">
      <c r="G1264" s="149"/>
      <c r="I1264" s="149"/>
      <c r="K1264" s="149"/>
      <c r="M1264" s="149"/>
      <c r="N1264" s="150"/>
      <c r="P1264" s="149"/>
    </row>
    <row r="1265" spans="7:16" x14ac:dyDescent="0.2">
      <c r="G1265" s="149"/>
      <c r="I1265" s="149"/>
      <c r="K1265" s="149"/>
      <c r="M1265" s="149"/>
      <c r="N1265" s="150"/>
      <c r="P1265" s="149"/>
    </row>
    <row r="1266" spans="7:16" x14ac:dyDescent="0.2">
      <c r="G1266" s="149"/>
      <c r="I1266" s="149"/>
      <c r="K1266" s="149"/>
      <c r="M1266" s="149"/>
      <c r="N1266" s="150"/>
      <c r="P1266" s="149"/>
    </row>
    <row r="1267" spans="7:16" x14ac:dyDescent="0.2">
      <c r="G1267" s="149"/>
      <c r="I1267" s="149"/>
      <c r="K1267" s="149"/>
      <c r="M1267" s="149"/>
      <c r="N1267" s="150"/>
      <c r="P1267" s="149"/>
    </row>
    <row r="1268" spans="7:16" x14ac:dyDescent="0.2">
      <c r="G1268" s="149"/>
      <c r="I1268" s="149"/>
      <c r="K1268" s="149"/>
      <c r="M1268" s="149"/>
      <c r="N1268" s="150"/>
      <c r="P1268" s="149"/>
    </row>
    <row r="1269" spans="7:16" x14ac:dyDescent="0.2">
      <c r="G1269" s="149"/>
      <c r="I1269" s="149"/>
      <c r="K1269" s="149"/>
      <c r="M1269" s="149"/>
      <c r="N1269" s="150"/>
      <c r="P1269" s="149"/>
    </row>
    <row r="1270" spans="7:16" x14ac:dyDescent="0.2">
      <c r="G1270" s="149"/>
      <c r="I1270" s="149"/>
      <c r="K1270" s="149"/>
      <c r="M1270" s="149"/>
      <c r="N1270" s="150"/>
      <c r="P1270" s="149"/>
    </row>
    <row r="1271" spans="7:16" x14ac:dyDescent="0.2">
      <c r="G1271" s="149"/>
      <c r="I1271" s="149"/>
      <c r="K1271" s="149"/>
      <c r="M1271" s="149"/>
      <c r="N1271" s="150"/>
      <c r="P1271" s="149"/>
    </row>
    <row r="1272" spans="7:16" x14ac:dyDescent="0.2">
      <c r="G1272" s="149"/>
      <c r="I1272" s="149"/>
      <c r="K1272" s="149"/>
      <c r="M1272" s="149"/>
      <c r="N1272" s="150"/>
      <c r="P1272" s="149"/>
    </row>
    <row r="1273" spans="7:16" x14ac:dyDescent="0.2">
      <c r="G1273" s="149"/>
      <c r="I1273" s="149"/>
      <c r="K1273" s="149"/>
      <c r="M1273" s="149"/>
      <c r="N1273" s="150"/>
      <c r="P1273" s="149"/>
    </row>
    <row r="1274" spans="7:16" x14ac:dyDescent="0.2">
      <c r="G1274" s="149"/>
      <c r="I1274" s="149"/>
      <c r="K1274" s="149"/>
      <c r="M1274" s="149"/>
      <c r="N1274" s="150"/>
      <c r="P1274" s="149"/>
    </row>
    <row r="1275" spans="7:16" x14ac:dyDescent="0.2">
      <c r="G1275" s="149"/>
      <c r="I1275" s="149"/>
      <c r="K1275" s="149"/>
      <c r="M1275" s="149"/>
      <c r="N1275" s="150"/>
      <c r="P1275" s="149"/>
    </row>
    <row r="1276" spans="7:16" x14ac:dyDescent="0.2">
      <c r="G1276" s="149"/>
      <c r="I1276" s="149"/>
      <c r="K1276" s="149"/>
      <c r="M1276" s="149"/>
      <c r="N1276" s="150"/>
      <c r="P1276" s="149"/>
    </row>
    <row r="1277" spans="7:16" x14ac:dyDescent="0.2">
      <c r="G1277" s="149"/>
      <c r="I1277" s="149"/>
      <c r="K1277" s="149"/>
      <c r="M1277" s="149"/>
      <c r="N1277" s="150"/>
      <c r="P1277" s="149"/>
    </row>
    <row r="1278" spans="7:16" x14ac:dyDescent="0.2">
      <c r="G1278" s="149"/>
      <c r="I1278" s="149"/>
      <c r="K1278" s="149"/>
      <c r="M1278" s="149"/>
      <c r="N1278" s="150"/>
      <c r="P1278" s="149"/>
    </row>
    <row r="1279" spans="7:16" x14ac:dyDescent="0.2">
      <c r="G1279" s="149"/>
      <c r="I1279" s="149"/>
      <c r="K1279" s="149"/>
      <c r="M1279" s="149"/>
      <c r="N1279" s="150"/>
      <c r="P1279" s="149"/>
    </row>
    <row r="1280" spans="7:16" x14ac:dyDescent="0.2">
      <c r="G1280" s="149"/>
      <c r="I1280" s="149"/>
      <c r="K1280" s="149"/>
      <c r="M1280" s="149"/>
      <c r="N1280" s="150"/>
      <c r="P1280" s="149"/>
    </row>
    <row r="1281" spans="7:16" x14ac:dyDescent="0.2">
      <c r="G1281" s="149"/>
      <c r="I1281" s="149"/>
      <c r="K1281" s="149"/>
      <c r="M1281" s="149"/>
      <c r="N1281" s="150"/>
      <c r="P1281" s="149"/>
    </row>
    <row r="1282" spans="7:16" x14ac:dyDescent="0.2">
      <c r="G1282" s="149"/>
      <c r="I1282" s="149"/>
      <c r="K1282" s="149"/>
      <c r="M1282" s="149"/>
      <c r="N1282" s="150"/>
      <c r="P1282" s="149"/>
    </row>
    <row r="1283" spans="7:16" x14ac:dyDescent="0.2">
      <c r="G1283" s="149"/>
      <c r="I1283" s="149"/>
      <c r="K1283" s="149"/>
      <c r="M1283" s="149"/>
      <c r="N1283" s="150"/>
      <c r="P1283" s="149"/>
    </row>
    <row r="1284" spans="7:16" x14ac:dyDescent="0.2">
      <c r="G1284" s="149"/>
      <c r="I1284" s="149"/>
      <c r="K1284" s="149"/>
      <c r="M1284" s="149"/>
      <c r="N1284" s="150"/>
      <c r="P1284" s="149"/>
    </row>
    <row r="1285" spans="7:16" x14ac:dyDescent="0.2">
      <c r="G1285" s="149"/>
      <c r="I1285" s="149"/>
      <c r="K1285" s="149"/>
      <c r="M1285" s="149"/>
      <c r="N1285" s="150"/>
      <c r="P1285" s="149"/>
    </row>
    <row r="1286" spans="7:16" x14ac:dyDescent="0.2">
      <c r="G1286" s="149"/>
      <c r="I1286" s="149"/>
      <c r="K1286" s="149"/>
      <c r="M1286" s="149"/>
      <c r="N1286" s="150"/>
      <c r="P1286" s="149"/>
    </row>
    <row r="1287" spans="7:16" x14ac:dyDescent="0.2">
      <c r="G1287" s="149"/>
      <c r="I1287" s="149"/>
      <c r="K1287" s="149"/>
      <c r="M1287" s="149"/>
      <c r="N1287" s="150"/>
      <c r="P1287" s="149"/>
    </row>
    <row r="1288" spans="7:16" x14ac:dyDescent="0.2">
      <c r="G1288" s="149"/>
      <c r="I1288" s="149"/>
      <c r="K1288" s="149"/>
      <c r="M1288" s="149"/>
      <c r="N1288" s="150"/>
      <c r="P1288" s="149"/>
    </row>
    <row r="1289" spans="7:16" x14ac:dyDescent="0.2">
      <c r="G1289" s="149"/>
      <c r="I1289" s="149"/>
      <c r="K1289" s="149"/>
      <c r="M1289" s="149"/>
      <c r="N1289" s="150"/>
      <c r="P1289" s="149"/>
    </row>
    <row r="1290" spans="7:16" x14ac:dyDescent="0.2">
      <c r="G1290" s="149"/>
      <c r="I1290" s="149"/>
      <c r="K1290" s="149"/>
      <c r="M1290" s="149"/>
      <c r="N1290" s="150"/>
      <c r="P1290" s="149"/>
    </row>
    <row r="1291" spans="7:16" x14ac:dyDescent="0.2">
      <c r="G1291" s="149"/>
      <c r="I1291" s="149"/>
      <c r="K1291" s="149"/>
      <c r="M1291" s="149"/>
      <c r="N1291" s="150"/>
      <c r="P1291" s="149"/>
    </row>
    <row r="1292" spans="7:16" x14ac:dyDescent="0.2">
      <c r="G1292" s="149"/>
      <c r="I1292" s="149"/>
      <c r="K1292" s="149"/>
      <c r="M1292" s="149"/>
      <c r="N1292" s="150"/>
      <c r="P1292" s="149"/>
    </row>
    <row r="1293" spans="7:16" x14ac:dyDescent="0.2">
      <c r="G1293" s="149"/>
      <c r="I1293" s="149"/>
      <c r="K1293" s="149"/>
      <c r="M1293" s="149"/>
      <c r="N1293" s="150"/>
      <c r="P1293" s="149"/>
    </row>
    <row r="1294" spans="7:16" x14ac:dyDescent="0.2">
      <c r="G1294" s="149"/>
      <c r="I1294" s="149"/>
      <c r="K1294" s="149"/>
      <c r="M1294" s="149"/>
      <c r="N1294" s="150"/>
      <c r="P1294" s="149"/>
    </row>
    <row r="1295" spans="7:16" x14ac:dyDescent="0.2">
      <c r="G1295" s="149"/>
      <c r="I1295" s="149"/>
      <c r="K1295" s="149"/>
      <c r="M1295" s="149"/>
      <c r="N1295" s="150"/>
      <c r="P1295" s="149"/>
    </row>
    <row r="1296" spans="7:16" x14ac:dyDescent="0.2">
      <c r="G1296" s="149"/>
      <c r="I1296" s="149"/>
      <c r="K1296" s="149"/>
      <c r="M1296" s="149"/>
      <c r="N1296" s="150"/>
      <c r="P1296" s="149"/>
    </row>
    <row r="1297" spans="7:16" x14ac:dyDescent="0.2">
      <c r="G1297" s="149"/>
      <c r="I1297" s="149"/>
      <c r="K1297" s="149"/>
      <c r="M1297" s="149"/>
      <c r="N1297" s="150"/>
      <c r="P1297" s="149"/>
    </row>
    <row r="1298" spans="7:16" x14ac:dyDescent="0.2">
      <c r="G1298" s="149"/>
      <c r="I1298" s="149"/>
      <c r="K1298" s="149"/>
      <c r="M1298" s="149"/>
      <c r="N1298" s="150"/>
      <c r="P1298" s="149"/>
    </row>
    <row r="1299" spans="7:16" x14ac:dyDescent="0.2">
      <c r="G1299" s="149"/>
      <c r="I1299" s="149"/>
      <c r="K1299" s="149"/>
      <c r="M1299" s="149"/>
      <c r="N1299" s="150"/>
      <c r="P1299" s="149"/>
    </row>
    <row r="1300" spans="7:16" x14ac:dyDescent="0.2">
      <c r="G1300" s="149"/>
      <c r="I1300" s="149"/>
      <c r="K1300" s="149"/>
      <c r="M1300" s="149"/>
      <c r="N1300" s="150"/>
      <c r="P1300" s="149"/>
    </row>
    <row r="1301" spans="7:16" x14ac:dyDescent="0.2">
      <c r="G1301" s="149"/>
      <c r="I1301" s="149"/>
      <c r="K1301" s="149"/>
      <c r="M1301" s="149"/>
      <c r="N1301" s="150"/>
      <c r="P1301" s="149"/>
    </row>
    <row r="1302" spans="7:16" x14ac:dyDescent="0.2">
      <c r="G1302" s="149"/>
      <c r="I1302" s="149"/>
      <c r="K1302" s="149"/>
      <c r="M1302" s="149"/>
      <c r="N1302" s="150"/>
      <c r="P1302" s="149"/>
    </row>
    <row r="1303" spans="7:16" x14ac:dyDescent="0.2">
      <c r="G1303" s="149"/>
      <c r="I1303" s="149"/>
      <c r="K1303" s="149"/>
      <c r="M1303" s="149"/>
      <c r="N1303" s="150"/>
      <c r="P1303" s="149"/>
    </row>
    <row r="1304" spans="7:16" x14ac:dyDescent="0.2">
      <c r="G1304" s="149"/>
      <c r="I1304" s="149"/>
      <c r="K1304" s="149"/>
      <c r="M1304" s="149"/>
      <c r="N1304" s="150"/>
      <c r="P1304" s="149"/>
    </row>
    <row r="1305" spans="7:16" x14ac:dyDescent="0.2">
      <c r="G1305" s="149"/>
      <c r="I1305" s="149"/>
      <c r="K1305" s="149"/>
      <c r="M1305" s="149"/>
      <c r="N1305" s="150"/>
      <c r="P1305" s="149"/>
    </row>
    <row r="1306" spans="7:16" x14ac:dyDescent="0.2">
      <c r="G1306" s="149"/>
      <c r="I1306" s="149"/>
      <c r="K1306" s="149"/>
      <c r="M1306" s="149"/>
      <c r="N1306" s="150"/>
      <c r="P1306" s="149"/>
    </row>
    <row r="1307" spans="7:16" x14ac:dyDescent="0.2">
      <c r="G1307" s="149"/>
      <c r="I1307" s="149"/>
      <c r="K1307" s="149"/>
      <c r="M1307" s="149"/>
      <c r="N1307" s="150"/>
      <c r="P1307" s="149"/>
    </row>
    <row r="1308" spans="7:16" x14ac:dyDescent="0.2">
      <c r="G1308" s="149"/>
      <c r="I1308" s="149"/>
      <c r="K1308" s="149"/>
      <c r="M1308" s="149"/>
      <c r="N1308" s="150"/>
      <c r="P1308" s="149"/>
    </row>
    <row r="1309" spans="7:16" x14ac:dyDescent="0.2">
      <c r="G1309" s="149"/>
      <c r="I1309" s="149"/>
      <c r="K1309" s="149"/>
      <c r="M1309" s="149"/>
      <c r="N1309" s="150"/>
      <c r="P1309" s="149"/>
    </row>
    <row r="1310" spans="7:16" x14ac:dyDescent="0.2">
      <c r="G1310" s="149"/>
      <c r="I1310" s="149"/>
      <c r="K1310" s="149"/>
      <c r="M1310" s="149"/>
      <c r="N1310" s="150"/>
      <c r="P1310" s="149"/>
    </row>
    <row r="1311" spans="7:16" x14ac:dyDescent="0.2">
      <c r="G1311" s="149"/>
      <c r="I1311" s="149"/>
      <c r="K1311" s="149"/>
      <c r="M1311" s="149"/>
      <c r="N1311" s="150"/>
      <c r="P1311" s="149"/>
    </row>
    <row r="1312" spans="7:16" x14ac:dyDescent="0.2">
      <c r="G1312" s="149"/>
      <c r="I1312" s="149"/>
      <c r="K1312" s="149"/>
      <c r="M1312" s="149"/>
      <c r="N1312" s="150"/>
      <c r="P1312" s="149"/>
    </row>
    <row r="1313" spans="7:16" x14ac:dyDescent="0.2">
      <c r="G1313" s="149"/>
      <c r="I1313" s="149"/>
      <c r="K1313" s="149"/>
      <c r="M1313" s="149"/>
      <c r="N1313" s="150"/>
      <c r="P1313" s="149"/>
    </row>
    <row r="1314" spans="7:16" x14ac:dyDescent="0.2">
      <c r="G1314" s="149"/>
      <c r="I1314" s="149"/>
      <c r="K1314" s="149"/>
      <c r="M1314" s="149"/>
      <c r="N1314" s="150"/>
      <c r="P1314" s="149"/>
    </row>
    <row r="1315" spans="7:16" x14ac:dyDescent="0.2">
      <c r="G1315" s="149"/>
      <c r="I1315" s="149"/>
      <c r="K1315" s="149"/>
      <c r="M1315" s="149"/>
      <c r="N1315" s="150"/>
      <c r="P1315" s="149"/>
    </row>
    <row r="1316" spans="7:16" x14ac:dyDescent="0.2">
      <c r="G1316" s="149"/>
      <c r="I1316" s="149"/>
      <c r="K1316" s="149"/>
      <c r="M1316" s="149"/>
      <c r="N1316" s="150"/>
      <c r="P1316" s="149"/>
    </row>
    <row r="1317" spans="7:16" x14ac:dyDescent="0.2">
      <c r="G1317" s="149"/>
      <c r="I1317" s="149"/>
      <c r="K1317" s="149"/>
      <c r="M1317" s="149"/>
      <c r="N1317" s="150"/>
      <c r="P1317" s="149"/>
    </row>
    <row r="1318" spans="7:16" x14ac:dyDescent="0.2">
      <c r="G1318" s="149"/>
      <c r="I1318" s="149"/>
      <c r="K1318" s="149"/>
      <c r="M1318" s="149"/>
      <c r="N1318" s="150"/>
      <c r="P1318" s="149"/>
    </row>
    <row r="1319" spans="7:16" x14ac:dyDescent="0.2">
      <c r="G1319" s="149"/>
      <c r="I1319" s="149"/>
      <c r="K1319" s="149"/>
      <c r="M1319" s="149"/>
      <c r="N1319" s="150"/>
      <c r="P1319" s="149"/>
    </row>
    <row r="1320" spans="7:16" x14ac:dyDescent="0.2">
      <c r="G1320" s="149"/>
      <c r="I1320" s="149"/>
      <c r="K1320" s="149"/>
      <c r="M1320" s="149"/>
      <c r="N1320" s="150"/>
      <c r="P1320" s="149"/>
    </row>
    <row r="1321" spans="7:16" x14ac:dyDescent="0.2">
      <c r="G1321" s="149"/>
      <c r="I1321" s="149"/>
      <c r="K1321" s="149"/>
      <c r="M1321" s="149"/>
      <c r="N1321" s="150"/>
      <c r="P1321" s="149"/>
    </row>
    <row r="1322" spans="7:16" x14ac:dyDescent="0.2">
      <c r="G1322" s="149"/>
      <c r="I1322" s="149"/>
      <c r="K1322" s="149"/>
      <c r="M1322" s="149"/>
      <c r="N1322" s="150"/>
      <c r="P1322" s="149"/>
    </row>
    <row r="1323" spans="7:16" x14ac:dyDescent="0.2">
      <c r="G1323" s="149"/>
      <c r="I1323" s="149"/>
      <c r="K1323" s="149"/>
      <c r="M1323" s="149"/>
      <c r="N1323" s="150"/>
      <c r="P1323" s="149"/>
    </row>
    <row r="1324" spans="7:16" x14ac:dyDescent="0.2">
      <c r="G1324" s="149"/>
      <c r="I1324" s="149"/>
      <c r="K1324" s="149"/>
      <c r="M1324" s="149"/>
      <c r="N1324" s="150"/>
      <c r="P1324" s="149"/>
    </row>
    <row r="1325" spans="7:16" x14ac:dyDescent="0.2">
      <c r="G1325" s="149"/>
      <c r="I1325" s="149"/>
      <c r="K1325" s="149"/>
      <c r="M1325" s="149"/>
      <c r="N1325" s="150"/>
      <c r="P1325" s="149"/>
    </row>
    <row r="1326" spans="7:16" x14ac:dyDescent="0.2">
      <c r="G1326" s="149"/>
      <c r="I1326" s="149"/>
      <c r="K1326" s="149"/>
      <c r="M1326" s="149"/>
      <c r="N1326" s="150"/>
      <c r="P1326" s="149"/>
    </row>
    <row r="1327" spans="7:16" x14ac:dyDescent="0.2">
      <c r="G1327" s="149"/>
      <c r="I1327" s="149"/>
      <c r="K1327" s="149"/>
      <c r="M1327" s="149"/>
      <c r="N1327" s="150"/>
      <c r="P1327" s="149"/>
    </row>
    <row r="1328" spans="7:16" x14ac:dyDescent="0.2">
      <c r="G1328" s="149"/>
      <c r="I1328" s="149"/>
      <c r="K1328" s="149"/>
      <c r="M1328" s="149"/>
      <c r="N1328" s="150"/>
      <c r="P1328" s="149"/>
    </row>
    <row r="1329" spans="7:16" x14ac:dyDescent="0.2">
      <c r="G1329" s="149"/>
      <c r="I1329" s="149"/>
      <c r="K1329" s="149"/>
      <c r="M1329" s="149"/>
      <c r="N1329" s="150"/>
      <c r="P1329" s="149"/>
    </row>
    <row r="1330" spans="7:16" x14ac:dyDescent="0.2">
      <c r="G1330" s="149"/>
      <c r="I1330" s="149"/>
      <c r="K1330" s="149"/>
      <c r="M1330" s="149"/>
      <c r="N1330" s="150"/>
      <c r="P1330" s="149"/>
    </row>
    <row r="1331" spans="7:16" x14ac:dyDescent="0.2">
      <c r="G1331" s="149"/>
      <c r="I1331" s="149"/>
      <c r="K1331" s="149"/>
      <c r="M1331" s="149"/>
      <c r="N1331" s="150"/>
      <c r="P1331" s="149"/>
    </row>
    <row r="1332" spans="7:16" x14ac:dyDescent="0.2">
      <c r="G1332" s="149"/>
      <c r="I1332" s="149"/>
      <c r="K1332" s="149"/>
      <c r="M1332" s="149"/>
      <c r="N1332" s="150"/>
      <c r="P1332" s="149"/>
    </row>
    <row r="1333" spans="7:16" x14ac:dyDescent="0.2">
      <c r="G1333" s="149"/>
      <c r="I1333" s="149"/>
      <c r="K1333" s="149"/>
      <c r="M1333" s="149"/>
      <c r="N1333" s="150"/>
      <c r="P1333" s="149"/>
    </row>
    <row r="1334" spans="7:16" x14ac:dyDescent="0.2">
      <c r="G1334" s="149"/>
      <c r="I1334" s="149"/>
      <c r="K1334" s="149"/>
      <c r="M1334" s="149"/>
      <c r="N1334" s="150"/>
      <c r="P1334" s="149"/>
    </row>
    <row r="1335" spans="7:16" x14ac:dyDescent="0.2">
      <c r="G1335" s="149"/>
      <c r="I1335" s="149"/>
      <c r="K1335" s="149"/>
      <c r="M1335" s="149"/>
      <c r="N1335" s="150"/>
      <c r="P1335" s="149"/>
    </row>
    <row r="1336" spans="7:16" x14ac:dyDescent="0.2">
      <c r="G1336" s="149"/>
      <c r="I1336" s="149"/>
      <c r="K1336" s="149"/>
      <c r="M1336" s="149"/>
      <c r="N1336" s="150"/>
      <c r="P1336" s="149"/>
    </row>
    <row r="1337" spans="7:16" x14ac:dyDescent="0.2">
      <c r="G1337" s="149"/>
      <c r="I1337" s="149"/>
      <c r="K1337" s="149"/>
      <c r="M1337" s="149"/>
      <c r="N1337" s="150"/>
      <c r="P1337" s="149"/>
    </row>
    <row r="1338" spans="7:16" x14ac:dyDescent="0.2">
      <c r="G1338" s="149"/>
      <c r="I1338" s="149"/>
      <c r="K1338" s="149"/>
      <c r="M1338" s="149"/>
      <c r="N1338" s="150"/>
      <c r="P1338" s="149"/>
    </row>
    <row r="1339" spans="7:16" x14ac:dyDescent="0.2">
      <c r="G1339" s="149"/>
      <c r="I1339" s="149"/>
      <c r="K1339" s="149"/>
      <c r="M1339" s="149"/>
      <c r="N1339" s="150"/>
      <c r="P1339" s="149"/>
    </row>
    <row r="1340" spans="7:16" x14ac:dyDescent="0.2">
      <c r="G1340" s="149"/>
      <c r="I1340" s="149"/>
      <c r="K1340" s="149"/>
      <c r="M1340" s="149"/>
      <c r="N1340" s="150"/>
      <c r="P1340" s="149"/>
    </row>
    <row r="1341" spans="7:16" x14ac:dyDescent="0.2">
      <c r="G1341" s="149"/>
      <c r="I1341" s="149"/>
      <c r="K1341" s="149"/>
      <c r="M1341" s="149"/>
      <c r="N1341" s="150"/>
      <c r="P1341" s="149"/>
    </row>
    <row r="1342" spans="7:16" x14ac:dyDescent="0.2">
      <c r="G1342" s="149"/>
      <c r="I1342" s="149"/>
      <c r="K1342" s="149"/>
      <c r="M1342" s="149"/>
      <c r="N1342" s="150"/>
      <c r="P1342" s="149"/>
    </row>
    <row r="1343" spans="7:16" x14ac:dyDescent="0.2">
      <c r="G1343" s="149"/>
      <c r="I1343" s="149"/>
      <c r="K1343" s="149"/>
      <c r="M1343" s="149"/>
      <c r="N1343" s="150"/>
      <c r="P1343" s="149"/>
    </row>
    <row r="1344" spans="7:16" x14ac:dyDescent="0.2">
      <c r="G1344" s="149"/>
      <c r="I1344" s="149"/>
      <c r="K1344" s="149"/>
      <c r="M1344" s="149"/>
      <c r="N1344" s="150"/>
      <c r="P1344" s="149"/>
    </row>
    <row r="1345" spans="7:16" x14ac:dyDescent="0.2">
      <c r="G1345" s="149"/>
      <c r="I1345" s="149"/>
      <c r="K1345" s="149"/>
      <c r="M1345" s="149"/>
      <c r="N1345" s="150"/>
      <c r="P1345" s="149"/>
    </row>
    <row r="1346" spans="7:16" x14ac:dyDescent="0.2">
      <c r="G1346" s="149"/>
      <c r="I1346" s="149"/>
      <c r="K1346" s="149"/>
      <c r="M1346" s="149"/>
      <c r="N1346" s="150"/>
      <c r="P1346" s="149"/>
    </row>
    <row r="1347" spans="7:16" x14ac:dyDescent="0.2">
      <c r="G1347" s="149"/>
      <c r="I1347" s="149"/>
      <c r="K1347" s="149"/>
      <c r="M1347" s="149"/>
      <c r="N1347" s="150"/>
      <c r="P1347" s="149"/>
    </row>
    <row r="1348" spans="7:16" x14ac:dyDescent="0.2">
      <c r="G1348" s="149"/>
      <c r="I1348" s="149"/>
      <c r="K1348" s="149"/>
      <c r="M1348" s="149"/>
      <c r="N1348" s="150"/>
      <c r="P1348" s="149"/>
    </row>
    <row r="1349" spans="7:16" x14ac:dyDescent="0.2">
      <c r="G1349" s="149"/>
      <c r="I1349" s="149"/>
      <c r="K1349" s="149"/>
      <c r="M1349" s="149"/>
      <c r="N1349" s="150"/>
      <c r="P1349" s="149"/>
    </row>
    <row r="1350" spans="7:16" x14ac:dyDescent="0.2">
      <c r="G1350" s="149"/>
      <c r="I1350" s="149"/>
      <c r="K1350" s="149"/>
      <c r="M1350" s="149"/>
      <c r="N1350" s="150"/>
      <c r="P1350" s="149"/>
    </row>
    <row r="1351" spans="7:16" x14ac:dyDescent="0.2">
      <c r="G1351" s="149"/>
      <c r="I1351" s="149"/>
      <c r="K1351" s="149"/>
      <c r="M1351" s="149"/>
      <c r="N1351" s="150"/>
      <c r="P1351" s="149"/>
    </row>
    <row r="1352" spans="7:16" x14ac:dyDescent="0.2">
      <c r="G1352" s="149"/>
      <c r="I1352" s="149"/>
      <c r="K1352" s="149"/>
      <c r="M1352" s="149"/>
      <c r="N1352" s="150"/>
      <c r="P1352" s="149"/>
    </row>
    <row r="1353" spans="7:16" x14ac:dyDescent="0.2">
      <c r="G1353" s="149"/>
      <c r="I1353" s="149"/>
      <c r="K1353" s="149"/>
      <c r="M1353" s="149"/>
      <c r="N1353" s="150"/>
      <c r="P1353" s="149"/>
    </row>
    <row r="1354" spans="7:16" x14ac:dyDescent="0.2">
      <c r="G1354" s="149"/>
      <c r="I1354" s="149"/>
      <c r="K1354" s="149"/>
      <c r="M1354" s="149"/>
      <c r="N1354" s="150"/>
      <c r="P1354" s="149"/>
    </row>
    <row r="1355" spans="7:16" x14ac:dyDescent="0.2">
      <c r="G1355" s="149"/>
      <c r="I1355" s="149"/>
      <c r="K1355" s="149"/>
      <c r="M1355" s="149"/>
      <c r="N1355" s="150"/>
      <c r="P1355" s="149"/>
    </row>
    <row r="1356" spans="7:16" x14ac:dyDescent="0.2">
      <c r="G1356" s="149"/>
      <c r="I1356" s="149"/>
      <c r="K1356" s="149"/>
      <c r="M1356" s="149"/>
      <c r="N1356" s="150"/>
      <c r="P1356" s="149"/>
    </row>
    <row r="1357" spans="7:16" x14ac:dyDescent="0.2">
      <c r="G1357" s="149"/>
      <c r="I1357" s="149"/>
      <c r="K1357" s="149"/>
      <c r="M1357" s="149"/>
      <c r="N1357" s="150"/>
      <c r="P1357" s="149"/>
    </row>
    <row r="1358" spans="7:16" x14ac:dyDescent="0.2">
      <c r="G1358" s="149"/>
      <c r="I1358" s="149"/>
      <c r="K1358" s="149"/>
      <c r="M1358" s="149"/>
      <c r="N1358" s="150"/>
      <c r="P1358" s="149"/>
    </row>
    <row r="1359" spans="7:16" x14ac:dyDescent="0.2">
      <c r="G1359" s="149"/>
      <c r="I1359" s="149"/>
      <c r="K1359" s="149"/>
      <c r="M1359" s="149"/>
      <c r="N1359" s="150"/>
      <c r="P1359" s="149"/>
    </row>
    <row r="1360" spans="7:16" x14ac:dyDescent="0.2">
      <c r="G1360" s="149"/>
      <c r="I1360" s="149"/>
      <c r="K1360" s="149"/>
      <c r="M1360" s="149"/>
      <c r="N1360" s="150"/>
      <c r="P1360" s="149"/>
    </row>
    <row r="1361" spans="7:16" x14ac:dyDescent="0.2">
      <c r="G1361" s="149"/>
      <c r="I1361" s="149"/>
      <c r="K1361" s="149"/>
      <c r="M1361" s="149"/>
      <c r="N1361" s="150"/>
      <c r="P1361" s="149"/>
    </row>
    <row r="1362" spans="7:16" x14ac:dyDescent="0.2">
      <c r="G1362" s="149"/>
      <c r="I1362" s="149"/>
      <c r="K1362" s="149"/>
      <c r="M1362" s="149"/>
      <c r="N1362" s="150"/>
      <c r="P1362" s="149"/>
    </row>
    <row r="1363" spans="7:16" x14ac:dyDescent="0.2">
      <c r="G1363" s="149"/>
      <c r="I1363" s="149"/>
      <c r="K1363" s="149"/>
      <c r="M1363" s="149"/>
      <c r="N1363" s="150"/>
      <c r="P1363" s="149"/>
    </row>
    <row r="1364" spans="7:16" x14ac:dyDescent="0.2">
      <c r="G1364" s="149"/>
      <c r="I1364" s="149"/>
      <c r="K1364" s="149"/>
      <c r="M1364" s="149"/>
      <c r="N1364" s="150"/>
      <c r="P1364" s="149"/>
    </row>
    <row r="1365" spans="7:16" x14ac:dyDescent="0.2">
      <c r="G1365" s="149"/>
      <c r="I1365" s="149"/>
      <c r="K1365" s="149"/>
      <c r="M1365" s="149"/>
      <c r="N1365" s="150"/>
      <c r="P1365" s="149"/>
    </row>
    <row r="1366" spans="7:16" x14ac:dyDescent="0.2">
      <c r="G1366" s="149"/>
      <c r="I1366" s="149"/>
      <c r="K1366" s="149"/>
      <c r="M1366" s="149"/>
      <c r="N1366" s="150"/>
      <c r="P1366" s="149"/>
    </row>
    <row r="1367" spans="7:16" x14ac:dyDescent="0.2">
      <c r="G1367" s="149"/>
      <c r="I1367" s="149"/>
      <c r="K1367" s="149"/>
      <c r="M1367" s="149"/>
      <c r="N1367" s="150"/>
      <c r="P1367" s="149"/>
    </row>
    <row r="1368" spans="7:16" x14ac:dyDescent="0.2">
      <c r="G1368" s="149"/>
      <c r="I1368" s="149"/>
      <c r="K1368" s="149"/>
      <c r="M1368" s="149"/>
      <c r="N1368" s="150"/>
      <c r="P1368" s="149"/>
    </row>
    <row r="1369" spans="7:16" x14ac:dyDescent="0.2">
      <c r="G1369" s="149"/>
      <c r="I1369" s="149"/>
      <c r="K1369" s="149"/>
      <c r="M1369" s="149"/>
      <c r="N1369" s="150"/>
      <c r="P1369" s="149"/>
    </row>
    <row r="1370" spans="7:16" x14ac:dyDescent="0.2">
      <c r="G1370" s="149"/>
      <c r="I1370" s="149"/>
      <c r="K1370" s="149"/>
      <c r="M1370" s="149"/>
      <c r="N1370" s="150"/>
      <c r="P1370" s="149"/>
    </row>
    <row r="1371" spans="7:16" x14ac:dyDescent="0.2">
      <c r="G1371" s="149"/>
      <c r="I1371" s="149"/>
      <c r="K1371" s="149"/>
      <c r="M1371" s="149"/>
      <c r="N1371" s="150"/>
      <c r="P1371" s="149"/>
    </row>
    <row r="1372" spans="7:16" x14ac:dyDescent="0.2">
      <c r="G1372" s="149"/>
      <c r="I1372" s="149"/>
      <c r="K1372" s="149"/>
      <c r="M1372" s="149"/>
      <c r="N1372" s="150"/>
      <c r="P1372" s="149"/>
    </row>
    <row r="1373" spans="7:16" x14ac:dyDescent="0.2">
      <c r="G1373" s="149"/>
      <c r="I1373" s="149"/>
      <c r="K1373" s="149"/>
      <c r="M1373" s="149"/>
      <c r="N1373" s="150"/>
      <c r="P1373" s="149"/>
    </row>
    <row r="1374" spans="7:16" x14ac:dyDescent="0.2">
      <c r="G1374" s="149"/>
      <c r="I1374" s="149"/>
      <c r="K1374" s="149"/>
      <c r="M1374" s="149"/>
      <c r="N1374" s="150"/>
      <c r="P1374" s="149"/>
    </row>
    <row r="1375" spans="7:16" x14ac:dyDescent="0.2">
      <c r="G1375" s="149"/>
      <c r="I1375" s="149"/>
      <c r="K1375" s="149"/>
      <c r="M1375" s="149"/>
      <c r="N1375" s="150"/>
      <c r="P1375" s="149"/>
    </row>
    <row r="1376" spans="7:16" x14ac:dyDescent="0.2">
      <c r="G1376" s="149"/>
      <c r="I1376" s="149"/>
      <c r="K1376" s="149"/>
      <c r="M1376" s="149"/>
      <c r="N1376" s="150"/>
      <c r="P1376" s="149"/>
    </row>
    <row r="1377" spans="7:16" x14ac:dyDescent="0.2">
      <c r="G1377" s="149"/>
      <c r="I1377" s="149"/>
      <c r="K1377" s="149"/>
      <c r="M1377" s="149"/>
      <c r="N1377" s="150"/>
      <c r="P1377" s="149"/>
    </row>
    <row r="1378" spans="7:16" x14ac:dyDescent="0.2">
      <c r="G1378" s="149"/>
      <c r="I1378" s="149"/>
      <c r="K1378" s="149"/>
      <c r="M1378" s="149"/>
      <c r="N1378" s="150"/>
      <c r="P1378" s="149"/>
    </row>
    <row r="1379" spans="7:16" x14ac:dyDescent="0.2">
      <c r="G1379" s="149"/>
      <c r="I1379" s="149"/>
      <c r="K1379" s="149"/>
      <c r="M1379" s="149"/>
      <c r="N1379" s="150"/>
      <c r="P1379" s="149"/>
    </row>
    <row r="1380" spans="7:16" x14ac:dyDescent="0.2">
      <c r="G1380" s="149"/>
      <c r="I1380" s="149"/>
      <c r="K1380" s="149"/>
      <c r="M1380" s="149"/>
      <c r="N1380" s="150"/>
      <c r="P1380" s="149"/>
    </row>
    <row r="1381" spans="7:16" x14ac:dyDescent="0.2">
      <c r="G1381" s="149"/>
      <c r="I1381" s="149"/>
      <c r="K1381" s="149"/>
      <c r="M1381" s="149"/>
      <c r="N1381" s="150"/>
      <c r="P1381" s="149"/>
    </row>
    <row r="1382" spans="7:16" x14ac:dyDescent="0.2">
      <c r="G1382" s="149"/>
      <c r="I1382" s="149"/>
      <c r="K1382" s="149"/>
      <c r="M1382" s="149"/>
      <c r="N1382" s="150"/>
      <c r="P1382" s="149"/>
    </row>
    <row r="1383" spans="7:16" x14ac:dyDescent="0.2">
      <c r="G1383" s="149"/>
      <c r="I1383" s="149"/>
      <c r="K1383" s="149"/>
      <c r="M1383" s="149"/>
      <c r="N1383" s="150"/>
      <c r="P1383" s="149"/>
    </row>
    <row r="1384" spans="7:16" x14ac:dyDescent="0.2">
      <c r="G1384" s="149"/>
      <c r="I1384" s="149"/>
      <c r="K1384" s="149"/>
      <c r="M1384" s="149"/>
      <c r="N1384" s="150"/>
      <c r="P1384" s="149"/>
    </row>
    <row r="1385" spans="7:16" x14ac:dyDescent="0.2">
      <c r="G1385" s="149"/>
      <c r="I1385" s="149"/>
      <c r="K1385" s="149"/>
      <c r="M1385" s="149"/>
      <c r="N1385" s="150"/>
      <c r="P1385" s="149"/>
    </row>
    <row r="1386" spans="7:16" x14ac:dyDescent="0.2">
      <c r="G1386" s="149"/>
      <c r="I1386" s="149"/>
      <c r="K1386" s="149"/>
      <c r="M1386" s="149"/>
      <c r="N1386" s="150"/>
      <c r="P1386" s="149"/>
    </row>
    <row r="1387" spans="7:16" x14ac:dyDescent="0.2">
      <c r="G1387" s="149"/>
      <c r="I1387" s="149"/>
      <c r="K1387" s="149"/>
      <c r="M1387" s="149"/>
      <c r="N1387" s="150"/>
      <c r="P1387" s="149"/>
    </row>
    <row r="1388" spans="7:16" x14ac:dyDescent="0.2">
      <c r="G1388" s="149"/>
      <c r="I1388" s="149"/>
      <c r="K1388" s="149"/>
      <c r="M1388" s="149"/>
      <c r="N1388" s="150"/>
      <c r="P1388" s="149"/>
    </row>
    <row r="1389" spans="7:16" x14ac:dyDescent="0.2">
      <c r="G1389" s="149"/>
      <c r="I1389" s="149"/>
      <c r="K1389" s="149"/>
      <c r="M1389" s="149"/>
      <c r="N1389" s="150"/>
      <c r="P1389" s="149"/>
    </row>
    <row r="1390" spans="7:16" x14ac:dyDescent="0.2">
      <c r="G1390" s="149"/>
      <c r="I1390" s="149"/>
      <c r="K1390" s="149"/>
      <c r="M1390" s="149"/>
      <c r="N1390" s="150"/>
      <c r="P1390" s="149"/>
    </row>
    <row r="1391" spans="7:16" x14ac:dyDescent="0.2">
      <c r="G1391" s="149"/>
      <c r="I1391" s="149"/>
      <c r="K1391" s="149"/>
      <c r="M1391" s="149"/>
      <c r="N1391" s="150"/>
      <c r="P1391" s="149"/>
    </row>
    <row r="1392" spans="7:16" x14ac:dyDescent="0.2">
      <c r="G1392" s="149"/>
      <c r="I1392" s="149"/>
      <c r="K1392" s="149"/>
      <c r="M1392" s="149"/>
      <c r="N1392" s="150"/>
      <c r="P1392" s="149"/>
    </row>
    <row r="1393" spans="7:16" x14ac:dyDescent="0.2">
      <c r="G1393" s="149"/>
      <c r="I1393" s="149"/>
      <c r="K1393" s="149"/>
      <c r="M1393" s="149"/>
      <c r="N1393" s="150"/>
      <c r="P1393" s="149"/>
    </row>
    <row r="1394" spans="7:16" x14ac:dyDescent="0.2">
      <c r="G1394" s="149"/>
      <c r="I1394" s="149"/>
      <c r="K1394" s="149"/>
      <c r="M1394" s="149"/>
      <c r="N1394" s="150"/>
      <c r="P1394" s="149"/>
    </row>
    <row r="1395" spans="7:16" x14ac:dyDescent="0.2">
      <c r="G1395" s="149"/>
      <c r="I1395" s="149"/>
      <c r="K1395" s="149"/>
      <c r="M1395" s="149"/>
      <c r="N1395" s="150"/>
      <c r="P1395" s="149"/>
    </row>
    <row r="1396" spans="7:16" x14ac:dyDescent="0.2">
      <c r="G1396" s="149"/>
      <c r="I1396" s="149"/>
      <c r="K1396" s="149"/>
      <c r="M1396" s="149"/>
      <c r="N1396" s="150"/>
      <c r="P1396" s="149"/>
    </row>
    <row r="1397" spans="7:16" x14ac:dyDescent="0.2">
      <c r="G1397" s="149"/>
      <c r="I1397" s="149"/>
      <c r="K1397" s="149"/>
      <c r="M1397" s="149"/>
      <c r="N1397" s="150"/>
      <c r="P1397" s="149"/>
    </row>
    <row r="1398" spans="7:16" x14ac:dyDescent="0.2">
      <c r="G1398" s="149"/>
      <c r="I1398" s="149"/>
      <c r="K1398" s="149"/>
      <c r="M1398" s="149"/>
      <c r="N1398" s="150"/>
      <c r="P1398" s="149"/>
    </row>
    <row r="1399" spans="7:16" x14ac:dyDescent="0.2">
      <c r="G1399" s="149"/>
      <c r="I1399" s="149"/>
      <c r="K1399" s="149"/>
      <c r="M1399" s="149"/>
      <c r="N1399" s="150"/>
      <c r="P1399" s="149"/>
    </row>
    <row r="1400" spans="7:16" x14ac:dyDescent="0.2">
      <c r="G1400" s="149"/>
      <c r="I1400" s="149"/>
      <c r="K1400" s="149"/>
      <c r="M1400" s="149"/>
      <c r="N1400" s="150"/>
      <c r="P1400" s="149"/>
    </row>
    <row r="1401" spans="7:16" x14ac:dyDescent="0.2">
      <c r="G1401" s="149"/>
      <c r="I1401" s="149"/>
      <c r="K1401" s="149"/>
      <c r="M1401" s="149"/>
      <c r="N1401" s="150"/>
      <c r="P1401" s="149"/>
    </row>
    <row r="1402" spans="7:16" x14ac:dyDescent="0.2">
      <c r="G1402" s="149"/>
      <c r="I1402" s="149"/>
      <c r="K1402" s="149"/>
      <c r="M1402" s="149"/>
      <c r="N1402" s="150"/>
      <c r="P1402" s="149"/>
    </row>
    <row r="1403" spans="7:16" x14ac:dyDescent="0.2">
      <c r="G1403" s="149"/>
      <c r="I1403" s="149"/>
      <c r="K1403" s="149"/>
      <c r="M1403" s="149"/>
      <c r="N1403" s="150"/>
      <c r="P1403" s="149"/>
    </row>
    <row r="1404" spans="7:16" x14ac:dyDescent="0.2">
      <c r="G1404" s="149"/>
      <c r="I1404" s="149"/>
      <c r="K1404" s="149"/>
      <c r="M1404" s="149"/>
      <c r="N1404" s="150"/>
      <c r="P1404" s="149"/>
    </row>
    <row r="1405" spans="7:16" x14ac:dyDescent="0.2">
      <c r="G1405" s="149"/>
      <c r="I1405" s="149"/>
      <c r="K1405" s="149"/>
      <c r="M1405" s="149"/>
      <c r="N1405" s="150"/>
      <c r="P1405" s="149"/>
    </row>
    <row r="1406" spans="7:16" x14ac:dyDescent="0.2">
      <c r="G1406" s="149"/>
      <c r="I1406" s="149"/>
      <c r="K1406" s="149"/>
      <c r="M1406" s="149"/>
      <c r="N1406" s="150"/>
      <c r="P1406" s="149"/>
    </row>
    <row r="1407" spans="7:16" x14ac:dyDescent="0.2">
      <c r="G1407" s="149"/>
      <c r="I1407" s="149"/>
      <c r="K1407" s="149"/>
      <c r="M1407" s="149"/>
      <c r="N1407" s="150"/>
      <c r="P1407" s="149"/>
    </row>
    <row r="1408" spans="7:16" x14ac:dyDescent="0.2">
      <c r="G1408" s="149"/>
      <c r="I1408" s="149"/>
      <c r="K1408" s="149"/>
      <c r="M1408" s="149"/>
      <c r="N1408" s="150"/>
      <c r="P1408" s="149"/>
    </row>
    <row r="1409" spans="7:16" x14ac:dyDescent="0.2">
      <c r="G1409" s="149"/>
      <c r="I1409" s="149"/>
      <c r="K1409" s="149"/>
      <c r="M1409" s="149"/>
      <c r="N1409" s="150"/>
      <c r="P1409" s="149"/>
    </row>
    <row r="1410" spans="7:16" x14ac:dyDescent="0.2">
      <c r="G1410" s="149"/>
      <c r="I1410" s="149"/>
      <c r="K1410" s="149"/>
      <c r="M1410" s="149"/>
      <c r="N1410" s="150"/>
      <c r="P1410" s="149"/>
    </row>
    <row r="1411" spans="7:16" x14ac:dyDescent="0.2">
      <c r="G1411" s="149"/>
      <c r="I1411" s="149"/>
      <c r="K1411" s="149"/>
      <c r="M1411" s="149"/>
      <c r="N1411" s="150"/>
      <c r="P1411" s="149"/>
    </row>
    <row r="1412" spans="7:16" x14ac:dyDescent="0.2">
      <c r="G1412" s="149"/>
      <c r="I1412" s="149"/>
      <c r="K1412" s="149"/>
      <c r="M1412" s="149"/>
      <c r="N1412" s="150"/>
      <c r="P1412" s="149"/>
    </row>
    <row r="1413" spans="7:16" x14ac:dyDescent="0.2">
      <c r="G1413" s="149"/>
      <c r="I1413" s="149"/>
      <c r="K1413" s="149"/>
      <c r="M1413" s="149"/>
      <c r="N1413" s="150"/>
      <c r="P1413" s="149"/>
    </row>
    <row r="1414" spans="7:16" x14ac:dyDescent="0.2">
      <c r="G1414" s="149"/>
      <c r="I1414" s="149"/>
      <c r="K1414" s="149"/>
      <c r="M1414" s="149"/>
      <c r="N1414" s="150"/>
      <c r="P1414" s="149"/>
    </row>
    <row r="1415" spans="7:16" x14ac:dyDescent="0.2">
      <c r="G1415" s="149"/>
      <c r="I1415" s="149"/>
      <c r="K1415" s="149"/>
      <c r="M1415" s="149"/>
      <c r="N1415" s="150"/>
      <c r="P1415" s="149"/>
    </row>
    <row r="1416" spans="7:16" x14ac:dyDescent="0.2">
      <c r="G1416" s="149"/>
      <c r="I1416" s="149"/>
      <c r="K1416" s="149"/>
      <c r="M1416" s="149"/>
      <c r="N1416" s="150"/>
      <c r="P1416" s="149"/>
    </row>
    <row r="1417" spans="7:16" x14ac:dyDescent="0.2">
      <c r="G1417" s="149"/>
      <c r="I1417" s="149"/>
      <c r="K1417" s="149"/>
      <c r="M1417" s="149"/>
      <c r="N1417" s="150"/>
      <c r="P1417" s="149"/>
    </row>
    <row r="1418" spans="7:16" x14ac:dyDescent="0.2">
      <c r="G1418" s="149"/>
      <c r="I1418" s="149"/>
      <c r="K1418" s="149"/>
      <c r="M1418" s="149"/>
      <c r="N1418" s="150"/>
      <c r="P1418" s="149"/>
    </row>
    <row r="1419" spans="7:16" x14ac:dyDescent="0.2">
      <c r="G1419" s="149"/>
      <c r="I1419" s="149"/>
      <c r="K1419" s="149"/>
      <c r="M1419" s="149"/>
      <c r="N1419" s="150"/>
      <c r="P1419" s="149"/>
    </row>
    <row r="1420" spans="7:16" x14ac:dyDescent="0.2">
      <c r="G1420" s="149"/>
      <c r="I1420" s="149"/>
      <c r="K1420" s="149"/>
      <c r="M1420" s="149"/>
      <c r="N1420" s="150"/>
      <c r="P1420" s="149"/>
    </row>
    <row r="1421" spans="7:16" x14ac:dyDescent="0.2">
      <c r="G1421" s="149"/>
      <c r="I1421" s="149"/>
      <c r="K1421" s="149"/>
      <c r="M1421" s="149"/>
      <c r="N1421" s="150"/>
      <c r="P1421" s="149"/>
    </row>
    <row r="1422" spans="7:16" x14ac:dyDescent="0.2">
      <c r="G1422" s="149"/>
      <c r="I1422" s="149"/>
      <c r="K1422" s="149"/>
      <c r="M1422" s="149"/>
      <c r="N1422" s="150"/>
      <c r="P1422" s="149"/>
    </row>
    <row r="1423" spans="7:16" x14ac:dyDescent="0.2">
      <c r="G1423" s="149"/>
      <c r="I1423" s="149"/>
      <c r="K1423" s="149"/>
      <c r="M1423" s="149"/>
      <c r="N1423" s="150"/>
      <c r="P1423" s="149"/>
    </row>
    <row r="1424" spans="7:16" x14ac:dyDescent="0.2">
      <c r="G1424" s="149"/>
      <c r="I1424" s="149"/>
      <c r="K1424" s="149"/>
      <c r="M1424" s="149"/>
      <c r="N1424" s="150"/>
      <c r="P1424" s="149"/>
    </row>
    <row r="1425" spans="7:16" x14ac:dyDescent="0.2">
      <c r="G1425" s="149"/>
      <c r="I1425" s="149"/>
      <c r="K1425" s="149"/>
      <c r="M1425" s="149"/>
      <c r="N1425" s="150"/>
      <c r="P1425" s="149"/>
    </row>
    <row r="1426" spans="7:16" x14ac:dyDescent="0.2">
      <c r="G1426" s="149"/>
      <c r="I1426" s="149"/>
      <c r="K1426" s="149"/>
      <c r="M1426" s="149"/>
      <c r="N1426" s="150"/>
      <c r="P1426" s="149"/>
    </row>
    <row r="1427" spans="7:16" x14ac:dyDescent="0.2">
      <c r="G1427" s="149"/>
      <c r="I1427" s="149"/>
      <c r="K1427" s="149"/>
      <c r="M1427" s="149"/>
      <c r="N1427" s="150"/>
      <c r="P1427" s="149"/>
    </row>
    <row r="1428" spans="7:16" x14ac:dyDescent="0.2">
      <c r="G1428" s="149"/>
      <c r="I1428" s="149"/>
      <c r="K1428" s="149"/>
      <c r="M1428" s="149"/>
      <c r="N1428" s="150"/>
      <c r="P1428" s="149"/>
    </row>
    <row r="1429" spans="7:16" x14ac:dyDescent="0.2">
      <c r="G1429" s="149"/>
      <c r="I1429" s="149"/>
      <c r="K1429" s="149"/>
      <c r="M1429" s="149"/>
      <c r="N1429" s="150"/>
      <c r="P1429" s="149"/>
    </row>
    <row r="1430" spans="7:16" x14ac:dyDescent="0.2">
      <c r="G1430" s="149"/>
      <c r="I1430" s="149"/>
      <c r="K1430" s="149"/>
      <c r="M1430" s="149"/>
      <c r="N1430" s="150"/>
      <c r="P1430" s="149"/>
    </row>
    <row r="1431" spans="7:16" x14ac:dyDescent="0.2">
      <c r="G1431" s="149"/>
      <c r="I1431" s="149"/>
      <c r="K1431" s="149"/>
      <c r="M1431" s="149"/>
      <c r="N1431" s="150"/>
      <c r="P1431" s="149"/>
    </row>
    <row r="1432" spans="7:16" x14ac:dyDescent="0.2">
      <c r="G1432" s="149"/>
      <c r="I1432" s="149"/>
      <c r="K1432" s="149"/>
      <c r="M1432" s="149"/>
      <c r="N1432" s="150"/>
      <c r="P1432" s="149"/>
    </row>
    <row r="1433" spans="7:16" x14ac:dyDescent="0.2">
      <c r="G1433" s="149"/>
      <c r="I1433" s="149"/>
      <c r="K1433" s="149"/>
      <c r="M1433" s="149"/>
      <c r="N1433" s="150"/>
      <c r="P1433" s="149"/>
    </row>
    <row r="1434" spans="7:16" x14ac:dyDescent="0.2">
      <c r="G1434" s="149"/>
      <c r="I1434" s="149"/>
      <c r="K1434" s="149"/>
      <c r="M1434" s="149"/>
      <c r="N1434" s="150"/>
      <c r="P1434" s="149"/>
    </row>
    <row r="1435" spans="7:16" x14ac:dyDescent="0.2">
      <c r="G1435" s="149"/>
      <c r="I1435" s="149"/>
      <c r="K1435" s="149"/>
      <c r="M1435" s="149"/>
      <c r="N1435" s="150"/>
      <c r="P1435" s="149"/>
    </row>
    <row r="1436" spans="7:16" x14ac:dyDescent="0.2">
      <c r="G1436" s="149"/>
      <c r="I1436" s="149"/>
      <c r="K1436" s="149"/>
      <c r="M1436" s="149"/>
      <c r="N1436" s="150"/>
      <c r="P1436" s="149"/>
    </row>
    <row r="1437" spans="7:16" x14ac:dyDescent="0.2">
      <c r="G1437" s="149"/>
      <c r="I1437" s="149"/>
      <c r="K1437" s="149"/>
      <c r="M1437" s="149"/>
      <c r="N1437" s="150"/>
      <c r="P1437" s="149"/>
    </row>
    <row r="1438" spans="7:16" x14ac:dyDescent="0.2">
      <c r="G1438" s="149"/>
      <c r="I1438" s="149"/>
      <c r="K1438" s="149"/>
      <c r="M1438" s="149"/>
      <c r="N1438" s="150"/>
      <c r="P1438" s="149"/>
    </row>
    <row r="1439" spans="7:16" x14ac:dyDescent="0.2">
      <c r="G1439" s="149"/>
      <c r="I1439" s="149"/>
      <c r="K1439" s="149"/>
      <c r="M1439" s="149"/>
      <c r="N1439" s="150"/>
      <c r="P1439" s="149"/>
    </row>
    <row r="1440" spans="7:16" x14ac:dyDescent="0.2">
      <c r="G1440" s="149"/>
      <c r="I1440" s="149"/>
      <c r="K1440" s="149"/>
      <c r="M1440" s="149"/>
      <c r="N1440" s="150"/>
      <c r="P1440" s="149"/>
    </row>
    <row r="1441" spans="7:16" x14ac:dyDescent="0.2">
      <c r="G1441" s="149"/>
      <c r="I1441" s="149"/>
      <c r="K1441" s="149"/>
      <c r="M1441" s="149"/>
      <c r="N1441" s="150"/>
      <c r="P1441" s="149"/>
    </row>
    <row r="1442" spans="7:16" x14ac:dyDescent="0.2">
      <c r="G1442" s="149"/>
      <c r="I1442" s="149"/>
      <c r="K1442" s="149"/>
      <c r="M1442" s="149"/>
      <c r="N1442" s="150"/>
      <c r="P1442" s="149"/>
    </row>
    <row r="1443" spans="7:16" x14ac:dyDescent="0.2">
      <c r="G1443" s="149"/>
      <c r="I1443" s="149"/>
      <c r="K1443" s="149"/>
      <c r="M1443" s="149"/>
      <c r="N1443" s="150"/>
      <c r="P1443" s="149"/>
    </row>
    <row r="1444" spans="7:16" x14ac:dyDescent="0.2">
      <c r="G1444" s="149"/>
      <c r="I1444" s="149"/>
      <c r="K1444" s="149"/>
      <c r="M1444" s="149"/>
      <c r="N1444" s="150"/>
      <c r="P1444" s="149"/>
    </row>
    <row r="1445" spans="7:16" x14ac:dyDescent="0.2">
      <c r="G1445" s="149"/>
      <c r="I1445" s="149"/>
      <c r="K1445" s="149"/>
      <c r="M1445" s="149"/>
      <c r="N1445" s="150"/>
      <c r="P1445" s="149"/>
    </row>
    <row r="1446" spans="7:16" x14ac:dyDescent="0.2">
      <c r="G1446" s="149"/>
      <c r="I1446" s="149"/>
      <c r="K1446" s="149"/>
      <c r="M1446" s="149"/>
      <c r="N1446" s="150"/>
      <c r="P1446" s="149"/>
    </row>
    <row r="1447" spans="7:16" x14ac:dyDescent="0.2">
      <c r="G1447" s="149"/>
      <c r="I1447" s="149"/>
      <c r="K1447" s="149"/>
      <c r="M1447" s="149"/>
      <c r="N1447" s="150"/>
      <c r="P1447" s="149"/>
    </row>
    <row r="1448" spans="7:16" x14ac:dyDescent="0.2">
      <c r="G1448" s="149"/>
      <c r="I1448" s="149"/>
      <c r="K1448" s="149"/>
      <c r="M1448" s="149"/>
      <c r="N1448" s="150"/>
      <c r="P1448" s="149"/>
    </row>
    <row r="1449" spans="7:16" x14ac:dyDescent="0.2">
      <c r="G1449" s="149"/>
      <c r="I1449" s="149"/>
      <c r="K1449" s="149"/>
      <c r="M1449" s="149"/>
      <c r="N1449" s="150"/>
      <c r="P1449" s="149"/>
    </row>
    <row r="1450" spans="7:16" x14ac:dyDescent="0.2">
      <c r="G1450" s="149"/>
      <c r="I1450" s="149"/>
      <c r="K1450" s="149"/>
      <c r="M1450" s="149"/>
      <c r="N1450" s="150"/>
      <c r="P1450" s="149"/>
    </row>
    <row r="1451" spans="7:16" x14ac:dyDescent="0.2">
      <c r="G1451" s="149"/>
      <c r="I1451" s="149"/>
      <c r="K1451" s="149"/>
      <c r="M1451" s="149"/>
      <c r="N1451" s="150"/>
      <c r="P1451" s="149"/>
    </row>
    <row r="1452" spans="7:16" x14ac:dyDescent="0.2">
      <c r="G1452" s="149"/>
      <c r="I1452" s="149"/>
      <c r="K1452" s="149"/>
      <c r="M1452" s="149"/>
      <c r="N1452" s="150"/>
      <c r="P1452" s="149"/>
    </row>
    <row r="1453" spans="7:16" x14ac:dyDescent="0.2">
      <c r="G1453" s="149"/>
      <c r="I1453" s="149"/>
      <c r="K1453" s="149"/>
      <c r="M1453" s="149"/>
      <c r="N1453" s="150"/>
      <c r="P1453" s="149"/>
    </row>
    <row r="1454" spans="7:16" x14ac:dyDescent="0.2">
      <c r="G1454" s="149"/>
      <c r="I1454" s="149"/>
      <c r="K1454" s="149"/>
      <c r="M1454" s="149"/>
      <c r="N1454" s="150"/>
      <c r="P1454" s="149"/>
    </row>
    <row r="1455" spans="7:16" x14ac:dyDescent="0.2">
      <c r="G1455" s="149"/>
      <c r="I1455" s="149"/>
      <c r="K1455" s="149"/>
      <c r="M1455" s="149"/>
      <c r="N1455" s="150"/>
      <c r="P1455" s="149"/>
    </row>
    <row r="1456" spans="7:16" x14ac:dyDescent="0.2">
      <c r="G1456" s="149"/>
      <c r="I1456" s="149"/>
      <c r="K1456" s="149"/>
      <c r="M1456" s="149"/>
      <c r="N1456" s="150"/>
      <c r="P1456" s="149"/>
    </row>
    <row r="1457" spans="7:16" x14ac:dyDescent="0.2">
      <c r="G1457" s="149"/>
      <c r="I1457" s="149"/>
      <c r="K1457" s="149"/>
      <c r="M1457" s="149"/>
      <c r="N1457" s="150"/>
      <c r="P1457" s="149"/>
    </row>
    <row r="1458" spans="7:16" x14ac:dyDescent="0.2">
      <c r="G1458" s="149"/>
      <c r="I1458" s="149"/>
      <c r="K1458" s="149"/>
      <c r="M1458" s="149"/>
      <c r="N1458" s="150"/>
      <c r="P1458" s="149"/>
    </row>
    <row r="1459" spans="7:16" x14ac:dyDescent="0.2">
      <c r="G1459" s="149"/>
      <c r="I1459" s="149"/>
      <c r="K1459" s="149"/>
      <c r="M1459" s="149"/>
      <c r="N1459" s="150"/>
      <c r="P1459" s="149"/>
    </row>
    <row r="1460" spans="7:16" x14ac:dyDescent="0.2">
      <c r="G1460" s="149"/>
      <c r="I1460" s="149"/>
      <c r="K1460" s="149"/>
      <c r="M1460" s="149"/>
      <c r="N1460" s="150"/>
      <c r="P1460" s="149"/>
    </row>
    <row r="1461" spans="7:16" x14ac:dyDescent="0.2">
      <c r="G1461" s="149"/>
      <c r="I1461" s="149"/>
      <c r="K1461" s="149"/>
      <c r="M1461" s="149"/>
      <c r="N1461" s="150"/>
      <c r="P1461" s="149"/>
    </row>
    <row r="1462" spans="7:16" x14ac:dyDescent="0.2">
      <c r="G1462" s="149"/>
      <c r="I1462" s="149"/>
      <c r="K1462" s="149"/>
      <c r="M1462" s="149"/>
      <c r="N1462" s="150"/>
      <c r="P1462" s="149"/>
    </row>
    <row r="1463" spans="7:16" x14ac:dyDescent="0.2">
      <c r="G1463" s="149"/>
      <c r="I1463" s="149"/>
      <c r="K1463" s="149"/>
      <c r="M1463" s="149"/>
      <c r="N1463" s="150"/>
      <c r="P1463" s="149"/>
    </row>
    <row r="1464" spans="7:16" x14ac:dyDescent="0.2">
      <c r="G1464" s="149"/>
      <c r="I1464" s="149"/>
      <c r="K1464" s="149"/>
      <c r="M1464" s="149"/>
      <c r="N1464" s="150"/>
      <c r="P1464" s="149"/>
    </row>
    <row r="1465" spans="7:16" x14ac:dyDescent="0.2">
      <c r="G1465" s="149"/>
      <c r="I1465" s="149"/>
      <c r="K1465" s="149"/>
      <c r="M1465" s="149"/>
      <c r="N1465" s="150"/>
      <c r="P1465" s="149"/>
    </row>
    <row r="1466" spans="7:16" x14ac:dyDescent="0.2">
      <c r="G1466" s="149"/>
      <c r="I1466" s="149"/>
      <c r="K1466" s="149"/>
      <c r="M1466" s="149"/>
      <c r="N1466" s="150"/>
      <c r="P1466" s="149"/>
    </row>
    <row r="1467" spans="7:16" x14ac:dyDescent="0.2">
      <c r="G1467" s="149"/>
      <c r="I1467" s="149"/>
      <c r="K1467" s="149"/>
      <c r="M1467" s="149"/>
      <c r="N1467" s="150"/>
      <c r="P1467" s="149"/>
    </row>
    <row r="1468" spans="7:16" x14ac:dyDescent="0.2">
      <c r="G1468" s="149"/>
      <c r="I1468" s="149"/>
      <c r="K1468" s="149"/>
      <c r="M1468" s="149"/>
      <c r="N1468" s="150"/>
      <c r="P1468" s="149"/>
    </row>
    <row r="1469" spans="7:16" x14ac:dyDescent="0.2">
      <c r="G1469" s="149"/>
      <c r="I1469" s="149"/>
      <c r="K1469" s="149"/>
      <c r="M1469" s="149"/>
      <c r="N1469" s="150"/>
      <c r="P1469" s="149"/>
    </row>
    <row r="1470" spans="7:16" x14ac:dyDescent="0.2">
      <c r="G1470" s="149"/>
      <c r="I1470" s="149"/>
      <c r="K1470" s="149"/>
      <c r="M1470" s="149"/>
      <c r="N1470" s="150"/>
      <c r="P1470" s="149"/>
    </row>
    <row r="1471" spans="7:16" x14ac:dyDescent="0.2">
      <c r="G1471" s="149"/>
      <c r="I1471" s="149"/>
      <c r="K1471" s="149"/>
      <c r="M1471" s="149"/>
      <c r="N1471" s="150"/>
      <c r="P1471" s="149"/>
    </row>
    <row r="1472" spans="7:16" x14ac:dyDescent="0.2">
      <c r="G1472" s="149"/>
      <c r="I1472" s="149"/>
      <c r="K1472" s="149"/>
      <c r="M1472" s="149"/>
      <c r="N1472" s="150"/>
      <c r="P1472" s="149"/>
    </row>
    <row r="1473" spans="7:16" x14ac:dyDescent="0.2">
      <c r="G1473" s="149"/>
      <c r="I1473" s="149"/>
      <c r="K1473" s="149"/>
      <c r="M1473" s="149"/>
      <c r="N1473" s="150"/>
      <c r="P1473" s="149"/>
    </row>
    <row r="1474" spans="7:16" x14ac:dyDescent="0.2">
      <c r="G1474" s="149"/>
      <c r="I1474" s="149"/>
      <c r="K1474" s="149"/>
      <c r="M1474" s="149"/>
      <c r="N1474" s="150"/>
      <c r="P1474" s="149"/>
    </row>
    <row r="1475" spans="7:16" x14ac:dyDescent="0.2">
      <c r="G1475" s="149"/>
      <c r="I1475" s="149"/>
      <c r="K1475" s="149"/>
      <c r="M1475" s="149"/>
      <c r="N1475" s="150"/>
      <c r="P1475" s="149"/>
    </row>
    <row r="1476" spans="7:16" x14ac:dyDescent="0.2">
      <c r="G1476" s="149"/>
      <c r="I1476" s="149"/>
      <c r="K1476" s="149"/>
      <c r="M1476" s="149"/>
      <c r="N1476" s="150"/>
      <c r="P1476" s="149"/>
    </row>
    <row r="1477" spans="7:16" x14ac:dyDescent="0.2">
      <c r="G1477" s="149"/>
      <c r="I1477" s="149"/>
      <c r="K1477" s="149"/>
      <c r="M1477" s="149"/>
      <c r="N1477" s="150"/>
      <c r="P1477" s="149"/>
    </row>
    <row r="1478" spans="7:16" x14ac:dyDescent="0.2">
      <c r="G1478" s="149"/>
      <c r="I1478" s="149"/>
      <c r="K1478" s="149"/>
      <c r="M1478" s="149"/>
      <c r="N1478" s="150"/>
      <c r="P1478" s="149"/>
    </row>
    <row r="1479" spans="7:16" x14ac:dyDescent="0.2">
      <c r="G1479" s="149"/>
      <c r="I1479" s="149"/>
      <c r="K1479" s="149"/>
      <c r="M1479" s="149"/>
      <c r="N1479" s="150"/>
      <c r="P1479" s="149"/>
    </row>
    <row r="1480" spans="7:16" x14ac:dyDescent="0.2">
      <c r="G1480" s="149"/>
      <c r="I1480" s="149"/>
      <c r="K1480" s="149"/>
      <c r="M1480" s="149"/>
      <c r="N1480" s="150"/>
      <c r="P1480" s="149"/>
    </row>
    <row r="1481" spans="7:16" x14ac:dyDescent="0.2">
      <c r="G1481" s="149"/>
      <c r="I1481" s="149"/>
      <c r="K1481" s="149"/>
      <c r="M1481" s="149"/>
      <c r="N1481" s="150"/>
      <c r="P1481" s="149"/>
    </row>
    <row r="1482" spans="7:16" x14ac:dyDescent="0.2">
      <c r="G1482" s="149"/>
      <c r="I1482" s="149"/>
      <c r="K1482" s="149"/>
      <c r="M1482" s="149"/>
      <c r="N1482" s="150"/>
      <c r="P1482" s="149"/>
    </row>
    <row r="1483" spans="7:16" x14ac:dyDescent="0.2">
      <c r="G1483" s="149"/>
      <c r="I1483" s="149"/>
      <c r="K1483" s="149"/>
      <c r="M1483" s="149"/>
      <c r="N1483" s="150"/>
      <c r="P1483" s="149"/>
    </row>
    <row r="1484" spans="7:16" x14ac:dyDescent="0.2">
      <c r="G1484" s="149"/>
      <c r="I1484" s="149"/>
      <c r="K1484" s="149"/>
      <c r="M1484" s="149"/>
      <c r="N1484" s="150"/>
      <c r="P1484" s="149"/>
    </row>
    <row r="1485" spans="7:16" x14ac:dyDescent="0.2">
      <c r="G1485" s="149"/>
      <c r="I1485" s="149"/>
      <c r="K1485" s="149"/>
      <c r="M1485" s="149"/>
      <c r="N1485" s="150"/>
      <c r="P1485" s="149"/>
    </row>
    <row r="1486" spans="7:16" x14ac:dyDescent="0.2">
      <c r="G1486" s="149"/>
      <c r="I1486" s="149"/>
      <c r="K1486" s="149"/>
      <c r="M1486" s="149"/>
      <c r="N1486" s="150"/>
      <c r="P1486" s="149"/>
    </row>
    <row r="1487" spans="7:16" x14ac:dyDescent="0.2">
      <c r="G1487" s="149"/>
      <c r="I1487" s="149"/>
      <c r="K1487" s="149"/>
      <c r="M1487" s="149"/>
      <c r="N1487" s="150"/>
      <c r="P1487" s="149"/>
    </row>
    <row r="1488" spans="7:16" x14ac:dyDescent="0.2">
      <c r="G1488" s="149"/>
      <c r="I1488" s="149"/>
      <c r="K1488" s="149"/>
      <c r="M1488" s="149"/>
      <c r="N1488" s="150"/>
      <c r="P1488" s="149"/>
    </row>
    <row r="1489" spans="7:16" x14ac:dyDescent="0.2">
      <c r="G1489" s="149"/>
      <c r="I1489" s="149"/>
      <c r="K1489" s="149"/>
      <c r="M1489" s="149"/>
      <c r="N1489" s="150"/>
      <c r="P1489" s="149"/>
    </row>
    <row r="1490" spans="7:16" x14ac:dyDescent="0.2">
      <c r="G1490" s="149"/>
      <c r="I1490" s="149"/>
      <c r="K1490" s="149"/>
      <c r="M1490" s="149"/>
      <c r="N1490" s="150"/>
      <c r="P1490" s="149"/>
    </row>
    <row r="1491" spans="7:16" x14ac:dyDescent="0.2">
      <c r="G1491" s="149"/>
      <c r="I1491" s="149"/>
      <c r="K1491" s="149"/>
      <c r="M1491" s="149"/>
      <c r="N1491" s="150"/>
      <c r="P1491" s="149"/>
    </row>
    <row r="1492" spans="7:16" x14ac:dyDescent="0.2">
      <c r="G1492" s="149"/>
      <c r="I1492" s="149"/>
      <c r="K1492" s="149"/>
      <c r="M1492" s="149"/>
      <c r="N1492" s="150"/>
      <c r="P1492" s="149"/>
    </row>
    <row r="1493" spans="7:16" x14ac:dyDescent="0.2">
      <c r="G1493" s="149"/>
      <c r="I1493" s="149"/>
      <c r="K1493" s="149"/>
      <c r="M1493" s="149"/>
      <c r="N1493" s="150"/>
      <c r="P1493" s="149"/>
    </row>
    <row r="1494" spans="7:16" x14ac:dyDescent="0.2">
      <c r="G1494" s="149"/>
      <c r="I1494" s="149"/>
      <c r="K1494" s="149"/>
      <c r="M1494" s="149"/>
      <c r="N1494" s="150"/>
      <c r="P1494" s="149"/>
    </row>
    <row r="1495" spans="7:16" x14ac:dyDescent="0.2">
      <c r="G1495" s="149"/>
      <c r="I1495" s="149"/>
      <c r="K1495" s="149"/>
      <c r="M1495" s="149"/>
      <c r="N1495" s="150"/>
      <c r="P1495" s="149"/>
    </row>
    <row r="1496" spans="7:16" x14ac:dyDescent="0.2">
      <c r="G1496" s="149"/>
      <c r="I1496" s="149"/>
      <c r="K1496" s="149"/>
      <c r="M1496" s="149"/>
      <c r="N1496" s="150"/>
      <c r="P1496" s="149"/>
    </row>
    <row r="1497" spans="7:16" x14ac:dyDescent="0.2">
      <c r="G1497" s="149"/>
      <c r="I1497" s="149"/>
      <c r="K1497" s="149"/>
      <c r="M1497" s="149"/>
      <c r="N1497" s="150"/>
      <c r="P1497" s="149"/>
    </row>
    <row r="1498" spans="7:16" x14ac:dyDescent="0.2">
      <c r="G1498" s="149"/>
      <c r="I1498" s="149"/>
      <c r="K1498" s="149"/>
      <c r="M1498" s="149"/>
      <c r="N1498" s="150"/>
      <c r="P1498" s="149"/>
    </row>
    <row r="1499" spans="7:16" x14ac:dyDescent="0.2">
      <c r="G1499" s="149"/>
      <c r="I1499" s="149"/>
      <c r="K1499" s="149"/>
      <c r="M1499" s="149"/>
      <c r="N1499" s="150"/>
      <c r="P1499" s="149"/>
    </row>
    <row r="1500" spans="7:16" x14ac:dyDescent="0.2">
      <c r="G1500" s="149"/>
      <c r="I1500" s="149"/>
      <c r="K1500" s="149"/>
      <c r="M1500" s="149"/>
      <c r="N1500" s="150"/>
      <c r="P1500" s="149"/>
    </row>
    <row r="1501" spans="7:16" x14ac:dyDescent="0.2">
      <c r="G1501" s="149"/>
      <c r="I1501" s="149"/>
      <c r="K1501" s="149"/>
      <c r="M1501" s="149"/>
      <c r="N1501" s="150"/>
      <c r="P1501" s="149"/>
    </row>
    <row r="1502" spans="7:16" x14ac:dyDescent="0.2">
      <c r="G1502" s="149"/>
      <c r="I1502" s="149"/>
      <c r="K1502" s="149"/>
      <c r="M1502" s="149"/>
      <c r="N1502" s="150"/>
      <c r="P1502" s="149"/>
    </row>
    <row r="1503" spans="7:16" x14ac:dyDescent="0.2">
      <c r="G1503" s="149"/>
      <c r="I1503" s="149"/>
      <c r="K1503" s="149"/>
      <c r="M1503" s="149"/>
      <c r="N1503" s="150"/>
      <c r="P1503" s="149"/>
    </row>
    <row r="1504" spans="7:16" x14ac:dyDescent="0.2">
      <c r="G1504" s="149"/>
      <c r="I1504" s="149"/>
      <c r="K1504" s="149"/>
      <c r="M1504" s="149"/>
      <c r="N1504" s="150"/>
      <c r="P1504" s="149"/>
    </row>
    <row r="1505" spans="7:16" x14ac:dyDescent="0.2">
      <c r="G1505" s="149"/>
      <c r="I1505" s="149"/>
      <c r="K1505" s="149"/>
      <c r="M1505" s="149"/>
      <c r="N1505" s="150"/>
      <c r="P1505" s="149"/>
    </row>
    <row r="1506" spans="7:16" x14ac:dyDescent="0.2">
      <c r="G1506" s="149"/>
      <c r="I1506" s="149"/>
      <c r="K1506" s="149"/>
      <c r="M1506" s="149"/>
      <c r="N1506" s="150"/>
      <c r="P1506" s="149"/>
    </row>
    <row r="1507" spans="7:16" x14ac:dyDescent="0.2">
      <c r="G1507" s="149"/>
      <c r="I1507" s="149"/>
      <c r="K1507" s="149"/>
      <c r="M1507" s="149"/>
      <c r="N1507" s="150"/>
      <c r="P1507" s="149"/>
    </row>
    <row r="1508" spans="7:16" x14ac:dyDescent="0.2">
      <c r="G1508" s="149"/>
      <c r="I1508" s="149"/>
      <c r="K1508" s="149"/>
      <c r="M1508" s="149"/>
      <c r="N1508" s="150"/>
      <c r="P1508" s="149"/>
    </row>
    <row r="1509" spans="7:16" x14ac:dyDescent="0.2">
      <c r="G1509" s="149"/>
      <c r="I1509" s="149"/>
      <c r="K1509" s="149"/>
      <c r="M1509" s="149"/>
      <c r="N1509" s="150"/>
      <c r="P1509" s="149"/>
    </row>
    <row r="1510" spans="7:16" x14ac:dyDescent="0.2">
      <c r="G1510" s="149"/>
      <c r="I1510" s="149"/>
      <c r="K1510" s="149"/>
      <c r="M1510" s="149"/>
      <c r="N1510" s="150"/>
      <c r="P1510" s="149"/>
    </row>
    <row r="1511" spans="7:16" x14ac:dyDescent="0.2">
      <c r="G1511" s="149"/>
      <c r="I1511" s="149"/>
      <c r="K1511" s="149"/>
      <c r="M1511" s="149"/>
      <c r="N1511" s="150"/>
      <c r="P1511" s="149"/>
    </row>
    <row r="1512" spans="7:16" x14ac:dyDescent="0.2">
      <c r="G1512" s="149"/>
      <c r="I1512" s="149"/>
      <c r="K1512" s="149"/>
      <c r="M1512" s="149"/>
      <c r="N1512" s="150"/>
      <c r="P1512" s="149"/>
    </row>
    <row r="1513" spans="7:16" x14ac:dyDescent="0.2">
      <c r="G1513" s="149"/>
      <c r="I1513" s="149"/>
      <c r="K1513" s="149"/>
      <c r="M1513" s="149"/>
      <c r="N1513" s="150"/>
      <c r="P1513" s="149"/>
    </row>
    <row r="1514" spans="7:16" x14ac:dyDescent="0.2">
      <c r="G1514" s="149"/>
      <c r="I1514" s="149"/>
      <c r="K1514" s="149"/>
      <c r="M1514" s="149"/>
      <c r="N1514" s="150"/>
      <c r="P1514" s="149"/>
    </row>
    <row r="1515" spans="7:16" x14ac:dyDescent="0.2">
      <c r="G1515" s="149"/>
      <c r="I1515" s="149"/>
      <c r="K1515" s="149"/>
      <c r="M1515" s="149"/>
      <c r="N1515" s="150"/>
      <c r="P1515" s="149"/>
    </row>
    <row r="1516" spans="7:16" x14ac:dyDescent="0.2">
      <c r="G1516" s="149"/>
      <c r="I1516" s="149"/>
      <c r="K1516" s="149"/>
      <c r="M1516" s="149"/>
      <c r="N1516" s="150"/>
      <c r="P1516" s="149"/>
    </row>
    <row r="1517" spans="7:16" x14ac:dyDescent="0.2">
      <c r="G1517" s="149"/>
      <c r="I1517" s="149"/>
      <c r="K1517" s="149"/>
      <c r="M1517" s="149"/>
      <c r="N1517" s="150"/>
      <c r="P1517" s="149"/>
    </row>
    <row r="1518" spans="7:16" x14ac:dyDescent="0.2">
      <c r="G1518" s="149"/>
      <c r="I1518" s="149"/>
      <c r="K1518" s="149"/>
      <c r="M1518" s="149"/>
      <c r="N1518" s="150"/>
      <c r="P1518" s="149"/>
    </row>
    <row r="1519" spans="7:16" x14ac:dyDescent="0.2">
      <c r="G1519" s="149"/>
      <c r="I1519" s="149"/>
      <c r="K1519" s="149"/>
      <c r="M1519" s="149"/>
      <c r="N1519" s="150"/>
      <c r="P1519" s="149"/>
    </row>
    <row r="1520" spans="7:16" x14ac:dyDescent="0.2">
      <c r="G1520" s="149"/>
      <c r="I1520" s="149"/>
      <c r="K1520" s="149"/>
      <c r="M1520" s="149"/>
      <c r="N1520" s="150"/>
      <c r="P1520" s="149"/>
    </row>
    <row r="1521" spans="7:16" x14ac:dyDescent="0.2">
      <c r="G1521" s="149"/>
      <c r="I1521" s="149"/>
      <c r="K1521" s="149"/>
      <c r="M1521" s="149"/>
      <c r="N1521" s="150"/>
      <c r="P1521" s="149"/>
    </row>
    <row r="1522" spans="7:16" x14ac:dyDescent="0.2">
      <c r="G1522" s="149"/>
      <c r="I1522" s="149"/>
      <c r="K1522" s="149"/>
      <c r="M1522" s="149"/>
      <c r="N1522" s="150"/>
      <c r="P1522" s="149"/>
    </row>
    <row r="1523" spans="7:16" x14ac:dyDescent="0.2">
      <c r="G1523" s="149"/>
      <c r="I1523" s="149"/>
      <c r="K1523" s="149"/>
      <c r="M1523" s="149"/>
      <c r="N1523" s="150"/>
      <c r="P1523" s="149"/>
    </row>
    <row r="1524" spans="7:16" x14ac:dyDescent="0.2">
      <c r="G1524" s="149"/>
      <c r="I1524" s="149"/>
      <c r="K1524" s="149"/>
      <c r="M1524" s="149"/>
      <c r="N1524" s="150"/>
      <c r="P1524" s="149"/>
    </row>
    <row r="1525" spans="7:16" x14ac:dyDescent="0.2">
      <c r="G1525" s="149"/>
      <c r="I1525" s="149"/>
      <c r="K1525" s="149"/>
      <c r="M1525" s="149"/>
      <c r="N1525" s="150"/>
      <c r="P1525" s="149"/>
    </row>
    <row r="1526" spans="7:16" x14ac:dyDescent="0.2">
      <c r="G1526" s="149"/>
      <c r="I1526" s="149"/>
      <c r="K1526" s="149"/>
      <c r="M1526" s="149"/>
      <c r="N1526" s="150"/>
      <c r="P1526" s="149"/>
    </row>
    <row r="1527" spans="7:16" x14ac:dyDescent="0.2">
      <c r="G1527" s="149"/>
      <c r="I1527" s="149"/>
      <c r="K1527" s="149"/>
      <c r="M1527" s="149"/>
      <c r="N1527" s="150"/>
      <c r="P1527" s="149"/>
    </row>
    <row r="1528" spans="7:16" x14ac:dyDescent="0.2">
      <c r="G1528" s="149"/>
      <c r="I1528" s="149"/>
      <c r="K1528" s="149"/>
      <c r="M1528" s="149"/>
      <c r="N1528" s="150"/>
      <c r="P1528" s="149"/>
    </row>
    <row r="1529" spans="7:16" x14ac:dyDescent="0.2">
      <c r="G1529" s="149"/>
      <c r="I1529" s="149"/>
      <c r="K1529" s="149"/>
      <c r="M1529" s="149"/>
      <c r="N1529" s="150"/>
      <c r="P1529" s="149"/>
    </row>
    <row r="1530" spans="7:16" x14ac:dyDescent="0.2">
      <c r="G1530" s="149"/>
      <c r="I1530" s="149"/>
      <c r="K1530" s="149"/>
      <c r="M1530" s="149"/>
      <c r="N1530" s="150"/>
      <c r="P1530" s="149"/>
    </row>
    <row r="1531" spans="7:16" x14ac:dyDescent="0.2">
      <c r="G1531" s="149"/>
      <c r="I1531" s="149"/>
      <c r="K1531" s="149"/>
      <c r="M1531" s="149"/>
      <c r="N1531" s="150"/>
      <c r="P1531" s="149"/>
    </row>
    <row r="1532" spans="7:16" x14ac:dyDescent="0.2">
      <c r="G1532" s="149"/>
      <c r="I1532" s="149"/>
      <c r="K1532" s="149"/>
      <c r="M1532" s="149"/>
      <c r="N1532" s="150"/>
      <c r="P1532" s="149"/>
    </row>
    <row r="1533" spans="7:16" x14ac:dyDescent="0.2">
      <c r="G1533" s="149"/>
      <c r="I1533" s="149"/>
      <c r="K1533" s="149"/>
      <c r="M1533" s="149"/>
      <c r="N1533" s="150"/>
      <c r="P1533" s="149"/>
    </row>
    <row r="1534" spans="7:16" x14ac:dyDescent="0.2">
      <c r="G1534" s="149"/>
      <c r="I1534" s="149"/>
      <c r="K1534" s="149"/>
      <c r="M1534" s="149"/>
      <c r="N1534" s="150"/>
      <c r="P1534" s="149"/>
    </row>
    <row r="1535" spans="7:16" x14ac:dyDescent="0.2">
      <c r="G1535" s="149"/>
      <c r="I1535" s="149"/>
      <c r="K1535" s="149"/>
      <c r="M1535" s="149"/>
      <c r="N1535" s="150"/>
      <c r="P1535" s="149"/>
    </row>
    <row r="1536" spans="7:16" x14ac:dyDescent="0.2">
      <c r="G1536" s="149"/>
      <c r="I1536" s="149"/>
      <c r="K1536" s="149"/>
      <c r="M1536" s="149"/>
      <c r="N1536" s="150"/>
      <c r="P1536" s="149"/>
    </row>
    <row r="1537" spans="7:16" x14ac:dyDescent="0.2">
      <c r="G1537" s="149"/>
      <c r="I1537" s="149"/>
      <c r="K1537" s="149"/>
      <c r="M1537" s="149"/>
      <c r="N1537" s="150"/>
      <c r="P1537" s="149"/>
    </row>
    <row r="1538" spans="7:16" x14ac:dyDescent="0.2">
      <c r="G1538" s="149"/>
      <c r="I1538" s="149"/>
      <c r="K1538" s="149"/>
      <c r="M1538" s="149"/>
      <c r="N1538" s="150"/>
      <c r="P1538" s="149"/>
    </row>
    <row r="1539" spans="7:16" x14ac:dyDescent="0.2">
      <c r="G1539" s="149"/>
      <c r="I1539" s="149"/>
      <c r="K1539" s="149"/>
      <c r="M1539" s="149"/>
      <c r="N1539" s="150"/>
      <c r="P1539" s="149"/>
    </row>
    <row r="1540" spans="7:16" x14ac:dyDescent="0.2">
      <c r="G1540" s="149"/>
      <c r="I1540" s="149"/>
      <c r="K1540" s="149"/>
      <c r="M1540" s="149"/>
      <c r="N1540" s="150"/>
      <c r="P1540" s="149"/>
    </row>
    <row r="1541" spans="7:16" x14ac:dyDescent="0.2">
      <c r="G1541" s="149"/>
      <c r="I1541" s="149"/>
      <c r="K1541" s="149"/>
      <c r="M1541" s="149"/>
      <c r="N1541" s="150"/>
      <c r="P1541" s="149"/>
    </row>
    <row r="1542" spans="7:16" x14ac:dyDescent="0.2">
      <c r="G1542" s="149"/>
      <c r="I1542" s="149"/>
      <c r="K1542" s="149"/>
      <c r="M1542" s="149"/>
      <c r="N1542" s="150"/>
      <c r="P1542" s="149"/>
    </row>
    <row r="1543" spans="7:16" x14ac:dyDescent="0.2">
      <c r="G1543" s="149"/>
      <c r="I1543" s="149"/>
      <c r="K1543" s="149"/>
      <c r="M1543" s="149"/>
      <c r="N1543" s="150"/>
      <c r="P1543" s="149"/>
    </row>
    <row r="1544" spans="7:16" x14ac:dyDescent="0.2">
      <c r="G1544" s="149"/>
      <c r="I1544" s="149"/>
      <c r="K1544" s="149"/>
      <c r="M1544" s="149"/>
      <c r="N1544" s="150"/>
      <c r="P1544" s="149"/>
    </row>
    <row r="1545" spans="7:16" x14ac:dyDescent="0.2">
      <c r="G1545" s="149"/>
      <c r="I1545" s="149"/>
      <c r="K1545" s="149"/>
      <c r="M1545" s="149"/>
      <c r="N1545" s="150"/>
      <c r="P1545" s="149"/>
    </row>
    <row r="1546" spans="7:16" x14ac:dyDescent="0.2">
      <c r="G1546" s="149"/>
      <c r="I1546" s="149"/>
      <c r="K1546" s="149"/>
      <c r="M1546" s="149"/>
      <c r="N1546" s="150"/>
      <c r="P1546" s="149"/>
    </row>
    <row r="1547" spans="7:16" x14ac:dyDescent="0.2">
      <c r="G1547" s="149"/>
      <c r="I1547" s="149"/>
      <c r="K1547" s="149"/>
      <c r="M1547" s="149"/>
      <c r="N1547" s="150"/>
      <c r="P1547" s="149"/>
    </row>
    <row r="1548" spans="7:16" x14ac:dyDescent="0.2">
      <c r="G1548" s="149"/>
      <c r="I1548" s="149"/>
      <c r="K1548" s="149"/>
      <c r="M1548" s="149"/>
      <c r="N1548" s="150"/>
      <c r="P1548" s="149"/>
    </row>
    <row r="1549" spans="7:16" x14ac:dyDescent="0.2">
      <c r="G1549" s="149"/>
      <c r="I1549" s="149"/>
      <c r="K1549" s="149"/>
      <c r="M1549" s="149"/>
      <c r="N1549" s="150"/>
      <c r="P1549" s="149"/>
    </row>
    <row r="1550" spans="7:16" x14ac:dyDescent="0.2">
      <c r="G1550" s="149"/>
      <c r="I1550" s="149"/>
      <c r="K1550" s="149"/>
      <c r="M1550" s="149"/>
      <c r="N1550" s="150"/>
      <c r="P1550" s="149"/>
    </row>
    <row r="1551" spans="7:16" x14ac:dyDescent="0.2">
      <c r="G1551" s="149"/>
      <c r="I1551" s="149"/>
      <c r="K1551" s="149"/>
      <c r="M1551" s="149"/>
      <c r="N1551" s="150"/>
      <c r="P1551" s="149"/>
    </row>
    <row r="1552" spans="7:16" x14ac:dyDescent="0.2">
      <c r="G1552" s="149"/>
      <c r="I1552" s="149"/>
      <c r="K1552" s="149"/>
      <c r="M1552" s="149"/>
      <c r="N1552" s="150"/>
      <c r="P1552" s="149"/>
    </row>
    <row r="1553" spans="7:16" x14ac:dyDescent="0.2">
      <c r="G1553" s="149"/>
      <c r="I1553" s="149"/>
      <c r="K1553" s="149"/>
      <c r="M1553" s="149"/>
      <c r="N1553" s="150"/>
      <c r="P1553" s="149"/>
    </row>
    <row r="1554" spans="7:16" x14ac:dyDescent="0.2">
      <c r="G1554" s="149"/>
      <c r="I1554" s="149"/>
      <c r="K1554" s="149"/>
      <c r="M1554" s="149"/>
      <c r="N1554" s="150"/>
      <c r="P1554" s="149"/>
    </row>
    <row r="1555" spans="7:16" x14ac:dyDescent="0.2">
      <c r="G1555" s="149"/>
      <c r="I1555" s="149"/>
      <c r="K1555" s="149"/>
      <c r="M1555" s="149"/>
      <c r="N1555" s="150"/>
      <c r="P1555" s="149"/>
    </row>
    <row r="1556" spans="7:16" x14ac:dyDescent="0.2">
      <c r="G1556" s="149"/>
      <c r="I1556" s="149"/>
      <c r="K1556" s="149"/>
      <c r="M1556" s="149"/>
      <c r="N1556" s="150"/>
      <c r="P1556" s="149"/>
    </row>
    <row r="1557" spans="7:16" x14ac:dyDescent="0.2">
      <c r="G1557" s="149"/>
      <c r="I1557" s="149"/>
      <c r="K1557" s="149"/>
      <c r="M1557" s="149"/>
      <c r="N1557" s="150"/>
      <c r="P1557" s="149"/>
    </row>
    <row r="1558" spans="7:16" x14ac:dyDescent="0.2">
      <c r="G1558" s="149"/>
      <c r="I1558" s="149"/>
      <c r="K1558" s="149"/>
      <c r="M1558" s="149"/>
      <c r="N1558" s="150"/>
      <c r="P1558" s="149"/>
    </row>
    <row r="1559" spans="7:16" x14ac:dyDescent="0.2">
      <c r="G1559" s="149"/>
      <c r="I1559" s="149"/>
      <c r="K1559" s="149"/>
      <c r="M1559" s="149"/>
      <c r="N1559" s="150"/>
      <c r="P1559" s="149"/>
    </row>
    <row r="1560" spans="7:16" x14ac:dyDescent="0.2">
      <c r="G1560" s="149"/>
      <c r="I1560" s="149"/>
      <c r="K1560" s="149"/>
      <c r="M1560" s="149"/>
      <c r="N1560" s="150"/>
      <c r="P1560" s="149"/>
    </row>
    <row r="1561" spans="7:16" x14ac:dyDescent="0.2">
      <c r="G1561" s="149"/>
      <c r="I1561" s="149"/>
      <c r="K1561" s="149"/>
      <c r="M1561" s="149"/>
      <c r="N1561" s="150"/>
      <c r="P1561" s="149"/>
    </row>
    <row r="1562" spans="7:16" x14ac:dyDescent="0.2">
      <c r="G1562" s="149"/>
      <c r="I1562" s="149"/>
      <c r="K1562" s="149"/>
      <c r="M1562" s="149"/>
      <c r="N1562" s="150"/>
      <c r="P1562" s="149"/>
    </row>
    <row r="1563" spans="7:16" x14ac:dyDescent="0.2">
      <c r="G1563" s="149"/>
      <c r="I1563" s="149"/>
      <c r="K1563" s="149"/>
      <c r="M1563" s="149"/>
      <c r="N1563" s="150"/>
      <c r="P1563" s="149"/>
    </row>
    <row r="1564" spans="7:16" x14ac:dyDescent="0.2">
      <c r="G1564" s="149"/>
      <c r="I1564" s="149"/>
      <c r="K1564" s="149"/>
      <c r="M1564" s="149"/>
      <c r="N1564" s="150"/>
      <c r="P1564" s="149"/>
    </row>
    <row r="1565" spans="7:16" x14ac:dyDescent="0.2">
      <c r="G1565" s="149"/>
      <c r="I1565" s="149"/>
      <c r="K1565" s="149"/>
      <c r="M1565" s="149"/>
      <c r="N1565" s="150"/>
      <c r="P1565" s="149"/>
    </row>
    <row r="1566" spans="7:16" x14ac:dyDescent="0.2">
      <c r="G1566" s="149"/>
      <c r="I1566" s="149"/>
      <c r="K1566" s="149"/>
      <c r="M1566" s="149"/>
      <c r="N1566" s="150"/>
      <c r="P1566" s="149"/>
    </row>
    <row r="1567" spans="7:16" x14ac:dyDescent="0.2">
      <c r="G1567" s="149"/>
      <c r="I1567" s="149"/>
      <c r="K1567" s="149"/>
      <c r="M1567" s="149"/>
      <c r="N1567" s="150"/>
      <c r="P1567" s="149"/>
    </row>
    <row r="1568" spans="7:16" x14ac:dyDescent="0.2">
      <c r="G1568" s="149"/>
      <c r="I1568" s="149"/>
      <c r="K1568" s="149"/>
      <c r="M1568" s="149"/>
      <c r="N1568" s="150"/>
      <c r="P1568" s="149"/>
    </row>
    <row r="1569" spans="7:16" x14ac:dyDescent="0.2">
      <c r="G1569" s="149"/>
      <c r="I1569" s="149"/>
      <c r="K1569" s="149"/>
      <c r="M1569" s="149"/>
      <c r="N1569" s="150"/>
      <c r="P1569" s="149"/>
    </row>
    <row r="1570" spans="7:16" x14ac:dyDescent="0.2">
      <c r="G1570" s="149"/>
      <c r="I1570" s="149"/>
      <c r="K1570" s="149"/>
      <c r="M1570" s="149"/>
      <c r="N1570" s="150"/>
      <c r="P1570" s="149"/>
    </row>
    <row r="1571" spans="7:16" x14ac:dyDescent="0.2">
      <c r="G1571" s="149"/>
      <c r="I1571" s="149"/>
      <c r="K1571" s="149"/>
      <c r="M1571" s="149"/>
      <c r="N1571" s="150"/>
      <c r="P1571" s="149"/>
    </row>
    <row r="1572" spans="7:16" x14ac:dyDescent="0.2">
      <c r="G1572" s="149"/>
      <c r="I1572" s="149"/>
      <c r="K1572" s="149"/>
      <c r="M1572" s="149"/>
      <c r="N1572" s="150"/>
      <c r="P1572" s="149"/>
    </row>
    <row r="1573" spans="7:16" x14ac:dyDescent="0.2">
      <c r="G1573" s="149"/>
      <c r="I1573" s="149"/>
      <c r="K1573" s="149"/>
      <c r="M1573" s="149"/>
      <c r="N1573" s="150"/>
      <c r="P1573" s="149"/>
    </row>
    <row r="1574" spans="7:16" x14ac:dyDescent="0.2">
      <c r="G1574" s="149"/>
      <c r="I1574" s="149"/>
      <c r="K1574" s="149"/>
      <c r="M1574" s="149"/>
      <c r="N1574" s="150"/>
      <c r="P1574" s="149"/>
    </row>
    <row r="1575" spans="7:16" x14ac:dyDescent="0.2">
      <c r="G1575" s="149"/>
      <c r="I1575" s="149"/>
      <c r="K1575" s="149"/>
      <c r="M1575" s="149"/>
      <c r="N1575" s="150"/>
      <c r="P1575" s="149"/>
    </row>
    <row r="1576" spans="7:16" x14ac:dyDescent="0.2">
      <c r="G1576" s="149"/>
      <c r="I1576" s="149"/>
      <c r="K1576" s="149"/>
      <c r="M1576" s="149"/>
      <c r="N1576" s="150"/>
      <c r="P1576" s="149"/>
    </row>
    <row r="1577" spans="7:16" x14ac:dyDescent="0.2">
      <c r="G1577" s="149"/>
      <c r="I1577" s="149"/>
      <c r="K1577" s="149"/>
      <c r="M1577" s="149"/>
      <c r="N1577" s="150"/>
      <c r="P1577" s="149"/>
    </row>
    <row r="1578" spans="7:16" x14ac:dyDescent="0.2">
      <c r="G1578" s="149"/>
      <c r="I1578" s="149"/>
      <c r="K1578" s="149"/>
      <c r="M1578" s="149"/>
      <c r="N1578" s="150"/>
      <c r="P1578" s="149"/>
    </row>
    <row r="1579" spans="7:16" x14ac:dyDescent="0.2">
      <c r="G1579" s="149"/>
      <c r="I1579" s="149"/>
      <c r="K1579" s="149"/>
      <c r="M1579" s="149"/>
      <c r="N1579" s="150"/>
      <c r="P1579" s="149"/>
    </row>
    <row r="1580" spans="7:16" x14ac:dyDescent="0.2">
      <c r="G1580" s="149"/>
      <c r="I1580" s="149"/>
      <c r="K1580" s="149"/>
      <c r="M1580" s="149"/>
      <c r="N1580" s="150"/>
      <c r="P1580" s="149"/>
    </row>
    <row r="1581" spans="7:16" x14ac:dyDescent="0.2">
      <c r="G1581" s="149"/>
      <c r="I1581" s="149"/>
      <c r="K1581" s="149"/>
      <c r="M1581" s="149"/>
      <c r="N1581" s="150"/>
      <c r="P1581" s="149"/>
    </row>
    <row r="1582" spans="7:16" x14ac:dyDescent="0.2">
      <c r="G1582" s="149"/>
      <c r="I1582" s="149"/>
      <c r="K1582" s="149"/>
      <c r="M1582" s="149"/>
      <c r="N1582" s="150"/>
      <c r="P1582" s="149"/>
    </row>
    <row r="1583" spans="7:16" x14ac:dyDescent="0.2">
      <c r="G1583" s="149"/>
      <c r="I1583" s="149"/>
      <c r="K1583" s="149"/>
      <c r="M1583" s="149"/>
      <c r="N1583" s="150"/>
      <c r="P1583" s="149"/>
    </row>
    <row r="1584" spans="7:16" x14ac:dyDescent="0.2">
      <c r="G1584" s="149"/>
      <c r="I1584" s="149"/>
      <c r="K1584" s="149"/>
      <c r="M1584" s="149"/>
      <c r="N1584" s="150"/>
      <c r="P1584" s="149"/>
    </row>
    <row r="1585" spans="7:16" x14ac:dyDescent="0.2">
      <c r="G1585" s="149"/>
      <c r="I1585" s="149"/>
      <c r="K1585" s="149"/>
      <c r="M1585" s="149"/>
      <c r="N1585" s="150"/>
      <c r="P1585" s="149"/>
    </row>
    <row r="1586" spans="7:16" x14ac:dyDescent="0.2">
      <c r="G1586" s="149"/>
      <c r="I1586" s="149"/>
      <c r="K1586" s="149"/>
      <c r="M1586" s="149"/>
      <c r="N1586" s="150"/>
      <c r="P1586" s="149"/>
    </row>
    <row r="1587" spans="7:16" x14ac:dyDescent="0.2">
      <c r="G1587" s="149"/>
      <c r="I1587" s="149"/>
      <c r="K1587" s="149"/>
      <c r="M1587" s="149"/>
      <c r="N1587" s="150"/>
      <c r="P1587" s="149"/>
    </row>
    <row r="1588" spans="7:16" x14ac:dyDescent="0.2">
      <c r="G1588" s="149"/>
      <c r="I1588" s="149"/>
      <c r="K1588" s="149"/>
      <c r="M1588" s="149"/>
      <c r="N1588" s="150"/>
      <c r="P1588" s="149"/>
    </row>
    <row r="1589" spans="7:16" x14ac:dyDescent="0.2">
      <c r="G1589" s="149"/>
      <c r="I1589" s="149"/>
      <c r="K1589" s="149"/>
      <c r="M1589" s="149"/>
      <c r="N1589" s="150"/>
      <c r="P1589" s="149"/>
    </row>
    <row r="1590" spans="7:16" x14ac:dyDescent="0.2">
      <c r="G1590" s="149"/>
      <c r="I1590" s="149"/>
      <c r="K1590" s="149"/>
      <c r="M1590" s="149"/>
      <c r="N1590" s="150"/>
      <c r="P1590" s="149"/>
    </row>
    <row r="1591" spans="7:16" x14ac:dyDescent="0.2">
      <c r="G1591" s="149"/>
      <c r="I1591" s="149"/>
      <c r="K1591" s="149"/>
      <c r="M1591" s="149"/>
      <c r="N1591" s="150"/>
      <c r="P1591" s="149"/>
    </row>
    <row r="1592" spans="7:16" x14ac:dyDescent="0.2">
      <c r="G1592" s="149"/>
      <c r="I1592" s="149"/>
      <c r="K1592" s="149"/>
      <c r="M1592" s="149"/>
      <c r="N1592" s="150"/>
      <c r="P1592" s="149"/>
    </row>
    <row r="1593" spans="7:16" x14ac:dyDescent="0.2">
      <c r="G1593" s="149"/>
      <c r="I1593" s="149"/>
      <c r="K1593" s="149"/>
      <c r="M1593" s="149"/>
      <c r="N1593" s="150"/>
      <c r="P1593" s="149"/>
    </row>
    <row r="1594" spans="7:16" x14ac:dyDescent="0.2">
      <c r="G1594" s="149"/>
      <c r="I1594" s="149"/>
      <c r="K1594" s="149"/>
      <c r="M1594" s="149"/>
      <c r="N1594" s="150"/>
      <c r="P1594" s="149"/>
    </row>
    <row r="1595" spans="7:16" x14ac:dyDescent="0.2">
      <c r="G1595" s="149"/>
      <c r="I1595" s="149"/>
      <c r="K1595" s="149"/>
      <c r="M1595" s="149"/>
      <c r="N1595" s="150"/>
      <c r="P1595" s="149"/>
    </row>
    <row r="1596" spans="7:16" x14ac:dyDescent="0.2">
      <c r="G1596" s="149"/>
      <c r="I1596" s="149"/>
      <c r="K1596" s="149"/>
      <c r="M1596" s="149"/>
      <c r="N1596" s="150"/>
      <c r="P1596" s="149"/>
    </row>
    <row r="1597" spans="7:16" x14ac:dyDescent="0.2">
      <c r="G1597" s="149"/>
      <c r="I1597" s="149"/>
      <c r="K1597" s="149"/>
      <c r="M1597" s="149"/>
      <c r="N1597" s="150"/>
      <c r="P1597" s="149"/>
    </row>
    <row r="1598" spans="7:16" x14ac:dyDescent="0.2">
      <c r="G1598" s="149"/>
      <c r="I1598" s="149"/>
      <c r="K1598" s="149"/>
      <c r="M1598" s="149"/>
      <c r="N1598" s="150"/>
      <c r="P1598" s="149"/>
    </row>
    <row r="1599" spans="7:16" x14ac:dyDescent="0.2">
      <c r="G1599" s="149"/>
      <c r="I1599" s="149"/>
      <c r="K1599" s="149"/>
      <c r="M1599" s="149"/>
      <c r="N1599" s="150"/>
      <c r="P1599" s="149"/>
    </row>
    <row r="1600" spans="7:16" x14ac:dyDescent="0.2">
      <c r="G1600" s="149"/>
      <c r="I1600" s="149"/>
      <c r="K1600" s="149"/>
      <c r="M1600" s="149"/>
      <c r="N1600" s="150"/>
      <c r="P1600" s="149"/>
    </row>
    <row r="1601" spans="7:16" x14ac:dyDescent="0.2">
      <c r="G1601" s="149"/>
      <c r="I1601" s="149"/>
      <c r="K1601" s="149"/>
      <c r="M1601" s="149"/>
      <c r="N1601" s="150"/>
      <c r="P1601" s="149"/>
    </row>
    <row r="1602" spans="7:16" x14ac:dyDescent="0.2">
      <c r="G1602" s="149"/>
      <c r="I1602" s="149"/>
      <c r="K1602" s="149"/>
      <c r="M1602" s="149"/>
      <c r="N1602" s="150"/>
      <c r="P1602" s="149"/>
    </row>
    <row r="1603" spans="7:16" x14ac:dyDescent="0.2">
      <c r="G1603" s="149"/>
      <c r="I1603" s="149"/>
      <c r="K1603" s="149"/>
      <c r="M1603" s="149"/>
      <c r="N1603" s="150"/>
      <c r="P1603" s="149"/>
    </row>
    <row r="1604" spans="7:16" x14ac:dyDescent="0.2">
      <c r="G1604" s="149"/>
      <c r="I1604" s="149"/>
      <c r="K1604" s="149"/>
      <c r="M1604" s="149"/>
      <c r="N1604" s="150"/>
      <c r="P1604" s="149"/>
    </row>
    <row r="1605" spans="7:16" x14ac:dyDescent="0.2">
      <c r="G1605" s="149"/>
      <c r="I1605" s="149"/>
      <c r="K1605" s="149"/>
      <c r="M1605" s="149"/>
      <c r="N1605" s="150"/>
      <c r="P1605" s="149"/>
    </row>
    <row r="1606" spans="7:16" x14ac:dyDescent="0.2">
      <c r="G1606" s="149"/>
      <c r="I1606" s="149"/>
      <c r="K1606" s="149"/>
      <c r="M1606" s="149"/>
      <c r="N1606" s="150"/>
      <c r="P1606" s="149"/>
    </row>
    <row r="1607" spans="7:16" x14ac:dyDescent="0.2">
      <c r="G1607" s="149"/>
      <c r="I1607" s="149"/>
      <c r="K1607" s="149"/>
      <c r="M1607" s="149"/>
      <c r="N1607" s="150"/>
      <c r="P1607" s="149"/>
    </row>
    <row r="1608" spans="7:16" x14ac:dyDescent="0.2">
      <c r="G1608" s="149"/>
      <c r="I1608" s="149"/>
      <c r="K1608" s="149"/>
      <c r="M1608" s="149"/>
      <c r="N1608" s="150"/>
      <c r="P1608" s="149"/>
    </row>
    <row r="1609" spans="7:16" x14ac:dyDescent="0.2">
      <c r="G1609" s="149"/>
      <c r="I1609" s="149"/>
      <c r="K1609" s="149"/>
      <c r="M1609" s="149"/>
      <c r="N1609" s="150"/>
      <c r="P1609" s="149"/>
    </row>
    <row r="1610" spans="7:16" x14ac:dyDescent="0.2">
      <c r="G1610" s="149"/>
      <c r="I1610" s="149"/>
      <c r="K1610" s="149"/>
      <c r="M1610" s="149"/>
      <c r="N1610" s="150"/>
      <c r="P1610" s="149"/>
    </row>
    <row r="1611" spans="7:16" x14ac:dyDescent="0.2">
      <c r="G1611" s="149"/>
      <c r="I1611" s="149"/>
      <c r="K1611" s="149"/>
      <c r="M1611" s="149"/>
      <c r="N1611" s="150"/>
      <c r="P1611" s="149"/>
    </row>
    <row r="1612" spans="7:16" x14ac:dyDescent="0.2">
      <c r="G1612" s="149"/>
      <c r="I1612" s="149"/>
      <c r="K1612" s="149"/>
      <c r="M1612" s="149"/>
      <c r="N1612" s="150"/>
      <c r="P1612" s="149"/>
    </row>
    <row r="1613" spans="7:16" x14ac:dyDescent="0.2">
      <c r="G1613" s="149"/>
      <c r="I1613" s="149"/>
      <c r="K1613" s="149"/>
      <c r="M1613" s="149"/>
      <c r="N1613" s="150"/>
      <c r="P1613" s="149"/>
    </row>
    <row r="1614" spans="7:16" x14ac:dyDescent="0.2">
      <c r="G1614" s="149"/>
      <c r="I1614" s="149"/>
      <c r="K1614" s="149"/>
      <c r="M1614" s="149"/>
      <c r="N1614" s="150"/>
      <c r="P1614" s="149"/>
    </row>
    <row r="1615" spans="7:16" x14ac:dyDescent="0.2">
      <c r="G1615" s="149"/>
      <c r="I1615" s="149"/>
      <c r="K1615" s="149"/>
      <c r="M1615" s="149"/>
      <c r="N1615" s="150"/>
      <c r="P1615" s="149"/>
    </row>
    <row r="1616" spans="7:16" x14ac:dyDescent="0.2">
      <c r="G1616" s="149"/>
      <c r="I1616" s="149"/>
      <c r="K1616" s="149"/>
      <c r="M1616" s="149"/>
      <c r="N1616" s="150"/>
      <c r="P1616" s="149"/>
    </row>
    <row r="1617" spans="7:16" x14ac:dyDescent="0.2">
      <c r="G1617" s="149"/>
      <c r="I1617" s="149"/>
      <c r="K1617" s="149"/>
      <c r="M1617" s="149"/>
      <c r="N1617" s="150"/>
      <c r="P1617" s="149"/>
    </row>
    <row r="1618" spans="7:16" x14ac:dyDescent="0.2">
      <c r="G1618" s="149"/>
      <c r="I1618" s="149"/>
      <c r="K1618" s="149"/>
      <c r="M1618" s="149"/>
      <c r="N1618" s="150"/>
      <c r="P1618" s="149"/>
    </row>
    <row r="1619" spans="7:16" x14ac:dyDescent="0.2">
      <c r="G1619" s="149"/>
      <c r="I1619" s="149"/>
      <c r="K1619" s="149"/>
      <c r="M1619" s="149"/>
      <c r="N1619" s="150"/>
      <c r="P1619" s="149"/>
    </row>
    <row r="1620" spans="7:16" x14ac:dyDescent="0.2">
      <c r="G1620" s="149"/>
      <c r="I1620" s="149"/>
      <c r="K1620" s="149"/>
      <c r="M1620" s="149"/>
      <c r="N1620" s="150"/>
      <c r="P1620" s="149"/>
    </row>
    <row r="1621" spans="7:16" x14ac:dyDescent="0.2">
      <c r="G1621" s="149"/>
      <c r="I1621" s="149"/>
      <c r="K1621" s="149"/>
      <c r="M1621" s="149"/>
      <c r="N1621" s="150"/>
      <c r="P1621" s="149"/>
    </row>
    <row r="1622" spans="7:16" x14ac:dyDescent="0.2">
      <c r="G1622" s="149"/>
      <c r="I1622" s="149"/>
      <c r="K1622" s="149"/>
      <c r="M1622" s="149"/>
      <c r="N1622" s="150"/>
      <c r="P1622" s="149"/>
    </row>
    <row r="1623" spans="7:16" x14ac:dyDescent="0.2">
      <c r="G1623" s="149"/>
      <c r="I1623" s="149"/>
      <c r="K1623" s="149"/>
      <c r="M1623" s="149"/>
      <c r="N1623" s="150"/>
      <c r="P1623" s="149"/>
    </row>
    <row r="1624" spans="7:16" x14ac:dyDescent="0.2">
      <c r="G1624" s="149"/>
      <c r="I1624" s="149"/>
      <c r="K1624" s="149"/>
      <c r="M1624" s="149"/>
      <c r="N1624" s="150"/>
      <c r="P1624" s="149"/>
    </row>
    <row r="1625" spans="7:16" x14ac:dyDescent="0.2">
      <c r="G1625" s="149"/>
      <c r="I1625" s="149"/>
      <c r="K1625" s="149"/>
      <c r="M1625" s="149"/>
      <c r="N1625" s="150"/>
      <c r="P1625" s="149"/>
    </row>
    <row r="1626" spans="7:16" x14ac:dyDescent="0.2">
      <c r="G1626" s="149"/>
      <c r="I1626" s="149"/>
      <c r="K1626" s="149"/>
      <c r="M1626" s="149"/>
      <c r="N1626" s="150"/>
      <c r="P1626" s="149"/>
    </row>
    <row r="1627" spans="7:16" x14ac:dyDescent="0.2">
      <c r="G1627" s="149"/>
      <c r="I1627" s="149"/>
      <c r="K1627" s="149"/>
      <c r="M1627" s="149"/>
      <c r="N1627" s="150"/>
      <c r="P1627" s="149"/>
    </row>
    <row r="1628" spans="7:16" x14ac:dyDescent="0.2">
      <c r="G1628" s="149"/>
      <c r="I1628" s="149"/>
      <c r="K1628" s="149"/>
      <c r="M1628" s="149"/>
      <c r="N1628" s="150"/>
      <c r="P1628" s="149"/>
    </row>
    <row r="1629" spans="7:16" x14ac:dyDescent="0.2">
      <c r="G1629" s="149"/>
      <c r="I1629" s="149"/>
      <c r="K1629" s="149"/>
      <c r="M1629" s="149"/>
      <c r="N1629" s="150"/>
      <c r="P1629" s="149"/>
    </row>
    <row r="1630" spans="7:16" x14ac:dyDescent="0.2">
      <c r="G1630" s="149"/>
      <c r="I1630" s="149"/>
      <c r="K1630" s="149"/>
      <c r="M1630" s="149"/>
      <c r="N1630" s="150"/>
      <c r="P1630" s="149"/>
    </row>
    <row r="1631" spans="7:16" x14ac:dyDescent="0.2">
      <c r="G1631" s="149"/>
      <c r="I1631" s="149"/>
      <c r="K1631" s="149"/>
      <c r="M1631" s="149"/>
      <c r="N1631" s="150"/>
      <c r="P1631" s="149"/>
    </row>
    <row r="1632" spans="7:16" x14ac:dyDescent="0.2">
      <c r="G1632" s="149"/>
      <c r="I1632" s="149"/>
      <c r="K1632" s="149"/>
      <c r="M1632" s="149"/>
      <c r="N1632" s="150"/>
      <c r="P1632" s="149"/>
    </row>
    <row r="1633" spans="7:16" x14ac:dyDescent="0.2">
      <c r="G1633" s="149"/>
      <c r="I1633" s="149"/>
      <c r="K1633" s="149"/>
      <c r="M1633" s="149"/>
      <c r="N1633" s="150"/>
      <c r="P1633" s="149"/>
    </row>
    <row r="1634" spans="7:16" x14ac:dyDescent="0.2">
      <c r="G1634" s="149"/>
      <c r="I1634" s="149"/>
      <c r="K1634" s="149"/>
      <c r="M1634" s="149"/>
      <c r="N1634" s="150"/>
      <c r="P1634" s="149"/>
    </row>
    <row r="1635" spans="7:16" x14ac:dyDescent="0.2">
      <c r="G1635" s="149"/>
      <c r="I1635" s="149"/>
      <c r="K1635" s="149"/>
      <c r="M1635" s="149"/>
      <c r="N1635" s="150"/>
      <c r="P1635" s="149"/>
    </row>
    <row r="1636" spans="7:16" x14ac:dyDescent="0.2">
      <c r="G1636" s="149"/>
      <c r="I1636" s="149"/>
      <c r="K1636" s="149"/>
      <c r="M1636" s="149"/>
      <c r="N1636" s="150"/>
      <c r="P1636" s="149"/>
    </row>
    <row r="1637" spans="7:16" x14ac:dyDescent="0.2">
      <c r="G1637" s="149"/>
      <c r="I1637" s="149"/>
      <c r="K1637" s="149"/>
      <c r="M1637" s="149"/>
      <c r="N1637" s="150"/>
      <c r="P1637" s="149"/>
    </row>
    <row r="1638" spans="7:16" x14ac:dyDescent="0.2">
      <c r="G1638" s="149"/>
      <c r="I1638" s="149"/>
      <c r="K1638" s="149"/>
      <c r="M1638" s="149"/>
      <c r="N1638" s="150"/>
      <c r="P1638" s="149"/>
    </row>
    <row r="1639" spans="7:16" x14ac:dyDescent="0.2">
      <c r="G1639" s="149"/>
      <c r="I1639" s="149"/>
      <c r="K1639" s="149"/>
      <c r="M1639" s="149"/>
      <c r="N1639" s="150"/>
      <c r="P1639" s="149"/>
    </row>
    <row r="1640" spans="7:16" x14ac:dyDescent="0.2">
      <c r="G1640" s="149"/>
      <c r="I1640" s="149"/>
      <c r="K1640" s="149"/>
      <c r="M1640" s="149"/>
      <c r="N1640" s="150"/>
      <c r="P1640" s="149"/>
    </row>
    <row r="1641" spans="7:16" x14ac:dyDescent="0.2">
      <c r="G1641" s="149"/>
      <c r="I1641" s="149"/>
      <c r="K1641" s="149"/>
      <c r="M1641" s="149"/>
      <c r="N1641" s="150"/>
      <c r="P1641" s="149"/>
    </row>
    <row r="1642" spans="7:16" x14ac:dyDescent="0.2">
      <c r="G1642" s="149"/>
      <c r="I1642" s="149"/>
      <c r="K1642" s="149"/>
      <c r="M1642" s="149"/>
      <c r="N1642" s="150"/>
      <c r="P1642" s="149"/>
    </row>
    <row r="1643" spans="7:16" x14ac:dyDescent="0.2">
      <c r="G1643" s="149"/>
      <c r="I1643" s="149"/>
      <c r="K1643" s="149"/>
      <c r="M1643" s="149"/>
      <c r="N1643" s="150"/>
      <c r="P1643" s="149"/>
    </row>
    <row r="1644" spans="7:16" x14ac:dyDescent="0.2">
      <c r="G1644" s="149"/>
      <c r="I1644" s="149"/>
      <c r="K1644" s="149"/>
      <c r="M1644" s="149"/>
      <c r="N1644" s="150"/>
      <c r="P1644" s="149"/>
    </row>
    <row r="1645" spans="7:16" x14ac:dyDescent="0.2">
      <c r="G1645" s="149"/>
      <c r="I1645" s="149"/>
      <c r="K1645" s="149"/>
      <c r="M1645" s="149"/>
      <c r="N1645" s="150"/>
      <c r="P1645" s="149"/>
    </row>
    <row r="1646" spans="7:16" x14ac:dyDescent="0.2">
      <c r="G1646" s="149"/>
      <c r="I1646" s="149"/>
      <c r="K1646" s="149"/>
      <c r="M1646" s="149"/>
      <c r="N1646" s="150"/>
      <c r="P1646" s="149"/>
    </row>
    <row r="1647" spans="7:16" x14ac:dyDescent="0.2">
      <c r="G1647" s="149"/>
      <c r="I1647" s="149"/>
      <c r="K1647" s="149"/>
      <c r="M1647" s="149"/>
      <c r="N1647" s="150"/>
      <c r="P1647" s="149"/>
    </row>
    <row r="1648" spans="7:16" x14ac:dyDescent="0.2">
      <c r="G1648" s="149"/>
      <c r="I1648" s="149"/>
      <c r="K1648" s="149"/>
      <c r="M1648" s="149"/>
      <c r="N1648" s="150"/>
      <c r="P1648" s="149"/>
    </row>
    <row r="1649" spans="7:16" x14ac:dyDescent="0.2">
      <c r="G1649" s="149"/>
      <c r="I1649" s="149"/>
      <c r="K1649" s="149"/>
      <c r="M1649" s="149"/>
      <c r="N1649" s="150"/>
      <c r="P1649" s="149"/>
    </row>
    <row r="1650" spans="7:16" x14ac:dyDescent="0.2">
      <c r="G1650" s="149"/>
      <c r="I1650" s="149"/>
      <c r="K1650" s="149"/>
      <c r="M1650" s="149"/>
      <c r="N1650" s="150"/>
      <c r="P1650" s="149"/>
    </row>
    <row r="1651" spans="7:16" x14ac:dyDescent="0.2">
      <c r="G1651" s="149"/>
      <c r="I1651" s="149"/>
      <c r="K1651" s="149"/>
      <c r="M1651" s="149"/>
      <c r="N1651" s="150"/>
      <c r="P1651" s="149"/>
    </row>
    <row r="1652" spans="7:16" x14ac:dyDescent="0.2">
      <c r="G1652" s="149"/>
      <c r="I1652" s="149"/>
      <c r="K1652" s="149"/>
      <c r="M1652" s="149"/>
      <c r="N1652" s="150"/>
      <c r="P1652" s="149"/>
    </row>
    <row r="1653" spans="7:16" x14ac:dyDescent="0.2">
      <c r="G1653" s="149"/>
      <c r="I1653" s="149"/>
      <c r="K1653" s="149"/>
      <c r="M1653" s="149"/>
      <c r="N1653" s="150"/>
      <c r="P1653" s="149"/>
    </row>
    <row r="1654" spans="7:16" x14ac:dyDescent="0.2">
      <c r="G1654" s="149"/>
      <c r="I1654" s="149"/>
      <c r="K1654" s="149"/>
      <c r="M1654" s="149"/>
      <c r="N1654" s="150"/>
      <c r="P1654" s="149"/>
    </row>
    <row r="1655" spans="7:16" x14ac:dyDescent="0.2">
      <c r="G1655" s="149"/>
      <c r="I1655" s="149"/>
      <c r="K1655" s="149"/>
      <c r="M1655" s="149"/>
      <c r="N1655" s="150"/>
      <c r="P1655" s="149"/>
    </row>
    <row r="1656" spans="7:16" x14ac:dyDescent="0.2">
      <c r="G1656" s="149"/>
      <c r="I1656" s="149"/>
      <c r="K1656" s="149"/>
      <c r="M1656" s="149"/>
      <c r="N1656" s="150"/>
      <c r="P1656" s="149"/>
    </row>
    <row r="1657" spans="7:16" x14ac:dyDescent="0.2">
      <c r="G1657" s="149"/>
      <c r="I1657" s="149"/>
      <c r="K1657" s="149"/>
      <c r="M1657" s="149"/>
      <c r="N1657" s="150"/>
      <c r="P1657" s="149"/>
    </row>
    <row r="1658" spans="7:16" x14ac:dyDescent="0.2">
      <c r="G1658" s="149"/>
      <c r="I1658" s="149"/>
      <c r="K1658" s="149"/>
      <c r="M1658" s="149"/>
      <c r="N1658" s="150"/>
      <c r="P1658" s="149"/>
    </row>
    <row r="1659" spans="7:16" x14ac:dyDescent="0.2">
      <c r="G1659" s="149"/>
      <c r="I1659" s="149"/>
      <c r="K1659" s="149"/>
      <c r="M1659" s="149"/>
      <c r="N1659" s="150"/>
      <c r="P1659" s="149"/>
    </row>
    <row r="1660" spans="7:16" x14ac:dyDescent="0.2">
      <c r="G1660" s="149"/>
      <c r="I1660" s="149"/>
      <c r="K1660" s="149"/>
      <c r="M1660" s="149"/>
      <c r="N1660" s="150"/>
      <c r="P1660" s="149"/>
    </row>
    <row r="1661" spans="7:16" x14ac:dyDescent="0.2">
      <c r="G1661" s="149"/>
      <c r="I1661" s="149"/>
      <c r="K1661" s="149"/>
      <c r="M1661" s="149"/>
      <c r="N1661" s="150"/>
      <c r="P1661" s="149"/>
    </row>
    <row r="1662" spans="7:16" x14ac:dyDescent="0.2">
      <c r="G1662" s="149"/>
      <c r="I1662" s="149"/>
      <c r="K1662" s="149"/>
      <c r="M1662" s="149"/>
      <c r="N1662" s="150"/>
      <c r="P1662" s="149"/>
    </row>
    <row r="1663" spans="7:16" x14ac:dyDescent="0.2">
      <c r="G1663" s="149"/>
      <c r="I1663" s="149"/>
      <c r="K1663" s="149"/>
      <c r="M1663" s="149"/>
      <c r="N1663" s="150"/>
      <c r="P1663" s="149"/>
    </row>
    <row r="1664" spans="7:16" x14ac:dyDescent="0.2">
      <c r="G1664" s="149"/>
      <c r="I1664" s="149"/>
      <c r="K1664" s="149"/>
      <c r="M1664" s="149"/>
      <c r="N1664" s="150"/>
      <c r="P1664" s="149"/>
    </row>
    <row r="1665" spans="7:16" x14ac:dyDescent="0.2">
      <c r="G1665" s="149"/>
      <c r="I1665" s="149"/>
      <c r="K1665" s="149"/>
      <c r="M1665" s="149"/>
      <c r="N1665" s="150"/>
      <c r="P1665" s="149"/>
    </row>
    <row r="1666" spans="7:16" x14ac:dyDescent="0.2">
      <c r="G1666" s="149"/>
      <c r="I1666" s="149"/>
      <c r="K1666" s="149"/>
      <c r="M1666" s="149"/>
      <c r="N1666" s="150"/>
      <c r="P1666" s="149"/>
    </row>
    <row r="1667" spans="7:16" x14ac:dyDescent="0.2">
      <c r="G1667" s="149"/>
      <c r="I1667" s="149"/>
      <c r="K1667" s="149"/>
      <c r="M1667" s="149"/>
      <c r="N1667" s="150"/>
      <c r="P1667" s="149"/>
    </row>
    <row r="1668" spans="7:16" x14ac:dyDescent="0.2">
      <c r="G1668" s="149"/>
      <c r="I1668" s="149"/>
      <c r="K1668" s="149"/>
      <c r="M1668" s="149"/>
      <c r="N1668" s="150"/>
      <c r="P1668" s="149"/>
    </row>
    <row r="1669" spans="7:16" x14ac:dyDescent="0.2">
      <c r="G1669" s="149"/>
      <c r="I1669" s="149"/>
      <c r="K1669" s="149"/>
      <c r="M1669" s="149"/>
      <c r="N1669" s="150"/>
      <c r="P1669" s="149"/>
    </row>
    <row r="1670" spans="7:16" x14ac:dyDescent="0.2">
      <c r="G1670" s="149"/>
      <c r="I1670" s="149"/>
      <c r="K1670" s="149"/>
      <c r="M1670" s="149"/>
      <c r="N1670" s="150"/>
      <c r="P1670" s="149"/>
    </row>
    <row r="1671" spans="7:16" x14ac:dyDescent="0.2">
      <c r="G1671" s="149"/>
      <c r="I1671" s="149"/>
      <c r="K1671" s="149"/>
      <c r="M1671" s="149"/>
      <c r="N1671" s="150"/>
      <c r="P1671" s="149"/>
    </row>
    <row r="1672" spans="7:16" x14ac:dyDescent="0.2">
      <c r="G1672" s="149"/>
      <c r="I1672" s="149"/>
      <c r="K1672" s="149"/>
      <c r="M1672" s="149"/>
      <c r="N1672" s="150"/>
      <c r="P1672" s="149"/>
    </row>
    <row r="1673" spans="7:16" x14ac:dyDescent="0.2">
      <c r="G1673" s="149"/>
      <c r="I1673" s="149"/>
      <c r="K1673" s="149"/>
      <c r="M1673" s="149"/>
      <c r="N1673" s="150"/>
      <c r="P1673" s="149"/>
    </row>
    <row r="1674" spans="7:16" x14ac:dyDescent="0.2">
      <c r="G1674" s="149"/>
      <c r="I1674" s="149"/>
      <c r="K1674" s="149"/>
      <c r="M1674" s="149"/>
      <c r="N1674" s="150"/>
      <c r="P1674" s="149"/>
    </row>
    <row r="1675" spans="7:16" x14ac:dyDescent="0.2">
      <c r="G1675" s="149"/>
      <c r="I1675" s="149"/>
      <c r="K1675" s="149"/>
      <c r="M1675" s="149"/>
      <c r="N1675" s="150"/>
      <c r="P1675" s="149"/>
    </row>
    <row r="1676" spans="7:16" x14ac:dyDescent="0.2">
      <c r="G1676" s="149"/>
      <c r="I1676" s="149"/>
      <c r="K1676" s="149"/>
      <c r="M1676" s="149"/>
      <c r="N1676" s="150"/>
      <c r="P1676" s="149"/>
    </row>
    <row r="1677" spans="7:16" x14ac:dyDescent="0.2">
      <c r="G1677" s="149"/>
      <c r="I1677" s="149"/>
      <c r="K1677" s="149"/>
      <c r="M1677" s="149"/>
      <c r="N1677" s="150"/>
      <c r="P1677" s="149"/>
    </row>
    <row r="1678" spans="7:16" x14ac:dyDescent="0.2">
      <c r="G1678" s="149"/>
      <c r="I1678" s="149"/>
      <c r="K1678" s="149"/>
      <c r="M1678" s="149"/>
      <c r="N1678" s="150"/>
      <c r="P1678" s="149"/>
    </row>
    <row r="1679" spans="7:16" x14ac:dyDescent="0.2">
      <c r="G1679" s="149"/>
      <c r="I1679" s="149"/>
      <c r="K1679" s="149"/>
      <c r="M1679" s="149"/>
      <c r="N1679" s="150"/>
      <c r="P1679" s="149"/>
    </row>
    <row r="1680" spans="7:16" x14ac:dyDescent="0.2">
      <c r="G1680" s="149"/>
      <c r="I1680" s="149"/>
      <c r="K1680" s="149"/>
      <c r="M1680" s="149"/>
      <c r="N1680" s="150"/>
      <c r="P1680" s="149"/>
    </row>
    <row r="1681" spans="7:16" x14ac:dyDescent="0.2">
      <c r="G1681" s="149"/>
      <c r="I1681" s="149"/>
      <c r="K1681" s="149"/>
      <c r="M1681" s="149"/>
      <c r="N1681" s="150"/>
      <c r="P1681" s="149"/>
    </row>
    <row r="1682" spans="7:16" x14ac:dyDescent="0.2">
      <c r="G1682" s="149"/>
      <c r="I1682" s="149"/>
      <c r="K1682" s="149"/>
      <c r="M1682" s="149"/>
      <c r="N1682" s="150"/>
      <c r="P1682" s="149"/>
    </row>
    <row r="1683" spans="7:16" x14ac:dyDescent="0.2">
      <c r="G1683" s="149"/>
      <c r="I1683" s="149"/>
      <c r="K1683" s="149"/>
      <c r="M1683" s="149"/>
      <c r="N1683" s="150"/>
      <c r="P1683" s="149"/>
    </row>
    <row r="1684" spans="7:16" x14ac:dyDescent="0.2">
      <c r="G1684" s="149"/>
      <c r="I1684" s="149"/>
      <c r="K1684" s="149"/>
      <c r="M1684" s="149"/>
      <c r="N1684" s="150"/>
      <c r="P1684" s="149"/>
    </row>
    <row r="1685" spans="7:16" x14ac:dyDescent="0.2">
      <c r="G1685" s="149"/>
      <c r="I1685" s="149"/>
      <c r="K1685" s="149"/>
      <c r="M1685" s="149"/>
      <c r="N1685" s="150"/>
      <c r="P1685" s="149"/>
    </row>
    <row r="1686" spans="7:16" x14ac:dyDescent="0.2">
      <c r="G1686" s="149"/>
      <c r="I1686" s="149"/>
      <c r="K1686" s="149"/>
      <c r="M1686" s="149"/>
      <c r="N1686" s="150"/>
      <c r="P1686" s="149"/>
    </row>
    <row r="1687" spans="7:16" x14ac:dyDescent="0.2">
      <c r="G1687" s="149"/>
      <c r="I1687" s="149"/>
      <c r="K1687" s="149"/>
      <c r="M1687" s="149"/>
      <c r="N1687" s="150"/>
      <c r="P1687" s="149"/>
    </row>
    <row r="1688" spans="7:16" x14ac:dyDescent="0.2">
      <c r="G1688" s="149"/>
      <c r="I1688" s="149"/>
      <c r="K1688" s="149"/>
      <c r="M1688" s="149"/>
      <c r="N1688" s="150"/>
      <c r="P1688" s="149"/>
    </row>
    <row r="1689" spans="7:16" x14ac:dyDescent="0.2">
      <c r="G1689" s="149"/>
      <c r="I1689" s="149"/>
      <c r="K1689" s="149"/>
      <c r="M1689" s="149"/>
      <c r="N1689" s="150"/>
      <c r="P1689" s="149"/>
    </row>
    <row r="1690" spans="7:16" x14ac:dyDescent="0.2">
      <c r="G1690" s="149"/>
      <c r="I1690" s="149"/>
      <c r="K1690" s="149"/>
      <c r="M1690" s="149"/>
      <c r="N1690" s="150"/>
      <c r="P1690" s="149"/>
    </row>
    <row r="1691" spans="7:16" x14ac:dyDescent="0.2">
      <c r="G1691" s="149"/>
      <c r="I1691" s="149"/>
      <c r="K1691" s="149"/>
      <c r="M1691" s="149"/>
      <c r="N1691" s="150"/>
      <c r="P1691" s="149"/>
    </row>
    <row r="1692" spans="7:16" x14ac:dyDescent="0.2">
      <c r="G1692" s="149"/>
      <c r="I1692" s="149"/>
      <c r="K1692" s="149"/>
      <c r="M1692" s="149"/>
      <c r="N1692" s="150"/>
      <c r="P1692" s="149"/>
    </row>
    <row r="1693" spans="7:16" x14ac:dyDescent="0.2">
      <c r="G1693" s="149"/>
      <c r="I1693" s="149"/>
      <c r="K1693" s="149"/>
      <c r="M1693" s="149"/>
      <c r="N1693" s="150"/>
      <c r="P1693" s="149"/>
    </row>
    <row r="1694" spans="7:16" x14ac:dyDescent="0.2">
      <c r="G1694" s="149"/>
      <c r="I1694" s="149"/>
      <c r="K1694" s="149"/>
      <c r="M1694" s="149"/>
      <c r="N1694" s="150"/>
      <c r="P1694" s="149"/>
    </row>
    <row r="1695" spans="7:16" x14ac:dyDescent="0.2">
      <c r="G1695" s="149"/>
      <c r="I1695" s="149"/>
      <c r="K1695" s="149"/>
      <c r="M1695" s="149"/>
      <c r="N1695" s="150"/>
      <c r="P1695" s="149"/>
    </row>
    <row r="1696" spans="7:16" x14ac:dyDescent="0.2">
      <c r="G1696" s="149"/>
      <c r="I1696" s="149"/>
      <c r="K1696" s="149"/>
      <c r="M1696" s="149"/>
      <c r="N1696" s="150"/>
      <c r="P1696" s="149"/>
    </row>
    <row r="1697" spans="7:16" x14ac:dyDescent="0.2">
      <c r="G1697" s="149"/>
      <c r="I1697" s="149"/>
      <c r="K1697" s="149"/>
      <c r="M1697" s="149"/>
      <c r="N1697" s="150"/>
      <c r="P1697" s="149"/>
    </row>
    <row r="1698" spans="7:16" x14ac:dyDescent="0.2">
      <c r="G1698" s="149"/>
      <c r="I1698" s="149"/>
      <c r="K1698" s="149"/>
      <c r="M1698" s="149"/>
      <c r="N1698" s="150"/>
      <c r="P1698" s="149"/>
    </row>
    <row r="1699" spans="7:16" x14ac:dyDescent="0.2">
      <c r="G1699" s="149"/>
      <c r="I1699" s="149"/>
      <c r="K1699" s="149"/>
      <c r="M1699" s="149"/>
      <c r="N1699" s="150"/>
      <c r="P1699" s="149"/>
    </row>
    <row r="1700" spans="7:16" x14ac:dyDescent="0.2">
      <c r="G1700" s="149"/>
      <c r="I1700" s="149"/>
      <c r="K1700" s="149"/>
      <c r="M1700" s="149"/>
      <c r="N1700" s="150"/>
      <c r="P1700" s="149"/>
    </row>
    <row r="1701" spans="7:16" x14ac:dyDescent="0.2">
      <c r="G1701" s="149"/>
      <c r="I1701" s="149"/>
      <c r="K1701" s="149"/>
      <c r="M1701" s="149"/>
      <c r="N1701" s="150"/>
      <c r="P1701" s="149"/>
    </row>
    <row r="1702" spans="7:16" x14ac:dyDescent="0.2">
      <c r="G1702" s="149"/>
      <c r="I1702" s="149"/>
      <c r="K1702" s="149"/>
      <c r="M1702" s="149"/>
      <c r="N1702" s="150"/>
      <c r="P1702" s="149"/>
    </row>
    <row r="1703" spans="7:16" x14ac:dyDescent="0.2">
      <c r="G1703" s="149"/>
      <c r="I1703" s="149"/>
      <c r="K1703" s="149"/>
      <c r="M1703" s="149"/>
      <c r="N1703" s="150"/>
      <c r="P1703" s="149"/>
    </row>
    <row r="1704" spans="7:16" x14ac:dyDescent="0.2">
      <c r="G1704" s="149"/>
      <c r="I1704" s="149"/>
      <c r="K1704" s="149"/>
      <c r="M1704" s="149"/>
      <c r="N1704" s="150"/>
      <c r="P1704" s="149"/>
    </row>
    <row r="1705" spans="7:16" x14ac:dyDescent="0.2">
      <c r="G1705" s="149"/>
      <c r="I1705" s="149"/>
      <c r="K1705" s="149"/>
      <c r="M1705" s="149"/>
      <c r="N1705" s="150"/>
      <c r="P1705" s="149"/>
    </row>
    <row r="1706" spans="7:16" x14ac:dyDescent="0.2">
      <c r="G1706" s="149"/>
      <c r="I1706" s="149"/>
      <c r="K1706" s="149"/>
      <c r="M1706" s="149"/>
      <c r="N1706" s="150"/>
      <c r="P1706" s="149"/>
    </row>
    <row r="1707" spans="7:16" x14ac:dyDescent="0.2">
      <c r="G1707" s="149"/>
      <c r="I1707" s="149"/>
      <c r="K1707" s="149"/>
      <c r="M1707" s="149"/>
      <c r="N1707" s="150"/>
      <c r="P1707" s="149"/>
    </row>
    <row r="1708" spans="7:16" x14ac:dyDescent="0.2">
      <c r="G1708" s="149"/>
      <c r="I1708" s="149"/>
      <c r="K1708" s="149"/>
      <c r="M1708" s="149"/>
      <c r="N1708" s="150"/>
      <c r="P1708" s="149"/>
    </row>
    <row r="1709" spans="7:16" x14ac:dyDescent="0.2">
      <c r="G1709" s="149"/>
      <c r="I1709" s="149"/>
      <c r="K1709" s="149"/>
      <c r="M1709" s="149"/>
      <c r="N1709" s="150"/>
      <c r="P1709" s="149"/>
    </row>
    <row r="1710" spans="7:16" x14ac:dyDescent="0.2">
      <c r="G1710" s="149"/>
      <c r="I1710" s="149"/>
      <c r="K1710" s="149"/>
      <c r="M1710" s="149"/>
      <c r="N1710" s="150"/>
      <c r="P1710" s="149"/>
    </row>
    <row r="1711" spans="7:16" x14ac:dyDescent="0.2">
      <c r="G1711" s="149"/>
      <c r="I1711" s="149"/>
      <c r="K1711" s="149"/>
      <c r="M1711" s="149"/>
      <c r="N1711" s="150"/>
      <c r="P1711" s="149"/>
    </row>
    <row r="1712" spans="7:16" x14ac:dyDescent="0.2">
      <c r="G1712" s="149"/>
      <c r="I1712" s="149"/>
      <c r="K1712" s="149"/>
      <c r="M1712" s="149"/>
      <c r="N1712" s="150"/>
      <c r="P1712" s="149"/>
    </row>
    <row r="1713" spans="7:16" x14ac:dyDescent="0.2">
      <c r="G1713" s="149"/>
      <c r="I1713" s="149"/>
      <c r="K1713" s="149"/>
      <c r="M1713" s="149"/>
      <c r="N1713" s="150"/>
      <c r="P1713" s="149"/>
    </row>
    <row r="1714" spans="7:16" x14ac:dyDescent="0.2">
      <c r="G1714" s="149"/>
      <c r="I1714" s="149"/>
      <c r="K1714" s="149"/>
      <c r="M1714" s="149"/>
      <c r="N1714" s="150"/>
      <c r="P1714" s="149"/>
    </row>
    <row r="1715" spans="7:16" x14ac:dyDescent="0.2">
      <c r="G1715" s="149"/>
      <c r="I1715" s="149"/>
      <c r="K1715" s="149"/>
      <c r="M1715" s="149"/>
      <c r="N1715" s="150"/>
      <c r="P1715" s="149"/>
    </row>
    <row r="1716" spans="7:16" x14ac:dyDescent="0.2">
      <c r="G1716" s="149"/>
      <c r="I1716" s="149"/>
      <c r="K1716" s="149"/>
      <c r="M1716" s="149"/>
      <c r="N1716" s="150"/>
      <c r="P1716" s="149"/>
    </row>
    <row r="1717" spans="7:16" x14ac:dyDescent="0.2">
      <c r="G1717" s="149"/>
      <c r="I1717" s="149"/>
      <c r="K1717" s="149"/>
      <c r="M1717" s="149"/>
      <c r="N1717" s="150"/>
      <c r="P1717" s="149"/>
    </row>
    <row r="1718" spans="7:16" x14ac:dyDescent="0.2">
      <c r="G1718" s="149"/>
      <c r="I1718" s="149"/>
      <c r="K1718" s="149"/>
      <c r="M1718" s="149"/>
      <c r="N1718" s="150"/>
      <c r="P1718" s="149"/>
    </row>
    <row r="1719" spans="7:16" x14ac:dyDescent="0.2">
      <c r="G1719" s="149"/>
      <c r="I1719" s="149"/>
      <c r="K1719" s="149"/>
      <c r="M1719" s="149"/>
      <c r="N1719" s="150"/>
      <c r="P1719" s="149"/>
    </row>
    <row r="1720" spans="7:16" x14ac:dyDescent="0.2">
      <c r="G1720" s="149"/>
      <c r="I1720" s="149"/>
      <c r="K1720" s="149"/>
      <c r="M1720" s="149"/>
      <c r="N1720" s="150"/>
      <c r="P1720" s="149"/>
    </row>
    <row r="1721" spans="7:16" x14ac:dyDescent="0.2">
      <c r="G1721" s="149"/>
      <c r="I1721" s="149"/>
      <c r="K1721" s="149"/>
      <c r="M1721" s="149"/>
      <c r="N1721" s="150"/>
      <c r="P1721" s="149"/>
    </row>
    <row r="1722" spans="7:16" x14ac:dyDescent="0.2">
      <c r="G1722" s="149"/>
      <c r="I1722" s="149"/>
      <c r="K1722" s="149"/>
      <c r="M1722" s="149"/>
      <c r="N1722" s="150"/>
      <c r="P1722" s="149"/>
    </row>
    <row r="1723" spans="7:16" x14ac:dyDescent="0.2">
      <c r="G1723" s="149"/>
      <c r="I1723" s="149"/>
      <c r="K1723" s="149"/>
      <c r="M1723" s="149"/>
      <c r="N1723" s="150"/>
      <c r="P1723" s="149"/>
    </row>
    <row r="1724" spans="7:16" x14ac:dyDescent="0.2">
      <c r="G1724" s="149"/>
      <c r="I1724" s="149"/>
      <c r="K1724" s="149"/>
      <c r="M1724" s="149"/>
      <c r="N1724" s="150"/>
      <c r="P1724" s="149"/>
    </row>
    <row r="1725" spans="7:16" x14ac:dyDescent="0.2">
      <c r="G1725" s="149"/>
      <c r="I1725" s="149"/>
      <c r="K1725" s="149"/>
      <c r="M1725" s="149"/>
      <c r="N1725" s="150"/>
      <c r="P1725" s="149"/>
    </row>
    <row r="1726" spans="7:16" x14ac:dyDescent="0.2">
      <c r="G1726" s="149"/>
      <c r="I1726" s="149"/>
      <c r="K1726" s="149"/>
      <c r="M1726" s="149"/>
      <c r="N1726" s="150"/>
      <c r="P1726" s="149"/>
    </row>
    <row r="1727" spans="7:16" x14ac:dyDescent="0.2">
      <c r="G1727" s="149"/>
      <c r="I1727" s="149"/>
      <c r="K1727" s="149"/>
      <c r="M1727" s="149"/>
      <c r="N1727" s="150"/>
      <c r="P1727" s="149"/>
    </row>
    <row r="1728" spans="7:16" x14ac:dyDescent="0.2">
      <c r="G1728" s="149"/>
      <c r="I1728" s="149"/>
      <c r="K1728" s="149"/>
      <c r="M1728" s="149"/>
      <c r="N1728" s="150"/>
      <c r="P1728" s="149"/>
    </row>
    <row r="1729" spans="7:16" x14ac:dyDescent="0.2">
      <c r="G1729" s="149"/>
      <c r="I1729" s="149"/>
      <c r="K1729" s="149"/>
      <c r="M1729" s="149"/>
      <c r="N1729" s="150"/>
      <c r="P1729" s="149"/>
    </row>
    <row r="1730" spans="7:16" x14ac:dyDescent="0.2">
      <c r="G1730" s="149"/>
      <c r="I1730" s="149"/>
      <c r="K1730" s="149"/>
      <c r="M1730" s="149"/>
      <c r="N1730" s="150"/>
      <c r="P1730" s="149"/>
    </row>
    <row r="1731" spans="7:16" x14ac:dyDescent="0.2">
      <c r="G1731" s="149"/>
      <c r="I1731" s="149"/>
      <c r="K1731" s="149"/>
      <c r="M1731" s="149"/>
      <c r="N1731" s="150"/>
      <c r="P1731" s="149"/>
    </row>
    <row r="1732" spans="7:16" x14ac:dyDescent="0.2">
      <c r="G1732" s="149"/>
      <c r="I1732" s="149"/>
      <c r="K1732" s="149"/>
      <c r="M1732" s="149"/>
      <c r="N1732" s="150"/>
      <c r="P1732" s="149"/>
    </row>
    <row r="1733" spans="7:16" x14ac:dyDescent="0.2">
      <c r="G1733" s="149"/>
      <c r="I1733" s="149"/>
      <c r="K1733" s="149"/>
      <c r="M1733" s="149"/>
      <c r="N1733" s="150"/>
      <c r="P1733" s="149"/>
    </row>
    <row r="1734" spans="7:16" x14ac:dyDescent="0.2">
      <c r="G1734" s="149"/>
      <c r="I1734" s="149"/>
      <c r="K1734" s="149"/>
      <c r="M1734" s="149"/>
      <c r="N1734" s="150"/>
      <c r="P1734" s="149"/>
    </row>
    <row r="1735" spans="7:16" x14ac:dyDescent="0.2">
      <c r="G1735" s="149"/>
      <c r="I1735" s="149"/>
      <c r="K1735" s="149"/>
      <c r="M1735" s="149"/>
      <c r="N1735" s="150"/>
      <c r="P1735" s="149"/>
    </row>
    <row r="1736" spans="7:16" x14ac:dyDescent="0.2">
      <c r="G1736" s="149"/>
      <c r="I1736" s="149"/>
      <c r="K1736" s="149"/>
      <c r="M1736" s="149"/>
      <c r="N1736" s="150"/>
      <c r="P1736" s="149"/>
    </row>
    <row r="1737" spans="7:16" x14ac:dyDescent="0.2">
      <c r="G1737" s="149"/>
      <c r="I1737" s="149"/>
      <c r="K1737" s="149"/>
      <c r="M1737" s="149"/>
      <c r="N1737" s="150"/>
      <c r="P1737" s="149"/>
    </row>
    <row r="1738" spans="7:16" x14ac:dyDescent="0.2">
      <c r="G1738" s="149"/>
      <c r="I1738" s="149"/>
      <c r="K1738" s="149"/>
      <c r="M1738" s="149"/>
      <c r="N1738" s="150"/>
      <c r="P1738" s="149"/>
    </row>
    <row r="1739" spans="7:16" x14ac:dyDescent="0.2">
      <c r="G1739" s="149"/>
      <c r="I1739" s="149"/>
      <c r="K1739" s="149"/>
      <c r="M1739" s="149"/>
      <c r="N1739" s="150"/>
      <c r="P1739" s="149"/>
    </row>
    <row r="1740" spans="7:16" x14ac:dyDescent="0.2">
      <c r="G1740" s="149"/>
      <c r="I1740" s="149"/>
      <c r="K1740" s="149"/>
      <c r="M1740" s="149"/>
      <c r="N1740" s="150"/>
      <c r="P1740" s="149"/>
    </row>
    <row r="1741" spans="7:16" x14ac:dyDescent="0.2">
      <c r="G1741" s="149"/>
      <c r="I1741" s="149"/>
      <c r="K1741" s="149"/>
      <c r="M1741" s="149"/>
      <c r="N1741" s="150"/>
      <c r="P1741" s="149"/>
    </row>
    <row r="1742" spans="7:16" x14ac:dyDescent="0.2">
      <c r="G1742" s="149"/>
      <c r="I1742" s="149"/>
      <c r="K1742" s="149"/>
      <c r="M1742" s="149"/>
      <c r="N1742" s="150"/>
      <c r="P1742" s="149"/>
    </row>
    <row r="1743" spans="7:16" x14ac:dyDescent="0.2">
      <c r="G1743" s="149"/>
      <c r="I1743" s="149"/>
      <c r="K1743" s="149"/>
      <c r="M1743" s="149"/>
      <c r="N1743" s="150"/>
      <c r="P1743" s="149"/>
    </row>
    <row r="1744" spans="7:16" x14ac:dyDescent="0.2">
      <c r="G1744" s="149"/>
      <c r="I1744" s="149"/>
      <c r="K1744" s="149"/>
      <c r="M1744" s="149"/>
      <c r="N1744" s="150"/>
      <c r="P1744" s="149"/>
    </row>
    <row r="1745" spans="7:16" x14ac:dyDescent="0.2">
      <c r="G1745" s="149"/>
      <c r="I1745" s="149"/>
      <c r="K1745" s="149"/>
      <c r="M1745" s="149"/>
      <c r="N1745" s="150"/>
      <c r="P1745" s="149"/>
    </row>
    <row r="1746" spans="7:16" x14ac:dyDescent="0.2">
      <c r="G1746" s="149"/>
      <c r="I1746" s="149"/>
      <c r="K1746" s="149"/>
      <c r="M1746" s="149"/>
      <c r="N1746" s="150"/>
      <c r="P1746" s="149"/>
    </row>
    <row r="1747" spans="7:16" x14ac:dyDescent="0.2">
      <c r="G1747" s="149"/>
      <c r="I1747" s="149"/>
      <c r="K1747" s="149"/>
      <c r="M1747" s="149"/>
      <c r="N1747" s="150"/>
      <c r="P1747" s="149"/>
    </row>
    <row r="1748" spans="7:16" x14ac:dyDescent="0.2">
      <c r="G1748" s="149"/>
      <c r="I1748" s="149"/>
      <c r="K1748" s="149"/>
      <c r="M1748" s="149"/>
      <c r="N1748" s="150"/>
      <c r="P1748" s="149"/>
    </row>
    <row r="1749" spans="7:16" x14ac:dyDescent="0.2">
      <c r="G1749" s="149"/>
      <c r="I1749" s="149"/>
      <c r="K1749" s="149"/>
      <c r="M1749" s="149"/>
      <c r="N1749" s="150"/>
      <c r="P1749" s="149"/>
    </row>
    <row r="1750" spans="7:16" x14ac:dyDescent="0.2">
      <c r="G1750" s="149"/>
      <c r="I1750" s="149"/>
      <c r="K1750" s="149"/>
      <c r="M1750" s="149"/>
      <c r="N1750" s="150"/>
      <c r="P1750" s="149"/>
    </row>
    <row r="1751" spans="7:16" x14ac:dyDescent="0.2">
      <c r="G1751" s="149"/>
      <c r="I1751" s="149"/>
      <c r="K1751" s="149"/>
      <c r="M1751" s="149"/>
      <c r="N1751" s="150"/>
      <c r="P1751" s="149"/>
    </row>
    <row r="1752" spans="7:16" x14ac:dyDescent="0.2">
      <c r="G1752" s="149"/>
      <c r="I1752" s="149"/>
      <c r="K1752" s="149"/>
      <c r="M1752" s="149"/>
      <c r="N1752" s="150"/>
      <c r="P1752" s="149"/>
    </row>
    <row r="1753" spans="7:16" x14ac:dyDescent="0.2">
      <c r="G1753" s="149"/>
      <c r="I1753" s="149"/>
      <c r="K1753" s="149"/>
      <c r="M1753" s="149"/>
      <c r="N1753" s="150"/>
      <c r="P1753" s="149"/>
    </row>
    <row r="1754" spans="7:16" x14ac:dyDescent="0.2">
      <c r="G1754" s="149"/>
      <c r="I1754" s="149"/>
      <c r="K1754" s="149"/>
      <c r="M1754" s="149"/>
      <c r="N1754" s="150"/>
      <c r="P1754" s="149"/>
    </row>
    <row r="1755" spans="7:16" x14ac:dyDescent="0.2">
      <c r="G1755" s="149"/>
      <c r="I1755" s="149"/>
      <c r="K1755" s="149"/>
      <c r="M1755" s="149"/>
      <c r="N1755" s="150"/>
      <c r="P1755" s="149"/>
    </row>
    <row r="1756" spans="7:16" x14ac:dyDescent="0.2">
      <c r="G1756" s="149"/>
      <c r="I1756" s="149"/>
      <c r="K1756" s="149"/>
      <c r="M1756" s="149"/>
      <c r="N1756" s="150"/>
      <c r="P1756" s="149"/>
    </row>
    <row r="1757" spans="7:16" x14ac:dyDescent="0.2">
      <c r="G1757" s="149"/>
      <c r="I1757" s="149"/>
      <c r="K1757" s="149"/>
      <c r="M1757" s="149"/>
      <c r="N1757" s="150"/>
      <c r="P1757" s="149"/>
    </row>
    <row r="1758" spans="7:16" x14ac:dyDescent="0.2">
      <c r="G1758" s="149"/>
      <c r="I1758" s="149"/>
      <c r="K1758" s="149"/>
      <c r="M1758" s="149"/>
      <c r="N1758" s="150"/>
      <c r="P1758" s="149"/>
    </row>
    <row r="1759" spans="7:16" x14ac:dyDescent="0.2">
      <c r="G1759" s="149"/>
      <c r="I1759" s="149"/>
      <c r="K1759" s="149"/>
      <c r="M1759" s="149"/>
      <c r="N1759" s="150"/>
      <c r="P1759" s="149"/>
    </row>
    <row r="1760" spans="7:16" x14ac:dyDescent="0.2">
      <c r="G1760" s="149"/>
      <c r="I1760" s="149"/>
      <c r="K1760" s="149"/>
      <c r="M1760" s="149"/>
      <c r="N1760" s="150"/>
      <c r="P1760" s="149"/>
    </row>
    <row r="1761" spans="7:16" x14ac:dyDescent="0.2">
      <c r="G1761" s="149"/>
      <c r="I1761" s="149"/>
      <c r="K1761" s="149"/>
      <c r="M1761" s="149"/>
      <c r="N1761" s="150"/>
      <c r="P1761" s="149"/>
    </row>
    <row r="1762" spans="7:16" x14ac:dyDescent="0.2">
      <c r="G1762" s="149"/>
      <c r="I1762" s="149"/>
      <c r="K1762" s="149"/>
      <c r="M1762" s="149"/>
      <c r="N1762" s="150"/>
      <c r="P1762" s="149"/>
    </row>
    <row r="1763" spans="7:16" x14ac:dyDescent="0.2">
      <c r="G1763" s="149"/>
      <c r="I1763" s="149"/>
      <c r="K1763" s="149"/>
      <c r="M1763" s="149"/>
      <c r="N1763" s="150"/>
      <c r="P1763" s="149"/>
    </row>
    <row r="1764" spans="7:16" x14ac:dyDescent="0.2">
      <c r="G1764" s="149"/>
      <c r="I1764" s="149"/>
      <c r="K1764" s="149"/>
      <c r="M1764" s="149"/>
      <c r="N1764" s="150"/>
      <c r="P1764" s="149"/>
    </row>
    <row r="1765" spans="7:16" x14ac:dyDescent="0.2">
      <c r="G1765" s="149"/>
      <c r="I1765" s="149"/>
      <c r="K1765" s="149"/>
      <c r="M1765" s="149"/>
      <c r="N1765" s="150"/>
      <c r="P1765" s="149"/>
    </row>
    <row r="1766" spans="7:16" x14ac:dyDescent="0.2">
      <c r="G1766" s="149"/>
      <c r="I1766" s="149"/>
      <c r="K1766" s="149"/>
      <c r="M1766" s="149"/>
      <c r="N1766" s="150"/>
      <c r="P1766" s="149"/>
    </row>
    <row r="1767" spans="7:16" x14ac:dyDescent="0.2">
      <c r="G1767" s="149"/>
      <c r="I1767" s="149"/>
      <c r="K1767" s="149"/>
      <c r="M1767" s="149"/>
      <c r="N1767" s="150"/>
      <c r="P1767" s="149"/>
    </row>
    <row r="1768" spans="7:16" x14ac:dyDescent="0.2">
      <c r="G1768" s="149"/>
      <c r="I1768" s="149"/>
      <c r="K1768" s="149"/>
      <c r="M1768" s="149"/>
      <c r="N1768" s="150"/>
      <c r="P1768" s="149"/>
    </row>
    <row r="1769" spans="7:16" x14ac:dyDescent="0.2">
      <c r="G1769" s="149"/>
      <c r="I1769" s="149"/>
      <c r="K1769" s="149"/>
      <c r="M1769" s="149"/>
      <c r="N1769" s="150"/>
      <c r="P1769" s="149"/>
    </row>
    <row r="1770" spans="7:16" x14ac:dyDescent="0.2">
      <c r="G1770" s="149"/>
      <c r="I1770" s="149"/>
      <c r="K1770" s="149"/>
      <c r="M1770" s="149"/>
      <c r="N1770" s="150"/>
      <c r="P1770" s="149"/>
    </row>
    <row r="1771" spans="7:16" x14ac:dyDescent="0.2">
      <c r="G1771" s="149"/>
      <c r="I1771" s="149"/>
      <c r="K1771" s="149"/>
      <c r="M1771" s="149"/>
      <c r="N1771" s="150"/>
      <c r="P1771" s="149"/>
    </row>
    <row r="1772" spans="7:16" x14ac:dyDescent="0.2">
      <c r="G1772" s="149"/>
      <c r="I1772" s="149"/>
      <c r="K1772" s="149"/>
      <c r="M1772" s="149"/>
      <c r="N1772" s="150"/>
      <c r="P1772" s="149"/>
    </row>
    <row r="1773" spans="7:16" x14ac:dyDescent="0.2">
      <c r="G1773" s="149"/>
      <c r="I1773" s="149"/>
      <c r="K1773" s="149"/>
      <c r="M1773" s="149"/>
      <c r="N1773" s="150"/>
      <c r="P1773" s="149"/>
    </row>
    <row r="1774" spans="7:16" x14ac:dyDescent="0.2">
      <c r="G1774" s="149"/>
      <c r="I1774" s="149"/>
      <c r="K1774" s="149"/>
      <c r="M1774" s="149"/>
      <c r="N1774" s="150"/>
      <c r="P1774" s="149"/>
    </row>
    <row r="1775" spans="7:16" x14ac:dyDescent="0.2">
      <c r="G1775" s="149"/>
      <c r="I1775" s="149"/>
      <c r="K1775" s="149"/>
      <c r="M1775" s="149"/>
      <c r="N1775" s="150"/>
      <c r="P1775" s="149"/>
    </row>
    <row r="1776" spans="7:16" x14ac:dyDescent="0.2">
      <c r="G1776" s="149"/>
      <c r="I1776" s="149"/>
      <c r="K1776" s="149"/>
      <c r="M1776" s="149"/>
      <c r="N1776" s="150"/>
      <c r="P1776" s="149"/>
    </row>
    <row r="1777" spans="7:16" x14ac:dyDescent="0.2">
      <c r="G1777" s="149"/>
      <c r="I1777" s="149"/>
      <c r="K1777" s="149"/>
      <c r="M1777" s="149"/>
      <c r="N1777" s="150"/>
      <c r="P1777" s="149"/>
    </row>
    <row r="1778" spans="7:16" x14ac:dyDescent="0.2">
      <c r="G1778" s="149"/>
      <c r="I1778" s="149"/>
      <c r="K1778" s="149"/>
      <c r="M1778" s="149"/>
      <c r="N1778" s="150"/>
      <c r="P1778" s="149"/>
    </row>
    <row r="1779" spans="7:16" x14ac:dyDescent="0.2">
      <c r="G1779" s="149"/>
      <c r="I1779" s="149"/>
      <c r="K1779" s="149"/>
      <c r="M1779" s="149"/>
      <c r="N1779" s="150"/>
      <c r="P1779" s="149"/>
    </row>
    <row r="1780" spans="7:16" x14ac:dyDescent="0.2">
      <c r="G1780" s="149"/>
      <c r="I1780" s="149"/>
      <c r="K1780" s="149"/>
      <c r="M1780" s="149"/>
      <c r="N1780" s="150"/>
      <c r="P1780" s="149"/>
    </row>
    <row r="1781" spans="7:16" x14ac:dyDescent="0.2">
      <c r="G1781" s="149"/>
      <c r="I1781" s="149"/>
      <c r="K1781" s="149"/>
      <c r="M1781" s="149"/>
      <c r="N1781" s="150"/>
      <c r="P1781" s="149"/>
    </row>
    <row r="1782" spans="7:16" x14ac:dyDescent="0.2">
      <c r="G1782" s="149"/>
      <c r="I1782" s="149"/>
      <c r="K1782" s="149"/>
      <c r="M1782" s="149"/>
      <c r="N1782" s="150"/>
      <c r="P1782" s="149"/>
    </row>
    <row r="1783" spans="7:16" x14ac:dyDescent="0.2">
      <c r="G1783" s="149"/>
      <c r="I1783" s="149"/>
      <c r="K1783" s="149"/>
      <c r="M1783" s="149"/>
      <c r="N1783" s="150"/>
      <c r="P1783" s="149"/>
    </row>
    <row r="1784" spans="7:16" x14ac:dyDescent="0.2">
      <c r="G1784" s="149"/>
      <c r="I1784" s="149"/>
      <c r="K1784" s="149"/>
      <c r="M1784" s="149"/>
      <c r="N1784" s="150"/>
      <c r="P1784" s="149"/>
    </row>
    <row r="1785" spans="7:16" x14ac:dyDescent="0.2">
      <c r="G1785" s="149"/>
      <c r="I1785" s="149"/>
      <c r="K1785" s="149"/>
      <c r="M1785" s="149"/>
      <c r="N1785" s="150"/>
      <c r="P1785" s="149"/>
    </row>
    <row r="1786" spans="7:16" x14ac:dyDescent="0.2">
      <c r="G1786" s="149"/>
      <c r="I1786" s="149"/>
      <c r="K1786" s="149"/>
      <c r="M1786" s="149"/>
      <c r="N1786" s="150"/>
      <c r="P1786" s="149"/>
    </row>
    <row r="1787" spans="7:16" x14ac:dyDescent="0.2">
      <c r="G1787" s="149"/>
      <c r="I1787" s="149"/>
      <c r="K1787" s="149"/>
      <c r="M1787" s="149"/>
      <c r="N1787" s="150"/>
      <c r="P1787" s="149"/>
    </row>
    <row r="1788" spans="7:16" x14ac:dyDescent="0.2">
      <c r="G1788" s="149"/>
      <c r="I1788" s="149"/>
      <c r="K1788" s="149"/>
      <c r="M1788" s="149"/>
      <c r="N1788" s="150"/>
      <c r="P1788" s="149"/>
    </row>
    <row r="1789" spans="7:16" x14ac:dyDescent="0.2">
      <c r="G1789" s="149"/>
      <c r="I1789" s="149"/>
      <c r="K1789" s="149"/>
      <c r="M1789" s="149"/>
      <c r="N1789" s="150"/>
      <c r="P1789" s="149"/>
    </row>
    <row r="1790" spans="7:16" x14ac:dyDescent="0.2">
      <c r="G1790" s="149"/>
      <c r="I1790" s="149"/>
      <c r="K1790" s="149"/>
      <c r="M1790" s="149"/>
      <c r="N1790" s="150"/>
      <c r="P1790" s="149"/>
    </row>
    <row r="1791" spans="7:16" x14ac:dyDescent="0.2">
      <c r="G1791" s="149"/>
      <c r="I1791" s="149"/>
      <c r="K1791" s="149"/>
      <c r="M1791" s="149"/>
      <c r="N1791" s="150"/>
      <c r="P1791" s="149"/>
    </row>
    <row r="1792" spans="7:16" x14ac:dyDescent="0.2">
      <c r="G1792" s="149"/>
      <c r="I1792" s="149"/>
      <c r="K1792" s="149"/>
      <c r="M1792" s="149"/>
      <c r="N1792" s="150"/>
      <c r="P1792" s="149"/>
    </row>
    <row r="1793" spans="7:16" x14ac:dyDescent="0.2">
      <c r="G1793" s="149"/>
      <c r="I1793" s="149"/>
      <c r="K1793" s="149"/>
      <c r="M1793" s="149"/>
      <c r="N1793" s="150"/>
      <c r="P1793" s="149"/>
    </row>
    <row r="1794" spans="7:16" x14ac:dyDescent="0.2">
      <c r="G1794" s="149"/>
      <c r="I1794" s="149"/>
      <c r="K1794" s="149"/>
      <c r="M1794" s="149"/>
      <c r="N1794" s="150"/>
      <c r="P1794" s="149"/>
    </row>
    <row r="1795" spans="7:16" x14ac:dyDescent="0.2">
      <c r="G1795" s="149"/>
      <c r="I1795" s="149"/>
      <c r="K1795" s="149"/>
      <c r="M1795" s="149"/>
      <c r="N1795" s="150"/>
      <c r="P1795" s="149"/>
    </row>
    <row r="1796" spans="7:16" x14ac:dyDescent="0.2">
      <c r="G1796" s="149"/>
      <c r="I1796" s="149"/>
      <c r="K1796" s="149"/>
      <c r="M1796" s="149"/>
      <c r="N1796" s="150"/>
      <c r="P1796" s="149"/>
    </row>
    <row r="1797" spans="7:16" x14ac:dyDescent="0.2">
      <c r="G1797" s="149"/>
      <c r="I1797" s="149"/>
      <c r="K1797" s="149"/>
      <c r="M1797" s="149"/>
      <c r="N1797" s="150"/>
      <c r="P1797" s="149"/>
    </row>
    <row r="1798" spans="7:16" x14ac:dyDescent="0.2">
      <c r="G1798" s="149"/>
      <c r="I1798" s="149"/>
      <c r="K1798" s="149"/>
      <c r="M1798" s="149"/>
      <c r="N1798" s="150"/>
      <c r="P1798" s="149"/>
    </row>
    <row r="1799" spans="7:16" x14ac:dyDescent="0.2">
      <c r="G1799" s="149"/>
      <c r="I1799" s="149"/>
      <c r="K1799" s="149"/>
      <c r="M1799" s="149"/>
      <c r="N1799" s="150"/>
      <c r="P1799" s="149"/>
    </row>
    <row r="1800" spans="7:16" x14ac:dyDescent="0.2">
      <c r="G1800" s="149"/>
      <c r="I1800" s="149"/>
      <c r="K1800" s="149"/>
      <c r="M1800" s="149"/>
      <c r="N1800" s="150"/>
      <c r="P1800" s="149"/>
    </row>
    <row r="1801" spans="7:16" x14ac:dyDescent="0.2">
      <c r="G1801" s="149"/>
      <c r="I1801" s="149"/>
      <c r="K1801" s="149"/>
      <c r="M1801" s="149"/>
      <c r="N1801" s="150"/>
      <c r="P1801" s="149"/>
    </row>
    <row r="1802" spans="7:16" x14ac:dyDescent="0.2">
      <c r="G1802" s="149"/>
      <c r="I1802" s="149"/>
      <c r="K1802" s="149"/>
      <c r="M1802" s="149"/>
      <c r="N1802" s="150"/>
      <c r="P1802" s="149"/>
    </row>
    <row r="1803" spans="7:16" x14ac:dyDescent="0.2">
      <c r="G1803" s="149"/>
      <c r="I1803" s="149"/>
      <c r="K1803" s="149"/>
      <c r="M1803" s="149"/>
      <c r="N1803" s="150"/>
      <c r="P1803" s="149"/>
    </row>
    <row r="1804" spans="7:16" x14ac:dyDescent="0.2">
      <c r="G1804" s="149"/>
      <c r="I1804" s="149"/>
      <c r="K1804" s="149"/>
      <c r="M1804" s="149"/>
      <c r="N1804" s="150"/>
      <c r="P1804" s="149"/>
    </row>
    <row r="1805" spans="7:16" x14ac:dyDescent="0.2">
      <c r="G1805" s="149"/>
      <c r="I1805" s="149"/>
      <c r="K1805" s="149"/>
      <c r="M1805" s="149"/>
      <c r="N1805" s="150"/>
      <c r="P1805" s="149"/>
    </row>
    <row r="1806" spans="7:16" x14ac:dyDescent="0.2">
      <c r="G1806" s="149"/>
      <c r="I1806" s="149"/>
      <c r="K1806" s="149"/>
      <c r="M1806" s="149"/>
      <c r="N1806" s="150"/>
      <c r="P1806" s="149"/>
    </row>
    <row r="1807" spans="7:16" x14ac:dyDescent="0.2">
      <c r="G1807" s="149"/>
      <c r="I1807" s="149"/>
      <c r="K1807" s="149"/>
      <c r="M1807" s="149"/>
      <c r="N1807" s="150"/>
      <c r="P1807" s="149"/>
    </row>
    <row r="1808" spans="7:16" x14ac:dyDescent="0.2">
      <c r="G1808" s="149"/>
      <c r="I1808" s="149"/>
      <c r="K1808" s="149"/>
      <c r="M1808" s="149"/>
      <c r="N1808" s="150"/>
      <c r="P1808" s="149"/>
    </row>
    <row r="1809" spans="7:16" x14ac:dyDescent="0.2">
      <c r="G1809" s="149"/>
      <c r="I1809" s="149"/>
      <c r="K1809" s="149"/>
      <c r="M1809" s="149"/>
      <c r="N1809" s="150"/>
      <c r="P1809" s="149"/>
    </row>
    <row r="1810" spans="7:16" x14ac:dyDescent="0.2">
      <c r="G1810" s="149"/>
      <c r="I1810" s="149"/>
      <c r="K1810" s="149"/>
      <c r="M1810" s="149"/>
      <c r="N1810" s="150"/>
      <c r="P1810" s="149"/>
    </row>
    <row r="1811" spans="7:16" x14ac:dyDescent="0.2">
      <c r="G1811" s="149"/>
      <c r="I1811" s="149"/>
      <c r="K1811" s="149"/>
      <c r="M1811" s="149"/>
      <c r="N1811" s="150"/>
      <c r="P1811" s="149"/>
    </row>
    <row r="1812" spans="7:16" x14ac:dyDescent="0.2">
      <c r="G1812" s="149"/>
      <c r="I1812" s="149"/>
      <c r="K1812" s="149"/>
      <c r="M1812" s="149"/>
      <c r="N1812" s="150"/>
      <c r="P1812" s="149"/>
    </row>
    <row r="1813" spans="7:16" x14ac:dyDescent="0.2">
      <c r="G1813" s="149"/>
      <c r="I1813" s="149"/>
      <c r="K1813" s="149"/>
      <c r="M1813" s="149"/>
      <c r="N1813" s="150"/>
      <c r="P1813" s="149"/>
    </row>
    <row r="1814" spans="7:16" x14ac:dyDescent="0.2">
      <c r="G1814" s="149"/>
      <c r="I1814" s="149"/>
      <c r="K1814" s="149"/>
      <c r="M1814" s="149"/>
      <c r="N1814" s="150"/>
      <c r="P1814" s="149"/>
    </row>
    <row r="1815" spans="7:16" x14ac:dyDescent="0.2">
      <c r="G1815" s="149"/>
      <c r="I1815" s="149"/>
      <c r="K1815" s="149"/>
      <c r="M1815" s="149"/>
      <c r="N1815" s="150"/>
      <c r="P1815" s="149"/>
    </row>
    <row r="1816" spans="7:16" x14ac:dyDescent="0.2">
      <c r="G1816" s="149"/>
      <c r="I1816" s="149"/>
      <c r="K1816" s="149"/>
      <c r="M1816" s="149"/>
      <c r="N1816" s="150"/>
      <c r="P1816" s="149"/>
    </row>
    <row r="1817" spans="7:16" x14ac:dyDescent="0.2">
      <c r="G1817" s="149"/>
      <c r="I1817" s="149"/>
      <c r="K1817" s="149"/>
      <c r="M1817" s="149"/>
      <c r="N1817" s="150"/>
      <c r="P1817" s="149"/>
    </row>
    <row r="1818" spans="7:16" x14ac:dyDescent="0.2">
      <c r="G1818" s="149"/>
      <c r="I1818" s="149"/>
      <c r="K1818" s="149"/>
      <c r="M1818" s="149"/>
      <c r="N1818" s="150"/>
      <c r="P1818" s="149"/>
    </row>
    <row r="1819" spans="7:16" x14ac:dyDescent="0.2">
      <c r="G1819" s="149"/>
      <c r="I1819" s="149"/>
      <c r="K1819" s="149"/>
      <c r="M1819" s="149"/>
      <c r="N1819" s="150"/>
      <c r="P1819" s="149"/>
    </row>
    <row r="1820" spans="7:16" x14ac:dyDescent="0.2">
      <c r="G1820" s="149"/>
      <c r="I1820" s="149"/>
      <c r="K1820" s="149"/>
      <c r="M1820" s="149"/>
      <c r="N1820" s="150"/>
      <c r="P1820" s="149"/>
    </row>
    <row r="1821" spans="7:16" x14ac:dyDescent="0.2">
      <c r="G1821" s="149"/>
      <c r="I1821" s="149"/>
      <c r="K1821" s="149"/>
      <c r="M1821" s="149"/>
      <c r="N1821" s="150"/>
      <c r="P1821" s="149"/>
    </row>
    <row r="1822" spans="7:16" x14ac:dyDescent="0.2">
      <c r="G1822" s="149"/>
      <c r="I1822" s="149"/>
      <c r="K1822" s="149"/>
      <c r="M1822" s="149"/>
      <c r="N1822" s="150"/>
      <c r="P1822" s="149"/>
    </row>
    <row r="1823" spans="7:16" x14ac:dyDescent="0.2">
      <c r="G1823" s="149"/>
      <c r="I1823" s="149"/>
      <c r="K1823" s="149"/>
      <c r="M1823" s="149"/>
      <c r="N1823" s="150"/>
      <c r="P1823" s="149"/>
    </row>
    <row r="1824" spans="7:16" x14ac:dyDescent="0.2">
      <c r="G1824" s="149"/>
      <c r="I1824" s="149"/>
      <c r="K1824" s="149"/>
      <c r="M1824" s="149"/>
      <c r="N1824" s="150"/>
      <c r="P1824" s="149"/>
    </row>
    <row r="1825" spans="7:16" x14ac:dyDescent="0.2">
      <c r="G1825" s="149"/>
      <c r="I1825" s="149"/>
      <c r="K1825" s="149"/>
      <c r="M1825" s="149"/>
      <c r="N1825" s="150"/>
      <c r="P1825" s="149"/>
    </row>
    <row r="1826" spans="7:16" x14ac:dyDescent="0.2">
      <c r="G1826" s="149"/>
      <c r="I1826" s="149"/>
      <c r="K1826" s="149"/>
      <c r="M1826" s="149"/>
      <c r="N1826" s="150"/>
      <c r="P1826" s="149"/>
    </row>
    <row r="1827" spans="7:16" x14ac:dyDescent="0.2">
      <c r="G1827" s="149"/>
      <c r="I1827" s="149"/>
      <c r="K1827" s="149"/>
      <c r="M1827" s="149"/>
      <c r="N1827" s="150"/>
      <c r="P1827" s="149"/>
    </row>
    <row r="1828" spans="7:16" x14ac:dyDescent="0.2">
      <c r="G1828" s="149"/>
      <c r="I1828" s="149"/>
      <c r="K1828" s="149"/>
      <c r="M1828" s="149"/>
      <c r="N1828" s="150"/>
      <c r="P1828" s="149"/>
    </row>
    <row r="1829" spans="7:16" x14ac:dyDescent="0.2">
      <c r="G1829" s="149"/>
      <c r="I1829" s="149"/>
      <c r="K1829" s="149"/>
      <c r="M1829" s="149"/>
      <c r="N1829" s="150"/>
      <c r="P1829" s="149"/>
    </row>
    <row r="1830" spans="7:16" x14ac:dyDescent="0.2">
      <c r="G1830" s="149"/>
      <c r="I1830" s="149"/>
      <c r="K1830" s="149"/>
      <c r="M1830" s="149"/>
      <c r="N1830" s="150"/>
      <c r="P1830" s="149"/>
    </row>
    <row r="1831" spans="7:16" x14ac:dyDescent="0.2">
      <c r="G1831" s="149"/>
      <c r="I1831" s="149"/>
      <c r="K1831" s="149"/>
      <c r="M1831" s="149"/>
      <c r="N1831" s="150"/>
      <c r="P1831" s="149"/>
    </row>
    <row r="1832" spans="7:16" x14ac:dyDescent="0.2">
      <c r="G1832" s="149"/>
      <c r="I1832" s="149"/>
      <c r="K1832" s="149"/>
      <c r="M1832" s="149"/>
      <c r="N1832" s="150"/>
      <c r="P1832" s="149"/>
    </row>
    <row r="1833" spans="7:16" x14ac:dyDescent="0.2">
      <c r="G1833" s="149"/>
      <c r="I1833" s="149"/>
      <c r="K1833" s="149"/>
      <c r="M1833" s="149"/>
      <c r="N1833" s="150"/>
      <c r="P1833" s="149"/>
    </row>
    <row r="1834" spans="7:16" x14ac:dyDescent="0.2">
      <c r="G1834" s="149"/>
      <c r="I1834" s="149"/>
      <c r="K1834" s="149"/>
      <c r="M1834" s="149"/>
      <c r="N1834" s="150"/>
      <c r="P1834" s="149"/>
    </row>
    <row r="1835" spans="7:16" x14ac:dyDescent="0.2">
      <c r="G1835" s="149"/>
      <c r="I1835" s="149"/>
      <c r="K1835" s="149"/>
      <c r="M1835" s="149"/>
      <c r="N1835" s="150"/>
      <c r="P1835" s="149"/>
    </row>
    <row r="1836" spans="7:16" x14ac:dyDescent="0.2">
      <c r="G1836" s="149"/>
      <c r="I1836" s="149"/>
      <c r="K1836" s="149"/>
      <c r="M1836" s="149"/>
      <c r="N1836" s="150"/>
      <c r="P1836" s="149"/>
    </row>
    <row r="1837" spans="7:16" x14ac:dyDescent="0.2">
      <c r="G1837" s="149"/>
      <c r="I1837" s="149"/>
      <c r="K1837" s="149"/>
      <c r="M1837" s="149"/>
      <c r="N1837" s="150"/>
      <c r="P1837" s="149"/>
    </row>
    <row r="1838" spans="7:16" x14ac:dyDescent="0.2">
      <c r="G1838" s="149"/>
      <c r="I1838" s="149"/>
      <c r="K1838" s="149"/>
      <c r="M1838" s="149"/>
      <c r="N1838" s="150"/>
      <c r="P1838" s="149"/>
    </row>
    <row r="1839" spans="7:16" x14ac:dyDescent="0.2">
      <c r="G1839" s="149"/>
      <c r="I1839" s="149"/>
      <c r="K1839" s="149"/>
      <c r="M1839" s="149"/>
      <c r="N1839" s="150"/>
      <c r="P1839" s="149"/>
    </row>
    <row r="1840" spans="7:16" x14ac:dyDescent="0.2">
      <c r="G1840" s="149"/>
      <c r="I1840" s="149"/>
      <c r="K1840" s="149"/>
      <c r="M1840" s="149"/>
      <c r="N1840" s="150"/>
      <c r="P1840" s="149"/>
    </row>
    <row r="1841" spans="7:16" x14ac:dyDescent="0.2">
      <c r="G1841" s="149"/>
      <c r="I1841" s="149"/>
      <c r="K1841" s="149"/>
      <c r="M1841" s="149"/>
      <c r="N1841" s="150"/>
      <c r="P1841" s="149"/>
    </row>
    <row r="1842" spans="7:16" x14ac:dyDescent="0.2">
      <c r="G1842" s="149"/>
      <c r="I1842" s="149"/>
      <c r="K1842" s="149"/>
      <c r="M1842" s="149"/>
      <c r="N1842" s="150"/>
      <c r="P1842" s="149"/>
    </row>
    <row r="1843" spans="7:16" x14ac:dyDescent="0.2">
      <c r="G1843" s="149"/>
      <c r="I1843" s="149"/>
      <c r="K1843" s="149"/>
      <c r="M1843" s="149"/>
      <c r="N1843" s="150"/>
      <c r="P1843" s="149"/>
    </row>
    <row r="1844" spans="7:16" x14ac:dyDescent="0.2">
      <c r="G1844" s="149"/>
      <c r="I1844" s="149"/>
      <c r="K1844" s="149"/>
      <c r="M1844" s="149"/>
      <c r="N1844" s="150"/>
      <c r="P1844" s="149"/>
    </row>
    <row r="1845" spans="7:16" x14ac:dyDescent="0.2">
      <c r="G1845" s="149"/>
      <c r="I1845" s="149"/>
      <c r="K1845" s="149"/>
      <c r="M1845" s="149"/>
      <c r="N1845" s="150"/>
      <c r="P1845" s="149"/>
    </row>
    <row r="1846" spans="7:16" x14ac:dyDescent="0.2">
      <c r="G1846" s="149"/>
      <c r="I1846" s="149"/>
      <c r="K1846" s="149"/>
      <c r="M1846" s="149"/>
      <c r="N1846" s="150"/>
      <c r="P1846" s="149"/>
    </row>
    <row r="1847" spans="7:16" x14ac:dyDescent="0.2">
      <c r="G1847" s="149"/>
      <c r="I1847" s="149"/>
      <c r="K1847" s="149"/>
      <c r="M1847" s="149"/>
      <c r="N1847" s="150"/>
      <c r="P1847" s="149"/>
    </row>
    <row r="1848" spans="7:16" x14ac:dyDescent="0.2">
      <c r="G1848" s="149"/>
      <c r="I1848" s="149"/>
      <c r="K1848" s="149"/>
      <c r="M1848" s="149"/>
      <c r="N1848" s="150"/>
      <c r="P1848" s="149"/>
    </row>
    <row r="1849" spans="7:16" x14ac:dyDescent="0.2">
      <c r="G1849" s="149"/>
      <c r="I1849" s="149"/>
      <c r="K1849" s="149"/>
      <c r="M1849" s="149"/>
      <c r="N1849" s="150"/>
      <c r="P1849" s="149"/>
    </row>
    <row r="1850" spans="7:16" x14ac:dyDescent="0.2">
      <c r="G1850" s="149"/>
      <c r="I1850" s="149"/>
      <c r="K1850" s="149"/>
      <c r="M1850" s="149"/>
      <c r="N1850" s="150"/>
      <c r="P1850" s="149"/>
    </row>
    <row r="1851" spans="7:16" x14ac:dyDescent="0.2">
      <c r="G1851" s="149"/>
      <c r="I1851" s="149"/>
      <c r="K1851" s="149"/>
      <c r="M1851" s="149"/>
      <c r="N1851" s="150"/>
      <c r="P1851" s="149"/>
    </row>
    <row r="1852" spans="7:16" x14ac:dyDescent="0.2">
      <c r="G1852" s="149"/>
      <c r="I1852" s="149"/>
      <c r="K1852" s="149"/>
      <c r="M1852" s="149"/>
      <c r="N1852" s="150"/>
      <c r="P1852" s="149"/>
    </row>
    <row r="1853" spans="7:16" x14ac:dyDescent="0.2">
      <c r="G1853" s="149"/>
      <c r="I1853" s="149"/>
      <c r="K1853" s="149"/>
      <c r="M1853" s="149"/>
      <c r="N1853" s="150"/>
      <c r="P1853" s="149"/>
    </row>
    <row r="1854" spans="7:16" x14ac:dyDescent="0.2">
      <c r="G1854" s="149"/>
      <c r="I1854" s="149"/>
      <c r="K1854" s="149"/>
      <c r="M1854" s="149"/>
      <c r="N1854" s="150"/>
      <c r="P1854" s="149"/>
    </row>
    <row r="1855" spans="7:16" x14ac:dyDescent="0.2">
      <c r="G1855" s="149"/>
      <c r="I1855" s="149"/>
      <c r="K1855" s="149"/>
      <c r="M1855" s="149"/>
      <c r="N1855" s="150"/>
      <c r="P1855" s="149"/>
    </row>
    <row r="1856" spans="7:16" x14ac:dyDescent="0.2">
      <c r="G1856" s="149"/>
      <c r="I1856" s="149"/>
      <c r="K1856" s="149"/>
      <c r="M1856" s="149"/>
      <c r="N1856" s="150"/>
      <c r="P1856" s="149"/>
    </row>
    <row r="1857" spans="7:16" x14ac:dyDescent="0.2">
      <c r="G1857" s="149"/>
      <c r="I1857" s="149"/>
      <c r="K1857" s="149"/>
      <c r="M1857" s="149"/>
      <c r="N1857" s="150"/>
      <c r="P1857" s="149"/>
    </row>
    <row r="1858" spans="7:16" x14ac:dyDescent="0.2">
      <c r="G1858" s="149"/>
      <c r="I1858" s="149"/>
      <c r="K1858" s="149"/>
      <c r="M1858" s="149"/>
      <c r="N1858" s="150"/>
      <c r="P1858" s="149"/>
    </row>
    <row r="1859" spans="7:16" x14ac:dyDescent="0.2">
      <c r="G1859" s="149"/>
      <c r="I1859" s="149"/>
      <c r="K1859" s="149"/>
      <c r="M1859" s="149"/>
      <c r="N1859" s="150"/>
      <c r="P1859" s="149"/>
    </row>
    <row r="1860" spans="7:16" x14ac:dyDescent="0.2">
      <c r="G1860" s="149"/>
      <c r="I1860" s="149"/>
      <c r="K1860" s="149"/>
      <c r="M1860" s="149"/>
      <c r="N1860" s="150"/>
      <c r="P1860" s="149"/>
    </row>
    <row r="1861" spans="7:16" x14ac:dyDescent="0.2">
      <c r="G1861" s="149"/>
      <c r="I1861" s="149"/>
      <c r="K1861" s="149"/>
      <c r="M1861" s="149"/>
      <c r="N1861" s="150"/>
      <c r="P1861" s="149"/>
    </row>
    <row r="1862" spans="7:16" x14ac:dyDescent="0.2">
      <c r="G1862" s="149"/>
      <c r="I1862" s="149"/>
      <c r="K1862" s="149"/>
      <c r="M1862" s="149"/>
      <c r="N1862" s="150"/>
      <c r="P1862" s="149"/>
    </row>
    <row r="1863" spans="7:16" x14ac:dyDescent="0.2">
      <c r="G1863" s="149"/>
      <c r="I1863" s="149"/>
      <c r="K1863" s="149"/>
      <c r="M1863" s="149"/>
      <c r="N1863" s="150"/>
      <c r="P1863" s="149"/>
    </row>
    <row r="1864" spans="7:16" x14ac:dyDescent="0.2">
      <c r="G1864" s="149"/>
      <c r="I1864" s="149"/>
      <c r="K1864" s="149"/>
      <c r="M1864" s="149"/>
      <c r="N1864" s="150"/>
      <c r="P1864" s="149"/>
    </row>
    <row r="1865" spans="7:16" x14ac:dyDescent="0.2">
      <c r="G1865" s="149"/>
      <c r="I1865" s="149"/>
      <c r="K1865" s="149"/>
      <c r="M1865" s="149"/>
      <c r="N1865" s="150"/>
      <c r="P1865" s="149"/>
    </row>
    <row r="1866" spans="7:16" x14ac:dyDescent="0.2">
      <c r="G1866" s="149"/>
      <c r="I1866" s="149"/>
      <c r="K1866" s="149"/>
      <c r="M1866" s="149"/>
      <c r="N1866" s="150"/>
      <c r="P1866" s="149"/>
    </row>
    <row r="1867" spans="7:16" x14ac:dyDescent="0.2">
      <c r="G1867" s="149"/>
      <c r="I1867" s="149"/>
      <c r="K1867" s="149"/>
      <c r="M1867" s="149"/>
      <c r="N1867" s="150"/>
      <c r="P1867" s="149"/>
    </row>
    <row r="1868" spans="7:16" x14ac:dyDescent="0.2">
      <c r="G1868" s="149"/>
      <c r="I1868" s="149"/>
      <c r="K1868" s="149"/>
      <c r="M1868" s="149"/>
      <c r="N1868" s="150"/>
      <c r="P1868" s="149"/>
    </row>
    <row r="1869" spans="7:16" x14ac:dyDescent="0.2">
      <c r="G1869" s="149"/>
      <c r="I1869" s="149"/>
      <c r="K1869" s="149"/>
      <c r="M1869" s="149"/>
      <c r="N1869" s="150"/>
      <c r="P1869" s="149"/>
    </row>
    <row r="1870" spans="7:16" x14ac:dyDescent="0.2">
      <c r="G1870" s="149"/>
      <c r="I1870" s="149"/>
      <c r="K1870" s="149"/>
      <c r="M1870" s="149"/>
      <c r="N1870" s="150"/>
      <c r="P1870" s="149"/>
    </row>
    <row r="1871" spans="7:16" x14ac:dyDescent="0.2">
      <c r="G1871" s="149"/>
      <c r="I1871" s="149"/>
      <c r="K1871" s="149"/>
      <c r="M1871" s="149"/>
      <c r="N1871" s="150"/>
      <c r="P1871" s="149"/>
    </row>
    <row r="1872" spans="7:16" x14ac:dyDescent="0.2">
      <c r="G1872" s="149"/>
      <c r="I1872" s="149"/>
      <c r="K1872" s="149"/>
      <c r="M1872" s="149"/>
      <c r="N1872" s="150"/>
      <c r="P1872" s="149"/>
    </row>
    <row r="1873" spans="7:16" x14ac:dyDescent="0.2">
      <c r="G1873" s="149"/>
      <c r="I1873" s="149"/>
      <c r="K1873" s="149"/>
      <c r="M1873" s="149"/>
      <c r="N1873" s="150"/>
      <c r="P1873" s="149"/>
    </row>
    <row r="1874" spans="7:16" x14ac:dyDescent="0.2">
      <c r="G1874" s="149"/>
      <c r="I1874" s="149"/>
      <c r="K1874" s="149"/>
      <c r="M1874" s="149"/>
      <c r="N1874" s="150"/>
      <c r="P1874" s="149"/>
    </row>
    <row r="1875" spans="7:16" x14ac:dyDescent="0.2">
      <c r="G1875" s="149"/>
      <c r="I1875" s="149"/>
      <c r="K1875" s="149"/>
      <c r="M1875" s="149"/>
      <c r="N1875" s="150"/>
      <c r="P1875" s="149"/>
    </row>
    <row r="1876" spans="7:16" x14ac:dyDescent="0.2">
      <c r="G1876" s="149"/>
      <c r="I1876" s="149"/>
      <c r="K1876" s="149"/>
      <c r="M1876" s="149"/>
      <c r="N1876" s="150"/>
      <c r="P1876" s="149"/>
    </row>
    <row r="1877" spans="7:16" x14ac:dyDescent="0.2">
      <c r="G1877" s="149"/>
      <c r="I1877" s="149"/>
      <c r="K1877" s="149"/>
      <c r="M1877" s="149"/>
      <c r="N1877" s="150"/>
      <c r="P1877" s="149"/>
    </row>
    <row r="1878" spans="7:16" x14ac:dyDescent="0.2">
      <c r="G1878" s="149"/>
      <c r="I1878" s="149"/>
      <c r="K1878" s="149"/>
      <c r="M1878" s="149"/>
      <c r="N1878" s="150"/>
      <c r="P1878" s="149"/>
    </row>
    <row r="1879" spans="7:16" x14ac:dyDescent="0.2">
      <c r="G1879" s="149"/>
      <c r="I1879" s="149"/>
      <c r="K1879" s="149"/>
      <c r="M1879" s="149"/>
      <c r="N1879" s="150"/>
      <c r="P1879" s="149"/>
    </row>
    <row r="1880" spans="7:16" x14ac:dyDescent="0.2">
      <c r="G1880" s="149"/>
      <c r="I1880" s="149"/>
      <c r="K1880" s="149"/>
      <c r="M1880" s="149"/>
      <c r="N1880" s="150"/>
      <c r="P1880" s="149"/>
    </row>
    <row r="1881" spans="7:16" x14ac:dyDescent="0.2">
      <c r="G1881" s="149"/>
      <c r="I1881" s="149"/>
      <c r="K1881" s="149"/>
      <c r="M1881" s="149"/>
      <c r="N1881" s="150"/>
      <c r="P1881" s="149"/>
    </row>
    <row r="1882" spans="7:16" x14ac:dyDescent="0.2">
      <c r="G1882" s="149"/>
      <c r="I1882" s="149"/>
      <c r="K1882" s="149"/>
      <c r="M1882" s="149"/>
      <c r="N1882" s="150"/>
      <c r="P1882" s="149"/>
    </row>
    <row r="1883" spans="7:16" x14ac:dyDescent="0.2">
      <c r="G1883" s="149"/>
      <c r="I1883" s="149"/>
      <c r="K1883" s="149"/>
      <c r="M1883" s="149"/>
      <c r="N1883" s="150"/>
      <c r="P1883" s="149"/>
    </row>
    <row r="1884" spans="7:16" x14ac:dyDescent="0.2">
      <c r="G1884" s="149"/>
      <c r="I1884" s="149"/>
      <c r="K1884" s="149"/>
      <c r="M1884" s="149"/>
      <c r="N1884" s="150"/>
      <c r="P1884" s="149"/>
    </row>
    <row r="1885" spans="7:16" x14ac:dyDescent="0.2">
      <c r="G1885" s="149"/>
      <c r="I1885" s="149"/>
      <c r="K1885" s="149"/>
      <c r="M1885" s="149"/>
      <c r="N1885" s="150"/>
      <c r="P1885" s="149"/>
    </row>
    <row r="1886" spans="7:16" x14ac:dyDescent="0.2">
      <c r="G1886" s="149"/>
      <c r="I1886" s="149"/>
      <c r="K1886" s="149"/>
      <c r="M1886" s="149"/>
      <c r="N1886" s="150"/>
      <c r="P1886" s="149"/>
    </row>
    <row r="1887" spans="7:16" x14ac:dyDescent="0.2">
      <c r="G1887" s="149"/>
      <c r="I1887" s="149"/>
      <c r="K1887" s="149"/>
      <c r="M1887" s="149"/>
      <c r="N1887" s="150"/>
      <c r="P1887" s="149"/>
    </row>
    <row r="1888" spans="7:16" x14ac:dyDescent="0.2">
      <c r="G1888" s="149"/>
      <c r="I1888" s="149"/>
      <c r="K1888" s="149"/>
      <c r="M1888" s="149"/>
      <c r="N1888" s="150"/>
      <c r="P1888" s="149"/>
    </row>
    <row r="1889" spans="7:16" x14ac:dyDescent="0.2">
      <c r="G1889" s="149"/>
      <c r="I1889" s="149"/>
      <c r="K1889" s="149"/>
      <c r="M1889" s="149"/>
      <c r="N1889" s="150"/>
      <c r="P1889" s="149"/>
    </row>
    <row r="1890" spans="7:16" x14ac:dyDescent="0.2">
      <c r="G1890" s="149"/>
      <c r="I1890" s="149"/>
      <c r="K1890" s="149"/>
      <c r="M1890" s="149"/>
      <c r="N1890" s="150"/>
      <c r="P1890" s="149"/>
    </row>
    <row r="1891" spans="7:16" x14ac:dyDescent="0.2">
      <c r="G1891" s="149"/>
      <c r="I1891" s="149"/>
      <c r="K1891" s="149"/>
      <c r="M1891" s="149"/>
      <c r="N1891" s="150"/>
      <c r="P1891" s="149"/>
    </row>
    <row r="1892" spans="7:16" x14ac:dyDescent="0.2">
      <c r="G1892" s="149"/>
      <c r="I1892" s="149"/>
      <c r="K1892" s="149"/>
      <c r="M1892" s="149"/>
      <c r="N1892" s="150"/>
      <c r="P1892" s="149"/>
    </row>
    <row r="1893" spans="7:16" x14ac:dyDescent="0.2">
      <c r="G1893" s="149"/>
      <c r="I1893" s="149"/>
      <c r="K1893" s="149"/>
      <c r="M1893" s="149"/>
      <c r="N1893" s="150"/>
      <c r="P1893" s="149"/>
    </row>
    <row r="1894" spans="7:16" x14ac:dyDescent="0.2">
      <c r="G1894" s="149"/>
      <c r="I1894" s="149"/>
      <c r="K1894" s="149"/>
      <c r="M1894" s="149"/>
      <c r="N1894" s="150"/>
      <c r="P1894" s="149"/>
    </row>
    <row r="1895" spans="7:16" x14ac:dyDescent="0.2">
      <c r="G1895" s="149"/>
      <c r="I1895" s="149"/>
      <c r="K1895" s="149"/>
      <c r="M1895" s="149"/>
      <c r="N1895" s="150"/>
      <c r="P1895" s="149"/>
    </row>
    <row r="1896" spans="7:16" x14ac:dyDescent="0.2">
      <c r="G1896" s="149"/>
      <c r="I1896" s="149"/>
      <c r="K1896" s="149"/>
      <c r="M1896" s="149"/>
      <c r="N1896" s="150"/>
      <c r="P1896" s="149"/>
    </row>
    <row r="1897" spans="7:16" x14ac:dyDescent="0.2">
      <c r="G1897" s="149"/>
      <c r="I1897" s="149"/>
      <c r="K1897" s="149"/>
      <c r="M1897" s="149"/>
      <c r="N1897" s="150"/>
      <c r="P1897" s="149"/>
    </row>
    <row r="1898" spans="7:16" x14ac:dyDescent="0.2">
      <c r="G1898" s="149"/>
      <c r="I1898" s="149"/>
      <c r="K1898" s="149"/>
      <c r="M1898" s="149"/>
      <c r="N1898" s="150"/>
      <c r="P1898" s="149"/>
    </row>
    <row r="1899" spans="7:16" x14ac:dyDescent="0.2">
      <c r="G1899" s="149"/>
      <c r="I1899" s="149"/>
      <c r="K1899" s="149"/>
      <c r="M1899" s="149"/>
      <c r="N1899" s="150"/>
      <c r="P1899" s="149"/>
    </row>
    <row r="1900" spans="7:16" x14ac:dyDescent="0.2">
      <c r="G1900" s="149"/>
      <c r="I1900" s="149"/>
      <c r="K1900" s="149"/>
      <c r="M1900" s="149"/>
      <c r="N1900" s="150"/>
      <c r="P1900" s="149"/>
    </row>
    <row r="1901" spans="7:16" x14ac:dyDescent="0.2">
      <c r="G1901" s="149"/>
      <c r="I1901" s="149"/>
      <c r="K1901" s="149"/>
      <c r="M1901" s="149"/>
      <c r="N1901" s="150"/>
      <c r="P1901" s="149"/>
    </row>
    <row r="1902" spans="7:16" x14ac:dyDescent="0.2">
      <c r="G1902" s="149"/>
      <c r="I1902" s="149"/>
      <c r="K1902" s="149"/>
      <c r="M1902" s="149"/>
      <c r="N1902" s="150"/>
      <c r="P1902" s="149"/>
    </row>
    <row r="1903" spans="7:16" x14ac:dyDescent="0.2">
      <c r="G1903" s="149"/>
      <c r="I1903" s="149"/>
      <c r="K1903" s="149"/>
      <c r="M1903" s="149"/>
      <c r="N1903" s="150"/>
      <c r="P1903" s="149"/>
    </row>
    <row r="1904" spans="7:16" x14ac:dyDescent="0.2">
      <c r="G1904" s="149"/>
      <c r="I1904" s="149"/>
      <c r="K1904" s="149"/>
      <c r="M1904" s="149"/>
      <c r="N1904" s="150"/>
      <c r="P1904" s="149"/>
    </row>
    <row r="1905" spans="7:16" x14ac:dyDescent="0.2">
      <c r="G1905" s="149"/>
      <c r="I1905" s="149"/>
      <c r="K1905" s="149"/>
      <c r="M1905" s="149"/>
      <c r="N1905" s="150"/>
      <c r="P1905" s="149"/>
    </row>
    <row r="1906" spans="7:16" x14ac:dyDescent="0.2">
      <c r="G1906" s="149"/>
      <c r="I1906" s="149"/>
      <c r="K1906" s="149"/>
      <c r="M1906" s="149"/>
      <c r="N1906" s="150"/>
      <c r="P1906" s="149"/>
    </row>
    <row r="1907" spans="7:16" x14ac:dyDescent="0.2">
      <c r="G1907" s="149"/>
      <c r="I1907" s="149"/>
      <c r="K1907" s="149"/>
      <c r="M1907" s="149"/>
      <c r="N1907" s="150"/>
      <c r="P1907" s="149"/>
    </row>
    <row r="1908" spans="7:16" x14ac:dyDescent="0.2">
      <c r="G1908" s="149"/>
      <c r="I1908" s="149"/>
      <c r="K1908" s="149"/>
      <c r="M1908" s="149"/>
      <c r="N1908" s="150"/>
      <c r="P1908" s="149"/>
    </row>
    <row r="1909" spans="7:16" x14ac:dyDescent="0.2">
      <c r="G1909" s="149"/>
      <c r="I1909" s="149"/>
      <c r="K1909" s="149"/>
      <c r="M1909" s="149"/>
      <c r="N1909" s="150"/>
      <c r="P1909" s="149"/>
    </row>
    <row r="1910" spans="7:16" x14ac:dyDescent="0.2">
      <c r="G1910" s="149"/>
      <c r="I1910" s="149"/>
      <c r="K1910" s="149"/>
      <c r="M1910" s="149"/>
      <c r="N1910" s="150"/>
      <c r="P1910" s="149"/>
    </row>
    <row r="1911" spans="7:16" x14ac:dyDescent="0.2">
      <c r="G1911" s="149"/>
      <c r="I1911" s="149"/>
      <c r="K1911" s="149"/>
      <c r="M1911" s="149"/>
      <c r="N1911" s="150"/>
      <c r="P1911" s="149"/>
    </row>
    <row r="1912" spans="7:16" x14ac:dyDescent="0.2">
      <c r="G1912" s="149"/>
      <c r="I1912" s="149"/>
      <c r="K1912" s="149"/>
      <c r="M1912" s="149"/>
      <c r="N1912" s="150"/>
      <c r="P1912" s="149"/>
    </row>
    <row r="1913" spans="7:16" x14ac:dyDescent="0.2">
      <c r="G1913" s="149"/>
      <c r="I1913" s="149"/>
      <c r="K1913" s="149"/>
      <c r="M1913" s="149"/>
      <c r="N1913" s="150"/>
      <c r="P1913" s="149"/>
    </row>
    <row r="1914" spans="7:16" x14ac:dyDescent="0.2">
      <c r="G1914" s="149"/>
      <c r="I1914" s="149"/>
      <c r="K1914" s="149"/>
      <c r="M1914" s="149"/>
      <c r="N1914" s="150"/>
      <c r="P1914" s="149"/>
    </row>
    <row r="1915" spans="7:16" x14ac:dyDescent="0.2">
      <c r="G1915" s="149"/>
      <c r="I1915" s="149"/>
      <c r="K1915" s="149"/>
      <c r="M1915" s="149"/>
      <c r="N1915" s="150"/>
      <c r="P1915" s="149"/>
    </row>
    <row r="1916" spans="7:16" x14ac:dyDescent="0.2">
      <c r="G1916" s="149"/>
      <c r="I1916" s="149"/>
      <c r="K1916" s="149"/>
      <c r="M1916" s="149"/>
      <c r="N1916" s="150"/>
      <c r="P1916" s="149"/>
    </row>
    <row r="1917" spans="7:16" x14ac:dyDescent="0.2">
      <c r="G1917" s="149"/>
      <c r="I1917" s="149"/>
      <c r="K1917" s="149"/>
      <c r="M1917" s="149"/>
      <c r="N1917" s="150"/>
      <c r="P1917" s="149"/>
    </row>
    <row r="1918" spans="7:16" x14ac:dyDescent="0.2">
      <c r="G1918" s="149"/>
      <c r="I1918" s="149"/>
      <c r="K1918" s="149"/>
      <c r="M1918" s="149"/>
      <c r="N1918" s="150"/>
      <c r="P1918" s="149"/>
    </row>
    <row r="1919" spans="7:16" x14ac:dyDescent="0.2">
      <c r="G1919" s="149"/>
      <c r="I1919" s="149"/>
      <c r="K1919" s="149"/>
      <c r="M1919" s="149"/>
      <c r="N1919" s="150"/>
      <c r="P1919" s="149"/>
    </row>
    <row r="1920" spans="7:16" x14ac:dyDescent="0.2">
      <c r="G1920" s="149"/>
      <c r="I1920" s="149"/>
      <c r="K1920" s="149"/>
      <c r="M1920" s="149"/>
      <c r="N1920" s="150"/>
      <c r="P1920" s="149"/>
    </row>
    <row r="1921" spans="7:16" x14ac:dyDescent="0.2">
      <c r="G1921" s="149"/>
      <c r="I1921" s="149"/>
      <c r="K1921" s="149"/>
      <c r="M1921" s="149"/>
      <c r="N1921" s="150"/>
      <c r="P1921" s="149"/>
    </row>
    <row r="1922" spans="7:16" x14ac:dyDescent="0.2">
      <c r="G1922" s="149"/>
      <c r="I1922" s="149"/>
      <c r="K1922" s="149"/>
      <c r="M1922" s="149"/>
      <c r="N1922" s="150"/>
      <c r="P1922" s="149"/>
    </row>
    <row r="1923" spans="7:16" x14ac:dyDescent="0.2">
      <c r="G1923" s="149"/>
      <c r="I1923" s="149"/>
      <c r="K1923" s="149"/>
      <c r="M1923" s="149"/>
      <c r="N1923" s="150"/>
      <c r="P1923" s="149"/>
    </row>
    <row r="1924" spans="7:16" x14ac:dyDescent="0.2">
      <c r="G1924" s="149"/>
      <c r="I1924" s="149"/>
      <c r="K1924" s="149"/>
      <c r="M1924" s="149"/>
      <c r="N1924" s="150"/>
      <c r="P1924" s="149"/>
    </row>
    <row r="1925" spans="7:16" x14ac:dyDescent="0.2">
      <c r="G1925" s="149"/>
      <c r="I1925" s="149"/>
      <c r="K1925" s="149"/>
      <c r="M1925" s="149"/>
      <c r="N1925" s="150"/>
      <c r="P1925" s="149"/>
    </row>
    <row r="1926" spans="7:16" x14ac:dyDescent="0.2">
      <c r="G1926" s="149"/>
      <c r="I1926" s="149"/>
      <c r="K1926" s="149"/>
      <c r="M1926" s="149"/>
      <c r="N1926" s="150"/>
      <c r="P1926" s="149"/>
    </row>
    <row r="1927" spans="7:16" x14ac:dyDescent="0.2">
      <c r="G1927" s="149"/>
      <c r="I1927" s="149"/>
      <c r="K1927" s="149"/>
      <c r="M1927" s="149"/>
      <c r="N1927" s="150"/>
      <c r="P1927" s="149"/>
    </row>
    <row r="1928" spans="7:16" x14ac:dyDescent="0.2">
      <c r="G1928" s="149"/>
      <c r="I1928" s="149"/>
      <c r="K1928" s="149"/>
      <c r="M1928" s="149"/>
      <c r="N1928" s="150"/>
      <c r="P1928" s="149"/>
    </row>
    <row r="1929" spans="7:16" x14ac:dyDescent="0.2">
      <c r="G1929" s="149"/>
      <c r="I1929" s="149"/>
      <c r="K1929" s="149"/>
      <c r="M1929" s="149"/>
      <c r="N1929" s="150"/>
      <c r="P1929" s="149"/>
    </row>
    <row r="1930" spans="7:16" x14ac:dyDescent="0.2">
      <c r="G1930" s="149"/>
      <c r="I1930" s="149"/>
      <c r="K1930" s="149"/>
      <c r="M1930" s="149"/>
      <c r="N1930" s="150"/>
      <c r="P1930" s="149"/>
    </row>
    <row r="1931" spans="7:16" x14ac:dyDescent="0.2">
      <c r="G1931" s="149"/>
      <c r="I1931" s="149"/>
      <c r="K1931" s="149"/>
      <c r="M1931" s="149"/>
      <c r="N1931" s="150"/>
      <c r="P1931" s="149"/>
    </row>
    <row r="1932" spans="7:16" x14ac:dyDescent="0.2">
      <c r="G1932" s="149"/>
      <c r="I1932" s="149"/>
      <c r="K1932" s="149"/>
      <c r="M1932" s="149"/>
      <c r="N1932" s="150"/>
      <c r="P1932" s="149"/>
    </row>
    <row r="1933" spans="7:16" x14ac:dyDescent="0.2">
      <c r="G1933" s="149"/>
      <c r="I1933" s="149"/>
      <c r="K1933" s="149"/>
      <c r="M1933" s="149"/>
      <c r="N1933" s="150"/>
      <c r="P1933" s="149"/>
    </row>
    <row r="1934" spans="7:16" x14ac:dyDescent="0.2">
      <c r="G1934" s="149"/>
      <c r="I1934" s="149"/>
      <c r="K1934" s="149"/>
      <c r="M1934" s="149"/>
      <c r="N1934" s="150"/>
      <c r="P1934" s="149"/>
    </row>
    <row r="1935" spans="7:16" x14ac:dyDescent="0.2">
      <c r="G1935" s="149"/>
      <c r="I1935" s="149"/>
      <c r="K1935" s="149"/>
      <c r="M1935" s="149"/>
      <c r="N1935" s="150"/>
      <c r="P1935" s="149"/>
    </row>
    <row r="1936" spans="7:16" x14ac:dyDescent="0.2">
      <c r="G1936" s="149"/>
      <c r="I1936" s="149"/>
      <c r="K1936" s="149"/>
      <c r="M1936" s="149"/>
      <c r="N1936" s="150"/>
      <c r="P1936" s="149"/>
    </row>
    <row r="1937" spans="7:16" x14ac:dyDescent="0.2">
      <c r="G1937" s="149"/>
      <c r="I1937" s="149"/>
      <c r="K1937" s="149"/>
      <c r="M1937" s="149"/>
      <c r="N1937" s="150"/>
      <c r="P1937" s="149"/>
    </row>
    <row r="1938" spans="7:16" x14ac:dyDescent="0.2">
      <c r="G1938" s="149"/>
      <c r="I1938" s="149"/>
      <c r="K1938" s="149"/>
      <c r="M1938" s="149"/>
      <c r="N1938" s="150"/>
      <c r="P1938" s="149"/>
    </row>
    <row r="1939" spans="7:16" x14ac:dyDescent="0.2">
      <c r="G1939" s="149"/>
      <c r="I1939" s="149"/>
      <c r="K1939" s="149"/>
      <c r="M1939" s="149"/>
      <c r="N1939" s="150"/>
      <c r="P1939" s="149"/>
    </row>
    <row r="1940" spans="7:16" x14ac:dyDescent="0.2">
      <c r="G1940" s="149"/>
      <c r="I1940" s="149"/>
      <c r="K1940" s="149"/>
      <c r="M1940" s="149"/>
      <c r="N1940" s="150"/>
      <c r="P1940" s="149"/>
    </row>
    <row r="1941" spans="7:16" x14ac:dyDescent="0.2">
      <c r="G1941" s="149"/>
      <c r="I1941" s="149"/>
      <c r="K1941" s="149"/>
      <c r="M1941" s="149"/>
      <c r="N1941" s="150"/>
      <c r="P1941" s="149"/>
    </row>
    <row r="1942" spans="7:16" x14ac:dyDescent="0.2">
      <c r="G1942" s="149"/>
      <c r="I1942" s="149"/>
      <c r="K1942" s="149"/>
      <c r="M1942" s="149"/>
      <c r="N1942" s="150"/>
      <c r="P1942" s="149"/>
    </row>
    <row r="1943" spans="7:16" x14ac:dyDescent="0.2">
      <c r="G1943" s="149"/>
      <c r="I1943" s="149"/>
      <c r="K1943" s="149"/>
      <c r="M1943" s="149"/>
      <c r="N1943" s="150"/>
      <c r="P1943" s="149"/>
    </row>
    <row r="1944" spans="7:16" x14ac:dyDescent="0.2">
      <c r="G1944" s="149"/>
      <c r="I1944" s="149"/>
      <c r="K1944" s="149"/>
      <c r="M1944" s="149"/>
      <c r="N1944" s="150"/>
      <c r="P1944" s="149"/>
    </row>
    <row r="1945" spans="7:16" x14ac:dyDescent="0.2">
      <c r="G1945" s="149"/>
      <c r="I1945" s="149"/>
      <c r="K1945" s="149"/>
      <c r="M1945" s="149"/>
      <c r="N1945" s="150"/>
      <c r="P1945" s="149"/>
    </row>
    <row r="1946" spans="7:16" x14ac:dyDescent="0.2">
      <c r="G1946" s="149"/>
      <c r="I1946" s="149"/>
      <c r="K1946" s="149"/>
      <c r="M1946" s="149"/>
      <c r="N1946" s="150"/>
      <c r="P1946" s="149"/>
    </row>
    <row r="1947" spans="7:16" x14ac:dyDescent="0.2">
      <c r="G1947" s="149"/>
      <c r="I1947" s="149"/>
      <c r="K1947" s="149"/>
      <c r="M1947" s="149"/>
      <c r="N1947" s="150"/>
      <c r="P1947" s="149"/>
    </row>
    <row r="1948" spans="7:16" x14ac:dyDescent="0.2">
      <c r="G1948" s="149"/>
      <c r="I1948" s="149"/>
      <c r="K1948" s="149"/>
      <c r="M1948" s="149"/>
      <c r="N1948" s="150"/>
      <c r="P1948" s="149"/>
    </row>
    <row r="1949" spans="7:16" x14ac:dyDescent="0.2">
      <c r="G1949" s="149"/>
      <c r="I1949" s="149"/>
      <c r="K1949" s="149"/>
      <c r="M1949" s="149"/>
      <c r="N1949" s="150"/>
      <c r="P1949" s="149"/>
    </row>
    <row r="1950" spans="7:16" x14ac:dyDescent="0.2">
      <c r="G1950" s="149"/>
      <c r="I1950" s="149"/>
      <c r="K1950" s="149"/>
      <c r="M1950" s="149"/>
      <c r="N1950" s="150"/>
      <c r="P1950" s="149"/>
    </row>
    <row r="1951" spans="7:16" x14ac:dyDescent="0.2">
      <c r="G1951" s="149"/>
      <c r="I1951" s="149"/>
      <c r="K1951" s="149"/>
      <c r="M1951" s="149"/>
      <c r="N1951" s="150"/>
      <c r="P1951" s="149"/>
    </row>
    <row r="1952" spans="7:16" x14ac:dyDescent="0.2">
      <c r="G1952" s="149"/>
      <c r="I1952" s="149"/>
      <c r="K1952" s="149"/>
      <c r="M1952" s="149"/>
      <c r="N1952" s="150"/>
      <c r="P1952" s="149"/>
    </row>
    <row r="1953" spans="7:16" x14ac:dyDescent="0.2">
      <c r="G1953" s="149"/>
      <c r="I1953" s="149"/>
      <c r="K1953" s="149"/>
      <c r="M1953" s="149"/>
      <c r="N1953" s="150"/>
      <c r="P1953" s="149"/>
    </row>
    <row r="1954" spans="7:16" x14ac:dyDescent="0.2">
      <c r="G1954" s="149"/>
      <c r="I1954" s="149"/>
      <c r="K1954" s="149"/>
      <c r="M1954" s="149"/>
      <c r="N1954" s="150"/>
      <c r="P1954" s="149"/>
    </row>
    <row r="1955" spans="7:16" x14ac:dyDescent="0.2">
      <c r="G1955" s="149"/>
      <c r="I1955" s="149"/>
      <c r="K1955" s="149"/>
      <c r="M1955" s="149"/>
      <c r="N1955" s="150"/>
      <c r="P1955" s="149"/>
    </row>
    <row r="1956" spans="7:16" x14ac:dyDescent="0.2">
      <c r="G1956" s="149"/>
      <c r="I1956" s="149"/>
      <c r="K1956" s="149"/>
      <c r="M1956" s="149"/>
      <c r="N1956" s="150"/>
      <c r="P1956" s="149"/>
    </row>
    <row r="1957" spans="7:16" x14ac:dyDescent="0.2">
      <c r="G1957" s="149"/>
      <c r="I1957" s="149"/>
      <c r="K1957" s="149"/>
      <c r="M1957" s="149"/>
      <c r="N1957" s="150"/>
      <c r="P1957" s="149"/>
    </row>
    <row r="1958" spans="7:16" x14ac:dyDescent="0.2">
      <c r="G1958" s="149"/>
      <c r="I1958" s="149"/>
      <c r="K1958" s="149"/>
      <c r="M1958" s="149"/>
      <c r="N1958" s="150"/>
      <c r="P1958" s="149"/>
    </row>
    <row r="1959" spans="7:16" x14ac:dyDescent="0.2">
      <c r="G1959" s="149"/>
      <c r="I1959" s="149"/>
      <c r="K1959" s="149"/>
      <c r="M1959" s="149"/>
      <c r="N1959" s="150"/>
      <c r="P1959" s="149"/>
    </row>
    <row r="1960" spans="7:16" x14ac:dyDescent="0.2">
      <c r="G1960" s="149"/>
      <c r="I1960" s="149"/>
      <c r="K1960" s="149"/>
      <c r="M1960" s="149"/>
      <c r="N1960" s="150"/>
      <c r="P1960" s="149"/>
    </row>
    <row r="1961" spans="7:16" x14ac:dyDescent="0.2">
      <c r="G1961" s="149"/>
      <c r="I1961" s="149"/>
      <c r="K1961" s="149"/>
      <c r="M1961" s="149"/>
      <c r="N1961" s="150"/>
      <c r="P1961" s="149"/>
    </row>
    <row r="1962" spans="7:16" x14ac:dyDescent="0.2">
      <c r="G1962" s="149"/>
      <c r="I1962" s="149"/>
      <c r="K1962" s="149"/>
      <c r="M1962" s="149"/>
      <c r="N1962" s="150"/>
      <c r="P1962" s="149"/>
    </row>
    <row r="1963" spans="7:16" x14ac:dyDescent="0.2">
      <c r="G1963" s="149"/>
      <c r="I1963" s="149"/>
      <c r="K1963" s="149"/>
      <c r="M1963" s="149"/>
      <c r="N1963" s="150"/>
      <c r="P1963" s="149"/>
    </row>
    <row r="1964" spans="7:16" x14ac:dyDescent="0.2">
      <c r="G1964" s="149"/>
      <c r="I1964" s="149"/>
      <c r="K1964" s="149"/>
      <c r="M1964" s="149"/>
      <c r="N1964" s="150"/>
      <c r="P1964" s="149"/>
    </row>
    <row r="1965" spans="7:16" x14ac:dyDescent="0.2">
      <c r="G1965" s="149"/>
      <c r="I1965" s="149"/>
      <c r="K1965" s="149"/>
      <c r="M1965" s="149"/>
      <c r="N1965" s="150"/>
      <c r="P1965" s="149"/>
    </row>
    <row r="1966" spans="7:16" x14ac:dyDescent="0.2">
      <c r="G1966" s="149"/>
      <c r="I1966" s="149"/>
      <c r="K1966" s="149"/>
      <c r="M1966" s="149"/>
      <c r="N1966" s="150"/>
      <c r="P1966" s="149"/>
    </row>
    <row r="1967" spans="7:16" x14ac:dyDescent="0.2">
      <c r="G1967" s="149"/>
      <c r="I1967" s="149"/>
      <c r="K1967" s="149"/>
      <c r="M1967" s="149"/>
      <c r="N1967" s="150"/>
      <c r="P1967" s="149"/>
    </row>
    <row r="1968" spans="7:16" x14ac:dyDescent="0.2">
      <c r="G1968" s="149"/>
      <c r="I1968" s="149"/>
      <c r="K1968" s="149"/>
      <c r="M1968" s="149"/>
      <c r="N1968" s="150"/>
      <c r="P1968" s="149"/>
    </row>
    <row r="1969" spans="7:16" x14ac:dyDescent="0.2">
      <c r="G1969" s="149"/>
      <c r="I1969" s="149"/>
      <c r="K1969" s="149"/>
      <c r="M1969" s="149"/>
      <c r="N1969" s="150"/>
      <c r="P1969" s="149"/>
    </row>
    <row r="1970" spans="7:16" x14ac:dyDescent="0.2">
      <c r="G1970" s="149"/>
      <c r="I1970" s="149"/>
      <c r="K1970" s="149"/>
      <c r="M1970" s="149"/>
      <c r="N1970" s="150"/>
      <c r="P1970" s="149"/>
    </row>
    <row r="1971" spans="7:16" x14ac:dyDescent="0.2">
      <c r="G1971" s="149"/>
      <c r="I1971" s="149"/>
      <c r="K1971" s="149"/>
      <c r="M1971" s="149"/>
      <c r="N1971" s="150"/>
      <c r="P1971" s="149"/>
    </row>
    <row r="1972" spans="7:16" x14ac:dyDescent="0.2">
      <c r="G1972" s="149"/>
      <c r="I1972" s="149"/>
      <c r="K1972" s="149"/>
      <c r="M1972" s="149"/>
      <c r="N1972" s="150"/>
      <c r="P1972" s="149"/>
    </row>
    <row r="1973" spans="7:16" x14ac:dyDescent="0.2">
      <c r="G1973" s="149"/>
      <c r="I1973" s="149"/>
      <c r="K1973" s="149"/>
      <c r="M1973" s="149"/>
      <c r="N1973" s="150"/>
      <c r="P1973" s="149"/>
    </row>
    <row r="1974" spans="7:16" x14ac:dyDescent="0.2">
      <c r="G1974" s="149"/>
      <c r="I1974" s="149"/>
      <c r="K1974" s="149"/>
      <c r="M1974" s="149"/>
      <c r="N1974" s="150"/>
      <c r="P1974" s="149"/>
    </row>
    <row r="1975" spans="7:16" x14ac:dyDescent="0.2">
      <c r="G1975" s="149"/>
      <c r="I1975" s="149"/>
      <c r="K1975" s="149"/>
      <c r="M1975" s="149"/>
      <c r="N1975" s="150"/>
      <c r="P1975" s="149"/>
    </row>
    <row r="1976" spans="7:16" x14ac:dyDescent="0.2">
      <c r="G1976" s="149"/>
      <c r="I1976" s="149"/>
      <c r="K1976" s="149"/>
      <c r="M1976" s="149"/>
      <c r="N1976" s="150"/>
      <c r="P1976" s="149"/>
    </row>
    <row r="1977" spans="7:16" x14ac:dyDescent="0.2">
      <c r="G1977" s="149"/>
      <c r="I1977" s="149"/>
      <c r="K1977" s="149"/>
      <c r="M1977" s="149"/>
      <c r="N1977" s="150"/>
      <c r="P1977" s="149"/>
    </row>
    <row r="1978" spans="7:16" x14ac:dyDescent="0.2">
      <c r="G1978" s="149"/>
      <c r="I1978" s="149"/>
      <c r="K1978" s="149"/>
      <c r="M1978" s="149"/>
      <c r="N1978" s="150"/>
      <c r="P1978" s="149"/>
    </row>
    <row r="1979" spans="7:16" x14ac:dyDescent="0.2">
      <c r="G1979" s="149"/>
      <c r="I1979" s="149"/>
      <c r="K1979" s="149"/>
      <c r="M1979" s="149"/>
      <c r="N1979" s="150"/>
      <c r="P1979" s="149"/>
    </row>
    <row r="1980" spans="7:16" x14ac:dyDescent="0.2">
      <c r="G1980" s="149"/>
      <c r="I1980" s="149"/>
      <c r="K1980" s="149"/>
      <c r="M1980" s="149"/>
      <c r="N1980" s="150"/>
      <c r="P1980" s="149"/>
    </row>
    <row r="1981" spans="7:16" x14ac:dyDescent="0.2">
      <c r="G1981" s="149"/>
      <c r="I1981" s="149"/>
      <c r="K1981" s="149"/>
      <c r="M1981" s="149"/>
      <c r="N1981" s="150"/>
      <c r="P1981" s="149"/>
    </row>
    <row r="1982" spans="7:16" x14ac:dyDescent="0.2">
      <c r="G1982" s="149"/>
      <c r="I1982" s="149"/>
      <c r="K1982" s="149"/>
      <c r="M1982" s="149"/>
      <c r="N1982" s="150"/>
      <c r="P1982" s="149"/>
    </row>
    <row r="1983" spans="7:16" x14ac:dyDescent="0.2">
      <c r="G1983" s="149"/>
      <c r="I1983" s="149"/>
      <c r="K1983" s="149"/>
      <c r="M1983" s="149"/>
      <c r="N1983" s="150"/>
      <c r="P1983" s="149"/>
    </row>
    <row r="1984" spans="7:16" x14ac:dyDescent="0.2">
      <c r="G1984" s="149"/>
      <c r="I1984" s="149"/>
      <c r="K1984" s="149"/>
      <c r="M1984" s="149"/>
      <c r="N1984" s="150"/>
      <c r="P1984" s="149"/>
    </row>
    <row r="1985" spans="7:16" x14ac:dyDescent="0.2">
      <c r="G1985" s="149"/>
      <c r="I1985" s="149"/>
      <c r="K1985" s="149"/>
      <c r="M1985" s="149"/>
      <c r="N1985" s="150"/>
      <c r="P1985" s="149"/>
    </row>
    <row r="1986" spans="7:16" x14ac:dyDescent="0.2">
      <c r="G1986" s="149"/>
      <c r="I1986" s="149"/>
      <c r="K1986" s="149"/>
      <c r="M1986" s="149"/>
      <c r="N1986" s="150"/>
      <c r="P1986" s="149"/>
    </row>
    <row r="1987" spans="7:16" x14ac:dyDescent="0.2">
      <c r="G1987" s="149"/>
      <c r="I1987" s="149"/>
      <c r="K1987" s="149"/>
      <c r="M1987" s="149"/>
      <c r="N1987" s="150"/>
      <c r="P1987" s="149"/>
    </row>
    <row r="1988" spans="7:16" x14ac:dyDescent="0.2">
      <c r="G1988" s="149"/>
      <c r="I1988" s="149"/>
      <c r="K1988" s="149"/>
      <c r="M1988" s="149"/>
      <c r="N1988" s="150"/>
      <c r="P1988" s="149"/>
    </row>
    <row r="1989" spans="7:16" x14ac:dyDescent="0.2">
      <c r="G1989" s="149"/>
      <c r="I1989" s="149"/>
      <c r="K1989" s="149"/>
      <c r="M1989" s="149"/>
      <c r="N1989" s="150"/>
      <c r="P1989" s="149"/>
    </row>
    <row r="1990" spans="7:16" x14ac:dyDescent="0.2">
      <c r="G1990" s="149"/>
      <c r="I1990" s="149"/>
      <c r="K1990" s="149"/>
      <c r="M1990" s="149"/>
      <c r="N1990" s="150"/>
      <c r="P1990" s="149"/>
    </row>
    <row r="1991" spans="7:16" x14ac:dyDescent="0.2">
      <c r="G1991" s="149"/>
      <c r="I1991" s="149"/>
      <c r="K1991" s="149"/>
      <c r="M1991" s="149"/>
      <c r="N1991" s="150"/>
      <c r="P1991" s="149"/>
    </row>
    <row r="1992" spans="7:16" x14ac:dyDescent="0.2">
      <c r="G1992" s="149"/>
      <c r="I1992" s="149"/>
      <c r="K1992" s="149"/>
      <c r="M1992" s="149"/>
      <c r="N1992" s="150"/>
      <c r="P1992" s="149"/>
    </row>
    <row r="1993" spans="7:16" x14ac:dyDescent="0.2">
      <c r="G1993" s="149"/>
      <c r="I1993" s="149"/>
      <c r="K1993" s="149"/>
      <c r="M1993" s="149"/>
      <c r="N1993" s="150"/>
      <c r="P1993" s="149"/>
    </row>
    <row r="1994" spans="7:16" x14ac:dyDescent="0.2">
      <c r="G1994" s="149"/>
      <c r="I1994" s="149"/>
      <c r="K1994" s="149"/>
      <c r="M1994" s="149"/>
      <c r="N1994" s="150"/>
      <c r="P1994" s="149"/>
    </row>
    <row r="1995" spans="7:16" x14ac:dyDescent="0.2">
      <c r="G1995" s="149"/>
      <c r="I1995" s="149"/>
      <c r="K1995" s="149"/>
      <c r="M1995" s="149"/>
      <c r="N1995" s="150"/>
      <c r="P1995" s="149"/>
    </row>
    <row r="1996" spans="7:16" x14ac:dyDescent="0.2">
      <c r="G1996" s="149"/>
      <c r="I1996" s="149"/>
      <c r="K1996" s="149"/>
      <c r="M1996" s="149"/>
      <c r="N1996" s="150"/>
      <c r="P1996" s="149"/>
    </row>
    <row r="1997" spans="7:16" x14ac:dyDescent="0.2">
      <c r="G1997" s="149"/>
      <c r="I1997" s="149"/>
      <c r="K1997" s="149"/>
      <c r="M1997" s="149"/>
      <c r="N1997" s="150"/>
      <c r="P1997" s="149"/>
    </row>
    <row r="1998" spans="7:16" x14ac:dyDescent="0.2">
      <c r="G1998" s="149"/>
      <c r="I1998" s="149"/>
      <c r="K1998" s="149"/>
      <c r="M1998" s="149"/>
      <c r="N1998" s="150"/>
      <c r="P1998" s="149"/>
    </row>
    <row r="1999" spans="7:16" x14ac:dyDescent="0.2">
      <c r="G1999" s="149"/>
      <c r="I1999" s="149"/>
      <c r="K1999" s="149"/>
      <c r="M1999" s="149"/>
      <c r="N1999" s="150"/>
      <c r="P1999" s="149"/>
    </row>
    <row r="2000" spans="7:16" x14ac:dyDescent="0.2">
      <c r="G2000" s="149"/>
      <c r="I2000" s="149"/>
      <c r="K2000" s="149"/>
      <c r="M2000" s="149"/>
      <c r="N2000" s="150"/>
      <c r="P2000" s="149"/>
    </row>
    <row r="2001" spans="7:16" x14ac:dyDescent="0.2">
      <c r="G2001" s="149"/>
      <c r="I2001" s="149"/>
      <c r="K2001" s="149"/>
      <c r="M2001" s="149"/>
      <c r="N2001" s="150"/>
      <c r="P2001" s="149"/>
    </row>
    <row r="2002" spans="7:16" x14ac:dyDescent="0.2">
      <c r="G2002" s="149"/>
      <c r="I2002" s="149"/>
      <c r="K2002" s="149"/>
      <c r="M2002" s="149"/>
      <c r="N2002" s="150"/>
      <c r="P2002" s="149"/>
    </row>
    <row r="2003" spans="7:16" x14ac:dyDescent="0.2">
      <c r="G2003" s="149"/>
      <c r="I2003" s="149"/>
      <c r="K2003" s="149"/>
      <c r="M2003" s="149"/>
      <c r="N2003" s="150"/>
      <c r="P2003" s="149"/>
    </row>
    <row r="2004" spans="7:16" x14ac:dyDescent="0.2">
      <c r="G2004" s="149"/>
      <c r="I2004" s="149"/>
      <c r="K2004" s="149"/>
      <c r="M2004" s="149"/>
      <c r="N2004" s="150"/>
      <c r="P2004" s="149"/>
    </row>
    <row r="2005" spans="7:16" x14ac:dyDescent="0.2">
      <c r="G2005" s="149"/>
      <c r="I2005" s="149"/>
      <c r="K2005" s="149"/>
      <c r="M2005" s="149"/>
      <c r="N2005" s="150"/>
      <c r="P2005" s="149"/>
    </row>
    <row r="2006" spans="7:16" x14ac:dyDescent="0.2">
      <c r="G2006" s="149"/>
      <c r="I2006" s="149"/>
      <c r="K2006" s="149"/>
      <c r="M2006" s="149"/>
      <c r="N2006" s="150"/>
      <c r="P2006" s="149"/>
    </row>
    <row r="2007" spans="7:16" x14ac:dyDescent="0.2">
      <c r="G2007" s="149"/>
      <c r="I2007" s="149"/>
      <c r="K2007" s="149"/>
      <c r="M2007" s="149"/>
      <c r="N2007" s="150"/>
      <c r="P2007" s="149"/>
    </row>
    <row r="2008" spans="7:16" x14ac:dyDescent="0.2">
      <c r="G2008" s="149"/>
      <c r="I2008" s="149"/>
      <c r="K2008" s="149"/>
      <c r="M2008" s="149"/>
      <c r="N2008" s="150"/>
      <c r="P2008" s="149"/>
    </row>
    <row r="2009" spans="7:16" x14ac:dyDescent="0.2">
      <c r="G2009" s="149"/>
      <c r="I2009" s="149"/>
      <c r="K2009" s="149"/>
      <c r="M2009" s="149"/>
      <c r="N2009" s="150"/>
      <c r="P2009" s="149"/>
    </row>
    <row r="2010" spans="7:16" x14ac:dyDescent="0.2">
      <c r="G2010" s="149"/>
      <c r="I2010" s="149"/>
      <c r="K2010" s="149"/>
      <c r="M2010" s="149"/>
      <c r="N2010" s="150"/>
      <c r="P2010" s="149"/>
    </row>
    <row r="2011" spans="7:16" x14ac:dyDescent="0.2">
      <c r="G2011" s="149"/>
      <c r="I2011" s="149"/>
      <c r="K2011" s="149"/>
      <c r="M2011" s="149"/>
      <c r="N2011" s="150"/>
      <c r="P2011" s="149"/>
    </row>
    <row r="2012" spans="7:16" x14ac:dyDescent="0.2">
      <c r="G2012" s="149"/>
      <c r="I2012" s="149"/>
      <c r="K2012" s="149"/>
      <c r="M2012" s="149"/>
      <c r="N2012" s="150"/>
      <c r="P2012" s="149"/>
    </row>
    <row r="2013" spans="7:16" x14ac:dyDescent="0.2">
      <c r="G2013" s="149"/>
      <c r="I2013" s="149"/>
      <c r="K2013" s="149"/>
      <c r="M2013" s="149"/>
      <c r="N2013" s="150"/>
      <c r="P2013" s="149"/>
    </row>
    <row r="2014" spans="7:16" x14ac:dyDescent="0.2">
      <c r="G2014" s="149"/>
      <c r="I2014" s="149"/>
      <c r="K2014" s="149"/>
      <c r="M2014" s="149"/>
      <c r="N2014" s="150"/>
      <c r="P2014" s="149"/>
    </row>
    <row r="2015" spans="7:16" x14ac:dyDescent="0.2">
      <c r="G2015" s="149"/>
      <c r="I2015" s="149"/>
      <c r="K2015" s="149"/>
      <c r="M2015" s="149"/>
      <c r="N2015" s="150"/>
      <c r="P2015" s="149"/>
    </row>
    <row r="2016" spans="7:16" x14ac:dyDescent="0.2">
      <c r="G2016" s="149"/>
      <c r="I2016" s="149"/>
      <c r="K2016" s="149"/>
      <c r="M2016" s="149"/>
      <c r="N2016" s="150"/>
      <c r="P2016" s="149"/>
    </row>
    <row r="2017" spans="7:16" x14ac:dyDescent="0.2">
      <c r="G2017" s="149"/>
      <c r="I2017" s="149"/>
      <c r="K2017" s="149"/>
      <c r="M2017" s="149"/>
      <c r="N2017" s="150"/>
      <c r="P2017" s="149"/>
    </row>
    <row r="2018" spans="7:16" x14ac:dyDescent="0.2">
      <c r="G2018" s="149"/>
      <c r="I2018" s="149"/>
      <c r="K2018" s="149"/>
      <c r="M2018" s="149"/>
      <c r="N2018" s="150"/>
      <c r="P2018" s="149"/>
    </row>
    <row r="2019" spans="7:16" x14ac:dyDescent="0.2">
      <c r="G2019" s="149"/>
      <c r="I2019" s="149"/>
      <c r="K2019" s="149"/>
      <c r="M2019" s="149"/>
      <c r="N2019" s="150"/>
      <c r="P2019" s="149"/>
    </row>
    <row r="2020" spans="7:16" x14ac:dyDescent="0.2">
      <c r="G2020" s="149"/>
      <c r="I2020" s="149"/>
      <c r="K2020" s="149"/>
      <c r="M2020" s="149"/>
      <c r="N2020" s="150"/>
      <c r="P2020" s="149"/>
    </row>
    <row r="2021" spans="7:16" x14ac:dyDescent="0.2">
      <c r="G2021" s="149"/>
      <c r="I2021" s="149"/>
      <c r="K2021" s="149"/>
      <c r="M2021" s="149"/>
      <c r="N2021" s="150"/>
      <c r="P2021" s="149"/>
    </row>
    <row r="2022" spans="7:16" x14ac:dyDescent="0.2">
      <c r="G2022" s="149"/>
      <c r="I2022" s="149"/>
      <c r="K2022" s="149"/>
      <c r="M2022" s="149"/>
      <c r="N2022" s="150"/>
      <c r="P2022" s="149"/>
    </row>
    <row r="2023" spans="7:16" x14ac:dyDescent="0.2">
      <c r="G2023" s="149"/>
      <c r="I2023" s="149"/>
      <c r="K2023" s="149"/>
      <c r="M2023" s="149"/>
      <c r="N2023" s="150"/>
      <c r="P2023" s="149"/>
    </row>
    <row r="2024" spans="7:16" x14ac:dyDescent="0.2">
      <c r="G2024" s="149"/>
      <c r="I2024" s="149"/>
      <c r="K2024" s="149"/>
      <c r="M2024" s="149"/>
      <c r="N2024" s="150"/>
      <c r="P2024" s="149"/>
    </row>
    <row r="2025" spans="7:16" x14ac:dyDescent="0.2">
      <c r="G2025" s="149"/>
      <c r="I2025" s="149"/>
      <c r="K2025" s="149"/>
      <c r="M2025" s="149"/>
      <c r="N2025" s="150"/>
      <c r="P2025" s="149"/>
    </row>
    <row r="2026" spans="7:16" x14ac:dyDescent="0.2">
      <c r="G2026" s="149"/>
      <c r="I2026" s="149"/>
      <c r="K2026" s="149"/>
      <c r="M2026" s="149"/>
      <c r="N2026" s="150"/>
      <c r="P2026" s="149"/>
    </row>
    <row r="2027" spans="7:16" x14ac:dyDescent="0.2">
      <c r="G2027" s="149"/>
      <c r="I2027" s="149"/>
      <c r="K2027" s="149"/>
      <c r="M2027" s="149"/>
      <c r="N2027" s="150"/>
      <c r="P2027" s="149"/>
    </row>
    <row r="2028" spans="7:16" x14ac:dyDescent="0.2">
      <c r="G2028" s="149"/>
      <c r="I2028" s="149"/>
      <c r="K2028" s="149"/>
      <c r="M2028" s="149"/>
      <c r="N2028" s="150"/>
      <c r="P2028" s="149"/>
    </row>
    <row r="2029" spans="7:16" x14ac:dyDescent="0.2">
      <c r="G2029" s="149"/>
      <c r="I2029" s="149"/>
      <c r="K2029" s="149"/>
      <c r="M2029" s="149"/>
      <c r="N2029" s="150"/>
      <c r="P2029" s="149"/>
    </row>
    <row r="2030" spans="7:16" x14ac:dyDescent="0.2">
      <c r="G2030" s="149"/>
      <c r="I2030" s="149"/>
      <c r="K2030" s="149"/>
      <c r="M2030" s="149"/>
      <c r="N2030" s="150"/>
      <c r="P2030" s="149"/>
    </row>
    <row r="2031" spans="7:16" x14ac:dyDescent="0.2">
      <c r="G2031" s="149"/>
      <c r="I2031" s="149"/>
      <c r="K2031" s="149"/>
      <c r="M2031" s="149"/>
      <c r="N2031" s="150"/>
      <c r="P2031" s="149"/>
    </row>
    <row r="2032" spans="7:16" x14ac:dyDescent="0.2">
      <c r="G2032" s="149"/>
      <c r="I2032" s="149"/>
      <c r="K2032" s="149"/>
      <c r="M2032" s="149"/>
      <c r="N2032" s="150"/>
      <c r="P2032" s="149"/>
    </row>
    <row r="2033" spans="7:16" x14ac:dyDescent="0.2">
      <c r="G2033" s="149"/>
      <c r="I2033" s="149"/>
      <c r="K2033" s="149"/>
      <c r="M2033" s="149"/>
      <c r="N2033" s="150"/>
      <c r="P2033" s="149"/>
    </row>
    <row r="2034" spans="7:16" x14ac:dyDescent="0.2">
      <c r="G2034" s="149"/>
      <c r="I2034" s="149"/>
      <c r="K2034" s="149"/>
      <c r="M2034" s="149"/>
      <c r="N2034" s="150"/>
      <c r="P2034" s="149"/>
    </row>
    <row r="2035" spans="7:16" x14ac:dyDescent="0.2">
      <c r="G2035" s="149"/>
      <c r="I2035" s="149"/>
      <c r="K2035" s="149"/>
      <c r="M2035" s="149"/>
      <c r="N2035" s="150"/>
      <c r="P2035" s="149"/>
    </row>
    <row r="2036" spans="7:16" x14ac:dyDescent="0.2">
      <c r="G2036" s="149"/>
      <c r="I2036" s="149"/>
      <c r="K2036" s="149"/>
      <c r="M2036" s="149"/>
      <c r="N2036" s="150"/>
      <c r="P2036" s="149"/>
    </row>
    <row r="2037" spans="7:16" x14ac:dyDescent="0.2">
      <c r="G2037" s="149"/>
      <c r="I2037" s="149"/>
      <c r="K2037" s="149"/>
      <c r="M2037" s="149"/>
      <c r="N2037" s="150"/>
      <c r="P2037" s="149"/>
    </row>
    <row r="2038" spans="7:16" x14ac:dyDescent="0.2">
      <c r="G2038" s="149"/>
      <c r="I2038" s="149"/>
      <c r="K2038" s="149"/>
      <c r="M2038" s="149"/>
      <c r="N2038" s="150"/>
      <c r="P2038" s="149"/>
    </row>
    <row r="2039" spans="7:16" x14ac:dyDescent="0.2">
      <c r="G2039" s="149"/>
      <c r="I2039" s="149"/>
      <c r="K2039" s="149"/>
      <c r="M2039" s="149"/>
      <c r="N2039" s="150"/>
      <c r="P2039" s="149"/>
    </row>
    <row r="2040" spans="7:16" x14ac:dyDescent="0.2">
      <c r="G2040" s="149"/>
      <c r="I2040" s="149"/>
      <c r="K2040" s="149"/>
      <c r="M2040" s="149"/>
      <c r="N2040" s="150"/>
      <c r="P2040" s="149"/>
    </row>
    <row r="2041" spans="7:16" x14ac:dyDescent="0.2">
      <c r="G2041" s="149"/>
      <c r="I2041" s="149"/>
      <c r="K2041" s="149"/>
      <c r="M2041" s="149"/>
      <c r="N2041" s="150"/>
      <c r="P2041" s="149"/>
    </row>
    <row r="2042" spans="7:16" x14ac:dyDescent="0.2">
      <c r="G2042" s="149"/>
      <c r="I2042" s="149"/>
      <c r="K2042" s="149"/>
      <c r="M2042" s="149"/>
      <c r="N2042" s="150"/>
      <c r="P2042" s="149"/>
    </row>
    <row r="2043" spans="7:16" x14ac:dyDescent="0.2">
      <c r="G2043" s="149"/>
      <c r="I2043" s="149"/>
      <c r="K2043" s="149"/>
      <c r="M2043" s="149"/>
      <c r="N2043" s="150"/>
      <c r="P2043" s="149"/>
    </row>
    <row r="2044" spans="7:16" x14ac:dyDescent="0.2">
      <c r="G2044" s="149"/>
      <c r="I2044" s="149"/>
      <c r="K2044" s="149"/>
      <c r="M2044" s="149"/>
      <c r="N2044" s="150"/>
      <c r="P2044" s="149"/>
    </row>
    <row r="2045" spans="7:16" x14ac:dyDescent="0.2">
      <c r="G2045" s="149"/>
      <c r="I2045" s="149"/>
      <c r="K2045" s="149"/>
      <c r="M2045" s="149"/>
      <c r="N2045" s="150"/>
      <c r="P2045" s="149"/>
    </row>
    <row r="2046" spans="7:16" x14ac:dyDescent="0.2">
      <c r="G2046" s="149"/>
      <c r="I2046" s="149"/>
      <c r="K2046" s="149"/>
      <c r="M2046" s="149"/>
      <c r="N2046" s="150"/>
      <c r="P2046" s="149"/>
    </row>
    <row r="2047" spans="7:16" x14ac:dyDescent="0.2">
      <c r="G2047" s="149"/>
      <c r="I2047" s="149"/>
      <c r="K2047" s="149"/>
      <c r="M2047" s="149"/>
      <c r="N2047" s="150"/>
      <c r="P2047" s="149"/>
    </row>
    <row r="2048" spans="7:16" x14ac:dyDescent="0.2">
      <c r="G2048" s="149"/>
      <c r="I2048" s="149"/>
      <c r="K2048" s="149"/>
      <c r="M2048" s="149"/>
      <c r="N2048" s="150"/>
      <c r="P2048" s="149"/>
    </row>
    <row r="2049" spans="7:16" x14ac:dyDescent="0.2">
      <c r="G2049" s="149"/>
      <c r="I2049" s="149"/>
      <c r="K2049" s="149"/>
      <c r="M2049" s="149"/>
      <c r="N2049" s="150"/>
      <c r="P2049" s="149"/>
    </row>
    <row r="2050" spans="7:16" x14ac:dyDescent="0.2">
      <c r="G2050" s="149"/>
      <c r="I2050" s="149"/>
      <c r="K2050" s="149"/>
      <c r="M2050" s="149"/>
      <c r="N2050" s="150"/>
      <c r="P2050" s="149"/>
    </row>
    <row r="2051" spans="7:16" x14ac:dyDescent="0.2">
      <c r="G2051" s="149"/>
      <c r="I2051" s="149"/>
      <c r="K2051" s="149"/>
      <c r="M2051" s="149"/>
      <c r="N2051" s="150"/>
      <c r="P2051" s="149"/>
    </row>
    <row r="2052" spans="7:16" x14ac:dyDescent="0.2">
      <c r="G2052" s="149"/>
      <c r="I2052" s="149"/>
      <c r="K2052" s="149"/>
      <c r="M2052" s="149"/>
      <c r="N2052" s="150"/>
      <c r="P2052" s="149"/>
    </row>
    <row r="2053" spans="7:16" x14ac:dyDescent="0.2">
      <c r="G2053" s="149"/>
      <c r="I2053" s="149"/>
      <c r="K2053" s="149"/>
      <c r="M2053" s="149"/>
      <c r="N2053" s="150"/>
      <c r="P2053" s="149"/>
    </row>
    <row r="2054" spans="7:16" x14ac:dyDescent="0.2">
      <c r="G2054" s="149"/>
      <c r="I2054" s="149"/>
      <c r="K2054" s="149"/>
      <c r="M2054" s="149"/>
      <c r="N2054" s="150"/>
      <c r="P2054" s="149"/>
    </row>
    <row r="2055" spans="7:16" x14ac:dyDescent="0.2">
      <c r="G2055" s="149"/>
      <c r="I2055" s="149"/>
      <c r="K2055" s="149"/>
      <c r="M2055" s="149"/>
      <c r="N2055" s="150"/>
      <c r="P2055" s="149"/>
    </row>
    <row r="2056" spans="7:16" x14ac:dyDescent="0.2">
      <c r="G2056" s="149"/>
      <c r="I2056" s="149"/>
      <c r="K2056" s="149"/>
      <c r="M2056" s="149"/>
      <c r="N2056" s="150"/>
      <c r="P2056" s="149"/>
    </row>
    <row r="2057" spans="7:16" x14ac:dyDescent="0.2">
      <c r="G2057" s="149"/>
      <c r="I2057" s="149"/>
      <c r="K2057" s="149"/>
      <c r="M2057" s="149"/>
      <c r="N2057" s="150"/>
      <c r="P2057" s="149"/>
    </row>
    <row r="2058" spans="7:16" x14ac:dyDescent="0.2">
      <c r="G2058" s="149"/>
      <c r="I2058" s="149"/>
      <c r="K2058" s="149"/>
      <c r="M2058" s="149"/>
      <c r="N2058" s="150"/>
      <c r="P2058" s="149"/>
    </row>
    <row r="2059" spans="7:16" x14ac:dyDescent="0.2">
      <c r="G2059" s="149"/>
      <c r="I2059" s="149"/>
      <c r="K2059" s="149"/>
      <c r="M2059" s="149"/>
      <c r="N2059" s="150"/>
      <c r="P2059" s="149"/>
    </row>
    <row r="2060" spans="7:16" x14ac:dyDescent="0.2">
      <c r="G2060" s="149"/>
      <c r="I2060" s="149"/>
      <c r="K2060" s="149"/>
      <c r="M2060" s="149"/>
      <c r="N2060" s="150"/>
      <c r="P2060" s="149"/>
    </row>
    <row r="2061" spans="7:16" x14ac:dyDescent="0.2">
      <c r="G2061" s="149"/>
      <c r="I2061" s="149"/>
      <c r="K2061" s="149"/>
      <c r="M2061" s="149"/>
      <c r="N2061" s="150"/>
      <c r="P2061" s="149"/>
    </row>
    <row r="2062" spans="7:16" x14ac:dyDescent="0.2">
      <c r="G2062" s="149"/>
      <c r="I2062" s="149"/>
      <c r="K2062" s="149"/>
      <c r="M2062" s="149"/>
      <c r="N2062" s="150"/>
      <c r="P2062" s="149"/>
    </row>
    <row r="2063" spans="7:16" x14ac:dyDescent="0.2">
      <c r="G2063" s="149"/>
      <c r="I2063" s="149"/>
      <c r="K2063" s="149"/>
      <c r="M2063" s="149"/>
      <c r="N2063" s="150"/>
      <c r="P2063" s="149"/>
    </row>
    <row r="2064" spans="7:16" x14ac:dyDescent="0.2">
      <c r="G2064" s="149"/>
      <c r="I2064" s="149"/>
      <c r="K2064" s="149"/>
      <c r="M2064" s="149"/>
      <c r="N2064" s="150"/>
      <c r="P2064" s="149"/>
    </row>
    <row r="2065" spans="7:16" x14ac:dyDescent="0.2">
      <c r="G2065" s="149"/>
      <c r="I2065" s="149"/>
      <c r="K2065" s="149"/>
      <c r="M2065" s="149"/>
      <c r="N2065" s="150"/>
      <c r="P2065" s="149"/>
    </row>
    <row r="2066" spans="7:16" x14ac:dyDescent="0.2">
      <c r="G2066" s="149"/>
      <c r="I2066" s="149"/>
      <c r="K2066" s="149"/>
      <c r="M2066" s="149"/>
      <c r="N2066" s="150"/>
      <c r="P2066" s="149"/>
    </row>
    <row r="2067" spans="7:16" x14ac:dyDescent="0.2">
      <c r="G2067" s="149"/>
      <c r="I2067" s="149"/>
      <c r="K2067" s="149"/>
      <c r="M2067" s="149"/>
      <c r="N2067" s="150"/>
      <c r="P2067" s="149"/>
    </row>
    <row r="2068" spans="7:16" x14ac:dyDescent="0.2">
      <c r="G2068" s="149"/>
      <c r="I2068" s="149"/>
      <c r="K2068" s="149"/>
      <c r="M2068" s="149"/>
      <c r="N2068" s="150"/>
      <c r="P2068" s="149"/>
    </row>
    <row r="2069" spans="7:16" x14ac:dyDescent="0.2">
      <c r="G2069" s="149"/>
      <c r="I2069" s="149"/>
      <c r="K2069" s="149"/>
      <c r="M2069" s="149"/>
      <c r="N2069" s="150"/>
      <c r="P2069" s="149"/>
    </row>
    <row r="2070" spans="7:16" x14ac:dyDescent="0.2">
      <c r="G2070" s="149"/>
      <c r="I2070" s="149"/>
      <c r="K2070" s="149"/>
      <c r="M2070" s="149"/>
      <c r="N2070" s="150"/>
      <c r="P2070" s="149"/>
    </row>
    <row r="2071" spans="7:16" x14ac:dyDescent="0.2">
      <c r="G2071" s="149"/>
      <c r="I2071" s="149"/>
      <c r="K2071" s="149"/>
      <c r="M2071" s="149"/>
      <c r="N2071" s="150"/>
      <c r="P2071" s="149"/>
    </row>
    <row r="2072" spans="7:16" x14ac:dyDescent="0.2">
      <c r="G2072" s="149"/>
      <c r="I2072" s="149"/>
      <c r="K2072" s="149"/>
      <c r="M2072" s="149"/>
      <c r="N2072" s="150"/>
      <c r="P2072" s="149"/>
    </row>
    <row r="2073" spans="7:16" x14ac:dyDescent="0.2">
      <c r="G2073" s="149"/>
      <c r="I2073" s="149"/>
      <c r="K2073" s="149"/>
      <c r="M2073" s="149"/>
      <c r="N2073" s="150"/>
      <c r="P2073" s="149"/>
    </row>
    <row r="2074" spans="7:16" x14ac:dyDescent="0.2">
      <c r="G2074" s="149"/>
      <c r="I2074" s="149"/>
      <c r="K2074" s="149"/>
      <c r="M2074" s="149"/>
      <c r="N2074" s="150"/>
      <c r="P2074" s="149"/>
    </row>
    <row r="2075" spans="7:16" x14ac:dyDescent="0.2">
      <c r="G2075" s="149"/>
      <c r="I2075" s="149"/>
      <c r="K2075" s="149"/>
      <c r="M2075" s="149"/>
      <c r="N2075" s="150"/>
      <c r="P2075" s="149"/>
    </row>
    <row r="2076" spans="7:16" x14ac:dyDescent="0.2">
      <c r="G2076" s="149"/>
      <c r="I2076" s="149"/>
      <c r="K2076" s="149"/>
      <c r="M2076" s="149"/>
      <c r="N2076" s="150"/>
      <c r="P2076" s="149"/>
    </row>
    <row r="2077" spans="7:16" x14ac:dyDescent="0.2">
      <c r="G2077" s="149"/>
      <c r="I2077" s="149"/>
      <c r="K2077" s="149"/>
      <c r="M2077" s="149"/>
      <c r="N2077" s="150"/>
      <c r="P2077" s="149"/>
    </row>
    <row r="2078" spans="7:16" x14ac:dyDescent="0.2">
      <c r="G2078" s="149"/>
      <c r="I2078" s="149"/>
      <c r="K2078" s="149"/>
      <c r="M2078" s="149"/>
      <c r="N2078" s="150"/>
      <c r="P2078" s="149"/>
    </row>
    <row r="2079" spans="7:16" x14ac:dyDescent="0.2">
      <c r="G2079" s="149"/>
      <c r="I2079" s="149"/>
      <c r="K2079" s="149"/>
      <c r="M2079" s="149"/>
      <c r="N2079" s="150"/>
      <c r="P2079" s="149"/>
    </row>
    <row r="2080" spans="7:16" x14ac:dyDescent="0.2">
      <c r="G2080" s="149"/>
      <c r="I2080" s="149"/>
      <c r="K2080" s="149"/>
      <c r="M2080" s="149"/>
      <c r="N2080" s="150"/>
      <c r="P2080" s="149"/>
    </row>
    <row r="2081" spans="7:16" x14ac:dyDescent="0.2">
      <c r="G2081" s="149"/>
      <c r="I2081" s="149"/>
      <c r="K2081" s="149"/>
      <c r="M2081" s="149"/>
      <c r="N2081" s="150"/>
      <c r="P2081" s="149"/>
    </row>
    <row r="2082" spans="7:16" x14ac:dyDescent="0.2">
      <c r="G2082" s="149"/>
      <c r="I2082" s="149"/>
      <c r="K2082" s="149"/>
      <c r="M2082" s="149"/>
      <c r="N2082" s="150"/>
      <c r="P2082" s="149"/>
    </row>
    <row r="2083" spans="7:16" x14ac:dyDescent="0.2">
      <c r="G2083" s="149"/>
      <c r="I2083" s="149"/>
      <c r="K2083" s="149"/>
      <c r="M2083" s="149"/>
      <c r="N2083" s="150"/>
      <c r="P2083" s="149"/>
    </row>
    <row r="2084" spans="7:16" x14ac:dyDescent="0.2">
      <c r="G2084" s="149"/>
      <c r="I2084" s="149"/>
      <c r="K2084" s="149"/>
      <c r="M2084" s="149"/>
      <c r="N2084" s="150"/>
      <c r="P2084" s="149"/>
    </row>
    <row r="2085" spans="7:16" x14ac:dyDescent="0.2">
      <c r="G2085" s="149"/>
      <c r="I2085" s="149"/>
      <c r="K2085" s="149"/>
      <c r="M2085" s="149"/>
      <c r="N2085" s="150"/>
      <c r="P2085" s="149"/>
    </row>
    <row r="2086" spans="7:16" x14ac:dyDescent="0.2">
      <c r="G2086" s="149"/>
      <c r="I2086" s="149"/>
      <c r="K2086" s="149"/>
      <c r="M2086" s="149"/>
      <c r="N2086" s="150"/>
      <c r="P2086" s="149"/>
    </row>
    <row r="2087" spans="7:16" x14ac:dyDescent="0.2">
      <c r="G2087" s="149"/>
      <c r="I2087" s="149"/>
      <c r="K2087" s="149"/>
      <c r="M2087" s="149"/>
      <c r="N2087" s="150"/>
      <c r="P2087" s="149"/>
    </row>
    <row r="2088" spans="7:16" x14ac:dyDescent="0.2">
      <c r="G2088" s="149"/>
      <c r="I2088" s="149"/>
      <c r="K2088" s="149"/>
      <c r="M2088" s="149"/>
      <c r="N2088" s="150"/>
      <c r="P2088" s="149"/>
    </row>
    <row r="2089" spans="7:16" x14ac:dyDescent="0.2">
      <c r="G2089" s="149"/>
      <c r="I2089" s="149"/>
      <c r="K2089" s="149"/>
      <c r="M2089" s="149"/>
      <c r="N2089" s="150"/>
      <c r="P2089" s="149"/>
    </row>
    <row r="2090" spans="7:16" x14ac:dyDescent="0.2">
      <c r="G2090" s="149"/>
      <c r="I2090" s="149"/>
      <c r="K2090" s="149"/>
      <c r="M2090" s="149"/>
      <c r="N2090" s="150"/>
      <c r="P2090" s="149"/>
    </row>
    <row r="2091" spans="7:16" x14ac:dyDescent="0.2">
      <c r="G2091" s="149"/>
      <c r="I2091" s="149"/>
      <c r="K2091" s="149"/>
      <c r="M2091" s="149"/>
      <c r="N2091" s="150"/>
      <c r="P2091" s="149"/>
    </row>
    <row r="2092" spans="7:16" x14ac:dyDescent="0.2">
      <c r="G2092" s="149"/>
      <c r="I2092" s="149"/>
      <c r="K2092" s="149"/>
      <c r="M2092" s="149"/>
      <c r="N2092" s="150"/>
      <c r="P2092" s="149"/>
    </row>
    <row r="2093" spans="7:16" x14ac:dyDescent="0.2">
      <c r="G2093" s="149"/>
      <c r="I2093" s="149"/>
      <c r="K2093" s="149"/>
      <c r="M2093" s="149"/>
      <c r="N2093" s="150"/>
      <c r="P2093" s="149"/>
    </row>
    <row r="2094" spans="7:16" x14ac:dyDescent="0.2">
      <c r="G2094" s="149"/>
      <c r="I2094" s="149"/>
      <c r="K2094" s="149"/>
      <c r="M2094" s="149"/>
      <c r="N2094" s="150"/>
      <c r="P2094" s="149"/>
    </row>
    <row r="2095" spans="7:16" x14ac:dyDescent="0.2">
      <c r="G2095" s="149"/>
      <c r="I2095" s="149"/>
      <c r="K2095" s="149"/>
      <c r="M2095" s="149"/>
      <c r="N2095" s="150"/>
      <c r="P2095" s="149"/>
    </row>
    <row r="2096" spans="7:16" x14ac:dyDescent="0.2">
      <c r="G2096" s="149"/>
      <c r="I2096" s="149"/>
      <c r="K2096" s="149"/>
      <c r="M2096" s="149"/>
      <c r="N2096" s="150"/>
      <c r="P2096" s="149"/>
    </row>
    <row r="2097" spans="7:16" x14ac:dyDescent="0.2">
      <c r="G2097" s="149"/>
      <c r="I2097" s="149"/>
      <c r="K2097" s="149"/>
      <c r="M2097" s="149"/>
      <c r="N2097" s="150"/>
      <c r="P2097" s="149"/>
    </row>
    <row r="2098" spans="7:16" x14ac:dyDescent="0.2">
      <c r="G2098" s="149"/>
      <c r="I2098" s="149"/>
      <c r="K2098" s="149"/>
      <c r="M2098" s="149"/>
      <c r="N2098" s="150"/>
      <c r="P2098" s="149"/>
    </row>
    <row r="2099" spans="7:16" x14ac:dyDescent="0.2">
      <c r="G2099" s="149"/>
      <c r="I2099" s="149"/>
      <c r="K2099" s="149"/>
      <c r="M2099" s="149"/>
      <c r="N2099" s="150"/>
      <c r="P2099" s="149"/>
    </row>
    <row r="2100" spans="7:16" x14ac:dyDescent="0.2">
      <c r="G2100" s="149"/>
      <c r="I2100" s="149"/>
      <c r="K2100" s="149"/>
      <c r="M2100" s="149"/>
      <c r="N2100" s="150"/>
      <c r="P2100" s="149"/>
    </row>
    <row r="2101" spans="7:16" x14ac:dyDescent="0.2">
      <c r="G2101" s="149"/>
      <c r="I2101" s="149"/>
      <c r="K2101" s="149"/>
      <c r="M2101" s="149"/>
      <c r="N2101" s="150"/>
      <c r="P2101" s="149"/>
    </row>
    <row r="2102" spans="7:16" x14ac:dyDescent="0.2">
      <c r="G2102" s="149"/>
      <c r="I2102" s="149"/>
      <c r="K2102" s="149"/>
      <c r="M2102" s="149"/>
      <c r="N2102" s="150"/>
      <c r="P2102" s="149"/>
    </row>
    <row r="2103" spans="7:16" x14ac:dyDescent="0.2">
      <c r="G2103" s="149"/>
      <c r="I2103" s="149"/>
      <c r="K2103" s="149"/>
      <c r="M2103" s="149"/>
      <c r="N2103" s="150"/>
      <c r="P2103" s="149"/>
    </row>
    <row r="2104" spans="7:16" x14ac:dyDescent="0.2">
      <c r="G2104" s="149"/>
      <c r="I2104" s="149"/>
      <c r="K2104" s="149"/>
      <c r="M2104" s="149"/>
      <c r="N2104" s="150"/>
      <c r="P2104" s="149"/>
    </row>
    <row r="2105" spans="7:16" x14ac:dyDescent="0.2">
      <c r="G2105" s="149"/>
      <c r="I2105" s="149"/>
      <c r="K2105" s="149"/>
      <c r="M2105" s="149"/>
      <c r="N2105" s="150"/>
      <c r="P2105" s="149"/>
    </row>
    <row r="2106" spans="7:16" x14ac:dyDescent="0.2">
      <c r="G2106" s="149"/>
      <c r="I2106" s="149"/>
      <c r="K2106" s="149"/>
      <c r="M2106" s="149"/>
      <c r="N2106" s="150"/>
      <c r="P2106" s="149"/>
    </row>
    <row r="2107" spans="7:16" x14ac:dyDescent="0.2">
      <c r="G2107" s="149"/>
      <c r="I2107" s="149"/>
      <c r="K2107" s="149"/>
      <c r="M2107" s="149"/>
      <c r="N2107" s="150"/>
      <c r="P2107" s="149"/>
    </row>
    <row r="2108" spans="7:16" x14ac:dyDescent="0.2">
      <c r="G2108" s="149"/>
      <c r="I2108" s="149"/>
      <c r="K2108" s="149"/>
      <c r="M2108" s="149"/>
      <c r="N2108" s="150"/>
      <c r="P2108" s="149"/>
    </row>
    <row r="2109" spans="7:16" x14ac:dyDescent="0.2">
      <c r="G2109" s="149"/>
      <c r="I2109" s="149"/>
      <c r="K2109" s="149"/>
      <c r="M2109" s="149"/>
      <c r="N2109" s="150"/>
      <c r="P2109" s="149"/>
    </row>
    <row r="2110" spans="7:16" x14ac:dyDescent="0.2">
      <c r="G2110" s="149"/>
      <c r="I2110" s="149"/>
      <c r="K2110" s="149"/>
      <c r="M2110" s="149"/>
      <c r="N2110" s="150"/>
      <c r="P2110" s="149"/>
    </row>
    <row r="2111" spans="7:16" x14ac:dyDescent="0.2">
      <c r="G2111" s="149"/>
      <c r="I2111" s="149"/>
      <c r="K2111" s="149"/>
      <c r="M2111" s="149"/>
      <c r="N2111" s="150"/>
      <c r="P2111" s="149"/>
    </row>
    <row r="2112" spans="7:16" x14ac:dyDescent="0.2">
      <c r="G2112" s="149"/>
      <c r="I2112" s="149"/>
      <c r="K2112" s="149"/>
      <c r="M2112" s="149"/>
      <c r="N2112" s="150"/>
      <c r="P2112" s="149"/>
    </row>
    <row r="2113" spans="7:16" x14ac:dyDescent="0.2">
      <c r="G2113" s="149"/>
      <c r="I2113" s="149"/>
      <c r="K2113" s="149"/>
      <c r="M2113" s="149"/>
      <c r="N2113" s="150"/>
      <c r="P2113" s="149"/>
    </row>
    <row r="2114" spans="7:16" x14ac:dyDescent="0.2">
      <c r="G2114" s="149"/>
      <c r="I2114" s="149"/>
      <c r="K2114" s="149"/>
      <c r="M2114" s="149"/>
      <c r="N2114" s="150"/>
      <c r="P2114" s="149"/>
    </row>
    <row r="2115" spans="7:16" x14ac:dyDescent="0.2">
      <c r="G2115" s="149"/>
      <c r="I2115" s="149"/>
      <c r="K2115" s="149"/>
      <c r="M2115" s="149"/>
      <c r="N2115" s="150"/>
      <c r="P2115" s="149"/>
    </row>
    <row r="2116" spans="7:16" x14ac:dyDescent="0.2">
      <c r="G2116" s="149"/>
      <c r="I2116" s="149"/>
      <c r="K2116" s="149"/>
      <c r="M2116" s="149"/>
      <c r="N2116" s="150"/>
      <c r="P2116" s="149"/>
    </row>
    <row r="2117" spans="7:16" x14ac:dyDescent="0.2">
      <c r="G2117" s="149"/>
      <c r="I2117" s="149"/>
      <c r="K2117" s="149"/>
      <c r="M2117" s="149"/>
      <c r="N2117" s="150"/>
      <c r="P2117" s="149"/>
    </row>
    <row r="2118" spans="7:16" x14ac:dyDescent="0.2">
      <c r="G2118" s="149"/>
      <c r="I2118" s="149"/>
      <c r="K2118" s="149"/>
      <c r="M2118" s="149"/>
      <c r="N2118" s="150"/>
      <c r="P2118" s="149"/>
    </row>
    <row r="2119" spans="7:16" x14ac:dyDescent="0.2">
      <c r="G2119" s="149"/>
      <c r="I2119" s="149"/>
      <c r="K2119" s="149"/>
      <c r="M2119" s="149"/>
      <c r="N2119" s="150"/>
      <c r="P2119" s="149"/>
    </row>
    <row r="2120" spans="7:16" x14ac:dyDescent="0.2">
      <c r="G2120" s="149"/>
      <c r="I2120" s="149"/>
      <c r="K2120" s="149"/>
      <c r="M2120" s="149"/>
      <c r="N2120" s="150"/>
      <c r="P2120" s="149"/>
    </row>
    <row r="2121" spans="7:16" x14ac:dyDescent="0.2">
      <c r="G2121" s="149"/>
      <c r="I2121" s="149"/>
      <c r="K2121" s="149"/>
      <c r="M2121" s="149"/>
      <c r="N2121" s="150"/>
      <c r="P2121" s="149"/>
    </row>
    <row r="2122" spans="7:16" x14ac:dyDescent="0.2">
      <c r="G2122" s="149"/>
      <c r="I2122" s="149"/>
      <c r="K2122" s="149"/>
      <c r="M2122" s="149"/>
      <c r="N2122" s="150"/>
      <c r="P2122" s="149"/>
    </row>
    <row r="2123" spans="7:16" x14ac:dyDescent="0.2">
      <c r="G2123" s="149"/>
      <c r="I2123" s="149"/>
      <c r="K2123" s="149"/>
      <c r="M2123" s="149"/>
      <c r="N2123" s="150"/>
      <c r="P2123" s="149"/>
    </row>
    <row r="2124" spans="7:16" x14ac:dyDescent="0.2">
      <c r="G2124" s="149"/>
      <c r="I2124" s="149"/>
      <c r="K2124" s="149"/>
      <c r="M2124" s="149"/>
      <c r="N2124" s="150"/>
      <c r="P2124" s="149"/>
    </row>
    <row r="2125" spans="7:16" x14ac:dyDescent="0.2">
      <c r="G2125" s="149"/>
      <c r="I2125" s="149"/>
      <c r="K2125" s="149"/>
      <c r="M2125" s="149"/>
      <c r="N2125" s="150"/>
      <c r="P2125" s="149"/>
    </row>
    <row r="2126" spans="7:16" x14ac:dyDescent="0.2">
      <c r="G2126" s="149"/>
      <c r="I2126" s="149"/>
      <c r="K2126" s="149"/>
      <c r="M2126" s="149"/>
      <c r="N2126" s="150"/>
      <c r="P2126" s="149"/>
    </row>
    <row r="2127" spans="7:16" x14ac:dyDescent="0.2">
      <c r="G2127" s="149"/>
      <c r="I2127" s="149"/>
      <c r="K2127" s="149"/>
      <c r="M2127" s="149"/>
      <c r="N2127" s="150"/>
      <c r="P2127" s="149"/>
    </row>
    <row r="2128" spans="7:16" x14ac:dyDescent="0.2">
      <c r="G2128" s="149"/>
      <c r="I2128" s="149"/>
      <c r="K2128" s="149"/>
      <c r="M2128" s="149"/>
      <c r="N2128" s="150"/>
      <c r="P2128" s="149"/>
    </row>
    <row r="2129" spans="7:16" x14ac:dyDescent="0.2">
      <c r="G2129" s="149"/>
      <c r="I2129" s="149"/>
      <c r="K2129" s="149"/>
      <c r="M2129" s="149"/>
      <c r="N2129" s="150"/>
      <c r="P2129" s="149"/>
    </row>
    <row r="2130" spans="7:16" x14ac:dyDescent="0.2">
      <c r="G2130" s="149"/>
      <c r="I2130" s="149"/>
      <c r="K2130" s="149"/>
      <c r="M2130" s="149"/>
      <c r="N2130" s="150"/>
      <c r="P2130" s="149"/>
    </row>
    <row r="2131" spans="7:16" x14ac:dyDescent="0.2">
      <c r="G2131" s="149"/>
      <c r="I2131" s="149"/>
      <c r="K2131" s="149"/>
      <c r="M2131" s="149"/>
      <c r="N2131" s="150"/>
      <c r="P2131" s="149"/>
    </row>
    <row r="2132" spans="7:16" x14ac:dyDescent="0.2">
      <c r="G2132" s="149"/>
      <c r="I2132" s="149"/>
      <c r="K2132" s="149"/>
      <c r="M2132" s="149"/>
      <c r="N2132" s="150"/>
      <c r="P2132" s="149"/>
    </row>
    <row r="2133" spans="7:16" x14ac:dyDescent="0.2">
      <c r="G2133" s="149"/>
      <c r="I2133" s="149"/>
      <c r="K2133" s="149"/>
      <c r="M2133" s="149"/>
      <c r="N2133" s="150"/>
      <c r="P2133" s="149"/>
    </row>
    <row r="2134" spans="7:16" x14ac:dyDescent="0.2">
      <c r="G2134" s="149"/>
      <c r="I2134" s="149"/>
      <c r="K2134" s="149"/>
      <c r="M2134" s="149"/>
      <c r="N2134" s="150"/>
      <c r="P2134" s="149"/>
    </row>
    <row r="2135" spans="7:16" x14ac:dyDescent="0.2">
      <c r="G2135" s="149"/>
      <c r="I2135" s="149"/>
      <c r="K2135" s="149"/>
      <c r="M2135" s="149"/>
      <c r="N2135" s="150"/>
      <c r="P2135" s="149"/>
    </row>
    <row r="2136" spans="7:16" x14ac:dyDescent="0.2">
      <c r="G2136" s="149"/>
      <c r="I2136" s="149"/>
      <c r="K2136" s="149"/>
      <c r="M2136" s="149"/>
      <c r="N2136" s="150"/>
      <c r="P2136" s="149"/>
    </row>
    <row r="2137" spans="7:16" x14ac:dyDescent="0.2">
      <c r="G2137" s="149"/>
      <c r="I2137" s="149"/>
      <c r="K2137" s="149"/>
      <c r="M2137" s="149"/>
      <c r="N2137" s="150"/>
      <c r="P2137" s="149"/>
    </row>
    <row r="2138" spans="7:16" x14ac:dyDescent="0.2">
      <c r="G2138" s="149"/>
      <c r="I2138" s="149"/>
      <c r="K2138" s="149"/>
      <c r="M2138" s="149"/>
      <c r="N2138" s="150"/>
      <c r="P2138" s="149"/>
    </row>
    <row r="2139" spans="7:16" x14ac:dyDescent="0.2">
      <c r="G2139" s="149"/>
      <c r="I2139" s="149"/>
      <c r="K2139" s="149"/>
      <c r="M2139" s="149"/>
      <c r="N2139" s="150"/>
      <c r="P2139" s="149"/>
    </row>
    <row r="2140" spans="7:16" x14ac:dyDescent="0.2">
      <c r="G2140" s="149"/>
      <c r="I2140" s="149"/>
      <c r="K2140" s="149"/>
      <c r="M2140" s="149"/>
      <c r="N2140" s="150"/>
      <c r="P2140" s="149"/>
    </row>
    <row r="2141" spans="7:16" x14ac:dyDescent="0.2">
      <c r="G2141" s="149"/>
      <c r="I2141" s="149"/>
      <c r="K2141" s="149"/>
      <c r="M2141" s="149"/>
      <c r="N2141" s="150"/>
      <c r="P2141" s="149"/>
    </row>
    <row r="2142" spans="7:16" x14ac:dyDescent="0.2">
      <c r="G2142" s="149"/>
      <c r="I2142" s="149"/>
      <c r="K2142" s="149"/>
      <c r="M2142" s="149"/>
      <c r="N2142" s="150"/>
      <c r="P2142" s="149"/>
    </row>
    <row r="2143" spans="7:16" x14ac:dyDescent="0.2">
      <c r="G2143" s="149"/>
      <c r="I2143" s="149"/>
      <c r="K2143" s="149"/>
      <c r="M2143" s="149"/>
      <c r="N2143" s="150"/>
      <c r="P2143" s="149"/>
    </row>
    <row r="2144" spans="7:16" x14ac:dyDescent="0.2">
      <c r="G2144" s="149"/>
      <c r="I2144" s="149"/>
      <c r="K2144" s="149"/>
      <c r="M2144" s="149"/>
      <c r="N2144" s="150"/>
      <c r="P2144" s="149"/>
    </row>
    <row r="2145" spans="7:16" x14ac:dyDescent="0.2">
      <c r="G2145" s="149"/>
      <c r="I2145" s="149"/>
      <c r="K2145" s="149"/>
      <c r="M2145" s="149"/>
      <c r="N2145" s="150"/>
      <c r="P2145" s="149"/>
    </row>
    <row r="2146" spans="7:16" x14ac:dyDescent="0.2">
      <c r="G2146" s="149"/>
      <c r="I2146" s="149"/>
      <c r="K2146" s="149"/>
      <c r="M2146" s="149"/>
      <c r="N2146" s="150"/>
      <c r="P2146" s="149"/>
    </row>
    <row r="2147" spans="7:16" x14ac:dyDescent="0.2">
      <c r="G2147" s="149"/>
      <c r="I2147" s="149"/>
      <c r="K2147" s="149"/>
      <c r="M2147" s="149"/>
      <c r="N2147" s="150"/>
      <c r="P2147" s="149"/>
    </row>
    <row r="2148" spans="7:16" x14ac:dyDescent="0.2">
      <c r="G2148" s="149"/>
      <c r="I2148" s="149"/>
      <c r="K2148" s="149"/>
      <c r="M2148" s="149"/>
      <c r="N2148" s="150"/>
      <c r="P2148" s="149"/>
    </row>
    <row r="2149" spans="7:16" x14ac:dyDescent="0.2">
      <c r="G2149" s="149"/>
      <c r="I2149" s="149"/>
      <c r="K2149" s="149"/>
      <c r="M2149" s="149"/>
      <c r="N2149" s="150"/>
      <c r="P2149" s="149"/>
    </row>
    <row r="2150" spans="7:16" x14ac:dyDescent="0.2">
      <c r="G2150" s="149"/>
      <c r="I2150" s="149"/>
      <c r="K2150" s="149"/>
      <c r="M2150" s="149"/>
      <c r="N2150" s="150"/>
      <c r="P2150" s="149"/>
    </row>
    <row r="2151" spans="7:16" x14ac:dyDescent="0.2">
      <c r="G2151" s="149"/>
      <c r="I2151" s="149"/>
      <c r="K2151" s="149"/>
      <c r="M2151" s="149"/>
      <c r="N2151" s="150"/>
      <c r="P2151" s="149"/>
    </row>
    <row r="2152" spans="7:16" x14ac:dyDescent="0.2">
      <c r="G2152" s="149"/>
      <c r="I2152" s="149"/>
      <c r="K2152" s="149"/>
      <c r="M2152" s="149"/>
      <c r="N2152" s="150"/>
      <c r="P2152" s="149"/>
    </row>
    <row r="2153" spans="7:16" x14ac:dyDescent="0.2">
      <c r="G2153" s="149"/>
      <c r="I2153" s="149"/>
      <c r="K2153" s="149"/>
      <c r="M2153" s="149"/>
      <c r="N2153" s="150"/>
      <c r="P2153" s="149"/>
    </row>
    <row r="2154" spans="7:16" x14ac:dyDescent="0.2">
      <c r="G2154" s="149"/>
      <c r="I2154" s="149"/>
      <c r="K2154" s="149"/>
      <c r="M2154" s="149"/>
      <c r="N2154" s="150"/>
      <c r="P2154" s="149"/>
    </row>
    <row r="2155" spans="7:16" x14ac:dyDescent="0.2">
      <c r="G2155" s="149"/>
      <c r="I2155" s="149"/>
      <c r="K2155" s="149"/>
      <c r="M2155" s="149"/>
      <c r="N2155" s="150"/>
      <c r="P2155" s="149"/>
    </row>
    <row r="2156" spans="7:16" x14ac:dyDescent="0.2">
      <c r="G2156" s="149"/>
      <c r="I2156" s="149"/>
      <c r="K2156" s="149"/>
      <c r="M2156" s="149"/>
      <c r="N2156" s="150"/>
      <c r="P2156" s="149"/>
    </row>
    <row r="2157" spans="7:16" x14ac:dyDescent="0.2">
      <c r="G2157" s="149"/>
      <c r="I2157" s="149"/>
      <c r="K2157" s="149"/>
      <c r="M2157" s="149"/>
      <c r="N2157" s="150"/>
      <c r="P2157" s="149"/>
    </row>
    <row r="2158" spans="7:16" x14ac:dyDescent="0.2">
      <c r="G2158" s="149"/>
      <c r="I2158" s="149"/>
      <c r="K2158" s="149"/>
      <c r="M2158" s="149"/>
      <c r="N2158" s="150"/>
      <c r="P2158" s="149"/>
    </row>
    <row r="2159" spans="7:16" x14ac:dyDescent="0.2">
      <c r="G2159" s="149"/>
      <c r="I2159" s="149"/>
      <c r="K2159" s="149"/>
      <c r="M2159" s="149"/>
      <c r="N2159" s="150"/>
      <c r="P2159" s="149"/>
    </row>
    <row r="2160" spans="7:16" x14ac:dyDescent="0.2">
      <c r="G2160" s="149"/>
      <c r="I2160" s="149"/>
      <c r="K2160" s="149"/>
      <c r="M2160" s="149"/>
      <c r="N2160" s="150"/>
      <c r="P2160" s="149"/>
    </row>
    <row r="2161" spans="7:16" x14ac:dyDescent="0.2">
      <c r="G2161" s="149"/>
      <c r="I2161" s="149"/>
      <c r="K2161" s="149"/>
      <c r="M2161" s="149"/>
      <c r="N2161" s="150"/>
      <c r="P2161" s="149"/>
    </row>
    <row r="2162" spans="7:16" x14ac:dyDescent="0.2">
      <c r="G2162" s="149"/>
      <c r="I2162" s="149"/>
      <c r="K2162" s="149"/>
      <c r="M2162" s="149"/>
      <c r="N2162" s="150"/>
      <c r="P2162" s="149"/>
    </row>
    <row r="2163" spans="7:16" x14ac:dyDescent="0.2">
      <c r="G2163" s="149"/>
      <c r="I2163" s="149"/>
      <c r="K2163" s="149"/>
      <c r="M2163" s="149"/>
      <c r="N2163" s="150"/>
      <c r="P2163" s="149"/>
    </row>
    <row r="2164" spans="7:16" x14ac:dyDescent="0.2">
      <c r="G2164" s="149"/>
      <c r="I2164" s="149"/>
      <c r="K2164" s="149"/>
      <c r="M2164" s="149"/>
      <c r="N2164" s="150"/>
      <c r="P2164" s="149"/>
    </row>
    <row r="2165" spans="7:16" x14ac:dyDescent="0.2">
      <c r="G2165" s="149"/>
      <c r="I2165" s="149"/>
      <c r="K2165" s="149"/>
      <c r="M2165" s="149"/>
      <c r="N2165" s="150"/>
      <c r="P2165" s="149"/>
    </row>
    <row r="2166" spans="7:16" x14ac:dyDescent="0.2">
      <c r="G2166" s="149"/>
      <c r="I2166" s="149"/>
      <c r="K2166" s="149"/>
      <c r="M2166" s="149"/>
      <c r="N2166" s="150"/>
      <c r="P2166" s="149"/>
    </row>
    <row r="2167" spans="7:16" x14ac:dyDescent="0.2">
      <c r="G2167" s="149"/>
      <c r="I2167" s="149"/>
      <c r="K2167" s="149"/>
      <c r="M2167" s="149"/>
      <c r="N2167" s="150"/>
      <c r="P2167" s="149"/>
    </row>
    <row r="2168" spans="7:16" x14ac:dyDescent="0.2">
      <c r="G2168" s="149"/>
      <c r="I2168" s="149"/>
      <c r="K2168" s="149"/>
      <c r="M2168" s="149"/>
      <c r="N2168" s="150"/>
      <c r="P2168" s="149"/>
    </row>
    <row r="2169" spans="7:16" x14ac:dyDescent="0.2">
      <c r="G2169" s="149"/>
      <c r="I2169" s="149"/>
      <c r="K2169" s="149"/>
      <c r="M2169" s="149"/>
      <c r="N2169" s="150"/>
      <c r="P2169" s="149"/>
    </row>
    <row r="2170" spans="7:16" x14ac:dyDescent="0.2">
      <c r="G2170" s="149"/>
      <c r="I2170" s="149"/>
      <c r="K2170" s="149"/>
      <c r="M2170" s="149"/>
      <c r="N2170" s="150"/>
      <c r="P2170" s="149"/>
    </row>
    <row r="2171" spans="7:16" x14ac:dyDescent="0.2">
      <c r="G2171" s="149"/>
      <c r="I2171" s="149"/>
      <c r="K2171" s="149"/>
      <c r="M2171" s="149"/>
      <c r="N2171" s="150"/>
      <c r="P2171" s="149"/>
    </row>
    <row r="2172" spans="7:16" x14ac:dyDescent="0.2">
      <c r="G2172" s="149"/>
      <c r="I2172" s="149"/>
      <c r="K2172" s="149"/>
      <c r="M2172" s="149"/>
      <c r="N2172" s="150"/>
      <c r="P2172" s="149"/>
    </row>
    <row r="2173" spans="7:16" x14ac:dyDescent="0.2">
      <c r="G2173" s="149"/>
      <c r="I2173" s="149"/>
      <c r="K2173" s="149"/>
      <c r="M2173" s="149"/>
      <c r="N2173" s="150"/>
      <c r="P2173" s="149"/>
    </row>
    <row r="2174" spans="7:16" x14ac:dyDescent="0.2">
      <c r="G2174" s="149"/>
      <c r="I2174" s="149"/>
      <c r="K2174" s="149"/>
      <c r="M2174" s="149"/>
      <c r="N2174" s="150"/>
      <c r="P2174" s="149"/>
    </row>
    <row r="2175" spans="7:16" x14ac:dyDescent="0.2">
      <c r="G2175" s="149"/>
      <c r="I2175" s="149"/>
      <c r="K2175" s="149"/>
      <c r="M2175" s="149"/>
      <c r="N2175" s="150"/>
      <c r="P2175" s="149"/>
    </row>
    <row r="2176" spans="7:16" x14ac:dyDescent="0.2">
      <c r="G2176" s="149"/>
      <c r="I2176" s="149"/>
      <c r="K2176" s="149"/>
      <c r="M2176" s="149"/>
      <c r="N2176" s="150"/>
      <c r="P2176" s="149"/>
    </row>
    <row r="2177" spans="7:16" x14ac:dyDescent="0.2">
      <c r="G2177" s="149"/>
      <c r="I2177" s="149"/>
      <c r="K2177" s="149"/>
      <c r="M2177" s="149"/>
      <c r="N2177" s="150"/>
      <c r="P2177" s="149"/>
    </row>
    <row r="2178" spans="7:16" x14ac:dyDescent="0.2">
      <c r="G2178" s="149"/>
      <c r="I2178" s="149"/>
      <c r="K2178" s="149"/>
      <c r="M2178" s="149"/>
      <c r="N2178" s="150"/>
      <c r="P2178" s="149"/>
    </row>
    <row r="2179" spans="7:16" x14ac:dyDescent="0.2">
      <c r="G2179" s="149"/>
      <c r="I2179" s="149"/>
      <c r="K2179" s="149"/>
      <c r="M2179" s="149"/>
      <c r="N2179" s="150"/>
      <c r="P2179" s="149"/>
    </row>
    <row r="2180" spans="7:16" x14ac:dyDescent="0.2">
      <c r="G2180" s="149"/>
      <c r="I2180" s="149"/>
      <c r="K2180" s="149"/>
      <c r="M2180" s="149"/>
      <c r="N2180" s="150"/>
      <c r="P2180" s="149"/>
    </row>
    <row r="2181" spans="7:16" x14ac:dyDescent="0.2">
      <c r="G2181" s="149"/>
      <c r="I2181" s="149"/>
      <c r="K2181" s="149"/>
      <c r="M2181" s="149"/>
      <c r="N2181" s="150"/>
      <c r="P2181" s="149"/>
    </row>
    <row r="2182" spans="7:16" x14ac:dyDescent="0.2">
      <c r="G2182" s="149"/>
      <c r="I2182" s="149"/>
      <c r="K2182" s="149"/>
      <c r="M2182" s="149"/>
      <c r="N2182" s="150"/>
      <c r="P2182" s="149"/>
    </row>
    <row r="2183" spans="7:16" x14ac:dyDescent="0.2">
      <c r="G2183" s="149"/>
      <c r="I2183" s="149"/>
      <c r="K2183" s="149"/>
      <c r="M2183" s="149"/>
      <c r="N2183" s="150"/>
      <c r="P2183" s="149"/>
    </row>
    <row r="2184" spans="7:16" x14ac:dyDescent="0.2">
      <c r="G2184" s="149"/>
      <c r="I2184" s="149"/>
      <c r="K2184" s="149"/>
      <c r="M2184" s="149"/>
      <c r="N2184" s="150"/>
      <c r="P2184" s="149"/>
    </row>
    <row r="2185" spans="7:16" x14ac:dyDescent="0.2">
      <c r="G2185" s="149"/>
      <c r="I2185" s="149"/>
      <c r="K2185" s="149"/>
      <c r="M2185" s="149"/>
      <c r="N2185" s="150"/>
      <c r="P2185" s="149"/>
    </row>
    <row r="2186" spans="7:16" x14ac:dyDescent="0.2">
      <c r="G2186" s="149"/>
      <c r="I2186" s="149"/>
      <c r="K2186" s="149"/>
      <c r="M2186" s="149"/>
      <c r="N2186" s="150"/>
      <c r="P2186" s="149"/>
    </row>
    <row r="2187" spans="7:16" x14ac:dyDescent="0.2">
      <c r="G2187" s="149"/>
      <c r="I2187" s="149"/>
      <c r="K2187" s="149"/>
      <c r="M2187" s="149"/>
      <c r="N2187" s="150"/>
      <c r="P2187" s="149"/>
    </row>
    <row r="2188" spans="7:16" x14ac:dyDescent="0.2">
      <c r="G2188" s="149"/>
      <c r="I2188" s="149"/>
      <c r="K2188" s="149"/>
      <c r="M2188" s="149"/>
      <c r="N2188" s="150"/>
      <c r="P2188" s="149"/>
    </row>
    <row r="2189" spans="7:16" x14ac:dyDescent="0.2">
      <c r="G2189" s="149"/>
      <c r="I2189" s="149"/>
      <c r="K2189" s="149"/>
      <c r="M2189" s="149"/>
      <c r="N2189" s="150"/>
      <c r="P2189" s="149"/>
    </row>
    <row r="2190" spans="7:16" x14ac:dyDescent="0.2">
      <c r="G2190" s="149"/>
      <c r="I2190" s="149"/>
      <c r="K2190" s="149"/>
      <c r="M2190" s="149"/>
      <c r="N2190" s="150"/>
      <c r="P2190" s="149"/>
    </row>
    <row r="2191" spans="7:16" x14ac:dyDescent="0.2">
      <c r="G2191" s="149"/>
      <c r="I2191" s="149"/>
      <c r="K2191" s="149"/>
      <c r="M2191" s="149"/>
      <c r="N2191" s="150"/>
      <c r="P2191" s="149"/>
    </row>
    <row r="2192" spans="7:16" x14ac:dyDescent="0.2">
      <c r="G2192" s="149"/>
      <c r="I2192" s="149"/>
      <c r="K2192" s="149"/>
      <c r="M2192" s="149"/>
      <c r="N2192" s="150"/>
      <c r="P2192" s="149"/>
    </row>
    <row r="2193" spans="7:16" x14ac:dyDescent="0.2">
      <c r="G2193" s="149"/>
      <c r="I2193" s="149"/>
      <c r="K2193" s="149"/>
      <c r="M2193" s="149"/>
      <c r="N2193" s="150"/>
      <c r="P2193" s="149"/>
    </row>
    <row r="2194" spans="7:16" x14ac:dyDescent="0.2">
      <c r="G2194" s="149"/>
      <c r="I2194" s="149"/>
      <c r="K2194" s="149"/>
      <c r="M2194" s="149"/>
      <c r="N2194" s="150"/>
      <c r="P2194" s="149"/>
    </row>
    <row r="2195" spans="7:16" x14ac:dyDescent="0.2">
      <c r="G2195" s="149"/>
      <c r="I2195" s="149"/>
      <c r="K2195" s="149"/>
      <c r="M2195" s="149"/>
      <c r="N2195" s="150"/>
      <c r="P2195" s="149"/>
    </row>
    <row r="2196" spans="7:16" x14ac:dyDescent="0.2">
      <c r="G2196" s="149"/>
      <c r="I2196" s="149"/>
      <c r="K2196" s="149"/>
      <c r="M2196" s="149"/>
      <c r="N2196" s="150"/>
      <c r="P2196" s="149"/>
    </row>
    <row r="2197" spans="7:16" x14ac:dyDescent="0.2">
      <c r="G2197" s="149"/>
      <c r="I2197" s="149"/>
      <c r="K2197" s="149"/>
      <c r="M2197" s="149"/>
      <c r="N2197" s="150"/>
      <c r="P2197" s="149"/>
    </row>
    <row r="2198" spans="7:16" x14ac:dyDescent="0.2">
      <c r="G2198" s="149"/>
      <c r="I2198" s="149"/>
      <c r="K2198" s="149"/>
      <c r="M2198" s="149"/>
      <c r="N2198" s="150"/>
      <c r="P2198" s="149"/>
    </row>
    <row r="2199" spans="7:16" x14ac:dyDescent="0.2">
      <c r="G2199" s="149"/>
      <c r="I2199" s="149"/>
      <c r="K2199" s="149"/>
      <c r="M2199" s="149"/>
      <c r="N2199" s="150"/>
      <c r="P2199" s="149"/>
    </row>
    <row r="2200" spans="7:16" x14ac:dyDescent="0.2">
      <c r="G2200" s="149"/>
      <c r="I2200" s="149"/>
      <c r="K2200" s="149"/>
      <c r="M2200" s="149"/>
      <c r="N2200" s="150"/>
      <c r="P2200" s="149"/>
    </row>
    <row r="2201" spans="7:16" x14ac:dyDescent="0.2">
      <c r="G2201" s="149"/>
      <c r="I2201" s="149"/>
      <c r="K2201" s="149"/>
      <c r="M2201" s="149"/>
      <c r="N2201" s="150"/>
      <c r="P2201" s="149"/>
    </row>
    <row r="2202" spans="7:16" x14ac:dyDescent="0.2">
      <c r="G2202" s="149"/>
      <c r="I2202" s="149"/>
      <c r="K2202" s="149"/>
      <c r="M2202" s="149"/>
      <c r="N2202" s="150"/>
      <c r="P2202" s="149"/>
    </row>
    <row r="2203" spans="7:16" x14ac:dyDescent="0.2">
      <c r="G2203" s="149"/>
      <c r="I2203" s="149"/>
      <c r="K2203" s="149"/>
      <c r="M2203" s="149"/>
      <c r="N2203" s="150"/>
      <c r="P2203" s="149"/>
    </row>
    <row r="2204" spans="7:16" x14ac:dyDescent="0.2">
      <c r="G2204" s="149"/>
      <c r="I2204" s="149"/>
      <c r="K2204" s="149"/>
      <c r="M2204" s="149"/>
      <c r="N2204" s="150"/>
      <c r="P2204" s="149"/>
    </row>
    <row r="2205" spans="7:16" x14ac:dyDescent="0.2">
      <c r="G2205" s="149"/>
      <c r="I2205" s="149"/>
      <c r="K2205" s="149"/>
      <c r="M2205" s="149"/>
      <c r="N2205" s="150"/>
      <c r="P2205" s="149"/>
    </row>
    <row r="2206" spans="7:16" x14ac:dyDescent="0.2">
      <c r="G2206" s="149"/>
      <c r="I2206" s="149"/>
      <c r="K2206" s="149"/>
      <c r="M2206" s="149"/>
      <c r="N2206" s="150"/>
      <c r="P2206" s="149"/>
    </row>
    <row r="2207" spans="7:16" x14ac:dyDescent="0.2">
      <c r="G2207" s="149"/>
      <c r="I2207" s="149"/>
      <c r="K2207" s="149"/>
      <c r="M2207" s="149"/>
      <c r="N2207" s="150"/>
      <c r="P2207" s="149"/>
    </row>
    <row r="2208" spans="7:16" x14ac:dyDescent="0.2">
      <c r="G2208" s="149"/>
      <c r="I2208" s="149"/>
      <c r="K2208" s="149"/>
      <c r="M2208" s="149"/>
      <c r="N2208" s="150"/>
      <c r="P2208" s="149"/>
    </row>
    <row r="2209" spans="7:16" x14ac:dyDescent="0.2">
      <c r="G2209" s="149"/>
      <c r="I2209" s="149"/>
      <c r="K2209" s="149"/>
      <c r="M2209" s="149"/>
      <c r="N2209" s="150"/>
      <c r="P2209" s="149"/>
    </row>
    <row r="2210" spans="7:16" x14ac:dyDescent="0.2">
      <c r="G2210" s="149"/>
      <c r="I2210" s="149"/>
      <c r="K2210" s="149"/>
      <c r="M2210" s="149"/>
      <c r="N2210" s="150"/>
      <c r="P2210" s="149"/>
    </row>
    <row r="2211" spans="7:16" x14ac:dyDescent="0.2">
      <c r="G2211" s="149"/>
      <c r="I2211" s="149"/>
      <c r="K2211" s="149"/>
      <c r="M2211" s="149"/>
      <c r="N2211" s="150"/>
      <c r="P2211" s="149"/>
    </row>
    <row r="2212" spans="7:16" x14ac:dyDescent="0.2">
      <c r="G2212" s="149"/>
      <c r="I2212" s="149"/>
      <c r="K2212" s="149"/>
      <c r="M2212" s="149"/>
      <c r="N2212" s="150"/>
      <c r="P2212" s="149"/>
    </row>
    <row r="2213" spans="7:16" x14ac:dyDescent="0.2">
      <c r="G2213" s="149"/>
      <c r="I2213" s="149"/>
      <c r="K2213" s="149"/>
      <c r="M2213" s="149"/>
      <c r="N2213" s="150"/>
      <c r="P2213" s="149"/>
    </row>
    <row r="2214" spans="7:16" x14ac:dyDescent="0.2">
      <c r="G2214" s="149"/>
      <c r="I2214" s="149"/>
      <c r="K2214" s="149"/>
      <c r="M2214" s="149"/>
      <c r="N2214" s="150"/>
      <c r="P2214" s="149"/>
    </row>
    <row r="2215" spans="7:16" x14ac:dyDescent="0.2">
      <c r="G2215" s="149"/>
      <c r="I2215" s="149"/>
      <c r="K2215" s="149"/>
      <c r="M2215" s="149"/>
      <c r="N2215" s="150"/>
      <c r="P2215" s="149"/>
    </row>
    <row r="2216" spans="7:16" x14ac:dyDescent="0.2">
      <c r="G2216" s="149"/>
      <c r="I2216" s="149"/>
      <c r="K2216" s="149"/>
      <c r="M2216" s="149"/>
      <c r="N2216" s="150"/>
      <c r="P2216" s="149"/>
    </row>
    <row r="2217" spans="7:16" x14ac:dyDescent="0.2">
      <c r="G2217" s="149"/>
      <c r="I2217" s="149"/>
      <c r="K2217" s="149"/>
      <c r="M2217" s="149"/>
      <c r="N2217" s="150"/>
      <c r="P2217" s="149"/>
    </row>
    <row r="2218" spans="7:16" x14ac:dyDescent="0.2">
      <c r="G2218" s="149"/>
      <c r="I2218" s="149"/>
      <c r="K2218" s="149"/>
      <c r="M2218" s="149"/>
      <c r="N2218" s="150"/>
      <c r="P2218" s="149"/>
    </row>
    <row r="2219" spans="7:16" x14ac:dyDescent="0.2">
      <c r="G2219" s="149"/>
      <c r="I2219" s="149"/>
      <c r="K2219" s="149"/>
      <c r="M2219" s="149"/>
      <c r="N2219" s="150"/>
      <c r="P2219" s="149"/>
    </row>
    <row r="2220" spans="7:16" x14ac:dyDescent="0.2">
      <c r="G2220" s="149"/>
      <c r="I2220" s="149"/>
      <c r="K2220" s="149"/>
      <c r="M2220" s="149"/>
      <c r="N2220" s="150"/>
      <c r="P2220" s="149"/>
    </row>
    <row r="2221" spans="7:16" x14ac:dyDescent="0.2">
      <c r="G2221" s="149"/>
      <c r="I2221" s="149"/>
      <c r="K2221" s="149"/>
      <c r="M2221" s="149"/>
      <c r="N2221" s="150"/>
      <c r="P2221" s="149"/>
    </row>
    <row r="2222" spans="7:16" x14ac:dyDescent="0.2">
      <c r="G2222" s="149"/>
      <c r="I2222" s="149"/>
      <c r="K2222" s="149"/>
      <c r="M2222" s="149"/>
      <c r="N2222" s="150"/>
      <c r="P2222" s="149"/>
    </row>
    <row r="2223" spans="7:16" x14ac:dyDescent="0.2">
      <c r="G2223" s="149"/>
      <c r="I2223" s="149"/>
      <c r="K2223" s="149"/>
      <c r="M2223" s="149"/>
      <c r="N2223" s="150"/>
      <c r="P2223" s="149"/>
    </row>
    <row r="2224" spans="7:16" x14ac:dyDescent="0.2">
      <c r="G2224" s="149"/>
      <c r="I2224" s="149"/>
      <c r="K2224" s="149"/>
      <c r="M2224" s="149"/>
      <c r="N2224" s="150"/>
      <c r="P2224" s="149"/>
    </row>
    <row r="2225" spans="7:16" x14ac:dyDescent="0.2">
      <c r="G2225" s="149"/>
      <c r="I2225" s="149"/>
      <c r="K2225" s="149"/>
      <c r="M2225" s="149"/>
      <c r="N2225" s="150"/>
      <c r="P2225" s="149"/>
    </row>
    <row r="2226" spans="7:16" x14ac:dyDescent="0.2">
      <c r="G2226" s="149"/>
      <c r="I2226" s="149"/>
      <c r="K2226" s="149"/>
      <c r="M2226" s="149"/>
      <c r="N2226" s="150"/>
      <c r="P2226" s="149"/>
    </row>
    <row r="2227" spans="7:16" x14ac:dyDescent="0.2">
      <c r="G2227" s="149"/>
      <c r="I2227" s="149"/>
      <c r="K2227" s="149"/>
      <c r="M2227" s="149"/>
      <c r="N2227" s="150"/>
      <c r="P2227" s="149"/>
    </row>
    <row r="2228" spans="7:16" x14ac:dyDescent="0.2">
      <c r="G2228" s="149"/>
      <c r="I2228" s="149"/>
      <c r="K2228" s="149"/>
      <c r="M2228" s="149"/>
      <c r="N2228" s="150"/>
      <c r="P2228" s="149"/>
    </row>
    <row r="2229" spans="7:16" x14ac:dyDescent="0.2">
      <c r="G2229" s="149"/>
      <c r="I2229" s="149"/>
      <c r="K2229" s="149"/>
      <c r="M2229" s="149"/>
      <c r="N2229" s="150"/>
      <c r="P2229" s="149"/>
    </row>
    <row r="2230" spans="7:16" x14ac:dyDescent="0.2">
      <c r="G2230" s="149"/>
      <c r="I2230" s="149"/>
      <c r="K2230" s="149"/>
      <c r="M2230" s="149"/>
      <c r="N2230" s="150"/>
      <c r="P2230" s="149"/>
    </row>
    <row r="2231" spans="7:16" x14ac:dyDescent="0.2">
      <c r="G2231" s="149"/>
      <c r="I2231" s="149"/>
      <c r="K2231" s="149"/>
      <c r="M2231" s="149"/>
      <c r="N2231" s="150"/>
      <c r="P2231" s="149"/>
    </row>
    <row r="2232" spans="7:16" x14ac:dyDescent="0.2">
      <c r="G2232" s="149"/>
      <c r="I2232" s="149"/>
      <c r="K2232" s="149"/>
      <c r="M2232" s="149"/>
      <c r="N2232" s="150"/>
      <c r="P2232" s="149"/>
    </row>
    <row r="2233" spans="7:16" x14ac:dyDescent="0.2">
      <c r="G2233" s="149"/>
      <c r="I2233" s="149"/>
      <c r="K2233" s="149"/>
      <c r="M2233" s="149"/>
      <c r="N2233" s="150"/>
      <c r="P2233" s="149"/>
    </row>
    <row r="2234" spans="7:16" x14ac:dyDescent="0.2">
      <c r="G2234" s="149"/>
      <c r="I2234" s="149"/>
      <c r="K2234" s="149"/>
      <c r="M2234" s="149"/>
      <c r="N2234" s="150"/>
      <c r="P2234" s="149"/>
    </row>
    <row r="2235" spans="7:16" x14ac:dyDescent="0.2">
      <c r="G2235" s="149"/>
      <c r="I2235" s="149"/>
      <c r="K2235" s="149"/>
      <c r="M2235" s="149"/>
      <c r="N2235" s="150"/>
      <c r="P2235" s="149"/>
    </row>
    <row r="2236" spans="7:16" x14ac:dyDescent="0.2">
      <c r="G2236" s="149"/>
      <c r="I2236" s="149"/>
      <c r="K2236" s="149"/>
      <c r="M2236" s="149"/>
      <c r="N2236" s="150"/>
      <c r="P2236" s="149"/>
    </row>
    <row r="2237" spans="7:16" x14ac:dyDescent="0.2">
      <c r="G2237" s="149"/>
      <c r="I2237" s="149"/>
      <c r="K2237" s="149"/>
      <c r="M2237" s="149"/>
      <c r="N2237" s="150"/>
      <c r="P2237" s="149"/>
    </row>
    <row r="2238" spans="7:16" x14ac:dyDescent="0.2">
      <c r="G2238" s="149"/>
      <c r="I2238" s="149"/>
      <c r="K2238" s="149"/>
      <c r="M2238" s="149"/>
      <c r="N2238" s="150"/>
      <c r="P2238" s="149"/>
    </row>
    <row r="2239" spans="7:16" x14ac:dyDescent="0.2">
      <c r="G2239" s="149"/>
      <c r="I2239" s="149"/>
      <c r="K2239" s="149"/>
      <c r="M2239" s="149"/>
      <c r="N2239" s="150"/>
      <c r="P2239" s="149"/>
    </row>
    <row r="2240" spans="7:16" x14ac:dyDescent="0.2">
      <c r="G2240" s="149"/>
      <c r="I2240" s="149"/>
      <c r="K2240" s="149"/>
      <c r="M2240" s="149"/>
      <c r="N2240" s="150"/>
      <c r="P2240" s="149"/>
    </row>
    <row r="2241" spans="7:16" x14ac:dyDescent="0.2">
      <c r="G2241" s="149"/>
      <c r="I2241" s="149"/>
      <c r="K2241" s="149"/>
      <c r="M2241" s="149"/>
      <c r="N2241" s="150"/>
      <c r="P2241" s="149"/>
    </row>
    <row r="2242" spans="7:16" x14ac:dyDescent="0.2">
      <c r="G2242" s="149"/>
      <c r="I2242" s="149"/>
      <c r="K2242" s="149"/>
      <c r="M2242" s="149"/>
      <c r="N2242" s="150"/>
      <c r="P2242" s="149"/>
    </row>
    <row r="2243" spans="7:16" x14ac:dyDescent="0.2">
      <c r="G2243" s="149"/>
      <c r="I2243" s="149"/>
      <c r="K2243" s="149"/>
      <c r="M2243" s="149"/>
      <c r="N2243" s="150"/>
      <c r="P2243" s="149"/>
    </row>
    <row r="2244" spans="7:16" x14ac:dyDescent="0.2">
      <c r="G2244" s="149"/>
      <c r="I2244" s="149"/>
      <c r="K2244" s="149"/>
      <c r="M2244" s="149"/>
      <c r="N2244" s="150"/>
      <c r="P2244" s="149"/>
    </row>
    <row r="2245" spans="7:16" x14ac:dyDescent="0.2">
      <c r="G2245" s="149"/>
      <c r="I2245" s="149"/>
      <c r="K2245" s="149"/>
      <c r="M2245" s="149"/>
      <c r="N2245" s="150"/>
      <c r="P2245" s="149"/>
    </row>
    <row r="2246" spans="7:16" x14ac:dyDescent="0.2">
      <c r="G2246" s="149"/>
      <c r="I2246" s="149"/>
      <c r="K2246" s="149"/>
      <c r="M2246" s="149"/>
      <c r="N2246" s="150"/>
      <c r="P2246" s="149"/>
    </row>
    <row r="2247" spans="7:16" x14ac:dyDescent="0.2">
      <c r="G2247" s="149"/>
      <c r="I2247" s="149"/>
      <c r="K2247" s="149"/>
      <c r="M2247" s="149"/>
      <c r="N2247" s="150"/>
      <c r="P2247" s="149"/>
    </row>
    <row r="2248" spans="7:16" x14ac:dyDescent="0.2">
      <c r="G2248" s="149"/>
      <c r="I2248" s="149"/>
      <c r="K2248" s="149"/>
      <c r="M2248" s="149"/>
      <c r="N2248" s="150"/>
      <c r="P2248" s="149"/>
    </row>
    <row r="2249" spans="7:16" x14ac:dyDescent="0.2">
      <c r="G2249" s="149"/>
      <c r="I2249" s="149"/>
      <c r="K2249" s="149"/>
      <c r="M2249" s="149"/>
      <c r="N2249" s="150"/>
      <c r="P2249" s="149"/>
    </row>
    <row r="2250" spans="7:16" x14ac:dyDescent="0.2">
      <c r="G2250" s="149"/>
      <c r="I2250" s="149"/>
      <c r="K2250" s="149"/>
      <c r="M2250" s="149"/>
      <c r="N2250" s="150"/>
      <c r="P2250" s="149"/>
    </row>
    <row r="2251" spans="7:16" x14ac:dyDescent="0.2">
      <c r="G2251" s="149"/>
      <c r="I2251" s="149"/>
      <c r="K2251" s="149"/>
      <c r="M2251" s="149"/>
      <c r="N2251" s="150"/>
      <c r="P2251" s="149"/>
    </row>
    <row r="2252" spans="7:16" x14ac:dyDescent="0.2">
      <c r="G2252" s="149"/>
      <c r="I2252" s="149"/>
      <c r="K2252" s="149"/>
      <c r="M2252" s="149"/>
      <c r="N2252" s="150"/>
      <c r="P2252" s="149"/>
    </row>
    <row r="2253" spans="7:16" x14ac:dyDescent="0.2">
      <c r="G2253" s="149"/>
      <c r="I2253" s="149"/>
      <c r="K2253" s="149"/>
      <c r="M2253" s="149"/>
      <c r="N2253" s="150"/>
      <c r="P2253" s="149"/>
    </row>
    <row r="2254" spans="7:16" x14ac:dyDescent="0.2">
      <c r="G2254" s="149"/>
      <c r="I2254" s="149"/>
      <c r="K2254" s="149"/>
      <c r="M2254" s="149"/>
      <c r="N2254" s="150"/>
      <c r="P2254" s="149"/>
    </row>
    <row r="2255" spans="7:16" x14ac:dyDescent="0.2">
      <c r="G2255" s="149"/>
      <c r="I2255" s="149"/>
      <c r="K2255" s="149"/>
      <c r="M2255" s="149"/>
      <c r="N2255" s="150"/>
      <c r="P2255" s="149"/>
    </row>
    <row r="2256" spans="7:16" x14ac:dyDescent="0.2">
      <c r="G2256" s="149"/>
      <c r="I2256" s="149"/>
      <c r="K2256" s="149"/>
      <c r="M2256" s="149"/>
      <c r="N2256" s="150"/>
      <c r="P2256" s="149"/>
    </row>
    <row r="2257" spans="7:16" x14ac:dyDescent="0.2">
      <c r="G2257" s="149"/>
      <c r="I2257" s="149"/>
      <c r="K2257" s="149"/>
      <c r="M2257" s="149"/>
      <c r="N2257" s="150"/>
      <c r="P2257" s="149"/>
    </row>
    <row r="2258" spans="7:16" x14ac:dyDescent="0.2">
      <c r="G2258" s="149"/>
      <c r="I2258" s="149"/>
      <c r="K2258" s="149"/>
      <c r="M2258" s="149"/>
      <c r="N2258" s="150"/>
      <c r="P2258" s="149"/>
    </row>
    <row r="2259" spans="7:16" x14ac:dyDescent="0.2">
      <c r="G2259" s="149"/>
      <c r="I2259" s="149"/>
      <c r="K2259" s="149"/>
      <c r="M2259" s="149"/>
      <c r="N2259" s="150"/>
      <c r="P2259" s="149"/>
    </row>
    <row r="2260" spans="7:16" x14ac:dyDescent="0.2">
      <c r="G2260" s="149"/>
      <c r="I2260" s="149"/>
      <c r="K2260" s="149"/>
      <c r="M2260" s="149"/>
      <c r="N2260" s="150"/>
      <c r="P2260" s="149"/>
    </row>
    <row r="2261" spans="7:16" x14ac:dyDescent="0.2">
      <c r="G2261" s="149"/>
      <c r="I2261" s="149"/>
      <c r="K2261" s="149"/>
      <c r="M2261" s="149"/>
      <c r="N2261" s="150"/>
      <c r="P2261" s="149"/>
    </row>
    <row r="2262" spans="7:16" x14ac:dyDescent="0.2">
      <c r="G2262" s="149"/>
      <c r="I2262" s="149"/>
      <c r="K2262" s="149"/>
      <c r="M2262" s="149"/>
      <c r="N2262" s="150"/>
      <c r="P2262" s="149"/>
    </row>
    <row r="2263" spans="7:16" x14ac:dyDescent="0.2">
      <c r="G2263" s="149"/>
      <c r="I2263" s="149"/>
      <c r="K2263" s="149"/>
      <c r="M2263" s="149"/>
      <c r="N2263" s="150"/>
      <c r="P2263" s="149"/>
    </row>
    <row r="2264" spans="7:16" x14ac:dyDescent="0.2">
      <c r="G2264" s="149"/>
      <c r="I2264" s="149"/>
      <c r="K2264" s="149"/>
      <c r="M2264" s="149"/>
      <c r="N2264" s="150"/>
      <c r="P2264" s="149"/>
    </row>
    <row r="2265" spans="7:16" x14ac:dyDescent="0.2">
      <c r="G2265" s="149"/>
      <c r="I2265" s="149"/>
      <c r="K2265" s="149"/>
      <c r="M2265" s="149"/>
      <c r="N2265" s="150"/>
      <c r="P2265" s="149"/>
    </row>
    <row r="2266" spans="7:16" x14ac:dyDescent="0.2">
      <c r="G2266" s="149"/>
      <c r="I2266" s="149"/>
      <c r="K2266" s="149"/>
      <c r="M2266" s="149"/>
      <c r="N2266" s="150"/>
      <c r="P2266" s="149"/>
    </row>
    <row r="2267" spans="7:16" x14ac:dyDescent="0.2">
      <c r="G2267" s="149"/>
      <c r="I2267" s="149"/>
      <c r="K2267" s="149"/>
      <c r="M2267" s="149"/>
      <c r="N2267" s="150"/>
      <c r="P2267" s="149"/>
    </row>
    <row r="2268" spans="7:16" x14ac:dyDescent="0.2">
      <c r="G2268" s="149"/>
      <c r="I2268" s="149"/>
      <c r="K2268" s="149"/>
      <c r="M2268" s="149"/>
      <c r="N2268" s="150"/>
      <c r="P2268" s="149"/>
    </row>
    <row r="2269" spans="7:16" x14ac:dyDescent="0.2">
      <c r="G2269" s="149"/>
      <c r="I2269" s="149"/>
      <c r="K2269" s="149"/>
      <c r="M2269" s="149"/>
      <c r="N2269" s="150"/>
      <c r="P2269" s="149"/>
    </row>
    <row r="2270" spans="7:16" x14ac:dyDescent="0.2">
      <c r="G2270" s="149"/>
      <c r="I2270" s="149"/>
      <c r="K2270" s="149"/>
      <c r="M2270" s="149"/>
      <c r="N2270" s="150"/>
      <c r="P2270" s="149"/>
    </row>
    <row r="2271" spans="7:16" x14ac:dyDescent="0.2">
      <c r="G2271" s="149"/>
      <c r="I2271" s="149"/>
      <c r="K2271" s="149"/>
      <c r="M2271" s="149"/>
      <c r="N2271" s="150"/>
      <c r="P2271" s="149"/>
    </row>
    <row r="2272" spans="7:16" x14ac:dyDescent="0.2">
      <c r="G2272" s="149"/>
      <c r="I2272" s="149"/>
      <c r="K2272" s="149"/>
      <c r="M2272" s="149"/>
      <c r="N2272" s="150"/>
      <c r="P2272" s="149"/>
    </row>
    <row r="2273" spans="7:16" x14ac:dyDescent="0.2">
      <c r="G2273" s="149"/>
      <c r="I2273" s="149"/>
      <c r="K2273" s="149"/>
      <c r="M2273" s="149"/>
      <c r="N2273" s="150"/>
      <c r="P2273" s="149"/>
    </row>
    <row r="2274" spans="7:16" x14ac:dyDescent="0.2">
      <c r="G2274" s="149"/>
      <c r="I2274" s="149"/>
      <c r="K2274" s="149"/>
      <c r="M2274" s="149"/>
      <c r="N2274" s="150"/>
      <c r="P2274" s="149"/>
    </row>
    <row r="2275" spans="7:16" x14ac:dyDescent="0.2">
      <c r="G2275" s="149"/>
      <c r="I2275" s="149"/>
      <c r="K2275" s="149"/>
      <c r="M2275" s="149"/>
      <c r="N2275" s="150"/>
      <c r="P2275" s="149"/>
    </row>
    <row r="2276" spans="7:16" x14ac:dyDescent="0.2">
      <c r="G2276" s="149"/>
      <c r="I2276" s="149"/>
      <c r="K2276" s="149"/>
      <c r="M2276" s="149"/>
      <c r="N2276" s="150"/>
      <c r="P2276" s="149"/>
    </row>
    <row r="2277" spans="7:16" x14ac:dyDescent="0.2">
      <c r="G2277" s="149"/>
      <c r="I2277" s="149"/>
      <c r="K2277" s="149"/>
      <c r="M2277" s="149"/>
      <c r="N2277" s="150"/>
      <c r="P2277" s="149"/>
    </row>
    <row r="2278" spans="7:16" x14ac:dyDescent="0.2">
      <c r="G2278" s="149"/>
      <c r="I2278" s="149"/>
      <c r="K2278" s="149"/>
      <c r="M2278" s="149"/>
      <c r="N2278" s="150"/>
      <c r="P2278" s="149"/>
    </row>
    <row r="2279" spans="7:16" x14ac:dyDescent="0.2">
      <c r="G2279" s="149"/>
      <c r="I2279" s="149"/>
      <c r="K2279" s="149"/>
      <c r="M2279" s="149"/>
      <c r="N2279" s="150"/>
      <c r="P2279" s="149"/>
    </row>
    <row r="2280" spans="7:16" x14ac:dyDescent="0.2">
      <c r="G2280" s="149"/>
      <c r="I2280" s="149"/>
      <c r="K2280" s="149"/>
      <c r="M2280" s="149"/>
      <c r="N2280" s="150"/>
      <c r="P2280" s="149"/>
    </row>
    <row r="2281" spans="7:16" x14ac:dyDescent="0.2">
      <c r="G2281" s="149"/>
      <c r="I2281" s="149"/>
      <c r="K2281" s="149"/>
      <c r="M2281" s="149"/>
      <c r="N2281" s="150"/>
      <c r="P2281" s="149"/>
    </row>
    <row r="2282" spans="7:16" x14ac:dyDescent="0.2">
      <c r="G2282" s="149"/>
      <c r="I2282" s="149"/>
      <c r="K2282" s="149"/>
      <c r="M2282" s="149"/>
      <c r="N2282" s="150"/>
      <c r="P2282" s="149"/>
    </row>
    <row r="2283" spans="7:16" x14ac:dyDescent="0.2">
      <c r="G2283" s="149"/>
      <c r="I2283" s="149"/>
      <c r="K2283" s="149"/>
      <c r="M2283" s="149"/>
      <c r="N2283" s="150"/>
      <c r="P2283" s="149"/>
    </row>
    <row r="2284" spans="7:16" x14ac:dyDescent="0.2">
      <c r="G2284" s="149"/>
      <c r="I2284" s="149"/>
      <c r="K2284" s="149"/>
      <c r="M2284" s="149"/>
      <c r="N2284" s="150"/>
      <c r="P2284" s="149"/>
    </row>
    <row r="2285" spans="7:16" x14ac:dyDescent="0.2">
      <c r="G2285" s="149"/>
      <c r="I2285" s="149"/>
      <c r="K2285" s="149"/>
      <c r="M2285" s="149"/>
      <c r="N2285" s="150"/>
      <c r="P2285" s="149"/>
    </row>
    <row r="2286" spans="7:16" x14ac:dyDescent="0.2">
      <c r="G2286" s="149"/>
      <c r="I2286" s="149"/>
      <c r="K2286" s="149"/>
      <c r="M2286" s="149"/>
      <c r="N2286" s="150"/>
      <c r="P2286" s="149"/>
    </row>
    <row r="2287" spans="7:16" x14ac:dyDescent="0.2">
      <c r="G2287" s="149"/>
      <c r="I2287" s="149"/>
      <c r="K2287" s="149"/>
      <c r="M2287" s="149"/>
      <c r="N2287" s="150"/>
      <c r="P2287" s="149"/>
    </row>
    <row r="2288" spans="7:16" x14ac:dyDescent="0.2">
      <c r="G2288" s="149"/>
      <c r="I2288" s="149"/>
      <c r="K2288" s="149"/>
      <c r="M2288" s="149"/>
      <c r="N2288" s="150"/>
      <c r="P2288" s="149"/>
    </row>
    <row r="2289" spans="7:16" x14ac:dyDescent="0.2">
      <c r="G2289" s="149"/>
      <c r="I2289" s="149"/>
      <c r="K2289" s="149"/>
      <c r="M2289" s="149"/>
      <c r="N2289" s="150"/>
      <c r="P2289" s="149"/>
    </row>
    <row r="2290" spans="7:16" x14ac:dyDescent="0.2">
      <c r="G2290" s="149"/>
      <c r="I2290" s="149"/>
      <c r="K2290" s="149"/>
      <c r="M2290" s="149"/>
      <c r="N2290" s="150"/>
      <c r="P2290" s="149"/>
    </row>
    <row r="2291" spans="7:16" x14ac:dyDescent="0.2">
      <c r="G2291" s="149"/>
      <c r="I2291" s="149"/>
      <c r="K2291" s="149"/>
      <c r="M2291" s="149"/>
      <c r="N2291" s="150"/>
      <c r="P2291" s="149"/>
    </row>
    <row r="2292" spans="7:16" x14ac:dyDescent="0.2">
      <c r="G2292" s="149"/>
      <c r="I2292" s="149"/>
      <c r="K2292" s="149"/>
      <c r="M2292" s="149"/>
      <c r="N2292" s="150"/>
      <c r="P2292" s="149"/>
    </row>
    <row r="2293" spans="7:16" x14ac:dyDescent="0.2">
      <c r="G2293" s="149"/>
      <c r="I2293" s="149"/>
      <c r="K2293" s="149"/>
      <c r="M2293" s="149"/>
      <c r="N2293" s="150"/>
      <c r="P2293" s="149"/>
    </row>
    <row r="2294" spans="7:16" x14ac:dyDescent="0.2">
      <c r="G2294" s="149"/>
      <c r="I2294" s="149"/>
      <c r="K2294" s="149"/>
      <c r="M2294" s="149"/>
      <c r="N2294" s="150"/>
      <c r="P2294" s="149"/>
    </row>
    <row r="2295" spans="7:16" x14ac:dyDescent="0.2">
      <c r="G2295" s="149"/>
      <c r="I2295" s="149"/>
      <c r="K2295" s="149"/>
      <c r="M2295" s="149"/>
      <c r="N2295" s="150"/>
      <c r="P2295" s="149"/>
    </row>
    <row r="2296" spans="7:16" x14ac:dyDescent="0.2">
      <c r="G2296" s="149"/>
      <c r="I2296" s="149"/>
      <c r="K2296" s="149"/>
      <c r="M2296" s="149"/>
      <c r="N2296" s="150"/>
      <c r="P2296" s="149"/>
    </row>
    <row r="2297" spans="7:16" x14ac:dyDescent="0.2">
      <c r="G2297" s="149"/>
      <c r="I2297" s="149"/>
      <c r="K2297" s="149"/>
      <c r="M2297" s="149"/>
      <c r="N2297" s="150"/>
      <c r="P2297" s="149"/>
    </row>
    <row r="2298" spans="7:16" x14ac:dyDescent="0.2">
      <c r="G2298" s="149"/>
      <c r="I2298" s="149"/>
      <c r="K2298" s="149"/>
      <c r="M2298" s="149"/>
      <c r="N2298" s="150"/>
      <c r="P2298" s="149"/>
    </row>
    <row r="2299" spans="7:16" x14ac:dyDescent="0.2">
      <c r="G2299" s="149"/>
      <c r="I2299" s="149"/>
      <c r="K2299" s="149"/>
      <c r="M2299" s="149"/>
      <c r="N2299" s="150"/>
      <c r="P2299" s="149"/>
    </row>
    <row r="2300" spans="7:16" x14ac:dyDescent="0.2">
      <c r="G2300" s="149"/>
      <c r="I2300" s="149"/>
      <c r="K2300" s="149"/>
      <c r="M2300" s="149"/>
      <c r="N2300" s="150"/>
      <c r="P2300" s="149"/>
    </row>
    <row r="2301" spans="7:16" x14ac:dyDescent="0.2">
      <c r="G2301" s="149"/>
      <c r="I2301" s="149"/>
      <c r="K2301" s="149"/>
      <c r="M2301" s="149"/>
      <c r="N2301" s="150"/>
      <c r="P2301" s="149"/>
    </row>
    <row r="2302" spans="7:16" x14ac:dyDescent="0.2">
      <c r="G2302" s="149"/>
      <c r="I2302" s="149"/>
      <c r="K2302" s="149"/>
      <c r="M2302" s="149"/>
      <c r="N2302" s="150"/>
      <c r="P2302" s="149"/>
    </row>
    <row r="2303" spans="7:16" x14ac:dyDescent="0.2">
      <c r="G2303" s="149"/>
      <c r="I2303" s="149"/>
      <c r="K2303" s="149"/>
      <c r="M2303" s="149"/>
      <c r="N2303" s="150"/>
      <c r="P2303" s="149"/>
    </row>
    <row r="2304" spans="7:16" x14ac:dyDescent="0.2">
      <c r="G2304" s="149"/>
      <c r="I2304" s="149"/>
      <c r="K2304" s="149"/>
      <c r="M2304" s="149"/>
      <c r="N2304" s="150"/>
      <c r="P2304" s="149"/>
    </row>
    <row r="2305" spans="7:16" x14ac:dyDescent="0.2">
      <c r="G2305" s="149"/>
      <c r="I2305" s="149"/>
      <c r="K2305" s="149"/>
      <c r="M2305" s="149"/>
      <c r="N2305" s="150"/>
      <c r="P2305" s="149"/>
    </row>
    <row r="2306" spans="7:16" x14ac:dyDescent="0.2">
      <c r="G2306" s="149"/>
      <c r="I2306" s="149"/>
      <c r="K2306" s="149"/>
      <c r="M2306" s="149"/>
      <c r="N2306" s="150"/>
      <c r="P2306" s="149"/>
    </row>
    <row r="2307" spans="7:16" x14ac:dyDescent="0.2">
      <c r="G2307" s="149"/>
      <c r="I2307" s="149"/>
      <c r="K2307" s="149"/>
      <c r="M2307" s="149"/>
      <c r="N2307" s="150"/>
      <c r="P2307" s="149"/>
    </row>
    <row r="2308" spans="7:16" x14ac:dyDescent="0.2">
      <c r="G2308" s="149"/>
      <c r="I2308" s="149"/>
      <c r="K2308" s="149"/>
      <c r="M2308" s="149"/>
      <c r="N2308" s="150"/>
      <c r="P2308" s="149"/>
    </row>
    <row r="2309" spans="7:16" x14ac:dyDescent="0.2">
      <c r="G2309" s="149"/>
      <c r="I2309" s="149"/>
      <c r="K2309" s="149"/>
      <c r="M2309" s="149"/>
      <c r="N2309" s="150"/>
      <c r="P2309" s="149"/>
    </row>
    <row r="2310" spans="7:16" x14ac:dyDescent="0.2">
      <c r="G2310" s="149"/>
      <c r="I2310" s="149"/>
      <c r="K2310" s="149"/>
      <c r="M2310" s="149"/>
      <c r="N2310" s="150"/>
      <c r="P2310" s="149"/>
    </row>
    <row r="2311" spans="7:16" x14ac:dyDescent="0.2">
      <c r="G2311" s="149"/>
      <c r="I2311" s="149"/>
      <c r="K2311" s="149"/>
      <c r="M2311" s="149"/>
      <c r="N2311" s="150"/>
      <c r="P2311" s="149"/>
    </row>
    <row r="2312" spans="7:16" x14ac:dyDescent="0.2">
      <c r="G2312" s="149"/>
      <c r="I2312" s="149"/>
      <c r="K2312" s="149"/>
      <c r="M2312" s="149"/>
      <c r="N2312" s="150"/>
      <c r="P2312" s="149"/>
    </row>
    <row r="2313" spans="7:16" x14ac:dyDescent="0.2">
      <c r="G2313" s="149"/>
      <c r="I2313" s="149"/>
      <c r="K2313" s="149"/>
      <c r="M2313" s="149"/>
      <c r="N2313" s="150"/>
      <c r="P2313" s="149"/>
    </row>
    <row r="2314" spans="7:16" x14ac:dyDescent="0.2">
      <c r="G2314" s="149"/>
      <c r="I2314" s="149"/>
      <c r="K2314" s="149"/>
      <c r="M2314" s="149"/>
      <c r="N2314" s="150"/>
      <c r="P2314" s="149"/>
    </row>
    <row r="2315" spans="7:16" x14ac:dyDescent="0.2">
      <c r="G2315" s="149"/>
      <c r="I2315" s="149"/>
      <c r="K2315" s="149"/>
      <c r="M2315" s="149"/>
      <c r="N2315" s="150"/>
      <c r="P2315" s="149"/>
    </row>
    <row r="2316" spans="7:16" x14ac:dyDescent="0.2">
      <c r="G2316" s="149"/>
      <c r="I2316" s="149"/>
      <c r="K2316" s="149"/>
      <c r="M2316" s="149"/>
      <c r="N2316" s="150"/>
      <c r="P2316" s="149"/>
    </row>
    <row r="2317" spans="7:16" x14ac:dyDescent="0.2">
      <c r="G2317" s="149"/>
      <c r="I2317" s="149"/>
      <c r="K2317" s="149"/>
      <c r="M2317" s="149"/>
      <c r="N2317" s="150"/>
      <c r="P2317" s="149"/>
    </row>
    <row r="2318" spans="7:16" x14ac:dyDescent="0.2">
      <c r="G2318" s="149"/>
      <c r="I2318" s="149"/>
      <c r="K2318" s="149"/>
      <c r="M2318" s="149"/>
      <c r="N2318" s="150"/>
      <c r="P2318" s="149"/>
    </row>
    <row r="2319" spans="7:16" x14ac:dyDescent="0.2">
      <c r="G2319" s="149"/>
      <c r="I2319" s="149"/>
      <c r="K2319" s="149"/>
      <c r="M2319" s="149"/>
      <c r="N2319" s="150"/>
      <c r="P2319" s="149"/>
    </row>
    <row r="2320" spans="7:16" x14ac:dyDescent="0.2">
      <c r="G2320" s="149"/>
      <c r="I2320" s="149"/>
      <c r="K2320" s="149"/>
      <c r="M2320" s="149"/>
      <c r="N2320" s="150"/>
      <c r="P2320" s="149"/>
    </row>
    <row r="2321" spans="7:16" x14ac:dyDescent="0.2">
      <c r="G2321" s="149"/>
      <c r="I2321" s="149"/>
      <c r="K2321" s="149"/>
      <c r="M2321" s="149"/>
      <c r="N2321" s="150"/>
      <c r="P2321" s="149"/>
    </row>
    <row r="2322" spans="7:16" x14ac:dyDescent="0.2">
      <c r="G2322" s="149"/>
      <c r="I2322" s="149"/>
      <c r="K2322" s="149"/>
      <c r="M2322" s="149"/>
      <c r="N2322" s="150"/>
      <c r="P2322" s="149"/>
    </row>
    <row r="2323" spans="7:16" x14ac:dyDescent="0.2">
      <c r="G2323" s="149"/>
      <c r="I2323" s="149"/>
      <c r="K2323" s="149"/>
      <c r="M2323" s="149"/>
      <c r="N2323" s="150"/>
      <c r="P2323" s="149"/>
    </row>
    <row r="2324" spans="7:16" x14ac:dyDescent="0.2">
      <c r="G2324" s="149"/>
      <c r="I2324" s="149"/>
      <c r="K2324" s="149"/>
      <c r="M2324" s="149"/>
      <c r="N2324" s="150"/>
      <c r="P2324" s="149"/>
    </row>
    <row r="2325" spans="7:16" x14ac:dyDescent="0.2">
      <c r="G2325" s="149"/>
      <c r="I2325" s="149"/>
      <c r="K2325" s="149"/>
      <c r="M2325" s="149"/>
      <c r="N2325" s="150"/>
      <c r="P2325" s="149"/>
    </row>
    <row r="2326" spans="7:16" x14ac:dyDescent="0.2">
      <c r="G2326" s="149"/>
      <c r="I2326" s="149"/>
      <c r="K2326" s="149"/>
      <c r="M2326" s="149"/>
      <c r="N2326" s="150"/>
      <c r="P2326" s="149"/>
    </row>
    <row r="2327" spans="7:16" x14ac:dyDescent="0.2">
      <c r="G2327" s="149"/>
      <c r="I2327" s="149"/>
      <c r="K2327" s="149"/>
      <c r="M2327" s="149"/>
      <c r="N2327" s="150"/>
      <c r="P2327" s="149"/>
    </row>
    <row r="2328" spans="7:16" x14ac:dyDescent="0.2">
      <c r="G2328" s="149"/>
      <c r="I2328" s="149"/>
      <c r="K2328" s="149"/>
      <c r="M2328" s="149"/>
      <c r="N2328" s="150"/>
      <c r="P2328" s="149"/>
    </row>
    <row r="2329" spans="7:16" x14ac:dyDescent="0.2">
      <c r="G2329" s="149"/>
      <c r="I2329" s="149"/>
      <c r="K2329" s="149"/>
      <c r="M2329" s="149"/>
      <c r="N2329" s="150"/>
      <c r="P2329" s="149"/>
    </row>
    <row r="2330" spans="7:16" x14ac:dyDescent="0.2">
      <c r="G2330" s="149"/>
      <c r="I2330" s="149"/>
      <c r="K2330" s="149"/>
      <c r="M2330" s="149"/>
      <c r="N2330" s="150"/>
      <c r="P2330" s="149"/>
    </row>
    <row r="2331" spans="7:16" x14ac:dyDescent="0.2">
      <c r="G2331" s="149"/>
      <c r="I2331" s="149"/>
      <c r="K2331" s="149"/>
      <c r="M2331" s="149"/>
      <c r="N2331" s="150"/>
      <c r="P2331" s="149"/>
    </row>
    <row r="2332" spans="7:16" x14ac:dyDescent="0.2">
      <c r="G2332" s="149"/>
      <c r="I2332" s="149"/>
      <c r="K2332" s="149"/>
      <c r="M2332" s="149"/>
      <c r="N2332" s="150"/>
      <c r="P2332" s="149"/>
    </row>
    <row r="2333" spans="7:16" x14ac:dyDescent="0.2">
      <c r="G2333" s="149"/>
      <c r="I2333" s="149"/>
      <c r="K2333" s="149"/>
      <c r="M2333" s="149"/>
      <c r="N2333" s="150"/>
      <c r="P2333" s="149"/>
    </row>
    <row r="2334" spans="7:16" x14ac:dyDescent="0.2">
      <c r="G2334" s="149"/>
      <c r="I2334" s="149"/>
      <c r="K2334" s="149"/>
      <c r="M2334" s="149"/>
      <c r="N2334" s="150"/>
      <c r="P2334" s="149"/>
    </row>
    <row r="2335" spans="7:16" x14ac:dyDescent="0.2">
      <c r="G2335" s="149"/>
      <c r="I2335" s="149"/>
      <c r="K2335" s="149"/>
      <c r="M2335" s="149"/>
      <c r="N2335" s="150"/>
      <c r="P2335" s="149"/>
    </row>
    <row r="2336" spans="7:16" x14ac:dyDescent="0.2">
      <c r="G2336" s="149"/>
      <c r="I2336" s="149"/>
      <c r="K2336" s="149"/>
      <c r="M2336" s="149"/>
      <c r="N2336" s="150"/>
      <c r="P2336" s="149"/>
    </row>
    <row r="2337" spans="7:16" x14ac:dyDescent="0.2">
      <c r="G2337" s="149"/>
      <c r="I2337" s="149"/>
      <c r="K2337" s="149"/>
      <c r="M2337" s="149"/>
      <c r="N2337" s="150"/>
      <c r="P2337" s="149"/>
    </row>
    <row r="2338" spans="7:16" x14ac:dyDescent="0.2">
      <c r="G2338" s="149"/>
      <c r="I2338" s="149"/>
      <c r="K2338" s="149"/>
      <c r="M2338" s="149"/>
      <c r="N2338" s="150"/>
      <c r="P2338" s="149"/>
    </row>
    <row r="2339" spans="7:16" x14ac:dyDescent="0.2">
      <c r="G2339" s="149"/>
      <c r="I2339" s="149"/>
      <c r="K2339" s="149"/>
      <c r="M2339" s="149"/>
      <c r="N2339" s="150"/>
      <c r="P2339" s="149"/>
    </row>
    <row r="2340" spans="7:16" x14ac:dyDescent="0.2">
      <c r="G2340" s="149"/>
      <c r="I2340" s="149"/>
      <c r="K2340" s="149"/>
      <c r="M2340" s="149"/>
      <c r="N2340" s="150"/>
      <c r="P2340" s="149"/>
    </row>
    <row r="2341" spans="7:16" x14ac:dyDescent="0.2">
      <c r="G2341" s="149"/>
      <c r="I2341" s="149"/>
      <c r="K2341" s="149"/>
      <c r="M2341" s="149"/>
      <c r="N2341" s="150"/>
      <c r="P2341" s="149"/>
    </row>
    <row r="2342" spans="7:16" x14ac:dyDescent="0.2">
      <c r="G2342" s="149"/>
      <c r="I2342" s="149"/>
      <c r="K2342" s="149"/>
      <c r="M2342" s="149"/>
      <c r="N2342" s="150"/>
      <c r="P2342" s="149"/>
    </row>
    <row r="2343" spans="7:16" x14ac:dyDescent="0.2">
      <c r="G2343" s="149"/>
      <c r="I2343" s="149"/>
      <c r="K2343" s="149"/>
      <c r="M2343" s="149"/>
      <c r="N2343" s="150"/>
      <c r="P2343" s="149"/>
    </row>
    <row r="2344" spans="7:16" x14ac:dyDescent="0.2">
      <c r="G2344" s="149"/>
      <c r="I2344" s="149"/>
      <c r="K2344" s="149"/>
      <c r="M2344" s="149"/>
      <c r="N2344" s="150"/>
      <c r="P2344" s="149"/>
    </row>
    <row r="2345" spans="7:16" x14ac:dyDescent="0.2">
      <c r="G2345" s="149"/>
      <c r="I2345" s="149"/>
      <c r="K2345" s="149"/>
      <c r="M2345" s="149"/>
      <c r="N2345" s="150"/>
      <c r="P2345" s="149"/>
    </row>
    <row r="2346" spans="7:16" x14ac:dyDescent="0.2">
      <c r="G2346" s="149"/>
      <c r="I2346" s="149"/>
      <c r="K2346" s="149"/>
      <c r="M2346" s="149"/>
      <c r="N2346" s="150"/>
      <c r="P2346" s="149"/>
    </row>
    <row r="2347" spans="7:16" x14ac:dyDescent="0.2">
      <c r="G2347" s="149"/>
      <c r="I2347" s="149"/>
      <c r="K2347" s="149"/>
      <c r="M2347" s="149"/>
      <c r="N2347" s="150"/>
      <c r="P2347" s="149"/>
    </row>
    <row r="2348" spans="7:16" x14ac:dyDescent="0.2">
      <c r="G2348" s="149"/>
      <c r="I2348" s="149"/>
      <c r="K2348" s="149"/>
      <c r="M2348" s="149"/>
      <c r="N2348" s="150"/>
      <c r="P2348" s="149"/>
    </row>
    <row r="2349" spans="7:16" x14ac:dyDescent="0.2">
      <c r="G2349" s="149"/>
      <c r="I2349" s="149"/>
      <c r="K2349" s="149"/>
      <c r="M2349" s="149"/>
      <c r="N2349" s="150"/>
      <c r="P2349" s="149"/>
    </row>
    <row r="2350" spans="7:16" x14ac:dyDescent="0.2">
      <c r="G2350" s="149"/>
      <c r="I2350" s="149"/>
      <c r="K2350" s="149"/>
      <c r="M2350" s="149"/>
      <c r="N2350" s="150"/>
      <c r="P2350" s="149"/>
    </row>
    <row r="2351" spans="7:16" x14ac:dyDescent="0.2">
      <c r="G2351" s="149"/>
      <c r="I2351" s="149"/>
      <c r="K2351" s="149"/>
      <c r="M2351" s="149"/>
      <c r="N2351" s="150"/>
      <c r="P2351" s="149"/>
    </row>
    <row r="2352" spans="7:16" x14ac:dyDescent="0.2">
      <c r="G2352" s="149"/>
      <c r="I2352" s="149"/>
      <c r="K2352" s="149"/>
      <c r="M2352" s="149"/>
      <c r="N2352" s="150"/>
      <c r="P2352" s="149"/>
    </row>
    <row r="2353" spans="7:16" x14ac:dyDescent="0.2">
      <c r="G2353" s="149"/>
      <c r="I2353" s="149"/>
      <c r="K2353" s="149"/>
      <c r="M2353" s="149"/>
      <c r="N2353" s="150"/>
      <c r="P2353" s="149"/>
    </row>
    <row r="2354" spans="7:16" x14ac:dyDescent="0.2">
      <c r="G2354" s="149"/>
      <c r="I2354" s="149"/>
      <c r="K2354" s="149"/>
      <c r="M2354" s="149"/>
      <c r="N2354" s="150"/>
      <c r="P2354" s="149"/>
    </row>
    <row r="2355" spans="7:16" x14ac:dyDescent="0.2">
      <c r="G2355" s="149"/>
      <c r="I2355" s="149"/>
      <c r="K2355" s="149"/>
      <c r="M2355" s="149"/>
      <c r="N2355" s="150"/>
      <c r="P2355" s="149"/>
    </row>
    <row r="2356" spans="7:16" x14ac:dyDescent="0.2">
      <c r="G2356" s="149"/>
      <c r="I2356" s="149"/>
      <c r="K2356" s="149"/>
      <c r="M2356" s="149"/>
      <c r="N2356" s="150"/>
      <c r="P2356" s="149"/>
    </row>
    <row r="2357" spans="7:16" x14ac:dyDescent="0.2">
      <c r="G2357" s="149"/>
      <c r="I2357" s="149"/>
      <c r="K2357" s="149"/>
      <c r="M2357" s="149"/>
      <c r="N2357" s="150"/>
      <c r="P2357" s="149"/>
    </row>
    <row r="2358" spans="7:16" x14ac:dyDescent="0.2">
      <c r="G2358" s="149"/>
      <c r="I2358" s="149"/>
      <c r="K2358" s="149"/>
      <c r="M2358" s="149"/>
      <c r="N2358" s="150"/>
      <c r="P2358" s="149"/>
    </row>
    <row r="2359" spans="7:16" x14ac:dyDescent="0.2">
      <c r="G2359" s="149"/>
      <c r="I2359" s="149"/>
      <c r="K2359" s="149"/>
      <c r="M2359" s="149"/>
      <c r="N2359" s="150"/>
      <c r="P2359" s="149"/>
    </row>
    <row r="2360" spans="7:16" x14ac:dyDescent="0.2">
      <c r="G2360" s="149"/>
      <c r="I2360" s="149"/>
      <c r="K2360" s="149"/>
      <c r="M2360" s="149"/>
      <c r="N2360" s="150"/>
      <c r="P2360" s="149"/>
    </row>
    <row r="2361" spans="7:16" x14ac:dyDescent="0.2">
      <c r="G2361" s="149"/>
      <c r="I2361" s="149"/>
      <c r="K2361" s="149"/>
      <c r="M2361" s="149"/>
      <c r="N2361" s="150"/>
      <c r="P2361" s="149"/>
    </row>
    <row r="2362" spans="7:16" x14ac:dyDescent="0.2">
      <c r="G2362" s="149"/>
      <c r="I2362" s="149"/>
      <c r="K2362" s="149"/>
      <c r="M2362" s="149"/>
      <c r="N2362" s="150"/>
      <c r="P2362" s="149"/>
    </row>
    <row r="2363" spans="7:16" x14ac:dyDescent="0.2">
      <c r="G2363" s="149"/>
      <c r="I2363" s="149"/>
      <c r="K2363" s="149"/>
      <c r="M2363" s="149"/>
      <c r="N2363" s="150"/>
      <c r="P2363" s="149"/>
    </row>
    <row r="2364" spans="7:16" x14ac:dyDescent="0.2">
      <c r="G2364" s="149"/>
      <c r="I2364" s="149"/>
      <c r="K2364" s="149"/>
      <c r="M2364" s="149"/>
      <c r="N2364" s="150"/>
      <c r="P2364" s="149"/>
    </row>
    <row r="2365" spans="7:16" x14ac:dyDescent="0.2">
      <c r="G2365" s="149"/>
      <c r="I2365" s="149"/>
      <c r="K2365" s="149"/>
      <c r="M2365" s="149"/>
      <c r="N2365" s="150"/>
      <c r="P2365" s="149"/>
    </row>
    <row r="2366" spans="7:16" x14ac:dyDescent="0.2">
      <c r="G2366" s="149"/>
      <c r="I2366" s="149"/>
      <c r="K2366" s="149"/>
      <c r="M2366" s="149"/>
      <c r="N2366" s="150"/>
      <c r="P2366" s="149"/>
    </row>
    <row r="2367" spans="7:16" x14ac:dyDescent="0.2">
      <c r="G2367" s="149"/>
      <c r="I2367" s="149"/>
      <c r="K2367" s="149"/>
      <c r="M2367" s="149"/>
      <c r="N2367" s="150"/>
      <c r="P2367" s="149"/>
    </row>
    <row r="2368" spans="7:16" x14ac:dyDescent="0.2">
      <c r="G2368" s="149"/>
      <c r="I2368" s="149"/>
      <c r="K2368" s="149"/>
      <c r="M2368" s="149"/>
      <c r="N2368" s="150"/>
      <c r="P2368" s="149"/>
    </row>
    <row r="2369" spans="7:16" x14ac:dyDescent="0.2">
      <c r="G2369" s="149"/>
      <c r="I2369" s="149"/>
      <c r="K2369" s="149"/>
      <c r="M2369" s="149"/>
      <c r="N2369" s="150"/>
      <c r="P2369" s="149"/>
    </row>
    <row r="2370" spans="7:16" x14ac:dyDescent="0.2">
      <c r="G2370" s="149"/>
      <c r="I2370" s="149"/>
      <c r="K2370" s="149"/>
      <c r="M2370" s="149"/>
      <c r="N2370" s="150"/>
      <c r="P2370" s="149"/>
    </row>
    <row r="2371" spans="7:16" x14ac:dyDescent="0.2">
      <c r="G2371" s="149"/>
      <c r="I2371" s="149"/>
      <c r="K2371" s="149"/>
      <c r="M2371" s="149"/>
      <c r="N2371" s="150"/>
      <c r="P2371" s="149"/>
    </row>
    <row r="2372" spans="7:16" x14ac:dyDescent="0.2">
      <c r="G2372" s="149"/>
      <c r="I2372" s="149"/>
      <c r="K2372" s="149"/>
      <c r="M2372" s="149"/>
      <c r="N2372" s="150"/>
      <c r="P2372" s="149"/>
    </row>
    <row r="2373" spans="7:16" x14ac:dyDescent="0.2">
      <c r="G2373" s="149"/>
      <c r="I2373" s="149"/>
      <c r="K2373" s="149"/>
      <c r="M2373" s="149"/>
      <c r="N2373" s="150"/>
      <c r="P2373" s="149"/>
    </row>
    <row r="2374" spans="7:16" x14ac:dyDescent="0.2">
      <c r="G2374" s="149"/>
      <c r="I2374" s="149"/>
      <c r="K2374" s="149"/>
      <c r="M2374" s="149"/>
      <c r="N2374" s="150"/>
      <c r="P2374" s="149"/>
    </row>
    <row r="2375" spans="7:16" x14ac:dyDescent="0.2">
      <c r="G2375" s="149"/>
      <c r="I2375" s="149"/>
      <c r="K2375" s="149"/>
      <c r="M2375" s="149"/>
      <c r="N2375" s="150"/>
      <c r="P2375" s="149"/>
    </row>
    <row r="2376" spans="7:16" x14ac:dyDescent="0.2">
      <c r="G2376" s="149"/>
      <c r="I2376" s="149"/>
      <c r="K2376" s="149"/>
      <c r="M2376" s="149"/>
      <c r="N2376" s="150"/>
      <c r="P2376" s="149"/>
    </row>
    <row r="2377" spans="7:16" x14ac:dyDescent="0.2">
      <c r="G2377" s="149"/>
      <c r="I2377" s="149"/>
      <c r="K2377" s="149"/>
      <c r="M2377" s="149"/>
      <c r="N2377" s="150"/>
      <c r="P2377" s="149"/>
    </row>
    <row r="2378" spans="7:16" x14ac:dyDescent="0.2">
      <c r="G2378" s="149"/>
      <c r="I2378" s="149"/>
      <c r="K2378" s="149"/>
      <c r="M2378" s="149"/>
      <c r="N2378" s="150"/>
      <c r="P2378" s="149"/>
    </row>
    <row r="2379" spans="7:16" x14ac:dyDescent="0.2">
      <c r="G2379" s="149"/>
      <c r="I2379" s="149"/>
      <c r="K2379" s="149"/>
      <c r="M2379" s="149"/>
      <c r="N2379" s="150"/>
      <c r="P2379" s="149"/>
    </row>
    <row r="2380" spans="7:16" x14ac:dyDescent="0.2">
      <c r="G2380" s="149"/>
      <c r="I2380" s="149"/>
      <c r="K2380" s="149"/>
      <c r="M2380" s="149"/>
      <c r="N2380" s="150"/>
      <c r="P2380" s="149"/>
    </row>
    <row r="2381" spans="7:16" x14ac:dyDescent="0.2">
      <c r="G2381" s="149"/>
      <c r="I2381" s="149"/>
      <c r="K2381" s="149"/>
      <c r="M2381" s="149"/>
      <c r="N2381" s="150"/>
      <c r="P2381" s="149"/>
    </row>
    <row r="2382" spans="7:16" x14ac:dyDescent="0.2">
      <c r="G2382" s="149"/>
      <c r="I2382" s="149"/>
      <c r="K2382" s="149"/>
      <c r="M2382" s="149"/>
      <c r="N2382" s="150"/>
      <c r="P2382" s="149"/>
    </row>
    <row r="2383" spans="7:16" x14ac:dyDescent="0.2">
      <c r="G2383" s="149"/>
      <c r="I2383" s="149"/>
      <c r="K2383" s="149"/>
      <c r="M2383" s="149"/>
      <c r="N2383" s="150"/>
      <c r="P2383" s="149"/>
    </row>
    <row r="2384" spans="7:16" x14ac:dyDescent="0.2">
      <c r="G2384" s="149"/>
      <c r="I2384" s="149"/>
      <c r="K2384" s="149"/>
      <c r="M2384" s="149"/>
      <c r="N2384" s="150"/>
      <c r="P2384" s="149"/>
    </row>
    <row r="2385" spans="7:16" x14ac:dyDescent="0.2">
      <c r="G2385" s="149"/>
      <c r="I2385" s="149"/>
      <c r="K2385" s="149"/>
      <c r="M2385" s="149"/>
      <c r="N2385" s="150"/>
      <c r="P2385" s="149"/>
    </row>
    <row r="2386" spans="7:16" x14ac:dyDescent="0.2">
      <c r="G2386" s="149"/>
      <c r="I2386" s="149"/>
      <c r="K2386" s="149"/>
      <c r="M2386" s="149"/>
      <c r="N2386" s="150"/>
      <c r="P2386" s="149"/>
    </row>
    <row r="2387" spans="7:16" x14ac:dyDescent="0.2">
      <c r="G2387" s="149"/>
      <c r="I2387" s="149"/>
      <c r="K2387" s="149"/>
      <c r="M2387" s="149"/>
      <c r="N2387" s="150"/>
      <c r="P2387" s="149"/>
    </row>
    <row r="2388" spans="7:16" x14ac:dyDescent="0.2">
      <c r="G2388" s="149"/>
      <c r="I2388" s="149"/>
      <c r="K2388" s="149"/>
      <c r="M2388" s="149"/>
      <c r="N2388" s="150"/>
      <c r="P2388" s="149"/>
    </row>
    <row r="2389" spans="7:16" x14ac:dyDescent="0.2">
      <c r="G2389" s="149"/>
      <c r="I2389" s="149"/>
      <c r="K2389" s="149"/>
      <c r="M2389" s="149"/>
      <c r="N2389" s="150"/>
      <c r="P2389" s="149"/>
    </row>
    <row r="2390" spans="7:16" x14ac:dyDescent="0.2">
      <c r="G2390" s="149"/>
      <c r="I2390" s="149"/>
      <c r="K2390" s="149"/>
      <c r="M2390" s="149"/>
      <c r="N2390" s="150"/>
      <c r="P2390" s="149"/>
    </row>
    <row r="2391" spans="7:16" x14ac:dyDescent="0.2">
      <c r="G2391" s="149"/>
      <c r="I2391" s="149"/>
      <c r="K2391" s="149"/>
      <c r="M2391" s="149"/>
      <c r="N2391" s="150"/>
      <c r="P2391" s="149"/>
    </row>
    <row r="2392" spans="7:16" x14ac:dyDescent="0.2">
      <c r="G2392" s="149"/>
      <c r="I2392" s="149"/>
      <c r="K2392" s="149"/>
      <c r="M2392" s="149"/>
      <c r="N2392" s="150"/>
      <c r="P2392" s="149"/>
    </row>
    <row r="2393" spans="7:16" x14ac:dyDescent="0.2">
      <c r="G2393" s="149"/>
      <c r="I2393" s="149"/>
      <c r="K2393" s="149"/>
      <c r="M2393" s="149"/>
      <c r="N2393" s="150"/>
      <c r="P2393" s="149"/>
    </row>
    <row r="2394" spans="7:16" x14ac:dyDescent="0.2">
      <c r="G2394" s="149"/>
      <c r="I2394" s="149"/>
      <c r="K2394" s="149"/>
      <c r="M2394" s="149"/>
      <c r="N2394" s="150"/>
      <c r="P2394" s="149"/>
    </row>
    <row r="2395" spans="7:16" x14ac:dyDescent="0.2">
      <c r="G2395" s="149"/>
      <c r="I2395" s="149"/>
      <c r="K2395" s="149"/>
      <c r="M2395" s="149"/>
      <c r="N2395" s="150"/>
      <c r="P2395" s="149"/>
    </row>
    <row r="2396" spans="7:16" x14ac:dyDescent="0.2">
      <c r="G2396" s="149"/>
      <c r="I2396" s="149"/>
      <c r="K2396" s="149"/>
      <c r="M2396" s="149"/>
      <c r="N2396" s="150"/>
      <c r="P2396" s="149"/>
    </row>
    <row r="2397" spans="7:16" x14ac:dyDescent="0.2">
      <c r="G2397" s="149"/>
      <c r="I2397" s="149"/>
      <c r="K2397" s="149"/>
      <c r="M2397" s="149"/>
      <c r="N2397" s="150"/>
      <c r="P2397" s="149"/>
    </row>
    <row r="2398" spans="7:16" x14ac:dyDescent="0.2">
      <c r="G2398" s="149"/>
      <c r="I2398" s="149"/>
      <c r="K2398" s="149"/>
      <c r="M2398" s="149"/>
      <c r="N2398" s="150"/>
      <c r="P2398" s="149"/>
    </row>
    <row r="2399" spans="7:16" x14ac:dyDescent="0.2">
      <c r="G2399" s="149"/>
      <c r="I2399" s="149"/>
      <c r="K2399" s="149"/>
      <c r="M2399" s="149"/>
      <c r="N2399" s="150"/>
      <c r="P2399" s="149"/>
    </row>
    <row r="2400" spans="7:16" x14ac:dyDescent="0.2">
      <c r="G2400" s="149"/>
      <c r="I2400" s="149"/>
      <c r="K2400" s="149"/>
      <c r="M2400" s="149"/>
      <c r="N2400" s="150"/>
      <c r="P2400" s="149"/>
    </row>
    <row r="2401" spans="7:16" x14ac:dyDescent="0.2">
      <c r="G2401" s="149"/>
      <c r="I2401" s="149"/>
      <c r="K2401" s="149"/>
      <c r="M2401" s="149"/>
      <c r="N2401" s="150"/>
      <c r="P2401" s="149"/>
    </row>
    <row r="2402" spans="7:16" x14ac:dyDescent="0.2">
      <c r="G2402" s="149"/>
      <c r="I2402" s="149"/>
      <c r="K2402" s="149"/>
      <c r="M2402" s="149"/>
      <c r="N2402" s="150"/>
      <c r="P2402" s="149"/>
    </row>
    <row r="2403" spans="7:16" x14ac:dyDescent="0.2">
      <c r="G2403" s="149"/>
      <c r="I2403" s="149"/>
      <c r="K2403" s="149"/>
      <c r="M2403" s="149"/>
      <c r="N2403" s="150"/>
      <c r="P2403" s="149"/>
    </row>
    <row r="2404" spans="7:16" x14ac:dyDescent="0.2">
      <c r="G2404" s="149"/>
      <c r="I2404" s="149"/>
      <c r="K2404" s="149"/>
      <c r="M2404" s="149"/>
      <c r="N2404" s="150"/>
      <c r="P2404" s="149"/>
    </row>
    <row r="2405" spans="7:16" x14ac:dyDescent="0.2">
      <c r="G2405" s="149"/>
      <c r="I2405" s="149"/>
      <c r="K2405" s="149"/>
      <c r="M2405" s="149"/>
      <c r="N2405" s="150"/>
      <c r="P2405" s="149"/>
    </row>
    <row r="2406" spans="7:16" x14ac:dyDescent="0.2">
      <c r="G2406" s="149"/>
      <c r="I2406" s="149"/>
      <c r="K2406" s="149"/>
      <c r="M2406" s="149"/>
      <c r="N2406" s="150"/>
      <c r="P2406" s="149"/>
    </row>
    <row r="2407" spans="7:16" x14ac:dyDescent="0.2">
      <c r="G2407" s="149"/>
      <c r="I2407" s="149"/>
      <c r="K2407" s="149"/>
      <c r="M2407" s="149"/>
      <c r="N2407" s="150"/>
      <c r="P2407" s="149"/>
    </row>
    <row r="2408" spans="7:16" x14ac:dyDescent="0.2">
      <c r="G2408" s="149"/>
      <c r="I2408" s="149"/>
      <c r="K2408" s="149"/>
      <c r="M2408" s="149"/>
      <c r="N2408" s="150"/>
      <c r="P2408" s="149"/>
    </row>
    <row r="2409" spans="7:16" x14ac:dyDescent="0.2">
      <c r="G2409" s="149"/>
      <c r="I2409" s="149"/>
      <c r="K2409" s="149"/>
      <c r="M2409" s="149"/>
      <c r="N2409" s="150"/>
      <c r="P2409" s="149"/>
    </row>
    <row r="2410" spans="7:16" x14ac:dyDescent="0.2">
      <c r="G2410" s="149"/>
      <c r="I2410" s="149"/>
      <c r="K2410" s="149"/>
      <c r="M2410" s="149"/>
      <c r="N2410" s="150"/>
      <c r="P2410" s="149"/>
    </row>
    <row r="2411" spans="7:16" x14ac:dyDescent="0.2">
      <c r="G2411" s="149"/>
      <c r="I2411" s="149"/>
      <c r="K2411" s="149"/>
      <c r="M2411" s="149"/>
      <c r="N2411" s="150"/>
      <c r="P2411" s="149"/>
    </row>
    <row r="2412" spans="7:16" x14ac:dyDescent="0.2">
      <c r="G2412" s="149"/>
      <c r="I2412" s="149"/>
      <c r="K2412" s="149"/>
      <c r="M2412" s="149"/>
      <c r="N2412" s="150"/>
      <c r="P2412" s="149"/>
    </row>
    <row r="2413" spans="7:16" x14ac:dyDescent="0.2">
      <c r="G2413" s="149"/>
      <c r="I2413" s="149"/>
      <c r="K2413" s="149"/>
      <c r="M2413" s="149"/>
      <c r="N2413" s="150"/>
      <c r="P2413" s="149"/>
    </row>
    <row r="2414" spans="7:16" x14ac:dyDescent="0.2">
      <c r="G2414" s="149"/>
      <c r="I2414" s="149"/>
      <c r="K2414" s="149"/>
      <c r="M2414" s="149"/>
      <c r="N2414" s="150"/>
      <c r="P2414" s="149"/>
    </row>
    <row r="2415" spans="7:16" x14ac:dyDescent="0.2">
      <c r="G2415" s="149"/>
      <c r="I2415" s="149"/>
      <c r="K2415" s="149"/>
      <c r="M2415" s="149"/>
      <c r="N2415" s="150"/>
      <c r="P2415" s="149"/>
    </row>
    <row r="2416" spans="7:16" x14ac:dyDescent="0.2">
      <c r="G2416" s="149"/>
      <c r="I2416" s="149"/>
      <c r="K2416" s="149"/>
      <c r="M2416" s="149"/>
      <c r="N2416" s="150"/>
      <c r="P2416" s="149"/>
    </row>
    <row r="2417" spans="7:16" x14ac:dyDescent="0.2">
      <c r="G2417" s="149"/>
      <c r="I2417" s="149"/>
      <c r="K2417" s="149"/>
      <c r="M2417" s="149"/>
      <c r="N2417" s="150"/>
      <c r="P2417" s="149"/>
    </row>
    <row r="2418" spans="7:16" x14ac:dyDescent="0.2">
      <c r="G2418" s="149"/>
      <c r="I2418" s="149"/>
      <c r="K2418" s="149"/>
      <c r="M2418" s="149"/>
      <c r="N2418" s="150"/>
      <c r="P2418" s="149"/>
    </row>
    <row r="2419" spans="7:16" x14ac:dyDescent="0.2">
      <c r="G2419" s="149"/>
      <c r="I2419" s="149"/>
      <c r="K2419" s="149"/>
      <c r="M2419" s="149"/>
      <c r="N2419" s="150"/>
      <c r="P2419" s="149"/>
    </row>
    <row r="2420" spans="7:16" x14ac:dyDescent="0.2">
      <c r="G2420" s="149"/>
      <c r="I2420" s="149"/>
      <c r="K2420" s="149"/>
      <c r="M2420" s="149"/>
      <c r="N2420" s="150"/>
      <c r="P2420" s="149"/>
    </row>
    <row r="2421" spans="7:16" x14ac:dyDescent="0.2">
      <c r="G2421" s="149"/>
      <c r="I2421" s="149"/>
      <c r="K2421" s="149"/>
      <c r="M2421" s="149"/>
      <c r="N2421" s="150"/>
      <c r="P2421" s="149"/>
    </row>
    <row r="2422" spans="7:16" x14ac:dyDescent="0.2">
      <c r="G2422" s="149"/>
      <c r="I2422" s="149"/>
      <c r="K2422" s="149"/>
      <c r="M2422" s="149"/>
      <c r="N2422" s="150"/>
      <c r="P2422" s="149"/>
    </row>
    <row r="2423" spans="7:16" x14ac:dyDescent="0.2">
      <c r="G2423" s="149"/>
      <c r="I2423" s="149"/>
      <c r="K2423" s="149"/>
      <c r="M2423" s="149"/>
      <c r="N2423" s="150"/>
      <c r="P2423" s="149"/>
    </row>
    <row r="2424" spans="7:16" x14ac:dyDescent="0.2">
      <c r="G2424" s="149"/>
      <c r="I2424" s="149"/>
      <c r="K2424" s="149"/>
      <c r="M2424" s="149"/>
      <c r="N2424" s="150"/>
      <c r="P2424" s="149"/>
    </row>
    <row r="2425" spans="7:16" x14ac:dyDescent="0.2">
      <c r="G2425" s="149"/>
      <c r="I2425" s="149"/>
      <c r="K2425" s="149"/>
      <c r="M2425" s="149"/>
      <c r="N2425" s="150"/>
      <c r="P2425" s="149"/>
    </row>
    <row r="2426" spans="7:16" x14ac:dyDescent="0.2">
      <c r="G2426" s="149"/>
      <c r="I2426" s="149"/>
      <c r="K2426" s="149"/>
      <c r="M2426" s="149"/>
      <c r="N2426" s="150"/>
      <c r="P2426" s="149"/>
    </row>
    <row r="2427" spans="7:16" x14ac:dyDescent="0.2">
      <c r="G2427" s="149"/>
      <c r="I2427" s="149"/>
      <c r="K2427" s="149"/>
      <c r="M2427" s="149"/>
      <c r="N2427" s="150"/>
      <c r="P2427" s="149"/>
    </row>
    <row r="2428" spans="7:16" x14ac:dyDescent="0.2">
      <c r="G2428" s="149"/>
      <c r="I2428" s="149"/>
      <c r="K2428" s="149"/>
      <c r="M2428" s="149"/>
      <c r="N2428" s="150"/>
      <c r="P2428" s="149"/>
    </row>
    <row r="2429" spans="7:16" x14ac:dyDescent="0.2">
      <c r="G2429" s="149"/>
      <c r="I2429" s="149"/>
      <c r="K2429" s="149"/>
      <c r="M2429" s="149"/>
      <c r="N2429" s="150"/>
      <c r="P2429" s="149"/>
    </row>
    <row r="2430" spans="7:16" x14ac:dyDescent="0.2">
      <c r="G2430" s="149"/>
      <c r="I2430" s="149"/>
      <c r="K2430" s="149"/>
      <c r="M2430" s="149"/>
      <c r="N2430" s="150"/>
      <c r="P2430" s="149"/>
    </row>
    <row r="2431" spans="7:16" x14ac:dyDescent="0.2">
      <c r="G2431" s="149"/>
      <c r="I2431" s="149"/>
      <c r="K2431" s="149"/>
      <c r="M2431" s="149"/>
      <c r="N2431" s="150"/>
      <c r="P2431" s="149"/>
    </row>
    <row r="2432" spans="7:16" x14ac:dyDescent="0.2">
      <c r="G2432" s="149"/>
      <c r="I2432" s="149"/>
      <c r="K2432" s="149"/>
      <c r="M2432" s="149"/>
      <c r="N2432" s="150"/>
      <c r="P2432" s="149"/>
    </row>
    <row r="2433" spans="7:16" x14ac:dyDescent="0.2">
      <c r="G2433" s="149"/>
      <c r="I2433" s="149"/>
      <c r="K2433" s="149"/>
      <c r="M2433" s="149"/>
      <c r="N2433" s="150"/>
      <c r="P2433" s="149"/>
    </row>
    <row r="2434" spans="7:16" x14ac:dyDescent="0.2">
      <c r="G2434" s="149"/>
      <c r="I2434" s="149"/>
      <c r="K2434" s="149"/>
      <c r="M2434" s="149"/>
      <c r="N2434" s="150"/>
      <c r="P2434" s="149"/>
    </row>
    <row r="2435" spans="7:16" x14ac:dyDescent="0.2">
      <c r="G2435" s="149"/>
      <c r="I2435" s="149"/>
      <c r="K2435" s="149"/>
      <c r="M2435" s="149"/>
      <c r="N2435" s="150"/>
      <c r="P2435" s="149"/>
    </row>
    <row r="2436" spans="7:16" x14ac:dyDescent="0.2">
      <c r="G2436" s="149"/>
      <c r="I2436" s="149"/>
      <c r="K2436" s="149"/>
      <c r="M2436" s="149"/>
      <c r="N2436" s="150"/>
      <c r="P2436" s="149"/>
    </row>
    <row r="2437" spans="7:16" x14ac:dyDescent="0.2">
      <c r="G2437" s="149"/>
      <c r="I2437" s="149"/>
      <c r="K2437" s="149"/>
      <c r="M2437" s="149"/>
      <c r="N2437" s="150"/>
      <c r="P2437" s="149"/>
    </row>
    <row r="2438" spans="7:16" x14ac:dyDescent="0.2">
      <c r="G2438" s="149"/>
      <c r="I2438" s="149"/>
      <c r="K2438" s="149"/>
      <c r="M2438" s="149"/>
      <c r="N2438" s="150"/>
      <c r="P2438" s="149"/>
    </row>
    <row r="2439" spans="7:16" x14ac:dyDescent="0.2">
      <c r="G2439" s="149"/>
      <c r="I2439" s="149"/>
      <c r="K2439" s="149"/>
      <c r="M2439" s="149"/>
      <c r="N2439" s="150"/>
      <c r="P2439" s="149"/>
    </row>
    <row r="2440" spans="7:16" x14ac:dyDescent="0.2">
      <c r="G2440" s="149"/>
      <c r="I2440" s="149"/>
      <c r="K2440" s="149"/>
      <c r="M2440" s="149"/>
      <c r="N2440" s="150"/>
      <c r="P2440" s="149"/>
    </row>
    <row r="2441" spans="7:16" x14ac:dyDescent="0.2">
      <c r="G2441" s="149"/>
      <c r="I2441" s="149"/>
      <c r="K2441" s="149"/>
      <c r="M2441" s="149"/>
      <c r="N2441" s="150"/>
      <c r="P2441" s="149"/>
    </row>
    <row r="2442" spans="7:16" x14ac:dyDescent="0.2">
      <c r="G2442" s="149"/>
      <c r="I2442" s="149"/>
      <c r="K2442" s="149"/>
      <c r="M2442" s="149"/>
      <c r="N2442" s="150"/>
      <c r="P2442" s="149"/>
    </row>
    <row r="2443" spans="7:16" x14ac:dyDescent="0.2">
      <c r="G2443" s="149"/>
      <c r="I2443" s="149"/>
      <c r="K2443" s="149"/>
      <c r="M2443" s="149"/>
      <c r="N2443" s="150"/>
      <c r="P2443" s="149"/>
    </row>
    <row r="2444" spans="7:16" x14ac:dyDescent="0.2">
      <c r="G2444" s="149"/>
      <c r="I2444" s="149"/>
      <c r="K2444" s="149"/>
      <c r="M2444" s="149"/>
      <c r="N2444" s="150"/>
      <c r="P2444" s="149"/>
    </row>
    <row r="2445" spans="7:16" x14ac:dyDescent="0.2">
      <c r="G2445" s="149"/>
      <c r="I2445" s="149"/>
      <c r="K2445" s="149"/>
      <c r="M2445" s="149"/>
      <c r="N2445" s="150"/>
      <c r="P2445" s="149"/>
    </row>
    <row r="2446" spans="7:16" x14ac:dyDescent="0.2">
      <c r="G2446" s="149"/>
      <c r="I2446" s="149"/>
      <c r="K2446" s="149"/>
      <c r="M2446" s="149"/>
      <c r="N2446" s="150"/>
      <c r="P2446" s="149"/>
    </row>
    <row r="2447" spans="7:16" x14ac:dyDescent="0.2">
      <c r="G2447" s="149"/>
      <c r="I2447" s="149"/>
      <c r="K2447" s="149"/>
      <c r="M2447" s="149"/>
      <c r="N2447" s="150"/>
      <c r="P2447" s="149"/>
    </row>
    <row r="2448" spans="7:16" x14ac:dyDescent="0.2">
      <c r="G2448" s="149"/>
      <c r="I2448" s="149"/>
      <c r="K2448" s="149"/>
      <c r="M2448" s="149"/>
      <c r="N2448" s="150"/>
      <c r="P2448" s="149"/>
    </row>
    <row r="2449" spans="7:16" x14ac:dyDescent="0.2">
      <c r="G2449" s="149"/>
      <c r="I2449" s="149"/>
      <c r="K2449" s="149"/>
      <c r="M2449" s="149"/>
      <c r="N2449" s="150"/>
      <c r="P2449" s="149"/>
    </row>
    <row r="2450" spans="7:16" x14ac:dyDescent="0.2">
      <c r="G2450" s="149"/>
      <c r="I2450" s="149"/>
      <c r="K2450" s="149"/>
      <c r="M2450" s="149"/>
      <c r="N2450" s="150"/>
      <c r="P2450" s="149"/>
    </row>
    <row r="2451" spans="7:16" x14ac:dyDescent="0.2">
      <c r="G2451" s="149"/>
      <c r="I2451" s="149"/>
      <c r="K2451" s="149"/>
      <c r="M2451" s="149"/>
      <c r="N2451" s="150"/>
      <c r="P2451" s="149"/>
    </row>
    <row r="2452" spans="7:16" x14ac:dyDescent="0.2">
      <c r="G2452" s="149"/>
      <c r="I2452" s="149"/>
      <c r="K2452" s="149"/>
      <c r="M2452" s="149"/>
      <c r="N2452" s="150"/>
      <c r="P2452" s="149"/>
    </row>
    <row r="2453" spans="7:16" x14ac:dyDescent="0.2">
      <c r="G2453" s="149"/>
      <c r="I2453" s="149"/>
      <c r="K2453" s="149"/>
      <c r="M2453" s="149"/>
      <c r="N2453" s="150"/>
      <c r="P2453" s="149"/>
    </row>
    <row r="2454" spans="7:16" x14ac:dyDescent="0.2">
      <c r="G2454" s="149"/>
      <c r="I2454" s="149"/>
      <c r="K2454" s="149"/>
      <c r="M2454" s="149"/>
      <c r="N2454" s="150"/>
      <c r="P2454" s="149"/>
    </row>
    <row r="2455" spans="7:16" x14ac:dyDescent="0.2">
      <c r="G2455" s="149"/>
      <c r="I2455" s="149"/>
      <c r="K2455" s="149"/>
      <c r="M2455" s="149"/>
      <c r="N2455" s="150"/>
      <c r="P2455" s="149"/>
    </row>
    <row r="2456" spans="7:16" x14ac:dyDescent="0.2">
      <c r="G2456" s="149"/>
      <c r="I2456" s="149"/>
      <c r="K2456" s="149"/>
      <c r="M2456" s="149"/>
      <c r="N2456" s="150"/>
      <c r="P2456" s="149"/>
    </row>
    <row r="2457" spans="7:16" x14ac:dyDescent="0.2">
      <c r="G2457" s="149"/>
      <c r="I2457" s="149"/>
      <c r="K2457" s="149"/>
      <c r="M2457" s="149"/>
      <c r="N2457" s="150"/>
      <c r="P2457" s="149"/>
    </row>
    <row r="2458" spans="7:16" x14ac:dyDescent="0.2">
      <c r="G2458" s="149"/>
      <c r="I2458" s="149"/>
      <c r="K2458" s="149"/>
      <c r="M2458" s="149"/>
      <c r="N2458" s="150"/>
      <c r="P2458" s="149"/>
    </row>
    <row r="2459" spans="7:16" x14ac:dyDescent="0.2">
      <c r="G2459" s="149"/>
      <c r="I2459" s="149"/>
      <c r="K2459" s="149"/>
      <c r="M2459" s="149"/>
      <c r="N2459" s="150"/>
      <c r="P2459" s="149"/>
    </row>
    <row r="2460" spans="7:16" x14ac:dyDescent="0.2">
      <c r="G2460" s="149"/>
      <c r="I2460" s="149"/>
      <c r="K2460" s="149"/>
      <c r="M2460" s="149"/>
      <c r="N2460" s="150"/>
      <c r="P2460" s="149"/>
    </row>
    <row r="2461" spans="7:16" x14ac:dyDescent="0.2">
      <c r="G2461" s="149"/>
      <c r="I2461" s="149"/>
      <c r="K2461" s="149"/>
      <c r="M2461" s="149"/>
      <c r="N2461" s="150"/>
      <c r="P2461" s="149"/>
    </row>
    <row r="2462" spans="7:16" x14ac:dyDescent="0.2">
      <c r="G2462" s="149"/>
      <c r="I2462" s="149"/>
      <c r="K2462" s="149"/>
      <c r="M2462" s="149"/>
      <c r="N2462" s="150"/>
      <c r="P2462" s="149"/>
    </row>
    <row r="2463" spans="7:16" x14ac:dyDescent="0.2">
      <c r="G2463" s="149"/>
      <c r="I2463" s="149"/>
      <c r="K2463" s="149"/>
      <c r="M2463" s="149"/>
      <c r="N2463" s="150"/>
      <c r="P2463" s="149"/>
    </row>
    <row r="2464" spans="7:16" x14ac:dyDescent="0.2">
      <c r="G2464" s="149"/>
      <c r="I2464" s="149"/>
      <c r="K2464" s="149"/>
      <c r="M2464" s="149"/>
      <c r="N2464" s="150"/>
      <c r="P2464" s="149"/>
    </row>
    <row r="2465" spans="7:16" x14ac:dyDescent="0.2">
      <c r="G2465" s="149"/>
      <c r="I2465" s="149"/>
      <c r="K2465" s="149"/>
      <c r="M2465" s="149"/>
      <c r="N2465" s="150"/>
      <c r="P2465" s="149"/>
    </row>
    <row r="2466" spans="7:16" x14ac:dyDescent="0.2">
      <c r="G2466" s="149"/>
      <c r="I2466" s="149"/>
      <c r="K2466" s="149"/>
      <c r="M2466" s="149"/>
      <c r="N2466" s="150"/>
      <c r="P2466" s="149"/>
    </row>
    <row r="2467" spans="7:16" x14ac:dyDescent="0.2">
      <c r="G2467" s="149"/>
      <c r="I2467" s="149"/>
      <c r="K2467" s="149"/>
      <c r="M2467" s="149"/>
      <c r="N2467" s="150"/>
      <c r="P2467" s="149"/>
    </row>
    <row r="2468" spans="7:16" x14ac:dyDescent="0.2">
      <c r="G2468" s="149"/>
      <c r="I2468" s="149"/>
      <c r="K2468" s="149"/>
      <c r="M2468" s="149"/>
      <c r="N2468" s="150"/>
      <c r="P2468" s="149"/>
    </row>
    <row r="2469" spans="7:16" x14ac:dyDescent="0.2">
      <c r="G2469" s="149"/>
      <c r="I2469" s="149"/>
      <c r="K2469" s="149"/>
      <c r="M2469" s="149"/>
      <c r="N2469" s="150"/>
      <c r="P2469" s="149"/>
    </row>
    <row r="2470" spans="7:16" x14ac:dyDescent="0.2">
      <c r="G2470" s="149"/>
      <c r="I2470" s="149"/>
      <c r="K2470" s="149"/>
      <c r="M2470" s="149"/>
      <c r="N2470" s="150"/>
      <c r="P2470" s="149"/>
    </row>
    <row r="2471" spans="7:16" x14ac:dyDescent="0.2">
      <c r="G2471" s="149"/>
      <c r="I2471" s="149"/>
      <c r="K2471" s="149"/>
      <c r="M2471" s="149"/>
      <c r="N2471" s="150"/>
      <c r="P2471" s="149"/>
    </row>
    <row r="2472" spans="7:16" x14ac:dyDescent="0.2">
      <c r="G2472" s="149"/>
      <c r="I2472" s="149"/>
      <c r="K2472" s="149"/>
      <c r="M2472" s="149"/>
      <c r="N2472" s="150"/>
      <c r="P2472" s="149"/>
    </row>
    <row r="2473" spans="7:16" x14ac:dyDescent="0.2">
      <c r="G2473" s="149"/>
      <c r="I2473" s="149"/>
      <c r="K2473" s="149"/>
      <c r="M2473" s="149"/>
      <c r="N2473" s="150"/>
      <c r="P2473" s="149"/>
    </row>
    <row r="2474" spans="7:16" x14ac:dyDescent="0.2">
      <c r="G2474" s="149"/>
      <c r="I2474" s="149"/>
      <c r="K2474" s="149"/>
      <c r="M2474" s="149"/>
      <c r="N2474" s="150"/>
      <c r="P2474" s="149"/>
    </row>
    <row r="2475" spans="7:16" x14ac:dyDescent="0.2">
      <c r="G2475" s="149"/>
      <c r="I2475" s="149"/>
      <c r="K2475" s="149"/>
      <c r="M2475" s="149"/>
      <c r="N2475" s="150"/>
      <c r="P2475" s="149"/>
    </row>
    <row r="2476" spans="7:16" x14ac:dyDescent="0.2">
      <c r="G2476" s="149"/>
      <c r="I2476" s="149"/>
      <c r="K2476" s="149"/>
      <c r="M2476" s="149"/>
      <c r="N2476" s="150"/>
      <c r="P2476" s="149"/>
    </row>
    <row r="2477" spans="7:16" x14ac:dyDescent="0.2">
      <c r="G2477" s="149"/>
      <c r="I2477" s="149"/>
      <c r="K2477" s="149"/>
      <c r="M2477" s="149"/>
      <c r="N2477" s="150"/>
      <c r="P2477" s="149"/>
    </row>
    <row r="2478" spans="7:16" x14ac:dyDescent="0.2">
      <c r="G2478" s="149"/>
      <c r="I2478" s="149"/>
      <c r="K2478" s="149"/>
      <c r="M2478" s="149"/>
      <c r="N2478" s="150"/>
      <c r="P2478" s="149"/>
    </row>
    <row r="2479" spans="7:16" x14ac:dyDescent="0.2">
      <c r="G2479" s="149"/>
      <c r="I2479" s="149"/>
      <c r="K2479" s="149"/>
      <c r="M2479" s="149"/>
      <c r="N2479" s="150"/>
      <c r="P2479" s="149"/>
    </row>
    <row r="2480" spans="7:16" x14ac:dyDescent="0.2">
      <c r="G2480" s="149"/>
      <c r="I2480" s="149"/>
      <c r="K2480" s="149"/>
      <c r="M2480" s="149"/>
      <c r="N2480" s="150"/>
      <c r="P2480" s="149"/>
    </row>
    <row r="2481" spans="7:16" x14ac:dyDescent="0.2">
      <c r="G2481" s="149"/>
      <c r="I2481" s="149"/>
      <c r="K2481" s="149"/>
      <c r="M2481" s="149"/>
      <c r="N2481" s="150"/>
      <c r="P2481" s="149"/>
    </row>
    <row r="2482" spans="7:16" x14ac:dyDescent="0.2">
      <c r="G2482" s="149"/>
      <c r="I2482" s="149"/>
      <c r="K2482" s="149"/>
      <c r="M2482" s="149"/>
      <c r="N2482" s="150"/>
      <c r="P2482" s="149"/>
    </row>
    <row r="2483" spans="7:16" x14ac:dyDescent="0.2">
      <c r="G2483" s="149"/>
      <c r="I2483" s="149"/>
      <c r="K2483" s="149"/>
      <c r="M2483" s="149"/>
      <c r="N2483" s="150"/>
      <c r="P2483" s="149"/>
    </row>
    <row r="2484" spans="7:16" x14ac:dyDescent="0.2">
      <c r="G2484" s="149"/>
      <c r="I2484" s="149"/>
      <c r="K2484" s="149"/>
      <c r="M2484" s="149"/>
      <c r="N2484" s="150"/>
      <c r="P2484" s="149"/>
    </row>
    <row r="2485" spans="7:16" x14ac:dyDescent="0.2">
      <c r="G2485" s="149"/>
      <c r="I2485" s="149"/>
      <c r="K2485" s="149"/>
      <c r="M2485" s="149"/>
      <c r="N2485" s="150"/>
      <c r="P2485" s="149"/>
    </row>
    <row r="2486" spans="7:16" x14ac:dyDescent="0.2">
      <c r="G2486" s="149"/>
      <c r="I2486" s="149"/>
      <c r="K2486" s="149"/>
      <c r="M2486" s="149"/>
      <c r="N2486" s="150"/>
      <c r="P2486" s="149"/>
    </row>
    <row r="2487" spans="7:16" x14ac:dyDescent="0.2">
      <c r="G2487" s="149"/>
      <c r="I2487" s="149"/>
      <c r="K2487" s="149"/>
      <c r="M2487" s="149"/>
      <c r="N2487" s="150"/>
      <c r="P2487" s="149"/>
    </row>
    <row r="2488" spans="7:16" x14ac:dyDescent="0.2">
      <c r="G2488" s="149"/>
      <c r="I2488" s="149"/>
      <c r="K2488" s="149"/>
      <c r="M2488" s="149"/>
      <c r="N2488" s="150"/>
      <c r="P2488" s="149"/>
    </row>
    <row r="2489" spans="7:16" x14ac:dyDescent="0.2">
      <c r="G2489" s="149"/>
      <c r="I2489" s="149"/>
      <c r="K2489" s="149"/>
      <c r="M2489" s="149"/>
      <c r="N2489" s="150"/>
      <c r="P2489" s="149"/>
    </row>
    <row r="2490" spans="7:16" x14ac:dyDescent="0.2">
      <c r="G2490" s="149"/>
      <c r="I2490" s="149"/>
      <c r="K2490" s="149"/>
      <c r="M2490" s="149"/>
      <c r="N2490" s="150"/>
      <c r="P2490" s="149"/>
    </row>
    <row r="2491" spans="7:16" x14ac:dyDescent="0.2">
      <c r="G2491" s="149"/>
      <c r="I2491" s="149"/>
      <c r="K2491" s="149"/>
      <c r="M2491" s="149"/>
      <c r="N2491" s="150"/>
      <c r="P2491" s="149"/>
    </row>
    <row r="2492" spans="7:16" x14ac:dyDescent="0.2">
      <c r="G2492" s="149"/>
      <c r="I2492" s="149"/>
      <c r="K2492" s="149"/>
      <c r="M2492" s="149"/>
      <c r="N2492" s="150"/>
      <c r="P2492" s="149"/>
    </row>
    <row r="2493" spans="7:16" x14ac:dyDescent="0.2">
      <c r="G2493" s="149"/>
      <c r="I2493" s="149"/>
      <c r="K2493" s="149"/>
      <c r="M2493" s="149"/>
      <c r="N2493" s="150"/>
      <c r="P2493" s="149"/>
    </row>
    <row r="2494" spans="7:16" x14ac:dyDescent="0.2">
      <c r="G2494" s="149"/>
      <c r="I2494" s="149"/>
      <c r="K2494" s="149"/>
      <c r="M2494" s="149"/>
      <c r="N2494" s="150"/>
      <c r="P2494" s="149"/>
    </row>
    <row r="2495" spans="7:16" x14ac:dyDescent="0.2">
      <c r="G2495" s="149"/>
      <c r="I2495" s="149"/>
      <c r="K2495" s="149"/>
      <c r="M2495" s="149"/>
      <c r="N2495" s="150"/>
      <c r="P2495" s="149"/>
    </row>
    <row r="2496" spans="7:16" x14ac:dyDescent="0.2">
      <c r="G2496" s="149"/>
      <c r="I2496" s="149"/>
      <c r="K2496" s="149"/>
      <c r="M2496" s="149"/>
      <c r="N2496" s="150"/>
      <c r="P2496" s="149"/>
    </row>
    <row r="2497" spans="7:16" x14ac:dyDescent="0.2">
      <c r="G2497" s="149"/>
      <c r="I2497" s="149"/>
      <c r="K2497" s="149"/>
      <c r="M2497" s="149"/>
      <c r="N2497" s="150"/>
      <c r="P2497" s="149"/>
    </row>
    <row r="2498" spans="7:16" x14ac:dyDescent="0.2">
      <c r="G2498" s="149"/>
      <c r="I2498" s="149"/>
      <c r="K2498" s="149"/>
      <c r="M2498" s="149"/>
      <c r="N2498" s="150"/>
      <c r="P2498" s="149"/>
    </row>
    <row r="2499" spans="7:16" x14ac:dyDescent="0.2">
      <c r="G2499" s="149"/>
      <c r="I2499" s="149"/>
      <c r="K2499" s="149"/>
      <c r="M2499" s="149"/>
      <c r="N2499" s="150"/>
      <c r="P2499" s="149"/>
    </row>
    <row r="2500" spans="7:16" x14ac:dyDescent="0.2">
      <c r="G2500" s="149"/>
      <c r="I2500" s="149"/>
      <c r="K2500" s="149"/>
      <c r="M2500" s="149"/>
      <c r="N2500" s="150"/>
      <c r="P2500" s="149"/>
    </row>
    <row r="2501" spans="7:16" x14ac:dyDescent="0.2">
      <c r="G2501" s="149"/>
      <c r="I2501" s="149"/>
      <c r="K2501" s="149"/>
      <c r="M2501" s="149"/>
      <c r="N2501" s="150"/>
      <c r="P2501" s="149"/>
    </row>
    <row r="2502" spans="7:16" x14ac:dyDescent="0.2">
      <c r="G2502" s="149"/>
      <c r="I2502" s="149"/>
      <c r="K2502" s="149"/>
      <c r="M2502" s="149"/>
      <c r="N2502" s="150"/>
      <c r="P2502" s="149"/>
    </row>
    <row r="2503" spans="7:16" x14ac:dyDescent="0.2">
      <c r="G2503" s="149"/>
      <c r="I2503" s="149"/>
      <c r="K2503" s="149"/>
      <c r="M2503" s="149"/>
      <c r="N2503" s="150"/>
      <c r="P2503" s="149"/>
    </row>
    <row r="2504" spans="7:16" x14ac:dyDescent="0.2">
      <c r="G2504" s="149"/>
      <c r="I2504" s="149"/>
      <c r="K2504" s="149"/>
      <c r="M2504" s="149"/>
      <c r="N2504" s="150"/>
      <c r="P2504" s="149"/>
    </row>
    <row r="2505" spans="7:16" x14ac:dyDescent="0.2">
      <c r="G2505" s="149"/>
      <c r="I2505" s="149"/>
      <c r="K2505" s="149"/>
      <c r="M2505" s="149"/>
      <c r="N2505" s="150"/>
      <c r="P2505" s="149"/>
    </row>
    <row r="2506" spans="7:16" x14ac:dyDescent="0.2">
      <c r="G2506" s="149"/>
      <c r="I2506" s="149"/>
      <c r="K2506" s="149"/>
      <c r="M2506" s="149"/>
      <c r="N2506" s="150"/>
      <c r="P2506" s="149"/>
    </row>
    <row r="2507" spans="7:16" x14ac:dyDescent="0.2">
      <c r="G2507" s="149"/>
      <c r="I2507" s="149"/>
      <c r="K2507" s="149"/>
      <c r="M2507" s="149"/>
      <c r="N2507" s="150"/>
      <c r="P2507" s="149"/>
    </row>
    <row r="2508" spans="7:16" x14ac:dyDescent="0.2">
      <c r="G2508" s="149"/>
      <c r="I2508" s="149"/>
      <c r="K2508" s="149"/>
      <c r="M2508" s="149"/>
      <c r="N2508" s="150"/>
      <c r="P2508" s="149"/>
    </row>
    <row r="2509" spans="7:16" x14ac:dyDescent="0.2">
      <c r="G2509" s="149"/>
      <c r="I2509" s="149"/>
      <c r="K2509" s="149"/>
      <c r="M2509" s="149"/>
      <c r="N2509" s="150"/>
      <c r="P2509" s="149"/>
    </row>
    <row r="2510" spans="7:16" x14ac:dyDescent="0.2">
      <c r="G2510" s="149"/>
      <c r="I2510" s="149"/>
      <c r="K2510" s="149"/>
      <c r="M2510" s="149"/>
      <c r="N2510" s="150"/>
      <c r="P2510" s="149"/>
    </row>
    <row r="2511" spans="7:16" x14ac:dyDescent="0.2">
      <c r="G2511" s="149"/>
      <c r="I2511" s="149"/>
      <c r="K2511" s="149"/>
      <c r="M2511" s="149"/>
      <c r="N2511" s="150"/>
      <c r="P2511" s="149"/>
    </row>
    <row r="2512" spans="7:16" x14ac:dyDescent="0.2">
      <c r="G2512" s="149"/>
      <c r="I2512" s="149"/>
      <c r="K2512" s="149"/>
      <c r="M2512" s="149"/>
      <c r="N2512" s="150"/>
      <c r="P2512" s="149"/>
    </row>
    <row r="2513" spans="7:16" x14ac:dyDescent="0.2">
      <c r="G2513" s="149"/>
      <c r="I2513" s="149"/>
      <c r="K2513" s="149"/>
      <c r="M2513" s="149"/>
      <c r="N2513" s="150"/>
      <c r="P2513" s="149"/>
    </row>
    <row r="2514" spans="7:16" x14ac:dyDescent="0.2">
      <c r="G2514" s="149"/>
      <c r="I2514" s="149"/>
      <c r="K2514" s="149"/>
      <c r="M2514" s="149"/>
      <c r="N2514" s="150"/>
      <c r="P2514" s="149"/>
    </row>
    <row r="2515" spans="7:16" x14ac:dyDescent="0.2">
      <c r="G2515" s="149"/>
      <c r="I2515" s="149"/>
      <c r="K2515" s="149"/>
      <c r="M2515" s="149"/>
      <c r="N2515" s="150"/>
      <c r="P2515" s="149"/>
    </row>
    <row r="2516" spans="7:16" x14ac:dyDescent="0.2">
      <c r="G2516" s="149"/>
      <c r="I2516" s="149"/>
      <c r="K2516" s="149"/>
      <c r="M2516" s="149"/>
      <c r="N2516" s="150"/>
      <c r="P2516" s="149"/>
    </row>
    <row r="2517" spans="7:16" x14ac:dyDescent="0.2">
      <c r="G2517" s="149"/>
      <c r="I2517" s="149"/>
      <c r="K2517" s="149"/>
      <c r="M2517" s="149"/>
      <c r="N2517" s="150"/>
      <c r="P2517" s="149"/>
    </row>
    <row r="2518" spans="7:16" x14ac:dyDescent="0.2">
      <c r="G2518" s="149"/>
      <c r="I2518" s="149"/>
      <c r="K2518" s="149"/>
      <c r="M2518" s="149"/>
      <c r="N2518" s="150"/>
      <c r="P2518" s="149"/>
    </row>
    <row r="2519" spans="7:16" x14ac:dyDescent="0.2">
      <c r="G2519" s="149"/>
      <c r="I2519" s="149"/>
      <c r="K2519" s="149"/>
      <c r="M2519" s="149"/>
      <c r="N2519" s="150"/>
      <c r="P2519" s="149"/>
    </row>
    <row r="2520" spans="7:16" x14ac:dyDescent="0.2">
      <c r="G2520" s="149"/>
      <c r="I2520" s="149"/>
      <c r="K2520" s="149"/>
      <c r="M2520" s="149"/>
      <c r="N2520" s="150"/>
      <c r="P2520" s="149"/>
    </row>
    <row r="2521" spans="7:16" x14ac:dyDescent="0.2">
      <c r="G2521" s="149"/>
      <c r="I2521" s="149"/>
      <c r="K2521" s="149"/>
      <c r="M2521" s="149"/>
      <c r="N2521" s="150"/>
      <c r="P2521" s="149"/>
    </row>
    <row r="2522" spans="7:16" x14ac:dyDescent="0.2">
      <c r="G2522" s="149"/>
      <c r="I2522" s="149"/>
      <c r="K2522" s="149"/>
      <c r="M2522" s="149"/>
      <c r="N2522" s="150"/>
      <c r="P2522" s="149"/>
    </row>
    <row r="2523" spans="7:16" x14ac:dyDescent="0.2">
      <c r="G2523" s="149"/>
      <c r="I2523" s="149"/>
      <c r="K2523" s="149"/>
      <c r="M2523" s="149"/>
      <c r="N2523" s="150"/>
      <c r="P2523" s="149"/>
    </row>
    <row r="2524" spans="7:16" x14ac:dyDescent="0.2">
      <c r="G2524" s="149"/>
      <c r="I2524" s="149"/>
      <c r="K2524" s="149"/>
      <c r="M2524" s="149"/>
      <c r="N2524" s="150"/>
      <c r="P2524" s="149"/>
    </row>
    <row r="2525" spans="7:16" x14ac:dyDescent="0.2">
      <c r="G2525" s="149"/>
      <c r="I2525" s="149"/>
      <c r="K2525" s="149"/>
      <c r="M2525" s="149"/>
      <c r="N2525" s="150"/>
      <c r="P2525" s="149"/>
    </row>
    <row r="2526" spans="7:16" x14ac:dyDescent="0.2">
      <c r="G2526" s="149"/>
      <c r="I2526" s="149"/>
      <c r="K2526" s="149"/>
      <c r="M2526" s="149"/>
      <c r="N2526" s="150"/>
      <c r="P2526" s="149"/>
    </row>
    <row r="2527" spans="7:16" x14ac:dyDescent="0.2">
      <c r="G2527" s="149"/>
      <c r="I2527" s="149"/>
      <c r="K2527" s="149"/>
      <c r="M2527" s="149"/>
      <c r="N2527" s="150"/>
      <c r="P2527" s="149"/>
    </row>
    <row r="2528" spans="7:16" x14ac:dyDescent="0.2">
      <c r="G2528" s="149"/>
      <c r="I2528" s="149"/>
      <c r="K2528" s="149"/>
      <c r="M2528" s="149"/>
      <c r="N2528" s="150"/>
      <c r="P2528" s="149"/>
    </row>
    <row r="2529" spans="7:16" x14ac:dyDescent="0.2">
      <c r="G2529" s="149"/>
      <c r="I2529" s="149"/>
      <c r="K2529" s="149"/>
      <c r="M2529" s="149"/>
      <c r="N2529" s="150"/>
      <c r="P2529" s="149"/>
    </row>
    <row r="2530" spans="7:16" x14ac:dyDescent="0.2">
      <c r="G2530" s="149"/>
      <c r="I2530" s="149"/>
      <c r="K2530" s="149"/>
      <c r="M2530" s="149"/>
      <c r="N2530" s="150"/>
      <c r="P2530" s="149"/>
    </row>
    <row r="2531" spans="7:16" x14ac:dyDescent="0.2">
      <c r="G2531" s="149"/>
      <c r="I2531" s="149"/>
      <c r="K2531" s="149"/>
      <c r="M2531" s="149"/>
      <c r="N2531" s="150"/>
      <c r="P2531" s="149"/>
    </row>
    <row r="2532" spans="7:16" x14ac:dyDescent="0.2">
      <c r="G2532" s="149"/>
      <c r="I2532" s="149"/>
      <c r="K2532" s="149"/>
      <c r="M2532" s="149"/>
      <c r="N2532" s="150"/>
      <c r="P2532" s="149"/>
    </row>
    <row r="2533" spans="7:16" x14ac:dyDescent="0.2">
      <c r="G2533" s="149"/>
      <c r="I2533" s="149"/>
      <c r="K2533" s="149"/>
      <c r="M2533" s="149"/>
      <c r="N2533" s="150"/>
      <c r="P2533" s="149"/>
    </row>
    <row r="2534" spans="7:16" x14ac:dyDescent="0.2">
      <c r="G2534" s="149"/>
      <c r="I2534" s="149"/>
      <c r="K2534" s="149"/>
      <c r="M2534" s="149"/>
      <c r="N2534" s="150"/>
      <c r="P2534" s="149"/>
    </row>
    <row r="2535" spans="7:16" x14ac:dyDescent="0.2">
      <c r="G2535" s="149"/>
      <c r="I2535" s="149"/>
      <c r="K2535" s="149"/>
      <c r="M2535" s="149"/>
      <c r="N2535" s="150"/>
      <c r="P2535" s="149"/>
    </row>
    <row r="2536" spans="7:16" x14ac:dyDescent="0.2">
      <c r="G2536" s="149"/>
      <c r="I2536" s="149"/>
      <c r="K2536" s="149"/>
      <c r="M2536" s="149"/>
      <c r="N2536" s="150"/>
      <c r="P2536" s="149"/>
    </row>
    <row r="2537" spans="7:16" x14ac:dyDescent="0.2">
      <c r="G2537" s="149"/>
      <c r="I2537" s="149"/>
      <c r="K2537" s="149"/>
      <c r="M2537" s="149"/>
      <c r="N2537" s="150"/>
      <c r="P2537" s="149"/>
    </row>
    <row r="2538" spans="7:16" x14ac:dyDescent="0.2">
      <c r="G2538" s="149"/>
      <c r="I2538" s="149"/>
      <c r="K2538" s="149"/>
      <c r="M2538" s="149"/>
      <c r="N2538" s="150"/>
      <c r="P2538" s="149"/>
    </row>
    <row r="2539" spans="7:16" x14ac:dyDescent="0.2">
      <c r="G2539" s="149"/>
      <c r="I2539" s="149"/>
      <c r="K2539" s="149"/>
      <c r="M2539" s="149"/>
      <c r="N2539" s="150"/>
      <c r="P2539" s="149"/>
    </row>
    <row r="2540" spans="7:16" x14ac:dyDescent="0.2">
      <c r="G2540" s="149"/>
      <c r="I2540" s="149"/>
      <c r="K2540" s="149"/>
      <c r="M2540" s="149"/>
      <c r="N2540" s="150"/>
      <c r="P2540" s="149"/>
    </row>
    <row r="2541" spans="7:16" x14ac:dyDescent="0.2">
      <c r="G2541" s="149"/>
      <c r="I2541" s="149"/>
      <c r="K2541" s="149"/>
      <c r="M2541" s="149"/>
      <c r="N2541" s="150"/>
      <c r="P2541" s="149"/>
    </row>
    <row r="2542" spans="7:16" x14ac:dyDescent="0.2">
      <c r="G2542" s="149"/>
      <c r="I2542" s="149"/>
      <c r="K2542" s="149"/>
      <c r="M2542" s="149"/>
      <c r="N2542" s="150"/>
      <c r="P2542" s="149"/>
    </row>
    <row r="2543" spans="7:16" x14ac:dyDescent="0.2">
      <c r="G2543" s="149"/>
      <c r="I2543" s="149"/>
      <c r="K2543" s="149"/>
      <c r="M2543" s="149"/>
      <c r="N2543" s="150"/>
      <c r="P2543" s="149"/>
    </row>
    <row r="2544" spans="7:16" x14ac:dyDescent="0.2">
      <c r="G2544" s="149"/>
      <c r="I2544" s="149"/>
      <c r="K2544" s="149"/>
      <c r="M2544" s="149"/>
      <c r="N2544" s="150"/>
      <c r="P2544" s="149"/>
    </row>
    <row r="2545" spans="7:16" x14ac:dyDescent="0.2">
      <c r="G2545" s="149"/>
      <c r="I2545" s="149"/>
      <c r="K2545" s="149"/>
      <c r="M2545" s="149"/>
      <c r="N2545" s="150"/>
      <c r="P2545" s="149"/>
    </row>
    <row r="2546" spans="7:16" x14ac:dyDescent="0.2">
      <c r="G2546" s="149"/>
      <c r="I2546" s="149"/>
      <c r="K2546" s="149"/>
      <c r="M2546" s="149"/>
      <c r="N2546" s="150"/>
      <c r="P2546" s="149"/>
    </row>
    <row r="2547" spans="7:16" x14ac:dyDescent="0.2">
      <c r="G2547" s="149"/>
      <c r="I2547" s="149"/>
      <c r="K2547" s="149"/>
      <c r="M2547" s="149"/>
      <c r="N2547" s="150"/>
      <c r="P2547" s="149"/>
    </row>
    <row r="2548" spans="7:16" x14ac:dyDescent="0.2">
      <c r="G2548" s="149"/>
      <c r="I2548" s="149"/>
      <c r="K2548" s="149"/>
      <c r="M2548" s="149"/>
      <c r="N2548" s="150"/>
      <c r="P2548" s="149"/>
    </row>
    <row r="2549" spans="7:16" x14ac:dyDescent="0.2">
      <c r="G2549" s="149"/>
      <c r="I2549" s="149"/>
      <c r="K2549" s="149"/>
      <c r="M2549" s="149"/>
      <c r="N2549" s="150"/>
      <c r="P2549" s="149"/>
    </row>
    <row r="2550" spans="7:16" x14ac:dyDescent="0.2">
      <c r="G2550" s="149"/>
      <c r="I2550" s="149"/>
      <c r="K2550" s="149"/>
      <c r="M2550" s="149"/>
      <c r="N2550" s="150"/>
      <c r="P2550" s="149"/>
    </row>
    <row r="2551" spans="7:16" x14ac:dyDescent="0.2">
      <c r="G2551" s="149"/>
      <c r="I2551" s="149"/>
      <c r="K2551" s="149"/>
      <c r="M2551" s="149"/>
      <c r="N2551" s="150"/>
      <c r="P2551" s="149"/>
    </row>
    <row r="2552" spans="7:16" x14ac:dyDescent="0.2">
      <c r="G2552" s="149"/>
      <c r="I2552" s="149"/>
      <c r="K2552" s="149"/>
      <c r="M2552" s="149"/>
      <c r="N2552" s="150"/>
      <c r="P2552" s="149"/>
    </row>
    <row r="2553" spans="7:16" x14ac:dyDescent="0.2">
      <c r="G2553" s="149"/>
      <c r="I2553" s="149"/>
      <c r="K2553" s="149"/>
      <c r="M2553" s="149"/>
      <c r="N2553" s="150"/>
      <c r="P2553" s="149"/>
    </row>
    <row r="2554" spans="7:16" x14ac:dyDescent="0.2">
      <c r="G2554" s="149"/>
      <c r="I2554" s="149"/>
      <c r="K2554" s="149"/>
      <c r="M2554" s="149"/>
      <c r="N2554" s="150"/>
      <c r="P2554" s="149"/>
    </row>
    <row r="2555" spans="7:16" x14ac:dyDescent="0.2">
      <c r="G2555" s="149"/>
      <c r="I2555" s="149"/>
      <c r="K2555" s="149"/>
      <c r="M2555" s="149"/>
      <c r="N2555" s="150"/>
      <c r="P2555" s="149"/>
    </row>
    <row r="2556" spans="7:16" x14ac:dyDescent="0.2">
      <c r="G2556" s="149"/>
      <c r="I2556" s="149"/>
      <c r="K2556" s="149"/>
      <c r="M2556" s="149"/>
      <c r="N2556" s="150"/>
      <c r="P2556" s="149"/>
    </row>
    <row r="2557" spans="7:16" x14ac:dyDescent="0.2">
      <c r="G2557" s="149"/>
      <c r="I2557" s="149"/>
      <c r="K2557" s="149"/>
      <c r="M2557" s="149"/>
      <c r="N2557" s="150"/>
      <c r="P2557" s="149"/>
    </row>
    <row r="2558" spans="7:16" x14ac:dyDescent="0.2">
      <c r="G2558" s="149"/>
      <c r="I2558" s="149"/>
      <c r="K2558" s="149"/>
      <c r="M2558" s="149"/>
      <c r="N2558" s="150"/>
      <c r="P2558" s="149"/>
    </row>
    <row r="2559" spans="7:16" x14ac:dyDescent="0.2">
      <c r="G2559" s="149"/>
      <c r="I2559" s="149"/>
      <c r="K2559" s="149"/>
      <c r="M2559" s="149"/>
      <c r="N2559" s="150"/>
      <c r="P2559" s="149"/>
    </row>
    <row r="2560" spans="7:16" x14ac:dyDescent="0.2">
      <c r="G2560" s="149"/>
      <c r="I2560" s="149"/>
      <c r="K2560" s="149"/>
      <c r="M2560" s="149"/>
      <c r="N2560" s="150"/>
      <c r="P2560" s="149"/>
    </row>
    <row r="2561" spans="7:16" x14ac:dyDescent="0.2">
      <c r="G2561" s="149"/>
      <c r="I2561" s="149"/>
      <c r="K2561" s="149"/>
      <c r="M2561" s="149"/>
      <c r="N2561" s="150"/>
      <c r="P2561" s="149"/>
    </row>
    <row r="2562" spans="7:16" x14ac:dyDescent="0.2">
      <c r="G2562" s="149"/>
      <c r="I2562" s="149"/>
      <c r="K2562" s="149"/>
      <c r="M2562" s="149"/>
      <c r="N2562" s="150"/>
      <c r="P2562" s="149"/>
    </row>
    <row r="2563" spans="7:16" x14ac:dyDescent="0.2">
      <c r="G2563" s="149"/>
      <c r="I2563" s="149"/>
      <c r="K2563" s="149"/>
      <c r="M2563" s="149"/>
      <c r="N2563" s="150"/>
      <c r="P2563" s="149"/>
    </row>
    <row r="2564" spans="7:16" x14ac:dyDescent="0.2">
      <c r="G2564" s="149"/>
      <c r="I2564" s="149"/>
      <c r="K2564" s="149"/>
      <c r="M2564" s="149"/>
      <c r="N2564" s="150"/>
      <c r="P2564" s="149"/>
    </row>
    <row r="2565" spans="7:16" x14ac:dyDescent="0.2">
      <c r="G2565" s="149"/>
      <c r="I2565" s="149"/>
      <c r="K2565" s="149"/>
      <c r="M2565" s="149"/>
      <c r="N2565" s="150"/>
      <c r="P2565" s="149"/>
    </row>
    <row r="2566" spans="7:16" x14ac:dyDescent="0.2">
      <c r="G2566" s="149"/>
      <c r="I2566" s="149"/>
      <c r="K2566" s="149"/>
      <c r="M2566" s="149"/>
      <c r="N2566" s="150"/>
      <c r="P2566" s="149"/>
    </row>
    <row r="2567" spans="7:16" x14ac:dyDescent="0.2">
      <c r="G2567" s="149"/>
      <c r="I2567" s="149"/>
      <c r="K2567" s="149"/>
      <c r="M2567" s="149"/>
      <c r="N2567" s="150"/>
      <c r="P2567" s="149"/>
    </row>
    <row r="2568" spans="7:16" x14ac:dyDescent="0.2">
      <c r="G2568" s="149"/>
      <c r="I2568" s="149"/>
      <c r="K2568" s="149"/>
      <c r="M2568" s="149"/>
      <c r="N2568" s="150"/>
      <c r="P2568" s="149"/>
    </row>
    <row r="2569" spans="7:16" x14ac:dyDescent="0.2">
      <c r="G2569" s="149"/>
      <c r="I2569" s="149"/>
      <c r="K2569" s="149"/>
      <c r="M2569" s="149"/>
      <c r="N2569" s="150"/>
      <c r="P2569" s="149"/>
    </row>
    <row r="2570" spans="7:16" x14ac:dyDescent="0.2">
      <c r="G2570" s="149"/>
      <c r="I2570" s="149"/>
      <c r="K2570" s="149"/>
      <c r="M2570" s="149"/>
      <c r="N2570" s="150"/>
      <c r="P2570" s="149"/>
    </row>
    <row r="2571" spans="7:16" x14ac:dyDescent="0.2">
      <c r="G2571" s="149"/>
      <c r="I2571" s="149"/>
      <c r="K2571" s="149"/>
      <c r="M2571" s="149"/>
      <c r="N2571" s="150"/>
      <c r="P2571" s="149"/>
    </row>
    <row r="2572" spans="7:16" x14ac:dyDescent="0.2">
      <c r="G2572" s="149"/>
      <c r="I2572" s="149"/>
      <c r="K2572" s="149"/>
      <c r="M2572" s="149"/>
      <c r="N2572" s="150"/>
      <c r="P2572" s="149"/>
    </row>
    <row r="2573" spans="7:16" x14ac:dyDescent="0.2">
      <c r="G2573" s="149"/>
      <c r="I2573" s="149"/>
      <c r="K2573" s="149"/>
      <c r="M2573" s="149"/>
      <c r="N2573" s="150"/>
      <c r="P2573" s="149"/>
    </row>
    <row r="2574" spans="7:16" x14ac:dyDescent="0.2">
      <c r="G2574" s="149"/>
      <c r="I2574" s="149"/>
      <c r="K2574" s="149"/>
      <c r="M2574" s="149"/>
      <c r="N2574" s="150"/>
      <c r="P2574" s="149"/>
    </row>
    <row r="2575" spans="7:16" x14ac:dyDescent="0.2">
      <c r="G2575" s="149"/>
      <c r="I2575" s="149"/>
      <c r="K2575" s="149"/>
      <c r="M2575" s="149"/>
      <c r="N2575" s="150"/>
      <c r="P2575" s="149"/>
    </row>
    <row r="2576" spans="7:16" x14ac:dyDescent="0.2">
      <c r="G2576" s="149"/>
      <c r="I2576" s="149"/>
      <c r="K2576" s="149"/>
      <c r="M2576" s="149"/>
      <c r="N2576" s="150"/>
      <c r="P2576" s="149"/>
    </row>
    <row r="2577" spans="7:16" x14ac:dyDescent="0.2">
      <c r="G2577" s="149"/>
      <c r="I2577" s="149"/>
      <c r="K2577" s="149"/>
      <c r="M2577" s="149"/>
      <c r="N2577" s="150"/>
      <c r="P2577" s="149"/>
    </row>
    <row r="2578" spans="7:16" x14ac:dyDescent="0.2">
      <c r="G2578" s="149"/>
      <c r="I2578" s="149"/>
      <c r="K2578" s="149"/>
      <c r="M2578" s="149"/>
      <c r="N2578" s="150"/>
      <c r="P2578" s="149"/>
    </row>
    <row r="2579" spans="7:16" x14ac:dyDescent="0.2">
      <c r="G2579" s="149"/>
      <c r="I2579" s="149"/>
      <c r="K2579" s="149"/>
      <c r="M2579" s="149"/>
      <c r="N2579" s="150"/>
      <c r="P2579" s="149"/>
    </row>
    <row r="2580" spans="7:16" x14ac:dyDescent="0.2">
      <c r="G2580" s="149"/>
      <c r="I2580" s="149"/>
      <c r="K2580" s="149"/>
      <c r="M2580" s="149"/>
      <c r="N2580" s="150"/>
      <c r="P2580" s="149"/>
    </row>
    <row r="2581" spans="7:16" x14ac:dyDescent="0.2">
      <c r="G2581" s="149"/>
      <c r="I2581" s="149"/>
      <c r="K2581" s="149"/>
      <c r="M2581" s="149"/>
      <c r="N2581" s="150"/>
      <c r="P2581" s="149"/>
    </row>
    <row r="2582" spans="7:16" x14ac:dyDescent="0.2">
      <c r="G2582" s="149"/>
      <c r="I2582" s="149"/>
      <c r="K2582" s="149"/>
      <c r="M2582" s="149"/>
      <c r="N2582" s="150"/>
      <c r="P2582" s="149"/>
    </row>
    <row r="2583" spans="7:16" x14ac:dyDescent="0.2">
      <c r="G2583" s="149"/>
      <c r="I2583" s="149"/>
      <c r="K2583" s="149"/>
      <c r="M2583" s="149"/>
      <c r="N2583" s="150"/>
      <c r="P2583" s="149"/>
    </row>
    <row r="2584" spans="7:16" x14ac:dyDescent="0.2">
      <c r="G2584" s="149"/>
      <c r="I2584" s="149"/>
      <c r="K2584" s="149"/>
      <c r="M2584" s="149"/>
      <c r="N2584" s="150"/>
      <c r="P2584" s="149"/>
    </row>
    <row r="2585" spans="7:16" x14ac:dyDescent="0.2">
      <c r="G2585" s="149"/>
      <c r="I2585" s="149"/>
      <c r="K2585" s="149"/>
      <c r="M2585" s="149"/>
      <c r="N2585" s="150"/>
      <c r="P2585" s="149"/>
    </row>
    <row r="2586" spans="7:16" x14ac:dyDescent="0.2">
      <c r="G2586" s="149"/>
      <c r="I2586" s="149"/>
      <c r="K2586" s="149"/>
      <c r="M2586" s="149"/>
      <c r="N2586" s="150"/>
      <c r="P2586" s="149"/>
    </row>
    <row r="2587" spans="7:16" x14ac:dyDescent="0.2">
      <c r="G2587" s="149"/>
      <c r="I2587" s="149"/>
      <c r="K2587" s="149"/>
      <c r="M2587" s="149"/>
      <c r="N2587" s="150"/>
      <c r="P2587" s="149"/>
    </row>
    <row r="2588" spans="7:16" x14ac:dyDescent="0.2">
      <c r="G2588" s="149"/>
      <c r="I2588" s="149"/>
      <c r="K2588" s="149"/>
      <c r="M2588" s="149"/>
      <c r="N2588" s="150"/>
      <c r="P2588" s="149"/>
    </row>
    <row r="2589" spans="7:16" x14ac:dyDescent="0.2">
      <c r="G2589" s="149"/>
      <c r="I2589" s="149"/>
      <c r="K2589" s="149"/>
      <c r="M2589" s="149"/>
      <c r="N2589" s="150"/>
      <c r="P2589" s="149"/>
    </row>
    <row r="2590" spans="7:16" x14ac:dyDescent="0.2">
      <c r="G2590" s="149"/>
      <c r="I2590" s="149"/>
      <c r="K2590" s="149"/>
      <c r="M2590" s="149"/>
      <c r="N2590" s="150"/>
      <c r="P2590" s="149"/>
    </row>
    <row r="2591" spans="7:16" x14ac:dyDescent="0.2">
      <c r="G2591" s="149"/>
      <c r="I2591" s="149"/>
      <c r="K2591" s="149"/>
      <c r="M2591" s="149"/>
      <c r="N2591" s="150"/>
      <c r="P2591" s="149"/>
    </row>
    <row r="2592" spans="7:16" x14ac:dyDescent="0.2">
      <c r="G2592" s="149"/>
      <c r="I2592" s="149"/>
      <c r="K2592" s="149"/>
      <c r="M2592" s="149"/>
      <c r="N2592" s="150"/>
      <c r="P2592" s="149"/>
    </row>
    <row r="2593" spans="7:16" x14ac:dyDescent="0.2">
      <c r="G2593" s="149"/>
      <c r="I2593" s="149"/>
      <c r="K2593" s="149"/>
      <c r="M2593" s="149"/>
      <c r="N2593" s="150"/>
      <c r="P2593" s="149"/>
    </row>
    <row r="2594" spans="7:16" x14ac:dyDescent="0.2">
      <c r="G2594" s="149"/>
      <c r="I2594" s="149"/>
      <c r="K2594" s="149"/>
      <c r="M2594" s="149"/>
      <c r="N2594" s="150"/>
      <c r="P2594" s="149"/>
    </row>
    <row r="2595" spans="7:16" x14ac:dyDescent="0.2">
      <c r="G2595" s="149"/>
      <c r="I2595" s="149"/>
      <c r="K2595" s="149"/>
      <c r="M2595" s="149"/>
      <c r="N2595" s="150"/>
      <c r="P2595" s="149"/>
    </row>
    <row r="2596" spans="7:16" x14ac:dyDescent="0.2">
      <c r="G2596" s="149"/>
      <c r="I2596" s="149"/>
      <c r="K2596" s="149"/>
      <c r="M2596" s="149"/>
      <c r="N2596" s="150"/>
      <c r="P2596" s="149"/>
    </row>
    <row r="2597" spans="7:16" x14ac:dyDescent="0.2">
      <c r="G2597" s="149"/>
      <c r="I2597" s="149"/>
      <c r="K2597" s="149"/>
      <c r="M2597" s="149"/>
      <c r="N2597" s="150"/>
      <c r="P2597" s="149"/>
    </row>
    <row r="2598" spans="7:16" x14ac:dyDescent="0.2">
      <c r="G2598" s="149"/>
      <c r="I2598" s="149"/>
      <c r="K2598" s="149"/>
      <c r="M2598" s="149"/>
      <c r="N2598" s="150"/>
      <c r="P2598" s="149"/>
    </row>
    <row r="2599" spans="7:16" x14ac:dyDescent="0.2">
      <c r="G2599" s="149"/>
      <c r="I2599" s="149"/>
      <c r="K2599" s="149"/>
      <c r="M2599" s="149"/>
      <c r="N2599" s="150"/>
      <c r="P2599" s="149"/>
    </row>
    <row r="2600" spans="7:16" x14ac:dyDescent="0.2">
      <c r="G2600" s="149"/>
      <c r="I2600" s="149"/>
      <c r="K2600" s="149"/>
      <c r="M2600" s="149"/>
      <c r="N2600" s="150"/>
      <c r="P2600" s="149"/>
    </row>
    <row r="2601" spans="7:16" x14ac:dyDescent="0.2">
      <c r="G2601" s="149"/>
      <c r="I2601" s="149"/>
      <c r="K2601" s="149"/>
      <c r="M2601" s="149"/>
      <c r="N2601" s="150"/>
      <c r="P2601" s="149"/>
    </row>
    <row r="2602" spans="7:16" x14ac:dyDescent="0.2">
      <c r="G2602" s="149"/>
      <c r="I2602" s="149"/>
      <c r="K2602" s="149"/>
      <c r="M2602" s="149"/>
      <c r="N2602" s="150"/>
      <c r="P2602" s="149"/>
    </row>
    <row r="2603" spans="7:16" x14ac:dyDescent="0.2">
      <c r="G2603" s="149"/>
      <c r="I2603" s="149"/>
      <c r="K2603" s="149"/>
      <c r="M2603" s="149"/>
      <c r="N2603" s="150"/>
      <c r="P2603" s="149"/>
    </row>
    <row r="2604" spans="7:16" x14ac:dyDescent="0.2">
      <c r="G2604" s="149"/>
      <c r="I2604" s="149"/>
      <c r="K2604" s="149"/>
      <c r="M2604" s="149"/>
      <c r="N2604" s="150"/>
      <c r="P2604" s="149"/>
    </row>
    <row r="2605" spans="7:16" x14ac:dyDescent="0.2">
      <c r="G2605" s="149"/>
      <c r="I2605" s="149"/>
      <c r="K2605" s="149"/>
      <c r="M2605" s="149"/>
      <c r="N2605" s="150"/>
      <c r="P2605" s="149"/>
    </row>
    <row r="2606" spans="7:16" x14ac:dyDescent="0.2">
      <c r="G2606" s="149"/>
      <c r="I2606" s="149"/>
      <c r="K2606" s="149"/>
      <c r="M2606" s="149"/>
      <c r="N2606" s="150"/>
      <c r="P2606" s="149"/>
    </row>
    <row r="2607" spans="7:16" x14ac:dyDescent="0.2">
      <c r="G2607" s="149"/>
      <c r="I2607" s="149"/>
      <c r="K2607" s="149"/>
      <c r="M2607" s="149"/>
      <c r="N2607" s="150"/>
      <c r="P2607" s="149"/>
    </row>
    <row r="2608" spans="7:16" x14ac:dyDescent="0.2">
      <c r="G2608" s="149"/>
      <c r="I2608" s="149"/>
      <c r="K2608" s="149"/>
      <c r="M2608" s="149"/>
      <c r="N2608" s="150"/>
      <c r="P2608" s="149"/>
    </row>
    <row r="2609" spans="7:16" x14ac:dyDescent="0.2">
      <c r="G2609" s="149"/>
      <c r="I2609" s="149"/>
      <c r="K2609" s="149"/>
      <c r="M2609" s="149"/>
      <c r="N2609" s="150"/>
      <c r="P2609" s="149"/>
    </row>
    <row r="2610" spans="7:16" x14ac:dyDescent="0.2">
      <c r="G2610" s="149"/>
      <c r="I2610" s="149"/>
      <c r="K2610" s="149"/>
      <c r="M2610" s="149"/>
      <c r="N2610" s="150"/>
      <c r="P2610" s="149"/>
    </row>
    <row r="2611" spans="7:16" x14ac:dyDescent="0.2">
      <c r="G2611" s="149"/>
      <c r="I2611" s="149"/>
      <c r="K2611" s="149"/>
      <c r="M2611" s="149"/>
      <c r="N2611" s="150"/>
      <c r="P2611" s="149"/>
    </row>
    <row r="2612" spans="7:16" x14ac:dyDescent="0.2">
      <c r="G2612" s="149"/>
      <c r="I2612" s="149"/>
      <c r="K2612" s="149"/>
      <c r="M2612" s="149"/>
      <c r="N2612" s="150"/>
      <c r="P2612" s="149"/>
    </row>
    <row r="2613" spans="7:16" x14ac:dyDescent="0.2">
      <c r="G2613" s="149"/>
      <c r="I2613" s="149"/>
      <c r="K2613" s="149"/>
      <c r="M2613" s="149"/>
      <c r="N2613" s="150"/>
      <c r="P2613" s="149"/>
    </row>
    <row r="2614" spans="7:16" x14ac:dyDescent="0.2">
      <c r="G2614" s="149"/>
      <c r="I2614" s="149"/>
      <c r="K2614" s="149"/>
      <c r="M2614" s="149"/>
      <c r="N2614" s="150"/>
      <c r="P2614" s="149"/>
    </row>
    <row r="2615" spans="7:16" x14ac:dyDescent="0.2">
      <c r="G2615" s="149"/>
      <c r="I2615" s="149"/>
      <c r="K2615" s="149"/>
      <c r="M2615" s="149"/>
      <c r="N2615" s="150"/>
      <c r="P2615" s="149"/>
    </row>
    <row r="2616" spans="7:16" x14ac:dyDescent="0.2">
      <c r="G2616" s="149"/>
      <c r="I2616" s="149"/>
      <c r="K2616" s="149"/>
      <c r="M2616" s="149"/>
      <c r="N2616" s="150"/>
      <c r="P2616" s="149"/>
    </row>
    <row r="2617" spans="7:16" x14ac:dyDescent="0.2">
      <c r="G2617" s="149"/>
      <c r="I2617" s="149"/>
      <c r="K2617" s="149"/>
      <c r="M2617" s="149"/>
      <c r="N2617" s="150"/>
      <c r="P2617" s="149"/>
    </row>
    <row r="2618" spans="7:16" x14ac:dyDescent="0.2">
      <c r="G2618" s="149"/>
      <c r="I2618" s="149"/>
      <c r="K2618" s="149"/>
      <c r="M2618" s="149"/>
      <c r="N2618" s="150"/>
      <c r="P2618" s="149"/>
    </row>
    <row r="2619" spans="7:16" x14ac:dyDescent="0.2">
      <c r="G2619" s="149"/>
      <c r="I2619" s="149"/>
      <c r="K2619" s="149"/>
      <c r="M2619" s="149"/>
      <c r="N2619" s="150"/>
      <c r="P2619" s="149"/>
    </row>
    <row r="2620" spans="7:16" x14ac:dyDescent="0.2">
      <c r="G2620" s="149"/>
      <c r="I2620" s="149"/>
      <c r="K2620" s="149"/>
      <c r="M2620" s="149"/>
      <c r="N2620" s="150"/>
      <c r="P2620" s="149"/>
    </row>
    <row r="2621" spans="7:16" x14ac:dyDescent="0.2">
      <c r="G2621" s="149"/>
      <c r="I2621" s="149"/>
      <c r="K2621" s="149"/>
      <c r="M2621" s="149"/>
      <c r="N2621" s="150"/>
      <c r="P2621" s="149"/>
    </row>
    <row r="2622" spans="7:16" x14ac:dyDescent="0.2">
      <c r="G2622" s="149"/>
      <c r="I2622" s="149"/>
      <c r="K2622" s="149"/>
      <c r="M2622" s="149"/>
      <c r="N2622" s="150"/>
      <c r="P2622" s="149"/>
    </row>
    <row r="2623" spans="7:16" x14ac:dyDescent="0.2">
      <c r="G2623" s="149"/>
      <c r="I2623" s="149"/>
      <c r="K2623" s="149"/>
      <c r="M2623" s="149"/>
      <c r="N2623" s="150"/>
      <c r="P2623" s="149"/>
    </row>
    <row r="2624" spans="7:16" x14ac:dyDescent="0.2">
      <c r="G2624" s="149"/>
      <c r="I2624" s="149"/>
      <c r="K2624" s="149"/>
      <c r="M2624" s="149"/>
      <c r="N2624" s="150"/>
      <c r="P2624" s="149"/>
    </row>
    <row r="2625" spans="7:16" x14ac:dyDescent="0.2">
      <c r="G2625" s="149"/>
      <c r="I2625" s="149"/>
      <c r="K2625" s="149"/>
      <c r="M2625" s="149"/>
      <c r="N2625" s="150"/>
      <c r="P2625" s="149"/>
    </row>
    <row r="2626" spans="7:16" x14ac:dyDescent="0.2">
      <c r="G2626" s="149"/>
      <c r="I2626" s="149"/>
      <c r="K2626" s="149"/>
      <c r="M2626" s="149"/>
      <c r="N2626" s="150"/>
      <c r="P2626" s="149"/>
    </row>
    <row r="2627" spans="7:16" x14ac:dyDescent="0.2">
      <c r="G2627" s="149"/>
      <c r="I2627" s="149"/>
      <c r="K2627" s="149"/>
      <c r="M2627" s="149"/>
      <c r="N2627" s="150"/>
      <c r="P2627" s="149"/>
    </row>
    <row r="2628" spans="7:16" x14ac:dyDescent="0.2">
      <c r="G2628" s="149"/>
      <c r="I2628" s="149"/>
      <c r="K2628" s="149"/>
      <c r="M2628" s="149"/>
      <c r="N2628" s="150"/>
      <c r="P2628" s="149"/>
    </row>
    <row r="2629" spans="7:16" x14ac:dyDescent="0.2">
      <c r="G2629" s="149"/>
      <c r="I2629" s="149"/>
      <c r="K2629" s="149"/>
      <c r="M2629" s="149"/>
      <c r="N2629" s="150"/>
      <c r="P2629" s="149"/>
    </row>
    <row r="2630" spans="7:16" x14ac:dyDescent="0.2">
      <c r="G2630" s="149"/>
      <c r="I2630" s="149"/>
      <c r="K2630" s="149"/>
      <c r="M2630" s="149"/>
      <c r="N2630" s="150"/>
      <c r="P2630" s="149"/>
    </row>
    <row r="2631" spans="7:16" x14ac:dyDescent="0.2">
      <c r="G2631" s="149"/>
      <c r="I2631" s="149"/>
      <c r="K2631" s="149"/>
      <c r="M2631" s="149"/>
      <c r="N2631" s="150"/>
      <c r="P2631" s="149"/>
    </row>
    <row r="2632" spans="7:16" x14ac:dyDescent="0.2">
      <c r="G2632" s="149"/>
      <c r="I2632" s="149"/>
      <c r="K2632" s="149"/>
      <c r="M2632" s="149"/>
      <c r="N2632" s="150"/>
      <c r="P2632" s="149"/>
    </row>
    <row r="2633" spans="7:16" x14ac:dyDescent="0.2">
      <c r="G2633" s="149"/>
      <c r="I2633" s="149"/>
      <c r="K2633" s="149"/>
      <c r="M2633" s="149"/>
      <c r="N2633" s="150"/>
      <c r="P2633" s="149"/>
    </row>
    <row r="2634" spans="7:16" x14ac:dyDescent="0.2">
      <c r="G2634" s="149"/>
      <c r="I2634" s="149"/>
      <c r="K2634" s="149"/>
      <c r="M2634" s="149"/>
      <c r="N2634" s="150"/>
      <c r="P2634" s="149"/>
    </row>
    <row r="2635" spans="7:16" x14ac:dyDescent="0.2">
      <c r="G2635" s="149"/>
      <c r="I2635" s="149"/>
      <c r="K2635" s="149"/>
      <c r="M2635" s="149"/>
      <c r="N2635" s="150"/>
      <c r="P2635" s="149"/>
    </row>
    <row r="2636" spans="7:16" x14ac:dyDescent="0.2">
      <c r="G2636" s="149"/>
      <c r="I2636" s="149"/>
      <c r="K2636" s="149"/>
      <c r="M2636" s="149"/>
      <c r="N2636" s="150"/>
      <c r="P2636" s="149"/>
    </row>
    <row r="2637" spans="7:16" x14ac:dyDescent="0.2">
      <c r="G2637" s="149"/>
      <c r="I2637" s="149"/>
      <c r="K2637" s="149"/>
      <c r="M2637" s="149"/>
      <c r="N2637" s="150"/>
      <c r="P2637" s="149"/>
    </row>
    <row r="2638" spans="7:16" x14ac:dyDescent="0.2">
      <c r="G2638" s="149"/>
      <c r="I2638" s="149"/>
      <c r="K2638" s="149"/>
      <c r="M2638" s="149"/>
      <c r="N2638" s="150"/>
      <c r="P2638" s="149"/>
    </row>
    <row r="2639" spans="7:16" x14ac:dyDescent="0.2">
      <c r="G2639" s="149"/>
      <c r="I2639" s="149"/>
      <c r="K2639" s="149"/>
      <c r="M2639" s="149"/>
      <c r="N2639" s="150"/>
      <c r="P2639" s="149"/>
    </row>
    <row r="2640" spans="7:16" x14ac:dyDescent="0.2">
      <c r="G2640" s="149"/>
      <c r="I2640" s="149"/>
      <c r="K2640" s="149"/>
      <c r="M2640" s="149"/>
      <c r="N2640" s="150"/>
      <c r="P2640" s="149"/>
    </row>
    <row r="2641" spans="7:16" x14ac:dyDescent="0.2">
      <c r="G2641" s="149"/>
      <c r="I2641" s="149"/>
      <c r="K2641" s="149"/>
      <c r="M2641" s="149"/>
      <c r="N2641" s="150"/>
      <c r="P2641" s="149"/>
    </row>
    <row r="2642" spans="7:16" x14ac:dyDescent="0.2">
      <c r="G2642" s="149"/>
      <c r="I2642" s="149"/>
      <c r="K2642" s="149"/>
      <c r="M2642" s="149"/>
      <c r="N2642" s="150"/>
      <c r="P2642" s="149"/>
    </row>
    <row r="2643" spans="7:16" x14ac:dyDescent="0.2">
      <c r="G2643" s="149"/>
      <c r="I2643" s="149"/>
      <c r="K2643" s="149"/>
      <c r="M2643" s="149"/>
      <c r="N2643" s="150"/>
      <c r="P2643" s="149"/>
    </row>
    <row r="2644" spans="7:16" x14ac:dyDescent="0.2">
      <c r="G2644" s="149"/>
      <c r="I2644" s="149"/>
      <c r="K2644" s="149"/>
      <c r="M2644" s="149"/>
      <c r="N2644" s="150"/>
      <c r="P2644" s="149"/>
    </row>
    <row r="2645" spans="7:16" x14ac:dyDescent="0.2">
      <c r="G2645" s="149"/>
      <c r="I2645" s="149"/>
      <c r="K2645" s="149"/>
      <c r="M2645" s="149"/>
      <c r="N2645" s="150"/>
      <c r="P2645" s="149"/>
    </row>
    <row r="2646" spans="7:16" x14ac:dyDescent="0.2">
      <c r="G2646" s="149"/>
      <c r="I2646" s="149"/>
      <c r="K2646" s="149"/>
      <c r="M2646" s="149"/>
      <c r="N2646" s="150"/>
      <c r="P2646" s="149"/>
    </row>
    <row r="2647" spans="7:16" x14ac:dyDescent="0.2">
      <c r="G2647" s="149"/>
      <c r="I2647" s="149"/>
      <c r="K2647" s="149"/>
      <c r="M2647" s="149"/>
      <c r="N2647" s="150"/>
      <c r="P2647" s="149"/>
    </row>
    <row r="2648" spans="7:16" x14ac:dyDescent="0.2">
      <c r="G2648" s="149"/>
      <c r="I2648" s="149"/>
      <c r="K2648" s="149"/>
      <c r="M2648" s="149"/>
      <c r="N2648" s="150"/>
      <c r="P2648" s="149"/>
    </row>
    <row r="2649" spans="7:16" x14ac:dyDescent="0.2">
      <c r="G2649" s="149"/>
      <c r="I2649" s="149"/>
      <c r="K2649" s="149"/>
      <c r="M2649" s="149"/>
      <c r="N2649" s="150"/>
      <c r="P2649" s="149"/>
    </row>
    <row r="2650" spans="7:16" x14ac:dyDescent="0.2">
      <c r="G2650" s="149"/>
      <c r="I2650" s="149"/>
      <c r="K2650" s="149"/>
      <c r="M2650" s="149"/>
      <c r="N2650" s="150"/>
      <c r="P2650" s="149"/>
    </row>
    <row r="2651" spans="7:16" x14ac:dyDescent="0.2">
      <c r="G2651" s="149"/>
      <c r="I2651" s="149"/>
      <c r="K2651" s="149"/>
      <c r="M2651" s="149"/>
      <c r="N2651" s="150"/>
      <c r="P2651" s="149"/>
    </row>
    <row r="2652" spans="7:16" x14ac:dyDescent="0.2">
      <c r="G2652" s="149"/>
      <c r="I2652" s="149"/>
      <c r="K2652" s="149"/>
      <c r="M2652" s="149"/>
      <c r="N2652" s="150"/>
      <c r="P2652" s="149"/>
    </row>
    <row r="2653" spans="7:16" x14ac:dyDescent="0.2">
      <c r="G2653" s="149"/>
      <c r="I2653" s="149"/>
      <c r="K2653" s="149"/>
      <c r="M2653" s="149"/>
      <c r="N2653" s="150"/>
      <c r="P2653" s="149"/>
    </row>
    <row r="2654" spans="7:16" x14ac:dyDescent="0.2">
      <c r="G2654" s="149"/>
      <c r="I2654" s="149"/>
      <c r="K2654" s="149"/>
      <c r="M2654" s="149"/>
      <c r="N2654" s="150"/>
      <c r="P2654" s="149"/>
    </row>
    <row r="2655" spans="7:16" x14ac:dyDescent="0.2">
      <c r="G2655" s="149"/>
      <c r="I2655" s="149"/>
      <c r="K2655" s="149"/>
      <c r="M2655" s="149"/>
      <c r="N2655" s="150"/>
      <c r="P2655" s="149"/>
    </row>
    <row r="2656" spans="7:16" x14ac:dyDescent="0.2">
      <c r="G2656" s="149"/>
      <c r="I2656" s="149"/>
      <c r="K2656" s="149"/>
      <c r="M2656" s="149"/>
      <c r="N2656" s="150"/>
      <c r="P2656" s="149"/>
    </row>
    <row r="2657" spans="7:16" x14ac:dyDescent="0.2">
      <c r="G2657" s="149"/>
      <c r="I2657" s="149"/>
      <c r="K2657" s="149"/>
      <c r="M2657" s="149"/>
      <c r="N2657" s="150"/>
      <c r="P2657" s="149"/>
    </row>
    <row r="2658" spans="7:16" x14ac:dyDescent="0.2">
      <c r="G2658" s="149"/>
      <c r="I2658" s="149"/>
      <c r="K2658" s="149"/>
      <c r="M2658" s="149"/>
      <c r="N2658" s="150"/>
      <c r="P2658" s="149"/>
    </row>
    <row r="2659" spans="7:16" x14ac:dyDescent="0.2">
      <c r="G2659" s="149"/>
      <c r="I2659" s="149"/>
      <c r="K2659" s="149"/>
      <c r="M2659" s="149"/>
      <c r="N2659" s="150"/>
      <c r="P2659" s="149"/>
    </row>
    <row r="2660" spans="7:16" x14ac:dyDescent="0.2">
      <c r="G2660" s="149"/>
      <c r="I2660" s="149"/>
      <c r="K2660" s="149"/>
      <c r="M2660" s="149"/>
      <c r="N2660" s="150"/>
      <c r="P2660" s="149"/>
    </row>
    <row r="2661" spans="7:16" x14ac:dyDescent="0.2">
      <c r="G2661" s="149"/>
      <c r="I2661" s="149"/>
      <c r="K2661" s="149"/>
      <c r="M2661" s="149"/>
      <c r="N2661" s="150"/>
      <c r="P2661" s="149"/>
    </row>
    <row r="2662" spans="7:16" x14ac:dyDescent="0.2">
      <c r="G2662" s="149"/>
      <c r="I2662" s="149"/>
      <c r="K2662" s="149"/>
      <c r="M2662" s="149"/>
      <c r="N2662" s="150"/>
      <c r="P2662" s="149"/>
    </row>
    <row r="2663" spans="7:16" x14ac:dyDescent="0.2">
      <c r="G2663" s="149"/>
      <c r="I2663" s="149"/>
      <c r="K2663" s="149"/>
      <c r="M2663" s="149"/>
      <c r="N2663" s="150"/>
      <c r="P2663" s="149"/>
    </row>
    <row r="2664" spans="7:16" x14ac:dyDescent="0.2">
      <c r="G2664" s="149"/>
      <c r="I2664" s="149"/>
      <c r="K2664" s="149"/>
      <c r="M2664" s="149"/>
      <c r="N2664" s="150"/>
      <c r="P2664" s="149"/>
    </row>
    <row r="2665" spans="7:16" x14ac:dyDescent="0.2">
      <c r="G2665" s="149"/>
      <c r="I2665" s="149"/>
      <c r="K2665" s="149"/>
      <c r="M2665" s="149"/>
      <c r="N2665" s="150"/>
      <c r="P2665" s="149"/>
    </row>
    <row r="2666" spans="7:16" x14ac:dyDescent="0.2">
      <c r="G2666" s="149"/>
      <c r="I2666" s="149"/>
      <c r="K2666" s="149"/>
      <c r="M2666" s="149"/>
      <c r="N2666" s="150"/>
      <c r="P2666" s="149"/>
    </row>
    <row r="2667" spans="7:16" x14ac:dyDescent="0.2">
      <c r="G2667" s="149"/>
      <c r="I2667" s="149"/>
      <c r="K2667" s="149"/>
      <c r="M2667" s="149"/>
      <c r="N2667" s="150"/>
      <c r="P2667" s="149"/>
    </row>
    <row r="2668" spans="7:16" x14ac:dyDescent="0.2">
      <c r="G2668" s="149"/>
      <c r="I2668" s="149"/>
      <c r="K2668" s="149"/>
      <c r="M2668" s="149"/>
      <c r="N2668" s="150"/>
      <c r="P2668" s="149"/>
    </row>
    <row r="2669" spans="7:16" x14ac:dyDescent="0.2">
      <c r="G2669" s="149"/>
      <c r="I2669" s="149"/>
      <c r="K2669" s="149"/>
      <c r="M2669" s="149"/>
      <c r="N2669" s="150"/>
      <c r="P2669" s="149"/>
    </row>
    <row r="2670" spans="7:16" x14ac:dyDescent="0.2">
      <c r="G2670" s="149"/>
      <c r="I2670" s="149"/>
      <c r="K2670" s="149"/>
      <c r="M2670" s="149"/>
      <c r="N2670" s="150"/>
      <c r="P2670" s="149"/>
    </row>
    <row r="2671" spans="7:16" x14ac:dyDescent="0.2">
      <c r="G2671" s="149"/>
      <c r="I2671" s="149"/>
      <c r="K2671" s="149"/>
      <c r="M2671" s="149"/>
      <c r="N2671" s="150"/>
      <c r="P2671" s="149"/>
    </row>
    <row r="2672" spans="7:16" x14ac:dyDescent="0.2">
      <c r="G2672" s="149"/>
      <c r="I2672" s="149"/>
      <c r="K2672" s="149"/>
      <c r="M2672" s="149"/>
      <c r="N2672" s="150"/>
      <c r="P2672" s="149"/>
    </row>
    <row r="2673" spans="7:16" x14ac:dyDescent="0.2">
      <c r="G2673" s="149"/>
      <c r="I2673" s="149"/>
      <c r="K2673" s="149"/>
      <c r="M2673" s="149"/>
      <c r="N2673" s="150"/>
      <c r="P2673" s="149"/>
    </row>
    <row r="2674" spans="7:16" x14ac:dyDescent="0.2">
      <c r="G2674" s="149"/>
      <c r="I2674" s="149"/>
      <c r="K2674" s="149"/>
      <c r="M2674" s="149"/>
      <c r="N2674" s="150"/>
      <c r="P2674" s="149"/>
    </row>
    <row r="2675" spans="7:16" x14ac:dyDescent="0.2">
      <c r="G2675" s="149"/>
      <c r="I2675" s="149"/>
      <c r="K2675" s="149"/>
      <c r="M2675" s="149"/>
      <c r="N2675" s="150"/>
      <c r="P2675" s="149"/>
    </row>
    <row r="2676" spans="7:16" x14ac:dyDescent="0.2">
      <c r="G2676" s="149"/>
      <c r="I2676" s="149"/>
      <c r="K2676" s="149"/>
      <c r="M2676" s="149"/>
      <c r="N2676" s="150"/>
      <c r="P2676" s="149"/>
    </row>
    <row r="2677" spans="7:16" x14ac:dyDescent="0.2">
      <c r="G2677" s="149"/>
      <c r="I2677" s="149"/>
      <c r="K2677" s="149"/>
      <c r="M2677" s="149"/>
      <c r="N2677" s="150"/>
      <c r="P2677" s="149"/>
    </row>
    <row r="2678" spans="7:16" x14ac:dyDescent="0.2">
      <c r="G2678" s="149"/>
      <c r="I2678" s="149"/>
      <c r="K2678" s="149"/>
      <c r="M2678" s="149"/>
      <c r="N2678" s="150"/>
      <c r="P2678" s="149"/>
    </row>
    <row r="2679" spans="7:16" x14ac:dyDescent="0.2">
      <c r="G2679" s="149"/>
      <c r="I2679" s="149"/>
      <c r="K2679" s="149"/>
      <c r="M2679" s="149"/>
      <c r="N2679" s="150"/>
      <c r="P2679" s="149"/>
    </row>
    <row r="2680" spans="7:16" x14ac:dyDescent="0.2">
      <c r="G2680" s="149"/>
      <c r="I2680" s="149"/>
      <c r="K2680" s="149"/>
      <c r="M2680" s="149"/>
      <c r="N2680" s="150"/>
      <c r="P2680" s="149"/>
    </row>
    <row r="2681" spans="7:16" x14ac:dyDescent="0.2">
      <c r="G2681" s="149"/>
      <c r="I2681" s="149"/>
      <c r="K2681" s="149"/>
      <c r="M2681" s="149"/>
      <c r="N2681" s="150"/>
      <c r="P2681" s="149"/>
    </row>
    <row r="2682" spans="7:16" x14ac:dyDescent="0.2">
      <c r="G2682" s="149"/>
      <c r="I2682" s="149"/>
      <c r="K2682" s="149"/>
      <c r="M2682" s="149"/>
      <c r="N2682" s="150"/>
      <c r="P2682" s="149"/>
    </row>
    <row r="2683" spans="7:16" x14ac:dyDescent="0.2">
      <c r="G2683" s="149"/>
      <c r="I2683" s="149"/>
      <c r="K2683" s="149"/>
      <c r="M2683" s="149"/>
      <c r="N2683" s="150"/>
      <c r="P2683" s="149"/>
    </row>
    <row r="2684" spans="7:16" x14ac:dyDescent="0.2">
      <c r="G2684" s="149"/>
      <c r="I2684" s="149"/>
      <c r="K2684" s="149"/>
      <c r="M2684" s="149"/>
      <c r="N2684" s="150"/>
      <c r="P2684" s="149"/>
    </row>
    <row r="2685" spans="7:16" x14ac:dyDescent="0.2">
      <c r="G2685" s="149"/>
      <c r="I2685" s="149"/>
      <c r="K2685" s="149"/>
      <c r="M2685" s="149"/>
      <c r="N2685" s="150"/>
      <c r="P2685" s="149"/>
    </row>
    <row r="2686" spans="7:16" x14ac:dyDescent="0.2">
      <c r="G2686" s="149"/>
      <c r="I2686" s="149"/>
      <c r="K2686" s="149"/>
      <c r="M2686" s="149"/>
      <c r="N2686" s="150"/>
      <c r="P2686" s="149"/>
    </row>
    <row r="2687" spans="7:16" x14ac:dyDescent="0.2">
      <c r="G2687" s="149"/>
      <c r="I2687" s="149"/>
      <c r="K2687" s="149"/>
      <c r="M2687" s="149"/>
      <c r="N2687" s="150"/>
      <c r="P2687" s="149"/>
    </row>
    <row r="2688" spans="7:16" x14ac:dyDescent="0.2">
      <c r="G2688" s="149"/>
      <c r="I2688" s="149"/>
      <c r="K2688" s="149"/>
      <c r="M2688" s="149"/>
      <c r="N2688" s="150"/>
      <c r="P2688" s="149"/>
    </row>
    <row r="2689" spans="7:16" x14ac:dyDescent="0.2">
      <c r="G2689" s="149"/>
      <c r="I2689" s="149"/>
      <c r="K2689" s="149"/>
      <c r="M2689" s="149"/>
      <c r="N2689" s="150"/>
      <c r="P2689" s="149"/>
    </row>
    <row r="2690" spans="7:16" x14ac:dyDescent="0.2">
      <c r="G2690" s="149"/>
      <c r="I2690" s="149"/>
      <c r="K2690" s="149"/>
      <c r="M2690" s="149"/>
      <c r="N2690" s="150"/>
      <c r="P2690" s="149"/>
    </row>
    <row r="2691" spans="7:16" x14ac:dyDescent="0.2">
      <c r="G2691" s="149"/>
      <c r="I2691" s="149"/>
      <c r="K2691" s="149"/>
      <c r="M2691" s="149"/>
      <c r="N2691" s="150"/>
      <c r="P2691" s="149"/>
    </row>
    <row r="2692" spans="7:16" x14ac:dyDescent="0.2">
      <c r="G2692" s="149"/>
      <c r="I2692" s="149"/>
      <c r="K2692" s="149"/>
      <c r="M2692" s="149"/>
      <c r="N2692" s="150"/>
      <c r="P2692" s="149"/>
    </row>
    <row r="2693" spans="7:16" x14ac:dyDescent="0.2">
      <c r="G2693" s="149"/>
      <c r="I2693" s="149"/>
      <c r="K2693" s="149"/>
      <c r="M2693" s="149"/>
      <c r="N2693" s="150"/>
      <c r="P2693" s="149"/>
    </row>
    <row r="2694" spans="7:16" x14ac:dyDescent="0.2">
      <c r="G2694" s="149"/>
      <c r="I2694" s="149"/>
      <c r="K2694" s="149"/>
      <c r="M2694" s="149"/>
      <c r="N2694" s="150"/>
      <c r="P2694" s="149"/>
    </row>
    <row r="2695" spans="7:16" x14ac:dyDescent="0.2">
      <c r="G2695" s="149"/>
      <c r="I2695" s="149"/>
      <c r="K2695" s="149"/>
      <c r="M2695" s="149"/>
      <c r="N2695" s="150"/>
      <c r="P2695" s="149"/>
    </row>
    <row r="2696" spans="7:16" x14ac:dyDescent="0.2">
      <c r="G2696" s="149"/>
      <c r="I2696" s="149"/>
      <c r="K2696" s="149"/>
      <c r="M2696" s="149"/>
      <c r="N2696" s="150"/>
      <c r="P2696" s="149"/>
    </row>
    <row r="2697" spans="7:16" x14ac:dyDescent="0.2">
      <c r="G2697" s="149"/>
      <c r="I2697" s="149"/>
      <c r="K2697" s="149"/>
      <c r="M2697" s="149"/>
      <c r="N2697" s="150"/>
      <c r="P2697" s="149"/>
    </row>
    <row r="2698" spans="7:16" x14ac:dyDescent="0.2">
      <c r="G2698" s="149"/>
      <c r="I2698" s="149"/>
      <c r="K2698" s="149"/>
      <c r="M2698" s="149"/>
      <c r="N2698" s="150"/>
      <c r="P2698" s="149"/>
    </row>
    <row r="2699" spans="7:16" x14ac:dyDescent="0.2">
      <c r="G2699" s="149"/>
      <c r="I2699" s="149"/>
      <c r="K2699" s="149"/>
      <c r="M2699" s="149"/>
      <c r="N2699" s="150"/>
      <c r="P2699" s="149"/>
    </row>
    <row r="2700" spans="7:16" x14ac:dyDescent="0.2">
      <c r="G2700" s="149"/>
      <c r="I2700" s="149"/>
      <c r="K2700" s="149"/>
      <c r="M2700" s="149"/>
      <c r="N2700" s="150"/>
      <c r="P2700" s="149"/>
    </row>
    <row r="2701" spans="7:16" x14ac:dyDescent="0.2">
      <c r="G2701" s="149"/>
      <c r="I2701" s="149"/>
      <c r="K2701" s="149"/>
      <c r="M2701" s="149"/>
      <c r="N2701" s="150"/>
      <c r="P2701" s="149"/>
    </row>
    <row r="2702" spans="7:16" x14ac:dyDescent="0.2">
      <c r="G2702" s="149"/>
      <c r="I2702" s="149"/>
      <c r="K2702" s="149"/>
      <c r="M2702" s="149"/>
      <c r="N2702" s="150"/>
      <c r="P2702" s="149"/>
    </row>
    <row r="2703" spans="7:16" x14ac:dyDescent="0.2">
      <c r="G2703" s="149"/>
      <c r="I2703" s="149"/>
      <c r="K2703" s="149"/>
      <c r="M2703" s="149"/>
      <c r="N2703" s="150"/>
      <c r="P2703" s="149"/>
    </row>
    <row r="2704" spans="7:16" x14ac:dyDescent="0.2">
      <c r="G2704" s="149"/>
      <c r="I2704" s="149"/>
      <c r="K2704" s="149"/>
      <c r="M2704" s="149"/>
      <c r="N2704" s="150"/>
      <c r="P2704" s="149"/>
    </row>
    <row r="2705" spans="7:16" x14ac:dyDescent="0.2">
      <c r="G2705" s="149"/>
      <c r="I2705" s="149"/>
      <c r="K2705" s="149"/>
      <c r="M2705" s="149"/>
      <c r="N2705" s="150"/>
      <c r="P2705" s="149"/>
    </row>
    <row r="2706" spans="7:16" x14ac:dyDescent="0.2">
      <c r="G2706" s="149"/>
      <c r="I2706" s="149"/>
      <c r="K2706" s="149"/>
      <c r="M2706" s="149"/>
      <c r="N2706" s="150"/>
      <c r="P2706" s="149"/>
    </row>
    <row r="2707" spans="7:16" x14ac:dyDescent="0.2">
      <c r="G2707" s="149"/>
      <c r="I2707" s="149"/>
      <c r="K2707" s="149"/>
      <c r="M2707" s="149"/>
      <c r="N2707" s="150"/>
      <c r="P2707" s="149"/>
    </row>
    <row r="2708" spans="7:16" x14ac:dyDescent="0.2">
      <c r="G2708" s="149"/>
      <c r="I2708" s="149"/>
      <c r="K2708" s="149"/>
      <c r="M2708" s="149"/>
      <c r="N2708" s="150"/>
      <c r="P2708" s="149"/>
    </row>
    <row r="2709" spans="7:16" x14ac:dyDescent="0.2">
      <c r="G2709" s="149"/>
      <c r="I2709" s="149"/>
      <c r="K2709" s="149"/>
      <c r="M2709" s="149"/>
      <c r="N2709" s="150"/>
      <c r="P2709" s="149"/>
    </row>
    <row r="2710" spans="7:16" x14ac:dyDescent="0.2">
      <c r="G2710" s="149"/>
      <c r="I2710" s="149"/>
      <c r="K2710" s="149"/>
      <c r="M2710" s="149"/>
      <c r="N2710" s="150"/>
      <c r="P2710" s="149"/>
    </row>
    <row r="2711" spans="7:16" x14ac:dyDescent="0.2">
      <c r="G2711" s="149"/>
      <c r="I2711" s="149"/>
      <c r="K2711" s="149"/>
      <c r="M2711" s="149"/>
      <c r="N2711" s="150"/>
      <c r="P2711" s="149"/>
    </row>
    <row r="2712" spans="7:16" x14ac:dyDescent="0.2">
      <c r="G2712" s="149"/>
      <c r="I2712" s="149"/>
      <c r="K2712" s="149"/>
      <c r="M2712" s="149"/>
      <c r="N2712" s="150"/>
      <c r="P2712" s="149"/>
    </row>
    <row r="2713" spans="7:16" x14ac:dyDescent="0.2">
      <c r="G2713" s="149"/>
      <c r="I2713" s="149"/>
      <c r="K2713" s="149"/>
      <c r="M2713" s="149"/>
      <c r="N2713" s="150"/>
      <c r="P2713" s="149"/>
    </row>
    <row r="2714" spans="7:16" x14ac:dyDescent="0.2">
      <c r="G2714" s="149"/>
      <c r="I2714" s="149"/>
      <c r="K2714" s="149"/>
      <c r="M2714" s="149"/>
      <c r="N2714" s="150"/>
      <c r="P2714" s="149"/>
    </row>
    <row r="2715" spans="7:16" x14ac:dyDescent="0.2">
      <c r="G2715" s="149"/>
      <c r="I2715" s="149"/>
      <c r="K2715" s="149"/>
      <c r="M2715" s="149"/>
      <c r="N2715" s="150"/>
      <c r="P2715" s="149"/>
    </row>
    <row r="2716" spans="7:16" x14ac:dyDescent="0.2">
      <c r="G2716" s="149"/>
      <c r="I2716" s="149"/>
      <c r="K2716" s="149"/>
      <c r="M2716" s="149"/>
      <c r="N2716" s="150"/>
      <c r="P2716" s="149"/>
    </row>
    <row r="2717" spans="7:16" x14ac:dyDescent="0.2">
      <c r="G2717" s="149"/>
      <c r="I2717" s="149"/>
      <c r="K2717" s="149"/>
      <c r="M2717" s="149"/>
      <c r="N2717" s="150"/>
      <c r="P2717" s="149"/>
    </row>
    <row r="2718" spans="7:16" x14ac:dyDescent="0.2">
      <c r="G2718" s="149"/>
      <c r="I2718" s="149"/>
      <c r="K2718" s="149"/>
      <c r="M2718" s="149"/>
      <c r="N2718" s="150"/>
      <c r="P2718" s="149"/>
    </row>
    <row r="2719" spans="7:16" x14ac:dyDescent="0.2">
      <c r="G2719" s="149"/>
      <c r="I2719" s="149"/>
      <c r="K2719" s="149"/>
      <c r="M2719" s="149"/>
      <c r="N2719" s="150"/>
      <c r="P2719" s="149"/>
    </row>
    <row r="2720" spans="7:16" x14ac:dyDescent="0.2">
      <c r="G2720" s="149"/>
      <c r="I2720" s="149"/>
      <c r="K2720" s="149"/>
      <c r="M2720" s="149"/>
      <c r="N2720" s="150"/>
      <c r="P2720" s="149"/>
    </row>
    <row r="2721" spans="7:16" x14ac:dyDescent="0.2">
      <c r="G2721" s="149"/>
      <c r="I2721" s="149"/>
      <c r="K2721" s="149"/>
      <c r="M2721" s="149"/>
      <c r="N2721" s="150"/>
      <c r="P2721" s="149"/>
    </row>
    <row r="2722" spans="7:16" x14ac:dyDescent="0.2">
      <c r="G2722" s="149"/>
      <c r="I2722" s="149"/>
      <c r="K2722" s="149"/>
      <c r="M2722" s="149"/>
      <c r="N2722" s="150"/>
      <c r="P2722" s="149"/>
    </row>
    <row r="2723" spans="7:16" x14ac:dyDescent="0.2">
      <c r="G2723" s="149"/>
      <c r="I2723" s="149"/>
      <c r="K2723" s="149"/>
      <c r="M2723" s="149"/>
      <c r="N2723" s="150"/>
      <c r="P2723" s="149"/>
    </row>
    <row r="2724" spans="7:16" x14ac:dyDescent="0.2">
      <c r="G2724" s="149"/>
      <c r="I2724" s="149"/>
      <c r="K2724" s="149"/>
      <c r="M2724" s="149"/>
      <c r="N2724" s="150"/>
      <c r="P2724" s="149"/>
    </row>
    <row r="2725" spans="7:16" x14ac:dyDescent="0.2">
      <c r="G2725" s="149"/>
      <c r="I2725" s="149"/>
      <c r="K2725" s="149"/>
      <c r="M2725" s="149"/>
      <c r="N2725" s="150"/>
      <c r="P2725" s="149"/>
    </row>
    <row r="2726" spans="7:16" x14ac:dyDescent="0.2">
      <c r="G2726" s="149"/>
      <c r="I2726" s="149"/>
      <c r="K2726" s="149"/>
      <c r="M2726" s="149"/>
      <c r="N2726" s="150"/>
      <c r="P2726" s="149"/>
    </row>
    <row r="2727" spans="7:16" x14ac:dyDescent="0.2">
      <c r="G2727" s="149"/>
      <c r="I2727" s="149"/>
      <c r="K2727" s="149"/>
      <c r="M2727" s="149"/>
      <c r="N2727" s="150"/>
      <c r="P2727" s="149"/>
    </row>
    <row r="2728" spans="7:16" x14ac:dyDescent="0.2">
      <c r="G2728" s="149"/>
      <c r="I2728" s="149"/>
      <c r="K2728" s="149"/>
      <c r="M2728" s="149"/>
      <c r="N2728" s="150"/>
      <c r="P2728" s="149"/>
    </row>
    <row r="2729" spans="7:16" x14ac:dyDescent="0.2">
      <c r="G2729" s="149"/>
      <c r="I2729" s="149"/>
      <c r="K2729" s="149"/>
      <c r="M2729" s="149"/>
      <c r="N2729" s="150"/>
      <c r="P2729" s="149"/>
    </row>
    <row r="2730" spans="7:16" x14ac:dyDescent="0.2">
      <c r="G2730" s="149"/>
      <c r="I2730" s="149"/>
      <c r="K2730" s="149"/>
      <c r="M2730" s="149"/>
      <c r="N2730" s="150"/>
      <c r="P2730" s="149"/>
    </row>
    <row r="2731" spans="7:16" x14ac:dyDescent="0.2">
      <c r="G2731" s="149"/>
      <c r="I2731" s="149"/>
      <c r="K2731" s="149"/>
      <c r="M2731" s="149"/>
      <c r="N2731" s="150"/>
      <c r="P2731" s="149"/>
    </row>
    <row r="2732" spans="7:16" x14ac:dyDescent="0.2">
      <c r="G2732" s="149"/>
      <c r="I2732" s="149"/>
      <c r="K2732" s="149"/>
      <c r="M2732" s="149"/>
      <c r="N2732" s="150"/>
      <c r="P2732" s="149"/>
    </row>
    <row r="2733" spans="7:16" x14ac:dyDescent="0.2">
      <c r="G2733" s="149"/>
      <c r="I2733" s="149"/>
      <c r="K2733" s="149"/>
      <c r="M2733" s="149"/>
      <c r="N2733" s="150"/>
      <c r="P2733" s="149"/>
    </row>
    <row r="2734" spans="7:16" x14ac:dyDescent="0.2">
      <c r="G2734" s="149"/>
      <c r="I2734" s="149"/>
      <c r="K2734" s="149"/>
      <c r="M2734" s="149"/>
      <c r="N2734" s="150"/>
      <c r="P2734" s="149"/>
    </row>
    <row r="2735" spans="7:16" x14ac:dyDescent="0.2">
      <c r="G2735" s="149"/>
      <c r="I2735" s="149"/>
      <c r="K2735" s="149"/>
      <c r="M2735" s="149"/>
      <c r="N2735" s="150"/>
      <c r="P2735" s="149"/>
    </row>
    <row r="2736" spans="7:16" x14ac:dyDescent="0.2">
      <c r="G2736" s="149"/>
      <c r="I2736" s="149"/>
      <c r="K2736" s="149"/>
      <c r="M2736" s="149"/>
      <c r="N2736" s="150"/>
      <c r="P2736" s="149"/>
    </row>
    <row r="2737" spans="7:16" x14ac:dyDescent="0.2">
      <c r="G2737" s="149"/>
      <c r="I2737" s="149"/>
      <c r="K2737" s="149"/>
      <c r="M2737" s="149"/>
      <c r="N2737" s="150"/>
      <c r="P2737" s="149"/>
    </row>
    <row r="2738" spans="7:16" x14ac:dyDescent="0.2">
      <c r="G2738" s="149"/>
      <c r="I2738" s="149"/>
      <c r="K2738" s="149"/>
      <c r="M2738" s="149"/>
      <c r="N2738" s="150"/>
      <c r="P2738" s="149"/>
    </row>
    <row r="2739" spans="7:16" x14ac:dyDescent="0.2">
      <c r="G2739" s="149"/>
      <c r="I2739" s="149"/>
      <c r="K2739" s="149"/>
      <c r="M2739" s="149"/>
      <c r="N2739" s="150"/>
      <c r="P2739" s="149"/>
    </row>
    <row r="2740" spans="7:16" x14ac:dyDescent="0.2">
      <c r="G2740" s="149"/>
      <c r="I2740" s="149"/>
      <c r="K2740" s="149"/>
      <c r="M2740" s="149"/>
      <c r="N2740" s="150"/>
      <c r="P2740" s="149"/>
    </row>
    <row r="2741" spans="7:16" x14ac:dyDescent="0.2">
      <c r="G2741" s="149"/>
      <c r="I2741" s="149"/>
      <c r="K2741" s="149"/>
      <c r="M2741" s="149"/>
      <c r="N2741" s="150"/>
      <c r="P2741" s="149"/>
    </row>
    <row r="2742" spans="7:16" x14ac:dyDescent="0.2">
      <c r="G2742" s="149"/>
      <c r="I2742" s="149"/>
      <c r="K2742" s="149"/>
      <c r="M2742" s="149"/>
      <c r="N2742" s="150"/>
      <c r="P2742" s="149"/>
    </row>
    <row r="2743" spans="7:16" x14ac:dyDescent="0.2">
      <c r="G2743" s="149"/>
      <c r="I2743" s="149"/>
      <c r="K2743" s="149"/>
      <c r="M2743" s="149"/>
      <c r="N2743" s="150"/>
      <c r="P2743" s="149"/>
    </row>
    <row r="2744" spans="7:16" x14ac:dyDescent="0.2">
      <c r="G2744" s="149"/>
      <c r="I2744" s="149"/>
      <c r="K2744" s="149"/>
      <c r="M2744" s="149"/>
      <c r="N2744" s="150"/>
      <c r="P2744" s="149"/>
    </row>
    <row r="2745" spans="7:16" x14ac:dyDescent="0.2">
      <c r="G2745" s="149"/>
      <c r="I2745" s="149"/>
      <c r="K2745" s="149"/>
      <c r="M2745" s="149"/>
      <c r="N2745" s="150"/>
      <c r="P2745" s="149"/>
    </row>
    <row r="2746" spans="7:16" x14ac:dyDescent="0.2">
      <c r="G2746" s="149"/>
      <c r="I2746" s="149"/>
      <c r="K2746" s="149"/>
      <c r="M2746" s="149"/>
      <c r="N2746" s="150"/>
      <c r="P2746" s="149"/>
    </row>
    <row r="2747" spans="7:16" x14ac:dyDescent="0.2">
      <c r="G2747" s="149"/>
      <c r="I2747" s="149"/>
      <c r="K2747" s="149"/>
      <c r="M2747" s="149"/>
      <c r="N2747" s="150"/>
      <c r="P2747" s="149"/>
    </row>
    <row r="2748" spans="7:16" x14ac:dyDescent="0.2">
      <c r="G2748" s="149"/>
      <c r="I2748" s="149"/>
      <c r="K2748" s="149"/>
      <c r="M2748" s="149"/>
      <c r="N2748" s="150"/>
      <c r="P2748" s="149"/>
    </row>
    <row r="2749" spans="7:16" x14ac:dyDescent="0.2">
      <c r="G2749" s="149"/>
      <c r="I2749" s="149"/>
      <c r="K2749" s="149"/>
      <c r="M2749" s="149"/>
      <c r="N2749" s="150"/>
      <c r="P2749" s="149"/>
    </row>
    <row r="2750" spans="7:16" x14ac:dyDescent="0.2">
      <c r="G2750" s="149"/>
      <c r="I2750" s="149"/>
      <c r="K2750" s="149"/>
      <c r="M2750" s="149"/>
      <c r="N2750" s="150"/>
      <c r="P2750" s="149"/>
    </row>
    <row r="2751" spans="7:16" x14ac:dyDescent="0.2">
      <c r="G2751" s="149"/>
      <c r="I2751" s="149"/>
      <c r="K2751" s="149"/>
      <c r="M2751" s="149"/>
      <c r="N2751" s="150"/>
      <c r="P2751" s="149"/>
    </row>
    <row r="2752" spans="7:16" x14ac:dyDescent="0.2">
      <c r="G2752" s="149"/>
      <c r="I2752" s="149"/>
      <c r="K2752" s="149"/>
      <c r="M2752" s="149"/>
      <c r="N2752" s="150"/>
      <c r="P2752" s="149"/>
    </row>
    <row r="2753" spans="7:16" x14ac:dyDescent="0.2">
      <c r="G2753" s="149"/>
      <c r="I2753" s="149"/>
      <c r="K2753" s="149"/>
      <c r="M2753" s="149"/>
      <c r="N2753" s="150"/>
      <c r="P2753" s="149"/>
    </row>
    <row r="2754" spans="7:16" x14ac:dyDescent="0.2">
      <c r="G2754" s="149"/>
      <c r="I2754" s="149"/>
      <c r="K2754" s="149"/>
      <c r="M2754" s="149"/>
      <c r="N2754" s="150"/>
      <c r="P2754" s="149"/>
    </row>
    <row r="2755" spans="7:16" x14ac:dyDescent="0.2">
      <c r="G2755" s="149"/>
      <c r="I2755" s="149"/>
      <c r="K2755" s="149"/>
      <c r="M2755" s="149"/>
      <c r="N2755" s="150"/>
      <c r="P2755" s="149"/>
    </row>
    <row r="2756" spans="7:16" x14ac:dyDescent="0.2">
      <c r="G2756" s="149"/>
      <c r="I2756" s="149"/>
      <c r="K2756" s="149"/>
      <c r="M2756" s="149"/>
      <c r="N2756" s="150"/>
      <c r="P2756" s="149"/>
    </row>
    <row r="2757" spans="7:16" x14ac:dyDescent="0.2">
      <c r="G2757" s="149"/>
      <c r="I2757" s="149"/>
      <c r="K2757" s="149"/>
      <c r="M2757" s="149"/>
      <c r="N2757" s="150"/>
      <c r="P2757" s="149"/>
    </row>
    <row r="2758" spans="7:16" x14ac:dyDescent="0.2">
      <c r="G2758" s="149"/>
      <c r="I2758" s="149"/>
      <c r="K2758" s="149"/>
      <c r="M2758" s="149"/>
      <c r="N2758" s="150"/>
      <c r="P2758" s="149"/>
    </row>
    <row r="2759" spans="7:16" x14ac:dyDescent="0.2">
      <c r="G2759" s="149"/>
      <c r="I2759" s="149"/>
      <c r="K2759" s="149"/>
      <c r="M2759" s="149"/>
      <c r="N2759" s="150"/>
      <c r="P2759" s="149"/>
    </row>
    <row r="2760" spans="7:16" x14ac:dyDescent="0.2">
      <c r="G2760" s="149"/>
      <c r="I2760" s="149"/>
      <c r="K2760" s="149"/>
      <c r="M2760" s="149"/>
      <c r="N2760" s="150"/>
      <c r="P2760" s="149"/>
    </row>
    <row r="2761" spans="7:16" x14ac:dyDescent="0.2">
      <c r="G2761" s="149"/>
      <c r="I2761" s="149"/>
      <c r="K2761" s="149"/>
      <c r="M2761" s="149"/>
      <c r="N2761" s="150"/>
      <c r="P2761" s="149"/>
    </row>
    <row r="2762" spans="7:16" x14ac:dyDescent="0.2">
      <c r="G2762" s="149"/>
      <c r="I2762" s="149"/>
      <c r="K2762" s="149"/>
      <c r="M2762" s="149"/>
      <c r="N2762" s="150"/>
      <c r="P2762" s="149"/>
    </row>
    <row r="2763" spans="7:16" x14ac:dyDescent="0.2">
      <c r="G2763" s="149"/>
      <c r="I2763" s="149"/>
      <c r="K2763" s="149"/>
      <c r="M2763" s="149"/>
      <c r="N2763" s="150"/>
      <c r="P2763" s="149"/>
    </row>
    <row r="2764" spans="7:16" x14ac:dyDescent="0.2">
      <c r="G2764" s="149"/>
      <c r="I2764" s="149"/>
      <c r="K2764" s="149"/>
      <c r="M2764" s="149"/>
      <c r="N2764" s="150"/>
      <c r="P2764" s="149"/>
    </row>
    <row r="2765" spans="7:16" x14ac:dyDescent="0.2">
      <c r="G2765" s="149"/>
      <c r="I2765" s="149"/>
      <c r="K2765" s="149"/>
      <c r="M2765" s="149"/>
      <c r="N2765" s="150"/>
      <c r="P2765" s="149"/>
    </row>
    <row r="2766" spans="7:16" x14ac:dyDescent="0.2">
      <c r="G2766" s="149"/>
      <c r="I2766" s="149"/>
      <c r="K2766" s="149"/>
      <c r="M2766" s="149"/>
      <c r="N2766" s="150"/>
      <c r="P2766" s="149"/>
    </row>
    <row r="2767" spans="7:16" x14ac:dyDescent="0.2">
      <c r="G2767" s="149"/>
      <c r="I2767" s="149"/>
      <c r="K2767" s="149"/>
      <c r="M2767" s="149"/>
      <c r="N2767" s="150"/>
      <c r="P2767" s="149"/>
    </row>
    <row r="2768" spans="7:16" x14ac:dyDescent="0.2">
      <c r="G2768" s="149"/>
      <c r="I2768" s="149"/>
      <c r="K2768" s="149"/>
      <c r="M2768" s="149"/>
      <c r="N2768" s="150"/>
      <c r="P2768" s="149"/>
    </row>
    <row r="2769" spans="7:16" x14ac:dyDescent="0.2">
      <c r="G2769" s="149"/>
      <c r="I2769" s="149"/>
      <c r="K2769" s="149"/>
      <c r="M2769" s="149"/>
      <c r="N2769" s="150"/>
      <c r="P2769" s="149"/>
    </row>
    <row r="2770" spans="7:16" x14ac:dyDescent="0.2">
      <c r="G2770" s="149"/>
      <c r="I2770" s="149"/>
      <c r="K2770" s="149"/>
      <c r="M2770" s="149"/>
      <c r="N2770" s="150"/>
      <c r="P2770" s="149"/>
    </row>
    <row r="2771" spans="7:16" x14ac:dyDescent="0.2">
      <c r="G2771" s="149"/>
      <c r="I2771" s="149"/>
      <c r="K2771" s="149"/>
      <c r="M2771" s="149"/>
      <c r="N2771" s="150"/>
      <c r="P2771" s="149"/>
    </row>
    <row r="2772" spans="7:16" x14ac:dyDescent="0.2">
      <c r="G2772" s="149"/>
      <c r="I2772" s="149"/>
      <c r="K2772" s="149"/>
      <c r="M2772" s="149"/>
      <c r="N2772" s="150"/>
      <c r="P2772" s="149"/>
    </row>
    <row r="2773" spans="7:16" x14ac:dyDescent="0.2">
      <c r="G2773" s="149"/>
      <c r="I2773" s="149"/>
      <c r="K2773" s="149"/>
      <c r="M2773" s="149"/>
      <c r="N2773" s="150"/>
      <c r="P2773" s="149"/>
    </row>
    <row r="2774" spans="7:16" x14ac:dyDescent="0.2">
      <c r="G2774" s="149"/>
      <c r="I2774" s="149"/>
      <c r="K2774" s="149"/>
      <c r="M2774" s="149"/>
      <c r="N2774" s="150"/>
      <c r="P2774" s="149"/>
    </row>
    <row r="2775" spans="7:16" x14ac:dyDescent="0.2">
      <c r="G2775" s="149"/>
      <c r="I2775" s="149"/>
      <c r="K2775" s="149"/>
      <c r="M2775" s="149"/>
      <c r="N2775" s="150"/>
      <c r="P2775" s="149"/>
    </row>
    <row r="2776" spans="7:16" x14ac:dyDescent="0.2">
      <c r="G2776" s="149"/>
      <c r="I2776" s="149"/>
      <c r="K2776" s="149"/>
      <c r="M2776" s="149"/>
      <c r="N2776" s="150"/>
      <c r="P2776" s="149"/>
    </row>
    <row r="2777" spans="7:16" x14ac:dyDescent="0.2">
      <c r="G2777" s="149"/>
      <c r="I2777" s="149"/>
      <c r="K2777" s="149"/>
      <c r="M2777" s="149"/>
      <c r="N2777" s="150"/>
      <c r="P2777" s="149"/>
    </row>
    <row r="2778" spans="7:16" x14ac:dyDescent="0.2">
      <c r="G2778" s="149"/>
      <c r="I2778" s="149"/>
      <c r="K2778" s="149"/>
      <c r="M2778" s="149"/>
      <c r="N2778" s="150"/>
      <c r="P2778" s="149"/>
    </row>
    <row r="2779" spans="7:16" x14ac:dyDescent="0.2">
      <c r="G2779" s="149"/>
      <c r="I2779" s="149"/>
      <c r="K2779" s="149"/>
      <c r="M2779" s="149"/>
      <c r="N2779" s="150"/>
      <c r="P2779" s="149"/>
    </row>
    <row r="2780" spans="7:16" x14ac:dyDescent="0.2">
      <c r="G2780" s="149"/>
      <c r="I2780" s="149"/>
      <c r="K2780" s="149"/>
      <c r="M2780" s="149"/>
      <c r="N2780" s="150"/>
      <c r="P2780" s="149"/>
    </row>
    <row r="2781" spans="7:16" x14ac:dyDescent="0.2">
      <c r="G2781" s="149"/>
      <c r="I2781" s="149"/>
      <c r="K2781" s="149"/>
      <c r="M2781" s="149"/>
      <c r="N2781" s="150"/>
      <c r="P2781" s="149"/>
    </row>
    <row r="2782" spans="7:16" x14ac:dyDescent="0.2">
      <c r="G2782" s="149"/>
      <c r="I2782" s="149"/>
      <c r="K2782" s="149"/>
      <c r="M2782" s="149"/>
      <c r="N2782" s="150"/>
      <c r="P2782" s="149"/>
    </row>
    <row r="2783" spans="7:16" x14ac:dyDescent="0.2">
      <c r="G2783" s="149"/>
      <c r="I2783" s="149"/>
      <c r="K2783" s="149"/>
      <c r="M2783" s="149"/>
      <c r="N2783" s="150"/>
      <c r="P2783" s="149"/>
    </row>
    <row r="2784" spans="7:16" x14ac:dyDescent="0.2">
      <c r="G2784" s="149"/>
      <c r="I2784" s="149"/>
      <c r="K2784" s="149"/>
      <c r="M2784" s="149"/>
      <c r="N2784" s="150"/>
      <c r="P2784" s="149"/>
    </row>
    <row r="2785" spans="7:16" x14ac:dyDescent="0.2">
      <c r="G2785" s="149"/>
      <c r="I2785" s="149"/>
      <c r="K2785" s="149"/>
      <c r="M2785" s="149"/>
      <c r="N2785" s="150"/>
      <c r="P2785" s="149"/>
    </row>
    <row r="2786" spans="7:16" x14ac:dyDescent="0.2">
      <c r="G2786" s="149"/>
      <c r="I2786" s="149"/>
      <c r="K2786" s="149"/>
      <c r="M2786" s="149"/>
      <c r="N2786" s="150"/>
      <c r="P2786" s="149"/>
    </row>
    <row r="2787" spans="7:16" x14ac:dyDescent="0.2">
      <c r="G2787" s="149"/>
      <c r="I2787" s="149"/>
      <c r="K2787" s="149"/>
      <c r="M2787" s="149"/>
      <c r="N2787" s="150"/>
      <c r="P2787" s="149"/>
    </row>
    <row r="2788" spans="7:16" x14ac:dyDescent="0.2">
      <c r="G2788" s="149"/>
      <c r="I2788" s="149"/>
      <c r="K2788" s="149"/>
      <c r="M2788" s="149"/>
      <c r="N2788" s="150"/>
      <c r="P2788" s="149"/>
    </row>
    <row r="2789" spans="7:16" x14ac:dyDescent="0.2">
      <c r="G2789" s="149"/>
      <c r="I2789" s="149"/>
      <c r="K2789" s="149"/>
      <c r="M2789" s="149"/>
      <c r="N2789" s="150"/>
      <c r="P2789" s="149"/>
    </row>
    <row r="2790" spans="7:16" x14ac:dyDescent="0.2">
      <c r="G2790" s="149"/>
      <c r="I2790" s="149"/>
      <c r="K2790" s="149"/>
      <c r="M2790" s="149"/>
      <c r="N2790" s="150"/>
      <c r="P2790" s="149"/>
    </row>
    <row r="2791" spans="7:16" x14ac:dyDescent="0.2">
      <c r="G2791" s="149"/>
      <c r="I2791" s="149"/>
      <c r="K2791" s="149"/>
      <c r="M2791" s="149"/>
      <c r="N2791" s="150"/>
      <c r="P2791" s="149"/>
    </row>
    <row r="2792" spans="7:16" x14ac:dyDescent="0.2">
      <c r="G2792" s="149"/>
      <c r="I2792" s="149"/>
      <c r="K2792" s="149"/>
      <c r="M2792" s="149"/>
      <c r="N2792" s="150"/>
      <c r="P2792" s="149"/>
    </row>
    <row r="2793" spans="7:16" x14ac:dyDescent="0.2">
      <c r="G2793" s="149"/>
      <c r="I2793" s="149"/>
      <c r="K2793" s="149"/>
      <c r="M2793" s="149"/>
      <c r="N2793" s="150"/>
      <c r="P2793" s="149"/>
    </row>
    <row r="2794" spans="7:16" x14ac:dyDescent="0.2">
      <c r="G2794" s="149"/>
      <c r="I2794" s="149"/>
      <c r="K2794" s="149"/>
      <c r="M2794" s="149"/>
      <c r="N2794" s="150"/>
      <c r="P2794" s="149"/>
    </row>
    <row r="2795" spans="7:16" x14ac:dyDescent="0.2">
      <c r="G2795" s="149"/>
      <c r="I2795" s="149"/>
      <c r="K2795" s="149"/>
      <c r="M2795" s="149"/>
      <c r="N2795" s="150"/>
      <c r="P2795" s="149"/>
    </row>
    <row r="2796" spans="7:16" x14ac:dyDescent="0.2">
      <c r="G2796" s="149"/>
      <c r="I2796" s="149"/>
      <c r="K2796" s="149"/>
      <c r="M2796" s="149"/>
      <c r="N2796" s="150"/>
      <c r="P2796" s="149"/>
    </row>
    <row r="2797" spans="7:16" x14ac:dyDescent="0.2">
      <c r="G2797" s="149"/>
      <c r="I2797" s="149"/>
      <c r="K2797" s="149"/>
      <c r="M2797" s="149"/>
      <c r="N2797" s="150"/>
      <c r="P2797" s="149"/>
    </row>
    <row r="2798" spans="7:16" x14ac:dyDescent="0.2">
      <c r="G2798" s="149"/>
      <c r="I2798" s="149"/>
      <c r="K2798" s="149"/>
      <c r="M2798" s="149"/>
      <c r="N2798" s="150"/>
      <c r="P2798" s="149"/>
    </row>
    <row r="2799" spans="7:16" x14ac:dyDescent="0.2">
      <c r="G2799" s="149"/>
      <c r="I2799" s="149"/>
      <c r="K2799" s="149"/>
      <c r="M2799" s="149"/>
      <c r="N2799" s="150"/>
      <c r="P2799" s="149"/>
    </row>
    <row r="2800" spans="7:16" x14ac:dyDescent="0.2">
      <c r="G2800" s="149"/>
      <c r="I2800" s="149"/>
      <c r="K2800" s="149"/>
      <c r="M2800" s="149"/>
      <c r="N2800" s="150"/>
      <c r="P2800" s="149"/>
    </row>
    <row r="2801" spans="7:16" x14ac:dyDescent="0.2">
      <c r="G2801" s="149"/>
      <c r="I2801" s="149"/>
      <c r="K2801" s="149"/>
      <c r="M2801" s="149"/>
      <c r="N2801" s="150"/>
      <c r="P2801" s="149"/>
    </row>
    <row r="2802" spans="7:16" x14ac:dyDescent="0.2">
      <c r="G2802" s="149"/>
      <c r="I2802" s="149"/>
      <c r="K2802" s="149"/>
      <c r="M2802" s="149"/>
      <c r="N2802" s="150"/>
      <c r="P2802" s="149"/>
    </row>
    <row r="2803" spans="7:16" x14ac:dyDescent="0.2">
      <c r="G2803" s="149"/>
      <c r="I2803" s="149"/>
      <c r="K2803" s="149"/>
      <c r="M2803" s="149"/>
      <c r="N2803" s="150"/>
      <c r="P2803" s="149"/>
    </row>
    <row r="2804" spans="7:16" x14ac:dyDescent="0.2">
      <c r="G2804" s="149"/>
      <c r="I2804" s="149"/>
      <c r="K2804" s="149"/>
      <c r="M2804" s="149"/>
      <c r="N2804" s="150"/>
      <c r="P2804" s="149"/>
    </row>
    <row r="2805" spans="7:16" x14ac:dyDescent="0.2">
      <c r="G2805" s="149"/>
      <c r="I2805" s="149"/>
      <c r="K2805" s="149"/>
      <c r="M2805" s="149"/>
      <c r="N2805" s="150"/>
      <c r="P2805" s="149"/>
    </row>
    <row r="2806" spans="7:16" x14ac:dyDescent="0.2">
      <c r="G2806" s="149"/>
      <c r="I2806" s="149"/>
      <c r="K2806" s="149"/>
      <c r="M2806" s="149"/>
      <c r="N2806" s="150"/>
      <c r="P2806" s="149"/>
    </row>
    <row r="2807" spans="7:16" x14ac:dyDescent="0.2">
      <c r="G2807" s="149"/>
      <c r="I2807" s="149"/>
      <c r="K2807" s="149"/>
      <c r="M2807" s="149"/>
      <c r="N2807" s="150"/>
      <c r="P2807" s="149"/>
    </row>
    <row r="2808" spans="7:16" x14ac:dyDescent="0.2">
      <c r="G2808" s="149"/>
      <c r="I2808" s="149"/>
      <c r="K2808" s="149"/>
      <c r="M2808" s="149"/>
      <c r="N2808" s="150"/>
      <c r="P2808" s="149"/>
    </row>
    <row r="2809" spans="7:16" x14ac:dyDescent="0.2">
      <c r="G2809" s="149"/>
      <c r="I2809" s="149"/>
      <c r="K2809" s="149"/>
      <c r="M2809" s="149"/>
      <c r="N2809" s="150"/>
      <c r="P2809" s="149"/>
    </row>
    <row r="2810" spans="7:16" x14ac:dyDescent="0.2">
      <c r="G2810" s="149"/>
      <c r="I2810" s="149"/>
      <c r="K2810" s="149"/>
      <c r="M2810" s="149"/>
      <c r="N2810" s="150"/>
      <c r="P2810" s="149"/>
    </row>
    <row r="2811" spans="7:16" x14ac:dyDescent="0.2">
      <c r="G2811" s="149"/>
      <c r="I2811" s="149"/>
      <c r="K2811" s="149"/>
      <c r="M2811" s="149"/>
      <c r="N2811" s="150"/>
      <c r="P2811" s="149"/>
    </row>
    <row r="2812" spans="7:16" x14ac:dyDescent="0.2">
      <c r="G2812" s="149"/>
      <c r="I2812" s="149"/>
      <c r="K2812" s="149"/>
      <c r="M2812" s="149"/>
      <c r="N2812" s="150"/>
      <c r="P2812" s="149"/>
    </row>
    <row r="2813" spans="7:16" x14ac:dyDescent="0.2">
      <c r="G2813" s="149"/>
      <c r="I2813" s="149"/>
      <c r="K2813" s="149"/>
      <c r="M2813" s="149"/>
      <c r="N2813" s="150"/>
      <c r="P2813" s="149"/>
    </row>
    <row r="2814" spans="7:16" x14ac:dyDescent="0.2">
      <c r="G2814" s="149"/>
      <c r="I2814" s="149"/>
      <c r="K2814" s="149"/>
      <c r="M2814" s="149"/>
      <c r="N2814" s="150"/>
      <c r="P2814" s="149"/>
    </row>
    <row r="2815" spans="7:16" x14ac:dyDescent="0.2">
      <c r="G2815" s="149"/>
      <c r="I2815" s="149"/>
      <c r="K2815" s="149"/>
      <c r="M2815" s="149"/>
      <c r="N2815" s="150"/>
      <c r="P2815" s="149"/>
    </row>
    <row r="2816" spans="7:16" x14ac:dyDescent="0.2">
      <c r="G2816" s="149"/>
      <c r="I2816" s="149"/>
      <c r="K2816" s="149"/>
      <c r="M2816" s="149"/>
      <c r="N2816" s="150"/>
      <c r="P2816" s="149"/>
    </row>
    <row r="2817" spans="7:16" x14ac:dyDescent="0.2">
      <c r="G2817" s="149"/>
      <c r="I2817" s="149"/>
      <c r="K2817" s="149"/>
      <c r="M2817" s="149"/>
      <c r="N2817" s="150"/>
      <c r="P2817" s="149"/>
    </row>
    <row r="2818" spans="7:16" x14ac:dyDescent="0.2">
      <c r="G2818" s="149"/>
      <c r="I2818" s="149"/>
      <c r="K2818" s="149"/>
      <c r="M2818" s="149"/>
      <c r="N2818" s="150"/>
      <c r="P2818" s="149"/>
    </row>
    <row r="2819" spans="7:16" x14ac:dyDescent="0.2">
      <c r="G2819" s="149"/>
      <c r="I2819" s="149"/>
      <c r="K2819" s="149"/>
      <c r="M2819" s="149"/>
      <c r="N2819" s="150"/>
      <c r="P2819" s="149"/>
    </row>
    <row r="2820" spans="7:16" x14ac:dyDescent="0.2">
      <c r="G2820" s="149"/>
      <c r="I2820" s="149"/>
      <c r="K2820" s="149"/>
      <c r="M2820" s="149"/>
      <c r="N2820" s="150"/>
      <c r="P2820" s="149"/>
    </row>
    <row r="2821" spans="7:16" x14ac:dyDescent="0.2">
      <c r="G2821" s="149"/>
      <c r="I2821" s="149"/>
      <c r="K2821" s="149"/>
      <c r="M2821" s="149"/>
      <c r="N2821" s="150"/>
      <c r="P2821" s="149"/>
    </row>
    <row r="2822" spans="7:16" x14ac:dyDescent="0.2">
      <c r="G2822" s="149"/>
      <c r="I2822" s="149"/>
      <c r="K2822" s="149"/>
      <c r="M2822" s="149"/>
      <c r="N2822" s="150"/>
      <c r="P2822" s="149"/>
    </row>
    <row r="2823" spans="7:16" x14ac:dyDescent="0.2">
      <c r="G2823" s="149"/>
      <c r="I2823" s="149"/>
      <c r="K2823" s="149"/>
      <c r="M2823" s="149"/>
      <c r="N2823" s="150"/>
      <c r="P2823" s="149"/>
    </row>
    <row r="2824" spans="7:16" x14ac:dyDescent="0.2">
      <c r="G2824" s="149"/>
      <c r="I2824" s="149"/>
      <c r="K2824" s="149"/>
      <c r="M2824" s="149"/>
      <c r="N2824" s="150"/>
      <c r="P2824" s="149"/>
    </row>
    <row r="2825" spans="7:16" x14ac:dyDescent="0.2">
      <c r="G2825" s="149"/>
      <c r="I2825" s="149"/>
      <c r="K2825" s="149"/>
      <c r="M2825" s="149"/>
      <c r="N2825" s="150"/>
      <c r="P2825" s="149"/>
    </row>
    <row r="2826" spans="7:16" x14ac:dyDescent="0.2">
      <c r="G2826" s="149"/>
      <c r="I2826" s="149"/>
      <c r="K2826" s="149"/>
      <c r="M2826" s="149"/>
      <c r="N2826" s="150"/>
      <c r="P2826" s="149"/>
    </row>
    <row r="2827" spans="7:16" x14ac:dyDescent="0.2">
      <c r="G2827" s="149"/>
      <c r="I2827" s="149"/>
      <c r="K2827" s="149"/>
      <c r="M2827" s="149"/>
      <c r="N2827" s="150"/>
      <c r="P2827" s="149"/>
    </row>
    <row r="2828" spans="7:16" x14ac:dyDescent="0.2">
      <c r="G2828" s="149"/>
      <c r="I2828" s="149"/>
      <c r="K2828" s="149"/>
      <c r="M2828" s="149"/>
      <c r="N2828" s="150"/>
      <c r="P2828" s="149"/>
    </row>
    <row r="2829" spans="7:16" x14ac:dyDescent="0.2">
      <c r="G2829" s="149"/>
      <c r="I2829" s="149"/>
      <c r="K2829" s="149"/>
      <c r="M2829" s="149"/>
      <c r="N2829" s="150"/>
      <c r="P2829" s="149"/>
    </row>
    <row r="2830" spans="7:16" x14ac:dyDescent="0.2">
      <c r="G2830" s="149"/>
      <c r="I2830" s="149"/>
      <c r="K2830" s="149"/>
      <c r="M2830" s="149"/>
      <c r="N2830" s="150"/>
      <c r="P2830" s="149"/>
    </row>
    <row r="2831" spans="7:16" x14ac:dyDescent="0.2">
      <c r="G2831" s="149"/>
      <c r="I2831" s="149"/>
      <c r="K2831" s="149"/>
      <c r="M2831" s="149"/>
      <c r="N2831" s="150"/>
      <c r="P2831" s="149"/>
    </row>
    <row r="2832" spans="7:16" x14ac:dyDescent="0.2">
      <c r="G2832" s="149"/>
      <c r="I2832" s="149"/>
      <c r="K2832" s="149"/>
      <c r="M2832" s="149"/>
      <c r="N2832" s="150"/>
      <c r="P2832" s="149"/>
    </row>
    <row r="2833" spans="7:16" x14ac:dyDescent="0.2">
      <c r="G2833" s="149"/>
      <c r="I2833" s="149"/>
      <c r="K2833" s="149"/>
      <c r="M2833" s="149"/>
      <c r="N2833" s="150"/>
      <c r="P2833" s="149"/>
    </row>
    <row r="2834" spans="7:16" x14ac:dyDescent="0.2">
      <c r="G2834" s="149"/>
      <c r="I2834" s="149"/>
      <c r="K2834" s="149"/>
      <c r="M2834" s="149"/>
      <c r="N2834" s="150"/>
      <c r="P2834" s="149"/>
    </row>
    <row r="2835" spans="7:16" x14ac:dyDescent="0.2">
      <c r="G2835" s="149"/>
      <c r="I2835" s="149"/>
      <c r="K2835" s="149"/>
      <c r="M2835" s="149"/>
      <c r="N2835" s="150"/>
      <c r="P2835" s="149"/>
    </row>
    <row r="2836" spans="7:16" x14ac:dyDescent="0.2">
      <c r="G2836" s="149"/>
      <c r="I2836" s="149"/>
      <c r="K2836" s="149"/>
      <c r="M2836" s="149"/>
      <c r="N2836" s="150"/>
      <c r="P2836" s="149"/>
    </row>
    <row r="2837" spans="7:16" x14ac:dyDescent="0.2">
      <c r="G2837" s="149"/>
      <c r="I2837" s="149"/>
      <c r="K2837" s="149"/>
      <c r="M2837" s="149"/>
      <c r="N2837" s="150"/>
      <c r="P2837" s="149"/>
    </row>
    <row r="2838" spans="7:16" x14ac:dyDescent="0.2">
      <c r="G2838" s="149"/>
      <c r="I2838" s="149"/>
      <c r="K2838" s="149"/>
      <c r="M2838" s="149"/>
      <c r="N2838" s="150"/>
      <c r="P2838" s="149"/>
    </row>
    <row r="2839" spans="7:16" x14ac:dyDescent="0.2">
      <c r="G2839" s="149"/>
      <c r="I2839" s="149"/>
      <c r="K2839" s="149"/>
      <c r="M2839" s="149"/>
      <c r="N2839" s="150"/>
      <c r="P2839" s="149"/>
    </row>
    <row r="2840" spans="7:16" x14ac:dyDescent="0.2">
      <c r="G2840" s="149"/>
      <c r="I2840" s="149"/>
      <c r="K2840" s="149"/>
      <c r="M2840" s="149"/>
      <c r="N2840" s="150"/>
      <c r="P2840" s="149"/>
    </row>
    <row r="2841" spans="7:16" x14ac:dyDescent="0.2">
      <c r="G2841" s="149"/>
      <c r="I2841" s="149"/>
      <c r="K2841" s="149"/>
      <c r="M2841" s="149"/>
      <c r="N2841" s="150"/>
      <c r="P2841" s="149"/>
    </row>
    <row r="2842" spans="7:16" x14ac:dyDescent="0.2">
      <c r="G2842" s="149"/>
      <c r="I2842" s="149"/>
      <c r="K2842" s="149"/>
      <c r="M2842" s="149"/>
      <c r="N2842" s="150"/>
      <c r="P2842" s="149"/>
    </row>
    <row r="2843" spans="7:16" x14ac:dyDescent="0.2">
      <c r="G2843" s="149"/>
      <c r="I2843" s="149"/>
      <c r="K2843" s="149"/>
      <c r="M2843" s="149"/>
      <c r="N2843" s="150"/>
      <c r="P2843" s="149"/>
    </row>
    <row r="2844" spans="7:16" x14ac:dyDescent="0.2">
      <c r="G2844" s="149"/>
      <c r="I2844" s="149"/>
      <c r="K2844" s="149"/>
      <c r="M2844" s="149"/>
      <c r="N2844" s="150"/>
      <c r="P2844" s="149"/>
    </row>
    <row r="2845" spans="7:16" x14ac:dyDescent="0.2">
      <c r="G2845" s="149"/>
      <c r="I2845" s="149"/>
      <c r="K2845" s="149"/>
      <c r="M2845" s="149"/>
      <c r="N2845" s="150"/>
      <c r="P2845" s="149"/>
    </row>
    <row r="2846" spans="7:16" x14ac:dyDescent="0.2">
      <c r="G2846" s="149"/>
      <c r="I2846" s="149"/>
      <c r="K2846" s="149"/>
      <c r="M2846" s="149"/>
      <c r="N2846" s="150"/>
      <c r="P2846" s="149"/>
    </row>
    <row r="2847" spans="7:16" x14ac:dyDescent="0.2">
      <c r="G2847" s="149"/>
      <c r="I2847" s="149"/>
      <c r="K2847" s="149"/>
      <c r="M2847" s="149"/>
      <c r="N2847" s="150"/>
      <c r="P2847" s="149"/>
    </row>
    <row r="2848" spans="7:16" x14ac:dyDescent="0.2">
      <c r="G2848" s="149"/>
      <c r="I2848" s="149"/>
      <c r="K2848" s="149"/>
      <c r="M2848" s="149"/>
      <c r="N2848" s="150"/>
      <c r="P2848" s="149"/>
    </row>
    <row r="2849" spans="7:16" x14ac:dyDescent="0.2">
      <c r="G2849" s="149"/>
      <c r="I2849" s="149"/>
      <c r="K2849" s="149"/>
      <c r="M2849" s="149"/>
      <c r="N2849" s="150"/>
      <c r="P2849" s="149"/>
    </row>
    <row r="2850" spans="7:16" x14ac:dyDescent="0.2">
      <c r="G2850" s="149"/>
      <c r="I2850" s="149"/>
      <c r="K2850" s="149"/>
      <c r="M2850" s="149"/>
      <c r="N2850" s="150"/>
      <c r="P2850" s="149"/>
    </row>
    <row r="2851" spans="7:16" x14ac:dyDescent="0.2">
      <c r="G2851" s="149"/>
      <c r="I2851" s="149"/>
      <c r="K2851" s="149"/>
      <c r="M2851" s="149"/>
      <c r="N2851" s="150"/>
      <c r="P2851" s="149"/>
    </row>
    <row r="2852" spans="7:16" x14ac:dyDescent="0.2">
      <c r="G2852" s="149"/>
      <c r="I2852" s="149"/>
      <c r="K2852" s="149"/>
      <c r="M2852" s="149"/>
      <c r="N2852" s="150"/>
      <c r="P2852" s="149"/>
    </row>
    <row r="2853" spans="7:16" x14ac:dyDescent="0.2">
      <c r="G2853" s="149"/>
      <c r="I2853" s="149"/>
      <c r="K2853" s="149"/>
      <c r="M2853" s="149"/>
      <c r="N2853" s="150"/>
      <c r="P2853" s="149"/>
    </row>
    <row r="2854" spans="7:16" x14ac:dyDescent="0.2">
      <c r="G2854" s="149"/>
      <c r="I2854" s="149"/>
      <c r="K2854" s="149"/>
      <c r="M2854" s="149"/>
      <c r="N2854" s="150"/>
      <c r="P2854" s="149"/>
    </row>
    <row r="2855" spans="7:16" x14ac:dyDescent="0.2">
      <c r="G2855" s="149"/>
      <c r="I2855" s="149"/>
      <c r="K2855" s="149"/>
      <c r="M2855" s="149"/>
      <c r="N2855" s="150"/>
      <c r="P2855" s="149"/>
    </row>
    <row r="2856" spans="7:16" x14ac:dyDescent="0.2">
      <c r="G2856" s="149"/>
      <c r="I2856" s="149"/>
      <c r="K2856" s="149"/>
      <c r="M2856" s="149"/>
      <c r="N2856" s="150"/>
      <c r="P2856" s="149"/>
    </row>
    <row r="2857" spans="7:16" x14ac:dyDescent="0.2">
      <c r="G2857" s="149"/>
      <c r="I2857" s="149"/>
      <c r="K2857" s="149"/>
      <c r="M2857" s="149"/>
      <c r="N2857" s="150"/>
      <c r="P2857" s="149"/>
    </row>
    <row r="2858" spans="7:16" x14ac:dyDescent="0.2">
      <c r="G2858" s="149"/>
      <c r="I2858" s="149"/>
      <c r="K2858" s="149"/>
      <c r="M2858" s="149"/>
      <c r="N2858" s="150"/>
      <c r="P2858" s="149"/>
    </row>
    <row r="2859" spans="7:16" x14ac:dyDescent="0.2">
      <c r="G2859" s="149"/>
      <c r="I2859" s="149"/>
      <c r="K2859" s="149"/>
      <c r="M2859" s="149"/>
      <c r="N2859" s="150"/>
      <c r="P2859" s="149"/>
    </row>
    <row r="2860" spans="7:16" x14ac:dyDescent="0.2">
      <c r="G2860" s="149"/>
      <c r="I2860" s="149"/>
      <c r="K2860" s="149"/>
      <c r="M2860" s="149"/>
      <c r="N2860" s="150"/>
      <c r="P2860" s="149"/>
    </row>
    <row r="2861" spans="7:16" x14ac:dyDescent="0.2">
      <c r="G2861" s="149"/>
      <c r="I2861" s="149"/>
      <c r="K2861" s="149"/>
      <c r="M2861" s="149"/>
      <c r="N2861" s="150"/>
      <c r="P2861" s="149"/>
    </row>
    <row r="2862" spans="7:16" x14ac:dyDescent="0.2">
      <c r="G2862" s="149"/>
      <c r="I2862" s="149"/>
      <c r="K2862" s="149"/>
      <c r="M2862" s="149"/>
      <c r="N2862" s="150"/>
      <c r="P2862" s="149"/>
    </row>
    <row r="2863" spans="7:16" x14ac:dyDescent="0.2">
      <c r="G2863" s="149"/>
      <c r="I2863" s="149"/>
      <c r="K2863" s="149"/>
      <c r="M2863" s="149"/>
      <c r="N2863" s="150"/>
      <c r="P2863" s="149"/>
    </row>
    <row r="2864" spans="7:16" x14ac:dyDescent="0.2">
      <c r="G2864" s="149"/>
      <c r="I2864" s="149"/>
      <c r="K2864" s="149"/>
      <c r="M2864" s="149"/>
      <c r="N2864" s="150"/>
      <c r="P2864" s="149"/>
    </row>
    <row r="2865" spans="7:16" x14ac:dyDescent="0.2">
      <c r="G2865" s="149"/>
      <c r="I2865" s="149"/>
      <c r="K2865" s="149"/>
      <c r="M2865" s="149"/>
      <c r="N2865" s="150"/>
      <c r="P2865" s="149"/>
    </row>
    <row r="2866" spans="7:16" x14ac:dyDescent="0.2">
      <c r="G2866" s="149"/>
      <c r="I2866" s="149"/>
      <c r="K2866" s="149"/>
      <c r="M2866" s="149"/>
      <c r="N2866" s="150"/>
      <c r="P2866" s="149"/>
    </row>
    <row r="2867" spans="7:16" x14ac:dyDescent="0.2">
      <c r="G2867" s="149"/>
      <c r="I2867" s="149"/>
      <c r="K2867" s="149"/>
      <c r="M2867" s="149"/>
      <c r="N2867" s="150"/>
      <c r="P2867" s="149"/>
    </row>
    <row r="2868" spans="7:16" x14ac:dyDescent="0.2">
      <c r="G2868" s="149"/>
      <c r="I2868" s="149"/>
      <c r="K2868" s="149"/>
      <c r="M2868" s="149"/>
      <c r="N2868" s="150"/>
      <c r="P2868" s="149"/>
    </row>
    <row r="2869" spans="7:16" x14ac:dyDescent="0.2">
      <c r="G2869" s="149"/>
      <c r="I2869" s="149"/>
      <c r="K2869" s="149"/>
      <c r="M2869" s="149"/>
      <c r="N2869" s="150"/>
      <c r="P2869" s="149"/>
    </row>
    <row r="2870" spans="7:16" x14ac:dyDescent="0.2">
      <c r="G2870" s="149"/>
      <c r="I2870" s="149"/>
      <c r="K2870" s="149"/>
      <c r="M2870" s="149"/>
      <c r="N2870" s="150"/>
      <c r="P2870" s="149"/>
    </row>
    <row r="2871" spans="7:16" x14ac:dyDescent="0.2">
      <c r="G2871" s="149"/>
      <c r="I2871" s="149"/>
      <c r="K2871" s="149"/>
      <c r="M2871" s="149"/>
      <c r="N2871" s="150"/>
      <c r="P2871" s="149"/>
    </row>
    <row r="2872" spans="7:16" x14ac:dyDescent="0.2">
      <c r="G2872" s="149"/>
      <c r="I2872" s="149"/>
      <c r="K2872" s="149"/>
      <c r="M2872" s="149"/>
      <c r="N2872" s="150"/>
      <c r="P2872" s="149"/>
    </row>
    <row r="2873" spans="7:16" x14ac:dyDescent="0.2">
      <c r="G2873" s="149"/>
      <c r="I2873" s="149"/>
      <c r="K2873" s="149"/>
      <c r="M2873" s="149"/>
      <c r="N2873" s="150"/>
      <c r="P2873" s="149"/>
    </row>
    <row r="2874" spans="7:16" x14ac:dyDescent="0.2">
      <c r="G2874" s="149"/>
      <c r="I2874" s="149"/>
      <c r="K2874" s="149"/>
      <c r="M2874" s="149"/>
      <c r="N2874" s="150"/>
      <c r="P2874" s="149"/>
    </row>
    <row r="2875" spans="7:16" x14ac:dyDescent="0.2">
      <c r="G2875" s="149"/>
      <c r="I2875" s="149"/>
      <c r="K2875" s="149"/>
      <c r="M2875" s="149"/>
      <c r="N2875" s="150"/>
      <c r="P2875" s="149"/>
    </row>
    <row r="2876" spans="7:16" x14ac:dyDescent="0.2">
      <c r="G2876" s="149"/>
      <c r="I2876" s="149"/>
      <c r="K2876" s="149"/>
      <c r="M2876" s="149"/>
      <c r="N2876" s="150"/>
      <c r="P2876" s="149"/>
    </row>
    <row r="2877" spans="7:16" x14ac:dyDescent="0.2">
      <c r="G2877" s="149"/>
      <c r="I2877" s="149"/>
      <c r="K2877" s="149"/>
      <c r="M2877" s="149"/>
      <c r="N2877" s="150"/>
      <c r="P2877" s="149"/>
    </row>
    <row r="2878" spans="7:16" x14ac:dyDescent="0.2">
      <c r="G2878" s="149"/>
      <c r="I2878" s="149"/>
      <c r="K2878" s="149"/>
      <c r="M2878" s="149"/>
      <c r="N2878" s="150"/>
      <c r="P2878" s="149"/>
    </row>
    <row r="2879" spans="7:16" x14ac:dyDescent="0.2">
      <c r="G2879" s="149"/>
      <c r="I2879" s="149"/>
      <c r="K2879" s="149"/>
      <c r="M2879" s="149"/>
      <c r="N2879" s="150"/>
      <c r="P2879" s="149"/>
    </row>
    <row r="2880" spans="7:16" x14ac:dyDescent="0.2">
      <c r="G2880" s="149"/>
      <c r="I2880" s="149"/>
      <c r="K2880" s="149"/>
      <c r="M2880" s="149"/>
      <c r="N2880" s="150"/>
      <c r="P2880" s="149"/>
    </row>
    <row r="2881" spans="7:16" x14ac:dyDescent="0.2">
      <c r="G2881" s="149"/>
      <c r="I2881" s="149"/>
      <c r="K2881" s="149"/>
      <c r="M2881" s="149"/>
      <c r="N2881" s="150"/>
      <c r="P2881" s="149"/>
    </row>
    <row r="2882" spans="7:16" x14ac:dyDescent="0.2">
      <c r="G2882" s="149"/>
      <c r="I2882" s="149"/>
      <c r="K2882" s="149"/>
      <c r="M2882" s="149"/>
      <c r="N2882" s="150"/>
      <c r="P2882" s="149"/>
    </row>
    <row r="2883" spans="7:16" x14ac:dyDescent="0.2">
      <c r="G2883" s="149"/>
      <c r="I2883" s="149"/>
      <c r="K2883" s="149"/>
      <c r="M2883" s="149"/>
      <c r="N2883" s="150"/>
      <c r="P2883" s="149"/>
    </row>
    <row r="2884" spans="7:16" x14ac:dyDescent="0.2">
      <c r="G2884" s="149"/>
      <c r="I2884" s="149"/>
      <c r="K2884" s="149"/>
      <c r="M2884" s="149"/>
      <c r="N2884" s="150"/>
      <c r="P2884" s="149"/>
    </row>
    <row r="2885" spans="7:16" x14ac:dyDescent="0.2">
      <c r="G2885" s="149"/>
      <c r="I2885" s="149"/>
      <c r="K2885" s="149"/>
      <c r="M2885" s="149"/>
      <c r="N2885" s="150"/>
      <c r="P2885" s="149"/>
    </row>
    <row r="2886" spans="7:16" x14ac:dyDescent="0.2">
      <c r="G2886" s="149"/>
      <c r="I2886" s="149"/>
      <c r="K2886" s="149"/>
      <c r="M2886" s="149"/>
      <c r="N2886" s="150"/>
      <c r="P2886" s="149"/>
    </row>
    <row r="2887" spans="7:16" x14ac:dyDescent="0.2">
      <c r="G2887" s="149"/>
      <c r="I2887" s="149"/>
      <c r="K2887" s="149"/>
      <c r="M2887" s="149"/>
      <c r="N2887" s="150"/>
      <c r="P2887" s="149"/>
    </row>
    <row r="2888" spans="7:16" x14ac:dyDescent="0.2">
      <c r="G2888" s="149"/>
      <c r="I2888" s="149"/>
      <c r="K2888" s="149"/>
      <c r="M2888" s="149"/>
      <c r="N2888" s="150"/>
      <c r="P2888" s="149"/>
    </row>
    <row r="2889" spans="7:16" x14ac:dyDescent="0.2">
      <c r="G2889" s="149"/>
      <c r="I2889" s="149"/>
      <c r="K2889" s="149"/>
      <c r="M2889" s="149"/>
      <c r="N2889" s="150"/>
      <c r="P2889" s="149"/>
    </row>
    <row r="2890" spans="7:16" x14ac:dyDescent="0.2">
      <c r="G2890" s="149"/>
      <c r="I2890" s="149"/>
      <c r="K2890" s="149"/>
      <c r="M2890" s="149"/>
      <c r="N2890" s="150"/>
      <c r="P2890" s="149"/>
    </row>
    <row r="2891" spans="7:16" x14ac:dyDescent="0.2">
      <c r="G2891" s="149"/>
      <c r="I2891" s="149"/>
      <c r="K2891" s="149"/>
      <c r="M2891" s="149"/>
      <c r="N2891" s="150"/>
      <c r="P2891" s="149"/>
    </row>
    <row r="2892" spans="7:16" x14ac:dyDescent="0.2">
      <c r="G2892" s="149"/>
      <c r="I2892" s="149"/>
      <c r="K2892" s="149"/>
      <c r="M2892" s="149"/>
      <c r="N2892" s="150"/>
      <c r="P2892" s="149"/>
    </row>
    <row r="2893" spans="7:16" x14ac:dyDescent="0.2">
      <c r="G2893" s="149"/>
      <c r="I2893" s="149"/>
      <c r="K2893" s="149"/>
      <c r="M2893" s="149"/>
      <c r="N2893" s="150"/>
      <c r="P2893" s="149"/>
    </row>
    <row r="2894" spans="7:16" x14ac:dyDescent="0.2">
      <c r="G2894" s="149"/>
      <c r="I2894" s="149"/>
      <c r="K2894" s="149"/>
      <c r="M2894" s="149"/>
      <c r="N2894" s="150"/>
      <c r="P2894" s="149"/>
    </row>
    <row r="2895" spans="7:16" x14ac:dyDescent="0.2">
      <c r="G2895" s="149"/>
      <c r="I2895" s="149"/>
      <c r="K2895" s="149"/>
      <c r="M2895" s="149"/>
      <c r="N2895" s="150"/>
      <c r="P2895" s="149"/>
    </row>
    <row r="2896" spans="7:16" x14ac:dyDescent="0.2">
      <c r="G2896" s="149"/>
      <c r="I2896" s="149"/>
      <c r="K2896" s="149"/>
      <c r="M2896" s="149"/>
      <c r="N2896" s="150"/>
      <c r="P2896" s="149"/>
    </row>
    <row r="2897" spans="7:16" x14ac:dyDescent="0.2">
      <c r="G2897" s="149"/>
      <c r="I2897" s="149"/>
      <c r="K2897" s="149"/>
      <c r="M2897" s="149"/>
      <c r="N2897" s="150"/>
      <c r="P2897" s="149"/>
    </row>
    <row r="2898" spans="7:16" x14ac:dyDescent="0.2">
      <c r="G2898" s="149"/>
      <c r="I2898" s="149"/>
      <c r="K2898" s="149"/>
      <c r="M2898" s="149"/>
      <c r="N2898" s="150"/>
      <c r="P2898" s="149"/>
    </row>
    <row r="2899" spans="7:16" x14ac:dyDescent="0.2">
      <c r="G2899" s="149"/>
      <c r="I2899" s="149"/>
      <c r="K2899" s="149"/>
      <c r="M2899" s="149"/>
      <c r="N2899" s="150"/>
      <c r="P2899" s="149"/>
    </row>
    <row r="2900" spans="7:16" x14ac:dyDescent="0.2">
      <c r="G2900" s="149"/>
      <c r="I2900" s="149"/>
      <c r="K2900" s="149"/>
      <c r="M2900" s="149"/>
      <c r="N2900" s="150"/>
      <c r="P2900" s="149"/>
    </row>
    <row r="2901" spans="7:16" x14ac:dyDescent="0.2">
      <c r="G2901" s="149"/>
      <c r="I2901" s="149"/>
      <c r="K2901" s="149"/>
      <c r="M2901" s="149"/>
      <c r="N2901" s="150"/>
      <c r="P2901" s="149"/>
    </row>
    <row r="2902" spans="7:16" x14ac:dyDescent="0.2">
      <c r="G2902" s="149"/>
      <c r="I2902" s="149"/>
      <c r="K2902" s="149"/>
      <c r="M2902" s="149"/>
      <c r="N2902" s="150"/>
      <c r="P2902" s="149"/>
    </row>
    <row r="2903" spans="7:16" x14ac:dyDescent="0.2">
      <c r="G2903" s="149"/>
      <c r="I2903" s="149"/>
      <c r="K2903" s="149"/>
      <c r="M2903" s="149"/>
      <c r="N2903" s="150"/>
      <c r="P2903" s="149"/>
    </row>
    <row r="2904" spans="7:16" x14ac:dyDescent="0.2">
      <c r="G2904" s="149"/>
      <c r="I2904" s="149"/>
      <c r="K2904" s="149"/>
      <c r="M2904" s="149"/>
      <c r="N2904" s="150"/>
      <c r="P2904" s="149"/>
    </row>
    <row r="2905" spans="7:16" x14ac:dyDescent="0.2">
      <c r="G2905" s="149"/>
      <c r="I2905" s="149"/>
      <c r="K2905" s="149"/>
      <c r="M2905" s="149"/>
      <c r="N2905" s="150"/>
      <c r="P2905" s="149"/>
    </row>
    <row r="2906" spans="7:16" x14ac:dyDescent="0.2">
      <c r="G2906" s="149"/>
      <c r="I2906" s="149"/>
      <c r="K2906" s="149"/>
      <c r="M2906" s="149"/>
      <c r="N2906" s="150"/>
      <c r="P2906" s="149"/>
    </row>
    <row r="2907" spans="7:16" x14ac:dyDescent="0.2">
      <c r="G2907" s="149"/>
      <c r="I2907" s="149"/>
      <c r="K2907" s="149"/>
      <c r="M2907" s="149"/>
      <c r="N2907" s="150"/>
      <c r="P2907" s="149"/>
    </row>
    <row r="2908" spans="7:16" x14ac:dyDescent="0.2">
      <c r="G2908" s="149"/>
      <c r="I2908" s="149"/>
      <c r="K2908" s="149"/>
      <c r="M2908" s="149"/>
      <c r="N2908" s="150"/>
      <c r="P2908" s="149"/>
    </row>
    <row r="2909" spans="7:16" x14ac:dyDescent="0.2">
      <c r="G2909" s="149"/>
      <c r="I2909" s="149"/>
      <c r="K2909" s="149"/>
      <c r="M2909" s="149"/>
      <c r="N2909" s="150"/>
      <c r="P2909" s="149"/>
    </row>
    <row r="2910" spans="7:16" x14ac:dyDescent="0.2">
      <c r="G2910" s="149"/>
      <c r="I2910" s="149"/>
      <c r="K2910" s="149"/>
      <c r="M2910" s="149"/>
      <c r="N2910" s="150"/>
      <c r="P2910" s="149"/>
    </row>
    <row r="2911" spans="7:16" x14ac:dyDescent="0.2">
      <c r="G2911" s="149"/>
      <c r="I2911" s="149"/>
      <c r="K2911" s="149"/>
      <c r="M2911" s="149"/>
      <c r="N2911" s="150"/>
      <c r="P2911" s="149"/>
    </row>
    <row r="2912" spans="7:16" x14ac:dyDescent="0.2">
      <c r="G2912" s="149"/>
      <c r="I2912" s="149"/>
      <c r="K2912" s="149"/>
      <c r="M2912" s="149"/>
      <c r="N2912" s="150"/>
      <c r="P2912" s="149"/>
    </row>
    <row r="2913" spans="7:16" x14ac:dyDescent="0.2">
      <c r="G2913" s="149"/>
      <c r="I2913" s="149"/>
      <c r="K2913" s="149"/>
      <c r="M2913" s="149"/>
      <c r="N2913" s="150"/>
      <c r="P2913" s="149"/>
    </row>
    <row r="2914" spans="7:16" x14ac:dyDescent="0.2">
      <c r="G2914" s="149"/>
      <c r="I2914" s="149"/>
      <c r="K2914" s="149"/>
      <c r="M2914" s="149"/>
      <c r="N2914" s="150"/>
      <c r="P2914" s="149"/>
    </row>
    <row r="2915" spans="7:16" x14ac:dyDescent="0.2">
      <c r="G2915" s="149"/>
      <c r="I2915" s="149"/>
      <c r="K2915" s="149"/>
      <c r="M2915" s="149"/>
      <c r="N2915" s="150"/>
      <c r="P2915" s="149"/>
    </row>
    <row r="2916" spans="7:16" x14ac:dyDescent="0.2">
      <c r="G2916" s="149"/>
      <c r="I2916" s="149"/>
      <c r="K2916" s="149"/>
      <c r="M2916" s="149"/>
      <c r="N2916" s="150"/>
      <c r="P2916" s="149"/>
    </row>
    <row r="2917" spans="7:16" x14ac:dyDescent="0.2">
      <c r="G2917" s="149"/>
      <c r="I2917" s="149"/>
      <c r="K2917" s="149"/>
      <c r="M2917" s="149"/>
      <c r="N2917" s="150"/>
      <c r="P2917" s="149"/>
    </row>
    <row r="2918" spans="7:16" x14ac:dyDescent="0.2">
      <c r="G2918" s="149"/>
      <c r="I2918" s="149"/>
      <c r="K2918" s="149"/>
      <c r="M2918" s="149"/>
      <c r="N2918" s="150"/>
      <c r="P2918" s="149"/>
    </row>
    <row r="2919" spans="7:16" x14ac:dyDescent="0.2">
      <c r="G2919" s="149"/>
      <c r="I2919" s="149"/>
      <c r="K2919" s="149"/>
      <c r="M2919" s="149"/>
      <c r="N2919" s="150"/>
      <c r="P2919" s="149"/>
    </row>
    <row r="2920" spans="7:16" x14ac:dyDescent="0.2">
      <c r="G2920" s="149"/>
      <c r="I2920" s="149"/>
      <c r="K2920" s="149"/>
      <c r="M2920" s="149"/>
      <c r="N2920" s="150"/>
      <c r="P2920" s="149"/>
    </row>
    <row r="2921" spans="7:16" x14ac:dyDescent="0.2">
      <c r="G2921" s="149"/>
      <c r="I2921" s="149"/>
      <c r="K2921" s="149"/>
      <c r="M2921" s="149"/>
      <c r="N2921" s="150"/>
      <c r="P2921" s="149"/>
    </row>
    <row r="2922" spans="7:16" x14ac:dyDescent="0.2">
      <c r="G2922" s="149"/>
      <c r="I2922" s="149"/>
      <c r="K2922" s="149"/>
      <c r="M2922" s="149"/>
      <c r="N2922" s="150"/>
      <c r="P2922" s="149"/>
    </row>
    <row r="2923" spans="7:16" x14ac:dyDescent="0.2">
      <c r="G2923" s="149"/>
      <c r="I2923" s="149"/>
      <c r="K2923" s="149"/>
      <c r="M2923" s="149"/>
      <c r="N2923" s="150"/>
      <c r="P2923" s="149"/>
    </row>
    <row r="2924" spans="7:16" x14ac:dyDescent="0.2">
      <c r="G2924" s="149"/>
      <c r="I2924" s="149"/>
      <c r="K2924" s="149"/>
      <c r="M2924" s="149"/>
      <c r="N2924" s="150"/>
      <c r="P2924" s="149"/>
    </row>
    <row r="2925" spans="7:16" x14ac:dyDescent="0.2">
      <c r="G2925" s="149"/>
      <c r="I2925" s="149"/>
      <c r="K2925" s="149"/>
      <c r="M2925" s="149"/>
      <c r="N2925" s="150"/>
      <c r="P2925" s="149"/>
    </row>
    <row r="2926" spans="7:16" x14ac:dyDescent="0.2">
      <c r="G2926" s="149"/>
      <c r="I2926" s="149"/>
      <c r="K2926" s="149"/>
      <c r="M2926" s="149"/>
      <c r="N2926" s="150"/>
      <c r="P2926" s="149"/>
    </row>
    <row r="2927" spans="7:16" x14ac:dyDescent="0.2">
      <c r="G2927" s="149"/>
      <c r="I2927" s="149"/>
      <c r="K2927" s="149"/>
      <c r="M2927" s="149"/>
      <c r="N2927" s="150"/>
      <c r="P2927" s="149"/>
    </row>
    <row r="2928" spans="7:16" x14ac:dyDescent="0.2">
      <c r="G2928" s="149"/>
      <c r="I2928" s="149"/>
      <c r="K2928" s="149"/>
      <c r="M2928" s="149"/>
      <c r="N2928" s="150"/>
      <c r="P2928" s="149"/>
    </row>
    <row r="2929" spans="7:16" x14ac:dyDescent="0.2">
      <c r="G2929" s="149"/>
      <c r="I2929" s="149"/>
      <c r="K2929" s="149"/>
      <c r="M2929" s="149"/>
      <c r="N2929" s="150"/>
      <c r="P2929" s="149"/>
    </row>
    <row r="2930" spans="7:16" x14ac:dyDescent="0.2">
      <c r="G2930" s="149"/>
      <c r="I2930" s="149"/>
      <c r="K2930" s="149"/>
      <c r="M2930" s="149"/>
      <c r="N2930" s="150"/>
      <c r="P2930" s="149"/>
    </row>
    <row r="2931" spans="7:16" x14ac:dyDescent="0.2">
      <c r="G2931" s="149"/>
      <c r="I2931" s="149"/>
      <c r="K2931" s="149"/>
      <c r="M2931" s="149"/>
      <c r="N2931" s="150"/>
      <c r="P2931" s="149"/>
    </row>
    <row r="2932" spans="7:16" x14ac:dyDescent="0.2">
      <c r="G2932" s="149"/>
      <c r="I2932" s="149"/>
      <c r="K2932" s="149"/>
      <c r="M2932" s="149"/>
      <c r="N2932" s="150"/>
      <c r="P2932" s="149"/>
    </row>
    <row r="2933" spans="7:16" x14ac:dyDescent="0.2">
      <c r="G2933" s="149"/>
      <c r="I2933" s="149"/>
      <c r="K2933" s="149"/>
      <c r="M2933" s="149"/>
      <c r="N2933" s="150"/>
      <c r="P2933" s="149"/>
    </row>
    <row r="2934" spans="7:16" x14ac:dyDescent="0.2">
      <c r="G2934" s="149"/>
      <c r="I2934" s="149"/>
      <c r="K2934" s="149"/>
      <c r="M2934" s="149"/>
      <c r="N2934" s="150"/>
      <c r="P2934" s="149"/>
    </row>
    <row r="2935" spans="7:16" x14ac:dyDescent="0.2">
      <c r="G2935" s="149"/>
      <c r="I2935" s="149"/>
      <c r="K2935" s="149"/>
      <c r="M2935" s="149"/>
      <c r="N2935" s="150"/>
      <c r="P2935" s="149"/>
    </row>
    <row r="2936" spans="7:16" x14ac:dyDescent="0.2">
      <c r="G2936" s="149"/>
      <c r="I2936" s="149"/>
      <c r="K2936" s="149"/>
      <c r="M2936" s="149"/>
      <c r="N2936" s="150"/>
      <c r="P2936" s="149"/>
    </row>
    <row r="2937" spans="7:16" x14ac:dyDescent="0.2">
      <c r="G2937" s="149"/>
      <c r="I2937" s="149"/>
      <c r="K2937" s="149"/>
      <c r="M2937" s="149"/>
      <c r="N2937" s="150"/>
      <c r="P2937" s="149"/>
    </row>
    <row r="2938" spans="7:16" x14ac:dyDescent="0.2">
      <c r="G2938" s="149"/>
      <c r="I2938" s="149"/>
      <c r="K2938" s="149"/>
      <c r="M2938" s="149"/>
      <c r="N2938" s="150"/>
      <c r="P2938" s="149"/>
    </row>
    <row r="2939" spans="7:16" x14ac:dyDescent="0.2">
      <c r="G2939" s="149"/>
      <c r="I2939" s="149"/>
      <c r="K2939" s="149"/>
      <c r="M2939" s="149"/>
      <c r="N2939" s="150"/>
      <c r="P2939" s="149"/>
    </row>
    <row r="2940" spans="7:16" x14ac:dyDescent="0.2">
      <c r="G2940" s="149"/>
      <c r="I2940" s="149"/>
      <c r="K2940" s="149"/>
      <c r="M2940" s="149"/>
      <c r="N2940" s="150"/>
      <c r="P2940" s="149"/>
    </row>
    <row r="2941" spans="7:16" x14ac:dyDescent="0.2">
      <c r="G2941" s="149"/>
      <c r="I2941" s="149"/>
      <c r="K2941" s="149"/>
      <c r="M2941" s="149"/>
      <c r="N2941" s="150"/>
      <c r="P2941" s="149"/>
    </row>
    <row r="2942" spans="7:16" x14ac:dyDescent="0.2">
      <c r="G2942" s="149"/>
      <c r="I2942" s="149"/>
      <c r="K2942" s="149"/>
      <c r="M2942" s="149"/>
      <c r="N2942" s="150"/>
      <c r="P2942" s="149"/>
    </row>
    <row r="2943" spans="7:16" x14ac:dyDescent="0.2">
      <c r="G2943" s="149"/>
      <c r="I2943" s="149"/>
      <c r="K2943" s="149"/>
      <c r="M2943" s="149"/>
      <c r="N2943" s="150"/>
      <c r="P2943" s="149"/>
    </row>
    <row r="2944" spans="7:16" x14ac:dyDescent="0.2">
      <c r="G2944" s="149"/>
      <c r="I2944" s="149"/>
      <c r="K2944" s="149"/>
      <c r="M2944" s="149"/>
      <c r="N2944" s="150"/>
      <c r="P2944" s="149"/>
    </row>
    <row r="2945" spans="7:16" x14ac:dyDescent="0.2">
      <c r="G2945" s="149"/>
      <c r="I2945" s="149"/>
      <c r="K2945" s="149"/>
      <c r="M2945" s="149"/>
      <c r="N2945" s="150"/>
      <c r="P2945" s="149"/>
    </row>
    <row r="2946" spans="7:16" x14ac:dyDescent="0.2">
      <c r="G2946" s="149"/>
      <c r="I2946" s="149"/>
      <c r="K2946" s="149"/>
      <c r="M2946" s="149"/>
      <c r="N2946" s="150"/>
      <c r="P2946" s="149"/>
    </row>
    <row r="2947" spans="7:16" x14ac:dyDescent="0.2">
      <c r="G2947" s="149"/>
      <c r="I2947" s="149"/>
      <c r="K2947" s="149"/>
      <c r="M2947" s="149"/>
      <c r="N2947" s="150"/>
      <c r="P2947" s="149"/>
    </row>
    <row r="2948" spans="7:16" x14ac:dyDescent="0.2">
      <c r="G2948" s="149"/>
      <c r="I2948" s="149"/>
      <c r="K2948" s="149"/>
      <c r="M2948" s="149"/>
      <c r="N2948" s="150"/>
      <c r="P2948" s="149"/>
    </row>
    <row r="2949" spans="7:16" x14ac:dyDescent="0.2">
      <c r="G2949" s="149"/>
      <c r="I2949" s="149"/>
      <c r="K2949" s="149"/>
      <c r="M2949" s="149"/>
      <c r="N2949" s="150"/>
      <c r="P2949" s="149"/>
    </row>
    <row r="2950" spans="7:16" x14ac:dyDescent="0.2">
      <c r="G2950" s="149"/>
      <c r="I2950" s="149"/>
      <c r="K2950" s="149"/>
      <c r="M2950" s="149"/>
      <c r="N2950" s="150"/>
      <c r="P2950" s="149"/>
    </row>
    <row r="2951" spans="7:16" x14ac:dyDescent="0.2">
      <c r="G2951" s="149"/>
      <c r="I2951" s="149"/>
      <c r="K2951" s="149"/>
      <c r="M2951" s="149"/>
      <c r="N2951" s="150"/>
      <c r="P2951" s="149"/>
    </row>
    <row r="2952" spans="7:16" x14ac:dyDescent="0.2">
      <c r="G2952" s="149"/>
      <c r="I2952" s="149"/>
      <c r="K2952" s="149"/>
      <c r="M2952" s="149"/>
      <c r="N2952" s="150"/>
      <c r="P2952" s="149"/>
    </row>
    <row r="2953" spans="7:16" x14ac:dyDescent="0.2">
      <c r="G2953" s="149"/>
      <c r="I2953" s="149"/>
      <c r="K2953" s="149"/>
      <c r="M2953" s="149"/>
      <c r="N2953" s="150"/>
      <c r="P2953" s="149"/>
    </row>
    <row r="2954" spans="7:16" x14ac:dyDescent="0.2">
      <c r="G2954" s="149"/>
      <c r="I2954" s="149"/>
      <c r="K2954" s="149"/>
      <c r="M2954" s="149"/>
      <c r="N2954" s="150"/>
      <c r="P2954" s="149"/>
    </row>
    <row r="2955" spans="7:16" x14ac:dyDescent="0.2">
      <c r="G2955" s="149"/>
      <c r="I2955" s="149"/>
      <c r="K2955" s="149"/>
      <c r="M2955" s="149"/>
      <c r="N2955" s="150"/>
      <c r="P2955" s="149"/>
    </row>
    <row r="2956" spans="7:16" x14ac:dyDescent="0.2">
      <c r="G2956" s="149"/>
      <c r="I2956" s="149"/>
      <c r="K2956" s="149"/>
      <c r="M2956" s="149"/>
      <c r="N2956" s="150"/>
      <c r="P2956" s="149"/>
    </row>
    <row r="2957" spans="7:16" x14ac:dyDescent="0.2">
      <c r="G2957" s="149"/>
      <c r="I2957" s="149"/>
      <c r="K2957" s="149"/>
      <c r="M2957" s="149"/>
      <c r="N2957" s="150"/>
      <c r="P2957" s="149"/>
    </row>
    <row r="2958" spans="7:16" x14ac:dyDescent="0.2">
      <c r="G2958" s="149"/>
      <c r="I2958" s="149"/>
      <c r="K2958" s="149"/>
      <c r="M2958" s="149"/>
      <c r="N2958" s="150"/>
      <c r="P2958" s="149"/>
    </row>
    <row r="2959" spans="7:16" x14ac:dyDescent="0.2">
      <c r="G2959" s="149"/>
      <c r="I2959" s="149"/>
      <c r="K2959" s="149"/>
      <c r="M2959" s="149"/>
      <c r="N2959" s="150"/>
      <c r="P2959" s="149"/>
    </row>
    <row r="2960" spans="7:16" x14ac:dyDescent="0.2">
      <c r="G2960" s="149"/>
      <c r="I2960" s="149"/>
      <c r="K2960" s="149"/>
      <c r="M2960" s="149"/>
      <c r="N2960" s="150"/>
      <c r="P2960" s="149"/>
    </row>
    <row r="2961" spans="7:16" x14ac:dyDescent="0.2">
      <c r="G2961" s="149"/>
      <c r="I2961" s="149"/>
      <c r="K2961" s="149"/>
      <c r="M2961" s="149"/>
      <c r="N2961" s="150"/>
      <c r="P2961" s="149"/>
    </row>
    <row r="2962" spans="7:16" x14ac:dyDescent="0.2">
      <c r="G2962" s="149"/>
      <c r="I2962" s="149"/>
      <c r="K2962" s="149"/>
      <c r="M2962" s="149"/>
      <c r="N2962" s="150"/>
      <c r="P2962" s="149"/>
    </row>
    <row r="2963" spans="7:16" x14ac:dyDescent="0.2">
      <c r="G2963" s="149"/>
      <c r="I2963" s="149"/>
      <c r="K2963" s="149"/>
      <c r="M2963" s="149"/>
      <c r="N2963" s="150"/>
      <c r="P2963" s="149"/>
    </row>
    <row r="2964" spans="7:16" x14ac:dyDescent="0.2">
      <c r="G2964" s="149"/>
      <c r="I2964" s="149"/>
      <c r="K2964" s="149"/>
      <c r="M2964" s="149"/>
      <c r="N2964" s="150"/>
      <c r="P2964" s="149"/>
    </row>
    <row r="2965" spans="7:16" x14ac:dyDescent="0.2">
      <c r="G2965" s="149"/>
      <c r="I2965" s="149"/>
      <c r="K2965" s="149"/>
      <c r="M2965" s="149"/>
      <c r="N2965" s="150"/>
      <c r="P2965" s="149"/>
    </row>
    <row r="2966" spans="7:16" x14ac:dyDescent="0.2">
      <c r="G2966" s="149"/>
      <c r="I2966" s="149"/>
      <c r="K2966" s="149"/>
      <c r="M2966" s="149"/>
      <c r="N2966" s="150"/>
      <c r="P2966" s="149"/>
    </row>
    <row r="2967" spans="7:16" x14ac:dyDescent="0.2">
      <c r="G2967" s="149"/>
      <c r="I2967" s="149"/>
      <c r="K2967" s="149"/>
      <c r="M2967" s="149"/>
      <c r="N2967" s="150"/>
      <c r="P2967" s="149"/>
    </row>
    <row r="2968" spans="7:16" x14ac:dyDescent="0.2">
      <c r="G2968" s="149"/>
      <c r="I2968" s="149"/>
      <c r="K2968" s="149"/>
      <c r="M2968" s="149"/>
      <c r="N2968" s="150"/>
      <c r="P2968" s="149"/>
    </row>
    <row r="2969" spans="7:16" x14ac:dyDescent="0.2">
      <c r="G2969" s="149"/>
      <c r="I2969" s="149"/>
      <c r="K2969" s="149"/>
      <c r="M2969" s="149"/>
      <c r="N2969" s="150"/>
      <c r="P2969" s="149"/>
    </row>
    <row r="2970" spans="7:16" x14ac:dyDescent="0.2">
      <c r="G2970" s="149"/>
      <c r="I2970" s="149"/>
      <c r="K2970" s="149"/>
      <c r="M2970" s="149"/>
      <c r="N2970" s="150"/>
      <c r="P2970" s="149"/>
    </row>
    <row r="2971" spans="7:16" x14ac:dyDescent="0.2">
      <c r="G2971" s="149"/>
      <c r="I2971" s="149"/>
      <c r="K2971" s="149"/>
      <c r="M2971" s="149"/>
      <c r="N2971" s="150"/>
      <c r="P2971" s="149"/>
    </row>
    <row r="2972" spans="7:16" x14ac:dyDescent="0.2">
      <c r="G2972" s="149"/>
      <c r="I2972" s="149"/>
      <c r="K2972" s="149"/>
      <c r="M2972" s="149"/>
      <c r="N2972" s="150"/>
      <c r="P2972" s="149"/>
    </row>
    <row r="2973" spans="7:16" x14ac:dyDescent="0.2">
      <c r="G2973" s="149"/>
      <c r="I2973" s="149"/>
      <c r="K2973" s="149"/>
      <c r="M2973" s="149"/>
      <c r="N2973" s="150"/>
      <c r="P2973" s="149"/>
    </row>
    <row r="2974" spans="7:16" x14ac:dyDescent="0.2">
      <c r="G2974" s="149"/>
      <c r="I2974" s="149"/>
      <c r="K2974" s="149"/>
      <c r="M2974" s="149"/>
      <c r="N2974" s="150"/>
      <c r="P2974" s="149"/>
    </row>
    <row r="2975" spans="7:16" x14ac:dyDescent="0.2">
      <c r="G2975" s="149"/>
      <c r="I2975" s="149"/>
      <c r="K2975" s="149"/>
      <c r="M2975" s="149"/>
      <c r="N2975" s="150"/>
      <c r="P2975" s="149"/>
    </row>
    <row r="2976" spans="7:16" x14ac:dyDescent="0.2">
      <c r="G2976" s="149"/>
      <c r="I2976" s="149"/>
      <c r="K2976" s="149"/>
      <c r="M2976" s="149"/>
      <c r="N2976" s="150"/>
      <c r="P2976" s="149"/>
    </row>
    <row r="2977" spans="7:16" x14ac:dyDescent="0.2">
      <c r="G2977" s="149"/>
      <c r="I2977" s="149"/>
      <c r="K2977" s="149"/>
      <c r="M2977" s="149"/>
      <c r="N2977" s="150"/>
      <c r="P2977" s="149"/>
    </row>
    <row r="2978" spans="7:16" x14ac:dyDescent="0.2">
      <c r="G2978" s="149"/>
      <c r="I2978" s="149"/>
      <c r="K2978" s="149"/>
      <c r="M2978" s="149"/>
      <c r="N2978" s="150"/>
      <c r="P2978" s="149"/>
    </row>
    <row r="2979" spans="7:16" x14ac:dyDescent="0.2">
      <c r="G2979" s="149"/>
      <c r="I2979" s="149"/>
      <c r="K2979" s="149"/>
      <c r="M2979" s="149"/>
      <c r="N2979" s="150"/>
      <c r="P2979" s="149"/>
    </row>
    <row r="2980" spans="7:16" x14ac:dyDescent="0.2">
      <c r="G2980" s="149"/>
      <c r="I2980" s="149"/>
      <c r="K2980" s="149"/>
      <c r="M2980" s="149"/>
      <c r="N2980" s="150"/>
      <c r="P2980" s="149"/>
    </row>
    <row r="2981" spans="7:16" x14ac:dyDescent="0.2">
      <c r="G2981" s="149"/>
      <c r="I2981" s="149"/>
      <c r="K2981" s="149"/>
      <c r="M2981" s="149"/>
      <c r="N2981" s="150"/>
      <c r="P2981" s="149"/>
    </row>
    <row r="2982" spans="7:16" x14ac:dyDescent="0.2">
      <c r="G2982" s="149"/>
      <c r="I2982" s="149"/>
      <c r="K2982" s="149"/>
      <c r="M2982" s="149"/>
      <c r="N2982" s="150"/>
      <c r="P2982" s="149"/>
    </row>
    <row r="2983" spans="7:16" x14ac:dyDescent="0.2">
      <c r="G2983" s="149"/>
      <c r="I2983" s="149"/>
      <c r="K2983" s="149"/>
      <c r="M2983" s="149"/>
      <c r="N2983" s="150"/>
      <c r="P2983" s="149"/>
    </row>
    <row r="2984" spans="7:16" x14ac:dyDescent="0.2">
      <c r="G2984" s="149"/>
      <c r="I2984" s="149"/>
      <c r="K2984" s="149"/>
      <c r="M2984" s="149"/>
      <c r="N2984" s="150"/>
      <c r="P2984" s="149"/>
    </row>
    <row r="2985" spans="7:16" x14ac:dyDescent="0.2">
      <c r="G2985" s="149"/>
      <c r="I2985" s="149"/>
      <c r="K2985" s="149"/>
      <c r="M2985" s="149"/>
      <c r="N2985" s="150"/>
      <c r="P2985" s="149"/>
    </row>
    <row r="2986" spans="7:16" x14ac:dyDescent="0.2">
      <c r="G2986" s="149"/>
      <c r="I2986" s="149"/>
      <c r="K2986" s="149"/>
      <c r="M2986" s="149"/>
      <c r="N2986" s="150"/>
      <c r="P2986" s="149"/>
    </row>
    <row r="2987" spans="7:16" x14ac:dyDescent="0.2">
      <c r="G2987" s="149"/>
      <c r="I2987" s="149"/>
      <c r="K2987" s="149"/>
      <c r="M2987" s="149"/>
      <c r="N2987" s="150"/>
      <c r="P2987" s="149"/>
    </row>
    <row r="2988" spans="7:16" x14ac:dyDescent="0.2">
      <c r="G2988" s="149"/>
      <c r="I2988" s="149"/>
      <c r="K2988" s="149"/>
      <c r="M2988" s="149"/>
      <c r="N2988" s="150"/>
      <c r="P2988" s="149"/>
    </row>
    <row r="2989" spans="7:16" x14ac:dyDescent="0.2">
      <c r="G2989" s="149"/>
      <c r="I2989" s="149"/>
      <c r="K2989" s="149"/>
      <c r="M2989" s="149"/>
      <c r="N2989" s="150"/>
      <c r="P2989" s="149"/>
    </row>
    <row r="2990" spans="7:16" x14ac:dyDescent="0.2">
      <c r="G2990" s="149"/>
      <c r="I2990" s="149"/>
      <c r="K2990" s="149"/>
      <c r="M2990" s="149"/>
      <c r="N2990" s="150"/>
      <c r="P2990" s="149"/>
    </row>
    <row r="2991" spans="7:16" x14ac:dyDescent="0.2">
      <c r="G2991" s="149"/>
      <c r="I2991" s="149"/>
      <c r="K2991" s="149"/>
      <c r="M2991" s="149"/>
      <c r="N2991" s="150"/>
      <c r="P2991" s="149"/>
    </row>
    <row r="2992" spans="7:16" x14ac:dyDescent="0.2">
      <c r="G2992" s="149"/>
      <c r="I2992" s="149"/>
      <c r="K2992" s="149"/>
      <c r="M2992" s="149"/>
      <c r="N2992" s="150"/>
      <c r="P2992" s="149"/>
    </row>
    <row r="2993" spans="7:16" x14ac:dyDescent="0.2">
      <c r="G2993" s="149"/>
      <c r="I2993" s="149"/>
      <c r="K2993" s="149"/>
      <c r="M2993" s="149"/>
      <c r="N2993" s="150"/>
      <c r="P2993" s="149"/>
    </row>
    <row r="2994" spans="7:16" x14ac:dyDescent="0.2">
      <c r="G2994" s="149"/>
      <c r="I2994" s="149"/>
      <c r="K2994" s="149"/>
      <c r="M2994" s="149"/>
      <c r="N2994" s="150"/>
      <c r="P2994" s="149"/>
    </row>
    <row r="2995" spans="7:16" x14ac:dyDescent="0.2">
      <c r="G2995" s="149"/>
      <c r="I2995" s="149"/>
      <c r="K2995" s="149"/>
      <c r="M2995" s="149"/>
      <c r="N2995" s="150"/>
      <c r="P2995" s="149"/>
    </row>
    <row r="2996" spans="7:16" x14ac:dyDescent="0.2">
      <c r="G2996" s="149"/>
      <c r="I2996" s="149"/>
      <c r="K2996" s="149"/>
      <c r="M2996" s="149"/>
      <c r="N2996" s="150"/>
      <c r="P2996" s="149"/>
    </row>
    <row r="2997" spans="7:16" x14ac:dyDescent="0.2">
      <c r="G2997" s="149"/>
      <c r="I2997" s="149"/>
      <c r="K2997" s="149"/>
      <c r="M2997" s="149"/>
      <c r="N2997" s="150"/>
      <c r="P2997" s="149"/>
    </row>
    <row r="2998" spans="7:16" x14ac:dyDescent="0.2">
      <c r="G2998" s="149"/>
      <c r="I2998" s="149"/>
      <c r="K2998" s="149"/>
      <c r="M2998" s="149"/>
      <c r="N2998" s="150"/>
      <c r="P2998" s="149"/>
    </row>
    <row r="2999" spans="7:16" x14ac:dyDescent="0.2">
      <c r="G2999" s="149"/>
      <c r="I2999" s="149"/>
      <c r="K2999" s="149"/>
      <c r="M2999" s="149"/>
      <c r="N2999" s="150"/>
      <c r="P2999" s="149"/>
    </row>
    <row r="3000" spans="7:16" x14ac:dyDescent="0.2">
      <c r="G3000" s="149"/>
      <c r="I3000" s="149"/>
      <c r="K3000" s="149"/>
      <c r="M3000" s="149"/>
      <c r="N3000" s="150"/>
      <c r="P3000" s="149"/>
    </row>
    <row r="3001" spans="7:16" x14ac:dyDescent="0.2">
      <c r="G3001" s="149"/>
      <c r="I3001" s="149"/>
      <c r="K3001" s="149"/>
      <c r="M3001" s="149"/>
      <c r="N3001" s="150"/>
      <c r="P3001" s="149"/>
    </row>
    <row r="3002" spans="7:16" x14ac:dyDescent="0.2">
      <c r="G3002" s="149"/>
      <c r="I3002" s="149"/>
      <c r="K3002" s="149"/>
      <c r="M3002" s="149"/>
      <c r="N3002" s="150"/>
      <c r="P3002" s="149"/>
    </row>
    <row r="3003" spans="7:16" x14ac:dyDescent="0.2">
      <c r="G3003" s="149"/>
      <c r="I3003" s="149"/>
      <c r="K3003" s="149"/>
      <c r="M3003" s="149"/>
      <c r="N3003" s="150"/>
      <c r="P3003" s="149"/>
    </row>
    <row r="3004" spans="7:16" x14ac:dyDescent="0.2">
      <c r="G3004" s="149"/>
      <c r="I3004" s="149"/>
      <c r="K3004" s="149"/>
      <c r="M3004" s="149"/>
      <c r="N3004" s="150"/>
      <c r="P3004" s="149"/>
    </row>
    <row r="3005" spans="7:16" x14ac:dyDescent="0.2">
      <c r="G3005" s="149"/>
      <c r="I3005" s="149"/>
      <c r="K3005" s="149"/>
      <c r="M3005" s="149"/>
      <c r="N3005" s="150"/>
      <c r="P3005" s="149"/>
    </row>
    <row r="3006" spans="7:16" x14ac:dyDescent="0.2">
      <c r="G3006" s="149"/>
      <c r="I3006" s="149"/>
      <c r="K3006" s="149"/>
      <c r="M3006" s="149"/>
      <c r="N3006" s="150"/>
      <c r="P3006" s="149"/>
    </row>
    <row r="3007" spans="7:16" x14ac:dyDescent="0.2">
      <c r="G3007" s="149"/>
      <c r="I3007" s="149"/>
      <c r="K3007" s="149"/>
      <c r="M3007" s="149"/>
      <c r="N3007" s="150"/>
      <c r="P3007" s="149"/>
    </row>
    <row r="3008" spans="7:16" x14ac:dyDescent="0.2">
      <c r="G3008" s="149"/>
      <c r="I3008" s="149"/>
      <c r="K3008" s="149"/>
      <c r="M3008" s="149"/>
      <c r="N3008" s="150"/>
      <c r="P3008" s="149"/>
    </row>
    <row r="3009" spans="7:16" x14ac:dyDescent="0.2">
      <c r="G3009" s="149"/>
      <c r="I3009" s="149"/>
      <c r="K3009" s="149"/>
      <c r="M3009" s="149"/>
      <c r="N3009" s="150"/>
      <c r="P3009" s="149"/>
    </row>
    <row r="3010" spans="7:16" x14ac:dyDescent="0.2">
      <c r="G3010" s="149"/>
      <c r="I3010" s="149"/>
      <c r="K3010" s="149"/>
      <c r="M3010" s="149"/>
      <c r="N3010" s="150"/>
      <c r="P3010" s="149"/>
    </row>
    <row r="3011" spans="7:16" x14ac:dyDescent="0.2">
      <c r="G3011" s="149"/>
      <c r="I3011" s="149"/>
      <c r="K3011" s="149"/>
      <c r="M3011" s="149"/>
      <c r="N3011" s="150"/>
      <c r="P3011" s="149"/>
    </row>
    <row r="3012" spans="7:16" x14ac:dyDescent="0.2">
      <c r="G3012" s="149"/>
      <c r="I3012" s="149"/>
      <c r="K3012" s="149"/>
      <c r="M3012" s="149"/>
      <c r="N3012" s="150"/>
      <c r="P3012" s="149"/>
    </row>
    <row r="3013" spans="7:16" x14ac:dyDescent="0.2">
      <c r="G3013" s="149"/>
      <c r="I3013" s="149"/>
      <c r="K3013" s="149"/>
      <c r="M3013" s="149"/>
      <c r="N3013" s="150"/>
      <c r="P3013" s="149"/>
    </row>
    <row r="3014" spans="7:16" x14ac:dyDescent="0.2">
      <c r="G3014" s="149"/>
      <c r="I3014" s="149"/>
      <c r="K3014" s="149"/>
      <c r="M3014" s="149"/>
      <c r="N3014" s="150"/>
      <c r="P3014" s="149"/>
    </row>
    <row r="3015" spans="7:16" x14ac:dyDescent="0.2">
      <c r="G3015" s="149"/>
      <c r="I3015" s="149"/>
      <c r="K3015" s="149"/>
      <c r="M3015" s="149"/>
      <c r="N3015" s="150"/>
      <c r="P3015" s="149"/>
    </row>
    <row r="3016" spans="7:16" x14ac:dyDescent="0.2">
      <c r="G3016" s="149"/>
      <c r="I3016" s="149"/>
      <c r="K3016" s="149"/>
      <c r="M3016" s="149"/>
      <c r="N3016" s="150"/>
      <c r="P3016" s="149"/>
    </row>
    <row r="3017" spans="7:16" x14ac:dyDescent="0.2">
      <c r="G3017" s="149"/>
      <c r="I3017" s="149"/>
      <c r="K3017" s="149"/>
      <c r="M3017" s="149"/>
      <c r="N3017" s="150"/>
      <c r="P3017" s="149"/>
    </row>
    <row r="3018" spans="7:16" x14ac:dyDescent="0.2">
      <c r="G3018" s="149"/>
      <c r="I3018" s="149"/>
      <c r="K3018" s="149"/>
      <c r="M3018" s="149"/>
      <c r="N3018" s="150"/>
      <c r="P3018" s="149"/>
    </row>
    <row r="3019" spans="7:16" x14ac:dyDescent="0.2">
      <c r="G3019" s="149"/>
      <c r="I3019" s="149"/>
      <c r="K3019" s="149"/>
      <c r="M3019" s="149"/>
      <c r="N3019" s="150"/>
      <c r="P3019" s="149"/>
    </row>
    <row r="3020" spans="7:16" x14ac:dyDescent="0.2">
      <c r="G3020" s="149"/>
      <c r="I3020" s="149"/>
      <c r="K3020" s="149"/>
      <c r="M3020" s="149"/>
      <c r="N3020" s="150"/>
      <c r="P3020" s="149"/>
    </row>
    <row r="3021" spans="7:16" x14ac:dyDescent="0.2">
      <c r="G3021" s="149"/>
      <c r="I3021" s="149"/>
      <c r="K3021" s="149"/>
      <c r="M3021" s="149"/>
      <c r="N3021" s="150"/>
      <c r="P3021" s="149"/>
    </row>
    <row r="3022" spans="7:16" x14ac:dyDescent="0.2">
      <c r="G3022" s="149"/>
      <c r="I3022" s="149"/>
      <c r="K3022" s="149"/>
      <c r="M3022" s="149"/>
      <c r="N3022" s="150"/>
      <c r="P3022" s="149"/>
    </row>
    <row r="3023" spans="7:16" x14ac:dyDescent="0.2">
      <c r="G3023" s="149"/>
      <c r="I3023" s="149"/>
      <c r="K3023" s="149"/>
      <c r="M3023" s="149"/>
      <c r="N3023" s="150"/>
      <c r="P3023" s="149"/>
    </row>
    <row r="3024" spans="7:16" x14ac:dyDescent="0.2">
      <c r="G3024" s="149"/>
      <c r="I3024" s="149"/>
      <c r="K3024" s="149"/>
      <c r="M3024" s="149"/>
      <c r="N3024" s="150"/>
      <c r="P3024" s="149"/>
    </row>
    <row r="3025" spans="7:16" x14ac:dyDescent="0.2">
      <c r="G3025" s="149"/>
      <c r="I3025" s="149"/>
      <c r="K3025" s="149"/>
      <c r="M3025" s="149"/>
      <c r="N3025" s="150"/>
      <c r="P3025" s="149"/>
    </row>
    <row r="3026" spans="7:16" x14ac:dyDescent="0.2">
      <c r="G3026" s="149"/>
      <c r="I3026" s="149"/>
      <c r="K3026" s="149"/>
      <c r="M3026" s="149"/>
      <c r="N3026" s="150"/>
      <c r="P3026" s="149"/>
    </row>
    <row r="3027" spans="7:16" x14ac:dyDescent="0.2">
      <c r="G3027" s="149"/>
      <c r="I3027" s="149"/>
      <c r="K3027" s="149"/>
      <c r="M3027" s="149"/>
      <c r="N3027" s="150"/>
      <c r="P3027" s="149"/>
    </row>
    <row r="3028" spans="7:16" x14ac:dyDescent="0.2">
      <c r="G3028" s="149"/>
      <c r="I3028" s="149"/>
      <c r="K3028" s="149"/>
      <c r="M3028" s="149"/>
      <c r="N3028" s="150"/>
      <c r="P3028" s="149"/>
    </row>
    <row r="3029" spans="7:16" x14ac:dyDescent="0.2">
      <c r="G3029" s="149"/>
      <c r="I3029" s="149"/>
      <c r="K3029" s="149"/>
      <c r="M3029" s="149"/>
      <c r="N3029" s="150"/>
      <c r="P3029" s="149"/>
    </row>
    <row r="3030" spans="7:16" x14ac:dyDescent="0.2">
      <c r="G3030" s="149"/>
      <c r="I3030" s="149"/>
      <c r="K3030" s="149"/>
      <c r="M3030" s="149"/>
      <c r="N3030" s="150"/>
      <c r="P3030" s="149"/>
    </row>
    <row r="3031" spans="7:16" x14ac:dyDescent="0.2">
      <c r="G3031" s="149"/>
      <c r="I3031" s="149"/>
      <c r="K3031" s="149"/>
      <c r="M3031" s="149"/>
      <c r="N3031" s="150"/>
      <c r="P3031" s="149"/>
    </row>
    <row r="3032" spans="7:16" x14ac:dyDescent="0.2">
      <c r="G3032" s="149"/>
      <c r="I3032" s="149"/>
      <c r="K3032" s="149"/>
      <c r="M3032" s="149"/>
      <c r="N3032" s="150"/>
      <c r="P3032" s="149"/>
    </row>
    <row r="3033" spans="7:16" x14ac:dyDescent="0.2">
      <c r="G3033" s="149"/>
      <c r="I3033" s="149"/>
      <c r="K3033" s="149"/>
      <c r="M3033" s="149"/>
      <c r="N3033" s="150"/>
      <c r="P3033" s="149"/>
    </row>
    <row r="3034" spans="7:16" x14ac:dyDescent="0.2">
      <c r="G3034" s="149"/>
      <c r="I3034" s="149"/>
      <c r="K3034" s="149"/>
      <c r="M3034" s="149"/>
      <c r="N3034" s="150"/>
      <c r="P3034" s="149"/>
    </row>
    <row r="3035" spans="7:16" x14ac:dyDescent="0.2">
      <c r="G3035" s="149"/>
      <c r="I3035" s="149"/>
      <c r="K3035" s="149"/>
      <c r="M3035" s="149"/>
      <c r="N3035" s="150"/>
      <c r="P3035" s="149"/>
    </row>
    <row r="3036" spans="7:16" x14ac:dyDescent="0.2">
      <c r="G3036" s="149"/>
      <c r="I3036" s="149"/>
      <c r="K3036" s="149"/>
      <c r="M3036" s="149"/>
      <c r="N3036" s="150"/>
      <c r="P3036" s="149"/>
    </row>
    <row r="3037" spans="7:16" x14ac:dyDescent="0.2">
      <c r="G3037" s="149"/>
      <c r="I3037" s="149"/>
      <c r="K3037" s="149"/>
      <c r="M3037" s="149"/>
      <c r="N3037" s="150"/>
      <c r="P3037" s="149"/>
    </row>
    <row r="3038" spans="7:16" x14ac:dyDescent="0.2">
      <c r="G3038" s="149"/>
      <c r="I3038" s="149"/>
      <c r="K3038" s="149"/>
      <c r="M3038" s="149"/>
      <c r="N3038" s="150"/>
      <c r="P3038" s="149"/>
    </row>
    <row r="3039" spans="7:16" x14ac:dyDescent="0.2">
      <c r="G3039" s="149"/>
      <c r="I3039" s="149"/>
      <c r="K3039" s="149"/>
      <c r="M3039" s="149"/>
      <c r="N3039" s="150"/>
      <c r="P3039" s="149"/>
    </row>
    <row r="3040" spans="7:16" x14ac:dyDescent="0.2">
      <c r="G3040" s="149"/>
      <c r="I3040" s="149"/>
      <c r="K3040" s="149"/>
      <c r="M3040" s="149"/>
      <c r="N3040" s="150"/>
      <c r="P3040" s="149"/>
    </row>
    <row r="3041" spans="7:16" x14ac:dyDescent="0.2">
      <c r="G3041" s="149"/>
      <c r="I3041" s="149"/>
      <c r="K3041" s="149"/>
      <c r="M3041" s="149"/>
      <c r="N3041" s="150"/>
      <c r="P3041" s="149"/>
    </row>
    <row r="3042" spans="7:16" x14ac:dyDescent="0.2">
      <c r="G3042" s="149"/>
      <c r="I3042" s="149"/>
      <c r="K3042" s="149"/>
      <c r="M3042" s="149"/>
      <c r="N3042" s="150"/>
      <c r="P3042" s="149"/>
    </row>
    <row r="3043" spans="7:16" x14ac:dyDescent="0.2">
      <c r="G3043" s="149"/>
      <c r="I3043" s="149"/>
      <c r="K3043" s="149"/>
      <c r="M3043" s="149"/>
      <c r="N3043" s="150"/>
      <c r="P3043" s="149"/>
    </row>
    <row r="3044" spans="7:16" x14ac:dyDescent="0.2">
      <c r="G3044" s="149"/>
      <c r="I3044" s="149"/>
      <c r="K3044" s="149"/>
      <c r="M3044" s="149"/>
      <c r="N3044" s="150"/>
      <c r="P3044" s="149"/>
    </row>
    <row r="3045" spans="7:16" x14ac:dyDescent="0.2">
      <c r="G3045" s="149"/>
      <c r="I3045" s="149"/>
      <c r="K3045" s="149"/>
      <c r="M3045" s="149"/>
      <c r="N3045" s="150"/>
      <c r="P3045" s="149"/>
    </row>
    <row r="3046" spans="7:16" x14ac:dyDescent="0.2">
      <c r="G3046" s="149"/>
      <c r="I3046" s="149"/>
      <c r="K3046" s="149"/>
      <c r="M3046" s="149"/>
      <c r="N3046" s="150"/>
      <c r="P3046" s="149"/>
    </row>
    <row r="3047" spans="7:16" x14ac:dyDescent="0.2">
      <c r="G3047" s="149"/>
      <c r="I3047" s="149"/>
      <c r="K3047" s="149"/>
      <c r="M3047" s="149"/>
      <c r="N3047" s="150"/>
      <c r="P3047" s="149"/>
    </row>
    <row r="3048" spans="7:16" x14ac:dyDescent="0.2">
      <c r="G3048" s="149"/>
      <c r="I3048" s="149"/>
      <c r="K3048" s="149"/>
      <c r="M3048" s="149"/>
      <c r="N3048" s="150"/>
      <c r="P3048" s="149"/>
    </row>
    <row r="3049" spans="7:16" x14ac:dyDescent="0.2">
      <c r="G3049" s="149"/>
      <c r="I3049" s="149"/>
      <c r="K3049" s="149"/>
      <c r="M3049" s="149"/>
      <c r="N3049" s="150"/>
      <c r="P3049" s="149"/>
    </row>
    <row r="3050" spans="7:16" x14ac:dyDescent="0.2">
      <c r="G3050" s="149"/>
      <c r="I3050" s="149"/>
      <c r="K3050" s="149"/>
      <c r="M3050" s="149"/>
      <c r="N3050" s="150"/>
      <c r="P3050" s="149"/>
    </row>
    <row r="3051" spans="7:16" x14ac:dyDescent="0.2">
      <c r="G3051" s="149"/>
      <c r="I3051" s="149"/>
      <c r="K3051" s="149"/>
      <c r="M3051" s="149"/>
      <c r="N3051" s="150"/>
      <c r="P3051" s="149"/>
    </row>
    <row r="3052" spans="7:16" x14ac:dyDescent="0.2">
      <c r="G3052" s="149"/>
      <c r="I3052" s="149"/>
      <c r="K3052" s="149"/>
      <c r="M3052" s="149"/>
      <c r="N3052" s="150"/>
      <c r="P3052" s="149"/>
    </row>
    <row r="3053" spans="7:16" x14ac:dyDescent="0.2">
      <c r="G3053" s="149"/>
      <c r="I3053" s="149"/>
      <c r="K3053" s="149"/>
      <c r="M3053" s="149"/>
      <c r="N3053" s="150"/>
      <c r="P3053" s="149"/>
    </row>
    <row r="3054" spans="7:16" x14ac:dyDescent="0.2">
      <c r="G3054" s="149"/>
      <c r="I3054" s="149"/>
      <c r="K3054" s="149"/>
      <c r="M3054" s="149"/>
      <c r="N3054" s="150"/>
      <c r="P3054" s="149"/>
    </row>
    <row r="3055" spans="7:16" x14ac:dyDescent="0.2">
      <c r="G3055" s="149"/>
      <c r="I3055" s="149"/>
      <c r="K3055" s="149"/>
      <c r="M3055" s="149"/>
      <c r="N3055" s="150"/>
      <c r="P3055" s="149"/>
    </row>
    <row r="3056" spans="7:16" x14ac:dyDescent="0.2">
      <c r="G3056" s="149"/>
      <c r="I3056" s="149"/>
      <c r="K3056" s="149"/>
      <c r="M3056" s="149"/>
      <c r="N3056" s="150"/>
      <c r="P3056" s="149"/>
    </row>
    <row r="3057" spans="7:16" x14ac:dyDescent="0.2">
      <c r="G3057" s="149"/>
      <c r="I3057" s="149"/>
      <c r="K3057" s="149"/>
      <c r="M3057" s="149"/>
      <c r="N3057" s="150"/>
      <c r="P3057" s="149"/>
    </row>
    <row r="3058" spans="7:16" x14ac:dyDescent="0.2">
      <c r="G3058" s="149"/>
      <c r="I3058" s="149"/>
      <c r="K3058" s="149"/>
      <c r="M3058" s="149"/>
      <c r="N3058" s="150"/>
      <c r="P3058" s="149"/>
    </row>
    <row r="3059" spans="7:16" x14ac:dyDescent="0.2">
      <c r="G3059" s="149"/>
      <c r="I3059" s="149"/>
      <c r="K3059" s="149"/>
      <c r="M3059" s="149"/>
      <c r="N3059" s="150"/>
      <c r="P3059" s="149"/>
    </row>
    <row r="3060" spans="7:16" x14ac:dyDescent="0.2">
      <c r="G3060" s="149"/>
      <c r="I3060" s="149"/>
      <c r="K3060" s="149"/>
      <c r="M3060" s="149"/>
      <c r="N3060" s="150"/>
      <c r="P3060" s="149"/>
    </row>
    <row r="3061" spans="7:16" x14ac:dyDescent="0.2">
      <c r="G3061" s="149"/>
      <c r="I3061" s="149"/>
      <c r="K3061" s="149"/>
      <c r="M3061" s="149"/>
      <c r="N3061" s="150"/>
      <c r="P3061" s="149"/>
    </row>
    <row r="3062" spans="7:16" x14ac:dyDescent="0.2">
      <c r="G3062" s="149"/>
      <c r="I3062" s="149"/>
      <c r="K3062" s="149"/>
      <c r="M3062" s="149"/>
      <c r="N3062" s="150"/>
      <c r="P3062" s="149"/>
    </row>
    <row r="3063" spans="7:16" x14ac:dyDescent="0.2">
      <c r="G3063" s="149"/>
      <c r="I3063" s="149"/>
      <c r="K3063" s="149"/>
      <c r="M3063" s="149"/>
      <c r="N3063" s="150"/>
      <c r="P3063" s="149"/>
    </row>
    <row r="3064" spans="7:16" x14ac:dyDescent="0.2">
      <c r="G3064" s="149"/>
      <c r="I3064" s="149"/>
      <c r="K3064" s="149"/>
      <c r="M3064" s="149"/>
      <c r="N3064" s="150"/>
      <c r="P3064" s="149"/>
    </row>
    <row r="3065" spans="7:16" x14ac:dyDescent="0.2">
      <c r="G3065" s="149"/>
      <c r="I3065" s="149"/>
      <c r="K3065" s="149"/>
      <c r="M3065" s="149"/>
      <c r="N3065" s="150"/>
      <c r="P3065" s="149"/>
    </row>
    <row r="3066" spans="7:16" x14ac:dyDescent="0.2">
      <c r="G3066" s="149"/>
      <c r="I3066" s="149"/>
      <c r="K3066" s="149"/>
      <c r="M3066" s="149"/>
      <c r="N3066" s="150"/>
      <c r="P3066" s="149"/>
    </row>
    <row r="3067" spans="7:16" x14ac:dyDescent="0.2">
      <c r="G3067" s="149"/>
      <c r="I3067" s="149"/>
      <c r="K3067" s="149"/>
      <c r="M3067" s="149"/>
      <c r="N3067" s="150"/>
      <c r="P3067" s="149"/>
    </row>
    <row r="3068" spans="7:16" x14ac:dyDescent="0.2">
      <c r="G3068" s="149"/>
      <c r="I3068" s="149"/>
      <c r="K3068" s="149"/>
      <c r="M3068" s="149"/>
      <c r="N3068" s="150"/>
      <c r="P3068" s="149"/>
    </row>
    <row r="3069" spans="7:16" x14ac:dyDescent="0.2">
      <c r="G3069" s="149"/>
      <c r="I3069" s="149"/>
      <c r="K3069" s="149"/>
      <c r="M3069" s="149"/>
      <c r="N3069" s="150"/>
      <c r="P3069" s="149"/>
    </row>
    <row r="3070" spans="7:16" x14ac:dyDescent="0.2">
      <c r="G3070" s="149"/>
      <c r="I3070" s="149"/>
      <c r="K3070" s="149"/>
      <c r="M3070" s="149"/>
      <c r="N3070" s="150"/>
      <c r="P3070" s="149"/>
    </row>
    <row r="3071" spans="7:16" x14ac:dyDescent="0.2">
      <c r="G3071" s="149"/>
      <c r="I3071" s="149"/>
      <c r="K3071" s="149"/>
      <c r="M3071" s="149"/>
      <c r="N3071" s="150"/>
      <c r="P3071" s="149"/>
    </row>
    <row r="3072" spans="7:16" x14ac:dyDescent="0.2">
      <c r="G3072" s="149"/>
      <c r="I3072" s="149"/>
      <c r="K3072" s="149"/>
      <c r="M3072" s="149"/>
      <c r="N3072" s="150"/>
      <c r="P3072" s="149"/>
    </row>
    <row r="3073" spans="7:16" x14ac:dyDescent="0.2">
      <c r="G3073" s="149"/>
      <c r="I3073" s="149"/>
      <c r="K3073" s="149"/>
      <c r="M3073" s="149"/>
      <c r="N3073" s="150"/>
      <c r="P3073" s="149"/>
    </row>
    <row r="3074" spans="7:16" x14ac:dyDescent="0.2">
      <c r="G3074" s="149"/>
      <c r="I3074" s="149"/>
      <c r="K3074" s="149"/>
      <c r="M3074" s="149"/>
      <c r="N3074" s="150"/>
      <c r="P3074" s="149"/>
    </row>
    <row r="3075" spans="7:16" x14ac:dyDescent="0.2">
      <c r="G3075" s="149"/>
      <c r="I3075" s="149"/>
      <c r="K3075" s="149"/>
      <c r="M3075" s="149"/>
      <c r="N3075" s="150"/>
      <c r="P3075" s="149"/>
    </row>
    <row r="3076" spans="7:16" x14ac:dyDescent="0.2">
      <c r="G3076" s="149"/>
      <c r="I3076" s="149"/>
      <c r="K3076" s="149"/>
      <c r="M3076" s="149"/>
      <c r="N3076" s="150"/>
      <c r="P3076" s="149"/>
    </row>
    <row r="3077" spans="7:16" x14ac:dyDescent="0.2">
      <c r="G3077" s="149"/>
      <c r="I3077" s="149"/>
      <c r="K3077" s="149"/>
      <c r="M3077" s="149"/>
      <c r="N3077" s="150"/>
      <c r="P3077" s="149"/>
    </row>
    <row r="3078" spans="7:16" x14ac:dyDescent="0.2">
      <c r="G3078" s="149"/>
      <c r="I3078" s="149"/>
      <c r="K3078" s="149"/>
      <c r="M3078" s="149"/>
      <c r="N3078" s="150"/>
      <c r="P3078" s="149"/>
    </row>
    <row r="3079" spans="7:16" x14ac:dyDescent="0.2">
      <c r="G3079" s="149"/>
      <c r="I3079" s="149"/>
      <c r="K3079" s="149"/>
      <c r="M3079" s="149"/>
      <c r="N3079" s="150"/>
      <c r="P3079" s="149"/>
    </row>
    <row r="3080" spans="7:16" x14ac:dyDescent="0.2">
      <c r="G3080" s="149"/>
      <c r="I3080" s="149"/>
      <c r="K3080" s="149"/>
      <c r="M3080" s="149"/>
      <c r="N3080" s="150"/>
      <c r="P3080" s="149"/>
    </row>
    <row r="3081" spans="7:16" x14ac:dyDescent="0.2">
      <c r="G3081" s="149"/>
      <c r="I3081" s="149"/>
      <c r="K3081" s="149"/>
      <c r="M3081" s="149"/>
      <c r="N3081" s="150"/>
      <c r="P3081" s="149"/>
    </row>
    <row r="3082" spans="7:16" x14ac:dyDescent="0.2">
      <c r="G3082" s="149"/>
      <c r="I3082" s="149"/>
      <c r="K3082" s="149"/>
      <c r="M3082" s="149"/>
      <c r="N3082" s="150"/>
      <c r="P3082" s="149"/>
    </row>
    <row r="3083" spans="7:16" x14ac:dyDescent="0.2">
      <c r="G3083" s="149"/>
      <c r="I3083" s="149"/>
      <c r="K3083" s="149"/>
      <c r="M3083" s="149"/>
      <c r="N3083" s="150"/>
      <c r="P3083" s="149"/>
    </row>
    <row r="3084" spans="7:16" x14ac:dyDescent="0.2">
      <c r="G3084" s="149"/>
      <c r="I3084" s="149"/>
      <c r="K3084" s="149"/>
      <c r="M3084" s="149"/>
      <c r="N3084" s="150"/>
      <c r="P3084" s="149"/>
    </row>
    <row r="3085" spans="7:16" x14ac:dyDescent="0.2">
      <c r="G3085" s="149"/>
      <c r="I3085" s="149"/>
      <c r="K3085" s="149"/>
      <c r="M3085" s="149"/>
      <c r="N3085" s="150"/>
      <c r="P3085" s="149"/>
    </row>
    <row r="3086" spans="7:16" x14ac:dyDescent="0.2">
      <c r="G3086" s="149"/>
      <c r="I3086" s="149"/>
      <c r="K3086" s="149"/>
      <c r="M3086" s="149"/>
      <c r="N3086" s="150"/>
      <c r="P3086" s="149"/>
    </row>
    <row r="3087" spans="7:16" x14ac:dyDescent="0.2">
      <c r="G3087" s="149"/>
      <c r="I3087" s="149"/>
      <c r="K3087" s="149"/>
      <c r="M3087" s="149"/>
      <c r="N3087" s="150"/>
      <c r="P3087" s="149"/>
    </row>
    <row r="3088" spans="7:16" x14ac:dyDescent="0.2">
      <c r="G3088" s="149"/>
      <c r="I3088" s="149"/>
      <c r="K3088" s="149"/>
      <c r="M3088" s="149"/>
      <c r="N3088" s="150"/>
      <c r="P3088" s="149"/>
    </row>
    <row r="3089" spans="7:16" x14ac:dyDescent="0.2">
      <c r="G3089" s="149"/>
      <c r="I3089" s="149"/>
      <c r="K3089" s="149"/>
      <c r="M3089" s="149"/>
      <c r="N3089" s="150"/>
      <c r="P3089" s="149"/>
    </row>
    <row r="3090" spans="7:16" x14ac:dyDescent="0.2">
      <c r="G3090" s="149"/>
      <c r="I3090" s="149"/>
      <c r="K3090" s="149"/>
      <c r="M3090" s="149"/>
      <c r="N3090" s="150"/>
      <c r="P3090" s="149"/>
    </row>
    <row r="3091" spans="7:16" x14ac:dyDescent="0.2">
      <c r="G3091" s="149"/>
      <c r="I3091" s="149"/>
      <c r="K3091" s="149"/>
      <c r="M3091" s="149"/>
      <c r="N3091" s="150"/>
      <c r="P3091" s="149"/>
    </row>
    <row r="3092" spans="7:16" x14ac:dyDescent="0.2">
      <c r="G3092" s="149"/>
      <c r="I3092" s="149"/>
      <c r="K3092" s="149"/>
      <c r="M3092" s="149"/>
      <c r="N3092" s="150"/>
      <c r="P3092" s="149"/>
    </row>
    <row r="3093" spans="7:16" x14ac:dyDescent="0.2">
      <c r="G3093" s="149"/>
      <c r="I3093" s="149"/>
      <c r="K3093" s="149"/>
      <c r="M3093" s="149"/>
      <c r="N3093" s="150"/>
      <c r="P3093" s="149"/>
    </row>
    <row r="3094" spans="7:16" x14ac:dyDescent="0.2">
      <c r="G3094" s="149"/>
      <c r="I3094" s="149"/>
      <c r="K3094" s="149"/>
      <c r="M3094" s="149"/>
      <c r="N3094" s="150"/>
      <c r="P3094" s="149"/>
    </row>
    <row r="3095" spans="7:16" x14ac:dyDescent="0.2">
      <c r="G3095" s="149"/>
      <c r="I3095" s="149"/>
      <c r="K3095" s="149"/>
      <c r="M3095" s="149"/>
      <c r="N3095" s="150"/>
      <c r="P3095" s="149"/>
    </row>
    <row r="3096" spans="7:16" x14ac:dyDescent="0.2">
      <c r="G3096" s="149"/>
      <c r="I3096" s="149"/>
      <c r="K3096" s="149"/>
      <c r="M3096" s="149"/>
      <c r="N3096" s="150"/>
      <c r="P3096" s="149"/>
    </row>
    <row r="3097" spans="7:16" x14ac:dyDescent="0.2">
      <c r="G3097" s="149"/>
      <c r="I3097" s="149"/>
      <c r="K3097" s="149"/>
      <c r="M3097" s="149"/>
      <c r="N3097" s="150"/>
      <c r="P3097" s="149"/>
    </row>
    <row r="3098" spans="7:16" x14ac:dyDescent="0.2">
      <c r="G3098" s="149"/>
      <c r="I3098" s="149"/>
      <c r="K3098" s="149"/>
      <c r="M3098" s="149"/>
      <c r="N3098" s="150"/>
      <c r="P3098" s="149"/>
    </row>
    <row r="3099" spans="7:16" x14ac:dyDescent="0.2">
      <c r="G3099" s="149"/>
      <c r="I3099" s="149"/>
      <c r="K3099" s="149"/>
      <c r="M3099" s="149"/>
      <c r="N3099" s="150"/>
      <c r="P3099" s="149"/>
    </row>
    <row r="3100" spans="7:16" x14ac:dyDescent="0.2">
      <c r="G3100" s="149"/>
      <c r="I3100" s="149"/>
      <c r="K3100" s="149"/>
      <c r="M3100" s="149"/>
      <c r="N3100" s="150"/>
      <c r="P3100" s="149"/>
    </row>
    <row r="3101" spans="7:16" x14ac:dyDescent="0.2">
      <c r="G3101" s="149"/>
      <c r="I3101" s="149"/>
      <c r="K3101" s="149"/>
      <c r="M3101" s="149"/>
      <c r="N3101" s="150"/>
      <c r="P3101" s="149"/>
    </row>
    <row r="3102" spans="7:16" x14ac:dyDescent="0.2">
      <c r="G3102" s="149"/>
      <c r="I3102" s="149"/>
      <c r="K3102" s="149"/>
      <c r="M3102" s="149"/>
      <c r="N3102" s="150"/>
      <c r="P3102" s="149"/>
    </row>
    <row r="3103" spans="7:16" x14ac:dyDescent="0.2">
      <c r="G3103" s="149"/>
      <c r="I3103" s="149"/>
      <c r="K3103" s="149"/>
      <c r="M3103" s="149"/>
      <c r="N3103" s="150"/>
      <c r="P3103" s="149"/>
    </row>
    <row r="3104" spans="7:16" x14ac:dyDescent="0.2">
      <c r="G3104" s="149"/>
      <c r="I3104" s="149"/>
      <c r="K3104" s="149"/>
      <c r="M3104" s="149"/>
      <c r="N3104" s="150"/>
      <c r="P3104" s="149"/>
    </row>
    <row r="3105" spans="7:16" x14ac:dyDescent="0.2">
      <c r="G3105" s="149"/>
      <c r="I3105" s="149"/>
      <c r="K3105" s="149"/>
      <c r="M3105" s="149"/>
      <c r="N3105" s="150"/>
      <c r="P3105" s="149"/>
    </row>
    <row r="3106" spans="7:16" x14ac:dyDescent="0.2">
      <c r="G3106" s="149"/>
      <c r="I3106" s="149"/>
      <c r="K3106" s="149"/>
      <c r="M3106" s="149"/>
      <c r="N3106" s="150"/>
      <c r="P3106" s="149"/>
    </row>
    <row r="3107" spans="7:16" x14ac:dyDescent="0.2">
      <c r="G3107" s="149"/>
      <c r="I3107" s="149"/>
      <c r="K3107" s="149"/>
      <c r="M3107" s="149"/>
      <c r="N3107" s="150"/>
      <c r="P3107" s="149"/>
    </row>
    <row r="3108" spans="7:16" x14ac:dyDescent="0.2">
      <c r="G3108" s="149"/>
      <c r="I3108" s="149"/>
      <c r="K3108" s="149"/>
      <c r="M3108" s="149"/>
      <c r="N3108" s="150"/>
      <c r="P3108" s="149"/>
    </row>
    <row r="3109" spans="7:16" x14ac:dyDescent="0.2">
      <c r="G3109" s="149"/>
      <c r="I3109" s="149"/>
      <c r="K3109" s="149"/>
      <c r="M3109" s="149"/>
      <c r="N3109" s="150"/>
      <c r="P3109" s="149"/>
    </row>
    <row r="3110" spans="7:16" x14ac:dyDescent="0.2">
      <c r="G3110" s="149"/>
      <c r="I3110" s="149"/>
      <c r="K3110" s="149"/>
      <c r="M3110" s="149"/>
      <c r="N3110" s="150"/>
      <c r="P3110" s="149"/>
    </row>
    <row r="3111" spans="7:16" x14ac:dyDescent="0.2">
      <c r="G3111" s="149"/>
      <c r="I3111" s="149"/>
      <c r="K3111" s="149"/>
      <c r="M3111" s="149"/>
      <c r="N3111" s="150"/>
      <c r="P3111" s="149"/>
    </row>
    <row r="3112" spans="7:16" x14ac:dyDescent="0.2">
      <c r="G3112" s="149"/>
      <c r="I3112" s="149"/>
      <c r="K3112" s="149"/>
      <c r="M3112" s="149"/>
      <c r="N3112" s="150"/>
      <c r="P3112" s="149"/>
    </row>
    <row r="3113" spans="7:16" x14ac:dyDescent="0.2">
      <c r="G3113" s="149"/>
      <c r="I3113" s="149"/>
      <c r="K3113" s="149"/>
      <c r="M3113" s="149"/>
      <c r="N3113" s="150"/>
      <c r="P3113" s="149"/>
    </row>
    <row r="3114" spans="7:16" x14ac:dyDescent="0.2">
      <c r="G3114" s="149"/>
      <c r="I3114" s="149"/>
      <c r="K3114" s="149"/>
      <c r="M3114" s="149"/>
      <c r="N3114" s="150"/>
      <c r="P3114" s="149"/>
    </row>
    <row r="3115" spans="7:16" x14ac:dyDescent="0.2">
      <c r="G3115" s="149"/>
      <c r="I3115" s="149"/>
      <c r="K3115" s="149"/>
      <c r="M3115" s="149"/>
      <c r="N3115" s="150"/>
      <c r="P3115" s="149"/>
    </row>
    <row r="3116" spans="7:16" x14ac:dyDescent="0.2">
      <c r="G3116" s="149"/>
      <c r="I3116" s="149"/>
      <c r="K3116" s="149"/>
      <c r="M3116" s="149"/>
      <c r="N3116" s="150"/>
      <c r="P3116" s="149"/>
    </row>
    <row r="3117" spans="7:16" x14ac:dyDescent="0.2">
      <c r="G3117" s="149"/>
      <c r="I3117" s="149"/>
      <c r="K3117" s="149"/>
      <c r="M3117" s="149"/>
      <c r="N3117" s="150"/>
      <c r="P3117" s="149"/>
    </row>
    <row r="3118" spans="7:16" x14ac:dyDescent="0.2">
      <c r="G3118" s="149"/>
      <c r="I3118" s="149"/>
      <c r="K3118" s="149"/>
      <c r="M3118" s="149"/>
      <c r="N3118" s="150"/>
      <c r="P3118" s="149"/>
    </row>
    <row r="3119" spans="7:16" x14ac:dyDescent="0.2">
      <c r="G3119" s="149"/>
      <c r="I3119" s="149"/>
      <c r="K3119" s="149"/>
      <c r="M3119" s="149"/>
      <c r="N3119" s="150"/>
      <c r="P3119" s="149"/>
    </row>
    <row r="3120" spans="7:16" x14ac:dyDescent="0.2">
      <c r="G3120" s="149"/>
      <c r="I3120" s="149"/>
      <c r="K3120" s="149"/>
      <c r="M3120" s="149"/>
      <c r="N3120" s="150"/>
      <c r="P3120" s="149"/>
    </row>
    <row r="3121" spans="7:16" x14ac:dyDescent="0.2">
      <c r="G3121" s="149"/>
      <c r="I3121" s="149"/>
      <c r="K3121" s="149"/>
      <c r="M3121" s="149"/>
      <c r="N3121" s="150"/>
      <c r="P3121" s="149"/>
    </row>
    <row r="3122" spans="7:16" x14ac:dyDescent="0.2">
      <c r="G3122" s="149"/>
      <c r="I3122" s="149"/>
      <c r="K3122" s="149"/>
      <c r="M3122" s="149"/>
      <c r="N3122" s="150"/>
      <c r="P3122" s="149"/>
    </row>
    <row r="3123" spans="7:16" x14ac:dyDescent="0.2">
      <c r="G3123" s="149"/>
      <c r="I3123" s="149"/>
      <c r="K3123" s="149"/>
      <c r="M3123" s="149"/>
      <c r="N3123" s="150"/>
      <c r="P3123" s="149"/>
    </row>
    <row r="3124" spans="7:16" x14ac:dyDescent="0.2">
      <c r="G3124" s="149"/>
      <c r="I3124" s="149"/>
      <c r="K3124" s="149"/>
      <c r="M3124" s="149"/>
      <c r="N3124" s="150"/>
      <c r="P3124" s="149"/>
    </row>
    <row r="3125" spans="7:16" x14ac:dyDescent="0.2">
      <c r="G3125" s="149"/>
      <c r="I3125" s="149"/>
      <c r="K3125" s="149"/>
      <c r="M3125" s="149"/>
      <c r="N3125" s="150"/>
      <c r="P3125" s="149"/>
    </row>
    <row r="3126" spans="7:16" x14ac:dyDescent="0.2">
      <c r="G3126" s="149"/>
      <c r="I3126" s="149"/>
      <c r="K3126" s="149"/>
      <c r="M3126" s="149"/>
      <c r="N3126" s="150"/>
      <c r="P3126" s="149"/>
    </row>
    <row r="3127" spans="7:16" x14ac:dyDescent="0.2">
      <c r="G3127" s="149"/>
      <c r="I3127" s="149"/>
      <c r="K3127" s="149"/>
      <c r="M3127" s="149"/>
      <c r="N3127" s="150"/>
      <c r="P3127" s="149"/>
    </row>
    <row r="3128" spans="7:16" x14ac:dyDescent="0.2">
      <c r="G3128" s="149"/>
      <c r="I3128" s="149"/>
      <c r="K3128" s="149"/>
      <c r="M3128" s="149"/>
      <c r="N3128" s="150"/>
      <c r="P3128" s="149"/>
    </row>
    <row r="3129" spans="7:16" x14ac:dyDescent="0.2">
      <c r="G3129" s="149"/>
      <c r="I3129" s="149"/>
      <c r="K3129" s="149"/>
      <c r="M3129" s="149"/>
      <c r="N3129" s="150"/>
      <c r="P3129" s="149"/>
    </row>
    <row r="3130" spans="7:16" x14ac:dyDescent="0.2">
      <c r="G3130" s="149"/>
      <c r="I3130" s="149"/>
      <c r="K3130" s="149"/>
      <c r="M3130" s="149"/>
      <c r="N3130" s="150"/>
      <c r="P3130" s="149"/>
    </row>
    <row r="3131" spans="7:16" x14ac:dyDescent="0.2">
      <c r="G3131" s="149"/>
      <c r="I3131" s="149"/>
      <c r="K3131" s="149"/>
      <c r="M3131" s="149"/>
      <c r="N3131" s="150"/>
      <c r="P3131" s="149"/>
    </row>
    <row r="3132" spans="7:16" x14ac:dyDescent="0.2">
      <c r="G3132" s="149"/>
      <c r="I3132" s="149"/>
      <c r="K3132" s="149"/>
      <c r="M3132" s="149"/>
      <c r="N3132" s="150"/>
      <c r="P3132" s="149"/>
    </row>
    <row r="3133" spans="7:16" x14ac:dyDescent="0.2">
      <c r="G3133" s="149"/>
      <c r="I3133" s="149"/>
      <c r="K3133" s="149"/>
      <c r="M3133" s="149"/>
      <c r="N3133" s="150"/>
      <c r="P3133" s="149"/>
    </row>
    <row r="3134" spans="7:16" x14ac:dyDescent="0.2">
      <c r="G3134" s="149"/>
      <c r="I3134" s="149"/>
      <c r="K3134" s="149"/>
      <c r="M3134" s="149"/>
      <c r="N3134" s="150"/>
      <c r="P3134" s="149"/>
    </row>
    <row r="3135" spans="7:16" x14ac:dyDescent="0.2">
      <c r="G3135" s="149"/>
      <c r="I3135" s="149"/>
      <c r="K3135" s="149"/>
      <c r="M3135" s="149"/>
      <c r="N3135" s="150"/>
      <c r="P3135" s="149"/>
    </row>
    <row r="3136" spans="7:16" x14ac:dyDescent="0.2">
      <c r="G3136" s="149"/>
      <c r="I3136" s="149"/>
      <c r="K3136" s="149"/>
      <c r="M3136" s="149"/>
      <c r="N3136" s="150"/>
      <c r="P3136" s="149"/>
    </row>
    <row r="3137" spans="7:16" x14ac:dyDescent="0.2">
      <c r="G3137" s="149"/>
      <c r="I3137" s="149"/>
      <c r="K3137" s="149"/>
      <c r="M3137" s="149"/>
      <c r="N3137" s="150"/>
      <c r="P3137" s="149"/>
    </row>
    <row r="3138" spans="7:16" x14ac:dyDescent="0.2">
      <c r="G3138" s="149"/>
      <c r="I3138" s="149"/>
      <c r="K3138" s="149"/>
      <c r="M3138" s="149"/>
      <c r="N3138" s="150"/>
      <c r="P3138" s="149"/>
    </row>
    <row r="3139" spans="7:16" x14ac:dyDescent="0.2">
      <c r="G3139" s="149"/>
      <c r="I3139" s="149"/>
      <c r="K3139" s="149"/>
      <c r="M3139" s="149"/>
      <c r="N3139" s="150"/>
      <c r="P3139" s="149"/>
    </row>
    <row r="3140" spans="7:16" x14ac:dyDescent="0.2">
      <c r="G3140" s="149"/>
      <c r="I3140" s="149"/>
      <c r="K3140" s="149"/>
      <c r="M3140" s="149"/>
      <c r="N3140" s="150"/>
      <c r="P3140" s="149"/>
    </row>
    <row r="3141" spans="7:16" x14ac:dyDescent="0.2">
      <c r="G3141" s="149"/>
      <c r="I3141" s="149"/>
      <c r="K3141" s="149"/>
      <c r="M3141" s="149"/>
      <c r="N3141" s="150"/>
      <c r="P3141" s="149"/>
    </row>
    <row r="3142" spans="7:16" x14ac:dyDescent="0.2">
      <c r="G3142" s="149"/>
      <c r="I3142" s="149"/>
      <c r="K3142" s="149"/>
      <c r="M3142" s="149"/>
      <c r="N3142" s="150"/>
      <c r="P3142" s="149"/>
    </row>
    <row r="3143" spans="7:16" x14ac:dyDescent="0.2">
      <c r="G3143" s="149"/>
      <c r="I3143" s="149"/>
      <c r="K3143" s="149"/>
      <c r="M3143" s="149"/>
      <c r="N3143" s="150"/>
      <c r="P3143" s="149"/>
    </row>
    <row r="3144" spans="7:16" x14ac:dyDescent="0.2">
      <c r="G3144" s="149"/>
      <c r="I3144" s="149"/>
      <c r="K3144" s="149"/>
      <c r="M3144" s="149"/>
      <c r="N3144" s="150"/>
      <c r="P3144" s="149"/>
    </row>
    <row r="3145" spans="7:16" x14ac:dyDescent="0.2">
      <c r="G3145" s="149"/>
      <c r="I3145" s="149"/>
      <c r="K3145" s="149"/>
      <c r="M3145" s="149"/>
      <c r="N3145" s="150"/>
      <c r="P3145" s="149"/>
    </row>
    <row r="3146" spans="7:16" x14ac:dyDescent="0.2">
      <c r="G3146" s="149"/>
      <c r="I3146" s="149"/>
      <c r="K3146" s="149"/>
      <c r="M3146" s="149"/>
      <c r="N3146" s="150"/>
      <c r="P3146" s="149"/>
    </row>
    <row r="3147" spans="7:16" x14ac:dyDescent="0.2">
      <c r="G3147" s="149"/>
      <c r="I3147" s="149"/>
      <c r="K3147" s="149"/>
      <c r="M3147" s="149"/>
      <c r="N3147" s="150"/>
      <c r="P3147" s="149"/>
    </row>
    <row r="3148" spans="7:16" x14ac:dyDescent="0.2">
      <c r="G3148" s="149"/>
      <c r="I3148" s="149"/>
      <c r="K3148" s="149"/>
      <c r="M3148" s="149"/>
      <c r="N3148" s="150"/>
      <c r="P3148" s="149"/>
    </row>
    <row r="3149" spans="7:16" x14ac:dyDescent="0.2">
      <c r="G3149" s="149"/>
      <c r="I3149" s="149"/>
      <c r="K3149" s="149"/>
      <c r="M3149" s="149"/>
      <c r="N3149" s="150"/>
      <c r="P3149" s="149"/>
    </row>
    <row r="3150" spans="7:16" x14ac:dyDescent="0.2">
      <c r="G3150" s="149"/>
      <c r="I3150" s="149"/>
      <c r="K3150" s="149"/>
      <c r="M3150" s="149"/>
      <c r="N3150" s="150"/>
      <c r="P3150" s="149"/>
    </row>
    <row r="3151" spans="7:16" x14ac:dyDescent="0.2">
      <c r="G3151" s="149"/>
      <c r="I3151" s="149"/>
      <c r="K3151" s="149"/>
      <c r="M3151" s="149"/>
      <c r="N3151" s="150"/>
      <c r="P3151" s="149"/>
    </row>
    <row r="3152" spans="7:16" x14ac:dyDescent="0.2">
      <c r="G3152" s="149"/>
      <c r="I3152" s="149"/>
      <c r="K3152" s="149"/>
      <c r="M3152" s="149"/>
      <c r="N3152" s="150"/>
      <c r="P3152" s="149"/>
    </row>
    <row r="3153" spans="7:16" x14ac:dyDescent="0.2">
      <c r="G3153" s="149"/>
      <c r="I3153" s="149"/>
      <c r="K3153" s="149"/>
      <c r="M3153" s="149"/>
      <c r="N3153" s="150"/>
      <c r="P3153" s="149"/>
    </row>
    <row r="3154" spans="7:16" x14ac:dyDescent="0.2">
      <c r="G3154" s="149"/>
      <c r="I3154" s="149"/>
      <c r="K3154" s="149"/>
      <c r="M3154" s="149"/>
      <c r="N3154" s="150"/>
      <c r="P3154" s="149"/>
    </row>
    <row r="3155" spans="7:16" x14ac:dyDescent="0.2">
      <c r="G3155" s="149"/>
      <c r="I3155" s="149"/>
      <c r="K3155" s="149"/>
      <c r="M3155" s="149"/>
      <c r="N3155" s="150"/>
      <c r="P3155" s="149"/>
    </row>
    <row r="3156" spans="7:16" x14ac:dyDescent="0.2">
      <c r="G3156" s="149"/>
      <c r="I3156" s="149"/>
      <c r="K3156" s="149"/>
      <c r="M3156" s="149"/>
      <c r="N3156" s="150"/>
      <c r="P3156" s="149"/>
    </row>
    <row r="3157" spans="7:16" x14ac:dyDescent="0.2">
      <c r="G3157" s="149"/>
      <c r="I3157" s="149"/>
      <c r="K3157" s="149"/>
      <c r="M3157" s="149"/>
      <c r="N3157" s="150"/>
      <c r="P3157" s="149"/>
    </row>
    <row r="3158" spans="7:16" x14ac:dyDescent="0.2">
      <c r="G3158" s="149"/>
      <c r="I3158" s="149"/>
      <c r="K3158" s="149"/>
      <c r="M3158" s="149"/>
      <c r="N3158" s="150"/>
      <c r="P3158" s="149"/>
    </row>
    <row r="3159" spans="7:16" x14ac:dyDescent="0.2">
      <c r="G3159" s="149"/>
      <c r="I3159" s="149"/>
      <c r="K3159" s="149"/>
      <c r="M3159" s="149"/>
      <c r="N3159" s="150"/>
      <c r="P3159" s="149"/>
    </row>
    <row r="3160" spans="7:16" x14ac:dyDescent="0.2">
      <c r="G3160" s="149"/>
      <c r="I3160" s="149"/>
      <c r="K3160" s="149"/>
      <c r="M3160" s="149"/>
      <c r="N3160" s="150"/>
      <c r="P3160" s="149"/>
    </row>
    <row r="3161" spans="7:16" x14ac:dyDescent="0.2">
      <c r="G3161" s="149"/>
      <c r="I3161" s="149"/>
      <c r="K3161" s="149"/>
      <c r="M3161" s="149"/>
      <c r="N3161" s="150"/>
      <c r="P3161" s="149"/>
    </row>
    <row r="3162" spans="7:16" x14ac:dyDescent="0.2">
      <c r="G3162" s="149"/>
      <c r="I3162" s="149"/>
      <c r="K3162" s="149"/>
      <c r="M3162" s="149"/>
      <c r="N3162" s="150"/>
      <c r="P3162" s="149"/>
    </row>
    <row r="3163" spans="7:16" x14ac:dyDescent="0.2">
      <c r="G3163" s="149"/>
      <c r="I3163" s="149"/>
      <c r="K3163" s="149"/>
      <c r="M3163" s="149"/>
      <c r="N3163" s="150"/>
      <c r="P3163" s="149"/>
    </row>
    <row r="3164" spans="7:16" x14ac:dyDescent="0.2">
      <c r="G3164" s="149"/>
      <c r="I3164" s="149"/>
      <c r="K3164" s="149"/>
      <c r="M3164" s="149"/>
      <c r="N3164" s="150"/>
      <c r="P3164" s="149"/>
    </row>
    <row r="3165" spans="7:16" x14ac:dyDescent="0.2">
      <c r="G3165" s="149"/>
      <c r="I3165" s="149"/>
      <c r="K3165" s="149"/>
      <c r="M3165" s="149"/>
      <c r="N3165" s="150"/>
      <c r="P3165" s="149"/>
    </row>
    <row r="3166" spans="7:16" x14ac:dyDescent="0.2">
      <c r="G3166" s="149"/>
      <c r="I3166" s="149"/>
      <c r="K3166" s="149"/>
      <c r="M3166" s="149"/>
      <c r="N3166" s="150"/>
      <c r="P3166" s="149"/>
    </row>
    <row r="3167" spans="7:16" x14ac:dyDescent="0.2">
      <c r="G3167" s="149"/>
      <c r="I3167" s="149"/>
      <c r="K3167" s="149"/>
      <c r="M3167" s="149"/>
      <c r="N3167" s="150"/>
      <c r="P3167" s="149"/>
    </row>
    <row r="3168" spans="7:16" x14ac:dyDescent="0.2">
      <c r="G3168" s="149"/>
      <c r="I3168" s="149"/>
      <c r="K3168" s="149"/>
      <c r="M3168" s="149"/>
      <c r="N3168" s="150"/>
      <c r="P3168" s="149"/>
    </row>
    <row r="3169" spans="7:16" x14ac:dyDescent="0.2">
      <c r="G3169" s="149"/>
      <c r="I3169" s="149"/>
      <c r="K3169" s="149"/>
      <c r="M3169" s="149"/>
      <c r="N3169" s="150"/>
      <c r="P3169" s="149"/>
    </row>
    <row r="3170" spans="7:16" x14ac:dyDescent="0.2">
      <c r="G3170" s="149"/>
      <c r="I3170" s="149"/>
      <c r="K3170" s="149"/>
      <c r="M3170" s="149"/>
      <c r="N3170" s="150"/>
      <c r="P3170" s="149"/>
    </row>
    <row r="3171" spans="7:16" x14ac:dyDescent="0.2">
      <c r="G3171" s="149"/>
      <c r="I3171" s="149"/>
      <c r="K3171" s="149"/>
      <c r="M3171" s="149"/>
      <c r="N3171" s="150"/>
      <c r="P3171" s="149"/>
    </row>
    <row r="3172" spans="7:16" x14ac:dyDescent="0.2">
      <c r="G3172" s="149"/>
      <c r="I3172" s="149"/>
      <c r="K3172" s="149"/>
      <c r="M3172" s="149"/>
      <c r="N3172" s="150"/>
      <c r="P3172" s="149"/>
    </row>
    <row r="3173" spans="7:16" x14ac:dyDescent="0.2">
      <c r="G3173" s="149"/>
      <c r="I3173" s="149"/>
      <c r="K3173" s="149"/>
      <c r="M3173" s="149"/>
      <c r="N3173" s="150"/>
      <c r="P3173" s="149"/>
    </row>
    <row r="3174" spans="7:16" x14ac:dyDescent="0.2">
      <c r="G3174" s="149"/>
      <c r="I3174" s="149"/>
      <c r="K3174" s="149"/>
      <c r="M3174" s="149"/>
      <c r="N3174" s="150"/>
      <c r="P3174" s="149"/>
    </row>
    <row r="3175" spans="7:16" x14ac:dyDescent="0.2">
      <c r="G3175" s="149"/>
      <c r="I3175" s="149"/>
      <c r="K3175" s="149"/>
      <c r="M3175" s="149"/>
      <c r="N3175" s="150"/>
      <c r="P3175" s="149"/>
    </row>
    <row r="3176" spans="7:16" x14ac:dyDescent="0.2">
      <c r="G3176" s="149"/>
      <c r="I3176" s="149"/>
      <c r="K3176" s="149"/>
      <c r="M3176" s="149"/>
      <c r="N3176" s="150"/>
      <c r="P3176" s="149"/>
    </row>
    <row r="3177" spans="7:16" x14ac:dyDescent="0.2">
      <c r="G3177" s="149"/>
      <c r="I3177" s="149"/>
      <c r="K3177" s="149"/>
      <c r="M3177" s="149"/>
      <c r="N3177" s="150"/>
      <c r="P3177" s="149"/>
    </row>
    <row r="3178" spans="7:16" x14ac:dyDescent="0.2">
      <c r="G3178" s="149"/>
      <c r="I3178" s="149"/>
      <c r="K3178" s="149"/>
      <c r="M3178" s="149"/>
      <c r="N3178" s="150"/>
      <c r="P3178" s="149"/>
    </row>
    <row r="3179" spans="7:16" x14ac:dyDescent="0.2">
      <c r="G3179" s="149"/>
      <c r="I3179" s="149"/>
      <c r="K3179" s="149"/>
      <c r="M3179" s="149"/>
      <c r="N3179" s="150"/>
      <c r="P3179" s="149"/>
    </row>
    <row r="3180" spans="7:16" x14ac:dyDescent="0.2">
      <c r="G3180" s="149"/>
      <c r="I3180" s="149"/>
      <c r="K3180" s="149"/>
      <c r="M3180" s="149"/>
      <c r="N3180" s="150"/>
      <c r="P3180" s="149"/>
    </row>
    <row r="3181" spans="7:16" x14ac:dyDescent="0.2">
      <c r="G3181" s="149"/>
      <c r="I3181" s="149"/>
      <c r="K3181" s="149"/>
      <c r="M3181" s="149"/>
      <c r="N3181" s="150"/>
      <c r="P3181" s="149"/>
    </row>
    <row r="3182" spans="7:16" x14ac:dyDescent="0.2">
      <c r="G3182" s="149"/>
      <c r="I3182" s="149"/>
      <c r="K3182" s="149"/>
      <c r="M3182" s="149"/>
      <c r="N3182" s="150"/>
      <c r="P3182" s="149"/>
    </row>
    <row r="3183" spans="7:16" x14ac:dyDescent="0.2">
      <c r="G3183" s="149"/>
      <c r="I3183" s="149"/>
      <c r="K3183" s="149"/>
      <c r="M3183" s="149"/>
      <c r="N3183" s="150"/>
      <c r="P3183" s="149"/>
    </row>
    <row r="3184" spans="7:16" x14ac:dyDescent="0.2">
      <c r="G3184" s="149"/>
      <c r="I3184" s="149"/>
      <c r="K3184" s="149"/>
      <c r="M3184" s="149"/>
      <c r="N3184" s="150"/>
      <c r="P3184" s="149"/>
    </row>
    <row r="3185" spans="7:16" x14ac:dyDescent="0.2">
      <c r="G3185" s="149"/>
      <c r="I3185" s="149"/>
      <c r="K3185" s="149"/>
      <c r="M3185" s="149"/>
      <c r="N3185" s="150"/>
      <c r="P3185" s="149"/>
    </row>
    <row r="3186" spans="7:16" x14ac:dyDescent="0.2">
      <c r="G3186" s="149"/>
      <c r="I3186" s="149"/>
      <c r="K3186" s="149"/>
      <c r="M3186" s="149"/>
      <c r="N3186" s="150"/>
      <c r="P3186" s="149"/>
    </row>
    <row r="3187" spans="7:16" x14ac:dyDescent="0.2">
      <c r="G3187" s="149"/>
      <c r="I3187" s="149"/>
      <c r="K3187" s="149"/>
      <c r="M3187" s="149"/>
      <c r="N3187" s="150"/>
      <c r="P3187" s="149"/>
    </row>
    <row r="3188" spans="7:16" x14ac:dyDescent="0.2">
      <c r="G3188" s="149"/>
      <c r="I3188" s="149"/>
      <c r="K3188" s="149"/>
      <c r="M3188" s="149"/>
      <c r="N3188" s="150"/>
      <c r="P3188" s="149"/>
    </row>
    <row r="3189" spans="7:16" x14ac:dyDescent="0.2">
      <c r="G3189" s="149"/>
      <c r="I3189" s="149"/>
      <c r="K3189" s="149"/>
      <c r="M3189" s="149"/>
      <c r="N3189" s="150"/>
      <c r="P3189" s="149"/>
    </row>
    <row r="3190" spans="7:16" x14ac:dyDescent="0.2">
      <c r="G3190" s="149"/>
      <c r="I3190" s="149"/>
      <c r="K3190" s="149"/>
      <c r="M3190" s="149"/>
      <c r="N3190" s="150"/>
      <c r="P3190" s="149"/>
    </row>
    <row r="3191" spans="7:16" x14ac:dyDescent="0.2">
      <c r="G3191" s="149"/>
      <c r="I3191" s="149"/>
      <c r="K3191" s="149"/>
      <c r="M3191" s="149"/>
      <c r="N3191" s="150"/>
      <c r="P3191" s="149"/>
    </row>
    <row r="3192" spans="7:16" x14ac:dyDescent="0.2">
      <c r="G3192" s="149"/>
      <c r="I3192" s="149"/>
      <c r="K3192" s="149"/>
      <c r="M3192" s="149"/>
      <c r="N3192" s="150"/>
      <c r="P3192" s="149"/>
    </row>
    <row r="3193" spans="7:16" x14ac:dyDescent="0.2">
      <c r="G3193" s="149"/>
      <c r="I3193" s="149"/>
      <c r="K3193" s="149"/>
      <c r="M3193" s="149"/>
      <c r="N3193" s="150"/>
      <c r="P3193" s="149"/>
    </row>
    <row r="3194" spans="7:16" x14ac:dyDescent="0.2">
      <c r="G3194" s="149"/>
      <c r="I3194" s="149"/>
      <c r="K3194" s="149"/>
      <c r="M3194" s="149"/>
      <c r="N3194" s="150"/>
      <c r="P3194" s="149"/>
    </row>
    <row r="3195" spans="7:16" x14ac:dyDescent="0.2">
      <c r="G3195" s="149"/>
      <c r="I3195" s="149"/>
      <c r="K3195" s="149"/>
      <c r="M3195" s="149"/>
      <c r="N3195" s="150"/>
      <c r="P3195" s="149"/>
    </row>
    <row r="3196" spans="7:16" x14ac:dyDescent="0.2">
      <c r="G3196" s="149"/>
      <c r="I3196" s="149"/>
      <c r="K3196" s="149"/>
      <c r="M3196" s="149"/>
      <c r="N3196" s="150"/>
      <c r="P3196" s="149"/>
    </row>
    <row r="3197" spans="7:16" x14ac:dyDescent="0.2">
      <c r="G3197" s="149"/>
      <c r="I3197" s="149"/>
      <c r="K3197" s="149"/>
      <c r="M3197" s="149"/>
      <c r="N3197" s="150"/>
      <c r="P3197" s="149"/>
    </row>
    <row r="3198" spans="7:16" x14ac:dyDescent="0.2">
      <c r="G3198" s="149"/>
      <c r="I3198" s="149"/>
      <c r="K3198" s="149"/>
      <c r="M3198" s="149"/>
      <c r="N3198" s="150"/>
      <c r="P3198" s="149"/>
    </row>
    <row r="3199" spans="7:16" x14ac:dyDescent="0.2">
      <c r="G3199" s="149"/>
      <c r="I3199" s="149"/>
      <c r="K3199" s="149"/>
      <c r="M3199" s="149"/>
      <c r="N3199" s="150"/>
      <c r="P3199" s="149"/>
    </row>
    <row r="3200" spans="7:16" x14ac:dyDescent="0.2">
      <c r="G3200" s="149"/>
      <c r="I3200" s="149"/>
      <c r="K3200" s="149"/>
      <c r="M3200" s="149"/>
      <c r="N3200" s="150"/>
      <c r="P3200" s="149"/>
    </row>
    <row r="3201" spans="7:16" x14ac:dyDescent="0.2">
      <c r="G3201" s="149"/>
      <c r="I3201" s="149"/>
      <c r="K3201" s="149"/>
      <c r="M3201" s="149"/>
      <c r="N3201" s="150"/>
      <c r="P3201" s="149"/>
    </row>
    <row r="3202" spans="7:16" x14ac:dyDescent="0.2">
      <c r="G3202" s="149"/>
      <c r="I3202" s="149"/>
      <c r="K3202" s="149"/>
      <c r="M3202" s="149"/>
      <c r="N3202" s="150"/>
      <c r="P3202" s="149"/>
    </row>
    <row r="3203" spans="7:16" x14ac:dyDescent="0.2">
      <c r="G3203" s="149"/>
      <c r="I3203" s="149"/>
      <c r="K3203" s="149"/>
      <c r="M3203" s="149"/>
      <c r="N3203" s="150"/>
      <c r="P3203" s="149"/>
    </row>
    <row r="3204" spans="7:16" x14ac:dyDescent="0.2">
      <c r="G3204" s="149"/>
      <c r="I3204" s="149"/>
      <c r="K3204" s="149"/>
      <c r="M3204" s="149"/>
      <c r="N3204" s="150"/>
      <c r="P3204" s="149"/>
    </row>
    <row r="3205" spans="7:16" x14ac:dyDescent="0.2">
      <c r="G3205" s="149"/>
      <c r="I3205" s="149"/>
      <c r="K3205" s="149"/>
      <c r="M3205" s="149"/>
      <c r="N3205" s="150"/>
      <c r="P3205" s="149"/>
    </row>
    <row r="3206" spans="7:16" x14ac:dyDescent="0.2">
      <c r="G3206" s="149"/>
      <c r="I3206" s="149"/>
      <c r="K3206" s="149"/>
      <c r="M3206" s="149"/>
      <c r="N3206" s="150"/>
      <c r="P3206" s="149"/>
    </row>
    <row r="3207" spans="7:16" x14ac:dyDescent="0.2">
      <c r="G3207" s="149"/>
      <c r="I3207" s="149"/>
      <c r="K3207" s="149"/>
      <c r="M3207" s="149"/>
      <c r="N3207" s="150"/>
      <c r="P3207" s="149"/>
    </row>
    <row r="3208" spans="7:16" x14ac:dyDescent="0.2">
      <c r="G3208" s="149"/>
      <c r="I3208" s="149"/>
      <c r="K3208" s="149"/>
      <c r="M3208" s="149"/>
      <c r="N3208" s="150"/>
      <c r="P3208" s="149"/>
    </row>
    <row r="3209" spans="7:16" x14ac:dyDescent="0.2">
      <c r="G3209" s="149"/>
      <c r="I3209" s="149"/>
      <c r="K3209" s="149"/>
      <c r="M3209" s="149"/>
      <c r="N3209" s="150"/>
      <c r="P3209" s="149"/>
    </row>
    <row r="3210" spans="7:16" x14ac:dyDescent="0.2">
      <c r="G3210" s="149"/>
      <c r="I3210" s="149"/>
      <c r="K3210" s="149"/>
      <c r="M3210" s="149"/>
      <c r="N3210" s="150"/>
      <c r="P3210" s="149"/>
    </row>
    <row r="3211" spans="7:16" x14ac:dyDescent="0.2">
      <c r="G3211" s="149"/>
      <c r="I3211" s="149"/>
      <c r="K3211" s="149"/>
      <c r="M3211" s="149"/>
      <c r="N3211" s="150"/>
      <c r="P3211" s="149"/>
    </row>
    <row r="3212" spans="7:16" x14ac:dyDescent="0.2">
      <c r="G3212" s="149"/>
      <c r="I3212" s="149"/>
      <c r="K3212" s="149"/>
      <c r="M3212" s="149"/>
      <c r="N3212" s="150"/>
      <c r="P3212" s="149"/>
    </row>
    <row r="3213" spans="7:16" x14ac:dyDescent="0.2">
      <c r="G3213" s="149"/>
      <c r="I3213" s="149"/>
      <c r="K3213" s="149"/>
      <c r="M3213" s="149"/>
      <c r="N3213" s="150"/>
      <c r="P3213" s="149"/>
    </row>
    <row r="3214" spans="7:16" x14ac:dyDescent="0.2">
      <c r="G3214" s="149"/>
      <c r="I3214" s="149"/>
      <c r="K3214" s="149"/>
      <c r="M3214" s="149"/>
      <c r="N3214" s="150"/>
      <c r="P3214" s="149"/>
    </row>
    <row r="3215" spans="7:16" x14ac:dyDescent="0.2">
      <c r="G3215" s="149"/>
      <c r="I3215" s="149"/>
      <c r="K3215" s="149"/>
      <c r="M3215" s="149"/>
      <c r="N3215" s="150"/>
      <c r="P3215" s="149"/>
    </row>
    <row r="3216" spans="7:16" x14ac:dyDescent="0.2">
      <c r="G3216" s="149"/>
      <c r="I3216" s="149"/>
      <c r="K3216" s="149"/>
      <c r="M3216" s="149"/>
      <c r="N3216" s="150"/>
      <c r="P3216" s="149"/>
    </row>
    <row r="3217" spans="7:16" x14ac:dyDescent="0.2">
      <c r="G3217" s="149"/>
      <c r="I3217" s="149"/>
      <c r="K3217" s="149"/>
      <c r="M3217" s="149"/>
      <c r="N3217" s="150"/>
      <c r="P3217" s="149"/>
    </row>
    <row r="3218" spans="7:16" x14ac:dyDescent="0.2">
      <c r="G3218" s="149"/>
      <c r="I3218" s="149"/>
      <c r="K3218" s="149"/>
      <c r="M3218" s="149"/>
      <c r="N3218" s="150"/>
      <c r="P3218" s="149"/>
    </row>
    <row r="3219" spans="7:16" x14ac:dyDescent="0.2">
      <c r="G3219" s="149"/>
      <c r="I3219" s="149"/>
      <c r="K3219" s="149"/>
      <c r="M3219" s="149"/>
      <c r="N3219" s="150"/>
      <c r="P3219" s="149"/>
    </row>
    <row r="3220" spans="7:16" x14ac:dyDescent="0.2">
      <c r="G3220" s="149"/>
      <c r="I3220" s="149"/>
      <c r="K3220" s="149"/>
      <c r="M3220" s="149"/>
      <c r="N3220" s="150"/>
      <c r="P3220" s="149"/>
    </row>
    <row r="3221" spans="7:16" x14ac:dyDescent="0.2">
      <c r="G3221" s="149"/>
      <c r="I3221" s="149"/>
      <c r="K3221" s="149"/>
      <c r="M3221" s="149"/>
      <c r="N3221" s="150"/>
      <c r="P3221" s="149"/>
    </row>
    <row r="3222" spans="7:16" x14ac:dyDescent="0.2">
      <c r="G3222" s="149"/>
      <c r="I3222" s="149"/>
      <c r="K3222" s="149"/>
      <c r="M3222" s="149"/>
      <c r="N3222" s="150"/>
      <c r="P3222" s="149"/>
    </row>
    <row r="3223" spans="7:16" x14ac:dyDescent="0.2">
      <c r="G3223" s="149"/>
      <c r="I3223" s="149"/>
      <c r="K3223" s="149"/>
      <c r="M3223" s="149"/>
      <c r="N3223" s="150"/>
      <c r="P3223" s="149"/>
    </row>
    <row r="3224" spans="7:16" x14ac:dyDescent="0.2">
      <c r="G3224" s="149"/>
      <c r="I3224" s="149"/>
      <c r="K3224" s="149"/>
      <c r="M3224" s="149"/>
      <c r="N3224" s="150"/>
      <c r="P3224" s="149"/>
    </row>
    <row r="3225" spans="7:16" x14ac:dyDescent="0.2">
      <c r="G3225" s="149"/>
      <c r="I3225" s="149"/>
      <c r="K3225" s="149"/>
      <c r="M3225" s="149"/>
      <c r="N3225" s="150"/>
      <c r="P3225" s="149"/>
    </row>
    <row r="3226" spans="7:16" x14ac:dyDescent="0.2">
      <c r="G3226" s="149"/>
      <c r="I3226" s="149"/>
      <c r="K3226" s="149"/>
      <c r="M3226" s="149"/>
      <c r="N3226" s="150"/>
      <c r="P3226" s="149"/>
    </row>
    <row r="3227" spans="7:16" x14ac:dyDescent="0.2">
      <c r="G3227" s="149"/>
      <c r="I3227" s="149"/>
      <c r="K3227" s="149"/>
      <c r="M3227" s="149"/>
      <c r="N3227" s="150"/>
      <c r="P3227" s="149"/>
    </row>
    <row r="3228" spans="7:16" x14ac:dyDescent="0.2">
      <c r="G3228" s="149"/>
      <c r="I3228" s="149"/>
      <c r="K3228" s="149"/>
      <c r="M3228" s="149"/>
      <c r="N3228" s="150"/>
      <c r="P3228" s="149"/>
    </row>
    <row r="3229" spans="7:16" x14ac:dyDescent="0.2">
      <c r="G3229" s="149"/>
      <c r="I3229" s="149"/>
      <c r="K3229" s="149"/>
      <c r="M3229" s="149"/>
      <c r="N3229" s="150"/>
      <c r="P3229" s="149"/>
    </row>
    <row r="3230" spans="7:16" x14ac:dyDescent="0.2">
      <c r="G3230" s="149"/>
      <c r="I3230" s="149"/>
      <c r="K3230" s="149"/>
      <c r="M3230" s="149"/>
      <c r="N3230" s="150"/>
      <c r="P3230" s="149"/>
    </row>
    <row r="3231" spans="7:16" x14ac:dyDescent="0.2">
      <c r="G3231" s="149"/>
      <c r="I3231" s="149"/>
      <c r="K3231" s="149"/>
      <c r="M3231" s="149"/>
      <c r="N3231" s="150"/>
      <c r="P3231" s="149"/>
    </row>
    <row r="3232" spans="7:16" x14ac:dyDescent="0.2">
      <c r="G3232" s="149"/>
      <c r="I3232" s="149"/>
      <c r="K3232" s="149"/>
      <c r="M3232" s="149"/>
      <c r="N3232" s="150"/>
      <c r="P3232" s="149"/>
    </row>
    <row r="3233" spans="7:16" x14ac:dyDescent="0.2">
      <c r="G3233" s="149"/>
      <c r="I3233" s="149"/>
      <c r="K3233" s="149"/>
      <c r="M3233" s="149"/>
      <c r="N3233" s="150"/>
      <c r="P3233" s="149"/>
    </row>
    <row r="3234" spans="7:16" x14ac:dyDescent="0.2">
      <c r="G3234" s="149"/>
      <c r="I3234" s="149"/>
      <c r="K3234" s="149"/>
      <c r="M3234" s="149"/>
      <c r="N3234" s="150"/>
      <c r="P3234" s="149"/>
    </row>
    <row r="3235" spans="7:16" x14ac:dyDescent="0.2">
      <c r="G3235" s="149"/>
      <c r="I3235" s="149"/>
      <c r="K3235" s="149"/>
      <c r="M3235" s="149"/>
      <c r="N3235" s="150"/>
      <c r="P3235" s="149"/>
    </row>
    <row r="3236" spans="7:16" x14ac:dyDescent="0.2">
      <c r="G3236" s="149"/>
      <c r="I3236" s="149"/>
      <c r="K3236" s="149"/>
      <c r="M3236" s="149"/>
      <c r="N3236" s="150"/>
      <c r="P3236" s="149"/>
    </row>
    <row r="3237" spans="7:16" x14ac:dyDescent="0.2">
      <c r="G3237" s="149"/>
      <c r="I3237" s="149"/>
      <c r="K3237" s="149"/>
      <c r="M3237" s="149"/>
      <c r="N3237" s="150"/>
      <c r="P3237" s="149"/>
    </row>
    <row r="3238" spans="7:16" x14ac:dyDescent="0.2">
      <c r="G3238" s="149"/>
      <c r="I3238" s="149"/>
      <c r="K3238" s="149"/>
      <c r="M3238" s="149"/>
      <c r="N3238" s="150"/>
      <c r="P3238" s="149"/>
    </row>
    <row r="3239" spans="7:16" x14ac:dyDescent="0.2">
      <c r="G3239" s="149"/>
      <c r="I3239" s="149"/>
      <c r="K3239" s="149"/>
      <c r="M3239" s="149"/>
      <c r="N3239" s="150"/>
      <c r="P3239" s="149"/>
    </row>
    <row r="3240" spans="7:16" x14ac:dyDescent="0.2">
      <c r="G3240" s="149"/>
      <c r="I3240" s="149"/>
      <c r="K3240" s="149"/>
      <c r="M3240" s="149"/>
      <c r="N3240" s="150"/>
      <c r="P3240" s="149"/>
    </row>
    <row r="3241" spans="7:16" x14ac:dyDescent="0.2">
      <c r="G3241" s="149"/>
      <c r="I3241" s="149"/>
      <c r="K3241" s="149"/>
      <c r="M3241" s="149"/>
      <c r="N3241" s="150"/>
      <c r="P3241" s="149"/>
    </row>
    <row r="3242" spans="7:16" x14ac:dyDescent="0.2">
      <c r="G3242" s="149"/>
      <c r="I3242" s="149"/>
      <c r="K3242" s="149"/>
      <c r="M3242" s="149"/>
      <c r="N3242" s="150"/>
      <c r="P3242" s="149"/>
    </row>
    <row r="3243" spans="7:16" x14ac:dyDescent="0.2">
      <c r="G3243" s="149"/>
      <c r="I3243" s="149"/>
      <c r="K3243" s="149"/>
      <c r="M3243" s="149"/>
      <c r="N3243" s="150"/>
      <c r="P3243" s="149"/>
    </row>
    <row r="3244" spans="7:16" x14ac:dyDescent="0.2">
      <c r="G3244" s="149"/>
      <c r="I3244" s="149"/>
      <c r="K3244" s="149"/>
      <c r="M3244" s="149"/>
      <c r="N3244" s="150"/>
      <c r="P3244" s="149"/>
    </row>
    <row r="3245" spans="7:16" x14ac:dyDescent="0.2">
      <c r="G3245" s="149"/>
      <c r="I3245" s="149"/>
      <c r="K3245" s="149"/>
      <c r="M3245" s="149"/>
      <c r="N3245" s="150"/>
      <c r="P3245" s="149"/>
    </row>
    <row r="3246" spans="7:16" x14ac:dyDescent="0.2">
      <c r="G3246" s="149"/>
      <c r="I3246" s="149"/>
      <c r="K3246" s="149"/>
      <c r="M3246" s="149"/>
      <c r="N3246" s="150"/>
      <c r="P3246" s="149"/>
    </row>
    <row r="3247" spans="7:16" x14ac:dyDescent="0.2">
      <c r="G3247" s="149"/>
      <c r="I3247" s="149"/>
      <c r="K3247" s="149"/>
      <c r="M3247" s="149"/>
      <c r="N3247" s="150"/>
      <c r="P3247" s="149"/>
    </row>
    <row r="3248" spans="7:16" x14ac:dyDescent="0.2">
      <c r="G3248" s="149"/>
      <c r="I3248" s="149"/>
      <c r="K3248" s="149"/>
      <c r="M3248" s="149"/>
      <c r="N3248" s="150"/>
      <c r="P3248" s="149"/>
    </row>
    <row r="3249" spans="7:16" x14ac:dyDescent="0.2">
      <c r="G3249" s="149"/>
      <c r="I3249" s="149"/>
      <c r="K3249" s="149"/>
      <c r="M3249" s="149"/>
      <c r="N3249" s="150"/>
      <c r="P3249" s="149"/>
    </row>
    <row r="3250" spans="7:16" x14ac:dyDescent="0.2">
      <c r="G3250" s="149"/>
      <c r="I3250" s="149"/>
      <c r="K3250" s="149"/>
      <c r="M3250" s="149"/>
      <c r="N3250" s="150"/>
      <c r="P3250" s="149"/>
    </row>
    <row r="3251" spans="7:16" x14ac:dyDescent="0.2">
      <c r="G3251" s="149"/>
      <c r="I3251" s="149"/>
      <c r="K3251" s="149"/>
      <c r="M3251" s="149"/>
      <c r="N3251" s="150"/>
      <c r="P3251" s="149"/>
    </row>
    <row r="3252" spans="7:16" x14ac:dyDescent="0.2">
      <c r="G3252" s="149"/>
      <c r="I3252" s="149"/>
      <c r="K3252" s="149"/>
      <c r="M3252" s="149"/>
      <c r="N3252" s="150"/>
      <c r="P3252" s="149"/>
    </row>
    <row r="3253" spans="7:16" x14ac:dyDescent="0.2">
      <c r="G3253" s="149"/>
      <c r="I3253" s="149"/>
      <c r="K3253" s="149"/>
      <c r="M3253" s="149"/>
      <c r="N3253" s="150"/>
      <c r="P3253" s="149"/>
    </row>
    <row r="3254" spans="7:16" x14ac:dyDescent="0.2">
      <c r="G3254" s="149"/>
      <c r="I3254" s="149"/>
      <c r="K3254" s="149"/>
      <c r="M3254" s="149"/>
      <c r="N3254" s="150"/>
      <c r="P3254" s="149"/>
    </row>
    <row r="3255" spans="7:16" x14ac:dyDescent="0.2">
      <c r="G3255" s="149"/>
      <c r="I3255" s="149"/>
      <c r="K3255" s="149"/>
      <c r="M3255" s="149"/>
      <c r="N3255" s="150"/>
      <c r="P3255" s="149"/>
    </row>
    <row r="3256" spans="7:16" x14ac:dyDescent="0.2">
      <c r="G3256" s="149"/>
      <c r="I3256" s="149"/>
      <c r="K3256" s="149"/>
      <c r="M3256" s="149"/>
      <c r="N3256" s="150"/>
      <c r="P3256" s="149"/>
    </row>
    <row r="3257" spans="7:16" x14ac:dyDescent="0.2">
      <c r="G3257" s="149"/>
      <c r="I3257" s="149"/>
      <c r="K3257" s="149"/>
      <c r="M3257" s="149"/>
      <c r="N3257" s="150"/>
      <c r="P3257" s="149"/>
    </row>
    <row r="3258" spans="7:16" x14ac:dyDescent="0.2">
      <c r="G3258" s="149"/>
      <c r="I3258" s="149"/>
      <c r="K3258" s="149"/>
      <c r="M3258" s="149"/>
      <c r="N3258" s="150"/>
      <c r="P3258" s="149"/>
    </row>
    <row r="3259" spans="7:16" x14ac:dyDescent="0.2">
      <c r="G3259" s="149"/>
      <c r="I3259" s="149"/>
      <c r="K3259" s="149"/>
      <c r="M3259" s="149"/>
      <c r="N3259" s="150"/>
      <c r="P3259" s="149"/>
    </row>
    <row r="3260" spans="7:16" x14ac:dyDescent="0.2">
      <c r="G3260" s="149"/>
      <c r="I3260" s="149"/>
      <c r="K3260" s="149"/>
      <c r="M3260" s="149"/>
      <c r="N3260" s="150"/>
      <c r="P3260" s="149"/>
    </row>
    <row r="3261" spans="7:16" x14ac:dyDescent="0.2">
      <c r="G3261" s="149"/>
      <c r="I3261" s="149"/>
      <c r="K3261" s="149"/>
      <c r="M3261" s="149"/>
      <c r="N3261" s="150"/>
      <c r="P3261" s="149"/>
    </row>
    <row r="3262" spans="7:16" x14ac:dyDescent="0.2">
      <c r="G3262" s="149"/>
      <c r="I3262" s="149"/>
      <c r="K3262" s="149"/>
      <c r="M3262" s="149"/>
      <c r="N3262" s="150"/>
      <c r="P3262" s="149"/>
    </row>
    <row r="3263" spans="7:16" x14ac:dyDescent="0.2">
      <c r="G3263" s="149"/>
      <c r="I3263" s="149"/>
      <c r="K3263" s="149"/>
      <c r="M3263" s="149"/>
      <c r="N3263" s="150"/>
      <c r="P3263" s="149"/>
    </row>
    <row r="3264" spans="7:16" x14ac:dyDescent="0.2">
      <c r="G3264" s="149"/>
      <c r="I3264" s="149"/>
      <c r="K3264" s="149"/>
      <c r="M3264" s="149"/>
      <c r="N3264" s="150"/>
      <c r="P3264" s="149"/>
    </row>
    <row r="3265" spans="7:16" x14ac:dyDescent="0.2">
      <c r="G3265" s="149"/>
      <c r="I3265" s="149"/>
      <c r="K3265" s="149"/>
      <c r="M3265" s="149"/>
      <c r="N3265" s="150"/>
      <c r="P3265" s="149"/>
    </row>
    <row r="3266" spans="7:16" x14ac:dyDescent="0.2">
      <c r="G3266" s="149"/>
      <c r="I3266" s="149"/>
      <c r="K3266" s="149"/>
      <c r="M3266" s="149"/>
      <c r="N3266" s="150"/>
      <c r="P3266" s="149"/>
    </row>
    <row r="3267" spans="7:16" x14ac:dyDescent="0.2">
      <c r="G3267" s="149"/>
      <c r="I3267" s="149"/>
      <c r="K3267" s="149"/>
      <c r="M3267" s="149"/>
      <c r="N3267" s="150"/>
      <c r="P3267" s="149"/>
    </row>
    <row r="3268" spans="7:16" x14ac:dyDescent="0.2">
      <c r="G3268" s="149"/>
      <c r="I3268" s="149"/>
      <c r="K3268" s="149"/>
      <c r="M3268" s="149"/>
      <c r="N3268" s="150"/>
      <c r="P3268" s="149"/>
    </row>
    <row r="3269" spans="7:16" x14ac:dyDescent="0.2">
      <c r="G3269" s="149"/>
      <c r="I3269" s="149"/>
      <c r="K3269" s="149"/>
      <c r="M3269" s="149"/>
      <c r="N3269" s="150"/>
      <c r="P3269" s="149"/>
    </row>
    <row r="3270" spans="7:16" x14ac:dyDescent="0.2">
      <c r="G3270" s="149"/>
      <c r="I3270" s="149"/>
      <c r="K3270" s="149"/>
      <c r="M3270" s="149"/>
      <c r="N3270" s="150"/>
      <c r="P3270" s="149"/>
    </row>
    <row r="3271" spans="7:16" x14ac:dyDescent="0.2">
      <c r="G3271" s="149"/>
      <c r="I3271" s="149"/>
      <c r="K3271" s="149"/>
      <c r="M3271" s="149"/>
      <c r="N3271" s="150"/>
      <c r="P3271" s="149"/>
    </row>
    <row r="3272" spans="7:16" x14ac:dyDescent="0.2">
      <c r="G3272" s="149"/>
      <c r="I3272" s="149"/>
      <c r="K3272" s="149"/>
      <c r="M3272" s="149"/>
      <c r="N3272" s="150"/>
      <c r="P3272" s="149"/>
    </row>
    <row r="3273" spans="7:16" x14ac:dyDescent="0.2">
      <c r="G3273" s="149"/>
      <c r="I3273" s="149"/>
      <c r="K3273" s="149"/>
      <c r="M3273" s="149"/>
      <c r="N3273" s="150"/>
      <c r="P3273" s="149"/>
    </row>
    <row r="3274" spans="7:16" x14ac:dyDescent="0.2">
      <c r="G3274" s="149"/>
      <c r="I3274" s="149"/>
      <c r="K3274" s="149"/>
      <c r="M3274" s="149"/>
      <c r="N3274" s="150"/>
      <c r="P3274" s="149"/>
    </row>
    <row r="3275" spans="7:16" x14ac:dyDescent="0.2">
      <c r="G3275" s="149"/>
      <c r="I3275" s="149"/>
      <c r="K3275" s="149"/>
      <c r="M3275" s="149"/>
      <c r="N3275" s="150"/>
      <c r="P3275" s="149"/>
    </row>
    <row r="3276" spans="7:16" x14ac:dyDescent="0.2">
      <c r="G3276" s="149"/>
      <c r="I3276" s="149"/>
      <c r="K3276" s="149"/>
      <c r="M3276" s="149"/>
      <c r="N3276" s="150"/>
      <c r="P3276" s="149"/>
    </row>
    <row r="3277" spans="7:16" x14ac:dyDescent="0.2">
      <c r="G3277" s="149"/>
      <c r="I3277" s="149"/>
      <c r="K3277" s="149"/>
      <c r="M3277" s="149"/>
      <c r="N3277" s="150"/>
      <c r="P3277" s="149"/>
    </row>
    <row r="3278" spans="7:16" x14ac:dyDescent="0.2">
      <c r="G3278" s="149"/>
      <c r="I3278" s="149"/>
      <c r="K3278" s="149"/>
      <c r="M3278" s="149"/>
      <c r="N3278" s="150"/>
      <c r="P3278" s="149"/>
    </row>
    <row r="3279" spans="7:16" x14ac:dyDescent="0.2">
      <c r="G3279" s="149"/>
      <c r="I3279" s="149"/>
      <c r="K3279" s="149"/>
      <c r="M3279" s="149"/>
      <c r="N3279" s="150"/>
      <c r="P3279" s="149"/>
    </row>
    <row r="3280" spans="7:16" x14ac:dyDescent="0.2">
      <c r="G3280" s="149"/>
      <c r="I3280" s="149"/>
      <c r="K3280" s="149"/>
      <c r="M3280" s="149"/>
      <c r="N3280" s="150"/>
      <c r="P3280" s="149"/>
    </row>
    <row r="3281" spans="7:16" x14ac:dyDescent="0.2">
      <c r="G3281" s="149"/>
      <c r="I3281" s="149"/>
      <c r="K3281" s="149"/>
      <c r="M3281" s="149"/>
      <c r="N3281" s="150"/>
      <c r="P3281" s="149"/>
    </row>
    <row r="3282" spans="7:16" x14ac:dyDescent="0.2">
      <c r="G3282" s="149"/>
      <c r="I3282" s="149"/>
      <c r="K3282" s="149"/>
      <c r="M3282" s="149"/>
      <c r="N3282" s="150"/>
      <c r="P3282" s="149"/>
    </row>
    <row r="3283" spans="7:16" x14ac:dyDescent="0.2">
      <c r="G3283" s="149"/>
      <c r="I3283" s="149"/>
      <c r="K3283" s="149"/>
      <c r="M3283" s="149"/>
      <c r="N3283" s="150"/>
      <c r="P3283" s="149"/>
    </row>
    <row r="3284" spans="7:16" x14ac:dyDescent="0.2">
      <c r="G3284" s="149"/>
      <c r="I3284" s="149"/>
      <c r="K3284" s="149"/>
      <c r="M3284" s="149"/>
      <c r="N3284" s="150"/>
      <c r="P3284" s="149"/>
    </row>
    <row r="3285" spans="7:16" x14ac:dyDescent="0.2">
      <c r="G3285" s="149"/>
      <c r="I3285" s="149"/>
      <c r="K3285" s="149"/>
      <c r="M3285" s="149"/>
      <c r="N3285" s="150"/>
      <c r="P3285" s="149"/>
    </row>
    <row r="3286" spans="7:16" x14ac:dyDescent="0.2">
      <c r="G3286" s="149"/>
      <c r="I3286" s="149"/>
      <c r="K3286" s="149"/>
      <c r="M3286" s="149"/>
      <c r="N3286" s="150"/>
      <c r="P3286" s="149"/>
    </row>
    <row r="3287" spans="7:16" x14ac:dyDescent="0.2">
      <c r="G3287" s="149"/>
      <c r="I3287" s="149"/>
      <c r="K3287" s="149"/>
      <c r="M3287" s="149"/>
      <c r="N3287" s="150"/>
      <c r="P3287" s="149"/>
    </row>
    <row r="3288" spans="7:16" x14ac:dyDescent="0.2">
      <c r="G3288" s="149"/>
      <c r="I3288" s="149"/>
      <c r="K3288" s="149"/>
      <c r="M3288" s="149"/>
      <c r="N3288" s="150"/>
      <c r="P3288" s="149"/>
    </row>
    <row r="3289" spans="7:16" x14ac:dyDescent="0.2">
      <c r="G3289" s="149"/>
      <c r="I3289" s="149"/>
      <c r="K3289" s="149"/>
      <c r="M3289" s="149"/>
      <c r="N3289" s="150"/>
      <c r="P3289" s="149"/>
    </row>
    <row r="3290" spans="7:16" x14ac:dyDescent="0.2">
      <c r="G3290" s="149"/>
      <c r="I3290" s="149"/>
      <c r="K3290" s="149"/>
      <c r="M3290" s="149"/>
      <c r="N3290" s="150"/>
      <c r="P3290" s="149"/>
    </row>
    <row r="3291" spans="7:16" x14ac:dyDescent="0.2">
      <c r="G3291" s="149"/>
      <c r="I3291" s="149"/>
      <c r="K3291" s="149"/>
      <c r="M3291" s="149"/>
      <c r="N3291" s="150"/>
      <c r="P3291" s="149"/>
    </row>
    <row r="3292" spans="7:16" x14ac:dyDescent="0.2">
      <c r="G3292" s="149"/>
      <c r="I3292" s="149"/>
      <c r="K3292" s="149"/>
      <c r="M3292" s="149"/>
      <c r="N3292" s="150"/>
      <c r="P3292" s="149"/>
    </row>
    <row r="3293" spans="7:16" x14ac:dyDescent="0.2">
      <c r="G3293" s="149"/>
      <c r="I3293" s="149"/>
      <c r="K3293" s="149"/>
      <c r="M3293" s="149"/>
      <c r="N3293" s="150"/>
      <c r="P3293" s="149"/>
    </row>
    <row r="3294" spans="7:16" x14ac:dyDescent="0.2">
      <c r="G3294" s="149"/>
      <c r="I3294" s="149"/>
      <c r="K3294" s="149"/>
      <c r="M3294" s="149"/>
      <c r="N3294" s="150"/>
      <c r="P3294" s="149"/>
    </row>
    <row r="3295" spans="7:16" x14ac:dyDescent="0.2">
      <c r="G3295" s="149"/>
      <c r="I3295" s="149"/>
      <c r="K3295" s="149"/>
      <c r="M3295" s="149"/>
      <c r="N3295" s="150"/>
      <c r="P3295" s="149"/>
    </row>
    <row r="3296" spans="7:16" x14ac:dyDescent="0.2">
      <c r="G3296" s="149"/>
      <c r="I3296" s="149"/>
      <c r="K3296" s="149"/>
      <c r="M3296" s="149"/>
      <c r="N3296" s="150"/>
      <c r="P3296" s="149"/>
    </row>
    <row r="3297" spans="7:16" x14ac:dyDescent="0.2">
      <c r="G3297" s="149"/>
      <c r="I3297" s="149"/>
      <c r="K3297" s="149"/>
      <c r="M3297" s="149"/>
      <c r="N3297" s="150"/>
      <c r="P3297" s="149"/>
    </row>
    <row r="3298" spans="7:16" x14ac:dyDescent="0.2">
      <c r="G3298" s="149"/>
      <c r="I3298" s="149"/>
      <c r="K3298" s="149"/>
      <c r="M3298" s="149"/>
      <c r="N3298" s="150"/>
      <c r="P3298" s="149"/>
    </row>
    <row r="3299" spans="7:16" x14ac:dyDescent="0.2">
      <c r="G3299" s="149"/>
      <c r="I3299" s="149"/>
      <c r="K3299" s="149"/>
      <c r="M3299" s="149"/>
      <c r="N3299" s="150"/>
      <c r="P3299" s="149"/>
    </row>
    <row r="3300" spans="7:16" x14ac:dyDescent="0.2">
      <c r="G3300" s="149"/>
      <c r="I3300" s="149"/>
      <c r="K3300" s="149"/>
      <c r="M3300" s="149"/>
      <c r="N3300" s="150"/>
      <c r="P3300" s="149"/>
    </row>
    <row r="3301" spans="7:16" x14ac:dyDescent="0.2">
      <c r="G3301" s="149"/>
      <c r="I3301" s="149"/>
      <c r="K3301" s="149"/>
      <c r="M3301" s="149"/>
      <c r="N3301" s="150"/>
      <c r="P3301" s="149"/>
    </row>
    <row r="3302" spans="7:16" x14ac:dyDescent="0.2">
      <c r="G3302" s="149"/>
      <c r="I3302" s="149"/>
      <c r="K3302" s="149"/>
      <c r="M3302" s="149"/>
      <c r="N3302" s="150"/>
      <c r="P3302" s="149"/>
    </row>
    <row r="3303" spans="7:16" x14ac:dyDescent="0.2">
      <c r="G3303" s="149"/>
      <c r="I3303" s="149"/>
      <c r="K3303" s="149"/>
      <c r="M3303" s="149"/>
      <c r="N3303" s="150"/>
      <c r="P3303" s="149"/>
    </row>
    <row r="3304" spans="7:16" x14ac:dyDescent="0.2">
      <c r="G3304" s="149"/>
      <c r="I3304" s="149"/>
      <c r="K3304" s="149"/>
      <c r="M3304" s="149"/>
      <c r="N3304" s="150"/>
      <c r="P3304" s="149"/>
    </row>
    <row r="3305" spans="7:16" x14ac:dyDescent="0.2">
      <c r="G3305" s="149"/>
      <c r="I3305" s="149"/>
      <c r="K3305" s="149"/>
      <c r="M3305" s="149"/>
      <c r="N3305" s="150"/>
      <c r="P3305" s="149"/>
    </row>
    <row r="3306" spans="7:16" x14ac:dyDescent="0.2">
      <c r="G3306" s="149"/>
      <c r="I3306" s="149"/>
      <c r="K3306" s="149"/>
      <c r="M3306" s="149"/>
      <c r="N3306" s="150"/>
      <c r="P3306" s="149"/>
    </row>
    <row r="3307" spans="7:16" x14ac:dyDescent="0.2">
      <c r="G3307" s="149"/>
      <c r="I3307" s="149"/>
      <c r="K3307" s="149"/>
      <c r="M3307" s="149"/>
      <c r="N3307" s="150"/>
      <c r="P3307" s="149"/>
    </row>
    <row r="3308" spans="7:16" x14ac:dyDescent="0.2">
      <c r="G3308" s="149"/>
      <c r="I3308" s="149"/>
      <c r="K3308" s="149"/>
      <c r="M3308" s="149"/>
      <c r="N3308" s="150"/>
      <c r="P3308" s="149"/>
    </row>
    <row r="3309" spans="7:16" x14ac:dyDescent="0.2">
      <c r="G3309" s="149"/>
      <c r="I3309" s="149"/>
      <c r="K3309" s="149"/>
      <c r="M3309" s="149"/>
      <c r="N3309" s="150"/>
      <c r="P3309" s="149"/>
    </row>
    <row r="3310" spans="7:16" x14ac:dyDescent="0.2">
      <c r="G3310" s="149"/>
      <c r="I3310" s="149"/>
      <c r="K3310" s="149"/>
      <c r="M3310" s="149"/>
      <c r="N3310" s="150"/>
      <c r="P3310" s="149"/>
    </row>
    <row r="3311" spans="7:16" x14ac:dyDescent="0.2">
      <c r="G3311" s="149"/>
      <c r="I3311" s="149"/>
      <c r="K3311" s="149"/>
      <c r="M3311" s="149"/>
      <c r="N3311" s="150"/>
      <c r="P3311" s="149"/>
    </row>
    <row r="3312" spans="7:16" x14ac:dyDescent="0.2">
      <c r="G3312" s="149"/>
      <c r="I3312" s="149"/>
      <c r="K3312" s="149"/>
      <c r="M3312" s="149"/>
      <c r="N3312" s="150"/>
      <c r="P3312" s="149"/>
    </row>
    <row r="3313" spans="7:16" x14ac:dyDescent="0.2">
      <c r="G3313" s="149"/>
      <c r="I3313" s="149"/>
      <c r="K3313" s="149"/>
      <c r="M3313" s="149"/>
      <c r="N3313" s="150"/>
      <c r="P3313" s="149"/>
    </row>
    <row r="3314" spans="7:16" x14ac:dyDescent="0.2">
      <c r="G3314" s="149"/>
      <c r="I3314" s="149"/>
      <c r="K3314" s="149"/>
      <c r="M3314" s="149"/>
      <c r="N3314" s="150"/>
      <c r="P3314" s="149"/>
    </row>
    <row r="3315" spans="7:16" x14ac:dyDescent="0.2">
      <c r="G3315" s="149"/>
      <c r="I3315" s="149"/>
      <c r="K3315" s="149"/>
      <c r="M3315" s="149"/>
      <c r="N3315" s="150"/>
      <c r="P3315" s="149"/>
    </row>
    <row r="3316" spans="7:16" x14ac:dyDescent="0.2">
      <c r="G3316" s="149"/>
      <c r="I3316" s="149"/>
      <c r="K3316" s="149"/>
      <c r="M3316" s="149"/>
      <c r="N3316" s="150"/>
      <c r="P3316" s="149"/>
    </row>
    <row r="3317" spans="7:16" x14ac:dyDescent="0.2">
      <c r="G3317" s="149"/>
      <c r="I3317" s="149"/>
      <c r="K3317" s="149"/>
      <c r="M3317" s="149"/>
      <c r="N3317" s="150"/>
      <c r="P3317" s="149"/>
    </row>
    <row r="3318" spans="7:16" x14ac:dyDescent="0.2">
      <c r="G3318" s="149"/>
      <c r="I3318" s="149"/>
      <c r="K3318" s="149"/>
      <c r="M3318" s="149"/>
      <c r="N3318" s="150"/>
      <c r="P3318" s="149"/>
    </row>
    <row r="3319" spans="7:16" x14ac:dyDescent="0.2">
      <c r="G3319" s="149"/>
      <c r="I3319" s="149"/>
      <c r="K3319" s="149"/>
      <c r="M3319" s="149"/>
      <c r="N3319" s="150"/>
      <c r="P3319" s="149"/>
    </row>
    <row r="3320" spans="7:16" x14ac:dyDescent="0.2">
      <c r="G3320" s="149"/>
      <c r="I3320" s="149"/>
      <c r="K3320" s="149"/>
      <c r="M3320" s="149"/>
      <c r="N3320" s="150"/>
      <c r="P3320" s="149"/>
    </row>
    <row r="3321" spans="7:16" x14ac:dyDescent="0.2">
      <c r="G3321" s="149"/>
      <c r="I3321" s="149"/>
      <c r="K3321" s="149"/>
      <c r="M3321" s="149"/>
      <c r="N3321" s="150"/>
      <c r="P3321" s="149"/>
    </row>
    <row r="3322" spans="7:16" x14ac:dyDescent="0.2">
      <c r="G3322" s="149"/>
      <c r="I3322" s="149"/>
      <c r="K3322" s="149"/>
      <c r="M3322" s="149"/>
      <c r="N3322" s="150"/>
      <c r="P3322" s="149"/>
    </row>
    <row r="3323" spans="7:16" x14ac:dyDescent="0.2">
      <c r="G3323" s="149"/>
      <c r="I3323" s="149"/>
      <c r="K3323" s="149"/>
      <c r="M3323" s="149"/>
      <c r="N3323" s="150"/>
      <c r="P3323" s="149"/>
    </row>
    <row r="3324" spans="7:16" x14ac:dyDescent="0.2">
      <c r="G3324" s="149"/>
      <c r="I3324" s="149"/>
      <c r="K3324" s="149"/>
      <c r="M3324" s="149"/>
      <c r="N3324" s="150"/>
      <c r="P3324" s="149"/>
    </row>
    <row r="3325" spans="7:16" x14ac:dyDescent="0.2">
      <c r="G3325" s="149"/>
      <c r="I3325" s="149"/>
      <c r="K3325" s="149"/>
      <c r="M3325" s="149"/>
      <c r="N3325" s="150"/>
      <c r="P3325" s="149"/>
    </row>
    <row r="3326" spans="7:16" x14ac:dyDescent="0.2">
      <c r="G3326" s="149"/>
      <c r="I3326" s="149"/>
      <c r="K3326" s="149"/>
      <c r="M3326" s="149"/>
      <c r="N3326" s="150"/>
      <c r="P3326" s="149"/>
    </row>
    <row r="3327" spans="7:16" x14ac:dyDescent="0.2">
      <c r="G3327" s="149"/>
      <c r="I3327" s="149"/>
      <c r="K3327" s="149"/>
      <c r="M3327" s="149"/>
      <c r="N3327" s="150"/>
      <c r="P3327" s="149"/>
    </row>
    <row r="3328" spans="7:16" x14ac:dyDescent="0.2">
      <c r="G3328" s="149"/>
      <c r="I3328" s="149"/>
      <c r="K3328" s="149"/>
      <c r="M3328" s="149"/>
      <c r="N3328" s="150"/>
      <c r="P3328" s="149"/>
    </row>
    <row r="3329" spans="7:16" x14ac:dyDescent="0.2">
      <c r="G3329" s="149"/>
      <c r="I3329" s="149"/>
      <c r="K3329" s="149"/>
      <c r="M3329" s="149"/>
      <c r="N3329" s="150"/>
      <c r="P3329" s="149"/>
    </row>
    <row r="3330" spans="7:16" x14ac:dyDescent="0.2">
      <c r="G3330" s="149"/>
      <c r="I3330" s="149"/>
      <c r="K3330" s="149"/>
      <c r="M3330" s="149"/>
      <c r="N3330" s="150"/>
      <c r="P3330" s="149"/>
    </row>
    <row r="3331" spans="7:16" x14ac:dyDescent="0.2">
      <c r="G3331" s="149"/>
      <c r="I3331" s="149"/>
      <c r="K3331" s="149"/>
      <c r="M3331" s="149"/>
      <c r="N3331" s="150"/>
      <c r="P3331" s="149"/>
    </row>
    <row r="3332" spans="7:16" x14ac:dyDescent="0.2">
      <c r="G3332" s="149"/>
      <c r="I3332" s="149"/>
      <c r="K3332" s="149"/>
      <c r="M3332" s="149"/>
      <c r="N3332" s="150"/>
      <c r="P3332" s="149"/>
    </row>
    <row r="3333" spans="7:16" x14ac:dyDescent="0.2">
      <c r="G3333" s="149"/>
      <c r="I3333" s="149"/>
      <c r="K3333" s="149"/>
      <c r="M3333" s="149"/>
      <c r="N3333" s="150"/>
      <c r="P3333" s="149"/>
    </row>
    <row r="3334" spans="7:16" x14ac:dyDescent="0.2">
      <c r="G3334" s="149"/>
      <c r="I3334" s="149"/>
      <c r="K3334" s="149"/>
      <c r="M3334" s="149"/>
      <c r="N3334" s="150"/>
      <c r="P3334" s="149"/>
    </row>
    <row r="3335" spans="7:16" x14ac:dyDescent="0.2">
      <c r="G3335" s="149"/>
      <c r="I3335" s="149"/>
      <c r="K3335" s="149"/>
      <c r="M3335" s="149"/>
      <c r="N3335" s="150"/>
      <c r="P3335" s="149"/>
    </row>
    <row r="3336" spans="7:16" x14ac:dyDescent="0.2">
      <c r="G3336" s="149"/>
      <c r="I3336" s="149"/>
      <c r="K3336" s="149"/>
      <c r="M3336" s="149"/>
      <c r="N3336" s="150"/>
      <c r="P3336" s="149"/>
    </row>
    <row r="3337" spans="7:16" x14ac:dyDescent="0.2">
      <c r="G3337" s="149"/>
      <c r="I3337" s="149"/>
      <c r="K3337" s="149"/>
      <c r="M3337" s="149"/>
      <c r="N3337" s="150"/>
      <c r="P3337" s="149"/>
    </row>
    <row r="3338" spans="7:16" x14ac:dyDescent="0.2">
      <c r="G3338" s="149"/>
      <c r="I3338" s="149"/>
      <c r="K3338" s="149"/>
      <c r="M3338" s="149"/>
      <c r="N3338" s="150"/>
      <c r="P3338" s="149"/>
    </row>
    <row r="3339" spans="7:16" x14ac:dyDescent="0.2">
      <c r="G3339" s="149"/>
      <c r="I3339" s="149"/>
      <c r="K3339" s="149"/>
      <c r="M3339" s="149"/>
      <c r="N3339" s="150"/>
      <c r="P3339" s="149"/>
    </row>
    <row r="3340" spans="7:16" x14ac:dyDescent="0.2">
      <c r="G3340" s="149"/>
      <c r="I3340" s="149"/>
      <c r="K3340" s="149"/>
      <c r="M3340" s="149"/>
      <c r="N3340" s="150"/>
      <c r="P3340" s="149"/>
    </row>
    <row r="3341" spans="7:16" x14ac:dyDescent="0.2">
      <c r="G3341" s="149"/>
      <c r="I3341" s="149"/>
      <c r="K3341" s="149"/>
      <c r="M3341" s="149"/>
      <c r="N3341" s="150"/>
      <c r="P3341" s="149"/>
    </row>
    <row r="3342" spans="7:16" x14ac:dyDescent="0.2">
      <c r="G3342" s="149"/>
      <c r="I3342" s="149"/>
      <c r="K3342" s="149"/>
      <c r="M3342" s="149"/>
      <c r="N3342" s="150"/>
      <c r="P3342" s="149"/>
    </row>
    <row r="3343" spans="7:16" x14ac:dyDescent="0.2">
      <c r="G3343" s="149"/>
      <c r="I3343" s="149"/>
      <c r="K3343" s="149"/>
      <c r="M3343" s="149"/>
      <c r="N3343" s="150"/>
      <c r="P3343" s="149"/>
    </row>
    <row r="3344" spans="7:16" x14ac:dyDescent="0.2">
      <c r="G3344" s="149"/>
      <c r="I3344" s="149"/>
      <c r="K3344" s="149"/>
      <c r="M3344" s="149"/>
      <c r="N3344" s="150"/>
      <c r="P3344" s="149"/>
    </row>
    <row r="3345" spans="7:16" x14ac:dyDescent="0.2">
      <c r="G3345" s="149"/>
      <c r="I3345" s="149"/>
      <c r="K3345" s="149"/>
      <c r="M3345" s="149"/>
      <c r="N3345" s="150"/>
      <c r="P3345" s="149"/>
    </row>
    <row r="3346" spans="7:16" x14ac:dyDescent="0.2">
      <c r="G3346" s="149"/>
      <c r="I3346" s="149"/>
      <c r="K3346" s="149"/>
      <c r="M3346" s="149"/>
      <c r="N3346" s="150"/>
      <c r="P3346" s="149"/>
    </row>
    <row r="3347" spans="7:16" x14ac:dyDescent="0.2">
      <c r="G3347" s="149"/>
      <c r="I3347" s="149"/>
      <c r="K3347" s="149"/>
      <c r="M3347" s="149"/>
      <c r="N3347" s="150"/>
      <c r="P3347" s="149"/>
    </row>
    <row r="3348" spans="7:16" x14ac:dyDescent="0.2">
      <c r="G3348" s="149"/>
      <c r="I3348" s="149"/>
      <c r="K3348" s="149"/>
      <c r="M3348" s="149"/>
      <c r="N3348" s="150"/>
      <c r="P3348" s="149"/>
    </row>
    <row r="3349" spans="7:16" x14ac:dyDescent="0.2">
      <c r="G3349" s="149"/>
      <c r="I3349" s="149"/>
      <c r="K3349" s="149"/>
      <c r="M3349" s="149"/>
      <c r="N3349" s="150"/>
      <c r="P3349" s="149"/>
    </row>
    <row r="3350" spans="7:16" x14ac:dyDescent="0.2">
      <c r="G3350" s="149"/>
      <c r="I3350" s="149"/>
      <c r="K3350" s="149"/>
      <c r="M3350" s="149"/>
      <c r="N3350" s="150"/>
      <c r="P3350" s="149"/>
    </row>
    <row r="3351" spans="7:16" x14ac:dyDescent="0.2">
      <c r="G3351" s="149"/>
      <c r="I3351" s="149"/>
      <c r="K3351" s="149"/>
      <c r="M3351" s="149"/>
      <c r="N3351" s="150"/>
      <c r="P3351" s="149"/>
    </row>
    <row r="3352" spans="7:16" x14ac:dyDescent="0.2">
      <c r="G3352" s="149"/>
      <c r="I3352" s="149"/>
      <c r="K3352" s="149"/>
      <c r="M3352" s="149"/>
      <c r="N3352" s="150"/>
      <c r="P3352" s="149"/>
    </row>
    <row r="3353" spans="7:16" x14ac:dyDescent="0.2">
      <c r="G3353" s="149"/>
      <c r="I3353" s="149"/>
      <c r="K3353" s="149"/>
      <c r="M3353" s="149"/>
      <c r="N3353" s="150"/>
      <c r="P3353" s="149"/>
    </row>
    <row r="3354" spans="7:16" x14ac:dyDescent="0.2">
      <c r="G3354" s="149"/>
      <c r="I3354" s="149"/>
      <c r="K3354" s="149"/>
      <c r="M3354" s="149"/>
      <c r="N3354" s="150"/>
      <c r="P3354" s="149"/>
    </row>
    <row r="3355" spans="7:16" x14ac:dyDescent="0.2">
      <c r="G3355" s="149"/>
      <c r="I3355" s="149"/>
      <c r="K3355" s="149"/>
      <c r="M3355" s="149"/>
      <c r="N3355" s="150"/>
      <c r="P3355" s="149"/>
    </row>
    <row r="3356" spans="7:16" x14ac:dyDescent="0.2">
      <c r="G3356" s="149"/>
      <c r="I3356" s="149"/>
      <c r="K3356" s="149"/>
      <c r="M3356" s="149"/>
      <c r="N3356" s="150"/>
      <c r="P3356" s="149"/>
    </row>
    <row r="3357" spans="7:16" x14ac:dyDescent="0.2">
      <c r="G3357" s="149"/>
      <c r="I3357" s="149"/>
      <c r="K3357" s="149"/>
      <c r="M3357" s="149"/>
      <c r="N3357" s="150"/>
      <c r="P3357" s="149"/>
    </row>
    <row r="3358" spans="7:16" x14ac:dyDescent="0.2">
      <c r="G3358" s="149"/>
      <c r="I3358" s="149"/>
      <c r="K3358" s="149"/>
      <c r="M3358" s="149"/>
      <c r="N3358" s="150"/>
      <c r="P3358" s="149"/>
    </row>
    <row r="3359" spans="7:16" x14ac:dyDescent="0.2">
      <c r="G3359" s="149"/>
      <c r="I3359" s="149"/>
      <c r="K3359" s="149"/>
      <c r="M3359" s="149"/>
      <c r="N3359" s="150"/>
      <c r="P3359" s="149"/>
    </row>
    <row r="3360" spans="7:16" x14ac:dyDescent="0.2">
      <c r="G3360" s="149"/>
      <c r="I3360" s="149"/>
      <c r="K3360" s="149"/>
      <c r="M3360" s="149"/>
      <c r="N3360" s="150"/>
      <c r="P3360" s="149"/>
    </row>
    <row r="3361" spans="7:16" x14ac:dyDescent="0.2">
      <c r="G3361" s="149"/>
      <c r="I3361" s="149"/>
      <c r="K3361" s="149"/>
      <c r="M3361" s="149"/>
      <c r="N3361" s="150"/>
      <c r="P3361" s="149"/>
    </row>
    <row r="3362" spans="7:16" x14ac:dyDescent="0.2">
      <c r="G3362" s="149"/>
      <c r="I3362" s="149"/>
      <c r="K3362" s="149"/>
      <c r="M3362" s="149"/>
      <c r="N3362" s="150"/>
      <c r="P3362" s="149"/>
    </row>
    <row r="3363" spans="7:16" x14ac:dyDescent="0.2">
      <c r="G3363" s="149"/>
      <c r="I3363" s="149"/>
      <c r="K3363" s="149"/>
      <c r="M3363" s="149"/>
      <c r="N3363" s="150"/>
      <c r="P3363" s="149"/>
    </row>
    <row r="3364" spans="7:16" x14ac:dyDescent="0.2">
      <c r="G3364" s="149"/>
      <c r="I3364" s="149"/>
      <c r="K3364" s="149"/>
      <c r="M3364" s="149"/>
      <c r="N3364" s="150"/>
      <c r="P3364" s="149"/>
    </row>
    <row r="3365" spans="7:16" x14ac:dyDescent="0.2">
      <c r="G3365" s="149"/>
      <c r="I3365" s="149"/>
      <c r="K3365" s="149"/>
      <c r="M3365" s="149"/>
      <c r="N3365" s="150"/>
      <c r="P3365" s="149"/>
    </row>
    <row r="3366" spans="7:16" x14ac:dyDescent="0.2">
      <c r="G3366" s="149"/>
      <c r="I3366" s="149"/>
      <c r="K3366" s="149"/>
      <c r="M3366" s="149"/>
      <c r="N3366" s="150"/>
      <c r="P3366" s="149"/>
    </row>
    <row r="3367" spans="7:16" x14ac:dyDescent="0.2">
      <c r="G3367" s="149"/>
      <c r="I3367" s="149"/>
      <c r="K3367" s="149"/>
      <c r="M3367" s="149"/>
      <c r="N3367" s="150"/>
      <c r="P3367" s="149"/>
    </row>
    <row r="3368" spans="7:16" x14ac:dyDescent="0.2">
      <c r="G3368" s="149"/>
      <c r="I3368" s="149"/>
      <c r="K3368" s="149"/>
      <c r="M3368" s="149"/>
      <c r="N3368" s="150"/>
      <c r="P3368" s="149"/>
    </row>
    <row r="3369" spans="7:16" x14ac:dyDescent="0.2">
      <c r="G3369" s="149"/>
      <c r="I3369" s="149"/>
      <c r="K3369" s="149"/>
      <c r="M3369" s="149"/>
      <c r="N3369" s="150"/>
      <c r="P3369" s="149"/>
    </row>
    <row r="3370" spans="7:16" x14ac:dyDescent="0.2">
      <c r="G3370" s="149"/>
      <c r="I3370" s="149"/>
      <c r="K3370" s="149"/>
      <c r="M3370" s="149"/>
      <c r="N3370" s="150"/>
      <c r="P3370" s="149"/>
    </row>
    <row r="3371" spans="7:16" x14ac:dyDescent="0.2">
      <c r="G3371" s="149"/>
      <c r="I3371" s="149"/>
      <c r="K3371" s="149"/>
      <c r="M3371" s="149"/>
      <c r="N3371" s="150"/>
      <c r="P3371" s="149"/>
    </row>
    <row r="3372" spans="7:16" x14ac:dyDescent="0.2">
      <c r="G3372" s="149"/>
      <c r="I3372" s="149"/>
      <c r="K3372" s="149"/>
      <c r="M3372" s="149"/>
      <c r="N3372" s="150"/>
      <c r="P3372" s="149"/>
    </row>
    <row r="3373" spans="7:16" x14ac:dyDescent="0.2">
      <c r="G3373" s="149"/>
      <c r="I3373" s="149"/>
      <c r="K3373" s="149"/>
      <c r="M3373" s="149"/>
      <c r="N3373" s="150"/>
      <c r="P3373" s="149"/>
    </row>
    <row r="3374" spans="7:16" x14ac:dyDescent="0.2">
      <c r="G3374" s="149"/>
      <c r="I3374" s="149"/>
      <c r="K3374" s="149"/>
      <c r="M3374" s="149"/>
      <c r="N3374" s="150"/>
      <c r="P3374" s="149"/>
    </row>
    <row r="3375" spans="7:16" x14ac:dyDescent="0.2">
      <c r="G3375" s="149"/>
      <c r="I3375" s="149"/>
      <c r="K3375" s="149"/>
      <c r="M3375" s="149"/>
      <c r="N3375" s="150"/>
      <c r="P3375" s="149"/>
    </row>
    <row r="3376" spans="7:16" x14ac:dyDescent="0.2">
      <c r="G3376" s="149"/>
      <c r="I3376" s="149"/>
      <c r="K3376" s="149"/>
      <c r="M3376" s="149"/>
      <c r="N3376" s="150"/>
      <c r="P3376" s="149"/>
    </row>
    <row r="3377" spans="7:16" x14ac:dyDescent="0.2">
      <c r="G3377" s="149"/>
      <c r="I3377" s="149"/>
      <c r="K3377" s="149"/>
      <c r="M3377" s="149"/>
      <c r="N3377" s="150"/>
      <c r="P3377" s="149"/>
    </row>
    <row r="3378" spans="7:16" x14ac:dyDescent="0.2">
      <c r="G3378" s="149"/>
      <c r="I3378" s="149"/>
      <c r="K3378" s="149"/>
      <c r="M3378" s="149"/>
      <c r="N3378" s="150"/>
      <c r="P3378" s="149"/>
    </row>
    <row r="3379" spans="7:16" x14ac:dyDescent="0.2">
      <c r="G3379" s="149"/>
      <c r="I3379" s="149"/>
      <c r="K3379" s="149"/>
      <c r="M3379" s="149"/>
      <c r="N3379" s="150"/>
      <c r="P3379" s="149"/>
    </row>
    <row r="3380" spans="7:16" x14ac:dyDescent="0.2">
      <c r="G3380" s="149"/>
      <c r="I3380" s="149"/>
      <c r="K3380" s="149"/>
      <c r="M3380" s="149"/>
      <c r="N3380" s="150"/>
      <c r="P3380" s="149"/>
    </row>
    <row r="3381" spans="7:16" x14ac:dyDescent="0.2">
      <c r="G3381" s="149"/>
      <c r="I3381" s="149"/>
      <c r="K3381" s="149"/>
      <c r="M3381" s="149"/>
      <c r="N3381" s="150"/>
      <c r="P3381" s="149"/>
    </row>
    <row r="3382" spans="7:16" x14ac:dyDescent="0.2">
      <c r="G3382" s="149"/>
      <c r="I3382" s="149"/>
      <c r="K3382" s="149"/>
      <c r="M3382" s="149"/>
      <c r="N3382" s="150"/>
      <c r="P3382" s="149"/>
    </row>
    <row r="3383" spans="7:16" x14ac:dyDescent="0.2">
      <c r="G3383" s="149"/>
      <c r="I3383" s="149"/>
      <c r="K3383" s="149"/>
      <c r="M3383" s="149"/>
      <c r="N3383" s="150"/>
      <c r="P3383" s="149"/>
    </row>
    <row r="3384" spans="7:16" x14ac:dyDescent="0.2">
      <c r="G3384" s="149"/>
      <c r="I3384" s="149"/>
      <c r="K3384" s="149"/>
      <c r="M3384" s="149"/>
      <c r="N3384" s="150"/>
      <c r="P3384" s="149"/>
    </row>
    <row r="3385" spans="7:16" x14ac:dyDescent="0.2">
      <c r="G3385" s="149"/>
      <c r="I3385" s="149"/>
      <c r="K3385" s="149"/>
      <c r="M3385" s="149"/>
      <c r="N3385" s="150"/>
      <c r="P3385" s="149"/>
    </row>
    <row r="3386" spans="7:16" x14ac:dyDescent="0.2">
      <c r="G3386" s="149"/>
      <c r="I3386" s="149"/>
      <c r="K3386" s="149"/>
      <c r="M3386" s="149"/>
      <c r="N3386" s="150"/>
      <c r="P3386" s="149"/>
    </row>
    <row r="3387" spans="7:16" x14ac:dyDescent="0.2">
      <c r="G3387" s="149"/>
      <c r="I3387" s="149"/>
      <c r="K3387" s="149"/>
      <c r="M3387" s="149"/>
      <c r="N3387" s="150"/>
      <c r="P3387" s="149"/>
    </row>
    <row r="3388" spans="7:16" x14ac:dyDescent="0.2">
      <c r="G3388" s="149"/>
      <c r="I3388" s="149"/>
      <c r="K3388" s="149"/>
      <c r="M3388" s="149"/>
      <c r="N3388" s="150"/>
      <c r="P3388" s="149"/>
    </row>
    <row r="3389" spans="7:16" x14ac:dyDescent="0.2">
      <c r="G3389" s="149"/>
      <c r="I3389" s="149"/>
      <c r="K3389" s="149"/>
      <c r="M3389" s="149"/>
      <c r="N3389" s="150"/>
      <c r="P3389" s="149"/>
    </row>
    <row r="3390" spans="7:16" x14ac:dyDescent="0.2">
      <c r="G3390" s="149"/>
      <c r="I3390" s="149"/>
      <c r="K3390" s="149"/>
      <c r="M3390" s="149"/>
      <c r="N3390" s="150"/>
      <c r="P3390" s="149"/>
    </row>
    <row r="3391" spans="7:16" x14ac:dyDescent="0.2">
      <c r="G3391" s="149"/>
      <c r="I3391" s="149"/>
      <c r="K3391" s="149"/>
      <c r="M3391" s="149"/>
      <c r="N3391" s="150"/>
      <c r="P3391" s="149"/>
    </row>
    <row r="3392" spans="7:16" x14ac:dyDescent="0.2">
      <c r="G3392" s="149"/>
      <c r="I3392" s="149"/>
      <c r="K3392" s="149"/>
      <c r="M3392" s="149"/>
      <c r="N3392" s="150"/>
      <c r="P3392" s="149"/>
    </row>
    <row r="3393" spans="7:16" x14ac:dyDescent="0.2">
      <c r="G3393" s="149"/>
      <c r="I3393" s="149"/>
      <c r="K3393" s="149"/>
      <c r="M3393" s="149"/>
      <c r="N3393" s="150"/>
      <c r="P3393" s="149"/>
    </row>
    <row r="3394" spans="7:16" x14ac:dyDescent="0.2">
      <c r="G3394" s="149"/>
      <c r="I3394" s="149"/>
      <c r="K3394" s="149"/>
      <c r="M3394" s="149"/>
      <c r="N3394" s="150"/>
      <c r="P3394" s="149"/>
    </row>
    <row r="3395" spans="7:16" x14ac:dyDescent="0.2">
      <c r="G3395" s="149"/>
      <c r="I3395" s="149"/>
      <c r="K3395" s="149"/>
      <c r="M3395" s="149"/>
      <c r="N3395" s="150"/>
      <c r="P3395" s="149"/>
    </row>
    <row r="3396" spans="7:16" x14ac:dyDescent="0.2">
      <c r="G3396" s="149"/>
      <c r="I3396" s="149"/>
      <c r="K3396" s="149"/>
      <c r="M3396" s="149"/>
      <c r="N3396" s="150"/>
      <c r="P3396" s="149"/>
    </row>
    <row r="3397" spans="7:16" x14ac:dyDescent="0.2">
      <c r="G3397" s="149"/>
      <c r="I3397" s="149"/>
      <c r="K3397" s="149"/>
      <c r="M3397" s="149"/>
      <c r="N3397" s="150"/>
      <c r="P3397" s="149"/>
    </row>
    <row r="3398" spans="7:16" x14ac:dyDescent="0.2">
      <c r="G3398" s="149"/>
      <c r="I3398" s="149"/>
      <c r="K3398" s="149"/>
      <c r="M3398" s="149"/>
      <c r="N3398" s="150"/>
      <c r="P3398" s="149"/>
    </row>
    <row r="3399" spans="7:16" x14ac:dyDescent="0.2">
      <c r="G3399" s="149"/>
      <c r="I3399" s="149"/>
      <c r="K3399" s="149"/>
      <c r="M3399" s="149"/>
      <c r="N3399" s="150"/>
      <c r="P3399" s="149"/>
    </row>
    <row r="3400" spans="7:16" x14ac:dyDescent="0.2">
      <c r="G3400" s="149"/>
      <c r="I3400" s="149"/>
      <c r="K3400" s="149"/>
      <c r="M3400" s="149"/>
      <c r="N3400" s="150"/>
      <c r="P3400" s="149"/>
    </row>
    <row r="3401" spans="7:16" x14ac:dyDescent="0.2">
      <c r="G3401" s="149"/>
      <c r="I3401" s="149"/>
      <c r="K3401" s="149"/>
      <c r="M3401" s="149"/>
      <c r="N3401" s="150"/>
      <c r="P3401" s="149"/>
    </row>
    <row r="3402" spans="7:16" x14ac:dyDescent="0.2">
      <c r="G3402" s="149"/>
      <c r="I3402" s="149"/>
      <c r="K3402" s="149"/>
      <c r="M3402" s="149"/>
      <c r="N3402" s="150"/>
      <c r="P3402" s="149"/>
    </row>
    <row r="3403" spans="7:16" x14ac:dyDescent="0.2">
      <c r="G3403" s="149"/>
      <c r="I3403" s="149"/>
      <c r="K3403" s="149"/>
      <c r="M3403" s="149"/>
      <c r="N3403" s="150"/>
      <c r="P3403" s="149"/>
    </row>
    <row r="3404" spans="7:16" x14ac:dyDescent="0.2">
      <c r="G3404" s="149"/>
      <c r="I3404" s="149"/>
      <c r="K3404" s="149"/>
      <c r="M3404" s="149"/>
      <c r="N3404" s="150"/>
      <c r="P3404" s="149"/>
    </row>
    <row r="3405" spans="7:16" x14ac:dyDescent="0.2">
      <c r="G3405" s="149"/>
      <c r="I3405" s="149"/>
      <c r="K3405" s="149"/>
      <c r="M3405" s="149"/>
      <c r="N3405" s="150"/>
      <c r="P3405" s="149"/>
    </row>
    <row r="3406" spans="7:16" x14ac:dyDescent="0.2">
      <c r="G3406" s="149"/>
      <c r="I3406" s="149"/>
      <c r="K3406" s="149"/>
      <c r="M3406" s="149"/>
      <c r="N3406" s="150"/>
      <c r="P3406" s="149"/>
    </row>
    <row r="3407" spans="7:16" x14ac:dyDescent="0.2">
      <c r="G3407" s="149"/>
      <c r="I3407" s="149"/>
      <c r="K3407" s="149"/>
      <c r="M3407" s="149"/>
      <c r="N3407" s="150"/>
      <c r="P3407" s="149"/>
    </row>
    <row r="3408" spans="7:16" x14ac:dyDescent="0.2">
      <c r="G3408" s="149"/>
      <c r="I3408" s="149"/>
      <c r="K3408" s="149"/>
      <c r="M3408" s="149"/>
      <c r="N3408" s="150"/>
      <c r="P3408" s="149"/>
    </row>
    <row r="3409" spans="7:16" x14ac:dyDescent="0.2">
      <c r="G3409" s="149"/>
      <c r="I3409" s="149"/>
      <c r="K3409" s="149"/>
      <c r="M3409" s="149"/>
      <c r="N3409" s="150"/>
      <c r="P3409" s="149"/>
    </row>
    <row r="3410" spans="7:16" x14ac:dyDescent="0.2">
      <c r="G3410" s="149"/>
      <c r="I3410" s="149"/>
      <c r="K3410" s="149"/>
      <c r="M3410" s="149"/>
      <c r="N3410" s="150"/>
      <c r="P3410" s="149"/>
    </row>
    <row r="3411" spans="7:16" x14ac:dyDescent="0.2">
      <c r="G3411" s="149"/>
      <c r="I3411" s="149"/>
      <c r="K3411" s="149"/>
      <c r="M3411" s="149"/>
      <c r="N3411" s="150"/>
      <c r="P3411" s="149"/>
    </row>
    <row r="3412" spans="7:16" x14ac:dyDescent="0.2">
      <c r="G3412" s="149"/>
      <c r="I3412" s="149"/>
      <c r="K3412" s="149"/>
      <c r="M3412" s="149"/>
      <c r="N3412" s="150"/>
      <c r="P3412" s="149"/>
    </row>
    <row r="3413" spans="7:16" x14ac:dyDescent="0.2">
      <c r="G3413" s="149"/>
      <c r="I3413" s="149"/>
      <c r="K3413" s="149"/>
      <c r="M3413" s="149"/>
      <c r="N3413" s="150"/>
      <c r="P3413" s="149"/>
    </row>
    <row r="3414" spans="7:16" x14ac:dyDescent="0.2">
      <c r="G3414" s="149"/>
      <c r="I3414" s="149"/>
      <c r="K3414" s="149"/>
      <c r="M3414" s="149"/>
      <c r="N3414" s="150"/>
      <c r="P3414" s="149"/>
    </row>
    <row r="3415" spans="7:16" x14ac:dyDescent="0.2">
      <c r="G3415" s="149"/>
      <c r="I3415" s="149"/>
      <c r="K3415" s="149"/>
      <c r="M3415" s="149"/>
      <c r="N3415" s="150"/>
      <c r="P3415" s="149"/>
    </row>
    <row r="3416" spans="7:16" x14ac:dyDescent="0.2">
      <c r="G3416" s="149"/>
      <c r="I3416" s="149"/>
      <c r="K3416" s="149"/>
      <c r="M3416" s="149"/>
      <c r="N3416" s="150"/>
      <c r="P3416" s="149"/>
    </row>
    <row r="3417" spans="7:16" x14ac:dyDescent="0.2">
      <c r="G3417" s="149"/>
      <c r="I3417" s="149"/>
      <c r="K3417" s="149"/>
      <c r="M3417" s="149"/>
      <c r="N3417" s="150"/>
      <c r="P3417" s="149"/>
    </row>
    <row r="3418" spans="7:16" x14ac:dyDescent="0.2">
      <c r="G3418" s="149"/>
      <c r="I3418" s="149"/>
      <c r="K3418" s="149"/>
      <c r="M3418" s="149"/>
      <c r="N3418" s="150"/>
      <c r="P3418" s="149"/>
    </row>
    <row r="3419" spans="7:16" x14ac:dyDescent="0.2">
      <c r="G3419" s="149"/>
      <c r="I3419" s="149"/>
      <c r="K3419" s="149"/>
      <c r="M3419" s="149"/>
      <c r="N3419" s="150"/>
      <c r="P3419" s="149"/>
    </row>
    <row r="3420" spans="7:16" x14ac:dyDescent="0.2">
      <c r="G3420" s="149"/>
      <c r="I3420" s="149"/>
      <c r="K3420" s="149"/>
      <c r="M3420" s="149"/>
      <c r="N3420" s="150"/>
      <c r="P3420" s="149"/>
    </row>
    <row r="3421" spans="7:16" x14ac:dyDescent="0.2">
      <c r="G3421" s="149"/>
      <c r="I3421" s="149"/>
      <c r="K3421" s="149"/>
      <c r="M3421" s="149"/>
      <c r="N3421" s="150"/>
      <c r="P3421" s="149"/>
    </row>
    <row r="3422" spans="7:16" x14ac:dyDescent="0.2">
      <c r="G3422" s="149"/>
      <c r="I3422" s="149"/>
      <c r="K3422" s="149"/>
      <c r="M3422" s="149"/>
      <c r="N3422" s="150"/>
      <c r="P3422" s="149"/>
    </row>
    <row r="3423" spans="7:16" x14ac:dyDescent="0.2">
      <c r="G3423" s="149"/>
      <c r="I3423" s="149"/>
      <c r="K3423" s="149"/>
      <c r="M3423" s="149"/>
      <c r="N3423" s="150"/>
      <c r="P3423" s="149"/>
    </row>
    <row r="3424" spans="7:16" x14ac:dyDescent="0.2">
      <c r="G3424" s="149"/>
      <c r="I3424" s="149"/>
      <c r="K3424" s="149"/>
      <c r="M3424" s="149"/>
      <c r="N3424" s="150"/>
      <c r="P3424" s="149"/>
    </row>
    <row r="3425" spans="7:16" x14ac:dyDescent="0.2">
      <c r="G3425" s="149"/>
      <c r="I3425" s="149"/>
      <c r="K3425" s="149"/>
      <c r="M3425" s="149"/>
      <c r="N3425" s="150"/>
      <c r="P3425" s="149"/>
    </row>
    <row r="3426" spans="7:16" x14ac:dyDescent="0.2">
      <c r="G3426" s="149"/>
      <c r="I3426" s="149"/>
      <c r="K3426" s="149"/>
      <c r="M3426" s="149"/>
      <c r="N3426" s="150"/>
      <c r="P3426" s="149"/>
    </row>
    <row r="3427" spans="7:16" x14ac:dyDescent="0.2">
      <c r="G3427" s="149"/>
      <c r="I3427" s="149"/>
      <c r="K3427" s="149"/>
      <c r="M3427" s="149"/>
      <c r="N3427" s="150"/>
      <c r="P3427" s="149"/>
    </row>
    <row r="3428" spans="7:16" x14ac:dyDescent="0.2">
      <c r="G3428" s="149"/>
      <c r="I3428" s="149"/>
      <c r="K3428" s="149"/>
      <c r="M3428" s="149"/>
      <c r="N3428" s="150"/>
      <c r="P3428" s="149"/>
    </row>
    <row r="3429" spans="7:16" x14ac:dyDescent="0.2">
      <c r="G3429" s="149"/>
      <c r="I3429" s="149"/>
      <c r="K3429" s="149"/>
      <c r="M3429" s="149"/>
      <c r="N3429" s="150"/>
      <c r="P3429" s="149"/>
    </row>
    <row r="3430" spans="7:16" x14ac:dyDescent="0.2">
      <c r="G3430" s="149"/>
      <c r="I3430" s="149"/>
      <c r="K3430" s="149"/>
      <c r="M3430" s="149"/>
      <c r="N3430" s="150"/>
      <c r="P3430" s="149"/>
    </row>
    <row r="3431" spans="7:16" x14ac:dyDescent="0.2">
      <c r="G3431" s="149"/>
      <c r="I3431" s="149"/>
      <c r="K3431" s="149"/>
      <c r="M3431" s="149"/>
      <c r="N3431" s="150"/>
      <c r="P3431" s="149"/>
    </row>
    <row r="3432" spans="7:16" x14ac:dyDescent="0.2">
      <c r="G3432" s="149"/>
      <c r="I3432" s="149"/>
      <c r="K3432" s="149"/>
      <c r="M3432" s="149"/>
      <c r="N3432" s="150"/>
      <c r="P3432" s="149"/>
    </row>
    <row r="3433" spans="7:16" x14ac:dyDescent="0.2">
      <c r="G3433" s="149"/>
      <c r="I3433" s="149"/>
      <c r="K3433" s="149"/>
      <c r="M3433" s="149"/>
      <c r="N3433" s="150"/>
      <c r="P3433" s="149"/>
    </row>
    <row r="3434" spans="7:16" x14ac:dyDescent="0.2">
      <c r="G3434" s="149"/>
      <c r="I3434" s="149"/>
      <c r="K3434" s="149"/>
      <c r="M3434" s="149"/>
      <c r="N3434" s="150"/>
      <c r="P3434" s="149"/>
    </row>
    <row r="3435" spans="7:16" x14ac:dyDescent="0.2">
      <c r="G3435" s="149"/>
      <c r="I3435" s="149"/>
      <c r="K3435" s="149"/>
      <c r="M3435" s="149"/>
      <c r="N3435" s="150"/>
      <c r="P3435" s="149"/>
    </row>
    <row r="3436" spans="7:16" x14ac:dyDescent="0.2">
      <c r="G3436" s="149"/>
      <c r="I3436" s="149"/>
      <c r="K3436" s="149"/>
      <c r="M3436" s="149"/>
      <c r="N3436" s="150"/>
      <c r="P3436" s="149"/>
    </row>
    <row r="3437" spans="7:16" x14ac:dyDescent="0.2">
      <c r="G3437" s="149"/>
      <c r="I3437" s="149"/>
      <c r="K3437" s="149"/>
      <c r="M3437" s="149"/>
      <c r="N3437" s="150"/>
      <c r="P3437" s="149"/>
    </row>
    <row r="3438" spans="7:16" x14ac:dyDescent="0.2">
      <c r="G3438" s="149"/>
      <c r="I3438" s="149"/>
      <c r="K3438" s="149"/>
      <c r="M3438" s="149"/>
      <c r="N3438" s="150"/>
      <c r="P3438" s="149"/>
    </row>
    <row r="3439" spans="7:16" x14ac:dyDescent="0.2">
      <c r="G3439" s="149"/>
      <c r="I3439" s="149"/>
      <c r="K3439" s="149"/>
      <c r="M3439" s="149"/>
      <c r="N3439" s="150"/>
      <c r="P3439" s="149"/>
    </row>
    <row r="3440" spans="7:16" x14ac:dyDescent="0.2">
      <c r="G3440" s="149"/>
      <c r="I3440" s="149"/>
      <c r="K3440" s="149"/>
      <c r="M3440" s="149"/>
      <c r="N3440" s="150"/>
      <c r="P3440" s="149"/>
    </row>
    <row r="3441" spans="7:16" x14ac:dyDescent="0.2">
      <c r="G3441" s="149"/>
      <c r="I3441" s="149"/>
      <c r="K3441" s="149"/>
      <c r="M3441" s="149"/>
      <c r="N3441" s="150"/>
      <c r="P3441" s="149"/>
    </row>
    <row r="3442" spans="7:16" x14ac:dyDescent="0.2">
      <c r="G3442" s="149"/>
      <c r="I3442" s="149"/>
      <c r="K3442" s="149"/>
      <c r="M3442" s="149"/>
      <c r="N3442" s="150"/>
      <c r="P3442" s="149"/>
    </row>
    <row r="3443" spans="7:16" x14ac:dyDescent="0.2">
      <c r="G3443" s="149"/>
      <c r="I3443" s="149"/>
      <c r="K3443" s="149"/>
      <c r="M3443" s="149"/>
      <c r="N3443" s="150"/>
      <c r="P3443" s="149"/>
    </row>
    <row r="3444" spans="7:16" x14ac:dyDescent="0.2">
      <c r="G3444" s="149"/>
      <c r="I3444" s="149"/>
      <c r="K3444" s="149"/>
      <c r="M3444" s="149"/>
      <c r="N3444" s="150"/>
      <c r="P3444" s="149"/>
    </row>
    <row r="3445" spans="7:16" x14ac:dyDescent="0.2">
      <c r="G3445" s="149"/>
      <c r="I3445" s="149"/>
      <c r="K3445" s="149"/>
      <c r="M3445" s="149"/>
      <c r="N3445" s="150"/>
      <c r="P3445" s="149"/>
    </row>
    <row r="3446" spans="7:16" x14ac:dyDescent="0.2">
      <c r="G3446" s="149"/>
      <c r="I3446" s="149"/>
      <c r="K3446" s="149"/>
      <c r="M3446" s="149"/>
      <c r="N3446" s="150"/>
      <c r="P3446" s="149"/>
    </row>
    <row r="3447" spans="7:16" x14ac:dyDescent="0.2">
      <c r="G3447" s="149"/>
      <c r="I3447" s="149"/>
      <c r="K3447" s="149"/>
      <c r="M3447" s="149"/>
      <c r="N3447" s="150"/>
      <c r="P3447" s="149"/>
    </row>
    <row r="3448" spans="7:16" x14ac:dyDescent="0.2">
      <c r="G3448" s="149"/>
      <c r="I3448" s="149"/>
      <c r="K3448" s="149"/>
      <c r="M3448" s="149"/>
      <c r="N3448" s="150"/>
      <c r="P3448" s="149"/>
    </row>
    <row r="3449" spans="7:16" x14ac:dyDescent="0.2">
      <c r="G3449" s="149"/>
      <c r="I3449" s="149"/>
      <c r="K3449" s="149"/>
      <c r="M3449" s="149"/>
      <c r="N3449" s="150"/>
      <c r="P3449" s="149"/>
    </row>
    <row r="3450" spans="7:16" x14ac:dyDescent="0.2">
      <c r="G3450" s="149"/>
      <c r="I3450" s="149"/>
      <c r="K3450" s="149"/>
      <c r="M3450" s="149"/>
      <c r="N3450" s="150"/>
      <c r="P3450" s="149"/>
    </row>
    <row r="3451" spans="7:16" x14ac:dyDescent="0.2">
      <c r="G3451" s="149"/>
      <c r="I3451" s="149"/>
      <c r="K3451" s="149"/>
      <c r="M3451" s="149"/>
      <c r="N3451" s="150"/>
      <c r="P3451" s="149"/>
    </row>
    <row r="3452" spans="7:16" x14ac:dyDescent="0.2">
      <c r="G3452" s="149"/>
      <c r="I3452" s="149"/>
      <c r="K3452" s="149"/>
      <c r="M3452" s="149"/>
      <c r="N3452" s="150"/>
      <c r="P3452" s="149"/>
    </row>
    <row r="3453" spans="7:16" x14ac:dyDescent="0.2">
      <c r="G3453" s="149"/>
      <c r="I3453" s="149"/>
      <c r="K3453" s="149"/>
      <c r="M3453" s="149"/>
      <c r="N3453" s="150"/>
      <c r="P3453" s="149"/>
    </row>
    <row r="3454" spans="7:16" x14ac:dyDescent="0.2">
      <c r="G3454" s="149"/>
      <c r="I3454" s="149"/>
      <c r="K3454" s="149"/>
      <c r="M3454" s="149"/>
      <c r="N3454" s="150"/>
      <c r="P3454" s="149"/>
    </row>
    <row r="3455" spans="7:16" x14ac:dyDescent="0.2">
      <c r="G3455" s="149"/>
      <c r="I3455" s="149"/>
      <c r="K3455" s="149"/>
      <c r="M3455" s="149"/>
      <c r="N3455" s="150"/>
      <c r="P3455" s="149"/>
    </row>
    <row r="3456" spans="7:16" x14ac:dyDescent="0.2">
      <c r="G3456" s="149"/>
      <c r="I3456" s="149"/>
      <c r="K3456" s="149"/>
      <c r="M3456" s="149"/>
      <c r="N3456" s="150"/>
      <c r="P3456" s="149"/>
    </row>
    <row r="3457" spans="7:16" x14ac:dyDescent="0.2">
      <c r="G3457" s="149"/>
      <c r="I3457" s="149"/>
      <c r="K3457" s="149"/>
      <c r="M3457" s="149"/>
      <c r="N3457" s="150"/>
      <c r="P3457" s="149"/>
    </row>
    <row r="3458" spans="7:16" x14ac:dyDescent="0.2">
      <c r="G3458" s="149"/>
      <c r="I3458" s="149"/>
      <c r="K3458" s="149"/>
      <c r="M3458" s="149"/>
      <c r="N3458" s="150"/>
      <c r="P3458" s="149"/>
    </row>
    <row r="3459" spans="7:16" x14ac:dyDescent="0.2">
      <c r="G3459" s="149"/>
      <c r="I3459" s="149"/>
      <c r="K3459" s="149"/>
      <c r="M3459" s="149"/>
      <c r="N3459" s="150"/>
      <c r="P3459" s="149"/>
    </row>
    <row r="3460" spans="7:16" x14ac:dyDescent="0.2">
      <c r="G3460" s="149"/>
      <c r="I3460" s="149"/>
      <c r="K3460" s="149"/>
      <c r="M3460" s="149"/>
      <c r="N3460" s="150"/>
      <c r="P3460" s="149"/>
    </row>
    <row r="3461" spans="7:16" x14ac:dyDescent="0.2">
      <c r="G3461" s="149"/>
      <c r="I3461" s="149"/>
      <c r="K3461" s="149"/>
      <c r="M3461" s="149"/>
      <c r="N3461" s="150"/>
      <c r="P3461" s="149"/>
    </row>
    <row r="3462" spans="7:16" x14ac:dyDescent="0.2">
      <c r="G3462" s="149"/>
      <c r="I3462" s="149"/>
      <c r="K3462" s="149"/>
      <c r="M3462" s="149"/>
      <c r="N3462" s="150"/>
      <c r="P3462" s="149"/>
    </row>
    <row r="3463" spans="7:16" x14ac:dyDescent="0.2">
      <c r="G3463" s="149"/>
      <c r="I3463" s="149"/>
      <c r="K3463" s="149"/>
      <c r="M3463" s="149"/>
      <c r="N3463" s="150"/>
      <c r="P3463" s="149"/>
    </row>
    <row r="3464" spans="7:16" x14ac:dyDescent="0.2">
      <c r="G3464" s="149"/>
      <c r="I3464" s="149"/>
      <c r="K3464" s="149"/>
      <c r="M3464" s="149"/>
      <c r="N3464" s="150"/>
      <c r="P3464" s="149"/>
    </row>
    <row r="3465" spans="7:16" x14ac:dyDescent="0.2">
      <c r="G3465" s="149"/>
      <c r="I3465" s="149"/>
      <c r="K3465" s="149"/>
      <c r="M3465" s="149"/>
      <c r="N3465" s="150"/>
      <c r="P3465" s="149"/>
    </row>
    <row r="3466" spans="7:16" x14ac:dyDescent="0.2">
      <c r="G3466" s="149"/>
      <c r="I3466" s="149"/>
      <c r="K3466" s="149"/>
      <c r="M3466" s="149"/>
      <c r="N3466" s="150"/>
      <c r="P3466" s="149"/>
    </row>
    <row r="3467" spans="7:16" x14ac:dyDescent="0.2">
      <c r="G3467" s="149"/>
      <c r="I3467" s="149"/>
      <c r="K3467" s="149"/>
      <c r="M3467" s="149"/>
      <c r="N3467" s="150"/>
      <c r="P3467" s="149"/>
    </row>
    <row r="3468" spans="7:16" x14ac:dyDescent="0.2">
      <c r="G3468" s="149"/>
      <c r="I3468" s="149"/>
      <c r="K3468" s="149"/>
      <c r="M3468" s="149"/>
      <c r="N3468" s="150"/>
      <c r="P3468" s="149"/>
    </row>
    <row r="3469" spans="7:16" x14ac:dyDescent="0.2">
      <c r="G3469" s="149"/>
      <c r="I3469" s="149"/>
      <c r="K3469" s="149"/>
      <c r="M3469" s="149"/>
      <c r="N3469" s="150"/>
      <c r="P3469" s="149"/>
    </row>
    <row r="3470" spans="7:16" x14ac:dyDescent="0.2">
      <c r="G3470" s="149"/>
      <c r="I3470" s="149"/>
      <c r="K3470" s="149"/>
      <c r="M3470" s="149"/>
      <c r="N3470" s="150"/>
      <c r="P3470" s="149"/>
    </row>
    <row r="3471" spans="7:16" x14ac:dyDescent="0.2">
      <c r="G3471" s="149"/>
      <c r="I3471" s="149"/>
      <c r="K3471" s="149"/>
      <c r="M3471" s="149"/>
      <c r="N3471" s="150"/>
      <c r="P3471" s="149"/>
    </row>
    <row r="3472" spans="7:16" x14ac:dyDescent="0.2">
      <c r="G3472" s="149"/>
      <c r="I3472" s="149"/>
      <c r="K3472" s="149"/>
      <c r="M3472" s="149"/>
      <c r="N3472" s="150"/>
      <c r="P3472" s="149"/>
    </row>
    <row r="3473" spans="7:16" x14ac:dyDescent="0.2">
      <c r="G3473" s="149"/>
      <c r="I3473" s="149"/>
      <c r="K3473" s="149"/>
      <c r="M3473" s="149"/>
      <c r="N3473" s="150"/>
      <c r="P3473" s="149"/>
    </row>
    <row r="3474" spans="7:16" x14ac:dyDescent="0.2">
      <c r="G3474" s="149"/>
      <c r="I3474" s="149"/>
      <c r="K3474" s="149"/>
      <c r="M3474" s="149"/>
      <c r="N3474" s="150"/>
      <c r="P3474" s="149"/>
    </row>
    <row r="3475" spans="7:16" x14ac:dyDescent="0.2">
      <c r="G3475" s="149"/>
      <c r="I3475" s="149"/>
      <c r="K3475" s="149"/>
      <c r="M3475" s="149"/>
      <c r="N3475" s="150"/>
      <c r="P3475" s="149"/>
    </row>
    <row r="3476" spans="7:16" x14ac:dyDescent="0.2">
      <c r="G3476" s="149"/>
      <c r="I3476" s="149"/>
      <c r="K3476" s="149"/>
      <c r="M3476" s="149"/>
      <c r="N3476" s="150"/>
      <c r="P3476" s="149"/>
    </row>
    <row r="3477" spans="7:16" x14ac:dyDescent="0.2">
      <c r="G3477" s="149"/>
      <c r="I3477" s="149"/>
      <c r="K3477" s="149"/>
      <c r="M3477" s="149"/>
      <c r="N3477" s="150"/>
      <c r="P3477" s="149"/>
    </row>
    <row r="3478" spans="7:16" x14ac:dyDescent="0.2">
      <c r="G3478" s="149"/>
      <c r="I3478" s="149"/>
      <c r="K3478" s="149"/>
      <c r="M3478" s="149"/>
      <c r="N3478" s="150"/>
      <c r="P3478" s="149"/>
    </row>
    <row r="3479" spans="7:16" x14ac:dyDescent="0.2">
      <c r="G3479" s="149"/>
      <c r="I3479" s="149"/>
      <c r="K3479" s="149"/>
      <c r="M3479" s="149"/>
      <c r="N3479" s="150"/>
      <c r="P3479" s="149"/>
    </row>
    <row r="3480" spans="7:16" x14ac:dyDescent="0.2">
      <c r="G3480" s="149"/>
      <c r="I3480" s="149"/>
      <c r="K3480" s="149"/>
      <c r="M3480" s="149"/>
      <c r="N3480" s="150"/>
      <c r="P3480" s="149"/>
    </row>
    <row r="3481" spans="7:16" x14ac:dyDescent="0.2">
      <c r="G3481" s="149"/>
      <c r="I3481" s="149"/>
      <c r="K3481" s="149"/>
      <c r="M3481" s="149"/>
      <c r="N3481" s="150"/>
      <c r="P3481" s="149"/>
    </row>
    <row r="3482" spans="7:16" x14ac:dyDescent="0.2">
      <c r="G3482" s="149"/>
      <c r="I3482" s="149"/>
      <c r="K3482" s="149"/>
      <c r="M3482" s="149"/>
      <c r="N3482" s="150"/>
      <c r="P3482" s="149"/>
    </row>
    <row r="3483" spans="7:16" x14ac:dyDescent="0.2">
      <c r="G3483" s="149"/>
      <c r="I3483" s="149"/>
      <c r="K3483" s="149"/>
      <c r="M3483" s="149"/>
      <c r="N3483" s="150"/>
      <c r="P3483" s="149"/>
    </row>
    <row r="3484" spans="7:16" x14ac:dyDescent="0.2">
      <c r="G3484" s="149"/>
      <c r="I3484" s="149"/>
      <c r="K3484" s="149"/>
      <c r="M3484" s="149"/>
      <c r="N3484" s="150"/>
      <c r="P3484" s="149"/>
    </row>
    <row r="3485" spans="7:16" x14ac:dyDescent="0.2">
      <c r="G3485" s="149"/>
      <c r="I3485" s="149"/>
      <c r="K3485" s="149"/>
      <c r="M3485" s="149"/>
      <c r="N3485" s="150"/>
      <c r="P3485" s="149"/>
    </row>
    <row r="3486" spans="7:16" x14ac:dyDescent="0.2">
      <c r="G3486" s="149"/>
      <c r="I3486" s="149"/>
      <c r="K3486" s="149"/>
      <c r="M3486" s="149"/>
      <c r="N3486" s="150"/>
      <c r="P3486" s="149"/>
    </row>
    <row r="3487" spans="7:16" x14ac:dyDescent="0.2">
      <c r="G3487" s="149"/>
      <c r="I3487" s="149"/>
      <c r="K3487" s="149"/>
      <c r="M3487" s="149"/>
      <c r="N3487" s="150"/>
      <c r="P3487" s="149"/>
    </row>
    <row r="3488" spans="7:16" x14ac:dyDescent="0.2">
      <c r="G3488" s="149"/>
      <c r="I3488" s="149"/>
      <c r="K3488" s="149"/>
      <c r="M3488" s="149"/>
      <c r="N3488" s="150"/>
      <c r="P3488" s="149"/>
    </row>
    <row r="3489" spans="7:16" x14ac:dyDescent="0.2">
      <c r="G3489" s="149"/>
      <c r="I3489" s="149"/>
      <c r="K3489" s="149"/>
      <c r="M3489" s="149"/>
      <c r="N3489" s="150"/>
      <c r="P3489" s="149"/>
    </row>
    <row r="3490" spans="7:16" x14ac:dyDescent="0.2">
      <c r="G3490" s="149"/>
      <c r="I3490" s="149"/>
      <c r="K3490" s="149"/>
      <c r="M3490" s="149"/>
      <c r="N3490" s="150"/>
      <c r="P3490" s="149"/>
    </row>
    <row r="3491" spans="7:16" x14ac:dyDescent="0.2">
      <c r="G3491" s="149"/>
      <c r="I3491" s="149"/>
      <c r="K3491" s="149"/>
      <c r="M3491" s="149"/>
      <c r="N3491" s="150"/>
      <c r="P3491" s="149"/>
    </row>
    <row r="3492" spans="7:16" x14ac:dyDescent="0.2">
      <c r="G3492" s="149"/>
      <c r="I3492" s="149"/>
      <c r="K3492" s="149"/>
      <c r="M3492" s="149"/>
      <c r="N3492" s="150"/>
      <c r="P3492" s="149"/>
    </row>
    <row r="3493" spans="7:16" x14ac:dyDescent="0.2">
      <c r="G3493" s="149"/>
      <c r="I3493" s="149"/>
      <c r="K3493" s="149"/>
      <c r="M3493" s="149"/>
      <c r="N3493" s="150"/>
      <c r="P3493" s="149"/>
    </row>
    <row r="3494" spans="7:16" x14ac:dyDescent="0.2">
      <c r="G3494" s="149"/>
      <c r="I3494" s="149"/>
      <c r="K3494" s="149"/>
      <c r="M3494" s="149"/>
      <c r="N3494" s="150"/>
      <c r="P3494" s="149"/>
    </row>
    <row r="3495" spans="7:16" x14ac:dyDescent="0.2">
      <c r="G3495" s="149"/>
      <c r="I3495" s="149"/>
      <c r="K3495" s="149"/>
      <c r="M3495" s="149"/>
      <c r="N3495" s="150"/>
      <c r="P3495" s="149"/>
    </row>
    <row r="3496" spans="7:16" x14ac:dyDescent="0.2">
      <c r="G3496" s="149"/>
      <c r="I3496" s="149"/>
      <c r="K3496" s="149"/>
      <c r="M3496" s="149"/>
      <c r="N3496" s="150"/>
      <c r="P3496" s="149"/>
    </row>
    <row r="3497" spans="7:16" x14ac:dyDescent="0.2">
      <c r="G3497" s="149"/>
      <c r="I3497" s="149"/>
      <c r="K3497" s="149"/>
      <c r="M3497" s="149"/>
      <c r="N3497" s="150"/>
      <c r="P3497" s="149"/>
    </row>
    <row r="3498" spans="7:16" x14ac:dyDescent="0.2">
      <c r="G3498" s="149"/>
      <c r="I3498" s="149"/>
      <c r="K3498" s="149"/>
      <c r="M3498" s="149"/>
      <c r="N3498" s="150"/>
      <c r="P3498" s="149"/>
    </row>
    <row r="3499" spans="7:16" x14ac:dyDescent="0.2">
      <c r="G3499" s="149"/>
      <c r="I3499" s="149"/>
      <c r="K3499" s="149"/>
      <c r="M3499" s="149"/>
      <c r="N3499" s="150"/>
      <c r="P3499" s="149"/>
    </row>
    <row r="3500" spans="7:16" x14ac:dyDescent="0.2">
      <c r="G3500" s="149"/>
      <c r="I3500" s="149"/>
      <c r="K3500" s="149"/>
      <c r="M3500" s="149"/>
      <c r="N3500" s="150"/>
      <c r="P3500" s="149"/>
    </row>
    <row r="3501" spans="7:16" x14ac:dyDescent="0.2">
      <c r="G3501" s="149"/>
      <c r="I3501" s="149"/>
      <c r="K3501" s="149"/>
      <c r="M3501" s="149"/>
      <c r="N3501" s="150"/>
      <c r="P3501" s="149"/>
    </row>
    <row r="3502" spans="7:16" x14ac:dyDescent="0.2">
      <c r="G3502" s="149"/>
      <c r="I3502" s="149"/>
      <c r="K3502" s="149"/>
      <c r="M3502" s="149"/>
      <c r="N3502" s="150"/>
      <c r="P3502" s="149"/>
    </row>
    <row r="3503" spans="7:16" x14ac:dyDescent="0.2">
      <c r="G3503" s="149"/>
      <c r="I3503" s="149"/>
      <c r="K3503" s="149"/>
      <c r="M3503" s="149"/>
      <c r="N3503" s="150"/>
      <c r="P3503" s="149"/>
    </row>
    <row r="3504" spans="7:16" x14ac:dyDescent="0.2">
      <c r="G3504" s="149"/>
      <c r="I3504" s="149"/>
      <c r="K3504" s="149"/>
      <c r="M3504" s="149"/>
      <c r="N3504" s="150"/>
      <c r="P3504" s="149"/>
    </row>
    <row r="3505" spans="7:16" x14ac:dyDescent="0.2">
      <c r="G3505" s="149"/>
      <c r="I3505" s="149"/>
      <c r="K3505" s="149"/>
      <c r="M3505" s="149"/>
      <c r="N3505" s="150"/>
      <c r="P3505" s="149"/>
    </row>
    <row r="3506" spans="7:16" x14ac:dyDescent="0.2">
      <c r="G3506" s="149"/>
      <c r="I3506" s="149"/>
      <c r="K3506" s="149"/>
      <c r="M3506" s="149"/>
      <c r="N3506" s="150"/>
      <c r="P3506" s="149"/>
    </row>
    <row r="3507" spans="7:16" x14ac:dyDescent="0.2">
      <c r="G3507" s="149"/>
      <c r="I3507" s="149"/>
      <c r="K3507" s="149"/>
      <c r="M3507" s="149"/>
      <c r="N3507" s="150"/>
      <c r="P3507" s="149"/>
    </row>
    <row r="3508" spans="7:16" x14ac:dyDescent="0.2">
      <c r="G3508" s="149"/>
      <c r="I3508" s="149"/>
      <c r="K3508" s="149"/>
      <c r="M3508" s="149"/>
      <c r="N3508" s="150"/>
      <c r="P3508" s="149"/>
    </row>
    <row r="3509" spans="7:16" x14ac:dyDescent="0.2">
      <c r="G3509" s="149"/>
      <c r="I3509" s="149"/>
      <c r="K3509" s="149"/>
      <c r="M3509" s="149"/>
      <c r="N3509" s="150"/>
      <c r="P3509" s="149"/>
    </row>
    <row r="3510" spans="7:16" x14ac:dyDescent="0.2">
      <c r="G3510" s="149"/>
      <c r="I3510" s="149"/>
      <c r="K3510" s="149"/>
      <c r="M3510" s="149"/>
      <c r="N3510" s="150"/>
      <c r="P3510" s="149"/>
    </row>
    <row r="3511" spans="7:16" x14ac:dyDescent="0.2">
      <c r="G3511" s="149"/>
      <c r="I3511" s="149"/>
      <c r="K3511" s="149"/>
      <c r="M3511" s="149"/>
      <c r="N3511" s="150"/>
      <c r="P3511" s="149"/>
    </row>
    <row r="3512" spans="7:16" x14ac:dyDescent="0.2">
      <c r="G3512" s="149"/>
      <c r="I3512" s="149"/>
      <c r="K3512" s="149"/>
      <c r="M3512" s="149"/>
      <c r="N3512" s="150"/>
      <c r="P3512" s="149"/>
    </row>
    <row r="3513" spans="7:16" x14ac:dyDescent="0.2">
      <c r="G3513" s="149"/>
      <c r="I3513" s="149"/>
      <c r="K3513" s="149"/>
      <c r="M3513" s="149"/>
      <c r="N3513" s="150"/>
      <c r="P3513" s="149"/>
    </row>
    <row r="3514" spans="7:16" x14ac:dyDescent="0.2">
      <c r="G3514" s="149"/>
      <c r="I3514" s="149"/>
      <c r="K3514" s="149"/>
      <c r="M3514" s="149"/>
      <c r="N3514" s="150"/>
      <c r="P3514" s="149"/>
    </row>
    <row r="3515" spans="7:16" x14ac:dyDescent="0.2">
      <c r="G3515" s="149"/>
      <c r="I3515" s="149"/>
      <c r="K3515" s="149"/>
      <c r="M3515" s="149"/>
      <c r="N3515" s="150"/>
      <c r="P3515" s="149"/>
    </row>
    <row r="3516" spans="7:16" x14ac:dyDescent="0.2">
      <c r="G3516" s="149"/>
      <c r="I3516" s="149"/>
      <c r="K3516" s="149"/>
      <c r="M3516" s="149"/>
      <c r="N3516" s="150"/>
      <c r="P3516" s="149"/>
    </row>
    <row r="3517" spans="7:16" x14ac:dyDescent="0.2">
      <c r="G3517" s="149"/>
      <c r="I3517" s="149"/>
      <c r="K3517" s="149"/>
      <c r="M3517" s="149"/>
      <c r="N3517" s="150"/>
      <c r="P3517" s="149"/>
    </row>
    <row r="3518" spans="7:16" x14ac:dyDescent="0.2">
      <c r="G3518" s="149"/>
      <c r="I3518" s="149"/>
      <c r="K3518" s="149"/>
      <c r="M3518" s="149"/>
      <c r="N3518" s="150"/>
      <c r="P3518" s="149"/>
    </row>
    <row r="3519" spans="7:16" x14ac:dyDescent="0.2">
      <c r="G3519" s="149"/>
      <c r="I3519" s="149"/>
      <c r="K3519" s="149"/>
      <c r="M3519" s="149"/>
      <c r="N3519" s="150"/>
      <c r="P3519" s="149"/>
    </row>
    <row r="3520" spans="7:16" x14ac:dyDescent="0.2">
      <c r="G3520" s="149"/>
      <c r="I3520" s="149"/>
      <c r="K3520" s="149"/>
      <c r="M3520" s="149"/>
      <c r="N3520" s="150"/>
      <c r="P3520" s="149"/>
    </row>
    <row r="3521" spans="7:16" x14ac:dyDescent="0.2">
      <c r="G3521" s="149"/>
      <c r="I3521" s="149"/>
      <c r="K3521" s="149"/>
      <c r="M3521" s="149"/>
      <c r="N3521" s="150"/>
      <c r="P3521" s="149"/>
    </row>
    <row r="3522" spans="7:16" x14ac:dyDescent="0.2">
      <c r="G3522" s="149"/>
      <c r="I3522" s="149"/>
      <c r="K3522" s="149"/>
      <c r="M3522" s="149"/>
      <c r="N3522" s="150"/>
      <c r="P3522" s="149"/>
    </row>
    <row r="3523" spans="7:16" x14ac:dyDescent="0.2">
      <c r="G3523" s="149"/>
      <c r="I3523" s="149"/>
      <c r="K3523" s="149"/>
      <c r="M3523" s="149"/>
      <c r="N3523" s="150"/>
      <c r="P3523" s="149"/>
    </row>
    <row r="3524" spans="7:16" x14ac:dyDescent="0.2">
      <c r="G3524" s="149"/>
      <c r="I3524" s="149"/>
      <c r="K3524" s="149"/>
      <c r="M3524" s="149"/>
      <c r="N3524" s="150"/>
      <c r="P3524" s="149"/>
    </row>
    <row r="3525" spans="7:16" x14ac:dyDescent="0.2">
      <c r="G3525" s="149"/>
      <c r="I3525" s="149"/>
      <c r="K3525" s="149"/>
      <c r="M3525" s="149"/>
      <c r="N3525" s="150"/>
      <c r="P3525" s="149"/>
    </row>
    <row r="3526" spans="7:16" x14ac:dyDescent="0.2">
      <c r="G3526" s="149"/>
      <c r="I3526" s="149"/>
      <c r="K3526" s="149"/>
      <c r="M3526" s="149"/>
      <c r="N3526" s="150"/>
      <c r="P3526" s="149"/>
    </row>
    <row r="3527" spans="7:16" x14ac:dyDescent="0.2">
      <c r="G3527" s="149"/>
      <c r="I3527" s="149"/>
      <c r="K3527" s="149"/>
      <c r="M3527" s="149"/>
      <c r="N3527" s="150"/>
      <c r="P3527" s="149"/>
    </row>
    <row r="3528" spans="7:16" x14ac:dyDescent="0.2">
      <c r="G3528" s="149"/>
      <c r="I3528" s="149"/>
      <c r="K3528" s="149"/>
      <c r="M3528" s="149"/>
      <c r="N3528" s="150"/>
      <c r="P3528" s="149"/>
    </row>
    <row r="3529" spans="7:16" x14ac:dyDescent="0.2">
      <c r="G3529" s="149"/>
      <c r="I3529" s="149"/>
      <c r="K3529" s="149"/>
      <c r="M3529" s="149"/>
      <c r="N3529" s="150"/>
      <c r="P3529" s="149"/>
    </row>
    <row r="3530" spans="7:16" x14ac:dyDescent="0.2">
      <c r="G3530" s="149"/>
      <c r="I3530" s="149"/>
      <c r="K3530" s="149"/>
      <c r="M3530" s="149"/>
      <c r="N3530" s="150"/>
      <c r="P3530" s="149"/>
    </row>
    <row r="3531" spans="7:16" x14ac:dyDescent="0.2">
      <c r="G3531" s="149"/>
      <c r="I3531" s="149"/>
      <c r="K3531" s="149"/>
      <c r="M3531" s="149"/>
      <c r="N3531" s="150"/>
      <c r="P3531" s="149"/>
    </row>
    <row r="3532" spans="7:16" x14ac:dyDescent="0.2">
      <c r="G3532" s="149"/>
      <c r="I3532" s="149"/>
      <c r="K3532" s="149"/>
      <c r="M3532" s="149"/>
      <c r="N3532" s="150"/>
      <c r="P3532" s="149"/>
    </row>
    <row r="3533" spans="7:16" x14ac:dyDescent="0.2">
      <c r="G3533" s="149"/>
      <c r="I3533" s="149"/>
      <c r="K3533" s="149"/>
      <c r="M3533" s="149"/>
      <c r="N3533" s="150"/>
      <c r="P3533" s="149"/>
    </row>
    <row r="3534" spans="7:16" x14ac:dyDescent="0.2">
      <c r="G3534" s="149"/>
      <c r="I3534" s="149"/>
      <c r="K3534" s="149"/>
      <c r="M3534" s="149"/>
      <c r="N3534" s="150"/>
      <c r="P3534" s="149"/>
    </row>
    <row r="3535" spans="7:16" x14ac:dyDescent="0.2">
      <c r="G3535" s="149"/>
      <c r="I3535" s="149"/>
      <c r="K3535" s="149"/>
      <c r="M3535" s="149"/>
      <c r="N3535" s="150"/>
      <c r="P3535" s="149"/>
    </row>
    <row r="3536" spans="7:16" x14ac:dyDescent="0.2">
      <c r="G3536" s="149"/>
      <c r="I3536" s="149"/>
      <c r="K3536" s="149"/>
      <c r="M3536" s="149"/>
      <c r="N3536" s="150"/>
      <c r="P3536" s="149"/>
    </row>
    <row r="3537" spans="7:16" x14ac:dyDescent="0.2">
      <c r="G3537" s="149"/>
      <c r="I3537" s="149"/>
      <c r="K3537" s="149"/>
      <c r="M3537" s="149"/>
      <c r="N3537" s="150"/>
      <c r="P3537" s="149"/>
    </row>
    <row r="3538" spans="7:16" x14ac:dyDescent="0.2">
      <c r="G3538" s="149"/>
      <c r="I3538" s="149"/>
      <c r="K3538" s="149"/>
      <c r="M3538" s="149"/>
      <c r="N3538" s="150"/>
      <c r="P3538" s="149"/>
    </row>
    <row r="3539" spans="7:16" x14ac:dyDescent="0.2">
      <c r="G3539" s="149"/>
      <c r="I3539" s="149"/>
      <c r="K3539" s="149"/>
      <c r="M3539" s="149"/>
      <c r="N3539" s="150"/>
      <c r="P3539" s="149"/>
    </row>
    <row r="3540" spans="7:16" x14ac:dyDescent="0.2">
      <c r="G3540" s="149"/>
      <c r="I3540" s="149"/>
      <c r="K3540" s="149"/>
      <c r="M3540" s="149"/>
      <c r="N3540" s="150"/>
      <c r="P3540" s="149"/>
    </row>
    <row r="3541" spans="7:16" x14ac:dyDescent="0.2">
      <c r="G3541" s="149"/>
      <c r="I3541" s="149"/>
      <c r="K3541" s="149"/>
      <c r="M3541" s="149"/>
      <c r="N3541" s="150"/>
      <c r="P3541" s="149"/>
    </row>
    <row r="3542" spans="7:16" x14ac:dyDescent="0.2">
      <c r="G3542" s="149"/>
      <c r="I3542" s="149"/>
      <c r="K3542" s="149"/>
      <c r="M3542" s="149"/>
      <c r="N3542" s="150"/>
      <c r="P3542" s="149"/>
    </row>
    <row r="3543" spans="7:16" x14ac:dyDescent="0.2">
      <c r="G3543" s="149"/>
      <c r="I3543" s="149"/>
      <c r="K3543" s="149"/>
      <c r="M3543" s="149"/>
      <c r="N3543" s="150"/>
      <c r="P3543" s="149"/>
    </row>
    <row r="3544" spans="7:16" x14ac:dyDescent="0.2">
      <c r="G3544" s="149"/>
      <c r="I3544" s="149"/>
      <c r="K3544" s="149"/>
      <c r="M3544" s="149"/>
      <c r="N3544" s="150"/>
      <c r="P3544" s="149"/>
    </row>
    <row r="3545" spans="7:16" x14ac:dyDescent="0.2">
      <c r="G3545" s="149"/>
      <c r="I3545" s="149"/>
      <c r="K3545" s="149"/>
      <c r="M3545" s="149"/>
      <c r="N3545" s="150"/>
      <c r="P3545" s="149"/>
    </row>
    <row r="3546" spans="7:16" x14ac:dyDescent="0.2">
      <c r="G3546" s="149"/>
      <c r="I3546" s="149"/>
      <c r="K3546" s="149"/>
      <c r="M3546" s="149"/>
      <c r="N3546" s="150"/>
      <c r="P3546" s="149"/>
    </row>
    <row r="3547" spans="7:16" x14ac:dyDescent="0.2">
      <c r="G3547" s="149"/>
      <c r="I3547" s="149"/>
      <c r="K3547" s="149"/>
      <c r="M3547" s="149"/>
      <c r="N3547" s="150"/>
      <c r="P3547" s="149"/>
    </row>
    <row r="3548" spans="7:16" x14ac:dyDescent="0.2">
      <c r="G3548" s="149"/>
      <c r="I3548" s="149"/>
      <c r="K3548" s="149"/>
      <c r="M3548" s="149"/>
      <c r="N3548" s="150"/>
      <c r="P3548" s="149"/>
    </row>
    <row r="3549" spans="7:16" x14ac:dyDescent="0.2">
      <c r="G3549" s="149"/>
      <c r="I3549" s="149"/>
      <c r="K3549" s="149"/>
      <c r="M3549" s="149"/>
      <c r="N3549" s="150"/>
      <c r="P3549" s="149"/>
    </row>
    <row r="3550" spans="7:16" x14ac:dyDescent="0.2">
      <c r="G3550" s="149"/>
      <c r="I3550" s="149"/>
      <c r="K3550" s="149"/>
      <c r="M3550" s="149"/>
      <c r="N3550" s="150"/>
      <c r="P3550" s="149"/>
    </row>
    <row r="3551" spans="7:16" x14ac:dyDescent="0.2">
      <c r="G3551" s="149"/>
      <c r="I3551" s="149"/>
      <c r="K3551" s="149"/>
      <c r="M3551" s="149"/>
      <c r="N3551" s="150"/>
      <c r="P3551" s="149"/>
    </row>
    <row r="3552" spans="7:16" x14ac:dyDescent="0.2">
      <c r="G3552" s="149"/>
      <c r="I3552" s="149"/>
      <c r="K3552" s="149"/>
      <c r="M3552" s="149"/>
      <c r="N3552" s="150"/>
      <c r="P3552" s="149"/>
    </row>
    <row r="3553" spans="7:16" x14ac:dyDescent="0.2">
      <c r="G3553" s="149"/>
      <c r="I3553" s="149"/>
      <c r="K3553" s="149"/>
      <c r="M3553" s="149"/>
      <c r="N3553" s="150"/>
      <c r="P3553" s="149"/>
    </row>
    <row r="3554" spans="7:16" x14ac:dyDescent="0.2">
      <c r="G3554" s="149"/>
      <c r="I3554" s="149"/>
      <c r="K3554" s="149"/>
      <c r="M3554" s="149"/>
      <c r="N3554" s="150"/>
      <c r="P3554" s="149"/>
    </row>
    <row r="3555" spans="7:16" x14ac:dyDescent="0.2">
      <c r="G3555" s="149"/>
      <c r="I3555" s="149"/>
      <c r="K3555" s="149"/>
      <c r="M3555" s="149"/>
      <c r="N3555" s="150"/>
      <c r="P3555" s="149"/>
    </row>
    <row r="3556" spans="7:16" x14ac:dyDescent="0.2">
      <c r="G3556" s="149"/>
      <c r="I3556" s="149"/>
      <c r="K3556" s="149"/>
      <c r="M3556" s="149"/>
      <c r="N3556" s="150"/>
      <c r="P3556" s="149"/>
    </row>
    <row r="3557" spans="7:16" x14ac:dyDescent="0.2">
      <c r="G3557" s="149"/>
      <c r="I3557" s="149"/>
      <c r="K3557" s="149"/>
      <c r="M3557" s="149"/>
      <c r="N3557" s="150"/>
      <c r="P3557" s="149"/>
    </row>
    <row r="3558" spans="7:16" x14ac:dyDescent="0.2">
      <c r="G3558" s="149"/>
      <c r="I3558" s="149"/>
      <c r="K3558" s="149"/>
      <c r="M3558" s="149"/>
      <c r="N3558" s="150"/>
      <c r="P3558" s="149"/>
    </row>
    <row r="3559" spans="7:16" x14ac:dyDescent="0.2">
      <c r="G3559" s="149"/>
      <c r="I3559" s="149"/>
      <c r="K3559" s="149"/>
      <c r="M3559" s="149"/>
      <c r="N3559" s="150"/>
      <c r="P3559" s="149"/>
    </row>
    <row r="3560" spans="7:16" x14ac:dyDescent="0.2">
      <c r="G3560" s="149"/>
      <c r="I3560" s="149"/>
      <c r="K3560" s="149"/>
      <c r="M3560" s="149"/>
      <c r="N3560" s="150"/>
      <c r="P3560" s="149"/>
    </row>
    <row r="3561" spans="7:16" x14ac:dyDescent="0.2">
      <c r="G3561" s="149"/>
      <c r="I3561" s="149"/>
      <c r="K3561" s="149"/>
      <c r="M3561" s="149"/>
      <c r="N3561" s="150"/>
      <c r="P3561" s="149"/>
    </row>
    <row r="3562" spans="7:16" x14ac:dyDescent="0.2">
      <c r="G3562" s="149"/>
      <c r="I3562" s="149"/>
      <c r="K3562" s="149"/>
      <c r="M3562" s="149"/>
      <c r="N3562" s="150"/>
      <c r="P3562" s="149"/>
    </row>
    <row r="3563" spans="7:16" x14ac:dyDescent="0.2">
      <c r="G3563" s="149"/>
      <c r="I3563" s="149"/>
      <c r="K3563" s="149"/>
      <c r="M3563" s="149"/>
      <c r="N3563" s="150"/>
      <c r="P3563" s="149"/>
    </row>
    <row r="3564" spans="7:16" x14ac:dyDescent="0.2">
      <c r="G3564" s="149"/>
      <c r="I3564" s="149"/>
      <c r="K3564" s="149"/>
      <c r="M3564" s="149"/>
      <c r="N3564" s="150"/>
      <c r="P3564" s="149"/>
    </row>
    <row r="3565" spans="7:16" x14ac:dyDescent="0.2">
      <c r="G3565" s="149"/>
      <c r="I3565" s="149"/>
      <c r="K3565" s="149"/>
      <c r="M3565" s="149"/>
      <c r="N3565" s="150"/>
      <c r="P3565" s="149"/>
    </row>
    <row r="3566" spans="7:16" x14ac:dyDescent="0.2">
      <c r="G3566" s="149"/>
      <c r="I3566" s="149"/>
      <c r="K3566" s="149"/>
      <c r="M3566" s="149"/>
      <c r="N3566" s="150"/>
      <c r="P3566" s="149"/>
    </row>
    <row r="3567" spans="7:16" x14ac:dyDescent="0.2">
      <c r="G3567" s="149"/>
      <c r="I3567" s="149"/>
      <c r="K3567" s="149"/>
      <c r="M3567" s="149"/>
      <c r="N3567" s="150"/>
      <c r="P3567" s="149"/>
    </row>
    <row r="3568" spans="7:16" x14ac:dyDescent="0.2">
      <c r="G3568" s="149"/>
      <c r="I3568" s="149"/>
      <c r="K3568" s="149"/>
      <c r="M3568" s="149"/>
      <c r="N3568" s="150"/>
      <c r="P3568" s="149"/>
    </row>
    <row r="3569" spans="7:16" x14ac:dyDescent="0.2">
      <c r="G3569" s="149"/>
      <c r="I3569" s="149"/>
      <c r="K3569" s="149"/>
      <c r="M3569" s="149"/>
      <c r="N3569" s="150"/>
      <c r="P3569" s="149"/>
    </row>
    <row r="3570" spans="7:16" x14ac:dyDescent="0.2">
      <c r="G3570" s="149"/>
      <c r="I3570" s="149"/>
      <c r="K3570" s="149"/>
      <c r="M3570" s="149"/>
      <c r="N3570" s="150"/>
      <c r="P3570" s="149"/>
    </row>
    <row r="3571" spans="7:16" x14ac:dyDescent="0.2">
      <c r="G3571" s="149"/>
      <c r="I3571" s="149"/>
      <c r="K3571" s="149"/>
      <c r="M3571" s="149"/>
      <c r="N3571" s="150"/>
      <c r="P3571" s="149"/>
    </row>
    <row r="3572" spans="7:16" x14ac:dyDescent="0.2">
      <c r="G3572" s="149"/>
      <c r="I3572" s="149"/>
      <c r="K3572" s="149"/>
      <c r="M3572" s="149"/>
      <c r="N3572" s="150"/>
      <c r="P3572" s="149"/>
    </row>
    <row r="3573" spans="7:16" x14ac:dyDescent="0.2">
      <c r="G3573" s="149"/>
      <c r="I3573" s="149"/>
      <c r="K3573" s="149"/>
      <c r="M3573" s="149"/>
      <c r="N3573" s="150"/>
      <c r="P3573" s="149"/>
    </row>
    <row r="3574" spans="7:16" x14ac:dyDescent="0.2">
      <c r="G3574" s="149"/>
      <c r="I3574" s="149"/>
      <c r="K3574" s="149"/>
      <c r="M3574" s="149"/>
      <c r="N3574" s="150"/>
      <c r="P3574" s="149"/>
    </row>
    <row r="3575" spans="7:16" x14ac:dyDescent="0.2">
      <c r="G3575" s="149"/>
      <c r="I3575" s="149"/>
      <c r="K3575" s="149"/>
      <c r="M3575" s="149"/>
      <c r="N3575" s="150"/>
      <c r="P3575" s="149"/>
    </row>
    <row r="3576" spans="7:16" x14ac:dyDescent="0.2">
      <c r="G3576" s="149"/>
      <c r="I3576" s="149"/>
      <c r="K3576" s="149"/>
      <c r="M3576" s="149"/>
      <c r="N3576" s="150"/>
      <c r="P3576" s="149"/>
    </row>
    <row r="3577" spans="7:16" x14ac:dyDescent="0.2">
      <c r="G3577" s="149"/>
      <c r="I3577" s="149"/>
      <c r="K3577" s="149"/>
      <c r="M3577" s="149"/>
      <c r="N3577" s="150"/>
      <c r="P3577" s="149"/>
    </row>
    <row r="3578" spans="7:16" x14ac:dyDescent="0.2">
      <c r="G3578" s="149"/>
      <c r="I3578" s="149"/>
      <c r="K3578" s="149"/>
      <c r="M3578" s="149"/>
      <c r="N3578" s="150"/>
      <c r="P3578" s="149"/>
    </row>
    <row r="3579" spans="7:16" x14ac:dyDescent="0.2">
      <c r="G3579" s="149"/>
      <c r="I3579" s="149"/>
      <c r="K3579" s="149"/>
      <c r="M3579" s="149"/>
      <c r="N3579" s="150"/>
      <c r="P3579" s="149"/>
    </row>
    <row r="3580" spans="7:16" x14ac:dyDescent="0.2">
      <c r="G3580" s="149"/>
      <c r="I3580" s="149"/>
      <c r="K3580" s="149"/>
      <c r="M3580" s="149"/>
      <c r="N3580" s="150"/>
      <c r="P3580" s="149"/>
    </row>
    <row r="3581" spans="7:16" x14ac:dyDescent="0.2">
      <c r="G3581" s="149"/>
      <c r="I3581" s="149"/>
      <c r="K3581" s="149"/>
      <c r="M3581" s="149"/>
      <c r="N3581" s="150"/>
      <c r="P3581" s="149"/>
    </row>
    <row r="3582" spans="7:16" x14ac:dyDescent="0.2">
      <c r="G3582" s="149"/>
      <c r="I3582" s="149"/>
      <c r="K3582" s="149"/>
      <c r="M3582" s="149"/>
      <c r="N3582" s="150"/>
      <c r="P3582" s="149"/>
    </row>
    <row r="3583" spans="7:16" x14ac:dyDescent="0.2">
      <c r="G3583" s="149"/>
      <c r="I3583" s="149"/>
      <c r="K3583" s="149"/>
      <c r="M3583" s="149"/>
      <c r="N3583" s="150"/>
      <c r="P3583" s="149"/>
    </row>
    <row r="3584" spans="7:16" x14ac:dyDescent="0.2">
      <c r="G3584" s="149"/>
      <c r="I3584" s="149"/>
      <c r="K3584" s="149"/>
      <c r="M3584" s="149"/>
      <c r="N3584" s="150"/>
      <c r="P3584" s="149"/>
    </row>
    <row r="3585" spans="7:16" x14ac:dyDescent="0.2">
      <c r="G3585" s="149"/>
      <c r="I3585" s="149"/>
      <c r="K3585" s="149"/>
      <c r="M3585" s="149"/>
      <c r="N3585" s="150"/>
      <c r="P3585" s="149"/>
    </row>
    <row r="3586" spans="7:16" x14ac:dyDescent="0.2">
      <c r="G3586" s="149"/>
      <c r="I3586" s="149"/>
      <c r="K3586" s="149"/>
      <c r="M3586" s="149"/>
      <c r="N3586" s="150"/>
      <c r="P3586" s="149"/>
    </row>
    <row r="3587" spans="7:16" x14ac:dyDescent="0.2">
      <c r="G3587" s="149"/>
      <c r="I3587" s="149"/>
      <c r="K3587" s="149"/>
      <c r="M3587" s="149"/>
      <c r="N3587" s="150"/>
      <c r="P3587" s="149"/>
    </row>
    <row r="3588" spans="7:16" x14ac:dyDescent="0.2">
      <c r="G3588" s="149"/>
      <c r="I3588" s="149"/>
      <c r="K3588" s="149"/>
      <c r="M3588" s="149"/>
      <c r="N3588" s="150"/>
      <c r="P3588" s="149"/>
    </row>
    <row r="3589" spans="7:16" x14ac:dyDescent="0.2">
      <c r="G3589" s="149"/>
      <c r="I3589" s="149"/>
      <c r="K3589" s="149"/>
      <c r="M3589" s="149"/>
      <c r="N3589" s="150"/>
      <c r="P3589" s="149"/>
    </row>
    <row r="3590" spans="7:16" x14ac:dyDescent="0.2">
      <c r="G3590" s="149"/>
      <c r="I3590" s="149"/>
      <c r="K3590" s="149"/>
      <c r="M3590" s="149"/>
      <c r="N3590" s="150"/>
      <c r="P3590" s="149"/>
    </row>
    <row r="3591" spans="7:16" x14ac:dyDescent="0.2">
      <c r="G3591" s="149"/>
      <c r="I3591" s="149"/>
      <c r="K3591" s="149"/>
      <c r="M3591" s="149"/>
      <c r="N3591" s="150"/>
      <c r="P3591" s="149"/>
    </row>
    <row r="3592" spans="7:16" x14ac:dyDescent="0.2">
      <c r="G3592" s="149"/>
      <c r="I3592" s="149"/>
      <c r="K3592" s="149"/>
      <c r="M3592" s="149"/>
      <c r="N3592" s="150"/>
      <c r="P3592" s="149"/>
    </row>
    <row r="3593" spans="7:16" x14ac:dyDescent="0.2">
      <c r="G3593" s="149"/>
      <c r="I3593" s="149"/>
      <c r="K3593" s="149"/>
      <c r="M3593" s="149"/>
      <c r="N3593" s="150"/>
      <c r="P3593" s="149"/>
    </row>
    <row r="3594" spans="7:16" x14ac:dyDescent="0.2">
      <c r="G3594" s="149"/>
      <c r="I3594" s="149"/>
      <c r="K3594" s="149"/>
      <c r="M3594" s="149"/>
      <c r="N3594" s="150"/>
      <c r="P3594" s="149"/>
    </row>
    <row r="3595" spans="7:16" x14ac:dyDescent="0.2">
      <c r="G3595" s="149"/>
      <c r="I3595" s="149"/>
      <c r="K3595" s="149"/>
      <c r="M3595" s="149"/>
      <c r="N3595" s="150"/>
      <c r="P3595" s="149"/>
    </row>
    <row r="3596" spans="7:16" x14ac:dyDescent="0.2">
      <c r="G3596" s="149"/>
      <c r="I3596" s="149"/>
      <c r="K3596" s="149"/>
      <c r="M3596" s="149"/>
      <c r="N3596" s="150"/>
      <c r="P3596" s="149"/>
    </row>
    <row r="3597" spans="7:16" x14ac:dyDescent="0.2">
      <c r="G3597" s="149"/>
      <c r="I3597" s="149"/>
      <c r="K3597" s="149"/>
      <c r="M3597" s="149"/>
      <c r="N3597" s="150"/>
      <c r="P3597" s="149"/>
    </row>
    <row r="3598" spans="7:16" x14ac:dyDescent="0.2">
      <c r="G3598" s="149"/>
      <c r="I3598" s="149"/>
      <c r="K3598" s="149"/>
      <c r="M3598" s="149"/>
      <c r="N3598" s="150"/>
      <c r="P3598" s="149"/>
    </row>
    <row r="3599" spans="7:16" x14ac:dyDescent="0.2">
      <c r="G3599" s="149"/>
      <c r="I3599" s="149"/>
      <c r="K3599" s="149"/>
      <c r="M3599" s="149"/>
      <c r="N3599" s="150"/>
      <c r="P3599" s="149"/>
    </row>
    <row r="3600" spans="7:16" x14ac:dyDescent="0.2">
      <c r="G3600" s="149"/>
      <c r="I3600" s="149"/>
      <c r="K3600" s="149"/>
      <c r="M3600" s="149"/>
      <c r="N3600" s="150"/>
      <c r="P3600" s="149"/>
    </row>
    <row r="3601" spans="7:16" x14ac:dyDescent="0.2">
      <c r="G3601" s="149"/>
      <c r="I3601" s="149"/>
      <c r="K3601" s="149"/>
      <c r="M3601" s="149"/>
      <c r="N3601" s="150"/>
      <c r="P3601" s="149"/>
    </row>
    <row r="3602" spans="7:16" x14ac:dyDescent="0.2">
      <c r="G3602" s="149"/>
      <c r="I3602" s="149"/>
      <c r="K3602" s="149"/>
      <c r="M3602" s="149"/>
      <c r="N3602" s="150"/>
      <c r="P3602" s="149"/>
    </row>
    <row r="3603" spans="7:16" x14ac:dyDescent="0.2">
      <c r="G3603" s="149"/>
      <c r="I3603" s="149"/>
      <c r="K3603" s="149"/>
      <c r="M3603" s="149"/>
      <c r="N3603" s="150"/>
      <c r="P3603" s="149"/>
    </row>
    <row r="3604" spans="7:16" x14ac:dyDescent="0.2">
      <c r="G3604" s="149"/>
      <c r="I3604" s="149"/>
      <c r="K3604" s="149"/>
      <c r="M3604" s="149"/>
      <c r="N3604" s="150"/>
      <c r="P3604" s="149"/>
    </row>
    <row r="3605" spans="7:16" x14ac:dyDescent="0.2">
      <c r="G3605" s="149"/>
      <c r="I3605" s="149"/>
      <c r="K3605" s="149"/>
      <c r="M3605" s="149"/>
      <c r="N3605" s="150"/>
      <c r="P3605" s="149"/>
    </row>
    <row r="3606" spans="7:16" x14ac:dyDescent="0.2">
      <c r="G3606" s="149"/>
      <c r="I3606" s="149"/>
      <c r="K3606" s="149"/>
      <c r="M3606" s="149"/>
      <c r="N3606" s="150"/>
      <c r="P3606" s="149"/>
    </row>
    <row r="3607" spans="7:16" x14ac:dyDescent="0.2">
      <c r="G3607" s="149"/>
      <c r="I3607" s="149"/>
      <c r="K3607" s="149"/>
      <c r="M3607" s="149"/>
      <c r="N3607" s="150"/>
      <c r="P3607" s="149"/>
    </row>
    <row r="3608" spans="7:16" x14ac:dyDescent="0.2">
      <c r="G3608" s="149"/>
      <c r="I3608" s="149"/>
      <c r="K3608" s="149"/>
      <c r="M3608" s="149"/>
      <c r="N3608" s="150"/>
      <c r="P3608" s="149"/>
    </row>
    <row r="3609" spans="7:16" x14ac:dyDescent="0.2">
      <c r="G3609" s="149"/>
      <c r="I3609" s="149"/>
      <c r="K3609" s="149"/>
      <c r="M3609" s="149"/>
      <c r="N3609" s="150"/>
      <c r="P3609" s="149"/>
    </row>
    <row r="3610" spans="7:16" x14ac:dyDescent="0.2">
      <c r="G3610" s="149"/>
      <c r="I3610" s="149"/>
      <c r="K3610" s="149"/>
      <c r="M3610" s="149"/>
      <c r="N3610" s="150"/>
      <c r="P3610" s="149"/>
    </row>
    <row r="3611" spans="7:16" x14ac:dyDescent="0.2">
      <c r="G3611" s="149"/>
      <c r="I3611" s="149"/>
      <c r="K3611" s="149"/>
      <c r="M3611" s="149"/>
      <c r="N3611" s="150"/>
      <c r="P3611" s="149"/>
    </row>
    <row r="3612" spans="7:16" x14ac:dyDescent="0.2">
      <c r="G3612" s="149"/>
      <c r="I3612" s="149"/>
      <c r="K3612" s="149"/>
      <c r="M3612" s="149"/>
      <c r="N3612" s="150"/>
      <c r="P3612" s="149"/>
    </row>
    <row r="3613" spans="7:16" x14ac:dyDescent="0.2">
      <c r="G3613" s="149"/>
      <c r="I3613" s="149"/>
      <c r="K3613" s="149"/>
      <c r="M3613" s="149"/>
      <c r="N3613" s="150"/>
      <c r="P3613" s="149"/>
    </row>
    <row r="3614" spans="7:16" x14ac:dyDescent="0.2">
      <c r="G3614" s="149"/>
      <c r="I3614" s="149"/>
      <c r="K3614" s="149"/>
      <c r="M3614" s="149"/>
      <c r="N3614" s="150"/>
      <c r="P3614" s="149"/>
    </row>
    <row r="3615" spans="7:16" x14ac:dyDescent="0.2">
      <c r="G3615" s="149"/>
      <c r="I3615" s="149"/>
      <c r="K3615" s="149"/>
      <c r="M3615" s="149"/>
      <c r="N3615" s="150"/>
      <c r="P3615" s="149"/>
    </row>
    <row r="3616" spans="7:16" x14ac:dyDescent="0.2">
      <c r="G3616" s="149"/>
      <c r="I3616" s="149"/>
      <c r="K3616" s="149"/>
      <c r="M3616" s="149"/>
      <c r="N3616" s="150"/>
      <c r="P3616" s="149"/>
    </row>
    <row r="3617" spans="7:16" x14ac:dyDescent="0.2">
      <c r="G3617" s="149"/>
      <c r="I3617" s="149"/>
      <c r="K3617" s="149"/>
      <c r="M3617" s="149"/>
      <c r="N3617" s="150"/>
      <c r="P3617" s="149"/>
    </row>
    <row r="3618" spans="7:16" x14ac:dyDescent="0.2">
      <c r="G3618" s="149"/>
      <c r="I3618" s="149"/>
      <c r="K3618" s="149"/>
      <c r="M3618" s="149"/>
      <c r="N3618" s="150"/>
      <c r="P3618" s="149"/>
    </row>
    <row r="3619" spans="7:16" x14ac:dyDescent="0.2">
      <c r="G3619" s="149"/>
      <c r="I3619" s="149"/>
      <c r="K3619" s="149"/>
      <c r="M3619" s="149"/>
      <c r="N3619" s="150"/>
      <c r="P3619" s="149"/>
    </row>
    <row r="3620" spans="7:16" x14ac:dyDescent="0.2">
      <c r="G3620" s="149"/>
      <c r="I3620" s="149"/>
      <c r="K3620" s="149"/>
      <c r="M3620" s="149"/>
      <c r="N3620" s="150"/>
      <c r="P3620" s="149"/>
    </row>
    <row r="3621" spans="7:16" x14ac:dyDescent="0.2">
      <c r="G3621" s="149"/>
      <c r="I3621" s="149"/>
      <c r="K3621" s="149"/>
      <c r="M3621" s="149"/>
      <c r="N3621" s="150"/>
      <c r="P3621" s="149"/>
    </row>
    <row r="3622" spans="7:16" x14ac:dyDescent="0.2">
      <c r="G3622" s="149"/>
      <c r="I3622" s="149"/>
      <c r="K3622" s="149"/>
      <c r="M3622" s="149"/>
      <c r="N3622" s="150"/>
      <c r="P3622" s="149"/>
    </row>
    <row r="3623" spans="7:16" x14ac:dyDescent="0.2">
      <c r="G3623" s="149"/>
      <c r="I3623" s="149"/>
      <c r="K3623" s="149"/>
      <c r="M3623" s="149"/>
      <c r="N3623" s="150"/>
      <c r="P3623" s="149"/>
    </row>
    <row r="3624" spans="7:16" x14ac:dyDescent="0.2">
      <c r="G3624" s="149"/>
      <c r="I3624" s="149"/>
      <c r="K3624" s="149"/>
      <c r="M3624" s="149"/>
      <c r="N3624" s="150"/>
      <c r="P3624" s="149"/>
    </row>
    <row r="3625" spans="7:16" x14ac:dyDescent="0.2">
      <c r="G3625" s="149"/>
      <c r="I3625" s="149"/>
      <c r="K3625" s="149"/>
      <c r="M3625" s="149"/>
      <c r="N3625" s="150"/>
      <c r="P3625" s="149"/>
    </row>
    <row r="3626" spans="7:16" x14ac:dyDescent="0.2">
      <c r="G3626" s="149"/>
      <c r="I3626" s="149"/>
      <c r="K3626" s="149"/>
      <c r="M3626" s="149"/>
      <c r="N3626" s="150"/>
      <c r="P3626" s="149"/>
    </row>
    <row r="3627" spans="7:16" x14ac:dyDescent="0.2">
      <c r="G3627" s="149"/>
      <c r="I3627" s="149"/>
      <c r="K3627" s="149"/>
      <c r="M3627" s="149"/>
      <c r="N3627" s="150"/>
      <c r="P3627" s="149"/>
    </row>
    <row r="3628" spans="7:16" x14ac:dyDescent="0.2">
      <c r="G3628" s="149"/>
      <c r="I3628" s="149"/>
      <c r="K3628" s="149"/>
      <c r="M3628" s="149"/>
      <c r="N3628" s="150"/>
      <c r="P3628" s="149"/>
    </row>
    <row r="3629" spans="7:16" x14ac:dyDescent="0.2">
      <c r="G3629" s="149"/>
      <c r="I3629" s="149"/>
      <c r="K3629" s="149"/>
      <c r="M3629" s="149"/>
      <c r="N3629" s="150"/>
      <c r="P3629" s="149"/>
    </row>
    <row r="3630" spans="7:16" x14ac:dyDescent="0.2">
      <c r="G3630" s="149"/>
      <c r="I3630" s="149"/>
      <c r="K3630" s="149"/>
      <c r="M3630" s="149"/>
      <c r="N3630" s="150"/>
      <c r="P3630" s="149"/>
    </row>
    <row r="3631" spans="7:16" x14ac:dyDescent="0.2">
      <c r="G3631" s="149"/>
      <c r="I3631" s="149"/>
      <c r="K3631" s="149"/>
      <c r="M3631" s="149"/>
      <c r="N3631" s="150"/>
      <c r="P3631" s="149"/>
    </row>
    <row r="3632" spans="7:16" x14ac:dyDescent="0.2">
      <c r="G3632" s="149"/>
      <c r="I3632" s="149"/>
      <c r="K3632" s="149"/>
      <c r="M3632" s="149"/>
      <c r="N3632" s="150"/>
      <c r="P3632" s="149"/>
    </row>
    <row r="3633" spans="7:16" x14ac:dyDescent="0.2">
      <c r="G3633" s="149"/>
      <c r="I3633" s="149"/>
      <c r="K3633" s="149"/>
      <c r="M3633" s="149"/>
      <c r="N3633" s="150"/>
      <c r="P3633" s="149"/>
    </row>
    <row r="3634" spans="7:16" x14ac:dyDescent="0.2">
      <c r="G3634" s="149"/>
      <c r="I3634" s="149"/>
      <c r="K3634" s="149"/>
      <c r="M3634" s="149"/>
      <c r="N3634" s="150"/>
      <c r="P3634" s="149"/>
    </row>
    <row r="3635" spans="7:16" x14ac:dyDescent="0.2">
      <c r="G3635" s="149"/>
      <c r="I3635" s="149"/>
      <c r="K3635" s="149"/>
      <c r="M3635" s="149"/>
      <c r="N3635" s="150"/>
      <c r="P3635" s="149"/>
    </row>
    <row r="3636" spans="7:16" x14ac:dyDescent="0.2">
      <c r="G3636" s="149"/>
      <c r="I3636" s="149"/>
      <c r="K3636" s="149"/>
      <c r="M3636" s="149"/>
      <c r="N3636" s="150"/>
      <c r="P3636" s="149"/>
    </row>
    <row r="3637" spans="7:16" x14ac:dyDescent="0.2">
      <c r="G3637" s="149"/>
      <c r="I3637" s="149"/>
      <c r="K3637" s="149"/>
      <c r="M3637" s="149"/>
      <c r="N3637" s="150"/>
      <c r="P3637" s="149"/>
    </row>
    <row r="3638" spans="7:16" x14ac:dyDescent="0.2">
      <c r="G3638" s="149"/>
      <c r="I3638" s="149"/>
      <c r="K3638" s="149"/>
      <c r="M3638" s="149"/>
      <c r="N3638" s="150"/>
      <c r="P3638" s="149"/>
    </row>
    <row r="3639" spans="7:16" x14ac:dyDescent="0.2">
      <c r="G3639" s="149"/>
      <c r="I3639" s="149"/>
      <c r="K3639" s="149"/>
      <c r="M3639" s="149"/>
      <c r="N3639" s="150"/>
      <c r="P3639" s="149"/>
    </row>
    <row r="3640" spans="7:16" x14ac:dyDescent="0.2">
      <c r="G3640" s="149"/>
      <c r="I3640" s="149"/>
      <c r="K3640" s="149"/>
      <c r="M3640" s="149"/>
      <c r="N3640" s="150"/>
      <c r="P3640" s="149"/>
    </row>
    <row r="3641" spans="7:16" x14ac:dyDescent="0.2">
      <c r="G3641" s="149"/>
      <c r="I3641" s="149"/>
      <c r="K3641" s="149"/>
      <c r="M3641" s="149"/>
      <c r="N3641" s="150"/>
      <c r="P3641" s="149"/>
    </row>
    <row r="3642" spans="7:16" x14ac:dyDescent="0.2">
      <c r="G3642" s="149"/>
      <c r="I3642" s="149"/>
      <c r="K3642" s="149"/>
      <c r="M3642" s="149"/>
      <c r="N3642" s="150"/>
      <c r="P3642" s="149"/>
    </row>
    <row r="3643" spans="7:16" x14ac:dyDescent="0.2">
      <c r="G3643" s="149"/>
      <c r="I3643" s="149"/>
      <c r="K3643" s="149"/>
      <c r="M3643" s="149"/>
      <c r="N3643" s="150"/>
      <c r="P3643" s="149"/>
    </row>
    <row r="3644" spans="7:16" x14ac:dyDescent="0.2">
      <c r="G3644" s="149"/>
      <c r="I3644" s="149"/>
      <c r="K3644" s="149"/>
      <c r="M3644" s="149"/>
      <c r="N3644" s="150"/>
      <c r="P3644" s="149"/>
    </row>
    <row r="3645" spans="7:16" x14ac:dyDescent="0.2">
      <c r="G3645" s="149"/>
      <c r="I3645" s="149"/>
      <c r="K3645" s="149"/>
      <c r="M3645" s="149"/>
      <c r="N3645" s="150"/>
      <c r="P3645" s="149"/>
    </row>
    <row r="3646" spans="7:16" x14ac:dyDescent="0.2">
      <c r="G3646" s="149"/>
      <c r="I3646" s="149"/>
      <c r="K3646" s="149"/>
      <c r="M3646" s="149"/>
      <c r="N3646" s="150"/>
      <c r="P3646" s="149"/>
    </row>
    <row r="3647" spans="7:16" x14ac:dyDescent="0.2">
      <c r="G3647" s="149"/>
      <c r="I3647" s="149"/>
      <c r="K3647" s="149"/>
      <c r="M3647" s="149"/>
      <c r="N3647" s="150"/>
      <c r="P3647" s="149"/>
    </row>
    <row r="3648" spans="7:16" x14ac:dyDescent="0.2">
      <c r="G3648" s="149"/>
      <c r="I3648" s="149"/>
      <c r="K3648" s="149"/>
      <c r="M3648" s="149"/>
      <c r="N3648" s="150"/>
      <c r="P3648" s="149"/>
    </row>
    <row r="3649" spans="7:16" x14ac:dyDescent="0.2">
      <c r="G3649" s="149"/>
      <c r="I3649" s="149"/>
      <c r="K3649" s="149"/>
      <c r="M3649" s="149"/>
      <c r="N3649" s="150"/>
      <c r="P3649" s="149"/>
    </row>
    <row r="3650" spans="7:16" x14ac:dyDescent="0.2">
      <c r="G3650" s="149"/>
      <c r="I3650" s="149"/>
      <c r="K3650" s="149"/>
      <c r="M3650" s="149"/>
      <c r="N3650" s="150"/>
      <c r="P3650" s="149"/>
    </row>
    <row r="3651" spans="7:16" x14ac:dyDescent="0.2">
      <c r="G3651" s="149"/>
      <c r="I3651" s="149"/>
      <c r="K3651" s="149"/>
      <c r="M3651" s="149"/>
      <c r="N3651" s="150"/>
      <c r="P3651" s="149"/>
    </row>
    <row r="3652" spans="7:16" x14ac:dyDescent="0.2">
      <c r="G3652" s="149"/>
      <c r="I3652" s="149"/>
      <c r="K3652" s="149"/>
      <c r="M3652" s="149"/>
      <c r="N3652" s="150"/>
      <c r="P3652" s="149"/>
    </row>
    <row r="3653" spans="7:16" x14ac:dyDescent="0.2">
      <c r="G3653" s="149"/>
      <c r="I3653" s="149"/>
      <c r="K3653" s="149"/>
      <c r="M3653" s="149"/>
      <c r="N3653" s="150"/>
      <c r="P3653" s="149"/>
    </row>
    <row r="3654" spans="7:16" x14ac:dyDescent="0.2">
      <c r="G3654" s="149"/>
      <c r="I3654" s="149"/>
      <c r="K3654" s="149"/>
      <c r="M3654" s="149"/>
      <c r="N3654" s="150"/>
      <c r="P3654" s="149"/>
    </row>
    <row r="3655" spans="7:16" x14ac:dyDescent="0.2">
      <c r="G3655" s="149"/>
      <c r="I3655" s="149"/>
      <c r="K3655" s="149"/>
      <c r="M3655" s="149"/>
      <c r="N3655" s="150"/>
      <c r="P3655" s="149"/>
    </row>
    <row r="3656" spans="7:16" x14ac:dyDescent="0.2">
      <c r="G3656" s="149"/>
      <c r="I3656" s="149"/>
      <c r="K3656" s="149"/>
      <c r="M3656" s="149"/>
      <c r="N3656" s="150"/>
      <c r="P3656" s="149"/>
    </row>
    <row r="3657" spans="7:16" x14ac:dyDescent="0.2">
      <c r="G3657" s="149"/>
      <c r="I3657" s="149"/>
      <c r="K3657" s="149"/>
      <c r="M3657" s="149"/>
      <c r="N3657" s="150"/>
      <c r="P3657" s="149"/>
    </row>
    <row r="3658" spans="7:16" x14ac:dyDescent="0.2">
      <c r="G3658" s="149"/>
      <c r="I3658" s="149"/>
      <c r="K3658" s="149"/>
      <c r="M3658" s="149"/>
      <c r="N3658" s="150"/>
      <c r="P3658" s="149"/>
    </row>
    <row r="3659" spans="7:16" x14ac:dyDescent="0.2">
      <c r="G3659" s="149"/>
      <c r="I3659" s="149"/>
      <c r="K3659" s="149"/>
      <c r="M3659" s="149"/>
      <c r="N3659" s="150"/>
      <c r="P3659" s="149"/>
    </row>
    <row r="3660" spans="7:16" x14ac:dyDescent="0.2">
      <c r="G3660" s="149"/>
      <c r="I3660" s="149"/>
      <c r="K3660" s="149"/>
      <c r="M3660" s="149"/>
      <c r="N3660" s="150"/>
      <c r="P3660" s="149"/>
    </row>
    <row r="3661" spans="7:16" x14ac:dyDescent="0.2">
      <c r="G3661" s="149"/>
      <c r="I3661" s="149"/>
      <c r="K3661" s="149"/>
      <c r="M3661" s="149"/>
      <c r="N3661" s="150"/>
      <c r="P3661" s="149"/>
    </row>
    <row r="3662" spans="7:16" x14ac:dyDescent="0.2">
      <c r="G3662" s="149"/>
      <c r="I3662" s="149"/>
      <c r="K3662" s="149"/>
      <c r="M3662" s="149"/>
      <c r="N3662" s="150"/>
      <c r="P3662" s="149"/>
    </row>
    <row r="3663" spans="7:16" x14ac:dyDescent="0.2">
      <c r="G3663" s="149"/>
      <c r="I3663" s="149"/>
      <c r="K3663" s="149"/>
      <c r="M3663" s="149"/>
      <c r="N3663" s="150"/>
      <c r="P3663" s="149"/>
    </row>
    <row r="3664" spans="7:16" x14ac:dyDescent="0.2">
      <c r="G3664" s="149"/>
      <c r="I3664" s="149"/>
      <c r="K3664" s="149"/>
      <c r="M3664" s="149"/>
      <c r="N3664" s="150"/>
      <c r="P3664" s="149"/>
    </row>
    <row r="3665" spans="7:16" x14ac:dyDescent="0.2">
      <c r="G3665" s="149"/>
      <c r="I3665" s="149"/>
      <c r="K3665" s="149"/>
      <c r="M3665" s="149"/>
      <c r="N3665" s="150"/>
      <c r="P3665" s="149"/>
    </row>
    <row r="3666" spans="7:16" x14ac:dyDescent="0.2">
      <c r="G3666" s="149"/>
      <c r="I3666" s="149"/>
      <c r="K3666" s="149"/>
      <c r="M3666" s="149"/>
      <c r="N3666" s="150"/>
      <c r="P3666" s="149"/>
    </row>
    <row r="3667" spans="7:16" x14ac:dyDescent="0.2">
      <c r="G3667" s="149"/>
      <c r="I3667" s="149"/>
      <c r="K3667" s="149"/>
      <c r="M3667" s="149"/>
      <c r="N3667" s="150"/>
      <c r="P3667" s="149"/>
    </row>
    <row r="3668" spans="7:16" x14ac:dyDescent="0.2">
      <c r="G3668" s="149"/>
      <c r="I3668" s="149"/>
      <c r="K3668" s="149"/>
      <c r="M3668" s="149"/>
      <c r="N3668" s="150"/>
      <c r="P3668" s="149"/>
    </row>
    <row r="3669" spans="7:16" x14ac:dyDescent="0.2">
      <c r="G3669" s="149"/>
      <c r="I3669" s="149"/>
      <c r="K3669" s="149"/>
      <c r="M3669" s="149"/>
      <c r="N3669" s="150"/>
      <c r="P3669" s="149"/>
    </row>
    <row r="3670" spans="7:16" x14ac:dyDescent="0.2">
      <c r="G3670" s="149"/>
      <c r="I3670" s="149"/>
      <c r="K3670" s="149"/>
      <c r="M3670" s="149"/>
      <c r="N3670" s="150"/>
      <c r="P3670" s="149"/>
    </row>
    <row r="3671" spans="7:16" x14ac:dyDescent="0.2">
      <c r="G3671" s="149"/>
      <c r="I3671" s="149"/>
      <c r="K3671" s="149"/>
      <c r="M3671" s="149"/>
      <c r="N3671" s="150"/>
      <c r="P3671" s="149"/>
    </row>
    <row r="3672" spans="7:16" x14ac:dyDescent="0.2">
      <c r="G3672" s="149"/>
      <c r="I3672" s="149"/>
      <c r="K3672" s="149"/>
      <c r="M3672" s="149"/>
      <c r="N3672" s="150"/>
      <c r="P3672" s="149"/>
    </row>
    <row r="3673" spans="7:16" x14ac:dyDescent="0.2">
      <c r="G3673" s="149"/>
      <c r="I3673" s="149"/>
      <c r="K3673" s="149"/>
      <c r="M3673" s="149"/>
      <c r="N3673" s="150"/>
      <c r="P3673" s="149"/>
    </row>
    <row r="3674" spans="7:16" x14ac:dyDescent="0.2">
      <c r="G3674" s="149"/>
      <c r="I3674" s="149"/>
      <c r="K3674" s="149"/>
      <c r="M3674" s="149"/>
      <c r="N3674" s="150"/>
      <c r="P3674" s="149"/>
    </row>
    <row r="3675" spans="7:16" x14ac:dyDescent="0.2">
      <c r="G3675" s="149"/>
      <c r="I3675" s="149"/>
      <c r="K3675" s="149"/>
      <c r="M3675" s="149"/>
      <c r="N3675" s="150"/>
      <c r="P3675" s="149"/>
    </row>
    <row r="3676" spans="7:16" x14ac:dyDescent="0.2">
      <c r="G3676" s="149"/>
      <c r="I3676" s="149"/>
      <c r="K3676" s="149"/>
      <c r="M3676" s="149"/>
      <c r="N3676" s="150"/>
      <c r="P3676" s="149"/>
    </row>
    <row r="3677" spans="7:16" x14ac:dyDescent="0.2">
      <c r="G3677" s="149"/>
      <c r="I3677" s="149"/>
      <c r="K3677" s="149"/>
      <c r="M3677" s="149"/>
      <c r="N3677" s="150"/>
      <c r="P3677" s="149"/>
    </row>
    <row r="3678" spans="7:16" x14ac:dyDescent="0.2">
      <c r="G3678" s="149"/>
      <c r="I3678" s="149"/>
      <c r="K3678" s="149"/>
      <c r="M3678" s="149"/>
      <c r="N3678" s="150"/>
      <c r="P3678" s="149"/>
    </row>
    <row r="3679" spans="7:16" x14ac:dyDescent="0.2">
      <c r="G3679" s="149"/>
      <c r="I3679" s="149"/>
      <c r="K3679" s="149"/>
      <c r="M3679" s="149"/>
      <c r="N3679" s="150"/>
      <c r="P3679" s="149"/>
    </row>
    <row r="3680" spans="7:16" x14ac:dyDescent="0.2">
      <c r="G3680" s="149"/>
      <c r="I3680" s="149"/>
      <c r="K3680" s="149"/>
      <c r="M3680" s="149"/>
      <c r="N3680" s="150"/>
      <c r="P3680" s="149"/>
    </row>
    <row r="3681" spans="7:16" x14ac:dyDescent="0.2">
      <c r="G3681" s="149"/>
      <c r="I3681" s="149"/>
      <c r="K3681" s="149"/>
      <c r="M3681" s="149"/>
      <c r="N3681" s="150"/>
      <c r="P3681" s="149"/>
    </row>
    <row r="3682" spans="7:16" x14ac:dyDescent="0.2">
      <c r="G3682" s="149"/>
      <c r="I3682" s="149"/>
      <c r="K3682" s="149"/>
      <c r="M3682" s="149"/>
      <c r="N3682" s="150"/>
      <c r="P3682" s="149"/>
    </row>
    <row r="3683" spans="7:16" x14ac:dyDescent="0.2">
      <c r="G3683" s="149"/>
      <c r="I3683" s="149"/>
      <c r="K3683" s="149"/>
      <c r="M3683" s="149"/>
      <c r="N3683" s="150"/>
      <c r="P3683" s="149"/>
    </row>
    <row r="3684" spans="7:16" x14ac:dyDescent="0.2">
      <c r="G3684" s="149"/>
      <c r="I3684" s="149"/>
      <c r="K3684" s="149"/>
      <c r="M3684" s="149"/>
      <c r="N3684" s="150"/>
      <c r="P3684" s="149"/>
    </row>
    <row r="3685" spans="7:16" x14ac:dyDescent="0.2">
      <c r="G3685" s="149"/>
      <c r="I3685" s="149"/>
      <c r="K3685" s="149"/>
      <c r="M3685" s="149"/>
      <c r="N3685" s="150"/>
      <c r="P3685" s="149"/>
    </row>
    <row r="3686" spans="7:16" x14ac:dyDescent="0.2">
      <c r="G3686" s="149"/>
      <c r="I3686" s="149"/>
      <c r="K3686" s="149"/>
      <c r="M3686" s="149"/>
      <c r="N3686" s="150"/>
      <c r="P3686" s="149"/>
    </row>
    <row r="3687" spans="7:16" x14ac:dyDescent="0.2">
      <c r="G3687" s="149"/>
      <c r="I3687" s="149"/>
      <c r="K3687" s="149"/>
      <c r="M3687" s="149"/>
      <c r="N3687" s="150"/>
      <c r="P3687" s="149"/>
    </row>
    <row r="3688" spans="7:16" x14ac:dyDescent="0.2">
      <c r="G3688" s="149"/>
      <c r="I3688" s="149"/>
      <c r="K3688" s="149"/>
      <c r="M3688" s="149"/>
      <c r="N3688" s="150"/>
      <c r="P3688" s="149"/>
    </row>
    <row r="3689" spans="7:16" x14ac:dyDescent="0.2">
      <c r="G3689" s="149"/>
      <c r="I3689" s="149"/>
      <c r="K3689" s="149"/>
      <c r="M3689" s="149"/>
      <c r="N3689" s="150"/>
      <c r="P3689" s="149"/>
    </row>
    <row r="3690" spans="7:16" x14ac:dyDescent="0.2">
      <c r="G3690" s="149"/>
      <c r="I3690" s="149"/>
      <c r="K3690" s="149"/>
      <c r="M3690" s="149"/>
      <c r="N3690" s="150"/>
      <c r="P3690" s="149"/>
    </row>
    <row r="3691" spans="7:16" x14ac:dyDescent="0.2">
      <c r="G3691" s="149"/>
      <c r="I3691" s="149"/>
      <c r="K3691" s="149"/>
      <c r="M3691" s="149"/>
      <c r="N3691" s="150"/>
      <c r="P3691" s="149"/>
    </row>
    <row r="3692" spans="7:16" x14ac:dyDescent="0.2">
      <c r="G3692" s="149"/>
      <c r="I3692" s="149"/>
      <c r="K3692" s="149"/>
      <c r="M3692" s="149"/>
      <c r="N3692" s="150"/>
      <c r="P3692" s="149"/>
    </row>
    <row r="3693" spans="7:16" x14ac:dyDescent="0.2">
      <c r="G3693" s="149"/>
      <c r="I3693" s="149"/>
      <c r="K3693" s="149"/>
      <c r="M3693" s="149"/>
      <c r="N3693" s="150"/>
      <c r="P3693" s="149"/>
    </row>
    <row r="3694" spans="7:16" x14ac:dyDescent="0.2">
      <c r="G3694" s="149"/>
      <c r="I3694" s="149"/>
      <c r="K3694" s="149"/>
      <c r="M3694" s="149"/>
      <c r="N3694" s="150"/>
      <c r="P3694" s="149"/>
    </row>
    <row r="3695" spans="7:16" x14ac:dyDescent="0.2">
      <c r="G3695" s="149"/>
      <c r="I3695" s="149"/>
      <c r="K3695" s="149"/>
      <c r="M3695" s="149"/>
      <c r="N3695" s="150"/>
      <c r="P3695" s="149"/>
    </row>
    <row r="3696" spans="7:16" x14ac:dyDescent="0.2">
      <c r="G3696" s="149"/>
      <c r="I3696" s="149"/>
      <c r="K3696" s="149"/>
      <c r="M3696" s="149"/>
      <c r="N3696" s="150"/>
      <c r="P3696" s="149"/>
    </row>
    <row r="3697" spans="7:16" x14ac:dyDescent="0.2">
      <c r="G3697" s="149"/>
      <c r="I3697" s="149"/>
      <c r="K3697" s="149"/>
      <c r="M3697" s="149"/>
      <c r="N3697" s="150"/>
      <c r="P3697" s="149"/>
    </row>
    <row r="3698" spans="7:16" x14ac:dyDescent="0.2">
      <c r="G3698" s="149"/>
      <c r="I3698" s="149"/>
      <c r="K3698" s="149"/>
      <c r="M3698" s="149"/>
      <c r="N3698" s="150"/>
      <c r="P3698" s="149"/>
    </row>
    <row r="3699" spans="7:16" x14ac:dyDescent="0.2">
      <c r="G3699" s="149"/>
      <c r="I3699" s="149"/>
      <c r="K3699" s="149"/>
      <c r="M3699" s="149"/>
      <c r="N3699" s="150"/>
      <c r="P3699" s="149"/>
    </row>
    <row r="3700" spans="7:16" x14ac:dyDescent="0.2">
      <c r="G3700" s="149"/>
      <c r="I3700" s="149"/>
      <c r="K3700" s="149"/>
      <c r="M3700" s="149"/>
      <c r="N3700" s="150"/>
      <c r="P3700" s="149"/>
    </row>
    <row r="3701" spans="7:16" x14ac:dyDescent="0.2">
      <c r="G3701" s="149"/>
      <c r="I3701" s="149"/>
      <c r="K3701" s="149"/>
      <c r="M3701" s="149"/>
      <c r="N3701" s="150"/>
      <c r="P3701" s="149"/>
    </row>
    <row r="3702" spans="7:16" x14ac:dyDescent="0.2">
      <c r="G3702" s="149"/>
      <c r="I3702" s="149"/>
      <c r="K3702" s="149"/>
      <c r="M3702" s="149"/>
      <c r="N3702" s="150"/>
      <c r="P3702" s="149"/>
    </row>
    <row r="3703" spans="7:16" x14ac:dyDescent="0.2">
      <c r="G3703" s="149"/>
      <c r="I3703" s="149"/>
      <c r="K3703" s="149"/>
      <c r="M3703" s="149"/>
      <c r="N3703" s="150"/>
      <c r="P3703" s="149"/>
    </row>
    <row r="3704" spans="7:16" x14ac:dyDescent="0.2">
      <c r="G3704" s="149"/>
      <c r="I3704" s="149"/>
      <c r="K3704" s="149"/>
      <c r="M3704" s="149"/>
      <c r="N3704" s="150"/>
      <c r="P3704" s="149"/>
    </row>
    <row r="3705" spans="7:16" x14ac:dyDescent="0.2">
      <c r="G3705" s="149"/>
      <c r="I3705" s="149"/>
      <c r="K3705" s="149"/>
      <c r="M3705" s="149"/>
      <c r="N3705" s="150"/>
      <c r="P3705" s="149"/>
    </row>
    <row r="3706" spans="7:16" x14ac:dyDescent="0.2">
      <c r="G3706" s="149"/>
      <c r="I3706" s="149"/>
      <c r="K3706" s="149"/>
      <c r="M3706" s="149"/>
      <c r="N3706" s="150"/>
      <c r="P3706" s="149"/>
    </row>
    <row r="3707" spans="7:16" x14ac:dyDescent="0.2">
      <c r="G3707" s="149"/>
      <c r="I3707" s="149"/>
      <c r="K3707" s="149"/>
      <c r="M3707" s="149"/>
      <c r="N3707" s="150"/>
      <c r="P3707" s="149"/>
    </row>
    <row r="3708" spans="7:16" x14ac:dyDescent="0.2">
      <c r="G3708" s="149"/>
      <c r="I3708" s="149"/>
      <c r="K3708" s="149"/>
      <c r="M3708" s="149"/>
      <c r="N3708" s="150"/>
      <c r="P3708" s="149"/>
    </row>
    <row r="3709" spans="7:16" x14ac:dyDescent="0.2">
      <c r="G3709" s="149"/>
      <c r="I3709" s="149"/>
      <c r="K3709" s="149"/>
      <c r="M3709" s="149"/>
      <c r="N3709" s="150"/>
      <c r="P3709" s="149"/>
    </row>
    <row r="3710" spans="7:16" x14ac:dyDescent="0.2">
      <c r="G3710" s="149"/>
      <c r="I3710" s="149"/>
      <c r="K3710" s="149"/>
      <c r="M3710" s="149"/>
      <c r="N3710" s="150"/>
      <c r="P3710" s="149"/>
    </row>
    <row r="3711" spans="7:16" x14ac:dyDescent="0.2">
      <c r="G3711" s="149"/>
      <c r="I3711" s="149"/>
      <c r="K3711" s="149"/>
      <c r="M3711" s="149"/>
      <c r="N3711" s="150"/>
      <c r="P3711" s="149"/>
    </row>
    <row r="3712" spans="7:16" x14ac:dyDescent="0.2">
      <c r="G3712" s="149"/>
      <c r="I3712" s="149"/>
      <c r="K3712" s="149"/>
      <c r="M3712" s="149"/>
      <c r="N3712" s="150"/>
      <c r="P3712" s="149"/>
    </row>
    <row r="3713" spans="7:16" x14ac:dyDescent="0.2">
      <c r="G3713" s="149"/>
      <c r="I3713" s="149"/>
      <c r="K3713" s="149"/>
      <c r="M3713" s="149"/>
      <c r="N3713" s="150"/>
      <c r="P3713" s="149"/>
    </row>
    <row r="3714" spans="7:16" x14ac:dyDescent="0.2">
      <c r="G3714" s="149"/>
      <c r="I3714" s="149"/>
      <c r="K3714" s="149"/>
      <c r="M3714" s="149"/>
      <c r="N3714" s="150"/>
      <c r="P3714" s="149"/>
    </row>
    <row r="3715" spans="7:16" x14ac:dyDescent="0.2">
      <c r="G3715" s="149"/>
      <c r="I3715" s="149"/>
      <c r="K3715" s="149"/>
      <c r="M3715" s="149"/>
      <c r="N3715" s="150"/>
      <c r="P3715" s="149"/>
    </row>
    <row r="3716" spans="7:16" x14ac:dyDescent="0.2">
      <c r="G3716" s="149"/>
      <c r="I3716" s="149"/>
      <c r="K3716" s="149"/>
      <c r="M3716" s="149"/>
      <c r="N3716" s="150"/>
      <c r="P3716" s="149"/>
    </row>
    <row r="3717" spans="7:16" x14ac:dyDescent="0.2">
      <c r="G3717" s="149"/>
      <c r="I3717" s="149"/>
      <c r="K3717" s="149"/>
      <c r="M3717" s="149"/>
      <c r="N3717" s="150"/>
      <c r="P3717" s="149"/>
    </row>
    <row r="3718" spans="7:16" x14ac:dyDescent="0.2">
      <c r="G3718" s="149"/>
      <c r="I3718" s="149"/>
      <c r="K3718" s="149"/>
      <c r="M3718" s="149"/>
      <c r="N3718" s="150"/>
      <c r="P3718" s="149"/>
    </row>
    <row r="3719" spans="7:16" x14ac:dyDescent="0.2">
      <c r="G3719" s="149"/>
      <c r="I3719" s="149"/>
      <c r="K3719" s="149"/>
      <c r="M3719" s="149"/>
      <c r="N3719" s="150"/>
      <c r="P3719" s="149"/>
    </row>
    <row r="3720" spans="7:16" x14ac:dyDescent="0.2">
      <c r="G3720" s="149"/>
      <c r="I3720" s="149"/>
      <c r="K3720" s="149"/>
      <c r="M3720" s="149"/>
      <c r="N3720" s="150"/>
      <c r="P3720" s="149"/>
    </row>
    <row r="3721" spans="7:16" x14ac:dyDescent="0.2">
      <c r="G3721" s="149"/>
      <c r="I3721" s="149"/>
      <c r="K3721" s="149"/>
      <c r="M3721" s="149"/>
      <c r="N3721" s="150"/>
      <c r="P3721" s="149"/>
    </row>
    <row r="3722" spans="7:16" x14ac:dyDescent="0.2">
      <c r="G3722" s="149"/>
      <c r="I3722" s="149"/>
      <c r="K3722" s="149"/>
      <c r="M3722" s="149"/>
      <c r="N3722" s="150"/>
      <c r="P3722" s="149"/>
    </row>
    <row r="3723" spans="7:16" x14ac:dyDescent="0.2">
      <c r="G3723" s="149"/>
      <c r="I3723" s="149"/>
      <c r="K3723" s="149"/>
      <c r="M3723" s="149"/>
      <c r="N3723" s="150"/>
      <c r="P3723" s="149"/>
    </row>
    <row r="3724" spans="7:16" x14ac:dyDescent="0.2">
      <c r="G3724" s="149"/>
      <c r="I3724" s="149"/>
      <c r="K3724" s="149"/>
      <c r="M3724" s="149"/>
      <c r="N3724" s="150"/>
      <c r="P3724" s="149"/>
    </row>
    <row r="3725" spans="7:16" x14ac:dyDescent="0.2">
      <c r="G3725" s="149"/>
      <c r="I3725" s="149"/>
      <c r="K3725" s="149"/>
      <c r="M3725" s="149"/>
      <c r="N3725" s="150"/>
      <c r="P3725" s="149"/>
    </row>
    <row r="3726" spans="7:16" x14ac:dyDescent="0.2">
      <c r="G3726" s="149"/>
      <c r="I3726" s="149"/>
      <c r="K3726" s="149"/>
      <c r="M3726" s="149"/>
      <c r="N3726" s="150"/>
      <c r="P3726" s="149"/>
    </row>
    <row r="3727" spans="7:16" x14ac:dyDescent="0.2">
      <c r="G3727" s="149"/>
      <c r="I3727" s="149"/>
      <c r="K3727" s="149"/>
      <c r="M3727" s="149"/>
      <c r="N3727" s="150"/>
      <c r="P3727" s="149"/>
    </row>
    <row r="3728" spans="7:16" x14ac:dyDescent="0.2">
      <c r="G3728" s="149"/>
      <c r="I3728" s="149"/>
      <c r="K3728" s="149"/>
      <c r="M3728" s="149"/>
      <c r="N3728" s="150"/>
      <c r="P3728" s="149"/>
    </row>
    <row r="3729" spans="7:16" x14ac:dyDescent="0.2">
      <c r="G3729" s="149"/>
      <c r="I3729" s="149"/>
      <c r="K3729" s="149"/>
      <c r="M3729" s="149"/>
      <c r="N3729" s="150"/>
      <c r="P3729" s="149"/>
    </row>
    <row r="3730" spans="7:16" x14ac:dyDescent="0.2">
      <c r="G3730" s="149"/>
      <c r="I3730" s="149"/>
      <c r="K3730" s="149"/>
      <c r="M3730" s="149"/>
      <c r="N3730" s="150"/>
      <c r="P3730" s="149"/>
    </row>
    <row r="3731" spans="7:16" x14ac:dyDescent="0.2">
      <c r="G3731" s="149"/>
      <c r="I3731" s="149"/>
      <c r="K3731" s="149"/>
      <c r="M3731" s="149"/>
      <c r="N3731" s="150"/>
      <c r="P3731" s="149"/>
    </row>
    <row r="3732" spans="7:16" x14ac:dyDescent="0.2">
      <c r="G3732" s="149"/>
      <c r="I3732" s="149"/>
      <c r="K3732" s="149"/>
      <c r="M3732" s="149"/>
      <c r="N3732" s="150"/>
      <c r="P3732" s="149"/>
    </row>
    <row r="3733" spans="7:16" x14ac:dyDescent="0.2">
      <c r="G3733" s="149"/>
      <c r="I3733" s="149"/>
      <c r="K3733" s="149"/>
      <c r="M3733" s="149"/>
      <c r="N3733" s="150"/>
      <c r="P3733" s="149"/>
    </row>
    <row r="3734" spans="7:16" x14ac:dyDescent="0.2">
      <c r="G3734" s="149"/>
      <c r="I3734" s="149"/>
      <c r="K3734" s="149"/>
      <c r="M3734" s="149"/>
      <c r="N3734" s="150"/>
      <c r="P3734" s="149"/>
    </row>
    <row r="3735" spans="7:16" x14ac:dyDescent="0.2">
      <c r="G3735" s="149"/>
      <c r="I3735" s="149"/>
      <c r="K3735" s="149"/>
      <c r="M3735" s="149"/>
      <c r="N3735" s="150"/>
      <c r="P3735" s="149"/>
    </row>
    <row r="3736" spans="7:16" x14ac:dyDescent="0.2">
      <c r="G3736" s="149"/>
      <c r="I3736" s="149"/>
      <c r="K3736" s="149"/>
      <c r="M3736" s="149"/>
      <c r="N3736" s="150"/>
      <c r="P3736" s="149"/>
    </row>
    <row r="3737" spans="7:16" x14ac:dyDescent="0.2">
      <c r="G3737" s="149"/>
      <c r="I3737" s="149"/>
      <c r="K3737" s="149"/>
      <c r="M3737" s="149"/>
      <c r="N3737" s="150"/>
      <c r="P3737" s="149"/>
    </row>
    <row r="3738" spans="7:16" x14ac:dyDescent="0.2">
      <c r="G3738" s="149"/>
      <c r="I3738" s="149"/>
      <c r="K3738" s="149"/>
      <c r="M3738" s="149"/>
      <c r="N3738" s="150"/>
      <c r="P3738" s="149"/>
    </row>
    <row r="3739" spans="7:16" x14ac:dyDescent="0.2">
      <c r="G3739" s="149"/>
      <c r="I3739" s="149"/>
      <c r="K3739" s="149"/>
      <c r="M3739" s="149"/>
      <c r="N3739" s="150"/>
      <c r="P3739" s="149"/>
    </row>
    <row r="3740" spans="7:16" x14ac:dyDescent="0.2">
      <c r="G3740" s="149"/>
      <c r="I3740" s="149"/>
      <c r="K3740" s="149"/>
      <c r="M3740" s="149"/>
      <c r="N3740" s="150"/>
      <c r="P3740" s="149"/>
    </row>
    <row r="3741" spans="7:16" x14ac:dyDescent="0.2">
      <c r="G3741" s="149"/>
      <c r="I3741" s="149"/>
      <c r="K3741" s="149"/>
      <c r="M3741" s="149"/>
      <c r="N3741" s="150"/>
      <c r="P3741" s="149"/>
    </row>
    <row r="3742" spans="7:16" x14ac:dyDescent="0.2">
      <c r="G3742" s="149"/>
      <c r="I3742" s="149"/>
      <c r="K3742" s="149"/>
      <c r="M3742" s="149"/>
      <c r="N3742" s="150"/>
      <c r="P3742" s="149"/>
    </row>
    <row r="3743" spans="7:16" x14ac:dyDescent="0.2">
      <c r="G3743" s="149"/>
      <c r="I3743" s="149"/>
      <c r="K3743" s="149"/>
      <c r="M3743" s="149"/>
      <c r="N3743" s="150"/>
      <c r="P3743" s="149"/>
    </row>
    <row r="3744" spans="7:16" x14ac:dyDescent="0.2">
      <c r="G3744" s="149"/>
      <c r="I3744" s="149"/>
      <c r="K3744" s="149"/>
      <c r="M3744" s="149"/>
      <c r="N3744" s="150"/>
      <c r="P3744" s="149"/>
    </row>
    <row r="3745" spans="7:16" x14ac:dyDescent="0.2">
      <c r="G3745" s="149"/>
      <c r="I3745" s="149"/>
      <c r="K3745" s="149"/>
      <c r="M3745" s="149"/>
      <c r="N3745" s="150"/>
      <c r="P3745" s="149"/>
    </row>
    <row r="3746" spans="7:16" x14ac:dyDescent="0.2">
      <c r="G3746" s="149"/>
      <c r="I3746" s="149"/>
      <c r="K3746" s="149"/>
      <c r="M3746" s="149"/>
      <c r="N3746" s="150"/>
      <c r="P3746" s="149"/>
    </row>
    <row r="3747" spans="7:16" x14ac:dyDescent="0.2">
      <c r="G3747" s="149"/>
      <c r="I3747" s="149"/>
      <c r="K3747" s="149"/>
      <c r="M3747" s="149"/>
      <c r="N3747" s="150"/>
      <c r="P3747" s="149"/>
    </row>
    <row r="3748" spans="7:16" x14ac:dyDescent="0.2">
      <c r="G3748" s="149"/>
      <c r="I3748" s="149"/>
      <c r="K3748" s="149"/>
      <c r="M3748" s="149"/>
      <c r="N3748" s="150"/>
      <c r="P3748" s="149"/>
    </row>
    <row r="3749" spans="7:16" x14ac:dyDescent="0.2">
      <c r="G3749" s="149"/>
      <c r="I3749" s="149"/>
      <c r="K3749" s="149"/>
      <c r="M3749" s="149"/>
      <c r="N3749" s="150"/>
      <c r="P3749" s="149"/>
    </row>
    <row r="3750" spans="7:16" x14ac:dyDescent="0.2">
      <c r="G3750" s="149"/>
      <c r="I3750" s="149"/>
      <c r="K3750" s="149"/>
      <c r="M3750" s="149"/>
      <c r="N3750" s="150"/>
      <c r="P3750" s="149"/>
    </row>
    <row r="3751" spans="7:16" x14ac:dyDescent="0.2">
      <c r="G3751" s="149"/>
      <c r="I3751" s="149"/>
      <c r="K3751" s="149"/>
      <c r="M3751" s="149"/>
      <c r="N3751" s="150"/>
      <c r="P3751" s="149"/>
    </row>
    <row r="3752" spans="7:16" x14ac:dyDescent="0.2">
      <c r="G3752" s="149"/>
      <c r="I3752" s="149"/>
      <c r="K3752" s="149"/>
      <c r="M3752" s="149"/>
      <c r="N3752" s="150"/>
      <c r="P3752" s="149"/>
    </row>
    <row r="3753" spans="7:16" x14ac:dyDescent="0.2">
      <c r="G3753" s="149"/>
      <c r="I3753" s="149"/>
      <c r="K3753" s="149"/>
      <c r="M3753" s="149"/>
      <c r="N3753" s="150"/>
      <c r="P3753" s="149"/>
    </row>
    <row r="3754" spans="7:16" x14ac:dyDescent="0.2">
      <c r="G3754" s="149"/>
      <c r="I3754" s="149"/>
      <c r="K3754" s="149"/>
      <c r="M3754" s="149"/>
      <c r="N3754" s="150"/>
      <c r="P3754" s="149"/>
    </row>
    <row r="3755" spans="7:16" x14ac:dyDescent="0.2">
      <c r="G3755" s="149"/>
      <c r="I3755" s="149"/>
      <c r="K3755" s="149"/>
      <c r="M3755" s="149"/>
      <c r="N3755" s="150"/>
      <c r="P3755" s="149"/>
    </row>
    <row r="3756" spans="7:16" x14ac:dyDescent="0.2">
      <c r="G3756" s="149"/>
      <c r="I3756" s="149"/>
      <c r="K3756" s="149"/>
      <c r="M3756" s="149"/>
      <c r="N3756" s="150"/>
      <c r="P3756" s="149"/>
    </row>
    <row r="3757" spans="7:16" x14ac:dyDescent="0.2">
      <c r="G3757" s="149"/>
      <c r="I3757" s="149"/>
      <c r="K3757" s="149"/>
      <c r="M3757" s="149"/>
      <c r="N3757" s="150"/>
      <c r="P3757" s="149"/>
    </row>
    <row r="3758" spans="7:16" x14ac:dyDescent="0.2">
      <c r="G3758" s="149"/>
      <c r="I3758" s="149"/>
      <c r="K3758" s="149"/>
      <c r="M3758" s="149"/>
      <c r="N3758" s="150"/>
      <c r="P3758" s="149"/>
    </row>
    <row r="3759" spans="7:16" x14ac:dyDescent="0.2">
      <c r="G3759" s="149"/>
      <c r="I3759" s="149"/>
      <c r="K3759" s="149"/>
      <c r="M3759" s="149"/>
      <c r="N3759" s="150"/>
      <c r="P3759" s="149"/>
    </row>
    <row r="3760" spans="7:16" x14ac:dyDescent="0.2">
      <c r="G3760" s="149"/>
      <c r="I3760" s="149"/>
      <c r="K3760" s="149"/>
      <c r="M3760" s="149"/>
      <c r="N3760" s="150"/>
      <c r="P3760" s="149"/>
    </row>
    <row r="3761" spans="7:16" x14ac:dyDescent="0.2">
      <c r="G3761" s="149"/>
      <c r="I3761" s="149"/>
      <c r="K3761" s="149"/>
      <c r="M3761" s="149"/>
      <c r="N3761" s="150"/>
      <c r="P3761" s="149"/>
    </row>
    <row r="3762" spans="7:16" x14ac:dyDescent="0.2">
      <c r="G3762" s="149"/>
      <c r="I3762" s="149"/>
      <c r="K3762" s="149"/>
      <c r="M3762" s="149"/>
      <c r="N3762" s="150"/>
      <c r="P3762" s="149"/>
    </row>
    <row r="3763" spans="7:16" x14ac:dyDescent="0.2">
      <c r="G3763" s="149"/>
      <c r="I3763" s="149"/>
      <c r="K3763" s="149"/>
      <c r="M3763" s="149"/>
      <c r="N3763" s="150"/>
      <c r="P3763" s="149"/>
    </row>
    <row r="3764" spans="7:16" x14ac:dyDescent="0.2">
      <c r="G3764" s="149"/>
      <c r="I3764" s="149"/>
      <c r="K3764" s="149"/>
      <c r="M3764" s="149"/>
      <c r="N3764" s="150"/>
      <c r="P3764" s="149"/>
    </row>
    <row r="3765" spans="7:16" x14ac:dyDescent="0.2">
      <c r="G3765" s="149"/>
      <c r="I3765" s="149"/>
      <c r="K3765" s="149"/>
      <c r="M3765" s="149"/>
      <c r="N3765" s="150"/>
      <c r="P3765" s="149"/>
    </row>
    <row r="3766" spans="7:16" x14ac:dyDescent="0.2">
      <c r="G3766" s="149"/>
      <c r="I3766" s="149"/>
      <c r="K3766" s="149"/>
      <c r="M3766" s="149"/>
      <c r="N3766" s="150"/>
      <c r="P3766" s="149"/>
    </row>
    <row r="3767" spans="7:16" x14ac:dyDescent="0.2">
      <c r="G3767" s="149"/>
      <c r="I3767" s="149"/>
      <c r="K3767" s="149"/>
      <c r="M3767" s="149"/>
      <c r="N3767" s="150"/>
      <c r="P3767" s="149"/>
    </row>
    <row r="3768" spans="7:16" x14ac:dyDescent="0.2">
      <c r="G3768" s="149"/>
      <c r="I3768" s="149"/>
      <c r="K3768" s="149"/>
      <c r="M3768" s="149"/>
      <c r="N3768" s="150"/>
      <c r="P3768" s="149"/>
    </row>
    <row r="3769" spans="7:16" x14ac:dyDescent="0.2">
      <c r="G3769" s="149"/>
      <c r="I3769" s="149"/>
      <c r="K3769" s="149"/>
      <c r="M3769" s="149"/>
      <c r="N3769" s="150"/>
      <c r="P3769" s="149"/>
    </row>
    <row r="3770" spans="7:16" x14ac:dyDescent="0.2">
      <c r="G3770" s="149"/>
      <c r="I3770" s="149"/>
      <c r="K3770" s="149"/>
      <c r="M3770" s="149"/>
      <c r="N3770" s="150"/>
      <c r="P3770" s="149"/>
    </row>
    <row r="3771" spans="7:16" x14ac:dyDescent="0.2">
      <c r="G3771" s="149"/>
      <c r="I3771" s="149"/>
      <c r="K3771" s="149"/>
      <c r="M3771" s="149"/>
      <c r="N3771" s="150"/>
      <c r="P3771" s="149"/>
    </row>
    <row r="3772" spans="7:16" x14ac:dyDescent="0.2">
      <c r="G3772" s="149"/>
      <c r="I3772" s="149"/>
      <c r="K3772" s="149"/>
      <c r="M3772" s="149"/>
      <c r="N3772" s="150"/>
      <c r="P3772" s="149"/>
    </row>
    <row r="3773" spans="7:16" x14ac:dyDescent="0.2">
      <c r="G3773" s="149"/>
      <c r="I3773" s="149"/>
      <c r="K3773" s="149"/>
      <c r="M3773" s="149"/>
      <c r="N3773" s="150"/>
      <c r="P3773" s="149"/>
    </row>
    <row r="3774" spans="7:16" x14ac:dyDescent="0.2">
      <c r="G3774" s="149"/>
      <c r="I3774" s="149"/>
      <c r="K3774" s="149"/>
      <c r="M3774" s="149"/>
      <c r="N3774" s="150"/>
      <c r="P3774" s="149"/>
    </row>
    <row r="3775" spans="7:16" x14ac:dyDescent="0.2">
      <c r="G3775" s="149"/>
      <c r="I3775" s="149"/>
      <c r="K3775" s="149"/>
      <c r="M3775" s="149"/>
      <c r="N3775" s="150"/>
      <c r="P3775" s="149"/>
    </row>
    <row r="3776" spans="7:16" x14ac:dyDescent="0.2">
      <c r="G3776" s="149"/>
      <c r="I3776" s="149"/>
      <c r="K3776" s="149"/>
      <c r="M3776" s="149"/>
      <c r="N3776" s="150"/>
      <c r="P3776" s="149"/>
    </row>
    <row r="3777" spans="7:16" x14ac:dyDescent="0.2">
      <c r="G3777" s="149"/>
      <c r="I3777" s="149"/>
      <c r="K3777" s="149"/>
      <c r="M3777" s="149"/>
      <c r="N3777" s="150"/>
      <c r="P3777" s="149"/>
    </row>
    <row r="3778" spans="7:16" x14ac:dyDescent="0.2">
      <c r="G3778" s="149"/>
      <c r="I3778" s="149"/>
      <c r="K3778" s="149"/>
      <c r="M3778" s="149"/>
      <c r="N3778" s="150"/>
      <c r="P3778" s="149"/>
    </row>
    <row r="3779" spans="7:16" x14ac:dyDescent="0.2">
      <c r="G3779" s="149"/>
      <c r="I3779" s="149"/>
      <c r="K3779" s="149"/>
      <c r="M3779" s="149"/>
      <c r="N3779" s="150"/>
      <c r="P3779" s="149"/>
    </row>
    <row r="3780" spans="7:16" x14ac:dyDescent="0.2">
      <c r="G3780" s="149"/>
      <c r="I3780" s="149"/>
      <c r="K3780" s="149"/>
      <c r="M3780" s="149"/>
      <c r="N3780" s="150"/>
      <c r="P3780" s="149"/>
    </row>
    <row r="3781" spans="7:16" x14ac:dyDescent="0.2">
      <c r="G3781" s="149"/>
      <c r="I3781" s="149"/>
      <c r="K3781" s="149"/>
      <c r="M3781" s="149"/>
      <c r="N3781" s="150"/>
      <c r="P3781" s="149"/>
    </row>
    <row r="3782" spans="7:16" x14ac:dyDescent="0.2">
      <c r="G3782" s="149"/>
      <c r="I3782" s="149"/>
      <c r="K3782" s="149"/>
      <c r="M3782" s="149"/>
      <c r="N3782" s="150"/>
      <c r="P3782" s="149"/>
    </row>
    <row r="3783" spans="7:16" x14ac:dyDescent="0.2">
      <c r="G3783" s="149"/>
      <c r="I3783" s="149"/>
      <c r="K3783" s="149"/>
      <c r="M3783" s="149"/>
      <c r="N3783" s="150"/>
      <c r="P3783" s="149"/>
    </row>
    <row r="3784" spans="7:16" x14ac:dyDescent="0.2">
      <c r="G3784" s="149"/>
      <c r="I3784" s="149"/>
      <c r="K3784" s="149"/>
      <c r="M3784" s="149"/>
      <c r="N3784" s="150"/>
      <c r="P3784" s="149"/>
    </row>
    <row r="3785" spans="7:16" x14ac:dyDescent="0.2">
      <c r="G3785" s="149"/>
      <c r="I3785" s="149"/>
      <c r="K3785" s="149"/>
      <c r="M3785" s="149"/>
      <c r="N3785" s="150"/>
      <c r="P3785" s="149"/>
    </row>
    <row r="3786" spans="7:16" x14ac:dyDescent="0.2">
      <c r="G3786" s="149"/>
      <c r="I3786" s="149"/>
      <c r="K3786" s="149"/>
      <c r="M3786" s="149"/>
      <c r="N3786" s="150"/>
      <c r="P3786" s="149"/>
    </row>
    <row r="3787" spans="7:16" x14ac:dyDescent="0.2">
      <c r="G3787" s="149"/>
      <c r="I3787" s="149"/>
      <c r="K3787" s="149"/>
      <c r="M3787" s="149"/>
      <c r="N3787" s="150"/>
      <c r="P3787" s="149"/>
    </row>
    <row r="3788" spans="7:16" x14ac:dyDescent="0.2">
      <c r="G3788" s="149"/>
      <c r="I3788" s="149"/>
      <c r="K3788" s="149"/>
      <c r="M3788" s="149"/>
      <c r="N3788" s="150"/>
      <c r="P3788" s="149"/>
    </row>
    <row r="3789" spans="7:16" x14ac:dyDescent="0.2">
      <c r="G3789" s="149"/>
      <c r="I3789" s="149"/>
      <c r="K3789" s="149"/>
      <c r="M3789" s="149"/>
      <c r="N3789" s="150"/>
      <c r="P3789" s="149"/>
    </row>
    <row r="3790" spans="7:16" x14ac:dyDescent="0.2">
      <c r="G3790" s="149"/>
      <c r="I3790" s="149"/>
      <c r="K3790" s="149"/>
      <c r="M3790" s="149"/>
      <c r="N3790" s="150"/>
      <c r="P3790" s="149"/>
    </row>
    <row r="3791" spans="7:16" x14ac:dyDescent="0.2">
      <c r="G3791" s="149"/>
      <c r="I3791" s="149"/>
      <c r="K3791" s="149"/>
      <c r="M3791" s="149"/>
      <c r="N3791" s="150"/>
      <c r="P3791" s="149"/>
    </row>
    <row r="3792" spans="7:16" x14ac:dyDescent="0.2">
      <c r="G3792" s="149"/>
      <c r="I3792" s="149"/>
      <c r="K3792" s="149"/>
      <c r="M3792" s="149"/>
      <c r="N3792" s="150"/>
      <c r="P3792" s="149"/>
    </row>
    <row r="3793" spans="7:16" x14ac:dyDescent="0.2">
      <c r="G3793" s="149"/>
      <c r="I3793" s="149"/>
      <c r="K3793" s="149"/>
      <c r="M3793" s="149"/>
      <c r="N3793" s="150"/>
      <c r="P3793" s="149"/>
    </row>
    <row r="3794" spans="7:16" x14ac:dyDescent="0.2">
      <c r="G3794" s="149"/>
      <c r="I3794" s="149"/>
      <c r="K3794" s="149"/>
      <c r="M3794" s="149"/>
      <c r="N3794" s="150"/>
      <c r="P3794" s="149"/>
    </row>
    <row r="3795" spans="7:16" x14ac:dyDescent="0.2">
      <c r="G3795" s="149"/>
      <c r="I3795" s="149"/>
      <c r="K3795" s="149"/>
      <c r="M3795" s="149"/>
      <c r="N3795" s="150"/>
      <c r="P3795" s="149"/>
    </row>
    <row r="3796" spans="7:16" x14ac:dyDescent="0.2">
      <c r="G3796" s="149"/>
      <c r="I3796" s="149"/>
      <c r="K3796" s="149"/>
      <c r="M3796" s="149"/>
      <c r="N3796" s="150"/>
      <c r="P3796" s="149"/>
    </row>
    <row r="3797" spans="7:16" x14ac:dyDescent="0.2">
      <c r="G3797" s="149"/>
      <c r="I3797" s="149"/>
      <c r="K3797" s="149"/>
      <c r="M3797" s="149"/>
      <c r="N3797" s="150"/>
      <c r="P3797" s="149"/>
    </row>
    <row r="3798" spans="7:16" x14ac:dyDescent="0.2">
      <c r="G3798" s="149"/>
      <c r="I3798" s="149"/>
      <c r="K3798" s="149"/>
      <c r="M3798" s="149"/>
      <c r="N3798" s="150"/>
      <c r="P3798" s="149"/>
    </row>
    <row r="3799" spans="7:16" x14ac:dyDescent="0.2">
      <c r="G3799" s="149"/>
      <c r="I3799" s="149"/>
      <c r="K3799" s="149"/>
      <c r="M3799" s="149"/>
      <c r="N3799" s="150"/>
      <c r="P3799" s="149"/>
    </row>
    <row r="3800" spans="7:16" x14ac:dyDescent="0.2">
      <c r="G3800" s="149"/>
      <c r="I3800" s="149"/>
      <c r="K3800" s="149"/>
      <c r="M3800" s="149"/>
      <c r="N3800" s="150"/>
      <c r="P3800" s="149"/>
    </row>
    <row r="3801" spans="7:16" x14ac:dyDescent="0.2">
      <c r="G3801" s="149"/>
      <c r="I3801" s="149"/>
      <c r="K3801" s="149"/>
      <c r="M3801" s="149"/>
      <c r="N3801" s="150"/>
      <c r="P3801" s="149"/>
    </row>
    <row r="3802" spans="7:16" x14ac:dyDescent="0.2">
      <c r="G3802" s="149"/>
      <c r="I3802" s="149"/>
      <c r="K3802" s="149"/>
      <c r="M3802" s="149"/>
      <c r="N3802" s="150"/>
      <c r="P3802" s="149"/>
    </row>
    <row r="3803" spans="7:16" x14ac:dyDescent="0.2">
      <c r="G3803" s="149"/>
      <c r="I3803" s="149"/>
      <c r="K3803" s="149"/>
      <c r="M3803" s="149"/>
      <c r="N3803" s="150"/>
      <c r="P3803" s="149"/>
    </row>
    <row r="3804" spans="7:16" x14ac:dyDescent="0.2">
      <c r="G3804" s="149"/>
      <c r="I3804" s="149"/>
      <c r="K3804" s="149"/>
      <c r="M3804" s="149"/>
      <c r="N3804" s="150"/>
      <c r="P3804" s="149"/>
    </row>
    <row r="3805" spans="7:16" x14ac:dyDescent="0.2">
      <c r="G3805" s="149"/>
      <c r="I3805" s="149"/>
      <c r="K3805" s="149"/>
      <c r="M3805" s="149"/>
      <c r="N3805" s="150"/>
      <c r="P3805" s="149"/>
    </row>
    <row r="3806" spans="7:16" x14ac:dyDescent="0.2">
      <c r="G3806" s="149"/>
      <c r="I3806" s="149"/>
      <c r="K3806" s="149"/>
      <c r="M3806" s="149"/>
      <c r="N3806" s="150"/>
      <c r="P3806" s="149"/>
    </row>
    <row r="3807" spans="7:16" x14ac:dyDescent="0.2">
      <c r="G3807" s="149"/>
      <c r="I3807" s="149"/>
      <c r="K3807" s="149"/>
      <c r="M3807" s="149"/>
      <c r="N3807" s="150"/>
      <c r="P3807" s="149"/>
    </row>
    <row r="3808" spans="7:16" x14ac:dyDescent="0.2">
      <c r="G3808" s="149"/>
      <c r="I3808" s="149"/>
      <c r="K3808" s="149"/>
      <c r="M3808" s="149"/>
      <c r="N3808" s="150"/>
      <c r="P3808" s="149"/>
    </row>
    <row r="3809" spans="7:16" x14ac:dyDescent="0.2">
      <c r="G3809" s="149"/>
      <c r="I3809" s="149"/>
      <c r="K3809" s="149"/>
      <c r="M3809" s="149"/>
      <c r="N3809" s="150"/>
      <c r="P3809" s="149"/>
    </row>
    <row r="3810" spans="7:16" x14ac:dyDescent="0.2">
      <c r="G3810" s="149"/>
      <c r="I3810" s="149"/>
      <c r="K3810" s="149"/>
      <c r="M3810" s="149"/>
      <c r="N3810" s="150"/>
      <c r="P3810" s="149"/>
    </row>
    <row r="3811" spans="7:16" x14ac:dyDescent="0.2">
      <c r="G3811" s="149"/>
      <c r="I3811" s="149"/>
      <c r="K3811" s="149"/>
      <c r="M3811" s="149"/>
      <c r="N3811" s="150"/>
      <c r="P3811" s="149"/>
    </row>
    <row r="3812" spans="7:16" x14ac:dyDescent="0.2">
      <c r="G3812" s="149"/>
      <c r="I3812" s="149"/>
      <c r="K3812" s="149"/>
      <c r="M3812" s="149"/>
      <c r="N3812" s="150"/>
      <c r="P3812" s="149"/>
    </row>
    <row r="3813" spans="7:16" x14ac:dyDescent="0.2">
      <c r="G3813" s="149"/>
      <c r="I3813" s="149"/>
      <c r="K3813" s="149"/>
      <c r="M3813" s="149"/>
      <c r="N3813" s="150"/>
      <c r="P3813" s="149"/>
    </row>
    <row r="3814" spans="7:16" x14ac:dyDescent="0.2">
      <c r="G3814" s="149"/>
      <c r="I3814" s="149"/>
      <c r="K3814" s="149"/>
      <c r="M3814" s="149"/>
      <c r="N3814" s="150"/>
      <c r="P3814" s="149"/>
    </row>
    <row r="3815" spans="7:16" x14ac:dyDescent="0.2">
      <c r="G3815" s="149"/>
      <c r="I3815" s="149"/>
      <c r="K3815" s="149"/>
      <c r="M3815" s="149"/>
      <c r="N3815" s="150"/>
      <c r="P3815" s="149"/>
    </row>
    <row r="3816" spans="7:16" x14ac:dyDescent="0.2">
      <c r="G3816" s="149"/>
      <c r="I3816" s="149"/>
      <c r="K3816" s="149"/>
      <c r="M3816" s="149"/>
      <c r="N3816" s="150"/>
      <c r="P3816" s="149"/>
    </row>
    <row r="3817" spans="7:16" x14ac:dyDescent="0.2">
      <c r="G3817" s="149"/>
      <c r="I3817" s="149"/>
      <c r="K3817" s="149"/>
      <c r="M3817" s="149"/>
      <c r="N3817" s="150"/>
      <c r="P3817" s="149"/>
    </row>
    <row r="3818" spans="7:16" x14ac:dyDescent="0.2">
      <c r="G3818" s="149"/>
      <c r="I3818" s="149"/>
      <c r="K3818" s="149"/>
      <c r="M3818" s="149"/>
      <c r="N3818" s="150"/>
      <c r="P3818" s="149"/>
    </row>
    <row r="3819" spans="7:16" x14ac:dyDescent="0.2">
      <c r="G3819" s="149"/>
      <c r="I3819" s="149"/>
      <c r="K3819" s="149"/>
      <c r="M3819" s="149"/>
      <c r="N3819" s="150"/>
      <c r="P3819" s="149"/>
    </row>
    <row r="3820" spans="7:16" x14ac:dyDescent="0.2">
      <c r="G3820" s="149"/>
      <c r="I3820" s="149"/>
      <c r="K3820" s="149"/>
      <c r="M3820" s="149"/>
      <c r="N3820" s="150"/>
      <c r="P3820" s="149"/>
    </row>
    <row r="3821" spans="7:16" x14ac:dyDescent="0.2">
      <c r="G3821" s="149"/>
      <c r="I3821" s="149"/>
      <c r="K3821" s="149"/>
      <c r="M3821" s="149"/>
      <c r="N3821" s="150"/>
      <c r="P3821" s="149"/>
    </row>
    <row r="3822" spans="7:16" x14ac:dyDescent="0.2">
      <c r="G3822" s="149"/>
      <c r="I3822" s="149"/>
      <c r="K3822" s="149"/>
      <c r="M3822" s="149"/>
      <c r="N3822" s="150"/>
      <c r="P3822" s="149"/>
    </row>
    <row r="3823" spans="7:16" x14ac:dyDescent="0.2">
      <c r="G3823" s="149"/>
      <c r="I3823" s="149"/>
      <c r="K3823" s="149"/>
      <c r="M3823" s="149"/>
      <c r="N3823" s="150"/>
      <c r="P3823" s="149"/>
    </row>
    <row r="3824" spans="7:16" x14ac:dyDescent="0.2">
      <c r="G3824" s="149"/>
      <c r="I3824" s="149"/>
      <c r="K3824" s="149"/>
      <c r="M3824" s="149"/>
      <c r="N3824" s="150"/>
      <c r="P3824" s="149"/>
    </row>
    <row r="3825" spans="7:16" x14ac:dyDescent="0.2">
      <c r="G3825" s="149"/>
      <c r="I3825" s="149"/>
      <c r="K3825" s="149"/>
      <c r="M3825" s="149"/>
      <c r="N3825" s="150"/>
      <c r="P3825" s="149"/>
    </row>
    <row r="3826" spans="7:16" x14ac:dyDescent="0.2">
      <c r="G3826" s="149"/>
      <c r="I3826" s="149"/>
      <c r="K3826" s="149"/>
      <c r="M3826" s="149"/>
      <c r="N3826" s="150"/>
      <c r="P3826" s="149"/>
    </row>
    <row r="3827" spans="7:16" x14ac:dyDescent="0.2">
      <c r="G3827" s="149"/>
      <c r="I3827" s="149"/>
      <c r="K3827" s="149"/>
      <c r="M3827" s="149"/>
      <c r="N3827" s="150"/>
      <c r="P3827" s="149"/>
    </row>
    <row r="3828" spans="7:16" x14ac:dyDescent="0.2">
      <c r="G3828" s="149"/>
      <c r="I3828" s="149"/>
      <c r="K3828" s="149"/>
      <c r="M3828" s="149"/>
      <c r="N3828" s="150"/>
      <c r="P3828" s="149"/>
    </row>
    <row r="3829" spans="7:16" x14ac:dyDescent="0.2">
      <c r="G3829" s="149"/>
      <c r="I3829" s="149"/>
      <c r="K3829" s="149"/>
      <c r="M3829" s="149"/>
      <c r="N3829" s="150"/>
      <c r="P3829" s="149"/>
    </row>
    <row r="3830" spans="7:16" x14ac:dyDescent="0.2">
      <c r="G3830" s="149"/>
      <c r="I3830" s="149"/>
      <c r="K3830" s="149"/>
      <c r="M3830" s="149"/>
      <c r="N3830" s="150"/>
      <c r="P3830" s="149"/>
    </row>
    <row r="3831" spans="7:16" x14ac:dyDescent="0.2">
      <c r="G3831" s="149"/>
      <c r="I3831" s="149"/>
      <c r="K3831" s="149"/>
      <c r="M3831" s="149"/>
      <c r="N3831" s="150"/>
      <c r="P3831" s="149"/>
    </row>
    <row r="3832" spans="7:16" x14ac:dyDescent="0.2">
      <c r="G3832" s="149"/>
      <c r="I3832" s="149"/>
      <c r="K3832" s="149"/>
      <c r="M3832" s="149"/>
      <c r="N3832" s="150"/>
      <c r="P3832" s="149"/>
    </row>
    <row r="3833" spans="7:16" x14ac:dyDescent="0.2">
      <c r="G3833" s="149"/>
      <c r="I3833" s="149"/>
      <c r="K3833" s="149"/>
      <c r="M3833" s="149"/>
      <c r="N3833" s="150"/>
      <c r="P3833" s="149"/>
    </row>
    <row r="3834" spans="7:16" x14ac:dyDescent="0.2">
      <c r="G3834" s="149"/>
      <c r="I3834" s="149"/>
      <c r="K3834" s="149"/>
      <c r="M3834" s="149"/>
      <c r="N3834" s="150"/>
      <c r="P3834" s="149"/>
    </row>
    <row r="3835" spans="7:16" x14ac:dyDescent="0.2">
      <c r="G3835" s="149"/>
      <c r="I3835" s="149"/>
      <c r="K3835" s="149"/>
      <c r="M3835" s="149"/>
      <c r="N3835" s="150"/>
      <c r="P3835" s="149"/>
    </row>
    <row r="3836" spans="7:16" x14ac:dyDescent="0.2">
      <c r="G3836" s="149"/>
      <c r="I3836" s="149"/>
      <c r="K3836" s="149"/>
      <c r="M3836" s="149"/>
      <c r="N3836" s="150"/>
      <c r="P3836" s="149"/>
    </row>
    <row r="3837" spans="7:16" x14ac:dyDescent="0.2">
      <c r="G3837" s="149"/>
      <c r="I3837" s="149"/>
      <c r="K3837" s="149"/>
      <c r="M3837" s="149"/>
      <c r="N3837" s="150"/>
      <c r="P3837" s="149"/>
    </row>
    <row r="3838" spans="7:16" x14ac:dyDescent="0.2">
      <c r="G3838" s="149"/>
      <c r="I3838" s="149"/>
      <c r="K3838" s="149"/>
      <c r="M3838" s="149"/>
      <c r="N3838" s="150"/>
      <c r="P3838" s="149"/>
    </row>
    <row r="3839" spans="7:16" x14ac:dyDescent="0.2">
      <c r="G3839" s="149"/>
      <c r="I3839" s="149"/>
      <c r="K3839" s="149"/>
      <c r="M3839" s="149"/>
      <c r="N3839" s="150"/>
      <c r="P3839" s="149"/>
    </row>
    <row r="3840" spans="7:16" x14ac:dyDescent="0.2">
      <c r="G3840" s="149"/>
      <c r="I3840" s="149"/>
      <c r="K3840" s="149"/>
      <c r="M3840" s="149"/>
      <c r="N3840" s="150"/>
      <c r="P3840" s="149"/>
    </row>
    <row r="3841" spans="7:16" x14ac:dyDescent="0.2">
      <c r="G3841" s="149"/>
      <c r="I3841" s="149"/>
      <c r="K3841" s="149"/>
      <c r="M3841" s="149"/>
      <c r="N3841" s="150"/>
      <c r="P3841" s="149"/>
    </row>
    <row r="3842" spans="7:16" x14ac:dyDescent="0.2">
      <c r="G3842" s="149"/>
      <c r="I3842" s="149"/>
      <c r="K3842" s="149"/>
      <c r="M3842" s="149"/>
      <c r="N3842" s="150"/>
      <c r="P3842" s="149"/>
    </row>
    <row r="3843" spans="7:16" x14ac:dyDescent="0.2">
      <c r="G3843" s="149"/>
      <c r="I3843" s="149"/>
      <c r="K3843" s="149"/>
      <c r="M3843" s="149"/>
      <c r="N3843" s="150"/>
      <c r="P3843" s="149"/>
    </row>
    <row r="3844" spans="7:16" x14ac:dyDescent="0.2">
      <c r="G3844" s="149"/>
      <c r="I3844" s="149"/>
      <c r="K3844" s="149"/>
      <c r="M3844" s="149"/>
      <c r="N3844" s="150"/>
      <c r="P3844" s="149"/>
    </row>
    <row r="3845" spans="7:16" x14ac:dyDescent="0.2">
      <c r="G3845" s="149"/>
      <c r="I3845" s="149"/>
      <c r="K3845" s="149"/>
      <c r="M3845" s="149"/>
      <c r="N3845" s="150"/>
      <c r="P3845" s="149"/>
    </row>
    <row r="3846" spans="7:16" x14ac:dyDescent="0.2">
      <c r="G3846" s="149"/>
      <c r="I3846" s="149"/>
      <c r="K3846" s="149"/>
      <c r="M3846" s="149"/>
      <c r="N3846" s="150"/>
      <c r="P3846" s="149"/>
    </row>
    <row r="3847" spans="7:16" x14ac:dyDescent="0.2">
      <c r="G3847" s="149"/>
      <c r="I3847" s="149"/>
      <c r="K3847" s="149"/>
      <c r="M3847" s="149"/>
      <c r="N3847" s="150"/>
      <c r="P3847" s="149"/>
    </row>
    <row r="3848" spans="7:16" x14ac:dyDescent="0.2">
      <c r="G3848" s="149"/>
      <c r="I3848" s="149"/>
      <c r="K3848" s="149"/>
      <c r="M3848" s="149"/>
      <c r="N3848" s="150"/>
      <c r="P3848" s="149"/>
    </row>
    <row r="3849" spans="7:16" x14ac:dyDescent="0.2">
      <c r="G3849" s="149"/>
      <c r="I3849" s="149"/>
      <c r="K3849" s="149"/>
      <c r="M3849" s="149"/>
      <c r="N3849" s="150"/>
      <c r="P3849" s="149"/>
    </row>
    <row r="3850" spans="7:16" x14ac:dyDescent="0.2">
      <c r="G3850" s="149"/>
      <c r="I3850" s="149"/>
      <c r="K3850" s="149"/>
      <c r="M3850" s="149"/>
      <c r="N3850" s="150"/>
      <c r="P3850" s="149"/>
    </row>
    <row r="3851" spans="7:16" x14ac:dyDescent="0.2">
      <c r="G3851" s="149"/>
      <c r="I3851" s="149"/>
      <c r="K3851" s="149"/>
      <c r="M3851" s="149"/>
      <c r="N3851" s="150"/>
      <c r="P3851" s="149"/>
    </row>
    <row r="3852" spans="7:16" x14ac:dyDescent="0.2">
      <c r="G3852" s="149"/>
      <c r="I3852" s="149"/>
      <c r="K3852" s="149"/>
      <c r="M3852" s="149"/>
      <c r="N3852" s="150"/>
      <c r="P3852" s="149"/>
    </row>
    <row r="3853" spans="7:16" x14ac:dyDescent="0.2">
      <c r="G3853" s="149"/>
      <c r="I3853" s="149"/>
      <c r="K3853" s="149"/>
      <c r="M3853" s="149"/>
      <c r="N3853" s="150"/>
      <c r="P3853" s="149"/>
    </row>
    <row r="3854" spans="7:16" x14ac:dyDescent="0.2">
      <c r="G3854" s="149"/>
      <c r="I3854" s="149"/>
      <c r="K3854" s="149"/>
      <c r="M3854" s="149"/>
      <c r="N3854" s="150"/>
      <c r="P3854" s="149"/>
    </row>
    <row r="3855" spans="7:16" x14ac:dyDescent="0.2">
      <c r="G3855" s="149"/>
      <c r="I3855" s="149"/>
      <c r="K3855" s="149"/>
      <c r="M3855" s="149"/>
      <c r="N3855" s="150"/>
      <c r="P3855" s="149"/>
    </row>
    <row r="3856" spans="7:16" x14ac:dyDescent="0.2">
      <c r="G3856" s="149"/>
      <c r="I3856" s="149"/>
      <c r="K3856" s="149"/>
      <c r="M3856" s="149"/>
      <c r="N3856" s="150"/>
      <c r="P3856" s="149"/>
    </row>
    <row r="3857" spans="7:16" x14ac:dyDescent="0.2">
      <c r="G3857" s="149"/>
      <c r="I3857" s="149"/>
      <c r="K3857" s="149"/>
      <c r="M3857" s="149"/>
      <c r="N3857" s="150"/>
      <c r="P3857" s="149"/>
    </row>
    <row r="3858" spans="7:16" x14ac:dyDescent="0.2">
      <c r="G3858" s="149"/>
      <c r="I3858" s="149"/>
      <c r="K3858" s="149"/>
      <c r="M3858" s="149"/>
      <c r="N3858" s="150"/>
      <c r="P3858" s="149"/>
    </row>
    <row r="3859" spans="7:16" x14ac:dyDescent="0.2">
      <c r="G3859" s="149"/>
      <c r="I3859" s="149"/>
      <c r="K3859" s="149"/>
      <c r="M3859" s="149"/>
      <c r="N3859" s="150"/>
      <c r="P3859" s="149"/>
    </row>
    <row r="3860" spans="7:16" x14ac:dyDescent="0.2">
      <c r="G3860" s="149"/>
      <c r="I3860" s="149"/>
      <c r="K3860" s="149"/>
      <c r="M3860" s="149"/>
      <c r="N3860" s="150"/>
      <c r="P3860" s="149"/>
    </row>
    <row r="3861" spans="7:16" x14ac:dyDescent="0.2">
      <c r="G3861" s="149"/>
      <c r="I3861" s="149"/>
      <c r="K3861" s="149"/>
      <c r="M3861" s="149"/>
      <c r="N3861" s="150"/>
      <c r="P3861" s="149"/>
    </row>
    <row r="3862" spans="7:16" x14ac:dyDescent="0.2">
      <c r="G3862" s="149"/>
      <c r="I3862" s="149"/>
      <c r="K3862" s="149"/>
      <c r="M3862" s="149"/>
      <c r="N3862" s="150"/>
      <c r="P3862" s="149"/>
    </row>
    <row r="3863" spans="7:16" x14ac:dyDescent="0.2">
      <c r="G3863" s="149"/>
      <c r="I3863" s="149"/>
      <c r="K3863" s="149"/>
      <c r="M3863" s="149"/>
      <c r="N3863" s="150"/>
      <c r="P3863" s="149"/>
    </row>
    <row r="3864" spans="7:16" x14ac:dyDescent="0.2">
      <c r="G3864" s="149"/>
      <c r="I3864" s="149"/>
      <c r="K3864" s="149"/>
      <c r="M3864" s="149"/>
      <c r="N3864" s="150"/>
      <c r="P3864" s="149"/>
    </row>
    <row r="3865" spans="7:16" x14ac:dyDescent="0.2">
      <c r="G3865" s="149"/>
      <c r="I3865" s="149"/>
      <c r="K3865" s="149"/>
      <c r="M3865" s="149"/>
      <c r="N3865" s="150"/>
      <c r="P3865" s="149"/>
    </row>
    <row r="3866" spans="7:16" x14ac:dyDescent="0.2">
      <c r="G3866" s="149"/>
      <c r="I3866" s="149"/>
      <c r="K3866" s="149"/>
      <c r="M3866" s="149"/>
      <c r="N3866" s="150"/>
      <c r="P3866" s="149"/>
    </row>
    <row r="3867" spans="7:16" x14ac:dyDescent="0.2">
      <c r="G3867" s="149"/>
      <c r="I3867" s="149"/>
      <c r="K3867" s="149"/>
      <c r="M3867" s="149"/>
      <c r="N3867" s="150"/>
      <c r="P3867" s="149"/>
    </row>
    <row r="3868" spans="7:16" x14ac:dyDescent="0.2">
      <c r="G3868" s="149"/>
      <c r="I3868" s="149"/>
      <c r="K3868" s="149"/>
      <c r="M3868" s="149"/>
      <c r="N3868" s="150"/>
      <c r="P3868" s="149"/>
    </row>
    <row r="3869" spans="7:16" x14ac:dyDescent="0.2">
      <c r="G3869" s="149"/>
      <c r="I3869" s="149"/>
      <c r="K3869" s="149"/>
      <c r="M3869" s="149"/>
      <c r="N3869" s="150"/>
      <c r="P3869" s="149"/>
    </row>
    <row r="3870" spans="7:16" x14ac:dyDescent="0.2">
      <c r="G3870" s="149"/>
      <c r="I3870" s="149"/>
      <c r="K3870" s="149"/>
      <c r="M3870" s="149"/>
      <c r="N3870" s="150"/>
      <c r="P3870" s="149"/>
    </row>
    <row r="3871" spans="7:16" x14ac:dyDescent="0.2">
      <c r="G3871" s="149"/>
      <c r="I3871" s="149"/>
      <c r="K3871" s="149"/>
      <c r="M3871" s="149"/>
      <c r="N3871" s="150"/>
      <c r="P3871" s="149"/>
    </row>
    <row r="3872" spans="7:16" x14ac:dyDescent="0.2">
      <c r="G3872" s="149"/>
      <c r="I3872" s="149"/>
      <c r="K3872" s="149"/>
      <c r="M3872" s="149"/>
      <c r="N3872" s="150"/>
      <c r="P3872" s="149"/>
    </row>
    <row r="3873" spans="7:16" x14ac:dyDescent="0.2">
      <c r="G3873" s="149"/>
      <c r="I3873" s="149"/>
      <c r="K3873" s="149"/>
      <c r="M3873" s="149"/>
      <c r="N3873" s="150"/>
      <c r="P3873" s="149"/>
    </row>
    <row r="3874" spans="7:16" x14ac:dyDescent="0.2">
      <c r="G3874" s="149"/>
      <c r="I3874" s="149"/>
      <c r="K3874" s="149"/>
      <c r="M3874" s="149"/>
      <c r="N3874" s="150"/>
      <c r="P3874" s="149"/>
    </row>
    <row r="3875" spans="7:16" x14ac:dyDescent="0.2">
      <c r="G3875" s="149"/>
      <c r="I3875" s="149"/>
      <c r="K3875" s="149"/>
      <c r="M3875" s="149"/>
      <c r="N3875" s="150"/>
      <c r="P3875" s="149"/>
    </row>
    <row r="3876" spans="7:16" x14ac:dyDescent="0.2">
      <c r="G3876" s="149"/>
      <c r="I3876" s="149"/>
      <c r="K3876" s="149"/>
      <c r="M3876" s="149"/>
      <c r="N3876" s="150"/>
      <c r="P3876" s="149"/>
    </row>
    <row r="3877" spans="7:16" x14ac:dyDescent="0.2">
      <c r="G3877" s="149"/>
      <c r="I3877" s="149"/>
      <c r="K3877" s="149"/>
      <c r="M3877" s="149"/>
      <c r="N3877" s="150"/>
      <c r="P3877" s="149"/>
    </row>
    <row r="3878" spans="7:16" x14ac:dyDescent="0.2">
      <c r="G3878" s="149"/>
      <c r="I3878" s="149"/>
      <c r="K3878" s="149"/>
      <c r="M3878" s="149"/>
      <c r="N3878" s="150"/>
      <c r="P3878" s="149"/>
    </row>
    <row r="3879" spans="7:16" x14ac:dyDescent="0.2">
      <c r="G3879" s="149"/>
      <c r="I3879" s="149"/>
      <c r="K3879" s="149"/>
      <c r="M3879" s="149"/>
      <c r="N3879" s="150"/>
      <c r="P3879" s="149"/>
    </row>
    <row r="3880" spans="7:16" x14ac:dyDescent="0.2">
      <c r="G3880" s="149"/>
      <c r="I3880" s="149"/>
      <c r="K3880" s="149"/>
      <c r="M3880" s="149"/>
      <c r="N3880" s="150"/>
      <c r="P3880" s="149"/>
    </row>
    <row r="3881" spans="7:16" x14ac:dyDescent="0.2">
      <c r="G3881" s="149"/>
      <c r="I3881" s="149"/>
      <c r="K3881" s="149"/>
      <c r="M3881" s="149"/>
      <c r="N3881" s="150"/>
      <c r="P3881" s="149"/>
    </row>
    <row r="3882" spans="7:16" x14ac:dyDescent="0.2">
      <c r="G3882" s="149"/>
      <c r="I3882" s="149"/>
      <c r="K3882" s="149"/>
      <c r="M3882" s="149"/>
      <c r="N3882" s="150"/>
      <c r="P3882" s="149"/>
    </row>
    <row r="3883" spans="7:16" x14ac:dyDescent="0.2">
      <c r="G3883" s="149"/>
      <c r="I3883" s="149"/>
      <c r="K3883" s="149"/>
      <c r="M3883" s="149"/>
      <c r="N3883" s="150"/>
      <c r="P3883" s="149"/>
    </row>
    <row r="3884" spans="7:16" x14ac:dyDescent="0.2">
      <c r="G3884" s="149"/>
      <c r="I3884" s="149"/>
      <c r="K3884" s="149"/>
      <c r="M3884" s="149"/>
      <c r="N3884" s="150"/>
      <c r="P3884" s="149"/>
    </row>
    <row r="3885" spans="7:16" x14ac:dyDescent="0.2">
      <c r="G3885" s="149"/>
      <c r="I3885" s="149"/>
      <c r="K3885" s="149"/>
      <c r="M3885" s="149"/>
      <c r="N3885" s="150"/>
      <c r="P3885" s="149"/>
    </row>
    <row r="3886" spans="7:16" x14ac:dyDescent="0.2">
      <c r="G3886" s="149"/>
      <c r="I3886" s="149"/>
      <c r="K3886" s="149"/>
      <c r="M3886" s="149"/>
      <c r="N3886" s="150"/>
      <c r="P3886" s="149"/>
    </row>
    <row r="3887" spans="7:16" x14ac:dyDescent="0.2">
      <c r="G3887" s="149"/>
      <c r="I3887" s="149"/>
      <c r="K3887" s="149"/>
      <c r="M3887" s="149"/>
      <c r="N3887" s="150"/>
      <c r="P3887" s="149"/>
    </row>
    <row r="3888" spans="7:16" x14ac:dyDescent="0.2">
      <c r="G3888" s="149"/>
      <c r="I3888" s="149"/>
      <c r="K3888" s="149"/>
      <c r="M3888" s="149"/>
      <c r="N3888" s="150"/>
      <c r="P3888" s="149"/>
    </row>
    <row r="3889" spans="7:16" x14ac:dyDescent="0.2">
      <c r="G3889" s="149"/>
      <c r="I3889" s="149"/>
      <c r="K3889" s="149"/>
      <c r="M3889" s="149"/>
      <c r="N3889" s="150"/>
      <c r="P3889" s="149"/>
    </row>
    <row r="3890" spans="7:16" x14ac:dyDescent="0.2">
      <c r="G3890" s="149"/>
      <c r="I3890" s="149"/>
      <c r="K3890" s="149"/>
      <c r="M3890" s="149"/>
      <c r="N3890" s="150"/>
      <c r="P3890" s="149"/>
    </row>
    <row r="3891" spans="7:16" x14ac:dyDescent="0.2">
      <c r="G3891" s="149"/>
      <c r="I3891" s="149"/>
      <c r="K3891" s="149"/>
      <c r="M3891" s="149"/>
      <c r="N3891" s="150"/>
      <c r="P3891" s="149"/>
    </row>
    <row r="3892" spans="7:16" x14ac:dyDescent="0.2">
      <c r="G3892" s="149"/>
      <c r="I3892" s="149"/>
      <c r="K3892" s="149"/>
      <c r="M3892" s="149"/>
      <c r="N3892" s="150"/>
      <c r="P3892" s="149"/>
    </row>
    <row r="3893" spans="7:16" x14ac:dyDescent="0.2">
      <c r="G3893" s="149"/>
      <c r="I3893" s="149"/>
      <c r="K3893" s="149"/>
      <c r="M3893" s="149"/>
      <c r="N3893" s="150"/>
      <c r="P3893" s="149"/>
    </row>
    <row r="3894" spans="7:16" x14ac:dyDescent="0.2">
      <c r="G3894" s="149"/>
      <c r="I3894" s="149"/>
      <c r="K3894" s="149"/>
      <c r="M3894" s="149"/>
      <c r="N3894" s="150"/>
      <c r="P3894" s="149"/>
    </row>
    <row r="3895" spans="7:16" x14ac:dyDescent="0.2">
      <c r="G3895" s="149"/>
      <c r="I3895" s="149"/>
      <c r="K3895" s="149"/>
      <c r="M3895" s="149"/>
      <c r="N3895" s="150"/>
      <c r="P3895" s="149"/>
    </row>
    <row r="3896" spans="7:16" x14ac:dyDescent="0.2">
      <c r="G3896" s="149"/>
      <c r="I3896" s="149"/>
      <c r="K3896" s="149"/>
      <c r="M3896" s="149"/>
      <c r="N3896" s="150"/>
      <c r="P3896" s="149"/>
    </row>
    <row r="3897" spans="7:16" x14ac:dyDescent="0.2">
      <c r="G3897" s="149"/>
      <c r="I3897" s="149"/>
      <c r="K3897" s="149"/>
      <c r="M3897" s="149"/>
      <c r="N3897" s="150"/>
      <c r="P3897" s="149"/>
    </row>
    <row r="3898" spans="7:16" x14ac:dyDescent="0.2">
      <c r="G3898" s="149"/>
      <c r="I3898" s="149"/>
      <c r="K3898" s="149"/>
      <c r="M3898" s="149"/>
      <c r="N3898" s="150"/>
      <c r="P3898" s="149"/>
    </row>
    <row r="3899" spans="7:16" x14ac:dyDescent="0.2">
      <c r="G3899" s="149"/>
      <c r="I3899" s="149"/>
      <c r="K3899" s="149"/>
      <c r="M3899" s="149"/>
      <c r="N3899" s="150"/>
      <c r="P3899" s="149"/>
    </row>
    <row r="3900" spans="7:16" x14ac:dyDescent="0.2">
      <c r="G3900" s="149"/>
      <c r="I3900" s="149"/>
      <c r="K3900" s="149"/>
      <c r="M3900" s="149"/>
      <c r="N3900" s="150"/>
      <c r="P3900" s="149"/>
    </row>
    <row r="3901" spans="7:16" x14ac:dyDescent="0.2">
      <c r="G3901" s="149"/>
      <c r="I3901" s="149"/>
      <c r="K3901" s="149"/>
      <c r="M3901" s="149"/>
      <c r="N3901" s="150"/>
      <c r="P3901" s="149"/>
    </row>
    <row r="3902" spans="7:16" x14ac:dyDescent="0.2">
      <c r="G3902" s="149"/>
      <c r="I3902" s="149"/>
      <c r="K3902" s="149"/>
      <c r="M3902" s="149"/>
      <c r="N3902" s="150"/>
      <c r="P3902" s="149"/>
    </row>
    <row r="3903" spans="7:16" x14ac:dyDescent="0.2">
      <c r="G3903" s="149"/>
      <c r="I3903" s="149"/>
      <c r="K3903" s="149"/>
      <c r="M3903" s="149"/>
      <c r="N3903" s="150"/>
      <c r="P3903" s="149"/>
    </row>
    <row r="3904" spans="7:16" x14ac:dyDescent="0.2">
      <c r="G3904" s="149"/>
      <c r="I3904" s="149"/>
      <c r="K3904" s="149"/>
      <c r="M3904" s="149"/>
      <c r="N3904" s="150"/>
      <c r="P3904" s="149"/>
    </row>
    <row r="3905" spans="7:16" x14ac:dyDescent="0.2">
      <c r="G3905" s="149"/>
      <c r="I3905" s="149"/>
      <c r="K3905" s="149"/>
      <c r="M3905" s="149"/>
      <c r="N3905" s="150"/>
      <c r="P3905" s="149"/>
    </row>
    <row r="3906" spans="7:16" x14ac:dyDescent="0.2">
      <c r="G3906" s="149"/>
      <c r="I3906" s="149"/>
      <c r="K3906" s="149"/>
      <c r="M3906" s="149"/>
      <c r="N3906" s="150"/>
      <c r="P3906" s="149"/>
    </row>
    <row r="3907" spans="7:16" x14ac:dyDescent="0.2">
      <c r="G3907" s="149"/>
      <c r="I3907" s="149"/>
      <c r="K3907" s="149"/>
      <c r="M3907" s="149"/>
      <c r="N3907" s="150"/>
      <c r="P3907" s="149"/>
    </row>
    <row r="3908" spans="7:16" x14ac:dyDescent="0.2">
      <c r="G3908" s="149"/>
      <c r="I3908" s="149"/>
      <c r="K3908" s="149"/>
      <c r="M3908" s="149"/>
      <c r="N3908" s="150"/>
      <c r="P3908" s="149"/>
    </row>
    <row r="3909" spans="7:16" x14ac:dyDescent="0.2">
      <c r="G3909" s="149"/>
      <c r="I3909" s="149"/>
      <c r="K3909" s="149"/>
      <c r="M3909" s="149"/>
      <c r="N3909" s="150"/>
      <c r="P3909" s="149"/>
    </row>
    <row r="3910" spans="7:16" x14ac:dyDescent="0.2">
      <c r="G3910" s="149"/>
      <c r="I3910" s="149"/>
      <c r="K3910" s="149"/>
      <c r="M3910" s="149"/>
      <c r="N3910" s="150"/>
      <c r="P3910" s="149"/>
    </row>
    <row r="3911" spans="7:16" x14ac:dyDescent="0.2">
      <c r="G3911" s="149"/>
      <c r="I3911" s="149"/>
      <c r="K3911" s="149"/>
      <c r="M3911" s="149"/>
      <c r="N3911" s="150"/>
      <c r="P3911" s="149"/>
    </row>
    <row r="3912" spans="7:16" x14ac:dyDescent="0.2">
      <c r="G3912" s="149"/>
      <c r="I3912" s="149"/>
      <c r="K3912" s="149"/>
      <c r="M3912" s="149"/>
      <c r="N3912" s="150"/>
      <c r="P3912" s="149"/>
    </row>
    <row r="3913" spans="7:16" x14ac:dyDescent="0.2">
      <c r="G3913" s="149"/>
      <c r="I3913" s="149"/>
      <c r="K3913" s="149"/>
      <c r="M3913" s="149"/>
      <c r="N3913" s="150"/>
      <c r="P3913" s="149"/>
    </row>
    <row r="3914" spans="7:16" x14ac:dyDescent="0.2">
      <c r="G3914" s="149"/>
      <c r="I3914" s="149"/>
      <c r="K3914" s="149"/>
      <c r="M3914" s="149"/>
      <c r="N3914" s="150"/>
      <c r="P3914" s="149"/>
    </row>
    <row r="3915" spans="7:16" x14ac:dyDescent="0.2">
      <c r="G3915" s="149"/>
      <c r="I3915" s="149"/>
      <c r="K3915" s="149"/>
      <c r="M3915" s="149"/>
      <c r="N3915" s="150"/>
      <c r="P3915" s="149"/>
    </row>
    <row r="3916" spans="7:16" x14ac:dyDescent="0.2">
      <c r="G3916" s="149"/>
      <c r="I3916" s="149"/>
      <c r="K3916" s="149"/>
      <c r="M3916" s="149"/>
      <c r="N3916" s="150"/>
      <c r="P3916" s="149"/>
    </row>
    <row r="3917" spans="7:16" x14ac:dyDescent="0.2">
      <c r="G3917" s="149"/>
      <c r="I3917" s="149"/>
      <c r="K3917" s="149"/>
      <c r="M3917" s="149"/>
      <c r="N3917" s="150"/>
      <c r="P3917" s="149"/>
    </row>
    <row r="3918" spans="7:16" x14ac:dyDescent="0.2">
      <c r="G3918" s="149"/>
      <c r="I3918" s="149"/>
      <c r="K3918" s="149"/>
      <c r="M3918" s="149"/>
      <c r="N3918" s="150"/>
      <c r="P3918" s="149"/>
    </row>
    <row r="3919" spans="7:16" x14ac:dyDescent="0.2">
      <c r="G3919" s="149"/>
      <c r="I3919" s="149"/>
      <c r="K3919" s="149"/>
      <c r="M3919" s="149"/>
      <c r="N3919" s="150"/>
      <c r="P3919" s="149"/>
    </row>
    <row r="3920" spans="7:16" x14ac:dyDescent="0.2">
      <c r="G3920" s="149"/>
      <c r="I3920" s="149"/>
      <c r="K3920" s="149"/>
      <c r="M3920" s="149"/>
      <c r="N3920" s="150"/>
      <c r="P3920" s="149"/>
    </row>
    <row r="3921" spans="7:16" x14ac:dyDescent="0.2">
      <c r="G3921" s="149"/>
      <c r="I3921" s="149"/>
      <c r="K3921" s="149"/>
      <c r="M3921" s="149"/>
      <c r="N3921" s="150"/>
      <c r="P3921" s="149"/>
    </row>
    <row r="3922" spans="7:16" x14ac:dyDescent="0.2">
      <c r="G3922" s="149"/>
      <c r="I3922" s="149"/>
      <c r="K3922" s="149"/>
      <c r="M3922" s="149"/>
      <c r="N3922" s="150"/>
      <c r="P3922" s="149"/>
    </row>
    <row r="3923" spans="7:16" x14ac:dyDescent="0.2">
      <c r="G3923" s="149"/>
      <c r="I3923" s="149"/>
      <c r="K3923" s="149"/>
      <c r="M3923" s="149"/>
      <c r="N3923" s="150"/>
      <c r="P3923" s="149"/>
    </row>
    <row r="3924" spans="7:16" x14ac:dyDescent="0.2">
      <c r="G3924" s="149"/>
      <c r="I3924" s="149"/>
      <c r="K3924" s="149"/>
      <c r="M3924" s="149"/>
      <c r="N3924" s="150"/>
      <c r="P3924" s="149"/>
    </row>
    <row r="3925" spans="7:16" x14ac:dyDescent="0.2">
      <c r="G3925" s="149"/>
      <c r="I3925" s="149"/>
      <c r="K3925" s="149"/>
      <c r="M3925" s="149"/>
      <c r="N3925" s="150"/>
      <c r="P3925" s="149"/>
    </row>
    <row r="3926" spans="7:16" x14ac:dyDescent="0.2">
      <c r="G3926" s="149"/>
      <c r="I3926" s="149"/>
      <c r="K3926" s="149"/>
      <c r="M3926" s="149"/>
      <c r="N3926" s="150"/>
      <c r="P3926" s="149"/>
    </row>
    <row r="3927" spans="7:16" x14ac:dyDescent="0.2">
      <c r="G3927" s="149"/>
      <c r="I3927" s="149"/>
      <c r="K3927" s="149"/>
      <c r="M3927" s="149"/>
      <c r="N3927" s="150"/>
      <c r="P3927" s="149"/>
    </row>
    <row r="3928" spans="7:16" x14ac:dyDescent="0.2">
      <c r="G3928" s="149"/>
      <c r="I3928" s="149"/>
      <c r="K3928" s="149"/>
      <c r="M3928" s="149"/>
      <c r="N3928" s="150"/>
      <c r="P3928" s="149"/>
    </row>
    <row r="3929" spans="7:16" x14ac:dyDescent="0.2">
      <c r="G3929" s="149"/>
      <c r="I3929" s="149"/>
      <c r="K3929" s="149"/>
      <c r="M3929" s="149"/>
      <c r="N3929" s="150"/>
      <c r="P3929" s="149"/>
    </row>
    <row r="3930" spans="7:16" x14ac:dyDescent="0.2">
      <c r="G3930" s="149"/>
      <c r="I3930" s="149"/>
      <c r="K3930" s="149"/>
      <c r="M3930" s="149"/>
      <c r="N3930" s="150"/>
      <c r="P3930" s="149"/>
    </row>
    <row r="3931" spans="7:16" x14ac:dyDescent="0.2">
      <c r="G3931" s="149"/>
      <c r="I3931" s="149"/>
      <c r="K3931" s="149"/>
      <c r="M3931" s="149"/>
      <c r="N3931" s="150"/>
      <c r="P3931" s="149"/>
    </row>
    <row r="3932" spans="7:16" x14ac:dyDescent="0.2">
      <c r="G3932" s="149"/>
      <c r="I3932" s="149"/>
      <c r="K3932" s="149"/>
      <c r="M3932" s="149"/>
      <c r="N3932" s="150"/>
      <c r="P3932" s="149"/>
    </row>
    <row r="3933" spans="7:16" x14ac:dyDescent="0.2">
      <c r="G3933" s="149"/>
      <c r="I3933" s="149"/>
      <c r="K3933" s="149"/>
      <c r="M3933" s="149"/>
      <c r="N3933" s="150"/>
      <c r="P3933" s="149"/>
    </row>
    <row r="3934" spans="7:16" x14ac:dyDescent="0.2">
      <c r="G3934" s="149"/>
      <c r="I3934" s="149"/>
      <c r="K3934" s="149"/>
      <c r="M3934" s="149"/>
      <c r="N3934" s="150"/>
      <c r="P3934" s="149"/>
    </row>
    <row r="3935" spans="7:16" x14ac:dyDescent="0.2">
      <c r="G3935" s="149"/>
      <c r="I3935" s="149"/>
      <c r="K3935" s="149"/>
      <c r="M3935" s="149"/>
      <c r="N3935" s="150"/>
      <c r="P3935" s="149"/>
    </row>
    <row r="3936" spans="7:16" x14ac:dyDescent="0.2">
      <c r="G3936" s="149"/>
      <c r="I3936" s="149"/>
      <c r="K3936" s="149"/>
      <c r="M3936" s="149"/>
      <c r="N3936" s="150"/>
      <c r="P3936" s="149"/>
    </row>
    <row r="3937" spans="7:16" x14ac:dyDescent="0.2">
      <c r="G3937" s="149"/>
      <c r="I3937" s="149"/>
      <c r="K3937" s="149"/>
      <c r="M3937" s="149"/>
      <c r="N3937" s="150"/>
      <c r="P3937" s="149"/>
    </row>
    <row r="3938" spans="7:16" x14ac:dyDescent="0.2">
      <c r="G3938" s="149"/>
      <c r="I3938" s="149"/>
      <c r="K3938" s="149"/>
      <c r="M3938" s="149"/>
      <c r="N3938" s="150"/>
      <c r="P3938" s="149"/>
    </row>
    <row r="3939" spans="7:16" x14ac:dyDescent="0.2">
      <c r="G3939" s="149"/>
      <c r="I3939" s="149"/>
      <c r="K3939" s="149"/>
      <c r="M3939" s="149"/>
      <c r="N3939" s="150"/>
      <c r="P3939" s="149"/>
    </row>
    <row r="3940" spans="7:16" x14ac:dyDescent="0.2">
      <c r="G3940" s="149"/>
      <c r="I3940" s="149"/>
      <c r="K3940" s="149"/>
      <c r="M3940" s="149"/>
      <c r="N3940" s="150"/>
      <c r="P3940" s="149"/>
    </row>
    <row r="3941" spans="7:16" x14ac:dyDescent="0.2">
      <c r="G3941" s="149"/>
      <c r="I3941" s="149"/>
      <c r="K3941" s="149"/>
      <c r="M3941" s="149"/>
      <c r="N3941" s="150"/>
      <c r="P3941" s="149"/>
    </row>
    <row r="3942" spans="7:16" x14ac:dyDescent="0.2">
      <c r="G3942" s="149"/>
      <c r="I3942" s="149"/>
      <c r="K3942" s="149"/>
      <c r="M3942" s="149"/>
      <c r="N3942" s="150"/>
      <c r="P3942" s="149"/>
    </row>
    <row r="3943" spans="7:16" x14ac:dyDescent="0.2">
      <c r="G3943" s="149"/>
      <c r="I3943" s="149"/>
      <c r="K3943" s="149"/>
      <c r="M3943" s="149"/>
      <c r="N3943" s="150"/>
      <c r="P3943" s="149"/>
    </row>
    <row r="3944" spans="7:16" x14ac:dyDescent="0.2">
      <c r="G3944" s="149"/>
      <c r="I3944" s="149"/>
      <c r="K3944" s="149"/>
      <c r="M3944" s="149"/>
      <c r="N3944" s="150"/>
      <c r="P3944" s="149"/>
    </row>
    <row r="3945" spans="7:16" x14ac:dyDescent="0.2">
      <c r="G3945" s="149"/>
      <c r="I3945" s="149"/>
      <c r="K3945" s="149"/>
      <c r="M3945" s="149"/>
      <c r="N3945" s="150"/>
      <c r="P3945" s="149"/>
    </row>
    <row r="3946" spans="7:16" x14ac:dyDescent="0.2">
      <c r="G3946" s="149"/>
      <c r="I3946" s="149"/>
      <c r="K3946" s="149"/>
      <c r="M3946" s="149"/>
      <c r="N3946" s="150"/>
      <c r="P3946" s="149"/>
    </row>
    <row r="3947" spans="7:16" x14ac:dyDescent="0.2">
      <c r="G3947" s="149"/>
      <c r="I3947" s="149"/>
      <c r="K3947" s="149"/>
      <c r="M3947" s="149"/>
      <c r="N3947" s="150"/>
      <c r="P3947" s="149"/>
    </row>
    <row r="3948" spans="7:16" x14ac:dyDescent="0.2">
      <c r="G3948" s="149"/>
      <c r="I3948" s="149"/>
      <c r="K3948" s="149"/>
      <c r="M3948" s="149"/>
      <c r="N3948" s="150"/>
      <c r="P3948" s="149"/>
    </row>
    <row r="3949" spans="7:16" x14ac:dyDescent="0.2">
      <c r="G3949" s="149"/>
      <c r="I3949" s="149"/>
      <c r="K3949" s="149"/>
      <c r="M3949" s="149"/>
      <c r="N3949" s="150"/>
      <c r="P3949" s="149"/>
    </row>
    <row r="3950" spans="7:16" x14ac:dyDescent="0.2">
      <c r="G3950" s="149"/>
      <c r="I3950" s="149"/>
      <c r="K3950" s="149"/>
      <c r="M3950" s="149"/>
      <c r="N3950" s="150"/>
      <c r="P3950" s="149"/>
    </row>
    <row r="3951" spans="7:16" x14ac:dyDescent="0.2">
      <c r="G3951" s="149"/>
      <c r="I3951" s="149"/>
      <c r="K3951" s="149"/>
      <c r="M3951" s="149"/>
      <c r="N3951" s="150"/>
      <c r="P3951" s="149"/>
    </row>
    <row r="3952" spans="7:16" x14ac:dyDescent="0.2">
      <c r="G3952" s="149"/>
      <c r="I3952" s="149"/>
      <c r="K3952" s="149"/>
      <c r="M3952" s="149"/>
      <c r="N3952" s="150"/>
      <c r="P3952" s="149"/>
    </row>
    <row r="3953" spans="7:16" x14ac:dyDescent="0.2">
      <c r="G3953" s="149"/>
      <c r="I3953" s="149"/>
      <c r="K3953" s="149"/>
      <c r="M3953" s="149"/>
      <c r="N3953" s="150"/>
      <c r="P3953" s="149"/>
    </row>
    <row r="3954" spans="7:16" x14ac:dyDescent="0.2">
      <c r="G3954" s="149"/>
      <c r="I3954" s="149"/>
      <c r="K3954" s="149"/>
      <c r="M3954" s="149"/>
      <c r="N3954" s="150"/>
      <c r="P3954" s="149"/>
    </row>
    <row r="3955" spans="7:16" x14ac:dyDescent="0.2">
      <c r="G3955" s="149"/>
      <c r="I3955" s="149"/>
      <c r="K3955" s="149"/>
      <c r="M3955" s="149"/>
      <c r="N3955" s="150"/>
      <c r="P3955" s="149"/>
    </row>
    <row r="3956" spans="7:16" x14ac:dyDescent="0.2">
      <c r="G3956" s="149"/>
      <c r="I3956" s="149"/>
      <c r="K3956" s="149"/>
      <c r="M3956" s="149"/>
      <c r="N3956" s="150"/>
      <c r="P3956" s="149"/>
    </row>
    <row r="3957" spans="7:16" x14ac:dyDescent="0.2">
      <c r="G3957" s="149"/>
      <c r="I3957" s="149"/>
      <c r="K3957" s="149"/>
      <c r="M3957" s="149"/>
      <c r="N3957" s="150"/>
      <c r="P3957" s="149"/>
    </row>
    <row r="3958" spans="7:16" x14ac:dyDescent="0.2">
      <c r="G3958" s="149"/>
      <c r="I3958" s="149"/>
      <c r="K3958" s="149"/>
      <c r="M3958" s="149"/>
      <c r="N3958" s="150"/>
      <c r="P3958" s="149"/>
    </row>
    <row r="3959" spans="7:16" x14ac:dyDescent="0.2">
      <c r="G3959" s="149"/>
      <c r="I3959" s="149"/>
      <c r="K3959" s="149"/>
      <c r="M3959" s="149"/>
      <c r="N3959" s="150"/>
      <c r="P3959" s="149"/>
    </row>
    <row r="3960" spans="7:16" x14ac:dyDescent="0.2">
      <c r="G3960" s="149"/>
      <c r="I3960" s="149"/>
      <c r="K3960" s="149"/>
      <c r="M3960" s="149"/>
      <c r="N3960" s="150"/>
      <c r="P3960" s="149"/>
    </row>
    <row r="3961" spans="7:16" x14ac:dyDescent="0.2">
      <c r="G3961" s="149"/>
      <c r="I3961" s="149"/>
      <c r="K3961" s="149"/>
      <c r="M3961" s="149"/>
      <c r="N3961" s="150"/>
      <c r="P3961" s="149"/>
    </row>
    <row r="3962" spans="7:16" x14ac:dyDescent="0.2">
      <c r="G3962" s="149"/>
      <c r="I3962" s="149"/>
      <c r="K3962" s="149"/>
      <c r="M3962" s="149"/>
      <c r="N3962" s="150"/>
      <c r="P3962" s="149"/>
    </row>
    <row r="3963" spans="7:16" x14ac:dyDescent="0.2">
      <c r="G3963" s="149"/>
      <c r="I3963" s="149"/>
      <c r="K3963" s="149"/>
      <c r="M3963" s="149"/>
      <c r="N3963" s="150"/>
      <c r="P3963" s="149"/>
    </row>
    <row r="3964" spans="7:16" x14ac:dyDescent="0.2">
      <c r="G3964" s="149"/>
      <c r="I3964" s="149"/>
      <c r="K3964" s="149"/>
      <c r="M3964" s="149"/>
      <c r="N3964" s="150"/>
      <c r="P3964" s="149"/>
    </row>
    <row r="3965" spans="7:16" x14ac:dyDescent="0.2">
      <c r="G3965" s="149"/>
      <c r="I3965" s="149"/>
      <c r="K3965" s="149"/>
      <c r="M3965" s="149"/>
      <c r="N3965" s="150"/>
      <c r="P3965" s="149"/>
    </row>
    <row r="3966" spans="7:16" x14ac:dyDescent="0.2">
      <c r="G3966" s="149"/>
      <c r="I3966" s="149"/>
      <c r="K3966" s="149"/>
      <c r="M3966" s="149"/>
      <c r="N3966" s="150"/>
      <c r="P3966" s="149"/>
    </row>
    <row r="3967" spans="7:16" x14ac:dyDescent="0.2">
      <c r="G3967" s="149"/>
      <c r="I3967" s="149"/>
      <c r="K3967" s="149"/>
      <c r="M3967" s="149"/>
      <c r="N3967" s="150"/>
      <c r="P3967" s="149"/>
    </row>
    <row r="3968" spans="7:16" x14ac:dyDescent="0.2">
      <c r="G3968" s="149"/>
      <c r="I3968" s="149"/>
      <c r="K3968" s="149"/>
      <c r="M3968" s="149"/>
      <c r="N3968" s="150"/>
      <c r="P3968" s="149"/>
    </row>
    <row r="3969" spans="7:16" x14ac:dyDescent="0.2">
      <c r="G3969" s="149"/>
      <c r="I3969" s="149"/>
      <c r="K3969" s="149"/>
      <c r="M3969" s="149"/>
      <c r="N3969" s="150"/>
      <c r="P3969" s="149"/>
    </row>
    <row r="3970" spans="7:16" x14ac:dyDescent="0.2">
      <c r="G3970" s="149"/>
      <c r="I3970" s="149"/>
      <c r="K3970" s="149"/>
      <c r="M3970" s="149"/>
      <c r="N3970" s="150"/>
      <c r="P3970" s="149"/>
    </row>
    <row r="3971" spans="7:16" x14ac:dyDescent="0.2">
      <c r="G3971" s="149"/>
      <c r="I3971" s="149"/>
      <c r="K3971" s="149"/>
      <c r="M3971" s="149"/>
      <c r="N3971" s="150"/>
      <c r="P3971" s="149"/>
    </row>
    <row r="3972" spans="7:16" x14ac:dyDescent="0.2">
      <c r="G3972" s="149"/>
      <c r="I3972" s="149"/>
      <c r="K3972" s="149"/>
      <c r="M3972" s="149"/>
      <c r="N3972" s="150"/>
      <c r="P3972" s="149"/>
    </row>
    <row r="3973" spans="7:16" x14ac:dyDescent="0.2">
      <c r="G3973" s="149"/>
      <c r="I3973" s="149"/>
      <c r="K3973" s="149"/>
      <c r="M3973" s="149"/>
      <c r="N3973" s="150"/>
      <c r="P3973" s="149"/>
    </row>
    <row r="3974" spans="7:16" x14ac:dyDescent="0.2">
      <c r="G3974" s="149"/>
      <c r="I3974" s="149"/>
      <c r="K3974" s="149"/>
      <c r="M3974" s="149"/>
      <c r="N3974" s="150"/>
      <c r="P3974" s="149"/>
    </row>
    <row r="3975" spans="7:16" x14ac:dyDescent="0.2">
      <c r="G3975" s="149"/>
      <c r="I3975" s="149"/>
      <c r="K3975" s="149"/>
      <c r="M3975" s="149"/>
      <c r="N3975" s="150"/>
      <c r="P3975" s="149"/>
    </row>
    <row r="3976" spans="7:16" x14ac:dyDescent="0.2">
      <c r="G3976" s="149"/>
      <c r="I3976" s="149"/>
      <c r="K3976" s="149"/>
      <c r="M3976" s="149"/>
      <c r="N3976" s="150"/>
      <c r="P3976" s="149"/>
    </row>
    <row r="3977" spans="7:16" x14ac:dyDescent="0.2">
      <c r="G3977" s="149"/>
      <c r="I3977" s="149"/>
      <c r="K3977" s="149"/>
      <c r="M3977" s="149"/>
      <c r="N3977" s="150"/>
      <c r="P3977" s="149"/>
    </row>
    <row r="3978" spans="7:16" x14ac:dyDescent="0.2">
      <c r="G3978" s="149"/>
      <c r="I3978" s="149"/>
      <c r="K3978" s="149"/>
      <c r="M3978" s="149"/>
      <c r="N3978" s="150"/>
      <c r="P3978" s="149"/>
    </row>
    <row r="3979" spans="7:16" x14ac:dyDescent="0.2">
      <c r="G3979" s="149"/>
      <c r="I3979" s="149"/>
      <c r="K3979" s="149"/>
      <c r="M3979" s="149"/>
      <c r="N3979" s="150"/>
      <c r="P3979" s="149"/>
    </row>
    <row r="3980" spans="7:16" x14ac:dyDescent="0.2">
      <c r="G3980" s="149"/>
      <c r="I3980" s="149"/>
      <c r="K3980" s="149"/>
      <c r="M3980" s="149"/>
      <c r="N3980" s="150"/>
      <c r="P3980" s="149"/>
    </row>
    <row r="3981" spans="7:16" x14ac:dyDescent="0.2">
      <c r="G3981" s="149"/>
      <c r="I3981" s="149"/>
      <c r="K3981" s="149"/>
      <c r="M3981" s="149"/>
      <c r="N3981" s="150"/>
      <c r="P3981" s="149"/>
    </row>
    <row r="3982" spans="7:16" x14ac:dyDescent="0.2">
      <c r="G3982" s="149"/>
      <c r="I3982" s="149"/>
      <c r="K3982" s="149"/>
      <c r="M3982" s="149"/>
      <c r="N3982" s="150"/>
      <c r="P3982" s="149"/>
    </row>
    <row r="3983" spans="7:16" x14ac:dyDescent="0.2">
      <c r="G3983" s="149"/>
      <c r="I3983" s="149"/>
      <c r="K3983" s="149"/>
      <c r="M3983" s="149"/>
      <c r="N3983" s="150"/>
      <c r="P3983" s="149"/>
    </row>
    <row r="3984" spans="7:16" x14ac:dyDescent="0.2">
      <c r="G3984" s="149"/>
      <c r="I3984" s="149"/>
      <c r="K3984" s="149"/>
      <c r="M3984" s="149"/>
      <c r="N3984" s="150"/>
      <c r="P3984" s="149"/>
    </row>
    <row r="3985" spans="7:16" x14ac:dyDescent="0.2">
      <c r="G3985" s="149"/>
      <c r="I3985" s="149"/>
      <c r="K3985" s="149"/>
      <c r="M3985" s="149"/>
      <c r="N3985" s="150"/>
      <c r="P3985" s="149"/>
    </row>
    <row r="3986" spans="7:16" x14ac:dyDescent="0.2">
      <c r="G3986" s="149"/>
      <c r="I3986" s="149"/>
      <c r="K3986" s="149"/>
      <c r="M3986" s="149"/>
      <c r="N3986" s="150"/>
      <c r="P3986" s="149"/>
    </row>
    <row r="3987" spans="7:16" x14ac:dyDescent="0.2">
      <c r="G3987" s="149"/>
      <c r="I3987" s="149"/>
      <c r="K3987" s="149"/>
      <c r="M3987" s="149"/>
      <c r="N3987" s="150"/>
      <c r="P3987" s="149"/>
    </row>
    <row r="3988" spans="7:16" x14ac:dyDescent="0.2">
      <c r="G3988" s="149"/>
      <c r="I3988" s="149"/>
      <c r="K3988" s="149"/>
      <c r="M3988" s="149"/>
      <c r="N3988" s="150"/>
      <c r="P3988" s="149"/>
    </row>
    <row r="3989" spans="7:16" x14ac:dyDescent="0.2">
      <c r="G3989" s="149"/>
      <c r="I3989" s="149"/>
      <c r="K3989" s="149"/>
      <c r="M3989" s="149"/>
      <c r="N3989" s="150"/>
      <c r="P3989" s="149"/>
    </row>
    <row r="3990" spans="7:16" x14ac:dyDescent="0.2">
      <c r="G3990" s="149"/>
      <c r="I3990" s="149"/>
      <c r="K3990" s="149"/>
      <c r="M3990" s="149"/>
      <c r="N3990" s="150"/>
      <c r="P3990" s="149"/>
    </row>
    <row r="3991" spans="7:16" x14ac:dyDescent="0.2">
      <c r="G3991" s="149"/>
      <c r="I3991" s="149"/>
      <c r="K3991" s="149"/>
      <c r="M3991" s="149"/>
      <c r="N3991" s="150"/>
      <c r="P3991" s="149"/>
    </row>
    <row r="3992" spans="7:16" x14ac:dyDescent="0.2">
      <c r="G3992" s="149"/>
      <c r="I3992" s="149"/>
      <c r="K3992" s="149"/>
      <c r="M3992" s="149"/>
      <c r="N3992" s="150"/>
      <c r="P3992" s="149"/>
    </row>
    <row r="3993" spans="7:16" x14ac:dyDescent="0.2">
      <c r="G3993" s="149"/>
      <c r="I3993" s="149"/>
      <c r="K3993" s="149"/>
      <c r="M3993" s="149"/>
      <c r="N3993" s="150"/>
      <c r="P3993" s="149"/>
    </row>
    <row r="3994" spans="7:16" x14ac:dyDescent="0.2">
      <c r="G3994" s="149"/>
      <c r="I3994" s="149"/>
      <c r="K3994" s="149"/>
      <c r="M3994" s="149"/>
      <c r="N3994" s="150"/>
      <c r="P3994" s="149"/>
    </row>
    <row r="3995" spans="7:16" x14ac:dyDescent="0.2">
      <c r="G3995" s="149"/>
      <c r="I3995" s="149"/>
      <c r="K3995" s="149"/>
      <c r="M3995" s="149"/>
      <c r="N3995" s="150"/>
      <c r="P3995" s="149"/>
    </row>
    <row r="3996" spans="7:16" x14ac:dyDescent="0.2">
      <c r="G3996" s="149"/>
      <c r="I3996" s="149"/>
      <c r="K3996" s="149"/>
      <c r="M3996" s="149"/>
      <c r="N3996" s="150"/>
      <c r="P3996" s="149"/>
    </row>
    <row r="3997" spans="7:16" x14ac:dyDescent="0.2">
      <c r="G3997" s="149"/>
      <c r="I3997" s="149"/>
      <c r="K3997" s="149"/>
      <c r="M3997" s="149"/>
      <c r="N3997" s="150"/>
      <c r="P3997" s="149"/>
    </row>
    <row r="3998" spans="7:16" x14ac:dyDescent="0.2">
      <c r="G3998" s="149"/>
      <c r="I3998" s="149"/>
      <c r="K3998" s="149"/>
      <c r="M3998" s="149"/>
      <c r="N3998" s="150"/>
      <c r="P3998" s="149"/>
    </row>
    <row r="3999" spans="7:16" x14ac:dyDescent="0.2">
      <c r="G3999" s="149"/>
      <c r="I3999" s="149"/>
      <c r="K3999" s="149"/>
      <c r="M3999" s="149"/>
      <c r="N3999" s="150"/>
      <c r="P3999" s="149"/>
    </row>
    <row r="4000" spans="7:16" x14ac:dyDescent="0.2">
      <c r="G4000" s="149"/>
      <c r="I4000" s="149"/>
      <c r="K4000" s="149"/>
      <c r="M4000" s="149"/>
      <c r="N4000" s="150"/>
      <c r="P4000" s="149"/>
    </row>
    <row r="4001" spans="7:16" x14ac:dyDescent="0.2">
      <c r="G4001" s="149"/>
      <c r="I4001" s="149"/>
      <c r="K4001" s="149"/>
      <c r="M4001" s="149"/>
      <c r="N4001" s="150"/>
      <c r="P4001" s="149"/>
    </row>
    <row r="4002" spans="7:16" x14ac:dyDescent="0.2">
      <c r="G4002" s="149"/>
      <c r="I4002" s="149"/>
      <c r="K4002" s="149"/>
      <c r="M4002" s="149"/>
      <c r="N4002" s="150"/>
      <c r="P4002" s="149"/>
    </row>
    <row r="4003" spans="7:16" x14ac:dyDescent="0.2">
      <c r="G4003" s="149"/>
      <c r="I4003" s="149"/>
      <c r="K4003" s="149"/>
      <c r="M4003" s="149"/>
      <c r="N4003" s="150"/>
      <c r="P4003" s="149"/>
    </row>
    <row r="4004" spans="7:16" x14ac:dyDescent="0.2">
      <c r="G4004" s="149"/>
      <c r="I4004" s="149"/>
      <c r="K4004" s="149"/>
      <c r="M4004" s="149"/>
      <c r="N4004" s="150"/>
      <c r="P4004" s="149"/>
    </row>
    <row r="4005" spans="7:16" x14ac:dyDescent="0.2">
      <c r="G4005" s="149"/>
      <c r="I4005" s="149"/>
      <c r="K4005" s="149"/>
      <c r="M4005" s="149"/>
      <c r="N4005" s="150"/>
      <c r="P4005" s="149"/>
    </row>
    <row r="4006" spans="7:16" x14ac:dyDescent="0.2">
      <c r="G4006" s="149"/>
      <c r="I4006" s="149"/>
      <c r="K4006" s="149"/>
      <c r="M4006" s="149"/>
      <c r="N4006" s="150"/>
      <c r="P4006" s="149"/>
    </row>
    <row r="4007" spans="7:16" x14ac:dyDescent="0.2">
      <c r="G4007" s="149"/>
      <c r="I4007" s="149"/>
      <c r="K4007" s="149"/>
      <c r="M4007" s="149"/>
      <c r="N4007" s="150"/>
      <c r="P4007" s="149"/>
    </row>
    <row r="4008" spans="7:16" x14ac:dyDescent="0.2">
      <c r="G4008" s="149"/>
      <c r="I4008" s="149"/>
      <c r="K4008" s="149"/>
      <c r="M4008" s="149"/>
      <c r="N4008" s="150"/>
      <c r="P4008" s="149"/>
    </row>
    <row r="4009" spans="7:16" x14ac:dyDescent="0.2">
      <c r="G4009" s="149"/>
      <c r="I4009" s="149"/>
      <c r="K4009" s="149"/>
      <c r="M4009" s="149"/>
      <c r="N4009" s="150"/>
      <c r="P4009" s="149"/>
    </row>
    <row r="4010" spans="7:16" x14ac:dyDescent="0.2">
      <c r="G4010" s="149"/>
      <c r="I4010" s="149"/>
      <c r="K4010" s="149"/>
      <c r="M4010" s="149"/>
      <c r="N4010" s="150"/>
      <c r="P4010" s="149"/>
    </row>
    <row r="4011" spans="7:16" x14ac:dyDescent="0.2">
      <c r="G4011" s="149"/>
      <c r="I4011" s="149"/>
      <c r="K4011" s="149"/>
      <c r="M4011" s="149"/>
      <c r="N4011" s="150"/>
      <c r="P4011" s="149"/>
    </row>
    <row r="4012" spans="7:16" x14ac:dyDescent="0.2">
      <c r="G4012" s="149"/>
      <c r="I4012" s="149"/>
      <c r="K4012" s="149"/>
      <c r="M4012" s="149"/>
      <c r="N4012" s="150"/>
      <c r="P4012" s="149"/>
    </row>
    <row r="4013" spans="7:16" x14ac:dyDescent="0.2">
      <c r="G4013" s="149"/>
      <c r="I4013" s="149"/>
      <c r="K4013" s="149"/>
      <c r="M4013" s="149"/>
      <c r="N4013" s="150"/>
      <c r="P4013" s="149"/>
    </row>
    <row r="4014" spans="7:16" x14ac:dyDescent="0.2">
      <c r="G4014" s="149"/>
      <c r="I4014" s="149"/>
      <c r="K4014" s="149"/>
      <c r="M4014" s="149"/>
      <c r="N4014" s="150"/>
      <c r="P4014" s="149"/>
    </row>
    <row r="4015" spans="7:16" x14ac:dyDescent="0.2">
      <c r="G4015" s="149"/>
      <c r="I4015" s="149"/>
      <c r="K4015" s="149"/>
      <c r="M4015" s="149"/>
      <c r="N4015" s="150"/>
      <c r="P4015" s="149"/>
    </row>
    <row r="4016" spans="7:16" x14ac:dyDescent="0.2">
      <c r="G4016" s="149"/>
      <c r="I4016" s="149"/>
      <c r="K4016" s="149"/>
      <c r="M4016" s="149"/>
      <c r="N4016" s="150"/>
      <c r="P4016" s="149"/>
    </row>
    <row r="4017" spans="7:16" x14ac:dyDescent="0.2">
      <c r="G4017" s="149"/>
      <c r="I4017" s="149"/>
      <c r="K4017" s="149"/>
      <c r="M4017" s="149"/>
      <c r="N4017" s="150"/>
      <c r="P4017" s="149"/>
    </row>
    <row r="4018" spans="7:16" x14ac:dyDescent="0.2">
      <c r="G4018" s="149"/>
      <c r="I4018" s="149"/>
      <c r="K4018" s="149"/>
      <c r="M4018" s="149"/>
      <c r="N4018" s="150"/>
      <c r="P4018" s="149"/>
    </row>
    <row r="4019" spans="7:16" x14ac:dyDescent="0.2">
      <c r="G4019" s="149"/>
      <c r="I4019" s="149"/>
      <c r="K4019" s="149"/>
      <c r="M4019" s="149"/>
      <c r="N4019" s="150"/>
      <c r="P4019" s="149"/>
    </row>
    <row r="4020" spans="7:16" x14ac:dyDescent="0.2">
      <c r="G4020" s="149"/>
      <c r="I4020" s="149"/>
      <c r="K4020" s="149"/>
      <c r="M4020" s="149"/>
      <c r="N4020" s="150"/>
      <c r="P4020" s="149"/>
    </row>
    <row r="4021" spans="7:16" x14ac:dyDescent="0.2">
      <c r="G4021" s="149"/>
      <c r="I4021" s="149"/>
      <c r="K4021" s="149"/>
      <c r="M4021" s="149"/>
      <c r="N4021" s="150"/>
      <c r="P4021" s="149"/>
    </row>
    <row r="4022" spans="7:16" x14ac:dyDescent="0.2">
      <c r="G4022" s="149"/>
      <c r="I4022" s="149"/>
      <c r="K4022" s="149"/>
      <c r="M4022" s="149"/>
      <c r="N4022" s="150"/>
      <c r="P4022" s="149"/>
    </row>
    <row r="4023" spans="7:16" x14ac:dyDescent="0.2">
      <c r="G4023" s="149"/>
      <c r="I4023" s="149"/>
      <c r="K4023" s="149"/>
      <c r="M4023" s="149"/>
      <c r="N4023" s="150"/>
      <c r="P4023" s="149"/>
    </row>
    <row r="4024" spans="7:16" x14ac:dyDescent="0.2">
      <c r="G4024" s="149"/>
      <c r="I4024" s="149"/>
      <c r="K4024" s="149"/>
      <c r="M4024" s="149"/>
      <c r="N4024" s="150"/>
      <c r="P4024" s="149"/>
    </row>
    <row r="4025" spans="7:16" x14ac:dyDescent="0.2">
      <c r="G4025" s="149"/>
      <c r="I4025" s="149"/>
      <c r="K4025" s="149"/>
      <c r="M4025" s="149"/>
      <c r="N4025" s="150"/>
      <c r="P4025" s="149"/>
    </row>
    <row r="4026" spans="7:16" x14ac:dyDescent="0.2">
      <c r="G4026" s="149"/>
      <c r="I4026" s="149"/>
      <c r="K4026" s="149"/>
      <c r="M4026" s="149"/>
      <c r="N4026" s="150"/>
      <c r="P4026" s="149"/>
    </row>
    <row r="4027" spans="7:16" x14ac:dyDescent="0.2">
      <c r="G4027" s="149"/>
      <c r="I4027" s="149"/>
      <c r="K4027" s="149"/>
      <c r="M4027" s="149"/>
      <c r="N4027" s="150"/>
      <c r="P4027" s="149"/>
    </row>
    <row r="4028" spans="7:16" x14ac:dyDescent="0.2">
      <c r="G4028" s="149"/>
      <c r="I4028" s="149"/>
      <c r="K4028" s="149"/>
      <c r="M4028" s="149"/>
      <c r="N4028" s="150"/>
      <c r="P4028" s="149"/>
    </row>
    <row r="4029" spans="7:16" x14ac:dyDescent="0.2">
      <c r="G4029" s="149"/>
      <c r="I4029" s="149"/>
      <c r="K4029" s="149"/>
      <c r="M4029" s="149"/>
      <c r="N4029" s="150"/>
      <c r="P4029" s="149"/>
    </row>
    <row r="4030" spans="7:16" x14ac:dyDescent="0.2">
      <c r="G4030" s="149"/>
      <c r="I4030" s="149"/>
      <c r="K4030" s="149"/>
      <c r="M4030" s="149"/>
      <c r="N4030" s="150"/>
      <c r="P4030" s="149"/>
    </row>
    <row r="4031" spans="7:16" x14ac:dyDescent="0.2">
      <c r="G4031" s="149"/>
      <c r="I4031" s="149"/>
      <c r="K4031" s="149"/>
      <c r="M4031" s="149"/>
      <c r="N4031" s="150"/>
      <c r="P4031" s="149"/>
    </row>
    <row r="4032" spans="7:16" x14ac:dyDescent="0.2">
      <c r="G4032" s="149"/>
      <c r="I4032" s="149"/>
      <c r="K4032" s="149"/>
      <c r="M4032" s="149"/>
      <c r="N4032" s="150"/>
      <c r="P4032" s="149"/>
    </row>
    <row r="4033" spans="7:16" x14ac:dyDescent="0.2">
      <c r="G4033" s="149"/>
      <c r="I4033" s="149"/>
      <c r="K4033" s="149"/>
      <c r="M4033" s="149"/>
      <c r="N4033" s="150"/>
      <c r="P4033" s="149"/>
    </row>
    <row r="4034" spans="7:16" x14ac:dyDescent="0.2">
      <c r="G4034" s="149"/>
      <c r="I4034" s="149"/>
      <c r="K4034" s="149"/>
      <c r="M4034" s="149"/>
      <c r="N4034" s="150"/>
      <c r="P4034" s="149"/>
    </row>
    <row r="4035" spans="7:16" x14ac:dyDescent="0.2">
      <c r="G4035" s="149"/>
      <c r="I4035" s="149"/>
      <c r="K4035" s="149"/>
      <c r="M4035" s="149"/>
      <c r="N4035" s="150"/>
      <c r="P4035" s="149"/>
    </row>
    <row r="4036" spans="7:16" x14ac:dyDescent="0.2">
      <c r="G4036" s="149"/>
      <c r="I4036" s="149"/>
      <c r="K4036" s="149"/>
      <c r="M4036" s="149"/>
      <c r="N4036" s="150"/>
      <c r="P4036" s="149"/>
    </row>
    <row r="4037" spans="7:16" x14ac:dyDescent="0.2">
      <c r="G4037" s="149"/>
      <c r="I4037" s="149"/>
      <c r="K4037" s="149"/>
      <c r="M4037" s="149"/>
      <c r="N4037" s="150"/>
      <c r="P4037" s="149"/>
    </row>
    <row r="4038" spans="7:16" x14ac:dyDescent="0.2">
      <c r="G4038" s="149"/>
      <c r="I4038" s="149"/>
      <c r="K4038" s="149"/>
      <c r="M4038" s="149"/>
      <c r="N4038" s="150"/>
      <c r="P4038" s="149"/>
    </row>
    <row r="4039" spans="7:16" x14ac:dyDescent="0.2">
      <c r="G4039" s="149"/>
      <c r="I4039" s="149"/>
      <c r="K4039" s="149"/>
      <c r="M4039" s="149"/>
      <c r="N4039" s="150"/>
      <c r="P4039" s="149"/>
    </row>
    <row r="4040" spans="7:16" x14ac:dyDescent="0.2">
      <c r="G4040" s="149"/>
      <c r="I4040" s="149"/>
      <c r="K4040" s="149"/>
      <c r="M4040" s="149"/>
      <c r="N4040" s="150"/>
      <c r="P4040" s="149"/>
    </row>
    <row r="4041" spans="7:16" x14ac:dyDescent="0.2">
      <c r="G4041" s="149"/>
      <c r="I4041" s="149"/>
      <c r="K4041" s="149"/>
      <c r="M4041" s="149"/>
      <c r="N4041" s="150"/>
      <c r="P4041" s="149"/>
    </row>
    <row r="4042" spans="7:16" x14ac:dyDescent="0.2">
      <c r="G4042" s="149"/>
      <c r="I4042" s="149"/>
      <c r="K4042" s="149"/>
      <c r="M4042" s="149"/>
      <c r="N4042" s="150"/>
      <c r="P4042" s="149"/>
    </row>
    <row r="4043" spans="7:16" x14ac:dyDescent="0.2">
      <c r="G4043" s="149"/>
      <c r="I4043" s="149"/>
      <c r="K4043" s="149"/>
      <c r="M4043" s="149"/>
      <c r="N4043" s="150"/>
      <c r="P4043" s="149"/>
    </row>
    <row r="4044" spans="7:16" x14ac:dyDescent="0.2">
      <c r="G4044" s="149"/>
      <c r="I4044" s="149"/>
      <c r="K4044" s="149"/>
      <c r="M4044" s="149"/>
      <c r="N4044" s="150"/>
      <c r="P4044" s="149"/>
    </row>
    <row r="4045" spans="7:16" x14ac:dyDescent="0.2">
      <c r="G4045" s="149"/>
      <c r="I4045" s="149"/>
      <c r="K4045" s="149"/>
      <c r="M4045" s="149"/>
      <c r="N4045" s="150"/>
      <c r="P4045" s="149"/>
    </row>
    <row r="4046" spans="7:16" x14ac:dyDescent="0.2">
      <c r="G4046" s="149"/>
      <c r="I4046" s="149"/>
      <c r="K4046" s="149"/>
      <c r="M4046" s="149"/>
      <c r="N4046" s="150"/>
      <c r="P4046" s="149"/>
    </row>
    <row r="4047" spans="7:16" x14ac:dyDescent="0.2">
      <c r="G4047" s="149"/>
      <c r="I4047" s="149"/>
      <c r="K4047" s="149"/>
      <c r="M4047" s="149"/>
      <c r="N4047" s="150"/>
      <c r="P4047" s="149"/>
    </row>
    <row r="4048" spans="7:16" x14ac:dyDescent="0.2">
      <c r="G4048" s="149"/>
      <c r="I4048" s="149"/>
      <c r="K4048" s="149"/>
      <c r="M4048" s="149"/>
      <c r="N4048" s="150"/>
      <c r="P4048" s="149"/>
    </row>
    <row r="4049" spans="7:16" x14ac:dyDescent="0.2">
      <c r="G4049" s="149"/>
      <c r="I4049" s="149"/>
      <c r="K4049" s="149"/>
      <c r="M4049" s="149"/>
      <c r="N4049" s="150"/>
      <c r="P4049" s="149"/>
    </row>
    <row r="4050" spans="7:16" x14ac:dyDescent="0.2">
      <c r="G4050" s="149"/>
      <c r="I4050" s="149"/>
      <c r="K4050" s="149"/>
      <c r="M4050" s="149"/>
      <c r="N4050" s="150"/>
      <c r="P4050" s="149"/>
    </row>
    <row r="4051" spans="7:16" x14ac:dyDescent="0.2">
      <c r="G4051" s="149"/>
      <c r="I4051" s="149"/>
      <c r="K4051" s="149"/>
      <c r="M4051" s="149"/>
      <c r="N4051" s="150"/>
      <c r="P4051" s="149"/>
    </row>
    <row r="4052" spans="7:16" x14ac:dyDescent="0.2">
      <c r="G4052" s="149"/>
      <c r="I4052" s="149"/>
      <c r="K4052" s="149"/>
      <c r="M4052" s="149"/>
      <c r="N4052" s="150"/>
      <c r="P4052" s="149"/>
    </row>
    <row r="4053" spans="7:16" x14ac:dyDescent="0.2">
      <c r="G4053" s="149"/>
      <c r="I4053" s="149"/>
      <c r="K4053" s="149"/>
      <c r="M4053" s="149"/>
      <c r="N4053" s="150"/>
      <c r="P4053" s="149"/>
    </row>
    <row r="4054" spans="7:16" x14ac:dyDescent="0.2">
      <c r="G4054" s="149"/>
      <c r="I4054" s="149"/>
      <c r="K4054" s="149"/>
      <c r="M4054" s="149"/>
      <c r="N4054" s="150"/>
      <c r="P4054" s="149"/>
    </row>
    <row r="4055" spans="7:16" x14ac:dyDescent="0.2">
      <c r="G4055" s="149"/>
      <c r="I4055" s="149"/>
      <c r="K4055" s="149"/>
      <c r="M4055" s="149"/>
      <c r="N4055" s="150"/>
      <c r="P4055" s="149"/>
    </row>
    <row r="4056" spans="7:16" x14ac:dyDescent="0.2">
      <c r="G4056" s="149"/>
      <c r="I4056" s="149"/>
      <c r="K4056" s="149"/>
      <c r="M4056" s="149"/>
      <c r="N4056" s="150"/>
      <c r="P4056" s="149"/>
    </row>
    <row r="4057" spans="7:16" x14ac:dyDescent="0.2">
      <c r="G4057" s="149"/>
      <c r="I4057" s="149"/>
      <c r="K4057" s="149"/>
      <c r="M4057" s="149"/>
      <c r="N4057" s="150"/>
      <c r="P4057" s="149"/>
    </row>
    <row r="4058" spans="7:16" x14ac:dyDescent="0.2">
      <c r="G4058" s="149"/>
      <c r="I4058" s="149"/>
      <c r="K4058" s="149"/>
      <c r="M4058" s="149"/>
      <c r="N4058" s="150"/>
      <c r="P4058" s="149"/>
    </row>
    <row r="4059" spans="7:16" x14ac:dyDescent="0.2">
      <c r="G4059" s="149"/>
      <c r="I4059" s="149"/>
      <c r="K4059" s="149"/>
      <c r="M4059" s="149"/>
      <c r="N4059" s="150"/>
      <c r="P4059" s="149"/>
    </row>
    <row r="4060" spans="7:16" x14ac:dyDescent="0.2">
      <c r="G4060" s="149"/>
      <c r="I4060" s="149"/>
      <c r="K4060" s="149"/>
      <c r="M4060" s="149"/>
      <c r="N4060" s="150"/>
      <c r="P4060" s="149"/>
    </row>
    <row r="4061" spans="7:16" x14ac:dyDescent="0.2">
      <c r="G4061" s="149"/>
      <c r="I4061" s="149"/>
      <c r="K4061" s="149"/>
      <c r="M4061" s="149"/>
      <c r="N4061" s="150"/>
      <c r="P4061" s="149"/>
    </row>
    <row r="4062" spans="7:16" x14ac:dyDescent="0.2">
      <c r="G4062" s="149"/>
      <c r="I4062" s="149"/>
      <c r="K4062" s="149"/>
      <c r="M4062" s="149"/>
      <c r="N4062" s="150"/>
      <c r="P4062" s="149"/>
    </row>
    <row r="4063" spans="7:16" x14ac:dyDescent="0.2">
      <c r="G4063" s="149"/>
      <c r="I4063" s="149"/>
      <c r="K4063" s="149"/>
      <c r="M4063" s="149"/>
      <c r="N4063" s="150"/>
      <c r="P4063" s="149"/>
    </row>
    <row r="4064" spans="7:16" x14ac:dyDescent="0.2">
      <c r="G4064" s="149"/>
      <c r="I4064" s="149"/>
      <c r="K4064" s="149"/>
      <c r="M4064" s="149"/>
      <c r="N4064" s="150"/>
      <c r="P4064" s="149"/>
    </row>
    <row r="4065" spans="7:16" x14ac:dyDescent="0.2">
      <c r="G4065" s="149"/>
      <c r="I4065" s="149"/>
      <c r="K4065" s="149"/>
      <c r="M4065" s="149"/>
      <c r="N4065" s="150"/>
      <c r="P4065" s="149"/>
    </row>
    <row r="4066" spans="7:16" x14ac:dyDescent="0.2">
      <c r="G4066" s="149"/>
      <c r="I4066" s="149"/>
      <c r="K4066" s="149"/>
      <c r="M4066" s="149"/>
      <c r="N4066" s="150"/>
      <c r="P4066" s="149"/>
    </row>
    <row r="4067" spans="7:16" x14ac:dyDescent="0.2">
      <c r="G4067" s="149"/>
      <c r="I4067" s="149"/>
      <c r="K4067" s="149"/>
      <c r="M4067" s="149"/>
      <c r="N4067" s="150"/>
      <c r="P4067" s="149"/>
    </row>
    <row r="4068" spans="7:16" x14ac:dyDescent="0.2">
      <c r="G4068" s="149"/>
      <c r="I4068" s="149"/>
      <c r="K4068" s="149"/>
      <c r="M4068" s="149"/>
      <c r="N4068" s="150"/>
      <c r="P4068" s="149"/>
    </row>
    <row r="4069" spans="7:16" x14ac:dyDescent="0.2">
      <c r="G4069" s="149"/>
      <c r="I4069" s="149"/>
      <c r="K4069" s="149"/>
      <c r="M4069" s="149"/>
      <c r="N4069" s="150"/>
      <c r="P4069" s="149"/>
    </row>
    <row r="4070" spans="7:16" x14ac:dyDescent="0.2">
      <c r="G4070" s="149"/>
      <c r="I4070" s="149"/>
      <c r="K4070" s="149"/>
      <c r="M4070" s="149"/>
      <c r="N4070" s="150"/>
      <c r="P4070" s="149"/>
    </row>
    <row r="4071" spans="7:16" x14ac:dyDescent="0.2">
      <c r="G4071" s="149"/>
      <c r="I4071" s="149"/>
      <c r="K4071" s="149"/>
      <c r="M4071" s="149"/>
      <c r="N4071" s="150"/>
      <c r="P4071" s="149"/>
    </row>
    <row r="4072" spans="7:16" x14ac:dyDescent="0.2">
      <c r="G4072" s="149"/>
      <c r="I4072" s="149"/>
      <c r="K4072" s="149"/>
      <c r="M4072" s="149"/>
      <c r="N4072" s="150"/>
      <c r="P4072" s="149"/>
    </row>
    <row r="4073" spans="7:16" x14ac:dyDescent="0.2">
      <c r="G4073" s="149"/>
      <c r="I4073" s="149"/>
      <c r="K4073" s="149"/>
      <c r="M4073" s="149"/>
      <c r="N4073" s="150"/>
      <c r="P4073" s="149"/>
    </row>
    <row r="4074" spans="7:16" x14ac:dyDescent="0.2">
      <c r="G4074" s="149"/>
      <c r="I4074" s="149"/>
      <c r="K4074" s="149"/>
      <c r="M4074" s="149"/>
      <c r="N4074" s="150"/>
      <c r="P4074" s="149"/>
    </row>
    <row r="4075" spans="7:16" x14ac:dyDescent="0.2">
      <c r="G4075" s="149"/>
      <c r="I4075" s="149"/>
      <c r="K4075" s="149"/>
      <c r="M4075" s="149"/>
      <c r="N4075" s="150"/>
      <c r="P4075" s="149"/>
    </row>
    <row r="4076" spans="7:16" x14ac:dyDescent="0.2">
      <c r="G4076" s="149"/>
      <c r="I4076" s="149"/>
      <c r="K4076" s="149"/>
      <c r="M4076" s="149"/>
      <c r="N4076" s="150"/>
      <c r="P4076" s="149"/>
    </row>
    <row r="4077" spans="7:16" x14ac:dyDescent="0.2">
      <c r="G4077" s="149"/>
      <c r="I4077" s="149"/>
      <c r="K4077" s="149"/>
      <c r="M4077" s="149"/>
      <c r="N4077" s="150"/>
      <c r="P4077" s="149"/>
    </row>
    <row r="4078" spans="7:16" x14ac:dyDescent="0.2">
      <c r="G4078" s="149"/>
      <c r="I4078" s="149"/>
      <c r="K4078" s="149"/>
      <c r="M4078" s="149"/>
      <c r="N4078" s="150"/>
      <c r="P4078" s="149"/>
    </row>
    <row r="4079" spans="7:16" x14ac:dyDescent="0.2">
      <c r="G4079" s="149"/>
      <c r="I4079" s="149"/>
      <c r="K4079" s="149"/>
      <c r="M4079" s="149"/>
      <c r="N4079" s="150"/>
      <c r="P4079" s="149"/>
    </row>
    <row r="4080" spans="7:16" x14ac:dyDescent="0.2">
      <c r="G4080" s="149"/>
      <c r="I4080" s="149"/>
      <c r="K4080" s="149"/>
      <c r="M4080" s="149"/>
      <c r="N4080" s="150"/>
      <c r="P4080" s="149"/>
    </row>
    <row r="4081" spans="7:16" x14ac:dyDescent="0.2">
      <c r="G4081" s="149"/>
      <c r="I4081" s="149"/>
      <c r="K4081" s="149"/>
      <c r="M4081" s="149"/>
      <c r="N4081" s="150"/>
      <c r="P4081" s="149"/>
    </row>
    <row r="4082" spans="7:16" x14ac:dyDescent="0.2">
      <c r="G4082" s="149"/>
      <c r="I4082" s="149"/>
      <c r="K4082" s="149"/>
      <c r="M4082" s="149"/>
      <c r="N4082" s="150"/>
      <c r="P4082" s="149"/>
    </row>
    <row r="4083" spans="7:16" x14ac:dyDescent="0.2">
      <c r="G4083" s="149"/>
      <c r="I4083" s="149"/>
      <c r="K4083" s="149"/>
      <c r="M4083" s="149"/>
      <c r="N4083" s="150"/>
      <c r="P4083" s="149"/>
    </row>
    <row r="4084" spans="7:16" x14ac:dyDescent="0.2">
      <c r="G4084" s="149"/>
      <c r="I4084" s="149"/>
      <c r="K4084" s="149"/>
      <c r="M4084" s="149"/>
      <c r="N4084" s="150"/>
      <c r="P4084" s="149"/>
    </row>
    <row r="4085" spans="7:16" x14ac:dyDescent="0.2">
      <c r="G4085" s="149"/>
      <c r="I4085" s="149"/>
      <c r="K4085" s="149"/>
      <c r="M4085" s="149"/>
      <c r="N4085" s="150"/>
      <c r="P4085" s="149"/>
    </row>
    <row r="4086" spans="7:16" x14ac:dyDescent="0.2">
      <c r="G4086" s="149"/>
      <c r="I4086" s="149"/>
      <c r="K4086" s="149"/>
      <c r="M4086" s="149"/>
      <c r="N4086" s="150"/>
      <c r="P4086" s="149"/>
    </row>
    <row r="4087" spans="7:16" x14ac:dyDescent="0.2">
      <c r="G4087" s="149"/>
      <c r="I4087" s="149"/>
      <c r="K4087" s="149"/>
      <c r="M4087" s="149"/>
      <c r="N4087" s="150"/>
      <c r="P4087" s="149"/>
    </row>
    <row r="4088" spans="7:16" x14ac:dyDescent="0.2">
      <c r="G4088" s="149"/>
      <c r="I4088" s="149"/>
      <c r="K4088" s="149"/>
      <c r="M4088" s="149"/>
      <c r="N4088" s="150"/>
      <c r="P4088" s="149"/>
    </row>
    <row r="4089" spans="7:16" x14ac:dyDescent="0.2">
      <c r="G4089" s="149"/>
      <c r="I4089" s="149"/>
      <c r="K4089" s="149"/>
      <c r="M4089" s="149"/>
      <c r="N4089" s="150"/>
      <c r="P4089" s="149"/>
    </row>
    <row r="4090" spans="7:16" x14ac:dyDescent="0.2">
      <c r="G4090" s="149"/>
      <c r="I4090" s="149"/>
      <c r="K4090" s="149"/>
      <c r="M4090" s="149"/>
      <c r="N4090" s="150"/>
      <c r="P4090" s="149"/>
    </row>
    <row r="4091" spans="7:16" x14ac:dyDescent="0.2">
      <c r="G4091" s="149"/>
      <c r="I4091" s="149"/>
      <c r="K4091" s="149"/>
      <c r="M4091" s="149"/>
      <c r="N4091" s="150"/>
      <c r="P4091" s="149"/>
    </row>
    <row r="4092" spans="7:16" x14ac:dyDescent="0.2">
      <c r="G4092" s="149"/>
      <c r="I4092" s="149"/>
      <c r="K4092" s="149"/>
      <c r="M4092" s="149"/>
      <c r="N4092" s="150"/>
      <c r="P4092" s="149"/>
    </row>
    <row r="4093" spans="7:16" x14ac:dyDescent="0.2">
      <c r="G4093" s="149"/>
      <c r="I4093" s="149"/>
      <c r="K4093" s="149"/>
      <c r="M4093" s="149"/>
      <c r="N4093" s="150"/>
      <c r="P4093" s="149"/>
    </row>
    <row r="4094" spans="7:16" x14ac:dyDescent="0.2">
      <c r="G4094" s="149"/>
      <c r="I4094" s="149"/>
      <c r="K4094" s="149"/>
      <c r="M4094" s="149"/>
      <c r="N4094" s="150"/>
      <c r="P4094" s="149"/>
    </row>
    <row r="4095" spans="7:16" x14ac:dyDescent="0.2">
      <c r="G4095" s="149"/>
      <c r="I4095" s="149"/>
      <c r="K4095" s="149"/>
      <c r="M4095" s="149"/>
      <c r="N4095" s="150"/>
      <c r="P4095" s="149"/>
    </row>
    <row r="4096" spans="7:16" x14ac:dyDescent="0.2">
      <c r="G4096" s="149"/>
      <c r="I4096" s="149"/>
      <c r="K4096" s="149"/>
      <c r="M4096" s="149"/>
      <c r="N4096" s="150"/>
      <c r="P4096" s="149"/>
    </row>
    <row r="4097" spans="7:16" x14ac:dyDescent="0.2">
      <c r="G4097" s="149"/>
      <c r="I4097" s="149"/>
      <c r="K4097" s="149"/>
      <c r="M4097" s="149"/>
      <c r="N4097" s="150"/>
      <c r="P4097" s="149"/>
    </row>
    <row r="4098" spans="7:16" x14ac:dyDescent="0.2">
      <c r="G4098" s="149"/>
      <c r="I4098" s="149"/>
      <c r="K4098" s="149"/>
      <c r="M4098" s="149"/>
      <c r="N4098" s="150"/>
      <c r="P4098" s="149"/>
    </row>
    <row r="4099" spans="7:16" x14ac:dyDescent="0.2">
      <c r="G4099" s="149"/>
      <c r="I4099" s="149"/>
      <c r="K4099" s="149"/>
      <c r="M4099" s="149"/>
      <c r="N4099" s="150"/>
      <c r="P4099" s="149"/>
    </row>
    <row r="4100" spans="7:16" x14ac:dyDescent="0.2">
      <c r="G4100" s="149"/>
      <c r="I4100" s="149"/>
      <c r="K4100" s="149"/>
      <c r="M4100" s="149"/>
      <c r="N4100" s="150"/>
      <c r="P4100" s="149"/>
    </row>
    <row r="4101" spans="7:16" x14ac:dyDescent="0.2">
      <c r="G4101" s="149"/>
      <c r="I4101" s="149"/>
      <c r="K4101" s="149"/>
      <c r="M4101" s="149"/>
      <c r="N4101" s="150"/>
      <c r="P4101" s="149"/>
    </row>
    <row r="4102" spans="7:16" x14ac:dyDescent="0.2">
      <c r="G4102" s="149"/>
      <c r="I4102" s="149"/>
      <c r="K4102" s="149"/>
      <c r="M4102" s="149"/>
      <c r="N4102" s="150"/>
      <c r="P4102" s="149"/>
    </row>
    <row r="4103" spans="7:16" x14ac:dyDescent="0.2">
      <c r="G4103" s="149"/>
      <c r="I4103" s="149"/>
      <c r="K4103" s="149"/>
      <c r="M4103" s="149"/>
      <c r="N4103" s="150"/>
      <c r="P4103" s="149"/>
    </row>
    <row r="4104" spans="7:16" x14ac:dyDescent="0.2">
      <c r="G4104" s="149"/>
      <c r="I4104" s="149"/>
      <c r="K4104" s="149"/>
      <c r="M4104" s="149"/>
      <c r="N4104" s="150"/>
      <c r="P4104" s="149"/>
    </row>
    <row r="4105" spans="7:16" x14ac:dyDescent="0.2">
      <c r="G4105" s="149"/>
      <c r="I4105" s="149"/>
      <c r="K4105" s="149"/>
      <c r="M4105" s="149"/>
      <c r="N4105" s="150"/>
      <c r="P4105" s="149"/>
    </row>
    <row r="4106" spans="7:16" x14ac:dyDescent="0.2">
      <c r="G4106" s="149"/>
      <c r="I4106" s="149"/>
      <c r="K4106" s="149"/>
      <c r="M4106" s="149"/>
      <c r="N4106" s="150"/>
      <c r="P4106" s="149"/>
    </row>
    <row r="4107" spans="7:16" x14ac:dyDescent="0.2">
      <c r="G4107" s="149"/>
      <c r="I4107" s="149"/>
      <c r="K4107" s="149"/>
      <c r="M4107" s="149"/>
      <c r="N4107" s="150"/>
      <c r="P4107" s="149"/>
    </row>
    <row r="4108" spans="7:16" x14ac:dyDescent="0.2">
      <c r="G4108" s="149"/>
      <c r="I4108" s="149"/>
      <c r="K4108" s="149"/>
      <c r="M4108" s="149"/>
      <c r="N4108" s="150"/>
      <c r="P4108" s="149"/>
    </row>
    <row r="4109" spans="7:16" x14ac:dyDescent="0.2">
      <c r="G4109" s="149"/>
      <c r="I4109" s="149"/>
      <c r="K4109" s="149"/>
      <c r="M4109" s="149"/>
      <c r="N4109" s="150"/>
      <c r="P4109" s="149"/>
    </row>
    <row r="4110" spans="7:16" x14ac:dyDescent="0.2">
      <c r="G4110" s="149"/>
      <c r="I4110" s="149"/>
      <c r="K4110" s="149"/>
      <c r="M4110" s="149"/>
      <c r="N4110" s="150"/>
      <c r="P4110" s="149"/>
    </row>
    <row r="4111" spans="7:16" x14ac:dyDescent="0.2">
      <c r="G4111" s="149"/>
      <c r="I4111" s="149"/>
      <c r="K4111" s="149"/>
      <c r="M4111" s="149"/>
      <c r="N4111" s="150"/>
      <c r="P4111" s="149"/>
    </row>
    <row r="4112" spans="7:16" x14ac:dyDescent="0.2">
      <c r="G4112" s="149"/>
      <c r="I4112" s="149"/>
      <c r="K4112" s="149"/>
      <c r="M4112" s="149"/>
      <c r="N4112" s="150"/>
      <c r="P4112" s="149"/>
    </row>
    <row r="4113" spans="7:16" x14ac:dyDescent="0.2">
      <c r="G4113" s="149"/>
      <c r="I4113" s="149"/>
      <c r="K4113" s="149"/>
      <c r="M4113" s="149"/>
      <c r="N4113" s="150"/>
      <c r="P4113" s="149"/>
    </row>
    <row r="4114" spans="7:16" x14ac:dyDescent="0.2">
      <c r="G4114" s="149"/>
      <c r="I4114" s="149"/>
      <c r="K4114" s="149"/>
      <c r="M4114" s="149"/>
      <c r="N4114" s="150"/>
      <c r="P4114" s="149"/>
    </row>
    <row r="4115" spans="7:16" x14ac:dyDescent="0.2">
      <c r="G4115" s="149"/>
      <c r="I4115" s="149"/>
      <c r="K4115" s="149"/>
      <c r="M4115" s="149"/>
      <c r="N4115" s="150"/>
      <c r="P4115" s="149"/>
    </row>
    <row r="4116" spans="7:16" x14ac:dyDescent="0.2">
      <c r="G4116" s="149"/>
      <c r="I4116" s="149"/>
      <c r="K4116" s="149"/>
      <c r="M4116" s="149"/>
      <c r="N4116" s="150"/>
      <c r="P4116" s="149"/>
    </row>
    <row r="4117" spans="7:16" x14ac:dyDescent="0.2">
      <c r="G4117" s="149"/>
      <c r="I4117" s="149"/>
      <c r="K4117" s="149"/>
      <c r="M4117" s="149"/>
      <c r="N4117" s="150"/>
      <c r="P4117" s="149"/>
    </row>
    <row r="4118" spans="7:16" x14ac:dyDescent="0.2">
      <c r="G4118" s="149"/>
      <c r="I4118" s="149"/>
      <c r="K4118" s="149"/>
      <c r="M4118" s="149"/>
      <c r="N4118" s="150"/>
      <c r="P4118" s="149"/>
    </row>
    <row r="4119" spans="7:16" x14ac:dyDescent="0.2">
      <c r="G4119" s="149"/>
      <c r="I4119" s="149"/>
      <c r="K4119" s="149"/>
      <c r="M4119" s="149"/>
      <c r="N4119" s="150"/>
      <c r="P4119" s="149"/>
    </row>
    <row r="4120" spans="7:16" x14ac:dyDescent="0.2">
      <c r="G4120" s="149"/>
      <c r="I4120" s="149"/>
      <c r="K4120" s="149"/>
      <c r="M4120" s="149"/>
      <c r="N4120" s="150"/>
      <c r="P4120" s="149"/>
    </row>
    <row r="4121" spans="7:16" x14ac:dyDescent="0.2">
      <c r="G4121" s="149"/>
      <c r="I4121" s="149"/>
      <c r="K4121" s="149"/>
      <c r="M4121" s="149"/>
      <c r="N4121" s="150"/>
      <c r="P4121" s="149"/>
    </row>
    <row r="4122" spans="7:16" x14ac:dyDescent="0.2">
      <c r="G4122" s="149"/>
      <c r="I4122" s="149"/>
      <c r="K4122" s="149"/>
      <c r="M4122" s="149"/>
      <c r="N4122" s="150"/>
      <c r="P4122" s="149"/>
    </row>
    <row r="4123" spans="7:16" x14ac:dyDescent="0.2">
      <c r="G4123" s="149"/>
      <c r="I4123" s="149"/>
      <c r="K4123" s="149"/>
      <c r="M4123" s="149"/>
      <c r="N4123" s="150"/>
      <c r="P4123" s="149"/>
    </row>
    <row r="4124" spans="7:16" x14ac:dyDescent="0.2">
      <c r="G4124" s="149"/>
      <c r="I4124" s="149"/>
      <c r="K4124" s="149"/>
      <c r="M4124" s="149"/>
      <c r="N4124" s="150"/>
      <c r="P4124" s="149"/>
    </row>
    <row r="4125" spans="7:16" x14ac:dyDescent="0.2">
      <c r="G4125" s="149"/>
      <c r="I4125" s="149"/>
      <c r="K4125" s="149"/>
      <c r="M4125" s="149"/>
      <c r="N4125" s="150"/>
      <c r="P4125" s="149"/>
    </row>
    <row r="4126" spans="7:16" x14ac:dyDescent="0.2">
      <c r="G4126" s="149"/>
      <c r="I4126" s="149"/>
      <c r="K4126" s="149"/>
      <c r="M4126" s="149"/>
      <c r="N4126" s="150"/>
      <c r="P4126" s="149"/>
    </row>
    <row r="4127" spans="7:16" x14ac:dyDescent="0.2">
      <c r="G4127" s="149"/>
      <c r="I4127" s="149"/>
      <c r="K4127" s="149"/>
      <c r="M4127" s="149"/>
      <c r="N4127" s="150"/>
      <c r="P4127" s="149"/>
    </row>
    <row r="4128" spans="7:16" x14ac:dyDescent="0.2">
      <c r="G4128" s="149"/>
      <c r="I4128" s="149"/>
      <c r="K4128" s="149"/>
      <c r="M4128" s="149"/>
      <c r="N4128" s="150"/>
      <c r="P4128" s="149"/>
    </row>
    <row r="4129" spans="7:16" x14ac:dyDescent="0.2">
      <c r="G4129" s="149"/>
      <c r="I4129" s="149"/>
      <c r="K4129" s="149"/>
      <c r="M4129" s="149"/>
      <c r="N4129" s="150"/>
      <c r="P4129" s="149"/>
    </row>
    <row r="4130" spans="7:16" x14ac:dyDescent="0.2">
      <c r="G4130" s="149"/>
      <c r="I4130" s="149"/>
      <c r="K4130" s="149"/>
      <c r="M4130" s="149"/>
      <c r="N4130" s="150"/>
      <c r="P4130" s="149"/>
    </row>
    <row r="4131" spans="7:16" x14ac:dyDescent="0.2">
      <c r="G4131" s="149"/>
      <c r="I4131" s="149"/>
      <c r="K4131" s="149"/>
      <c r="M4131" s="149"/>
      <c r="N4131" s="150"/>
      <c r="P4131" s="149"/>
    </row>
    <row r="4132" spans="7:16" x14ac:dyDescent="0.2">
      <c r="G4132" s="149"/>
      <c r="I4132" s="149"/>
      <c r="K4132" s="149"/>
      <c r="M4132" s="149"/>
      <c r="N4132" s="150"/>
      <c r="P4132" s="149"/>
    </row>
    <row r="4133" spans="7:16" x14ac:dyDescent="0.2">
      <c r="G4133" s="149"/>
      <c r="I4133" s="149"/>
      <c r="K4133" s="149"/>
      <c r="M4133" s="149"/>
      <c r="N4133" s="150"/>
      <c r="P4133" s="149"/>
    </row>
    <row r="4134" spans="7:16" x14ac:dyDescent="0.2">
      <c r="G4134" s="149"/>
      <c r="I4134" s="149"/>
      <c r="K4134" s="149"/>
      <c r="M4134" s="149"/>
      <c r="N4134" s="150"/>
      <c r="P4134" s="149"/>
    </row>
    <row r="4135" spans="7:16" x14ac:dyDescent="0.2">
      <c r="G4135" s="149"/>
      <c r="I4135" s="149"/>
      <c r="K4135" s="149"/>
      <c r="M4135" s="149"/>
      <c r="N4135" s="150"/>
      <c r="P4135" s="149"/>
    </row>
    <row r="4136" spans="7:16" x14ac:dyDescent="0.2">
      <c r="G4136" s="149"/>
      <c r="I4136" s="149"/>
      <c r="K4136" s="149"/>
      <c r="M4136" s="149"/>
      <c r="N4136" s="150"/>
      <c r="P4136" s="149"/>
    </row>
    <row r="4137" spans="7:16" x14ac:dyDescent="0.2">
      <c r="G4137" s="149"/>
      <c r="I4137" s="149"/>
      <c r="K4137" s="149"/>
      <c r="M4137" s="149"/>
      <c r="N4137" s="150"/>
      <c r="P4137" s="149"/>
    </row>
    <row r="4138" spans="7:16" x14ac:dyDescent="0.2">
      <c r="G4138" s="149"/>
      <c r="I4138" s="149"/>
      <c r="K4138" s="149"/>
      <c r="M4138" s="149"/>
      <c r="N4138" s="150"/>
      <c r="P4138" s="149"/>
    </row>
    <row r="4139" spans="7:16" x14ac:dyDescent="0.2">
      <c r="G4139" s="149"/>
      <c r="I4139" s="149"/>
      <c r="K4139" s="149"/>
      <c r="M4139" s="149"/>
      <c r="N4139" s="150"/>
      <c r="P4139" s="149"/>
    </row>
    <row r="4140" spans="7:16" x14ac:dyDescent="0.2">
      <c r="G4140" s="149"/>
      <c r="I4140" s="149"/>
      <c r="K4140" s="149"/>
      <c r="M4140" s="149"/>
      <c r="N4140" s="150"/>
      <c r="P4140" s="149"/>
    </row>
    <row r="4141" spans="7:16" x14ac:dyDescent="0.2">
      <c r="G4141" s="149"/>
      <c r="I4141" s="149"/>
      <c r="K4141" s="149"/>
      <c r="M4141" s="149"/>
      <c r="N4141" s="150"/>
      <c r="P4141" s="149"/>
    </row>
    <row r="4142" spans="7:16" x14ac:dyDescent="0.2">
      <c r="G4142" s="149"/>
      <c r="I4142" s="149"/>
      <c r="K4142" s="149"/>
      <c r="M4142" s="149"/>
      <c r="N4142" s="150"/>
      <c r="P4142" s="149"/>
    </row>
    <row r="4143" spans="7:16" x14ac:dyDescent="0.2">
      <c r="G4143" s="149"/>
      <c r="I4143" s="149"/>
      <c r="K4143" s="149"/>
      <c r="M4143" s="149"/>
      <c r="N4143" s="150"/>
      <c r="P4143" s="149"/>
    </row>
    <row r="4144" spans="7:16" x14ac:dyDescent="0.2">
      <c r="G4144" s="149"/>
      <c r="I4144" s="149"/>
      <c r="K4144" s="149"/>
      <c r="M4144" s="149"/>
      <c r="N4144" s="150"/>
      <c r="P4144" s="149"/>
    </row>
    <row r="4145" spans="7:16" x14ac:dyDescent="0.2">
      <c r="G4145" s="149"/>
      <c r="I4145" s="149"/>
      <c r="K4145" s="149"/>
      <c r="M4145" s="149"/>
      <c r="N4145" s="150"/>
      <c r="P4145" s="149"/>
    </row>
    <row r="4146" spans="7:16" x14ac:dyDescent="0.2">
      <c r="G4146" s="149"/>
      <c r="I4146" s="149"/>
      <c r="K4146" s="149"/>
      <c r="M4146" s="149"/>
      <c r="N4146" s="150"/>
      <c r="P4146" s="149"/>
    </row>
    <row r="4147" spans="7:16" x14ac:dyDescent="0.2">
      <c r="G4147" s="149"/>
      <c r="I4147" s="149"/>
      <c r="K4147" s="149"/>
      <c r="M4147" s="149"/>
      <c r="N4147" s="150"/>
      <c r="P4147" s="149"/>
    </row>
    <row r="4148" spans="7:16" x14ac:dyDescent="0.2">
      <c r="G4148" s="149"/>
      <c r="I4148" s="149"/>
      <c r="K4148" s="149"/>
      <c r="M4148" s="149"/>
      <c r="N4148" s="150"/>
      <c r="P4148" s="149"/>
    </row>
    <row r="4149" spans="7:16" x14ac:dyDescent="0.2">
      <c r="G4149" s="149"/>
      <c r="I4149" s="149"/>
      <c r="K4149" s="149"/>
      <c r="M4149" s="149"/>
      <c r="N4149" s="150"/>
      <c r="P4149" s="149"/>
    </row>
    <row r="4150" spans="7:16" x14ac:dyDescent="0.2">
      <c r="G4150" s="149"/>
      <c r="I4150" s="149"/>
      <c r="K4150" s="149"/>
      <c r="M4150" s="149"/>
      <c r="N4150" s="150"/>
      <c r="P4150" s="149"/>
    </row>
    <row r="4151" spans="7:16" x14ac:dyDescent="0.2">
      <c r="G4151" s="149"/>
      <c r="I4151" s="149"/>
      <c r="K4151" s="149"/>
      <c r="M4151" s="149"/>
      <c r="N4151" s="150"/>
      <c r="P4151" s="149"/>
    </row>
    <row r="4152" spans="7:16" x14ac:dyDescent="0.2">
      <c r="G4152" s="149"/>
      <c r="I4152" s="149"/>
      <c r="K4152" s="149"/>
      <c r="M4152" s="149"/>
      <c r="N4152" s="150"/>
      <c r="P4152" s="149"/>
    </row>
    <row r="4153" spans="7:16" x14ac:dyDescent="0.2">
      <c r="G4153" s="149"/>
      <c r="I4153" s="149"/>
      <c r="K4153" s="149"/>
      <c r="M4153" s="149"/>
      <c r="N4153" s="150"/>
      <c r="P4153" s="149"/>
    </row>
    <row r="4154" spans="7:16" x14ac:dyDescent="0.2">
      <c r="G4154" s="149"/>
      <c r="I4154" s="149"/>
      <c r="K4154" s="149"/>
      <c r="M4154" s="149"/>
      <c r="N4154" s="150"/>
      <c r="P4154" s="149"/>
    </row>
    <row r="4155" spans="7:16" x14ac:dyDescent="0.2">
      <c r="G4155" s="149"/>
      <c r="I4155" s="149"/>
      <c r="K4155" s="149"/>
      <c r="M4155" s="149"/>
      <c r="N4155" s="150"/>
      <c r="P4155" s="149"/>
    </row>
    <row r="4156" spans="7:16" x14ac:dyDescent="0.2">
      <c r="G4156" s="149"/>
      <c r="I4156" s="149"/>
      <c r="K4156" s="149"/>
      <c r="M4156" s="149"/>
      <c r="N4156" s="150"/>
      <c r="P4156" s="149"/>
    </row>
    <row r="4157" spans="7:16" x14ac:dyDescent="0.2">
      <c r="G4157" s="149"/>
      <c r="I4157" s="149"/>
      <c r="K4157" s="149"/>
      <c r="M4157" s="149"/>
      <c r="N4157" s="150"/>
      <c r="P4157" s="149"/>
    </row>
    <row r="4158" spans="7:16" x14ac:dyDescent="0.2">
      <c r="G4158" s="149"/>
      <c r="I4158" s="149"/>
      <c r="K4158" s="149"/>
      <c r="M4158" s="149"/>
      <c r="N4158" s="150"/>
      <c r="P4158" s="149"/>
    </row>
    <row r="4159" spans="7:16" x14ac:dyDescent="0.2">
      <c r="G4159" s="149"/>
      <c r="I4159" s="149"/>
      <c r="K4159" s="149"/>
      <c r="M4159" s="149"/>
      <c r="N4159" s="150"/>
      <c r="P4159" s="149"/>
    </row>
    <row r="4160" spans="7:16" x14ac:dyDescent="0.2">
      <c r="G4160" s="149"/>
      <c r="I4160" s="149"/>
      <c r="K4160" s="149"/>
      <c r="M4160" s="149"/>
      <c r="N4160" s="150"/>
      <c r="P4160" s="149"/>
    </row>
    <row r="4161" spans="7:16" x14ac:dyDescent="0.2">
      <c r="G4161" s="149"/>
      <c r="I4161" s="149"/>
      <c r="K4161" s="149"/>
      <c r="M4161" s="149"/>
      <c r="N4161" s="150"/>
      <c r="P4161" s="149"/>
    </row>
    <row r="4162" spans="7:16" x14ac:dyDescent="0.2">
      <c r="G4162" s="149"/>
      <c r="I4162" s="149"/>
      <c r="K4162" s="149"/>
      <c r="M4162" s="149"/>
      <c r="N4162" s="150"/>
      <c r="P4162" s="149"/>
    </row>
    <row r="4163" spans="7:16" x14ac:dyDescent="0.2">
      <c r="G4163" s="149"/>
      <c r="I4163" s="149"/>
      <c r="K4163" s="149"/>
      <c r="M4163" s="149"/>
      <c r="N4163" s="150"/>
      <c r="P4163" s="149"/>
    </row>
    <row r="4164" spans="7:16" x14ac:dyDescent="0.2">
      <c r="G4164" s="149"/>
      <c r="I4164" s="149"/>
      <c r="K4164" s="149"/>
      <c r="M4164" s="149"/>
      <c r="N4164" s="150"/>
      <c r="P4164" s="149"/>
    </row>
    <row r="4165" spans="7:16" x14ac:dyDescent="0.2">
      <c r="G4165" s="149"/>
      <c r="I4165" s="149"/>
      <c r="K4165" s="149"/>
      <c r="M4165" s="149"/>
      <c r="N4165" s="150"/>
      <c r="P4165" s="149"/>
    </row>
    <row r="4166" spans="7:16" x14ac:dyDescent="0.2">
      <c r="G4166" s="149"/>
      <c r="I4166" s="149"/>
      <c r="K4166" s="149"/>
      <c r="M4166" s="149"/>
      <c r="N4166" s="150"/>
      <c r="P4166" s="149"/>
    </row>
    <row r="4167" spans="7:16" x14ac:dyDescent="0.2">
      <c r="G4167" s="149"/>
      <c r="I4167" s="149"/>
      <c r="K4167" s="149"/>
      <c r="M4167" s="149"/>
      <c r="N4167" s="150"/>
      <c r="P4167" s="149"/>
    </row>
    <row r="4168" spans="7:16" x14ac:dyDescent="0.2">
      <c r="G4168" s="149"/>
      <c r="I4168" s="149"/>
      <c r="K4168" s="149"/>
      <c r="M4168" s="149"/>
      <c r="N4168" s="150"/>
      <c r="P4168" s="149"/>
    </row>
    <row r="4169" spans="7:16" x14ac:dyDescent="0.2">
      <c r="G4169" s="149"/>
      <c r="I4169" s="149"/>
      <c r="K4169" s="149"/>
      <c r="M4169" s="149"/>
      <c r="N4169" s="150"/>
      <c r="P4169" s="149"/>
    </row>
    <row r="4170" spans="7:16" x14ac:dyDescent="0.2">
      <c r="G4170" s="149"/>
      <c r="I4170" s="149"/>
      <c r="K4170" s="149"/>
      <c r="M4170" s="149"/>
      <c r="N4170" s="150"/>
      <c r="P4170" s="149"/>
    </row>
    <row r="4171" spans="7:16" x14ac:dyDescent="0.2">
      <c r="G4171" s="149"/>
      <c r="I4171" s="149"/>
      <c r="K4171" s="149"/>
      <c r="M4171" s="149"/>
      <c r="N4171" s="150"/>
      <c r="P4171" s="149"/>
    </row>
    <row r="4172" spans="7:16" x14ac:dyDescent="0.2">
      <c r="G4172" s="149"/>
      <c r="I4172" s="149"/>
      <c r="K4172" s="149"/>
      <c r="M4172" s="149"/>
      <c r="N4172" s="150"/>
      <c r="P4172" s="149"/>
    </row>
    <row r="4173" spans="7:16" x14ac:dyDescent="0.2">
      <c r="G4173" s="149"/>
      <c r="I4173" s="149"/>
      <c r="K4173" s="149"/>
      <c r="M4173" s="149"/>
      <c r="N4173" s="150"/>
      <c r="P4173" s="149"/>
    </row>
    <row r="4174" spans="7:16" x14ac:dyDescent="0.2">
      <c r="G4174" s="149"/>
      <c r="I4174" s="149"/>
      <c r="K4174" s="149"/>
      <c r="M4174" s="149"/>
      <c r="N4174" s="150"/>
      <c r="P4174" s="149"/>
    </row>
    <row r="4175" spans="7:16" x14ac:dyDescent="0.2">
      <c r="G4175" s="149"/>
      <c r="I4175" s="149"/>
      <c r="K4175" s="149"/>
      <c r="M4175" s="149"/>
      <c r="N4175" s="150"/>
      <c r="P4175" s="149"/>
    </row>
    <row r="4176" spans="7:16" x14ac:dyDescent="0.2">
      <c r="G4176" s="149"/>
      <c r="I4176" s="149"/>
      <c r="K4176" s="149"/>
      <c r="M4176" s="149"/>
      <c r="N4176" s="150"/>
      <c r="P4176" s="149"/>
    </row>
    <row r="4177" spans="7:16" x14ac:dyDescent="0.2">
      <c r="G4177" s="149"/>
      <c r="I4177" s="149"/>
      <c r="K4177" s="149"/>
      <c r="M4177" s="149"/>
      <c r="N4177" s="150"/>
      <c r="P4177" s="149"/>
    </row>
    <row r="4178" spans="7:16" x14ac:dyDescent="0.2">
      <c r="G4178" s="149"/>
      <c r="I4178" s="149"/>
      <c r="K4178" s="149"/>
      <c r="M4178" s="149"/>
      <c r="N4178" s="150"/>
      <c r="P4178" s="149"/>
    </row>
    <row r="4179" spans="7:16" x14ac:dyDescent="0.2">
      <c r="G4179" s="149"/>
      <c r="I4179" s="149"/>
      <c r="K4179" s="149"/>
      <c r="M4179" s="149"/>
      <c r="N4179" s="150"/>
      <c r="P4179" s="149"/>
    </row>
    <row r="4180" spans="7:16" x14ac:dyDescent="0.2">
      <c r="G4180" s="149"/>
      <c r="I4180" s="149"/>
      <c r="K4180" s="149"/>
      <c r="M4180" s="149"/>
      <c r="N4180" s="150"/>
      <c r="P4180" s="149"/>
    </row>
    <row r="4181" spans="7:16" x14ac:dyDescent="0.2">
      <c r="G4181" s="149"/>
      <c r="I4181" s="149"/>
      <c r="K4181" s="149"/>
      <c r="M4181" s="149"/>
      <c r="N4181" s="150"/>
      <c r="P4181" s="149"/>
    </row>
    <row r="4182" spans="7:16" x14ac:dyDescent="0.2">
      <c r="G4182" s="149"/>
      <c r="I4182" s="149"/>
      <c r="K4182" s="149"/>
      <c r="M4182" s="149"/>
      <c r="N4182" s="150"/>
      <c r="P4182" s="149"/>
    </row>
    <row r="4183" spans="7:16" x14ac:dyDescent="0.2">
      <c r="G4183" s="149"/>
      <c r="I4183" s="149"/>
      <c r="K4183" s="149"/>
      <c r="M4183" s="149"/>
      <c r="N4183" s="150"/>
      <c r="P4183" s="149"/>
    </row>
    <row r="4184" spans="7:16" x14ac:dyDescent="0.2">
      <c r="G4184" s="149"/>
      <c r="I4184" s="149"/>
      <c r="K4184" s="149"/>
      <c r="M4184" s="149"/>
      <c r="N4184" s="150"/>
      <c r="P4184" s="149"/>
    </row>
    <row r="4185" spans="7:16" x14ac:dyDescent="0.2">
      <c r="G4185" s="149"/>
      <c r="I4185" s="149"/>
      <c r="K4185" s="149"/>
      <c r="M4185" s="149"/>
      <c r="N4185" s="150"/>
      <c r="P4185" s="149"/>
    </row>
    <row r="4186" spans="7:16" x14ac:dyDescent="0.2">
      <c r="G4186" s="149"/>
      <c r="I4186" s="149"/>
      <c r="K4186" s="149"/>
      <c r="M4186" s="149"/>
      <c r="N4186" s="150"/>
      <c r="P4186" s="149"/>
    </row>
    <row r="4187" spans="7:16" x14ac:dyDescent="0.2">
      <c r="G4187" s="149"/>
      <c r="I4187" s="149"/>
      <c r="K4187" s="149"/>
      <c r="M4187" s="149"/>
      <c r="N4187" s="150"/>
      <c r="P4187" s="149"/>
    </row>
    <row r="4188" spans="7:16" x14ac:dyDescent="0.2">
      <c r="G4188" s="149"/>
      <c r="I4188" s="149"/>
      <c r="K4188" s="149"/>
      <c r="M4188" s="149"/>
      <c r="N4188" s="150"/>
      <c r="P4188" s="149"/>
    </row>
    <row r="4189" spans="7:16" x14ac:dyDescent="0.2">
      <c r="G4189" s="149"/>
      <c r="I4189" s="149"/>
      <c r="K4189" s="149"/>
      <c r="M4189" s="149"/>
      <c r="N4189" s="150"/>
      <c r="P4189" s="149"/>
    </row>
    <row r="4190" spans="7:16" x14ac:dyDescent="0.2">
      <c r="G4190" s="149"/>
      <c r="I4190" s="149"/>
      <c r="K4190" s="149"/>
      <c r="M4190" s="149"/>
      <c r="N4190" s="150"/>
      <c r="P4190" s="149"/>
    </row>
    <row r="4191" spans="7:16" x14ac:dyDescent="0.2">
      <c r="G4191" s="149"/>
      <c r="I4191" s="149"/>
      <c r="K4191" s="149"/>
      <c r="M4191" s="149"/>
      <c r="N4191" s="150"/>
      <c r="P4191" s="149"/>
    </row>
    <row r="4192" spans="7:16" x14ac:dyDescent="0.2">
      <c r="G4192" s="149"/>
      <c r="I4192" s="149"/>
      <c r="K4192" s="149"/>
      <c r="M4192" s="149"/>
      <c r="N4192" s="150"/>
      <c r="P4192" s="149"/>
    </row>
    <row r="4193" spans="7:16" x14ac:dyDescent="0.2">
      <c r="G4193" s="149"/>
      <c r="I4193" s="149"/>
      <c r="K4193" s="149"/>
      <c r="M4193" s="149"/>
      <c r="N4193" s="150"/>
      <c r="P4193" s="149"/>
    </row>
    <row r="4194" spans="7:16" x14ac:dyDescent="0.2">
      <c r="G4194" s="149"/>
      <c r="I4194" s="149"/>
      <c r="K4194" s="149"/>
      <c r="M4194" s="149"/>
      <c r="N4194" s="150"/>
      <c r="P4194" s="149"/>
    </row>
    <row r="4195" spans="7:16" x14ac:dyDescent="0.2">
      <c r="G4195" s="149"/>
      <c r="I4195" s="149"/>
      <c r="K4195" s="149"/>
      <c r="M4195" s="149"/>
      <c r="N4195" s="150"/>
      <c r="P4195" s="149"/>
    </row>
    <row r="4196" spans="7:16" x14ac:dyDescent="0.2">
      <c r="G4196" s="149"/>
      <c r="I4196" s="149"/>
      <c r="K4196" s="149"/>
      <c r="M4196" s="149"/>
      <c r="N4196" s="150"/>
      <c r="P4196" s="149"/>
    </row>
    <row r="4197" spans="7:16" x14ac:dyDescent="0.2">
      <c r="G4197" s="149"/>
      <c r="I4197" s="149"/>
      <c r="K4197" s="149"/>
      <c r="M4197" s="149"/>
      <c r="N4197" s="150"/>
      <c r="P4197" s="149"/>
    </row>
    <row r="4198" spans="7:16" x14ac:dyDescent="0.2">
      <c r="G4198" s="149"/>
      <c r="I4198" s="149"/>
      <c r="K4198" s="149"/>
      <c r="M4198" s="149"/>
      <c r="N4198" s="150"/>
      <c r="P4198" s="149"/>
    </row>
    <row r="4199" spans="7:16" x14ac:dyDescent="0.2">
      <c r="G4199" s="149"/>
      <c r="I4199" s="149"/>
      <c r="K4199" s="149"/>
      <c r="M4199" s="149"/>
      <c r="N4199" s="150"/>
      <c r="P4199" s="149"/>
    </row>
    <row r="4200" spans="7:16" x14ac:dyDescent="0.2">
      <c r="G4200" s="149"/>
      <c r="I4200" s="149"/>
      <c r="K4200" s="149"/>
      <c r="M4200" s="149"/>
      <c r="N4200" s="150"/>
      <c r="P4200" s="149"/>
    </row>
    <row r="4201" spans="7:16" x14ac:dyDescent="0.2">
      <c r="G4201" s="149"/>
      <c r="I4201" s="149"/>
      <c r="K4201" s="149"/>
      <c r="M4201" s="149"/>
      <c r="N4201" s="150"/>
      <c r="P4201" s="149"/>
    </row>
    <row r="4202" spans="7:16" x14ac:dyDescent="0.2">
      <c r="G4202" s="149"/>
      <c r="I4202" s="149"/>
      <c r="K4202" s="149"/>
      <c r="M4202" s="149"/>
      <c r="N4202" s="150"/>
      <c r="P4202" s="149"/>
    </row>
    <row r="4203" spans="7:16" x14ac:dyDescent="0.2">
      <c r="G4203" s="149"/>
      <c r="I4203" s="149"/>
      <c r="K4203" s="149"/>
      <c r="M4203" s="149"/>
      <c r="N4203" s="150"/>
      <c r="P4203" s="149"/>
    </row>
    <row r="4204" spans="7:16" x14ac:dyDescent="0.2">
      <c r="G4204" s="149"/>
      <c r="I4204" s="149"/>
      <c r="K4204" s="149"/>
      <c r="M4204" s="149"/>
      <c r="N4204" s="150"/>
      <c r="P4204" s="149"/>
    </row>
    <row r="4205" spans="7:16" x14ac:dyDescent="0.2">
      <c r="G4205" s="149"/>
      <c r="I4205" s="149"/>
      <c r="K4205" s="149"/>
      <c r="M4205" s="149"/>
      <c r="N4205" s="150"/>
      <c r="P4205" s="149"/>
    </row>
    <row r="4206" spans="7:16" x14ac:dyDescent="0.2">
      <c r="G4206" s="149"/>
      <c r="I4206" s="149"/>
      <c r="K4206" s="149"/>
      <c r="M4206" s="149"/>
      <c r="N4206" s="150"/>
      <c r="P4206" s="149"/>
    </row>
    <row r="4207" spans="7:16" x14ac:dyDescent="0.2">
      <c r="G4207" s="149"/>
      <c r="I4207" s="149"/>
      <c r="K4207" s="149"/>
      <c r="M4207" s="149"/>
      <c r="N4207" s="150"/>
      <c r="P4207" s="149"/>
    </row>
    <row r="4208" spans="7:16" x14ac:dyDescent="0.2">
      <c r="G4208" s="149"/>
      <c r="I4208" s="149"/>
      <c r="K4208" s="149"/>
      <c r="M4208" s="149"/>
      <c r="N4208" s="150"/>
      <c r="P4208" s="149"/>
    </row>
    <row r="4209" spans="7:16" x14ac:dyDescent="0.2">
      <c r="G4209" s="149"/>
      <c r="I4209" s="149"/>
      <c r="K4209" s="149"/>
      <c r="M4209" s="149"/>
      <c r="N4209" s="150"/>
      <c r="P4209" s="149"/>
    </row>
    <row r="4210" spans="7:16" x14ac:dyDescent="0.2">
      <c r="G4210" s="149"/>
      <c r="I4210" s="149"/>
      <c r="K4210" s="149"/>
      <c r="M4210" s="149"/>
      <c r="N4210" s="150"/>
      <c r="P4210" s="149"/>
    </row>
    <row r="4211" spans="7:16" x14ac:dyDescent="0.2">
      <c r="G4211" s="149"/>
      <c r="I4211" s="149"/>
      <c r="K4211" s="149"/>
      <c r="M4211" s="149"/>
      <c r="N4211" s="150"/>
      <c r="P4211" s="149"/>
    </row>
    <row r="4212" spans="7:16" x14ac:dyDescent="0.2">
      <c r="G4212" s="149"/>
      <c r="I4212" s="149"/>
      <c r="K4212" s="149"/>
      <c r="M4212" s="149"/>
      <c r="N4212" s="150"/>
      <c r="P4212" s="149"/>
    </row>
    <row r="4213" spans="7:16" x14ac:dyDescent="0.2">
      <c r="G4213" s="149"/>
      <c r="I4213" s="149"/>
      <c r="K4213" s="149"/>
      <c r="M4213" s="149"/>
      <c r="N4213" s="150"/>
      <c r="P4213" s="149"/>
    </row>
    <row r="4214" spans="7:16" x14ac:dyDescent="0.2">
      <c r="G4214" s="149"/>
      <c r="I4214" s="149"/>
      <c r="K4214" s="149"/>
      <c r="M4214" s="149"/>
      <c r="N4214" s="150"/>
      <c r="P4214" s="149"/>
    </row>
    <row r="4215" spans="7:16" x14ac:dyDescent="0.2">
      <c r="G4215" s="149"/>
      <c r="I4215" s="149"/>
      <c r="K4215" s="149"/>
      <c r="M4215" s="149"/>
      <c r="N4215" s="150"/>
      <c r="P4215" s="149"/>
    </row>
    <row r="4216" spans="7:16" x14ac:dyDescent="0.2">
      <c r="G4216" s="149"/>
      <c r="I4216" s="149"/>
      <c r="K4216" s="149"/>
      <c r="M4216" s="149"/>
      <c r="N4216" s="150"/>
      <c r="P4216" s="149"/>
    </row>
    <row r="4217" spans="7:16" x14ac:dyDescent="0.2">
      <c r="G4217" s="149"/>
      <c r="I4217" s="149"/>
      <c r="K4217" s="149"/>
      <c r="M4217" s="149"/>
      <c r="N4217" s="150"/>
      <c r="P4217" s="149"/>
    </row>
    <row r="4218" spans="7:16" x14ac:dyDescent="0.2">
      <c r="G4218" s="149"/>
      <c r="I4218" s="149"/>
      <c r="K4218" s="149"/>
      <c r="M4218" s="149"/>
      <c r="N4218" s="150"/>
      <c r="P4218" s="149"/>
    </row>
    <row r="4219" spans="7:16" x14ac:dyDescent="0.2">
      <c r="G4219" s="149"/>
      <c r="I4219" s="149"/>
      <c r="K4219" s="149"/>
      <c r="M4219" s="149"/>
      <c r="N4219" s="150"/>
      <c r="P4219" s="149"/>
    </row>
    <row r="4220" spans="7:16" x14ac:dyDescent="0.2">
      <c r="G4220" s="149"/>
      <c r="I4220" s="149"/>
      <c r="K4220" s="149"/>
      <c r="M4220" s="149"/>
      <c r="N4220" s="150"/>
      <c r="P4220" s="149"/>
    </row>
    <row r="4221" spans="7:16" x14ac:dyDescent="0.2">
      <c r="G4221" s="149"/>
      <c r="I4221" s="149"/>
      <c r="K4221" s="149"/>
      <c r="M4221" s="149"/>
      <c r="N4221" s="150"/>
      <c r="P4221" s="149"/>
    </row>
    <row r="4222" spans="7:16" x14ac:dyDescent="0.2">
      <c r="G4222" s="149"/>
      <c r="I4222" s="149"/>
      <c r="K4222" s="149"/>
      <c r="M4222" s="149"/>
      <c r="N4222" s="150"/>
      <c r="P4222" s="149"/>
    </row>
    <row r="4223" spans="7:16" x14ac:dyDescent="0.2">
      <c r="G4223" s="149"/>
      <c r="I4223" s="149"/>
      <c r="K4223" s="149"/>
      <c r="M4223" s="149"/>
      <c r="N4223" s="150"/>
      <c r="P4223" s="149"/>
    </row>
    <row r="4224" spans="7:16" x14ac:dyDescent="0.2">
      <c r="G4224" s="149"/>
      <c r="I4224" s="149"/>
      <c r="K4224" s="149"/>
      <c r="M4224" s="149"/>
      <c r="N4224" s="150"/>
      <c r="P4224" s="149"/>
    </row>
    <row r="4225" spans="7:16" x14ac:dyDescent="0.2">
      <c r="G4225" s="149"/>
      <c r="I4225" s="149"/>
      <c r="K4225" s="149"/>
      <c r="M4225" s="149"/>
      <c r="N4225" s="150"/>
      <c r="P4225" s="149"/>
    </row>
    <row r="4226" spans="7:16" x14ac:dyDescent="0.2">
      <c r="G4226" s="149"/>
      <c r="I4226" s="149"/>
      <c r="K4226" s="149"/>
      <c r="M4226" s="149"/>
      <c r="N4226" s="150"/>
      <c r="P4226" s="149"/>
    </row>
    <row r="4227" spans="7:16" x14ac:dyDescent="0.2">
      <c r="G4227" s="149"/>
      <c r="I4227" s="149"/>
      <c r="K4227" s="149"/>
      <c r="M4227" s="149"/>
      <c r="N4227" s="150"/>
      <c r="P4227" s="149"/>
    </row>
    <row r="4228" spans="7:16" x14ac:dyDescent="0.2">
      <c r="G4228" s="149"/>
      <c r="I4228" s="149"/>
      <c r="K4228" s="149"/>
      <c r="M4228" s="149"/>
      <c r="N4228" s="150"/>
      <c r="P4228" s="149"/>
    </row>
    <row r="4229" spans="7:16" x14ac:dyDescent="0.2">
      <c r="G4229" s="149"/>
      <c r="I4229" s="149"/>
      <c r="K4229" s="149"/>
      <c r="M4229" s="149"/>
      <c r="N4229" s="150"/>
      <c r="P4229" s="149"/>
    </row>
    <row r="4230" spans="7:16" x14ac:dyDescent="0.2">
      <c r="G4230" s="149"/>
      <c r="I4230" s="149"/>
      <c r="K4230" s="149"/>
      <c r="M4230" s="149"/>
      <c r="N4230" s="150"/>
      <c r="P4230" s="149"/>
    </row>
    <row r="4231" spans="7:16" x14ac:dyDescent="0.2">
      <c r="G4231" s="149"/>
      <c r="I4231" s="149"/>
      <c r="K4231" s="149"/>
      <c r="M4231" s="149"/>
      <c r="N4231" s="150"/>
      <c r="P4231" s="149"/>
    </row>
    <row r="4232" spans="7:16" x14ac:dyDescent="0.2">
      <c r="G4232" s="149"/>
      <c r="I4232" s="149"/>
      <c r="K4232" s="149"/>
      <c r="M4232" s="149"/>
      <c r="N4232" s="150"/>
      <c r="P4232" s="149"/>
    </row>
    <row r="4233" spans="7:16" x14ac:dyDescent="0.2">
      <c r="G4233" s="149"/>
      <c r="I4233" s="149"/>
      <c r="K4233" s="149"/>
      <c r="M4233" s="149"/>
      <c r="N4233" s="150"/>
      <c r="P4233" s="149"/>
    </row>
    <row r="4234" spans="7:16" x14ac:dyDescent="0.2">
      <c r="G4234" s="149"/>
      <c r="I4234" s="149"/>
      <c r="K4234" s="149"/>
      <c r="M4234" s="149"/>
      <c r="N4234" s="150"/>
      <c r="P4234" s="149"/>
    </row>
    <row r="4235" spans="7:16" x14ac:dyDescent="0.2">
      <c r="G4235" s="149"/>
      <c r="I4235" s="149"/>
      <c r="K4235" s="149"/>
      <c r="M4235" s="149"/>
      <c r="N4235" s="150"/>
      <c r="P4235" s="149"/>
    </row>
    <row r="4236" spans="7:16" x14ac:dyDescent="0.2">
      <c r="G4236" s="149"/>
      <c r="I4236" s="149"/>
      <c r="K4236" s="149"/>
      <c r="M4236" s="149"/>
      <c r="N4236" s="150"/>
      <c r="P4236" s="149"/>
    </row>
    <row r="4237" spans="7:16" x14ac:dyDescent="0.2">
      <c r="G4237" s="149"/>
      <c r="I4237" s="149"/>
      <c r="K4237" s="149"/>
      <c r="M4237" s="149"/>
      <c r="N4237" s="150"/>
      <c r="P4237" s="149"/>
    </row>
    <row r="4238" spans="7:16" x14ac:dyDescent="0.2">
      <c r="G4238" s="149"/>
      <c r="I4238" s="149"/>
      <c r="K4238" s="149"/>
      <c r="M4238" s="149"/>
      <c r="N4238" s="150"/>
      <c r="P4238" s="149"/>
    </row>
    <row r="4239" spans="7:16" x14ac:dyDescent="0.2">
      <c r="G4239" s="149"/>
      <c r="I4239" s="149"/>
      <c r="K4239" s="149"/>
      <c r="M4239" s="149"/>
      <c r="N4239" s="150"/>
      <c r="P4239" s="149"/>
    </row>
    <row r="4240" spans="7:16" x14ac:dyDescent="0.2">
      <c r="G4240" s="149"/>
      <c r="I4240" s="149"/>
      <c r="K4240" s="149"/>
      <c r="M4240" s="149"/>
      <c r="N4240" s="150"/>
      <c r="P4240" s="149"/>
    </row>
    <row r="4241" spans="7:16" x14ac:dyDescent="0.2">
      <c r="G4241" s="149"/>
      <c r="I4241" s="149"/>
      <c r="K4241" s="149"/>
      <c r="M4241" s="149"/>
      <c r="N4241" s="150"/>
      <c r="P4241" s="149"/>
    </row>
    <row r="4242" spans="7:16" x14ac:dyDescent="0.2">
      <c r="G4242" s="149"/>
      <c r="I4242" s="149"/>
      <c r="K4242" s="149"/>
      <c r="M4242" s="149"/>
      <c r="N4242" s="150"/>
      <c r="P4242" s="149"/>
    </row>
    <row r="4243" spans="7:16" x14ac:dyDescent="0.2">
      <c r="G4243" s="149"/>
      <c r="I4243" s="149"/>
      <c r="K4243" s="149"/>
      <c r="M4243" s="149"/>
      <c r="N4243" s="150"/>
      <c r="P4243" s="149"/>
    </row>
    <row r="4244" spans="7:16" x14ac:dyDescent="0.2">
      <c r="G4244" s="149"/>
      <c r="I4244" s="149"/>
      <c r="K4244" s="149"/>
      <c r="M4244" s="149"/>
      <c r="N4244" s="150"/>
      <c r="P4244" s="149"/>
    </row>
    <row r="4245" spans="7:16" x14ac:dyDescent="0.2">
      <c r="G4245" s="149"/>
      <c r="I4245" s="149"/>
      <c r="K4245" s="149"/>
      <c r="M4245" s="149"/>
      <c r="N4245" s="150"/>
      <c r="P4245" s="149"/>
    </row>
    <row r="4246" spans="7:16" x14ac:dyDescent="0.2">
      <c r="G4246" s="149"/>
      <c r="I4246" s="149"/>
      <c r="K4246" s="149"/>
      <c r="M4246" s="149"/>
      <c r="N4246" s="150"/>
      <c r="P4246" s="149"/>
    </row>
    <row r="4247" spans="7:16" x14ac:dyDescent="0.2">
      <c r="G4247" s="149"/>
      <c r="I4247" s="149"/>
      <c r="K4247" s="149"/>
      <c r="M4247" s="149"/>
      <c r="N4247" s="150"/>
      <c r="P4247" s="149"/>
    </row>
    <row r="4248" spans="7:16" x14ac:dyDescent="0.2">
      <c r="G4248" s="149"/>
      <c r="I4248" s="149"/>
      <c r="K4248" s="149"/>
      <c r="M4248" s="149"/>
      <c r="N4248" s="150"/>
      <c r="P4248" s="149"/>
    </row>
    <row r="4249" spans="7:16" x14ac:dyDescent="0.2">
      <c r="G4249" s="149"/>
      <c r="I4249" s="149"/>
      <c r="K4249" s="149"/>
      <c r="M4249" s="149"/>
      <c r="N4249" s="150"/>
      <c r="P4249" s="149"/>
    </row>
    <row r="4250" spans="7:16" x14ac:dyDescent="0.2">
      <c r="G4250" s="149"/>
      <c r="I4250" s="149"/>
      <c r="K4250" s="149"/>
      <c r="M4250" s="149"/>
      <c r="N4250" s="150"/>
      <c r="P4250" s="149"/>
    </row>
    <row r="4251" spans="7:16" x14ac:dyDescent="0.2">
      <c r="G4251" s="149"/>
      <c r="I4251" s="149"/>
      <c r="K4251" s="149"/>
      <c r="M4251" s="149"/>
      <c r="N4251" s="150"/>
      <c r="P4251" s="149"/>
    </row>
    <row r="4252" spans="7:16" x14ac:dyDescent="0.2">
      <c r="G4252" s="149"/>
      <c r="I4252" s="149"/>
      <c r="K4252" s="149"/>
      <c r="M4252" s="149"/>
      <c r="N4252" s="150"/>
      <c r="P4252" s="149"/>
    </row>
    <row r="4253" spans="7:16" x14ac:dyDescent="0.2">
      <c r="G4253" s="149"/>
      <c r="I4253" s="149"/>
      <c r="K4253" s="149"/>
      <c r="M4253" s="149"/>
      <c r="N4253" s="150"/>
      <c r="P4253" s="149"/>
    </row>
    <row r="4254" spans="7:16" x14ac:dyDescent="0.2">
      <c r="G4254" s="149"/>
      <c r="I4254" s="149"/>
      <c r="K4254" s="149"/>
      <c r="M4254" s="149"/>
      <c r="N4254" s="150"/>
      <c r="P4254" s="149"/>
    </row>
    <row r="4255" spans="7:16" x14ac:dyDescent="0.2">
      <c r="G4255" s="149"/>
      <c r="I4255" s="149"/>
      <c r="K4255" s="149"/>
      <c r="M4255" s="149"/>
      <c r="N4255" s="150"/>
      <c r="P4255" s="149"/>
    </row>
    <row r="4256" spans="7:16" x14ac:dyDescent="0.2">
      <c r="G4256" s="149"/>
      <c r="I4256" s="149"/>
      <c r="K4256" s="149"/>
      <c r="M4256" s="149"/>
      <c r="N4256" s="150"/>
      <c r="P4256" s="149"/>
    </row>
    <row r="4257" spans="7:16" x14ac:dyDescent="0.2">
      <c r="G4257" s="149"/>
      <c r="I4257" s="149"/>
      <c r="K4257" s="149"/>
      <c r="M4257" s="149"/>
      <c r="N4257" s="150"/>
      <c r="P4257" s="149"/>
    </row>
    <row r="4258" spans="7:16" x14ac:dyDescent="0.2">
      <c r="G4258" s="149"/>
      <c r="I4258" s="149"/>
      <c r="K4258" s="149"/>
      <c r="M4258" s="149"/>
      <c r="N4258" s="150"/>
      <c r="P4258" s="149"/>
    </row>
    <row r="4259" spans="7:16" x14ac:dyDescent="0.2">
      <c r="G4259" s="149"/>
      <c r="I4259" s="149"/>
      <c r="K4259" s="149"/>
      <c r="M4259" s="149"/>
      <c r="N4259" s="150"/>
      <c r="P4259" s="149"/>
    </row>
    <row r="4260" spans="7:16" x14ac:dyDescent="0.2">
      <c r="G4260" s="149"/>
      <c r="I4260" s="149"/>
      <c r="K4260" s="149"/>
      <c r="M4260" s="149"/>
      <c r="N4260" s="150"/>
      <c r="P4260" s="149"/>
    </row>
    <row r="4261" spans="7:16" x14ac:dyDescent="0.2">
      <c r="G4261" s="149"/>
      <c r="I4261" s="149"/>
      <c r="K4261" s="149"/>
      <c r="M4261" s="149"/>
      <c r="N4261" s="150"/>
      <c r="P4261" s="149"/>
    </row>
    <row r="4262" spans="7:16" x14ac:dyDescent="0.2">
      <c r="G4262" s="149"/>
      <c r="I4262" s="149"/>
      <c r="K4262" s="149"/>
      <c r="M4262" s="149"/>
      <c r="N4262" s="150"/>
      <c r="P4262" s="149"/>
    </row>
    <row r="4263" spans="7:16" x14ac:dyDescent="0.2">
      <c r="G4263" s="149"/>
      <c r="I4263" s="149"/>
      <c r="K4263" s="149"/>
      <c r="M4263" s="149"/>
      <c r="N4263" s="150"/>
      <c r="P4263" s="149"/>
    </row>
    <row r="4264" spans="7:16" x14ac:dyDescent="0.2">
      <c r="G4264" s="149"/>
      <c r="I4264" s="149"/>
      <c r="K4264" s="149"/>
      <c r="M4264" s="149"/>
      <c r="N4264" s="150"/>
      <c r="P4264" s="149"/>
    </row>
    <row r="4265" spans="7:16" x14ac:dyDescent="0.2">
      <c r="G4265" s="149"/>
      <c r="I4265" s="149"/>
      <c r="K4265" s="149"/>
      <c r="M4265" s="149"/>
      <c r="N4265" s="150"/>
      <c r="P4265" s="149"/>
    </row>
    <row r="4266" spans="7:16" x14ac:dyDescent="0.2">
      <c r="G4266" s="149"/>
      <c r="I4266" s="149"/>
      <c r="K4266" s="149"/>
      <c r="M4266" s="149"/>
      <c r="N4266" s="150"/>
      <c r="P4266" s="149"/>
    </row>
    <row r="4267" spans="7:16" x14ac:dyDescent="0.2">
      <c r="G4267" s="149"/>
      <c r="I4267" s="149"/>
      <c r="K4267" s="149"/>
      <c r="M4267" s="149"/>
      <c r="N4267" s="150"/>
      <c r="P4267" s="149"/>
    </row>
    <row r="4268" spans="7:16" x14ac:dyDescent="0.2">
      <c r="G4268" s="149"/>
      <c r="I4268" s="149"/>
      <c r="K4268" s="149"/>
      <c r="M4268" s="149"/>
      <c r="N4268" s="150"/>
      <c r="P4268" s="149"/>
    </row>
    <row r="4269" spans="7:16" x14ac:dyDescent="0.2">
      <c r="G4269" s="149"/>
      <c r="I4269" s="149"/>
      <c r="K4269" s="149"/>
      <c r="M4269" s="149"/>
      <c r="N4269" s="150"/>
      <c r="P4269" s="149"/>
    </row>
    <row r="4270" spans="7:16" x14ac:dyDescent="0.2">
      <c r="G4270" s="149"/>
      <c r="I4270" s="149"/>
      <c r="K4270" s="149"/>
      <c r="M4270" s="149"/>
      <c r="N4270" s="150"/>
      <c r="P4270" s="149"/>
    </row>
    <row r="4271" spans="7:16" x14ac:dyDescent="0.2">
      <c r="G4271" s="149"/>
      <c r="I4271" s="149"/>
      <c r="K4271" s="149"/>
      <c r="M4271" s="149"/>
      <c r="N4271" s="150"/>
      <c r="P4271" s="149"/>
    </row>
    <row r="4272" spans="7:16" x14ac:dyDescent="0.2">
      <c r="G4272" s="149"/>
      <c r="I4272" s="149"/>
      <c r="K4272" s="149"/>
      <c r="M4272" s="149"/>
      <c r="N4272" s="150"/>
      <c r="P4272" s="149"/>
    </row>
    <row r="4273" spans="7:16" x14ac:dyDescent="0.2">
      <c r="G4273" s="149"/>
      <c r="I4273" s="149"/>
      <c r="K4273" s="149"/>
      <c r="M4273" s="149"/>
      <c r="N4273" s="150"/>
      <c r="P4273" s="149"/>
    </row>
    <row r="4274" spans="7:16" x14ac:dyDescent="0.2">
      <c r="G4274" s="149"/>
      <c r="I4274" s="149"/>
      <c r="K4274" s="149"/>
      <c r="M4274" s="149"/>
      <c r="N4274" s="150"/>
      <c r="P4274" s="149"/>
    </row>
    <row r="4275" spans="7:16" x14ac:dyDescent="0.2">
      <c r="G4275" s="149"/>
      <c r="I4275" s="149"/>
      <c r="K4275" s="149"/>
      <c r="M4275" s="149"/>
      <c r="N4275" s="150"/>
      <c r="P4275" s="149"/>
    </row>
    <row r="4276" spans="7:16" x14ac:dyDescent="0.2">
      <c r="G4276" s="149"/>
      <c r="I4276" s="149"/>
      <c r="K4276" s="149"/>
      <c r="M4276" s="149"/>
      <c r="N4276" s="150"/>
      <c r="P4276" s="149"/>
    </row>
    <row r="4277" spans="7:16" x14ac:dyDescent="0.2">
      <c r="G4277" s="149"/>
      <c r="I4277" s="149"/>
      <c r="K4277" s="149"/>
      <c r="M4277" s="149"/>
      <c r="N4277" s="150"/>
      <c r="P4277" s="149"/>
    </row>
    <row r="4278" spans="7:16" x14ac:dyDescent="0.2">
      <c r="G4278" s="149"/>
      <c r="I4278" s="149"/>
      <c r="K4278" s="149"/>
      <c r="M4278" s="149"/>
      <c r="N4278" s="150"/>
      <c r="P4278" s="149"/>
    </row>
    <row r="4279" spans="7:16" x14ac:dyDescent="0.2">
      <c r="G4279" s="149"/>
      <c r="I4279" s="149"/>
      <c r="K4279" s="149"/>
      <c r="M4279" s="149"/>
      <c r="N4279" s="150"/>
      <c r="P4279" s="149"/>
    </row>
    <row r="4280" spans="7:16" x14ac:dyDescent="0.2">
      <c r="G4280" s="149"/>
      <c r="I4280" s="149"/>
      <c r="K4280" s="149"/>
      <c r="M4280" s="149"/>
      <c r="N4280" s="150"/>
      <c r="P4280" s="149"/>
    </row>
    <row r="4281" spans="7:16" x14ac:dyDescent="0.2">
      <c r="G4281" s="149"/>
      <c r="I4281" s="149"/>
      <c r="K4281" s="149"/>
      <c r="M4281" s="149"/>
      <c r="N4281" s="150"/>
      <c r="P4281" s="149"/>
    </row>
    <row r="4282" spans="7:16" x14ac:dyDescent="0.2">
      <c r="G4282" s="149"/>
      <c r="I4282" s="149"/>
      <c r="K4282" s="149"/>
      <c r="M4282" s="149"/>
      <c r="N4282" s="150"/>
      <c r="P4282" s="149"/>
    </row>
    <row r="4283" spans="7:16" x14ac:dyDescent="0.2">
      <c r="G4283" s="149"/>
      <c r="I4283" s="149"/>
      <c r="K4283" s="149"/>
      <c r="M4283" s="149"/>
      <c r="N4283" s="150"/>
      <c r="P4283" s="149"/>
    </row>
    <row r="4284" spans="7:16" x14ac:dyDescent="0.2">
      <c r="G4284" s="149"/>
      <c r="I4284" s="149"/>
      <c r="K4284" s="149"/>
      <c r="M4284" s="149"/>
      <c r="N4284" s="150"/>
      <c r="P4284" s="149"/>
    </row>
    <row r="4285" spans="7:16" x14ac:dyDescent="0.2">
      <c r="G4285" s="149"/>
      <c r="I4285" s="149"/>
      <c r="K4285" s="149"/>
      <c r="M4285" s="149"/>
      <c r="N4285" s="150"/>
      <c r="P4285" s="149"/>
    </row>
    <row r="4286" spans="7:16" x14ac:dyDescent="0.2">
      <c r="G4286" s="149"/>
      <c r="I4286" s="149"/>
      <c r="K4286" s="149"/>
      <c r="M4286" s="149"/>
      <c r="N4286" s="150"/>
      <c r="P4286" s="149"/>
    </row>
    <row r="4287" spans="7:16" x14ac:dyDescent="0.2">
      <c r="G4287" s="149"/>
      <c r="I4287" s="149"/>
      <c r="K4287" s="149"/>
      <c r="M4287" s="149"/>
      <c r="N4287" s="150"/>
      <c r="P4287" s="149"/>
    </row>
    <row r="4288" spans="7:16" x14ac:dyDescent="0.2">
      <c r="G4288" s="149"/>
      <c r="I4288" s="149"/>
      <c r="K4288" s="149"/>
      <c r="M4288" s="149"/>
      <c r="N4288" s="150"/>
      <c r="P4288" s="149"/>
    </row>
    <row r="4289" spans="7:16" x14ac:dyDescent="0.2">
      <c r="G4289" s="149"/>
      <c r="I4289" s="149"/>
      <c r="K4289" s="149"/>
      <c r="M4289" s="149"/>
      <c r="N4289" s="150"/>
      <c r="P4289" s="149"/>
    </row>
    <row r="4290" spans="7:16" x14ac:dyDescent="0.2">
      <c r="G4290" s="149"/>
      <c r="I4290" s="149"/>
      <c r="K4290" s="149"/>
      <c r="M4290" s="149"/>
      <c r="N4290" s="150"/>
      <c r="P4290" s="149"/>
    </row>
    <row r="4291" spans="7:16" x14ac:dyDescent="0.2">
      <c r="G4291" s="149"/>
      <c r="I4291" s="149"/>
      <c r="K4291" s="149"/>
      <c r="M4291" s="149"/>
      <c r="N4291" s="150"/>
      <c r="P4291" s="149"/>
    </row>
    <row r="4292" spans="7:16" x14ac:dyDescent="0.2">
      <c r="G4292" s="149"/>
      <c r="I4292" s="149"/>
      <c r="K4292" s="149"/>
      <c r="M4292" s="149"/>
      <c r="N4292" s="150"/>
      <c r="P4292" s="149"/>
    </row>
    <row r="4293" spans="7:16" x14ac:dyDescent="0.2">
      <c r="G4293" s="149"/>
      <c r="I4293" s="149"/>
      <c r="K4293" s="149"/>
      <c r="M4293" s="149"/>
      <c r="N4293" s="150"/>
      <c r="P4293" s="149"/>
    </row>
    <row r="4294" spans="7:16" x14ac:dyDescent="0.2">
      <c r="G4294" s="149"/>
      <c r="I4294" s="149"/>
      <c r="K4294" s="149"/>
      <c r="M4294" s="149"/>
      <c r="N4294" s="150"/>
      <c r="P4294" s="149"/>
    </row>
    <row r="4295" spans="7:16" x14ac:dyDescent="0.2">
      <c r="G4295" s="149"/>
      <c r="I4295" s="149"/>
      <c r="K4295" s="149"/>
      <c r="M4295" s="149"/>
      <c r="N4295" s="150"/>
      <c r="P4295" s="149"/>
    </row>
    <row r="4296" spans="7:16" x14ac:dyDescent="0.2">
      <c r="G4296" s="149"/>
      <c r="I4296" s="149"/>
      <c r="K4296" s="149"/>
      <c r="M4296" s="149"/>
      <c r="N4296" s="150"/>
      <c r="P4296" s="149"/>
    </row>
    <row r="4297" spans="7:16" x14ac:dyDescent="0.2">
      <c r="G4297" s="149"/>
      <c r="I4297" s="149"/>
      <c r="K4297" s="149"/>
      <c r="M4297" s="149"/>
      <c r="N4297" s="150"/>
      <c r="P4297" s="149"/>
    </row>
    <row r="4298" spans="7:16" x14ac:dyDescent="0.2">
      <c r="G4298" s="149"/>
      <c r="I4298" s="149"/>
      <c r="K4298" s="149"/>
      <c r="M4298" s="149"/>
      <c r="N4298" s="150"/>
      <c r="P4298" s="149"/>
    </row>
    <row r="4299" spans="7:16" x14ac:dyDescent="0.2">
      <c r="G4299" s="149"/>
      <c r="I4299" s="149"/>
      <c r="K4299" s="149"/>
      <c r="M4299" s="149"/>
      <c r="N4299" s="150"/>
      <c r="P4299" s="149"/>
    </row>
    <row r="4300" spans="7:16" x14ac:dyDescent="0.2">
      <c r="G4300" s="149"/>
      <c r="I4300" s="149"/>
      <c r="K4300" s="149"/>
      <c r="M4300" s="149"/>
      <c r="N4300" s="150"/>
      <c r="P4300" s="149"/>
    </row>
    <row r="4301" spans="7:16" x14ac:dyDescent="0.2">
      <c r="G4301" s="149"/>
      <c r="I4301" s="149"/>
      <c r="K4301" s="149"/>
      <c r="M4301" s="149"/>
      <c r="N4301" s="150"/>
      <c r="P4301" s="149"/>
    </row>
    <row r="4302" spans="7:16" x14ac:dyDescent="0.2">
      <c r="G4302" s="149"/>
      <c r="I4302" s="149"/>
      <c r="K4302" s="149"/>
      <c r="M4302" s="149"/>
      <c r="N4302" s="150"/>
      <c r="P4302" s="149"/>
    </row>
    <row r="4303" spans="7:16" x14ac:dyDescent="0.2">
      <c r="G4303" s="149"/>
      <c r="I4303" s="149"/>
      <c r="K4303" s="149"/>
      <c r="M4303" s="149"/>
      <c r="N4303" s="150"/>
      <c r="P4303" s="149"/>
    </row>
    <row r="4304" spans="7:16" x14ac:dyDescent="0.2">
      <c r="G4304" s="149"/>
      <c r="I4304" s="149"/>
      <c r="K4304" s="149"/>
      <c r="M4304" s="149"/>
      <c r="N4304" s="150"/>
      <c r="P4304" s="149"/>
    </row>
    <row r="4305" spans="7:16" x14ac:dyDescent="0.2">
      <c r="G4305" s="149"/>
      <c r="I4305" s="149"/>
      <c r="K4305" s="149"/>
      <c r="M4305" s="149"/>
      <c r="N4305" s="150"/>
      <c r="P4305" s="149"/>
    </row>
    <row r="4306" spans="7:16" x14ac:dyDescent="0.2">
      <c r="G4306" s="149"/>
      <c r="I4306" s="149"/>
      <c r="K4306" s="149"/>
      <c r="M4306" s="149"/>
      <c r="N4306" s="150"/>
      <c r="P4306" s="149"/>
    </row>
    <row r="4307" spans="7:16" x14ac:dyDescent="0.2">
      <c r="G4307" s="149"/>
      <c r="I4307" s="149"/>
      <c r="K4307" s="149"/>
      <c r="M4307" s="149"/>
      <c r="N4307" s="150"/>
      <c r="P4307" s="149"/>
    </row>
    <row r="4308" spans="7:16" x14ac:dyDescent="0.2">
      <c r="G4308" s="149"/>
      <c r="I4308" s="149"/>
      <c r="K4308" s="149"/>
      <c r="M4308" s="149"/>
      <c r="N4308" s="150"/>
      <c r="P4308" s="149"/>
    </row>
    <row r="4309" spans="7:16" x14ac:dyDescent="0.2">
      <c r="G4309" s="149"/>
      <c r="I4309" s="149"/>
      <c r="K4309" s="149"/>
      <c r="M4309" s="149"/>
      <c r="N4309" s="150"/>
      <c r="P4309" s="149"/>
    </row>
    <row r="4310" spans="7:16" x14ac:dyDescent="0.2">
      <c r="G4310" s="149"/>
      <c r="I4310" s="149"/>
      <c r="K4310" s="149"/>
      <c r="M4310" s="149"/>
      <c r="N4310" s="150"/>
      <c r="P4310" s="149"/>
    </row>
    <row r="4311" spans="7:16" x14ac:dyDescent="0.2">
      <c r="G4311" s="149"/>
      <c r="I4311" s="149"/>
      <c r="K4311" s="149"/>
      <c r="M4311" s="149"/>
      <c r="N4311" s="150"/>
      <c r="P4311" s="149"/>
    </row>
    <row r="4312" spans="7:16" x14ac:dyDescent="0.2">
      <c r="G4312" s="149"/>
      <c r="I4312" s="149"/>
      <c r="K4312" s="149"/>
      <c r="M4312" s="149"/>
      <c r="N4312" s="150"/>
      <c r="P4312" s="149"/>
    </row>
    <row r="4313" spans="7:16" x14ac:dyDescent="0.2">
      <c r="G4313" s="149"/>
      <c r="I4313" s="149"/>
      <c r="K4313" s="149"/>
      <c r="M4313" s="149"/>
      <c r="N4313" s="150"/>
      <c r="P4313" s="149"/>
    </row>
    <row r="4314" spans="7:16" x14ac:dyDescent="0.2">
      <c r="G4314" s="149"/>
      <c r="I4314" s="149"/>
      <c r="K4314" s="149"/>
      <c r="M4314" s="149"/>
      <c r="N4314" s="150"/>
      <c r="P4314" s="149"/>
    </row>
    <row r="4315" spans="7:16" x14ac:dyDescent="0.2">
      <c r="G4315" s="149"/>
      <c r="I4315" s="149"/>
      <c r="K4315" s="149"/>
      <c r="M4315" s="149"/>
      <c r="N4315" s="150"/>
      <c r="P4315" s="149"/>
    </row>
    <row r="4316" spans="7:16" x14ac:dyDescent="0.2">
      <c r="G4316" s="149"/>
      <c r="I4316" s="149"/>
      <c r="K4316" s="149"/>
      <c r="M4316" s="149"/>
      <c r="N4316" s="150"/>
      <c r="P4316" s="149"/>
    </row>
    <row r="4317" spans="7:16" x14ac:dyDescent="0.2">
      <c r="G4317" s="149"/>
      <c r="I4317" s="149"/>
      <c r="K4317" s="149"/>
      <c r="M4317" s="149"/>
      <c r="N4317" s="150"/>
      <c r="P4317" s="149"/>
    </row>
    <row r="4318" spans="7:16" x14ac:dyDescent="0.2">
      <c r="G4318" s="149"/>
      <c r="I4318" s="149"/>
      <c r="K4318" s="149"/>
      <c r="M4318" s="149"/>
      <c r="N4318" s="150"/>
      <c r="P4318" s="149"/>
    </row>
    <row r="4319" spans="7:16" x14ac:dyDescent="0.2">
      <c r="G4319" s="149"/>
      <c r="I4319" s="149"/>
      <c r="K4319" s="149"/>
      <c r="M4319" s="149"/>
      <c r="N4319" s="150"/>
      <c r="P4319" s="149"/>
    </row>
    <row r="4320" spans="7:16" x14ac:dyDescent="0.2">
      <c r="G4320" s="149"/>
      <c r="I4320" s="149"/>
      <c r="K4320" s="149"/>
      <c r="M4320" s="149"/>
      <c r="N4320" s="150"/>
      <c r="P4320" s="149"/>
    </row>
    <row r="4321" spans="7:16" x14ac:dyDescent="0.2">
      <c r="G4321" s="149"/>
      <c r="I4321" s="149"/>
      <c r="K4321" s="149"/>
      <c r="M4321" s="149"/>
      <c r="N4321" s="150"/>
      <c r="P4321" s="149"/>
    </row>
    <row r="4322" spans="7:16" x14ac:dyDescent="0.2">
      <c r="G4322" s="149"/>
      <c r="I4322" s="149"/>
      <c r="K4322" s="149"/>
      <c r="M4322" s="149"/>
      <c r="N4322" s="150"/>
      <c r="P4322" s="149"/>
    </row>
    <row r="4323" spans="7:16" x14ac:dyDescent="0.2">
      <c r="G4323" s="149"/>
      <c r="I4323" s="149"/>
      <c r="K4323" s="149"/>
      <c r="M4323" s="149"/>
      <c r="N4323" s="150"/>
      <c r="P4323" s="149"/>
    </row>
    <row r="4324" spans="7:16" x14ac:dyDescent="0.2">
      <c r="G4324" s="149"/>
      <c r="I4324" s="149"/>
      <c r="K4324" s="149"/>
      <c r="M4324" s="149"/>
      <c r="N4324" s="150"/>
      <c r="P4324" s="149"/>
    </row>
    <row r="4325" spans="7:16" x14ac:dyDescent="0.2">
      <c r="G4325" s="149"/>
      <c r="I4325" s="149"/>
      <c r="K4325" s="149"/>
      <c r="M4325" s="149"/>
      <c r="N4325" s="150"/>
      <c r="P4325" s="149"/>
    </row>
    <row r="4326" spans="7:16" x14ac:dyDescent="0.2">
      <c r="G4326" s="149"/>
      <c r="I4326" s="149"/>
      <c r="K4326" s="149"/>
      <c r="M4326" s="149"/>
      <c r="N4326" s="150"/>
      <c r="P4326" s="149"/>
    </row>
    <row r="4327" spans="7:16" x14ac:dyDescent="0.2">
      <c r="G4327" s="149"/>
      <c r="I4327" s="149"/>
      <c r="K4327" s="149"/>
      <c r="M4327" s="149"/>
      <c r="N4327" s="150"/>
      <c r="P4327" s="149"/>
    </row>
    <row r="4328" spans="7:16" x14ac:dyDescent="0.2">
      <c r="G4328" s="149"/>
      <c r="I4328" s="149"/>
      <c r="K4328" s="149"/>
      <c r="M4328" s="149"/>
      <c r="N4328" s="150"/>
      <c r="P4328" s="149"/>
    </row>
    <row r="4329" spans="7:16" x14ac:dyDescent="0.2">
      <c r="G4329" s="149"/>
      <c r="I4329" s="149"/>
      <c r="K4329" s="149"/>
      <c r="M4329" s="149"/>
      <c r="N4329" s="150"/>
      <c r="P4329" s="149"/>
    </row>
    <row r="4330" spans="7:16" x14ac:dyDescent="0.2">
      <c r="G4330" s="149"/>
      <c r="I4330" s="149"/>
      <c r="K4330" s="149"/>
      <c r="M4330" s="149"/>
      <c r="N4330" s="150"/>
      <c r="P4330" s="149"/>
    </row>
    <row r="4331" spans="7:16" x14ac:dyDescent="0.2">
      <c r="G4331" s="149"/>
      <c r="I4331" s="149"/>
      <c r="K4331" s="149"/>
      <c r="M4331" s="149"/>
      <c r="N4331" s="150"/>
      <c r="P4331" s="149"/>
    </row>
    <row r="4332" spans="7:16" x14ac:dyDescent="0.2">
      <c r="G4332" s="149"/>
      <c r="I4332" s="149"/>
      <c r="K4332" s="149"/>
      <c r="M4332" s="149"/>
      <c r="N4332" s="150"/>
      <c r="P4332" s="149"/>
    </row>
    <row r="4333" spans="7:16" x14ac:dyDescent="0.2">
      <c r="G4333" s="149"/>
      <c r="I4333" s="149"/>
      <c r="K4333" s="149"/>
      <c r="M4333" s="149"/>
      <c r="N4333" s="150"/>
      <c r="P4333" s="149"/>
    </row>
    <row r="4334" spans="7:16" x14ac:dyDescent="0.2">
      <c r="G4334" s="149"/>
      <c r="I4334" s="149"/>
      <c r="K4334" s="149"/>
      <c r="M4334" s="149"/>
      <c r="N4334" s="150"/>
      <c r="P4334" s="149"/>
    </row>
    <row r="4335" spans="7:16" x14ac:dyDescent="0.2">
      <c r="G4335" s="149"/>
      <c r="I4335" s="149"/>
      <c r="K4335" s="149"/>
      <c r="M4335" s="149"/>
      <c r="N4335" s="150"/>
      <c r="P4335" s="149"/>
    </row>
    <row r="4336" spans="7:16" x14ac:dyDescent="0.2">
      <c r="G4336" s="149"/>
      <c r="I4336" s="149"/>
      <c r="K4336" s="149"/>
      <c r="M4336" s="149"/>
      <c r="N4336" s="150"/>
      <c r="P4336" s="149"/>
    </row>
    <row r="4337" spans="7:16" x14ac:dyDescent="0.2">
      <c r="G4337" s="149"/>
      <c r="I4337" s="149"/>
      <c r="K4337" s="149"/>
      <c r="M4337" s="149"/>
      <c r="N4337" s="150"/>
      <c r="P4337" s="149"/>
    </row>
    <row r="4338" spans="7:16" x14ac:dyDescent="0.2">
      <c r="G4338" s="149"/>
      <c r="I4338" s="149"/>
      <c r="K4338" s="149"/>
      <c r="M4338" s="149"/>
      <c r="N4338" s="150"/>
      <c r="P4338" s="149"/>
    </row>
    <row r="4339" spans="7:16" x14ac:dyDescent="0.2">
      <c r="G4339" s="149"/>
      <c r="I4339" s="149"/>
      <c r="K4339" s="149"/>
      <c r="M4339" s="149"/>
      <c r="N4339" s="150"/>
      <c r="P4339" s="149"/>
    </row>
    <row r="4340" spans="7:16" x14ac:dyDescent="0.2">
      <c r="G4340" s="149"/>
      <c r="I4340" s="149"/>
      <c r="K4340" s="149"/>
      <c r="M4340" s="149"/>
      <c r="N4340" s="150"/>
      <c r="P4340" s="149"/>
    </row>
    <row r="4341" spans="7:16" x14ac:dyDescent="0.2">
      <c r="G4341" s="149"/>
      <c r="I4341" s="149"/>
      <c r="K4341" s="149"/>
      <c r="M4341" s="149"/>
      <c r="N4341" s="150"/>
      <c r="P4341" s="149"/>
    </row>
    <row r="4342" spans="7:16" x14ac:dyDescent="0.2">
      <c r="G4342" s="149"/>
      <c r="I4342" s="149"/>
      <c r="K4342" s="149"/>
      <c r="M4342" s="149"/>
      <c r="N4342" s="150"/>
      <c r="P4342" s="149"/>
    </row>
    <row r="4343" spans="7:16" x14ac:dyDescent="0.2">
      <c r="G4343" s="149"/>
      <c r="I4343" s="149"/>
      <c r="K4343" s="149"/>
      <c r="M4343" s="149"/>
      <c r="N4343" s="150"/>
      <c r="P4343" s="149"/>
    </row>
    <row r="4344" spans="7:16" x14ac:dyDescent="0.2">
      <c r="G4344" s="149"/>
      <c r="I4344" s="149"/>
      <c r="K4344" s="149"/>
      <c r="M4344" s="149"/>
      <c r="N4344" s="150"/>
      <c r="P4344" s="149"/>
    </row>
    <row r="4345" spans="7:16" x14ac:dyDescent="0.2">
      <c r="G4345" s="149"/>
      <c r="I4345" s="149"/>
      <c r="K4345" s="149"/>
      <c r="M4345" s="149"/>
      <c r="N4345" s="150"/>
      <c r="P4345" s="149"/>
    </row>
    <row r="4346" spans="7:16" x14ac:dyDescent="0.2">
      <c r="G4346" s="149"/>
      <c r="I4346" s="149"/>
      <c r="K4346" s="149"/>
      <c r="M4346" s="149"/>
      <c r="N4346" s="150"/>
      <c r="P4346" s="149"/>
    </row>
    <row r="4347" spans="7:16" x14ac:dyDescent="0.2">
      <c r="G4347" s="149"/>
      <c r="I4347" s="149"/>
      <c r="K4347" s="149"/>
      <c r="M4347" s="149"/>
      <c r="N4347" s="150"/>
      <c r="P4347" s="149"/>
    </row>
    <row r="4348" spans="7:16" x14ac:dyDescent="0.2">
      <c r="G4348" s="149"/>
      <c r="I4348" s="149"/>
      <c r="K4348" s="149"/>
      <c r="M4348" s="149"/>
      <c r="N4348" s="150"/>
      <c r="P4348" s="149"/>
    </row>
    <row r="4349" spans="7:16" x14ac:dyDescent="0.2">
      <c r="G4349" s="149"/>
      <c r="I4349" s="149"/>
      <c r="K4349" s="149"/>
      <c r="M4349" s="149"/>
      <c r="N4349" s="150"/>
      <c r="P4349" s="149"/>
    </row>
    <row r="4350" spans="7:16" x14ac:dyDescent="0.2">
      <c r="G4350" s="149"/>
      <c r="I4350" s="149"/>
      <c r="K4350" s="149"/>
      <c r="M4350" s="149"/>
      <c r="N4350" s="150"/>
      <c r="P4350" s="149"/>
    </row>
    <row r="4351" spans="7:16" x14ac:dyDescent="0.2">
      <c r="G4351" s="149"/>
      <c r="I4351" s="149"/>
      <c r="K4351" s="149"/>
      <c r="M4351" s="149"/>
      <c r="N4351" s="150"/>
      <c r="P4351" s="149"/>
    </row>
    <row r="4352" spans="7:16" x14ac:dyDescent="0.2">
      <c r="G4352" s="149"/>
      <c r="I4352" s="149"/>
      <c r="K4352" s="149"/>
      <c r="M4352" s="149"/>
      <c r="N4352" s="150"/>
      <c r="P4352" s="149"/>
    </row>
    <row r="4353" spans="7:16" x14ac:dyDescent="0.2">
      <c r="G4353" s="149"/>
      <c r="I4353" s="149"/>
      <c r="K4353" s="149"/>
      <c r="M4353" s="149"/>
      <c r="N4353" s="150"/>
      <c r="P4353" s="149"/>
    </row>
    <row r="4354" spans="7:16" x14ac:dyDescent="0.2">
      <c r="G4354" s="149"/>
      <c r="I4354" s="149"/>
      <c r="K4354" s="149"/>
      <c r="M4354" s="149"/>
      <c r="N4354" s="150"/>
      <c r="P4354" s="149"/>
    </row>
    <row r="4355" spans="7:16" x14ac:dyDescent="0.2">
      <c r="G4355" s="149"/>
      <c r="I4355" s="149"/>
      <c r="K4355" s="149"/>
      <c r="M4355" s="149"/>
      <c r="N4355" s="150"/>
      <c r="P4355" s="149"/>
    </row>
    <row r="4356" spans="7:16" x14ac:dyDescent="0.2">
      <c r="G4356" s="149"/>
      <c r="I4356" s="149"/>
      <c r="K4356" s="149"/>
      <c r="M4356" s="149"/>
      <c r="N4356" s="150"/>
      <c r="P4356" s="149"/>
    </row>
    <row r="4357" spans="7:16" x14ac:dyDescent="0.2">
      <c r="G4357" s="149"/>
      <c r="I4357" s="149"/>
      <c r="K4357" s="149"/>
      <c r="M4357" s="149"/>
      <c r="N4357" s="150"/>
      <c r="P4357" s="149"/>
    </row>
    <row r="4358" spans="7:16" x14ac:dyDescent="0.2">
      <c r="G4358" s="149"/>
      <c r="I4358" s="149"/>
      <c r="K4358" s="149"/>
      <c r="M4358" s="149"/>
      <c r="N4358" s="150"/>
      <c r="P4358" s="149"/>
    </row>
    <row r="4359" spans="7:16" x14ac:dyDescent="0.2">
      <c r="G4359" s="149"/>
      <c r="I4359" s="149"/>
      <c r="K4359" s="149"/>
      <c r="M4359" s="149"/>
      <c r="N4359" s="150"/>
      <c r="P4359" s="149"/>
    </row>
    <row r="4360" spans="7:16" x14ac:dyDescent="0.2">
      <c r="G4360" s="149"/>
      <c r="I4360" s="149"/>
      <c r="K4360" s="149"/>
      <c r="M4360" s="149"/>
      <c r="N4360" s="150"/>
      <c r="P4360" s="149"/>
    </row>
    <row r="4361" spans="7:16" x14ac:dyDescent="0.2">
      <c r="G4361" s="149"/>
      <c r="I4361" s="149"/>
      <c r="K4361" s="149"/>
      <c r="M4361" s="149"/>
      <c r="N4361" s="150"/>
      <c r="P4361" s="149"/>
    </row>
    <row r="4362" spans="7:16" x14ac:dyDescent="0.2">
      <c r="G4362" s="149"/>
      <c r="I4362" s="149"/>
      <c r="K4362" s="149"/>
      <c r="M4362" s="149"/>
      <c r="N4362" s="150"/>
      <c r="P4362" s="149"/>
    </row>
    <row r="4363" spans="7:16" x14ac:dyDescent="0.2">
      <c r="G4363" s="149"/>
      <c r="I4363" s="149"/>
      <c r="K4363" s="149"/>
      <c r="M4363" s="149"/>
      <c r="N4363" s="150"/>
      <c r="P4363" s="149"/>
    </row>
    <row r="4364" spans="7:16" x14ac:dyDescent="0.2">
      <c r="G4364" s="149"/>
      <c r="I4364" s="149"/>
      <c r="K4364" s="149"/>
      <c r="M4364" s="149"/>
      <c r="N4364" s="150"/>
      <c r="P4364" s="149"/>
    </row>
    <row r="4365" spans="7:16" x14ac:dyDescent="0.2">
      <c r="G4365" s="149"/>
      <c r="I4365" s="149"/>
      <c r="K4365" s="149"/>
      <c r="M4365" s="149"/>
      <c r="N4365" s="150"/>
      <c r="P4365" s="149"/>
    </row>
    <row r="4366" spans="7:16" x14ac:dyDescent="0.2">
      <c r="G4366" s="149"/>
      <c r="I4366" s="149"/>
      <c r="K4366" s="149"/>
      <c r="M4366" s="149"/>
      <c r="N4366" s="150"/>
      <c r="P4366" s="149"/>
    </row>
    <row r="4367" spans="7:16" x14ac:dyDescent="0.2">
      <c r="G4367" s="149"/>
      <c r="I4367" s="149"/>
      <c r="K4367" s="149"/>
      <c r="M4367" s="149"/>
      <c r="N4367" s="150"/>
      <c r="P4367" s="149"/>
    </row>
    <row r="4368" spans="7:16" x14ac:dyDescent="0.2">
      <c r="G4368" s="149"/>
      <c r="I4368" s="149"/>
      <c r="K4368" s="149"/>
      <c r="M4368" s="149"/>
      <c r="N4368" s="150"/>
      <c r="P4368" s="149"/>
    </row>
    <row r="4369" spans="7:16" x14ac:dyDescent="0.2">
      <c r="G4369" s="149"/>
      <c r="I4369" s="149"/>
      <c r="K4369" s="149"/>
      <c r="M4369" s="149"/>
      <c r="N4369" s="150"/>
      <c r="P4369" s="149"/>
    </row>
    <row r="4370" spans="7:16" x14ac:dyDescent="0.2">
      <c r="G4370" s="149"/>
      <c r="I4370" s="149"/>
      <c r="K4370" s="149"/>
      <c r="M4370" s="149"/>
      <c r="N4370" s="150"/>
      <c r="P4370" s="149"/>
    </row>
    <row r="4371" spans="7:16" x14ac:dyDescent="0.2">
      <c r="G4371" s="149"/>
      <c r="I4371" s="149"/>
      <c r="K4371" s="149"/>
      <c r="M4371" s="149"/>
      <c r="N4371" s="150"/>
      <c r="P4371" s="149"/>
    </row>
    <row r="4372" spans="7:16" x14ac:dyDescent="0.2">
      <c r="G4372" s="149"/>
      <c r="I4372" s="149"/>
      <c r="K4372" s="149"/>
      <c r="M4372" s="149"/>
      <c r="N4372" s="150"/>
      <c r="P4372" s="149"/>
    </row>
    <row r="4373" spans="7:16" x14ac:dyDescent="0.2">
      <c r="G4373" s="149"/>
      <c r="I4373" s="149"/>
      <c r="K4373" s="149"/>
      <c r="M4373" s="149"/>
      <c r="N4373" s="150"/>
      <c r="P4373" s="149"/>
    </row>
    <row r="4374" spans="7:16" x14ac:dyDescent="0.2">
      <c r="G4374" s="149"/>
      <c r="I4374" s="149"/>
      <c r="K4374" s="149"/>
      <c r="M4374" s="149"/>
      <c r="N4374" s="150"/>
      <c r="P4374" s="149"/>
    </row>
    <row r="4375" spans="7:16" x14ac:dyDescent="0.2">
      <c r="G4375" s="149"/>
      <c r="I4375" s="149"/>
      <c r="K4375" s="149"/>
      <c r="M4375" s="149"/>
      <c r="N4375" s="150"/>
      <c r="P4375" s="149"/>
    </row>
    <row r="4376" spans="7:16" x14ac:dyDescent="0.2">
      <c r="G4376" s="149"/>
      <c r="I4376" s="149"/>
      <c r="K4376" s="149"/>
      <c r="M4376" s="149"/>
      <c r="N4376" s="150"/>
      <c r="P4376" s="149"/>
    </row>
    <row r="4377" spans="7:16" x14ac:dyDescent="0.2">
      <c r="G4377" s="149"/>
      <c r="I4377" s="149"/>
      <c r="K4377" s="149"/>
      <c r="M4377" s="149"/>
      <c r="N4377" s="150"/>
      <c r="P4377" s="149"/>
    </row>
    <row r="4378" spans="7:16" x14ac:dyDescent="0.2">
      <c r="G4378" s="149"/>
      <c r="I4378" s="149"/>
      <c r="K4378" s="149"/>
      <c r="M4378" s="149"/>
      <c r="N4378" s="150"/>
      <c r="P4378" s="149"/>
    </row>
    <row r="4379" spans="7:16" x14ac:dyDescent="0.2">
      <c r="G4379" s="149"/>
      <c r="I4379" s="149"/>
      <c r="K4379" s="149"/>
      <c r="M4379" s="149"/>
      <c r="N4379" s="150"/>
      <c r="P4379" s="149"/>
    </row>
    <row r="4380" spans="7:16" x14ac:dyDescent="0.2">
      <c r="G4380" s="149"/>
      <c r="I4380" s="149"/>
      <c r="K4380" s="149"/>
      <c r="M4380" s="149"/>
      <c r="N4380" s="150"/>
      <c r="P4380" s="149"/>
    </row>
    <row r="4381" spans="7:16" x14ac:dyDescent="0.2">
      <c r="G4381" s="149"/>
      <c r="I4381" s="149"/>
      <c r="K4381" s="149"/>
      <c r="M4381" s="149"/>
      <c r="N4381" s="150"/>
      <c r="P4381" s="149"/>
    </row>
    <row r="4382" spans="7:16" x14ac:dyDescent="0.2">
      <c r="G4382" s="149"/>
      <c r="I4382" s="149"/>
      <c r="K4382" s="149"/>
      <c r="M4382" s="149"/>
      <c r="N4382" s="150"/>
      <c r="P4382" s="149"/>
    </row>
    <row r="4383" spans="7:16" x14ac:dyDescent="0.2">
      <c r="G4383" s="149"/>
      <c r="I4383" s="149"/>
      <c r="K4383" s="149"/>
      <c r="M4383" s="149"/>
      <c r="N4383" s="150"/>
      <c r="P4383" s="149"/>
    </row>
    <row r="4384" spans="7:16" x14ac:dyDescent="0.2">
      <c r="G4384" s="149"/>
      <c r="I4384" s="149"/>
      <c r="K4384" s="149"/>
      <c r="M4384" s="149"/>
      <c r="N4384" s="150"/>
      <c r="P4384" s="149"/>
    </row>
    <row r="4385" spans="7:16" x14ac:dyDescent="0.2">
      <c r="G4385" s="149"/>
      <c r="I4385" s="149"/>
      <c r="K4385" s="149"/>
      <c r="M4385" s="149"/>
      <c r="N4385" s="150"/>
      <c r="P4385" s="149"/>
    </row>
    <row r="4386" spans="7:16" x14ac:dyDescent="0.2">
      <c r="G4386" s="149"/>
      <c r="I4386" s="149"/>
      <c r="K4386" s="149"/>
      <c r="M4386" s="149"/>
      <c r="N4386" s="150"/>
      <c r="P4386" s="149"/>
    </row>
    <row r="4387" spans="7:16" x14ac:dyDescent="0.2">
      <c r="G4387" s="149"/>
      <c r="I4387" s="149"/>
      <c r="K4387" s="149"/>
      <c r="M4387" s="149"/>
      <c r="N4387" s="150"/>
      <c r="P4387" s="149"/>
    </row>
    <row r="4388" spans="7:16" x14ac:dyDescent="0.2">
      <c r="G4388" s="149"/>
      <c r="I4388" s="149"/>
      <c r="K4388" s="149"/>
      <c r="M4388" s="149"/>
      <c r="N4388" s="150"/>
      <c r="P4388" s="149"/>
    </row>
    <row r="4389" spans="7:16" x14ac:dyDescent="0.2">
      <c r="G4389" s="149"/>
      <c r="I4389" s="149"/>
      <c r="K4389" s="149"/>
      <c r="M4389" s="149"/>
      <c r="N4389" s="150"/>
      <c r="P4389" s="149"/>
    </row>
    <row r="4390" spans="7:16" x14ac:dyDescent="0.2">
      <c r="G4390" s="149"/>
      <c r="I4390" s="149"/>
      <c r="K4390" s="149"/>
      <c r="M4390" s="149"/>
      <c r="N4390" s="150"/>
      <c r="P4390" s="149"/>
    </row>
    <row r="4391" spans="7:16" x14ac:dyDescent="0.2">
      <c r="G4391" s="149"/>
      <c r="I4391" s="149"/>
      <c r="K4391" s="149"/>
      <c r="M4391" s="149"/>
      <c r="N4391" s="150"/>
      <c r="P4391" s="149"/>
    </row>
    <row r="4392" spans="7:16" x14ac:dyDescent="0.2">
      <c r="G4392" s="149"/>
      <c r="I4392" s="149"/>
      <c r="K4392" s="149"/>
      <c r="M4392" s="149"/>
      <c r="N4392" s="150"/>
      <c r="P4392" s="149"/>
    </row>
    <row r="4393" spans="7:16" x14ac:dyDescent="0.2">
      <c r="G4393" s="149"/>
      <c r="I4393" s="149"/>
      <c r="K4393" s="149"/>
      <c r="M4393" s="149"/>
      <c r="N4393" s="150"/>
      <c r="P4393" s="149"/>
    </row>
    <row r="4394" spans="7:16" x14ac:dyDescent="0.2">
      <c r="G4394" s="149"/>
      <c r="I4394" s="149"/>
      <c r="K4394" s="149"/>
      <c r="M4394" s="149"/>
      <c r="N4394" s="150"/>
      <c r="P4394" s="149"/>
    </row>
    <row r="4395" spans="7:16" x14ac:dyDescent="0.2">
      <c r="G4395" s="149"/>
      <c r="I4395" s="149"/>
      <c r="K4395" s="149"/>
      <c r="M4395" s="149"/>
      <c r="N4395" s="150"/>
      <c r="P4395" s="149"/>
    </row>
    <row r="4396" spans="7:16" x14ac:dyDescent="0.2">
      <c r="G4396" s="149"/>
      <c r="I4396" s="149"/>
      <c r="K4396" s="149"/>
      <c r="M4396" s="149"/>
      <c r="N4396" s="150"/>
      <c r="P4396" s="149"/>
    </row>
    <row r="4397" spans="7:16" x14ac:dyDescent="0.2">
      <c r="G4397" s="149"/>
      <c r="I4397" s="149"/>
      <c r="K4397" s="149"/>
      <c r="M4397" s="149"/>
      <c r="N4397" s="150"/>
      <c r="P4397" s="149"/>
    </row>
    <row r="4398" spans="7:16" x14ac:dyDescent="0.2">
      <c r="G4398" s="149"/>
      <c r="I4398" s="149"/>
      <c r="K4398" s="149"/>
      <c r="M4398" s="149"/>
      <c r="N4398" s="150"/>
      <c r="P4398" s="149"/>
    </row>
    <row r="4399" spans="7:16" x14ac:dyDescent="0.2">
      <c r="G4399" s="149"/>
      <c r="I4399" s="149"/>
      <c r="K4399" s="149"/>
      <c r="M4399" s="149"/>
      <c r="N4399" s="150"/>
      <c r="P4399" s="149"/>
    </row>
    <row r="4400" spans="7:16" x14ac:dyDescent="0.2">
      <c r="G4400" s="149"/>
      <c r="I4400" s="149"/>
      <c r="K4400" s="149"/>
      <c r="M4400" s="149"/>
      <c r="N4400" s="150"/>
      <c r="P4400" s="149"/>
    </row>
    <row r="4401" spans="7:16" x14ac:dyDescent="0.2">
      <c r="G4401" s="149"/>
      <c r="I4401" s="149"/>
      <c r="K4401" s="149"/>
      <c r="M4401" s="149"/>
      <c r="N4401" s="150"/>
      <c r="P4401" s="149"/>
    </row>
    <row r="4402" spans="7:16" x14ac:dyDescent="0.2">
      <c r="G4402" s="149"/>
      <c r="I4402" s="149"/>
      <c r="K4402" s="149"/>
      <c r="M4402" s="149"/>
      <c r="N4402" s="150"/>
      <c r="P4402" s="149"/>
    </row>
    <row r="4403" spans="7:16" x14ac:dyDescent="0.2">
      <c r="G4403" s="149"/>
      <c r="I4403" s="149"/>
      <c r="K4403" s="149"/>
      <c r="M4403" s="149"/>
      <c r="N4403" s="150"/>
      <c r="P4403" s="149"/>
    </row>
    <row r="4404" spans="7:16" x14ac:dyDescent="0.2">
      <c r="G4404" s="149"/>
      <c r="I4404" s="149"/>
      <c r="K4404" s="149"/>
      <c r="M4404" s="149"/>
      <c r="N4404" s="150"/>
      <c r="P4404" s="149"/>
    </row>
    <row r="4405" spans="7:16" x14ac:dyDescent="0.2">
      <c r="G4405" s="149"/>
      <c r="I4405" s="149"/>
      <c r="K4405" s="149"/>
      <c r="M4405" s="149"/>
      <c r="N4405" s="150"/>
      <c r="P4405" s="149"/>
    </row>
    <row r="4406" spans="7:16" x14ac:dyDescent="0.2">
      <c r="G4406" s="149"/>
      <c r="I4406" s="149"/>
      <c r="K4406" s="149"/>
      <c r="M4406" s="149"/>
      <c r="N4406" s="150"/>
      <c r="P4406" s="149"/>
    </row>
    <row r="4407" spans="7:16" x14ac:dyDescent="0.2">
      <c r="G4407" s="149"/>
      <c r="I4407" s="149"/>
      <c r="K4407" s="149"/>
      <c r="M4407" s="149"/>
      <c r="N4407" s="150"/>
      <c r="P4407" s="149"/>
    </row>
    <row r="4408" spans="7:16" x14ac:dyDescent="0.2">
      <c r="G4408" s="149"/>
      <c r="I4408" s="149"/>
      <c r="K4408" s="149"/>
      <c r="M4408" s="149"/>
      <c r="N4408" s="150"/>
      <c r="P4408" s="149"/>
    </row>
    <row r="4409" spans="7:16" x14ac:dyDescent="0.2">
      <c r="G4409" s="149"/>
      <c r="I4409" s="149"/>
      <c r="K4409" s="149"/>
      <c r="M4409" s="149"/>
      <c r="N4409" s="150"/>
      <c r="P4409" s="149"/>
    </row>
    <row r="4410" spans="7:16" x14ac:dyDescent="0.2">
      <c r="G4410" s="149"/>
      <c r="I4410" s="149"/>
      <c r="K4410" s="149"/>
      <c r="M4410" s="149"/>
      <c r="N4410" s="150"/>
      <c r="P4410" s="149"/>
    </row>
    <row r="4411" spans="7:16" x14ac:dyDescent="0.2">
      <c r="G4411" s="149"/>
      <c r="I4411" s="149"/>
      <c r="K4411" s="149"/>
      <c r="M4411" s="149"/>
      <c r="N4411" s="150"/>
      <c r="P4411" s="149"/>
    </row>
    <row r="4412" spans="7:16" x14ac:dyDescent="0.2">
      <c r="G4412" s="149"/>
      <c r="I4412" s="149"/>
      <c r="K4412" s="149"/>
      <c r="M4412" s="149"/>
      <c r="N4412" s="150"/>
      <c r="P4412" s="149"/>
    </row>
    <row r="4413" spans="7:16" x14ac:dyDescent="0.2">
      <c r="G4413" s="149"/>
      <c r="I4413" s="149"/>
      <c r="K4413" s="149"/>
      <c r="M4413" s="149"/>
      <c r="N4413" s="150"/>
      <c r="P4413" s="149"/>
    </row>
    <row r="4414" spans="7:16" x14ac:dyDescent="0.2">
      <c r="G4414" s="149"/>
      <c r="I4414" s="149"/>
      <c r="K4414" s="149"/>
      <c r="M4414" s="149"/>
      <c r="N4414" s="150"/>
      <c r="P4414" s="149"/>
    </row>
    <row r="4415" spans="7:16" x14ac:dyDescent="0.2">
      <c r="G4415" s="149"/>
      <c r="I4415" s="149"/>
      <c r="K4415" s="149"/>
      <c r="M4415" s="149"/>
      <c r="N4415" s="150"/>
      <c r="P4415" s="149"/>
    </row>
    <row r="4416" spans="7:16" x14ac:dyDescent="0.2">
      <c r="G4416" s="149"/>
      <c r="I4416" s="149"/>
      <c r="K4416" s="149"/>
      <c r="M4416" s="149"/>
      <c r="N4416" s="150"/>
      <c r="P4416" s="149"/>
    </row>
    <row r="4417" spans="7:16" x14ac:dyDescent="0.2">
      <c r="G4417" s="149"/>
      <c r="I4417" s="149"/>
      <c r="K4417" s="149"/>
      <c r="M4417" s="149"/>
      <c r="N4417" s="150"/>
      <c r="P4417" s="149"/>
    </row>
    <row r="4418" spans="7:16" x14ac:dyDescent="0.2">
      <c r="G4418" s="149"/>
      <c r="I4418" s="149"/>
      <c r="K4418" s="149"/>
      <c r="M4418" s="149"/>
      <c r="N4418" s="150"/>
      <c r="P4418" s="149"/>
    </row>
    <row r="4419" spans="7:16" x14ac:dyDescent="0.2">
      <c r="G4419" s="149"/>
      <c r="I4419" s="149"/>
      <c r="K4419" s="149"/>
      <c r="M4419" s="149"/>
      <c r="N4419" s="150"/>
      <c r="P4419" s="149"/>
    </row>
    <row r="4420" spans="7:16" x14ac:dyDescent="0.2">
      <c r="G4420" s="149"/>
      <c r="I4420" s="149"/>
      <c r="K4420" s="149"/>
      <c r="M4420" s="149"/>
      <c r="N4420" s="150"/>
      <c r="P4420" s="149"/>
    </row>
    <row r="4421" spans="7:16" x14ac:dyDescent="0.2">
      <c r="G4421" s="149"/>
      <c r="I4421" s="149"/>
      <c r="K4421" s="149"/>
      <c r="M4421" s="149"/>
      <c r="N4421" s="150"/>
      <c r="P4421" s="149"/>
    </row>
    <row r="4422" spans="7:16" x14ac:dyDescent="0.2">
      <c r="G4422" s="149"/>
      <c r="I4422" s="149"/>
      <c r="K4422" s="149"/>
      <c r="M4422" s="149"/>
      <c r="N4422" s="150"/>
      <c r="P4422" s="149"/>
    </row>
    <row r="4423" spans="7:16" x14ac:dyDescent="0.2">
      <c r="G4423" s="149"/>
      <c r="I4423" s="149"/>
      <c r="K4423" s="149"/>
      <c r="M4423" s="149"/>
      <c r="N4423" s="150"/>
      <c r="P4423" s="149"/>
    </row>
    <row r="4424" spans="7:16" x14ac:dyDescent="0.2">
      <c r="G4424" s="149"/>
      <c r="I4424" s="149"/>
      <c r="K4424" s="149"/>
      <c r="M4424" s="149"/>
      <c r="N4424" s="150"/>
      <c r="P4424" s="149"/>
    </row>
    <row r="4425" spans="7:16" x14ac:dyDescent="0.2">
      <c r="G4425" s="149"/>
      <c r="I4425" s="149"/>
      <c r="K4425" s="149"/>
      <c r="M4425" s="149"/>
      <c r="N4425" s="150"/>
      <c r="P4425" s="149"/>
    </row>
    <row r="4426" spans="7:16" x14ac:dyDescent="0.2">
      <c r="G4426" s="149"/>
      <c r="I4426" s="149"/>
      <c r="K4426" s="149"/>
      <c r="M4426" s="149"/>
      <c r="N4426" s="150"/>
      <c r="P4426" s="149"/>
    </row>
    <row r="4427" spans="7:16" x14ac:dyDescent="0.2">
      <c r="G4427" s="149"/>
      <c r="I4427" s="149"/>
      <c r="K4427" s="149"/>
      <c r="M4427" s="149"/>
      <c r="N4427" s="150"/>
      <c r="P4427" s="149"/>
    </row>
    <row r="4428" spans="7:16" x14ac:dyDescent="0.2">
      <c r="G4428" s="149"/>
      <c r="I4428" s="149"/>
      <c r="K4428" s="149"/>
      <c r="M4428" s="149"/>
      <c r="N4428" s="150"/>
      <c r="P4428" s="149"/>
    </row>
    <row r="4429" spans="7:16" x14ac:dyDescent="0.2">
      <c r="G4429" s="149"/>
      <c r="I4429" s="149"/>
      <c r="K4429" s="149"/>
      <c r="M4429" s="149"/>
      <c r="N4429" s="150"/>
      <c r="P4429" s="149"/>
    </row>
    <row r="4430" spans="7:16" x14ac:dyDescent="0.2">
      <c r="G4430" s="149"/>
      <c r="I4430" s="149"/>
      <c r="K4430" s="149"/>
      <c r="M4430" s="149"/>
      <c r="N4430" s="150"/>
      <c r="P4430" s="149"/>
    </row>
    <row r="4431" spans="7:16" x14ac:dyDescent="0.2">
      <c r="G4431" s="149"/>
      <c r="I4431" s="149"/>
      <c r="K4431" s="149"/>
      <c r="M4431" s="149"/>
      <c r="N4431" s="150"/>
      <c r="P4431" s="149"/>
    </row>
    <row r="4432" spans="7:16" x14ac:dyDescent="0.2">
      <c r="G4432" s="149"/>
      <c r="I4432" s="149"/>
      <c r="K4432" s="149"/>
      <c r="M4432" s="149"/>
      <c r="N4432" s="150"/>
      <c r="P4432" s="149"/>
    </row>
    <row r="4433" spans="7:16" x14ac:dyDescent="0.2">
      <c r="G4433" s="149"/>
      <c r="I4433" s="149"/>
      <c r="K4433" s="149"/>
      <c r="M4433" s="149"/>
      <c r="N4433" s="150"/>
      <c r="P4433" s="149"/>
    </row>
    <row r="4434" spans="7:16" x14ac:dyDescent="0.2">
      <c r="G4434" s="149"/>
      <c r="I4434" s="149"/>
      <c r="K4434" s="149"/>
      <c r="M4434" s="149"/>
      <c r="N4434" s="150"/>
      <c r="P4434" s="149"/>
    </row>
    <row r="4435" spans="7:16" x14ac:dyDescent="0.2">
      <c r="G4435" s="149"/>
      <c r="I4435" s="149"/>
      <c r="K4435" s="149"/>
      <c r="M4435" s="149"/>
      <c r="N4435" s="150"/>
      <c r="P4435" s="149"/>
    </row>
    <row r="4436" spans="7:16" x14ac:dyDescent="0.2">
      <c r="G4436" s="149"/>
      <c r="I4436" s="149"/>
      <c r="K4436" s="149"/>
      <c r="M4436" s="149"/>
      <c r="N4436" s="150"/>
      <c r="P4436" s="149"/>
    </row>
    <row r="4437" spans="7:16" x14ac:dyDescent="0.2">
      <c r="G4437" s="149"/>
      <c r="I4437" s="149"/>
      <c r="K4437" s="149"/>
      <c r="M4437" s="149"/>
      <c r="N4437" s="150"/>
      <c r="P4437" s="149"/>
    </row>
    <row r="4438" spans="7:16" x14ac:dyDescent="0.2">
      <c r="G4438" s="149"/>
      <c r="I4438" s="149"/>
      <c r="K4438" s="149"/>
      <c r="M4438" s="149"/>
      <c r="N4438" s="150"/>
      <c r="P4438" s="149"/>
    </row>
    <row r="4439" spans="7:16" x14ac:dyDescent="0.2">
      <c r="G4439" s="149"/>
      <c r="I4439" s="149"/>
      <c r="K4439" s="149"/>
      <c r="M4439" s="149"/>
      <c r="N4439" s="150"/>
      <c r="P4439" s="149"/>
    </row>
    <row r="4440" spans="7:16" x14ac:dyDescent="0.2">
      <c r="G4440" s="149"/>
      <c r="I4440" s="149"/>
      <c r="K4440" s="149"/>
      <c r="M4440" s="149"/>
      <c r="N4440" s="150"/>
      <c r="P4440" s="149"/>
    </row>
    <row r="4441" spans="7:16" x14ac:dyDescent="0.2">
      <c r="G4441" s="149"/>
      <c r="I4441" s="149"/>
      <c r="K4441" s="149"/>
      <c r="M4441" s="149"/>
      <c r="N4441" s="150"/>
      <c r="P4441" s="149"/>
    </row>
    <row r="4442" spans="7:16" x14ac:dyDescent="0.2">
      <c r="G4442" s="149"/>
      <c r="I4442" s="149"/>
      <c r="K4442" s="149"/>
      <c r="M4442" s="149"/>
      <c r="N4442" s="150"/>
      <c r="P4442" s="149"/>
    </row>
    <row r="4443" spans="7:16" x14ac:dyDescent="0.2">
      <c r="G4443" s="149"/>
      <c r="I4443" s="149"/>
      <c r="K4443" s="149"/>
      <c r="M4443" s="149"/>
      <c r="N4443" s="150"/>
      <c r="P4443" s="149"/>
    </row>
    <row r="4444" spans="7:16" x14ac:dyDescent="0.2">
      <c r="G4444" s="149"/>
      <c r="I4444" s="149"/>
      <c r="K4444" s="149"/>
      <c r="M4444" s="149"/>
      <c r="N4444" s="150"/>
      <c r="P4444" s="149"/>
    </row>
    <row r="4445" spans="7:16" x14ac:dyDescent="0.2">
      <c r="G4445" s="149"/>
      <c r="I4445" s="149"/>
      <c r="K4445" s="149"/>
      <c r="M4445" s="149"/>
      <c r="N4445" s="150"/>
      <c r="P4445" s="149"/>
    </row>
    <row r="4446" spans="7:16" x14ac:dyDescent="0.2">
      <c r="G4446" s="149"/>
      <c r="I4446" s="149"/>
      <c r="K4446" s="149"/>
      <c r="M4446" s="149"/>
      <c r="N4446" s="150"/>
      <c r="P4446" s="149"/>
    </row>
    <row r="4447" spans="7:16" x14ac:dyDescent="0.2">
      <c r="G4447" s="149"/>
      <c r="I4447" s="149"/>
      <c r="K4447" s="149"/>
      <c r="M4447" s="149"/>
      <c r="N4447" s="150"/>
      <c r="P4447" s="149"/>
    </row>
    <row r="4448" spans="7:16" x14ac:dyDescent="0.2">
      <c r="G4448" s="149"/>
      <c r="I4448" s="149"/>
      <c r="K4448" s="149"/>
      <c r="M4448" s="149"/>
      <c r="N4448" s="150"/>
      <c r="P4448" s="149"/>
    </row>
    <row r="4449" spans="7:16" x14ac:dyDescent="0.2">
      <c r="G4449" s="149"/>
      <c r="I4449" s="149"/>
      <c r="K4449" s="149"/>
      <c r="M4449" s="149"/>
      <c r="N4449" s="150"/>
      <c r="P4449" s="149"/>
    </row>
    <row r="4450" spans="7:16" x14ac:dyDescent="0.2">
      <c r="G4450" s="149"/>
      <c r="I4450" s="149"/>
      <c r="K4450" s="149"/>
      <c r="M4450" s="149"/>
      <c r="N4450" s="150"/>
      <c r="P4450" s="149"/>
    </row>
    <row r="4451" spans="7:16" x14ac:dyDescent="0.2">
      <c r="G4451" s="149"/>
      <c r="I4451" s="149"/>
      <c r="K4451" s="149"/>
      <c r="M4451" s="149"/>
      <c r="N4451" s="150"/>
      <c r="P4451" s="149"/>
    </row>
    <row r="4452" spans="7:16" x14ac:dyDescent="0.2">
      <c r="G4452" s="149"/>
      <c r="I4452" s="149"/>
      <c r="K4452" s="149"/>
      <c r="M4452" s="149"/>
      <c r="N4452" s="150"/>
      <c r="P4452" s="149"/>
    </row>
    <row r="4453" spans="7:16" x14ac:dyDescent="0.2">
      <c r="G4453" s="149"/>
      <c r="I4453" s="149"/>
      <c r="K4453" s="149"/>
      <c r="M4453" s="149"/>
      <c r="N4453" s="150"/>
      <c r="P4453" s="149"/>
    </row>
    <row r="4454" spans="7:16" x14ac:dyDescent="0.2">
      <c r="G4454" s="149"/>
      <c r="I4454" s="149"/>
      <c r="K4454" s="149"/>
      <c r="M4454" s="149"/>
      <c r="N4454" s="150"/>
      <c r="P4454" s="149"/>
    </row>
    <row r="4455" spans="7:16" x14ac:dyDescent="0.2">
      <c r="G4455" s="149"/>
      <c r="I4455" s="149"/>
      <c r="K4455" s="149"/>
      <c r="M4455" s="149"/>
      <c r="N4455" s="150"/>
      <c r="P4455" s="149"/>
    </row>
    <row r="4456" spans="7:16" x14ac:dyDescent="0.2">
      <c r="G4456" s="149"/>
      <c r="I4456" s="149"/>
      <c r="K4456" s="149"/>
      <c r="M4456" s="149"/>
      <c r="N4456" s="150"/>
      <c r="P4456" s="149"/>
    </row>
    <row r="4457" spans="7:16" x14ac:dyDescent="0.2">
      <c r="G4457" s="149"/>
      <c r="I4457" s="149"/>
      <c r="K4457" s="149"/>
      <c r="M4457" s="149"/>
      <c r="N4457" s="150"/>
      <c r="P4457" s="149"/>
    </row>
    <row r="4458" spans="7:16" x14ac:dyDescent="0.2">
      <c r="G4458" s="149"/>
      <c r="I4458" s="149"/>
      <c r="K4458" s="149"/>
      <c r="M4458" s="149"/>
      <c r="N4458" s="150"/>
      <c r="P4458" s="149"/>
    </row>
    <row r="4459" spans="7:16" x14ac:dyDescent="0.2">
      <c r="G4459" s="149"/>
      <c r="I4459" s="149"/>
      <c r="K4459" s="149"/>
      <c r="M4459" s="149"/>
      <c r="N4459" s="150"/>
      <c r="P4459" s="149"/>
    </row>
    <row r="4460" spans="7:16" x14ac:dyDescent="0.2">
      <c r="G4460" s="149"/>
      <c r="I4460" s="149"/>
      <c r="K4460" s="149"/>
      <c r="M4460" s="149"/>
      <c r="N4460" s="150"/>
      <c r="P4460" s="149"/>
    </row>
    <row r="4461" spans="7:16" x14ac:dyDescent="0.2">
      <c r="G4461" s="149"/>
      <c r="I4461" s="149"/>
      <c r="K4461" s="149"/>
      <c r="M4461" s="149"/>
      <c r="N4461" s="150"/>
      <c r="P4461" s="149"/>
    </row>
    <row r="4462" spans="7:16" x14ac:dyDescent="0.2">
      <c r="G4462" s="149"/>
      <c r="I4462" s="149"/>
      <c r="K4462" s="149"/>
      <c r="M4462" s="149"/>
      <c r="N4462" s="150"/>
      <c r="P4462" s="149"/>
    </row>
    <row r="4463" spans="7:16" x14ac:dyDescent="0.2">
      <c r="G4463" s="149"/>
      <c r="I4463" s="149"/>
      <c r="K4463" s="149"/>
      <c r="M4463" s="149"/>
      <c r="N4463" s="150"/>
      <c r="P4463" s="149"/>
    </row>
    <row r="4464" spans="7:16" x14ac:dyDescent="0.2">
      <c r="G4464" s="149"/>
      <c r="I4464" s="149"/>
      <c r="K4464" s="149"/>
      <c r="M4464" s="149"/>
      <c r="N4464" s="150"/>
      <c r="P4464" s="149"/>
    </row>
    <row r="4465" spans="7:16" x14ac:dyDescent="0.2">
      <c r="G4465" s="149"/>
      <c r="I4465" s="149"/>
      <c r="K4465" s="149"/>
      <c r="M4465" s="149"/>
      <c r="N4465" s="150"/>
      <c r="P4465" s="149"/>
    </row>
    <row r="4466" spans="7:16" x14ac:dyDescent="0.2">
      <c r="G4466" s="149"/>
      <c r="I4466" s="149"/>
      <c r="K4466" s="149"/>
      <c r="M4466" s="149"/>
      <c r="N4466" s="150"/>
      <c r="P4466" s="149"/>
    </row>
    <row r="4467" spans="7:16" x14ac:dyDescent="0.2">
      <c r="G4467" s="149"/>
      <c r="I4467" s="149"/>
      <c r="K4467" s="149"/>
      <c r="M4467" s="149"/>
      <c r="N4467" s="150"/>
      <c r="P4467" s="149"/>
    </row>
    <row r="4468" spans="7:16" x14ac:dyDescent="0.2">
      <c r="G4468" s="149"/>
      <c r="I4468" s="149"/>
      <c r="K4468" s="149"/>
      <c r="M4468" s="149"/>
      <c r="N4468" s="150"/>
      <c r="P4468" s="149"/>
    </row>
    <row r="4469" spans="7:16" x14ac:dyDescent="0.2">
      <c r="G4469" s="149"/>
      <c r="I4469" s="149"/>
      <c r="K4469" s="149"/>
      <c r="M4469" s="149"/>
      <c r="N4469" s="150"/>
      <c r="P4469" s="149"/>
    </row>
    <row r="4470" spans="7:16" x14ac:dyDescent="0.2">
      <c r="G4470" s="149"/>
      <c r="I4470" s="149"/>
      <c r="K4470" s="149"/>
      <c r="M4470" s="149"/>
      <c r="N4470" s="150"/>
      <c r="P4470" s="149"/>
    </row>
    <row r="4471" spans="7:16" x14ac:dyDescent="0.2">
      <c r="G4471" s="149"/>
      <c r="I4471" s="149"/>
      <c r="K4471" s="149"/>
      <c r="M4471" s="149"/>
      <c r="N4471" s="150"/>
      <c r="P4471" s="149"/>
    </row>
    <row r="4472" spans="7:16" x14ac:dyDescent="0.2">
      <c r="G4472" s="149"/>
      <c r="I4472" s="149"/>
      <c r="K4472" s="149"/>
      <c r="M4472" s="149"/>
      <c r="N4472" s="150"/>
      <c r="P4472" s="149"/>
    </row>
    <row r="4473" spans="7:16" x14ac:dyDescent="0.2">
      <c r="G4473" s="149"/>
      <c r="I4473" s="149"/>
      <c r="K4473" s="149"/>
      <c r="M4473" s="149"/>
      <c r="N4473" s="150"/>
      <c r="P4473" s="149"/>
    </row>
    <row r="4474" spans="7:16" x14ac:dyDescent="0.2">
      <c r="G4474" s="149"/>
      <c r="I4474" s="149"/>
      <c r="K4474" s="149"/>
      <c r="M4474" s="149"/>
      <c r="N4474" s="150"/>
      <c r="P4474" s="149"/>
    </row>
    <row r="4475" spans="7:16" x14ac:dyDescent="0.2">
      <c r="G4475" s="149"/>
      <c r="I4475" s="149"/>
      <c r="K4475" s="149"/>
      <c r="M4475" s="149"/>
      <c r="N4475" s="150"/>
      <c r="P4475" s="149"/>
    </row>
    <row r="4476" spans="7:16" x14ac:dyDescent="0.2">
      <c r="G4476" s="149"/>
      <c r="I4476" s="149"/>
      <c r="K4476" s="149"/>
      <c r="M4476" s="149"/>
      <c r="N4476" s="150"/>
      <c r="P4476" s="149"/>
    </row>
    <row r="4477" spans="7:16" x14ac:dyDescent="0.2">
      <c r="G4477" s="149"/>
      <c r="I4477" s="149"/>
      <c r="K4477" s="149"/>
      <c r="M4477" s="149"/>
      <c r="N4477" s="150"/>
      <c r="P4477" s="149"/>
    </row>
    <row r="4478" spans="7:16" x14ac:dyDescent="0.2">
      <c r="G4478" s="149"/>
      <c r="I4478" s="149"/>
      <c r="K4478" s="149"/>
      <c r="M4478" s="149"/>
      <c r="N4478" s="150"/>
      <c r="P4478" s="149"/>
    </row>
    <row r="4479" spans="7:16" x14ac:dyDescent="0.2">
      <c r="G4479" s="149"/>
      <c r="I4479" s="149"/>
      <c r="K4479" s="149"/>
      <c r="M4479" s="149"/>
      <c r="N4479" s="150"/>
      <c r="P4479" s="149"/>
    </row>
    <row r="4480" spans="7:16" x14ac:dyDescent="0.2">
      <c r="G4480" s="149"/>
      <c r="I4480" s="149"/>
      <c r="K4480" s="149"/>
      <c r="M4480" s="149"/>
      <c r="N4480" s="150"/>
      <c r="P4480" s="149"/>
    </row>
    <row r="4481" spans="7:16" x14ac:dyDescent="0.2">
      <c r="G4481" s="149"/>
      <c r="I4481" s="149"/>
      <c r="K4481" s="149"/>
      <c r="M4481" s="149"/>
      <c r="N4481" s="150"/>
      <c r="P4481" s="149"/>
    </row>
    <row r="4482" spans="7:16" x14ac:dyDescent="0.2">
      <c r="G4482" s="149"/>
      <c r="I4482" s="149"/>
      <c r="K4482" s="149"/>
      <c r="M4482" s="149"/>
      <c r="N4482" s="150"/>
      <c r="P4482" s="149"/>
    </row>
    <row r="4483" spans="7:16" x14ac:dyDescent="0.2">
      <c r="G4483" s="149"/>
      <c r="I4483" s="149"/>
      <c r="K4483" s="149"/>
      <c r="M4483" s="149"/>
      <c r="N4483" s="150"/>
      <c r="P4483" s="149"/>
    </row>
    <row r="4484" spans="7:16" x14ac:dyDescent="0.2">
      <c r="G4484" s="149"/>
      <c r="I4484" s="149"/>
      <c r="K4484" s="149"/>
      <c r="M4484" s="149"/>
      <c r="N4484" s="150"/>
      <c r="P4484" s="149"/>
    </row>
    <row r="4485" spans="7:16" x14ac:dyDescent="0.2">
      <c r="G4485" s="149"/>
      <c r="I4485" s="149"/>
      <c r="K4485" s="149"/>
      <c r="M4485" s="149"/>
      <c r="N4485" s="150"/>
      <c r="P4485" s="149"/>
    </row>
    <row r="4486" spans="7:16" x14ac:dyDescent="0.2">
      <c r="G4486" s="149"/>
      <c r="I4486" s="149"/>
      <c r="K4486" s="149"/>
      <c r="M4486" s="149"/>
      <c r="N4486" s="150"/>
      <c r="P4486" s="149"/>
    </row>
    <row r="4487" spans="7:16" x14ac:dyDescent="0.2">
      <c r="G4487" s="149"/>
      <c r="I4487" s="149"/>
      <c r="K4487" s="149"/>
      <c r="M4487" s="149"/>
      <c r="N4487" s="150"/>
      <c r="P4487" s="149"/>
    </row>
    <row r="4488" spans="7:16" x14ac:dyDescent="0.2">
      <c r="G4488" s="149"/>
      <c r="I4488" s="149"/>
      <c r="K4488" s="149"/>
      <c r="M4488" s="149"/>
      <c r="N4488" s="150"/>
      <c r="P4488" s="149"/>
    </row>
    <row r="4489" spans="7:16" x14ac:dyDescent="0.2">
      <c r="G4489" s="149"/>
      <c r="I4489" s="149"/>
      <c r="K4489" s="149"/>
      <c r="M4489" s="149"/>
      <c r="N4489" s="150"/>
      <c r="P4489" s="149"/>
    </row>
    <row r="4490" spans="7:16" x14ac:dyDescent="0.2">
      <c r="G4490" s="149"/>
      <c r="I4490" s="149"/>
      <c r="K4490" s="149"/>
      <c r="M4490" s="149"/>
      <c r="N4490" s="150"/>
      <c r="P4490" s="149"/>
    </row>
    <row r="4491" spans="7:16" x14ac:dyDescent="0.2">
      <c r="G4491" s="149"/>
      <c r="I4491" s="149"/>
      <c r="K4491" s="149"/>
      <c r="M4491" s="149"/>
      <c r="N4491" s="150"/>
      <c r="P4491" s="149"/>
    </row>
    <row r="4492" spans="7:16" x14ac:dyDescent="0.2">
      <c r="G4492" s="149"/>
      <c r="I4492" s="149"/>
      <c r="K4492" s="149"/>
      <c r="M4492" s="149"/>
      <c r="N4492" s="150"/>
      <c r="P4492" s="149"/>
    </row>
    <row r="4493" spans="7:16" x14ac:dyDescent="0.2">
      <c r="G4493" s="149"/>
      <c r="I4493" s="149"/>
      <c r="K4493" s="149"/>
      <c r="M4493" s="149"/>
      <c r="N4493" s="150"/>
      <c r="P4493" s="149"/>
    </row>
    <row r="4494" spans="7:16" x14ac:dyDescent="0.2">
      <c r="G4494" s="149"/>
      <c r="I4494" s="149"/>
      <c r="K4494" s="149"/>
      <c r="M4494" s="149"/>
      <c r="N4494" s="150"/>
      <c r="P4494" s="149"/>
    </row>
    <row r="4495" spans="7:16" x14ac:dyDescent="0.2">
      <c r="G4495" s="149"/>
      <c r="I4495" s="149"/>
      <c r="K4495" s="149"/>
      <c r="M4495" s="149"/>
      <c r="N4495" s="150"/>
      <c r="P4495" s="149"/>
    </row>
    <row r="4496" spans="7:16" x14ac:dyDescent="0.2">
      <c r="G4496" s="149"/>
      <c r="I4496" s="149"/>
      <c r="K4496" s="149"/>
      <c r="M4496" s="149"/>
      <c r="N4496" s="150"/>
      <c r="P4496" s="149"/>
    </row>
    <row r="4497" spans="7:16" x14ac:dyDescent="0.2">
      <c r="G4497" s="149"/>
      <c r="I4497" s="149"/>
      <c r="K4497" s="149"/>
      <c r="M4497" s="149"/>
      <c r="N4497" s="150"/>
      <c r="P4497" s="149"/>
    </row>
    <row r="4498" spans="7:16" x14ac:dyDescent="0.2">
      <c r="G4498" s="149"/>
      <c r="I4498" s="149"/>
      <c r="K4498" s="149"/>
      <c r="M4498" s="149"/>
      <c r="N4498" s="150"/>
      <c r="P4498" s="149"/>
    </row>
    <row r="4499" spans="7:16" x14ac:dyDescent="0.2">
      <c r="G4499" s="149"/>
      <c r="I4499" s="149"/>
      <c r="K4499" s="149"/>
      <c r="M4499" s="149"/>
      <c r="N4499" s="150"/>
      <c r="P4499" s="149"/>
    </row>
    <row r="4500" spans="7:16" x14ac:dyDescent="0.2">
      <c r="G4500" s="149"/>
      <c r="I4500" s="149"/>
      <c r="K4500" s="149"/>
      <c r="M4500" s="149"/>
      <c r="N4500" s="150"/>
      <c r="P4500" s="149"/>
    </row>
    <row r="4501" spans="7:16" x14ac:dyDescent="0.2">
      <c r="G4501" s="149"/>
      <c r="I4501" s="149"/>
      <c r="K4501" s="149"/>
      <c r="M4501" s="149"/>
      <c r="N4501" s="150"/>
      <c r="P4501" s="149"/>
    </row>
    <row r="4502" spans="7:16" x14ac:dyDescent="0.2">
      <c r="G4502" s="149"/>
      <c r="I4502" s="149"/>
      <c r="K4502" s="149"/>
      <c r="M4502" s="149"/>
      <c r="N4502" s="150"/>
      <c r="P4502" s="149"/>
    </row>
    <row r="4503" spans="7:16" x14ac:dyDescent="0.2">
      <c r="G4503" s="149"/>
      <c r="I4503" s="149"/>
      <c r="K4503" s="149"/>
      <c r="M4503" s="149"/>
      <c r="N4503" s="150"/>
      <c r="P4503" s="149"/>
    </row>
    <row r="4504" spans="7:16" x14ac:dyDescent="0.2">
      <c r="G4504" s="149"/>
      <c r="I4504" s="149"/>
      <c r="K4504" s="149"/>
      <c r="M4504" s="149"/>
      <c r="N4504" s="150"/>
      <c r="P4504" s="149"/>
    </row>
    <row r="4505" spans="7:16" x14ac:dyDescent="0.2">
      <c r="G4505" s="149"/>
      <c r="I4505" s="149"/>
      <c r="K4505" s="149"/>
      <c r="M4505" s="149"/>
      <c r="N4505" s="150"/>
      <c r="P4505" s="149"/>
    </row>
    <row r="4506" spans="7:16" x14ac:dyDescent="0.2">
      <c r="G4506" s="149"/>
      <c r="I4506" s="149"/>
      <c r="K4506" s="149"/>
      <c r="M4506" s="149"/>
      <c r="N4506" s="150"/>
      <c r="P4506" s="149"/>
    </row>
    <row r="4507" spans="7:16" x14ac:dyDescent="0.2">
      <c r="G4507" s="149"/>
      <c r="I4507" s="149"/>
      <c r="K4507" s="149"/>
      <c r="M4507" s="149"/>
      <c r="N4507" s="150"/>
      <c r="P4507" s="149"/>
    </row>
    <row r="4508" spans="7:16" x14ac:dyDescent="0.2">
      <c r="G4508" s="149"/>
      <c r="I4508" s="149"/>
      <c r="K4508" s="149"/>
      <c r="M4508" s="149"/>
      <c r="N4508" s="150"/>
      <c r="P4508" s="149"/>
    </row>
    <row r="4509" spans="7:16" x14ac:dyDescent="0.2">
      <c r="G4509" s="149"/>
      <c r="I4509" s="149"/>
      <c r="K4509" s="149"/>
      <c r="M4509" s="149"/>
      <c r="N4509" s="150"/>
      <c r="P4509" s="149"/>
    </row>
    <row r="4510" spans="7:16" x14ac:dyDescent="0.2">
      <c r="G4510" s="149"/>
      <c r="I4510" s="149"/>
      <c r="K4510" s="149"/>
      <c r="M4510" s="149"/>
      <c r="N4510" s="150"/>
      <c r="P4510" s="149"/>
    </row>
    <row r="4511" spans="7:16" x14ac:dyDescent="0.2">
      <c r="G4511" s="149"/>
      <c r="I4511" s="149"/>
      <c r="K4511" s="149"/>
      <c r="M4511" s="149"/>
      <c r="N4511" s="150"/>
      <c r="P4511" s="149"/>
    </row>
    <row r="4512" spans="7:16" x14ac:dyDescent="0.2">
      <c r="G4512" s="149"/>
      <c r="I4512" s="149"/>
      <c r="K4512" s="149"/>
      <c r="M4512" s="149"/>
      <c r="N4512" s="150"/>
      <c r="P4512" s="149"/>
    </row>
    <row r="4513" spans="7:16" x14ac:dyDescent="0.2">
      <c r="G4513" s="149"/>
      <c r="I4513" s="149"/>
      <c r="K4513" s="149"/>
      <c r="M4513" s="149"/>
      <c r="N4513" s="150"/>
      <c r="P4513" s="149"/>
    </row>
    <row r="4514" spans="7:16" x14ac:dyDescent="0.2">
      <c r="G4514" s="149"/>
      <c r="I4514" s="149"/>
      <c r="K4514" s="149"/>
      <c r="M4514" s="149"/>
      <c r="N4514" s="150"/>
      <c r="P4514" s="149"/>
    </row>
    <row r="4515" spans="7:16" x14ac:dyDescent="0.2">
      <c r="G4515" s="149"/>
      <c r="I4515" s="149"/>
      <c r="K4515" s="149"/>
      <c r="M4515" s="149"/>
      <c r="N4515" s="150"/>
      <c r="P4515" s="149"/>
    </row>
    <row r="4516" spans="7:16" x14ac:dyDescent="0.2">
      <c r="G4516" s="149"/>
      <c r="I4516" s="149"/>
      <c r="K4516" s="149"/>
      <c r="M4516" s="149"/>
      <c r="N4516" s="150"/>
      <c r="P4516" s="149"/>
    </row>
    <row r="4517" spans="7:16" x14ac:dyDescent="0.2">
      <c r="G4517" s="149"/>
      <c r="I4517" s="149"/>
      <c r="K4517" s="149"/>
      <c r="M4517" s="149"/>
      <c r="N4517" s="150"/>
      <c r="P4517" s="149"/>
    </row>
    <row r="4518" spans="7:16" x14ac:dyDescent="0.2">
      <c r="G4518" s="149"/>
      <c r="I4518" s="149"/>
      <c r="K4518" s="149"/>
      <c r="M4518" s="149"/>
      <c r="N4518" s="150"/>
      <c r="P4518" s="149"/>
    </row>
    <row r="4519" spans="7:16" x14ac:dyDescent="0.2">
      <c r="G4519" s="149"/>
      <c r="I4519" s="149"/>
      <c r="K4519" s="149"/>
      <c r="M4519" s="149"/>
      <c r="N4519" s="150"/>
      <c r="P4519" s="149"/>
    </row>
    <row r="4520" spans="7:16" x14ac:dyDescent="0.2">
      <c r="G4520" s="149"/>
      <c r="I4520" s="149"/>
      <c r="K4520" s="149"/>
      <c r="M4520" s="149"/>
      <c r="N4520" s="150"/>
      <c r="P4520" s="149"/>
    </row>
    <row r="4521" spans="7:16" x14ac:dyDescent="0.2">
      <c r="G4521" s="149"/>
      <c r="I4521" s="149"/>
      <c r="K4521" s="149"/>
      <c r="M4521" s="149"/>
      <c r="N4521" s="150"/>
      <c r="P4521" s="149"/>
    </row>
    <row r="4522" spans="7:16" x14ac:dyDescent="0.2">
      <c r="G4522" s="149"/>
      <c r="I4522" s="149"/>
      <c r="K4522" s="149"/>
      <c r="M4522" s="149"/>
      <c r="N4522" s="150"/>
      <c r="P4522" s="149"/>
    </row>
    <row r="4523" spans="7:16" x14ac:dyDescent="0.2">
      <c r="G4523" s="149"/>
      <c r="I4523" s="149"/>
      <c r="K4523" s="149"/>
      <c r="M4523" s="149"/>
      <c r="N4523" s="150"/>
      <c r="P4523" s="149"/>
    </row>
    <row r="4524" spans="7:16" x14ac:dyDescent="0.2">
      <c r="G4524" s="149"/>
      <c r="I4524" s="149"/>
      <c r="K4524" s="149"/>
      <c r="M4524" s="149"/>
      <c r="N4524" s="150"/>
      <c r="P4524" s="149"/>
    </row>
    <row r="4525" spans="7:16" x14ac:dyDescent="0.2">
      <c r="G4525" s="149"/>
      <c r="I4525" s="149"/>
      <c r="K4525" s="149"/>
      <c r="M4525" s="149"/>
      <c r="N4525" s="150"/>
      <c r="P4525" s="149"/>
    </row>
    <row r="4526" spans="7:16" x14ac:dyDescent="0.2">
      <c r="G4526" s="149"/>
      <c r="I4526" s="149"/>
      <c r="K4526" s="149"/>
      <c r="M4526" s="149"/>
      <c r="N4526" s="150"/>
      <c r="P4526" s="149"/>
    </row>
    <row r="4527" spans="7:16" x14ac:dyDescent="0.2">
      <c r="G4527" s="149"/>
      <c r="I4527" s="149"/>
      <c r="K4527" s="149"/>
      <c r="M4527" s="149"/>
      <c r="N4527" s="150"/>
      <c r="P4527" s="149"/>
    </row>
    <row r="4528" spans="7:16" x14ac:dyDescent="0.2">
      <c r="G4528" s="149"/>
      <c r="I4528" s="149"/>
      <c r="K4528" s="149"/>
      <c r="M4528" s="149"/>
      <c r="N4528" s="150"/>
      <c r="P4528" s="149"/>
    </row>
    <row r="4529" spans="7:16" x14ac:dyDescent="0.2">
      <c r="G4529" s="149"/>
      <c r="I4529" s="149"/>
      <c r="K4529" s="149"/>
      <c r="M4529" s="149"/>
      <c r="N4529" s="150"/>
      <c r="P4529" s="149"/>
    </row>
    <row r="4530" spans="7:16" x14ac:dyDescent="0.2">
      <c r="G4530" s="149"/>
      <c r="I4530" s="149"/>
      <c r="K4530" s="149"/>
      <c r="M4530" s="149"/>
      <c r="N4530" s="150"/>
      <c r="P4530" s="149"/>
    </row>
    <row r="4531" spans="7:16" x14ac:dyDescent="0.2">
      <c r="G4531" s="149"/>
      <c r="I4531" s="149"/>
      <c r="K4531" s="149"/>
      <c r="M4531" s="149"/>
      <c r="N4531" s="150"/>
      <c r="P4531" s="149"/>
    </row>
    <row r="4532" spans="7:16" x14ac:dyDescent="0.2">
      <c r="G4532" s="149"/>
      <c r="I4532" s="149"/>
      <c r="K4532" s="149"/>
      <c r="M4532" s="149"/>
      <c r="N4532" s="150"/>
      <c r="P4532" s="149"/>
    </row>
    <row r="4533" spans="7:16" x14ac:dyDescent="0.2">
      <c r="G4533" s="149"/>
      <c r="I4533" s="149"/>
      <c r="K4533" s="149"/>
      <c r="M4533" s="149"/>
      <c r="N4533" s="150"/>
      <c r="P4533" s="149"/>
    </row>
    <row r="4534" spans="7:16" x14ac:dyDescent="0.2">
      <c r="G4534" s="149"/>
      <c r="I4534" s="149"/>
      <c r="K4534" s="149"/>
      <c r="M4534" s="149"/>
      <c r="N4534" s="150"/>
      <c r="P4534" s="149"/>
    </row>
    <row r="4535" spans="7:16" x14ac:dyDescent="0.2">
      <c r="G4535" s="149"/>
      <c r="I4535" s="149"/>
      <c r="K4535" s="149"/>
      <c r="M4535" s="149"/>
      <c r="N4535" s="150"/>
      <c r="P4535" s="149"/>
    </row>
    <row r="4536" spans="7:16" x14ac:dyDescent="0.2">
      <c r="G4536" s="149"/>
      <c r="I4536" s="149"/>
      <c r="K4536" s="149"/>
      <c r="M4536" s="149"/>
      <c r="N4536" s="150"/>
      <c r="P4536" s="149"/>
    </row>
    <row r="4537" spans="7:16" x14ac:dyDescent="0.2">
      <c r="G4537" s="149"/>
      <c r="I4537" s="149"/>
      <c r="K4537" s="149"/>
      <c r="M4537" s="149"/>
      <c r="N4537" s="150"/>
      <c r="P4537" s="149"/>
    </row>
    <row r="4538" spans="7:16" x14ac:dyDescent="0.2">
      <c r="G4538" s="149"/>
      <c r="I4538" s="149"/>
      <c r="K4538" s="149"/>
      <c r="M4538" s="149"/>
      <c r="N4538" s="150"/>
      <c r="P4538" s="149"/>
    </row>
    <row r="4539" spans="7:16" x14ac:dyDescent="0.2">
      <c r="G4539" s="149"/>
      <c r="I4539" s="149"/>
      <c r="K4539" s="149"/>
      <c r="M4539" s="149"/>
      <c r="N4539" s="150"/>
      <c r="P4539" s="149"/>
    </row>
    <row r="4540" spans="7:16" x14ac:dyDescent="0.2">
      <c r="G4540" s="149"/>
      <c r="I4540" s="149"/>
      <c r="K4540" s="149"/>
      <c r="M4540" s="149"/>
      <c r="N4540" s="150"/>
      <c r="P4540" s="149"/>
    </row>
    <row r="4541" spans="7:16" x14ac:dyDescent="0.2">
      <c r="G4541" s="149"/>
      <c r="I4541" s="149"/>
      <c r="K4541" s="149"/>
      <c r="M4541" s="149"/>
      <c r="N4541" s="150"/>
      <c r="P4541" s="149"/>
    </row>
    <row r="4542" spans="7:16" x14ac:dyDescent="0.2">
      <c r="G4542" s="149"/>
      <c r="I4542" s="149"/>
      <c r="K4542" s="149"/>
      <c r="M4542" s="149"/>
      <c r="N4542" s="150"/>
      <c r="P4542" s="149"/>
    </row>
    <row r="4543" spans="7:16" x14ac:dyDescent="0.2">
      <c r="G4543" s="149"/>
      <c r="I4543" s="149"/>
      <c r="K4543" s="149"/>
      <c r="M4543" s="149"/>
      <c r="N4543" s="150"/>
      <c r="P4543" s="149"/>
    </row>
    <row r="4544" spans="7:16" x14ac:dyDescent="0.2">
      <c r="G4544" s="149"/>
      <c r="I4544" s="149"/>
      <c r="K4544" s="149"/>
      <c r="M4544" s="149"/>
      <c r="N4544" s="150"/>
      <c r="P4544" s="149"/>
    </row>
    <row r="4545" spans="7:16" x14ac:dyDescent="0.2">
      <c r="G4545" s="149"/>
      <c r="I4545" s="149"/>
      <c r="K4545" s="149"/>
      <c r="M4545" s="149"/>
      <c r="N4545" s="150"/>
      <c r="P4545" s="149"/>
    </row>
    <row r="4546" spans="7:16" x14ac:dyDescent="0.2">
      <c r="G4546" s="149"/>
      <c r="I4546" s="149"/>
      <c r="K4546" s="149"/>
      <c r="M4546" s="149"/>
      <c r="N4546" s="150"/>
      <c r="P4546" s="149"/>
    </row>
    <row r="4547" spans="7:16" x14ac:dyDescent="0.2">
      <c r="G4547" s="149"/>
      <c r="I4547" s="149"/>
      <c r="K4547" s="149"/>
      <c r="M4547" s="149"/>
      <c r="N4547" s="150"/>
      <c r="P4547" s="149"/>
    </row>
    <row r="4548" spans="7:16" x14ac:dyDescent="0.2">
      <c r="G4548" s="149"/>
      <c r="I4548" s="149"/>
      <c r="K4548" s="149"/>
      <c r="M4548" s="149"/>
      <c r="N4548" s="150"/>
      <c r="P4548" s="149"/>
    </row>
    <row r="4549" spans="7:16" x14ac:dyDescent="0.2">
      <c r="G4549" s="149"/>
      <c r="I4549" s="149"/>
      <c r="K4549" s="149"/>
      <c r="M4549" s="149"/>
      <c r="N4549" s="150"/>
      <c r="P4549" s="149"/>
    </row>
    <row r="4550" spans="7:16" x14ac:dyDescent="0.2">
      <c r="G4550" s="149"/>
      <c r="I4550" s="149"/>
      <c r="K4550" s="149"/>
      <c r="M4550" s="149"/>
      <c r="N4550" s="150"/>
      <c r="P4550" s="149"/>
    </row>
    <row r="4551" spans="7:16" x14ac:dyDescent="0.2">
      <c r="G4551" s="149"/>
      <c r="I4551" s="149"/>
      <c r="K4551" s="149"/>
      <c r="M4551" s="149"/>
      <c r="N4551" s="150"/>
      <c r="P4551" s="149"/>
    </row>
    <row r="4552" spans="7:16" x14ac:dyDescent="0.2">
      <c r="G4552" s="149"/>
      <c r="I4552" s="149"/>
      <c r="K4552" s="149"/>
      <c r="M4552" s="149"/>
      <c r="N4552" s="150"/>
      <c r="P4552" s="149"/>
    </row>
    <row r="4553" spans="7:16" x14ac:dyDescent="0.2">
      <c r="G4553" s="149"/>
      <c r="I4553" s="149"/>
      <c r="K4553" s="149"/>
      <c r="M4553" s="149"/>
      <c r="N4553" s="150"/>
      <c r="P4553" s="149"/>
    </row>
    <row r="4554" spans="7:16" x14ac:dyDescent="0.2">
      <c r="G4554" s="149"/>
      <c r="I4554" s="149"/>
      <c r="K4554" s="149"/>
      <c r="M4554" s="149"/>
      <c r="N4554" s="150"/>
      <c r="P4554" s="149"/>
    </row>
    <row r="4555" spans="7:16" x14ac:dyDescent="0.2">
      <c r="G4555" s="149"/>
      <c r="I4555" s="149"/>
      <c r="K4555" s="149"/>
      <c r="M4555" s="149"/>
      <c r="N4555" s="150"/>
      <c r="P4555" s="149"/>
    </row>
    <row r="4556" spans="7:16" x14ac:dyDescent="0.2">
      <c r="G4556" s="149"/>
      <c r="I4556" s="149"/>
      <c r="K4556" s="149"/>
      <c r="M4556" s="149"/>
      <c r="N4556" s="150"/>
      <c r="P4556" s="149"/>
    </row>
    <row r="4557" spans="7:16" x14ac:dyDescent="0.2">
      <c r="G4557" s="149"/>
      <c r="I4557" s="149"/>
      <c r="K4557" s="149"/>
      <c r="M4557" s="149"/>
      <c r="N4557" s="150"/>
      <c r="P4557" s="149"/>
    </row>
    <row r="4558" spans="7:16" x14ac:dyDescent="0.2">
      <c r="G4558" s="149"/>
      <c r="I4558" s="149"/>
      <c r="K4558" s="149"/>
      <c r="M4558" s="149"/>
      <c r="N4558" s="150"/>
      <c r="P4558" s="149"/>
    </row>
    <row r="4559" spans="7:16" x14ac:dyDescent="0.2">
      <c r="G4559" s="149"/>
      <c r="I4559" s="149"/>
      <c r="K4559" s="149"/>
      <c r="M4559" s="149"/>
      <c r="N4559" s="150"/>
      <c r="P4559" s="149"/>
    </row>
    <row r="4560" spans="7:16" x14ac:dyDescent="0.2">
      <c r="G4560" s="149"/>
      <c r="I4560" s="149"/>
      <c r="K4560" s="149"/>
      <c r="M4560" s="149"/>
      <c r="N4560" s="150"/>
      <c r="P4560" s="149"/>
    </row>
    <row r="4561" spans="7:16" x14ac:dyDescent="0.2">
      <c r="G4561" s="149"/>
      <c r="I4561" s="149"/>
      <c r="K4561" s="149"/>
      <c r="M4561" s="149"/>
      <c r="N4561" s="150"/>
      <c r="P4561" s="149"/>
    </row>
    <row r="4562" spans="7:16" x14ac:dyDescent="0.2">
      <c r="G4562" s="149"/>
      <c r="I4562" s="149"/>
      <c r="K4562" s="149"/>
      <c r="M4562" s="149"/>
      <c r="N4562" s="150"/>
      <c r="P4562" s="149"/>
    </row>
    <row r="4563" spans="7:16" x14ac:dyDescent="0.2">
      <c r="G4563" s="149"/>
      <c r="I4563" s="149"/>
      <c r="K4563" s="149"/>
      <c r="M4563" s="149"/>
      <c r="N4563" s="150"/>
      <c r="P4563" s="149"/>
    </row>
    <row r="4564" spans="7:16" x14ac:dyDescent="0.2">
      <c r="G4564" s="149"/>
      <c r="I4564" s="149"/>
      <c r="K4564" s="149"/>
      <c r="M4564" s="149"/>
      <c r="N4564" s="150"/>
      <c r="P4564" s="149"/>
    </row>
    <row r="4565" spans="7:16" x14ac:dyDescent="0.2">
      <c r="G4565" s="149"/>
      <c r="I4565" s="149"/>
      <c r="K4565" s="149"/>
      <c r="M4565" s="149"/>
      <c r="N4565" s="150"/>
      <c r="P4565" s="149"/>
    </row>
    <row r="4566" spans="7:16" x14ac:dyDescent="0.2">
      <c r="G4566" s="149"/>
      <c r="I4566" s="149"/>
      <c r="K4566" s="149"/>
      <c r="M4566" s="149"/>
      <c r="N4566" s="150"/>
      <c r="P4566" s="149"/>
    </row>
    <row r="4567" spans="7:16" x14ac:dyDescent="0.2">
      <c r="G4567" s="149"/>
      <c r="I4567" s="149"/>
      <c r="K4567" s="149"/>
      <c r="M4567" s="149"/>
      <c r="N4567" s="150"/>
      <c r="P4567" s="149"/>
    </row>
    <row r="4568" spans="7:16" x14ac:dyDescent="0.2">
      <c r="G4568" s="149"/>
      <c r="I4568" s="149"/>
      <c r="K4568" s="149"/>
      <c r="M4568" s="149"/>
      <c r="N4568" s="150"/>
      <c r="P4568" s="149"/>
    </row>
    <row r="4569" spans="7:16" x14ac:dyDescent="0.2">
      <c r="G4569" s="149"/>
      <c r="I4569" s="149"/>
      <c r="K4569" s="149"/>
      <c r="M4569" s="149"/>
      <c r="N4569" s="150"/>
      <c r="P4569" s="149"/>
    </row>
    <row r="4570" spans="7:16" x14ac:dyDescent="0.2">
      <c r="G4570" s="149"/>
      <c r="I4570" s="149"/>
      <c r="K4570" s="149"/>
      <c r="M4570" s="149"/>
      <c r="N4570" s="150"/>
      <c r="P4570" s="149"/>
    </row>
    <row r="4571" spans="7:16" x14ac:dyDescent="0.2">
      <c r="G4571" s="149"/>
      <c r="I4571" s="149"/>
      <c r="K4571" s="149"/>
      <c r="M4571" s="149"/>
      <c r="N4571" s="150"/>
      <c r="P4571" s="149"/>
    </row>
    <row r="4572" spans="7:16" x14ac:dyDescent="0.2">
      <c r="G4572" s="149"/>
      <c r="I4572" s="149"/>
      <c r="K4572" s="149"/>
      <c r="M4572" s="149"/>
      <c r="N4572" s="150"/>
      <c r="P4572" s="149"/>
    </row>
    <row r="4573" spans="7:16" x14ac:dyDescent="0.2">
      <c r="G4573" s="149"/>
      <c r="I4573" s="149"/>
      <c r="K4573" s="149"/>
      <c r="M4573" s="149"/>
      <c r="N4573" s="150"/>
      <c r="P4573" s="149"/>
    </row>
    <row r="4574" spans="7:16" x14ac:dyDescent="0.2">
      <c r="G4574" s="149"/>
      <c r="I4574" s="149"/>
      <c r="K4574" s="149"/>
      <c r="M4574" s="149"/>
      <c r="N4574" s="150"/>
      <c r="P4574" s="149"/>
    </row>
    <row r="4575" spans="7:16" x14ac:dyDescent="0.2">
      <c r="G4575" s="149"/>
      <c r="I4575" s="149"/>
      <c r="K4575" s="149"/>
      <c r="M4575" s="149"/>
      <c r="N4575" s="150"/>
      <c r="P4575" s="149"/>
    </row>
    <row r="4576" spans="7:16" x14ac:dyDescent="0.2">
      <c r="G4576" s="149"/>
      <c r="I4576" s="149"/>
      <c r="K4576" s="149"/>
      <c r="M4576" s="149"/>
      <c r="N4576" s="150"/>
      <c r="P4576" s="149"/>
    </row>
    <row r="4577" spans="7:16" x14ac:dyDescent="0.2">
      <c r="G4577" s="149"/>
      <c r="I4577" s="149"/>
      <c r="K4577" s="149"/>
      <c r="M4577" s="149"/>
      <c r="N4577" s="150"/>
      <c r="P4577" s="149"/>
    </row>
    <row r="4578" spans="7:16" x14ac:dyDescent="0.2">
      <c r="G4578" s="149"/>
      <c r="I4578" s="149"/>
      <c r="K4578" s="149"/>
      <c r="M4578" s="149"/>
      <c r="N4578" s="150"/>
      <c r="P4578" s="149"/>
    </row>
    <row r="4579" spans="7:16" x14ac:dyDescent="0.2">
      <c r="G4579" s="149"/>
      <c r="I4579" s="149"/>
      <c r="K4579" s="149"/>
      <c r="M4579" s="149"/>
      <c r="N4579" s="150"/>
      <c r="P4579" s="149"/>
    </row>
    <row r="4580" spans="7:16" x14ac:dyDescent="0.2">
      <c r="G4580" s="149"/>
      <c r="I4580" s="149"/>
      <c r="K4580" s="149"/>
      <c r="M4580" s="149"/>
      <c r="N4580" s="150"/>
      <c r="P4580" s="149"/>
    </row>
    <row r="4581" spans="7:16" x14ac:dyDescent="0.2">
      <c r="G4581" s="149"/>
      <c r="I4581" s="149"/>
      <c r="K4581" s="149"/>
      <c r="M4581" s="149"/>
      <c r="N4581" s="150"/>
      <c r="P4581" s="149"/>
    </row>
    <row r="4582" spans="7:16" x14ac:dyDescent="0.2">
      <c r="G4582" s="149"/>
      <c r="I4582" s="149"/>
      <c r="K4582" s="149"/>
      <c r="M4582" s="149"/>
      <c r="N4582" s="150"/>
      <c r="P4582" s="149"/>
    </row>
    <row r="4583" spans="7:16" x14ac:dyDescent="0.2">
      <c r="G4583" s="149"/>
      <c r="I4583" s="149"/>
      <c r="K4583" s="149"/>
      <c r="M4583" s="149"/>
      <c r="N4583" s="150"/>
      <c r="P4583" s="149"/>
    </row>
    <row r="4584" spans="7:16" x14ac:dyDescent="0.2">
      <c r="G4584" s="149"/>
      <c r="I4584" s="149"/>
      <c r="K4584" s="149"/>
      <c r="M4584" s="149"/>
      <c r="N4584" s="150"/>
      <c r="P4584" s="149"/>
    </row>
    <row r="4585" spans="7:16" x14ac:dyDescent="0.2">
      <c r="G4585" s="149"/>
      <c r="I4585" s="149"/>
      <c r="K4585" s="149"/>
      <c r="M4585" s="149"/>
      <c r="N4585" s="150"/>
      <c r="P4585" s="149"/>
    </row>
    <row r="4586" spans="7:16" x14ac:dyDescent="0.2">
      <c r="G4586" s="149"/>
      <c r="I4586" s="149"/>
      <c r="K4586" s="149"/>
      <c r="M4586" s="149"/>
      <c r="N4586" s="150"/>
      <c r="P4586" s="149"/>
    </row>
    <row r="4587" spans="7:16" x14ac:dyDescent="0.2">
      <c r="G4587" s="149"/>
      <c r="I4587" s="149"/>
      <c r="K4587" s="149"/>
      <c r="M4587" s="149"/>
      <c r="N4587" s="150"/>
      <c r="P4587" s="149"/>
    </row>
    <row r="4588" spans="7:16" x14ac:dyDescent="0.2">
      <c r="G4588" s="149"/>
      <c r="I4588" s="149"/>
      <c r="K4588" s="149"/>
      <c r="M4588" s="149"/>
      <c r="N4588" s="150"/>
      <c r="P4588" s="149"/>
    </row>
    <row r="4589" spans="7:16" x14ac:dyDescent="0.2">
      <c r="G4589" s="149"/>
      <c r="I4589" s="149"/>
      <c r="K4589" s="149"/>
      <c r="M4589" s="149"/>
      <c r="N4589" s="150"/>
      <c r="P4589" s="149"/>
    </row>
    <row r="4590" spans="7:16" x14ac:dyDescent="0.2">
      <c r="G4590" s="149"/>
      <c r="I4590" s="149"/>
      <c r="K4590" s="149"/>
      <c r="M4590" s="149"/>
      <c r="N4590" s="150"/>
      <c r="P4590" s="149"/>
    </row>
    <row r="4591" spans="7:16" x14ac:dyDescent="0.2">
      <c r="G4591" s="149"/>
      <c r="I4591" s="149"/>
      <c r="K4591" s="149"/>
      <c r="M4591" s="149"/>
      <c r="N4591" s="150"/>
      <c r="P4591" s="149"/>
    </row>
    <row r="4592" spans="7:16" x14ac:dyDescent="0.2">
      <c r="G4592" s="149"/>
      <c r="I4592" s="149"/>
      <c r="K4592" s="149"/>
      <c r="M4592" s="149"/>
      <c r="N4592" s="150"/>
      <c r="P4592" s="149"/>
    </row>
    <row r="4593" spans="7:16" x14ac:dyDescent="0.2">
      <c r="G4593" s="149"/>
      <c r="I4593" s="149"/>
      <c r="K4593" s="149"/>
      <c r="M4593" s="149"/>
      <c r="N4593" s="150"/>
      <c r="P4593" s="149"/>
    </row>
    <row r="4594" spans="7:16" x14ac:dyDescent="0.2">
      <c r="G4594" s="149"/>
      <c r="I4594" s="149"/>
      <c r="K4594" s="149"/>
      <c r="M4594" s="149"/>
      <c r="N4594" s="150"/>
      <c r="P4594" s="149"/>
    </row>
    <row r="4595" spans="7:16" x14ac:dyDescent="0.2">
      <c r="G4595" s="149"/>
      <c r="I4595" s="149"/>
      <c r="K4595" s="149"/>
      <c r="M4595" s="149"/>
      <c r="N4595" s="150"/>
      <c r="P4595" s="149"/>
    </row>
    <row r="4596" spans="7:16" x14ac:dyDescent="0.2">
      <c r="G4596" s="149"/>
      <c r="I4596" s="149"/>
      <c r="K4596" s="149"/>
      <c r="M4596" s="149"/>
      <c r="N4596" s="150"/>
      <c r="P4596" s="149"/>
    </row>
    <row r="4597" spans="7:16" x14ac:dyDescent="0.2">
      <c r="G4597" s="149"/>
      <c r="I4597" s="149"/>
      <c r="K4597" s="149"/>
      <c r="M4597" s="149"/>
      <c r="N4597" s="150"/>
      <c r="P4597" s="149"/>
    </row>
    <row r="4598" spans="7:16" x14ac:dyDescent="0.2">
      <c r="G4598" s="149"/>
      <c r="I4598" s="149"/>
      <c r="K4598" s="149"/>
      <c r="M4598" s="149"/>
      <c r="N4598" s="150"/>
      <c r="P4598" s="149"/>
    </row>
    <row r="4599" spans="7:16" x14ac:dyDescent="0.2">
      <c r="G4599" s="149"/>
      <c r="I4599" s="149"/>
      <c r="K4599" s="149"/>
      <c r="M4599" s="149"/>
      <c r="N4599" s="150"/>
      <c r="P4599" s="149"/>
    </row>
    <row r="4600" spans="7:16" x14ac:dyDescent="0.2">
      <c r="G4600" s="149"/>
      <c r="I4600" s="149"/>
      <c r="K4600" s="149"/>
      <c r="M4600" s="149"/>
      <c r="N4600" s="150"/>
      <c r="P4600" s="149"/>
    </row>
    <row r="4601" spans="7:16" x14ac:dyDescent="0.2">
      <c r="G4601" s="149"/>
      <c r="I4601" s="149"/>
      <c r="K4601" s="149"/>
      <c r="M4601" s="149"/>
      <c r="N4601" s="150"/>
      <c r="P4601" s="149"/>
    </row>
    <row r="4602" spans="7:16" x14ac:dyDescent="0.2">
      <c r="G4602" s="149"/>
      <c r="I4602" s="149"/>
      <c r="K4602" s="149"/>
      <c r="M4602" s="149"/>
      <c r="N4602" s="150"/>
      <c r="P4602" s="149"/>
    </row>
    <row r="4603" spans="7:16" x14ac:dyDescent="0.2">
      <c r="G4603" s="149"/>
      <c r="I4603" s="149"/>
      <c r="K4603" s="149"/>
      <c r="M4603" s="149"/>
      <c r="N4603" s="150"/>
      <c r="P4603" s="149"/>
    </row>
    <row r="4604" spans="7:16" x14ac:dyDescent="0.2">
      <c r="G4604" s="149"/>
      <c r="I4604" s="149"/>
      <c r="K4604" s="149"/>
      <c r="M4604" s="149"/>
      <c r="N4604" s="150"/>
      <c r="P4604" s="149"/>
    </row>
    <row r="4605" spans="7:16" x14ac:dyDescent="0.2">
      <c r="G4605" s="149"/>
      <c r="I4605" s="149"/>
      <c r="K4605" s="149"/>
      <c r="M4605" s="149"/>
      <c r="N4605" s="150"/>
      <c r="P4605" s="149"/>
    </row>
    <row r="4606" spans="7:16" x14ac:dyDescent="0.2">
      <c r="G4606" s="149"/>
      <c r="I4606" s="149"/>
      <c r="K4606" s="149"/>
      <c r="M4606" s="149"/>
      <c r="N4606" s="150"/>
      <c r="P4606" s="149"/>
    </row>
    <row r="4607" spans="7:16" x14ac:dyDescent="0.2">
      <c r="G4607" s="149"/>
      <c r="I4607" s="149"/>
      <c r="K4607" s="149"/>
      <c r="M4607" s="149"/>
      <c r="N4607" s="150"/>
      <c r="P4607" s="149"/>
    </row>
    <row r="4608" spans="7:16" x14ac:dyDescent="0.2">
      <c r="G4608" s="149"/>
      <c r="I4608" s="149"/>
      <c r="K4608" s="149"/>
      <c r="M4608" s="149"/>
      <c r="N4608" s="150"/>
      <c r="P4608" s="149"/>
    </row>
    <row r="4609" spans="7:16" x14ac:dyDescent="0.2">
      <c r="G4609" s="149"/>
      <c r="I4609" s="149"/>
      <c r="K4609" s="149"/>
      <c r="M4609" s="149"/>
      <c r="N4609" s="150"/>
      <c r="P4609" s="149"/>
    </row>
    <row r="4610" spans="7:16" x14ac:dyDescent="0.2">
      <c r="G4610" s="149"/>
      <c r="I4610" s="149"/>
      <c r="K4610" s="149"/>
      <c r="M4610" s="149"/>
      <c r="N4610" s="150"/>
      <c r="P4610" s="149"/>
    </row>
    <row r="4611" spans="7:16" x14ac:dyDescent="0.2">
      <c r="G4611" s="149"/>
      <c r="I4611" s="149"/>
      <c r="K4611" s="149"/>
      <c r="M4611" s="149"/>
      <c r="N4611" s="150"/>
      <c r="P4611" s="149"/>
    </row>
    <row r="4612" spans="7:16" x14ac:dyDescent="0.2">
      <c r="G4612" s="149"/>
      <c r="I4612" s="149"/>
      <c r="K4612" s="149"/>
      <c r="M4612" s="149"/>
      <c r="N4612" s="150"/>
      <c r="P4612" s="149"/>
    </row>
    <row r="4613" spans="7:16" x14ac:dyDescent="0.2">
      <c r="G4613" s="149"/>
      <c r="I4613" s="149"/>
      <c r="K4613" s="149"/>
      <c r="M4613" s="149"/>
      <c r="N4613" s="150"/>
      <c r="P4613" s="149"/>
    </row>
    <row r="4614" spans="7:16" x14ac:dyDescent="0.2">
      <c r="G4614" s="149"/>
      <c r="I4614" s="149"/>
      <c r="K4614" s="149"/>
      <c r="M4614" s="149"/>
      <c r="N4614" s="150"/>
      <c r="P4614" s="149"/>
    </row>
    <row r="4615" spans="7:16" x14ac:dyDescent="0.2">
      <c r="G4615" s="149"/>
      <c r="I4615" s="149"/>
      <c r="K4615" s="149"/>
      <c r="M4615" s="149"/>
      <c r="N4615" s="150"/>
      <c r="P4615" s="149"/>
    </row>
    <row r="4616" spans="7:16" x14ac:dyDescent="0.2">
      <c r="G4616" s="149"/>
      <c r="I4616" s="149"/>
      <c r="K4616" s="149"/>
      <c r="M4616" s="149"/>
      <c r="N4616" s="150"/>
      <c r="P4616" s="149"/>
    </row>
    <row r="4617" spans="7:16" x14ac:dyDescent="0.2">
      <c r="G4617" s="149"/>
      <c r="I4617" s="149"/>
      <c r="K4617" s="149"/>
      <c r="M4617" s="149"/>
      <c r="N4617" s="150"/>
      <c r="P4617" s="149"/>
    </row>
    <row r="4618" spans="7:16" x14ac:dyDescent="0.2">
      <c r="G4618" s="149"/>
      <c r="I4618" s="149"/>
      <c r="K4618" s="149"/>
      <c r="M4618" s="149"/>
      <c r="N4618" s="150"/>
      <c r="P4618" s="149"/>
    </row>
    <row r="4619" spans="7:16" x14ac:dyDescent="0.2">
      <c r="G4619" s="149"/>
      <c r="I4619" s="149"/>
      <c r="K4619" s="149"/>
      <c r="M4619" s="149"/>
      <c r="N4619" s="150"/>
      <c r="P4619" s="149"/>
    </row>
    <row r="4620" spans="7:16" x14ac:dyDescent="0.2">
      <c r="G4620" s="149"/>
      <c r="I4620" s="149"/>
      <c r="K4620" s="149"/>
      <c r="M4620" s="149"/>
      <c r="N4620" s="150"/>
      <c r="P4620" s="149"/>
    </row>
    <row r="4621" spans="7:16" x14ac:dyDescent="0.2">
      <c r="G4621" s="149"/>
      <c r="I4621" s="149"/>
      <c r="K4621" s="149"/>
      <c r="M4621" s="149"/>
      <c r="N4621" s="150"/>
      <c r="P4621" s="149"/>
    </row>
    <row r="4622" spans="7:16" x14ac:dyDescent="0.2">
      <c r="G4622" s="149"/>
      <c r="I4622" s="149"/>
      <c r="K4622" s="149"/>
      <c r="M4622" s="149"/>
      <c r="N4622" s="150"/>
      <c r="P4622" s="149"/>
    </row>
    <row r="4623" spans="7:16" x14ac:dyDescent="0.2">
      <c r="G4623" s="149"/>
      <c r="I4623" s="149"/>
      <c r="K4623" s="149"/>
      <c r="M4623" s="149"/>
      <c r="N4623" s="150"/>
      <c r="P4623" s="149"/>
    </row>
    <row r="4624" spans="7:16" x14ac:dyDescent="0.2">
      <c r="G4624" s="149"/>
      <c r="I4624" s="149"/>
      <c r="K4624" s="149"/>
      <c r="M4624" s="149"/>
      <c r="N4624" s="150"/>
      <c r="P4624" s="149"/>
    </row>
    <row r="4625" spans="7:16" x14ac:dyDescent="0.2">
      <c r="G4625" s="149"/>
      <c r="I4625" s="149"/>
      <c r="K4625" s="149"/>
      <c r="M4625" s="149"/>
      <c r="N4625" s="150"/>
      <c r="P4625" s="149"/>
    </row>
    <row r="4626" spans="7:16" x14ac:dyDescent="0.2">
      <c r="G4626" s="149"/>
      <c r="I4626" s="149"/>
      <c r="K4626" s="149"/>
      <c r="M4626" s="149"/>
      <c r="N4626" s="150"/>
      <c r="P4626" s="149"/>
    </row>
    <row r="4627" spans="7:16" x14ac:dyDescent="0.2">
      <c r="G4627" s="149"/>
      <c r="I4627" s="149"/>
      <c r="K4627" s="149"/>
      <c r="M4627" s="149"/>
      <c r="N4627" s="150"/>
      <c r="P4627" s="149"/>
    </row>
    <row r="4628" spans="7:16" x14ac:dyDescent="0.2">
      <c r="G4628" s="149"/>
      <c r="I4628" s="149"/>
      <c r="K4628" s="149"/>
      <c r="M4628" s="149"/>
      <c r="N4628" s="150"/>
      <c r="P4628" s="149"/>
    </row>
    <row r="4629" spans="7:16" x14ac:dyDescent="0.2">
      <c r="G4629" s="149"/>
      <c r="I4629" s="149"/>
      <c r="K4629" s="149"/>
      <c r="M4629" s="149"/>
      <c r="N4629" s="150"/>
      <c r="P4629" s="149"/>
    </row>
    <row r="4630" spans="7:16" x14ac:dyDescent="0.2">
      <c r="G4630" s="149"/>
      <c r="I4630" s="149"/>
      <c r="K4630" s="149"/>
      <c r="M4630" s="149"/>
      <c r="N4630" s="150"/>
      <c r="P4630" s="149"/>
    </row>
    <row r="4631" spans="7:16" x14ac:dyDescent="0.2">
      <c r="G4631" s="149"/>
      <c r="I4631" s="149"/>
      <c r="K4631" s="149"/>
      <c r="M4631" s="149"/>
      <c r="N4631" s="150"/>
      <c r="P4631" s="149"/>
    </row>
    <row r="4632" spans="7:16" x14ac:dyDescent="0.2">
      <c r="G4632" s="149"/>
      <c r="I4632" s="149"/>
      <c r="K4632" s="149"/>
      <c r="M4632" s="149"/>
      <c r="N4632" s="150"/>
      <c r="P4632" s="149"/>
    </row>
    <row r="4633" spans="7:16" x14ac:dyDescent="0.2">
      <c r="G4633" s="149"/>
      <c r="I4633" s="149"/>
      <c r="K4633" s="149"/>
      <c r="M4633" s="149"/>
      <c r="N4633" s="150"/>
      <c r="P4633" s="149"/>
    </row>
    <row r="4634" spans="7:16" x14ac:dyDescent="0.2">
      <c r="G4634" s="149"/>
      <c r="I4634" s="149"/>
      <c r="K4634" s="149"/>
      <c r="M4634" s="149"/>
      <c r="N4634" s="150"/>
      <c r="P4634" s="149"/>
    </row>
    <row r="4635" spans="7:16" x14ac:dyDescent="0.2">
      <c r="G4635" s="149"/>
      <c r="I4635" s="149"/>
      <c r="K4635" s="149"/>
      <c r="M4635" s="149"/>
      <c r="N4635" s="150"/>
      <c r="P4635" s="149"/>
    </row>
    <row r="4636" spans="7:16" x14ac:dyDescent="0.2">
      <c r="G4636" s="149"/>
      <c r="I4636" s="149"/>
      <c r="K4636" s="149"/>
      <c r="M4636" s="149"/>
      <c r="N4636" s="150"/>
      <c r="P4636" s="149"/>
    </row>
    <row r="4637" spans="7:16" x14ac:dyDescent="0.2">
      <c r="G4637" s="149"/>
      <c r="I4637" s="149"/>
      <c r="K4637" s="149"/>
      <c r="M4637" s="149"/>
      <c r="N4637" s="150"/>
      <c r="P4637" s="149"/>
    </row>
    <row r="4638" spans="7:16" x14ac:dyDescent="0.2">
      <c r="G4638" s="149"/>
      <c r="I4638" s="149"/>
      <c r="K4638" s="149"/>
      <c r="M4638" s="149"/>
      <c r="N4638" s="150"/>
      <c r="P4638" s="149"/>
    </row>
    <row r="4639" spans="7:16" x14ac:dyDescent="0.2">
      <c r="G4639" s="149"/>
      <c r="I4639" s="149"/>
      <c r="K4639" s="149"/>
      <c r="M4639" s="149"/>
      <c r="N4639" s="150"/>
      <c r="P4639" s="149"/>
    </row>
    <row r="4640" spans="7:16" x14ac:dyDescent="0.2">
      <c r="G4640" s="149"/>
      <c r="I4640" s="149"/>
      <c r="K4640" s="149"/>
      <c r="M4640" s="149"/>
      <c r="N4640" s="150"/>
      <c r="P4640" s="149"/>
    </row>
    <row r="4641" spans="7:16" x14ac:dyDescent="0.2">
      <c r="G4641" s="149"/>
      <c r="I4641" s="149"/>
      <c r="K4641" s="149"/>
      <c r="M4641" s="149"/>
      <c r="N4641" s="150"/>
      <c r="P4641" s="149"/>
    </row>
    <row r="4642" spans="7:16" x14ac:dyDescent="0.2">
      <c r="G4642" s="149"/>
      <c r="I4642" s="149"/>
      <c r="K4642" s="149"/>
      <c r="M4642" s="149"/>
      <c r="N4642" s="150"/>
      <c r="P4642" s="149"/>
    </row>
    <row r="4643" spans="7:16" x14ac:dyDescent="0.2">
      <c r="G4643" s="149"/>
      <c r="I4643" s="149"/>
      <c r="K4643" s="149"/>
      <c r="M4643" s="149"/>
      <c r="N4643" s="150"/>
      <c r="P4643" s="149"/>
    </row>
    <row r="4644" spans="7:16" x14ac:dyDescent="0.2">
      <c r="G4644" s="149"/>
      <c r="I4644" s="149"/>
      <c r="K4644" s="149"/>
      <c r="M4644" s="149"/>
      <c r="N4644" s="150"/>
      <c r="P4644" s="149"/>
    </row>
    <row r="4645" spans="7:16" x14ac:dyDescent="0.2">
      <c r="G4645" s="149"/>
      <c r="I4645" s="149"/>
      <c r="K4645" s="149"/>
      <c r="M4645" s="149"/>
      <c r="N4645" s="150"/>
      <c r="P4645" s="149"/>
    </row>
    <row r="4646" spans="7:16" x14ac:dyDescent="0.2">
      <c r="G4646" s="149"/>
      <c r="I4646" s="149"/>
      <c r="K4646" s="149"/>
      <c r="M4646" s="149"/>
      <c r="N4646" s="150"/>
      <c r="P4646" s="149"/>
    </row>
    <row r="4647" spans="7:16" x14ac:dyDescent="0.2">
      <c r="G4647" s="149"/>
      <c r="I4647" s="149"/>
      <c r="K4647" s="149"/>
      <c r="M4647" s="149"/>
      <c r="N4647" s="150"/>
      <c r="P4647" s="149"/>
    </row>
    <row r="4648" spans="7:16" x14ac:dyDescent="0.2">
      <c r="G4648" s="149"/>
      <c r="I4648" s="149"/>
      <c r="K4648" s="149"/>
      <c r="M4648" s="149"/>
      <c r="N4648" s="150"/>
      <c r="P4648" s="149"/>
    </row>
    <row r="4649" spans="7:16" x14ac:dyDescent="0.2">
      <c r="G4649" s="149"/>
      <c r="I4649" s="149"/>
      <c r="K4649" s="149"/>
      <c r="M4649" s="149"/>
      <c r="N4649" s="150"/>
      <c r="P4649" s="149"/>
    </row>
    <row r="4650" spans="7:16" x14ac:dyDescent="0.2">
      <c r="G4650" s="149"/>
      <c r="I4650" s="149"/>
      <c r="K4650" s="149"/>
      <c r="M4650" s="149"/>
      <c r="N4650" s="150"/>
      <c r="P4650" s="149"/>
    </row>
    <row r="4651" spans="7:16" x14ac:dyDescent="0.2">
      <c r="G4651" s="149"/>
      <c r="I4651" s="149"/>
      <c r="K4651" s="149"/>
      <c r="M4651" s="149"/>
      <c r="N4651" s="150"/>
      <c r="P4651" s="149"/>
    </row>
    <row r="4652" spans="7:16" x14ac:dyDescent="0.2">
      <c r="G4652" s="149"/>
      <c r="I4652" s="149"/>
      <c r="K4652" s="149"/>
      <c r="M4652" s="149"/>
      <c r="N4652" s="150"/>
      <c r="P4652" s="149"/>
    </row>
    <row r="4653" spans="7:16" x14ac:dyDescent="0.2">
      <c r="G4653" s="149"/>
      <c r="I4653" s="149"/>
      <c r="K4653" s="149"/>
      <c r="M4653" s="149"/>
      <c r="N4653" s="150"/>
      <c r="P4653" s="149"/>
    </row>
    <row r="4654" spans="7:16" x14ac:dyDescent="0.2">
      <c r="G4654" s="149"/>
      <c r="I4654" s="149"/>
      <c r="K4654" s="149"/>
      <c r="M4654" s="149"/>
      <c r="N4654" s="150"/>
      <c r="P4654" s="149"/>
    </row>
    <row r="4655" spans="7:16" x14ac:dyDescent="0.2">
      <c r="G4655" s="149"/>
      <c r="I4655" s="149"/>
      <c r="K4655" s="149"/>
      <c r="M4655" s="149"/>
      <c r="N4655" s="150"/>
      <c r="P4655" s="149"/>
    </row>
    <row r="4656" spans="7:16" x14ac:dyDescent="0.2">
      <c r="G4656" s="149"/>
      <c r="I4656" s="149"/>
      <c r="K4656" s="149"/>
      <c r="M4656" s="149"/>
      <c r="N4656" s="150"/>
      <c r="P4656" s="149"/>
    </row>
    <row r="4657" spans="7:16" x14ac:dyDescent="0.2">
      <c r="G4657" s="149"/>
      <c r="I4657" s="149"/>
      <c r="K4657" s="149"/>
      <c r="M4657" s="149"/>
      <c r="N4657" s="150"/>
      <c r="P4657" s="149"/>
    </row>
    <row r="4658" spans="7:16" x14ac:dyDescent="0.2">
      <c r="G4658" s="149"/>
      <c r="I4658" s="149"/>
      <c r="K4658" s="149"/>
      <c r="M4658" s="149"/>
      <c r="N4658" s="150"/>
      <c r="P4658" s="149"/>
    </row>
    <row r="4659" spans="7:16" x14ac:dyDescent="0.2">
      <c r="G4659" s="149"/>
      <c r="I4659" s="149"/>
      <c r="K4659" s="149"/>
      <c r="M4659" s="149"/>
      <c r="N4659" s="150"/>
      <c r="P4659" s="149"/>
    </row>
    <row r="4660" spans="7:16" x14ac:dyDescent="0.2">
      <c r="G4660" s="149"/>
      <c r="I4660" s="149"/>
      <c r="K4660" s="149"/>
      <c r="M4660" s="149"/>
      <c r="N4660" s="150"/>
      <c r="P4660" s="149"/>
    </row>
    <row r="4661" spans="7:16" x14ac:dyDescent="0.2">
      <c r="G4661" s="149"/>
      <c r="I4661" s="149"/>
      <c r="K4661" s="149"/>
      <c r="M4661" s="149"/>
      <c r="N4661" s="150"/>
      <c r="P4661" s="149"/>
    </row>
    <row r="4662" spans="7:16" x14ac:dyDescent="0.2">
      <c r="G4662" s="149"/>
      <c r="I4662" s="149"/>
      <c r="K4662" s="149"/>
      <c r="M4662" s="149"/>
      <c r="N4662" s="150"/>
      <c r="P4662" s="149"/>
    </row>
    <row r="4663" spans="7:16" x14ac:dyDescent="0.2">
      <c r="G4663" s="149"/>
      <c r="I4663" s="149"/>
      <c r="K4663" s="149"/>
      <c r="M4663" s="149"/>
      <c r="N4663" s="150"/>
      <c r="P4663" s="149"/>
    </row>
    <row r="4664" spans="7:16" x14ac:dyDescent="0.2">
      <c r="G4664" s="149"/>
      <c r="I4664" s="149"/>
      <c r="K4664" s="149"/>
      <c r="M4664" s="149"/>
      <c r="N4664" s="150"/>
      <c r="P4664" s="149"/>
    </row>
    <row r="4665" spans="7:16" x14ac:dyDescent="0.2">
      <c r="G4665" s="149"/>
      <c r="I4665" s="149"/>
      <c r="K4665" s="149"/>
      <c r="M4665" s="149"/>
      <c r="N4665" s="150"/>
      <c r="P4665" s="149"/>
    </row>
    <row r="4666" spans="7:16" x14ac:dyDescent="0.2">
      <c r="G4666" s="149"/>
      <c r="I4666" s="149"/>
      <c r="K4666" s="149"/>
      <c r="M4666" s="149"/>
      <c r="N4666" s="150"/>
      <c r="P4666" s="149"/>
    </row>
    <row r="4667" spans="7:16" x14ac:dyDescent="0.2">
      <c r="G4667" s="149"/>
      <c r="I4667" s="149"/>
      <c r="K4667" s="149"/>
      <c r="M4667" s="149"/>
      <c r="N4667" s="150"/>
      <c r="P4667" s="149"/>
    </row>
    <row r="4668" spans="7:16" x14ac:dyDescent="0.2">
      <c r="G4668" s="149"/>
      <c r="I4668" s="149"/>
      <c r="K4668" s="149"/>
      <c r="M4668" s="149"/>
      <c r="N4668" s="150"/>
      <c r="P4668" s="149"/>
    </row>
    <row r="4669" spans="7:16" x14ac:dyDescent="0.2">
      <c r="G4669" s="149"/>
      <c r="I4669" s="149"/>
      <c r="K4669" s="149"/>
      <c r="M4669" s="149"/>
      <c r="N4669" s="150"/>
      <c r="P4669" s="149"/>
    </row>
    <row r="4670" spans="7:16" x14ac:dyDescent="0.2">
      <c r="G4670" s="149"/>
      <c r="I4670" s="149"/>
      <c r="K4670" s="149"/>
      <c r="M4670" s="149"/>
      <c r="N4670" s="150"/>
      <c r="P4670" s="149"/>
    </row>
    <row r="4671" spans="7:16" x14ac:dyDescent="0.2">
      <c r="G4671" s="149"/>
      <c r="I4671" s="149"/>
      <c r="K4671" s="149"/>
      <c r="M4671" s="149"/>
      <c r="N4671" s="150"/>
      <c r="P4671" s="149"/>
    </row>
    <row r="4672" spans="7:16" x14ac:dyDescent="0.2">
      <c r="G4672" s="149"/>
      <c r="I4672" s="149"/>
      <c r="K4672" s="149"/>
      <c r="M4672" s="149"/>
      <c r="N4672" s="150"/>
      <c r="P4672" s="149"/>
    </row>
    <row r="4673" spans="7:16" x14ac:dyDescent="0.2">
      <c r="G4673" s="149"/>
      <c r="I4673" s="149"/>
      <c r="K4673" s="149"/>
      <c r="M4673" s="149"/>
      <c r="N4673" s="150"/>
      <c r="P4673" s="149"/>
    </row>
    <row r="4674" spans="7:16" x14ac:dyDescent="0.2">
      <c r="G4674" s="149"/>
      <c r="I4674" s="149"/>
      <c r="K4674" s="149"/>
      <c r="M4674" s="149"/>
      <c r="N4674" s="150"/>
      <c r="P4674" s="149"/>
    </row>
    <row r="4675" spans="7:16" x14ac:dyDescent="0.2">
      <c r="G4675" s="149"/>
      <c r="I4675" s="149"/>
      <c r="K4675" s="149"/>
      <c r="M4675" s="149"/>
      <c r="N4675" s="150"/>
      <c r="P4675" s="149"/>
    </row>
    <row r="4676" spans="7:16" x14ac:dyDescent="0.2">
      <c r="G4676" s="149"/>
      <c r="I4676" s="149"/>
      <c r="K4676" s="149"/>
      <c r="M4676" s="149"/>
      <c r="N4676" s="150"/>
      <c r="P4676" s="149"/>
    </row>
    <row r="4677" spans="7:16" x14ac:dyDescent="0.2">
      <c r="G4677" s="149"/>
      <c r="I4677" s="149"/>
      <c r="K4677" s="149"/>
      <c r="M4677" s="149"/>
      <c r="N4677" s="150"/>
      <c r="P4677" s="149"/>
    </row>
    <row r="4678" spans="7:16" x14ac:dyDescent="0.2">
      <c r="G4678" s="149"/>
      <c r="I4678" s="149"/>
      <c r="K4678" s="149"/>
      <c r="M4678" s="149"/>
      <c r="N4678" s="150"/>
      <c r="P4678" s="149"/>
    </row>
    <row r="4679" spans="7:16" x14ac:dyDescent="0.2">
      <c r="G4679" s="149"/>
      <c r="I4679" s="149"/>
      <c r="K4679" s="149"/>
      <c r="M4679" s="149"/>
      <c r="N4679" s="150"/>
      <c r="P4679" s="149"/>
    </row>
    <row r="4680" spans="7:16" x14ac:dyDescent="0.2">
      <c r="G4680" s="149"/>
      <c r="I4680" s="149"/>
      <c r="K4680" s="149"/>
      <c r="M4680" s="149"/>
      <c r="N4680" s="150"/>
      <c r="P4680" s="149"/>
    </row>
    <row r="4681" spans="7:16" x14ac:dyDescent="0.2">
      <c r="G4681" s="149"/>
      <c r="I4681" s="149"/>
      <c r="K4681" s="149"/>
      <c r="M4681" s="149"/>
      <c r="N4681" s="150"/>
      <c r="P4681" s="149"/>
    </row>
    <row r="4682" spans="7:16" x14ac:dyDescent="0.2">
      <c r="G4682" s="149"/>
      <c r="I4682" s="149"/>
      <c r="K4682" s="149"/>
      <c r="M4682" s="149"/>
      <c r="N4682" s="150"/>
      <c r="P4682" s="149"/>
    </row>
    <row r="4683" spans="7:16" x14ac:dyDescent="0.2">
      <c r="G4683" s="149"/>
      <c r="I4683" s="149"/>
      <c r="K4683" s="149"/>
      <c r="M4683" s="149"/>
      <c r="N4683" s="150"/>
      <c r="P4683" s="149"/>
    </row>
    <row r="4684" spans="7:16" x14ac:dyDescent="0.2">
      <c r="G4684" s="149"/>
      <c r="I4684" s="149"/>
      <c r="K4684" s="149"/>
      <c r="M4684" s="149"/>
      <c r="N4684" s="150"/>
      <c r="P4684" s="149"/>
    </row>
    <row r="4685" spans="7:16" x14ac:dyDescent="0.2">
      <c r="G4685" s="149"/>
      <c r="I4685" s="149"/>
      <c r="K4685" s="149"/>
      <c r="M4685" s="149"/>
      <c r="N4685" s="150"/>
      <c r="P4685" s="149"/>
    </row>
    <row r="4686" spans="7:16" x14ac:dyDescent="0.2">
      <c r="G4686" s="149"/>
      <c r="I4686" s="149"/>
      <c r="K4686" s="149"/>
      <c r="M4686" s="149"/>
      <c r="N4686" s="150"/>
      <c r="P4686" s="149"/>
    </row>
    <row r="4687" spans="7:16" x14ac:dyDescent="0.2">
      <c r="G4687" s="149"/>
      <c r="I4687" s="149"/>
      <c r="K4687" s="149"/>
      <c r="M4687" s="149"/>
      <c r="N4687" s="150"/>
      <c r="P4687" s="149"/>
    </row>
    <row r="4688" spans="7:16" x14ac:dyDescent="0.2">
      <c r="G4688" s="149"/>
      <c r="I4688" s="149"/>
      <c r="K4688" s="149"/>
      <c r="M4688" s="149"/>
      <c r="N4688" s="150"/>
      <c r="P4688" s="149"/>
    </row>
    <row r="4689" spans="7:16" x14ac:dyDescent="0.2">
      <c r="G4689" s="149"/>
      <c r="I4689" s="149"/>
      <c r="K4689" s="149"/>
      <c r="M4689" s="149"/>
      <c r="N4689" s="150"/>
      <c r="P4689" s="149"/>
    </row>
    <row r="4690" spans="7:16" x14ac:dyDescent="0.2">
      <c r="G4690" s="149"/>
      <c r="I4690" s="149"/>
      <c r="K4690" s="149"/>
      <c r="M4690" s="149"/>
      <c r="N4690" s="150"/>
      <c r="P4690" s="149"/>
    </row>
    <row r="4691" spans="7:16" x14ac:dyDescent="0.2">
      <c r="G4691" s="149"/>
      <c r="I4691" s="149"/>
      <c r="K4691" s="149"/>
      <c r="M4691" s="149"/>
      <c r="N4691" s="150"/>
      <c r="P4691" s="149"/>
    </row>
    <row r="4692" spans="7:16" x14ac:dyDescent="0.2">
      <c r="G4692" s="149"/>
      <c r="I4692" s="149"/>
      <c r="K4692" s="149"/>
      <c r="M4692" s="149"/>
      <c r="N4692" s="150"/>
      <c r="P4692" s="149"/>
    </row>
    <row r="4693" spans="7:16" x14ac:dyDescent="0.2">
      <c r="G4693" s="149"/>
      <c r="I4693" s="149"/>
      <c r="K4693" s="149"/>
      <c r="M4693" s="149"/>
      <c r="N4693" s="150"/>
      <c r="P4693" s="149"/>
    </row>
    <row r="4694" spans="7:16" x14ac:dyDescent="0.2">
      <c r="G4694" s="149"/>
      <c r="I4694" s="149"/>
      <c r="K4694" s="149"/>
      <c r="M4694" s="149"/>
      <c r="N4694" s="150"/>
      <c r="P4694" s="149"/>
    </row>
    <row r="4695" spans="7:16" x14ac:dyDescent="0.2">
      <c r="G4695" s="149"/>
      <c r="I4695" s="149"/>
      <c r="K4695" s="149"/>
      <c r="M4695" s="149"/>
      <c r="N4695" s="150"/>
      <c r="P4695" s="149"/>
    </row>
    <row r="4696" spans="7:16" x14ac:dyDescent="0.2">
      <c r="G4696" s="149"/>
      <c r="I4696" s="149"/>
      <c r="K4696" s="149"/>
      <c r="M4696" s="149"/>
      <c r="N4696" s="150"/>
      <c r="P4696" s="149"/>
    </row>
    <row r="4697" spans="7:16" x14ac:dyDescent="0.2">
      <c r="G4697" s="149"/>
      <c r="I4697" s="149"/>
      <c r="K4697" s="149"/>
      <c r="M4697" s="149"/>
      <c r="N4697" s="150"/>
      <c r="P4697" s="149"/>
    </row>
    <row r="4698" spans="7:16" x14ac:dyDescent="0.2">
      <c r="G4698" s="149"/>
      <c r="I4698" s="149"/>
      <c r="K4698" s="149"/>
      <c r="M4698" s="149"/>
      <c r="N4698" s="150"/>
      <c r="P4698" s="149"/>
    </row>
    <row r="4699" spans="7:16" x14ac:dyDescent="0.2">
      <c r="G4699" s="149"/>
      <c r="I4699" s="149"/>
      <c r="K4699" s="149"/>
      <c r="M4699" s="149"/>
      <c r="N4699" s="150"/>
      <c r="P4699" s="149"/>
    </row>
    <row r="4700" spans="7:16" x14ac:dyDescent="0.2">
      <c r="G4700" s="149"/>
      <c r="I4700" s="149"/>
      <c r="K4700" s="149"/>
      <c r="M4700" s="149"/>
      <c r="N4700" s="150"/>
      <c r="P4700" s="149"/>
    </row>
    <row r="4701" spans="7:16" x14ac:dyDescent="0.2">
      <c r="G4701" s="149"/>
      <c r="I4701" s="149"/>
      <c r="K4701" s="149"/>
      <c r="M4701" s="149"/>
      <c r="N4701" s="150"/>
      <c r="P4701" s="149"/>
    </row>
    <row r="4702" spans="7:16" x14ac:dyDescent="0.2">
      <c r="G4702" s="149"/>
      <c r="I4702" s="149"/>
      <c r="K4702" s="149"/>
      <c r="M4702" s="149"/>
      <c r="N4702" s="150"/>
      <c r="P4702" s="149"/>
    </row>
    <row r="4703" spans="7:16" x14ac:dyDescent="0.2">
      <c r="G4703" s="149"/>
      <c r="I4703" s="149"/>
      <c r="K4703" s="149"/>
      <c r="M4703" s="149"/>
      <c r="N4703" s="150"/>
      <c r="P4703" s="149"/>
    </row>
    <row r="4704" spans="7:16" x14ac:dyDescent="0.2">
      <c r="G4704" s="149"/>
      <c r="I4704" s="149"/>
      <c r="K4704" s="149"/>
      <c r="M4704" s="149"/>
      <c r="N4704" s="150"/>
      <c r="P4704" s="149"/>
    </row>
    <row r="4705" spans="7:16" x14ac:dyDescent="0.2">
      <c r="G4705" s="149"/>
      <c r="I4705" s="149"/>
      <c r="K4705" s="149"/>
      <c r="M4705" s="149"/>
      <c r="N4705" s="150"/>
      <c r="P4705" s="149"/>
    </row>
    <row r="4706" spans="7:16" x14ac:dyDescent="0.2">
      <c r="G4706" s="149"/>
      <c r="I4706" s="149"/>
      <c r="K4706" s="149"/>
      <c r="M4706" s="149"/>
      <c r="N4706" s="150"/>
      <c r="P4706" s="149"/>
    </row>
    <row r="4707" spans="7:16" x14ac:dyDescent="0.2">
      <c r="G4707" s="149"/>
      <c r="I4707" s="149"/>
      <c r="K4707" s="149"/>
      <c r="M4707" s="149"/>
      <c r="N4707" s="150"/>
      <c r="P4707" s="149"/>
    </row>
    <row r="4708" spans="7:16" x14ac:dyDescent="0.2">
      <c r="G4708" s="149"/>
      <c r="I4708" s="149"/>
      <c r="K4708" s="149"/>
      <c r="M4708" s="149"/>
      <c r="N4708" s="150"/>
      <c r="P4708" s="149"/>
    </row>
    <row r="4709" spans="7:16" x14ac:dyDescent="0.2">
      <c r="G4709" s="149"/>
      <c r="I4709" s="149"/>
      <c r="K4709" s="149"/>
      <c r="M4709" s="149"/>
      <c r="N4709" s="150"/>
      <c r="P4709" s="149"/>
    </row>
    <row r="4710" spans="7:16" x14ac:dyDescent="0.2">
      <c r="G4710" s="149"/>
      <c r="I4710" s="149"/>
      <c r="K4710" s="149"/>
      <c r="M4710" s="149"/>
      <c r="N4710" s="150"/>
      <c r="P4710" s="149"/>
    </row>
    <row r="4711" spans="7:16" x14ac:dyDescent="0.2">
      <c r="G4711" s="149"/>
      <c r="I4711" s="149"/>
      <c r="K4711" s="149"/>
      <c r="M4711" s="149"/>
      <c r="N4711" s="150"/>
      <c r="P4711" s="149"/>
    </row>
    <row r="4712" spans="7:16" x14ac:dyDescent="0.2">
      <c r="G4712" s="149"/>
      <c r="I4712" s="149"/>
      <c r="K4712" s="149"/>
      <c r="M4712" s="149"/>
      <c r="N4712" s="150"/>
      <c r="P4712" s="149"/>
    </row>
    <row r="4713" spans="7:16" x14ac:dyDescent="0.2">
      <c r="G4713" s="149"/>
      <c r="I4713" s="149"/>
      <c r="K4713" s="149"/>
      <c r="M4713" s="149"/>
      <c r="N4713" s="150"/>
      <c r="P4713" s="149"/>
    </row>
    <row r="4714" spans="7:16" x14ac:dyDescent="0.2">
      <c r="G4714" s="149"/>
      <c r="I4714" s="149"/>
      <c r="K4714" s="149"/>
      <c r="M4714" s="149"/>
      <c r="N4714" s="150"/>
      <c r="P4714" s="149"/>
    </row>
    <row r="4715" spans="7:16" x14ac:dyDescent="0.2">
      <c r="G4715" s="149"/>
      <c r="I4715" s="149"/>
      <c r="K4715" s="149"/>
      <c r="M4715" s="149"/>
      <c r="N4715" s="150"/>
      <c r="P4715" s="149"/>
    </row>
    <row r="4716" spans="7:16" x14ac:dyDescent="0.2">
      <c r="G4716" s="149"/>
      <c r="I4716" s="149"/>
      <c r="K4716" s="149"/>
      <c r="M4716" s="149"/>
      <c r="N4716" s="150"/>
      <c r="P4716" s="149"/>
    </row>
    <row r="4717" spans="7:16" x14ac:dyDescent="0.2">
      <c r="G4717" s="149"/>
      <c r="I4717" s="149"/>
      <c r="K4717" s="149"/>
      <c r="M4717" s="149"/>
      <c r="N4717" s="150"/>
      <c r="P4717" s="149"/>
    </row>
    <row r="4718" spans="7:16" x14ac:dyDescent="0.2">
      <c r="G4718" s="149"/>
      <c r="I4718" s="149"/>
      <c r="K4718" s="149"/>
      <c r="M4718" s="149"/>
      <c r="N4718" s="150"/>
      <c r="P4718" s="149"/>
    </row>
    <row r="4719" spans="7:16" x14ac:dyDescent="0.2">
      <c r="G4719" s="149"/>
      <c r="I4719" s="149"/>
      <c r="K4719" s="149"/>
      <c r="M4719" s="149"/>
      <c r="N4719" s="150"/>
      <c r="P4719" s="149"/>
    </row>
    <row r="4720" spans="7:16" x14ac:dyDescent="0.2">
      <c r="G4720" s="149"/>
      <c r="I4720" s="149"/>
      <c r="K4720" s="149"/>
      <c r="M4720" s="149"/>
      <c r="N4720" s="150"/>
      <c r="P4720" s="149"/>
    </row>
    <row r="4721" spans="7:16" x14ac:dyDescent="0.2">
      <c r="G4721" s="149"/>
      <c r="I4721" s="149"/>
      <c r="K4721" s="149"/>
      <c r="M4721" s="149"/>
      <c r="N4721" s="150"/>
      <c r="P4721" s="149"/>
    </row>
    <row r="4722" spans="7:16" x14ac:dyDescent="0.2">
      <c r="G4722" s="149"/>
      <c r="I4722" s="149"/>
      <c r="K4722" s="149"/>
      <c r="M4722" s="149"/>
      <c r="N4722" s="150"/>
      <c r="P4722" s="149"/>
    </row>
    <row r="4723" spans="7:16" x14ac:dyDescent="0.2">
      <c r="G4723" s="149"/>
      <c r="I4723" s="149"/>
      <c r="K4723" s="149"/>
      <c r="M4723" s="149"/>
      <c r="N4723" s="150"/>
      <c r="P4723" s="149"/>
    </row>
    <row r="4724" spans="7:16" x14ac:dyDescent="0.2">
      <c r="G4724" s="149"/>
      <c r="I4724" s="149"/>
      <c r="K4724" s="149"/>
      <c r="M4724" s="149"/>
      <c r="N4724" s="150"/>
      <c r="P4724" s="149"/>
    </row>
    <row r="4725" spans="7:16" x14ac:dyDescent="0.2">
      <c r="G4725" s="149"/>
      <c r="I4725" s="149"/>
      <c r="K4725" s="149"/>
      <c r="M4725" s="149"/>
      <c r="N4725" s="150"/>
      <c r="P4725" s="149"/>
    </row>
    <row r="4726" spans="7:16" x14ac:dyDescent="0.2">
      <c r="G4726" s="149"/>
      <c r="I4726" s="149"/>
      <c r="K4726" s="149"/>
      <c r="M4726" s="149"/>
      <c r="N4726" s="150"/>
      <c r="P4726" s="149"/>
    </row>
    <row r="4727" spans="7:16" x14ac:dyDescent="0.2">
      <c r="G4727" s="149"/>
      <c r="I4727" s="149"/>
      <c r="K4727" s="149"/>
      <c r="M4727" s="149"/>
      <c r="N4727" s="150"/>
      <c r="P4727" s="149"/>
    </row>
    <row r="4728" spans="7:16" x14ac:dyDescent="0.2">
      <c r="G4728" s="149"/>
      <c r="I4728" s="149"/>
      <c r="K4728" s="149"/>
      <c r="M4728" s="149"/>
      <c r="N4728" s="150"/>
      <c r="P4728" s="149"/>
    </row>
    <row r="4729" spans="7:16" x14ac:dyDescent="0.2">
      <c r="G4729" s="149"/>
      <c r="I4729" s="149"/>
      <c r="K4729" s="149"/>
      <c r="M4729" s="149"/>
      <c r="N4729" s="150"/>
      <c r="P4729" s="149"/>
    </row>
    <row r="4730" spans="7:16" x14ac:dyDescent="0.2">
      <c r="G4730" s="149"/>
      <c r="I4730" s="149"/>
      <c r="K4730" s="149"/>
      <c r="M4730" s="149"/>
      <c r="N4730" s="150"/>
      <c r="P4730" s="149"/>
    </row>
    <row r="4731" spans="7:16" x14ac:dyDescent="0.2">
      <c r="G4731" s="149"/>
      <c r="I4731" s="149"/>
      <c r="K4731" s="149"/>
      <c r="M4731" s="149"/>
      <c r="N4731" s="150"/>
      <c r="P4731" s="149"/>
    </row>
    <row r="4732" spans="7:16" x14ac:dyDescent="0.2">
      <c r="G4732" s="149"/>
      <c r="I4732" s="149"/>
      <c r="K4732" s="149"/>
      <c r="M4732" s="149"/>
      <c r="N4732" s="150"/>
      <c r="P4732" s="149"/>
    </row>
    <row r="4733" spans="7:16" x14ac:dyDescent="0.2">
      <c r="G4733" s="149"/>
      <c r="I4733" s="149"/>
      <c r="K4733" s="149"/>
      <c r="M4733" s="149"/>
      <c r="N4733" s="150"/>
      <c r="P4733" s="149"/>
    </row>
    <row r="4734" spans="7:16" x14ac:dyDescent="0.2">
      <c r="G4734" s="149"/>
      <c r="I4734" s="149"/>
      <c r="K4734" s="149"/>
      <c r="M4734" s="149"/>
      <c r="N4734" s="150"/>
      <c r="P4734" s="149"/>
    </row>
    <row r="4735" spans="7:16" x14ac:dyDescent="0.2">
      <c r="G4735" s="149"/>
      <c r="I4735" s="149"/>
      <c r="K4735" s="149"/>
      <c r="M4735" s="149"/>
      <c r="N4735" s="150"/>
      <c r="P4735" s="149"/>
    </row>
    <row r="4736" spans="7:16" x14ac:dyDescent="0.2">
      <c r="G4736" s="149"/>
      <c r="I4736" s="149"/>
      <c r="K4736" s="149"/>
      <c r="M4736" s="149"/>
      <c r="N4736" s="150"/>
      <c r="P4736" s="149"/>
    </row>
    <row r="4737" spans="7:16" x14ac:dyDescent="0.2">
      <c r="G4737" s="149"/>
      <c r="I4737" s="149"/>
      <c r="K4737" s="149"/>
      <c r="M4737" s="149"/>
      <c r="N4737" s="150"/>
      <c r="P4737" s="149"/>
    </row>
    <row r="4738" spans="7:16" x14ac:dyDescent="0.2">
      <c r="G4738" s="149"/>
      <c r="I4738" s="149"/>
      <c r="K4738" s="149"/>
      <c r="M4738" s="149"/>
      <c r="N4738" s="150"/>
      <c r="P4738" s="149"/>
    </row>
    <row r="4739" spans="7:16" x14ac:dyDescent="0.2">
      <c r="G4739" s="149"/>
      <c r="I4739" s="149"/>
      <c r="K4739" s="149"/>
      <c r="M4739" s="149"/>
      <c r="N4739" s="150"/>
      <c r="P4739" s="149"/>
    </row>
    <row r="4740" spans="7:16" x14ac:dyDescent="0.2">
      <c r="G4740" s="149"/>
      <c r="I4740" s="149"/>
      <c r="K4740" s="149"/>
      <c r="M4740" s="149"/>
      <c r="N4740" s="150"/>
      <c r="P4740" s="149"/>
    </row>
    <row r="4741" spans="7:16" x14ac:dyDescent="0.2">
      <c r="G4741" s="149"/>
      <c r="I4741" s="149"/>
      <c r="K4741" s="149"/>
      <c r="M4741" s="149"/>
      <c r="N4741" s="150"/>
      <c r="P4741" s="149"/>
    </row>
    <row r="4742" spans="7:16" x14ac:dyDescent="0.2">
      <c r="G4742" s="149"/>
      <c r="I4742" s="149"/>
      <c r="K4742" s="149"/>
      <c r="M4742" s="149"/>
      <c r="N4742" s="150"/>
      <c r="P4742" s="149"/>
    </row>
    <row r="4743" spans="7:16" x14ac:dyDescent="0.2">
      <c r="G4743" s="149"/>
      <c r="I4743" s="149"/>
      <c r="K4743" s="149"/>
      <c r="M4743" s="149"/>
      <c r="N4743" s="150"/>
      <c r="P4743" s="149"/>
    </row>
    <row r="4744" spans="7:16" x14ac:dyDescent="0.2">
      <c r="G4744" s="149"/>
      <c r="I4744" s="149"/>
      <c r="K4744" s="149"/>
      <c r="M4744" s="149"/>
      <c r="N4744" s="150"/>
      <c r="P4744" s="149"/>
    </row>
    <row r="4745" spans="7:16" x14ac:dyDescent="0.2">
      <c r="G4745" s="149"/>
      <c r="I4745" s="149"/>
      <c r="K4745" s="149"/>
      <c r="M4745" s="149"/>
      <c r="N4745" s="150"/>
      <c r="P4745" s="149"/>
    </row>
    <row r="4746" spans="7:16" x14ac:dyDescent="0.2">
      <c r="G4746" s="149"/>
      <c r="I4746" s="149"/>
      <c r="K4746" s="149"/>
      <c r="M4746" s="149"/>
      <c r="N4746" s="150"/>
      <c r="P4746" s="149"/>
    </row>
    <row r="4747" spans="7:16" x14ac:dyDescent="0.2">
      <c r="G4747" s="149"/>
      <c r="I4747" s="149"/>
      <c r="K4747" s="149"/>
      <c r="M4747" s="149"/>
      <c r="N4747" s="150"/>
      <c r="P4747" s="149"/>
    </row>
    <row r="4748" spans="7:16" x14ac:dyDescent="0.2">
      <c r="G4748" s="149"/>
      <c r="I4748" s="149"/>
      <c r="K4748" s="149"/>
      <c r="M4748" s="149"/>
      <c r="N4748" s="150"/>
      <c r="P4748" s="149"/>
    </row>
    <row r="4749" spans="7:16" x14ac:dyDescent="0.2">
      <c r="G4749" s="149"/>
      <c r="I4749" s="149"/>
      <c r="K4749" s="149"/>
      <c r="M4749" s="149"/>
      <c r="N4749" s="150"/>
      <c r="P4749" s="149"/>
    </row>
    <row r="4750" spans="7:16" x14ac:dyDescent="0.2">
      <c r="G4750" s="149"/>
      <c r="I4750" s="149"/>
      <c r="K4750" s="149"/>
      <c r="M4750" s="149"/>
      <c r="N4750" s="150"/>
      <c r="P4750" s="149"/>
    </row>
    <row r="4751" spans="7:16" x14ac:dyDescent="0.2">
      <c r="G4751" s="149"/>
      <c r="I4751" s="149"/>
      <c r="K4751" s="149"/>
      <c r="M4751" s="149"/>
      <c r="N4751" s="150"/>
      <c r="P4751" s="149"/>
    </row>
    <row r="4752" spans="7:16" x14ac:dyDescent="0.2">
      <c r="G4752" s="149"/>
      <c r="I4752" s="149"/>
      <c r="K4752" s="149"/>
      <c r="M4752" s="149"/>
      <c r="N4752" s="150"/>
      <c r="P4752" s="149"/>
    </row>
    <row r="4753" spans="7:16" x14ac:dyDescent="0.2">
      <c r="G4753" s="149"/>
      <c r="I4753" s="149"/>
      <c r="K4753" s="149"/>
      <c r="M4753" s="149"/>
      <c r="N4753" s="150"/>
      <c r="P4753" s="149"/>
    </row>
    <row r="4754" spans="7:16" x14ac:dyDescent="0.2">
      <c r="G4754" s="149"/>
      <c r="I4754" s="149"/>
      <c r="K4754" s="149"/>
      <c r="M4754" s="149"/>
      <c r="N4754" s="150"/>
      <c r="P4754" s="149"/>
    </row>
    <row r="4755" spans="7:16" x14ac:dyDescent="0.2">
      <c r="G4755" s="149"/>
      <c r="I4755" s="149"/>
      <c r="K4755" s="149"/>
      <c r="M4755" s="149"/>
      <c r="N4755" s="150"/>
      <c r="P4755" s="149"/>
    </row>
    <row r="4756" spans="7:16" x14ac:dyDescent="0.2">
      <c r="G4756" s="149"/>
      <c r="I4756" s="149"/>
      <c r="K4756" s="149"/>
      <c r="M4756" s="149"/>
      <c r="N4756" s="150"/>
      <c r="P4756" s="149"/>
    </row>
    <row r="4757" spans="7:16" x14ac:dyDescent="0.2">
      <c r="G4757" s="149"/>
      <c r="I4757" s="149"/>
      <c r="K4757" s="149"/>
      <c r="M4757" s="149"/>
      <c r="N4757" s="150"/>
      <c r="P4757" s="149"/>
    </row>
    <row r="4758" spans="7:16" x14ac:dyDescent="0.2">
      <c r="G4758" s="149"/>
      <c r="I4758" s="149"/>
      <c r="K4758" s="149"/>
      <c r="M4758" s="149"/>
      <c r="N4758" s="150"/>
      <c r="P4758" s="149"/>
    </row>
    <row r="4759" spans="7:16" x14ac:dyDescent="0.2">
      <c r="G4759" s="149"/>
      <c r="I4759" s="149"/>
      <c r="K4759" s="149"/>
      <c r="M4759" s="149"/>
      <c r="N4759" s="150"/>
      <c r="P4759" s="149"/>
    </row>
    <row r="4760" spans="7:16" x14ac:dyDescent="0.2">
      <c r="G4760" s="149"/>
      <c r="I4760" s="149"/>
      <c r="K4760" s="149"/>
      <c r="M4760" s="149"/>
      <c r="N4760" s="150"/>
      <c r="P4760" s="149"/>
    </row>
    <row r="4761" spans="7:16" x14ac:dyDescent="0.2">
      <c r="G4761" s="149"/>
      <c r="I4761" s="149"/>
      <c r="K4761" s="149"/>
      <c r="M4761" s="149"/>
      <c r="N4761" s="150"/>
      <c r="P4761" s="149"/>
    </row>
    <row r="4762" spans="7:16" x14ac:dyDescent="0.2">
      <c r="G4762" s="149"/>
      <c r="I4762" s="149"/>
      <c r="K4762" s="149"/>
      <c r="M4762" s="149"/>
      <c r="N4762" s="150"/>
      <c r="P4762" s="149"/>
    </row>
    <row r="4763" spans="7:16" x14ac:dyDescent="0.2">
      <c r="G4763" s="149"/>
      <c r="I4763" s="149"/>
      <c r="K4763" s="149"/>
      <c r="M4763" s="149"/>
      <c r="N4763" s="150"/>
      <c r="P4763" s="149"/>
    </row>
    <row r="4764" spans="7:16" x14ac:dyDescent="0.2">
      <c r="G4764" s="149"/>
      <c r="I4764" s="149"/>
      <c r="K4764" s="149"/>
      <c r="M4764" s="149"/>
      <c r="N4764" s="150"/>
      <c r="P4764" s="149"/>
    </row>
    <row r="4765" spans="7:16" x14ac:dyDescent="0.2">
      <c r="G4765" s="149"/>
      <c r="I4765" s="149"/>
      <c r="K4765" s="149"/>
      <c r="M4765" s="149"/>
      <c r="N4765" s="150"/>
      <c r="P4765" s="149"/>
    </row>
    <row r="4766" spans="7:16" x14ac:dyDescent="0.2">
      <c r="G4766" s="149"/>
      <c r="I4766" s="149"/>
      <c r="K4766" s="149"/>
      <c r="M4766" s="149"/>
      <c r="N4766" s="150"/>
      <c r="P4766" s="149"/>
    </row>
    <row r="4767" spans="7:16" x14ac:dyDescent="0.2">
      <c r="G4767" s="149"/>
      <c r="I4767" s="149"/>
      <c r="K4767" s="149"/>
      <c r="M4767" s="149"/>
      <c r="N4767" s="150"/>
      <c r="P4767" s="149"/>
    </row>
    <row r="4768" spans="7:16" x14ac:dyDescent="0.2">
      <c r="G4768" s="149"/>
      <c r="I4768" s="149"/>
      <c r="K4768" s="149"/>
      <c r="M4768" s="149"/>
      <c r="N4768" s="150"/>
      <c r="P4768" s="149"/>
    </row>
    <row r="4769" spans="7:16" x14ac:dyDescent="0.2">
      <c r="G4769" s="149"/>
      <c r="I4769" s="149"/>
      <c r="K4769" s="149"/>
      <c r="M4769" s="149"/>
      <c r="N4769" s="150"/>
      <c r="P4769" s="149"/>
    </row>
    <row r="4770" spans="7:16" x14ac:dyDescent="0.2">
      <c r="G4770" s="149"/>
      <c r="I4770" s="149"/>
      <c r="K4770" s="149"/>
      <c r="M4770" s="149"/>
      <c r="N4770" s="150"/>
      <c r="P4770" s="149"/>
    </row>
    <row r="4771" spans="7:16" x14ac:dyDescent="0.2">
      <c r="G4771" s="149"/>
      <c r="I4771" s="149"/>
      <c r="K4771" s="149"/>
      <c r="M4771" s="149"/>
      <c r="N4771" s="150"/>
      <c r="P4771" s="149"/>
    </row>
    <row r="4772" spans="7:16" x14ac:dyDescent="0.2">
      <c r="G4772" s="149"/>
      <c r="I4772" s="149"/>
      <c r="K4772" s="149"/>
      <c r="M4772" s="149"/>
      <c r="N4772" s="150"/>
      <c r="P4772" s="149"/>
    </row>
    <row r="4773" spans="7:16" x14ac:dyDescent="0.2">
      <c r="G4773" s="149"/>
      <c r="I4773" s="149"/>
      <c r="K4773" s="149"/>
      <c r="M4773" s="149"/>
      <c r="N4773" s="150"/>
      <c r="P4773" s="149"/>
    </row>
    <row r="4774" spans="7:16" x14ac:dyDescent="0.2">
      <c r="G4774" s="149"/>
      <c r="I4774" s="149"/>
      <c r="K4774" s="149"/>
      <c r="M4774" s="149"/>
      <c r="N4774" s="150"/>
      <c r="P4774" s="149"/>
    </row>
    <row r="4775" spans="7:16" x14ac:dyDescent="0.2">
      <c r="G4775" s="149"/>
      <c r="I4775" s="149"/>
      <c r="K4775" s="149"/>
      <c r="M4775" s="149"/>
      <c r="N4775" s="150"/>
      <c r="P4775" s="149"/>
    </row>
    <row r="4776" spans="7:16" x14ac:dyDescent="0.2">
      <c r="G4776" s="149"/>
      <c r="I4776" s="149"/>
      <c r="K4776" s="149"/>
      <c r="M4776" s="149"/>
      <c r="N4776" s="150"/>
      <c r="P4776" s="149"/>
    </row>
    <row r="4777" spans="7:16" x14ac:dyDescent="0.2">
      <c r="G4777" s="149"/>
      <c r="I4777" s="149"/>
      <c r="K4777" s="149"/>
      <c r="M4777" s="149"/>
      <c r="N4777" s="150"/>
      <c r="P4777" s="149"/>
    </row>
    <row r="4778" spans="7:16" x14ac:dyDescent="0.2">
      <c r="G4778" s="149"/>
      <c r="I4778" s="149"/>
      <c r="K4778" s="149"/>
      <c r="M4778" s="149"/>
      <c r="N4778" s="150"/>
      <c r="P4778" s="149"/>
    </row>
    <row r="4779" spans="7:16" x14ac:dyDescent="0.2">
      <c r="G4779" s="149"/>
      <c r="I4779" s="149"/>
      <c r="K4779" s="149"/>
      <c r="M4779" s="149"/>
      <c r="N4779" s="150"/>
      <c r="P4779" s="149"/>
    </row>
    <row r="4780" spans="7:16" x14ac:dyDescent="0.2">
      <c r="G4780" s="149"/>
      <c r="I4780" s="149"/>
      <c r="K4780" s="149"/>
      <c r="M4780" s="149"/>
      <c r="N4780" s="150"/>
      <c r="P4780" s="149"/>
    </row>
    <row r="4781" spans="7:16" x14ac:dyDescent="0.2">
      <c r="G4781" s="149"/>
      <c r="I4781" s="149"/>
      <c r="K4781" s="149"/>
      <c r="M4781" s="149"/>
      <c r="N4781" s="150"/>
      <c r="P4781" s="149"/>
    </row>
    <row r="4782" spans="7:16" x14ac:dyDescent="0.2">
      <c r="G4782" s="149"/>
      <c r="I4782" s="149"/>
      <c r="K4782" s="149"/>
      <c r="M4782" s="149"/>
      <c r="N4782" s="150"/>
      <c r="P4782" s="149"/>
    </row>
    <row r="4783" spans="7:16" x14ac:dyDescent="0.2">
      <c r="G4783" s="149"/>
      <c r="I4783" s="149"/>
      <c r="K4783" s="149"/>
      <c r="M4783" s="149"/>
      <c r="N4783" s="150"/>
      <c r="P4783" s="149"/>
    </row>
    <row r="4784" spans="7:16" x14ac:dyDescent="0.2">
      <c r="G4784" s="149"/>
      <c r="I4784" s="149"/>
      <c r="K4784" s="149"/>
      <c r="M4784" s="149"/>
      <c r="N4784" s="150"/>
      <c r="P4784" s="149"/>
    </row>
    <row r="4785" spans="7:16" x14ac:dyDescent="0.2">
      <c r="G4785" s="149"/>
      <c r="I4785" s="149"/>
      <c r="K4785" s="149"/>
      <c r="M4785" s="149"/>
      <c r="N4785" s="150"/>
      <c r="P4785" s="149"/>
    </row>
    <row r="4786" spans="7:16" x14ac:dyDescent="0.2">
      <c r="G4786" s="149"/>
      <c r="I4786" s="149"/>
      <c r="K4786" s="149"/>
      <c r="M4786" s="149"/>
      <c r="N4786" s="150"/>
      <c r="P4786" s="149"/>
    </row>
    <row r="4787" spans="7:16" x14ac:dyDescent="0.2">
      <c r="G4787" s="149"/>
      <c r="I4787" s="149"/>
      <c r="K4787" s="149"/>
      <c r="M4787" s="149"/>
      <c r="N4787" s="150"/>
      <c r="P4787" s="149"/>
    </row>
    <row r="4788" spans="7:16" x14ac:dyDescent="0.2">
      <c r="G4788" s="149"/>
      <c r="I4788" s="149"/>
      <c r="K4788" s="149"/>
      <c r="M4788" s="149"/>
      <c r="N4788" s="150"/>
      <c r="P4788" s="149"/>
    </row>
    <row r="4789" spans="7:16" x14ac:dyDescent="0.2">
      <c r="G4789" s="149"/>
      <c r="I4789" s="149"/>
      <c r="K4789" s="149"/>
      <c r="M4789" s="149"/>
      <c r="N4789" s="150"/>
      <c r="P4789" s="149"/>
    </row>
    <row r="4790" spans="7:16" x14ac:dyDescent="0.2">
      <c r="G4790" s="149"/>
      <c r="I4790" s="149"/>
      <c r="K4790" s="149"/>
      <c r="M4790" s="149"/>
      <c r="N4790" s="150"/>
      <c r="P4790" s="149"/>
    </row>
    <row r="4791" spans="7:16" x14ac:dyDescent="0.2">
      <c r="G4791" s="149"/>
      <c r="I4791" s="149"/>
      <c r="K4791" s="149"/>
      <c r="M4791" s="149"/>
      <c r="N4791" s="150"/>
      <c r="P4791" s="149"/>
    </row>
    <row r="4792" spans="7:16" x14ac:dyDescent="0.2">
      <c r="G4792" s="149"/>
      <c r="I4792" s="149"/>
      <c r="K4792" s="149"/>
      <c r="M4792" s="149"/>
      <c r="N4792" s="150"/>
      <c r="P4792" s="149"/>
    </row>
    <row r="4793" spans="7:16" x14ac:dyDescent="0.2">
      <c r="G4793" s="149"/>
      <c r="I4793" s="149"/>
      <c r="K4793" s="149"/>
      <c r="M4793" s="149"/>
      <c r="N4793" s="150"/>
      <c r="P4793" s="149"/>
    </row>
    <row r="4794" spans="7:16" x14ac:dyDescent="0.2">
      <c r="G4794" s="149"/>
      <c r="I4794" s="149"/>
      <c r="K4794" s="149"/>
      <c r="M4794" s="149"/>
      <c r="N4794" s="150"/>
      <c r="P4794" s="149"/>
    </row>
    <row r="4795" spans="7:16" x14ac:dyDescent="0.2">
      <c r="G4795" s="149"/>
      <c r="I4795" s="149"/>
      <c r="K4795" s="149"/>
      <c r="M4795" s="149"/>
      <c r="N4795" s="150"/>
      <c r="P4795" s="149"/>
    </row>
    <row r="4796" spans="7:16" x14ac:dyDescent="0.2">
      <c r="G4796" s="149"/>
      <c r="I4796" s="149"/>
      <c r="K4796" s="149"/>
      <c r="M4796" s="149"/>
      <c r="N4796" s="150"/>
      <c r="P4796" s="149"/>
    </row>
    <row r="4797" spans="7:16" x14ac:dyDescent="0.2">
      <c r="G4797" s="149"/>
      <c r="I4797" s="149"/>
      <c r="K4797" s="149"/>
      <c r="M4797" s="149"/>
      <c r="N4797" s="150"/>
      <c r="P4797" s="149"/>
    </row>
    <row r="4798" spans="7:16" x14ac:dyDescent="0.2">
      <c r="G4798" s="149"/>
      <c r="I4798" s="149"/>
      <c r="K4798" s="149"/>
      <c r="M4798" s="149"/>
      <c r="N4798" s="150"/>
      <c r="P4798" s="149"/>
    </row>
    <row r="4799" spans="7:16" x14ac:dyDescent="0.2">
      <c r="G4799" s="149"/>
      <c r="I4799" s="149"/>
      <c r="K4799" s="149"/>
      <c r="M4799" s="149"/>
      <c r="N4799" s="150"/>
      <c r="P4799" s="149"/>
    </row>
    <row r="4800" spans="7:16" x14ac:dyDescent="0.2">
      <c r="G4800" s="149"/>
      <c r="I4800" s="149"/>
      <c r="K4800" s="149"/>
      <c r="M4800" s="149"/>
      <c r="N4800" s="150"/>
      <c r="P4800" s="149"/>
    </row>
    <row r="4801" spans="7:16" x14ac:dyDescent="0.2">
      <c r="G4801" s="149"/>
      <c r="I4801" s="149"/>
      <c r="K4801" s="149"/>
      <c r="M4801" s="149"/>
      <c r="N4801" s="150"/>
      <c r="P4801" s="149"/>
    </row>
    <row r="4802" spans="7:16" x14ac:dyDescent="0.2">
      <c r="G4802" s="149"/>
      <c r="I4802" s="149"/>
      <c r="K4802" s="149"/>
      <c r="M4802" s="149"/>
      <c r="N4802" s="150"/>
      <c r="P4802" s="149"/>
    </row>
    <row r="4803" spans="7:16" x14ac:dyDescent="0.2">
      <c r="G4803" s="149"/>
      <c r="I4803" s="149"/>
      <c r="K4803" s="149"/>
      <c r="M4803" s="149"/>
      <c r="N4803" s="150"/>
      <c r="P4803" s="149"/>
    </row>
    <row r="4804" spans="7:16" x14ac:dyDescent="0.2">
      <c r="G4804" s="149"/>
      <c r="I4804" s="149"/>
      <c r="K4804" s="149"/>
      <c r="M4804" s="149"/>
      <c r="N4804" s="150"/>
      <c r="P4804" s="149"/>
    </row>
    <row r="4805" spans="7:16" x14ac:dyDescent="0.2">
      <c r="G4805" s="149"/>
      <c r="I4805" s="149"/>
      <c r="K4805" s="149"/>
      <c r="M4805" s="149"/>
      <c r="N4805" s="150"/>
      <c r="P4805" s="149"/>
    </row>
    <row r="4806" spans="7:16" x14ac:dyDescent="0.2">
      <c r="G4806" s="149"/>
      <c r="I4806" s="149"/>
      <c r="K4806" s="149"/>
      <c r="M4806" s="149"/>
      <c r="N4806" s="150"/>
      <c r="P4806" s="149"/>
    </row>
    <row r="4807" spans="7:16" x14ac:dyDescent="0.2">
      <c r="G4807" s="149"/>
      <c r="I4807" s="149"/>
      <c r="K4807" s="149"/>
      <c r="M4807" s="149"/>
      <c r="N4807" s="150"/>
      <c r="P4807" s="149"/>
    </row>
    <row r="4808" spans="7:16" x14ac:dyDescent="0.2">
      <c r="G4808" s="149"/>
      <c r="I4808" s="149"/>
      <c r="K4808" s="149"/>
      <c r="M4808" s="149"/>
      <c r="N4808" s="150"/>
      <c r="P4808" s="149"/>
    </row>
    <row r="4809" spans="7:16" x14ac:dyDescent="0.2">
      <c r="G4809" s="149"/>
      <c r="I4809" s="149"/>
      <c r="K4809" s="149"/>
      <c r="M4809" s="149"/>
      <c r="N4809" s="150"/>
      <c r="P4809" s="149"/>
    </row>
    <row r="4810" spans="7:16" x14ac:dyDescent="0.2">
      <c r="G4810" s="149"/>
      <c r="I4810" s="149"/>
      <c r="K4810" s="149"/>
      <c r="M4810" s="149"/>
      <c r="N4810" s="150"/>
      <c r="P4810" s="149"/>
    </row>
    <row r="4811" spans="7:16" x14ac:dyDescent="0.2">
      <c r="G4811" s="149"/>
      <c r="I4811" s="149"/>
      <c r="K4811" s="149"/>
      <c r="M4811" s="149"/>
      <c r="N4811" s="150"/>
      <c r="P4811" s="149"/>
    </row>
    <row r="4812" spans="7:16" x14ac:dyDescent="0.2">
      <c r="G4812" s="149"/>
      <c r="I4812" s="149"/>
      <c r="K4812" s="149"/>
      <c r="M4812" s="149"/>
      <c r="N4812" s="150"/>
      <c r="P4812" s="149"/>
    </row>
    <row r="4813" spans="7:16" x14ac:dyDescent="0.2">
      <c r="G4813" s="149"/>
      <c r="I4813" s="149"/>
      <c r="K4813" s="149"/>
      <c r="M4813" s="149"/>
      <c r="N4813" s="150"/>
      <c r="P4813" s="149"/>
    </row>
    <row r="4814" spans="7:16" x14ac:dyDescent="0.2">
      <c r="G4814" s="149"/>
      <c r="I4814" s="149"/>
      <c r="K4814" s="149"/>
      <c r="M4814" s="149"/>
      <c r="N4814" s="150"/>
      <c r="P4814" s="149"/>
    </row>
    <row r="4815" spans="7:16" x14ac:dyDescent="0.2">
      <c r="G4815" s="149"/>
      <c r="I4815" s="149"/>
      <c r="K4815" s="149"/>
      <c r="M4815" s="149"/>
      <c r="N4815" s="150"/>
      <c r="P4815" s="149"/>
    </row>
    <row r="4816" spans="7:16" x14ac:dyDescent="0.2">
      <c r="G4816" s="149"/>
      <c r="I4816" s="149"/>
      <c r="K4816" s="149"/>
      <c r="M4816" s="149"/>
      <c r="N4816" s="150"/>
      <c r="P4816" s="149"/>
    </row>
    <row r="4817" spans="7:16" x14ac:dyDescent="0.2">
      <c r="G4817" s="149"/>
      <c r="I4817" s="149"/>
      <c r="K4817" s="149"/>
      <c r="M4817" s="149"/>
      <c r="N4817" s="150"/>
      <c r="P4817" s="149"/>
    </row>
    <row r="4818" spans="7:16" x14ac:dyDescent="0.2">
      <c r="G4818" s="149"/>
      <c r="I4818" s="149"/>
      <c r="K4818" s="149"/>
      <c r="M4818" s="149"/>
      <c r="N4818" s="150"/>
      <c r="P4818" s="149"/>
    </row>
    <row r="4819" spans="7:16" x14ac:dyDescent="0.2">
      <c r="G4819" s="149"/>
      <c r="I4819" s="149"/>
      <c r="K4819" s="149"/>
      <c r="M4819" s="149"/>
      <c r="N4819" s="150"/>
      <c r="P4819" s="149"/>
    </row>
    <row r="4820" spans="7:16" x14ac:dyDescent="0.2">
      <c r="G4820" s="149"/>
      <c r="I4820" s="149"/>
      <c r="K4820" s="149"/>
      <c r="M4820" s="149"/>
      <c r="N4820" s="150"/>
      <c r="P4820" s="149"/>
    </row>
    <row r="4821" spans="7:16" x14ac:dyDescent="0.2">
      <c r="G4821" s="149"/>
      <c r="I4821" s="149"/>
      <c r="K4821" s="149"/>
      <c r="M4821" s="149"/>
      <c r="N4821" s="150"/>
      <c r="P4821" s="149"/>
    </row>
    <row r="4822" spans="7:16" x14ac:dyDescent="0.2">
      <c r="G4822" s="149"/>
      <c r="I4822" s="149"/>
      <c r="K4822" s="149"/>
      <c r="M4822" s="149"/>
      <c r="N4822" s="150"/>
      <c r="P4822" s="149"/>
    </row>
    <row r="4823" spans="7:16" x14ac:dyDescent="0.2">
      <c r="G4823" s="149"/>
      <c r="I4823" s="149"/>
      <c r="K4823" s="149"/>
      <c r="M4823" s="149"/>
      <c r="N4823" s="150"/>
      <c r="P4823" s="149"/>
    </row>
    <row r="4824" spans="7:16" x14ac:dyDescent="0.2">
      <c r="G4824" s="149"/>
      <c r="I4824" s="149"/>
      <c r="K4824" s="149"/>
      <c r="M4824" s="149"/>
      <c r="N4824" s="150"/>
      <c r="P4824" s="149"/>
    </row>
    <row r="4825" spans="7:16" x14ac:dyDescent="0.2">
      <c r="G4825" s="149"/>
      <c r="I4825" s="149"/>
      <c r="K4825" s="149"/>
      <c r="M4825" s="149"/>
      <c r="N4825" s="150"/>
      <c r="P4825" s="149"/>
    </row>
    <row r="4826" spans="7:16" x14ac:dyDescent="0.2">
      <c r="G4826" s="149"/>
      <c r="I4826" s="149"/>
      <c r="K4826" s="149"/>
      <c r="M4826" s="149"/>
      <c r="N4826" s="150"/>
      <c r="P4826" s="149"/>
    </row>
    <row r="4827" spans="7:16" x14ac:dyDescent="0.2">
      <c r="G4827" s="149"/>
      <c r="I4827" s="149"/>
      <c r="K4827" s="149"/>
      <c r="M4827" s="149"/>
      <c r="N4827" s="150"/>
      <c r="P4827" s="149"/>
    </row>
    <row r="4828" spans="7:16" x14ac:dyDescent="0.2">
      <c r="G4828" s="149"/>
      <c r="I4828" s="149"/>
      <c r="K4828" s="149"/>
      <c r="M4828" s="149"/>
      <c r="N4828" s="150"/>
      <c r="P4828" s="149"/>
    </row>
    <row r="4829" spans="7:16" x14ac:dyDescent="0.2">
      <c r="G4829" s="149"/>
      <c r="I4829" s="149"/>
      <c r="K4829" s="149"/>
      <c r="M4829" s="149"/>
      <c r="N4829" s="150"/>
      <c r="P4829" s="149"/>
    </row>
    <row r="4830" spans="7:16" x14ac:dyDescent="0.2">
      <c r="G4830" s="149"/>
      <c r="I4830" s="149"/>
      <c r="K4830" s="149"/>
      <c r="M4830" s="149"/>
      <c r="N4830" s="150"/>
      <c r="P4830" s="149"/>
    </row>
    <row r="4831" spans="7:16" x14ac:dyDescent="0.2">
      <c r="G4831" s="149"/>
      <c r="I4831" s="149"/>
      <c r="K4831" s="149"/>
      <c r="M4831" s="149"/>
      <c r="N4831" s="150"/>
      <c r="P4831" s="149"/>
    </row>
    <row r="4832" spans="7:16" x14ac:dyDescent="0.2">
      <c r="G4832" s="149"/>
      <c r="I4832" s="149"/>
      <c r="K4832" s="149"/>
      <c r="M4832" s="149"/>
      <c r="N4832" s="150"/>
      <c r="P4832" s="149"/>
    </row>
    <row r="4833" spans="7:16" x14ac:dyDescent="0.2">
      <c r="G4833" s="149"/>
      <c r="I4833" s="149"/>
      <c r="K4833" s="149"/>
      <c r="M4833" s="149"/>
      <c r="N4833" s="150"/>
      <c r="P4833" s="149"/>
    </row>
    <row r="4834" spans="7:16" x14ac:dyDescent="0.2">
      <c r="G4834" s="149"/>
      <c r="I4834" s="149"/>
      <c r="K4834" s="149"/>
      <c r="M4834" s="149"/>
      <c r="N4834" s="150"/>
      <c r="P4834" s="149"/>
    </row>
    <row r="4835" spans="7:16" x14ac:dyDescent="0.2">
      <c r="G4835" s="149"/>
      <c r="I4835" s="149"/>
      <c r="K4835" s="149"/>
      <c r="M4835" s="149"/>
      <c r="N4835" s="150"/>
      <c r="P4835" s="149"/>
    </row>
    <row r="4836" spans="7:16" x14ac:dyDescent="0.2">
      <c r="G4836" s="149"/>
      <c r="I4836" s="149"/>
      <c r="K4836" s="149"/>
      <c r="M4836" s="149"/>
      <c r="N4836" s="150"/>
      <c r="P4836" s="149"/>
    </row>
    <row r="4837" spans="7:16" x14ac:dyDescent="0.2">
      <c r="G4837" s="149"/>
      <c r="I4837" s="149"/>
      <c r="K4837" s="149"/>
      <c r="M4837" s="149"/>
      <c r="N4837" s="150"/>
      <c r="P4837" s="149"/>
    </row>
    <row r="4838" spans="7:16" x14ac:dyDescent="0.2">
      <c r="G4838" s="149"/>
      <c r="I4838" s="149"/>
      <c r="K4838" s="149"/>
      <c r="M4838" s="149"/>
      <c r="N4838" s="150"/>
      <c r="P4838" s="149"/>
    </row>
    <row r="4839" spans="7:16" x14ac:dyDescent="0.2">
      <c r="G4839" s="149"/>
      <c r="I4839" s="149"/>
      <c r="K4839" s="149"/>
      <c r="M4839" s="149"/>
      <c r="N4839" s="150"/>
      <c r="P4839" s="149"/>
    </row>
    <row r="4840" spans="7:16" x14ac:dyDescent="0.2">
      <c r="G4840" s="149"/>
      <c r="I4840" s="149"/>
      <c r="K4840" s="149"/>
      <c r="M4840" s="149"/>
      <c r="N4840" s="150"/>
      <c r="P4840" s="149"/>
    </row>
    <row r="4841" spans="7:16" x14ac:dyDescent="0.2">
      <c r="G4841" s="149"/>
      <c r="I4841" s="149"/>
      <c r="K4841" s="149"/>
      <c r="M4841" s="149"/>
      <c r="N4841" s="150"/>
      <c r="P4841" s="149"/>
    </row>
    <row r="4842" spans="7:16" x14ac:dyDescent="0.2">
      <c r="G4842" s="149"/>
      <c r="I4842" s="149"/>
      <c r="K4842" s="149"/>
      <c r="M4842" s="149"/>
      <c r="N4842" s="150"/>
      <c r="P4842" s="149"/>
    </row>
    <row r="4843" spans="7:16" x14ac:dyDescent="0.2">
      <c r="G4843" s="149"/>
      <c r="I4843" s="149"/>
      <c r="K4843" s="149"/>
      <c r="M4843" s="149"/>
      <c r="N4843" s="150"/>
      <c r="P4843" s="149"/>
    </row>
    <row r="4844" spans="7:16" x14ac:dyDescent="0.2">
      <c r="G4844" s="149"/>
      <c r="I4844" s="149"/>
      <c r="K4844" s="149"/>
      <c r="M4844" s="149"/>
      <c r="N4844" s="150"/>
      <c r="P4844" s="149"/>
    </row>
    <row r="4845" spans="7:16" x14ac:dyDescent="0.2">
      <c r="G4845" s="149"/>
      <c r="I4845" s="149"/>
      <c r="K4845" s="149"/>
      <c r="M4845" s="149"/>
      <c r="N4845" s="150"/>
      <c r="P4845" s="149"/>
    </row>
    <row r="4846" spans="7:16" x14ac:dyDescent="0.2">
      <c r="G4846" s="149"/>
      <c r="I4846" s="149"/>
      <c r="K4846" s="149"/>
      <c r="M4846" s="149"/>
      <c r="N4846" s="150"/>
      <c r="P4846" s="149"/>
    </row>
    <row r="4847" spans="7:16" x14ac:dyDescent="0.2">
      <c r="G4847" s="149"/>
      <c r="I4847" s="149"/>
      <c r="K4847" s="149"/>
      <c r="M4847" s="149"/>
      <c r="N4847" s="150"/>
      <c r="P4847" s="149"/>
    </row>
    <row r="4848" spans="7:16" x14ac:dyDescent="0.2">
      <c r="G4848" s="149"/>
      <c r="I4848" s="149"/>
      <c r="K4848" s="149"/>
      <c r="M4848" s="149"/>
      <c r="N4848" s="150"/>
      <c r="P4848" s="149"/>
    </row>
    <row r="4849" spans="7:16" x14ac:dyDescent="0.2">
      <c r="G4849" s="149"/>
      <c r="I4849" s="149"/>
      <c r="K4849" s="149"/>
      <c r="M4849" s="149"/>
      <c r="N4849" s="150"/>
      <c r="P4849" s="149"/>
    </row>
    <row r="4850" spans="7:16" x14ac:dyDescent="0.2">
      <c r="G4850" s="149"/>
      <c r="I4850" s="149"/>
      <c r="K4850" s="149"/>
      <c r="M4850" s="149"/>
      <c r="N4850" s="150"/>
      <c r="P4850" s="149"/>
    </row>
    <row r="4851" spans="7:16" x14ac:dyDescent="0.2">
      <c r="G4851" s="149"/>
      <c r="I4851" s="149"/>
      <c r="K4851" s="149"/>
      <c r="M4851" s="149"/>
      <c r="N4851" s="150"/>
      <c r="P4851" s="149"/>
    </row>
    <row r="4852" spans="7:16" x14ac:dyDescent="0.2">
      <c r="G4852" s="149"/>
      <c r="I4852" s="149"/>
      <c r="K4852" s="149"/>
      <c r="M4852" s="149"/>
      <c r="N4852" s="150"/>
      <c r="P4852" s="149"/>
    </row>
    <row r="4853" spans="7:16" x14ac:dyDescent="0.2">
      <c r="G4853" s="149"/>
      <c r="I4853" s="149"/>
      <c r="K4853" s="149"/>
      <c r="M4853" s="149"/>
      <c r="N4853" s="150"/>
      <c r="P4853" s="149"/>
    </row>
    <row r="4854" spans="7:16" x14ac:dyDescent="0.2">
      <c r="G4854" s="149"/>
      <c r="I4854" s="149"/>
      <c r="K4854" s="149"/>
      <c r="M4854" s="149"/>
      <c r="N4854" s="150"/>
      <c r="P4854" s="149"/>
    </row>
    <row r="4855" spans="7:16" x14ac:dyDescent="0.2">
      <c r="G4855" s="149"/>
      <c r="I4855" s="149"/>
      <c r="K4855" s="149"/>
      <c r="M4855" s="149"/>
      <c r="N4855" s="150"/>
      <c r="P4855" s="149"/>
    </row>
    <row r="4856" spans="7:16" x14ac:dyDescent="0.2">
      <c r="G4856" s="149"/>
      <c r="I4856" s="149"/>
      <c r="K4856" s="149"/>
      <c r="M4856" s="149"/>
      <c r="N4856" s="150"/>
      <c r="P4856" s="149"/>
    </row>
    <row r="4857" spans="7:16" x14ac:dyDescent="0.2">
      <c r="G4857" s="149"/>
      <c r="I4857" s="149"/>
      <c r="K4857" s="149"/>
      <c r="M4857" s="149"/>
      <c r="N4857" s="150"/>
      <c r="P4857" s="149"/>
    </row>
    <row r="4858" spans="7:16" x14ac:dyDescent="0.2">
      <c r="G4858" s="149"/>
      <c r="I4858" s="149"/>
      <c r="K4858" s="149"/>
      <c r="M4858" s="149"/>
      <c r="N4858" s="150"/>
      <c r="P4858" s="149"/>
    </row>
    <row r="4859" spans="7:16" x14ac:dyDescent="0.2">
      <c r="G4859" s="149"/>
      <c r="I4859" s="149"/>
      <c r="K4859" s="149"/>
      <c r="M4859" s="149"/>
      <c r="N4859" s="150"/>
      <c r="P4859" s="149"/>
    </row>
    <row r="4860" spans="7:16" x14ac:dyDescent="0.2">
      <c r="G4860" s="149"/>
      <c r="I4860" s="149"/>
      <c r="K4860" s="149"/>
      <c r="M4860" s="149"/>
      <c r="N4860" s="150"/>
      <c r="P4860" s="149"/>
    </row>
    <row r="4861" spans="7:16" x14ac:dyDescent="0.2">
      <c r="G4861" s="149"/>
      <c r="I4861" s="149"/>
      <c r="K4861" s="149"/>
      <c r="M4861" s="149"/>
      <c r="N4861" s="150"/>
      <c r="P4861" s="149"/>
    </row>
    <row r="4862" spans="7:16" x14ac:dyDescent="0.2">
      <c r="G4862" s="149"/>
      <c r="I4862" s="149"/>
      <c r="K4862" s="149"/>
      <c r="M4862" s="149"/>
      <c r="N4862" s="150"/>
      <c r="P4862" s="149"/>
    </row>
    <row r="4863" spans="7:16" x14ac:dyDescent="0.2">
      <c r="G4863" s="149"/>
      <c r="I4863" s="149"/>
      <c r="K4863" s="149"/>
      <c r="M4863" s="149"/>
      <c r="N4863" s="150"/>
      <c r="P4863" s="149"/>
    </row>
    <row r="4864" spans="7:16" x14ac:dyDescent="0.2">
      <c r="G4864" s="149"/>
      <c r="I4864" s="149"/>
      <c r="K4864" s="149"/>
      <c r="M4864" s="149"/>
      <c r="N4864" s="150"/>
      <c r="P4864" s="149"/>
    </row>
    <row r="4865" spans="7:16" x14ac:dyDescent="0.2">
      <c r="G4865" s="149"/>
      <c r="I4865" s="149"/>
      <c r="K4865" s="149"/>
      <c r="M4865" s="149"/>
      <c r="N4865" s="150"/>
      <c r="P4865" s="149"/>
    </row>
    <row r="4866" spans="7:16" x14ac:dyDescent="0.2">
      <c r="G4866" s="149"/>
      <c r="I4866" s="149"/>
      <c r="K4866" s="149"/>
      <c r="M4866" s="149"/>
      <c r="N4866" s="150"/>
      <c r="P4866" s="149"/>
    </row>
    <row r="4867" spans="7:16" x14ac:dyDescent="0.2">
      <c r="G4867" s="149"/>
      <c r="I4867" s="149"/>
      <c r="K4867" s="149"/>
      <c r="M4867" s="149"/>
      <c r="N4867" s="150"/>
      <c r="P4867" s="149"/>
    </row>
    <row r="4868" spans="7:16" x14ac:dyDescent="0.2">
      <c r="G4868" s="149"/>
      <c r="I4868" s="149"/>
      <c r="K4868" s="149"/>
      <c r="M4868" s="149"/>
      <c r="N4868" s="150"/>
      <c r="P4868" s="149"/>
    </row>
    <row r="4869" spans="7:16" x14ac:dyDescent="0.2">
      <c r="G4869" s="149"/>
      <c r="I4869" s="149"/>
      <c r="K4869" s="149"/>
      <c r="M4869" s="149"/>
      <c r="N4869" s="150"/>
      <c r="P4869" s="149"/>
    </row>
    <row r="4870" spans="7:16" x14ac:dyDescent="0.2">
      <c r="G4870" s="149"/>
      <c r="I4870" s="149"/>
      <c r="K4870" s="149"/>
      <c r="M4870" s="149"/>
      <c r="N4870" s="150"/>
      <c r="P4870" s="149"/>
    </row>
    <row r="4871" spans="7:16" x14ac:dyDescent="0.2">
      <c r="G4871" s="149"/>
      <c r="I4871" s="149"/>
      <c r="K4871" s="149"/>
      <c r="M4871" s="149"/>
      <c r="N4871" s="150"/>
      <c r="P4871" s="149"/>
    </row>
    <row r="4872" spans="7:16" x14ac:dyDescent="0.2">
      <c r="G4872" s="149"/>
      <c r="I4872" s="149"/>
      <c r="K4872" s="149"/>
      <c r="M4872" s="149"/>
      <c r="N4872" s="150"/>
      <c r="P4872" s="149"/>
    </row>
    <row r="4873" spans="7:16" x14ac:dyDescent="0.2">
      <c r="G4873" s="149"/>
      <c r="I4873" s="149"/>
      <c r="K4873" s="149"/>
      <c r="M4873" s="149"/>
      <c r="N4873" s="150"/>
      <c r="P4873" s="149"/>
    </row>
    <row r="4874" spans="7:16" x14ac:dyDescent="0.2">
      <c r="G4874" s="149"/>
      <c r="I4874" s="149"/>
      <c r="K4874" s="149"/>
      <c r="M4874" s="149"/>
      <c r="N4874" s="150"/>
      <c r="P4874" s="149"/>
    </row>
    <row r="4875" spans="7:16" x14ac:dyDescent="0.2">
      <c r="G4875" s="149"/>
      <c r="I4875" s="149"/>
      <c r="K4875" s="149"/>
      <c r="M4875" s="149"/>
      <c r="N4875" s="150"/>
      <c r="P4875" s="149"/>
    </row>
    <row r="4876" spans="7:16" x14ac:dyDescent="0.2">
      <c r="G4876" s="149"/>
      <c r="I4876" s="149"/>
      <c r="K4876" s="149"/>
      <c r="M4876" s="149"/>
      <c r="N4876" s="150"/>
      <c r="P4876" s="149"/>
    </row>
    <row r="4877" spans="7:16" x14ac:dyDescent="0.2">
      <c r="G4877" s="149"/>
      <c r="I4877" s="149"/>
      <c r="K4877" s="149"/>
      <c r="M4877" s="149"/>
      <c r="N4877" s="150"/>
      <c r="P4877" s="149"/>
    </row>
    <row r="4878" spans="7:16" x14ac:dyDescent="0.2">
      <c r="G4878" s="149"/>
      <c r="I4878" s="149"/>
      <c r="K4878" s="149"/>
      <c r="M4878" s="149"/>
      <c r="N4878" s="150"/>
      <c r="P4878" s="149"/>
    </row>
    <row r="4879" spans="7:16" x14ac:dyDescent="0.2">
      <c r="G4879" s="149"/>
      <c r="I4879" s="149"/>
      <c r="K4879" s="149"/>
      <c r="M4879" s="149"/>
      <c r="N4879" s="150"/>
      <c r="P4879" s="149"/>
    </row>
    <row r="4880" spans="7:16" x14ac:dyDescent="0.2">
      <c r="G4880" s="149"/>
      <c r="I4880" s="149"/>
      <c r="K4880" s="149"/>
      <c r="M4880" s="149"/>
      <c r="N4880" s="150"/>
      <c r="P4880" s="149"/>
    </row>
    <row r="4881" spans="7:16" x14ac:dyDescent="0.2">
      <c r="G4881" s="149"/>
      <c r="I4881" s="149"/>
      <c r="K4881" s="149"/>
      <c r="M4881" s="149"/>
      <c r="N4881" s="150"/>
      <c r="P4881" s="149"/>
    </row>
    <row r="4882" spans="7:16" x14ac:dyDescent="0.2">
      <c r="G4882" s="149"/>
      <c r="I4882" s="149"/>
      <c r="K4882" s="149"/>
      <c r="M4882" s="149"/>
      <c r="N4882" s="150"/>
      <c r="P4882" s="149"/>
    </row>
    <row r="4883" spans="7:16" x14ac:dyDescent="0.2">
      <c r="G4883" s="149"/>
      <c r="I4883" s="149"/>
      <c r="K4883" s="149"/>
      <c r="M4883" s="149"/>
      <c r="N4883" s="150"/>
      <c r="P4883" s="149"/>
    </row>
    <row r="4884" spans="7:16" x14ac:dyDescent="0.2">
      <c r="G4884" s="149"/>
      <c r="I4884" s="149"/>
      <c r="K4884" s="149"/>
      <c r="M4884" s="149"/>
      <c r="N4884" s="150"/>
      <c r="P4884" s="149"/>
    </row>
    <row r="4885" spans="7:16" x14ac:dyDescent="0.2">
      <c r="G4885" s="149"/>
      <c r="I4885" s="149"/>
      <c r="K4885" s="149"/>
      <c r="M4885" s="149"/>
      <c r="N4885" s="150"/>
      <c r="P4885" s="149"/>
    </row>
    <row r="4886" spans="7:16" x14ac:dyDescent="0.2">
      <c r="G4886" s="149"/>
      <c r="I4886" s="149"/>
      <c r="K4886" s="149"/>
      <c r="M4886" s="149"/>
      <c r="N4886" s="150"/>
      <c r="P4886" s="149"/>
    </row>
    <row r="4887" spans="7:16" x14ac:dyDescent="0.2">
      <c r="G4887" s="149"/>
      <c r="I4887" s="149"/>
      <c r="K4887" s="149"/>
      <c r="M4887" s="149"/>
      <c r="N4887" s="150"/>
      <c r="P4887" s="149"/>
    </row>
    <row r="4888" spans="7:16" x14ac:dyDescent="0.2">
      <c r="G4888" s="149"/>
      <c r="I4888" s="149"/>
      <c r="K4888" s="149"/>
      <c r="M4888" s="149"/>
      <c r="N4888" s="150"/>
      <c r="P4888" s="149"/>
    </row>
    <row r="4889" spans="7:16" x14ac:dyDescent="0.2">
      <c r="G4889" s="149"/>
      <c r="I4889" s="149"/>
      <c r="K4889" s="149"/>
      <c r="M4889" s="149"/>
      <c r="N4889" s="150"/>
      <c r="P4889" s="149"/>
    </row>
    <row r="4890" spans="7:16" x14ac:dyDescent="0.2">
      <c r="G4890" s="149"/>
      <c r="I4890" s="149"/>
      <c r="K4890" s="149"/>
      <c r="M4890" s="149"/>
      <c r="N4890" s="150"/>
      <c r="P4890" s="149"/>
    </row>
    <row r="4891" spans="7:16" x14ac:dyDescent="0.2">
      <c r="G4891" s="149"/>
      <c r="I4891" s="149"/>
      <c r="K4891" s="149"/>
      <c r="M4891" s="149"/>
      <c r="N4891" s="150"/>
      <c r="P4891" s="149"/>
    </row>
    <row r="4892" spans="7:16" x14ac:dyDescent="0.2">
      <c r="G4892" s="149"/>
      <c r="I4892" s="149"/>
      <c r="K4892" s="149"/>
      <c r="M4892" s="149"/>
      <c r="N4892" s="150"/>
      <c r="P4892" s="149"/>
    </row>
    <row r="4893" spans="7:16" x14ac:dyDescent="0.2">
      <c r="G4893" s="149"/>
      <c r="I4893" s="149"/>
      <c r="K4893" s="149"/>
      <c r="M4893" s="149"/>
      <c r="N4893" s="150"/>
      <c r="P4893" s="149"/>
    </row>
    <row r="4894" spans="7:16" x14ac:dyDescent="0.2">
      <c r="G4894" s="149"/>
      <c r="I4894" s="149"/>
      <c r="K4894" s="149"/>
      <c r="M4894" s="149"/>
      <c r="N4894" s="150"/>
      <c r="P4894" s="149"/>
    </row>
    <row r="4895" spans="7:16" x14ac:dyDescent="0.2">
      <c r="G4895" s="149"/>
      <c r="I4895" s="149"/>
      <c r="K4895" s="149"/>
      <c r="M4895" s="149"/>
      <c r="N4895" s="150"/>
      <c r="P4895" s="149"/>
    </row>
    <row r="4896" spans="7:16" x14ac:dyDescent="0.2">
      <c r="G4896" s="149"/>
      <c r="I4896" s="149"/>
      <c r="K4896" s="149"/>
      <c r="M4896" s="149"/>
      <c r="N4896" s="150"/>
      <c r="P4896" s="149"/>
    </row>
    <row r="4897" spans="7:16" x14ac:dyDescent="0.2">
      <c r="G4897" s="149"/>
      <c r="I4897" s="149"/>
      <c r="K4897" s="149"/>
      <c r="M4897" s="149"/>
      <c r="N4897" s="150"/>
      <c r="P4897" s="149"/>
    </row>
    <row r="4898" spans="7:16" x14ac:dyDescent="0.2">
      <c r="G4898" s="149"/>
      <c r="I4898" s="149"/>
      <c r="K4898" s="149"/>
      <c r="M4898" s="149"/>
      <c r="N4898" s="150"/>
      <c r="P4898" s="149"/>
    </row>
    <row r="4899" spans="7:16" x14ac:dyDescent="0.2">
      <c r="G4899" s="149"/>
      <c r="I4899" s="149"/>
      <c r="K4899" s="149"/>
      <c r="M4899" s="149"/>
      <c r="N4899" s="150"/>
      <c r="P4899" s="149"/>
    </row>
    <row r="4900" spans="7:16" x14ac:dyDescent="0.2">
      <c r="G4900" s="149"/>
      <c r="I4900" s="149"/>
      <c r="K4900" s="149"/>
      <c r="M4900" s="149"/>
      <c r="N4900" s="150"/>
      <c r="P4900" s="149"/>
    </row>
    <row r="4901" spans="7:16" x14ac:dyDescent="0.2">
      <c r="G4901" s="149"/>
      <c r="I4901" s="149"/>
      <c r="K4901" s="149"/>
      <c r="M4901" s="149"/>
      <c r="N4901" s="150"/>
      <c r="P4901" s="149"/>
    </row>
    <row r="4902" spans="7:16" x14ac:dyDescent="0.2">
      <c r="G4902" s="149"/>
      <c r="I4902" s="149"/>
      <c r="K4902" s="149"/>
      <c r="M4902" s="149"/>
      <c r="N4902" s="150"/>
      <c r="P4902" s="149"/>
    </row>
    <row r="4903" spans="7:16" x14ac:dyDescent="0.2">
      <c r="G4903" s="149"/>
      <c r="I4903" s="149"/>
      <c r="K4903" s="149"/>
      <c r="M4903" s="149"/>
      <c r="N4903" s="150"/>
      <c r="P4903" s="149"/>
    </row>
    <row r="4904" spans="7:16" x14ac:dyDescent="0.2">
      <c r="G4904" s="149"/>
      <c r="I4904" s="149"/>
      <c r="K4904" s="149"/>
      <c r="M4904" s="149"/>
      <c r="N4904" s="150"/>
      <c r="P4904" s="149"/>
    </row>
    <row r="4905" spans="7:16" x14ac:dyDescent="0.2">
      <c r="G4905" s="149"/>
      <c r="I4905" s="149"/>
      <c r="K4905" s="149"/>
      <c r="M4905" s="149"/>
      <c r="N4905" s="150"/>
      <c r="P4905" s="149"/>
    </row>
    <row r="4906" spans="7:16" x14ac:dyDescent="0.2">
      <c r="G4906" s="149"/>
      <c r="I4906" s="149"/>
      <c r="K4906" s="149"/>
      <c r="M4906" s="149"/>
      <c r="N4906" s="150"/>
      <c r="P4906" s="149"/>
    </row>
    <row r="4907" spans="7:16" x14ac:dyDescent="0.2">
      <c r="G4907" s="149"/>
      <c r="I4907" s="149"/>
      <c r="K4907" s="149"/>
      <c r="M4907" s="149"/>
      <c r="N4907" s="150"/>
      <c r="P4907" s="149"/>
    </row>
    <row r="4908" spans="7:16" x14ac:dyDescent="0.2">
      <c r="G4908" s="149"/>
      <c r="I4908" s="149"/>
      <c r="K4908" s="149"/>
      <c r="M4908" s="149"/>
      <c r="N4908" s="150"/>
      <c r="P4908" s="149"/>
    </row>
    <row r="4909" spans="7:16" x14ac:dyDescent="0.2">
      <c r="G4909" s="149"/>
      <c r="I4909" s="149"/>
      <c r="K4909" s="149"/>
      <c r="M4909" s="149"/>
      <c r="N4909" s="150"/>
      <c r="P4909" s="149"/>
    </row>
    <row r="4910" spans="7:16" x14ac:dyDescent="0.2">
      <c r="G4910" s="149"/>
      <c r="I4910" s="149"/>
      <c r="K4910" s="149"/>
      <c r="M4910" s="149"/>
      <c r="N4910" s="150"/>
      <c r="P4910" s="149"/>
    </row>
    <row r="4911" spans="7:16" x14ac:dyDescent="0.2">
      <c r="G4911" s="149"/>
      <c r="I4911" s="149"/>
      <c r="K4911" s="149"/>
      <c r="M4911" s="149"/>
      <c r="N4911" s="150"/>
      <c r="P4911" s="149"/>
    </row>
    <row r="4912" spans="7:16" x14ac:dyDescent="0.2">
      <c r="G4912" s="149"/>
      <c r="I4912" s="149"/>
      <c r="K4912" s="149"/>
      <c r="M4912" s="149"/>
      <c r="N4912" s="150"/>
      <c r="P4912" s="149"/>
    </row>
    <row r="4913" spans="7:16" x14ac:dyDescent="0.2">
      <c r="G4913" s="149"/>
      <c r="I4913" s="149"/>
      <c r="K4913" s="149"/>
      <c r="M4913" s="149"/>
      <c r="N4913" s="150"/>
      <c r="P4913" s="149"/>
    </row>
    <row r="4914" spans="7:16" x14ac:dyDescent="0.2">
      <c r="G4914" s="149"/>
      <c r="I4914" s="149"/>
      <c r="K4914" s="149"/>
      <c r="M4914" s="149"/>
      <c r="N4914" s="150"/>
      <c r="P4914" s="149"/>
    </row>
    <row r="4915" spans="7:16" x14ac:dyDescent="0.2">
      <c r="G4915" s="149"/>
      <c r="I4915" s="149"/>
      <c r="K4915" s="149"/>
      <c r="M4915" s="149"/>
      <c r="N4915" s="150"/>
      <c r="P4915" s="149"/>
    </row>
    <row r="4916" spans="7:16" x14ac:dyDescent="0.2">
      <c r="G4916" s="149"/>
      <c r="I4916" s="149"/>
      <c r="K4916" s="149"/>
      <c r="M4916" s="149"/>
      <c r="N4916" s="150"/>
      <c r="P4916" s="149"/>
    </row>
    <row r="4917" spans="7:16" x14ac:dyDescent="0.2">
      <c r="G4917" s="149"/>
      <c r="I4917" s="149"/>
      <c r="K4917" s="149"/>
      <c r="M4917" s="149"/>
      <c r="N4917" s="150"/>
      <c r="P4917" s="149"/>
    </row>
    <row r="4918" spans="7:16" x14ac:dyDescent="0.2">
      <c r="G4918" s="149"/>
      <c r="I4918" s="149"/>
      <c r="K4918" s="149"/>
      <c r="M4918" s="149"/>
      <c r="N4918" s="150"/>
      <c r="P4918" s="149"/>
    </row>
    <row r="4919" spans="7:16" x14ac:dyDescent="0.2">
      <c r="G4919" s="149"/>
      <c r="I4919" s="149"/>
      <c r="K4919" s="149"/>
      <c r="M4919" s="149"/>
      <c r="N4919" s="150"/>
      <c r="P4919" s="149"/>
    </row>
    <row r="4920" spans="7:16" x14ac:dyDescent="0.2">
      <c r="G4920" s="149"/>
      <c r="I4920" s="149"/>
      <c r="K4920" s="149"/>
      <c r="M4920" s="149"/>
      <c r="N4920" s="150"/>
      <c r="P4920" s="149"/>
    </row>
    <row r="4921" spans="7:16" x14ac:dyDescent="0.2">
      <c r="G4921" s="149"/>
      <c r="I4921" s="149"/>
      <c r="K4921" s="149"/>
      <c r="M4921" s="149"/>
      <c r="N4921" s="150"/>
      <c r="P4921" s="149"/>
    </row>
    <row r="4922" spans="7:16" x14ac:dyDescent="0.2">
      <c r="G4922" s="149"/>
      <c r="I4922" s="149"/>
      <c r="K4922" s="149"/>
      <c r="M4922" s="149"/>
      <c r="N4922" s="150"/>
      <c r="P4922" s="149"/>
    </row>
    <row r="4923" spans="7:16" x14ac:dyDescent="0.2">
      <c r="G4923" s="149"/>
      <c r="I4923" s="149"/>
      <c r="K4923" s="149"/>
      <c r="M4923" s="149"/>
      <c r="N4923" s="150"/>
      <c r="P4923" s="149"/>
    </row>
    <row r="4924" spans="7:16" x14ac:dyDescent="0.2">
      <c r="G4924" s="149"/>
      <c r="I4924" s="149"/>
      <c r="K4924" s="149"/>
      <c r="M4924" s="149"/>
      <c r="N4924" s="150"/>
      <c r="P4924" s="149"/>
    </row>
    <row r="4925" spans="7:16" x14ac:dyDescent="0.2">
      <c r="G4925" s="149"/>
      <c r="I4925" s="149"/>
      <c r="K4925" s="149"/>
      <c r="M4925" s="149"/>
      <c r="N4925" s="150"/>
      <c r="P4925" s="149"/>
    </row>
    <row r="4926" spans="7:16" x14ac:dyDescent="0.2">
      <c r="G4926" s="149"/>
      <c r="I4926" s="149"/>
      <c r="K4926" s="149"/>
      <c r="M4926" s="149"/>
      <c r="N4926" s="150"/>
      <c r="P4926" s="149"/>
    </row>
    <row r="4927" spans="7:16" x14ac:dyDescent="0.2">
      <c r="G4927" s="149"/>
      <c r="I4927" s="149"/>
      <c r="K4927" s="149"/>
      <c r="M4927" s="149"/>
      <c r="N4927" s="150"/>
      <c r="P4927" s="149"/>
    </row>
    <row r="4928" spans="7:16" x14ac:dyDescent="0.2">
      <c r="G4928" s="149"/>
      <c r="I4928" s="149"/>
      <c r="K4928" s="149"/>
      <c r="M4928" s="149"/>
      <c r="N4928" s="150"/>
      <c r="P4928" s="149"/>
    </row>
    <row r="4929" spans="7:16" x14ac:dyDescent="0.2">
      <c r="G4929" s="149"/>
      <c r="I4929" s="149"/>
      <c r="K4929" s="149"/>
      <c r="M4929" s="149"/>
      <c r="N4929" s="150"/>
      <c r="P4929" s="149"/>
    </row>
    <row r="4930" spans="7:16" x14ac:dyDescent="0.2">
      <c r="G4930" s="149"/>
      <c r="I4930" s="149"/>
      <c r="K4930" s="149"/>
      <c r="M4930" s="149"/>
      <c r="N4930" s="150"/>
      <c r="P4930" s="149"/>
    </row>
    <row r="4931" spans="7:16" x14ac:dyDescent="0.2">
      <c r="G4931" s="149"/>
      <c r="I4931" s="149"/>
      <c r="K4931" s="149"/>
      <c r="M4931" s="149"/>
      <c r="N4931" s="150"/>
      <c r="P4931" s="149"/>
    </row>
    <row r="4932" spans="7:16" x14ac:dyDescent="0.2">
      <c r="G4932" s="149"/>
      <c r="I4932" s="149"/>
      <c r="K4932" s="149"/>
      <c r="M4932" s="149"/>
      <c r="N4932" s="150"/>
      <c r="P4932" s="149"/>
    </row>
    <row r="4933" spans="7:16" x14ac:dyDescent="0.2">
      <c r="G4933" s="149"/>
      <c r="I4933" s="149"/>
      <c r="K4933" s="149"/>
      <c r="M4933" s="149"/>
      <c r="N4933" s="150"/>
      <c r="P4933" s="149"/>
    </row>
    <row r="4934" spans="7:16" x14ac:dyDescent="0.2">
      <c r="G4934" s="149"/>
      <c r="I4934" s="149"/>
      <c r="K4934" s="149"/>
      <c r="M4934" s="149"/>
      <c r="N4934" s="150"/>
      <c r="P4934" s="149"/>
    </row>
    <row r="4935" spans="7:16" x14ac:dyDescent="0.2">
      <c r="G4935" s="149"/>
      <c r="I4935" s="149"/>
      <c r="K4935" s="149"/>
      <c r="M4935" s="149"/>
      <c r="N4935" s="150"/>
      <c r="P4935" s="149"/>
    </row>
    <row r="4936" spans="7:16" x14ac:dyDescent="0.2">
      <c r="G4936" s="149"/>
      <c r="I4936" s="149"/>
      <c r="K4936" s="149"/>
      <c r="M4936" s="149"/>
      <c r="N4936" s="150"/>
      <c r="P4936" s="149"/>
    </row>
    <row r="4937" spans="7:16" x14ac:dyDescent="0.2">
      <c r="G4937" s="149"/>
      <c r="I4937" s="149"/>
      <c r="K4937" s="149"/>
      <c r="M4937" s="149"/>
      <c r="N4937" s="150"/>
      <c r="P4937" s="149"/>
    </row>
    <row r="4938" spans="7:16" x14ac:dyDescent="0.2">
      <c r="G4938" s="149"/>
      <c r="I4938" s="149"/>
      <c r="K4938" s="149"/>
      <c r="M4938" s="149"/>
      <c r="N4938" s="150"/>
      <c r="P4938" s="149"/>
    </row>
    <row r="4939" spans="7:16" x14ac:dyDescent="0.2">
      <c r="G4939" s="149"/>
      <c r="I4939" s="149"/>
      <c r="K4939" s="149"/>
      <c r="M4939" s="149"/>
      <c r="N4939" s="150"/>
      <c r="P4939" s="149"/>
    </row>
    <row r="4940" spans="7:16" x14ac:dyDescent="0.2">
      <c r="G4940" s="149"/>
      <c r="I4940" s="149"/>
      <c r="K4940" s="149"/>
      <c r="M4940" s="149"/>
      <c r="N4940" s="150"/>
      <c r="P4940" s="149"/>
    </row>
    <row r="4941" spans="7:16" x14ac:dyDescent="0.2">
      <c r="G4941" s="149"/>
      <c r="I4941" s="149"/>
      <c r="K4941" s="149"/>
      <c r="M4941" s="149"/>
      <c r="N4941" s="150"/>
      <c r="P4941" s="149"/>
    </row>
    <row r="4942" spans="7:16" x14ac:dyDescent="0.2">
      <c r="G4942" s="149"/>
      <c r="I4942" s="149"/>
      <c r="K4942" s="149"/>
      <c r="M4942" s="149"/>
      <c r="N4942" s="150"/>
      <c r="P4942" s="149"/>
    </row>
    <row r="4943" spans="7:16" x14ac:dyDescent="0.2">
      <c r="G4943" s="149"/>
      <c r="I4943" s="149"/>
      <c r="K4943" s="149"/>
      <c r="M4943" s="149"/>
      <c r="N4943" s="150"/>
      <c r="P4943" s="149"/>
    </row>
    <row r="4944" spans="7:16" x14ac:dyDescent="0.2">
      <c r="G4944" s="149"/>
      <c r="I4944" s="149"/>
      <c r="K4944" s="149"/>
      <c r="M4944" s="149"/>
      <c r="N4944" s="150"/>
      <c r="P4944" s="149"/>
    </row>
    <row r="4945" spans="7:16" x14ac:dyDescent="0.2">
      <c r="G4945" s="149"/>
      <c r="I4945" s="149"/>
      <c r="K4945" s="149"/>
      <c r="M4945" s="149"/>
      <c r="N4945" s="150"/>
      <c r="P4945" s="149"/>
    </row>
    <row r="4946" spans="7:16" x14ac:dyDescent="0.2">
      <c r="G4946" s="149"/>
      <c r="I4946" s="149"/>
      <c r="K4946" s="149"/>
      <c r="M4946" s="149"/>
      <c r="N4946" s="150"/>
      <c r="P4946" s="149"/>
    </row>
    <row r="4947" spans="7:16" x14ac:dyDescent="0.2">
      <c r="G4947" s="149"/>
      <c r="I4947" s="149"/>
      <c r="K4947" s="149"/>
      <c r="M4947" s="149"/>
      <c r="N4947" s="150"/>
      <c r="P4947" s="149"/>
    </row>
    <row r="4948" spans="7:16" x14ac:dyDescent="0.2">
      <c r="G4948" s="149"/>
      <c r="I4948" s="149"/>
      <c r="K4948" s="149"/>
      <c r="M4948" s="149"/>
      <c r="N4948" s="150"/>
      <c r="P4948" s="149"/>
    </row>
    <row r="4949" spans="7:16" x14ac:dyDescent="0.2">
      <c r="G4949" s="149"/>
      <c r="I4949" s="149"/>
      <c r="K4949" s="149"/>
      <c r="M4949" s="149"/>
      <c r="N4949" s="150"/>
      <c r="P4949" s="149"/>
    </row>
    <row r="4950" spans="7:16" x14ac:dyDescent="0.2">
      <c r="G4950" s="149"/>
      <c r="I4950" s="149"/>
      <c r="K4950" s="149"/>
      <c r="M4950" s="149"/>
      <c r="N4950" s="150"/>
      <c r="P4950" s="149"/>
    </row>
    <row r="4951" spans="7:16" x14ac:dyDescent="0.2">
      <c r="G4951" s="149"/>
      <c r="I4951" s="149"/>
      <c r="K4951" s="149"/>
      <c r="M4951" s="149"/>
      <c r="N4951" s="150"/>
      <c r="P4951" s="149"/>
    </row>
    <row r="4952" spans="7:16" x14ac:dyDescent="0.2">
      <c r="G4952" s="149"/>
      <c r="I4952" s="149"/>
      <c r="K4952" s="149"/>
      <c r="M4952" s="149"/>
      <c r="N4952" s="150"/>
      <c r="P4952" s="149"/>
    </row>
    <row r="4953" spans="7:16" x14ac:dyDescent="0.2">
      <c r="G4953" s="149"/>
      <c r="I4953" s="149"/>
      <c r="K4953" s="149"/>
      <c r="M4953" s="149"/>
      <c r="N4953" s="150"/>
      <c r="P4953" s="149"/>
    </row>
    <row r="4954" spans="7:16" x14ac:dyDescent="0.2">
      <c r="G4954" s="149"/>
      <c r="I4954" s="149"/>
      <c r="K4954" s="149"/>
      <c r="M4954" s="149"/>
      <c r="N4954" s="150"/>
      <c r="P4954" s="149"/>
    </row>
    <row r="4955" spans="7:16" x14ac:dyDescent="0.2">
      <c r="G4955" s="149"/>
      <c r="I4955" s="149"/>
      <c r="K4955" s="149"/>
      <c r="M4955" s="149"/>
      <c r="N4955" s="150"/>
      <c r="P4955" s="149"/>
    </row>
    <row r="4956" spans="7:16" x14ac:dyDescent="0.2">
      <c r="G4956" s="149"/>
      <c r="I4956" s="149"/>
      <c r="K4956" s="149"/>
      <c r="M4956" s="149"/>
      <c r="N4956" s="150"/>
      <c r="P4956" s="149"/>
    </row>
    <row r="4957" spans="7:16" x14ac:dyDescent="0.2">
      <c r="G4957" s="149"/>
      <c r="I4957" s="149"/>
      <c r="K4957" s="149"/>
      <c r="M4957" s="149"/>
      <c r="N4957" s="150"/>
      <c r="P4957" s="149"/>
    </row>
    <row r="4958" spans="7:16" x14ac:dyDescent="0.2">
      <c r="G4958" s="149"/>
      <c r="I4958" s="149"/>
      <c r="K4958" s="149"/>
      <c r="M4958" s="149"/>
      <c r="N4958" s="150"/>
      <c r="P4958" s="149"/>
    </row>
    <row r="4959" spans="7:16" x14ac:dyDescent="0.2">
      <c r="G4959" s="149"/>
      <c r="I4959" s="149"/>
      <c r="K4959" s="149"/>
      <c r="M4959" s="149"/>
      <c r="N4959" s="150"/>
      <c r="P4959" s="149"/>
    </row>
    <row r="4960" spans="7:16" x14ac:dyDescent="0.2">
      <c r="G4960" s="149"/>
      <c r="I4960" s="149"/>
      <c r="K4960" s="149"/>
      <c r="M4960" s="149"/>
      <c r="N4960" s="150"/>
      <c r="P4960" s="149"/>
    </row>
    <row r="4961" spans="7:16" x14ac:dyDescent="0.2">
      <c r="G4961" s="149"/>
      <c r="I4961" s="149"/>
      <c r="K4961" s="149"/>
      <c r="M4961" s="149"/>
      <c r="N4961" s="150"/>
      <c r="P4961" s="149"/>
    </row>
    <row r="4962" spans="7:16" x14ac:dyDescent="0.2">
      <c r="G4962" s="149"/>
      <c r="I4962" s="149"/>
      <c r="K4962" s="149"/>
      <c r="M4962" s="149"/>
      <c r="N4962" s="150"/>
      <c r="P4962" s="149"/>
    </row>
    <row r="4963" spans="7:16" x14ac:dyDescent="0.2">
      <c r="G4963" s="149"/>
      <c r="I4963" s="149"/>
      <c r="K4963" s="149"/>
      <c r="M4963" s="149"/>
      <c r="N4963" s="150"/>
      <c r="P4963" s="149"/>
    </row>
    <row r="4964" spans="7:16" x14ac:dyDescent="0.2">
      <c r="G4964" s="149"/>
      <c r="I4964" s="149"/>
      <c r="K4964" s="149"/>
      <c r="M4964" s="149"/>
      <c r="N4964" s="150"/>
      <c r="P4964" s="149"/>
    </row>
    <row r="4965" spans="7:16" x14ac:dyDescent="0.2">
      <c r="G4965" s="149"/>
      <c r="I4965" s="149"/>
      <c r="K4965" s="149"/>
      <c r="M4965" s="149"/>
      <c r="N4965" s="150"/>
      <c r="P4965" s="149"/>
    </row>
    <row r="4966" spans="7:16" x14ac:dyDescent="0.2">
      <c r="G4966" s="149"/>
      <c r="I4966" s="149"/>
      <c r="K4966" s="149"/>
      <c r="M4966" s="149"/>
      <c r="N4966" s="150"/>
      <c r="P4966" s="149"/>
    </row>
    <row r="4967" spans="7:16" x14ac:dyDescent="0.2">
      <c r="G4967" s="149"/>
      <c r="I4967" s="149"/>
      <c r="K4967" s="149"/>
      <c r="M4967" s="149"/>
      <c r="N4967" s="150"/>
      <c r="P4967" s="149"/>
    </row>
    <row r="4968" spans="7:16" x14ac:dyDescent="0.2">
      <c r="G4968" s="149"/>
      <c r="I4968" s="149"/>
      <c r="K4968" s="149"/>
      <c r="M4968" s="149"/>
      <c r="N4968" s="150"/>
      <c r="P4968" s="149"/>
    </row>
    <row r="4969" spans="7:16" x14ac:dyDescent="0.2">
      <c r="G4969" s="149"/>
      <c r="I4969" s="149"/>
      <c r="K4969" s="149"/>
      <c r="M4969" s="149"/>
      <c r="N4969" s="150"/>
      <c r="P4969" s="149"/>
    </row>
    <row r="4970" spans="7:16" x14ac:dyDescent="0.2">
      <c r="G4970" s="149"/>
      <c r="I4970" s="149"/>
      <c r="K4970" s="149"/>
      <c r="M4970" s="149"/>
      <c r="N4970" s="150"/>
      <c r="P4970" s="149"/>
    </row>
    <row r="4971" spans="7:16" x14ac:dyDescent="0.2">
      <c r="G4971" s="149"/>
      <c r="I4971" s="149"/>
      <c r="K4971" s="149"/>
      <c r="M4971" s="149"/>
      <c r="N4971" s="150"/>
      <c r="P4971" s="149"/>
    </row>
    <row r="4972" spans="7:16" x14ac:dyDescent="0.2">
      <c r="G4972" s="149"/>
      <c r="I4972" s="149"/>
      <c r="K4972" s="149"/>
      <c r="M4972" s="149"/>
      <c r="N4972" s="150"/>
      <c r="P4972" s="149"/>
    </row>
    <row r="4973" spans="7:16" x14ac:dyDescent="0.2">
      <c r="G4973" s="149"/>
      <c r="I4973" s="149"/>
      <c r="K4973" s="149"/>
      <c r="M4973" s="149"/>
      <c r="N4973" s="150"/>
      <c r="P4973" s="149"/>
    </row>
    <row r="4974" spans="7:16" x14ac:dyDescent="0.2">
      <c r="G4974" s="149"/>
      <c r="I4974" s="149"/>
      <c r="K4974" s="149"/>
      <c r="M4974" s="149"/>
      <c r="N4974" s="150"/>
      <c r="P4974" s="149"/>
    </row>
    <row r="4975" spans="7:16" x14ac:dyDescent="0.2">
      <c r="G4975" s="149"/>
      <c r="I4975" s="149"/>
      <c r="K4975" s="149"/>
      <c r="M4975" s="149"/>
      <c r="N4975" s="150"/>
      <c r="P4975" s="149"/>
    </row>
    <row r="4976" spans="7:16" x14ac:dyDescent="0.2">
      <c r="G4976" s="149"/>
      <c r="I4976" s="149"/>
      <c r="K4976" s="149"/>
      <c r="M4976" s="149"/>
      <c r="N4976" s="150"/>
      <c r="P4976" s="149"/>
    </row>
    <row r="4977" spans="7:16" x14ac:dyDescent="0.2">
      <c r="G4977" s="149"/>
      <c r="I4977" s="149"/>
      <c r="K4977" s="149"/>
      <c r="M4977" s="149"/>
      <c r="N4977" s="150"/>
      <c r="P4977" s="149"/>
    </row>
    <row r="4978" spans="7:16" x14ac:dyDescent="0.2">
      <c r="G4978" s="149"/>
      <c r="I4978" s="149"/>
      <c r="K4978" s="149"/>
      <c r="M4978" s="149"/>
      <c r="N4978" s="150"/>
      <c r="P4978" s="149"/>
    </row>
    <row r="4979" spans="7:16" x14ac:dyDescent="0.2">
      <c r="G4979" s="149"/>
      <c r="I4979" s="149"/>
      <c r="K4979" s="149"/>
      <c r="M4979" s="149"/>
      <c r="N4979" s="150"/>
      <c r="P4979" s="149"/>
    </row>
    <row r="4980" spans="7:16" x14ac:dyDescent="0.2">
      <c r="G4980" s="149"/>
      <c r="I4980" s="149"/>
      <c r="K4980" s="149"/>
      <c r="M4980" s="149"/>
      <c r="N4980" s="150"/>
      <c r="P4980" s="149"/>
    </row>
    <row r="4981" spans="7:16" x14ac:dyDescent="0.2">
      <c r="G4981" s="149"/>
      <c r="I4981" s="149"/>
      <c r="K4981" s="149"/>
      <c r="M4981" s="149"/>
      <c r="N4981" s="150"/>
      <c r="P4981" s="149"/>
    </row>
    <row r="4982" spans="7:16" x14ac:dyDescent="0.2">
      <c r="G4982" s="149"/>
      <c r="I4982" s="149"/>
      <c r="K4982" s="149"/>
      <c r="M4982" s="149"/>
      <c r="N4982" s="150"/>
      <c r="P4982" s="149"/>
    </row>
    <row r="4983" spans="7:16" x14ac:dyDescent="0.2">
      <c r="G4983" s="149"/>
      <c r="I4983" s="149"/>
      <c r="K4983" s="149"/>
      <c r="M4983" s="149"/>
      <c r="N4983" s="150"/>
      <c r="P4983" s="149"/>
    </row>
    <row r="4984" spans="7:16" x14ac:dyDescent="0.2">
      <c r="G4984" s="149"/>
      <c r="I4984" s="149"/>
      <c r="K4984" s="149"/>
      <c r="M4984" s="149"/>
      <c r="N4984" s="150"/>
      <c r="P4984" s="149"/>
    </row>
    <row r="4985" spans="7:16" x14ac:dyDescent="0.2">
      <c r="G4985" s="149"/>
      <c r="I4985" s="149"/>
      <c r="K4985" s="149"/>
      <c r="M4985" s="149"/>
      <c r="N4985" s="150"/>
      <c r="P4985" s="149"/>
    </row>
    <row r="4986" spans="7:16" x14ac:dyDescent="0.2">
      <c r="G4986" s="149"/>
      <c r="I4986" s="149"/>
      <c r="K4986" s="149"/>
      <c r="M4986" s="149"/>
      <c r="N4986" s="150"/>
      <c r="P4986" s="149"/>
    </row>
    <row r="4987" spans="7:16" x14ac:dyDescent="0.2">
      <c r="G4987" s="149"/>
      <c r="I4987" s="149"/>
      <c r="K4987" s="149"/>
      <c r="M4987" s="149"/>
      <c r="N4987" s="150"/>
      <c r="P4987" s="149"/>
    </row>
    <row r="4988" spans="7:16" x14ac:dyDescent="0.2">
      <c r="G4988" s="149"/>
      <c r="I4988" s="149"/>
      <c r="K4988" s="149"/>
      <c r="M4988" s="149"/>
      <c r="N4988" s="150"/>
      <c r="P4988" s="149"/>
    </row>
    <row r="4989" spans="7:16" x14ac:dyDescent="0.2">
      <c r="G4989" s="149"/>
      <c r="I4989" s="149"/>
      <c r="K4989" s="149"/>
      <c r="M4989" s="149"/>
      <c r="N4989" s="150"/>
      <c r="P4989" s="149"/>
    </row>
    <row r="4990" spans="7:16" x14ac:dyDescent="0.2">
      <c r="G4990" s="149"/>
      <c r="I4990" s="149"/>
      <c r="K4990" s="149"/>
      <c r="M4990" s="149"/>
      <c r="N4990" s="150"/>
      <c r="P4990" s="149"/>
    </row>
    <row r="4991" spans="7:16" x14ac:dyDescent="0.2">
      <c r="G4991" s="149"/>
      <c r="I4991" s="149"/>
      <c r="K4991" s="149"/>
      <c r="M4991" s="149"/>
      <c r="N4991" s="150"/>
      <c r="P4991" s="149"/>
    </row>
    <row r="4992" spans="7:16" x14ac:dyDescent="0.2">
      <c r="G4992" s="149"/>
      <c r="I4992" s="149"/>
      <c r="K4992" s="149"/>
      <c r="M4992" s="149"/>
      <c r="N4992" s="150"/>
      <c r="P4992" s="149"/>
    </row>
    <row r="4993" spans="7:16" x14ac:dyDescent="0.2">
      <c r="G4993" s="149"/>
      <c r="I4993" s="149"/>
      <c r="K4993" s="149"/>
      <c r="M4993" s="149"/>
      <c r="N4993" s="150"/>
      <c r="P4993" s="149"/>
    </row>
    <row r="4994" spans="7:16" x14ac:dyDescent="0.2">
      <c r="G4994" s="149"/>
      <c r="I4994" s="149"/>
      <c r="K4994" s="149"/>
      <c r="M4994" s="149"/>
      <c r="N4994" s="150"/>
      <c r="P4994" s="149"/>
    </row>
    <row r="4995" spans="7:16" x14ac:dyDescent="0.2">
      <c r="G4995" s="149"/>
      <c r="I4995" s="149"/>
      <c r="K4995" s="149"/>
      <c r="M4995" s="149"/>
      <c r="N4995" s="150"/>
      <c r="P4995" s="149"/>
    </row>
    <row r="4996" spans="7:16" x14ac:dyDescent="0.2">
      <c r="G4996" s="149"/>
      <c r="I4996" s="149"/>
      <c r="K4996" s="149"/>
      <c r="M4996" s="149"/>
      <c r="N4996" s="150"/>
      <c r="P4996" s="149"/>
    </row>
    <row r="4997" spans="7:16" x14ac:dyDescent="0.2">
      <c r="G4997" s="149"/>
      <c r="I4997" s="149"/>
      <c r="K4997" s="149"/>
      <c r="M4997" s="149"/>
      <c r="N4997" s="150"/>
      <c r="P4997" s="149"/>
    </row>
    <row r="4998" spans="7:16" x14ac:dyDescent="0.2">
      <c r="G4998" s="149"/>
      <c r="I4998" s="149"/>
      <c r="K4998" s="149"/>
      <c r="M4998" s="149"/>
      <c r="N4998" s="150"/>
      <c r="P4998" s="149"/>
    </row>
    <row r="4999" spans="7:16" x14ac:dyDescent="0.2">
      <c r="G4999" s="149"/>
      <c r="I4999" s="149"/>
      <c r="K4999" s="149"/>
      <c r="M4999" s="149"/>
      <c r="N4999" s="150"/>
      <c r="P4999" s="149"/>
    </row>
    <row r="5000" spans="7:16" x14ac:dyDescent="0.2">
      <c r="G5000" s="149"/>
      <c r="I5000" s="149"/>
      <c r="K5000" s="149"/>
      <c r="M5000" s="149"/>
      <c r="N5000" s="150"/>
      <c r="P5000" s="149"/>
    </row>
    <row r="5001" spans="7:16" x14ac:dyDescent="0.2">
      <c r="G5001" s="149"/>
      <c r="I5001" s="149"/>
      <c r="K5001" s="149"/>
      <c r="M5001" s="149"/>
      <c r="N5001" s="150"/>
      <c r="P5001" s="149"/>
    </row>
    <row r="5002" spans="7:16" x14ac:dyDescent="0.2">
      <c r="G5002" s="149"/>
      <c r="I5002" s="149"/>
      <c r="K5002" s="149"/>
      <c r="M5002" s="149"/>
      <c r="N5002" s="150"/>
      <c r="P5002" s="149"/>
    </row>
    <row r="5003" spans="7:16" x14ac:dyDescent="0.2">
      <c r="G5003" s="149"/>
      <c r="I5003" s="149"/>
      <c r="K5003" s="149"/>
      <c r="M5003" s="149"/>
      <c r="N5003" s="150"/>
      <c r="P5003" s="149"/>
    </row>
    <row r="5004" spans="7:16" x14ac:dyDescent="0.2">
      <c r="G5004" s="149"/>
      <c r="I5004" s="149"/>
      <c r="K5004" s="149"/>
      <c r="M5004" s="149"/>
      <c r="N5004" s="150"/>
      <c r="P5004" s="149"/>
    </row>
    <row r="5005" spans="7:16" x14ac:dyDescent="0.2">
      <c r="G5005" s="149"/>
      <c r="I5005" s="149"/>
      <c r="K5005" s="149"/>
      <c r="M5005" s="149"/>
      <c r="N5005" s="150"/>
      <c r="P5005" s="149"/>
    </row>
    <row r="5006" spans="7:16" x14ac:dyDescent="0.2">
      <c r="G5006" s="149"/>
      <c r="I5006" s="149"/>
      <c r="K5006" s="149"/>
      <c r="M5006" s="149"/>
      <c r="N5006" s="150"/>
      <c r="P5006" s="149"/>
    </row>
    <row r="5007" spans="7:16" x14ac:dyDescent="0.2">
      <c r="G5007" s="149"/>
      <c r="I5007" s="149"/>
      <c r="K5007" s="149"/>
      <c r="M5007" s="149"/>
      <c r="N5007" s="150"/>
      <c r="P5007" s="149"/>
    </row>
    <row r="5008" spans="7:16" x14ac:dyDescent="0.2">
      <c r="G5008" s="149"/>
      <c r="I5008" s="149"/>
      <c r="K5008" s="149"/>
      <c r="M5008" s="149"/>
      <c r="N5008" s="150"/>
      <c r="P5008" s="149"/>
    </row>
    <row r="5009" spans="7:16" x14ac:dyDescent="0.2">
      <c r="G5009" s="149"/>
      <c r="I5009" s="149"/>
      <c r="K5009" s="149"/>
      <c r="M5009" s="149"/>
      <c r="N5009" s="150"/>
      <c r="P5009" s="149"/>
    </row>
    <row r="5010" spans="7:16" x14ac:dyDescent="0.2">
      <c r="G5010" s="149"/>
      <c r="I5010" s="149"/>
      <c r="K5010" s="149"/>
      <c r="M5010" s="149"/>
      <c r="N5010" s="150"/>
      <c r="P5010" s="149"/>
    </row>
    <row r="5011" spans="7:16" x14ac:dyDescent="0.2">
      <c r="G5011" s="149"/>
      <c r="I5011" s="149"/>
      <c r="K5011" s="149"/>
      <c r="M5011" s="149"/>
      <c r="N5011" s="150"/>
      <c r="P5011" s="149"/>
    </row>
    <row r="5012" spans="7:16" x14ac:dyDescent="0.2">
      <c r="G5012" s="149"/>
      <c r="I5012" s="149"/>
      <c r="K5012" s="149"/>
      <c r="M5012" s="149"/>
      <c r="N5012" s="150"/>
      <c r="P5012" s="149"/>
    </row>
    <row r="5013" spans="7:16" x14ac:dyDescent="0.2">
      <c r="G5013" s="149"/>
      <c r="I5013" s="149"/>
      <c r="K5013" s="149"/>
      <c r="M5013" s="149"/>
      <c r="N5013" s="150"/>
      <c r="P5013" s="149"/>
    </row>
    <row r="5014" spans="7:16" x14ac:dyDescent="0.2">
      <c r="G5014" s="149"/>
      <c r="I5014" s="149"/>
      <c r="K5014" s="149"/>
      <c r="M5014" s="149"/>
      <c r="N5014" s="150"/>
      <c r="P5014" s="149"/>
    </row>
    <row r="5015" spans="7:16" x14ac:dyDescent="0.2">
      <c r="G5015" s="149"/>
      <c r="I5015" s="149"/>
      <c r="K5015" s="149"/>
      <c r="M5015" s="149"/>
      <c r="N5015" s="150"/>
      <c r="P5015" s="149"/>
    </row>
    <row r="5016" spans="7:16" x14ac:dyDescent="0.2">
      <c r="G5016" s="149"/>
      <c r="I5016" s="149"/>
      <c r="K5016" s="149"/>
      <c r="M5016" s="149"/>
      <c r="N5016" s="150"/>
      <c r="P5016" s="149"/>
    </row>
    <row r="5017" spans="7:16" x14ac:dyDescent="0.2">
      <c r="G5017" s="149"/>
      <c r="I5017" s="149"/>
      <c r="K5017" s="149"/>
      <c r="M5017" s="149"/>
      <c r="N5017" s="150"/>
      <c r="P5017" s="149"/>
    </row>
    <row r="5018" spans="7:16" x14ac:dyDescent="0.2">
      <c r="G5018" s="149"/>
      <c r="I5018" s="149"/>
      <c r="K5018" s="149"/>
      <c r="M5018" s="149"/>
      <c r="N5018" s="150"/>
      <c r="P5018" s="149"/>
    </row>
    <row r="5019" spans="7:16" x14ac:dyDescent="0.2">
      <c r="G5019" s="149"/>
      <c r="I5019" s="149"/>
      <c r="K5019" s="149"/>
      <c r="M5019" s="149"/>
      <c r="N5019" s="150"/>
      <c r="P5019" s="149"/>
    </row>
    <row r="5020" spans="7:16" x14ac:dyDescent="0.2">
      <c r="G5020" s="149"/>
      <c r="I5020" s="149"/>
      <c r="K5020" s="149"/>
      <c r="M5020" s="149"/>
      <c r="N5020" s="150"/>
      <c r="P5020" s="149"/>
    </row>
    <row r="5021" spans="7:16" x14ac:dyDescent="0.2">
      <c r="G5021" s="149"/>
      <c r="I5021" s="149"/>
      <c r="K5021" s="149"/>
      <c r="M5021" s="149"/>
      <c r="N5021" s="150"/>
      <c r="P5021" s="149"/>
    </row>
    <row r="5022" spans="7:16" x14ac:dyDescent="0.2">
      <c r="G5022" s="149"/>
      <c r="I5022" s="149"/>
      <c r="K5022" s="149"/>
      <c r="M5022" s="149"/>
      <c r="N5022" s="150"/>
      <c r="P5022" s="149"/>
    </row>
    <row r="5023" spans="7:16" x14ac:dyDescent="0.2">
      <c r="G5023" s="149"/>
      <c r="I5023" s="149"/>
      <c r="K5023" s="149"/>
      <c r="M5023" s="149"/>
      <c r="N5023" s="150"/>
      <c r="P5023" s="149"/>
    </row>
    <row r="5024" spans="7:16" x14ac:dyDescent="0.2">
      <c r="G5024" s="149"/>
      <c r="I5024" s="149"/>
      <c r="K5024" s="149"/>
      <c r="M5024" s="149"/>
      <c r="N5024" s="150"/>
      <c r="P5024" s="149"/>
    </row>
    <row r="5025" spans="7:16" x14ac:dyDescent="0.2">
      <c r="G5025" s="149"/>
      <c r="I5025" s="149"/>
      <c r="K5025" s="149"/>
      <c r="M5025" s="149"/>
      <c r="N5025" s="150"/>
      <c r="P5025" s="149"/>
    </row>
    <row r="5026" spans="7:16" x14ac:dyDescent="0.2">
      <c r="G5026" s="149"/>
      <c r="I5026" s="149"/>
      <c r="K5026" s="149"/>
      <c r="M5026" s="149"/>
      <c r="N5026" s="150"/>
      <c r="P5026" s="149"/>
    </row>
    <row r="5027" spans="7:16" x14ac:dyDescent="0.2">
      <c r="G5027" s="149"/>
      <c r="I5027" s="149"/>
      <c r="K5027" s="149"/>
      <c r="M5027" s="149"/>
      <c r="N5027" s="150"/>
      <c r="P5027" s="149"/>
    </row>
    <row r="5028" spans="7:16" x14ac:dyDescent="0.2">
      <c r="G5028" s="149"/>
      <c r="I5028" s="149"/>
      <c r="K5028" s="149"/>
      <c r="M5028" s="149"/>
      <c r="N5028" s="150"/>
      <c r="P5028" s="149"/>
    </row>
    <row r="5029" spans="7:16" x14ac:dyDescent="0.2">
      <c r="G5029" s="149"/>
      <c r="I5029" s="149"/>
      <c r="K5029" s="149"/>
      <c r="M5029" s="149"/>
      <c r="N5029" s="150"/>
      <c r="P5029" s="149"/>
    </row>
    <row r="5030" spans="7:16" x14ac:dyDescent="0.2">
      <c r="G5030" s="149"/>
      <c r="I5030" s="149"/>
      <c r="K5030" s="149"/>
      <c r="M5030" s="149"/>
      <c r="N5030" s="150"/>
      <c r="P5030" s="149"/>
    </row>
    <row r="5031" spans="7:16" x14ac:dyDescent="0.2">
      <c r="G5031" s="149"/>
      <c r="I5031" s="149"/>
      <c r="K5031" s="149"/>
      <c r="M5031" s="149"/>
      <c r="N5031" s="150"/>
      <c r="P5031" s="149"/>
    </row>
    <row r="5032" spans="7:16" x14ac:dyDescent="0.2">
      <c r="G5032" s="149"/>
      <c r="I5032" s="149"/>
      <c r="K5032" s="149"/>
      <c r="M5032" s="149"/>
      <c r="N5032" s="150"/>
      <c r="P5032" s="149"/>
    </row>
    <row r="5033" spans="7:16" x14ac:dyDescent="0.2">
      <c r="G5033" s="149"/>
      <c r="I5033" s="149"/>
      <c r="K5033" s="149"/>
      <c r="M5033" s="149"/>
      <c r="N5033" s="150"/>
      <c r="P5033" s="149"/>
    </row>
    <row r="5034" spans="7:16" x14ac:dyDescent="0.2">
      <c r="G5034" s="149"/>
      <c r="I5034" s="149"/>
      <c r="K5034" s="149"/>
      <c r="M5034" s="149"/>
      <c r="N5034" s="150"/>
      <c r="P5034" s="149"/>
    </row>
    <row r="5035" spans="7:16" x14ac:dyDescent="0.2">
      <c r="G5035" s="149"/>
      <c r="I5035" s="149"/>
      <c r="K5035" s="149"/>
      <c r="M5035" s="149"/>
      <c r="N5035" s="150"/>
      <c r="P5035" s="149"/>
    </row>
    <row r="5036" spans="7:16" x14ac:dyDescent="0.2">
      <c r="G5036" s="149"/>
      <c r="I5036" s="149"/>
      <c r="K5036" s="149"/>
      <c r="M5036" s="149"/>
      <c r="N5036" s="150"/>
      <c r="P5036" s="149"/>
    </row>
    <row r="5037" spans="7:16" x14ac:dyDescent="0.2">
      <c r="G5037" s="149"/>
      <c r="I5037" s="149"/>
      <c r="K5037" s="149"/>
      <c r="M5037" s="149"/>
      <c r="N5037" s="150"/>
      <c r="P5037" s="149"/>
    </row>
    <row r="5038" spans="7:16" x14ac:dyDescent="0.2">
      <c r="G5038" s="149"/>
      <c r="I5038" s="149"/>
      <c r="K5038" s="149"/>
      <c r="M5038" s="149"/>
      <c r="N5038" s="150"/>
      <c r="P5038" s="149"/>
    </row>
    <row r="5039" spans="7:16" x14ac:dyDescent="0.2">
      <c r="G5039" s="149"/>
      <c r="I5039" s="149"/>
      <c r="K5039" s="149"/>
      <c r="M5039" s="149"/>
      <c r="N5039" s="150"/>
      <c r="P5039" s="149"/>
    </row>
    <row r="5040" spans="7:16" x14ac:dyDescent="0.2">
      <c r="G5040" s="149"/>
      <c r="I5040" s="149"/>
      <c r="K5040" s="149"/>
      <c r="M5040" s="149"/>
      <c r="N5040" s="150"/>
      <c r="P5040" s="149"/>
    </row>
    <row r="5041" spans="7:16" x14ac:dyDescent="0.2">
      <c r="G5041" s="149"/>
      <c r="I5041" s="149"/>
      <c r="K5041" s="149"/>
      <c r="M5041" s="149"/>
      <c r="N5041" s="150"/>
      <c r="P5041" s="149"/>
    </row>
    <row r="5042" spans="7:16" x14ac:dyDescent="0.2">
      <c r="G5042" s="149"/>
      <c r="I5042" s="149"/>
      <c r="K5042" s="149"/>
      <c r="M5042" s="149"/>
      <c r="N5042" s="150"/>
      <c r="P5042" s="149"/>
    </row>
    <row r="5043" spans="7:16" x14ac:dyDescent="0.2">
      <c r="G5043" s="149"/>
      <c r="I5043" s="149"/>
      <c r="K5043" s="149"/>
      <c r="M5043" s="149"/>
      <c r="N5043" s="150"/>
      <c r="P5043" s="149"/>
    </row>
    <row r="5044" spans="7:16" x14ac:dyDescent="0.2">
      <c r="G5044" s="149"/>
      <c r="I5044" s="149"/>
      <c r="K5044" s="149"/>
      <c r="M5044" s="149"/>
      <c r="N5044" s="150"/>
      <c r="P5044" s="149"/>
    </row>
    <row r="5045" spans="7:16" x14ac:dyDescent="0.2">
      <c r="G5045" s="149"/>
      <c r="I5045" s="149"/>
      <c r="K5045" s="149"/>
      <c r="M5045" s="149"/>
      <c r="N5045" s="150"/>
      <c r="P5045" s="149"/>
    </row>
    <row r="5046" spans="7:16" x14ac:dyDescent="0.2">
      <c r="G5046" s="149"/>
      <c r="I5046" s="149"/>
      <c r="K5046" s="149"/>
      <c r="M5046" s="149"/>
      <c r="N5046" s="150"/>
      <c r="P5046" s="149"/>
    </row>
    <row r="5047" spans="7:16" x14ac:dyDescent="0.2">
      <c r="G5047" s="149"/>
      <c r="I5047" s="149"/>
      <c r="K5047" s="149"/>
      <c r="M5047" s="149"/>
      <c r="N5047" s="150"/>
      <c r="P5047" s="149"/>
    </row>
    <row r="5048" spans="7:16" x14ac:dyDescent="0.2">
      <c r="G5048" s="149"/>
      <c r="I5048" s="149"/>
      <c r="K5048" s="149"/>
      <c r="M5048" s="149"/>
      <c r="N5048" s="150"/>
      <c r="P5048" s="149"/>
    </row>
    <row r="5049" spans="7:16" x14ac:dyDescent="0.2">
      <c r="G5049" s="149"/>
      <c r="I5049" s="149"/>
      <c r="K5049" s="149"/>
      <c r="M5049" s="149"/>
      <c r="N5049" s="150"/>
      <c r="P5049" s="149"/>
    </row>
    <row r="5050" spans="7:16" x14ac:dyDescent="0.2">
      <c r="G5050" s="149"/>
      <c r="I5050" s="149"/>
      <c r="K5050" s="149"/>
      <c r="M5050" s="149"/>
      <c r="N5050" s="150"/>
      <c r="P5050" s="149"/>
    </row>
    <row r="5051" spans="7:16" x14ac:dyDescent="0.2">
      <c r="G5051" s="149"/>
      <c r="I5051" s="149"/>
      <c r="K5051" s="149"/>
      <c r="M5051" s="149"/>
      <c r="N5051" s="150"/>
      <c r="P5051" s="149"/>
    </row>
    <row r="5052" spans="7:16" x14ac:dyDescent="0.2">
      <c r="G5052" s="149"/>
      <c r="I5052" s="149"/>
      <c r="K5052" s="149"/>
      <c r="M5052" s="149"/>
      <c r="N5052" s="150"/>
      <c r="P5052" s="149"/>
    </row>
    <row r="5053" spans="7:16" x14ac:dyDescent="0.2">
      <c r="G5053" s="149"/>
      <c r="I5053" s="149"/>
      <c r="K5053" s="149"/>
      <c r="M5053" s="149"/>
      <c r="N5053" s="150"/>
      <c r="P5053" s="149"/>
    </row>
    <row r="5054" spans="7:16" x14ac:dyDescent="0.2">
      <c r="G5054" s="149"/>
      <c r="I5054" s="149"/>
      <c r="K5054" s="149"/>
      <c r="M5054" s="149"/>
      <c r="N5054" s="150"/>
      <c r="P5054" s="149"/>
    </row>
    <row r="5055" spans="7:16" x14ac:dyDescent="0.2">
      <c r="G5055" s="149"/>
      <c r="I5055" s="149"/>
      <c r="K5055" s="149"/>
      <c r="M5055" s="149"/>
      <c r="N5055" s="150"/>
      <c r="P5055" s="149"/>
    </row>
    <row r="5056" spans="7:16" x14ac:dyDescent="0.2">
      <c r="G5056" s="149"/>
      <c r="I5056" s="149"/>
      <c r="K5056" s="149"/>
      <c r="M5056" s="149"/>
      <c r="N5056" s="150"/>
      <c r="P5056" s="149"/>
    </row>
    <row r="5057" spans="7:16" x14ac:dyDescent="0.2">
      <c r="G5057" s="149"/>
      <c r="I5057" s="149"/>
      <c r="K5057" s="149"/>
      <c r="M5057" s="149"/>
      <c r="N5057" s="150"/>
      <c r="P5057" s="149"/>
    </row>
    <row r="5058" spans="7:16" x14ac:dyDescent="0.2">
      <c r="G5058" s="149"/>
      <c r="I5058" s="149"/>
      <c r="K5058" s="149"/>
      <c r="M5058" s="149"/>
      <c r="N5058" s="150"/>
      <c r="P5058" s="149"/>
    </row>
    <row r="5059" spans="7:16" x14ac:dyDescent="0.2">
      <c r="G5059" s="149"/>
      <c r="I5059" s="149"/>
      <c r="K5059" s="149"/>
      <c r="M5059" s="149"/>
      <c r="N5059" s="150"/>
      <c r="P5059" s="149"/>
    </row>
    <row r="5060" spans="7:16" x14ac:dyDescent="0.2">
      <c r="G5060" s="149"/>
      <c r="I5060" s="149"/>
      <c r="K5060" s="149"/>
      <c r="M5060" s="149"/>
      <c r="N5060" s="150"/>
      <c r="P5060" s="149"/>
    </row>
    <row r="5061" spans="7:16" x14ac:dyDescent="0.2">
      <c r="G5061" s="149"/>
      <c r="I5061" s="149"/>
      <c r="K5061" s="149"/>
      <c r="M5061" s="149"/>
      <c r="N5061" s="150"/>
      <c r="P5061" s="149"/>
    </row>
    <row r="5062" spans="7:16" x14ac:dyDescent="0.2">
      <c r="G5062" s="149"/>
      <c r="I5062" s="149"/>
      <c r="K5062" s="149"/>
      <c r="M5062" s="149"/>
      <c r="N5062" s="150"/>
      <c r="P5062" s="149"/>
    </row>
    <row r="5063" spans="7:16" x14ac:dyDescent="0.2">
      <c r="G5063" s="149"/>
      <c r="I5063" s="149"/>
      <c r="K5063" s="149"/>
      <c r="M5063" s="149"/>
      <c r="N5063" s="150"/>
      <c r="P5063" s="149"/>
    </row>
    <row r="5064" spans="7:16" x14ac:dyDescent="0.2">
      <c r="G5064" s="149"/>
      <c r="I5064" s="149"/>
      <c r="K5064" s="149"/>
      <c r="M5064" s="149"/>
      <c r="N5064" s="150"/>
      <c r="P5064" s="149"/>
    </row>
    <row r="5065" spans="7:16" x14ac:dyDescent="0.2">
      <c r="G5065" s="149"/>
      <c r="I5065" s="149"/>
      <c r="K5065" s="149"/>
      <c r="M5065" s="149"/>
      <c r="N5065" s="150"/>
      <c r="P5065" s="149"/>
    </row>
    <row r="5066" spans="7:16" x14ac:dyDescent="0.2">
      <c r="G5066" s="149"/>
      <c r="I5066" s="149"/>
      <c r="K5066" s="149"/>
      <c r="M5066" s="149"/>
      <c r="N5066" s="150"/>
      <c r="P5066" s="149"/>
    </row>
    <row r="5067" spans="7:16" x14ac:dyDescent="0.2">
      <c r="G5067" s="149"/>
      <c r="I5067" s="149"/>
      <c r="K5067" s="149"/>
      <c r="M5067" s="149"/>
      <c r="N5067" s="150"/>
      <c r="P5067" s="149"/>
    </row>
    <row r="5068" spans="7:16" x14ac:dyDescent="0.2">
      <c r="G5068" s="149"/>
      <c r="I5068" s="149"/>
      <c r="K5068" s="149"/>
      <c r="M5068" s="149"/>
      <c r="N5068" s="150"/>
      <c r="P5068" s="149"/>
    </row>
    <row r="5069" spans="7:16" x14ac:dyDescent="0.2">
      <c r="G5069" s="149"/>
      <c r="I5069" s="149"/>
      <c r="K5069" s="149"/>
      <c r="M5069" s="149"/>
      <c r="N5069" s="150"/>
      <c r="P5069" s="149"/>
    </row>
    <row r="5070" spans="7:16" x14ac:dyDescent="0.2">
      <c r="G5070" s="149"/>
      <c r="I5070" s="149"/>
      <c r="K5070" s="149"/>
      <c r="M5070" s="149"/>
      <c r="N5070" s="150"/>
      <c r="P5070" s="149"/>
    </row>
    <row r="5071" spans="7:16" x14ac:dyDescent="0.2">
      <c r="G5071" s="149"/>
      <c r="I5071" s="149"/>
      <c r="K5071" s="149"/>
      <c r="M5071" s="149"/>
      <c r="N5071" s="150"/>
      <c r="P5071" s="149"/>
    </row>
    <row r="5072" spans="7:16" x14ac:dyDescent="0.2">
      <c r="G5072" s="149"/>
      <c r="I5072" s="149"/>
      <c r="K5072" s="149"/>
      <c r="M5072" s="149"/>
      <c r="N5072" s="150"/>
      <c r="P5072" s="149"/>
    </row>
    <row r="5073" spans="7:16" x14ac:dyDescent="0.2">
      <c r="G5073" s="149"/>
      <c r="I5073" s="149"/>
      <c r="K5073" s="149"/>
      <c r="M5073" s="149"/>
      <c r="N5073" s="150"/>
      <c r="P5073" s="149"/>
    </row>
    <row r="5074" spans="7:16" x14ac:dyDescent="0.2">
      <c r="G5074" s="149"/>
      <c r="I5074" s="149"/>
      <c r="K5074" s="149"/>
      <c r="M5074" s="149"/>
      <c r="N5074" s="150"/>
      <c r="P5074" s="149"/>
    </row>
    <row r="5075" spans="7:16" x14ac:dyDescent="0.2">
      <c r="G5075" s="149"/>
      <c r="I5075" s="149"/>
      <c r="K5075" s="149"/>
      <c r="M5075" s="149"/>
      <c r="N5075" s="150"/>
      <c r="P5075" s="149"/>
    </row>
    <row r="5076" spans="7:16" x14ac:dyDescent="0.2">
      <c r="G5076" s="149"/>
      <c r="I5076" s="149"/>
      <c r="K5076" s="149"/>
      <c r="M5076" s="149"/>
      <c r="N5076" s="150"/>
      <c r="P5076" s="149"/>
    </row>
    <row r="5077" spans="7:16" x14ac:dyDescent="0.2">
      <c r="G5077" s="149"/>
      <c r="I5077" s="149"/>
      <c r="K5077" s="149"/>
      <c r="M5077" s="149"/>
      <c r="N5077" s="150"/>
      <c r="P5077" s="149"/>
    </row>
    <row r="5078" spans="7:16" x14ac:dyDescent="0.2">
      <c r="G5078" s="149"/>
      <c r="I5078" s="149"/>
      <c r="K5078" s="149"/>
      <c r="M5078" s="149"/>
      <c r="N5078" s="150"/>
      <c r="P5078" s="149"/>
    </row>
    <row r="5079" spans="7:16" x14ac:dyDescent="0.2">
      <c r="G5079" s="149"/>
      <c r="I5079" s="149"/>
      <c r="K5079" s="149"/>
      <c r="M5079" s="149"/>
      <c r="N5079" s="150"/>
      <c r="P5079" s="149"/>
    </row>
    <row r="5080" spans="7:16" x14ac:dyDescent="0.2">
      <c r="G5080" s="149"/>
      <c r="I5080" s="149"/>
      <c r="K5080" s="149"/>
      <c r="M5080" s="149"/>
      <c r="N5080" s="150"/>
      <c r="P5080" s="149"/>
    </row>
    <row r="5081" spans="7:16" x14ac:dyDescent="0.2">
      <c r="G5081" s="149"/>
      <c r="I5081" s="149"/>
      <c r="K5081" s="149"/>
      <c r="M5081" s="149"/>
      <c r="N5081" s="150"/>
      <c r="P5081" s="149"/>
    </row>
    <row r="5082" spans="7:16" x14ac:dyDescent="0.2">
      <c r="G5082" s="149"/>
      <c r="I5082" s="149"/>
      <c r="K5082" s="149"/>
      <c r="M5082" s="149"/>
      <c r="N5082" s="150"/>
      <c r="P5082" s="149"/>
    </row>
    <row r="5083" spans="7:16" x14ac:dyDescent="0.2">
      <c r="G5083" s="149"/>
      <c r="I5083" s="149"/>
      <c r="K5083" s="149"/>
      <c r="M5083" s="149"/>
      <c r="N5083" s="150"/>
      <c r="P5083" s="149"/>
    </row>
    <row r="5084" spans="7:16" x14ac:dyDescent="0.2">
      <c r="G5084" s="149"/>
      <c r="I5084" s="149"/>
      <c r="K5084" s="149"/>
      <c r="M5084" s="149"/>
      <c r="N5084" s="150"/>
      <c r="P5084" s="149"/>
    </row>
    <row r="5085" spans="7:16" x14ac:dyDescent="0.2">
      <c r="G5085" s="149"/>
      <c r="I5085" s="149"/>
      <c r="K5085" s="149"/>
      <c r="M5085" s="149"/>
      <c r="N5085" s="150"/>
      <c r="P5085" s="149"/>
    </row>
    <row r="5086" spans="7:16" x14ac:dyDescent="0.2">
      <c r="G5086" s="149"/>
      <c r="I5086" s="149"/>
      <c r="K5086" s="149"/>
      <c r="M5086" s="149"/>
      <c r="N5086" s="150"/>
      <c r="P5086" s="149"/>
    </row>
    <row r="5087" spans="7:16" x14ac:dyDescent="0.2">
      <c r="G5087" s="149"/>
      <c r="I5087" s="149"/>
      <c r="K5087" s="149"/>
      <c r="M5087" s="149"/>
      <c r="N5087" s="150"/>
      <c r="P5087" s="149"/>
    </row>
    <row r="5088" spans="7:16" x14ac:dyDescent="0.2">
      <c r="G5088" s="149"/>
      <c r="I5088" s="149"/>
      <c r="K5088" s="149"/>
      <c r="M5088" s="149"/>
      <c r="N5088" s="150"/>
      <c r="P5088" s="149"/>
    </row>
    <row r="5089" spans="7:16" x14ac:dyDescent="0.2">
      <c r="G5089" s="149"/>
      <c r="I5089" s="149"/>
      <c r="K5089" s="149"/>
      <c r="M5089" s="149"/>
      <c r="N5089" s="150"/>
      <c r="P5089" s="149"/>
    </row>
    <row r="5090" spans="7:16" x14ac:dyDescent="0.2">
      <c r="G5090" s="149"/>
      <c r="I5090" s="149"/>
      <c r="K5090" s="149"/>
      <c r="M5090" s="149"/>
      <c r="N5090" s="150"/>
      <c r="P5090" s="149"/>
    </row>
    <row r="5091" spans="7:16" x14ac:dyDescent="0.2">
      <c r="G5091" s="149"/>
      <c r="I5091" s="149"/>
      <c r="K5091" s="149"/>
      <c r="M5091" s="149"/>
      <c r="N5091" s="150"/>
      <c r="P5091" s="149"/>
    </row>
    <row r="5092" spans="7:16" x14ac:dyDescent="0.2">
      <c r="G5092" s="149"/>
      <c r="I5092" s="149"/>
      <c r="K5092" s="149"/>
      <c r="M5092" s="149"/>
      <c r="N5092" s="150"/>
      <c r="P5092" s="149"/>
    </row>
    <row r="5093" spans="7:16" x14ac:dyDescent="0.2">
      <c r="G5093" s="149"/>
      <c r="I5093" s="149"/>
      <c r="K5093" s="149"/>
      <c r="M5093" s="149"/>
      <c r="N5093" s="150"/>
      <c r="P5093" s="149"/>
    </row>
    <row r="5094" spans="7:16" x14ac:dyDescent="0.2">
      <c r="G5094" s="149"/>
      <c r="I5094" s="149"/>
      <c r="K5094" s="149"/>
      <c r="M5094" s="149"/>
      <c r="N5094" s="150"/>
      <c r="P5094" s="149"/>
    </row>
    <row r="5095" spans="7:16" x14ac:dyDescent="0.2">
      <c r="G5095" s="149"/>
      <c r="I5095" s="149"/>
      <c r="K5095" s="149"/>
      <c r="M5095" s="149"/>
      <c r="N5095" s="150"/>
      <c r="P5095" s="149"/>
    </row>
    <row r="5096" spans="7:16" x14ac:dyDescent="0.2">
      <c r="G5096" s="149"/>
      <c r="I5096" s="149"/>
      <c r="K5096" s="149"/>
      <c r="M5096" s="149"/>
      <c r="N5096" s="150"/>
      <c r="P5096" s="149"/>
    </row>
    <row r="5097" spans="7:16" x14ac:dyDescent="0.2">
      <c r="G5097" s="149"/>
      <c r="I5097" s="149"/>
      <c r="K5097" s="149"/>
      <c r="M5097" s="149"/>
      <c r="N5097" s="150"/>
      <c r="P5097" s="149"/>
    </row>
    <row r="5098" spans="7:16" x14ac:dyDescent="0.2">
      <c r="G5098" s="149"/>
      <c r="I5098" s="149"/>
      <c r="K5098" s="149"/>
      <c r="M5098" s="149"/>
      <c r="N5098" s="150"/>
      <c r="P5098" s="149"/>
    </row>
    <row r="5099" spans="7:16" x14ac:dyDescent="0.2">
      <c r="G5099" s="149"/>
      <c r="I5099" s="149"/>
      <c r="K5099" s="149"/>
      <c r="M5099" s="149"/>
      <c r="N5099" s="150"/>
      <c r="P5099" s="149"/>
    </row>
    <row r="5100" spans="7:16" x14ac:dyDescent="0.2">
      <c r="G5100" s="149"/>
      <c r="I5100" s="149"/>
      <c r="K5100" s="149"/>
      <c r="M5100" s="149"/>
      <c r="N5100" s="150"/>
      <c r="P5100" s="149"/>
    </row>
    <row r="5101" spans="7:16" x14ac:dyDescent="0.2">
      <c r="G5101" s="149"/>
      <c r="I5101" s="149"/>
      <c r="K5101" s="149"/>
      <c r="M5101" s="149"/>
      <c r="N5101" s="150"/>
      <c r="P5101" s="149"/>
    </row>
    <row r="5102" spans="7:16" x14ac:dyDescent="0.2">
      <c r="G5102" s="149"/>
      <c r="I5102" s="149"/>
      <c r="K5102" s="149"/>
      <c r="M5102" s="149"/>
      <c r="N5102" s="150"/>
      <c r="P5102" s="149"/>
    </row>
    <row r="5103" spans="7:16" x14ac:dyDescent="0.2">
      <c r="G5103" s="149"/>
      <c r="I5103" s="149"/>
      <c r="K5103" s="149"/>
      <c r="M5103" s="149"/>
      <c r="N5103" s="150"/>
      <c r="P5103" s="149"/>
    </row>
    <row r="5104" spans="7:16" x14ac:dyDescent="0.2">
      <c r="G5104" s="149"/>
      <c r="I5104" s="149"/>
      <c r="K5104" s="149"/>
      <c r="M5104" s="149"/>
      <c r="N5104" s="150"/>
      <c r="P5104" s="149"/>
    </row>
    <row r="5105" spans="7:16" x14ac:dyDescent="0.2">
      <c r="G5105" s="149"/>
      <c r="I5105" s="149"/>
      <c r="K5105" s="149"/>
      <c r="M5105" s="149"/>
      <c r="N5105" s="150"/>
      <c r="P5105" s="149"/>
    </row>
    <row r="5106" spans="7:16" x14ac:dyDescent="0.2">
      <c r="G5106" s="149"/>
      <c r="I5106" s="149"/>
      <c r="K5106" s="149"/>
      <c r="M5106" s="149"/>
      <c r="N5106" s="150"/>
      <c r="P5106" s="149"/>
    </row>
    <row r="5107" spans="7:16" x14ac:dyDescent="0.2">
      <c r="G5107" s="149"/>
      <c r="I5107" s="149"/>
      <c r="K5107" s="149"/>
      <c r="M5107" s="149"/>
      <c r="N5107" s="150"/>
      <c r="P5107" s="149"/>
    </row>
    <row r="5108" spans="7:16" x14ac:dyDescent="0.2">
      <c r="G5108" s="149"/>
      <c r="I5108" s="149"/>
      <c r="K5108" s="149"/>
      <c r="M5108" s="149"/>
      <c r="N5108" s="150"/>
      <c r="P5108" s="149"/>
    </row>
    <row r="5109" spans="7:16" x14ac:dyDescent="0.2">
      <c r="G5109" s="149"/>
      <c r="I5109" s="149"/>
      <c r="K5109" s="149"/>
      <c r="M5109" s="149"/>
      <c r="N5109" s="150"/>
      <c r="P5109" s="149"/>
    </row>
    <row r="5110" spans="7:16" x14ac:dyDescent="0.2">
      <c r="G5110" s="149"/>
      <c r="I5110" s="149"/>
      <c r="K5110" s="149"/>
      <c r="M5110" s="149"/>
      <c r="N5110" s="150"/>
      <c r="P5110" s="149"/>
    </row>
    <row r="5111" spans="7:16" x14ac:dyDescent="0.2">
      <c r="G5111" s="149"/>
      <c r="I5111" s="149"/>
      <c r="K5111" s="149"/>
      <c r="M5111" s="149"/>
      <c r="N5111" s="150"/>
      <c r="P5111" s="149"/>
    </row>
    <row r="5112" spans="7:16" x14ac:dyDescent="0.2">
      <c r="G5112" s="149"/>
      <c r="I5112" s="149"/>
      <c r="K5112" s="149"/>
      <c r="M5112" s="149"/>
      <c r="N5112" s="150"/>
      <c r="P5112" s="149"/>
    </row>
    <row r="5113" spans="7:16" x14ac:dyDescent="0.2">
      <c r="G5113" s="149"/>
      <c r="I5113" s="149"/>
      <c r="K5113" s="149"/>
      <c r="M5113" s="149"/>
      <c r="N5113" s="150"/>
      <c r="P5113" s="149"/>
    </row>
    <row r="5114" spans="7:16" x14ac:dyDescent="0.2">
      <c r="G5114" s="149"/>
      <c r="I5114" s="149"/>
      <c r="K5114" s="149"/>
      <c r="M5114" s="149"/>
      <c r="N5114" s="150"/>
      <c r="P5114" s="149"/>
    </row>
    <row r="5115" spans="7:16" x14ac:dyDescent="0.2">
      <c r="G5115" s="149"/>
      <c r="I5115" s="149"/>
      <c r="K5115" s="149"/>
      <c r="M5115" s="149"/>
      <c r="N5115" s="150"/>
      <c r="P5115" s="149"/>
    </row>
    <row r="5116" spans="7:16" x14ac:dyDescent="0.2">
      <c r="G5116" s="149"/>
      <c r="I5116" s="149"/>
      <c r="K5116" s="149"/>
      <c r="M5116" s="149"/>
      <c r="N5116" s="150"/>
      <c r="P5116" s="149"/>
    </row>
    <row r="5117" spans="7:16" x14ac:dyDescent="0.2">
      <c r="G5117" s="149"/>
      <c r="I5117" s="149"/>
      <c r="K5117" s="149"/>
      <c r="M5117" s="149"/>
      <c r="N5117" s="150"/>
      <c r="P5117" s="149"/>
    </row>
    <row r="5118" spans="7:16" x14ac:dyDescent="0.2">
      <c r="G5118" s="149"/>
      <c r="I5118" s="149"/>
      <c r="K5118" s="149"/>
      <c r="M5118" s="149"/>
      <c r="N5118" s="150"/>
      <c r="P5118" s="149"/>
    </row>
    <row r="5119" spans="7:16" x14ac:dyDescent="0.2">
      <c r="G5119" s="149"/>
      <c r="I5119" s="149"/>
      <c r="K5119" s="149"/>
      <c r="M5119" s="149"/>
      <c r="N5119" s="150"/>
      <c r="P5119" s="149"/>
    </row>
    <row r="5120" spans="7:16" x14ac:dyDescent="0.2">
      <c r="G5120" s="149"/>
      <c r="I5120" s="149"/>
      <c r="K5120" s="149"/>
      <c r="M5120" s="149"/>
      <c r="N5120" s="150"/>
      <c r="P5120" s="149"/>
    </row>
    <row r="5121" spans="7:16" x14ac:dyDescent="0.2">
      <c r="G5121" s="149"/>
      <c r="I5121" s="149"/>
      <c r="K5121" s="149"/>
      <c r="M5121" s="149"/>
      <c r="N5121" s="150"/>
      <c r="P5121" s="149"/>
    </row>
    <row r="5122" spans="7:16" x14ac:dyDescent="0.2">
      <c r="G5122" s="149"/>
      <c r="I5122" s="149"/>
      <c r="K5122" s="149"/>
      <c r="M5122" s="149"/>
      <c r="N5122" s="150"/>
      <c r="P5122" s="149"/>
    </row>
    <row r="5123" spans="7:16" x14ac:dyDescent="0.2">
      <c r="G5123" s="149"/>
      <c r="I5123" s="149"/>
      <c r="K5123" s="149"/>
      <c r="M5123" s="149"/>
      <c r="N5123" s="150"/>
      <c r="P5123" s="149"/>
    </row>
    <row r="5124" spans="7:16" x14ac:dyDescent="0.2">
      <c r="G5124" s="149"/>
      <c r="I5124" s="149"/>
      <c r="K5124" s="149"/>
      <c r="M5124" s="149"/>
      <c r="N5124" s="150"/>
      <c r="P5124" s="149"/>
    </row>
    <row r="5125" spans="7:16" x14ac:dyDescent="0.2">
      <c r="G5125" s="149"/>
      <c r="I5125" s="149"/>
      <c r="K5125" s="149"/>
      <c r="M5125" s="149"/>
      <c r="N5125" s="150"/>
      <c r="P5125" s="149"/>
    </row>
    <row r="5126" spans="7:16" x14ac:dyDescent="0.2">
      <c r="G5126" s="149"/>
      <c r="I5126" s="149"/>
      <c r="K5126" s="149"/>
      <c r="M5126" s="149"/>
      <c r="N5126" s="150"/>
      <c r="P5126" s="149"/>
    </row>
    <row r="5127" spans="7:16" x14ac:dyDescent="0.2">
      <c r="G5127" s="149"/>
      <c r="I5127" s="149"/>
      <c r="K5127" s="149"/>
      <c r="M5127" s="149"/>
      <c r="N5127" s="150"/>
      <c r="P5127" s="149"/>
    </row>
    <row r="5128" spans="7:16" x14ac:dyDescent="0.2">
      <c r="G5128" s="149"/>
      <c r="I5128" s="149"/>
      <c r="K5128" s="149"/>
      <c r="M5128" s="149"/>
      <c r="N5128" s="150"/>
      <c r="P5128" s="149"/>
    </row>
    <row r="5129" spans="7:16" x14ac:dyDescent="0.2">
      <c r="G5129" s="149"/>
      <c r="I5129" s="149"/>
      <c r="K5129" s="149"/>
      <c r="M5129" s="149"/>
      <c r="N5129" s="150"/>
      <c r="P5129" s="149"/>
    </row>
    <row r="5130" spans="7:16" x14ac:dyDescent="0.2">
      <c r="G5130" s="149"/>
      <c r="I5130" s="149"/>
      <c r="K5130" s="149"/>
      <c r="M5130" s="149"/>
      <c r="N5130" s="150"/>
      <c r="P5130" s="149"/>
    </row>
    <row r="5131" spans="7:16" x14ac:dyDescent="0.2">
      <c r="G5131" s="149"/>
      <c r="I5131" s="149"/>
      <c r="K5131" s="149"/>
      <c r="M5131" s="149"/>
      <c r="N5131" s="150"/>
      <c r="P5131" s="149"/>
    </row>
    <row r="5132" spans="7:16" x14ac:dyDescent="0.2">
      <c r="G5132" s="149"/>
      <c r="I5132" s="149"/>
      <c r="K5132" s="149"/>
      <c r="M5132" s="149"/>
      <c r="N5132" s="150"/>
      <c r="P5132" s="149"/>
    </row>
    <row r="5133" spans="7:16" x14ac:dyDescent="0.2">
      <c r="G5133" s="149"/>
      <c r="I5133" s="149"/>
      <c r="K5133" s="149"/>
      <c r="M5133" s="149"/>
      <c r="N5133" s="150"/>
      <c r="P5133" s="149"/>
    </row>
    <row r="5134" spans="7:16" x14ac:dyDescent="0.2">
      <c r="G5134" s="149"/>
      <c r="I5134" s="149"/>
      <c r="K5134" s="149"/>
      <c r="M5134" s="149"/>
      <c r="N5134" s="150"/>
      <c r="P5134" s="149"/>
    </row>
    <row r="5135" spans="7:16" x14ac:dyDescent="0.2">
      <c r="G5135" s="149"/>
      <c r="I5135" s="149"/>
      <c r="K5135" s="149"/>
      <c r="M5135" s="149"/>
      <c r="N5135" s="150"/>
      <c r="P5135" s="149"/>
    </row>
    <row r="5136" spans="7:16" x14ac:dyDescent="0.2">
      <c r="G5136" s="149"/>
      <c r="I5136" s="149"/>
      <c r="K5136" s="149"/>
      <c r="M5136" s="149"/>
      <c r="N5136" s="150"/>
      <c r="P5136" s="149"/>
    </row>
    <row r="5137" spans="7:16" x14ac:dyDescent="0.2">
      <c r="G5137" s="149"/>
      <c r="I5137" s="149"/>
      <c r="K5137" s="149"/>
      <c r="M5137" s="149"/>
      <c r="N5137" s="150"/>
      <c r="P5137" s="149"/>
    </row>
    <row r="5138" spans="7:16" x14ac:dyDescent="0.2">
      <c r="G5138" s="149"/>
      <c r="I5138" s="149"/>
      <c r="K5138" s="149"/>
      <c r="M5138" s="149"/>
      <c r="N5138" s="150"/>
      <c r="P5138" s="149"/>
    </row>
    <row r="5139" spans="7:16" x14ac:dyDescent="0.2">
      <c r="G5139" s="149"/>
      <c r="I5139" s="149"/>
      <c r="K5139" s="149"/>
      <c r="M5139" s="149"/>
      <c r="N5139" s="150"/>
      <c r="P5139" s="149"/>
    </row>
    <row r="5140" spans="7:16" x14ac:dyDescent="0.2">
      <c r="G5140" s="149"/>
      <c r="I5140" s="149"/>
      <c r="K5140" s="149"/>
      <c r="M5140" s="149"/>
      <c r="N5140" s="150"/>
      <c r="P5140" s="149"/>
    </row>
    <row r="5141" spans="7:16" x14ac:dyDescent="0.2">
      <c r="G5141" s="149"/>
      <c r="I5141" s="149"/>
      <c r="K5141" s="149"/>
      <c r="M5141" s="149"/>
      <c r="N5141" s="150"/>
      <c r="P5141" s="149"/>
    </row>
    <row r="5142" spans="7:16" x14ac:dyDescent="0.2">
      <c r="G5142" s="149"/>
      <c r="I5142" s="149"/>
      <c r="K5142" s="149"/>
      <c r="M5142" s="149"/>
      <c r="N5142" s="150"/>
      <c r="P5142" s="149"/>
    </row>
    <row r="5143" spans="7:16" x14ac:dyDescent="0.2">
      <c r="G5143" s="149"/>
      <c r="I5143" s="149"/>
      <c r="K5143" s="149"/>
      <c r="M5143" s="149"/>
      <c r="N5143" s="150"/>
      <c r="P5143" s="149"/>
    </row>
    <row r="5144" spans="7:16" x14ac:dyDescent="0.2">
      <c r="G5144" s="149"/>
      <c r="I5144" s="149"/>
      <c r="K5144" s="149"/>
      <c r="M5144" s="149"/>
      <c r="N5144" s="150"/>
      <c r="P5144" s="149"/>
    </row>
    <row r="5145" spans="7:16" x14ac:dyDescent="0.2">
      <c r="G5145" s="149"/>
      <c r="I5145" s="149"/>
      <c r="K5145" s="149"/>
      <c r="M5145" s="149"/>
      <c r="N5145" s="150"/>
      <c r="P5145" s="149"/>
    </row>
    <row r="5146" spans="7:16" x14ac:dyDescent="0.2">
      <c r="G5146" s="149"/>
      <c r="I5146" s="149"/>
      <c r="K5146" s="149"/>
      <c r="M5146" s="149"/>
      <c r="N5146" s="150"/>
      <c r="P5146" s="149"/>
    </row>
    <row r="5147" spans="7:16" x14ac:dyDescent="0.2">
      <c r="G5147" s="149"/>
      <c r="I5147" s="149"/>
      <c r="K5147" s="149"/>
      <c r="M5147" s="149"/>
      <c r="N5147" s="150"/>
      <c r="P5147" s="149"/>
    </row>
    <row r="5148" spans="7:16" x14ac:dyDescent="0.2">
      <c r="G5148" s="149"/>
      <c r="I5148" s="149"/>
      <c r="K5148" s="149"/>
      <c r="M5148" s="149"/>
      <c r="N5148" s="150"/>
      <c r="P5148" s="149"/>
    </row>
    <row r="5149" spans="7:16" x14ac:dyDescent="0.2">
      <c r="G5149" s="149"/>
      <c r="I5149" s="149"/>
      <c r="K5149" s="149"/>
      <c r="M5149" s="149"/>
      <c r="N5149" s="150"/>
      <c r="P5149" s="149"/>
    </row>
    <row r="5150" spans="7:16" x14ac:dyDescent="0.2">
      <c r="G5150" s="149"/>
      <c r="I5150" s="149"/>
      <c r="K5150" s="149"/>
      <c r="M5150" s="149"/>
      <c r="N5150" s="150"/>
      <c r="P5150" s="149"/>
    </row>
    <row r="5151" spans="7:16" x14ac:dyDescent="0.2">
      <c r="G5151" s="149"/>
      <c r="I5151" s="149"/>
      <c r="K5151" s="149"/>
      <c r="M5151" s="149"/>
      <c r="N5151" s="150"/>
      <c r="P5151" s="149"/>
    </row>
    <row r="5152" spans="7:16" x14ac:dyDescent="0.2">
      <c r="G5152" s="149"/>
      <c r="I5152" s="149"/>
      <c r="K5152" s="149"/>
      <c r="M5152" s="149"/>
      <c r="N5152" s="150"/>
      <c r="P5152" s="149"/>
    </row>
    <row r="5153" spans="7:16" x14ac:dyDescent="0.2">
      <c r="G5153" s="149"/>
      <c r="I5153" s="149"/>
      <c r="K5153" s="149"/>
      <c r="M5153" s="149"/>
      <c r="N5153" s="150"/>
      <c r="P5153" s="149"/>
    </row>
    <row r="5154" spans="7:16" x14ac:dyDescent="0.2">
      <c r="G5154" s="149"/>
      <c r="I5154" s="149"/>
      <c r="K5154" s="149"/>
      <c r="M5154" s="149"/>
      <c r="N5154" s="150"/>
      <c r="P5154" s="149"/>
    </row>
    <row r="5155" spans="7:16" x14ac:dyDescent="0.2">
      <c r="G5155" s="149"/>
      <c r="I5155" s="149"/>
      <c r="K5155" s="149"/>
      <c r="M5155" s="149"/>
      <c r="N5155" s="150"/>
      <c r="P5155" s="149"/>
    </row>
    <row r="5156" spans="7:16" x14ac:dyDescent="0.2">
      <c r="G5156" s="149"/>
      <c r="I5156" s="149"/>
      <c r="K5156" s="149"/>
      <c r="M5156" s="149"/>
      <c r="N5156" s="150"/>
      <c r="P5156" s="149"/>
    </row>
    <row r="5157" spans="7:16" x14ac:dyDescent="0.2">
      <c r="G5157" s="149"/>
      <c r="I5157" s="149"/>
      <c r="K5157" s="149"/>
      <c r="M5157" s="149"/>
      <c r="N5157" s="150"/>
      <c r="P5157" s="149"/>
    </row>
    <row r="5158" spans="7:16" x14ac:dyDescent="0.2">
      <c r="G5158" s="149"/>
      <c r="I5158" s="149"/>
      <c r="K5158" s="149"/>
      <c r="M5158" s="149"/>
      <c r="N5158" s="150"/>
      <c r="P5158" s="149"/>
    </row>
    <row r="5159" spans="7:16" x14ac:dyDescent="0.2">
      <c r="G5159" s="149"/>
      <c r="I5159" s="149"/>
      <c r="K5159" s="149"/>
      <c r="M5159" s="149"/>
      <c r="N5159" s="150"/>
      <c r="P5159" s="149"/>
    </row>
    <row r="5160" spans="7:16" x14ac:dyDescent="0.2">
      <c r="G5160" s="149"/>
      <c r="I5160" s="149"/>
      <c r="K5160" s="149"/>
      <c r="M5160" s="149"/>
      <c r="N5160" s="150"/>
      <c r="P5160" s="149"/>
    </row>
    <row r="5161" spans="7:16" x14ac:dyDescent="0.2">
      <c r="G5161" s="149"/>
      <c r="I5161" s="149"/>
      <c r="K5161" s="149"/>
      <c r="M5161" s="149"/>
      <c r="N5161" s="150"/>
      <c r="P5161" s="149"/>
    </row>
    <row r="5162" spans="7:16" x14ac:dyDescent="0.2">
      <c r="G5162" s="149"/>
      <c r="I5162" s="149"/>
      <c r="K5162" s="149"/>
      <c r="M5162" s="149"/>
      <c r="N5162" s="150"/>
      <c r="P5162" s="149"/>
    </row>
    <row r="5163" spans="7:16" x14ac:dyDescent="0.2">
      <c r="G5163" s="149"/>
      <c r="I5163" s="149"/>
      <c r="K5163" s="149"/>
      <c r="M5163" s="149"/>
      <c r="N5163" s="150"/>
      <c r="P5163" s="149"/>
    </row>
    <row r="5164" spans="7:16" x14ac:dyDescent="0.2">
      <c r="G5164" s="149"/>
      <c r="I5164" s="149"/>
      <c r="K5164" s="149"/>
      <c r="M5164" s="149"/>
      <c r="N5164" s="150"/>
      <c r="P5164" s="149"/>
    </row>
    <row r="5165" spans="7:16" x14ac:dyDescent="0.2">
      <c r="G5165" s="149"/>
      <c r="I5165" s="149"/>
      <c r="K5165" s="149"/>
      <c r="M5165" s="149"/>
      <c r="N5165" s="150"/>
      <c r="P5165" s="149"/>
    </row>
    <row r="5166" spans="7:16" x14ac:dyDescent="0.2">
      <c r="G5166" s="149"/>
      <c r="I5166" s="149"/>
      <c r="K5166" s="149"/>
      <c r="M5166" s="149"/>
      <c r="N5166" s="150"/>
      <c r="P5166" s="149"/>
    </row>
    <row r="5167" spans="7:16" x14ac:dyDescent="0.2">
      <c r="G5167" s="149"/>
      <c r="I5167" s="149"/>
      <c r="K5167" s="149"/>
      <c r="M5167" s="149"/>
      <c r="N5167" s="150"/>
      <c r="P5167" s="149"/>
    </row>
    <row r="5168" spans="7:16" x14ac:dyDescent="0.2">
      <c r="G5168" s="149"/>
      <c r="I5168" s="149"/>
      <c r="K5168" s="149"/>
      <c r="M5168" s="149"/>
      <c r="N5168" s="150"/>
      <c r="P5168" s="149"/>
    </row>
    <row r="5169" spans="7:16" x14ac:dyDescent="0.2">
      <c r="G5169" s="149"/>
      <c r="I5169" s="149"/>
      <c r="K5169" s="149"/>
      <c r="M5169" s="149"/>
      <c r="N5169" s="150"/>
      <c r="P5169" s="149"/>
    </row>
    <row r="5170" spans="7:16" x14ac:dyDescent="0.2">
      <c r="G5170" s="149"/>
      <c r="I5170" s="149"/>
      <c r="K5170" s="149"/>
      <c r="M5170" s="149"/>
      <c r="N5170" s="150"/>
      <c r="P5170" s="149"/>
    </row>
    <row r="5171" spans="7:16" x14ac:dyDescent="0.2">
      <c r="G5171" s="149"/>
      <c r="I5171" s="149"/>
      <c r="K5171" s="149"/>
      <c r="M5171" s="149"/>
      <c r="N5171" s="150"/>
      <c r="P5171" s="149"/>
    </row>
    <row r="5172" spans="7:16" x14ac:dyDescent="0.2">
      <c r="G5172" s="149"/>
      <c r="I5172" s="149"/>
      <c r="K5172" s="149"/>
      <c r="M5172" s="149"/>
      <c r="N5172" s="150"/>
      <c r="P5172" s="149"/>
    </row>
    <row r="5173" spans="7:16" x14ac:dyDescent="0.2">
      <c r="G5173" s="149"/>
      <c r="I5173" s="149"/>
      <c r="K5173" s="149"/>
      <c r="M5173" s="149"/>
      <c r="N5173" s="150"/>
      <c r="P5173" s="149"/>
    </row>
    <row r="5174" spans="7:16" x14ac:dyDescent="0.2">
      <c r="G5174" s="149"/>
      <c r="I5174" s="149"/>
      <c r="K5174" s="149"/>
      <c r="M5174" s="149"/>
      <c r="N5174" s="150"/>
      <c r="P5174" s="149"/>
    </row>
    <row r="5175" spans="7:16" x14ac:dyDescent="0.2">
      <c r="G5175" s="149"/>
      <c r="I5175" s="149"/>
      <c r="K5175" s="149"/>
      <c r="M5175" s="149"/>
      <c r="N5175" s="150"/>
      <c r="P5175" s="149"/>
    </row>
    <row r="5176" spans="7:16" x14ac:dyDescent="0.2">
      <c r="G5176" s="149"/>
      <c r="I5176" s="149"/>
      <c r="K5176" s="149"/>
      <c r="M5176" s="149"/>
      <c r="N5176" s="150"/>
      <c r="P5176" s="149"/>
    </row>
    <row r="5177" spans="7:16" x14ac:dyDescent="0.2">
      <c r="G5177" s="149"/>
      <c r="I5177" s="149"/>
      <c r="K5177" s="149"/>
      <c r="M5177" s="149"/>
      <c r="N5177" s="150"/>
      <c r="P5177" s="149"/>
    </row>
    <row r="5178" spans="7:16" x14ac:dyDescent="0.2">
      <c r="G5178" s="149"/>
      <c r="I5178" s="149"/>
      <c r="K5178" s="149"/>
      <c r="M5178" s="149"/>
      <c r="N5178" s="150"/>
      <c r="P5178" s="149"/>
    </row>
    <row r="5179" spans="7:16" x14ac:dyDescent="0.2">
      <c r="G5179" s="149"/>
      <c r="I5179" s="149"/>
      <c r="K5179" s="149"/>
      <c r="M5179" s="149"/>
      <c r="N5179" s="150"/>
      <c r="P5179" s="149"/>
    </row>
    <row r="5180" spans="7:16" x14ac:dyDescent="0.2">
      <c r="G5180" s="149"/>
      <c r="I5180" s="149"/>
      <c r="K5180" s="149"/>
      <c r="M5180" s="149"/>
      <c r="N5180" s="150"/>
      <c r="P5180" s="149"/>
    </row>
    <row r="5181" spans="7:16" x14ac:dyDescent="0.2">
      <c r="G5181" s="149"/>
      <c r="I5181" s="149"/>
      <c r="K5181" s="149"/>
      <c r="M5181" s="149"/>
      <c r="N5181" s="150"/>
      <c r="P5181" s="149"/>
    </row>
    <row r="5182" spans="7:16" x14ac:dyDescent="0.2">
      <c r="G5182" s="149"/>
      <c r="I5182" s="149"/>
      <c r="K5182" s="149"/>
      <c r="M5182" s="149"/>
      <c r="N5182" s="150"/>
      <c r="P5182" s="149"/>
    </row>
    <row r="5183" spans="7:16" x14ac:dyDescent="0.2">
      <c r="G5183" s="149"/>
      <c r="I5183" s="149"/>
      <c r="K5183" s="149"/>
      <c r="M5183" s="149"/>
      <c r="N5183" s="150"/>
      <c r="P5183" s="149"/>
    </row>
    <row r="5184" spans="7:16" x14ac:dyDescent="0.2">
      <c r="G5184" s="149"/>
      <c r="I5184" s="149"/>
      <c r="K5184" s="149"/>
      <c r="M5184" s="149"/>
      <c r="N5184" s="150"/>
      <c r="P5184" s="149"/>
    </row>
    <row r="5185" spans="7:16" x14ac:dyDescent="0.2">
      <c r="G5185" s="149"/>
      <c r="I5185" s="149"/>
      <c r="K5185" s="149"/>
      <c r="M5185" s="149"/>
      <c r="N5185" s="150"/>
      <c r="P5185" s="149"/>
    </row>
    <row r="5186" spans="7:16" x14ac:dyDescent="0.2">
      <c r="G5186" s="149"/>
      <c r="I5186" s="149"/>
      <c r="K5186" s="149"/>
      <c r="M5186" s="149"/>
      <c r="N5186" s="150"/>
      <c r="P5186" s="149"/>
    </row>
    <row r="5187" spans="7:16" x14ac:dyDescent="0.2">
      <c r="G5187" s="149"/>
      <c r="I5187" s="149"/>
      <c r="K5187" s="149"/>
      <c r="M5187" s="149"/>
      <c r="N5187" s="150"/>
      <c r="P5187" s="149"/>
    </row>
    <row r="5188" spans="7:16" x14ac:dyDescent="0.2">
      <c r="G5188" s="149"/>
      <c r="I5188" s="149"/>
      <c r="K5188" s="149"/>
      <c r="M5188" s="149"/>
      <c r="N5188" s="150"/>
      <c r="P5188" s="149"/>
    </row>
    <row r="5189" spans="7:16" x14ac:dyDescent="0.2">
      <c r="G5189" s="149"/>
      <c r="I5189" s="149"/>
      <c r="K5189" s="149"/>
      <c r="M5189" s="149"/>
      <c r="N5189" s="150"/>
      <c r="P5189" s="149"/>
    </row>
    <row r="5190" spans="7:16" x14ac:dyDescent="0.2">
      <c r="G5190" s="149"/>
      <c r="I5190" s="149"/>
      <c r="K5190" s="149"/>
      <c r="M5190" s="149"/>
      <c r="N5190" s="150"/>
      <c r="P5190" s="149"/>
    </row>
    <row r="5191" spans="7:16" x14ac:dyDescent="0.2">
      <c r="G5191" s="149"/>
      <c r="I5191" s="149"/>
      <c r="K5191" s="149"/>
      <c r="M5191" s="149"/>
      <c r="N5191" s="150"/>
      <c r="P5191" s="149"/>
    </row>
    <row r="5192" spans="7:16" x14ac:dyDescent="0.2">
      <c r="G5192" s="149"/>
      <c r="I5192" s="149"/>
      <c r="K5192" s="149"/>
      <c r="M5192" s="149"/>
      <c r="N5192" s="150"/>
      <c r="P5192" s="149"/>
    </row>
    <row r="5193" spans="7:16" x14ac:dyDescent="0.2">
      <c r="G5193" s="149"/>
      <c r="I5193" s="149"/>
      <c r="K5193" s="149"/>
      <c r="M5193" s="149"/>
      <c r="N5193" s="150"/>
      <c r="P5193" s="149"/>
    </row>
    <row r="5194" spans="7:16" x14ac:dyDescent="0.2">
      <c r="G5194" s="149"/>
      <c r="I5194" s="149"/>
      <c r="K5194" s="149"/>
      <c r="M5194" s="149"/>
      <c r="N5194" s="150"/>
      <c r="P5194" s="149"/>
    </row>
    <row r="5195" spans="7:16" x14ac:dyDescent="0.2">
      <c r="G5195" s="149"/>
      <c r="I5195" s="149"/>
      <c r="K5195" s="149"/>
      <c r="M5195" s="149"/>
      <c r="N5195" s="150"/>
      <c r="P5195" s="149"/>
    </row>
    <row r="5196" spans="7:16" x14ac:dyDescent="0.2">
      <c r="G5196" s="149"/>
      <c r="I5196" s="149"/>
      <c r="K5196" s="149"/>
      <c r="M5196" s="149"/>
      <c r="N5196" s="150"/>
      <c r="P5196" s="149"/>
    </row>
    <row r="5197" spans="7:16" x14ac:dyDescent="0.2">
      <c r="G5197" s="149"/>
      <c r="I5197" s="149"/>
      <c r="K5197" s="149"/>
      <c r="M5197" s="149"/>
      <c r="N5197" s="150"/>
      <c r="P5197" s="149"/>
    </row>
    <row r="5198" spans="7:16" x14ac:dyDescent="0.2">
      <c r="G5198" s="149"/>
      <c r="I5198" s="149"/>
      <c r="K5198" s="149"/>
      <c r="M5198" s="149"/>
      <c r="N5198" s="150"/>
      <c r="P5198" s="149"/>
    </row>
    <row r="5199" spans="7:16" x14ac:dyDescent="0.2">
      <c r="G5199" s="149"/>
      <c r="I5199" s="149"/>
      <c r="K5199" s="149"/>
      <c r="M5199" s="149"/>
      <c r="N5199" s="150"/>
      <c r="P5199" s="149"/>
    </row>
    <row r="5200" spans="7:16" x14ac:dyDescent="0.2">
      <c r="G5200" s="149"/>
      <c r="I5200" s="149"/>
      <c r="K5200" s="149"/>
      <c r="M5200" s="149"/>
      <c r="N5200" s="150"/>
      <c r="P5200" s="149"/>
    </row>
    <row r="5201" spans="7:16" x14ac:dyDescent="0.2">
      <c r="G5201" s="149"/>
      <c r="I5201" s="149"/>
      <c r="K5201" s="149"/>
      <c r="M5201" s="149"/>
      <c r="N5201" s="150"/>
      <c r="P5201" s="149"/>
    </row>
    <row r="5202" spans="7:16" x14ac:dyDescent="0.2">
      <c r="G5202" s="149"/>
      <c r="I5202" s="149"/>
      <c r="K5202" s="149"/>
      <c r="M5202" s="149"/>
      <c r="N5202" s="150"/>
      <c r="P5202" s="149"/>
    </row>
    <row r="5203" spans="7:16" x14ac:dyDescent="0.2">
      <c r="G5203" s="149"/>
      <c r="I5203" s="149"/>
      <c r="K5203" s="149"/>
      <c r="M5203" s="149"/>
      <c r="N5203" s="150"/>
      <c r="P5203" s="149"/>
    </row>
    <row r="5204" spans="7:16" x14ac:dyDescent="0.2">
      <c r="G5204" s="149"/>
      <c r="I5204" s="149"/>
      <c r="K5204" s="149"/>
      <c r="M5204" s="149"/>
      <c r="N5204" s="150"/>
      <c r="P5204" s="149"/>
    </row>
    <row r="5205" spans="7:16" x14ac:dyDescent="0.2">
      <c r="G5205" s="149"/>
      <c r="I5205" s="149"/>
      <c r="K5205" s="149"/>
      <c r="M5205" s="149"/>
      <c r="N5205" s="150"/>
      <c r="P5205" s="149"/>
    </row>
    <row r="5206" spans="7:16" x14ac:dyDescent="0.2">
      <c r="G5206" s="149"/>
      <c r="I5206" s="149"/>
      <c r="K5206" s="149"/>
      <c r="M5206" s="149"/>
      <c r="N5206" s="150"/>
      <c r="P5206" s="149"/>
    </row>
    <row r="5207" spans="7:16" x14ac:dyDescent="0.2">
      <c r="G5207" s="149"/>
      <c r="I5207" s="149"/>
      <c r="K5207" s="149"/>
      <c r="M5207" s="149"/>
      <c r="N5207" s="150"/>
      <c r="P5207" s="149"/>
    </row>
    <row r="5208" spans="7:16" x14ac:dyDescent="0.2">
      <c r="G5208" s="149"/>
      <c r="I5208" s="149"/>
      <c r="K5208" s="149"/>
      <c r="M5208" s="149"/>
      <c r="N5208" s="150"/>
      <c r="P5208" s="149"/>
    </row>
    <row r="5209" spans="7:16" x14ac:dyDescent="0.2">
      <c r="G5209" s="149"/>
      <c r="I5209" s="149"/>
      <c r="K5209" s="149"/>
      <c r="M5209" s="149"/>
      <c r="N5209" s="150"/>
      <c r="P5209" s="149"/>
    </row>
    <row r="5210" spans="7:16" x14ac:dyDescent="0.2">
      <c r="G5210" s="149"/>
      <c r="I5210" s="149"/>
      <c r="K5210" s="149"/>
      <c r="M5210" s="149"/>
      <c r="N5210" s="150"/>
      <c r="P5210" s="149"/>
    </row>
    <row r="5211" spans="7:16" x14ac:dyDescent="0.2">
      <c r="G5211" s="149"/>
      <c r="I5211" s="149"/>
      <c r="K5211" s="149"/>
      <c r="M5211" s="149"/>
      <c r="N5211" s="150"/>
      <c r="P5211" s="149"/>
    </row>
    <row r="5212" spans="7:16" x14ac:dyDescent="0.2">
      <c r="G5212" s="149"/>
      <c r="I5212" s="149"/>
      <c r="K5212" s="149"/>
      <c r="M5212" s="149"/>
      <c r="N5212" s="150"/>
      <c r="P5212" s="149"/>
    </row>
    <row r="5213" spans="7:16" x14ac:dyDescent="0.2">
      <c r="G5213" s="149"/>
      <c r="I5213" s="149"/>
      <c r="K5213" s="149"/>
      <c r="M5213" s="149"/>
      <c r="N5213" s="150"/>
      <c r="P5213" s="149"/>
    </row>
    <row r="5214" spans="7:16" x14ac:dyDescent="0.2">
      <c r="G5214" s="149"/>
      <c r="I5214" s="149"/>
      <c r="K5214" s="149"/>
      <c r="M5214" s="149"/>
      <c r="N5214" s="150"/>
      <c r="P5214" s="149"/>
    </row>
    <row r="5215" spans="7:16" x14ac:dyDescent="0.2">
      <c r="G5215" s="149"/>
      <c r="I5215" s="149"/>
      <c r="K5215" s="149"/>
      <c r="M5215" s="149"/>
      <c r="N5215" s="150"/>
      <c r="P5215" s="149"/>
    </row>
    <row r="5216" spans="7:16" x14ac:dyDescent="0.2">
      <c r="G5216" s="149"/>
      <c r="I5216" s="149"/>
      <c r="K5216" s="149"/>
      <c r="M5216" s="149"/>
      <c r="N5216" s="150"/>
      <c r="P5216" s="149"/>
    </row>
    <row r="5217" spans="7:16" x14ac:dyDescent="0.2">
      <c r="G5217" s="149"/>
      <c r="I5217" s="149"/>
      <c r="K5217" s="149"/>
      <c r="M5217" s="149"/>
      <c r="N5217" s="150"/>
      <c r="P5217" s="149"/>
    </row>
    <row r="5218" spans="7:16" x14ac:dyDescent="0.2">
      <c r="G5218" s="149"/>
      <c r="I5218" s="149"/>
      <c r="K5218" s="149"/>
      <c r="M5218" s="149"/>
      <c r="N5218" s="150"/>
      <c r="P5218" s="149"/>
    </row>
    <row r="5219" spans="7:16" x14ac:dyDescent="0.2">
      <c r="G5219" s="149"/>
      <c r="I5219" s="149"/>
      <c r="K5219" s="149"/>
      <c r="M5219" s="149"/>
      <c r="N5219" s="150"/>
      <c r="P5219" s="149"/>
    </row>
    <row r="5220" spans="7:16" x14ac:dyDescent="0.2">
      <c r="G5220" s="149"/>
      <c r="I5220" s="149"/>
      <c r="K5220" s="149"/>
      <c r="M5220" s="149"/>
      <c r="N5220" s="150"/>
      <c r="P5220" s="149"/>
    </row>
    <row r="5221" spans="7:16" x14ac:dyDescent="0.2">
      <c r="G5221" s="149"/>
      <c r="I5221" s="149"/>
      <c r="K5221" s="149"/>
      <c r="M5221" s="149"/>
      <c r="N5221" s="150"/>
      <c r="P5221" s="149"/>
    </row>
    <row r="5222" spans="7:16" x14ac:dyDescent="0.2">
      <c r="G5222" s="149"/>
      <c r="I5222" s="149"/>
      <c r="K5222" s="149"/>
      <c r="M5222" s="149"/>
      <c r="N5222" s="150"/>
      <c r="P5222" s="149"/>
    </row>
    <row r="5223" spans="7:16" x14ac:dyDescent="0.2">
      <c r="G5223" s="149"/>
      <c r="I5223" s="149"/>
      <c r="K5223" s="149"/>
      <c r="M5223" s="149"/>
      <c r="N5223" s="150"/>
      <c r="P5223" s="149"/>
    </row>
    <row r="5224" spans="7:16" x14ac:dyDescent="0.2">
      <c r="G5224" s="149"/>
      <c r="I5224" s="149"/>
      <c r="K5224" s="149"/>
      <c r="M5224" s="149"/>
      <c r="N5224" s="150"/>
      <c r="P5224" s="149"/>
    </row>
    <row r="5225" spans="7:16" x14ac:dyDescent="0.2">
      <c r="G5225" s="149"/>
      <c r="I5225" s="149"/>
      <c r="K5225" s="149"/>
      <c r="M5225" s="149"/>
      <c r="N5225" s="150"/>
      <c r="P5225" s="149"/>
    </row>
    <row r="5226" spans="7:16" x14ac:dyDescent="0.2">
      <c r="G5226" s="149"/>
      <c r="I5226" s="149"/>
      <c r="K5226" s="149"/>
      <c r="M5226" s="149"/>
      <c r="N5226" s="150"/>
      <c r="P5226" s="149"/>
    </row>
    <row r="5227" spans="7:16" x14ac:dyDescent="0.2">
      <c r="G5227" s="149"/>
      <c r="I5227" s="149"/>
      <c r="K5227" s="149"/>
      <c r="M5227" s="149"/>
      <c r="N5227" s="150"/>
      <c r="P5227" s="149"/>
    </row>
    <row r="5228" spans="7:16" x14ac:dyDescent="0.2">
      <c r="G5228" s="149"/>
      <c r="I5228" s="149"/>
      <c r="K5228" s="149"/>
      <c r="M5228" s="149"/>
      <c r="N5228" s="150"/>
      <c r="P5228" s="149"/>
    </row>
    <row r="5229" spans="7:16" x14ac:dyDescent="0.2">
      <c r="G5229" s="149"/>
      <c r="I5229" s="149"/>
      <c r="K5229" s="149"/>
      <c r="M5229" s="149"/>
      <c r="N5229" s="150"/>
      <c r="P5229" s="149"/>
    </row>
    <row r="5230" spans="7:16" x14ac:dyDescent="0.2">
      <c r="G5230" s="149"/>
      <c r="I5230" s="149"/>
      <c r="K5230" s="149"/>
      <c r="M5230" s="149"/>
      <c r="N5230" s="150"/>
      <c r="P5230" s="149"/>
    </row>
    <row r="5231" spans="7:16" x14ac:dyDescent="0.2">
      <c r="G5231" s="149"/>
      <c r="I5231" s="149"/>
      <c r="K5231" s="149"/>
      <c r="M5231" s="149"/>
      <c r="N5231" s="150"/>
      <c r="P5231" s="149"/>
    </row>
    <row r="5232" spans="7:16" x14ac:dyDescent="0.2">
      <c r="G5232" s="149"/>
      <c r="I5232" s="149"/>
      <c r="K5232" s="149"/>
      <c r="M5232" s="149"/>
      <c r="N5232" s="150"/>
      <c r="P5232" s="149"/>
    </row>
    <row r="5233" spans="7:16" x14ac:dyDescent="0.2">
      <c r="G5233" s="149"/>
      <c r="I5233" s="149"/>
      <c r="K5233" s="149"/>
      <c r="M5233" s="149"/>
      <c r="N5233" s="150"/>
      <c r="P5233" s="149"/>
    </row>
    <row r="5234" spans="7:16" x14ac:dyDescent="0.2">
      <c r="G5234" s="149"/>
      <c r="I5234" s="149"/>
      <c r="K5234" s="149"/>
      <c r="M5234" s="149"/>
      <c r="N5234" s="150"/>
      <c r="P5234" s="149"/>
    </row>
    <row r="5235" spans="7:16" x14ac:dyDescent="0.2">
      <c r="G5235" s="149"/>
      <c r="I5235" s="149"/>
      <c r="K5235" s="149"/>
      <c r="M5235" s="149"/>
      <c r="N5235" s="150"/>
      <c r="P5235" s="149"/>
    </row>
    <row r="5236" spans="7:16" x14ac:dyDescent="0.2">
      <c r="G5236" s="149"/>
      <c r="I5236" s="149"/>
      <c r="K5236" s="149"/>
      <c r="M5236" s="149"/>
      <c r="N5236" s="150"/>
      <c r="P5236" s="149"/>
    </row>
    <row r="5237" spans="7:16" x14ac:dyDescent="0.2">
      <c r="G5237" s="149"/>
      <c r="I5237" s="149"/>
      <c r="K5237" s="149"/>
      <c r="M5237" s="149"/>
      <c r="N5237" s="150"/>
      <c r="P5237" s="149"/>
    </row>
    <row r="5238" spans="7:16" x14ac:dyDescent="0.2">
      <c r="G5238" s="149"/>
      <c r="I5238" s="149"/>
      <c r="K5238" s="149"/>
      <c r="M5238" s="149"/>
      <c r="N5238" s="150"/>
      <c r="P5238" s="149"/>
    </row>
    <row r="5239" spans="7:16" x14ac:dyDescent="0.2">
      <c r="G5239" s="149"/>
      <c r="I5239" s="149"/>
      <c r="K5239" s="149"/>
      <c r="M5239" s="149"/>
      <c r="N5239" s="150"/>
      <c r="P5239" s="149"/>
    </row>
    <row r="5240" spans="7:16" x14ac:dyDescent="0.2">
      <c r="G5240" s="149"/>
      <c r="I5240" s="149"/>
      <c r="K5240" s="149"/>
      <c r="M5240" s="149"/>
      <c r="N5240" s="150"/>
      <c r="P5240" s="149"/>
    </row>
    <row r="5241" spans="7:16" x14ac:dyDescent="0.2">
      <c r="G5241" s="149"/>
      <c r="I5241" s="149"/>
      <c r="K5241" s="149"/>
      <c r="M5241" s="149"/>
      <c r="N5241" s="150"/>
      <c r="P5241" s="149"/>
    </row>
    <row r="5242" spans="7:16" x14ac:dyDescent="0.2">
      <c r="G5242" s="149"/>
      <c r="I5242" s="149"/>
      <c r="K5242" s="149"/>
      <c r="M5242" s="149"/>
      <c r="N5242" s="150"/>
      <c r="P5242" s="149"/>
    </row>
    <row r="5243" spans="7:16" x14ac:dyDescent="0.2">
      <c r="G5243" s="149"/>
      <c r="I5243" s="149"/>
      <c r="K5243" s="149"/>
      <c r="M5243" s="149"/>
      <c r="N5243" s="150"/>
      <c r="P5243" s="149"/>
    </row>
    <row r="5244" spans="7:16" x14ac:dyDescent="0.2">
      <c r="G5244" s="149"/>
      <c r="I5244" s="149"/>
      <c r="K5244" s="149"/>
      <c r="M5244" s="149"/>
      <c r="N5244" s="150"/>
      <c r="P5244" s="149"/>
    </row>
    <row r="5245" spans="7:16" x14ac:dyDescent="0.2">
      <c r="G5245" s="149"/>
      <c r="I5245" s="149"/>
      <c r="K5245" s="149"/>
      <c r="M5245" s="149"/>
      <c r="N5245" s="150"/>
      <c r="P5245" s="149"/>
    </row>
    <row r="5246" spans="7:16" x14ac:dyDescent="0.2">
      <c r="G5246" s="149"/>
      <c r="I5246" s="149"/>
      <c r="K5246" s="149"/>
      <c r="M5246" s="149"/>
      <c r="N5246" s="150"/>
      <c r="P5246" s="149"/>
    </row>
    <row r="5247" spans="7:16" x14ac:dyDescent="0.2">
      <c r="G5247" s="149"/>
      <c r="I5247" s="149"/>
      <c r="K5247" s="149"/>
      <c r="M5247" s="149"/>
      <c r="N5247" s="150"/>
      <c r="P5247" s="149"/>
    </row>
    <row r="5248" spans="7:16" x14ac:dyDescent="0.2">
      <c r="G5248" s="149"/>
      <c r="I5248" s="149"/>
      <c r="K5248" s="149"/>
      <c r="M5248" s="149"/>
      <c r="N5248" s="150"/>
      <c r="P5248" s="149"/>
    </row>
    <row r="5249" spans="7:16" x14ac:dyDescent="0.2">
      <c r="G5249" s="149"/>
      <c r="I5249" s="149"/>
      <c r="K5249" s="149"/>
      <c r="M5249" s="149"/>
      <c r="N5249" s="150"/>
      <c r="P5249" s="149"/>
    </row>
    <row r="5250" spans="7:16" x14ac:dyDescent="0.2">
      <c r="G5250" s="149"/>
      <c r="I5250" s="149"/>
      <c r="K5250" s="149"/>
      <c r="M5250" s="149"/>
      <c r="N5250" s="150"/>
      <c r="P5250" s="149"/>
    </row>
    <row r="5251" spans="7:16" x14ac:dyDescent="0.2">
      <c r="G5251" s="149"/>
      <c r="I5251" s="149"/>
      <c r="K5251" s="149"/>
      <c r="M5251" s="149"/>
      <c r="N5251" s="150"/>
      <c r="P5251" s="149"/>
    </row>
    <row r="5252" spans="7:16" x14ac:dyDescent="0.2">
      <c r="G5252" s="149"/>
      <c r="I5252" s="149"/>
      <c r="K5252" s="149"/>
      <c r="M5252" s="149"/>
      <c r="N5252" s="150"/>
      <c r="P5252" s="149"/>
    </row>
    <row r="5253" spans="7:16" x14ac:dyDescent="0.2">
      <c r="G5253" s="149"/>
      <c r="I5253" s="149"/>
      <c r="K5253" s="149"/>
      <c r="M5253" s="149"/>
      <c r="N5253" s="150"/>
      <c r="P5253" s="149"/>
    </row>
    <row r="5254" spans="7:16" x14ac:dyDescent="0.2">
      <c r="G5254" s="149"/>
      <c r="I5254" s="149"/>
      <c r="K5254" s="149"/>
      <c r="M5254" s="149"/>
      <c r="N5254" s="150"/>
      <c r="P5254" s="149"/>
    </row>
    <row r="5255" spans="7:16" x14ac:dyDescent="0.2">
      <c r="G5255" s="149"/>
      <c r="I5255" s="149"/>
      <c r="K5255" s="149"/>
      <c r="M5255" s="149"/>
      <c r="N5255" s="150"/>
      <c r="P5255" s="149"/>
    </row>
    <row r="5256" spans="7:16" x14ac:dyDescent="0.2">
      <c r="G5256" s="149"/>
      <c r="I5256" s="149"/>
      <c r="K5256" s="149"/>
      <c r="M5256" s="149"/>
      <c r="N5256" s="150"/>
      <c r="P5256" s="149"/>
    </row>
    <row r="5257" spans="7:16" x14ac:dyDescent="0.2">
      <c r="G5257" s="149"/>
      <c r="I5257" s="149"/>
      <c r="K5257" s="149"/>
      <c r="M5257" s="149"/>
      <c r="N5257" s="150"/>
      <c r="P5257" s="149"/>
    </row>
    <row r="5258" spans="7:16" x14ac:dyDescent="0.2">
      <c r="G5258" s="149"/>
      <c r="I5258" s="149"/>
      <c r="K5258" s="149"/>
      <c r="M5258" s="149"/>
      <c r="N5258" s="150"/>
      <c r="P5258" s="149"/>
    </row>
    <row r="5259" spans="7:16" x14ac:dyDescent="0.2">
      <c r="G5259" s="149"/>
      <c r="I5259" s="149"/>
      <c r="K5259" s="149"/>
      <c r="M5259" s="149"/>
      <c r="N5259" s="150"/>
      <c r="P5259" s="149"/>
    </row>
    <row r="5260" spans="7:16" x14ac:dyDescent="0.2">
      <c r="G5260" s="149"/>
      <c r="I5260" s="149"/>
      <c r="K5260" s="149"/>
      <c r="M5260" s="149"/>
      <c r="N5260" s="150"/>
      <c r="P5260" s="149"/>
    </row>
    <row r="5261" spans="7:16" x14ac:dyDescent="0.2">
      <c r="G5261" s="149"/>
      <c r="I5261" s="149"/>
      <c r="K5261" s="149"/>
      <c r="M5261" s="149"/>
      <c r="N5261" s="150"/>
      <c r="P5261" s="149"/>
    </row>
    <row r="5262" spans="7:16" x14ac:dyDescent="0.2">
      <c r="G5262" s="149"/>
      <c r="I5262" s="149"/>
      <c r="K5262" s="149"/>
      <c r="M5262" s="149"/>
      <c r="N5262" s="150"/>
      <c r="P5262" s="149"/>
    </row>
    <row r="5263" spans="7:16" x14ac:dyDescent="0.2">
      <c r="G5263" s="149"/>
      <c r="I5263" s="149"/>
      <c r="K5263" s="149"/>
      <c r="M5263" s="149"/>
      <c r="N5263" s="150"/>
      <c r="P5263" s="149"/>
    </row>
    <row r="5264" spans="7:16" x14ac:dyDescent="0.2">
      <c r="G5264" s="149"/>
      <c r="I5264" s="149"/>
      <c r="K5264" s="149"/>
      <c r="M5264" s="149"/>
      <c r="N5264" s="150"/>
      <c r="P5264" s="149"/>
    </row>
    <row r="5265" spans="7:16" x14ac:dyDescent="0.2">
      <c r="G5265" s="149"/>
      <c r="I5265" s="149"/>
      <c r="K5265" s="149"/>
      <c r="M5265" s="149"/>
      <c r="N5265" s="150"/>
      <c r="P5265" s="149"/>
    </row>
    <row r="5266" spans="7:16" x14ac:dyDescent="0.2">
      <c r="G5266" s="149"/>
      <c r="I5266" s="149"/>
      <c r="K5266" s="149"/>
      <c r="M5266" s="149"/>
      <c r="N5266" s="150"/>
      <c r="P5266" s="149"/>
    </row>
    <row r="5267" spans="7:16" x14ac:dyDescent="0.2">
      <c r="G5267" s="149"/>
      <c r="I5267" s="149"/>
      <c r="K5267" s="149"/>
      <c r="M5267" s="149"/>
      <c r="N5267" s="150"/>
      <c r="P5267" s="149"/>
    </row>
    <row r="5268" spans="7:16" x14ac:dyDescent="0.2">
      <c r="G5268" s="149"/>
      <c r="I5268" s="149"/>
      <c r="K5268" s="149"/>
      <c r="M5268" s="149"/>
      <c r="N5268" s="150"/>
      <c r="P5268" s="149"/>
    </row>
    <row r="5269" spans="7:16" x14ac:dyDescent="0.2">
      <c r="G5269" s="149"/>
      <c r="I5269" s="149"/>
      <c r="K5269" s="149"/>
      <c r="M5269" s="149"/>
      <c r="N5269" s="150"/>
      <c r="P5269" s="149"/>
    </row>
    <row r="5270" spans="7:16" x14ac:dyDescent="0.2">
      <c r="G5270" s="149"/>
      <c r="I5270" s="149"/>
      <c r="K5270" s="149"/>
      <c r="M5270" s="149"/>
      <c r="N5270" s="150"/>
      <c r="P5270" s="149"/>
    </row>
    <row r="5271" spans="7:16" x14ac:dyDescent="0.2">
      <c r="G5271" s="149"/>
      <c r="I5271" s="149"/>
      <c r="K5271" s="149"/>
      <c r="M5271" s="149"/>
      <c r="N5271" s="150"/>
      <c r="P5271" s="149"/>
    </row>
    <row r="5272" spans="7:16" x14ac:dyDescent="0.2">
      <c r="G5272" s="149"/>
      <c r="I5272" s="149"/>
      <c r="K5272" s="149"/>
      <c r="M5272" s="149"/>
      <c r="N5272" s="150"/>
      <c r="P5272" s="149"/>
    </row>
    <row r="5273" spans="7:16" x14ac:dyDescent="0.2">
      <c r="G5273" s="149"/>
      <c r="I5273" s="149"/>
      <c r="K5273" s="149"/>
      <c r="M5273" s="149"/>
      <c r="N5273" s="150"/>
      <c r="P5273" s="149"/>
    </row>
    <row r="5274" spans="7:16" x14ac:dyDescent="0.2">
      <c r="G5274" s="149"/>
      <c r="I5274" s="149"/>
      <c r="K5274" s="149"/>
      <c r="M5274" s="149"/>
      <c r="N5274" s="150"/>
      <c r="P5274" s="149"/>
    </row>
    <row r="5275" spans="7:16" x14ac:dyDescent="0.2">
      <c r="G5275" s="149"/>
      <c r="I5275" s="149"/>
      <c r="K5275" s="149"/>
      <c r="M5275" s="149"/>
      <c r="N5275" s="150"/>
      <c r="P5275" s="149"/>
    </row>
    <row r="5276" spans="7:16" x14ac:dyDescent="0.2">
      <c r="G5276" s="149"/>
      <c r="I5276" s="149"/>
      <c r="K5276" s="149"/>
      <c r="M5276" s="149"/>
      <c r="N5276" s="150"/>
      <c r="P5276" s="149"/>
    </row>
    <row r="5277" spans="7:16" x14ac:dyDescent="0.2">
      <c r="G5277" s="149"/>
      <c r="I5277" s="149"/>
      <c r="K5277" s="149"/>
      <c r="M5277" s="149"/>
      <c r="N5277" s="150"/>
      <c r="P5277" s="149"/>
    </row>
    <row r="5278" spans="7:16" x14ac:dyDescent="0.2">
      <c r="G5278" s="149"/>
      <c r="I5278" s="149"/>
      <c r="K5278" s="149"/>
      <c r="M5278" s="149"/>
      <c r="N5278" s="150"/>
      <c r="P5278" s="149"/>
    </row>
    <row r="5279" spans="7:16" x14ac:dyDescent="0.2">
      <c r="G5279" s="149"/>
      <c r="I5279" s="149"/>
      <c r="K5279" s="149"/>
      <c r="M5279" s="149"/>
      <c r="N5279" s="150"/>
      <c r="P5279" s="149"/>
    </row>
    <row r="5280" spans="7:16" x14ac:dyDescent="0.2">
      <c r="G5280" s="149"/>
      <c r="I5280" s="149"/>
      <c r="K5280" s="149"/>
      <c r="M5280" s="149"/>
      <c r="N5280" s="150"/>
      <c r="P5280" s="149"/>
    </row>
    <row r="5281" spans="7:16" x14ac:dyDescent="0.2">
      <c r="G5281" s="149"/>
      <c r="I5281" s="149"/>
      <c r="K5281" s="149"/>
      <c r="M5281" s="149"/>
      <c r="N5281" s="150"/>
      <c r="P5281" s="149"/>
    </row>
    <row r="5282" spans="7:16" x14ac:dyDescent="0.2">
      <c r="G5282" s="149"/>
      <c r="I5282" s="149"/>
      <c r="K5282" s="149"/>
      <c r="M5282" s="149"/>
      <c r="N5282" s="150"/>
      <c r="P5282" s="149"/>
    </row>
    <row r="5283" spans="7:16" x14ac:dyDescent="0.2">
      <c r="G5283" s="149"/>
      <c r="I5283" s="149"/>
      <c r="K5283" s="149"/>
      <c r="M5283" s="149"/>
      <c r="N5283" s="150"/>
      <c r="P5283" s="149"/>
    </row>
    <row r="5284" spans="7:16" x14ac:dyDescent="0.2">
      <c r="G5284" s="149"/>
      <c r="I5284" s="149"/>
      <c r="K5284" s="149"/>
      <c r="M5284" s="149"/>
      <c r="N5284" s="150"/>
      <c r="P5284" s="149"/>
    </row>
    <row r="5285" spans="7:16" x14ac:dyDescent="0.2">
      <c r="G5285" s="149"/>
      <c r="I5285" s="149"/>
      <c r="K5285" s="149"/>
      <c r="M5285" s="149"/>
      <c r="N5285" s="150"/>
      <c r="P5285" s="149"/>
    </row>
    <row r="5286" spans="7:16" x14ac:dyDescent="0.2">
      <c r="G5286" s="149"/>
      <c r="I5286" s="149"/>
      <c r="K5286" s="149"/>
      <c r="M5286" s="149"/>
      <c r="N5286" s="150"/>
      <c r="P5286" s="149"/>
    </row>
    <row r="5287" spans="7:16" x14ac:dyDescent="0.2">
      <c r="G5287" s="149"/>
      <c r="I5287" s="149"/>
      <c r="K5287" s="149"/>
      <c r="M5287" s="149"/>
      <c r="N5287" s="150"/>
      <c r="P5287" s="149"/>
    </row>
    <row r="5288" spans="7:16" x14ac:dyDescent="0.2">
      <c r="G5288" s="149"/>
      <c r="I5288" s="149"/>
      <c r="K5288" s="149"/>
      <c r="M5288" s="149"/>
      <c r="N5288" s="150"/>
      <c r="P5288" s="149"/>
    </row>
    <row r="5289" spans="7:16" x14ac:dyDescent="0.2">
      <c r="G5289" s="149"/>
      <c r="I5289" s="149"/>
      <c r="K5289" s="149"/>
      <c r="M5289" s="149"/>
      <c r="N5289" s="150"/>
      <c r="P5289" s="149"/>
    </row>
    <row r="5290" spans="7:16" x14ac:dyDescent="0.2">
      <c r="G5290" s="149"/>
      <c r="I5290" s="149"/>
      <c r="K5290" s="149"/>
      <c r="M5290" s="149"/>
      <c r="N5290" s="150"/>
      <c r="P5290" s="149"/>
    </row>
    <row r="5291" spans="7:16" x14ac:dyDescent="0.2">
      <c r="G5291" s="149"/>
      <c r="I5291" s="149"/>
      <c r="K5291" s="149"/>
      <c r="M5291" s="149"/>
      <c r="N5291" s="150"/>
      <c r="P5291" s="149"/>
    </row>
    <row r="5292" spans="7:16" x14ac:dyDescent="0.2">
      <c r="G5292" s="149"/>
      <c r="I5292" s="149"/>
      <c r="K5292" s="149"/>
      <c r="M5292" s="149"/>
      <c r="N5292" s="150"/>
      <c r="P5292" s="149"/>
    </row>
    <row r="5293" spans="7:16" x14ac:dyDescent="0.2">
      <c r="G5293" s="149"/>
      <c r="I5293" s="149"/>
      <c r="K5293" s="149"/>
      <c r="M5293" s="149"/>
      <c r="N5293" s="150"/>
      <c r="P5293" s="149"/>
    </row>
    <row r="5294" spans="7:16" x14ac:dyDescent="0.2">
      <c r="G5294" s="149"/>
      <c r="I5294" s="149"/>
      <c r="K5294" s="149"/>
      <c r="M5294" s="149"/>
      <c r="N5294" s="150"/>
      <c r="P5294" s="149"/>
    </row>
    <row r="5295" spans="7:16" x14ac:dyDescent="0.2">
      <c r="G5295" s="149"/>
      <c r="I5295" s="149"/>
      <c r="K5295" s="149"/>
      <c r="M5295" s="149"/>
      <c r="N5295" s="150"/>
      <c r="P5295" s="149"/>
    </row>
    <row r="5296" spans="7:16" x14ac:dyDescent="0.2">
      <c r="G5296" s="149"/>
      <c r="I5296" s="149"/>
      <c r="K5296" s="149"/>
      <c r="M5296" s="149"/>
      <c r="N5296" s="150"/>
      <c r="P5296" s="149"/>
    </row>
    <row r="5297" spans="7:16" x14ac:dyDescent="0.2">
      <c r="G5297" s="149"/>
      <c r="I5297" s="149"/>
      <c r="K5297" s="149"/>
      <c r="M5297" s="149"/>
      <c r="N5297" s="150"/>
      <c r="P5297" s="149"/>
    </row>
    <row r="5298" spans="7:16" x14ac:dyDescent="0.2">
      <c r="G5298" s="149"/>
      <c r="I5298" s="149"/>
      <c r="K5298" s="149"/>
      <c r="M5298" s="149"/>
      <c r="N5298" s="150"/>
      <c r="P5298" s="149"/>
    </row>
    <row r="5299" spans="7:16" x14ac:dyDescent="0.2">
      <c r="G5299" s="149"/>
      <c r="I5299" s="149"/>
      <c r="K5299" s="149"/>
      <c r="M5299" s="149"/>
      <c r="N5299" s="150"/>
      <c r="P5299" s="149"/>
    </row>
    <row r="5300" spans="7:16" x14ac:dyDescent="0.2">
      <c r="G5300" s="149"/>
      <c r="I5300" s="149"/>
      <c r="K5300" s="149"/>
      <c r="M5300" s="149"/>
      <c r="N5300" s="150"/>
      <c r="P5300" s="149"/>
    </row>
    <row r="5301" spans="7:16" x14ac:dyDescent="0.2">
      <c r="G5301" s="149"/>
      <c r="I5301" s="149"/>
      <c r="K5301" s="149"/>
      <c r="M5301" s="149"/>
      <c r="N5301" s="150"/>
      <c r="P5301" s="149"/>
    </row>
    <row r="5302" spans="7:16" x14ac:dyDescent="0.2">
      <c r="G5302" s="149"/>
      <c r="I5302" s="149"/>
      <c r="K5302" s="149"/>
      <c r="M5302" s="149"/>
      <c r="N5302" s="150"/>
      <c r="P5302" s="149"/>
    </row>
    <row r="5303" spans="7:16" x14ac:dyDescent="0.2">
      <c r="G5303" s="149"/>
      <c r="I5303" s="149"/>
      <c r="K5303" s="149"/>
      <c r="M5303" s="149"/>
      <c r="N5303" s="150"/>
      <c r="P5303" s="149"/>
    </row>
    <row r="5304" spans="7:16" x14ac:dyDescent="0.2">
      <c r="G5304" s="149"/>
      <c r="I5304" s="149"/>
      <c r="K5304" s="149"/>
      <c r="M5304" s="149"/>
      <c r="N5304" s="150"/>
      <c r="P5304" s="149"/>
    </row>
    <row r="5305" spans="7:16" x14ac:dyDescent="0.2">
      <c r="G5305" s="149"/>
      <c r="I5305" s="149"/>
      <c r="K5305" s="149"/>
      <c r="M5305" s="149"/>
      <c r="N5305" s="150"/>
      <c r="P5305" s="149"/>
    </row>
    <row r="5306" spans="7:16" x14ac:dyDescent="0.2">
      <c r="G5306" s="149"/>
      <c r="I5306" s="149"/>
      <c r="K5306" s="149"/>
      <c r="M5306" s="149"/>
      <c r="N5306" s="150"/>
      <c r="P5306" s="149"/>
    </row>
    <row r="5307" spans="7:16" x14ac:dyDescent="0.2">
      <c r="G5307" s="149"/>
      <c r="I5307" s="149"/>
      <c r="K5307" s="149"/>
      <c r="M5307" s="149"/>
      <c r="N5307" s="150"/>
      <c r="P5307" s="149"/>
    </row>
    <row r="5308" spans="7:16" x14ac:dyDescent="0.2">
      <c r="G5308" s="149"/>
      <c r="I5308" s="149"/>
      <c r="K5308" s="149"/>
      <c r="M5308" s="149"/>
      <c r="N5308" s="150"/>
      <c r="P5308" s="149"/>
    </row>
    <row r="5309" spans="7:16" x14ac:dyDescent="0.2">
      <c r="G5309" s="149"/>
      <c r="I5309" s="149"/>
      <c r="K5309" s="149"/>
      <c r="M5309" s="149"/>
      <c r="N5309" s="150"/>
      <c r="P5309" s="149"/>
    </row>
    <row r="5310" spans="7:16" x14ac:dyDescent="0.2">
      <c r="G5310" s="149"/>
      <c r="I5310" s="149"/>
      <c r="K5310" s="149"/>
      <c r="M5310" s="149"/>
      <c r="N5310" s="150"/>
      <c r="P5310" s="149"/>
    </row>
    <row r="5311" spans="7:16" x14ac:dyDescent="0.2">
      <c r="G5311" s="149"/>
      <c r="I5311" s="149"/>
      <c r="K5311" s="149"/>
      <c r="M5311" s="149"/>
      <c r="N5311" s="150"/>
      <c r="P5311" s="149"/>
    </row>
    <row r="5312" spans="7:16" x14ac:dyDescent="0.2">
      <c r="G5312" s="149"/>
      <c r="I5312" s="149"/>
      <c r="K5312" s="149"/>
      <c r="M5312" s="149"/>
      <c r="N5312" s="150"/>
      <c r="P5312" s="149"/>
    </row>
    <row r="5313" spans="7:16" x14ac:dyDescent="0.2">
      <c r="G5313" s="149"/>
      <c r="I5313" s="149"/>
      <c r="K5313" s="149"/>
      <c r="M5313" s="149"/>
      <c r="N5313" s="150"/>
      <c r="P5313" s="149"/>
    </row>
    <row r="5314" spans="7:16" x14ac:dyDescent="0.2">
      <c r="G5314" s="149"/>
      <c r="I5314" s="149"/>
      <c r="K5314" s="149"/>
      <c r="M5314" s="149"/>
      <c r="N5314" s="150"/>
      <c r="P5314" s="149"/>
    </row>
    <row r="5315" spans="7:16" x14ac:dyDescent="0.2">
      <c r="G5315" s="149"/>
      <c r="I5315" s="149"/>
      <c r="K5315" s="149"/>
      <c r="M5315" s="149"/>
      <c r="N5315" s="150"/>
      <c r="P5315" s="149"/>
    </row>
    <row r="5316" spans="7:16" x14ac:dyDescent="0.2">
      <c r="G5316" s="149"/>
      <c r="I5316" s="149"/>
      <c r="K5316" s="149"/>
      <c r="M5316" s="149"/>
      <c r="N5316" s="150"/>
      <c r="P5316" s="149"/>
    </row>
    <row r="5317" spans="7:16" x14ac:dyDescent="0.2">
      <c r="G5317" s="149"/>
      <c r="I5317" s="149"/>
      <c r="K5317" s="149"/>
      <c r="M5317" s="149"/>
      <c r="N5317" s="150"/>
      <c r="P5317" s="149"/>
    </row>
    <row r="5318" spans="7:16" x14ac:dyDescent="0.2">
      <c r="G5318" s="149"/>
      <c r="I5318" s="149"/>
      <c r="K5318" s="149"/>
      <c r="M5318" s="149"/>
      <c r="N5318" s="150"/>
      <c r="P5318" s="149"/>
    </row>
    <row r="5319" spans="7:16" x14ac:dyDescent="0.2">
      <c r="G5319" s="149"/>
      <c r="I5319" s="149"/>
      <c r="K5319" s="149"/>
      <c r="M5319" s="149"/>
      <c r="N5319" s="150"/>
      <c r="P5319" s="149"/>
    </row>
    <row r="5320" spans="7:16" x14ac:dyDescent="0.2">
      <c r="G5320" s="149"/>
      <c r="I5320" s="149"/>
      <c r="K5320" s="149"/>
      <c r="M5320" s="149"/>
      <c r="N5320" s="150"/>
      <c r="P5320" s="149"/>
    </row>
    <row r="5321" spans="7:16" x14ac:dyDescent="0.2">
      <c r="G5321" s="149"/>
      <c r="I5321" s="149"/>
      <c r="K5321" s="149"/>
      <c r="M5321" s="149"/>
      <c r="N5321" s="150"/>
      <c r="P5321" s="149"/>
    </row>
    <row r="5322" spans="7:16" x14ac:dyDescent="0.2">
      <c r="G5322" s="149"/>
      <c r="I5322" s="149"/>
      <c r="K5322" s="149"/>
      <c r="M5322" s="149"/>
      <c r="N5322" s="150"/>
      <c r="P5322" s="149"/>
    </row>
    <row r="5323" spans="7:16" x14ac:dyDescent="0.2">
      <c r="G5323" s="149"/>
      <c r="I5323" s="149"/>
      <c r="K5323" s="149"/>
      <c r="M5323" s="149"/>
      <c r="N5323" s="150"/>
      <c r="P5323" s="149"/>
    </row>
    <row r="5324" spans="7:16" x14ac:dyDescent="0.2">
      <c r="G5324" s="149"/>
      <c r="I5324" s="149"/>
      <c r="K5324" s="149"/>
      <c r="M5324" s="149"/>
      <c r="N5324" s="150"/>
      <c r="P5324" s="149"/>
    </row>
    <row r="5325" spans="7:16" x14ac:dyDescent="0.2">
      <c r="G5325" s="149"/>
      <c r="I5325" s="149"/>
      <c r="K5325" s="149"/>
      <c r="M5325" s="149"/>
      <c r="N5325" s="150"/>
      <c r="P5325" s="149"/>
    </row>
    <row r="5326" spans="7:16" x14ac:dyDescent="0.2">
      <c r="G5326" s="149"/>
      <c r="I5326" s="149"/>
      <c r="K5326" s="149"/>
      <c r="M5326" s="149"/>
      <c r="N5326" s="150"/>
      <c r="P5326" s="149"/>
    </row>
    <row r="5327" spans="7:16" x14ac:dyDescent="0.2">
      <c r="G5327" s="149"/>
      <c r="I5327" s="149"/>
      <c r="K5327" s="149"/>
      <c r="M5327" s="149"/>
      <c r="N5327" s="150"/>
      <c r="P5327" s="149"/>
    </row>
    <row r="5328" spans="7:16" x14ac:dyDescent="0.2">
      <c r="G5328" s="149"/>
      <c r="I5328" s="149"/>
      <c r="K5328" s="149"/>
      <c r="M5328" s="149"/>
      <c r="N5328" s="150"/>
      <c r="P5328" s="149"/>
    </row>
    <row r="5329" spans="7:16" x14ac:dyDescent="0.2">
      <c r="G5329" s="149"/>
      <c r="I5329" s="149"/>
      <c r="K5329" s="149"/>
      <c r="M5329" s="149"/>
      <c r="N5329" s="150"/>
      <c r="P5329" s="149"/>
    </row>
    <row r="5330" spans="7:16" x14ac:dyDescent="0.2">
      <c r="G5330" s="149"/>
      <c r="I5330" s="149"/>
      <c r="K5330" s="149"/>
      <c r="M5330" s="149"/>
      <c r="N5330" s="150"/>
      <c r="P5330" s="149"/>
    </row>
    <row r="5331" spans="7:16" x14ac:dyDescent="0.2">
      <c r="G5331" s="149"/>
      <c r="I5331" s="149"/>
      <c r="K5331" s="149"/>
      <c r="M5331" s="149"/>
      <c r="N5331" s="150"/>
      <c r="P5331" s="149"/>
    </row>
    <row r="5332" spans="7:16" x14ac:dyDescent="0.2">
      <c r="G5332" s="149"/>
      <c r="I5332" s="149"/>
      <c r="K5332" s="149"/>
      <c r="M5332" s="149"/>
      <c r="N5332" s="150"/>
      <c r="P5332" s="149"/>
    </row>
    <row r="5333" spans="7:16" x14ac:dyDescent="0.2">
      <c r="G5333" s="149"/>
      <c r="I5333" s="149"/>
      <c r="K5333" s="149"/>
      <c r="M5333" s="149"/>
      <c r="N5333" s="150"/>
      <c r="P5333" s="149"/>
    </row>
    <row r="5334" spans="7:16" x14ac:dyDescent="0.2">
      <c r="G5334" s="149"/>
      <c r="I5334" s="149"/>
      <c r="K5334" s="149"/>
      <c r="M5334" s="149"/>
      <c r="N5334" s="150"/>
      <c r="P5334" s="149"/>
    </row>
    <row r="5335" spans="7:16" x14ac:dyDescent="0.2">
      <c r="G5335" s="149"/>
      <c r="I5335" s="149"/>
      <c r="K5335" s="149"/>
      <c r="M5335" s="149"/>
      <c r="N5335" s="150"/>
      <c r="P5335" s="149"/>
    </row>
    <row r="5336" spans="7:16" x14ac:dyDescent="0.2">
      <c r="G5336" s="149"/>
      <c r="I5336" s="149"/>
      <c r="K5336" s="149"/>
      <c r="M5336" s="149"/>
      <c r="N5336" s="150"/>
      <c r="P5336" s="149"/>
    </row>
    <row r="5337" spans="7:16" x14ac:dyDescent="0.2">
      <c r="G5337" s="149"/>
      <c r="I5337" s="149"/>
      <c r="K5337" s="149"/>
      <c r="M5337" s="149"/>
      <c r="N5337" s="150"/>
      <c r="P5337" s="149"/>
    </row>
    <row r="5338" spans="7:16" x14ac:dyDescent="0.2">
      <c r="G5338" s="149"/>
      <c r="I5338" s="149"/>
      <c r="K5338" s="149"/>
      <c r="M5338" s="149"/>
      <c r="N5338" s="150"/>
      <c r="P5338" s="149"/>
    </row>
    <row r="5339" spans="7:16" x14ac:dyDescent="0.2">
      <c r="G5339" s="149"/>
      <c r="I5339" s="149"/>
      <c r="K5339" s="149"/>
      <c r="M5339" s="149"/>
      <c r="N5339" s="150"/>
      <c r="P5339" s="149"/>
    </row>
    <row r="5340" spans="7:16" x14ac:dyDescent="0.2">
      <c r="G5340" s="149"/>
      <c r="I5340" s="149"/>
      <c r="K5340" s="149"/>
      <c r="M5340" s="149"/>
      <c r="N5340" s="150"/>
      <c r="P5340" s="149"/>
    </row>
    <row r="5341" spans="7:16" x14ac:dyDescent="0.2">
      <c r="G5341" s="149"/>
      <c r="I5341" s="149"/>
      <c r="K5341" s="149"/>
      <c r="M5341" s="149"/>
      <c r="N5341" s="150"/>
      <c r="P5341" s="149"/>
    </row>
    <row r="5342" spans="7:16" x14ac:dyDescent="0.2">
      <c r="G5342" s="149"/>
      <c r="I5342" s="149"/>
      <c r="K5342" s="149"/>
      <c r="M5342" s="149"/>
      <c r="N5342" s="150"/>
      <c r="P5342" s="149"/>
    </row>
    <row r="5343" spans="7:16" x14ac:dyDescent="0.2">
      <c r="G5343" s="149"/>
      <c r="I5343" s="149"/>
      <c r="K5343" s="149"/>
      <c r="M5343" s="149"/>
      <c r="N5343" s="150"/>
      <c r="P5343" s="149"/>
    </row>
    <row r="5344" spans="7:16" x14ac:dyDescent="0.2">
      <c r="G5344" s="149"/>
      <c r="I5344" s="149"/>
      <c r="K5344" s="149"/>
      <c r="M5344" s="149"/>
      <c r="N5344" s="150"/>
      <c r="P5344" s="149"/>
    </row>
    <row r="5345" spans="7:16" x14ac:dyDescent="0.2">
      <c r="G5345" s="149"/>
      <c r="I5345" s="149"/>
      <c r="K5345" s="149"/>
      <c r="M5345" s="149"/>
      <c r="N5345" s="150"/>
      <c r="P5345" s="149"/>
    </row>
    <row r="5346" spans="7:16" x14ac:dyDescent="0.2">
      <c r="G5346" s="149"/>
      <c r="I5346" s="149"/>
      <c r="K5346" s="149"/>
      <c r="M5346" s="149"/>
      <c r="N5346" s="150"/>
      <c r="P5346" s="149"/>
    </row>
    <row r="5347" spans="7:16" x14ac:dyDescent="0.2">
      <c r="G5347" s="149"/>
      <c r="I5347" s="149"/>
      <c r="K5347" s="149"/>
      <c r="M5347" s="149"/>
      <c r="N5347" s="150"/>
      <c r="P5347" s="149"/>
    </row>
    <row r="5348" spans="7:16" x14ac:dyDescent="0.2">
      <c r="G5348" s="149"/>
      <c r="I5348" s="149"/>
      <c r="K5348" s="149"/>
      <c r="M5348" s="149"/>
      <c r="N5348" s="150"/>
      <c r="P5348" s="149"/>
    </row>
    <row r="5349" spans="7:16" x14ac:dyDescent="0.2">
      <c r="G5349" s="149"/>
      <c r="I5349" s="149"/>
      <c r="K5349" s="149"/>
      <c r="M5349" s="149"/>
      <c r="N5349" s="150"/>
      <c r="P5349" s="149"/>
    </row>
    <row r="5350" spans="7:16" x14ac:dyDescent="0.2">
      <c r="G5350" s="149"/>
      <c r="I5350" s="149"/>
      <c r="K5350" s="149"/>
      <c r="M5350" s="149"/>
      <c r="N5350" s="150"/>
      <c r="P5350" s="149"/>
    </row>
    <row r="5351" spans="7:16" x14ac:dyDescent="0.2">
      <c r="G5351" s="149"/>
      <c r="I5351" s="149"/>
      <c r="K5351" s="149"/>
      <c r="M5351" s="149"/>
      <c r="N5351" s="150"/>
      <c r="P5351" s="149"/>
    </row>
    <row r="5352" spans="7:16" x14ac:dyDescent="0.2">
      <c r="G5352" s="149"/>
      <c r="I5352" s="149"/>
      <c r="K5352" s="149"/>
      <c r="M5352" s="149"/>
      <c r="N5352" s="150"/>
      <c r="P5352" s="149"/>
    </row>
    <row r="5353" spans="7:16" x14ac:dyDescent="0.2">
      <c r="G5353" s="149"/>
      <c r="I5353" s="149"/>
      <c r="K5353" s="149"/>
      <c r="M5353" s="149"/>
      <c r="N5353" s="150"/>
      <c r="P5353" s="149"/>
    </row>
    <row r="5354" spans="7:16" x14ac:dyDescent="0.2">
      <c r="G5354" s="149"/>
      <c r="I5354" s="149"/>
      <c r="K5354" s="149"/>
      <c r="M5354" s="149"/>
      <c r="N5354" s="150"/>
      <c r="P5354" s="149"/>
    </row>
    <row r="5355" spans="7:16" x14ac:dyDescent="0.2">
      <c r="G5355" s="149"/>
      <c r="I5355" s="149"/>
      <c r="K5355" s="149"/>
      <c r="M5355" s="149"/>
      <c r="N5355" s="150"/>
      <c r="P5355" s="149"/>
    </row>
    <row r="5356" spans="7:16" x14ac:dyDescent="0.2">
      <c r="G5356" s="149"/>
      <c r="I5356" s="149"/>
      <c r="K5356" s="149"/>
      <c r="M5356" s="149"/>
      <c r="N5356" s="150"/>
      <c r="P5356" s="149"/>
    </row>
    <row r="5357" spans="7:16" x14ac:dyDescent="0.2">
      <c r="G5357" s="149"/>
      <c r="I5357" s="149"/>
      <c r="K5357" s="149"/>
      <c r="M5357" s="149"/>
      <c r="N5357" s="150"/>
      <c r="P5357" s="149"/>
    </row>
    <row r="5358" spans="7:16" x14ac:dyDescent="0.2">
      <c r="G5358" s="149"/>
      <c r="I5358" s="149"/>
      <c r="K5358" s="149"/>
      <c r="M5358" s="149"/>
      <c r="N5358" s="150"/>
      <c r="P5358" s="149"/>
    </row>
    <row r="5359" spans="7:16" x14ac:dyDescent="0.2">
      <c r="G5359" s="149"/>
      <c r="I5359" s="149"/>
      <c r="K5359" s="149"/>
      <c r="M5359" s="149"/>
      <c r="N5359" s="150"/>
      <c r="P5359" s="149"/>
    </row>
    <row r="5360" spans="7:16" x14ac:dyDescent="0.2">
      <c r="G5360" s="149"/>
      <c r="I5360" s="149"/>
      <c r="K5360" s="149"/>
      <c r="M5360" s="149"/>
      <c r="N5360" s="150"/>
      <c r="P5360" s="149"/>
    </row>
    <row r="5361" spans="7:16" x14ac:dyDescent="0.2">
      <c r="G5361" s="149"/>
      <c r="I5361" s="149"/>
      <c r="K5361" s="149"/>
      <c r="M5361" s="149"/>
      <c r="N5361" s="150"/>
      <c r="P5361" s="149"/>
    </row>
    <row r="5362" spans="7:16" x14ac:dyDescent="0.2">
      <c r="G5362" s="149"/>
      <c r="I5362" s="149"/>
      <c r="K5362" s="149"/>
      <c r="M5362" s="149"/>
      <c r="N5362" s="150"/>
      <c r="P5362" s="149"/>
    </row>
    <row r="5363" spans="7:16" x14ac:dyDescent="0.2">
      <c r="G5363" s="149"/>
      <c r="I5363" s="149"/>
      <c r="K5363" s="149"/>
      <c r="M5363" s="149"/>
      <c r="N5363" s="150"/>
      <c r="P5363" s="149"/>
    </row>
    <row r="5364" spans="7:16" x14ac:dyDescent="0.2">
      <c r="G5364" s="149"/>
      <c r="I5364" s="149"/>
      <c r="K5364" s="149"/>
      <c r="M5364" s="149"/>
      <c r="N5364" s="150"/>
      <c r="P5364" s="149"/>
    </row>
    <row r="5365" spans="7:16" x14ac:dyDescent="0.2">
      <c r="G5365" s="149"/>
      <c r="I5365" s="149"/>
      <c r="K5365" s="149"/>
      <c r="M5365" s="149"/>
      <c r="N5365" s="150"/>
      <c r="P5365" s="149"/>
    </row>
    <row r="5366" spans="7:16" x14ac:dyDescent="0.2">
      <c r="G5366" s="149"/>
      <c r="I5366" s="149"/>
      <c r="K5366" s="149"/>
      <c r="M5366" s="149"/>
      <c r="N5366" s="150"/>
      <c r="P5366" s="149"/>
    </row>
    <row r="5367" spans="7:16" x14ac:dyDescent="0.2">
      <c r="G5367" s="149"/>
      <c r="I5367" s="149"/>
      <c r="K5367" s="149"/>
      <c r="M5367" s="149"/>
      <c r="N5367" s="150"/>
      <c r="P5367" s="149"/>
    </row>
    <row r="5368" spans="7:16" x14ac:dyDescent="0.2">
      <c r="G5368" s="149"/>
      <c r="I5368" s="149"/>
      <c r="K5368" s="149"/>
      <c r="M5368" s="149"/>
      <c r="N5368" s="150"/>
      <c r="P5368" s="149"/>
    </row>
    <row r="5369" spans="7:16" x14ac:dyDescent="0.2">
      <c r="G5369" s="149"/>
      <c r="I5369" s="149"/>
      <c r="K5369" s="149"/>
      <c r="M5369" s="149"/>
      <c r="N5369" s="150"/>
      <c r="P5369" s="149"/>
    </row>
    <row r="5370" spans="7:16" x14ac:dyDescent="0.2">
      <c r="G5370" s="149"/>
      <c r="I5370" s="149"/>
      <c r="K5370" s="149"/>
      <c r="M5370" s="149"/>
      <c r="N5370" s="150"/>
      <c r="P5370" s="149"/>
    </row>
    <row r="5371" spans="7:16" x14ac:dyDescent="0.2">
      <c r="G5371" s="149"/>
      <c r="I5371" s="149"/>
      <c r="K5371" s="149"/>
      <c r="M5371" s="149"/>
      <c r="N5371" s="150"/>
      <c r="P5371" s="149"/>
    </row>
    <row r="5372" spans="7:16" x14ac:dyDescent="0.2">
      <c r="G5372" s="149"/>
      <c r="I5372" s="149"/>
      <c r="K5372" s="149"/>
      <c r="M5372" s="149"/>
      <c r="N5372" s="150"/>
      <c r="P5372" s="149"/>
    </row>
    <row r="5373" spans="7:16" x14ac:dyDescent="0.2">
      <c r="G5373" s="149"/>
      <c r="I5373" s="149"/>
      <c r="K5373" s="149"/>
      <c r="M5373" s="149"/>
      <c r="N5373" s="150"/>
      <c r="P5373" s="149"/>
    </row>
    <row r="5374" spans="7:16" x14ac:dyDescent="0.2">
      <c r="G5374" s="149"/>
      <c r="I5374" s="149"/>
      <c r="K5374" s="149"/>
      <c r="M5374" s="149"/>
      <c r="N5374" s="150"/>
      <c r="P5374" s="149"/>
    </row>
    <row r="5375" spans="7:16" x14ac:dyDescent="0.2">
      <c r="G5375" s="149"/>
      <c r="I5375" s="149"/>
      <c r="K5375" s="149"/>
      <c r="M5375" s="149"/>
      <c r="N5375" s="150"/>
      <c r="P5375" s="149"/>
    </row>
    <row r="5376" spans="7:16" x14ac:dyDescent="0.2">
      <c r="G5376" s="149"/>
      <c r="I5376" s="149"/>
      <c r="K5376" s="149"/>
      <c r="M5376" s="149"/>
      <c r="N5376" s="150"/>
      <c r="P5376" s="149"/>
    </row>
    <row r="5377" spans="7:16" x14ac:dyDescent="0.2">
      <c r="G5377" s="149"/>
      <c r="I5377" s="149"/>
      <c r="K5377" s="149"/>
      <c r="M5377" s="149"/>
      <c r="N5377" s="150"/>
      <c r="P5377" s="149"/>
    </row>
    <row r="5378" spans="7:16" x14ac:dyDescent="0.2">
      <c r="G5378" s="149"/>
      <c r="I5378" s="149"/>
      <c r="K5378" s="149"/>
      <c r="M5378" s="149"/>
      <c r="N5378" s="150"/>
      <c r="P5378" s="149"/>
    </row>
    <row r="5379" spans="7:16" x14ac:dyDescent="0.2">
      <c r="G5379" s="149"/>
      <c r="I5379" s="149"/>
      <c r="K5379" s="149"/>
      <c r="M5379" s="149"/>
      <c r="N5379" s="150"/>
      <c r="P5379" s="149"/>
    </row>
    <row r="5380" spans="7:16" x14ac:dyDescent="0.2">
      <c r="G5380" s="149"/>
      <c r="I5380" s="149"/>
      <c r="K5380" s="149"/>
      <c r="M5380" s="149"/>
      <c r="N5380" s="150"/>
      <c r="P5380" s="149"/>
    </row>
    <row r="5381" spans="7:16" x14ac:dyDescent="0.2">
      <c r="G5381" s="149"/>
      <c r="I5381" s="149"/>
      <c r="K5381" s="149"/>
      <c r="M5381" s="149"/>
      <c r="N5381" s="150"/>
      <c r="P5381" s="149"/>
    </row>
    <row r="5382" spans="7:16" x14ac:dyDescent="0.2">
      <c r="G5382" s="149"/>
      <c r="I5382" s="149"/>
      <c r="K5382" s="149"/>
      <c r="M5382" s="149"/>
      <c r="N5382" s="150"/>
      <c r="P5382" s="149"/>
    </row>
    <row r="5383" spans="7:16" x14ac:dyDescent="0.2">
      <c r="G5383" s="149"/>
      <c r="I5383" s="149"/>
      <c r="K5383" s="149"/>
      <c r="M5383" s="149"/>
      <c r="N5383" s="150"/>
      <c r="P5383" s="149"/>
    </row>
    <row r="5384" spans="7:16" x14ac:dyDescent="0.2">
      <c r="G5384" s="149"/>
      <c r="I5384" s="149"/>
      <c r="K5384" s="149"/>
      <c r="M5384" s="149"/>
      <c r="N5384" s="150"/>
      <c r="P5384" s="149"/>
    </row>
    <row r="5385" spans="7:16" x14ac:dyDescent="0.2">
      <c r="G5385" s="149"/>
      <c r="I5385" s="149"/>
      <c r="K5385" s="149"/>
      <c r="M5385" s="149"/>
      <c r="N5385" s="150"/>
      <c r="P5385" s="149"/>
    </row>
    <row r="5386" spans="7:16" x14ac:dyDescent="0.2">
      <c r="G5386" s="149"/>
      <c r="I5386" s="149"/>
      <c r="K5386" s="149"/>
      <c r="M5386" s="149"/>
      <c r="N5386" s="150"/>
      <c r="P5386" s="149"/>
    </row>
    <row r="5387" spans="7:16" x14ac:dyDescent="0.2">
      <c r="G5387" s="149"/>
      <c r="I5387" s="149"/>
      <c r="K5387" s="149"/>
      <c r="M5387" s="149"/>
      <c r="N5387" s="150"/>
      <c r="P5387" s="149"/>
    </row>
    <row r="5388" spans="7:16" x14ac:dyDescent="0.2">
      <c r="G5388" s="149"/>
      <c r="I5388" s="149"/>
      <c r="K5388" s="149"/>
      <c r="M5388" s="149"/>
      <c r="N5388" s="150"/>
      <c r="P5388" s="149"/>
    </row>
    <row r="5389" spans="7:16" x14ac:dyDescent="0.2">
      <c r="G5389" s="149"/>
      <c r="I5389" s="149"/>
      <c r="K5389" s="149"/>
      <c r="M5389" s="149"/>
      <c r="N5389" s="150"/>
      <c r="P5389" s="149"/>
    </row>
    <row r="5390" spans="7:16" x14ac:dyDescent="0.2">
      <c r="G5390" s="149"/>
      <c r="I5390" s="149"/>
      <c r="K5390" s="149"/>
      <c r="M5390" s="149"/>
      <c r="N5390" s="150"/>
      <c r="P5390" s="149"/>
    </row>
    <row r="5391" spans="7:16" x14ac:dyDescent="0.2">
      <c r="G5391" s="149"/>
      <c r="I5391" s="149"/>
      <c r="K5391" s="149"/>
      <c r="M5391" s="149"/>
      <c r="N5391" s="150"/>
      <c r="P5391" s="149"/>
    </row>
    <row r="5392" spans="7:16" x14ac:dyDescent="0.2">
      <c r="G5392" s="149"/>
      <c r="I5392" s="149"/>
      <c r="K5392" s="149"/>
      <c r="M5392" s="149"/>
      <c r="N5392" s="150"/>
      <c r="P5392" s="149"/>
    </row>
    <row r="5393" spans="7:16" x14ac:dyDescent="0.2">
      <c r="G5393" s="149"/>
      <c r="I5393" s="149"/>
      <c r="K5393" s="149"/>
      <c r="M5393" s="149"/>
      <c r="N5393" s="150"/>
      <c r="P5393" s="149"/>
    </row>
    <row r="5394" spans="7:16" x14ac:dyDescent="0.2">
      <c r="G5394" s="149"/>
      <c r="I5394" s="149"/>
      <c r="K5394" s="149"/>
      <c r="M5394" s="149"/>
      <c r="N5394" s="150"/>
      <c r="P5394" s="149"/>
    </row>
    <row r="5395" spans="7:16" x14ac:dyDescent="0.2">
      <c r="G5395" s="149"/>
      <c r="I5395" s="149"/>
      <c r="K5395" s="149"/>
      <c r="M5395" s="149"/>
      <c r="N5395" s="150"/>
      <c r="P5395" s="149"/>
    </row>
    <row r="5396" spans="7:16" x14ac:dyDescent="0.2">
      <c r="G5396" s="149"/>
      <c r="I5396" s="149"/>
      <c r="K5396" s="149"/>
      <c r="M5396" s="149"/>
      <c r="N5396" s="150"/>
      <c r="P5396" s="149"/>
    </row>
    <row r="5397" spans="7:16" x14ac:dyDescent="0.2">
      <c r="G5397" s="149"/>
      <c r="I5397" s="149"/>
      <c r="K5397" s="149"/>
      <c r="M5397" s="149"/>
      <c r="N5397" s="150"/>
      <c r="P5397" s="149"/>
    </row>
    <row r="5398" spans="7:16" x14ac:dyDescent="0.2">
      <c r="G5398" s="149"/>
      <c r="I5398" s="149"/>
      <c r="K5398" s="149"/>
      <c r="M5398" s="149"/>
      <c r="N5398" s="150"/>
      <c r="P5398" s="149"/>
    </row>
    <row r="5399" spans="7:16" x14ac:dyDescent="0.2">
      <c r="G5399" s="149"/>
      <c r="I5399" s="149"/>
      <c r="K5399" s="149"/>
      <c r="M5399" s="149"/>
      <c r="N5399" s="150"/>
      <c r="P5399" s="149"/>
    </row>
    <row r="5400" spans="7:16" x14ac:dyDescent="0.2">
      <c r="G5400" s="149"/>
      <c r="I5400" s="149"/>
      <c r="K5400" s="149"/>
      <c r="M5400" s="149"/>
      <c r="N5400" s="150"/>
      <c r="P5400" s="149"/>
    </row>
    <row r="5401" spans="7:16" x14ac:dyDescent="0.2">
      <c r="G5401" s="149"/>
      <c r="I5401" s="149"/>
      <c r="K5401" s="149"/>
      <c r="M5401" s="149"/>
      <c r="N5401" s="150"/>
      <c r="P5401" s="149"/>
    </row>
    <row r="5402" spans="7:16" x14ac:dyDescent="0.2">
      <c r="G5402" s="149"/>
      <c r="I5402" s="149"/>
      <c r="K5402" s="149"/>
      <c r="M5402" s="149"/>
      <c r="N5402" s="150"/>
      <c r="P5402" s="149"/>
    </row>
    <row r="5403" spans="7:16" x14ac:dyDescent="0.2">
      <c r="G5403" s="149"/>
      <c r="I5403" s="149"/>
      <c r="K5403" s="149"/>
      <c r="M5403" s="149"/>
      <c r="N5403" s="150"/>
      <c r="P5403" s="149"/>
    </row>
    <row r="5404" spans="7:16" x14ac:dyDescent="0.2">
      <c r="G5404" s="149"/>
      <c r="I5404" s="149"/>
      <c r="K5404" s="149"/>
      <c r="M5404" s="149"/>
      <c r="N5404" s="150"/>
      <c r="P5404" s="149"/>
    </row>
    <row r="5405" spans="7:16" x14ac:dyDescent="0.2">
      <c r="G5405" s="149"/>
      <c r="I5405" s="149"/>
      <c r="K5405" s="149"/>
      <c r="M5405" s="149"/>
      <c r="N5405" s="150"/>
      <c r="P5405" s="149"/>
    </row>
    <row r="5406" spans="7:16" x14ac:dyDescent="0.2">
      <c r="G5406" s="149"/>
      <c r="I5406" s="149"/>
      <c r="K5406" s="149"/>
      <c r="M5406" s="149"/>
      <c r="N5406" s="150"/>
      <c r="P5406" s="149"/>
    </row>
    <row r="5407" spans="7:16" x14ac:dyDescent="0.2">
      <c r="G5407" s="149"/>
      <c r="I5407" s="149"/>
      <c r="K5407" s="149"/>
      <c r="M5407" s="149"/>
      <c r="N5407" s="150"/>
      <c r="P5407" s="149"/>
    </row>
    <row r="5408" spans="7:16" x14ac:dyDescent="0.2">
      <c r="G5408" s="149"/>
      <c r="I5408" s="149"/>
      <c r="K5408" s="149"/>
      <c r="M5408" s="149"/>
      <c r="N5408" s="150"/>
      <c r="P5408" s="149"/>
    </row>
    <row r="5409" spans="7:16" x14ac:dyDescent="0.2">
      <c r="G5409" s="149"/>
      <c r="I5409" s="149"/>
      <c r="K5409" s="149"/>
      <c r="M5409" s="149"/>
      <c r="N5409" s="150"/>
      <c r="P5409" s="149"/>
    </row>
    <row r="5410" spans="7:16" x14ac:dyDescent="0.2">
      <c r="G5410" s="149"/>
      <c r="I5410" s="149"/>
      <c r="K5410" s="149"/>
      <c r="M5410" s="149"/>
      <c r="N5410" s="150"/>
      <c r="P5410" s="149"/>
    </row>
    <row r="5411" spans="7:16" x14ac:dyDescent="0.2">
      <c r="G5411" s="149"/>
      <c r="I5411" s="149"/>
      <c r="K5411" s="149"/>
      <c r="M5411" s="149"/>
      <c r="N5411" s="150"/>
      <c r="P5411" s="149"/>
    </row>
    <row r="5412" spans="7:16" x14ac:dyDescent="0.2">
      <c r="G5412" s="149"/>
      <c r="I5412" s="149"/>
      <c r="K5412" s="149"/>
      <c r="M5412" s="149"/>
      <c r="N5412" s="150"/>
      <c r="P5412" s="149"/>
    </row>
    <row r="5413" spans="7:16" x14ac:dyDescent="0.2">
      <c r="G5413" s="149"/>
      <c r="I5413" s="149"/>
      <c r="K5413" s="149"/>
      <c r="M5413" s="149"/>
      <c r="N5413" s="150"/>
      <c r="P5413" s="149"/>
    </row>
    <row r="5414" spans="7:16" x14ac:dyDescent="0.2">
      <c r="G5414" s="149"/>
      <c r="I5414" s="149"/>
      <c r="K5414" s="149"/>
      <c r="M5414" s="149"/>
      <c r="N5414" s="150"/>
      <c r="P5414" s="149"/>
    </row>
    <row r="5415" spans="7:16" x14ac:dyDescent="0.2">
      <c r="G5415" s="149"/>
      <c r="I5415" s="149"/>
      <c r="K5415" s="149"/>
      <c r="M5415" s="149"/>
      <c r="N5415" s="150"/>
      <c r="P5415" s="149"/>
    </row>
    <row r="5416" spans="7:16" x14ac:dyDescent="0.2">
      <c r="G5416" s="149"/>
      <c r="I5416" s="149"/>
      <c r="K5416" s="149"/>
      <c r="M5416" s="149"/>
      <c r="N5416" s="150"/>
      <c r="P5416" s="149"/>
    </row>
    <row r="5417" spans="7:16" x14ac:dyDescent="0.2">
      <c r="G5417" s="149"/>
      <c r="I5417" s="149"/>
      <c r="K5417" s="149"/>
      <c r="M5417" s="149"/>
      <c r="N5417" s="150"/>
      <c r="P5417" s="149"/>
    </row>
    <row r="5418" spans="7:16" x14ac:dyDescent="0.2">
      <c r="G5418" s="149"/>
      <c r="I5418" s="149"/>
      <c r="K5418" s="149"/>
      <c r="M5418" s="149"/>
      <c r="N5418" s="150"/>
      <c r="P5418" s="149"/>
    </row>
    <row r="5419" spans="7:16" x14ac:dyDescent="0.2">
      <c r="G5419" s="149"/>
      <c r="I5419" s="149"/>
      <c r="K5419" s="149"/>
      <c r="M5419" s="149"/>
      <c r="N5419" s="150"/>
      <c r="P5419" s="149"/>
    </row>
    <row r="5420" spans="7:16" x14ac:dyDescent="0.2">
      <c r="G5420" s="149"/>
      <c r="I5420" s="149"/>
      <c r="K5420" s="149"/>
      <c r="M5420" s="149"/>
      <c r="N5420" s="150"/>
      <c r="P5420" s="149"/>
    </row>
    <row r="5421" spans="7:16" x14ac:dyDescent="0.2">
      <c r="G5421" s="149"/>
      <c r="I5421" s="149"/>
      <c r="K5421" s="149"/>
      <c r="M5421" s="149"/>
      <c r="N5421" s="150"/>
      <c r="P5421" s="149"/>
    </row>
    <row r="5422" spans="7:16" x14ac:dyDescent="0.2">
      <c r="G5422" s="149"/>
      <c r="I5422" s="149"/>
      <c r="K5422" s="149"/>
      <c r="M5422" s="149"/>
      <c r="N5422" s="150"/>
      <c r="P5422" s="149"/>
    </row>
    <row r="5423" spans="7:16" x14ac:dyDescent="0.2">
      <c r="G5423" s="149"/>
      <c r="I5423" s="149"/>
      <c r="K5423" s="149"/>
      <c r="M5423" s="149"/>
      <c r="N5423" s="150"/>
      <c r="P5423" s="149"/>
    </row>
    <row r="5424" spans="7:16" x14ac:dyDescent="0.2">
      <c r="G5424" s="149"/>
      <c r="I5424" s="149"/>
      <c r="K5424" s="149"/>
      <c r="M5424" s="149"/>
      <c r="N5424" s="150"/>
      <c r="P5424" s="149"/>
    </row>
    <row r="5425" spans="7:16" x14ac:dyDescent="0.2">
      <c r="G5425" s="149"/>
      <c r="I5425" s="149"/>
      <c r="K5425" s="149"/>
      <c r="M5425" s="149"/>
      <c r="N5425" s="150"/>
      <c r="P5425" s="149"/>
    </row>
    <row r="5426" spans="7:16" x14ac:dyDescent="0.2">
      <c r="G5426" s="149"/>
      <c r="I5426" s="149"/>
      <c r="K5426" s="149"/>
      <c r="M5426" s="149"/>
      <c r="N5426" s="150"/>
      <c r="P5426" s="149"/>
    </row>
    <row r="5427" spans="7:16" x14ac:dyDescent="0.2">
      <c r="G5427" s="149"/>
      <c r="I5427" s="149"/>
      <c r="K5427" s="149"/>
      <c r="M5427" s="149"/>
      <c r="N5427" s="150"/>
      <c r="P5427" s="149"/>
    </row>
    <row r="5428" spans="7:16" x14ac:dyDescent="0.2">
      <c r="G5428" s="149"/>
      <c r="I5428" s="149"/>
      <c r="K5428" s="149"/>
      <c r="M5428" s="149"/>
      <c r="N5428" s="150"/>
      <c r="P5428" s="149"/>
    </row>
    <row r="5429" spans="7:16" x14ac:dyDescent="0.2">
      <c r="G5429" s="149"/>
      <c r="I5429" s="149"/>
      <c r="K5429" s="149"/>
      <c r="M5429" s="149"/>
      <c r="N5429" s="150"/>
      <c r="P5429" s="149"/>
    </row>
    <row r="5430" spans="7:16" x14ac:dyDescent="0.2">
      <c r="G5430" s="149"/>
      <c r="I5430" s="149"/>
      <c r="K5430" s="149"/>
      <c r="M5430" s="149"/>
      <c r="N5430" s="150"/>
      <c r="P5430" s="149"/>
    </row>
    <row r="5431" spans="7:16" x14ac:dyDescent="0.2">
      <c r="G5431" s="149"/>
      <c r="I5431" s="149"/>
      <c r="K5431" s="149"/>
      <c r="M5431" s="149"/>
      <c r="N5431" s="150"/>
      <c r="P5431" s="149"/>
    </row>
    <row r="5432" spans="7:16" x14ac:dyDescent="0.2">
      <c r="G5432" s="149"/>
      <c r="I5432" s="149"/>
      <c r="K5432" s="149"/>
      <c r="M5432" s="149"/>
      <c r="N5432" s="150"/>
      <c r="P5432" s="149"/>
    </row>
    <row r="5433" spans="7:16" x14ac:dyDescent="0.2">
      <c r="G5433" s="149"/>
      <c r="I5433" s="149"/>
      <c r="K5433" s="149"/>
      <c r="M5433" s="149"/>
      <c r="N5433" s="150"/>
      <c r="P5433" s="149"/>
    </row>
    <row r="5434" spans="7:16" x14ac:dyDescent="0.2">
      <c r="G5434" s="149"/>
      <c r="I5434" s="149"/>
      <c r="K5434" s="149"/>
      <c r="M5434" s="149"/>
      <c r="N5434" s="150"/>
      <c r="P5434" s="149"/>
    </row>
    <row r="5435" spans="7:16" x14ac:dyDescent="0.2">
      <c r="G5435" s="149"/>
      <c r="I5435" s="149"/>
      <c r="K5435" s="149"/>
      <c r="M5435" s="149"/>
      <c r="N5435" s="150"/>
      <c r="P5435" s="149"/>
    </row>
    <row r="5436" spans="7:16" x14ac:dyDescent="0.2">
      <c r="G5436" s="149"/>
      <c r="I5436" s="149"/>
      <c r="K5436" s="149"/>
      <c r="M5436" s="149"/>
      <c r="N5436" s="150"/>
      <c r="P5436" s="149"/>
    </row>
    <row r="5437" spans="7:16" x14ac:dyDescent="0.2">
      <c r="G5437" s="149"/>
      <c r="I5437" s="149"/>
      <c r="K5437" s="149"/>
      <c r="M5437" s="149"/>
      <c r="N5437" s="150"/>
      <c r="P5437" s="149"/>
    </row>
    <row r="5438" spans="7:16" x14ac:dyDescent="0.2">
      <c r="G5438" s="149"/>
      <c r="I5438" s="149"/>
      <c r="K5438" s="149"/>
      <c r="M5438" s="149"/>
      <c r="N5438" s="150"/>
      <c r="P5438" s="149"/>
    </row>
    <row r="5439" spans="7:16" x14ac:dyDescent="0.2">
      <c r="G5439" s="149"/>
      <c r="I5439" s="149"/>
      <c r="K5439" s="149"/>
      <c r="M5439" s="149"/>
      <c r="N5439" s="150"/>
      <c r="P5439" s="149"/>
    </row>
    <row r="5440" spans="7:16" x14ac:dyDescent="0.2">
      <c r="G5440" s="149"/>
      <c r="I5440" s="149"/>
      <c r="K5440" s="149"/>
      <c r="M5440" s="149"/>
      <c r="N5440" s="150"/>
      <c r="P5440" s="149"/>
    </row>
    <row r="5441" spans="7:16" x14ac:dyDescent="0.2">
      <c r="G5441" s="149"/>
      <c r="I5441" s="149"/>
      <c r="K5441" s="149"/>
      <c r="M5441" s="149"/>
      <c r="N5441" s="150"/>
      <c r="P5441" s="149"/>
    </row>
    <row r="5442" spans="7:16" x14ac:dyDescent="0.2">
      <c r="G5442" s="149"/>
      <c r="I5442" s="149"/>
      <c r="K5442" s="149"/>
      <c r="M5442" s="149"/>
      <c r="N5442" s="150"/>
      <c r="P5442" s="149"/>
    </row>
    <row r="5443" spans="7:16" x14ac:dyDescent="0.2">
      <c r="G5443" s="149"/>
      <c r="I5443" s="149"/>
      <c r="K5443" s="149"/>
      <c r="M5443" s="149"/>
      <c r="N5443" s="150"/>
      <c r="P5443" s="149"/>
    </row>
    <row r="5444" spans="7:16" x14ac:dyDescent="0.2">
      <c r="G5444" s="149"/>
      <c r="I5444" s="149"/>
      <c r="K5444" s="149"/>
      <c r="M5444" s="149"/>
      <c r="N5444" s="150"/>
      <c r="P5444" s="149"/>
    </row>
    <row r="5445" spans="7:16" x14ac:dyDescent="0.2">
      <c r="G5445" s="149"/>
      <c r="I5445" s="149"/>
      <c r="K5445" s="149"/>
      <c r="M5445" s="149"/>
      <c r="N5445" s="150"/>
      <c r="P5445" s="149"/>
    </row>
    <row r="5446" spans="7:16" x14ac:dyDescent="0.2">
      <c r="G5446" s="149"/>
      <c r="I5446" s="149"/>
      <c r="K5446" s="149"/>
      <c r="M5446" s="149"/>
      <c r="N5446" s="150"/>
      <c r="P5446" s="149"/>
    </row>
    <row r="5447" spans="7:16" x14ac:dyDescent="0.2">
      <c r="G5447" s="149"/>
      <c r="I5447" s="149"/>
      <c r="K5447" s="149"/>
      <c r="M5447" s="149"/>
      <c r="N5447" s="150"/>
      <c r="P5447" s="149"/>
    </row>
    <row r="5448" spans="7:16" x14ac:dyDescent="0.2">
      <c r="G5448" s="149"/>
      <c r="I5448" s="149"/>
      <c r="K5448" s="149"/>
      <c r="M5448" s="149"/>
      <c r="N5448" s="150"/>
      <c r="P5448" s="149"/>
    </row>
    <row r="5449" spans="7:16" x14ac:dyDescent="0.2">
      <c r="G5449" s="149"/>
      <c r="I5449" s="149"/>
      <c r="K5449" s="149"/>
      <c r="M5449" s="149"/>
      <c r="N5449" s="150"/>
      <c r="P5449" s="149"/>
    </row>
    <row r="5450" spans="7:16" x14ac:dyDescent="0.2">
      <c r="G5450" s="149"/>
      <c r="I5450" s="149"/>
      <c r="K5450" s="149"/>
      <c r="M5450" s="149"/>
      <c r="N5450" s="150"/>
      <c r="P5450" s="149"/>
    </row>
    <row r="5451" spans="7:16" x14ac:dyDescent="0.2">
      <c r="G5451" s="149"/>
      <c r="I5451" s="149"/>
      <c r="K5451" s="149"/>
      <c r="M5451" s="149"/>
      <c r="N5451" s="150"/>
      <c r="P5451" s="149"/>
    </row>
    <row r="5452" spans="7:16" x14ac:dyDescent="0.2">
      <c r="G5452" s="149"/>
      <c r="I5452" s="149"/>
      <c r="K5452" s="149"/>
      <c r="M5452" s="149"/>
      <c r="N5452" s="150"/>
      <c r="P5452" s="149"/>
    </row>
    <row r="5453" spans="7:16" x14ac:dyDescent="0.2">
      <c r="G5453" s="149"/>
      <c r="I5453" s="149"/>
      <c r="K5453" s="149"/>
      <c r="M5453" s="149"/>
      <c r="N5453" s="150"/>
      <c r="P5453" s="149"/>
    </row>
    <row r="5454" spans="7:16" x14ac:dyDescent="0.2">
      <c r="G5454" s="149"/>
      <c r="I5454" s="149"/>
      <c r="K5454" s="149"/>
      <c r="M5454" s="149"/>
      <c r="N5454" s="150"/>
      <c r="P5454" s="149"/>
    </row>
    <row r="5455" spans="7:16" x14ac:dyDescent="0.2">
      <c r="G5455" s="149"/>
      <c r="I5455" s="149"/>
      <c r="K5455" s="149"/>
      <c r="M5455" s="149"/>
      <c r="N5455" s="150"/>
      <c r="P5455" s="149"/>
    </row>
    <row r="5456" spans="7:16" x14ac:dyDescent="0.2">
      <c r="G5456" s="149"/>
      <c r="I5456" s="149"/>
      <c r="K5456" s="149"/>
      <c r="M5456" s="149"/>
      <c r="N5456" s="150"/>
      <c r="P5456" s="149"/>
    </row>
    <row r="5457" spans="7:16" x14ac:dyDescent="0.2">
      <c r="G5457" s="149"/>
      <c r="I5457" s="149"/>
      <c r="K5457" s="149"/>
      <c r="M5457" s="149"/>
      <c r="N5457" s="150"/>
      <c r="P5457" s="149"/>
    </row>
    <row r="5458" spans="7:16" x14ac:dyDescent="0.2">
      <c r="G5458" s="149"/>
      <c r="I5458" s="149"/>
      <c r="K5458" s="149"/>
      <c r="M5458" s="149"/>
      <c r="N5458" s="150"/>
      <c r="P5458" s="149"/>
    </row>
    <row r="5459" spans="7:16" x14ac:dyDescent="0.2">
      <c r="G5459" s="149"/>
      <c r="I5459" s="149"/>
      <c r="K5459" s="149"/>
      <c r="M5459" s="149"/>
      <c r="N5459" s="150"/>
      <c r="P5459" s="149"/>
    </row>
    <row r="5460" spans="7:16" x14ac:dyDescent="0.2">
      <c r="G5460" s="149"/>
      <c r="I5460" s="149"/>
      <c r="K5460" s="149"/>
      <c r="M5460" s="149"/>
      <c r="N5460" s="150"/>
      <c r="P5460" s="149"/>
    </row>
    <row r="5461" spans="7:16" x14ac:dyDescent="0.2">
      <c r="G5461" s="149"/>
      <c r="I5461" s="149"/>
      <c r="K5461" s="149"/>
      <c r="M5461" s="149"/>
      <c r="N5461" s="150"/>
      <c r="P5461" s="149"/>
    </row>
    <row r="5462" spans="7:16" x14ac:dyDescent="0.2">
      <c r="G5462" s="149"/>
      <c r="I5462" s="149"/>
      <c r="K5462" s="149"/>
      <c r="M5462" s="149"/>
      <c r="N5462" s="150"/>
      <c r="P5462" s="149"/>
    </row>
    <row r="5463" spans="7:16" x14ac:dyDescent="0.2">
      <c r="G5463" s="149"/>
      <c r="I5463" s="149"/>
      <c r="K5463" s="149"/>
      <c r="M5463" s="149"/>
      <c r="N5463" s="150"/>
      <c r="P5463" s="149"/>
    </row>
    <row r="5464" spans="7:16" x14ac:dyDescent="0.2">
      <c r="G5464" s="149"/>
      <c r="I5464" s="149"/>
      <c r="K5464" s="149"/>
      <c r="M5464" s="149"/>
      <c r="N5464" s="150"/>
      <c r="P5464" s="149"/>
    </row>
    <row r="5465" spans="7:16" x14ac:dyDescent="0.2">
      <c r="G5465" s="149"/>
      <c r="I5465" s="149"/>
      <c r="K5465" s="149"/>
      <c r="M5465" s="149"/>
      <c r="N5465" s="150"/>
      <c r="P5465" s="149"/>
    </row>
    <row r="5466" spans="7:16" x14ac:dyDescent="0.2">
      <c r="G5466" s="149"/>
      <c r="I5466" s="149"/>
      <c r="K5466" s="149"/>
      <c r="M5466" s="149"/>
      <c r="N5466" s="150"/>
      <c r="P5466" s="149"/>
    </row>
    <row r="5467" spans="7:16" x14ac:dyDescent="0.2">
      <c r="G5467" s="149"/>
      <c r="I5467" s="149"/>
      <c r="K5467" s="149"/>
      <c r="M5467" s="149"/>
      <c r="N5467" s="150"/>
      <c r="P5467" s="149"/>
    </row>
    <row r="5468" spans="7:16" x14ac:dyDescent="0.2">
      <c r="G5468" s="149"/>
      <c r="I5468" s="149"/>
      <c r="K5468" s="149"/>
      <c r="M5468" s="149"/>
      <c r="N5468" s="150"/>
      <c r="P5468" s="149"/>
    </row>
    <row r="5469" spans="7:16" x14ac:dyDescent="0.2">
      <c r="G5469" s="149"/>
      <c r="I5469" s="149"/>
      <c r="K5469" s="149"/>
      <c r="M5469" s="149"/>
      <c r="N5469" s="150"/>
      <c r="P5469" s="149"/>
    </row>
    <row r="5470" spans="7:16" x14ac:dyDescent="0.2">
      <c r="G5470" s="149"/>
      <c r="I5470" s="149"/>
      <c r="K5470" s="149"/>
      <c r="M5470" s="149"/>
      <c r="N5470" s="150"/>
      <c r="P5470" s="149"/>
    </row>
    <row r="5471" spans="7:16" x14ac:dyDescent="0.2">
      <c r="G5471" s="149"/>
      <c r="I5471" s="149"/>
      <c r="K5471" s="149"/>
      <c r="M5471" s="149"/>
      <c r="N5471" s="150"/>
      <c r="P5471" s="149"/>
    </row>
    <row r="5472" spans="7:16" x14ac:dyDescent="0.2">
      <c r="G5472" s="149"/>
      <c r="I5472" s="149"/>
      <c r="K5472" s="149"/>
      <c r="M5472" s="149"/>
      <c r="N5472" s="150"/>
      <c r="P5472" s="149"/>
    </row>
    <row r="5473" spans="7:16" x14ac:dyDescent="0.2">
      <c r="G5473" s="149"/>
      <c r="I5473" s="149"/>
      <c r="K5473" s="149"/>
      <c r="M5473" s="149"/>
      <c r="N5473" s="150"/>
      <c r="P5473" s="149"/>
    </row>
    <row r="5474" spans="7:16" x14ac:dyDescent="0.2">
      <c r="G5474" s="149"/>
      <c r="I5474" s="149"/>
      <c r="K5474" s="149"/>
      <c r="M5474" s="149"/>
      <c r="N5474" s="150"/>
      <c r="P5474" s="149"/>
    </row>
    <row r="5475" spans="7:16" x14ac:dyDescent="0.2">
      <c r="G5475" s="149"/>
      <c r="I5475" s="149"/>
      <c r="K5475" s="149"/>
      <c r="M5475" s="149"/>
      <c r="N5475" s="150"/>
      <c r="P5475" s="149"/>
    </row>
    <row r="5476" spans="7:16" x14ac:dyDescent="0.2">
      <c r="G5476" s="149"/>
      <c r="I5476" s="149"/>
      <c r="K5476" s="149"/>
      <c r="M5476" s="149"/>
      <c r="N5476" s="150"/>
      <c r="P5476" s="149"/>
    </row>
    <row r="5477" spans="7:16" x14ac:dyDescent="0.2">
      <c r="G5477" s="149"/>
      <c r="I5477" s="149"/>
      <c r="K5477" s="149"/>
      <c r="M5477" s="149"/>
      <c r="N5477" s="150"/>
      <c r="P5477" s="149"/>
    </row>
    <row r="5478" spans="7:16" x14ac:dyDescent="0.2">
      <c r="G5478" s="149"/>
      <c r="I5478" s="149"/>
      <c r="K5478" s="149"/>
      <c r="M5478" s="149"/>
      <c r="N5478" s="150"/>
      <c r="P5478" s="149"/>
    </row>
    <row r="5479" spans="7:16" x14ac:dyDescent="0.2">
      <c r="G5479" s="149"/>
      <c r="I5479" s="149"/>
      <c r="K5479" s="149"/>
      <c r="M5479" s="149"/>
      <c r="N5479" s="150"/>
      <c r="P5479" s="149"/>
    </row>
    <row r="5480" spans="7:16" x14ac:dyDescent="0.2">
      <c r="G5480" s="149"/>
      <c r="I5480" s="149"/>
      <c r="K5480" s="149"/>
      <c r="M5480" s="149"/>
      <c r="N5480" s="150"/>
      <c r="P5480" s="149"/>
    </row>
    <row r="5481" spans="7:16" x14ac:dyDescent="0.2">
      <c r="G5481" s="149"/>
      <c r="I5481" s="149"/>
      <c r="K5481" s="149"/>
      <c r="M5481" s="149"/>
      <c r="N5481" s="150"/>
      <c r="P5481" s="149"/>
    </row>
    <row r="5482" spans="7:16" x14ac:dyDescent="0.2">
      <c r="G5482" s="149"/>
      <c r="I5482" s="149"/>
      <c r="K5482" s="149"/>
      <c r="M5482" s="149"/>
      <c r="N5482" s="150"/>
      <c r="P5482" s="149"/>
    </row>
    <row r="5483" spans="7:16" x14ac:dyDescent="0.2">
      <c r="G5483" s="149"/>
      <c r="I5483" s="149"/>
      <c r="K5483" s="149"/>
      <c r="M5483" s="149"/>
      <c r="N5483" s="150"/>
      <c r="P5483" s="149"/>
    </row>
    <row r="5484" spans="7:16" x14ac:dyDescent="0.2">
      <c r="G5484" s="149"/>
      <c r="I5484" s="149"/>
      <c r="K5484" s="149"/>
      <c r="M5484" s="149"/>
      <c r="N5484" s="150"/>
      <c r="P5484" s="149"/>
    </row>
    <row r="5485" spans="7:16" x14ac:dyDescent="0.2">
      <c r="G5485" s="149"/>
      <c r="I5485" s="149"/>
      <c r="K5485" s="149"/>
      <c r="M5485" s="149"/>
      <c r="N5485" s="150"/>
      <c r="P5485" s="149"/>
    </row>
    <row r="5486" spans="7:16" x14ac:dyDescent="0.2">
      <c r="G5486" s="149"/>
      <c r="I5486" s="149"/>
      <c r="K5486" s="149"/>
      <c r="M5486" s="149"/>
      <c r="N5486" s="150"/>
      <c r="P5486" s="149"/>
    </row>
    <row r="5487" spans="7:16" x14ac:dyDescent="0.2">
      <c r="G5487" s="149"/>
      <c r="I5487" s="149"/>
      <c r="K5487" s="149"/>
      <c r="M5487" s="149"/>
      <c r="N5487" s="150"/>
      <c r="P5487" s="149"/>
    </row>
    <row r="5488" spans="7:16" x14ac:dyDescent="0.2">
      <c r="G5488" s="149"/>
      <c r="I5488" s="149"/>
      <c r="K5488" s="149"/>
      <c r="M5488" s="149"/>
      <c r="N5488" s="150"/>
      <c r="P5488" s="149"/>
    </row>
    <row r="5489" spans="7:16" x14ac:dyDescent="0.2">
      <c r="G5489" s="149"/>
      <c r="I5489" s="149"/>
      <c r="K5489" s="149"/>
      <c r="M5489" s="149"/>
      <c r="N5489" s="150"/>
      <c r="P5489" s="149"/>
    </row>
    <row r="5490" spans="7:16" x14ac:dyDescent="0.2">
      <c r="G5490" s="149"/>
      <c r="I5490" s="149"/>
      <c r="K5490" s="149"/>
      <c r="M5490" s="149"/>
      <c r="N5490" s="150"/>
      <c r="P5490" s="149"/>
    </row>
    <row r="5491" spans="7:16" x14ac:dyDescent="0.2">
      <c r="G5491" s="149"/>
      <c r="I5491" s="149"/>
      <c r="K5491" s="149"/>
      <c r="M5491" s="149"/>
      <c r="N5491" s="150"/>
      <c r="P5491" s="149"/>
    </row>
    <row r="5492" spans="7:16" x14ac:dyDescent="0.2">
      <c r="G5492" s="149"/>
      <c r="I5492" s="149"/>
      <c r="K5492" s="149"/>
      <c r="M5492" s="149"/>
      <c r="N5492" s="150"/>
      <c r="P5492" s="149"/>
    </row>
    <row r="5493" spans="7:16" x14ac:dyDescent="0.2">
      <c r="G5493" s="149"/>
      <c r="I5493" s="149"/>
      <c r="K5493" s="149"/>
      <c r="M5493" s="149"/>
      <c r="N5493" s="150"/>
      <c r="P5493" s="149"/>
    </row>
    <row r="5494" spans="7:16" x14ac:dyDescent="0.2">
      <c r="G5494" s="149"/>
      <c r="I5494" s="149"/>
      <c r="K5494" s="149"/>
      <c r="M5494" s="149"/>
      <c r="N5494" s="150"/>
      <c r="P5494" s="149"/>
    </row>
    <row r="5495" spans="7:16" x14ac:dyDescent="0.2">
      <c r="G5495" s="149"/>
      <c r="I5495" s="149"/>
      <c r="K5495" s="149"/>
      <c r="M5495" s="149"/>
      <c r="N5495" s="150"/>
      <c r="P5495" s="149"/>
    </row>
    <row r="5496" spans="7:16" x14ac:dyDescent="0.2">
      <c r="G5496" s="149"/>
      <c r="I5496" s="149"/>
      <c r="K5496" s="149"/>
      <c r="M5496" s="149"/>
      <c r="N5496" s="150"/>
      <c r="P5496" s="149"/>
    </row>
    <row r="5497" spans="7:16" x14ac:dyDescent="0.2">
      <c r="G5497" s="149"/>
      <c r="I5497" s="149"/>
      <c r="K5497" s="149"/>
      <c r="M5497" s="149"/>
      <c r="N5497" s="150"/>
      <c r="P5497" s="149"/>
    </row>
    <row r="5498" spans="7:16" x14ac:dyDescent="0.2">
      <c r="G5498" s="149"/>
      <c r="I5498" s="149"/>
      <c r="K5498" s="149"/>
      <c r="M5498" s="149"/>
      <c r="N5498" s="150"/>
      <c r="P5498" s="149"/>
    </row>
    <row r="5499" spans="7:16" x14ac:dyDescent="0.2">
      <c r="G5499" s="149"/>
      <c r="I5499" s="149"/>
      <c r="K5499" s="149"/>
      <c r="M5499" s="149"/>
      <c r="N5499" s="150"/>
      <c r="P5499" s="149"/>
    </row>
    <row r="5500" spans="7:16" x14ac:dyDescent="0.2">
      <c r="G5500" s="149"/>
      <c r="I5500" s="149"/>
      <c r="K5500" s="149"/>
      <c r="M5500" s="149"/>
      <c r="N5500" s="150"/>
      <c r="P5500" s="149"/>
    </row>
    <row r="5501" spans="7:16" x14ac:dyDescent="0.2">
      <c r="G5501" s="149"/>
      <c r="I5501" s="149"/>
      <c r="K5501" s="149"/>
      <c r="M5501" s="149"/>
      <c r="N5501" s="150"/>
      <c r="P5501" s="149"/>
    </row>
    <row r="5502" spans="7:16" x14ac:dyDescent="0.2">
      <c r="G5502" s="149"/>
      <c r="I5502" s="149"/>
      <c r="K5502" s="149"/>
      <c r="M5502" s="149"/>
      <c r="N5502" s="150"/>
      <c r="P5502" s="149"/>
    </row>
    <row r="5503" spans="7:16" x14ac:dyDescent="0.2">
      <c r="G5503" s="149"/>
      <c r="I5503" s="149"/>
      <c r="K5503" s="149"/>
      <c r="M5503" s="149"/>
      <c r="N5503" s="150"/>
      <c r="P5503" s="149"/>
    </row>
    <row r="5504" spans="7:16" x14ac:dyDescent="0.2">
      <c r="G5504" s="149"/>
      <c r="I5504" s="149"/>
      <c r="K5504" s="149"/>
      <c r="M5504" s="149"/>
      <c r="N5504" s="150"/>
      <c r="P5504" s="149"/>
    </row>
    <row r="5505" spans="7:16" x14ac:dyDescent="0.2">
      <c r="G5505" s="149"/>
      <c r="I5505" s="149"/>
      <c r="K5505" s="149"/>
      <c r="M5505" s="149"/>
      <c r="N5505" s="150"/>
      <c r="P5505" s="149"/>
    </row>
    <row r="5506" spans="7:16" x14ac:dyDescent="0.2">
      <c r="G5506" s="149"/>
      <c r="I5506" s="149"/>
      <c r="K5506" s="149"/>
      <c r="M5506" s="149"/>
      <c r="N5506" s="150"/>
      <c r="P5506" s="149"/>
    </row>
    <row r="5507" spans="7:16" x14ac:dyDescent="0.2">
      <c r="G5507" s="149"/>
      <c r="I5507" s="149"/>
      <c r="K5507" s="149"/>
      <c r="M5507" s="149"/>
      <c r="N5507" s="150"/>
      <c r="P5507" s="149"/>
    </row>
    <row r="5508" spans="7:16" x14ac:dyDescent="0.2">
      <c r="G5508" s="149"/>
      <c r="I5508" s="149"/>
      <c r="K5508" s="149"/>
      <c r="M5508" s="149"/>
      <c r="N5508" s="150"/>
      <c r="P5508" s="149"/>
    </row>
    <row r="5509" spans="7:16" x14ac:dyDescent="0.2">
      <c r="G5509" s="149"/>
      <c r="I5509" s="149"/>
      <c r="K5509" s="149"/>
      <c r="M5509" s="149"/>
      <c r="N5509" s="150"/>
      <c r="P5509" s="149"/>
    </row>
    <row r="5510" spans="7:16" x14ac:dyDescent="0.2">
      <c r="G5510" s="149"/>
      <c r="I5510" s="149"/>
      <c r="K5510" s="149"/>
      <c r="M5510" s="149"/>
      <c r="N5510" s="150"/>
      <c r="P5510" s="149"/>
    </row>
    <row r="5511" spans="7:16" x14ac:dyDescent="0.2">
      <c r="G5511" s="149"/>
      <c r="I5511" s="149"/>
      <c r="K5511" s="149"/>
      <c r="M5511" s="149"/>
      <c r="N5511" s="150"/>
      <c r="P5511" s="149"/>
    </row>
    <row r="5512" spans="7:16" x14ac:dyDescent="0.2">
      <c r="G5512" s="149"/>
      <c r="I5512" s="149"/>
      <c r="K5512" s="149"/>
      <c r="M5512" s="149"/>
      <c r="N5512" s="150"/>
      <c r="P5512" s="149"/>
    </row>
    <row r="5513" spans="7:16" x14ac:dyDescent="0.2">
      <c r="G5513" s="149"/>
      <c r="I5513" s="149"/>
      <c r="K5513" s="149"/>
      <c r="M5513" s="149"/>
      <c r="N5513" s="150"/>
      <c r="P5513" s="149"/>
    </row>
    <row r="5514" spans="7:16" x14ac:dyDescent="0.2">
      <c r="G5514" s="149"/>
      <c r="I5514" s="149"/>
      <c r="K5514" s="149"/>
      <c r="M5514" s="149"/>
      <c r="N5514" s="150"/>
      <c r="P5514" s="149"/>
    </row>
    <row r="5515" spans="7:16" x14ac:dyDescent="0.2">
      <c r="G5515" s="149"/>
      <c r="I5515" s="149"/>
      <c r="K5515" s="149"/>
      <c r="M5515" s="149"/>
      <c r="N5515" s="150"/>
      <c r="P5515" s="149"/>
    </row>
    <row r="5516" spans="7:16" x14ac:dyDescent="0.2">
      <c r="G5516" s="149"/>
      <c r="I5516" s="149"/>
      <c r="K5516" s="149"/>
      <c r="M5516" s="149"/>
      <c r="N5516" s="150"/>
      <c r="P5516" s="149"/>
    </row>
    <row r="5517" spans="7:16" x14ac:dyDescent="0.2">
      <c r="G5517" s="149"/>
      <c r="I5517" s="149"/>
      <c r="K5517" s="149"/>
      <c r="M5517" s="149"/>
      <c r="N5517" s="150"/>
      <c r="P5517" s="149"/>
    </row>
    <row r="5518" spans="7:16" x14ac:dyDescent="0.2">
      <c r="G5518" s="149"/>
      <c r="I5518" s="149"/>
      <c r="K5518" s="149"/>
      <c r="M5518" s="149"/>
      <c r="N5518" s="150"/>
      <c r="P5518" s="149"/>
    </row>
    <row r="5519" spans="7:16" x14ac:dyDescent="0.2">
      <c r="G5519" s="149"/>
      <c r="I5519" s="149"/>
      <c r="K5519" s="149"/>
      <c r="M5519" s="149"/>
      <c r="N5519" s="150"/>
      <c r="P5519" s="149"/>
    </row>
    <row r="5520" spans="7:16" x14ac:dyDescent="0.2">
      <c r="G5520" s="149"/>
      <c r="I5520" s="149"/>
      <c r="K5520" s="149"/>
      <c r="M5520" s="149"/>
      <c r="N5520" s="150"/>
      <c r="P5520" s="149"/>
    </row>
    <row r="5521" spans="7:16" x14ac:dyDescent="0.2">
      <c r="G5521" s="149"/>
      <c r="I5521" s="149"/>
      <c r="K5521" s="149"/>
      <c r="M5521" s="149"/>
      <c r="N5521" s="150"/>
      <c r="P5521" s="149"/>
    </row>
    <row r="5522" spans="7:16" x14ac:dyDescent="0.2">
      <c r="G5522" s="149"/>
      <c r="I5522" s="149"/>
      <c r="K5522" s="149"/>
      <c r="M5522" s="149"/>
      <c r="N5522" s="150"/>
      <c r="P5522" s="149"/>
    </row>
    <row r="5523" spans="7:16" x14ac:dyDescent="0.2">
      <c r="G5523" s="149"/>
      <c r="I5523" s="149"/>
      <c r="K5523" s="149"/>
      <c r="M5523" s="149"/>
      <c r="N5523" s="150"/>
      <c r="P5523" s="149"/>
    </row>
    <row r="5524" spans="7:16" x14ac:dyDescent="0.2">
      <c r="G5524" s="149"/>
      <c r="I5524" s="149"/>
      <c r="K5524" s="149"/>
      <c r="M5524" s="149"/>
      <c r="N5524" s="150"/>
      <c r="P5524" s="149"/>
    </row>
    <row r="5525" spans="7:16" x14ac:dyDescent="0.2">
      <c r="G5525" s="149"/>
      <c r="I5525" s="149"/>
      <c r="K5525" s="149"/>
      <c r="M5525" s="149"/>
      <c r="N5525" s="150"/>
      <c r="P5525" s="149"/>
    </row>
    <row r="5526" spans="7:16" x14ac:dyDescent="0.2">
      <c r="G5526" s="149"/>
      <c r="I5526" s="149"/>
      <c r="K5526" s="149"/>
      <c r="M5526" s="149"/>
      <c r="N5526" s="150"/>
      <c r="P5526" s="149"/>
    </row>
    <row r="5527" spans="7:16" x14ac:dyDescent="0.2">
      <c r="G5527" s="149"/>
      <c r="I5527" s="149"/>
      <c r="K5527" s="149"/>
      <c r="M5527" s="149"/>
      <c r="N5527" s="150"/>
      <c r="P5527" s="149"/>
    </row>
    <row r="5528" spans="7:16" x14ac:dyDescent="0.2">
      <c r="G5528" s="149"/>
      <c r="I5528" s="149"/>
      <c r="K5528" s="149"/>
      <c r="M5528" s="149"/>
      <c r="N5528" s="150"/>
      <c r="P5528" s="149"/>
    </row>
    <row r="5529" spans="7:16" x14ac:dyDescent="0.2">
      <c r="G5529" s="149"/>
      <c r="I5529" s="149"/>
      <c r="K5529" s="149"/>
      <c r="M5529" s="149"/>
      <c r="N5529" s="150"/>
      <c r="P5529" s="149"/>
    </row>
    <row r="5530" spans="7:16" x14ac:dyDescent="0.2">
      <c r="G5530" s="149"/>
      <c r="I5530" s="149"/>
      <c r="K5530" s="149"/>
      <c r="M5530" s="149"/>
      <c r="N5530" s="150"/>
      <c r="P5530" s="149"/>
    </row>
    <row r="5531" spans="7:16" x14ac:dyDescent="0.2">
      <c r="G5531" s="149"/>
      <c r="I5531" s="149"/>
      <c r="K5531" s="149"/>
      <c r="M5531" s="149"/>
      <c r="N5531" s="150"/>
      <c r="P5531" s="149"/>
    </row>
    <row r="5532" spans="7:16" x14ac:dyDescent="0.2">
      <c r="G5532" s="149"/>
      <c r="I5532" s="149"/>
      <c r="K5532" s="149"/>
      <c r="M5532" s="149"/>
      <c r="N5532" s="150"/>
      <c r="P5532" s="149"/>
    </row>
    <row r="5533" spans="7:16" x14ac:dyDescent="0.2">
      <c r="G5533" s="149"/>
      <c r="I5533" s="149"/>
      <c r="K5533" s="149"/>
      <c r="M5533" s="149"/>
      <c r="N5533" s="150"/>
      <c r="P5533" s="149"/>
    </row>
    <row r="5534" spans="7:16" x14ac:dyDescent="0.2">
      <c r="G5534" s="149"/>
      <c r="I5534" s="149"/>
      <c r="K5534" s="149"/>
      <c r="M5534" s="149"/>
      <c r="N5534" s="150"/>
      <c r="P5534" s="149"/>
    </row>
    <row r="5535" spans="7:16" x14ac:dyDescent="0.2">
      <c r="G5535" s="149"/>
      <c r="I5535" s="149"/>
      <c r="K5535" s="149"/>
      <c r="M5535" s="149"/>
      <c r="N5535" s="150"/>
      <c r="P5535" s="149"/>
    </row>
    <row r="5536" spans="7:16" x14ac:dyDescent="0.2">
      <c r="G5536" s="149"/>
      <c r="I5536" s="149"/>
      <c r="K5536" s="149"/>
      <c r="M5536" s="149"/>
      <c r="N5536" s="150"/>
      <c r="P5536" s="149"/>
    </row>
    <row r="5537" spans="7:16" x14ac:dyDescent="0.2">
      <c r="G5537" s="149"/>
      <c r="I5537" s="149"/>
      <c r="K5537" s="149"/>
      <c r="M5537" s="149"/>
      <c r="N5537" s="150"/>
      <c r="P5537" s="149"/>
    </row>
    <row r="5538" spans="7:16" x14ac:dyDescent="0.2">
      <c r="G5538" s="149"/>
      <c r="I5538" s="149"/>
      <c r="K5538" s="149"/>
      <c r="M5538" s="149"/>
      <c r="N5538" s="150"/>
      <c r="P5538" s="149"/>
    </row>
    <row r="5539" spans="7:16" x14ac:dyDescent="0.2">
      <c r="G5539" s="149"/>
      <c r="I5539" s="149"/>
      <c r="K5539" s="149"/>
      <c r="M5539" s="149"/>
      <c r="N5539" s="150"/>
      <c r="P5539" s="149"/>
    </row>
    <row r="5540" spans="7:16" x14ac:dyDescent="0.2">
      <c r="G5540" s="149"/>
      <c r="I5540" s="149"/>
      <c r="K5540" s="149"/>
      <c r="M5540" s="149"/>
      <c r="N5540" s="150"/>
      <c r="P5540" s="149"/>
    </row>
    <row r="5541" spans="7:16" x14ac:dyDescent="0.2">
      <c r="G5541" s="149"/>
      <c r="I5541" s="149"/>
      <c r="K5541" s="149"/>
      <c r="M5541" s="149"/>
      <c r="N5541" s="150"/>
      <c r="P5541" s="149"/>
    </row>
    <row r="5542" spans="7:16" x14ac:dyDescent="0.2">
      <c r="G5542" s="149"/>
      <c r="I5542" s="149"/>
      <c r="K5542" s="149"/>
      <c r="M5542" s="149"/>
      <c r="N5542" s="150"/>
      <c r="P5542" s="149"/>
    </row>
    <row r="5543" spans="7:16" x14ac:dyDescent="0.2">
      <c r="G5543" s="149"/>
      <c r="I5543" s="149"/>
      <c r="K5543" s="149"/>
      <c r="M5543" s="149"/>
      <c r="N5543" s="150"/>
      <c r="P5543" s="149"/>
    </row>
    <row r="5544" spans="7:16" x14ac:dyDescent="0.2">
      <c r="G5544" s="149"/>
      <c r="I5544" s="149"/>
      <c r="K5544" s="149"/>
      <c r="M5544" s="149"/>
      <c r="N5544" s="150"/>
      <c r="P5544" s="149"/>
    </row>
    <row r="5545" spans="7:16" x14ac:dyDescent="0.2">
      <c r="G5545" s="149"/>
      <c r="I5545" s="149"/>
      <c r="K5545" s="149"/>
      <c r="M5545" s="149"/>
      <c r="N5545" s="150"/>
      <c r="P5545" s="149"/>
    </row>
    <row r="5546" spans="7:16" x14ac:dyDescent="0.2">
      <c r="G5546" s="149"/>
      <c r="I5546" s="149"/>
      <c r="K5546" s="149"/>
      <c r="M5546" s="149"/>
      <c r="N5546" s="150"/>
      <c r="P5546" s="149"/>
    </row>
    <row r="5547" spans="7:16" x14ac:dyDescent="0.2">
      <c r="G5547" s="149"/>
      <c r="I5547" s="149"/>
      <c r="K5547" s="149"/>
      <c r="M5547" s="149"/>
      <c r="N5547" s="150"/>
      <c r="P5547" s="149"/>
    </row>
    <row r="5548" spans="7:16" x14ac:dyDescent="0.2">
      <c r="G5548" s="149"/>
      <c r="I5548" s="149"/>
      <c r="K5548" s="149"/>
      <c r="M5548" s="149"/>
      <c r="N5548" s="150"/>
      <c r="P5548" s="149"/>
    </row>
    <row r="5549" spans="7:16" x14ac:dyDescent="0.2">
      <c r="G5549" s="149"/>
      <c r="I5549" s="149"/>
      <c r="K5549" s="149"/>
      <c r="M5549" s="149"/>
      <c r="N5549" s="150"/>
      <c r="P5549" s="149"/>
    </row>
    <row r="5550" spans="7:16" x14ac:dyDescent="0.2">
      <c r="G5550" s="149"/>
      <c r="I5550" s="149"/>
      <c r="K5550" s="149"/>
      <c r="M5550" s="149"/>
      <c r="N5550" s="150"/>
      <c r="P5550" s="149"/>
    </row>
    <row r="5551" spans="7:16" x14ac:dyDescent="0.2">
      <c r="G5551" s="149"/>
      <c r="I5551" s="149"/>
      <c r="K5551" s="149"/>
      <c r="M5551" s="149"/>
      <c r="N5551" s="150"/>
      <c r="P5551" s="149"/>
    </row>
    <row r="5552" spans="7:16" x14ac:dyDescent="0.2">
      <c r="G5552" s="149"/>
      <c r="I5552" s="149"/>
      <c r="K5552" s="149"/>
      <c r="M5552" s="149"/>
      <c r="N5552" s="150"/>
      <c r="P5552" s="149"/>
    </row>
    <row r="5553" spans="7:16" x14ac:dyDescent="0.2">
      <c r="G5553" s="149"/>
      <c r="I5553" s="149"/>
      <c r="K5553" s="149"/>
      <c r="M5553" s="149"/>
      <c r="N5553" s="150"/>
      <c r="P5553" s="149"/>
    </row>
    <row r="5554" spans="7:16" x14ac:dyDescent="0.2">
      <c r="G5554" s="149"/>
      <c r="I5554" s="149"/>
      <c r="K5554" s="149"/>
      <c r="M5554" s="149"/>
      <c r="N5554" s="150"/>
      <c r="P5554" s="149"/>
    </row>
    <row r="5555" spans="7:16" x14ac:dyDescent="0.2">
      <c r="G5555" s="149"/>
      <c r="I5555" s="149"/>
      <c r="K5555" s="149"/>
      <c r="M5555" s="149"/>
      <c r="N5555" s="150"/>
      <c r="P5555" s="149"/>
    </row>
    <row r="5556" spans="7:16" x14ac:dyDescent="0.2">
      <c r="G5556" s="149"/>
      <c r="I5556" s="149"/>
      <c r="K5556" s="149"/>
      <c r="M5556" s="149"/>
      <c r="N5556" s="150"/>
      <c r="P5556" s="149"/>
    </row>
    <row r="5557" spans="7:16" x14ac:dyDescent="0.2">
      <c r="G5557" s="149"/>
      <c r="I5557" s="149"/>
      <c r="K5557" s="149"/>
      <c r="M5557" s="149"/>
      <c r="N5557" s="150"/>
      <c r="P5557" s="149"/>
    </row>
    <row r="5558" spans="7:16" x14ac:dyDescent="0.2">
      <c r="G5558" s="149"/>
      <c r="I5558" s="149"/>
      <c r="K5558" s="149"/>
      <c r="M5558" s="149"/>
      <c r="N5558" s="150"/>
      <c r="P5558" s="149"/>
    </row>
    <row r="5559" spans="7:16" x14ac:dyDescent="0.2">
      <c r="G5559" s="149"/>
      <c r="I5559" s="149"/>
      <c r="K5559" s="149"/>
      <c r="M5559" s="149"/>
      <c r="N5559" s="150"/>
      <c r="P5559" s="149"/>
    </row>
    <row r="5560" spans="7:16" x14ac:dyDescent="0.2">
      <c r="G5560" s="149"/>
      <c r="I5560" s="149"/>
      <c r="K5560" s="149"/>
      <c r="M5560" s="149"/>
      <c r="N5560" s="150"/>
      <c r="P5560" s="149"/>
    </row>
    <row r="5561" spans="7:16" x14ac:dyDescent="0.2">
      <c r="G5561" s="149"/>
      <c r="I5561" s="149"/>
      <c r="K5561" s="149"/>
      <c r="M5561" s="149"/>
      <c r="N5561" s="150"/>
      <c r="P5561" s="149"/>
    </row>
    <row r="5562" spans="7:16" x14ac:dyDescent="0.2">
      <c r="G5562" s="149"/>
      <c r="I5562" s="149"/>
      <c r="K5562" s="149"/>
      <c r="M5562" s="149"/>
      <c r="N5562" s="150"/>
      <c r="P5562" s="149"/>
    </row>
    <row r="5563" spans="7:16" x14ac:dyDescent="0.2">
      <c r="G5563" s="149"/>
      <c r="I5563" s="149"/>
      <c r="K5563" s="149"/>
      <c r="M5563" s="149"/>
      <c r="N5563" s="150"/>
      <c r="P5563" s="149"/>
    </row>
    <row r="5564" spans="7:16" x14ac:dyDescent="0.2">
      <c r="G5564" s="149"/>
      <c r="I5564" s="149"/>
      <c r="K5564" s="149"/>
      <c r="M5564" s="149"/>
      <c r="N5564" s="150"/>
      <c r="P5564" s="149"/>
    </row>
    <row r="5565" spans="7:16" x14ac:dyDescent="0.2">
      <c r="G5565" s="149"/>
      <c r="I5565" s="149"/>
      <c r="K5565" s="149"/>
      <c r="M5565" s="149"/>
      <c r="N5565" s="150"/>
      <c r="P5565" s="149"/>
    </row>
    <row r="5566" spans="7:16" x14ac:dyDescent="0.2">
      <c r="G5566" s="149"/>
      <c r="I5566" s="149"/>
      <c r="K5566" s="149"/>
      <c r="M5566" s="149"/>
      <c r="N5566" s="150"/>
      <c r="P5566" s="149"/>
    </row>
    <row r="5567" spans="7:16" x14ac:dyDescent="0.2">
      <c r="G5567" s="149"/>
      <c r="I5567" s="149"/>
      <c r="K5567" s="149"/>
      <c r="M5567" s="149"/>
      <c r="N5567" s="150"/>
      <c r="P5567" s="149"/>
    </row>
    <row r="5568" spans="7:16" x14ac:dyDescent="0.2">
      <c r="G5568" s="149"/>
      <c r="I5568" s="149"/>
      <c r="K5568" s="149"/>
      <c r="M5568" s="149"/>
      <c r="N5568" s="150"/>
      <c r="P5568" s="149"/>
    </row>
    <row r="5569" spans="7:16" x14ac:dyDescent="0.2">
      <c r="G5569" s="149"/>
      <c r="I5569" s="149"/>
      <c r="K5569" s="149"/>
      <c r="M5569" s="149"/>
      <c r="N5569" s="150"/>
      <c r="P5569" s="149"/>
    </row>
    <row r="5570" spans="7:16" x14ac:dyDescent="0.2">
      <c r="G5570" s="149"/>
      <c r="I5570" s="149"/>
      <c r="K5570" s="149"/>
      <c r="M5570" s="149"/>
      <c r="N5570" s="150"/>
      <c r="P5570" s="149"/>
    </row>
    <row r="5571" spans="7:16" x14ac:dyDescent="0.2">
      <c r="G5571" s="149"/>
      <c r="I5571" s="149"/>
      <c r="K5571" s="149"/>
      <c r="M5571" s="149"/>
      <c r="N5571" s="150"/>
      <c r="P5571" s="149"/>
    </row>
    <row r="5572" spans="7:16" x14ac:dyDescent="0.2">
      <c r="G5572" s="149"/>
      <c r="I5572" s="149"/>
      <c r="K5572" s="149"/>
      <c r="M5572" s="149"/>
      <c r="N5572" s="150"/>
      <c r="P5572" s="149"/>
    </row>
    <row r="5573" spans="7:16" x14ac:dyDescent="0.2">
      <c r="G5573" s="149"/>
      <c r="I5573" s="149"/>
      <c r="K5573" s="149"/>
      <c r="M5573" s="149"/>
      <c r="N5573" s="150"/>
      <c r="P5573" s="149"/>
    </row>
    <row r="5574" spans="7:16" x14ac:dyDescent="0.2">
      <c r="G5574" s="149"/>
      <c r="I5574" s="149"/>
      <c r="K5574" s="149"/>
      <c r="M5574" s="149"/>
      <c r="N5574" s="150"/>
      <c r="P5574" s="149"/>
    </row>
    <row r="5575" spans="7:16" x14ac:dyDescent="0.2">
      <c r="G5575" s="149"/>
      <c r="I5575" s="149"/>
      <c r="K5575" s="149"/>
      <c r="M5575" s="149"/>
      <c r="N5575" s="150"/>
      <c r="P5575" s="149"/>
    </row>
    <row r="5576" spans="7:16" x14ac:dyDescent="0.2">
      <c r="G5576" s="149"/>
      <c r="I5576" s="149"/>
      <c r="K5576" s="149"/>
      <c r="M5576" s="149"/>
      <c r="N5576" s="150"/>
      <c r="P5576" s="149"/>
    </row>
    <row r="5577" spans="7:16" x14ac:dyDescent="0.2">
      <c r="G5577" s="149"/>
      <c r="I5577" s="149"/>
      <c r="K5577" s="149"/>
      <c r="M5577" s="149"/>
      <c r="N5577" s="150"/>
      <c r="P5577" s="149"/>
    </row>
    <row r="5578" spans="7:16" x14ac:dyDescent="0.2">
      <c r="G5578" s="149"/>
      <c r="I5578" s="149"/>
      <c r="K5578" s="149"/>
      <c r="M5578" s="149"/>
      <c r="N5578" s="150"/>
      <c r="P5578" s="149"/>
    </row>
    <row r="5579" spans="7:16" x14ac:dyDescent="0.2">
      <c r="G5579" s="149"/>
      <c r="I5579" s="149"/>
      <c r="K5579" s="149"/>
      <c r="M5579" s="149"/>
      <c r="N5579" s="150"/>
      <c r="P5579" s="149"/>
    </row>
    <row r="5580" spans="7:16" x14ac:dyDescent="0.2">
      <c r="G5580" s="149"/>
      <c r="I5580" s="149"/>
      <c r="K5580" s="149"/>
      <c r="M5580" s="149"/>
      <c r="N5580" s="150"/>
      <c r="P5580" s="149"/>
    </row>
    <row r="5581" spans="7:16" x14ac:dyDescent="0.2">
      <c r="G5581" s="149"/>
      <c r="I5581" s="149"/>
      <c r="K5581" s="149"/>
      <c r="M5581" s="149"/>
      <c r="N5581" s="150"/>
      <c r="P5581" s="149"/>
    </row>
    <row r="5582" spans="7:16" x14ac:dyDescent="0.2">
      <c r="G5582" s="149"/>
      <c r="I5582" s="149"/>
      <c r="K5582" s="149"/>
      <c r="M5582" s="149"/>
      <c r="N5582" s="150"/>
      <c r="P5582" s="149"/>
    </row>
    <row r="5583" spans="7:16" x14ac:dyDescent="0.2">
      <c r="G5583" s="149"/>
      <c r="I5583" s="149"/>
      <c r="K5583" s="149"/>
      <c r="M5583" s="149"/>
      <c r="N5583" s="150"/>
      <c r="P5583" s="149"/>
    </row>
    <row r="5584" spans="7:16" x14ac:dyDescent="0.2">
      <c r="G5584" s="149"/>
      <c r="I5584" s="149"/>
      <c r="K5584" s="149"/>
      <c r="M5584" s="149"/>
      <c r="N5584" s="150"/>
      <c r="P5584" s="149"/>
    </row>
    <row r="5585" spans="7:16" x14ac:dyDescent="0.2">
      <c r="G5585" s="149"/>
      <c r="I5585" s="149"/>
      <c r="K5585" s="149"/>
      <c r="M5585" s="149"/>
      <c r="N5585" s="150"/>
      <c r="P5585" s="149"/>
    </row>
    <row r="5586" spans="7:16" x14ac:dyDescent="0.2">
      <c r="G5586" s="149"/>
      <c r="I5586" s="149"/>
      <c r="K5586" s="149"/>
      <c r="M5586" s="149"/>
      <c r="N5586" s="150"/>
      <c r="P5586" s="149"/>
    </row>
    <row r="5587" spans="7:16" x14ac:dyDescent="0.2">
      <c r="G5587" s="149"/>
      <c r="I5587" s="149"/>
      <c r="K5587" s="149"/>
      <c r="M5587" s="149"/>
      <c r="N5587" s="150"/>
      <c r="P5587" s="149"/>
    </row>
    <row r="5588" spans="7:16" x14ac:dyDescent="0.2">
      <c r="G5588" s="149"/>
      <c r="I5588" s="149"/>
      <c r="K5588" s="149"/>
      <c r="M5588" s="149"/>
      <c r="N5588" s="150"/>
      <c r="P5588" s="149"/>
    </row>
    <row r="5589" spans="7:16" x14ac:dyDescent="0.2">
      <c r="G5589" s="149"/>
      <c r="I5589" s="149"/>
      <c r="K5589" s="149"/>
      <c r="M5589" s="149"/>
      <c r="N5589" s="150"/>
      <c r="P5589" s="149"/>
    </row>
    <row r="5590" spans="7:16" x14ac:dyDescent="0.2">
      <c r="G5590" s="149"/>
      <c r="I5590" s="149"/>
      <c r="K5590" s="149"/>
      <c r="M5590" s="149"/>
      <c r="N5590" s="150"/>
      <c r="P5590" s="149"/>
    </row>
    <row r="5591" spans="7:16" x14ac:dyDescent="0.2">
      <c r="G5591" s="149"/>
      <c r="I5591" s="149"/>
      <c r="K5591" s="149"/>
      <c r="M5591" s="149"/>
      <c r="N5591" s="150"/>
      <c r="P5591" s="149"/>
    </row>
    <row r="5592" spans="7:16" x14ac:dyDescent="0.2">
      <c r="G5592" s="149"/>
      <c r="I5592" s="149"/>
      <c r="K5592" s="149"/>
      <c r="M5592" s="149"/>
      <c r="N5592" s="150"/>
      <c r="P5592" s="149"/>
    </row>
    <row r="5593" spans="7:16" x14ac:dyDescent="0.2">
      <c r="G5593" s="149"/>
      <c r="I5593" s="149"/>
      <c r="K5593" s="149"/>
      <c r="M5593" s="149"/>
      <c r="N5593" s="150"/>
      <c r="P5593" s="149"/>
    </row>
    <row r="5594" spans="7:16" x14ac:dyDescent="0.2">
      <c r="G5594" s="149"/>
      <c r="I5594" s="149"/>
      <c r="K5594" s="149"/>
      <c r="M5594" s="149"/>
      <c r="N5594" s="150"/>
      <c r="P5594" s="149"/>
    </row>
    <row r="5595" spans="7:16" x14ac:dyDescent="0.2">
      <c r="G5595" s="149"/>
      <c r="I5595" s="149"/>
      <c r="K5595" s="149"/>
      <c r="M5595" s="149"/>
      <c r="N5595" s="150"/>
      <c r="P5595" s="149"/>
    </row>
    <row r="5596" spans="7:16" x14ac:dyDescent="0.2">
      <c r="G5596" s="149"/>
      <c r="I5596" s="149"/>
      <c r="K5596" s="149"/>
      <c r="M5596" s="149"/>
      <c r="N5596" s="150"/>
      <c r="P5596" s="149"/>
    </row>
    <row r="5597" spans="7:16" x14ac:dyDescent="0.2">
      <c r="G5597" s="149"/>
      <c r="I5597" s="149"/>
      <c r="K5597" s="149"/>
      <c r="M5597" s="149"/>
      <c r="N5597" s="150"/>
      <c r="P5597" s="149"/>
    </row>
    <row r="5598" spans="7:16" x14ac:dyDescent="0.2">
      <c r="G5598" s="149"/>
      <c r="I5598" s="149"/>
      <c r="K5598" s="149"/>
      <c r="M5598" s="149"/>
      <c r="N5598" s="150"/>
      <c r="P5598" s="149"/>
    </row>
    <row r="5599" spans="7:16" x14ac:dyDescent="0.2">
      <c r="G5599" s="149"/>
      <c r="I5599" s="149"/>
      <c r="K5599" s="149"/>
      <c r="M5599" s="149"/>
      <c r="N5599" s="150"/>
      <c r="P5599" s="149"/>
    </row>
    <row r="5600" spans="7:16" x14ac:dyDescent="0.2">
      <c r="G5600" s="149"/>
      <c r="I5600" s="149"/>
      <c r="K5600" s="149"/>
      <c r="M5600" s="149"/>
      <c r="N5600" s="150"/>
      <c r="P5600" s="149"/>
    </row>
    <row r="5601" spans="7:16" x14ac:dyDescent="0.2">
      <c r="G5601" s="149"/>
      <c r="I5601" s="149"/>
      <c r="K5601" s="149"/>
      <c r="M5601" s="149"/>
      <c r="N5601" s="150"/>
      <c r="P5601" s="149"/>
    </row>
    <row r="5602" spans="7:16" x14ac:dyDescent="0.2">
      <c r="G5602" s="149"/>
      <c r="I5602" s="149"/>
      <c r="K5602" s="149"/>
      <c r="M5602" s="149"/>
      <c r="N5602" s="150"/>
      <c r="P5602" s="149"/>
    </row>
    <row r="5603" spans="7:16" x14ac:dyDescent="0.2">
      <c r="G5603" s="149"/>
      <c r="I5603" s="149"/>
      <c r="K5603" s="149"/>
      <c r="M5603" s="149"/>
      <c r="N5603" s="150"/>
      <c r="P5603" s="149"/>
    </row>
    <row r="5604" spans="7:16" x14ac:dyDescent="0.2">
      <c r="G5604" s="149"/>
      <c r="I5604" s="149"/>
      <c r="K5604" s="149"/>
      <c r="M5604" s="149"/>
      <c r="N5604" s="150"/>
      <c r="P5604" s="149"/>
    </row>
    <row r="5605" spans="7:16" x14ac:dyDescent="0.2">
      <c r="G5605" s="149"/>
      <c r="I5605" s="149"/>
      <c r="K5605" s="149"/>
      <c r="M5605" s="149"/>
      <c r="N5605" s="150"/>
      <c r="P5605" s="149"/>
    </row>
    <row r="5606" spans="7:16" x14ac:dyDescent="0.2">
      <c r="G5606" s="149"/>
      <c r="I5606" s="149"/>
      <c r="K5606" s="149"/>
      <c r="M5606" s="149"/>
      <c r="N5606" s="150"/>
      <c r="P5606" s="149"/>
    </row>
    <row r="5607" spans="7:16" x14ac:dyDescent="0.2">
      <c r="G5607" s="149"/>
      <c r="I5607" s="149"/>
      <c r="K5607" s="149"/>
      <c r="M5607" s="149"/>
      <c r="N5607" s="150"/>
      <c r="P5607" s="149"/>
    </row>
    <row r="5608" spans="7:16" x14ac:dyDescent="0.2">
      <c r="G5608" s="149"/>
      <c r="I5608" s="149"/>
      <c r="K5608" s="149"/>
      <c r="M5608" s="149"/>
      <c r="N5608" s="150"/>
      <c r="P5608" s="149"/>
    </row>
    <row r="5609" spans="7:16" x14ac:dyDescent="0.2">
      <c r="G5609" s="149"/>
      <c r="I5609" s="149"/>
      <c r="K5609" s="149"/>
      <c r="M5609" s="149"/>
      <c r="N5609" s="150"/>
      <c r="P5609" s="149"/>
    </row>
    <row r="5610" spans="7:16" x14ac:dyDescent="0.2">
      <c r="G5610" s="149"/>
      <c r="I5610" s="149"/>
      <c r="K5610" s="149"/>
      <c r="M5610" s="149"/>
      <c r="N5610" s="150"/>
      <c r="P5610" s="149"/>
    </row>
    <row r="5611" spans="7:16" x14ac:dyDescent="0.2">
      <c r="G5611" s="149"/>
      <c r="I5611" s="149"/>
      <c r="K5611" s="149"/>
      <c r="M5611" s="149"/>
      <c r="N5611" s="150"/>
      <c r="P5611" s="149"/>
    </row>
    <row r="5612" spans="7:16" x14ac:dyDescent="0.2">
      <c r="G5612" s="149"/>
      <c r="I5612" s="149"/>
      <c r="K5612" s="149"/>
      <c r="M5612" s="149"/>
      <c r="N5612" s="150"/>
      <c r="P5612" s="149"/>
    </row>
    <row r="5613" spans="7:16" x14ac:dyDescent="0.2">
      <c r="G5613" s="149"/>
      <c r="I5613" s="149"/>
      <c r="K5613" s="149"/>
      <c r="M5613" s="149"/>
      <c r="N5613" s="150"/>
      <c r="P5613" s="149"/>
    </row>
    <row r="5614" spans="7:16" x14ac:dyDescent="0.2">
      <c r="G5614" s="149"/>
      <c r="I5614" s="149"/>
      <c r="K5614" s="149"/>
      <c r="M5614" s="149"/>
      <c r="N5614" s="150"/>
      <c r="P5614" s="149"/>
    </row>
    <row r="5615" spans="7:16" x14ac:dyDescent="0.2">
      <c r="G5615" s="149"/>
      <c r="I5615" s="149"/>
      <c r="K5615" s="149"/>
      <c r="M5615" s="149"/>
      <c r="N5615" s="150"/>
      <c r="P5615" s="149"/>
    </row>
    <row r="5616" spans="7:16" x14ac:dyDescent="0.2">
      <c r="G5616" s="149"/>
      <c r="I5616" s="149"/>
      <c r="K5616" s="149"/>
      <c r="M5616" s="149"/>
      <c r="N5616" s="150"/>
      <c r="P5616" s="149"/>
    </row>
    <row r="5617" spans="7:16" x14ac:dyDescent="0.2">
      <c r="G5617" s="149"/>
      <c r="I5617" s="149"/>
      <c r="K5617" s="149"/>
      <c r="M5617" s="149"/>
      <c r="N5617" s="150"/>
      <c r="P5617" s="149"/>
    </row>
    <row r="5618" spans="7:16" x14ac:dyDescent="0.2">
      <c r="G5618" s="149"/>
      <c r="I5618" s="149"/>
      <c r="K5618" s="149"/>
      <c r="M5618" s="149"/>
      <c r="N5618" s="150"/>
      <c r="P5618" s="149"/>
    </row>
    <row r="5619" spans="7:16" x14ac:dyDescent="0.2">
      <c r="G5619" s="149"/>
      <c r="I5619" s="149"/>
      <c r="K5619" s="149"/>
      <c r="M5619" s="149"/>
      <c r="N5619" s="150"/>
      <c r="P5619" s="149"/>
    </row>
    <row r="5620" spans="7:16" x14ac:dyDescent="0.2">
      <c r="G5620" s="149"/>
      <c r="I5620" s="149"/>
      <c r="K5620" s="149"/>
      <c r="M5620" s="149"/>
      <c r="N5620" s="150"/>
      <c r="P5620" s="149"/>
    </row>
    <row r="5621" spans="7:16" x14ac:dyDescent="0.2">
      <c r="G5621" s="149"/>
      <c r="I5621" s="149"/>
      <c r="K5621" s="149"/>
      <c r="M5621" s="149"/>
      <c r="N5621" s="150"/>
      <c r="P5621" s="149"/>
    </row>
    <row r="5622" spans="7:16" x14ac:dyDescent="0.2">
      <c r="G5622" s="149"/>
      <c r="I5622" s="149"/>
      <c r="K5622" s="149"/>
      <c r="M5622" s="149"/>
      <c r="N5622" s="150"/>
      <c r="P5622" s="149"/>
    </row>
    <row r="5623" spans="7:16" x14ac:dyDescent="0.2">
      <c r="G5623" s="149"/>
      <c r="I5623" s="149"/>
      <c r="K5623" s="149"/>
      <c r="M5623" s="149"/>
      <c r="N5623" s="150"/>
      <c r="P5623" s="149"/>
    </row>
    <row r="5624" spans="7:16" x14ac:dyDescent="0.2">
      <c r="G5624" s="149"/>
      <c r="I5624" s="149"/>
      <c r="K5624" s="149"/>
      <c r="M5624" s="149"/>
      <c r="N5624" s="150"/>
      <c r="P5624" s="149"/>
    </row>
    <row r="5625" spans="7:16" x14ac:dyDescent="0.2">
      <c r="G5625" s="149"/>
      <c r="I5625" s="149"/>
      <c r="K5625" s="149"/>
      <c r="M5625" s="149"/>
      <c r="N5625" s="150"/>
      <c r="P5625" s="149"/>
    </row>
    <row r="5626" spans="7:16" x14ac:dyDescent="0.2">
      <c r="G5626" s="149"/>
      <c r="I5626" s="149"/>
      <c r="K5626" s="149"/>
      <c r="M5626" s="149"/>
      <c r="N5626" s="150"/>
      <c r="P5626" s="149"/>
    </row>
    <row r="5627" spans="7:16" x14ac:dyDescent="0.2">
      <c r="G5627" s="149"/>
      <c r="I5627" s="149"/>
      <c r="K5627" s="149"/>
      <c r="M5627" s="149"/>
      <c r="N5627" s="150"/>
      <c r="P5627" s="149"/>
    </row>
    <row r="5628" spans="7:16" x14ac:dyDescent="0.2">
      <c r="G5628" s="149"/>
      <c r="I5628" s="149"/>
      <c r="K5628" s="149"/>
      <c r="M5628" s="149"/>
      <c r="N5628" s="150"/>
      <c r="P5628" s="149"/>
    </row>
    <row r="5629" spans="7:16" x14ac:dyDescent="0.2">
      <c r="G5629" s="149"/>
      <c r="I5629" s="149"/>
      <c r="K5629" s="149"/>
      <c r="M5629" s="149"/>
      <c r="N5629" s="150"/>
      <c r="P5629" s="149"/>
    </row>
    <row r="5630" spans="7:16" x14ac:dyDescent="0.2">
      <c r="G5630" s="149"/>
      <c r="I5630" s="149"/>
      <c r="K5630" s="149"/>
      <c r="M5630" s="149"/>
      <c r="N5630" s="150"/>
      <c r="P5630" s="149"/>
    </row>
    <row r="5631" spans="7:16" x14ac:dyDescent="0.2">
      <c r="G5631" s="149"/>
      <c r="I5631" s="149"/>
      <c r="K5631" s="149"/>
      <c r="M5631" s="149"/>
      <c r="N5631" s="150"/>
      <c r="P5631" s="149"/>
    </row>
    <row r="5632" spans="7:16" x14ac:dyDescent="0.2">
      <c r="G5632" s="149"/>
      <c r="I5632" s="149"/>
      <c r="K5632" s="149"/>
      <c r="M5632" s="149"/>
      <c r="N5632" s="150"/>
      <c r="P5632" s="149"/>
    </row>
    <row r="5633" spans="7:16" x14ac:dyDescent="0.2">
      <c r="G5633" s="149"/>
      <c r="I5633" s="149"/>
      <c r="K5633" s="149"/>
      <c r="M5633" s="149"/>
      <c r="N5633" s="150"/>
      <c r="P5633" s="149"/>
    </row>
    <row r="5634" spans="7:16" x14ac:dyDescent="0.2">
      <c r="G5634" s="149"/>
      <c r="I5634" s="149"/>
      <c r="K5634" s="149"/>
      <c r="M5634" s="149"/>
      <c r="N5634" s="150"/>
      <c r="P5634" s="149"/>
    </row>
    <row r="5635" spans="7:16" x14ac:dyDescent="0.2">
      <c r="G5635" s="149"/>
      <c r="I5635" s="149"/>
      <c r="K5635" s="149"/>
      <c r="M5635" s="149"/>
      <c r="N5635" s="150"/>
      <c r="P5635" s="149"/>
    </row>
    <row r="5636" spans="7:16" x14ac:dyDescent="0.2">
      <c r="G5636" s="149"/>
      <c r="I5636" s="149"/>
      <c r="K5636" s="149"/>
      <c r="M5636" s="149"/>
      <c r="N5636" s="150"/>
      <c r="P5636" s="149"/>
    </row>
    <row r="5637" spans="7:16" x14ac:dyDescent="0.2">
      <c r="G5637" s="149"/>
      <c r="I5637" s="149"/>
      <c r="K5637" s="149"/>
      <c r="M5637" s="149"/>
      <c r="N5637" s="150"/>
      <c r="P5637" s="149"/>
    </row>
    <row r="5638" spans="7:16" x14ac:dyDescent="0.2">
      <c r="G5638" s="149"/>
      <c r="I5638" s="149"/>
      <c r="K5638" s="149"/>
      <c r="M5638" s="149"/>
      <c r="N5638" s="150"/>
      <c r="P5638" s="149"/>
    </row>
    <row r="5639" spans="7:16" x14ac:dyDescent="0.2">
      <c r="G5639" s="149"/>
      <c r="I5639" s="149"/>
      <c r="K5639" s="149"/>
      <c r="M5639" s="149"/>
      <c r="N5639" s="150"/>
      <c r="P5639" s="149"/>
    </row>
    <row r="5640" spans="7:16" x14ac:dyDescent="0.2">
      <c r="G5640" s="149"/>
      <c r="I5640" s="149"/>
      <c r="K5640" s="149"/>
      <c r="M5640" s="149"/>
      <c r="N5640" s="150"/>
      <c r="P5640" s="149"/>
    </row>
    <row r="5641" spans="7:16" x14ac:dyDescent="0.2">
      <c r="G5641" s="149"/>
      <c r="I5641" s="149"/>
      <c r="K5641" s="149"/>
      <c r="M5641" s="149"/>
      <c r="N5641" s="150"/>
      <c r="P5641" s="149"/>
    </row>
    <row r="5642" spans="7:16" x14ac:dyDescent="0.2">
      <c r="G5642" s="149"/>
      <c r="I5642" s="149"/>
      <c r="K5642" s="149"/>
      <c r="M5642" s="149"/>
      <c r="N5642" s="150"/>
      <c r="P5642" s="149"/>
    </row>
    <row r="5643" spans="7:16" x14ac:dyDescent="0.2">
      <c r="G5643" s="149"/>
      <c r="I5643" s="149"/>
      <c r="K5643" s="149"/>
      <c r="M5643" s="149"/>
      <c r="N5643" s="150"/>
      <c r="P5643" s="149"/>
    </row>
    <row r="5644" spans="7:16" x14ac:dyDescent="0.2">
      <c r="G5644" s="149"/>
      <c r="I5644" s="149"/>
      <c r="K5644" s="149"/>
      <c r="M5644" s="149"/>
      <c r="N5644" s="150"/>
      <c r="P5644" s="149"/>
    </row>
    <row r="5645" spans="7:16" x14ac:dyDescent="0.2">
      <c r="G5645" s="149"/>
      <c r="I5645" s="149"/>
      <c r="K5645" s="149"/>
      <c r="M5645" s="149"/>
      <c r="N5645" s="150"/>
      <c r="P5645" s="149"/>
    </row>
    <row r="5646" spans="7:16" x14ac:dyDescent="0.2">
      <c r="G5646" s="149"/>
      <c r="I5646" s="149"/>
      <c r="K5646" s="149"/>
      <c r="M5646" s="149"/>
      <c r="N5646" s="150"/>
      <c r="P5646" s="149"/>
    </row>
    <row r="5647" spans="7:16" x14ac:dyDescent="0.2">
      <c r="G5647" s="149"/>
      <c r="I5647" s="149"/>
      <c r="K5647" s="149"/>
      <c r="M5647" s="149"/>
      <c r="N5647" s="150"/>
      <c r="P5647" s="149"/>
    </row>
    <row r="5648" spans="7:16" x14ac:dyDescent="0.2">
      <c r="G5648" s="149"/>
      <c r="I5648" s="149"/>
      <c r="K5648" s="149"/>
      <c r="M5648" s="149"/>
      <c r="N5648" s="150"/>
      <c r="P5648" s="149"/>
    </row>
    <row r="5649" spans="7:16" x14ac:dyDescent="0.2">
      <c r="G5649" s="149"/>
      <c r="I5649" s="149"/>
      <c r="K5649" s="149"/>
      <c r="M5649" s="149"/>
      <c r="N5649" s="150"/>
      <c r="P5649" s="149"/>
    </row>
    <row r="5650" spans="7:16" x14ac:dyDescent="0.2">
      <c r="G5650" s="149"/>
      <c r="I5650" s="149"/>
      <c r="K5650" s="149"/>
      <c r="M5650" s="149"/>
      <c r="N5650" s="150"/>
      <c r="P5650" s="149"/>
    </row>
    <row r="5651" spans="7:16" x14ac:dyDescent="0.2">
      <c r="G5651" s="149"/>
      <c r="I5651" s="149"/>
      <c r="K5651" s="149"/>
      <c r="M5651" s="149"/>
      <c r="N5651" s="150"/>
      <c r="P5651" s="149"/>
    </row>
    <row r="5652" spans="7:16" x14ac:dyDescent="0.2">
      <c r="G5652" s="149"/>
      <c r="I5652" s="149"/>
      <c r="K5652" s="149"/>
      <c r="M5652" s="149"/>
      <c r="N5652" s="150"/>
      <c r="P5652" s="149"/>
    </row>
    <row r="5653" spans="7:16" x14ac:dyDescent="0.2">
      <c r="G5653" s="149"/>
      <c r="I5653" s="149"/>
      <c r="K5653" s="149"/>
      <c r="M5653" s="149"/>
      <c r="N5653" s="150"/>
      <c r="P5653" s="149"/>
    </row>
    <row r="5654" spans="7:16" x14ac:dyDescent="0.2">
      <c r="G5654" s="149"/>
      <c r="I5654" s="149"/>
      <c r="K5654" s="149"/>
      <c r="M5654" s="149"/>
      <c r="N5654" s="150"/>
      <c r="P5654" s="149"/>
    </row>
    <row r="5655" spans="7:16" x14ac:dyDescent="0.2">
      <c r="G5655" s="149"/>
      <c r="I5655" s="149"/>
      <c r="K5655" s="149"/>
      <c r="M5655" s="149"/>
      <c r="N5655" s="150"/>
      <c r="P5655" s="149"/>
    </row>
    <row r="5656" spans="7:16" x14ac:dyDescent="0.2">
      <c r="G5656" s="149"/>
      <c r="I5656" s="149"/>
      <c r="K5656" s="149"/>
      <c r="M5656" s="149"/>
      <c r="N5656" s="150"/>
      <c r="P5656" s="149"/>
    </row>
    <row r="5657" spans="7:16" x14ac:dyDescent="0.2">
      <c r="G5657" s="149"/>
      <c r="I5657" s="149"/>
      <c r="K5657" s="149"/>
      <c r="M5657" s="149"/>
      <c r="N5657" s="150"/>
      <c r="P5657" s="149"/>
    </row>
    <row r="5658" spans="7:16" x14ac:dyDescent="0.2">
      <c r="G5658" s="149"/>
      <c r="I5658" s="149"/>
      <c r="K5658" s="149"/>
      <c r="M5658" s="149"/>
      <c r="N5658" s="150"/>
      <c r="P5658" s="149"/>
    </row>
    <row r="5659" spans="7:16" x14ac:dyDescent="0.2">
      <c r="G5659" s="149"/>
      <c r="I5659" s="149"/>
      <c r="K5659" s="149"/>
      <c r="M5659" s="149"/>
      <c r="N5659" s="150"/>
      <c r="P5659" s="149"/>
    </row>
    <row r="5660" spans="7:16" x14ac:dyDescent="0.2">
      <c r="G5660" s="149"/>
      <c r="I5660" s="149"/>
      <c r="K5660" s="149"/>
      <c r="M5660" s="149"/>
      <c r="N5660" s="150"/>
      <c r="P5660" s="149"/>
    </row>
    <row r="5661" spans="7:16" x14ac:dyDescent="0.2">
      <c r="G5661" s="149"/>
      <c r="I5661" s="149"/>
      <c r="K5661" s="149"/>
      <c r="M5661" s="149"/>
      <c r="N5661" s="150"/>
      <c r="P5661" s="149"/>
    </row>
    <row r="5662" spans="7:16" x14ac:dyDescent="0.2">
      <c r="G5662" s="149"/>
      <c r="I5662" s="149"/>
      <c r="K5662" s="149"/>
      <c r="M5662" s="149"/>
      <c r="N5662" s="150"/>
      <c r="P5662" s="149"/>
    </row>
    <row r="5663" spans="7:16" x14ac:dyDescent="0.2">
      <c r="G5663" s="149"/>
      <c r="I5663" s="149"/>
      <c r="K5663" s="149"/>
      <c r="M5663" s="149"/>
      <c r="N5663" s="150"/>
      <c r="P5663" s="149"/>
    </row>
    <row r="5664" spans="7:16" x14ac:dyDescent="0.2">
      <c r="G5664" s="149"/>
      <c r="I5664" s="149"/>
      <c r="K5664" s="149"/>
      <c r="M5664" s="149"/>
      <c r="N5664" s="150"/>
      <c r="P5664" s="149"/>
    </row>
    <row r="5665" spans="7:16" x14ac:dyDescent="0.2">
      <c r="G5665" s="149"/>
      <c r="I5665" s="149"/>
      <c r="K5665" s="149"/>
      <c r="M5665" s="149"/>
      <c r="N5665" s="150"/>
      <c r="P5665" s="149"/>
    </row>
    <row r="5666" spans="7:16" x14ac:dyDescent="0.2">
      <c r="G5666" s="149"/>
      <c r="I5666" s="149"/>
      <c r="K5666" s="149"/>
      <c r="M5666" s="149"/>
      <c r="N5666" s="150"/>
      <c r="P5666" s="149"/>
    </row>
    <row r="5667" spans="7:16" x14ac:dyDescent="0.2">
      <c r="G5667" s="149"/>
      <c r="I5667" s="149"/>
      <c r="K5667" s="149"/>
      <c r="M5667" s="149"/>
      <c r="N5667" s="150"/>
      <c r="P5667" s="149"/>
    </row>
    <row r="5668" spans="7:16" x14ac:dyDescent="0.2">
      <c r="G5668" s="149"/>
      <c r="I5668" s="149"/>
      <c r="K5668" s="149"/>
      <c r="M5668" s="149"/>
      <c r="N5668" s="150"/>
      <c r="P5668" s="149"/>
    </row>
    <row r="5669" spans="7:16" x14ac:dyDescent="0.2">
      <c r="G5669" s="149"/>
      <c r="I5669" s="149"/>
      <c r="K5669" s="149"/>
      <c r="M5669" s="149"/>
      <c r="N5669" s="150"/>
      <c r="P5669" s="149"/>
    </row>
    <row r="5670" spans="7:16" x14ac:dyDescent="0.2">
      <c r="G5670" s="149"/>
      <c r="I5670" s="149"/>
      <c r="K5670" s="149"/>
      <c r="M5670" s="149"/>
      <c r="N5670" s="150"/>
      <c r="P5670" s="149"/>
    </row>
    <row r="5671" spans="7:16" x14ac:dyDescent="0.2">
      <c r="G5671" s="149"/>
      <c r="I5671" s="149"/>
      <c r="K5671" s="149"/>
      <c r="M5671" s="149"/>
      <c r="N5671" s="150"/>
      <c r="P5671" s="149"/>
    </row>
    <row r="5672" spans="7:16" x14ac:dyDescent="0.2">
      <c r="G5672" s="149"/>
      <c r="I5672" s="149"/>
      <c r="K5672" s="149"/>
      <c r="M5672" s="149"/>
      <c r="N5672" s="150"/>
      <c r="P5672" s="149"/>
    </row>
    <row r="5673" spans="7:16" x14ac:dyDescent="0.2">
      <c r="G5673" s="149"/>
      <c r="I5673" s="149"/>
      <c r="K5673" s="149"/>
      <c r="M5673" s="149"/>
      <c r="N5673" s="150"/>
      <c r="P5673" s="149"/>
    </row>
    <row r="5674" spans="7:16" x14ac:dyDescent="0.2">
      <c r="G5674" s="149"/>
      <c r="I5674" s="149"/>
      <c r="K5674" s="149"/>
      <c r="M5674" s="149"/>
      <c r="N5674" s="150"/>
      <c r="P5674" s="149"/>
    </row>
    <row r="5675" spans="7:16" x14ac:dyDescent="0.2">
      <c r="G5675" s="149"/>
      <c r="I5675" s="149"/>
      <c r="K5675" s="149"/>
      <c r="M5675" s="149"/>
      <c r="N5675" s="150"/>
      <c r="P5675" s="149"/>
    </row>
    <row r="5676" spans="7:16" x14ac:dyDescent="0.2">
      <c r="G5676" s="149"/>
      <c r="I5676" s="149"/>
      <c r="K5676" s="149"/>
      <c r="M5676" s="149"/>
      <c r="N5676" s="150"/>
      <c r="P5676" s="149"/>
    </row>
    <row r="5677" spans="7:16" x14ac:dyDescent="0.2">
      <c r="G5677" s="149"/>
      <c r="I5677" s="149"/>
      <c r="K5677" s="149"/>
      <c r="M5677" s="149"/>
      <c r="N5677" s="150"/>
      <c r="P5677" s="149"/>
    </row>
    <row r="5678" spans="7:16" x14ac:dyDescent="0.2">
      <c r="G5678" s="149"/>
      <c r="I5678" s="149"/>
      <c r="K5678" s="149"/>
      <c r="M5678" s="149"/>
      <c r="N5678" s="150"/>
      <c r="P5678" s="149"/>
    </row>
    <row r="5679" spans="7:16" x14ac:dyDescent="0.2">
      <c r="G5679" s="149"/>
      <c r="I5679" s="149"/>
      <c r="K5679" s="149"/>
      <c r="M5679" s="149"/>
      <c r="N5679" s="150"/>
      <c r="P5679" s="149"/>
    </row>
    <row r="5680" spans="7:16" x14ac:dyDescent="0.2">
      <c r="G5680" s="149"/>
      <c r="I5680" s="149"/>
      <c r="K5680" s="149"/>
      <c r="M5680" s="149"/>
      <c r="N5680" s="150"/>
      <c r="P5680" s="149"/>
    </row>
    <row r="5681" spans="7:16" x14ac:dyDescent="0.2">
      <c r="G5681" s="149"/>
      <c r="I5681" s="149"/>
      <c r="K5681" s="149"/>
      <c r="M5681" s="149"/>
      <c r="N5681" s="150"/>
      <c r="P5681" s="149"/>
    </row>
    <row r="5682" spans="7:16" x14ac:dyDescent="0.2">
      <c r="G5682" s="149"/>
      <c r="I5682" s="149"/>
      <c r="K5682" s="149"/>
      <c r="M5682" s="149"/>
      <c r="N5682" s="150"/>
      <c r="P5682" s="149"/>
    </row>
    <row r="5683" spans="7:16" x14ac:dyDescent="0.2">
      <c r="G5683" s="149"/>
      <c r="I5683" s="149"/>
      <c r="K5683" s="149"/>
      <c r="M5683" s="149"/>
      <c r="N5683" s="150"/>
      <c r="P5683" s="149"/>
    </row>
    <row r="5684" spans="7:16" x14ac:dyDescent="0.2">
      <c r="G5684" s="149"/>
      <c r="I5684" s="149"/>
      <c r="K5684" s="149"/>
      <c r="M5684" s="149"/>
      <c r="N5684" s="150"/>
      <c r="P5684" s="149"/>
    </row>
    <row r="5685" spans="7:16" x14ac:dyDescent="0.2">
      <c r="G5685" s="149"/>
      <c r="I5685" s="149"/>
      <c r="K5685" s="149"/>
      <c r="M5685" s="149"/>
      <c r="N5685" s="150"/>
      <c r="P5685" s="149"/>
    </row>
    <row r="5686" spans="7:16" x14ac:dyDescent="0.2">
      <c r="G5686" s="149"/>
      <c r="I5686" s="149"/>
      <c r="K5686" s="149"/>
      <c r="M5686" s="149"/>
      <c r="N5686" s="150"/>
      <c r="P5686" s="149"/>
    </row>
    <row r="5687" spans="7:16" x14ac:dyDescent="0.2">
      <c r="G5687" s="149"/>
      <c r="I5687" s="149"/>
      <c r="K5687" s="149"/>
      <c r="M5687" s="149"/>
      <c r="N5687" s="150"/>
      <c r="P5687" s="149"/>
    </row>
    <row r="5688" spans="7:16" x14ac:dyDescent="0.2">
      <c r="G5688" s="149"/>
      <c r="I5688" s="149"/>
      <c r="K5688" s="149"/>
      <c r="M5688" s="149"/>
      <c r="N5688" s="150"/>
      <c r="P5688" s="149"/>
    </row>
    <row r="5689" spans="7:16" x14ac:dyDescent="0.2">
      <c r="G5689" s="149"/>
      <c r="I5689" s="149"/>
      <c r="K5689" s="149"/>
      <c r="M5689" s="149"/>
      <c r="N5689" s="150"/>
      <c r="P5689" s="149"/>
    </row>
    <row r="5690" spans="7:16" x14ac:dyDescent="0.2">
      <c r="G5690" s="149"/>
      <c r="I5690" s="149"/>
      <c r="K5690" s="149"/>
      <c r="M5690" s="149"/>
      <c r="N5690" s="150"/>
      <c r="P5690" s="149"/>
    </row>
    <row r="5691" spans="7:16" x14ac:dyDescent="0.2">
      <c r="G5691" s="149"/>
      <c r="I5691" s="149"/>
      <c r="K5691" s="149"/>
      <c r="M5691" s="149"/>
      <c r="N5691" s="150"/>
      <c r="P5691" s="149"/>
    </row>
    <row r="5692" spans="7:16" x14ac:dyDescent="0.2">
      <c r="G5692" s="149"/>
      <c r="I5692" s="149"/>
      <c r="K5692" s="149"/>
      <c r="M5692" s="149"/>
      <c r="N5692" s="150"/>
      <c r="P5692" s="149"/>
    </row>
    <row r="5693" spans="7:16" x14ac:dyDescent="0.2">
      <c r="G5693" s="149"/>
      <c r="I5693" s="149"/>
      <c r="K5693" s="149"/>
      <c r="M5693" s="149"/>
      <c r="N5693" s="150"/>
      <c r="P5693" s="149"/>
    </row>
    <row r="5694" spans="7:16" x14ac:dyDescent="0.2">
      <c r="G5694" s="149"/>
      <c r="I5694" s="149"/>
      <c r="K5694" s="149"/>
      <c r="M5694" s="149"/>
      <c r="N5694" s="150"/>
      <c r="P5694" s="149"/>
    </row>
    <row r="5695" spans="7:16" x14ac:dyDescent="0.2">
      <c r="G5695" s="149"/>
      <c r="I5695" s="149"/>
      <c r="K5695" s="149"/>
      <c r="M5695" s="149"/>
      <c r="N5695" s="150"/>
      <c r="P5695" s="149"/>
    </row>
    <row r="5696" spans="7:16" x14ac:dyDescent="0.2">
      <c r="G5696" s="149"/>
      <c r="I5696" s="149"/>
      <c r="K5696" s="149"/>
      <c r="M5696" s="149"/>
      <c r="N5696" s="150"/>
      <c r="P5696" s="149"/>
    </row>
    <row r="5697" spans="7:16" x14ac:dyDescent="0.2">
      <c r="G5697" s="149"/>
      <c r="I5697" s="149"/>
      <c r="K5697" s="149"/>
      <c r="M5697" s="149"/>
      <c r="N5697" s="150"/>
      <c r="P5697" s="149"/>
    </row>
    <row r="5698" spans="7:16" x14ac:dyDescent="0.2">
      <c r="G5698" s="149"/>
      <c r="I5698" s="149"/>
      <c r="K5698" s="149"/>
      <c r="M5698" s="149"/>
      <c r="N5698" s="150"/>
      <c r="P5698" s="149"/>
    </row>
    <row r="5699" spans="7:16" x14ac:dyDescent="0.2">
      <c r="G5699" s="149"/>
      <c r="I5699" s="149"/>
      <c r="K5699" s="149"/>
      <c r="M5699" s="149"/>
      <c r="N5699" s="150"/>
      <c r="P5699" s="149"/>
    </row>
    <row r="5700" spans="7:16" x14ac:dyDescent="0.2">
      <c r="G5700" s="149"/>
      <c r="I5700" s="149"/>
      <c r="K5700" s="149"/>
      <c r="M5700" s="149"/>
      <c r="N5700" s="150"/>
      <c r="P5700" s="149"/>
    </row>
    <row r="5701" spans="7:16" x14ac:dyDescent="0.2">
      <c r="G5701" s="149"/>
      <c r="I5701" s="149"/>
      <c r="K5701" s="149"/>
      <c r="M5701" s="149"/>
      <c r="N5701" s="150"/>
      <c r="P5701" s="149"/>
    </row>
    <row r="5702" spans="7:16" x14ac:dyDescent="0.2">
      <c r="G5702" s="149"/>
      <c r="I5702" s="149"/>
      <c r="K5702" s="149"/>
      <c r="M5702" s="149"/>
      <c r="N5702" s="150"/>
      <c r="P5702" s="149"/>
    </row>
    <row r="5703" spans="7:16" x14ac:dyDescent="0.2">
      <c r="G5703" s="149"/>
      <c r="I5703" s="149"/>
      <c r="K5703" s="149"/>
      <c r="M5703" s="149"/>
      <c r="N5703" s="150"/>
      <c r="P5703" s="149"/>
    </row>
    <row r="5704" spans="7:16" x14ac:dyDescent="0.2">
      <c r="G5704" s="149"/>
      <c r="I5704" s="149"/>
      <c r="K5704" s="149"/>
      <c r="M5704" s="149"/>
      <c r="N5704" s="150"/>
      <c r="P5704" s="149"/>
    </row>
    <row r="5705" spans="7:16" x14ac:dyDescent="0.2">
      <c r="G5705" s="149"/>
      <c r="I5705" s="149"/>
      <c r="K5705" s="149"/>
      <c r="M5705" s="149"/>
      <c r="N5705" s="150"/>
      <c r="P5705" s="149"/>
    </row>
    <row r="5706" spans="7:16" x14ac:dyDescent="0.2">
      <c r="G5706" s="149"/>
      <c r="I5706" s="149"/>
      <c r="K5706" s="149"/>
      <c r="M5706" s="149"/>
      <c r="N5706" s="150"/>
      <c r="P5706" s="149"/>
    </row>
    <row r="5707" spans="7:16" x14ac:dyDescent="0.2">
      <c r="G5707" s="149"/>
      <c r="I5707" s="149"/>
      <c r="K5707" s="149"/>
      <c r="M5707" s="149"/>
      <c r="N5707" s="150"/>
      <c r="P5707" s="149"/>
    </row>
    <row r="5708" spans="7:16" x14ac:dyDescent="0.2">
      <c r="G5708" s="149"/>
      <c r="I5708" s="149"/>
      <c r="K5708" s="149"/>
      <c r="M5708" s="149"/>
      <c r="N5708" s="150"/>
      <c r="P5708" s="149"/>
    </row>
    <row r="5709" spans="7:16" x14ac:dyDescent="0.2">
      <c r="G5709" s="149"/>
      <c r="I5709" s="149"/>
      <c r="K5709" s="149"/>
      <c r="M5709" s="149"/>
      <c r="N5709" s="150"/>
      <c r="P5709" s="149"/>
    </row>
    <row r="5710" spans="7:16" x14ac:dyDescent="0.2">
      <c r="G5710" s="149"/>
      <c r="I5710" s="149"/>
      <c r="K5710" s="149"/>
      <c r="M5710" s="149"/>
      <c r="N5710" s="150"/>
      <c r="P5710" s="149"/>
    </row>
    <row r="5711" spans="7:16" x14ac:dyDescent="0.2">
      <c r="G5711" s="149"/>
      <c r="I5711" s="149"/>
      <c r="K5711" s="149"/>
      <c r="M5711" s="149"/>
      <c r="N5711" s="150"/>
      <c r="P5711" s="149"/>
    </row>
    <row r="5712" spans="7:16" x14ac:dyDescent="0.2">
      <c r="G5712" s="149"/>
      <c r="I5712" s="149"/>
      <c r="K5712" s="149"/>
      <c r="M5712" s="149"/>
      <c r="N5712" s="150"/>
      <c r="P5712" s="149"/>
    </row>
    <row r="5713" spans="7:16" x14ac:dyDescent="0.2">
      <c r="G5713" s="149"/>
      <c r="I5713" s="149"/>
      <c r="K5713" s="149"/>
      <c r="M5713" s="149"/>
      <c r="N5713" s="150"/>
      <c r="P5713" s="149"/>
    </row>
    <row r="5714" spans="7:16" x14ac:dyDescent="0.2">
      <c r="G5714" s="149"/>
      <c r="I5714" s="149"/>
      <c r="K5714" s="149"/>
      <c r="M5714" s="149"/>
      <c r="N5714" s="150"/>
      <c r="P5714" s="149"/>
    </row>
    <row r="5715" spans="7:16" x14ac:dyDescent="0.2">
      <c r="G5715" s="149"/>
      <c r="I5715" s="149"/>
      <c r="K5715" s="149"/>
      <c r="M5715" s="149"/>
      <c r="N5715" s="150"/>
      <c r="P5715" s="149"/>
    </row>
    <row r="5716" spans="7:16" x14ac:dyDescent="0.2">
      <c r="G5716" s="149"/>
      <c r="I5716" s="149"/>
      <c r="K5716" s="149"/>
      <c r="M5716" s="149"/>
      <c r="N5716" s="150"/>
      <c r="P5716" s="149"/>
    </row>
    <row r="5717" spans="7:16" x14ac:dyDescent="0.2">
      <c r="G5717" s="149"/>
      <c r="I5717" s="149"/>
      <c r="K5717" s="149"/>
      <c r="M5717" s="149"/>
      <c r="N5717" s="150"/>
      <c r="P5717" s="149"/>
    </row>
    <row r="5718" spans="7:16" x14ac:dyDescent="0.2">
      <c r="G5718" s="149"/>
      <c r="I5718" s="149"/>
      <c r="K5718" s="149"/>
      <c r="M5718" s="149"/>
      <c r="N5718" s="150"/>
      <c r="P5718" s="149"/>
    </row>
    <row r="5719" spans="7:16" x14ac:dyDescent="0.2">
      <c r="G5719" s="149"/>
      <c r="I5719" s="149"/>
      <c r="K5719" s="149"/>
      <c r="M5719" s="149"/>
      <c r="N5719" s="150"/>
      <c r="P5719" s="149"/>
    </row>
    <row r="5720" spans="7:16" x14ac:dyDescent="0.2">
      <c r="G5720" s="149"/>
      <c r="I5720" s="149"/>
      <c r="K5720" s="149"/>
      <c r="M5720" s="149"/>
      <c r="N5720" s="150"/>
      <c r="P5720" s="149"/>
    </row>
    <row r="5721" spans="7:16" x14ac:dyDescent="0.2">
      <c r="G5721" s="149"/>
      <c r="I5721" s="149"/>
      <c r="K5721" s="149"/>
      <c r="M5721" s="149"/>
      <c r="N5721" s="150"/>
      <c r="P5721" s="149"/>
    </row>
    <row r="5722" spans="7:16" x14ac:dyDescent="0.2">
      <c r="G5722" s="149"/>
      <c r="I5722" s="149"/>
      <c r="K5722" s="149"/>
      <c r="M5722" s="149"/>
      <c r="N5722" s="150"/>
      <c r="P5722" s="149"/>
    </row>
    <row r="5723" spans="7:16" x14ac:dyDescent="0.2">
      <c r="G5723" s="149"/>
      <c r="I5723" s="149"/>
      <c r="K5723" s="149"/>
      <c r="M5723" s="149"/>
      <c r="N5723" s="150"/>
      <c r="P5723" s="149"/>
    </row>
    <row r="5724" spans="7:16" x14ac:dyDescent="0.2">
      <c r="G5724" s="149"/>
      <c r="I5724" s="149"/>
      <c r="K5724" s="149"/>
      <c r="M5724" s="149"/>
      <c r="N5724" s="150"/>
      <c r="P5724" s="149"/>
    </row>
    <row r="5725" spans="7:16" x14ac:dyDescent="0.2">
      <c r="G5725" s="149"/>
      <c r="I5725" s="149"/>
      <c r="K5725" s="149"/>
      <c r="M5725" s="149"/>
      <c r="N5725" s="150"/>
      <c r="P5725" s="149"/>
    </row>
    <row r="5726" spans="7:16" x14ac:dyDescent="0.2">
      <c r="G5726" s="149"/>
      <c r="I5726" s="149"/>
      <c r="K5726" s="149"/>
      <c r="M5726" s="149"/>
      <c r="N5726" s="150"/>
      <c r="P5726" s="149"/>
    </row>
    <row r="5727" spans="7:16" x14ac:dyDescent="0.2">
      <c r="G5727" s="149"/>
      <c r="I5727" s="149"/>
      <c r="K5727" s="149"/>
      <c r="M5727" s="149"/>
      <c r="N5727" s="150"/>
      <c r="P5727" s="149"/>
    </row>
    <row r="5728" spans="7:16" x14ac:dyDescent="0.2">
      <c r="G5728" s="149"/>
      <c r="I5728" s="149"/>
      <c r="K5728" s="149"/>
      <c r="M5728" s="149"/>
      <c r="N5728" s="150"/>
      <c r="P5728" s="149"/>
    </row>
    <row r="5729" spans="7:16" x14ac:dyDescent="0.2">
      <c r="G5729" s="149"/>
      <c r="I5729" s="149"/>
      <c r="K5729" s="149"/>
      <c r="M5729" s="149"/>
      <c r="N5729" s="150"/>
      <c r="P5729" s="149"/>
    </row>
    <row r="5730" spans="7:16" x14ac:dyDescent="0.2">
      <c r="G5730" s="149"/>
      <c r="I5730" s="149"/>
      <c r="K5730" s="149"/>
      <c r="M5730" s="149"/>
      <c r="N5730" s="150"/>
      <c r="P5730" s="149"/>
    </row>
    <row r="5731" spans="7:16" x14ac:dyDescent="0.2">
      <c r="G5731" s="149"/>
      <c r="I5731" s="149"/>
      <c r="K5731" s="149"/>
      <c r="M5731" s="149"/>
      <c r="N5731" s="150"/>
      <c r="P5731" s="149"/>
    </row>
    <row r="5732" spans="7:16" x14ac:dyDescent="0.2">
      <c r="G5732" s="149"/>
      <c r="I5732" s="149"/>
      <c r="K5732" s="149"/>
      <c r="M5732" s="149"/>
      <c r="N5732" s="150"/>
      <c r="P5732" s="149"/>
    </row>
    <row r="5733" spans="7:16" x14ac:dyDescent="0.2">
      <c r="G5733" s="149"/>
      <c r="I5733" s="149"/>
      <c r="K5733" s="149"/>
      <c r="M5733" s="149"/>
      <c r="N5733" s="150"/>
      <c r="P5733" s="149"/>
    </row>
    <row r="5734" spans="7:16" x14ac:dyDescent="0.2">
      <c r="G5734" s="149"/>
      <c r="I5734" s="149"/>
      <c r="K5734" s="149"/>
      <c r="M5734" s="149"/>
      <c r="N5734" s="150"/>
      <c r="P5734" s="149"/>
    </row>
    <row r="5735" spans="7:16" x14ac:dyDescent="0.2">
      <c r="G5735" s="149"/>
      <c r="I5735" s="149"/>
      <c r="K5735" s="149"/>
      <c r="M5735" s="149"/>
      <c r="N5735" s="150"/>
      <c r="P5735" s="149"/>
    </row>
    <row r="5736" spans="7:16" x14ac:dyDescent="0.2">
      <c r="G5736" s="149"/>
      <c r="I5736" s="149"/>
      <c r="K5736" s="149"/>
      <c r="M5736" s="149"/>
      <c r="N5736" s="150"/>
      <c r="P5736" s="149"/>
    </row>
    <row r="5737" spans="7:16" x14ac:dyDescent="0.2">
      <c r="G5737" s="149"/>
      <c r="I5737" s="149"/>
      <c r="K5737" s="149"/>
      <c r="M5737" s="149"/>
      <c r="N5737" s="150"/>
      <c r="P5737" s="149"/>
    </row>
    <row r="5738" spans="7:16" x14ac:dyDescent="0.2">
      <c r="G5738" s="149"/>
      <c r="I5738" s="149"/>
      <c r="K5738" s="149"/>
      <c r="M5738" s="149"/>
      <c r="N5738" s="150"/>
      <c r="P5738" s="149"/>
    </row>
    <row r="5739" spans="7:16" x14ac:dyDescent="0.2">
      <c r="G5739" s="149"/>
      <c r="I5739" s="149"/>
      <c r="K5739" s="149"/>
      <c r="M5739" s="149"/>
      <c r="N5739" s="150"/>
      <c r="P5739" s="149"/>
    </row>
    <row r="5740" spans="7:16" x14ac:dyDescent="0.2">
      <c r="G5740" s="149"/>
      <c r="I5740" s="149"/>
      <c r="K5740" s="149"/>
      <c r="M5740" s="149"/>
      <c r="N5740" s="150"/>
      <c r="P5740" s="149"/>
    </row>
    <row r="5741" spans="7:16" x14ac:dyDescent="0.2">
      <c r="G5741" s="149"/>
      <c r="I5741" s="149"/>
      <c r="K5741" s="149"/>
      <c r="M5741" s="149"/>
      <c r="N5741" s="150"/>
      <c r="P5741" s="149"/>
    </row>
    <row r="5742" spans="7:16" x14ac:dyDescent="0.2">
      <c r="G5742" s="149"/>
      <c r="I5742" s="149"/>
      <c r="K5742" s="149"/>
      <c r="M5742" s="149"/>
      <c r="N5742" s="150"/>
      <c r="P5742" s="149"/>
    </row>
    <row r="5743" spans="7:16" x14ac:dyDescent="0.2">
      <c r="G5743" s="149"/>
      <c r="I5743" s="149"/>
      <c r="K5743" s="149"/>
      <c r="M5743" s="149"/>
      <c r="N5743" s="150"/>
      <c r="P5743" s="149"/>
    </row>
    <row r="5744" spans="7:16" x14ac:dyDescent="0.2">
      <c r="G5744" s="149"/>
      <c r="I5744" s="149"/>
      <c r="K5744" s="149"/>
      <c r="M5744" s="149"/>
      <c r="N5744" s="150"/>
      <c r="P5744" s="149"/>
    </row>
    <row r="5745" spans="7:16" x14ac:dyDescent="0.2">
      <c r="G5745" s="149"/>
      <c r="I5745" s="149"/>
      <c r="K5745" s="149"/>
      <c r="M5745" s="149"/>
      <c r="N5745" s="150"/>
      <c r="P5745" s="149"/>
    </row>
    <row r="5746" spans="7:16" x14ac:dyDescent="0.2">
      <c r="G5746" s="149"/>
      <c r="I5746" s="149"/>
      <c r="K5746" s="149"/>
      <c r="M5746" s="149"/>
      <c r="N5746" s="150"/>
      <c r="P5746" s="149"/>
    </row>
    <row r="5747" spans="7:16" x14ac:dyDescent="0.2">
      <c r="G5747" s="149"/>
      <c r="I5747" s="149"/>
      <c r="K5747" s="149"/>
      <c r="M5747" s="149"/>
      <c r="N5747" s="150"/>
      <c r="P5747" s="149"/>
    </row>
    <row r="5748" spans="7:16" x14ac:dyDescent="0.2">
      <c r="G5748" s="149"/>
      <c r="I5748" s="149"/>
      <c r="K5748" s="149"/>
      <c r="M5748" s="149"/>
      <c r="N5748" s="150"/>
      <c r="P5748" s="149"/>
    </row>
    <row r="5749" spans="7:16" x14ac:dyDescent="0.2">
      <c r="G5749" s="149"/>
      <c r="I5749" s="149"/>
      <c r="K5749" s="149"/>
      <c r="M5749" s="149"/>
      <c r="N5749" s="150"/>
      <c r="P5749" s="149"/>
    </row>
    <row r="5750" spans="7:16" x14ac:dyDescent="0.2">
      <c r="G5750" s="149"/>
      <c r="I5750" s="149"/>
      <c r="K5750" s="149"/>
      <c r="M5750" s="149"/>
      <c r="N5750" s="150"/>
      <c r="P5750" s="149"/>
    </row>
    <row r="5751" spans="7:16" x14ac:dyDescent="0.2">
      <c r="G5751" s="149"/>
      <c r="I5751" s="149"/>
      <c r="K5751" s="149"/>
      <c r="M5751" s="149"/>
      <c r="N5751" s="150"/>
      <c r="P5751" s="149"/>
    </row>
    <row r="5752" spans="7:16" x14ac:dyDescent="0.2">
      <c r="G5752" s="149"/>
      <c r="I5752" s="149"/>
      <c r="K5752" s="149"/>
      <c r="M5752" s="149"/>
      <c r="N5752" s="150"/>
      <c r="P5752" s="149"/>
    </row>
    <row r="5753" spans="7:16" x14ac:dyDescent="0.2">
      <c r="G5753" s="149"/>
      <c r="I5753" s="149"/>
      <c r="K5753" s="149"/>
      <c r="M5753" s="149"/>
      <c r="N5753" s="150"/>
      <c r="P5753" s="149"/>
    </row>
    <row r="5754" spans="7:16" x14ac:dyDescent="0.2">
      <c r="G5754" s="149"/>
      <c r="I5754" s="149"/>
      <c r="K5754" s="149"/>
      <c r="M5754" s="149"/>
      <c r="N5754" s="150"/>
      <c r="P5754" s="149"/>
    </row>
    <row r="5755" spans="7:16" x14ac:dyDescent="0.2">
      <c r="G5755" s="149"/>
      <c r="I5755" s="149"/>
      <c r="K5755" s="149"/>
      <c r="M5755" s="149"/>
      <c r="N5755" s="150"/>
      <c r="P5755" s="149"/>
    </row>
    <row r="5756" spans="7:16" x14ac:dyDescent="0.2">
      <c r="G5756" s="149"/>
      <c r="I5756" s="149"/>
      <c r="K5756" s="149"/>
      <c r="M5756" s="149"/>
      <c r="N5756" s="150"/>
      <c r="P5756" s="149"/>
    </row>
    <row r="5757" spans="7:16" x14ac:dyDescent="0.2">
      <c r="G5757" s="149"/>
      <c r="I5757" s="149"/>
      <c r="K5757" s="149"/>
      <c r="M5757" s="149"/>
      <c r="N5757" s="150"/>
      <c r="P5757" s="149"/>
    </row>
    <row r="5758" spans="7:16" x14ac:dyDescent="0.2">
      <c r="G5758" s="149"/>
      <c r="I5758" s="149"/>
      <c r="K5758" s="149"/>
      <c r="M5758" s="149"/>
      <c r="N5758" s="150"/>
      <c r="P5758" s="149"/>
    </row>
    <row r="5759" spans="7:16" x14ac:dyDescent="0.2">
      <c r="G5759" s="149"/>
      <c r="I5759" s="149"/>
      <c r="K5759" s="149"/>
      <c r="M5759" s="149"/>
      <c r="N5759" s="150"/>
      <c r="P5759" s="149"/>
    </row>
    <row r="5760" spans="7:16" x14ac:dyDescent="0.2">
      <c r="G5760" s="149"/>
      <c r="I5760" s="149"/>
      <c r="K5760" s="149"/>
      <c r="M5760" s="149"/>
      <c r="N5760" s="150"/>
      <c r="P5760" s="149"/>
    </row>
    <row r="5761" spans="7:16" x14ac:dyDescent="0.2">
      <c r="G5761" s="149"/>
      <c r="I5761" s="149"/>
      <c r="K5761" s="149"/>
      <c r="M5761" s="149"/>
      <c r="N5761" s="150"/>
      <c r="P5761" s="149"/>
    </row>
    <row r="5762" spans="7:16" x14ac:dyDescent="0.2">
      <c r="G5762" s="149"/>
      <c r="I5762" s="149"/>
      <c r="K5762" s="149"/>
      <c r="M5762" s="149"/>
      <c r="N5762" s="150"/>
      <c r="P5762" s="149"/>
    </row>
    <row r="5763" spans="7:16" x14ac:dyDescent="0.2">
      <c r="G5763" s="149"/>
      <c r="I5763" s="149"/>
      <c r="K5763" s="149"/>
      <c r="M5763" s="149"/>
      <c r="N5763" s="150"/>
      <c r="P5763" s="149"/>
    </row>
    <row r="5764" spans="7:16" x14ac:dyDescent="0.2">
      <c r="G5764" s="149"/>
      <c r="I5764" s="149"/>
      <c r="K5764" s="149"/>
      <c r="M5764" s="149"/>
      <c r="N5764" s="150"/>
      <c r="P5764" s="149"/>
    </row>
    <row r="5765" spans="7:16" x14ac:dyDescent="0.2">
      <c r="G5765" s="149"/>
      <c r="I5765" s="149"/>
      <c r="K5765" s="149"/>
      <c r="M5765" s="149"/>
      <c r="N5765" s="150"/>
      <c r="P5765" s="149"/>
    </row>
    <row r="5766" spans="7:16" x14ac:dyDescent="0.2">
      <c r="G5766" s="149"/>
      <c r="I5766" s="149"/>
      <c r="K5766" s="149"/>
      <c r="M5766" s="149"/>
      <c r="N5766" s="150"/>
      <c r="P5766" s="149"/>
    </row>
    <row r="5767" spans="7:16" x14ac:dyDescent="0.2">
      <c r="G5767" s="149"/>
      <c r="I5767" s="149"/>
      <c r="K5767" s="149"/>
      <c r="M5767" s="149"/>
      <c r="N5767" s="150"/>
      <c r="P5767" s="149"/>
    </row>
    <row r="5768" spans="7:16" x14ac:dyDescent="0.2">
      <c r="G5768" s="149"/>
      <c r="I5768" s="149"/>
      <c r="K5768" s="149"/>
      <c r="M5768" s="149"/>
      <c r="N5768" s="150"/>
      <c r="P5768" s="149"/>
    </row>
    <row r="5769" spans="7:16" x14ac:dyDescent="0.2">
      <c r="G5769" s="149"/>
      <c r="I5769" s="149"/>
      <c r="K5769" s="149"/>
      <c r="M5769" s="149"/>
      <c r="N5769" s="150"/>
      <c r="P5769" s="149"/>
    </row>
    <row r="5770" spans="7:16" x14ac:dyDescent="0.2">
      <c r="G5770" s="149"/>
      <c r="I5770" s="149"/>
      <c r="K5770" s="149"/>
      <c r="M5770" s="149"/>
      <c r="N5770" s="150"/>
      <c r="P5770" s="149"/>
    </row>
    <row r="5771" spans="7:16" x14ac:dyDescent="0.2">
      <c r="G5771" s="149"/>
      <c r="I5771" s="149"/>
      <c r="K5771" s="149"/>
      <c r="M5771" s="149"/>
      <c r="N5771" s="150"/>
      <c r="P5771" s="149"/>
    </row>
    <row r="5772" spans="7:16" x14ac:dyDescent="0.2">
      <c r="G5772" s="149"/>
      <c r="I5772" s="149"/>
      <c r="K5772" s="149"/>
      <c r="M5772" s="149"/>
      <c r="N5772" s="150"/>
      <c r="P5772" s="149"/>
    </row>
    <row r="5773" spans="7:16" x14ac:dyDescent="0.2">
      <c r="G5773" s="149"/>
      <c r="I5773" s="149"/>
      <c r="K5773" s="149"/>
      <c r="M5773" s="149"/>
      <c r="N5773" s="150"/>
      <c r="P5773" s="149"/>
    </row>
    <row r="5774" spans="7:16" x14ac:dyDescent="0.2">
      <c r="G5774" s="149"/>
      <c r="I5774" s="149"/>
      <c r="K5774" s="149"/>
      <c r="M5774" s="149"/>
      <c r="N5774" s="150"/>
      <c r="P5774" s="149"/>
    </row>
    <row r="5775" spans="7:16" x14ac:dyDescent="0.2">
      <c r="G5775" s="149"/>
      <c r="I5775" s="149"/>
      <c r="K5775" s="149"/>
      <c r="M5775" s="149"/>
      <c r="N5775" s="150"/>
      <c r="P5775" s="149"/>
    </row>
    <row r="5776" spans="7:16" x14ac:dyDescent="0.2">
      <c r="G5776" s="149"/>
      <c r="I5776" s="149"/>
      <c r="K5776" s="149"/>
      <c r="M5776" s="149"/>
      <c r="N5776" s="150"/>
      <c r="P5776" s="149"/>
    </row>
    <row r="5777" spans="7:16" x14ac:dyDescent="0.2">
      <c r="G5777" s="149"/>
      <c r="I5777" s="149"/>
      <c r="K5777" s="149"/>
      <c r="M5777" s="149"/>
      <c r="N5777" s="150"/>
      <c r="P5777" s="149"/>
    </row>
    <row r="5778" spans="7:16" x14ac:dyDescent="0.2">
      <c r="G5778" s="149"/>
      <c r="I5778" s="149"/>
      <c r="K5778" s="149"/>
      <c r="M5778" s="149"/>
      <c r="N5778" s="150"/>
      <c r="P5778" s="149"/>
    </row>
    <row r="5779" spans="7:16" x14ac:dyDescent="0.2">
      <c r="G5779" s="149"/>
      <c r="I5779" s="149"/>
      <c r="K5779" s="149"/>
      <c r="M5779" s="149"/>
      <c r="N5779" s="150"/>
      <c r="P5779" s="149"/>
    </row>
    <row r="5780" spans="7:16" x14ac:dyDescent="0.2">
      <c r="G5780" s="149"/>
      <c r="I5780" s="149"/>
      <c r="K5780" s="149"/>
      <c r="M5780" s="149"/>
      <c r="N5780" s="150"/>
      <c r="P5780" s="149"/>
    </row>
    <row r="5781" spans="7:16" x14ac:dyDescent="0.2">
      <c r="G5781" s="149"/>
      <c r="I5781" s="149"/>
      <c r="K5781" s="149"/>
      <c r="M5781" s="149"/>
      <c r="N5781" s="150"/>
      <c r="P5781" s="149"/>
    </row>
    <row r="5782" spans="7:16" x14ac:dyDescent="0.2">
      <c r="G5782" s="149"/>
      <c r="I5782" s="149"/>
      <c r="K5782" s="149"/>
      <c r="M5782" s="149"/>
      <c r="N5782" s="150"/>
      <c r="P5782" s="149"/>
    </row>
    <row r="5783" spans="7:16" x14ac:dyDescent="0.2">
      <c r="G5783" s="149"/>
      <c r="I5783" s="149"/>
      <c r="K5783" s="149"/>
      <c r="M5783" s="149"/>
      <c r="N5783" s="150"/>
      <c r="P5783" s="149"/>
    </row>
    <row r="5784" spans="7:16" x14ac:dyDescent="0.2">
      <c r="G5784" s="149"/>
      <c r="I5784" s="149"/>
      <c r="K5784" s="149"/>
      <c r="M5784" s="149"/>
      <c r="N5784" s="150"/>
      <c r="P5784" s="149"/>
    </row>
    <row r="5785" spans="7:16" x14ac:dyDescent="0.2">
      <c r="G5785" s="149"/>
      <c r="I5785" s="149"/>
      <c r="K5785" s="149"/>
      <c r="M5785" s="149"/>
      <c r="N5785" s="150"/>
      <c r="P5785" s="149"/>
    </row>
    <row r="5786" spans="7:16" x14ac:dyDescent="0.2">
      <c r="G5786" s="149"/>
      <c r="I5786" s="149"/>
      <c r="K5786" s="149"/>
      <c r="M5786" s="149"/>
      <c r="N5786" s="150"/>
      <c r="P5786" s="149"/>
    </row>
    <row r="5787" spans="7:16" x14ac:dyDescent="0.2">
      <c r="G5787" s="149"/>
      <c r="I5787" s="149"/>
      <c r="K5787" s="149"/>
      <c r="M5787" s="149"/>
      <c r="N5787" s="150"/>
      <c r="P5787" s="149"/>
    </row>
    <row r="5788" spans="7:16" x14ac:dyDescent="0.2">
      <c r="G5788" s="149"/>
      <c r="I5788" s="149"/>
      <c r="K5788" s="149"/>
      <c r="M5788" s="149"/>
      <c r="N5788" s="150"/>
      <c r="P5788" s="149"/>
    </row>
    <row r="5789" spans="7:16" x14ac:dyDescent="0.2">
      <c r="G5789" s="149"/>
      <c r="I5789" s="149"/>
      <c r="K5789" s="149"/>
      <c r="M5789" s="149"/>
      <c r="N5789" s="150"/>
      <c r="P5789" s="149"/>
    </row>
    <row r="5790" spans="7:16" x14ac:dyDescent="0.2">
      <c r="G5790" s="149"/>
      <c r="I5790" s="149"/>
      <c r="K5790" s="149"/>
      <c r="M5790" s="149"/>
      <c r="N5790" s="150"/>
      <c r="P5790" s="149"/>
    </row>
    <row r="5791" spans="7:16" x14ac:dyDescent="0.2">
      <c r="G5791" s="149"/>
      <c r="I5791" s="149"/>
      <c r="K5791" s="149"/>
      <c r="M5791" s="149"/>
      <c r="N5791" s="150"/>
      <c r="P5791" s="149"/>
    </row>
    <row r="5792" spans="7:16" x14ac:dyDescent="0.2">
      <c r="G5792" s="149"/>
      <c r="I5792" s="149"/>
      <c r="K5792" s="149"/>
      <c r="M5792" s="149"/>
      <c r="N5792" s="150"/>
      <c r="P5792" s="149"/>
    </row>
    <row r="5793" spans="7:16" x14ac:dyDescent="0.2">
      <c r="G5793" s="149"/>
      <c r="I5793" s="149"/>
      <c r="K5793" s="149"/>
      <c r="M5793" s="149"/>
      <c r="N5793" s="150"/>
      <c r="P5793" s="149"/>
    </row>
    <row r="5794" spans="7:16" x14ac:dyDescent="0.2">
      <c r="G5794" s="149"/>
      <c r="I5794" s="149"/>
      <c r="K5794" s="149"/>
      <c r="M5794" s="149"/>
      <c r="N5794" s="150"/>
      <c r="P5794" s="149"/>
    </row>
    <row r="5795" spans="7:16" x14ac:dyDescent="0.2">
      <c r="G5795" s="149"/>
      <c r="I5795" s="149"/>
      <c r="K5795" s="149"/>
      <c r="M5795" s="149"/>
      <c r="N5795" s="150"/>
      <c r="P5795" s="149"/>
    </row>
    <row r="5796" spans="7:16" x14ac:dyDescent="0.2">
      <c r="G5796" s="149"/>
      <c r="I5796" s="149"/>
      <c r="K5796" s="149"/>
      <c r="M5796" s="149"/>
      <c r="N5796" s="150"/>
      <c r="P5796" s="149"/>
    </row>
    <row r="5797" spans="7:16" x14ac:dyDescent="0.2">
      <c r="G5797" s="149"/>
      <c r="I5797" s="149"/>
      <c r="K5797" s="149"/>
      <c r="M5797" s="149"/>
      <c r="N5797" s="150"/>
      <c r="P5797" s="149"/>
    </row>
    <row r="5798" spans="7:16" x14ac:dyDescent="0.2">
      <c r="G5798" s="149"/>
      <c r="I5798" s="149"/>
      <c r="K5798" s="149"/>
      <c r="M5798" s="149"/>
      <c r="N5798" s="150"/>
      <c r="P5798" s="149"/>
    </row>
    <row r="5799" spans="7:16" x14ac:dyDescent="0.2">
      <c r="G5799" s="149"/>
      <c r="I5799" s="149"/>
      <c r="K5799" s="149"/>
      <c r="M5799" s="149"/>
      <c r="N5799" s="150"/>
      <c r="P5799" s="149"/>
    </row>
    <row r="5800" spans="7:16" x14ac:dyDescent="0.2">
      <c r="G5800" s="149"/>
      <c r="I5800" s="149"/>
      <c r="K5800" s="149"/>
      <c r="M5800" s="149"/>
      <c r="N5800" s="150"/>
      <c r="P5800" s="149"/>
    </row>
    <row r="5801" spans="7:16" x14ac:dyDescent="0.2">
      <c r="G5801" s="149"/>
      <c r="I5801" s="149"/>
      <c r="K5801" s="149"/>
      <c r="M5801" s="149"/>
      <c r="N5801" s="150"/>
      <c r="P5801" s="149"/>
    </row>
    <row r="5802" spans="7:16" x14ac:dyDescent="0.2">
      <c r="G5802" s="149"/>
      <c r="I5802" s="149"/>
      <c r="K5802" s="149"/>
      <c r="M5802" s="149"/>
      <c r="N5802" s="150"/>
      <c r="P5802" s="149"/>
    </row>
    <row r="5803" spans="7:16" x14ac:dyDescent="0.2">
      <c r="G5803" s="149"/>
      <c r="I5803" s="149"/>
      <c r="K5803" s="149"/>
      <c r="M5803" s="149"/>
      <c r="N5803" s="150"/>
      <c r="P5803" s="149"/>
    </row>
    <row r="5804" spans="7:16" x14ac:dyDescent="0.2">
      <c r="G5804" s="149"/>
      <c r="I5804" s="149"/>
      <c r="K5804" s="149"/>
      <c r="M5804" s="149"/>
      <c r="N5804" s="150"/>
      <c r="P5804" s="149"/>
    </row>
    <row r="5805" spans="7:16" x14ac:dyDescent="0.2">
      <c r="G5805" s="149"/>
      <c r="I5805" s="149"/>
      <c r="K5805" s="149"/>
      <c r="M5805" s="149"/>
      <c r="N5805" s="150"/>
      <c r="P5805" s="149"/>
    </row>
    <row r="5806" spans="7:16" x14ac:dyDescent="0.2">
      <c r="G5806" s="149"/>
      <c r="I5806" s="149"/>
      <c r="K5806" s="149"/>
      <c r="M5806" s="149"/>
      <c r="N5806" s="150"/>
      <c r="P5806" s="149"/>
    </row>
    <row r="5807" spans="7:16" x14ac:dyDescent="0.2">
      <c r="G5807" s="149"/>
      <c r="I5807" s="149"/>
      <c r="K5807" s="149"/>
      <c r="M5807" s="149"/>
      <c r="N5807" s="150"/>
      <c r="P5807" s="149"/>
    </row>
    <row r="5808" spans="7:16" x14ac:dyDescent="0.2">
      <c r="G5808" s="149"/>
      <c r="I5808" s="149"/>
      <c r="K5808" s="149"/>
      <c r="M5808" s="149"/>
      <c r="N5808" s="150"/>
      <c r="P5808" s="149"/>
    </row>
    <row r="5809" spans="7:16" x14ac:dyDescent="0.2">
      <c r="G5809" s="149"/>
      <c r="I5809" s="149"/>
      <c r="K5809" s="149"/>
      <c r="M5809" s="149"/>
      <c r="N5809" s="150"/>
      <c r="P5809" s="149"/>
    </row>
    <row r="5810" spans="7:16" x14ac:dyDescent="0.2">
      <c r="G5810" s="149"/>
      <c r="I5810" s="149"/>
      <c r="K5810" s="149"/>
      <c r="M5810" s="149"/>
      <c r="N5810" s="150"/>
      <c r="P5810" s="149"/>
    </row>
    <row r="5811" spans="7:16" x14ac:dyDescent="0.2">
      <c r="G5811" s="149"/>
      <c r="I5811" s="149"/>
      <c r="K5811" s="149"/>
      <c r="M5811" s="149"/>
      <c r="N5811" s="150"/>
      <c r="P5811" s="149"/>
    </row>
    <row r="5812" spans="7:16" x14ac:dyDescent="0.2">
      <c r="G5812" s="149"/>
      <c r="I5812" s="149"/>
      <c r="K5812" s="149"/>
      <c r="M5812" s="149"/>
      <c r="N5812" s="150"/>
      <c r="P5812" s="149"/>
    </row>
    <row r="5813" spans="7:16" x14ac:dyDescent="0.2">
      <c r="G5813" s="149"/>
      <c r="I5813" s="149"/>
      <c r="K5813" s="149"/>
      <c r="M5813" s="149"/>
      <c r="N5813" s="150"/>
      <c r="P5813" s="149"/>
    </row>
    <row r="5814" spans="7:16" x14ac:dyDescent="0.2">
      <c r="G5814" s="149"/>
      <c r="I5814" s="149"/>
      <c r="K5814" s="149"/>
      <c r="M5814" s="149"/>
      <c r="N5814" s="150"/>
      <c r="P5814" s="149"/>
    </row>
    <row r="5815" spans="7:16" x14ac:dyDescent="0.2">
      <c r="G5815" s="149"/>
      <c r="I5815" s="149"/>
      <c r="K5815" s="149"/>
      <c r="M5815" s="149"/>
      <c r="N5815" s="150"/>
      <c r="P5815" s="149"/>
    </row>
    <row r="5816" spans="7:16" x14ac:dyDescent="0.2">
      <c r="G5816" s="149"/>
      <c r="I5816" s="149"/>
      <c r="K5816" s="149"/>
      <c r="M5816" s="149"/>
      <c r="N5816" s="150"/>
      <c r="P5816" s="149"/>
    </row>
    <row r="5817" spans="7:16" x14ac:dyDescent="0.2">
      <c r="G5817" s="149"/>
      <c r="I5817" s="149"/>
      <c r="K5817" s="149"/>
      <c r="M5817" s="149"/>
      <c r="N5817" s="150"/>
      <c r="P5817" s="149"/>
    </row>
    <row r="5818" spans="7:16" x14ac:dyDescent="0.2">
      <c r="G5818" s="149"/>
      <c r="I5818" s="149"/>
      <c r="K5818" s="149"/>
      <c r="M5818" s="149"/>
      <c r="N5818" s="150"/>
      <c r="P5818" s="149"/>
    </row>
    <row r="5819" spans="7:16" x14ac:dyDescent="0.2">
      <c r="G5819" s="149"/>
      <c r="I5819" s="149"/>
      <c r="K5819" s="149"/>
      <c r="M5819" s="149"/>
      <c r="N5819" s="150"/>
      <c r="P5819" s="149"/>
    </row>
    <row r="5820" spans="7:16" x14ac:dyDescent="0.2">
      <c r="G5820" s="149"/>
      <c r="I5820" s="149"/>
      <c r="K5820" s="149"/>
      <c r="M5820" s="149"/>
      <c r="N5820" s="150"/>
      <c r="P5820" s="149"/>
    </row>
    <row r="5821" spans="7:16" x14ac:dyDescent="0.2">
      <c r="G5821" s="149"/>
      <c r="I5821" s="149"/>
      <c r="K5821" s="149"/>
      <c r="M5821" s="149"/>
      <c r="N5821" s="150"/>
      <c r="P5821" s="149"/>
    </row>
    <row r="5822" spans="7:16" x14ac:dyDescent="0.2">
      <c r="G5822" s="149"/>
      <c r="I5822" s="149"/>
      <c r="K5822" s="149"/>
      <c r="M5822" s="149"/>
      <c r="N5822" s="150"/>
      <c r="P5822" s="149"/>
    </row>
    <row r="5823" spans="7:16" x14ac:dyDescent="0.2">
      <c r="G5823" s="149"/>
      <c r="I5823" s="149"/>
      <c r="K5823" s="149"/>
      <c r="M5823" s="149"/>
      <c r="N5823" s="150"/>
      <c r="P5823" s="149"/>
    </row>
    <row r="5824" spans="7:16" x14ac:dyDescent="0.2">
      <c r="G5824" s="149"/>
      <c r="I5824" s="149"/>
      <c r="K5824" s="149"/>
      <c r="M5824" s="149"/>
      <c r="N5824" s="150"/>
      <c r="P5824" s="149"/>
    </row>
    <row r="5825" spans="7:16" x14ac:dyDescent="0.2">
      <c r="G5825" s="149"/>
      <c r="I5825" s="149"/>
      <c r="K5825" s="149"/>
      <c r="M5825" s="149"/>
      <c r="N5825" s="150"/>
      <c r="P5825" s="149"/>
    </row>
    <row r="5826" spans="7:16" x14ac:dyDescent="0.2">
      <c r="G5826" s="149"/>
      <c r="I5826" s="149"/>
      <c r="K5826" s="149"/>
      <c r="M5826" s="149"/>
      <c r="N5826" s="150"/>
      <c r="P5826" s="149"/>
    </row>
    <row r="5827" spans="7:16" x14ac:dyDescent="0.2">
      <c r="G5827" s="149"/>
      <c r="I5827" s="149"/>
      <c r="K5827" s="149"/>
      <c r="M5827" s="149"/>
      <c r="N5827" s="150"/>
      <c r="P5827" s="149"/>
    </row>
    <row r="5828" spans="7:16" x14ac:dyDescent="0.2">
      <c r="G5828" s="149"/>
      <c r="I5828" s="149"/>
      <c r="K5828" s="149"/>
      <c r="M5828" s="149"/>
      <c r="N5828" s="150"/>
      <c r="P5828" s="149"/>
    </row>
    <row r="5829" spans="7:16" x14ac:dyDescent="0.2">
      <c r="G5829" s="149"/>
      <c r="I5829" s="149"/>
      <c r="K5829" s="149"/>
      <c r="M5829" s="149"/>
      <c r="N5829" s="150"/>
      <c r="P5829" s="149"/>
    </row>
    <row r="5830" spans="7:16" x14ac:dyDescent="0.2">
      <c r="G5830" s="149"/>
      <c r="I5830" s="149"/>
      <c r="K5830" s="149"/>
      <c r="M5830" s="149"/>
      <c r="N5830" s="150"/>
      <c r="P5830" s="149"/>
    </row>
    <row r="5831" spans="7:16" x14ac:dyDescent="0.2">
      <c r="G5831" s="149"/>
      <c r="I5831" s="149"/>
      <c r="K5831" s="149"/>
      <c r="M5831" s="149"/>
      <c r="N5831" s="150"/>
      <c r="P5831" s="149"/>
    </row>
    <row r="5832" spans="7:16" x14ac:dyDescent="0.2">
      <c r="G5832" s="149"/>
      <c r="I5832" s="149"/>
      <c r="K5832" s="149"/>
      <c r="M5832" s="149"/>
      <c r="N5832" s="150"/>
      <c r="P5832" s="149"/>
    </row>
    <row r="5833" spans="7:16" x14ac:dyDescent="0.2">
      <c r="G5833" s="149"/>
      <c r="I5833" s="149"/>
      <c r="K5833" s="149"/>
      <c r="M5833" s="149"/>
      <c r="N5833" s="150"/>
      <c r="P5833" s="149"/>
    </row>
    <row r="5834" spans="7:16" x14ac:dyDescent="0.2">
      <c r="G5834" s="149"/>
      <c r="I5834" s="149"/>
      <c r="K5834" s="149"/>
      <c r="M5834" s="149"/>
      <c r="N5834" s="150"/>
      <c r="P5834" s="149"/>
    </row>
    <row r="5835" spans="7:16" x14ac:dyDescent="0.2">
      <c r="G5835" s="149"/>
      <c r="I5835" s="149"/>
      <c r="K5835" s="149"/>
      <c r="M5835" s="149"/>
      <c r="N5835" s="150"/>
      <c r="P5835" s="149"/>
    </row>
    <row r="5836" spans="7:16" x14ac:dyDescent="0.2">
      <c r="G5836" s="149"/>
      <c r="I5836" s="149"/>
      <c r="K5836" s="149"/>
      <c r="M5836" s="149"/>
      <c r="N5836" s="150"/>
      <c r="P5836" s="149"/>
    </row>
    <row r="5837" spans="7:16" x14ac:dyDescent="0.2">
      <c r="G5837" s="149"/>
      <c r="I5837" s="149"/>
      <c r="K5837" s="149"/>
      <c r="M5837" s="149"/>
      <c r="N5837" s="150"/>
      <c r="P5837" s="149"/>
    </row>
    <row r="5838" spans="7:16" x14ac:dyDescent="0.2">
      <c r="G5838" s="149"/>
      <c r="I5838" s="149"/>
      <c r="K5838" s="149"/>
      <c r="M5838" s="149"/>
      <c r="N5838" s="150"/>
      <c r="P5838" s="149"/>
    </row>
    <row r="5839" spans="7:16" x14ac:dyDescent="0.2">
      <c r="G5839" s="149"/>
      <c r="I5839" s="149"/>
      <c r="K5839" s="149"/>
      <c r="M5839" s="149"/>
      <c r="N5839" s="150"/>
      <c r="P5839" s="149"/>
    </row>
    <row r="5840" spans="7:16" x14ac:dyDescent="0.2">
      <c r="G5840" s="149"/>
      <c r="I5840" s="149"/>
      <c r="K5840" s="149"/>
      <c r="M5840" s="149"/>
      <c r="N5840" s="150"/>
      <c r="P5840" s="149"/>
    </row>
    <row r="5841" spans="7:16" x14ac:dyDescent="0.2">
      <c r="G5841" s="149"/>
      <c r="I5841" s="149"/>
      <c r="K5841" s="149"/>
      <c r="M5841" s="149"/>
      <c r="N5841" s="150"/>
      <c r="P5841" s="149"/>
    </row>
    <row r="5842" spans="7:16" x14ac:dyDescent="0.2">
      <c r="G5842" s="149"/>
      <c r="I5842" s="149"/>
      <c r="K5842" s="149"/>
      <c r="M5842" s="149"/>
      <c r="N5842" s="150"/>
      <c r="P5842" s="149"/>
    </row>
    <row r="5843" spans="7:16" x14ac:dyDescent="0.2">
      <c r="G5843" s="149"/>
      <c r="I5843" s="149"/>
      <c r="K5843" s="149"/>
      <c r="M5843" s="149"/>
      <c r="N5843" s="150"/>
      <c r="P5843" s="149"/>
    </row>
    <row r="5844" spans="7:16" x14ac:dyDescent="0.2">
      <c r="G5844" s="149"/>
      <c r="I5844" s="149"/>
      <c r="K5844" s="149"/>
      <c r="M5844" s="149"/>
      <c r="N5844" s="150"/>
      <c r="P5844" s="149"/>
    </row>
    <row r="5845" spans="7:16" x14ac:dyDescent="0.2">
      <c r="G5845" s="149"/>
      <c r="I5845" s="149"/>
      <c r="K5845" s="149"/>
      <c r="M5845" s="149"/>
      <c r="N5845" s="150"/>
      <c r="P5845" s="149"/>
    </row>
    <row r="5846" spans="7:16" x14ac:dyDescent="0.2">
      <c r="G5846" s="149"/>
      <c r="I5846" s="149"/>
      <c r="K5846" s="149"/>
      <c r="M5846" s="149"/>
      <c r="N5846" s="150"/>
      <c r="P5846" s="149"/>
    </row>
    <row r="5847" spans="7:16" x14ac:dyDescent="0.2">
      <c r="G5847" s="149"/>
      <c r="I5847" s="149"/>
      <c r="K5847" s="149"/>
      <c r="M5847" s="149"/>
      <c r="N5847" s="150"/>
      <c r="P5847" s="149"/>
    </row>
    <row r="5848" spans="7:16" x14ac:dyDescent="0.2">
      <c r="G5848" s="149"/>
      <c r="I5848" s="149"/>
      <c r="K5848" s="149"/>
      <c r="M5848" s="149"/>
      <c r="N5848" s="150"/>
      <c r="P5848" s="149"/>
    </row>
    <row r="5849" spans="7:16" x14ac:dyDescent="0.2">
      <c r="G5849" s="149"/>
      <c r="I5849" s="149"/>
      <c r="K5849" s="149"/>
      <c r="M5849" s="149"/>
      <c r="N5849" s="150"/>
      <c r="P5849" s="149"/>
    </row>
    <row r="5850" spans="7:16" x14ac:dyDescent="0.2">
      <c r="G5850" s="149"/>
      <c r="I5850" s="149"/>
      <c r="K5850" s="149"/>
      <c r="M5850" s="149"/>
      <c r="N5850" s="150"/>
      <c r="P5850" s="149"/>
    </row>
    <row r="5851" spans="7:16" x14ac:dyDescent="0.2">
      <c r="G5851" s="149"/>
      <c r="I5851" s="149"/>
      <c r="K5851" s="149"/>
      <c r="M5851" s="149"/>
      <c r="N5851" s="150"/>
      <c r="P5851" s="149"/>
    </row>
    <row r="5852" spans="7:16" x14ac:dyDescent="0.2">
      <c r="G5852" s="149"/>
      <c r="I5852" s="149"/>
      <c r="K5852" s="149"/>
      <c r="M5852" s="149"/>
      <c r="N5852" s="150"/>
      <c r="P5852" s="149"/>
    </row>
    <row r="5853" spans="7:16" x14ac:dyDescent="0.2">
      <c r="G5853" s="149"/>
      <c r="I5853" s="149"/>
      <c r="K5853" s="149"/>
      <c r="M5853" s="149"/>
      <c r="N5853" s="150"/>
      <c r="P5853" s="149"/>
    </row>
    <row r="5854" spans="7:16" x14ac:dyDescent="0.2">
      <c r="G5854" s="149"/>
      <c r="I5854" s="149"/>
      <c r="K5854" s="149"/>
      <c r="M5854" s="149"/>
      <c r="N5854" s="150"/>
      <c r="P5854" s="149"/>
    </row>
    <row r="5855" spans="7:16" x14ac:dyDescent="0.2">
      <c r="G5855" s="149"/>
      <c r="I5855" s="149"/>
      <c r="K5855" s="149"/>
      <c r="M5855" s="149"/>
      <c r="N5855" s="150"/>
      <c r="P5855" s="149"/>
    </row>
    <row r="5856" spans="7:16" x14ac:dyDescent="0.2">
      <c r="G5856" s="149"/>
      <c r="I5856" s="149"/>
      <c r="K5856" s="149"/>
      <c r="M5856" s="149"/>
      <c r="N5856" s="150"/>
      <c r="P5856" s="149"/>
    </row>
    <row r="5857" spans="7:16" x14ac:dyDescent="0.2">
      <c r="G5857" s="149"/>
      <c r="I5857" s="149"/>
      <c r="K5857" s="149"/>
      <c r="M5857" s="149"/>
      <c r="N5857" s="150"/>
      <c r="P5857" s="149"/>
    </row>
    <row r="5858" spans="7:16" x14ac:dyDescent="0.2">
      <c r="G5858" s="149"/>
      <c r="I5858" s="149"/>
      <c r="K5858" s="149"/>
      <c r="M5858" s="149"/>
      <c r="N5858" s="150"/>
      <c r="P5858" s="149"/>
    </row>
    <row r="5859" spans="7:16" x14ac:dyDescent="0.2">
      <c r="G5859" s="149"/>
      <c r="I5859" s="149"/>
      <c r="K5859" s="149"/>
      <c r="M5859" s="149"/>
      <c r="N5859" s="150"/>
      <c r="P5859" s="149"/>
    </row>
    <row r="5860" spans="7:16" x14ac:dyDescent="0.2">
      <c r="G5860" s="149"/>
      <c r="I5860" s="149"/>
      <c r="K5860" s="149"/>
      <c r="M5860" s="149"/>
      <c r="N5860" s="150"/>
      <c r="P5860" s="149"/>
    </row>
    <row r="5861" spans="7:16" x14ac:dyDescent="0.2">
      <c r="G5861" s="149"/>
      <c r="I5861" s="149"/>
      <c r="K5861" s="149"/>
      <c r="M5861" s="149"/>
      <c r="N5861" s="150"/>
      <c r="P5861" s="149"/>
    </row>
    <row r="5862" spans="7:16" x14ac:dyDescent="0.2">
      <c r="G5862" s="149"/>
      <c r="I5862" s="149"/>
      <c r="K5862" s="149"/>
      <c r="M5862" s="149"/>
      <c r="N5862" s="150"/>
      <c r="P5862" s="149"/>
    </row>
    <row r="5863" spans="7:16" x14ac:dyDescent="0.2">
      <c r="G5863" s="149"/>
      <c r="I5863" s="149"/>
      <c r="K5863" s="149"/>
      <c r="M5863" s="149"/>
      <c r="N5863" s="150"/>
      <c r="P5863" s="149"/>
    </row>
    <row r="5864" spans="7:16" x14ac:dyDescent="0.2">
      <c r="G5864" s="149"/>
      <c r="I5864" s="149"/>
      <c r="K5864" s="149"/>
      <c r="M5864" s="149"/>
      <c r="N5864" s="150"/>
      <c r="P5864" s="149"/>
    </row>
    <row r="5865" spans="7:16" x14ac:dyDescent="0.2">
      <c r="G5865" s="149"/>
      <c r="I5865" s="149"/>
      <c r="K5865" s="149"/>
      <c r="M5865" s="149"/>
      <c r="N5865" s="150"/>
      <c r="P5865" s="149"/>
    </row>
    <row r="5866" spans="7:16" x14ac:dyDescent="0.2">
      <c r="G5866" s="149"/>
      <c r="I5866" s="149"/>
      <c r="K5866" s="149"/>
      <c r="M5866" s="149"/>
      <c r="N5866" s="150"/>
      <c r="P5866" s="149"/>
    </row>
    <row r="5867" spans="7:16" x14ac:dyDescent="0.2">
      <c r="G5867" s="149"/>
      <c r="I5867" s="149"/>
      <c r="K5867" s="149"/>
      <c r="M5867" s="149"/>
      <c r="N5867" s="150"/>
      <c r="P5867" s="149"/>
    </row>
    <row r="5868" spans="7:16" x14ac:dyDescent="0.2">
      <c r="G5868" s="149"/>
      <c r="I5868" s="149"/>
      <c r="K5868" s="149"/>
      <c r="M5868" s="149"/>
      <c r="N5868" s="150"/>
      <c r="P5868" s="149"/>
    </row>
    <row r="5869" spans="7:16" x14ac:dyDescent="0.2">
      <c r="G5869" s="149"/>
      <c r="I5869" s="149"/>
      <c r="K5869" s="149"/>
      <c r="M5869" s="149"/>
      <c r="N5869" s="150"/>
      <c r="P5869" s="149"/>
    </row>
    <row r="5870" spans="7:16" x14ac:dyDescent="0.2">
      <c r="G5870" s="149"/>
      <c r="I5870" s="149"/>
      <c r="K5870" s="149"/>
      <c r="M5870" s="149"/>
      <c r="N5870" s="150"/>
      <c r="P5870" s="149"/>
    </row>
    <row r="5871" spans="7:16" x14ac:dyDescent="0.2">
      <c r="G5871" s="149"/>
      <c r="I5871" s="149"/>
      <c r="K5871" s="149"/>
      <c r="M5871" s="149"/>
      <c r="N5871" s="150"/>
      <c r="P5871" s="149"/>
    </row>
    <row r="5872" spans="7:16" x14ac:dyDescent="0.2">
      <c r="G5872" s="149"/>
      <c r="I5872" s="149"/>
      <c r="K5872" s="149"/>
      <c r="M5872" s="149"/>
      <c r="N5872" s="150"/>
      <c r="P5872" s="149"/>
    </row>
    <row r="5873" spans="7:16" x14ac:dyDescent="0.2">
      <c r="G5873" s="149"/>
      <c r="I5873" s="149"/>
      <c r="K5873" s="149"/>
      <c r="M5873" s="149"/>
      <c r="N5873" s="150"/>
      <c r="P5873" s="149"/>
    </row>
    <row r="5874" spans="7:16" x14ac:dyDescent="0.2">
      <c r="G5874" s="149"/>
      <c r="I5874" s="149"/>
      <c r="K5874" s="149"/>
      <c r="M5874" s="149"/>
      <c r="N5874" s="150"/>
      <c r="P5874" s="149"/>
    </row>
    <row r="5875" spans="7:16" x14ac:dyDescent="0.2">
      <c r="G5875" s="149"/>
      <c r="I5875" s="149"/>
      <c r="K5875" s="149"/>
      <c r="M5875" s="149"/>
      <c r="N5875" s="150"/>
      <c r="P5875" s="149"/>
    </row>
    <row r="5876" spans="7:16" x14ac:dyDescent="0.2">
      <c r="G5876" s="149"/>
      <c r="I5876" s="149"/>
      <c r="K5876" s="149"/>
      <c r="M5876" s="149"/>
      <c r="N5876" s="150"/>
      <c r="P5876" s="149"/>
    </row>
    <row r="5877" spans="7:16" x14ac:dyDescent="0.2">
      <c r="G5877" s="149"/>
      <c r="I5877" s="149"/>
      <c r="K5877" s="149"/>
      <c r="M5877" s="149"/>
      <c r="N5877" s="150"/>
      <c r="P5877" s="149"/>
    </row>
    <row r="5878" spans="7:16" x14ac:dyDescent="0.2">
      <c r="G5878" s="149"/>
      <c r="I5878" s="149"/>
      <c r="K5878" s="149"/>
      <c r="M5878" s="149"/>
      <c r="N5878" s="150"/>
      <c r="P5878" s="149"/>
    </row>
    <row r="5879" spans="7:16" x14ac:dyDescent="0.2">
      <c r="G5879" s="149"/>
      <c r="I5879" s="149"/>
      <c r="K5879" s="149"/>
      <c r="M5879" s="149"/>
      <c r="N5879" s="150"/>
      <c r="P5879" s="149"/>
    </row>
    <row r="5880" spans="7:16" x14ac:dyDescent="0.2">
      <c r="G5880" s="149"/>
      <c r="I5880" s="149"/>
      <c r="K5880" s="149"/>
      <c r="M5880" s="149"/>
      <c r="N5880" s="150"/>
      <c r="P5880" s="149"/>
    </row>
    <row r="5881" spans="7:16" x14ac:dyDescent="0.2">
      <c r="G5881" s="149"/>
      <c r="I5881" s="149"/>
      <c r="K5881" s="149"/>
      <c r="M5881" s="149"/>
      <c r="N5881" s="150"/>
      <c r="P5881" s="149"/>
    </row>
    <row r="5882" spans="7:16" x14ac:dyDescent="0.2">
      <c r="G5882" s="149"/>
      <c r="I5882" s="149"/>
      <c r="K5882" s="149"/>
      <c r="M5882" s="149"/>
      <c r="N5882" s="150"/>
      <c r="P5882" s="149"/>
    </row>
    <row r="5883" spans="7:16" x14ac:dyDescent="0.2">
      <c r="G5883" s="149"/>
      <c r="I5883" s="149"/>
      <c r="K5883" s="149"/>
      <c r="M5883" s="149"/>
      <c r="N5883" s="150"/>
      <c r="P5883" s="149"/>
    </row>
    <row r="5884" spans="7:16" x14ac:dyDescent="0.2">
      <c r="G5884" s="149"/>
      <c r="I5884" s="149"/>
      <c r="K5884" s="149"/>
      <c r="M5884" s="149"/>
      <c r="N5884" s="150"/>
      <c r="P5884" s="149"/>
    </row>
    <row r="5885" spans="7:16" x14ac:dyDescent="0.2">
      <c r="G5885" s="149"/>
      <c r="I5885" s="149"/>
      <c r="K5885" s="149"/>
      <c r="M5885" s="149"/>
      <c r="N5885" s="150"/>
      <c r="P5885" s="149"/>
    </row>
    <row r="5886" spans="7:16" x14ac:dyDescent="0.2">
      <c r="G5886" s="149"/>
      <c r="I5886" s="149"/>
      <c r="K5886" s="149"/>
      <c r="M5886" s="149"/>
      <c r="N5886" s="150"/>
      <c r="P5886" s="149"/>
    </row>
    <row r="5887" spans="7:16" x14ac:dyDescent="0.2">
      <c r="G5887" s="149"/>
      <c r="I5887" s="149"/>
      <c r="K5887" s="149"/>
      <c r="M5887" s="149"/>
      <c r="N5887" s="150"/>
      <c r="P5887" s="149"/>
    </row>
    <row r="5888" spans="7:16" x14ac:dyDescent="0.2">
      <c r="G5888" s="149"/>
      <c r="I5888" s="149"/>
      <c r="K5888" s="149"/>
      <c r="M5888" s="149"/>
      <c r="N5888" s="150"/>
      <c r="P5888" s="149"/>
    </row>
    <row r="5889" spans="7:16" x14ac:dyDescent="0.2">
      <c r="G5889" s="149"/>
      <c r="I5889" s="149"/>
      <c r="K5889" s="149"/>
      <c r="M5889" s="149"/>
      <c r="N5889" s="150"/>
      <c r="P5889" s="149"/>
    </row>
    <row r="5890" spans="7:16" x14ac:dyDescent="0.2">
      <c r="G5890" s="149"/>
      <c r="I5890" s="149"/>
      <c r="K5890" s="149"/>
      <c r="M5890" s="149"/>
      <c r="N5890" s="150"/>
      <c r="P5890" s="149"/>
    </row>
    <row r="5891" spans="7:16" x14ac:dyDescent="0.2">
      <c r="G5891" s="149"/>
      <c r="I5891" s="149"/>
      <c r="K5891" s="149"/>
      <c r="M5891" s="149"/>
      <c r="N5891" s="150"/>
      <c r="P5891" s="149"/>
    </row>
    <row r="5892" spans="7:16" x14ac:dyDescent="0.2">
      <c r="G5892" s="149"/>
      <c r="I5892" s="149"/>
      <c r="K5892" s="149"/>
      <c r="M5892" s="149"/>
      <c r="N5892" s="150"/>
      <c r="P5892" s="149"/>
    </row>
    <row r="5893" spans="7:16" x14ac:dyDescent="0.2">
      <c r="G5893" s="149"/>
      <c r="I5893" s="149"/>
      <c r="K5893" s="149"/>
      <c r="M5893" s="149"/>
      <c r="N5893" s="150"/>
      <c r="P5893" s="149"/>
    </row>
    <row r="5894" spans="7:16" x14ac:dyDescent="0.2">
      <c r="G5894" s="149"/>
      <c r="I5894" s="149"/>
      <c r="K5894" s="149"/>
      <c r="M5894" s="149"/>
      <c r="N5894" s="150"/>
      <c r="P5894" s="149"/>
    </row>
    <row r="5895" spans="7:16" x14ac:dyDescent="0.2">
      <c r="G5895" s="149"/>
      <c r="I5895" s="149"/>
      <c r="K5895" s="149"/>
      <c r="M5895" s="149"/>
      <c r="N5895" s="150"/>
      <c r="P5895" s="149"/>
    </row>
    <row r="5896" spans="7:16" x14ac:dyDescent="0.2">
      <c r="G5896" s="149"/>
      <c r="I5896" s="149"/>
      <c r="K5896" s="149"/>
      <c r="M5896" s="149"/>
      <c r="N5896" s="150"/>
      <c r="P5896" s="149"/>
    </row>
    <row r="5897" spans="7:16" x14ac:dyDescent="0.2">
      <c r="G5897" s="149"/>
      <c r="I5897" s="149"/>
      <c r="K5897" s="149"/>
      <c r="M5897" s="149"/>
      <c r="N5897" s="150"/>
      <c r="P5897" s="149"/>
    </row>
    <row r="5898" spans="7:16" x14ac:dyDescent="0.2">
      <c r="G5898" s="149"/>
      <c r="I5898" s="149"/>
      <c r="K5898" s="149"/>
      <c r="M5898" s="149"/>
      <c r="N5898" s="150"/>
      <c r="P5898" s="149"/>
    </row>
    <row r="5899" spans="7:16" x14ac:dyDescent="0.2">
      <c r="G5899" s="149"/>
      <c r="I5899" s="149"/>
      <c r="K5899" s="149"/>
      <c r="M5899" s="149"/>
      <c r="N5899" s="150"/>
      <c r="P5899" s="149"/>
    </row>
    <row r="5900" spans="7:16" x14ac:dyDescent="0.2">
      <c r="G5900" s="149"/>
      <c r="I5900" s="149"/>
      <c r="K5900" s="149"/>
      <c r="M5900" s="149"/>
      <c r="N5900" s="150"/>
      <c r="P5900" s="149"/>
    </row>
    <row r="5901" spans="7:16" x14ac:dyDescent="0.2">
      <c r="G5901" s="149"/>
      <c r="I5901" s="149"/>
      <c r="K5901" s="149"/>
      <c r="M5901" s="149"/>
      <c r="N5901" s="150"/>
      <c r="P5901" s="149"/>
    </row>
    <row r="5902" spans="7:16" x14ac:dyDescent="0.2">
      <c r="G5902" s="149"/>
      <c r="I5902" s="149"/>
      <c r="K5902" s="149"/>
      <c r="M5902" s="149"/>
      <c r="N5902" s="150"/>
      <c r="P5902" s="149"/>
    </row>
    <row r="5903" spans="7:16" x14ac:dyDescent="0.2">
      <c r="G5903" s="149"/>
      <c r="I5903" s="149"/>
      <c r="K5903" s="149"/>
      <c r="M5903" s="149"/>
      <c r="N5903" s="150"/>
      <c r="P5903" s="149"/>
    </row>
    <row r="5904" spans="7:16" x14ac:dyDescent="0.2">
      <c r="G5904" s="149"/>
      <c r="I5904" s="149"/>
      <c r="K5904" s="149"/>
      <c r="M5904" s="149"/>
      <c r="N5904" s="150"/>
      <c r="P5904" s="149"/>
    </row>
    <row r="5905" spans="7:16" x14ac:dyDescent="0.2">
      <c r="G5905" s="149"/>
      <c r="I5905" s="149"/>
      <c r="K5905" s="149"/>
      <c r="M5905" s="149"/>
      <c r="N5905" s="150"/>
      <c r="P5905" s="149"/>
    </row>
    <row r="5906" spans="7:16" x14ac:dyDescent="0.2">
      <c r="G5906" s="149"/>
      <c r="I5906" s="149"/>
      <c r="K5906" s="149"/>
      <c r="M5906" s="149"/>
      <c r="N5906" s="150"/>
      <c r="P5906" s="149"/>
    </row>
    <row r="5907" spans="7:16" x14ac:dyDescent="0.2">
      <c r="G5907" s="149"/>
      <c r="I5907" s="149"/>
      <c r="K5907" s="149"/>
      <c r="M5907" s="149"/>
      <c r="N5907" s="150"/>
      <c r="P5907" s="149"/>
    </row>
    <row r="5908" spans="7:16" x14ac:dyDescent="0.2">
      <c r="G5908" s="149"/>
      <c r="I5908" s="149"/>
      <c r="K5908" s="149"/>
      <c r="M5908" s="149"/>
      <c r="N5908" s="150"/>
      <c r="P5908" s="149"/>
    </row>
    <row r="5909" spans="7:16" x14ac:dyDescent="0.2">
      <c r="G5909" s="149"/>
      <c r="I5909" s="149"/>
      <c r="K5909" s="149"/>
      <c r="M5909" s="149"/>
      <c r="N5909" s="150"/>
      <c r="P5909" s="149"/>
    </row>
    <row r="5910" spans="7:16" x14ac:dyDescent="0.2">
      <c r="G5910" s="149"/>
      <c r="I5910" s="149"/>
      <c r="K5910" s="149"/>
      <c r="M5910" s="149"/>
      <c r="N5910" s="150"/>
      <c r="P5910" s="149"/>
    </row>
    <row r="5911" spans="7:16" x14ac:dyDescent="0.2">
      <c r="G5911" s="149"/>
      <c r="I5911" s="149"/>
      <c r="K5911" s="149"/>
      <c r="M5911" s="149"/>
      <c r="N5911" s="150"/>
      <c r="P5911" s="149"/>
    </row>
    <row r="5912" spans="7:16" x14ac:dyDescent="0.2">
      <c r="G5912" s="149"/>
      <c r="I5912" s="149"/>
      <c r="K5912" s="149"/>
      <c r="M5912" s="149"/>
      <c r="N5912" s="150"/>
      <c r="P5912" s="149"/>
    </row>
    <row r="5913" spans="7:16" x14ac:dyDescent="0.2">
      <c r="G5913" s="149"/>
      <c r="I5913" s="149"/>
      <c r="K5913" s="149"/>
      <c r="M5913" s="149"/>
      <c r="N5913" s="150"/>
      <c r="P5913" s="149"/>
    </row>
    <row r="5914" spans="7:16" x14ac:dyDescent="0.2">
      <c r="G5914" s="149"/>
      <c r="I5914" s="149"/>
      <c r="K5914" s="149"/>
      <c r="M5914" s="149"/>
      <c r="N5914" s="150"/>
      <c r="P5914" s="149"/>
    </row>
    <row r="5915" spans="7:16" x14ac:dyDescent="0.2">
      <c r="G5915" s="149"/>
      <c r="I5915" s="149"/>
      <c r="K5915" s="149"/>
      <c r="M5915" s="149"/>
      <c r="N5915" s="150"/>
      <c r="P5915" s="149"/>
    </row>
    <row r="5916" spans="7:16" x14ac:dyDescent="0.2">
      <c r="G5916" s="149"/>
      <c r="I5916" s="149"/>
      <c r="K5916" s="149"/>
      <c r="M5916" s="149"/>
      <c r="N5916" s="150"/>
      <c r="P5916" s="149"/>
    </row>
    <row r="5917" spans="7:16" x14ac:dyDescent="0.2">
      <c r="G5917" s="149"/>
      <c r="I5917" s="149"/>
      <c r="K5917" s="149"/>
      <c r="M5917" s="149"/>
      <c r="N5917" s="150"/>
      <c r="P5917" s="149"/>
    </row>
    <row r="5918" spans="7:16" x14ac:dyDescent="0.2">
      <c r="G5918" s="149"/>
      <c r="I5918" s="149"/>
      <c r="K5918" s="149"/>
      <c r="M5918" s="149"/>
      <c r="N5918" s="150"/>
      <c r="P5918" s="149"/>
    </row>
    <row r="5919" spans="7:16" x14ac:dyDescent="0.2">
      <c r="G5919" s="149"/>
      <c r="I5919" s="149"/>
      <c r="K5919" s="149"/>
      <c r="M5919" s="149"/>
      <c r="N5919" s="150"/>
      <c r="P5919" s="149"/>
    </row>
    <row r="5920" spans="7:16" x14ac:dyDescent="0.2">
      <c r="G5920" s="149"/>
      <c r="I5920" s="149"/>
      <c r="K5920" s="149"/>
      <c r="M5920" s="149"/>
      <c r="N5920" s="150"/>
      <c r="P5920" s="149"/>
    </row>
    <row r="5921" spans="7:16" x14ac:dyDescent="0.2">
      <c r="G5921" s="149"/>
      <c r="I5921" s="149"/>
      <c r="K5921" s="149"/>
      <c r="M5921" s="149"/>
      <c r="N5921" s="150"/>
      <c r="P5921" s="149"/>
    </row>
    <row r="5922" spans="7:16" x14ac:dyDescent="0.2">
      <c r="G5922" s="149"/>
      <c r="I5922" s="149"/>
      <c r="K5922" s="149"/>
      <c r="M5922" s="149"/>
      <c r="N5922" s="150"/>
      <c r="P5922" s="149"/>
    </row>
    <row r="5923" spans="7:16" x14ac:dyDescent="0.2">
      <c r="G5923" s="149"/>
      <c r="I5923" s="149"/>
      <c r="K5923" s="149"/>
      <c r="M5923" s="149"/>
      <c r="N5923" s="150"/>
      <c r="P5923" s="149"/>
    </row>
    <row r="5924" spans="7:16" x14ac:dyDescent="0.2">
      <c r="G5924" s="149"/>
      <c r="I5924" s="149"/>
      <c r="K5924" s="149"/>
      <c r="M5924" s="149"/>
      <c r="N5924" s="150"/>
      <c r="P5924" s="149"/>
    </row>
    <row r="5925" spans="7:16" x14ac:dyDescent="0.2">
      <c r="G5925" s="149"/>
      <c r="I5925" s="149"/>
      <c r="K5925" s="149"/>
      <c r="M5925" s="149"/>
      <c r="N5925" s="150"/>
      <c r="P5925" s="149"/>
    </row>
    <row r="5926" spans="7:16" x14ac:dyDescent="0.2">
      <c r="G5926" s="149"/>
      <c r="I5926" s="149"/>
      <c r="K5926" s="149"/>
      <c r="M5926" s="149"/>
      <c r="N5926" s="150"/>
      <c r="P5926" s="149"/>
    </row>
    <row r="5927" spans="7:16" x14ac:dyDescent="0.2">
      <c r="G5927" s="149"/>
      <c r="I5927" s="149"/>
      <c r="K5927" s="149"/>
      <c r="M5927" s="149"/>
      <c r="N5927" s="150"/>
      <c r="P5927" s="149"/>
    </row>
    <row r="5928" spans="7:16" x14ac:dyDescent="0.2">
      <c r="G5928" s="149"/>
      <c r="I5928" s="149"/>
      <c r="K5928" s="149"/>
      <c r="M5928" s="149"/>
      <c r="N5928" s="150"/>
      <c r="P5928" s="149"/>
    </row>
    <row r="5929" spans="7:16" x14ac:dyDescent="0.2">
      <c r="G5929" s="149"/>
      <c r="I5929" s="149"/>
      <c r="K5929" s="149"/>
      <c r="M5929" s="149"/>
      <c r="N5929" s="150"/>
      <c r="P5929" s="149"/>
    </row>
    <row r="5930" spans="7:16" x14ac:dyDescent="0.2">
      <c r="G5930" s="149"/>
      <c r="I5930" s="149"/>
      <c r="K5930" s="149"/>
      <c r="M5930" s="149"/>
      <c r="N5930" s="150"/>
      <c r="P5930" s="149"/>
    </row>
    <row r="5931" spans="7:16" x14ac:dyDescent="0.2">
      <c r="G5931" s="149"/>
      <c r="I5931" s="149"/>
      <c r="K5931" s="149"/>
      <c r="M5931" s="149"/>
      <c r="N5931" s="150"/>
      <c r="P5931" s="149"/>
    </row>
    <row r="5932" spans="7:16" x14ac:dyDescent="0.2">
      <c r="G5932" s="149"/>
      <c r="I5932" s="149"/>
      <c r="K5932" s="149"/>
      <c r="M5932" s="149"/>
      <c r="N5932" s="150"/>
      <c r="P5932" s="149"/>
    </row>
    <row r="5933" spans="7:16" x14ac:dyDescent="0.2">
      <c r="G5933" s="149"/>
      <c r="I5933" s="149"/>
      <c r="K5933" s="149"/>
      <c r="M5933" s="149"/>
      <c r="N5933" s="150"/>
      <c r="P5933" s="149"/>
    </row>
    <row r="5934" spans="7:16" x14ac:dyDescent="0.2">
      <c r="G5934" s="149"/>
      <c r="I5934" s="149"/>
      <c r="K5934" s="149"/>
      <c r="M5934" s="149"/>
      <c r="N5934" s="150"/>
      <c r="P5934" s="149"/>
    </row>
    <row r="5935" spans="7:16" x14ac:dyDescent="0.2">
      <c r="G5935" s="149"/>
      <c r="I5935" s="149"/>
      <c r="K5935" s="149"/>
      <c r="M5935" s="149"/>
      <c r="N5935" s="150"/>
      <c r="P5935" s="149"/>
    </row>
    <row r="5936" spans="7:16" x14ac:dyDescent="0.2">
      <c r="G5936" s="149"/>
      <c r="I5936" s="149"/>
      <c r="K5936" s="149"/>
      <c r="M5936" s="149"/>
      <c r="N5936" s="150"/>
      <c r="P5936" s="149"/>
    </row>
    <row r="5937" spans="7:16" x14ac:dyDescent="0.2">
      <c r="G5937" s="149"/>
      <c r="I5937" s="149"/>
      <c r="K5937" s="149"/>
      <c r="M5937" s="149"/>
      <c r="N5937" s="150"/>
      <c r="P5937" s="149"/>
    </row>
    <row r="5938" spans="7:16" x14ac:dyDescent="0.2">
      <c r="G5938" s="149"/>
      <c r="I5938" s="149"/>
      <c r="K5938" s="149"/>
      <c r="M5938" s="149"/>
      <c r="N5938" s="150"/>
      <c r="P5938" s="149"/>
    </row>
    <row r="5939" spans="7:16" x14ac:dyDescent="0.2">
      <c r="G5939" s="149"/>
      <c r="I5939" s="149"/>
      <c r="K5939" s="149"/>
      <c r="M5939" s="149"/>
      <c r="N5939" s="150"/>
      <c r="P5939" s="149"/>
    </row>
    <row r="5940" spans="7:16" x14ac:dyDescent="0.2">
      <c r="G5940" s="149"/>
      <c r="I5940" s="149"/>
      <c r="K5940" s="149"/>
      <c r="M5940" s="149"/>
      <c r="N5940" s="150"/>
      <c r="P5940" s="149"/>
    </row>
    <row r="5941" spans="7:16" x14ac:dyDescent="0.2">
      <c r="G5941" s="149"/>
      <c r="I5941" s="149"/>
      <c r="K5941" s="149"/>
      <c r="M5941" s="149"/>
      <c r="N5941" s="150"/>
      <c r="P5941" s="149"/>
    </row>
    <row r="5942" spans="7:16" x14ac:dyDescent="0.2">
      <c r="G5942" s="149"/>
      <c r="I5942" s="149"/>
      <c r="K5942" s="149"/>
      <c r="M5942" s="149"/>
      <c r="N5942" s="150"/>
      <c r="P5942" s="149"/>
    </row>
    <row r="5943" spans="7:16" x14ac:dyDescent="0.2">
      <c r="G5943" s="149"/>
      <c r="I5943" s="149"/>
      <c r="K5943" s="149"/>
      <c r="M5943" s="149"/>
      <c r="N5943" s="150"/>
      <c r="P5943" s="149"/>
    </row>
    <row r="5944" spans="7:16" x14ac:dyDescent="0.2">
      <c r="G5944" s="149"/>
      <c r="I5944" s="149"/>
      <c r="K5944" s="149"/>
      <c r="M5944" s="149"/>
      <c r="N5944" s="150"/>
      <c r="P5944" s="149"/>
    </row>
    <row r="5945" spans="7:16" x14ac:dyDescent="0.2">
      <c r="G5945" s="149"/>
      <c r="I5945" s="149"/>
      <c r="K5945" s="149"/>
      <c r="M5945" s="149"/>
      <c r="N5945" s="150"/>
      <c r="P5945" s="149"/>
    </row>
    <row r="5946" spans="7:16" x14ac:dyDescent="0.2">
      <c r="G5946" s="149"/>
      <c r="I5946" s="149"/>
      <c r="K5946" s="149"/>
      <c r="M5946" s="149"/>
      <c r="N5946" s="150"/>
      <c r="P5946" s="149"/>
    </row>
    <row r="5947" spans="7:16" x14ac:dyDescent="0.2">
      <c r="G5947" s="149"/>
      <c r="I5947" s="149"/>
      <c r="K5947" s="149"/>
      <c r="M5947" s="149"/>
      <c r="N5947" s="150"/>
      <c r="P5947" s="149"/>
    </row>
    <row r="5948" spans="7:16" x14ac:dyDescent="0.2">
      <c r="G5948" s="149"/>
      <c r="I5948" s="149"/>
      <c r="K5948" s="149"/>
      <c r="M5948" s="149"/>
      <c r="N5948" s="150"/>
      <c r="P5948" s="149"/>
    </row>
    <row r="5949" spans="7:16" x14ac:dyDescent="0.2">
      <c r="G5949" s="149"/>
      <c r="I5949" s="149"/>
      <c r="K5949" s="149"/>
      <c r="M5949" s="149"/>
      <c r="N5949" s="150"/>
      <c r="P5949" s="149"/>
    </row>
    <row r="5950" spans="7:16" x14ac:dyDescent="0.2">
      <c r="G5950" s="149"/>
      <c r="I5950" s="149"/>
      <c r="K5950" s="149"/>
      <c r="M5950" s="149"/>
      <c r="N5950" s="150"/>
      <c r="P5950" s="149"/>
    </row>
    <row r="5951" spans="7:16" x14ac:dyDescent="0.2">
      <c r="G5951" s="149"/>
      <c r="I5951" s="149"/>
      <c r="K5951" s="149"/>
      <c r="M5951" s="149"/>
      <c r="N5951" s="150"/>
      <c r="P5951" s="149"/>
    </row>
    <row r="5952" spans="7:16" x14ac:dyDescent="0.2">
      <c r="G5952" s="149"/>
      <c r="I5952" s="149"/>
      <c r="K5952" s="149"/>
      <c r="M5952" s="149"/>
      <c r="N5952" s="150"/>
      <c r="P5952" s="149"/>
    </row>
    <row r="5953" spans="7:16" x14ac:dyDescent="0.2">
      <c r="G5953" s="149"/>
      <c r="I5953" s="149"/>
      <c r="K5953" s="149"/>
      <c r="M5953" s="149"/>
      <c r="N5953" s="150"/>
      <c r="P5953" s="149"/>
    </row>
    <row r="5954" spans="7:16" x14ac:dyDescent="0.2">
      <c r="G5954" s="149"/>
      <c r="I5954" s="149"/>
      <c r="K5954" s="149"/>
      <c r="M5954" s="149"/>
      <c r="N5954" s="150"/>
      <c r="P5954" s="149"/>
    </row>
    <row r="5955" spans="7:16" x14ac:dyDescent="0.2">
      <c r="G5955" s="149"/>
      <c r="I5955" s="149"/>
      <c r="K5955" s="149"/>
      <c r="M5955" s="149"/>
      <c r="N5955" s="150"/>
      <c r="P5955" s="149"/>
    </row>
    <row r="5956" spans="7:16" x14ac:dyDescent="0.2">
      <c r="G5956" s="149"/>
      <c r="I5956" s="149"/>
      <c r="K5956" s="149"/>
      <c r="M5956" s="149"/>
      <c r="N5956" s="150"/>
      <c r="P5956" s="149"/>
    </row>
    <row r="5957" spans="7:16" x14ac:dyDescent="0.2">
      <c r="G5957" s="149"/>
      <c r="I5957" s="149"/>
      <c r="K5957" s="149"/>
      <c r="M5957" s="149"/>
      <c r="N5957" s="150"/>
      <c r="P5957" s="149"/>
    </row>
    <row r="5958" spans="7:16" x14ac:dyDescent="0.2">
      <c r="G5958" s="149"/>
      <c r="I5958" s="149"/>
      <c r="K5958" s="149"/>
      <c r="M5958" s="149"/>
      <c r="N5958" s="150"/>
      <c r="P5958" s="149"/>
    </row>
    <row r="5959" spans="7:16" x14ac:dyDescent="0.2">
      <c r="G5959" s="149"/>
      <c r="I5959" s="149"/>
      <c r="K5959" s="149"/>
      <c r="M5959" s="149"/>
      <c r="N5959" s="150"/>
      <c r="P5959" s="149"/>
    </row>
    <row r="5960" spans="7:16" x14ac:dyDescent="0.2">
      <c r="G5960" s="149"/>
      <c r="I5960" s="149"/>
      <c r="K5960" s="149"/>
      <c r="M5960" s="149"/>
      <c r="N5960" s="150"/>
      <c r="P5960" s="149"/>
    </row>
    <row r="5961" spans="7:16" x14ac:dyDescent="0.2">
      <c r="G5961" s="149"/>
      <c r="I5961" s="149"/>
      <c r="K5961" s="149"/>
      <c r="M5961" s="149"/>
      <c r="N5961" s="150"/>
      <c r="P5961" s="149"/>
    </row>
    <row r="5962" spans="7:16" x14ac:dyDescent="0.2">
      <c r="G5962" s="149"/>
      <c r="I5962" s="149"/>
      <c r="K5962" s="149"/>
      <c r="M5962" s="149"/>
      <c r="N5962" s="150"/>
      <c r="P5962" s="149"/>
    </row>
    <row r="5963" spans="7:16" x14ac:dyDescent="0.2">
      <c r="G5963" s="149"/>
      <c r="I5963" s="149"/>
      <c r="K5963" s="149"/>
      <c r="M5963" s="149"/>
      <c r="N5963" s="150"/>
      <c r="P5963" s="149"/>
    </row>
    <row r="5964" spans="7:16" x14ac:dyDescent="0.2">
      <c r="G5964" s="149"/>
      <c r="I5964" s="149"/>
      <c r="K5964" s="149"/>
      <c r="M5964" s="149"/>
      <c r="N5964" s="150"/>
      <c r="P5964" s="149"/>
    </row>
    <row r="5965" spans="7:16" x14ac:dyDescent="0.2">
      <c r="G5965" s="149"/>
      <c r="I5965" s="149"/>
      <c r="K5965" s="149"/>
      <c r="M5965" s="149"/>
      <c r="N5965" s="150"/>
      <c r="P5965" s="149"/>
    </row>
    <row r="5966" spans="7:16" x14ac:dyDescent="0.2">
      <c r="G5966" s="149"/>
      <c r="I5966" s="149"/>
      <c r="K5966" s="149"/>
      <c r="M5966" s="149"/>
      <c r="N5966" s="150"/>
      <c r="P5966" s="149"/>
    </row>
    <row r="5967" spans="7:16" x14ac:dyDescent="0.2">
      <c r="G5967" s="149"/>
      <c r="I5967" s="149"/>
      <c r="K5967" s="149"/>
      <c r="M5967" s="149"/>
      <c r="N5967" s="150"/>
      <c r="P5967" s="149"/>
    </row>
    <row r="5968" spans="7:16" x14ac:dyDescent="0.2">
      <c r="G5968" s="149"/>
      <c r="I5968" s="149"/>
      <c r="K5968" s="149"/>
      <c r="M5968" s="149"/>
      <c r="N5968" s="150"/>
      <c r="P5968" s="149"/>
    </row>
    <row r="5969" spans="7:16" x14ac:dyDescent="0.2">
      <c r="G5969" s="149"/>
      <c r="I5969" s="149"/>
      <c r="K5969" s="149"/>
      <c r="M5969" s="149"/>
      <c r="N5969" s="150"/>
      <c r="P5969" s="149"/>
    </row>
    <row r="5970" spans="7:16" x14ac:dyDescent="0.2">
      <c r="G5970" s="149"/>
      <c r="I5970" s="149"/>
      <c r="K5970" s="149"/>
      <c r="M5970" s="149"/>
      <c r="N5970" s="150"/>
      <c r="P5970" s="149"/>
    </row>
    <row r="5971" spans="7:16" x14ac:dyDescent="0.2">
      <c r="G5971" s="149"/>
      <c r="I5971" s="149"/>
      <c r="K5971" s="149"/>
      <c r="M5971" s="149"/>
      <c r="N5971" s="150"/>
      <c r="P5971" s="149"/>
    </row>
    <row r="5972" spans="7:16" x14ac:dyDescent="0.2">
      <c r="G5972" s="149"/>
      <c r="I5972" s="149"/>
      <c r="K5972" s="149"/>
      <c r="M5972" s="149"/>
      <c r="N5972" s="150"/>
      <c r="P5972" s="149"/>
    </row>
    <row r="5973" spans="7:16" x14ac:dyDescent="0.2">
      <c r="G5973" s="149"/>
      <c r="I5973" s="149"/>
      <c r="K5973" s="149"/>
      <c r="M5973" s="149"/>
      <c r="N5973" s="150"/>
      <c r="P5973" s="149"/>
    </row>
    <row r="5974" spans="7:16" x14ac:dyDescent="0.2">
      <c r="G5974" s="149"/>
      <c r="I5974" s="149"/>
      <c r="K5974" s="149"/>
      <c r="M5974" s="149"/>
      <c r="N5974" s="150"/>
      <c r="P5974" s="149"/>
    </row>
    <row r="5975" spans="7:16" x14ac:dyDescent="0.2">
      <c r="G5975" s="149"/>
      <c r="I5975" s="149"/>
      <c r="K5975" s="149"/>
      <c r="M5975" s="149"/>
      <c r="N5975" s="150"/>
      <c r="P5975" s="149"/>
    </row>
    <row r="5976" spans="7:16" x14ac:dyDescent="0.2">
      <c r="G5976" s="149"/>
      <c r="I5976" s="149"/>
      <c r="K5976" s="149"/>
      <c r="M5976" s="149"/>
      <c r="N5976" s="150"/>
      <c r="P5976" s="149"/>
    </row>
    <row r="5977" spans="7:16" x14ac:dyDescent="0.2">
      <c r="G5977" s="149"/>
      <c r="I5977" s="149"/>
      <c r="K5977" s="149"/>
      <c r="M5977" s="149"/>
      <c r="N5977" s="150"/>
      <c r="P5977" s="149"/>
    </row>
    <row r="5978" spans="7:16" x14ac:dyDescent="0.2">
      <c r="G5978" s="149"/>
      <c r="I5978" s="149"/>
      <c r="K5978" s="149"/>
      <c r="M5978" s="149"/>
      <c r="N5978" s="150"/>
      <c r="P5978" s="149"/>
    </row>
    <row r="5979" spans="7:16" x14ac:dyDescent="0.2">
      <c r="G5979" s="149"/>
      <c r="I5979" s="149"/>
      <c r="K5979" s="149"/>
      <c r="M5979" s="149"/>
      <c r="N5979" s="150"/>
      <c r="P5979" s="149"/>
    </row>
    <row r="5980" spans="7:16" x14ac:dyDescent="0.2">
      <c r="G5980" s="149"/>
      <c r="I5980" s="149"/>
      <c r="K5980" s="149"/>
      <c r="M5980" s="149"/>
      <c r="N5980" s="150"/>
      <c r="P5980" s="149"/>
    </row>
    <row r="5981" spans="7:16" x14ac:dyDescent="0.2">
      <c r="G5981" s="149"/>
      <c r="I5981" s="149"/>
      <c r="K5981" s="149"/>
      <c r="M5981" s="149"/>
      <c r="N5981" s="150"/>
      <c r="P5981" s="149"/>
    </row>
    <row r="5982" spans="7:16" x14ac:dyDescent="0.2">
      <c r="G5982" s="149"/>
      <c r="I5982" s="149"/>
      <c r="K5982" s="149"/>
      <c r="M5982" s="149"/>
      <c r="N5982" s="150"/>
      <c r="P5982" s="149"/>
    </row>
    <row r="5983" spans="7:16" x14ac:dyDescent="0.2">
      <c r="G5983" s="149"/>
      <c r="I5983" s="149"/>
      <c r="K5983" s="149"/>
      <c r="M5983" s="149"/>
      <c r="N5983" s="150"/>
      <c r="P5983" s="149"/>
    </row>
    <row r="5984" spans="7:16" x14ac:dyDescent="0.2">
      <c r="G5984" s="149"/>
      <c r="I5984" s="149"/>
      <c r="K5984" s="149"/>
      <c r="M5984" s="149"/>
      <c r="N5984" s="150"/>
      <c r="P5984" s="149"/>
    </row>
    <row r="5985" spans="7:16" x14ac:dyDescent="0.2">
      <c r="G5985" s="149"/>
      <c r="I5985" s="149"/>
      <c r="K5985" s="149"/>
      <c r="M5985" s="149"/>
      <c r="N5985" s="150"/>
      <c r="P5985" s="149"/>
    </row>
    <row r="5986" spans="7:16" x14ac:dyDescent="0.2">
      <c r="G5986" s="149"/>
      <c r="I5986" s="149"/>
      <c r="K5986" s="149"/>
      <c r="M5986" s="149"/>
      <c r="N5986" s="150"/>
      <c r="P5986" s="149"/>
    </row>
    <row r="5987" spans="7:16" x14ac:dyDescent="0.2">
      <c r="G5987" s="149"/>
      <c r="I5987" s="149"/>
      <c r="K5987" s="149"/>
      <c r="M5987" s="149"/>
      <c r="N5987" s="150"/>
      <c r="P5987" s="149"/>
    </row>
    <row r="5988" spans="7:16" x14ac:dyDescent="0.2">
      <c r="G5988" s="149"/>
      <c r="I5988" s="149"/>
      <c r="K5988" s="149"/>
      <c r="M5988" s="149"/>
      <c r="N5988" s="150"/>
      <c r="P5988" s="149"/>
    </row>
    <row r="5989" spans="7:16" x14ac:dyDescent="0.2">
      <c r="G5989" s="149"/>
      <c r="I5989" s="149"/>
      <c r="K5989" s="149"/>
      <c r="M5989" s="149"/>
      <c r="N5989" s="150"/>
      <c r="P5989" s="149"/>
    </row>
    <row r="5990" spans="7:16" x14ac:dyDescent="0.2">
      <c r="G5990" s="149"/>
      <c r="I5990" s="149"/>
      <c r="K5990" s="149"/>
      <c r="M5990" s="149"/>
      <c r="N5990" s="150"/>
      <c r="P5990" s="149"/>
    </row>
    <row r="5991" spans="7:16" x14ac:dyDescent="0.2">
      <c r="G5991" s="149"/>
      <c r="I5991" s="149"/>
      <c r="K5991" s="149"/>
      <c r="M5991" s="149"/>
      <c r="N5991" s="150"/>
      <c r="P5991" s="149"/>
    </row>
    <row r="5992" spans="7:16" x14ac:dyDescent="0.2">
      <c r="G5992" s="149"/>
      <c r="I5992" s="149"/>
      <c r="K5992" s="149"/>
      <c r="M5992" s="149"/>
      <c r="N5992" s="150"/>
      <c r="P5992" s="149"/>
    </row>
    <row r="5993" spans="7:16" x14ac:dyDescent="0.2">
      <c r="G5993" s="149"/>
      <c r="I5993" s="149"/>
      <c r="K5993" s="149"/>
      <c r="M5993" s="149"/>
      <c r="N5993" s="150"/>
      <c r="P5993" s="149"/>
    </row>
    <row r="5994" spans="7:16" x14ac:dyDescent="0.2">
      <c r="G5994" s="149"/>
      <c r="I5994" s="149"/>
      <c r="K5994" s="149"/>
      <c r="M5994" s="149"/>
      <c r="N5994" s="150"/>
      <c r="P5994" s="149"/>
    </row>
    <row r="5995" spans="7:16" x14ac:dyDescent="0.2">
      <c r="G5995" s="149"/>
      <c r="I5995" s="149"/>
      <c r="K5995" s="149"/>
      <c r="M5995" s="149"/>
      <c r="N5995" s="150"/>
      <c r="P5995" s="149"/>
    </row>
    <row r="5996" spans="7:16" x14ac:dyDescent="0.2">
      <c r="G5996" s="149"/>
      <c r="I5996" s="149"/>
      <c r="K5996" s="149"/>
      <c r="M5996" s="149"/>
      <c r="N5996" s="150"/>
      <c r="P5996" s="149"/>
    </row>
    <row r="5997" spans="7:16" x14ac:dyDescent="0.2">
      <c r="G5997" s="149"/>
      <c r="I5997" s="149"/>
      <c r="K5997" s="149"/>
      <c r="M5997" s="149"/>
      <c r="N5997" s="150"/>
      <c r="P5997" s="149"/>
    </row>
    <row r="5998" spans="7:16" x14ac:dyDescent="0.2">
      <c r="G5998" s="149"/>
      <c r="I5998" s="149"/>
      <c r="K5998" s="149"/>
      <c r="M5998" s="149"/>
      <c r="N5998" s="150"/>
      <c r="P5998" s="149"/>
    </row>
    <row r="5999" spans="7:16" x14ac:dyDescent="0.2">
      <c r="G5999" s="149"/>
      <c r="I5999" s="149"/>
      <c r="K5999" s="149"/>
      <c r="M5999" s="149"/>
      <c r="N5999" s="150"/>
      <c r="P5999" s="149"/>
    </row>
    <row r="6000" spans="7:16" x14ac:dyDescent="0.2">
      <c r="G6000" s="149"/>
      <c r="I6000" s="149"/>
      <c r="K6000" s="149"/>
      <c r="M6000" s="149"/>
      <c r="N6000" s="150"/>
      <c r="P6000" s="149"/>
    </row>
    <row r="6001" spans="7:16" x14ac:dyDescent="0.2">
      <c r="G6001" s="149"/>
      <c r="I6001" s="149"/>
      <c r="K6001" s="149"/>
      <c r="M6001" s="149"/>
      <c r="N6001" s="150"/>
      <c r="P6001" s="149"/>
    </row>
    <row r="6002" spans="7:16" x14ac:dyDescent="0.2">
      <c r="G6002" s="149"/>
      <c r="I6002" s="149"/>
      <c r="K6002" s="149"/>
      <c r="M6002" s="149"/>
      <c r="N6002" s="150"/>
      <c r="P6002" s="149"/>
    </row>
    <row r="6003" spans="7:16" x14ac:dyDescent="0.2">
      <c r="G6003" s="149"/>
      <c r="I6003" s="149"/>
      <c r="K6003" s="149"/>
      <c r="M6003" s="149"/>
      <c r="N6003" s="150"/>
      <c r="P6003" s="149"/>
    </row>
    <row r="6004" spans="7:16" x14ac:dyDescent="0.2">
      <c r="G6004" s="149"/>
      <c r="I6004" s="149"/>
      <c r="K6004" s="149"/>
      <c r="M6004" s="149"/>
      <c r="N6004" s="150"/>
      <c r="P6004" s="149"/>
    </row>
    <row r="6005" spans="7:16" x14ac:dyDescent="0.2">
      <c r="G6005" s="149"/>
      <c r="I6005" s="149"/>
      <c r="K6005" s="149"/>
      <c r="M6005" s="149"/>
      <c r="N6005" s="150"/>
      <c r="P6005" s="149"/>
    </row>
    <row r="6006" spans="7:16" x14ac:dyDescent="0.2">
      <c r="G6006" s="149"/>
      <c r="I6006" s="149"/>
      <c r="K6006" s="149"/>
      <c r="M6006" s="149"/>
      <c r="N6006" s="150"/>
      <c r="P6006" s="149"/>
    </row>
    <row r="6007" spans="7:16" x14ac:dyDescent="0.2">
      <c r="G6007" s="149"/>
      <c r="I6007" s="149"/>
      <c r="K6007" s="149"/>
      <c r="M6007" s="149"/>
      <c r="N6007" s="150"/>
      <c r="P6007" s="149"/>
    </row>
    <row r="6008" spans="7:16" x14ac:dyDescent="0.2">
      <c r="G6008" s="149"/>
      <c r="I6008" s="149"/>
      <c r="K6008" s="149"/>
      <c r="M6008" s="149"/>
      <c r="N6008" s="150"/>
      <c r="P6008" s="149"/>
    </row>
    <row r="6009" spans="7:16" x14ac:dyDescent="0.2">
      <c r="G6009" s="149"/>
      <c r="I6009" s="149"/>
      <c r="K6009" s="149"/>
      <c r="M6009" s="149"/>
      <c r="N6009" s="150"/>
      <c r="P6009" s="149"/>
    </row>
    <row r="6010" spans="7:16" x14ac:dyDescent="0.2">
      <c r="G6010" s="149"/>
      <c r="I6010" s="149"/>
      <c r="K6010" s="149"/>
      <c r="M6010" s="149"/>
      <c r="N6010" s="150"/>
      <c r="P6010" s="149"/>
    </row>
    <row r="6011" spans="7:16" x14ac:dyDescent="0.2">
      <c r="G6011" s="149"/>
      <c r="I6011" s="149"/>
      <c r="K6011" s="149"/>
      <c r="M6011" s="149"/>
      <c r="N6011" s="150"/>
      <c r="P6011" s="149"/>
    </row>
    <row r="6012" spans="7:16" x14ac:dyDescent="0.2">
      <c r="G6012" s="149"/>
      <c r="I6012" s="149"/>
      <c r="K6012" s="149"/>
      <c r="M6012" s="149"/>
      <c r="N6012" s="150"/>
      <c r="P6012" s="149"/>
    </row>
    <row r="6013" spans="7:16" x14ac:dyDescent="0.2">
      <c r="G6013" s="149"/>
      <c r="I6013" s="149"/>
      <c r="K6013" s="149"/>
      <c r="M6013" s="149"/>
      <c r="N6013" s="150"/>
      <c r="P6013" s="149"/>
    </row>
    <row r="6014" spans="7:16" x14ac:dyDescent="0.2">
      <c r="G6014" s="149"/>
      <c r="I6014" s="149"/>
      <c r="K6014" s="149"/>
      <c r="M6014" s="149"/>
      <c r="N6014" s="150"/>
      <c r="P6014" s="149"/>
    </row>
    <row r="6015" spans="7:16" x14ac:dyDescent="0.2">
      <c r="G6015" s="149"/>
      <c r="I6015" s="149"/>
      <c r="K6015" s="149"/>
      <c r="M6015" s="149"/>
      <c r="N6015" s="150"/>
      <c r="P6015" s="149"/>
    </row>
    <row r="6016" spans="7:16" x14ac:dyDescent="0.2">
      <c r="G6016" s="149"/>
      <c r="I6016" s="149"/>
      <c r="K6016" s="149"/>
      <c r="M6016" s="149"/>
      <c r="N6016" s="150"/>
      <c r="P6016" s="149"/>
    </row>
    <row r="6017" spans="7:16" x14ac:dyDescent="0.2">
      <c r="G6017" s="149"/>
      <c r="I6017" s="149"/>
      <c r="K6017" s="149"/>
      <c r="M6017" s="149"/>
      <c r="N6017" s="150"/>
      <c r="P6017" s="149"/>
    </row>
    <row r="6018" spans="7:16" x14ac:dyDescent="0.2">
      <c r="G6018" s="149"/>
      <c r="I6018" s="149"/>
      <c r="K6018" s="149"/>
      <c r="M6018" s="149"/>
      <c r="N6018" s="150"/>
      <c r="P6018" s="149"/>
    </row>
    <row r="6019" spans="7:16" x14ac:dyDescent="0.2">
      <c r="G6019" s="149"/>
      <c r="I6019" s="149"/>
      <c r="K6019" s="149"/>
      <c r="M6019" s="149"/>
      <c r="N6019" s="150"/>
      <c r="P6019" s="149"/>
    </row>
    <row r="6020" spans="7:16" x14ac:dyDescent="0.2">
      <c r="G6020" s="149"/>
      <c r="I6020" s="149"/>
      <c r="K6020" s="149"/>
      <c r="M6020" s="149"/>
      <c r="N6020" s="150"/>
      <c r="P6020" s="149"/>
    </row>
    <row r="6021" spans="7:16" x14ac:dyDescent="0.2">
      <c r="G6021" s="149"/>
      <c r="I6021" s="149"/>
      <c r="K6021" s="149"/>
      <c r="M6021" s="149"/>
      <c r="N6021" s="150"/>
      <c r="P6021" s="149"/>
    </row>
    <row r="6022" spans="7:16" x14ac:dyDescent="0.2">
      <c r="G6022" s="149"/>
      <c r="I6022" s="149"/>
      <c r="K6022" s="149"/>
      <c r="M6022" s="149"/>
      <c r="N6022" s="150"/>
      <c r="P6022" s="149"/>
    </row>
    <row r="6023" spans="7:16" x14ac:dyDescent="0.2">
      <c r="G6023" s="149"/>
      <c r="I6023" s="149"/>
      <c r="K6023" s="149"/>
      <c r="M6023" s="149"/>
      <c r="N6023" s="150"/>
      <c r="P6023" s="149"/>
    </row>
    <row r="6024" spans="7:16" x14ac:dyDescent="0.2">
      <c r="G6024" s="149"/>
      <c r="I6024" s="149"/>
      <c r="K6024" s="149"/>
      <c r="M6024" s="149"/>
      <c r="N6024" s="150"/>
      <c r="P6024" s="149"/>
    </row>
    <row r="6025" spans="7:16" x14ac:dyDescent="0.2">
      <c r="G6025" s="149"/>
      <c r="I6025" s="149"/>
      <c r="K6025" s="149"/>
      <c r="M6025" s="149"/>
      <c r="N6025" s="150"/>
      <c r="P6025" s="149"/>
    </row>
    <row r="6026" spans="7:16" x14ac:dyDescent="0.2">
      <c r="G6026" s="149"/>
      <c r="I6026" s="149"/>
      <c r="K6026" s="149"/>
      <c r="M6026" s="149"/>
      <c r="N6026" s="150"/>
      <c r="P6026" s="149"/>
    </row>
    <row r="6027" spans="7:16" x14ac:dyDescent="0.2">
      <c r="G6027" s="149"/>
      <c r="I6027" s="149"/>
      <c r="K6027" s="149"/>
      <c r="M6027" s="149"/>
      <c r="N6027" s="150"/>
      <c r="P6027" s="149"/>
    </row>
    <row r="6028" spans="7:16" x14ac:dyDescent="0.2">
      <c r="G6028" s="149"/>
      <c r="I6028" s="149"/>
      <c r="K6028" s="149"/>
      <c r="M6028" s="149"/>
      <c r="N6028" s="150"/>
      <c r="P6028" s="149"/>
    </row>
    <row r="6029" spans="7:16" x14ac:dyDescent="0.2">
      <c r="G6029" s="149"/>
      <c r="I6029" s="149"/>
      <c r="K6029" s="149"/>
      <c r="M6029" s="149"/>
      <c r="N6029" s="150"/>
      <c r="P6029" s="149"/>
    </row>
    <row r="6030" spans="7:16" x14ac:dyDescent="0.2">
      <c r="G6030" s="149"/>
      <c r="I6030" s="149"/>
      <c r="K6030" s="149"/>
      <c r="M6030" s="149"/>
      <c r="N6030" s="150"/>
      <c r="P6030" s="149"/>
    </row>
    <row r="6031" spans="7:16" x14ac:dyDescent="0.2">
      <c r="G6031" s="149"/>
      <c r="I6031" s="149"/>
      <c r="K6031" s="149"/>
      <c r="M6031" s="149"/>
      <c r="N6031" s="150"/>
      <c r="P6031" s="149"/>
    </row>
    <row r="6032" spans="7:16" x14ac:dyDescent="0.2">
      <c r="G6032" s="149"/>
      <c r="I6032" s="149"/>
      <c r="K6032" s="149"/>
      <c r="M6032" s="149"/>
      <c r="N6032" s="150"/>
      <c r="P6032" s="149"/>
    </row>
    <row r="6033" spans="7:16" x14ac:dyDescent="0.2">
      <c r="G6033" s="149"/>
      <c r="I6033" s="149"/>
      <c r="K6033" s="149"/>
      <c r="M6033" s="149"/>
      <c r="N6033" s="150"/>
      <c r="P6033" s="149"/>
    </row>
    <row r="6034" spans="7:16" x14ac:dyDescent="0.2">
      <c r="G6034" s="149"/>
      <c r="I6034" s="149"/>
      <c r="K6034" s="149"/>
      <c r="M6034" s="149"/>
      <c r="N6034" s="150"/>
      <c r="P6034" s="149"/>
    </row>
    <row r="6035" spans="7:16" x14ac:dyDescent="0.2">
      <c r="G6035" s="149"/>
      <c r="I6035" s="149"/>
      <c r="K6035" s="149"/>
      <c r="M6035" s="149"/>
      <c r="N6035" s="150"/>
      <c r="P6035" s="149"/>
    </row>
    <row r="6036" spans="7:16" x14ac:dyDescent="0.2">
      <c r="G6036" s="149"/>
      <c r="I6036" s="149"/>
      <c r="K6036" s="149"/>
      <c r="M6036" s="149"/>
      <c r="N6036" s="150"/>
      <c r="P6036" s="149"/>
    </row>
    <row r="6037" spans="7:16" x14ac:dyDescent="0.2">
      <c r="G6037" s="149"/>
      <c r="I6037" s="149"/>
      <c r="K6037" s="149"/>
      <c r="M6037" s="149"/>
      <c r="N6037" s="150"/>
      <c r="P6037" s="149"/>
    </row>
    <row r="6038" spans="7:16" x14ac:dyDescent="0.2">
      <c r="G6038" s="149"/>
      <c r="I6038" s="149"/>
      <c r="K6038" s="149"/>
      <c r="M6038" s="149"/>
      <c r="N6038" s="150"/>
      <c r="P6038" s="149"/>
    </row>
    <row r="6039" spans="7:16" x14ac:dyDescent="0.2">
      <c r="G6039" s="149"/>
      <c r="I6039" s="149"/>
      <c r="K6039" s="149"/>
      <c r="M6039" s="149"/>
      <c r="N6039" s="150"/>
      <c r="P6039" s="149"/>
    </row>
    <row r="6040" spans="7:16" x14ac:dyDescent="0.2">
      <c r="G6040" s="149"/>
      <c r="I6040" s="149"/>
      <c r="K6040" s="149"/>
      <c r="M6040" s="149"/>
      <c r="N6040" s="150"/>
      <c r="P6040" s="149"/>
    </row>
    <row r="6041" spans="7:16" x14ac:dyDescent="0.2">
      <c r="G6041" s="149"/>
      <c r="I6041" s="149"/>
      <c r="K6041" s="149"/>
      <c r="M6041" s="149"/>
      <c r="N6041" s="150"/>
      <c r="P6041" s="149"/>
    </row>
    <row r="6042" spans="7:16" x14ac:dyDescent="0.2">
      <c r="G6042" s="149"/>
      <c r="I6042" s="149"/>
      <c r="K6042" s="149"/>
      <c r="M6042" s="149"/>
      <c r="N6042" s="150"/>
      <c r="P6042" s="149"/>
    </row>
    <row r="6043" spans="7:16" x14ac:dyDescent="0.2">
      <c r="G6043" s="149"/>
      <c r="I6043" s="149"/>
      <c r="K6043" s="149"/>
      <c r="M6043" s="149"/>
      <c r="N6043" s="150"/>
      <c r="P6043" s="149"/>
    </row>
    <row r="6044" spans="7:16" x14ac:dyDescent="0.2">
      <c r="G6044" s="149"/>
      <c r="I6044" s="149"/>
      <c r="K6044" s="149"/>
      <c r="M6044" s="149"/>
      <c r="N6044" s="150"/>
      <c r="P6044" s="149"/>
    </row>
    <row r="6045" spans="7:16" x14ac:dyDescent="0.2">
      <c r="G6045" s="149"/>
      <c r="I6045" s="149"/>
      <c r="K6045" s="149"/>
      <c r="M6045" s="149"/>
      <c r="N6045" s="150"/>
      <c r="P6045" s="149"/>
    </row>
    <row r="6046" spans="7:16" x14ac:dyDescent="0.2">
      <c r="G6046" s="149"/>
      <c r="I6046" s="149"/>
      <c r="K6046" s="149"/>
      <c r="M6046" s="149"/>
      <c r="N6046" s="150"/>
      <c r="P6046" s="149"/>
    </row>
    <row r="6047" spans="7:16" x14ac:dyDescent="0.2">
      <c r="G6047" s="149"/>
      <c r="I6047" s="149"/>
      <c r="K6047" s="149"/>
      <c r="M6047" s="149"/>
      <c r="N6047" s="150"/>
      <c r="P6047" s="149"/>
    </row>
    <row r="6048" spans="7:16" x14ac:dyDescent="0.2">
      <c r="G6048" s="149"/>
      <c r="I6048" s="149"/>
      <c r="K6048" s="149"/>
      <c r="M6048" s="149"/>
      <c r="N6048" s="150"/>
      <c r="P6048" s="149"/>
    </row>
    <row r="6049" spans="7:16" x14ac:dyDescent="0.2">
      <c r="G6049" s="149"/>
      <c r="I6049" s="149"/>
      <c r="K6049" s="149"/>
      <c r="M6049" s="149"/>
      <c r="N6049" s="150"/>
      <c r="P6049" s="149"/>
    </row>
    <row r="6050" spans="7:16" x14ac:dyDescent="0.2">
      <c r="G6050" s="149"/>
      <c r="I6050" s="149"/>
      <c r="K6050" s="149"/>
      <c r="M6050" s="149"/>
      <c r="N6050" s="150"/>
      <c r="P6050" s="149"/>
    </row>
    <row r="6051" spans="7:16" x14ac:dyDescent="0.2">
      <c r="G6051" s="149"/>
      <c r="I6051" s="149"/>
      <c r="K6051" s="149"/>
      <c r="M6051" s="149"/>
      <c r="N6051" s="150"/>
      <c r="P6051" s="149"/>
    </row>
    <row r="6052" spans="7:16" x14ac:dyDescent="0.2">
      <c r="G6052" s="149"/>
      <c r="I6052" s="149"/>
      <c r="K6052" s="149"/>
      <c r="M6052" s="149"/>
      <c r="N6052" s="150"/>
      <c r="P6052" s="149"/>
    </row>
    <row r="6053" spans="7:16" x14ac:dyDescent="0.2">
      <c r="G6053" s="149"/>
      <c r="I6053" s="149"/>
      <c r="K6053" s="149"/>
      <c r="M6053" s="149"/>
      <c r="N6053" s="150"/>
      <c r="P6053" s="149"/>
    </row>
    <row r="6054" spans="7:16" x14ac:dyDescent="0.2">
      <c r="G6054" s="149"/>
      <c r="I6054" s="149"/>
      <c r="K6054" s="149"/>
      <c r="M6054" s="149"/>
      <c r="N6054" s="150"/>
      <c r="P6054" s="149"/>
    </row>
    <row r="6055" spans="7:16" x14ac:dyDescent="0.2">
      <c r="G6055" s="149"/>
      <c r="I6055" s="149"/>
      <c r="K6055" s="149"/>
      <c r="M6055" s="149"/>
      <c r="N6055" s="150"/>
      <c r="P6055" s="149"/>
    </row>
    <row r="6056" spans="7:16" x14ac:dyDescent="0.2">
      <c r="G6056" s="149"/>
      <c r="I6056" s="149"/>
      <c r="K6056" s="149"/>
      <c r="M6056" s="149"/>
      <c r="N6056" s="150"/>
      <c r="P6056" s="149"/>
    </row>
    <row r="6057" spans="7:16" x14ac:dyDescent="0.2">
      <c r="G6057" s="149"/>
      <c r="I6057" s="149"/>
      <c r="K6057" s="149"/>
      <c r="M6057" s="149"/>
      <c r="N6057" s="150"/>
      <c r="P6057" s="149"/>
    </row>
    <row r="6058" spans="7:16" x14ac:dyDescent="0.2">
      <c r="G6058" s="149"/>
      <c r="I6058" s="149"/>
      <c r="K6058" s="149"/>
      <c r="M6058" s="149"/>
      <c r="N6058" s="150"/>
      <c r="P6058" s="149"/>
    </row>
    <row r="6059" spans="7:16" x14ac:dyDescent="0.2">
      <c r="G6059" s="149"/>
      <c r="I6059" s="149"/>
      <c r="K6059" s="149"/>
      <c r="M6059" s="149"/>
      <c r="N6059" s="150"/>
      <c r="P6059" s="149"/>
    </row>
    <row r="6060" spans="7:16" x14ac:dyDescent="0.2">
      <c r="G6060" s="149"/>
      <c r="I6060" s="149"/>
      <c r="K6060" s="149"/>
      <c r="M6060" s="149"/>
      <c r="N6060" s="150"/>
      <c r="P6060" s="149"/>
    </row>
    <row r="6061" spans="7:16" x14ac:dyDescent="0.2">
      <c r="G6061" s="149"/>
      <c r="I6061" s="149"/>
      <c r="K6061" s="149"/>
      <c r="M6061" s="149"/>
      <c r="N6061" s="150"/>
      <c r="P6061" s="149"/>
    </row>
    <row r="6062" spans="7:16" x14ac:dyDescent="0.2">
      <c r="G6062" s="149"/>
      <c r="I6062" s="149"/>
      <c r="K6062" s="149"/>
      <c r="M6062" s="149"/>
      <c r="N6062" s="150"/>
      <c r="P6062" s="149"/>
    </row>
    <row r="6063" spans="7:16" x14ac:dyDescent="0.2">
      <c r="G6063" s="149"/>
      <c r="I6063" s="149"/>
      <c r="K6063" s="149"/>
      <c r="M6063" s="149"/>
      <c r="N6063" s="150"/>
      <c r="P6063" s="149"/>
    </row>
    <row r="6064" spans="7:16" x14ac:dyDescent="0.2">
      <c r="G6064" s="149"/>
      <c r="I6064" s="149"/>
      <c r="K6064" s="149"/>
      <c r="M6064" s="149"/>
      <c r="N6064" s="150"/>
      <c r="P6064" s="149"/>
    </row>
    <row r="6065" spans="7:16" x14ac:dyDescent="0.2">
      <c r="G6065" s="149"/>
      <c r="I6065" s="149"/>
      <c r="K6065" s="149"/>
      <c r="M6065" s="149"/>
      <c r="N6065" s="150"/>
      <c r="P6065" s="149"/>
    </row>
    <row r="6066" spans="7:16" x14ac:dyDescent="0.2">
      <c r="G6066" s="149"/>
      <c r="I6066" s="149"/>
      <c r="K6066" s="149"/>
      <c r="M6066" s="149"/>
      <c r="N6066" s="150"/>
      <c r="P6066" s="149"/>
    </row>
    <row r="6067" spans="7:16" x14ac:dyDescent="0.2">
      <c r="G6067" s="149"/>
      <c r="I6067" s="149"/>
      <c r="K6067" s="149"/>
      <c r="M6067" s="149"/>
      <c r="N6067" s="150"/>
      <c r="P6067" s="149"/>
    </row>
    <row r="6068" spans="7:16" x14ac:dyDescent="0.2">
      <c r="G6068" s="149"/>
      <c r="I6068" s="149"/>
      <c r="K6068" s="149"/>
      <c r="M6068" s="149"/>
      <c r="N6068" s="150"/>
      <c r="P6068" s="149"/>
    </row>
    <row r="6069" spans="7:16" x14ac:dyDescent="0.2">
      <c r="G6069" s="149"/>
      <c r="I6069" s="149"/>
      <c r="K6069" s="149"/>
      <c r="M6069" s="149"/>
      <c r="N6069" s="150"/>
      <c r="P6069" s="149"/>
    </row>
    <row r="6070" spans="7:16" x14ac:dyDescent="0.2">
      <c r="G6070" s="149"/>
      <c r="I6070" s="149"/>
      <c r="K6070" s="149"/>
      <c r="M6070" s="149"/>
      <c r="N6070" s="150"/>
      <c r="P6070" s="149"/>
    </row>
    <row r="6071" spans="7:16" x14ac:dyDescent="0.2">
      <c r="G6071" s="149"/>
      <c r="I6071" s="149"/>
      <c r="K6071" s="149"/>
      <c r="M6071" s="149"/>
      <c r="N6071" s="150"/>
      <c r="P6071" s="149"/>
    </row>
    <row r="6072" spans="7:16" x14ac:dyDescent="0.2">
      <c r="G6072" s="149"/>
      <c r="I6072" s="149"/>
      <c r="K6072" s="149"/>
      <c r="M6072" s="149"/>
      <c r="N6072" s="150"/>
      <c r="P6072" s="149"/>
    </row>
    <row r="6073" spans="7:16" x14ac:dyDescent="0.2">
      <c r="G6073" s="149"/>
      <c r="I6073" s="149"/>
      <c r="K6073" s="149"/>
      <c r="M6073" s="149"/>
      <c r="N6073" s="150"/>
      <c r="P6073" s="149"/>
    </row>
    <row r="6074" spans="7:16" x14ac:dyDescent="0.2">
      <c r="G6074" s="149"/>
      <c r="I6074" s="149"/>
      <c r="K6074" s="149"/>
      <c r="M6074" s="149"/>
      <c r="N6074" s="150"/>
      <c r="P6074" s="149"/>
    </row>
    <row r="6075" spans="7:16" x14ac:dyDescent="0.2">
      <c r="G6075" s="149"/>
      <c r="I6075" s="149"/>
      <c r="K6075" s="149"/>
      <c r="M6075" s="149"/>
      <c r="N6075" s="150"/>
      <c r="P6075" s="149"/>
    </row>
    <row r="6076" spans="7:16" x14ac:dyDescent="0.2">
      <c r="G6076" s="149"/>
      <c r="I6076" s="149"/>
      <c r="K6076" s="149"/>
      <c r="M6076" s="149"/>
      <c r="N6076" s="150"/>
      <c r="P6076" s="149"/>
    </row>
    <row r="6077" spans="7:16" x14ac:dyDescent="0.2">
      <c r="G6077" s="149"/>
      <c r="I6077" s="149"/>
      <c r="K6077" s="149"/>
      <c r="M6077" s="149"/>
      <c r="N6077" s="150"/>
      <c r="P6077" s="149"/>
    </row>
    <row r="6078" spans="7:16" x14ac:dyDescent="0.2">
      <c r="G6078" s="149"/>
      <c r="I6078" s="149"/>
      <c r="K6078" s="149"/>
      <c r="M6078" s="149"/>
      <c r="N6078" s="150"/>
      <c r="P6078" s="149"/>
    </row>
    <row r="6079" spans="7:16" x14ac:dyDescent="0.2">
      <c r="G6079" s="149"/>
      <c r="I6079" s="149"/>
      <c r="K6079" s="149"/>
      <c r="M6079" s="149"/>
      <c r="N6079" s="150"/>
      <c r="P6079" s="149"/>
    </row>
    <row r="6080" spans="7:16" x14ac:dyDescent="0.2">
      <c r="G6080" s="149"/>
      <c r="I6080" s="149"/>
      <c r="K6080" s="149"/>
      <c r="M6080" s="149"/>
      <c r="N6080" s="150"/>
      <c r="P6080" s="149"/>
    </row>
    <row r="6081" spans="7:16" x14ac:dyDescent="0.2">
      <c r="G6081" s="149"/>
      <c r="I6081" s="149"/>
      <c r="K6081" s="149"/>
      <c r="M6081" s="149"/>
      <c r="N6081" s="150"/>
      <c r="P6081" s="149"/>
    </row>
    <row r="6082" spans="7:16" x14ac:dyDescent="0.2">
      <c r="G6082" s="149"/>
      <c r="I6082" s="149"/>
      <c r="K6082" s="149"/>
      <c r="M6082" s="149"/>
      <c r="N6082" s="150"/>
      <c r="P6082" s="149"/>
    </row>
    <row r="6083" spans="7:16" x14ac:dyDescent="0.2">
      <c r="G6083" s="149"/>
      <c r="I6083" s="149"/>
      <c r="K6083" s="149"/>
      <c r="M6083" s="149"/>
      <c r="N6083" s="150"/>
      <c r="P6083" s="149"/>
    </row>
    <row r="6084" spans="7:16" x14ac:dyDescent="0.2">
      <c r="G6084" s="149"/>
      <c r="I6084" s="149"/>
      <c r="K6084" s="149"/>
      <c r="M6084" s="149"/>
      <c r="N6084" s="150"/>
      <c r="P6084" s="149"/>
    </row>
    <row r="6085" spans="7:16" x14ac:dyDescent="0.2">
      <c r="G6085" s="149"/>
      <c r="I6085" s="149"/>
      <c r="K6085" s="149"/>
      <c r="M6085" s="149"/>
      <c r="N6085" s="150"/>
      <c r="P6085" s="149"/>
    </row>
    <row r="6086" spans="7:16" x14ac:dyDescent="0.2">
      <c r="G6086" s="149"/>
      <c r="I6086" s="149"/>
      <c r="K6086" s="149"/>
      <c r="M6086" s="149"/>
      <c r="N6086" s="150"/>
      <c r="P6086" s="149"/>
    </row>
    <row r="6087" spans="7:16" x14ac:dyDescent="0.2">
      <c r="G6087" s="149"/>
      <c r="I6087" s="149"/>
      <c r="K6087" s="149"/>
      <c r="M6087" s="149"/>
      <c r="N6087" s="150"/>
      <c r="P6087" s="149"/>
    </row>
    <row r="6088" spans="7:16" x14ac:dyDescent="0.2">
      <c r="G6088" s="149"/>
      <c r="I6088" s="149"/>
      <c r="K6088" s="149"/>
      <c r="M6088" s="149"/>
      <c r="N6088" s="150"/>
      <c r="P6088" s="149"/>
    </row>
    <row r="6089" spans="7:16" x14ac:dyDescent="0.2">
      <c r="G6089" s="149"/>
      <c r="I6089" s="149"/>
      <c r="K6089" s="149"/>
      <c r="M6089" s="149"/>
      <c r="N6089" s="150"/>
      <c r="P6089" s="149"/>
    </row>
    <row r="6090" spans="7:16" x14ac:dyDescent="0.2">
      <c r="G6090" s="149"/>
      <c r="I6090" s="149"/>
      <c r="K6090" s="149"/>
      <c r="M6090" s="149"/>
      <c r="N6090" s="150"/>
      <c r="P6090" s="149"/>
    </row>
    <row r="6091" spans="7:16" x14ac:dyDescent="0.2">
      <c r="G6091" s="149"/>
      <c r="I6091" s="149"/>
      <c r="K6091" s="149"/>
      <c r="M6091" s="149"/>
      <c r="N6091" s="150"/>
      <c r="P6091" s="149"/>
    </row>
    <row r="6092" spans="7:16" x14ac:dyDescent="0.2">
      <c r="G6092" s="149"/>
      <c r="I6092" s="149"/>
      <c r="K6092" s="149"/>
      <c r="M6092" s="149"/>
      <c r="N6092" s="150"/>
      <c r="P6092" s="149"/>
    </row>
    <row r="6093" spans="7:16" x14ac:dyDescent="0.2">
      <c r="G6093" s="149"/>
      <c r="I6093" s="149"/>
      <c r="K6093" s="149"/>
      <c r="M6093" s="149"/>
      <c r="N6093" s="150"/>
      <c r="P6093" s="149"/>
    </row>
    <row r="6094" spans="7:16" x14ac:dyDescent="0.2">
      <c r="G6094" s="149"/>
      <c r="I6094" s="149"/>
      <c r="K6094" s="149"/>
      <c r="M6094" s="149"/>
      <c r="N6094" s="150"/>
      <c r="P6094" s="149"/>
    </row>
    <row r="6095" spans="7:16" x14ac:dyDescent="0.2">
      <c r="G6095" s="149"/>
      <c r="I6095" s="149"/>
      <c r="K6095" s="149"/>
      <c r="M6095" s="149"/>
      <c r="N6095" s="150"/>
      <c r="P6095" s="149"/>
    </row>
    <row r="6096" spans="7:16" x14ac:dyDescent="0.2">
      <c r="G6096" s="149"/>
      <c r="I6096" s="149"/>
      <c r="K6096" s="149"/>
      <c r="M6096" s="149"/>
      <c r="N6096" s="150"/>
      <c r="P6096" s="149"/>
    </row>
    <row r="6097" spans="7:16" x14ac:dyDescent="0.2">
      <c r="G6097" s="149"/>
      <c r="I6097" s="149"/>
      <c r="K6097" s="149"/>
      <c r="M6097" s="149"/>
      <c r="N6097" s="150"/>
      <c r="P6097" s="149"/>
    </row>
    <row r="6098" spans="7:16" x14ac:dyDescent="0.2">
      <c r="G6098" s="149"/>
      <c r="I6098" s="149"/>
      <c r="K6098" s="149"/>
      <c r="M6098" s="149"/>
      <c r="N6098" s="150"/>
      <c r="P6098" s="149"/>
    </row>
    <row r="6099" spans="7:16" x14ac:dyDescent="0.2">
      <c r="G6099" s="149"/>
      <c r="I6099" s="149"/>
      <c r="K6099" s="149"/>
      <c r="M6099" s="149"/>
      <c r="N6099" s="150"/>
      <c r="P6099" s="149"/>
    </row>
    <row r="6100" spans="7:16" x14ac:dyDescent="0.2">
      <c r="G6100" s="149"/>
      <c r="I6100" s="149"/>
      <c r="K6100" s="149"/>
      <c r="M6100" s="149"/>
      <c r="N6100" s="150"/>
      <c r="P6100" s="149"/>
    </row>
    <row r="6101" spans="7:16" x14ac:dyDescent="0.2">
      <c r="G6101" s="149"/>
      <c r="I6101" s="149"/>
      <c r="K6101" s="149"/>
      <c r="M6101" s="149"/>
      <c r="N6101" s="150"/>
      <c r="P6101" s="149"/>
    </row>
    <row r="6102" spans="7:16" x14ac:dyDescent="0.2">
      <c r="G6102" s="149"/>
      <c r="I6102" s="149"/>
      <c r="K6102" s="149"/>
      <c r="M6102" s="149"/>
      <c r="N6102" s="150"/>
      <c r="P6102" s="149"/>
    </row>
    <row r="6103" spans="7:16" x14ac:dyDescent="0.2">
      <c r="G6103" s="149"/>
      <c r="I6103" s="149"/>
      <c r="K6103" s="149"/>
      <c r="M6103" s="149"/>
      <c r="N6103" s="150"/>
      <c r="P6103" s="149"/>
    </row>
    <row r="6104" spans="7:16" x14ac:dyDescent="0.2">
      <c r="G6104" s="149"/>
      <c r="I6104" s="149"/>
      <c r="K6104" s="149"/>
      <c r="M6104" s="149"/>
      <c r="N6104" s="150"/>
      <c r="P6104" s="149"/>
    </row>
    <row r="6105" spans="7:16" x14ac:dyDescent="0.2">
      <c r="G6105" s="149"/>
      <c r="I6105" s="149"/>
      <c r="K6105" s="149"/>
      <c r="M6105" s="149"/>
      <c r="N6105" s="150"/>
      <c r="P6105" s="149"/>
    </row>
    <row r="6106" spans="7:16" x14ac:dyDescent="0.2">
      <c r="G6106" s="149"/>
      <c r="I6106" s="149"/>
      <c r="K6106" s="149"/>
      <c r="M6106" s="149"/>
      <c r="N6106" s="150"/>
      <c r="P6106" s="149"/>
    </row>
    <row r="6107" spans="7:16" x14ac:dyDescent="0.2">
      <c r="G6107" s="149"/>
      <c r="I6107" s="149"/>
      <c r="K6107" s="149"/>
      <c r="M6107" s="149"/>
      <c r="N6107" s="150"/>
      <c r="P6107" s="149"/>
    </row>
    <row r="6108" spans="7:16" x14ac:dyDescent="0.2">
      <c r="G6108" s="149"/>
      <c r="I6108" s="149"/>
      <c r="K6108" s="149"/>
      <c r="M6108" s="149"/>
      <c r="N6108" s="150"/>
      <c r="P6108" s="149"/>
    </row>
    <row r="6109" spans="7:16" x14ac:dyDescent="0.2">
      <c r="G6109" s="149"/>
      <c r="I6109" s="149"/>
      <c r="K6109" s="149"/>
      <c r="M6109" s="149"/>
      <c r="N6109" s="150"/>
      <c r="P6109" s="149"/>
    </row>
    <row r="6110" spans="7:16" x14ac:dyDescent="0.2">
      <c r="G6110" s="149"/>
      <c r="I6110" s="149"/>
      <c r="K6110" s="149"/>
      <c r="M6110" s="149"/>
      <c r="N6110" s="150"/>
      <c r="P6110" s="149"/>
    </row>
    <row r="6111" spans="7:16" x14ac:dyDescent="0.2">
      <c r="G6111" s="149"/>
      <c r="I6111" s="149"/>
      <c r="K6111" s="149"/>
      <c r="M6111" s="149"/>
      <c r="N6111" s="150"/>
      <c r="P6111" s="149"/>
    </row>
    <row r="6112" spans="7:16" x14ac:dyDescent="0.2">
      <c r="G6112" s="149"/>
      <c r="I6112" s="149"/>
      <c r="K6112" s="149"/>
      <c r="M6112" s="149"/>
      <c r="N6112" s="150"/>
      <c r="P6112" s="149"/>
    </row>
    <row r="6113" spans="7:16" x14ac:dyDescent="0.2">
      <c r="G6113" s="149"/>
      <c r="I6113" s="149"/>
      <c r="K6113" s="149"/>
      <c r="M6113" s="149"/>
      <c r="N6113" s="150"/>
      <c r="P6113" s="149"/>
    </row>
    <row r="6114" spans="7:16" x14ac:dyDescent="0.2">
      <c r="G6114" s="149"/>
      <c r="I6114" s="149"/>
      <c r="K6114" s="149"/>
      <c r="M6114" s="149"/>
      <c r="N6114" s="150"/>
      <c r="P6114" s="149"/>
    </row>
    <row r="6115" spans="7:16" x14ac:dyDescent="0.2">
      <c r="G6115" s="149"/>
      <c r="I6115" s="149"/>
      <c r="K6115" s="149"/>
      <c r="M6115" s="149"/>
      <c r="N6115" s="150"/>
      <c r="P6115" s="149"/>
    </row>
    <row r="6116" spans="7:16" x14ac:dyDescent="0.2">
      <c r="G6116" s="149"/>
      <c r="I6116" s="149"/>
      <c r="K6116" s="149"/>
      <c r="M6116" s="149"/>
      <c r="N6116" s="150"/>
      <c r="P6116" s="149"/>
    </row>
    <row r="6117" spans="7:16" x14ac:dyDescent="0.2">
      <c r="G6117" s="149"/>
      <c r="I6117" s="149"/>
      <c r="K6117" s="149"/>
      <c r="M6117" s="149"/>
      <c r="N6117" s="150"/>
      <c r="P6117" s="149"/>
    </row>
    <row r="6118" spans="7:16" x14ac:dyDescent="0.2">
      <c r="G6118" s="149"/>
      <c r="I6118" s="149"/>
      <c r="K6118" s="149"/>
      <c r="M6118" s="149"/>
      <c r="N6118" s="150"/>
      <c r="P6118" s="149"/>
    </row>
    <row r="6119" spans="7:16" x14ac:dyDescent="0.2">
      <c r="G6119" s="149"/>
      <c r="I6119" s="149"/>
      <c r="K6119" s="149"/>
      <c r="M6119" s="149"/>
      <c r="N6119" s="150"/>
      <c r="P6119" s="149"/>
    </row>
    <row r="6120" spans="7:16" x14ac:dyDescent="0.2">
      <c r="G6120" s="149"/>
      <c r="I6120" s="149"/>
      <c r="K6120" s="149"/>
      <c r="M6120" s="149"/>
      <c r="N6120" s="150"/>
      <c r="P6120" s="149"/>
    </row>
    <row r="6121" spans="7:16" x14ac:dyDescent="0.2">
      <c r="G6121" s="149"/>
      <c r="I6121" s="149"/>
      <c r="K6121" s="149"/>
      <c r="M6121" s="149"/>
      <c r="N6121" s="150"/>
      <c r="P6121" s="149"/>
    </row>
    <row r="6122" spans="7:16" x14ac:dyDescent="0.2">
      <c r="G6122" s="149"/>
      <c r="I6122" s="149"/>
      <c r="K6122" s="149"/>
      <c r="M6122" s="149"/>
      <c r="N6122" s="150"/>
      <c r="P6122" s="149"/>
    </row>
    <row r="6123" spans="7:16" x14ac:dyDescent="0.2">
      <c r="G6123" s="149"/>
      <c r="I6123" s="149"/>
      <c r="K6123" s="149"/>
      <c r="M6123" s="149"/>
      <c r="N6123" s="150"/>
      <c r="P6123" s="149"/>
    </row>
    <row r="6124" spans="7:16" x14ac:dyDescent="0.2">
      <c r="G6124" s="149"/>
      <c r="I6124" s="149"/>
      <c r="K6124" s="149"/>
      <c r="M6124" s="149"/>
      <c r="N6124" s="150"/>
      <c r="P6124" s="149"/>
    </row>
    <row r="6125" spans="7:16" x14ac:dyDescent="0.2">
      <c r="G6125" s="149"/>
      <c r="I6125" s="149"/>
      <c r="K6125" s="149"/>
      <c r="M6125" s="149"/>
      <c r="N6125" s="150"/>
      <c r="P6125" s="149"/>
    </row>
    <row r="6126" spans="7:16" x14ac:dyDescent="0.2">
      <c r="G6126" s="149"/>
      <c r="I6126" s="149"/>
      <c r="K6126" s="149"/>
      <c r="M6126" s="149"/>
      <c r="N6126" s="150"/>
      <c r="P6126" s="149"/>
    </row>
    <row r="6127" spans="7:16" x14ac:dyDescent="0.2">
      <c r="G6127" s="149"/>
      <c r="I6127" s="149"/>
      <c r="K6127" s="149"/>
      <c r="M6127" s="149"/>
      <c r="N6127" s="150"/>
      <c r="P6127" s="149"/>
    </row>
    <row r="6128" spans="7:16" x14ac:dyDescent="0.2">
      <c r="G6128" s="149"/>
      <c r="I6128" s="149"/>
      <c r="K6128" s="149"/>
      <c r="M6128" s="149"/>
      <c r="N6128" s="150"/>
      <c r="P6128" s="149"/>
    </row>
    <row r="6129" spans="7:16" x14ac:dyDescent="0.2">
      <c r="G6129" s="149"/>
      <c r="I6129" s="149"/>
      <c r="K6129" s="149"/>
      <c r="M6129" s="149"/>
      <c r="N6129" s="150"/>
      <c r="P6129" s="149"/>
    </row>
    <row r="6130" spans="7:16" x14ac:dyDescent="0.2">
      <c r="G6130" s="149"/>
      <c r="I6130" s="149"/>
      <c r="K6130" s="149"/>
      <c r="M6130" s="149"/>
      <c r="N6130" s="150"/>
      <c r="P6130" s="149"/>
    </row>
    <row r="6131" spans="7:16" x14ac:dyDescent="0.2">
      <c r="G6131" s="149"/>
      <c r="I6131" s="149"/>
      <c r="K6131" s="149"/>
      <c r="M6131" s="149"/>
      <c r="N6131" s="150"/>
      <c r="P6131" s="149"/>
    </row>
    <row r="6132" spans="7:16" x14ac:dyDescent="0.2">
      <c r="G6132" s="149"/>
      <c r="I6132" s="149"/>
      <c r="K6132" s="149"/>
      <c r="M6132" s="149"/>
      <c r="N6132" s="150"/>
      <c r="P6132" s="149"/>
    </row>
    <row r="6133" spans="7:16" x14ac:dyDescent="0.2">
      <c r="G6133" s="149"/>
      <c r="I6133" s="149"/>
      <c r="K6133" s="149"/>
      <c r="M6133" s="149"/>
      <c r="N6133" s="150"/>
      <c r="P6133" s="149"/>
    </row>
    <row r="6134" spans="7:16" x14ac:dyDescent="0.2">
      <c r="G6134" s="149"/>
      <c r="I6134" s="149"/>
      <c r="K6134" s="149"/>
      <c r="M6134" s="149"/>
      <c r="N6134" s="150"/>
      <c r="P6134" s="149"/>
    </row>
    <row r="6135" spans="7:16" x14ac:dyDescent="0.2">
      <c r="G6135" s="149"/>
      <c r="I6135" s="149"/>
      <c r="K6135" s="149"/>
      <c r="M6135" s="149"/>
      <c r="N6135" s="150"/>
      <c r="P6135" s="149"/>
    </row>
    <row r="6136" spans="7:16" x14ac:dyDescent="0.2">
      <c r="G6136" s="149"/>
      <c r="I6136" s="149"/>
      <c r="K6136" s="149"/>
      <c r="M6136" s="149"/>
      <c r="N6136" s="150"/>
      <c r="P6136" s="149"/>
    </row>
    <row r="6137" spans="7:16" x14ac:dyDescent="0.2">
      <c r="G6137" s="149"/>
      <c r="I6137" s="149"/>
      <c r="K6137" s="149"/>
      <c r="M6137" s="149"/>
      <c r="N6137" s="150"/>
      <c r="P6137" s="149"/>
    </row>
    <row r="6138" spans="7:16" x14ac:dyDescent="0.2">
      <c r="G6138" s="149"/>
      <c r="I6138" s="149"/>
      <c r="K6138" s="149"/>
      <c r="M6138" s="149"/>
      <c r="N6138" s="150"/>
      <c r="P6138" s="149"/>
    </row>
    <row r="6139" spans="7:16" x14ac:dyDescent="0.2">
      <c r="G6139" s="149"/>
      <c r="I6139" s="149"/>
      <c r="K6139" s="149"/>
      <c r="M6139" s="149"/>
      <c r="N6139" s="150"/>
      <c r="P6139" s="149"/>
    </row>
    <row r="6140" spans="7:16" x14ac:dyDescent="0.2">
      <c r="G6140" s="149"/>
      <c r="I6140" s="149"/>
      <c r="K6140" s="149"/>
      <c r="M6140" s="149"/>
      <c r="N6140" s="150"/>
      <c r="P6140" s="149"/>
    </row>
    <row r="6141" spans="7:16" x14ac:dyDescent="0.2">
      <c r="G6141" s="149"/>
      <c r="I6141" s="149"/>
      <c r="K6141" s="149"/>
      <c r="M6141" s="149"/>
      <c r="N6141" s="150"/>
      <c r="P6141" s="149"/>
    </row>
    <row r="6142" spans="7:16" x14ac:dyDescent="0.2">
      <c r="G6142" s="149"/>
      <c r="I6142" s="149"/>
      <c r="K6142" s="149"/>
      <c r="M6142" s="149"/>
      <c r="N6142" s="150"/>
      <c r="P6142" s="149"/>
    </row>
    <row r="6143" spans="7:16" x14ac:dyDescent="0.2">
      <c r="G6143" s="149"/>
      <c r="I6143" s="149"/>
      <c r="K6143" s="149"/>
      <c r="M6143" s="149"/>
      <c r="N6143" s="150"/>
      <c r="P6143" s="149"/>
    </row>
    <row r="6144" spans="7:16" x14ac:dyDescent="0.2">
      <c r="G6144" s="149"/>
      <c r="I6144" s="149"/>
      <c r="K6144" s="149"/>
      <c r="M6144" s="149"/>
      <c r="N6144" s="150"/>
      <c r="P6144" s="149"/>
    </row>
    <row r="6145" spans="7:16" x14ac:dyDescent="0.2">
      <c r="G6145" s="149"/>
      <c r="I6145" s="149"/>
      <c r="K6145" s="149"/>
      <c r="M6145" s="149"/>
      <c r="N6145" s="150"/>
      <c r="P6145" s="149"/>
    </row>
    <row r="6146" spans="7:16" x14ac:dyDescent="0.2">
      <c r="G6146" s="149"/>
      <c r="I6146" s="149"/>
      <c r="K6146" s="149"/>
      <c r="M6146" s="149"/>
      <c r="N6146" s="150"/>
      <c r="P6146" s="149"/>
    </row>
    <row r="6147" spans="7:16" x14ac:dyDescent="0.2">
      <c r="G6147" s="149"/>
      <c r="I6147" s="149"/>
      <c r="K6147" s="149"/>
      <c r="M6147" s="149"/>
      <c r="N6147" s="150"/>
      <c r="P6147" s="149"/>
    </row>
    <row r="6148" spans="7:16" x14ac:dyDescent="0.2">
      <c r="G6148" s="149"/>
      <c r="I6148" s="149"/>
      <c r="K6148" s="149"/>
      <c r="M6148" s="149"/>
      <c r="N6148" s="150"/>
      <c r="P6148" s="149"/>
    </row>
    <row r="6149" spans="7:16" x14ac:dyDescent="0.2">
      <c r="G6149" s="149"/>
      <c r="I6149" s="149"/>
      <c r="K6149" s="149"/>
      <c r="M6149" s="149"/>
      <c r="N6149" s="150"/>
      <c r="P6149" s="149"/>
    </row>
    <row r="6150" spans="7:16" x14ac:dyDescent="0.2">
      <c r="G6150" s="149"/>
      <c r="I6150" s="149"/>
      <c r="K6150" s="149"/>
      <c r="M6150" s="149"/>
      <c r="N6150" s="150"/>
      <c r="P6150" s="149"/>
    </row>
    <row r="6151" spans="7:16" x14ac:dyDescent="0.2">
      <c r="G6151" s="149"/>
      <c r="I6151" s="149"/>
      <c r="K6151" s="149"/>
      <c r="M6151" s="149"/>
      <c r="N6151" s="150"/>
      <c r="P6151" s="149"/>
    </row>
    <row r="6152" spans="7:16" x14ac:dyDescent="0.2">
      <c r="G6152" s="149"/>
      <c r="I6152" s="149"/>
      <c r="K6152" s="149"/>
      <c r="M6152" s="149"/>
      <c r="N6152" s="150"/>
      <c r="P6152" s="149"/>
    </row>
    <row r="6153" spans="7:16" x14ac:dyDescent="0.2">
      <c r="G6153" s="149"/>
      <c r="I6153" s="149"/>
      <c r="K6153" s="149"/>
      <c r="M6153" s="149"/>
      <c r="N6153" s="150"/>
      <c r="P6153" s="149"/>
    </row>
    <row r="6154" spans="7:16" x14ac:dyDescent="0.2">
      <c r="G6154" s="149"/>
      <c r="I6154" s="149"/>
      <c r="K6154" s="149"/>
      <c r="M6154" s="149"/>
      <c r="N6154" s="150"/>
      <c r="P6154" s="149"/>
    </row>
    <row r="6155" spans="7:16" x14ac:dyDescent="0.2">
      <c r="G6155" s="149"/>
      <c r="I6155" s="149"/>
      <c r="K6155" s="149"/>
      <c r="M6155" s="149"/>
      <c r="N6155" s="150"/>
      <c r="P6155" s="149"/>
    </row>
    <row r="6156" spans="7:16" x14ac:dyDescent="0.2">
      <c r="G6156" s="149"/>
      <c r="I6156" s="149"/>
      <c r="K6156" s="149"/>
      <c r="M6156" s="149"/>
      <c r="N6156" s="150"/>
      <c r="P6156" s="149"/>
    </row>
    <row r="6157" spans="7:16" x14ac:dyDescent="0.2">
      <c r="G6157" s="149"/>
      <c r="I6157" s="149"/>
      <c r="K6157" s="149"/>
      <c r="M6157" s="149"/>
      <c r="N6157" s="150"/>
      <c r="P6157" s="149"/>
    </row>
    <row r="6158" spans="7:16" x14ac:dyDescent="0.2">
      <c r="G6158" s="149"/>
      <c r="I6158" s="149"/>
      <c r="K6158" s="149"/>
      <c r="M6158" s="149"/>
      <c r="N6158" s="150"/>
      <c r="P6158" s="149"/>
    </row>
    <row r="6159" spans="7:16" x14ac:dyDescent="0.2">
      <c r="G6159" s="149"/>
      <c r="I6159" s="149"/>
      <c r="K6159" s="149"/>
      <c r="M6159" s="149"/>
      <c r="N6159" s="150"/>
      <c r="P6159" s="149"/>
    </row>
    <row r="6160" spans="7:16" x14ac:dyDescent="0.2">
      <c r="G6160" s="149"/>
      <c r="I6160" s="149"/>
      <c r="K6160" s="149"/>
      <c r="M6160" s="149"/>
      <c r="N6160" s="150"/>
      <c r="P6160" s="149"/>
    </row>
    <row r="6161" spans="7:16" x14ac:dyDescent="0.2">
      <c r="G6161" s="149"/>
      <c r="I6161" s="149"/>
      <c r="K6161" s="149"/>
      <c r="M6161" s="149"/>
      <c r="N6161" s="150"/>
      <c r="P6161" s="149"/>
    </row>
    <row r="6162" spans="7:16" x14ac:dyDescent="0.2">
      <c r="G6162" s="149"/>
      <c r="I6162" s="149"/>
      <c r="K6162" s="149"/>
      <c r="M6162" s="149"/>
      <c r="N6162" s="150"/>
      <c r="P6162" s="149"/>
    </row>
    <row r="6163" spans="7:16" x14ac:dyDescent="0.2">
      <c r="G6163" s="149"/>
      <c r="I6163" s="149"/>
      <c r="K6163" s="149"/>
      <c r="M6163" s="149"/>
      <c r="N6163" s="150"/>
      <c r="P6163" s="149"/>
    </row>
    <row r="6164" spans="7:16" x14ac:dyDescent="0.2">
      <c r="G6164" s="149"/>
      <c r="I6164" s="149"/>
      <c r="K6164" s="149"/>
      <c r="M6164" s="149"/>
      <c r="N6164" s="150"/>
      <c r="P6164" s="149"/>
    </row>
    <row r="6165" spans="7:16" x14ac:dyDescent="0.2">
      <c r="G6165" s="149"/>
      <c r="I6165" s="149"/>
      <c r="K6165" s="149"/>
      <c r="M6165" s="149"/>
      <c r="N6165" s="150"/>
      <c r="P6165" s="149"/>
    </row>
    <row r="6166" spans="7:16" x14ac:dyDescent="0.2">
      <c r="G6166" s="149"/>
      <c r="I6166" s="149"/>
      <c r="K6166" s="149"/>
      <c r="M6166" s="149"/>
      <c r="N6166" s="150"/>
      <c r="P6166" s="149"/>
    </row>
    <row r="6167" spans="7:16" x14ac:dyDescent="0.2">
      <c r="G6167" s="149"/>
      <c r="I6167" s="149"/>
      <c r="K6167" s="149"/>
      <c r="M6167" s="149"/>
      <c r="N6167" s="150"/>
      <c r="P6167" s="149"/>
    </row>
    <row r="6168" spans="7:16" x14ac:dyDescent="0.2">
      <c r="G6168" s="149"/>
      <c r="I6168" s="149"/>
      <c r="K6168" s="149"/>
      <c r="M6168" s="149"/>
      <c r="N6168" s="150"/>
      <c r="P6168" s="149"/>
    </row>
    <row r="6169" spans="7:16" x14ac:dyDescent="0.2">
      <c r="G6169" s="149"/>
      <c r="I6169" s="149"/>
      <c r="K6169" s="149"/>
      <c r="M6169" s="149"/>
      <c r="N6169" s="150"/>
      <c r="P6169" s="149"/>
    </row>
    <row r="6170" spans="7:16" x14ac:dyDescent="0.2">
      <c r="G6170" s="149"/>
      <c r="I6170" s="149"/>
      <c r="K6170" s="149"/>
      <c r="M6170" s="149"/>
      <c r="N6170" s="150"/>
      <c r="P6170" s="149"/>
    </row>
    <row r="6171" spans="7:16" x14ac:dyDescent="0.2">
      <c r="G6171" s="149"/>
      <c r="I6171" s="149"/>
      <c r="K6171" s="149"/>
      <c r="M6171" s="149"/>
      <c r="N6171" s="150"/>
      <c r="P6171" s="149"/>
    </row>
    <row r="6172" spans="7:16" x14ac:dyDescent="0.2">
      <c r="G6172" s="149"/>
      <c r="I6172" s="149"/>
      <c r="K6172" s="149"/>
      <c r="M6172" s="149"/>
      <c r="N6172" s="150"/>
      <c r="P6172" s="149"/>
    </row>
    <row r="6173" spans="7:16" x14ac:dyDescent="0.2">
      <c r="G6173" s="149"/>
      <c r="I6173" s="149"/>
      <c r="K6173" s="149"/>
      <c r="M6173" s="149"/>
      <c r="N6173" s="150"/>
      <c r="P6173" s="149"/>
    </row>
    <row r="6174" spans="7:16" x14ac:dyDescent="0.2">
      <c r="G6174" s="149"/>
      <c r="I6174" s="149"/>
      <c r="K6174" s="149"/>
      <c r="M6174" s="149"/>
      <c r="N6174" s="150"/>
      <c r="P6174" s="149"/>
    </row>
    <row r="6175" spans="7:16" x14ac:dyDescent="0.2">
      <c r="G6175" s="149"/>
      <c r="I6175" s="149"/>
      <c r="K6175" s="149"/>
      <c r="M6175" s="149"/>
      <c r="N6175" s="150"/>
      <c r="P6175" s="149"/>
    </row>
    <row r="6176" spans="7:16" x14ac:dyDescent="0.2">
      <c r="G6176" s="149"/>
      <c r="I6176" s="149"/>
      <c r="K6176" s="149"/>
      <c r="M6176" s="149"/>
      <c r="N6176" s="150"/>
      <c r="P6176" s="149"/>
    </row>
    <row r="6177" spans="7:16" x14ac:dyDescent="0.2">
      <c r="G6177" s="149"/>
      <c r="I6177" s="149"/>
      <c r="K6177" s="149"/>
      <c r="M6177" s="149"/>
      <c r="N6177" s="150"/>
      <c r="P6177" s="149"/>
    </row>
    <row r="6178" spans="7:16" x14ac:dyDescent="0.2">
      <c r="G6178" s="149"/>
      <c r="I6178" s="149"/>
      <c r="K6178" s="149"/>
      <c r="M6178" s="149"/>
      <c r="N6178" s="150"/>
      <c r="P6178" s="149"/>
    </row>
    <row r="6179" spans="7:16" x14ac:dyDescent="0.2">
      <c r="G6179" s="149"/>
      <c r="I6179" s="149"/>
      <c r="K6179" s="149"/>
      <c r="M6179" s="149"/>
      <c r="N6179" s="150"/>
      <c r="P6179" s="149"/>
    </row>
    <row r="6180" spans="7:16" x14ac:dyDescent="0.2">
      <c r="G6180" s="149"/>
      <c r="I6180" s="149"/>
      <c r="K6180" s="149"/>
      <c r="M6180" s="149"/>
      <c r="N6180" s="150"/>
      <c r="P6180" s="149"/>
    </row>
    <row r="6181" spans="7:16" x14ac:dyDescent="0.2">
      <c r="G6181" s="149"/>
      <c r="I6181" s="149"/>
      <c r="K6181" s="149"/>
      <c r="M6181" s="149"/>
      <c r="N6181" s="150"/>
      <c r="P6181" s="149"/>
    </row>
    <row r="6182" spans="7:16" x14ac:dyDescent="0.2">
      <c r="G6182" s="149"/>
      <c r="I6182" s="149"/>
      <c r="K6182" s="149"/>
      <c r="M6182" s="149"/>
      <c r="N6182" s="150"/>
      <c r="P6182" s="149"/>
    </row>
    <row r="6183" spans="7:16" x14ac:dyDescent="0.2">
      <c r="G6183" s="149"/>
      <c r="I6183" s="149"/>
      <c r="K6183" s="149"/>
      <c r="M6183" s="149"/>
      <c r="N6183" s="150"/>
      <c r="P6183" s="149"/>
    </row>
    <row r="6184" spans="7:16" x14ac:dyDescent="0.2">
      <c r="G6184" s="149"/>
      <c r="I6184" s="149"/>
      <c r="K6184" s="149"/>
      <c r="M6184" s="149"/>
      <c r="N6184" s="150"/>
      <c r="P6184" s="149"/>
    </row>
    <row r="6185" spans="7:16" x14ac:dyDescent="0.2">
      <c r="G6185" s="149"/>
      <c r="I6185" s="149"/>
      <c r="K6185" s="149"/>
      <c r="M6185" s="149"/>
      <c r="N6185" s="150"/>
      <c r="P6185" s="149"/>
    </row>
    <row r="6186" spans="7:16" x14ac:dyDescent="0.2">
      <c r="G6186" s="149"/>
      <c r="I6186" s="149"/>
      <c r="K6186" s="149"/>
      <c r="M6186" s="149"/>
      <c r="N6186" s="150"/>
      <c r="P6186" s="149"/>
    </row>
    <row r="6187" spans="7:16" x14ac:dyDescent="0.2">
      <c r="G6187" s="149"/>
      <c r="I6187" s="149"/>
      <c r="K6187" s="149"/>
      <c r="M6187" s="149"/>
      <c r="N6187" s="150"/>
      <c r="P6187" s="149"/>
    </row>
    <row r="6188" spans="7:16" x14ac:dyDescent="0.2">
      <c r="G6188" s="149"/>
      <c r="I6188" s="149"/>
      <c r="K6188" s="149"/>
      <c r="M6188" s="149"/>
      <c r="N6188" s="150"/>
      <c r="P6188" s="149"/>
    </row>
    <row r="6189" spans="7:16" x14ac:dyDescent="0.2">
      <c r="G6189" s="149"/>
      <c r="I6189" s="149"/>
      <c r="K6189" s="149"/>
      <c r="M6189" s="149"/>
      <c r="N6189" s="150"/>
      <c r="P6189" s="149"/>
    </row>
    <row r="6190" spans="7:16" x14ac:dyDescent="0.2">
      <c r="G6190" s="149"/>
      <c r="I6190" s="149"/>
      <c r="K6190" s="149"/>
      <c r="M6190" s="149"/>
      <c r="N6190" s="150"/>
      <c r="P6190" s="149"/>
    </row>
    <row r="6191" spans="7:16" x14ac:dyDescent="0.2">
      <c r="G6191" s="149"/>
      <c r="I6191" s="149"/>
      <c r="K6191" s="149"/>
      <c r="M6191" s="149"/>
      <c r="N6191" s="150"/>
      <c r="P6191" s="149"/>
    </row>
    <row r="6192" spans="7:16" x14ac:dyDescent="0.2">
      <c r="G6192" s="149"/>
      <c r="I6192" s="149"/>
      <c r="K6192" s="149"/>
      <c r="M6192" s="149"/>
      <c r="N6192" s="150"/>
      <c r="P6192" s="149"/>
    </row>
    <row r="6193" spans="7:16" x14ac:dyDescent="0.2">
      <c r="G6193" s="149"/>
      <c r="I6193" s="149"/>
      <c r="K6193" s="149"/>
      <c r="M6193" s="149"/>
      <c r="N6193" s="150"/>
      <c r="P6193" s="149"/>
    </row>
    <row r="6194" spans="7:16" x14ac:dyDescent="0.2">
      <c r="G6194" s="149"/>
      <c r="I6194" s="149"/>
      <c r="K6194" s="149"/>
      <c r="M6194" s="149"/>
      <c r="N6194" s="150"/>
      <c r="P6194" s="149"/>
    </row>
    <row r="6195" spans="7:16" x14ac:dyDescent="0.2">
      <c r="G6195" s="149"/>
      <c r="I6195" s="149"/>
      <c r="K6195" s="149"/>
      <c r="M6195" s="149"/>
      <c r="N6195" s="150"/>
      <c r="P6195" s="149"/>
    </row>
    <row r="6196" spans="7:16" x14ac:dyDescent="0.2">
      <c r="G6196" s="149"/>
      <c r="I6196" s="149"/>
      <c r="K6196" s="149"/>
      <c r="M6196" s="149"/>
      <c r="N6196" s="150"/>
      <c r="P6196" s="149"/>
    </row>
    <row r="6197" spans="7:16" x14ac:dyDescent="0.2">
      <c r="G6197" s="149"/>
      <c r="I6197" s="149"/>
      <c r="K6197" s="149"/>
      <c r="M6197" s="149"/>
      <c r="N6197" s="150"/>
      <c r="P6197" s="149"/>
    </row>
    <row r="6198" spans="7:16" x14ac:dyDescent="0.2">
      <c r="G6198" s="149"/>
      <c r="I6198" s="149"/>
      <c r="K6198" s="149"/>
      <c r="M6198" s="149"/>
      <c r="N6198" s="150"/>
      <c r="P6198" s="149"/>
    </row>
    <row r="6199" spans="7:16" x14ac:dyDescent="0.2">
      <c r="G6199" s="149"/>
      <c r="I6199" s="149"/>
      <c r="K6199" s="149"/>
      <c r="M6199" s="149"/>
      <c r="N6199" s="150"/>
      <c r="P6199" s="149"/>
    </row>
    <row r="6200" spans="7:16" x14ac:dyDescent="0.2">
      <c r="G6200" s="149"/>
      <c r="I6200" s="149"/>
      <c r="K6200" s="149"/>
      <c r="M6200" s="149"/>
      <c r="N6200" s="150"/>
      <c r="P6200" s="149"/>
    </row>
    <row r="6201" spans="7:16" x14ac:dyDescent="0.2">
      <c r="G6201" s="149"/>
      <c r="I6201" s="149"/>
      <c r="K6201" s="149"/>
      <c r="M6201" s="149"/>
      <c r="N6201" s="150"/>
      <c r="P6201" s="149"/>
    </row>
    <row r="6202" spans="7:16" x14ac:dyDescent="0.2">
      <c r="G6202" s="149"/>
      <c r="I6202" s="149"/>
      <c r="K6202" s="149"/>
      <c r="M6202" s="149"/>
      <c r="N6202" s="150"/>
      <c r="P6202" s="149"/>
    </row>
    <row r="6203" spans="7:16" x14ac:dyDescent="0.2">
      <c r="G6203" s="149"/>
      <c r="I6203" s="149"/>
      <c r="K6203" s="149"/>
      <c r="M6203" s="149"/>
      <c r="N6203" s="150"/>
      <c r="P6203" s="149"/>
    </row>
    <row r="6204" spans="7:16" x14ac:dyDescent="0.2">
      <c r="G6204" s="149"/>
      <c r="I6204" s="149"/>
      <c r="K6204" s="149"/>
      <c r="M6204" s="149"/>
      <c r="N6204" s="150"/>
      <c r="P6204" s="149"/>
    </row>
    <row r="6205" spans="7:16" x14ac:dyDescent="0.2">
      <c r="G6205" s="149"/>
      <c r="I6205" s="149"/>
      <c r="K6205" s="149"/>
      <c r="M6205" s="149"/>
      <c r="N6205" s="150"/>
      <c r="P6205" s="149"/>
    </row>
    <row r="6206" spans="7:16" x14ac:dyDescent="0.2">
      <c r="G6206" s="149"/>
      <c r="I6206" s="149"/>
      <c r="K6206" s="149"/>
      <c r="M6206" s="149"/>
      <c r="N6206" s="150"/>
      <c r="P6206" s="149"/>
    </row>
    <row r="6207" spans="7:16" x14ac:dyDescent="0.2">
      <c r="G6207" s="149"/>
      <c r="I6207" s="149"/>
      <c r="K6207" s="149"/>
      <c r="M6207" s="149"/>
      <c r="N6207" s="150"/>
      <c r="P6207" s="149"/>
    </row>
    <row r="6208" spans="7:16" x14ac:dyDescent="0.2">
      <c r="G6208" s="149"/>
      <c r="I6208" s="149"/>
      <c r="K6208" s="149"/>
      <c r="M6208" s="149"/>
      <c r="N6208" s="150"/>
      <c r="P6208" s="149"/>
    </row>
    <row r="6209" spans="7:16" x14ac:dyDescent="0.2">
      <c r="G6209" s="149"/>
      <c r="I6209" s="149"/>
      <c r="K6209" s="149"/>
      <c r="M6209" s="149"/>
      <c r="N6209" s="150"/>
      <c r="P6209" s="149"/>
    </row>
    <row r="6210" spans="7:16" x14ac:dyDescent="0.2">
      <c r="G6210" s="149"/>
      <c r="I6210" s="149"/>
      <c r="K6210" s="149"/>
      <c r="M6210" s="149"/>
      <c r="N6210" s="150"/>
      <c r="P6210" s="149"/>
    </row>
    <row r="6211" spans="7:16" x14ac:dyDescent="0.2">
      <c r="G6211" s="149"/>
      <c r="I6211" s="149"/>
      <c r="K6211" s="149"/>
      <c r="M6211" s="149"/>
      <c r="N6211" s="150"/>
      <c r="P6211" s="149"/>
    </row>
    <row r="6212" spans="7:16" x14ac:dyDescent="0.2">
      <c r="G6212" s="149"/>
      <c r="I6212" s="149"/>
      <c r="K6212" s="149"/>
      <c r="M6212" s="149"/>
      <c r="N6212" s="150"/>
      <c r="P6212" s="149"/>
    </row>
    <row r="6213" spans="7:16" x14ac:dyDescent="0.2">
      <c r="G6213" s="149"/>
      <c r="I6213" s="149"/>
      <c r="K6213" s="149"/>
      <c r="M6213" s="149"/>
      <c r="N6213" s="150"/>
      <c r="P6213" s="149"/>
    </row>
    <row r="6214" spans="7:16" x14ac:dyDescent="0.2">
      <c r="G6214" s="149"/>
      <c r="I6214" s="149"/>
      <c r="K6214" s="149"/>
      <c r="M6214" s="149"/>
      <c r="N6214" s="150"/>
      <c r="P6214" s="149"/>
    </row>
    <row r="6215" spans="7:16" x14ac:dyDescent="0.2">
      <c r="G6215" s="149"/>
      <c r="I6215" s="149"/>
      <c r="K6215" s="149"/>
      <c r="M6215" s="149"/>
      <c r="N6215" s="150"/>
      <c r="P6215" s="149"/>
    </row>
    <row r="6216" spans="7:16" x14ac:dyDescent="0.2">
      <c r="G6216" s="149"/>
      <c r="I6216" s="149"/>
      <c r="K6216" s="149"/>
      <c r="M6216" s="149"/>
      <c r="N6216" s="150"/>
      <c r="P6216" s="149"/>
    </row>
    <row r="6217" spans="7:16" x14ac:dyDescent="0.2">
      <c r="G6217" s="149"/>
      <c r="I6217" s="149"/>
      <c r="K6217" s="149"/>
      <c r="M6217" s="149"/>
      <c r="N6217" s="150"/>
      <c r="P6217" s="149"/>
    </row>
    <row r="6218" spans="7:16" x14ac:dyDescent="0.2">
      <c r="G6218" s="149"/>
      <c r="I6218" s="149"/>
      <c r="K6218" s="149"/>
      <c r="M6218" s="149"/>
      <c r="N6218" s="150"/>
      <c r="P6218" s="149"/>
    </row>
    <row r="6219" spans="7:16" x14ac:dyDescent="0.2">
      <c r="G6219" s="149"/>
      <c r="I6219" s="149"/>
      <c r="K6219" s="149"/>
      <c r="M6219" s="149"/>
      <c r="N6219" s="150"/>
      <c r="P6219" s="149"/>
    </row>
    <row r="6220" spans="7:16" x14ac:dyDescent="0.2">
      <c r="G6220" s="149"/>
      <c r="I6220" s="149"/>
      <c r="K6220" s="149"/>
      <c r="M6220" s="149"/>
      <c r="N6220" s="150"/>
      <c r="P6220" s="149"/>
    </row>
    <row r="6221" spans="7:16" x14ac:dyDescent="0.2">
      <c r="G6221" s="149"/>
      <c r="I6221" s="149"/>
      <c r="K6221" s="149"/>
      <c r="M6221" s="149"/>
      <c r="N6221" s="150"/>
      <c r="P6221" s="149"/>
    </row>
    <row r="6222" spans="7:16" x14ac:dyDescent="0.2">
      <c r="G6222" s="149"/>
      <c r="I6222" s="149"/>
      <c r="K6222" s="149"/>
      <c r="M6222" s="149"/>
      <c r="N6222" s="150"/>
      <c r="P6222" s="149"/>
    </row>
    <row r="6223" spans="7:16" x14ac:dyDescent="0.2">
      <c r="G6223" s="149"/>
      <c r="I6223" s="149"/>
      <c r="K6223" s="149"/>
      <c r="M6223" s="149"/>
      <c r="N6223" s="150"/>
      <c r="P6223" s="149"/>
    </row>
    <row r="6224" spans="7:16" x14ac:dyDescent="0.2">
      <c r="G6224" s="149"/>
      <c r="I6224" s="149"/>
      <c r="K6224" s="149"/>
      <c r="M6224" s="149"/>
      <c r="N6224" s="150"/>
      <c r="P6224" s="149"/>
    </row>
    <row r="6225" spans="7:16" x14ac:dyDescent="0.2">
      <c r="G6225" s="149"/>
      <c r="I6225" s="149"/>
      <c r="K6225" s="149"/>
      <c r="M6225" s="149"/>
      <c r="N6225" s="150"/>
      <c r="P6225" s="149"/>
    </row>
    <row r="6226" spans="7:16" x14ac:dyDescent="0.2">
      <c r="G6226" s="149"/>
      <c r="I6226" s="149"/>
      <c r="K6226" s="149"/>
      <c r="M6226" s="149"/>
      <c r="N6226" s="150"/>
      <c r="P6226" s="149"/>
    </row>
    <row r="6227" spans="7:16" x14ac:dyDescent="0.2">
      <c r="G6227" s="149"/>
      <c r="I6227" s="149"/>
      <c r="K6227" s="149"/>
      <c r="M6227" s="149"/>
      <c r="N6227" s="150"/>
      <c r="P6227" s="149"/>
    </row>
    <row r="6228" spans="7:16" x14ac:dyDescent="0.2">
      <c r="G6228" s="149"/>
      <c r="I6228" s="149"/>
      <c r="K6228" s="149"/>
      <c r="M6228" s="149"/>
      <c r="N6228" s="150"/>
      <c r="P6228" s="149"/>
    </row>
    <row r="6229" spans="7:16" x14ac:dyDescent="0.2">
      <c r="G6229" s="149"/>
      <c r="I6229" s="149"/>
      <c r="K6229" s="149"/>
      <c r="M6229" s="149"/>
      <c r="N6229" s="150"/>
      <c r="P6229" s="149"/>
    </row>
    <row r="6230" spans="7:16" x14ac:dyDescent="0.2">
      <c r="G6230" s="149"/>
      <c r="I6230" s="149"/>
      <c r="K6230" s="149"/>
      <c r="M6230" s="149"/>
      <c r="N6230" s="150"/>
      <c r="P6230" s="149"/>
    </row>
    <row r="6231" spans="7:16" x14ac:dyDescent="0.2">
      <c r="G6231" s="149"/>
      <c r="I6231" s="149"/>
      <c r="K6231" s="149"/>
      <c r="M6231" s="149"/>
      <c r="N6231" s="150"/>
      <c r="P6231" s="149"/>
    </row>
    <row r="6232" spans="7:16" x14ac:dyDescent="0.2">
      <c r="G6232" s="149"/>
      <c r="I6232" s="149"/>
      <c r="K6232" s="149"/>
      <c r="M6232" s="149"/>
      <c r="N6232" s="150"/>
      <c r="P6232" s="149"/>
    </row>
    <row r="6233" spans="7:16" x14ac:dyDescent="0.2">
      <c r="G6233" s="149"/>
      <c r="I6233" s="149"/>
      <c r="K6233" s="149"/>
      <c r="M6233" s="149"/>
      <c r="N6233" s="150"/>
      <c r="P6233" s="149"/>
    </row>
    <row r="6234" spans="7:16" x14ac:dyDescent="0.2">
      <c r="G6234" s="149"/>
      <c r="I6234" s="149"/>
      <c r="K6234" s="149"/>
      <c r="M6234" s="149"/>
      <c r="N6234" s="150"/>
      <c r="P6234" s="149"/>
    </row>
    <row r="6235" spans="7:16" x14ac:dyDescent="0.2">
      <c r="G6235" s="149"/>
      <c r="I6235" s="149"/>
      <c r="K6235" s="149"/>
      <c r="M6235" s="149"/>
      <c r="N6235" s="150"/>
      <c r="P6235" s="149"/>
    </row>
    <row r="6236" spans="7:16" x14ac:dyDescent="0.2">
      <c r="G6236" s="149"/>
      <c r="I6236" s="149"/>
      <c r="K6236" s="149"/>
      <c r="M6236" s="149"/>
      <c r="N6236" s="150"/>
      <c r="P6236" s="149"/>
    </row>
    <row r="6237" spans="7:16" x14ac:dyDescent="0.2">
      <c r="G6237" s="149"/>
      <c r="I6237" s="149"/>
      <c r="K6237" s="149"/>
      <c r="M6237" s="149"/>
      <c r="N6237" s="150"/>
      <c r="P6237" s="149"/>
    </row>
    <row r="6238" spans="7:16" x14ac:dyDescent="0.2">
      <c r="G6238" s="149"/>
      <c r="I6238" s="149"/>
      <c r="K6238" s="149"/>
      <c r="M6238" s="149"/>
      <c r="N6238" s="150"/>
      <c r="P6238" s="149"/>
    </row>
    <row r="6239" spans="7:16" x14ac:dyDescent="0.2">
      <c r="G6239" s="149"/>
      <c r="I6239" s="149"/>
      <c r="K6239" s="149"/>
      <c r="M6239" s="149"/>
      <c r="N6239" s="150"/>
      <c r="P6239" s="149"/>
    </row>
    <row r="6240" spans="7:16" x14ac:dyDescent="0.2">
      <c r="G6240" s="149"/>
      <c r="I6240" s="149"/>
      <c r="K6240" s="149"/>
      <c r="M6240" s="149"/>
      <c r="N6240" s="150"/>
      <c r="P6240" s="149"/>
    </row>
    <row r="6241" spans="7:16" x14ac:dyDescent="0.2">
      <c r="G6241" s="149"/>
      <c r="I6241" s="149"/>
      <c r="K6241" s="149"/>
      <c r="M6241" s="149"/>
      <c r="N6241" s="150"/>
      <c r="P6241" s="149"/>
    </row>
    <row r="6242" spans="7:16" x14ac:dyDescent="0.2">
      <c r="G6242" s="149"/>
      <c r="I6242" s="149"/>
      <c r="K6242" s="149"/>
      <c r="M6242" s="149"/>
      <c r="N6242" s="150"/>
      <c r="P6242" s="149"/>
    </row>
    <row r="6243" spans="7:16" x14ac:dyDescent="0.2">
      <c r="G6243" s="149"/>
      <c r="I6243" s="149"/>
      <c r="K6243" s="149"/>
      <c r="M6243" s="149"/>
      <c r="N6243" s="150"/>
      <c r="P6243" s="149"/>
    </row>
    <row r="6244" spans="7:16" x14ac:dyDescent="0.2">
      <c r="G6244" s="149"/>
      <c r="I6244" s="149"/>
      <c r="K6244" s="149"/>
      <c r="M6244" s="149"/>
      <c r="N6244" s="150"/>
      <c r="P6244" s="149"/>
    </row>
    <row r="6245" spans="7:16" x14ac:dyDescent="0.2">
      <c r="G6245" s="149"/>
      <c r="I6245" s="149"/>
      <c r="K6245" s="149"/>
      <c r="M6245" s="149"/>
      <c r="N6245" s="150"/>
      <c r="P6245" s="149"/>
    </row>
    <row r="6246" spans="7:16" x14ac:dyDescent="0.2">
      <c r="G6246" s="149"/>
      <c r="I6246" s="149"/>
      <c r="K6246" s="149"/>
      <c r="M6246" s="149"/>
      <c r="N6246" s="150"/>
      <c r="P6246" s="149"/>
    </row>
    <row r="6247" spans="7:16" x14ac:dyDescent="0.2">
      <c r="G6247" s="149"/>
      <c r="I6247" s="149"/>
      <c r="K6247" s="149"/>
      <c r="M6247" s="149"/>
      <c r="N6247" s="150"/>
      <c r="P6247" s="149"/>
    </row>
    <row r="6248" spans="7:16" x14ac:dyDescent="0.2">
      <c r="G6248" s="149"/>
      <c r="I6248" s="149"/>
      <c r="K6248" s="149"/>
      <c r="M6248" s="149"/>
      <c r="N6248" s="150"/>
      <c r="P6248" s="149"/>
    </row>
    <row r="6249" spans="7:16" x14ac:dyDescent="0.2">
      <c r="G6249" s="149"/>
      <c r="I6249" s="149"/>
      <c r="K6249" s="149"/>
      <c r="M6249" s="149"/>
      <c r="N6249" s="150"/>
      <c r="P6249" s="149"/>
    </row>
    <row r="6250" spans="7:16" x14ac:dyDescent="0.2">
      <c r="G6250" s="149"/>
      <c r="I6250" s="149"/>
      <c r="K6250" s="149"/>
      <c r="M6250" s="149"/>
      <c r="N6250" s="150"/>
      <c r="P6250" s="149"/>
    </row>
    <row r="6251" spans="7:16" x14ac:dyDescent="0.2">
      <c r="G6251" s="149"/>
      <c r="I6251" s="149"/>
      <c r="K6251" s="149"/>
      <c r="M6251" s="149"/>
      <c r="N6251" s="150"/>
      <c r="P6251" s="149"/>
    </row>
    <row r="6252" spans="7:16" x14ac:dyDescent="0.2">
      <c r="G6252" s="149"/>
      <c r="I6252" s="149"/>
      <c r="K6252" s="149"/>
      <c r="M6252" s="149"/>
      <c r="N6252" s="150"/>
      <c r="P6252" s="149"/>
    </row>
    <row r="6253" spans="7:16" x14ac:dyDescent="0.2">
      <c r="G6253" s="149"/>
      <c r="I6253" s="149"/>
      <c r="K6253" s="149"/>
      <c r="M6253" s="149"/>
      <c r="N6253" s="150"/>
      <c r="P6253" s="149"/>
    </row>
    <row r="6254" spans="7:16" x14ac:dyDescent="0.2">
      <c r="G6254" s="149"/>
      <c r="I6254" s="149"/>
      <c r="K6254" s="149"/>
      <c r="M6254" s="149"/>
      <c r="N6254" s="150"/>
      <c r="P6254" s="149"/>
    </row>
    <row r="6255" spans="7:16" x14ac:dyDescent="0.2">
      <c r="G6255" s="149"/>
      <c r="I6255" s="149"/>
      <c r="K6255" s="149"/>
      <c r="M6255" s="149"/>
      <c r="N6255" s="150"/>
      <c r="P6255" s="149"/>
    </row>
    <row r="6256" spans="7:16" x14ac:dyDescent="0.2">
      <c r="G6256" s="149"/>
      <c r="I6256" s="149"/>
      <c r="K6256" s="149"/>
      <c r="M6256" s="149"/>
      <c r="N6256" s="150"/>
      <c r="P6256" s="149"/>
    </row>
    <row r="6257" spans="7:16" x14ac:dyDescent="0.2">
      <c r="G6257" s="149"/>
      <c r="I6257" s="149"/>
      <c r="K6257" s="149"/>
      <c r="M6257" s="149"/>
      <c r="N6257" s="150"/>
      <c r="P6257" s="149"/>
    </row>
    <row r="6258" spans="7:16" x14ac:dyDescent="0.2">
      <c r="G6258" s="149"/>
      <c r="I6258" s="149"/>
      <c r="K6258" s="149"/>
      <c r="M6258" s="149"/>
      <c r="N6258" s="150"/>
      <c r="P6258" s="149"/>
    </row>
    <row r="6259" spans="7:16" x14ac:dyDescent="0.2">
      <c r="G6259" s="149"/>
      <c r="I6259" s="149"/>
      <c r="K6259" s="149"/>
      <c r="M6259" s="149"/>
      <c r="N6259" s="150"/>
      <c r="P6259" s="149"/>
    </row>
    <row r="6260" spans="7:16" x14ac:dyDescent="0.2">
      <c r="G6260" s="149"/>
      <c r="I6260" s="149"/>
      <c r="K6260" s="149"/>
      <c r="M6260" s="149"/>
      <c r="N6260" s="150"/>
      <c r="P6260" s="149"/>
    </row>
    <row r="6261" spans="7:16" x14ac:dyDescent="0.2">
      <c r="G6261" s="149"/>
      <c r="I6261" s="149"/>
      <c r="K6261" s="149"/>
      <c r="M6261" s="149"/>
      <c r="N6261" s="150"/>
      <c r="P6261" s="149"/>
    </row>
    <row r="6262" spans="7:16" x14ac:dyDescent="0.2">
      <c r="G6262" s="149"/>
      <c r="I6262" s="149"/>
      <c r="K6262" s="149"/>
      <c r="M6262" s="149"/>
      <c r="N6262" s="150"/>
      <c r="P6262" s="149"/>
    </row>
    <row r="6263" spans="7:16" x14ac:dyDescent="0.2">
      <c r="G6263" s="149"/>
      <c r="I6263" s="149"/>
      <c r="K6263" s="149"/>
      <c r="M6263" s="149"/>
      <c r="N6263" s="150"/>
      <c r="P6263" s="149"/>
    </row>
    <row r="6264" spans="7:16" x14ac:dyDescent="0.2">
      <c r="G6264" s="149"/>
      <c r="I6264" s="149"/>
      <c r="K6264" s="149"/>
      <c r="M6264" s="149"/>
      <c r="N6264" s="150"/>
      <c r="P6264" s="149"/>
    </row>
    <row r="6265" spans="7:16" x14ac:dyDescent="0.2">
      <c r="G6265" s="149"/>
      <c r="I6265" s="149"/>
      <c r="K6265" s="149"/>
      <c r="M6265" s="149"/>
      <c r="N6265" s="150"/>
      <c r="P6265" s="149"/>
    </row>
    <row r="6266" spans="7:16" x14ac:dyDescent="0.2">
      <c r="G6266" s="149"/>
      <c r="I6266" s="149"/>
      <c r="K6266" s="149"/>
      <c r="M6266" s="149"/>
      <c r="N6266" s="150"/>
      <c r="P6266" s="149"/>
    </row>
    <row r="6267" spans="7:16" x14ac:dyDescent="0.2">
      <c r="G6267" s="149"/>
      <c r="I6267" s="149"/>
      <c r="K6267" s="149"/>
      <c r="M6267" s="149"/>
      <c r="N6267" s="150"/>
      <c r="P6267" s="149"/>
    </row>
    <row r="6268" spans="7:16" x14ac:dyDescent="0.2">
      <c r="G6268" s="149"/>
      <c r="I6268" s="149"/>
      <c r="K6268" s="149"/>
      <c r="M6268" s="149"/>
      <c r="N6268" s="150"/>
      <c r="P6268" s="149"/>
    </row>
    <row r="6269" spans="7:16" x14ac:dyDescent="0.2">
      <c r="G6269" s="149"/>
      <c r="I6269" s="149"/>
      <c r="K6269" s="149"/>
      <c r="M6269" s="149"/>
      <c r="N6269" s="150"/>
      <c r="P6269" s="149"/>
    </row>
    <row r="6270" spans="7:16" x14ac:dyDescent="0.2">
      <c r="G6270" s="149"/>
      <c r="I6270" s="149"/>
      <c r="K6270" s="149"/>
      <c r="M6270" s="149"/>
      <c r="N6270" s="150"/>
      <c r="P6270" s="149"/>
    </row>
    <row r="6271" spans="7:16" x14ac:dyDescent="0.2">
      <c r="G6271" s="149"/>
      <c r="I6271" s="149"/>
      <c r="K6271" s="149"/>
      <c r="M6271" s="149"/>
      <c r="N6271" s="150"/>
      <c r="P6271" s="149"/>
    </row>
    <row r="6272" spans="7:16" x14ac:dyDescent="0.2">
      <c r="G6272" s="149"/>
      <c r="I6272" s="149"/>
      <c r="K6272" s="149"/>
      <c r="M6272" s="149"/>
      <c r="N6272" s="150"/>
      <c r="P6272" s="149"/>
    </row>
    <row r="6273" spans="7:16" x14ac:dyDescent="0.2">
      <c r="G6273" s="149"/>
      <c r="I6273" s="149"/>
      <c r="K6273" s="149"/>
      <c r="M6273" s="149"/>
      <c r="N6273" s="150"/>
      <c r="P6273" s="149"/>
    </row>
    <row r="6274" spans="7:16" x14ac:dyDescent="0.2">
      <c r="G6274" s="149"/>
      <c r="I6274" s="149"/>
      <c r="K6274" s="149"/>
      <c r="M6274" s="149"/>
      <c r="N6274" s="150"/>
      <c r="P6274" s="149"/>
    </row>
    <row r="6275" spans="7:16" x14ac:dyDescent="0.2">
      <c r="G6275" s="149"/>
      <c r="I6275" s="149"/>
      <c r="K6275" s="149"/>
      <c r="M6275" s="149"/>
      <c r="N6275" s="150"/>
      <c r="P6275" s="149"/>
    </row>
    <row r="6276" spans="7:16" x14ac:dyDescent="0.2">
      <c r="G6276" s="149"/>
      <c r="I6276" s="149"/>
      <c r="K6276" s="149"/>
      <c r="M6276" s="149"/>
      <c r="N6276" s="150"/>
      <c r="P6276" s="149"/>
    </row>
    <row r="6277" spans="7:16" x14ac:dyDescent="0.2">
      <c r="G6277" s="149"/>
      <c r="I6277" s="149"/>
      <c r="K6277" s="149"/>
      <c r="M6277" s="149"/>
      <c r="N6277" s="150"/>
      <c r="P6277" s="149"/>
    </row>
    <row r="6278" spans="7:16" x14ac:dyDescent="0.2">
      <c r="G6278" s="149"/>
      <c r="I6278" s="149"/>
      <c r="K6278" s="149"/>
      <c r="M6278" s="149"/>
      <c r="N6278" s="150"/>
      <c r="P6278" s="149"/>
    </row>
    <row r="6279" spans="7:16" x14ac:dyDescent="0.2">
      <c r="G6279" s="149"/>
      <c r="I6279" s="149"/>
      <c r="K6279" s="149"/>
      <c r="M6279" s="149"/>
      <c r="N6279" s="150"/>
      <c r="P6279" s="149"/>
    </row>
    <row r="6280" spans="7:16" x14ac:dyDescent="0.2">
      <c r="G6280" s="149"/>
      <c r="I6280" s="149"/>
      <c r="K6280" s="149"/>
      <c r="M6280" s="149"/>
      <c r="N6280" s="150"/>
      <c r="P6280" s="149"/>
    </row>
    <row r="6281" spans="7:16" x14ac:dyDescent="0.2">
      <c r="G6281" s="149"/>
      <c r="I6281" s="149"/>
      <c r="K6281" s="149"/>
      <c r="M6281" s="149"/>
      <c r="N6281" s="150"/>
      <c r="P6281" s="149"/>
    </row>
    <row r="6282" spans="7:16" x14ac:dyDescent="0.2">
      <c r="G6282" s="149"/>
      <c r="I6282" s="149"/>
      <c r="K6282" s="149"/>
      <c r="M6282" s="149"/>
      <c r="N6282" s="150"/>
      <c r="P6282" s="149"/>
    </row>
    <row r="6283" spans="7:16" x14ac:dyDescent="0.2">
      <c r="G6283" s="149"/>
      <c r="I6283" s="149"/>
      <c r="K6283" s="149"/>
      <c r="M6283" s="149"/>
      <c r="N6283" s="150"/>
      <c r="P6283" s="149"/>
    </row>
    <row r="6284" spans="7:16" x14ac:dyDescent="0.2">
      <c r="G6284" s="149"/>
      <c r="I6284" s="149"/>
      <c r="K6284" s="149"/>
      <c r="M6284" s="149"/>
      <c r="N6284" s="150"/>
      <c r="P6284" s="149"/>
    </row>
    <row r="6285" spans="7:16" x14ac:dyDescent="0.2">
      <c r="G6285" s="149"/>
      <c r="I6285" s="149"/>
      <c r="K6285" s="149"/>
      <c r="M6285" s="149"/>
      <c r="N6285" s="150"/>
      <c r="P6285" s="149"/>
    </row>
    <row r="6286" spans="7:16" x14ac:dyDescent="0.2">
      <c r="G6286" s="149"/>
      <c r="I6286" s="149"/>
      <c r="K6286" s="149"/>
      <c r="M6286" s="149"/>
      <c r="N6286" s="150"/>
      <c r="P6286" s="149"/>
    </row>
    <row r="6287" spans="7:16" x14ac:dyDescent="0.2">
      <c r="G6287" s="149"/>
      <c r="I6287" s="149"/>
      <c r="K6287" s="149"/>
      <c r="M6287" s="149"/>
      <c r="N6287" s="150"/>
      <c r="P6287" s="149"/>
    </row>
    <row r="6288" spans="7:16" x14ac:dyDescent="0.2">
      <c r="G6288" s="149"/>
      <c r="I6288" s="149"/>
      <c r="K6288" s="149"/>
      <c r="M6288" s="149"/>
      <c r="N6288" s="150"/>
      <c r="P6288" s="149"/>
    </row>
    <row r="6289" spans="7:16" x14ac:dyDescent="0.2">
      <c r="G6289" s="149"/>
      <c r="I6289" s="149"/>
      <c r="K6289" s="149"/>
      <c r="M6289" s="149"/>
      <c r="N6289" s="150"/>
      <c r="P6289" s="149"/>
    </row>
    <row r="6290" spans="7:16" x14ac:dyDescent="0.2">
      <c r="G6290" s="149"/>
      <c r="I6290" s="149"/>
      <c r="K6290" s="149"/>
      <c r="M6290" s="149"/>
      <c r="N6290" s="150"/>
      <c r="P6290" s="149"/>
    </row>
    <row r="6291" spans="7:16" x14ac:dyDescent="0.2">
      <c r="G6291" s="149"/>
      <c r="I6291" s="149"/>
      <c r="K6291" s="149"/>
      <c r="M6291" s="149"/>
      <c r="N6291" s="150"/>
      <c r="P6291" s="149"/>
    </row>
    <row r="6292" spans="7:16" x14ac:dyDescent="0.2">
      <c r="G6292" s="149"/>
      <c r="I6292" s="149"/>
      <c r="K6292" s="149"/>
      <c r="M6292" s="149"/>
      <c r="N6292" s="150"/>
      <c r="P6292" s="149"/>
    </row>
    <row r="6293" spans="7:16" x14ac:dyDescent="0.2">
      <c r="G6293" s="149"/>
      <c r="I6293" s="149"/>
      <c r="K6293" s="149"/>
      <c r="M6293" s="149"/>
      <c r="N6293" s="150"/>
      <c r="P6293" s="149"/>
    </row>
    <row r="6294" spans="7:16" x14ac:dyDescent="0.2">
      <c r="G6294" s="149"/>
      <c r="I6294" s="149"/>
      <c r="K6294" s="149"/>
      <c r="M6294" s="149"/>
      <c r="N6294" s="150"/>
      <c r="P6294" s="149"/>
    </row>
    <row r="6295" spans="7:16" x14ac:dyDescent="0.2">
      <c r="G6295" s="149"/>
      <c r="I6295" s="149"/>
      <c r="K6295" s="149"/>
      <c r="M6295" s="149"/>
      <c r="N6295" s="150"/>
      <c r="P6295" s="149"/>
    </row>
    <row r="6296" spans="7:16" x14ac:dyDescent="0.2">
      <c r="G6296" s="149"/>
      <c r="I6296" s="149"/>
      <c r="K6296" s="149"/>
      <c r="M6296" s="149"/>
      <c r="N6296" s="150"/>
      <c r="P6296" s="149"/>
    </row>
    <row r="6297" spans="7:16" x14ac:dyDescent="0.2">
      <c r="G6297" s="149"/>
      <c r="I6297" s="149"/>
      <c r="K6297" s="149"/>
      <c r="M6297" s="149"/>
      <c r="N6297" s="150"/>
      <c r="P6297" s="149"/>
    </row>
    <row r="6298" spans="7:16" x14ac:dyDescent="0.2">
      <c r="G6298" s="149"/>
      <c r="I6298" s="149"/>
      <c r="K6298" s="149"/>
      <c r="M6298" s="149"/>
      <c r="N6298" s="150"/>
      <c r="P6298" s="149"/>
    </row>
    <row r="6299" spans="7:16" x14ac:dyDescent="0.2">
      <c r="G6299" s="149"/>
      <c r="I6299" s="149"/>
      <c r="K6299" s="149"/>
      <c r="M6299" s="149"/>
      <c r="N6299" s="150"/>
      <c r="P6299" s="149"/>
    </row>
    <row r="6300" spans="7:16" x14ac:dyDescent="0.2">
      <c r="G6300" s="149"/>
      <c r="I6300" s="149"/>
      <c r="K6300" s="149"/>
      <c r="M6300" s="149"/>
      <c r="N6300" s="150"/>
      <c r="P6300" s="149"/>
    </row>
    <row r="6301" spans="7:16" x14ac:dyDescent="0.2">
      <c r="G6301" s="149"/>
      <c r="I6301" s="149"/>
      <c r="K6301" s="149"/>
      <c r="M6301" s="149"/>
      <c r="N6301" s="150"/>
      <c r="P6301" s="149"/>
    </row>
    <row r="6302" spans="7:16" x14ac:dyDescent="0.2">
      <c r="G6302" s="149"/>
      <c r="I6302" s="149"/>
      <c r="K6302" s="149"/>
      <c r="M6302" s="149"/>
      <c r="N6302" s="150"/>
      <c r="P6302" s="149"/>
    </row>
    <row r="6303" spans="7:16" x14ac:dyDescent="0.2">
      <c r="G6303" s="149"/>
      <c r="I6303" s="149"/>
      <c r="K6303" s="149"/>
      <c r="M6303" s="149"/>
      <c r="N6303" s="150"/>
      <c r="P6303" s="149"/>
    </row>
    <row r="6304" spans="7:16" x14ac:dyDescent="0.2">
      <c r="G6304" s="149"/>
      <c r="I6304" s="149"/>
      <c r="K6304" s="149"/>
      <c r="M6304" s="149"/>
      <c r="N6304" s="150"/>
      <c r="P6304" s="149"/>
    </row>
    <row r="6305" spans="7:16" x14ac:dyDescent="0.2">
      <c r="G6305" s="149"/>
      <c r="I6305" s="149"/>
      <c r="K6305" s="149"/>
      <c r="M6305" s="149"/>
      <c r="N6305" s="150"/>
      <c r="P6305" s="149"/>
    </row>
    <row r="6306" spans="7:16" x14ac:dyDescent="0.2">
      <c r="G6306" s="149"/>
      <c r="I6306" s="149"/>
      <c r="K6306" s="149"/>
      <c r="M6306" s="149"/>
      <c r="N6306" s="150"/>
      <c r="P6306" s="149"/>
    </row>
    <row r="6307" spans="7:16" x14ac:dyDescent="0.2">
      <c r="G6307" s="149"/>
      <c r="I6307" s="149"/>
      <c r="K6307" s="149"/>
      <c r="M6307" s="149"/>
      <c r="N6307" s="150"/>
      <c r="P6307" s="149"/>
    </row>
    <row r="6308" spans="7:16" x14ac:dyDescent="0.2">
      <c r="G6308" s="149"/>
      <c r="I6308" s="149"/>
      <c r="K6308" s="149"/>
      <c r="M6308" s="149"/>
      <c r="N6308" s="150"/>
      <c r="P6308" s="149"/>
    </row>
    <row r="6309" spans="7:16" x14ac:dyDescent="0.2">
      <c r="G6309" s="149"/>
      <c r="I6309" s="149"/>
      <c r="K6309" s="149"/>
      <c r="M6309" s="149"/>
      <c r="N6309" s="150"/>
      <c r="P6309" s="149"/>
    </row>
    <row r="6310" spans="7:16" x14ac:dyDescent="0.2">
      <c r="G6310" s="149"/>
      <c r="I6310" s="149"/>
      <c r="K6310" s="149"/>
      <c r="M6310" s="149"/>
      <c r="N6310" s="150"/>
      <c r="P6310" s="149"/>
    </row>
    <row r="6311" spans="7:16" x14ac:dyDescent="0.2">
      <c r="G6311" s="149"/>
      <c r="I6311" s="149"/>
      <c r="K6311" s="149"/>
      <c r="M6311" s="149"/>
      <c r="N6311" s="150"/>
      <c r="P6311" s="149"/>
    </row>
    <row r="6312" spans="7:16" x14ac:dyDescent="0.2">
      <c r="G6312" s="149"/>
      <c r="I6312" s="149"/>
      <c r="K6312" s="149"/>
      <c r="M6312" s="149"/>
      <c r="N6312" s="150"/>
      <c r="P6312" s="149"/>
    </row>
    <row r="6313" spans="7:16" x14ac:dyDescent="0.2">
      <c r="G6313" s="149"/>
      <c r="I6313" s="149"/>
      <c r="K6313" s="149"/>
      <c r="M6313" s="149"/>
      <c r="N6313" s="150"/>
      <c r="P6313" s="149"/>
    </row>
    <row r="6314" spans="7:16" x14ac:dyDescent="0.2">
      <c r="G6314" s="149"/>
      <c r="I6314" s="149"/>
      <c r="K6314" s="149"/>
      <c r="M6314" s="149"/>
      <c r="N6314" s="150"/>
      <c r="P6314" s="149"/>
    </row>
    <row r="6315" spans="7:16" x14ac:dyDescent="0.2">
      <c r="G6315" s="149"/>
      <c r="I6315" s="149"/>
      <c r="K6315" s="149"/>
      <c r="M6315" s="149"/>
      <c r="N6315" s="150"/>
      <c r="P6315" s="149"/>
    </row>
    <row r="6316" spans="7:16" x14ac:dyDescent="0.2">
      <c r="G6316" s="149"/>
      <c r="I6316" s="149"/>
      <c r="K6316" s="149"/>
      <c r="M6316" s="149"/>
      <c r="N6316" s="150"/>
      <c r="P6316" s="149"/>
    </row>
    <row r="6317" spans="7:16" x14ac:dyDescent="0.2">
      <c r="G6317" s="149"/>
      <c r="I6317" s="149"/>
      <c r="K6317" s="149"/>
      <c r="M6317" s="149"/>
      <c r="N6317" s="150"/>
      <c r="P6317" s="149"/>
    </row>
    <row r="6318" spans="7:16" x14ac:dyDescent="0.2">
      <c r="G6318" s="149"/>
      <c r="I6318" s="149"/>
      <c r="K6318" s="149"/>
      <c r="M6318" s="149"/>
      <c r="N6318" s="150"/>
      <c r="P6318" s="149"/>
    </row>
    <row r="6319" spans="7:16" x14ac:dyDescent="0.2">
      <c r="G6319" s="149"/>
      <c r="I6319" s="149"/>
      <c r="K6319" s="149"/>
      <c r="M6319" s="149"/>
      <c r="N6319" s="150"/>
      <c r="P6319" s="149"/>
    </row>
    <row r="6320" spans="7:16" x14ac:dyDescent="0.2">
      <c r="G6320" s="149"/>
      <c r="I6320" s="149"/>
      <c r="K6320" s="149"/>
      <c r="M6320" s="149"/>
      <c r="N6320" s="150"/>
      <c r="P6320" s="149"/>
    </row>
    <row r="6321" spans="7:16" x14ac:dyDescent="0.2">
      <c r="G6321" s="149"/>
      <c r="I6321" s="149"/>
      <c r="K6321" s="149"/>
      <c r="M6321" s="149"/>
      <c r="N6321" s="150"/>
      <c r="P6321" s="149"/>
    </row>
    <row r="6322" spans="7:16" x14ac:dyDescent="0.2">
      <c r="G6322" s="149"/>
      <c r="I6322" s="149"/>
      <c r="K6322" s="149"/>
      <c r="M6322" s="149"/>
      <c r="N6322" s="150"/>
      <c r="P6322" s="149"/>
    </row>
    <row r="6323" spans="7:16" x14ac:dyDescent="0.2">
      <c r="G6323" s="149"/>
      <c r="I6323" s="149"/>
      <c r="K6323" s="149"/>
      <c r="M6323" s="149"/>
      <c r="N6323" s="150"/>
      <c r="P6323" s="149"/>
    </row>
    <row r="6324" spans="7:16" x14ac:dyDescent="0.2">
      <c r="G6324" s="149"/>
      <c r="I6324" s="149"/>
      <c r="K6324" s="149"/>
      <c r="M6324" s="149"/>
      <c r="N6324" s="150"/>
      <c r="P6324" s="149"/>
    </row>
    <row r="6325" spans="7:16" x14ac:dyDescent="0.2">
      <c r="G6325" s="149"/>
      <c r="I6325" s="149"/>
      <c r="K6325" s="149"/>
      <c r="M6325" s="149"/>
      <c r="N6325" s="150"/>
      <c r="P6325" s="149"/>
    </row>
    <row r="6326" spans="7:16" x14ac:dyDescent="0.2">
      <c r="G6326" s="149"/>
      <c r="I6326" s="149"/>
      <c r="K6326" s="149"/>
      <c r="M6326" s="149"/>
      <c r="N6326" s="150"/>
      <c r="P6326" s="149"/>
    </row>
    <row r="6327" spans="7:16" x14ac:dyDescent="0.2">
      <c r="G6327" s="149"/>
      <c r="I6327" s="149"/>
      <c r="K6327" s="149"/>
      <c r="M6327" s="149"/>
      <c r="N6327" s="150"/>
      <c r="P6327" s="149"/>
    </row>
    <row r="6328" spans="7:16" x14ac:dyDescent="0.2">
      <c r="G6328" s="149"/>
      <c r="I6328" s="149"/>
      <c r="K6328" s="149"/>
      <c r="M6328" s="149"/>
      <c r="N6328" s="150"/>
      <c r="P6328" s="149"/>
    </row>
    <row r="6329" spans="7:16" x14ac:dyDescent="0.2">
      <c r="G6329" s="149"/>
      <c r="I6329" s="149"/>
      <c r="K6329" s="149"/>
      <c r="M6329" s="149"/>
      <c r="N6329" s="150"/>
      <c r="P6329" s="149"/>
    </row>
    <row r="6330" spans="7:16" x14ac:dyDescent="0.2">
      <c r="G6330" s="149"/>
      <c r="I6330" s="149"/>
      <c r="K6330" s="149"/>
      <c r="M6330" s="149"/>
      <c r="N6330" s="150"/>
      <c r="P6330" s="149"/>
    </row>
    <row r="6331" spans="7:16" x14ac:dyDescent="0.2">
      <c r="G6331" s="149"/>
      <c r="I6331" s="149"/>
      <c r="K6331" s="149"/>
      <c r="M6331" s="149"/>
      <c r="N6331" s="150"/>
      <c r="P6331" s="149"/>
    </row>
    <row r="6332" spans="7:16" x14ac:dyDescent="0.2">
      <c r="G6332" s="149"/>
      <c r="I6332" s="149"/>
      <c r="K6332" s="149"/>
      <c r="M6332" s="149"/>
      <c r="N6332" s="150"/>
      <c r="P6332" s="149"/>
    </row>
    <row r="6333" spans="7:16" x14ac:dyDescent="0.2">
      <c r="G6333" s="149"/>
      <c r="I6333" s="149"/>
      <c r="K6333" s="149"/>
      <c r="M6333" s="149"/>
      <c r="N6333" s="150"/>
      <c r="P6333" s="149"/>
    </row>
    <row r="6334" spans="7:16" x14ac:dyDescent="0.2">
      <c r="G6334" s="149"/>
      <c r="I6334" s="149"/>
      <c r="K6334" s="149"/>
      <c r="M6334" s="149"/>
      <c r="N6334" s="150"/>
      <c r="P6334" s="149"/>
    </row>
    <row r="6335" spans="7:16" x14ac:dyDescent="0.2">
      <c r="G6335" s="149"/>
      <c r="I6335" s="149"/>
      <c r="K6335" s="149"/>
      <c r="M6335" s="149"/>
      <c r="N6335" s="150"/>
      <c r="P6335" s="149"/>
    </row>
    <row r="6336" spans="7:16" x14ac:dyDescent="0.2">
      <c r="G6336" s="149"/>
      <c r="I6336" s="149"/>
      <c r="K6336" s="149"/>
      <c r="M6336" s="149"/>
      <c r="N6336" s="150"/>
      <c r="P6336" s="149"/>
    </row>
    <row r="6337" spans="7:16" x14ac:dyDescent="0.2">
      <c r="G6337" s="149"/>
      <c r="I6337" s="149"/>
      <c r="K6337" s="149"/>
      <c r="M6337" s="149"/>
      <c r="N6337" s="150"/>
      <c r="P6337" s="149"/>
    </row>
    <row r="6338" spans="7:16" x14ac:dyDescent="0.2">
      <c r="G6338" s="149"/>
      <c r="I6338" s="149"/>
      <c r="K6338" s="149"/>
      <c r="M6338" s="149"/>
      <c r="N6338" s="150"/>
      <c r="P6338" s="149"/>
    </row>
    <row r="6339" spans="7:16" x14ac:dyDescent="0.2">
      <c r="G6339" s="149"/>
      <c r="I6339" s="149"/>
      <c r="K6339" s="149"/>
      <c r="M6339" s="149"/>
      <c r="N6339" s="150"/>
      <c r="P6339" s="149"/>
    </row>
    <row r="6340" spans="7:16" x14ac:dyDescent="0.2">
      <c r="G6340" s="149"/>
      <c r="I6340" s="149"/>
      <c r="K6340" s="149"/>
      <c r="M6340" s="149"/>
      <c r="N6340" s="150"/>
      <c r="P6340" s="149"/>
    </row>
    <row r="6341" spans="7:16" x14ac:dyDescent="0.2">
      <c r="G6341" s="149"/>
      <c r="I6341" s="149"/>
      <c r="K6341" s="149"/>
      <c r="M6341" s="149"/>
      <c r="N6341" s="150"/>
      <c r="P6341" s="149"/>
    </row>
    <row r="6342" spans="7:16" x14ac:dyDescent="0.2">
      <c r="G6342" s="149"/>
      <c r="I6342" s="149"/>
      <c r="K6342" s="149"/>
      <c r="M6342" s="149"/>
      <c r="N6342" s="150"/>
      <c r="P6342" s="149"/>
    </row>
    <row r="6343" spans="7:16" x14ac:dyDescent="0.2">
      <c r="G6343" s="149"/>
      <c r="I6343" s="149"/>
      <c r="K6343" s="149"/>
      <c r="M6343" s="149"/>
      <c r="N6343" s="150"/>
      <c r="P6343" s="149"/>
    </row>
    <row r="6344" spans="7:16" x14ac:dyDescent="0.2">
      <c r="G6344" s="149"/>
      <c r="I6344" s="149"/>
      <c r="K6344" s="149"/>
      <c r="M6344" s="149"/>
      <c r="N6344" s="150"/>
      <c r="P6344" s="149"/>
    </row>
    <row r="6345" spans="7:16" x14ac:dyDescent="0.2">
      <c r="G6345" s="149"/>
      <c r="I6345" s="149"/>
      <c r="K6345" s="149"/>
      <c r="M6345" s="149"/>
      <c r="N6345" s="150"/>
      <c r="P6345" s="149"/>
    </row>
    <row r="6346" spans="7:16" x14ac:dyDescent="0.2">
      <c r="G6346" s="149"/>
      <c r="I6346" s="149"/>
      <c r="K6346" s="149"/>
      <c r="M6346" s="149"/>
      <c r="N6346" s="150"/>
      <c r="P6346" s="149"/>
    </row>
    <row r="6347" spans="7:16" x14ac:dyDescent="0.2">
      <c r="G6347" s="149"/>
      <c r="I6347" s="149"/>
      <c r="K6347" s="149"/>
      <c r="M6347" s="149"/>
      <c r="N6347" s="150"/>
      <c r="P6347" s="149"/>
    </row>
    <row r="6348" spans="7:16" x14ac:dyDescent="0.2">
      <c r="G6348" s="149"/>
      <c r="I6348" s="149"/>
      <c r="K6348" s="149"/>
      <c r="M6348" s="149"/>
      <c r="N6348" s="150"/>
      <c r="P6348" s="149"/>
    </row>
    <row r="6349" spans="7:16" x14ac:dyDescent="0.2">
      <c r="G6349" s="149"/>
      <c r="I6349" s="149"/>
      <c r="K6349" s="149"/>
      <c r="M6349" s="149"/>
      <c r="N6349" s="150"/>
      <c r="P6349" s="149"/>
    </row>
    <row r="6350" spans="7:16" x14ac:dyDescent="0.2">
      <c r="G6350" s="149"/>
      <c r="I6350" s="149"/>
      <c r="K6350" s="149"/>
      <c r="M6350" s="149"/>
      <c r="N6350" s="150"/>
      <c r="P6350" s="149"/>
    </row>
    <row r="6351" spans="7:16" x14ac:dyDescent="0.2">
      <c r="G6351" s="149"/>
      <c r="I6351" s="149"/>
      <c r="K6351" s="149"/>
      <c r="M6351" s="149"/>
      <c r="N6351" s="150"/>
      <c r="P6351" s="149"/>
    </row>
    <row r="6352" spans="7:16" x14ac:dyDescent="0.2">
      <c r="G6352" s="149"/>
      <c r="I6352" s="149"/>
      <c r="K6352" s="149"/>
      <c r="M6352" s="149"/>
      <c r="N6352" s="150"/>
      <c r="P6352" s="149"/>
    </row>
    <row r="6353" spans="7:16" x14ac:dyDescent="0.2">
      <c r="G6353" s="149"/>
      <c r="I6353" s="149"/>
      <c r="K6353" s="149"/>
      <c r="M6353" s="149"/>
      <c r="N6353" s="150"/>
      <c r="P6353" s="149"/>
    </row>
    <row r="6354" spans="7:16" x14ac:dyDescent="0.2">
      <c r="G6354" s="149"/>
      <c r="I6354" s="149"/>
      <c r="K6354" s="149"/>
      <c r="M6354" s="149"/>
      <c r="N6354" s="150"/>
      <c r="P6354" s="149"/>
    </row>
    <row r="6355" spans="7:16" x14ac:dyDescent="0.2">
      <c r="G6355" s="149"/>
      <c r="I6355" s="149"/>
      <c r="K6355" s="149"/>
      <c r="M6355" s="149"/>
      <c r="N6355" s="150"/>
      <c r="P6355" s="149"/>
    </row>
    <row r="6356" spans="7:16" x14ac:dyDescent="0.2">
      <c r="G6356" s="149"/>
      <c r="I6356" s="149"/>
      <c r="K6356" s="149"/>
      <c r="M6356" s="149"/>
      <c r="N6356" s="150"/>
      <c r="P6356" s="149"/>
    </row>
    <row r="6357" spans="7:16" x14ac:dyDescent="0.2">
      <c r="G6357" s="149"/>
      <c r="I6357" s="149"/>
      <c r="K6357" s="149"/>
      <c r="M6357" s="149"/>
      <c r="N6357" s="150"/>
      <c r="P6357" s="149"/>
    </row>
    <row r="6358" spans="7:16" x14ac:dyDescent="0.2">
      <c r="G6358" s="149"/>
      <c r="I6358" s="149"/>
      <c r="K6358" s="149"/>
      <c r="M6358" s="149"/>
      <c r="N6358" s="150"/>
      <c r="P6358" s="149"/>
    </row>
    <row r="6359" spans="7:16" x14ac:dyDescent="0.2">
      <c r="G6359" s="149"/>
      <c r="I6359" s="149"/>
      <c r="K6359" s="149"/>
      <c r="M6359" s="149"/>
      <c r="N6359" s="150"/>
      <c r="P6359" s="149"/>
    </row>
    <row r="6360" spans="7:16" x14ac:dyDescent="0.2">
      <c r="G6360" s="149"/>
      <c r="I6360" s="149"/>
      <c r="K6360" s="149"/>
      <c r="M6360" s="149"/>
      <c r="N6360" s="150"/>
      <c r="P6360" s="149"/>
    </row>
    <row r="6361" spans="7:16" x14ac:dyDescent="0.2">
      <c r="G6361" s="149"/>
      <c r="I6361" s="149"/>
      <c r="K6361" s="149"/>
      <c r="M6361" s="149"/>
      <c r="N6361" s="150"/>
      <c r="P6361" s="149"/>
    </row>
    <row r="6362" spans="7:16" x14ac:dyDescent="0.2">
      <c r="G6362" s="149"/>
      <c r="I6362" s="149"/>
      <c r="K6362" s="149"/>
      <c r="M6362" s="149"/>
      <c r="N6362" s="150"/>
      <c r="P6362" s="149"/>
    </row>
    <row r="6363" spans="7:16" x14ac:dyDescent="0.2">
      <c r="G6363" s="149"/>
      <c r="I6363" s="149"/>
      <c r="K6363" s="149"/>
      <c r="M6363" s="149"/>
      <c r="N6363" s="150"/>
      <c r="P6363" s="149"/>
    </row>
    <row r="6364" spans="7:16" x14ac:dyDescent="0.2">
      <c r="G6364" s="149"/>
      <c r="I6364" s="149"/>
      <c r="K6364" s="149"/>
      <c r="M6364" s="149"/>
      <c r="N6364" s="150"/>
      <c r="P6364" s="149"/>
    </row>
    <row r="6365" spans="7:16" x14ac:dyDescent="0.2">
      <c r="G6365" s="149"/>
      <c r="I6365" s="149"/>
      <c r="K6365" s="149"/>
      <c r="M6365" s="149"/>
      <c r="N6365" s="150"/>
      <c r="P6365" s="149"/>
    </row>
    <row r="6366" spans="7:16" x14ac:dyDescent="0.2">
      <c r="G6366" s="149"/>
      <c r="I6366" s="149"/>
      <c r="K6366" s="149"/>
      <c r="M6366" s="149"/>
      <c r="N6366" s="150"/>
      <c r="P6366" s="149"/>
    </row>
    <row r="6367" spans="7:16" x14ac:dyDescent="0.2">
      <c r="G6367" s="149"/>
      <c r="I6367" s="149"/>
      <c r="K6367" s="149"/>
      <c r="M6367" s="149"/>
      <c r="N6367" s="150"/>
      <c r="P6367" s="149"/>
    </row>
    <row r="6368" spans="7:16" x14ac:dyDescent="0.2">
      <c r="G6368" s="149"/>
      <c r="I6368" s="149"/>
      <c r="K6368" s="149"/>
      <c r="M6368" s="149"/>
      <c r="N6368" s="150"/>
      <c r="P6368" s="149"/>
    </row>
    <row r="6369" spans="7:16" x14ac:dyDescent="0.2">
      <c r="G6369" s="149"/>
      <c r="I6369" s="149"/>
      <c r="K6369" s="149"/>
      <c r="M6369" s="149"/>
      <c r="N6369" s="150"/>
      <c r="P6369" s="149"/>
    </row>
    <row r="6370" spans="7:16" x14ac:dyDescent="0.2">
      <c r="G6370" s="149"/>
      <c r="I6370" s="149"/>
      <c r="K6370" s="149"/>
      <c r="M6370" s="149"/>
      <c r="N6370" s="150"/>
      <c r="P6370" s="149"/>
    </row>
    <row r="6371" spans="7:16" x14ac:dyDescent="0.2">
      <c r="G6371" s="149"/>
      <c r="I6371" s="149"/>
      <c r="K6371" s="149"/>
      <c r="M6371" s="149"/>
      <c r="N6371" s="150"/>
      <c r="P6371" s="149"/>
    </row>
    <row r="6372" spans="7:16" x14ac:dyDescent="0.2">
      <c r="G6372" s="149"/>
      <c r="I6372" s="149"/>
      <c r="K6372" s="149"/>
      <c r="M6372" s="149"/>
      <c r="N6372" s="150"/>
      <c r="P6372" s="149"/>
    </row>
    <row r="6373" spans="7:16" x14ac:dyDescent="0.2">
      <c r="G6373" s="149"/>
      <c r="I6373" s="149"/>
      <c r="K6373" s="149"/>
      <c r="M6373" s="149"/>
      <c r="N6373" s="150"/>
      <c r="P6373" s="149"/>
    </row>
    <row r="6374" spans="7:16" x14ac:dyDescent="0.2">
      <c r="G6374" s="149"/>
      <c r="I6374" s="149"/>
      <c r="K6374" s="149"/>
      <c r="M6374" s="149"/>
      <c r="N6374" s="150"/>
      <c r="P6374" s="149"/>
    </row>
    <row r="6375" spans="7:16" x14ac:dyDescent="0.2">
      <c r="G6375" s="149"/>
      <c r="I6375" s="149"/>
      <c r="K6375" s="149"/>
      <c r="M6375" s="149"/>
      <c r="N6375" s="150"/>
      <c r="P6375" s="149"/>
    </row>
    <row r="6376" spans="7:16" x14ac:dyDescent="0.2">
      <c r="G6376" s="149"/>
      <c r="I6376" s="149"/>
      <c r="K6376" s="149"/>
      <c r="M6376" s="149"/>
      <c r="N6376" s="150"/>
      <c r="P6376" s="149"/>
    </row>
    <row r="6377" spans="7:16" x14ac:dyDescent="0.2">
      <c r="G6377" s="149"/>
      <c r="I6377" s="149"/>
      <c r="K6377" s="149"/>
      <c r="M6377" s="149"/>
      <c r="N6377" s="150"/>
      <c r="P6377" s="149"/>
    </row>
    <row r="6378" spans="7:16" x14ac:dyDescent="0.2">
      <c r="G6378" s="149"/>
      <c r="I6378" s="149"/>
      <c r="K6378" s="149"/>
      <c r="M6378" s="149"/>
      <c r="N6378" s="150"/>
      <c r="P6378" s="149"/>
    </row>
    <row r="6379" spans="7:16" x14ac:dyDescent="0.2">
      <c r="G6379" s="149"/>
      <c r="I6379" s="149"/>
      <c r="K6379" s="149"/>
      <c r="M6379" s="149"/>
      <c r="N6379" s="150"/>
      <c r="P6379" s="149"/>
    </row>
    <row r="6380" spans="7:16" x14ac:dyDescent="0.2">
      <c r="G6380" s="149"/>
      <c r="I6380" s="149"/>
      <c r="K6380" s="149"/>
      <c r="M6380" s="149"/>
      <c r="N6380" s="150"/>
      <c r="P6380" s="149"/>
    </row>
    <row r="6381" spans="7:16" x14ac:dyDescent="0.2">
      <c r="G6381" s="149"/>
      <c r="I6381" s="149"/>
      <c r="K6381" s="149"/>
      <c r="M6381" s="149"/>
      <c r="N6381" s="150"/>
      <c r="P6381" s="149"/>
    </row>
    <row r="6382" spans="7:16" x14ac:dyDescent="0.2">
      <c r="G6382" s="149"/>
      <c r="I6382" s="149"/>
      <c r="K6382" s="149"/>
      <c r="M6382" s="149"/>
      <c r="N6382" s="150"/>
      <c r="P6382" s="149"/>
    </row>
    <row r="6383" spans="7:16" x14ac:dyDescent="0.2">
      <c r="G6383" s="149"/>
      <c r="I6383" s="149"/>
      <c r="K6383" s="149"/>
      <c r="M6383" s="149"/>
      <c r="N6383" s="150"/>
      <c r="P6383" s="149"/>
    </row>
    <row r="6384" spans="7:16" x14ac:dyDescent="0.2">
      <c r="G6384" s="149"/>
      <c r="I6384" s="149"/>
      <c r="K6384" s="149"/>
      <c r="M6384" s="149"/>
      <c r="N6384" s="150"/>
      <c r="P6384" s="149"/>
    </row>
    <row r="6385" spans="7:16" x14ac:dyDescent="0.2">
      <c r="G6385" s="149"/>
      <c r="I6385" s="149"/>
      <c r="K6385" s="149"/>
      <c r="M6385" s="149"/>
      <c r="N6385" s="150"/>
      <c r="P6385" s="149"/>
    </row>
    <row r="6386" spans="7:16" x14ac:dyDescent="0.2">
      <c r="G6386" s="149"/>
      <c r="I6386" s="149"/>
      <c r="K6386" s="149"/>
      <c r="M6386" s="149"/>
      <c r="N6386" s="150"/>
      <c r="P6386" s="149"/>
    </row>
    <row r="6387" spans="7:16" x14ac:dyDescent="0.2">
      <c r="G6387" s="149"/>
      <c r="I6387" s="149"/>
      <c r="K6387" s="149"/>
      <c r="M6387" s="149"/>
      <c r="N6387" s="150"/>
      <c r="P6387" s="149"/>
    </row>
    <row r="6388" spans="7:16" x14ac:dyDescent="0.2">
      <c r="G6388" s="149"/>
      <c r="I6388" s="149"/>
      <c r="K6388" s="149"/>
      <c r="M6388" s="149"/>
      <c r="N6388" s="150"/>
      <c r="P6388" s="149"/>
    </row>
    <row r="6389" spans="7:16" x14ac:dyDescent="0.2">
      <c r="G6389" s="149"/>
      <c r="I6389" s="149"/>
      <c r="K6389" s="149"/>
      <c r="M6389" s="149"/>
      <c r="N6389" s="150"/>
      <c r="P6389" s="149"/>
    </row>
    <row r="6390" spans="7:16" x14ac:dyDescent="0.2">
      <c r="G6390" s="149"/>
      <c r="I6390" s="149"/>
      <c r="K6390" s="149"/>
      <c r="M6390" s="149"/>
      <c r="N6390" s="150"/>
      <c r="P6390" s="149"/>
    </row>
    <row r="6391" spans="7:16" x14ac:dyDescent="0.2">
      <c r="G6391" s="149"/>
      <c r="I6391" s="149"/>
      <c r="K6391" s="149"/>
      <c r="M6391" s="149"/>
      <c r="N6391" s="150"/>
      <c r="P6391" s="149"/>
    </row>
    <row r="6392" spans="7:16" x14ac:dyDescent="0.2">
      <c r="G6392" s="149"/>
      <c r="I6392" s="149"/>
      <c r="K6392" s="149"/>
      <c r="M6392" s="149"/>
      <c r="N6392" s="150"/>
      <c r="P6392" s="149"/>
    </row>
    <row r="6393" spans="7:16" x14ac:dyDescent="0.2">
      <c r="G6393" s="149"/>
      <c r="I6393" s="149"/>
      <c r="K6393" s="149"/>
      <c r="M6393" s="149"/>
      <c r="N6393" s="150"/>
      <c r="P6393" s="149"/>
    </row>
    <row r="6394" spans="7:16" x14ac:dyDescent="0.2">
      <c r="G6394" s="149"/>
      <c r="I6394" s="149"/>
      <c r="K6394" s="149"/>
      <c r="M6394" s="149"/>
      <c r="N6394" s="150"/>
      <c r="P6394" s="149"/>
    </row>
    <row r="6395" spans="7:16" x14ac:dyDescent="0.2">
      <c r="G6395" s="149"/>
      <c r="I6395" s="149"/>
      <c r="K6395" s="149"/>
      <c r="M6395" s="149"/>
      <c r="N6395" s="150"/>
      <c r="P6395" s="149"/>
    </row>
    <row r="6396" spans="7:16" x14ac:dyDescent="0.2">
      <c r="G6396" s="149"/>
      <c r="I6396" s="149"/>
      <c r="K6396" s="149"/>
      <c r="M6396" s="149"/>
      <c r="N6396" s="150"/>
      <c r="P6396" s="149"/>
    </row>
    <row r="6397" spans="7:16" x14ac:dyDescent="0.2">
      <c r="G6397" s="149"/>
      <c r="I6397" s="149"/>
      <c r="K6397" s="149"/>
      <c r="M6397" s="149"/>
      <c r="N6397" s="150"/>
      <c r="P6397" s="149"/>
    </row>
    <row r="6398" spans="7:16" x14ac:dyDescent="0.2">
      <c r="G6398" s="149"/>
      <c r="I6398" s="149"/>
      <c r="K6398" s="149"/>
      <c r="M6398" s="149"/>
      <c r="N6398" s="150"/>
      <c r="P6398" s="149"/>
    </row>
    <row r="6399" spans="7:16" x14ac:dyDescent="0.2">
      <c r="G6399" s="149"/>
      <c r="I6399" s="149"/>
      <c r="K6399" s="149"/>
      <c r="M6399" s="149"/>
      <c r="N6399" s="150"/>
      <c r="P6399" s="149"/>
    </row>
    <row r="6400" spans="7:16" x14ac:dyDescent="0.2">
      <c r="G6400" s="149"/>
      <c r="I6400" s="149"/>
      <c r="K6400" s="149"/>
      <c r="M6400" s="149"/>
      <c r="N6400" s="150"/>
      <c r="P6400" s="149"/>
    </row>
    <row r="6401" spans="7:16" x14ac:dyDescent="0.2">
      <c r="G6401" s="149"/>
      <c r="I6401" s="149"/>
      <c r="K6401" s="149"/>
      <c r="M6401" s="149"/>
      <c r="N6401" s="150"/>
      <c r="P6401" s="149"/>
    </row>
    <row r="6402" spans="7:16" x14ac:dyDescent="0.2">
      <c r="G6402" s="149"/>
      <c r="I6402" s="149"/>
      <c r="K6402" s="149"/>
      <c r="M6402" s="149"/>
      <c r="N6402" s="150"/>
      <c r="P6402" s="149"/>
    </row>
    <row r="6403" spans="7:16" x14ac:dyDescent="0.2">
      <c r="G6403" s="149"/>
      <c r="I6403" s="149"/>
      <c r="K6403" s="149"/>
      <c r="M6403" s="149"/>
      <c r="N6403" s="150"/>
      <c r="P6403" s="149"/>
    </row>
    <row r="6404" spans="7:16" x14ac:dyDescent="0.2">
      <c r="G6404" s="149"/>
      <c r="I6404" s="149"/>
      <c r="K6404" s="149"/>
      <c r="M6404" s="149"/>
      <c r="N6404" s="150"/>
      <c r="P6404" s="149"/>
    </row>
    <row r="6405" spans="7:16" x14ac:dyDescent="0.2">
      <c r="G6405" s="149"/>
      <c r="I6405" s="149"/>
      <c r="K6405" s="149"/>
      <c r="M6405" s="149"/>
      <c r="N6405" s="150"/>
      <c r="P6405" s="149"/>
    </row>
    <row r="6406" spans="7:16" x14ac:dyDescent="0.2">
      <c r="G6406" s="149"/>
      <c r="I6406" s="149"/>
      <c r="K6406" s="149"/>
      <c r="M6406" s="149"/>
      <c r="N6406" s="150"/>
      <c r="P6406" s="149"/>
    </row>
    <row r="6407" spans="7:16" x14ac:dyDescent="0.2">
      <c r="G6407" s="149"/>
      <c r="I6407" s="149"/>
      <c r="K6407" s="149"/>
      <c r="M6407" s="149"/>
      <c r="N6407" s="150"/>
      <c r="P6407" s="149"/>
    </row>
    <row r="6408" spans="7:16" x14ac:dyDescent="0.2">
      <c r="G6408" s="149"/>
      <c r="I6408" s="149"/>
      <c r="K6408" s="149"/>
      <c r="M6408" s="149"/>
      <c r="N6408" s="150"/>
      <c r="P6408" s="149"/>
    </row>
    <row r="6409" spans="7:16" x14ac:dyDescent="0.2">
      <c r="G6409" s="149"/>
      <c r="I6409" s="149"/>
      <c r="K6409" s="149"/>
      <c r="M6409" s="149"/>
      <c r="N6409" s="150"/>
      <c r="P6409" s="149"/>
    </row>
    <row r="6410" spans="7:16" x14ac:dyDescent="0.2">
      <c r="G6410" s="149"/>
      <c r="I6410" s="149"/>
      <c r="K6410" s="149"/>
      <c r="M6410" s="149"/>
      <c r="N6410" s="150"/>
      <c r="P6410" s="149"/>
    </row>
    <row r="6411" spans="7:16" x14ac:dyDescent="0.2">
      <c r="G6411" s="149"/>
      <c r="I6411" s="149"/>
      <c r="K6411" s="149"/>
      <c r="M6411" s="149"/>
      <c r="N6411" s="150"/>
      <c r="P6411" s="149"/>
    </row>
    <row r="6412" spans="7:16" x14ac:dyDescent="0.2">
      <c r="G6412" s="149"/>
      <c r="I6412" s="149"/>
      <c r="K6412" s="149"/>
      <c r="M6412" s="149"/>
      <c r="N6412" s="150"/>
      <c r="P6412" s="149"/>
    </row>
    <row r="6413" spans="7:16" x14ac:dyDescent="0.2">
      <c r="G6413" s="149"/>
      <c r="I6413" s="149"/>
      <c r="K6413" s="149"/>
      <c r="M6413" s="149"/>
      <c r="N6413" s="150"/>
      <c r="P6413" s="149"/>
    </row>
    <row r="6414" spans="7:16" x14ac:dyDescent="0.2">
      <c r="G6414" s="149"/>
      <c r="I6414" s="149"/>
      <c r="K6414" s="149"/>
      <c r="M6414" s="149"/>
      <c r="N6414" s="150"/>
      <c r="P6414" s="149"/>
    </row>
    <row r="6415" spans="7:16" x14ac:dyDescent="0.2">
      <c r="G6415" s="149"/>
      <c r="I6415" s="149"/>
      <c r="K6415" s="149"/>
      <c r="M6415" s="149"/>
      <c r="N6415" s="150"/>
      <c r="P6415" s="149"/>
    </row>
    <row r="6416" spans="7:16" x14ac:dyDescent="0.2">
      <c r="G6416" s="149"/>
      <c r="I6416" s="149"/>
      <c r="K6416" s="149"/>
      <c r="M6416" s="149"/>
      <c r="N6416" s="150"/>
      <c r="P6416" s="149"/>
    </row>
    <row r="6417" spans="7:16" x14ac:dyDescent="0.2">
      <c r="G6417" s="149"/>
      <c r="I6417" s="149"/>
      <c r="K6417" s="149"/>
      <c r="M6417" s="149"/>
      <c r="N6417" s="150"/>
      <c r="P6417" s="149"/>
    </row>
    <row r="6418" spans="7:16" x14ac:dyDescent="0.2">
      <c r="G6418" s="149"/>
      <c r="I6418" s="149"/>
      <c r="K6418" s="149"/>
      <c r="M6418" s="149"/>
      <c r="N6418" s="150"/>
      <c r="P6418" s="149"/>
    </row>
    <row r="6419" spans="7:16" x14ac:dyDescent="0.2">
      <c r="G6419" s="149"/>
      <c r="I6419" s="149"/>
      <c r="K6419" s="149"/>
      <c r="M6419" s="149"/>
      <c r="N6419" s="150"/>
      <c r="P6419" s="149"/>
    </row>
    <row r="6420" spans="7:16" x14ac:dyDescent="0.2">
      <c r="G6420" s="149"/>
      <c r="I6420" s="149"/>
      <c r="K6420" s="149"/>
      <c r="M6420" s="149"/>
      <c r="N6420" s="150"/>
      <c r="P6420" s="149"/>
    </row>
    <row r="6421" spans="7:16" x14ac:dyDescent="0.2">
      <c r="G6421" s="149"/>
      <c r="I6421" s="149"/>
      <c r="K6421" s="149"/>
      <c r="M6421" s="149"/>
      <c r="N6421" s="150"/>
      <c r="P6421" s="149"/>
    </row>
    <row r="6422" spans="7:16" x14ac:dyDescent="0.2">
      <c r="G6422" s="149"/>
      <c r="I6422" s="149"/>
      <c r="K6422" s="149"/>
      <c r="M6422" s="149"/>
      <c r="N6422" s="150"/>
      <c r="P6422" s="149"/>
    </row>
    <row r="6423" spans="7:16" x14ac:dyDescent="0.2">
      <c r="G6423" s="149"/>
      <c r="I6423" s="149"/>
      <c r="K6423" s="149"/>
      <c r="M6423" s="149"/>
      <c r="N6423" s="150"/>
      <c r="P6423" s="149"/>
    </row>
    <row r="6424" spans="7:16" x14ac:dyDescent="0.2">
      <c r="G6424" s="149"/>
      <c r="I6424" s="149"/>
      <c r="K6424" s="149"/>
      <c r="M6424" s="149"/>
      <c r="N6424" s="150"/>
      <c r="P6424" s="149"/>
    </row>
    <row r="6425" spans="7:16" x14ac:dyDescent="0.2">
      <c r="G6425" s="149"/>
      <c r="I6425" s="149"/>
      <c r="K6425" s="149"/>
      <c r="M6425" s="149"/>
      <c r="N6425" s="150"/>
      <c r="P6425" s="149"/>
    </row>
    <row r="6426" spans="7:16" x14ac:dyDescent="0.2">
      <c r="G6426" s="149"/>
      <c r="I6426" s="149"/>
      <c r="K6426" s="149"/>
      <c r="M6426" s="149"/>
      <c r="N6426" s="150"/>
      <c r="P6426" s="149"/>
    </row>
    <row r="6427" spans="7:16" x14ac:dyDescent="0.2">
      <c r="G6427" s="149"/>
      <c r="I6427" s="149"/>
      <c r="K6427" s="149"/>
      <c r="M6427" s="149"/>
      <c r="N6427" s="150"/>
      <c r="P6427" s="149"/>
    </row>
    <row r="6428" spans="7:16" x14ac:dyDescent="0.2">
      <c r="G6428" s="149"/>
      <c r="I6428" s="149"/>
      <c r="K6428" s="149"/>
      <c r="M6428" s="149"/>
      <c r="N6428" s="150"/>
      <c r="P6428" s="149"/>
    </row>
    <row r="6429" spans="7:16" x14ac:dyDescent="0.2">
      <c r="G6429" s="149"/>
      <c r="I6429" s="149"/>
      <c r="K6429" s="149"/>
      <c r="M6429" s="149"/>
      <c r="N6429" s="150"/>
      <c r="P6429" s="149"/>
    </row>
    <row r="6430" spans="7:16" x14ac:dyDescent="0.2">
      <c r="G6430" s="149"/>
      <c r="I6430" s="149"/>
      <c r="K6430" s="149"/>
      <c r="M6430" s="149"/>
      <c r="N6430" s="150"/>
      <c r="P6430" s="149"/>
    </row>
    <row r="6431" spans="7:16" x14ac:dyDescent="0.2">
      <c r="G6431" s="149"/>
      <c r="I6431" s="149"/>
      <c r="K6431" s="149"/>
      <c r="M6431" s="149"/>
      <c r="N6431" s="150"/>
      <c r="P6431" s="149"/>
    </row>
    <row r="6432" spans="7:16" x14ac:dyDescent="0.2">
      <c r="G6432" s="149"/>
      <c r="I6432" s="149"/>
      <c r="K6432" s="149"/>
      <c r="M6432" s="149"/>
      <c r="N6432" s="150"/>
      <c r="P6432" s="149"/>
    </row>
    <row r="6433" spans="7:16" x14ac:dyDescent="0.2">
      <c r="G6433" s="149"/>
      <c r="I6433" s="149"/>
      <c r="K6433" s="149"/>
      <c r="M6433" s="149"/>
      <c r="N6433" s="150"/>
      <c r="P6433" s="149"/>
    </row>
    <row r="6434" spans="7:16" x14ac:dyDescent="0.2">
      <c r="G6434" s="149"/>
      <c r="I6434" s="149"/>
      <c r="K6434" s="149"/>
      <c r="M6434" s="149"/>
      <c r="N6434" s="150"/>
      <c r="P6434" s="149"/>
    </row>
    <row r="6435" spans="7:16" x14ac:dyDescent="0.2">
      <c r="G6435" s="149"/>
      <c r="I6435" s="149"/>
      <c r="K6435" s="149"/>
      <c r="M6435" s="149"/>
      <c r="N6435" s="150"/>
      <c r="P6435" s="149"/>
    </row>
    <row r="6436" spans="7:16" x14ac:dyDescent="0.2">
      <c r="G6436" s="149"/>
      <c r="I6436" s="149"/>
      <c r="K6436" s="149"/>
      <c r="M6436" s="149"/>
      <c r="N6436" s="150"/>
      <c r="P6436" s="149"/>
    </row>
    <row r="6437" spans="7:16" x14ac:dyDescent="0.2">
      <c r="G6437" s="149"/>
      <c r="I6437" s="149"/>
      <c r="K6437" s="149"/>
      <c r="M6437" s="149"/>
      <c r="N6437" s="150"/>
      <c r="P6437" s="149"/>
    </row>
    <row r="6438" spans="7:16" x14ac:dyDescent="0.2">
      <c r="G6438" s="149"/>
      <c r="I6438" s="149"/>
      <c r="K6438" s="149"/>
      <c r="M6438" s="149"/>
      <c r="N6438" s="150"/>
      <c r="P6438" s="149"/>
    </row>
    <row r="6439" spans="7:16" x14ac:dyDescent="0.2">
      <c r="G6439" s="149"/>
      <c r="I6439" s="149"/>
      <c r="K6439" s="149"/>
      <c r="M6439" s="149"/>
      <c r="N6439" s="150"/>
      <c r="P6439" s="149"/>
    </row>
    <row r="6440" spans="7:16" x14ac:dyDescent="0.2">
      <c r="G6440" s="149"/>
      <c r="I6440" s="149"/>
      <c r="K6440" s="149"/>
      <c r="M6440" s="149"/>
      <c r="N6440" s="150"/>
      <c r="P6440" s="149"/>
    </row>
    <row r="6441" spans="7:16" x14ac:dyDescent="0.2">
      <c r="G6441" s="149"/>
      <c r="I6441" s="149"/>
      <c r="K6441" s="149"/>
      <c r="M6441" s="149"/>
      <c r="N6441" s="150"/>
      <c r="P6441" s="149"/>
    </row>
    <row r="6442" spans="7:16" x14ac:dyDescent="0.2">
      <c r="G6442" s="149"/>
      <c r="I6442" s="149"/>
      <c r="K6442" s="149"/>
      <c r="M6442" s="149"/>
      <c r="N6442" s="150"/>
      <c r="P6442" s="149"/>
    </row>
    <row r="6443" spans="7:16" x14ac:dyDescent="0.2">
      <c r="G6443" s="149"/>
      <c r="I6443" s="149"/>
      <c r="K6443" s="149"/>
      <c r="M6443" s="149"/>
      <c r="N6443" s="150"/>
      <c r="P6443" s="149"/>
    </row>
    <row r="6444" spans="7:16" x14ac:dyDescent="0.2">
      <c r="G6444" s="149"/>
      <c r="I6444" s="149"/>
      <c r="K6444" s="149"/>
      <c r="M6444" s="149"/>
      <c r="N6444" s="150"/>
      <c r="P6444" s="149"/>
    </row>
    <row r="6445" spans="7:16" x14ac:dyDescent="0.2">
      <c r="G6445" s="149"/>
      <c r="I6445" s="149"/>
      <c r="K6445" s="149"/>
      <c r="M6445" s="149"/>
      <c r="N6445" s="150"/>
      <c r="P6445" s="149"/>
    </row>
    <row r="6446" spans="7:16" x14ac:dyDescent="0.2">
      <c r="G6446" s="149"/>
      <c r="I6446" s="149"/>
      <c r="K6446" s="149"/>
      <c r="M6446" s="149"/>
      <c r="N6446" s="150"/>
      <c r="P6446" s="149"/>
    </row>
    <row r="6447" spans="7:16" x14ac:dyDescent="0.2">
      <c r="G6447" s="149"/>
      <c r="I6447" s="149"/>
      <c r="K6447" s="149"/>
      <c r="M6447" s="149"/>
      <c r="N6447" s="150"/>
      <c r="P6447" s="149"/>
    </row>
    <row r="6448" spans="7:16" x14ac:dyDescent="0.2">
      <c r="G6448" s="149"/>
      <c r="I6448" s="149"/>
      <c r="K6448" s="149"/>
      <c r="M6448" s="149"/>
      <c r="N6448" s="150"/>
      <c r="P6448" s="149"/>
    </row>
    <row r="6449" spans="7:16" x14ac:dyDescent="0.2">
      <c r="G6449" s="149"/>
      <c r="I6449" s="149"/>
      <c r="K6449" s="149"/>
      <c r="M6449" s="149"/>
      <c r="N6449" s="150"/>
      <c r="P6449" s="149"/>
    </row>
    <row r="6450" spans="7:16" x14ac:dyDescent="0.2">
      <c r="G6450" s="149"/>
      <c r="I6450" s="149"/>
      <c r="K6450" s="149"/>
      <c r="M6450" s="149"/>
      <c r="N6450" s="150"/>
      <c r="P6450" s="149"/>
    </row>
    <row r="6451" spans="7:16" x14ac:dyDescent="0.2">
      <c r="G6451" s="149"/>
      <c r="I6451" s="149"/>
      <c r="K6451" s="149"/>
      <c r="M6451" s="149"/>
      <c r="N6451" s="150"/>
      <c r="P6451" s="149"/>
    </row>
    <row r="6452" spans="7:16" x14ac:dyDescent="0.2">
      <c r="G6452" s="149"/>
      <c r="I6452" s="149"/>
      <c r="K6452" s="149"/>
      <c r="M6452" s="149"/>
      <c r="N6452" s="150"/>
      <c r="P6452" s="149"/>
    </row>
    <row r="6453" spans="7:16" x14ac:dyDescent="0.2">
      <c r="G6453" s="149"/>
      <c r="I6453" s="149"/>
      <c r="K6453" s="149"/>
      <c r="M6453" s="149"/>
      <c r="N6453" s="150"/>
      <c r="P6453" s="149"/>
    </row>
    <row r="6454" spans="7:16" x14ac:dyDescent="0.2">
      <c r="G6454" s="149"/>
      <c r="I6454" s="149"/>
      <c r="K6454" s="149"/>
      <c r="M6454" s="149"/>
      <c r="N6454" s="150"/>
      <c r="P6454" s="149"/>
    </row>
    <row r="6455" spans="7:16" x14ac:dyDescent="0.2">
      <c r="G6455" s="149"/>
      <c r="I6455" s="149"/>
      <c r="K6455" s="149"/>
      <c r="M6455" s="149"/>
      <c r="N6455" s="150"/>
      <c r="P6455" s="149"/>
    </row>
    <row r="6456" spans="7:16" x14ac:dyDescent="0.2">
      <c r="G6456" s="149"/>
      <c r="I6456" s="149"/>
      <c r="K6456" s="149"/>
      <c r="M6456" s="149"/>
      <c r="N6456" s="150"/>
      <c r="P6456" s="149"/>
    </row>
    <row r="6457" spans="7:16" x14ac:dyDescent="0.2">
      <c r="G6457" s="149"/>
      <c r="I6457" s="149"/>
      <c r="K6457" s="149"/>
      <c r="M6457" s="149"/>
      <c r="N6457" s="150"/>
      <c r="P6457" s="149"/>
    </row>
    <row r="6458" spans="7:16" x14ac:dyDescent="0.2">
      <c r="G6458" s="149"/>
      <c r="I6458" s="149"/>
      <c r="K6458" s="149"/>
      <c r="M6458" s="149"/>
      <c r="N6458" s="150"/>
      <c r="P6458" s="149"/>
    </row>
    <row r="6459" spans="7:16" x14ac:dyDescent="0.2">
      <c r="G6459" s="149"/>
      <c r="I6459" s="149"/>
      <c r="K6459" s="149"/>
      <c r="M6459" s="149"/>
      <c r="N6459" s="150"/>
      <c r="P6459" s="149"/>
    </row>
    <row r="6460" spans="7:16" x14ac:dyDescent="0.2">
      <c r="G6460" s="149"/>
      <c r="I6460" s="149"/>
      <c r="K6460" s="149"/>
      <c r="M6460" s="149"/>
      <c r="N6460" s="150"/>
      <c r="P6460" s="149"/>
    </row>
    <row r="6461" spans="7:16" x14ac:dyDescent="0.2">
      <c r="G6461" s="149"/>
      <c r="I6461" s="149"/>
      <c r="K6461" s="149"/>
      <c r="M6461" s="149"/>
      <c r="N6461" s="150"/>
      <c r="P6461" s="149"/>
    </row>
    <row r="6462" spans="7:16" x14ac:dyDescent="0.2">
      <c r="G6462" s="149"/>
      <c r="I6462" s="149"/>
      <c r="K6462" s="149"/>
      <c r="M6462" s="149"/>
      <c r="N6462" s="150"/>
      <c r="P6462" s="149"/>
    </row>
    <row r="6463" spans="7:16" x14ac:dyDescent="0.2">
      <c r="G6463" s="149"/>
      <c r="I6463" s="149"/>
      <c r="K6463" s="149"/>
      <c r="M6463" s="149"/>
      <c r="N6463" s="150"/>
      <c r="P6463" s="149"/>
    </row>
    <row r="6464" spans="7:16" x14ac:dyDescent="0.2">
      <c r="G6464" s="149"/>
      <c r="I6464" s="149"/>
      <c r="K6464" s="149"/>
      <c r="M6464" s="149"/>
      <c r="N6464" s="150"/>
      <c r="P6464" s="149"/>
    </row>
    <row r="6465" spans="7:16" x14ac:dyDescent="0.2">
      <c r="G6465" s="149"/>
      <c r="I6465" s="149"/>
      <c r="K6465" s="149"/>
      <c r="M6465" s="149"/>
      <c r="N6465" s="150"/>
      <c r="P6465" s="149"/>
    </row>
    <row r="6466" spans="7:16" x14ac:dyDescent="0.2">
      <c r="G6466" s="149"/>
      <c r="I6466" s="149"/>
      <c r="K6466" s="149"/>
      <c r="M6466" s="149"/>
      <c r="N6466" s="150"/>
      <c r="P6466" s="149"/>
    </row>
    <row r="6467" spans="7:16" x14ac:dyDescent="0.2">
      <c r="G6467" s="149"/>
      <c r="I6467" s="149"/>
      <c r="K6467" s="149"/>
      <c r="M6467" s="149"/>
      <c r="N6467" s="150"/>
      <c r="P6467" s="149"/>
    </row>
    <row r="6468" spans="7:16" x14ac:dyDescent="0.2">
      <c r="G6468" s="149"/>
      <c r="I6468" s="149"/>
      <c r="K6468" s="149"/>
      <c r="M6468" s="149"/>
      <c r="N6468" s="150"/>
      <c r="P6468" s="149"/>
    </row>
    <row r="6469" spans="7:16" x14ac:dyDescent="0.2">
      <c r="G6469" s="149"/>
      <c r="I6469" s="149"/>
      <c r="K6469" s="149"/>
      <c r="M6469" s="149"/>
      <c r="N6469" s="150"/>
      <c r="P6469" s="149"/>
    </row>
    <row r="6470" spans="7:16" x14ac:dyDescent="0.2">
      <c r="G6470" s="149"/>
      <c r="I6470" s="149"/>
      <c r="K6470" s="149"/>
      <c r="M6470" s="149"/>
      <c r="N6470" s="150"/>
      <c r="P6470" s="149"/>
    </row>
    <row r="6471" spans="7:16" x14ac:dyDescent="0.2">
      <c r="G6471" s="149"/>
      <c r="I6471" s="149"/>
      <c r="K6471" s="149"/>
      <c r="M6471" s="149"/>
      <c r="N6471" s="150"/>
      <c r="P6471" s="149"/>
    </row>
    <row r="6472" spans="7:16" x14ac:dyDescent="0.2">
      <c r="G6472" s="149"/>
      <c r="I6472" s="149"/>
      <c r="K6472" s="149"/>
      <c r="M6472" s="149"/>
      <c r="N6472" s="150"/>
      <c r="P6472" s="149"/>
    </row>
    <row r="6473" spans="7:16" x14ac:dyDescent="0.2">
      <c r="G6473" s="149"/>
      <c r="I6473" s="149"/>
      <c r="K6473" s="149"/>
      <c r="M6473" s="149"/>
      <c r="N6473" s="150"/>
      <c r="P6473" s="149"/>
    </row>
    <row r="6474" spans="7:16" x14ac:dyDescent="0.2">
      <c r="G6474" s="149"/>
      <c r="I6474" s="149"/>
      <c r="K6474" s="149"/>
      <c r="M6474" s="149"/>
      <c r="N6474" s="150"/>
      <c r="P6474" s="149"/>
    </row>
    <row r="6475" spans="7:16" x14ac:dyDescent="0.2">
      <c r="G6475" s="149"/>
      <c r="I6475" s="149"/>
      <c r="K6475" s="149"/>
      <c r="M6475" s="149"/>
      <c r="N6475" s="150"/>
      <c r="P6475" s="149"/>
    </row>
    <row r="6476" spans="7:16" x14ac:dyDescent="0.2">
      <c r="G6476" s="149"/>
      <c r="I6476" s="149"/>
      <c r="K6476" s="149"/>
      <c r="M6476" s="149"/>
      <c r="N6476" s="150"/>
      <c r="P6476" s="149"/>
    </row>
    <row r="6477" spans="7:16" x14ac:dyDescent="0.2">
      <c r="G6477" s="149"/>
      <c r="I6477" s="149"/>
      <c r="K6477" s="149"/>
      <c r="M6477" s="149"/>
      <c r="N6477" s="150"/>
      <c r="P6477" s="149"/>
    </row>
    <row r="6478" spans="7:16" x14ac:dyDescent="0.2">
      <c r="G6478" s="149"/>
      <c r="I6478" s="149"/>
      <c r="K6478" s="149"/>
      <c r="M6478" s="149"/>
      <c r="N6478" s="150"/>
      <c r="P6478" s="149"/>
    </row>
    <row r="6479" spans="7:16" x14ac:dyDescent="0.2">
      <c r="G6479" s="149"/>
      <c r="I6479" s="149"/>
      <c r="K6479" s="149"/>
      <c r="M6479" s="149"/>
      <c r="N6479" s="150"/>
      <c r="P6479" s="149"/>
    </row>
    <row r="6480" spans="7:16" x14ac:dyDescent="0.2">
      <c r="G6480" s="149"/>
      <c r="I6480" s="149"/>
      <c r="K6480" s="149"/>
      <c r="M6480" s="149"/>
      <c r="N6480" s="150"/>
      <c r="P6480" s="149"/>
    </row>
    <row r="6481" spans="7:16" x14ac:dyDescent="0.2">
      <c r="G6481" s="149"/>
      <c r="I6481" s="149"/>
      <c r="K6481" s="149"/>
      <c r="M6481" s="149"/>
      <c r="N6481" s="150"/>
      <c r="P6481" s="149"/>
    </row>
    <row r="6482" spans="7:16" x14ac:dyDescent="0.2">
      <c r="G6482" s="149"/>
      <c r="I6482" s="149"/>
      <c r="K6482" s="149"/>
      <c r="M6482" s="149"/>
      <c r="N6482" s="150"/>
      <c r="P6482" s="149"/>
    </row>
    <row r="6483" spans="7:16" x14ac:dyDescent="0.2">
      <c r="G6483" s="149"/>
      <c r="I6483" s="149"/>
      <c r="K6483" s="149"/>
      <c r="M6483" s="149"/>
      <c r="N6483" s="150"/>
      <c r="P6483" s="149"/>
    </row>
    <row r="6484" spans="7:16" x14ac:dyDescent="0.2">
      <c r="G6484" s="149"/>
      <c r="I6484" s="149"/>
      <c r="K6484" s="149"/>
      <c r="M6484" s="149"/>
      <c r="N6484" s="150"/>
      <c r="P6484" s="149"/>
    </row>
    <row r="6485" spans="7:16" x14ac:dyDescent="0.2">
      <c r="G6485" s="149"/>
      <c r="I6485" s="149"/>
      <c r="K6485" s="149"/>
      <c r="M6485" s="149"/>
      <c r="N6485" s="150"/>
      <c r="P6485" s="149"/>
    </row>
    <row r="6486" spans="7:16" x14ac:dyDescent="0.2">
      <c r="G6486" s="149"/>
      <c r="I6486" s="149"/>
      <c r="K6486" s="149"/>
      <c r="M6486" s="149"/>
      <c r="N6486" s="150"/>
      <c r="P6486" s="149"/>
    </row>
    <row r="6487" spans="7:16" x14ac:dyDescent="0.2">
      <c r="G6487" s="149"/>
      <c r="I6487" s="149"/>
      <c r="K6487" s="149"/>
      <c r="M6487" s="149"/>
      <c r="N6487" s="150"/>
      <c r="P6487" s="149"/>
    </row>
    <row r="6488" spans="7:16" x14ac:dyDescent="0.2">
      <c r="G6488" s="149"/>
      <c r="I6488" s="149"/>
      <c r="K6488" s="149"/>
      <c r="M6488" s="149"/>
      <c r="N6488" s="150"/>
      <c r="P6488" s="149"/>
    </row>
    <row r="6489" spans="7:16" x14ac:dyDescent="0.2">
      <c r="G6489" s="149"/>
      <c r="I6489" s="149"/>
      <c r="K6489" s="149"/>
      <c r="M6489" s="149"/>
      <c r="N6489" s="150"/>
      <c r="P6489" s="149"/>
    </row>
    <row r="6490" spans="7:16" x14ac:dyDescent="0.2">
      <c r="G6490" s="149"/>
      <c r="I6490" s="149"/>
      <c r="K6490" s="149"/>
      <c r="M6490" s="149"/>
      <c r="N6490" s="150"/>
      <c r="P6490" s="149"/>
    </row>
    <row r="6491" spans="7:16" x14ac:dyDescent="0.2">
      <c r="G6491" s="149"/>
      <c r="I6491" s="149"/>
      <c r="K6491" s="149"/>
      <c r="M6491" s="149"/>
      <c r="N6491" s="150"/>
      <c r="P6491" s="149"/>
    </row>
    <row r="6492" spans="7:16" x14ac:dyDescent="0.2">
      <c r="G6492" s="149"/>
      <c r="I6492" s="149"/>
      <c r="K6492" s="149"/>
      <c r="M6492" s="149"/>
      <c r="N6492" s="150"/>
      <c r="P6492" s="149"/>
    </row>
    <row r="6493" spans="7:16" x14ac:dyDescent="0.2">
      <c r="G6493" s="149"/>
      <c r="I6493" s="149"/>
      <c r="K6493" s="149"/>
      <c r="M6493" s="149"/>
      <c r="N6493" s="150"/>
      <c r="P6493" s="149"/>
    </row>
    <row r="6494" spans="7:16" x14ac:dyDescent="0.2">
      <c r="G6494" s="149"/>
      <c r="I6494" s="149"/>
      <c r="K6494" s="149"/>
      <c r="M6494" s="149"/>
      <c r="N6494" s="150"/>
      <c r="P6494" s="149"/>
    </row>
    <row r="6495" spans="7:16" x14ac:dyDescent="0.2">
      <c r="G6495" s="149"/>
      <c r="I6495" s="149"/>
      <c r="K6495" s="149"/>
      <c r="M6495" s="149"/>
      <c r="N6495" s="150"/>
      <c r="P6495" s="149"/>
    </row>
    <row r="6496" spans="7:16" x14ac:dyDescent="0.2">
      <c r="G6496" s="149"/>
      <c r="I6496" s="149"/>
      <c r="K6496" s="149"/>
      <c r="M6496" s="149"/>
      <c r="N6496" s="150"/>
      <c r="P6496" s="149"/>
    </row>
    <row r="6497" spans="7:16" x14ac:dyDescent="0.2">
      <c r="G6497" s="149"/>
      <c r="I6497" s="149"/>
      <c r="K6497" s="149"/>
      <c r="M6497" s="149"/>
      <c r="N6497" s="150"/>
      <c r="P6497" s="149"/>
    </row>
    <row r="6498" spans="7:16" x14ac:dyDescent="0.2">
      <c r="G6498" s="149"/>
      <c r="I6498" s="149"/>
      <c r="K6498" s="149"/>
      <c r="M6498" s="149"/>
      <c r="N6498" s="150"/>
      <c r="P6498" s="149"/>
    </row>
    <row r="6499" spans="7:16" x14ac:dyDescent="0.2">
      <c r="G6499" s="149"/>
      <c r="I6499" s="149"/>
      <c r="K6499" s="149"/>
      <c r="M6499" s="149"/>
      <c r="N6499" s="150"/>
      <c r="P6499" s="149"/>
    </row>
    <row r="6500" spans="7:16" x14ac:dyDescent="0.2">
      <c r="G6500" s="149"/>
      <c r="I6500" s="149"/>
      <c r="K6500" s="149"/>
      <c r="M6500" s="149"/>
      <c r="N6500" s="150"/>
      <c r="P6500" s="149"/>
    </row>
    <row r="6501" spans="7:16" x14ac:dyDescent="0.2">
      <c r="G6501" s="149"/>
      <c r="I6501" s="149"/>
      <c r="K6501" s="149"/>
      <c r="M6501" s="149"/>
      <c r="N6501" s="150"/>
      <c r="P6501" s="149"/>
    </row>
    <row r="6502" spans="7:16" x14ac:dyDescent="0.2">
      <c r="G6502" s="149"/>
      <c r="I6502" s="149"/>
      <c r="K6502" s="149"/>
      <c r="M6502" s="149"/>
      <c r="N6502" s="150"/>
      <c r="P6502" s="149"/>
    </row>
    <row r="6503" spans="7:16" x14ac:dyDescent="0.2">
      <c r="G6503" s="149"/>
      <c r="I6503" s="149"/>
      <c r="K6503" s="149"/>
      <c r="M6503" s="149"/>
      <c r="N6503" s="150"/>
      <c r="P6503" s="149"/>
    </row>
    <row r="6504" spans="7:16" x14ac:dyDescent="0.2">
      <c r="G6504" s="149"/>
      <c r="I6504" s="149"/>
      <c r="K6504" s="149"/>
      <c r="M6504" s="149"/>
      <c r="N6504" s="150"/>
      <c r="P6504" s="149"/>
    </row>
    <row r="6505" spans="7:16" x14ac:dyDescent="0.2">
      <c r="G6505" s="149"/>
      <c r="I6505" s="149"/>
      <c r="K6505" s="149"/>
      <c r="M6505" s="149"/>
      <c r="N6505" s="150"/>
      <c r="P6505" s="149"/>
    </row>
    <row r="6506" spans="7:16" x14ac:dyDescent="0.2">
      <c r="G6506" s="149"/>
      <c r="I6506" s="149"/>
      <c r="K6506" s="149"/>
      <c r="M6506" s="149"/>
      <c r="N6506" s="150"/>
      <c r="P6506" s="149"/>
    </row>
    <row r="6507" spans="7:16" x14ac:dyDescent="0.2">
      <c r="G6507" s="149"/>
      <c r="I6507" s="149"/>
      <c r="K6507" s="149"/>
      <c r="M6507" s="149"/>
      <c r="N6507" s="150"/>
      <c r="P6507" s="149"/>
    </row>
    <row r="6508" spans="7:16" x14ac:dyDescent="0.2">
      <c r="G6508" s="149"/>
      <c r="I6508" s="149"/>
      <c r="K6508" s="149"/>
      <c r="M6508" s="149"/>
      <c r="N6508" s="150"/>
      <c r="P6508" s="149"/>
    </row>
    <row r="6509" spans="7:16" x14ac:dyDescent="0.2">
      <c r="G6509" s="149"/>
      <c r="I6509" s="149"/>
      <c r="K6509" s="149"/>
      <c r="M6509" s="149"/>
      <c r="N6509" s="150"/>
      <c r="P6509" s="149"/>
    </row>
    <row r="6510" spans="7:16" x14ac:dyDescent="0.2">
      <c r="G6510" s="149"/>
      <c r="I6510" s="149"/>
      <c r="K6510" s="149"/>
      <c r="M6510" s="149"/>
      <c r="N6510" s="150"/>
      <c r="P6510" s="149"/>
    </row>
    <row r="6511" spans="7:16" x14ac:dyDescent="0.2">
      <c r="G6511" s="149"/>
      <c r="I6511" s="149"/>
      <c r="K6511" s="149"/>
      <c r="M6511" s="149"/>
      <c r="N6511" s="150"/>
      <c r="P6511" s="149"/>
    </row>
    <row r="6512" spans="7:16" x14ac:dyDescent="0.2">
      <c r="G6512" s="149"/>
      <c r="I6512" s="149"/>
      <c r="K6512" s="149"/>
      <c r="M6512" s="149"/>
      <c r="N6512" s="150"/>
      <c r="P6512" s="149"/>
    </row>
    <row r="6513" spans="7:16" x14ac:dyDescent="0.2">
      <c r="G6513" s="149"/>
      <c r="I6513" s="149"/>
      <c r="K6513" s="149"/>
      <c r="M6513" s="149"/>
      <c r="N6513" s="150"/>
      <c r="P6513" s="149"/>
    </row>
    <row r="6514" spans="7:16" x14ac:dyDescent="0.2">
      <c r="G6514" s="149"/>
      <c r="I6514" s="149"/>
      <c r="K6514" s="149"/>
      <c r="M6514" s="149"/>
      <c r="N6514" s="150"/>
      <c r="P6514" s="149"/>
    </row>
    <row r="6515" spans="7:16" x14ac:dyDescent="0.2">
      <c r="G6515" s="149"/>
      <c r="I6515" s="149"/>
      <c r="K6515" s="149"/>
      <c r="M6515" s="149"/>
      <c r="N6515" s="150"/>
      <c r="P6515" s="149"/>
    </row>
    <row r="6516" spans="7:16" x14ac:dyDescent="0.2">
      <c r="G6516" s="149"/>
      <c r="I6516" s="149"/>
      <c r="K6516" s="149"/>
      <c r="M6516" s="149"/>
      <c r="N6516" s="150"/>
      <c r="P6516" s="149"/>
    </row>
    <row r="6517" spans="7:16" x14ac:dyDescent="0.2">
      <c r="G6517" s="149"/>
      <c r="I6517" s="149"/>
      <c r="K6517" s="149"/>
      <c r="M6517" s="149"/>
      <c r="N6517" s="150"/>
      <c r="P6517" s="149"/>
    </row>
    <row r="6518" spans="7:16" x14ac:dyDescent="0.2">
      <c r="G6518" s="149"/>
      <c r="I6518" s="149"/>
      <c r="K6518" s="149"/>
      <c r="M6518" s="149"/>
      <c r="N6518" s="150"/>
      <c r="P6518" s="149"/>
    </row>
    <row r="6519" spans="7:16" x14ac:dyDescent="0.2">
      <c r="G6519" s="149"/>
      <c r="I6519" s="149"/>
      <c r="K6519" s="149"/>
      <c r="M6519" s="149"/>
      <c r="N6519" s="150"/>
      <c r="P6519" s="149"/>
    </row>
    <row r="6520" spans="7:16" x14ac:dyDescent="0.2">
      <c r="G6520" s="149"/>
      <c r="I6520" s="149"/>
      <c r="K6520" s="149"/>
      <c r="M6520" s="149"/>
      <c r="N6520" s="150"/>
      <c r="P6520" s="149"/>
    </row>
    <row r="6521" spans="7:16" x14ac:dyDescent="0.2">
      <c r="G6521" s="149"/>
      <c r="I6521" s="149"/>
      <c r="K6521" s="149"/>
      <c r="M6521" s="149"/>
      <c r="N6521" s="150"/>
      <c r="P6521" s="149"/>
    </row>
    <row r="6522" spans="7:16" x14ac:dyDescent="0.2">
      <c r="G6522" s="149"/>
      <c r="I6522" s="149"/>
      <c r="K6522" s="149"/>
      <c r="M6522" s="149"/>
      <c r="N6522" s="150"/>
      <c r="P6522" s="149"/>
    </row>
    <row r="6523" spans="7:16" x14ac:dyDescent="0.2">
      <c r="G6523" s="149"/>
      <c r="I6523" s="149"/>
      <c r="K6523" s="149"/>
      <c r="M6523" s="149"/>
      <c r="N6523" s="150"/>
      <c r="P6523" s="149"/>
    </row>
    <row r="6524" spans="7:16" x14ac:dyDescent="0.2">
      <c r="G6524" s="149"/>
      <c r="I6524" s="149"/>
      <c r="K6524" s="149"/>
      <c r="M6524" s="149"/>
      <c r="N6524" s="150"/>
      <c r="P6524" s="149"/>
    </row>
    <row r="6525" spans="7:16" x14ac:dyDescent="0.2">
      <c r="G6525" s="149"/>
      <c r="I6525" s="149"/>
      <c r="K6525" s="149"/>
      <c r="M6525" s="149"/>
      <c r="N6525" s="150"/>
      <c r="P6525" s="149"/>
    </row>
    <row r="6526" spans="7:16" x14ac:dyDescent="0.2">
      <c r="G6526" s="149"/>
      <c r="I6526" s="149"/>
      <c r="K6526" s="149"/>
      <c r="M6526" s="149"/>
      <c r="N6526" s="150"/>
      <c r="P6526" s="149"/>
    </row>
    <row r="6527" spans="7:16" x14ac:dyDescent="0.2">
      <c r="G6527" s="149"/>
      <c r="I6527" s="149"/>
      <c r="K6527" s="149"/>
      <c r="M6527" s="149"/>
      <c r="N6527" s="150"/>
      <c r="P6527" s="149"/>
    </row>
    <row r="6528" spans="7:16" x14ac:dyDescent="0.2">
      <c r="G6528" s="149"/>
      <c r="I6528" s="149"/>
      <c r="K6528" s="149"/>
      <c r="M6528" s="149"/>
      <c r="N6528" s="150"/>
      <c r="P6528" s="149"/>
    </row>
    <row r="6529" spans="7:16" x14ac:dyDescent="0.2">
      <c r="G6529" s="149"/>
      <c r="I6529" s="149"/>
      <c r="K6529" s="149"/>
      <c r="M6529" s="149"/>
      <c r="N6529" s="150"/>
      <c r="P6529" s="149"/>
    </row>
    <row r="6530" spans="7:16" x14ac:dyDescent="0.2">
      <c r="G6530" s="149"/>
      <c r="I6530" s="149"/>
      <c r="K6530" s="149"/>
      <c r="M6530" s="149"/>
      <c r="N6530" s="150"/>
      <c r="P6530" s="149"/>
    </row>
    <row r="6531" spans="7:16" x14ac:dyDescent="0.2">
      <c r="G6531" s="149"/>
      <c r="I6531" s="149"/>
      <c r="K6531" s="149"/>
      <c r="M6531" s="149"/>
      <c r="N6531" s="150"/>
      <c r="P6531" s="149"/>
    </row>
    <row r="6532" spans="7:16" x14ac:dyDescent="0.2">
      <c r="G6532" s="149"/>
      <c r="I6532" s="149"/>
      <c r="K6532" s="149"/>
      <c r="M6532" s="149"/>
      <c r="N6532" s="150"/>
      <c r="P6532" s="149"/>
    </row>
    <row r="6533" spans="7:16" x14ac:dyDescent="0.2">
      <c r="G6533" s="149"/>
      <c r="I6533" s="149"/>
      <c r="K6533" s="149"/>
      <c r="M6533" s="149"/>
      <c r="N6533" s="150"/>
      <c r="P6533" s="149"/>
    </row>
    <row r="6534" spans="7:16" x14ac:dyDescent="0.2">
      <c r="G6534" s="149"/>
      <c r="I6534" s="149"/>
      <c r="K6534" s="149"/>
      <c r="M6534" s="149"/>
      <c r="N6534" s="150"/>
      <c r="P6534" s="149"/>
    </row>
    <row r="6535" spans="7:16" x14ac:dyDescent="0.2">
      <c r="G6535" s="149"/>
      <c r="I6535" s="149"/>
      <c r="K6535" s="149"/>
      <c r="M6535" s="149"/>
      <c r="N6535" s="150"/>
      <c r="P6535" s="149"/>
    </row>
    <row r="6536" spans="7:16" x14ac:dyDescent="0.2">
      <c r="G6536" s="149"/>
      <c r="I6536" s="149"/>
      <c r="K6536" s="149"/>
      <c r="M6536" s="149"/>
      <c r="N6536" s="150"/>
      <c r="P6536" s="149"/>
    </row>
    <row r="6537" spans="7:16" x14ac:dyDescent="0.2">
      <c r="G6537" s="149"/>
      <c r="I6537" s="149"/>
      <c r="K6537" s="149"/>
      <c r="M6537" s="149"/>
      <c r="N6537" s="150"/>
      <c r="P6537" s="149"/>
    </row>
    <row r="6538" spans="7:16" x14ac:dyDescent="0.2">
      <c r="G6538" s="149"/>
      <c r="I6538" s="149"/>
      <c r="K6538" s="149"/>
      <c r="M6538" s="149"/>
      <c r="N6538" s="150"/>
      <c r="P6538" s="149"/>
    </row>
    <row r="6539" spans="7:16" x14ac:dyDescent="0.2">
      <c r="G6539" s="149"/>
      <c r="I6539" s="149"/>
      <c r="K6539" s="149"/>
      <c r="M6539" s="149"/>
      <c r="N6539" s="150"/>
      <c r="P6539" s="149"/>
    </row>
    <row r="6540" spans="7:16" x14ac:dyDescent="0.2">
      <c r="G6540" s="149"/>
      <c r="I6540" s="149"/>
      <c r="K6540" s="149"/>
      <c r="M6540" s="149"/>
      <c r="N6540" s="150"/>
      <c r="P6540" s="149"/>
    </row>
    <row r="6541" spans="7:16" x14ac:dyDescent="0.2">
      <c r="G6541" s="149"/>
      <c r="I6541" s="149"/>
      <c r="K6541" s="149"/>
      <c r="M6541" s="149"/>
      <c r="N6541" s="150"/>
      <c r="P6541" s="149"/>
    </row>
    <row r="6542" spans="7:16" x14ac:dyDescent="0.2">
      <c r="G6542" s="149"/>
      <c r="I6542" s="149"/>
      <c r="K6542" s="149"/>
      <c r="M6542" s="149"/>
      <c r="N6542" s="150"/>
      <c r="P6542" s="149"/>
    </row>
    <row r="6543" spans="7:16" x14ac:dyDescent="0.2">
      <c r="G6543" s="149"/>
      <c r="I6543" s="149"/>
      <c r="K6543" s="149"/>
      <c r="M6543" s="149"/>
      <c r="N6543" s="150"/>
      <c r="P6543" s="149"/>
    </row>
    <row r="6544" spans="7:16" x14ac:dyDescent="0.2">
      <c r="G6544" s="149"/>
      <c r="I6544" s="149"/>
      <c r="K6544" s="149"/>
      <c r="M6544" s="149"/>
      <c r="N6544" s="150"/>
      <c r="P6544" s="149"/>
    </row>
    <row r="6545" spans="7:16" x14ac:dyDescent="0.2">
      <c r="G6545" s="149"/>
      <c r="I6545" s="149"/>
      <c r="K6545" s="149"/>
      <c r="M6545" s="149"/>
      <c r="N6545" s="150"/>
      <c r="P6545" s="149"/>
    </row>
    <row r="6546" spans="7:16" x14ac:dyDescent="0.2">
      <c r="G6546" s="149"/>
      <c r="I6546" s="149"/>
      <c r="K6546" s="149"/>
      <c r="M6546" s="149"/>
      <c r="N6546" s="150"/>
      <c r="P6546" s="149"/>
    </row>
    <row r="6547" spans="7:16" x14ac:dyDescent="0.2">
      <c r="G6547" s="149"/>
      <c r="I6547" s="149"/>
      <c r="K6547" s="149"/>
      <c r="M6547" s="149"/>
      <c r="N6547" s="150"/>
      <c r="P6547" s="149"/>
    </row>
    <row r="6548" spans="7:16" x14ac:dyDescent="0.2">
      <c r="G6548" s="149"/>
      <c r="I6548" s="149"/>
      <c r="K6548" s="149"/>
      <c r="M6548" s="149"/>
      <c r="N6548" s="150"/>
      <c r="P6548" s="149"/>
    </row>
    <row r="6549" spans="7:16" x14ac:dyDescent="0.2">
      <c r="G6549" s="149"/>
      <c r="I6549" s="149"/>
      <c r="K6549" s="149"/>
      <c r="M6549" s="149"/>
      <c r="N6549" s="150"/>
      <c r="P6549" s="149"/>
    </row>
    <row r="6550" spans="7:16" x14ac:dyDescent="0.2">
      <c r="G6550" s="149"/>
      <c r="I6550" s="149"/>
      <c r="K6550" s="149"/>
      <c r="M6550" s="149"/>
      <c r="N6550" s="150"/>
      <c r="P6550" s="149"/>
    </row>
    <row r="6551" spans="7:16" x14ac:dyDescent="0.2">
      <c r="G6551" s="149"/>
      <c r="I6551" s="149"/>
      <c r="K6551" s="149"/>
      <c r="M6551" s="149"/>
      <c r="N6551" s="150"/>
      <c r="P6551" s="149"/>
    </row>
    <row r="6552" spans="7:16" x14ac:dyDescent="0.2">
      <c r="G6552" s="149"/>
      <c r="I6552" s="149"/>
      <c r="K6552" s="149"/>
      <c r="M6552" s="149"/>
      <c r="N6552" s="150"/>
      <c r="P6552" s="149"/>
    </row>
    <row r="6553" spans="7:16" x14ac:dyDescent="0.2">
      <c r="G6553" s="149"/>
      <c r="I6553" s="149"/>
      <c r="K6553" s="149"/>
      <c r="M6553" s="149"/>
      <c r="N6553" s="150"/>
      <c r="P6553" s="149"/>
    </row>
    <row r="6554" spans="7:16" x14ac:dyDescent="0.2">
      <c r="G6554" s="149"/>
      <c r="I6554" s="149"/>
      <c r="K6554" s="149"/>
      <c r="M6554" s="149"/>
      <c r="N6554" s="150"/>
      <c r="P6554" s="149"/>
    </row>
    <row r="6555" spans="7:16" x14ac:dyDescent="0.2">
      <c r="G6555" s="149"/>
      <c r="I6555" s="149"/>
      <c r="K6555" s="149"/>
      <c r="M6555" s="149"/>
      <c r="N6555" s="150"/>
      <c r="P6555" s="149"/>
    </row>
    <row r="6556" spans="7:16" x14ac:dyDescent="0.2">
      <c r="G6556" s="149"/>
      <c r="I6556" s="149"/>
      <c r="K6556" s="149"/>
      <c r="M6556" s="149"/>
      <c r="N6556" s="150"/>
      <c r="P6556" s="149"/>
    </row>
    <row r="6557" spans="7:16" x14ac:dyDescent="0.2">
      <c r="G6557" s="149"/>
      <c r="I6557" s="149"/>
      <c r="K6557" s="149"/>
      <c r="M6557" s="149"/>
      <c r="N6557" s="150"/>
      <c r="P6557" s="149"/>
    </row>
    <row r="6558" spans="7:16" x14ac:dyDescent="0.2">
      <c r="G6558" s="149"/>
      <c r="I6558" s="149"/>
      <c r="K6558" s="149"/>
      <c r="M6558" s="149"/>
      <c r="N6558" s="150"/>
      <c r="P6558" s="149"/>
    </row>
    <row r="6559" spans="7:16" x14ac:dyDescent="0.2">
      <c r="G6559" s="149"/>
      <c r="I6559" s="149"/>
      <c r="K6559" s="149"/>
      <c r="M6559" s="149"/>
      <c r="N6559" s="150"/>
      <c r="P6559" s="149"/>
    </row>
    <row r="6560" spans="7:16" x14ac:dyDescent="0.2">
      <c r="G6560" s="149"/>
      <c r="I6560" s="149"/>
      <c r="K6560" s="149"/>
      <c r="M6560" s="149"/>
      <c r="N6560" s="150"/>
      <c r="P6560" s="149"/>
    </row>
    <row r="6561" spans="7:16" x14ac:dyDescent="0.2">
      <c r="G6561" s="149"/>
      <c r="I6561" s="149"/>
      <c r="K6561" s="149"/>
      <c r="M6561" s="149"/>
      <c r="N6561" s="150"/>
      <c r="P6561" s="149"/>
    </row>
    <row r="6562" spans="7:16" x14ac:dyDescent="0.2">
      <c r="G6562" s="149"/>
      <c r="I6562" s="149"/>
      <c r="K6562" s="149"/>
      <c r="M6562" s="149"/>
      <c r="N6562" s="150"/>
      <c r="P6562" s="149"/>
    </row>
    <row r="6563" spans="7:16" x14ac:dyDescent="0.2">
      <c r="G6563" s="149"/>
      <c r="I6563" s="149"/>
      <c r="K6563" s="149"/>
      <c r="M6563" s="149"/>
      <c r="N6563" s="150"/>
      <c r="P6563" s="149"/>
    </row>
    <row r="6564" spans="7:16" x14ac:dyDescent="0.2">
      <c r="G6564" s="149"/>
      <c r="I6564" s="149"/>
      <c r="K6564" s="149"/>
      <c r="M6564" s="149"/>
      <c r="N6564" s="150"/>
      <c r="P6564" s="149"/>
    </row>
    <row r="6565" spans="7:16" x14ac:dyDescent="0.2">
      <c r="G6565" s="149"/>
      <c r="I6565" s="149"/>
      <c r="K6565" s="149"/>
      <c r="M6565" s="149"/>
      <c r="N6565" s="150"/>
      <c r="P6565" s="149"/>
    </row>
    <row r="6566" spans="7:16" x14ac:dyDescent="0.2">
      <c r="G6566" s="149"/>
      <c r="I6566" s="149"/>
      <c r="K6566" s="149"/>
      <c r="M6566" s="149"/>
      <c r="N6566" s="150"/>
      <c r="P6566" s="149"/>
    </row>
    <row r="6567" spans="7:16" x14ac:dyDescent="0.2">
      <c r="G6567" s="149"/>
      <c r="I6567" s="149"/>
      <c r="K6567" s="149"/>
      <c r="M6567" s="149"/>
      <c r="N6567" s="150"/>
      <c r="P6567" s="149"/>
    </row>
    <row r="6568" spans="7:16" x14ac:dyDescent="0.2">
      <c r="G6568" s="149"/>
      <c r="I6568" s="149"/>
      <c r="K6568" s="149"/>
      <c r="M6568" s="149"/>
      <c r="N6568" s="150"/>
      <c r="P6568" s="149"/>
    </row>
    <row r="6569" spans="7:16" x14ac:dyDescent="0.2">
      <c r="G6569" s="149"/>
      <c r="I6569" s="149"/>
      <c r="K6569" s="149"/>
      <c r="M6569" s="149"/>
      <c r="N6569" s="150"/>
      <c r="P6569" s="149"/>
    </row>
    <row r="6570" spans="7:16" x14ac:dyDescent="0.2">
      <c r="G6570" s="149"/>
      <c r="I6570" s="149"/>
      <c r="K6570" s="149"/>
      <c r="M6570" s="149"/>
      <c r="N6570" s="150"/>
      <c r="P6570" s="149"/>
    </row>
    <row r="6571" spans="7:16" x14ac:dyDescent="0.2">
      <c r="G6571" s="149"/>
      <c r="I6571" s="149"/>
      <c r="K6571" s="149"/>
      <c r="M6571" s="149"/>
      <c r="N6571" s="150"/>
      <c r="P6571" s="149"/>
    </row>
    <row r="6572" spans="7:16" x14ac:dyDescent="0.2">
      <c r="G6572" s="149"/>
      <c r="I6572" s="149"/>
      <c r="K6572" s="149"/>
      <c r="M6572" s="149"/>
      <c r="N6572" s="150"/>
      <c r="P6572" s="149"/>
    </row>
    <row r="6573" spans="7:16" x14ac:dyDescent="0.2">
      <c r="G6573" s="149"/>
      <c r="I6573" s="149"/>
      <c r="K6573" s="149"/>
      <c r="M6573" s="149"/>
      <c r="N6573" s="150"/>
      <c r="P6573" s="149"/>
    </row>
    <row r="6574" spans="7:16" x14ac:dyDescent="0.2">
      <c r="G6574" s="149"/>
      <c r="I6574" s="149"/>
      <c r="K6574" s="149"/>
      <c r="M6574" s="149"/>
      <c r="N6574" s="150"/>
      <c r="P6574" s="149"/>
    </row>
    <row r="6575" spans="7:16" x14ac:dyDescent="0.2">
      <c r="G6575" s="149"/>
      <c r="I6575" s="149"/>
      <c r="K6575" s="149"/>
      <c r="M6575" s="149"/>
      <c r="N6575" s="150"/>
      <c r="P6575" s="149"/>
    </row>
    <row r="6576" spans="7:16" x14ac:dyDescent="0.2">
      <c r="G6576" s="149"/>
      <c r="I6576" s="149"/>
      <c r="K6576" s="149"/>
      <c r="M6576" s="149"/>
      <c r="N6576" s="150"/>
      <c r="P6576" s="149"/>
    </row>
    <row r="6577" spans="7:16" x14ac:dyDescent="0.2">
      <c r="G6577" s="149"/>
      <c r="I6577" s="149"/>
      <c r="K6577" s="149"/>
      <c r="M6577" s="149"/>
      <c r="N6577" s="150"/>
      <c r="P6577" s="149"/>
    </row>
    <row r="6578" spans="7:16" x14ac:dyDescent="0.2">
      <c r="G6578" s="149"/>
      <c r="I6578" s="149"/>
      <c r="K6578" s="149"/>
      <c r="M6578" s="149"/>
      <c r="N6578" s="150"/>
      <c r="P6578" s="149"/>
    </row>
    <row r="6579" spans="7:16" x14ac:dyDescent="0.2">
      <c r="G6579" s="149"/>
      <c r="I6579" s="149"/>
      <c r="K6579" s="149"/>
      <c r="M6579" s="149"/>
      <c r="N6579" s="150"/>
      <c r="P6579" s="149"/>
    </row>
    <row r="6580" spans="7:16" x14ac:dyDescent="0.2">
      <c r="G6580" s="149"/>
      <c r="I6580" s="149"/>
      <c r="K6580" s="149"/>
      <c r="M6580" s="149"/>
      <c r="N6580" s="150"/>
      <c r="P6580" s="149"/>
    </row>
    <row r="6581" spans="7:16" x14ac:dyDescent="0.2">
      <c r="G6581" s="149"/>
      <c r="I6581" s="149"/>
      <c r="K6581" s="149"/>
      <c r="M6581" s="149"/>
      <c r="N6581" s="150"/>
      <c r="P6581" s="149"/>
    </row>
    <row r="6582" spans="7:16" x14ac:dyDescent="0.2">
      <c r="G6582" s="149"/>
      <c r="I6582" s="149"/>
      <c r="K6582" s="149"/>
      <c r="M6582" s="149"/>
      <c r="N6582" s="150"/>
      <c r="P6582" s="149"/>
    </row>
    <row r="6583" spans="7:16" x14ac:dyDescent="0.2">
      <c r="G6583" s="149"/>
      <c r="I6583" s="149"/>
      <c r="K6583" s="149"/>
      <c r="M6583" s="149"/>
      <c r="N6583" s="150"/>
      <c r="P6583" s="149"/>
    </row>
    <row r="6584" spans="7:16" x14ac:dyDescent="0.2">
      <c r="G6584" s="149"/>
      <c r="I6584" s="149"/>
      <c r="K6584" s="149"/>
      <c r="M6584" s="149"/>
      <c r="N6584" s="150"/>
      <c r="P6584" s="149"/>
    </row>
    <row r="6585" spans="7:16" x14ac:dyDescent="0.2">
      <c r="G6585" s="149"/>
      <c r="I6585" s="149"/>
      <c r="K6585" s="149"/>
      <c r="M6585" s="149"/>
      <c r="N6585" s="150"/>
      <c r="P6585" s="149"/>
    </row>
    <row r="6586" spans="7:16" x14ac:dyDescent="0.2">
      <c r="G6586" s="149"/>
      <c r="I6586" s="149"/>
      <c r="K6586" s="149"/>
      <c r="M6586" s="149"/>
      <c r="N6586" s="150"/>
      <c r="P6586" s="149"/>
    </row>
    <row r="6587" spans="7:16" x14ac:dyDescent="0.2">
      <c r="G6587" s="149"/>
      <c r="I6587" s="149"/>
      <c r="K6587" s="149"/>
      <c r="M6587" s="149"/>
      <c r="N6587" s="150"/>
      <c r="P6587" s="149"/>
    </row>
    <row r="6588" spans="7:16" x14ac:dyDescent="0.2">
      <c r="G6588" s="149"/>
      <c r="I6588" s="149"/>
      <c r="K6588" s="149"/>
      <c r="M6588" s="149"/>
      <c r="N6588" s="150"/>
      <c r="P6588" s="149"/>
    </row>
    <row r="6589" spans="7:16" x14ac:dyDescent="0.2">
      <c r="G6589" s="149"/>
      <c r="I6589" s="149"/>
      <c r="K6589" s="149"/>
      <c r="M6589" s="149"/>
      <c r="N6589" s="150"/>
      <c r="P6589" s="149"/>
    </row>
    <row r="6590" spans="7:16" x14ac:dyDescent="0.2">
      <c r="G6590" s="149"/>
      <c r="I6590" s="149"/>
      <c r="K6590" s="149"/>
      <c r="M6590" s="149"/>
      <c r="N6590" s="150"/>
      <c r="P6590" s="149"/>
    </row>
    <row r="6591" spans="7:16" x14ac:dyDescent="0.2">
      <c r="G6591" s="149"/>
      <c r="I6591" s="149"/>
      <c r="K6591" s="149"/>
      <c r="M6591" s="149"/>
      <c r="N6591" s="150"/>
      <c r="P6591" s="149"/>
    </row>
    <row r="6592" spans="7:16" x14ac:dyDescent="0.2">
      <c r="G6592" s="149"/>
      <c r="I6592" s="149"/>
      <c r="K6592" s="149"/>
      <c r="M6592" s="149"/>
      <c r="N6592" s="150"/>
      <c r="P6592" s="149"/>
    </row>
    <row r="6593" spans="7:16" x14ac:dyDescent="0.2">
      <c r="G6593" s="149"/>
      <c r="I6593" s="149"/>
      <c r="K6593" s="149"/>
      <c r="M6593" s="149"/>
      <c r="N6593" s="150"/>
      <c r="P6593" s="149"/>
    </row>
    <row r="6594" spans="7:16" x14ac:dyDescent="0.2">
      <c r="G6594" s="149"/>
      <c r="I6594" s="149"/>
      <c r="K6594" s="149"/>
      <c r="M6594" s="149"/>
      <c r="N6594" s="150"/>
      <c r="P6594" s="149"/>
    </row>
    <row r="6595" spans="7:16" x14ac:dyDescent="0.2">
      <c r="G6595" s="149"/>
      <c r="I6595" s="149"/>
      <c r="K6595" s="149"/>
      <c r="M6595" s="149"/>
      <c r="N6595" s="150"/>
      <c r="P6595" s="149"/>
    </row>
    <row r="6596" spans="7:16" x14ac:dyDescent="0.2">
      <c r="G6596" s="149"/>
      <c r="I6596" s="149"/>
      <c r="K6596" s="149"/>
      <c r="M6596" s="149"/>
      <c r="N6596" s="150"/>
      <c r="P6596" s="149"/>
    </row>
    <row r="6597" spans="7:16" x14ac:dyDescent="0.2">
      <c r="G6597" s="149"/>
      <c r="I6597" s="149"/>
      <c r="K6597" s="149"/>
      <c r="M6597" s="149"/>
      <c r="N6597" s="150"/>
      <c r="P6597" s="149"/>
    </row>
    <row r="6598" spans="7:16" x14ac:dyDescent="0.2">
      <c r="G6598" s="149"/>
      <c r="I6598" s="149"/>
      <c r="K6598" s="149"/>
      <c r="M6598" s="149"/>
      <c r="N6598" s="150"/>
      <c r="P6598" s="149"/>
    </row>
    <row r="6599" spans="7:16" x14ac:dyDescent="0.2">
      <c r="G6599" s="149"/>
      <c r="I6599" s="149"/>
      <c r="K6599" s="149"/>
      <c r="M6599" s="149"/>
      <c r="N6599" s="150"/>
      <c r="P6599" s="149"/>
    </row>
    <row r="6600" spans="7:16" x14ac:dyDescent="0.2">
      <c r="G6600" s="149"/>
      <c r="I6600" s="149"/>
      <c r="K6600" s="149"/>
      <c r="M6600" s="149"/>
      <c r="N6600" s="150"/>
      <c r="P6600" s="149"/>
    </row>
    <row r="6601" spans="7:16" x14ac:dyDescent="0.2">
      <c r="G6601" s="149"/>
      <c r="I6601" s="149"/>
      <c r="K6601" s="149"/>
      <c r="M6601" s="149"/>
      <c r="N6601" s="150"/>
      <c r="P6601" s="149"/>
    </row>
    <row r="6602" spans="7:16" x14ac:dyDescent="0.2">
      <c r="G6602" s="149"/>
      <c r="I6602" s="149"/>
      <c r="K6602" s="149"/>
      <c r="M6602" s="149"/>
      <c r="N6602" s="150"/>
      <c r="P6602" s="149"/>
    </row>
    <row r="6603" spans="7:16" x14ac:dyDescent="0.2">
      <c r="G6603" s="149"/>
      <c r="I6603" s="149"/>
      <c r="K6603" s="149"/>
      <c r="M6603" s="149"/>
      <c r="N6603" s="150"/>
      <c r="P6603" s="149"/>
    </row>
    <row r="6604" spans="7:16" x14ac:dyDescent="0.2">
      <c r="G6604" s="149"/>
      <c r="I6604" s="149"/>
      <c r="K6604" s="149"/>
      <c r="M6604" s="149"/>
      <c r="N6604" s="150"/>
      <c r="P6604" s="149"/>
    </row>
    <row r="6605" spans="7:16" x14ac:dyDescent="0.2">
      <c r="G6605" s="149"/>
      <c r="I6605" s="149"/>
      <c r="K6605" s="149"/>
      <c r="M6605" s="149"/>
      <c r="N6605" s="150"/>
      <c r="P6605" s="149"/>
    </row>
    <row r="6606" spans="7:16" x14ac:dyDescent="0.2">
      <c r="G6606" s="149"/>
      <c r="I6606" s="149"/>
      <c r="K6606" s="149"/>
      <c r="M6606" s="149"/>
      <c r="N6606" s="150"/>
      <c r="P6606" s="149"/>
    </row>
    <row r="6607" spans="7:16" x14ac:dyDescent="0.2">
      <c r="G6607" s="149"/>
      <c r="I6607" s="149"/>
      <c r="K6607" s="149"/>
      <c r="M6607" s="149"/>
      <c r="N6607" s="150"/>
      <c r="P6607" s="149"/>
    </row>
    <row r="6608" spans="7:16" x14ac:dyDescent="0.2">
      <c r="G6608" s="149"/>
      <c r="I6608" s="149"/>
      <c r="K6608" s="149"/>
      <c r="M6608" s="149"/>
      <c r="N6608" s="150"/>
      <c r="P6608" s="149"/>
    </row>
    <row r="6609" spans="7:16" x14ac:dyDescent="0.2">
      <c r="G6609" s="149"/>
      <c r="I6609" s="149"/>
      <c r="K6609" s="149"/>
      <c r="M6609" s="149"/>
      <c r="N6609" s="150"/>
      <c r="P6609" s="149"/>
    </row>
    <row r="6610" spans="7:16" x14ac:dyDescent="0.2">
      <c r="G6610" s="149"/>
      <c r="I6610" s="149"/>
      <c r="K6610" s="149"/>
      <c r="M6610" s="149"/>
      <c r="N6610" s="150"/>
      <c r="P6610" s="149"/>
    </row>
    <row r="6611" spans="7:16" x14ac:dyDescent="0.2">
      <c r="G6611" s="149"/>
      <c r="I6611" s="149"/>
      <c r="K6611" s="149"/>
      <c r="M6611" s="149"/>
      <c r="N6611" s="150"/>
      <c r="P6611" s="149"/>
    </row>
    <row r="6612" spans="7:16" x14ac:dyDescent="0.2">
      <c r="G6612" s="149"/>
      <c r="I6612" s="149"/>
      <c r="K6612" s="149"/>
      <c r="M6612" s="149"/>
      <c r="N6612" s="150"/>
      <c r="P6612" s="149"/>
    </row>
    <row r="6613" spans="7:16" x14ac:dyDescent="0.2">
      <c r="G6613" s="149"/>
      <c r="I6613" s="149"/>
      <c r="K6613" s="149"/>
      <c r="M6613" s="149"/>
      <c r="N6613" s="150"/>
      <c r="P6613" s="149"/>
    </row>
    <row r="6614" spans="7:16" x14ac:dyDescent="0.2">
      <c r="G6614" s="149"/>
      <c r="I6614" s="149"/>
      <c r="K6614" s="149"/>
      <c r="M6614" s="149"/>
      <c r="N6614" s="150"/>
      <c r="P6614" s="149"/>
    </row>
    <row r="6615" spans="7:16" x14ac:dyDescent="0.2">
      <c r="G6615" s="149"/>
      <c r="I6615" s="149"/>
      <c r="K6615" s="149"/>
      <c r="M6615" s="149"/>
      <c r="N6615" s="150"/>
      <c r="P6615" s="149"/>
    </row>
    <row r="6616" spans="7:16" x14ac:dyDescent="0.2">
      <c r="G6616" s="149"/>
      <c r="I6616" s="149"/>
      <c r="K6616" s="149"/>
      <c r="M6616" s="149"/>
      <c r="N6616" s="150"/>
      <c r="P6616" s="149"/>
    </row>
    <row r="6617" spans="7:16" x14ac:dyDescent="0.2">
      <c r="G6617" s="149"/>
      <c r="I6617" s="149"/>
      <c r="K6617" s="149"/>
      <c r="M6617" s="149"/>
      <c r="N6617" s="150"/>
      <c r="P6617" s="149"/>
    </row>
    <row r="6618" spans="7:16" x14ac:dyDescent="0.2">
      <c r="G6618" s="149"/>
      <c r="I6618" s="149"/>
      <c r="K6618" s="149"/>
      <c r="M6618" s="149"/>
      <c r="N6618" s="150"/>
      <c r="P6618" s="149"/>
    </row>
    <row r="6619" spans="7:16" x14ac:dyDescent="0.2">
      <c r="G6619" s="149"/>
      <c r="I6619" s="149"/>
      <c r="K6619" s="149"/>
      <c r="M6619" s="149"/>
      <c r="N6619" s="150"/>
      <c r="P6619" s="149"/>
    </row>
    <row r="6620" spans="7:16" x14ac:dyDescent="0.2">
      <c r="G6620" s="149"/>
      <c r="I6620" s="149"/>
      <c r="K6620" s="149"/>
      <c r="M6620" s="149"/>
      <c r="N6620" s="150"/>
      <c r="P6620" s="149"/>
    </row>
    <row r="6621" spans="7:16" x14ac:dyDescent="0.2">
      <c r="G6621" s="149"/>
      <c r="I6621" s="149"/>
      <c r="K6621" s="149"/>
      <c r="M6621" s="149"/>
      <c r="N6621" s="150"/>
      <c r="P6621" s="149"/>
    </row>
    <row r="6622" spans="7:16" x14ac:dyDescent="0.2">
      <c r="G6622" s="149"/>
      <c r="I6622" s="149"/>
      <c r="K6622" s="149"/>
      <c r="M6622" s="149"/>
      <c r="N6622" s="150"/>
      <c r="P6622" s="149"/>
    </row>
    <row r="6623" spans="7:16" x14ac:dyDescent="0.2">
      <c r="G6623" s="149"/>
      <c r="I6623" s="149"/>
      <c r="K6623" s="149"/>
      <c r="M6623" s="149"/>
      <c r="N6623" s="150"/>
      <c r="P6623" s="149"/>
    </row>
    <row r="6624" spans="7:16" x14ac:dyDescent="0.2">
      <c r="G6624" s="149"/>
      <c r="I6624" s="149"/>
      <c r="K6624" s="149"/>
      <c r="M6624" s="149"/>
      <c r="N6624" s="150"/>
      <c r="P6624" s="149"/>
    </row>
    <row r="6625" spans="7:16" x14ac:dyDescent="0.2">
      <c r="G6625" s="149"/>
      <c r="I6625" s="149"/>
      <c r="K6625" s="149"/>
      <c r="M6625" s="149"/>
      <c r="N6625" s="150"/>
      <c r="P6625" s="149"/>
    </row>
    <row r="6626" spans="7:16" x14ac:dyDescent="0.2">
      <c r="G6626" s="149"/>
      <c r="I6626" s="149"/>
      <c r="K6626" s="149"/>
      <c r="M6626" s="149"/>
      <c r="N6626" s="150"/>
      <c r="P6626" s="149"/>
    </row>
    <row r="6627" spans="7:16" x14ac:dyDescent="0.2">
      <c r="G6627" s="149"/>
      <c r="I6627" s="149"/>
      <c r="K6627" s="149"/>
      <c r="M6627" s="149"/>
      <c r="N6627" s="150"/>
      <c r="P6627" s="149"/>
    </row>
    <row r="6628" spans="7:16" x14ac:dyDescent="0.2">
      <c r="G6628" s="149"/>
      <c r="I6628" s="149"/>
      <c r="K6628" s="149"/>
      <c r="M6628" s="149"/>
      <c r="N6628" s="150"/>
      <c r="P6628" s="149"/>
    </row>
    <row r="6629" spans="7:16" x14ac:dyDescent="0.2">
      <c r="G6629" s="149"/>
      <c r="I6629" s="149"/>
      <c r="K6629" s="149"/>
      <c r="M6629" s="149"/>
      <c r="N6629" s="150"/>
      <c r="P6629" s="149"/>
    </row>
    <row r="6630" spans="7:16" x14ac:dyDescent="0.2">
      <c r="G6630" s="149"/>
      <c r="I6630" s="149"/>
      <c r="K6630" s="149"/>
      <c r="M6630" s="149"/>
      <c r="N6630" s="150"/>
      <c r="P6630" s="149"/>
    </row>
    <row r="6631" spans="7:16" x14ac:dyDescent="0.2">
      <c r="G6631" s="149"/>
      <c r="I6631" s="149"/>
      <c r="K6631" s="149"/>
      <c r="M6631" s="149"/>
      <c r="N6631" s="150"/>
      <c r="P6631" s="149"/>
    </row>
    <row r="6632" spans="7:16" x14ac:dyDescent="0.2">
      <c r="G6632" s="149"/>
      <c r="I6632" s="149"/>
      <c r="K6632" s="149"/>
      <c r="M6632" s="149"/>
      <c r="N6632" s="150"/>
      <c r="P6632" s="149"/>
    </row>
    <row r="6633" spans="7:16" x14ac:dyDescent="0.2">
      <c r="G6633" s="149"/>
      <c r="I6633" s="149"/>
      <c r="K6633" s="149"/>
      <c r="M6633" s="149"/>
      <c r="N6633" s="150"/>
      <c r="P6633" s="149"/>
    </row>
    <row r="6634" spans="7:16" x14ac:dyDescent="0.2">
      <c r="G6634" s="149"/>
      <c r="I6634" s="149"/>
      <c r="K6634" s="149"/>
      <c r="M6634" s="149"/>
      <c r="N6634" s="150"/>
      <c r="P6634" s="149"/>
    </row>
    <row r="6635" spans="7:16" x14ac:dyDescent="0.2">
      <c r="G6635" s="149"/>
      <c r="I6635" s="149"/>
      <c r="K6635" s="149"/>
      <c r="M6635" s="149"/>
      <c r="N6635" s="150"/>
      <c r="P6635" s="149"/>
    </row>
    <row r="6636" spans="7:16" x14ac:dyDescent="0.2">
      <c r="G6636" s="149"/>
      <c r="I6636" s="149"/>
      <c r="K6636" s="149"/>
      <c r="M6636" s="149"/>
      <c r="N6636" s="150"/>
      <c r="P6636" s="149"/>
    </row>
    <row r="6637" spans="7:16" x14ac:dyDescent="0.2">
      <c r="G6637" s="149"/>
      <c r="I6637" s="149"/>
      <c r="K6637" s="149"/>
      <c r="M6637" s="149"/>
      <c r="N6637" s="150"/>
      <c r="P6637" s="149"/>
    </row>
    <row r="6638" spans="7:16" x14ac:dyDescent="0.2">
      <c r="G6638" s="149"/>
      <c r="I6638" s="149"/>
      <c r="K6638" s="149"/>
      <c r="M6638" s="149"/>
      <c r="N6638" s="150"/>
      <c r="P6638" s="149"/>
    </row>
    <row r="6639" spans="7:16" x14ac:dyDescent="0.2">
      <c r="G6639" s="149"/>
      <c r="I6639" s="149"/>
      <c r="K6639" s="149"/>
      <c r="M6639" s="149"/>
      <c r="N6639" s="150"/>
      <c r="P6639" s="149"/>
    </row>
    <row r="6640" spans="7:16" x14ac:dyDescent="0.2">
      <c r="G6640" s="149"/>
      <c r="I6640" s="149"/>
      <c r="K6640" s="149"/>
      <c r="M6640" s="149"/>
      <c r="N6640" s="150"/>
      <c r="P6640" s="149"/>
    </row>
    <row r="6641" spans="7:16" x14ac:dyDescent="0.2">
      <c r="G6641" s="149"/>
      <c r="I6641" s="149"/>
      <c r="K6641" s="149"/>
      <c r="M6641" s="149"/>
      <c r="N6641" s="150"/>
      <c r="P6641" s="149"/>
    </row>
    <row r="6642" spans="7:16" x14ac:dyDescent="0.2">
      <c r="G6642" s="149"/>
      <c r="I6642" s="149"/>
      <c r="K6642" s="149"/>
      <c r="M6642" s="149"/>
      <c r="N6642" s="150"/>
      <c r="P6642" s="149"/>
    </row>
    <row r="6643" spans="7:16" x14ac:dyDescent="0.2">
      <c r="G6643" s="149"/>
      <c r="I6643" s="149"/>
      <c r="K6643" s="149"/>
      <c r="M6643" s="149"/>
      <c r="N6643" s="150"/>
      <c r="P6643" s="149"/>
    </row>
    <row r="6644" spans="7:16" x14ac:dyDescent="0.2">
      <c r="G6644" s="149"/>
      <c r="I6644" s="149"/>
      <c r="K6644" s="149"/>
      <c r="M6644" s="149"/>
      <c r="N6644" s="150"/>
      <c r="P6644" s="149"/>
    </row>
    <row r="6645" spans="7:16" x14ac:dyDescent="0.2">
      <c r="G6645" s="149"/>
      <c r="I6645" s="149"/>
      <c r="K6645" s="149"/>
      <c r="M6645" s="149"/>
      <c r="N6645" s="150"/>
      <c r="P6645" s="149"/>
    </row>
    <row r="6646" spans="7:16" x14ac:dyDescent="0.2">
      <c r="G6646" s="149"/>
      <c r="I6646" s="149"/>
      <c r="K6646" s="149"/>
      <c r="M6646" s="149"/>
      <c r="N6646" s="150"/>
      <c r="P6646" s="149"/>
    </row>
    <row r="6647" spans="7:16" x14ac:dyDescent="0.2">
      <c r="G6647" s="149"/>
      <c r="I6647" s="149"/>
      <c r="K6647" s="149"/>
      <c r="M6647" s="149"/>
      <c r="N6647" s="150"/>
      <c r="P6647" s="149"/>
    </row>
    <row r="6648" spans="7:16" x14ac:dyDescent="0.2">
      <c r="G6648" s="149"/>
      <c r="I6648" s="149"/>
      <c r="K6648" s="149"/>
      <c r="M6648" s="149"/>
      <c r="N6648" s="150"/>
      <c r="P6648" s="149"/>
    </row>
    <row r="6649" spans="7:16" x14ac:dyDescent="0.2">
      <c r="G6649" s="149"/>
      <c r="I6649" s="149"/>
      <c r="K6649" s="149"/>
      <c r="M6649" s="149"/>
      <c r="N6649" s="150"/>
      <c r="P6649" s="149"/>
    </row>
    <row r="6650" spans="7:16" x14ac:dyDescent="0.2">
      <c r="G6650" s="149"/>
      <c r="I6650" s="149"/>
      <c r="K6650" s="149"/>
      <c r="M6650" s="149"/>
      <c r="N6650" s="150"/>
      <c r="P6650" s="149"/>
    </row>
    <row r="6651" spans="7:16" x14ac:dyDescent="0.2">
      <c r="G6651" s="149"/>
      <c r="I6651" s="149"/>
      <c r="K6651" s="149"/>
      <c r="M6651" s="149"/>
      <c r="N6651" s="150"/>
      <c r="P6651" s="149"/>
    </row>
    <row r="6652" spans="7:16" x14ac:dyDescent="0.2">
      <c r="G6652" s="149"/>
      <c r="I6652" s="149"/>
      <c r="K6652" s="149"/>
      <c r="M6652" s="149"/>
      <c r="N6652" s="150"/>
      <c r="P6652" s="149"/>
    </row>
    <row r="6653" spans="7:16" x14ac:dyDescent="0.2">
      <c r="G6653" s="149"/>
      <c r="I6653" s="149"/>
      <c r="K6653" s="149"/>
      <c r="M6653" s="149"/>
      <c r="N6653" s="150"/>
      <c r="P6653" s="149"/>
    </row>
    <row r="6654" spans="7:16" x14ac:dyDescent="0.2">
      <c r="G6654" s="149"/>
      <c r="I6654" s="149"/>
      <c r="K6654" s="149"/>
      <c r="M6654" s="149"/>
      <c r="N6654" s="150"/>
      <c r="P6654" s="149"/>
    </row>
    <row r="6655" spans="7:16" x14ac:dyDescent="0.2">
      <c r="G6655" s="149"/>
      <c r="I6655" s="149"/>
      <c r="K6655" s="149"/>
      <c r="M6655" s="149"/>
      <c r="N6655" s="150"/>
      <c r="P6655" s="149"/>
    </row>
    <row r="6656" spans="7:16" x14ac:dyDescent="0.2">
      <c r="G6656" s="149"/>
      <c r="I6656" s="149"/>
      <c r="K6656" s="149"/>
      <c r="M6656" s="149"/>
      <c r="N6656" s="150"/>
      <c r="P6656" s="149"/>
    </row>
    <row r="6657" spans="7:16" x14ac:dyDescent="0.2">
      <c r="G6657" s="149"/>
      <c r="I6657" s="149"/>
      <c r="K6657" s="149"/>
      <c r="M6657" s="149"/>
      <c r="N6657" s="150"/>
      <c r="P6657" s="149"/>
    </row>
    <row r="6658" spans="7:16" x14ac:dyDescent="0.2">
      <c r="G6658" s="149"/>
      <c r="I6658" s="149"/>
      <c r="K6658" s="149"/>
      <c r="M6658" s="149"/>
      <c r="N6658" s="150"/>
      <c r="P6658" s="149"/>
    </row>
    <row r="6659" spans="7:16" x14ac:dyDescent="0.2">
      <c r="G6659" s="149"/>
      <c r="I6659" s="149"/>
      <c r="K6659" s="149"/>
      <c r="M6659" s="149"/>
      <c r="N6659" s="150"/>
      <c r="P6659" s="149"/>
    </row>
    <row r="6660" spans="7:16" x14ac:dyDescent="0.2">
      <c r="G6660" s="149"/>
      <c r="I6660" s="149"/>
      <c r="K6660" s="149"/>
      <c r="M6660" s="149"/>
      <c r="N6660" s="150"/>
      <c r="P6660" s="149"/>
    </row>
    <row r="6661" spans="7:16" x14ac:dyDescent="0.2">
      <c r="G6661" s="149"/>
      <c r="I6661" s="149"/>
      <c r="K6661" s="149"/>
      <c r="M6661" s="149"/>
      <c r="N6661" s="150"/>
      <c r="P6661" s="149"/>
    </row>
    <row r="6662" spans="7:16" x14ac:dyDescent="0.2">
      <c r="G6662" s="149"/>
      <c r="I6662" s="149"/>
      <c r="K6662" s="149"/>
      <c r="M6662" s="149"/>
      <c r="N6662" s="150"/>
      <c r="P6662" s="149"/>
    </row>
    <row r="6663" spans="7:16" x14ac:dyDescent="0.2">
      <c r="G6663" s="149"/>
      <c r="I6663" s="149"/>
      <c r="K6663" s="149"/>
      <c r="M6663" s="149"/>
      <c r="N6663" s="150"/>
      <c r="P6663" s="149"/>
    </row>
    <row r="6664" spans="7:16" x14ac:dyDescent="0.2">
      <c r="G6664" s="149"/>
      <c r="I6664" s="149"/>
      <c r="K6664" s="149"/>
      <c r="M6664" s="149"/>
      <c r="N6664" s="150"/>
      <c r="P6664" s="149"/>
    </row>
    <row r="6665" spans="7:16" x14ac:dyDescent="0.2">
      <c r="G6665" s="149"/>
      <c r="I6665" s="149"/>
      <c r="K6665" s="149"/>
      <c r="M6665" s="149"/>
      <c r="N6665" s="150"/>
      <c r="P6665" s="149"/>
    </row>
    <row r="6666" spans="7:16" x14ac:dyDescent="0.2">
      <c r="G6666" s="149"/>
      <c r="I6666" s="149"/>
      <c r="K6666" s="149"/>
      <c r="M6666" s="149"/>
      <c r="N6666" s="150"/>
      <c r="P6666" s="149"/>
    </row>
    <row r="6667" spans="7:16" x14ac:dyDescent="0.2">
      <c r="G6667" s="149"/>
      <c r="I6667" s="149"/>
      <c r="K6667" s="149"/>
      <c r="M6667" s="149"/>
      <c r="N6667" s="150"/>
      <c r="P6667" s="149"/>
    </row>
    <row r="6668" spans="7:16" x14ac:dyDescent="0.2">
      <c r="G6668" s="149"/>
      <c r="I6668" s="149"/>
      <c r="K6668" s="149"/>
      <c r="M6668" s="149"/>
      <c r="N6668" s="150"/>
      <c r="P6668" s="149"/>
    </row>
    <row r="6669" spans="7:16" x14ac:dyDescent="0.2">
      <c r="G6669" s="149"/>
      <c r="I6669" s="149"/>
      <c r="K6669" s="149"/>
      <c r="M6669" s="149"/>
      <c r="N6669" s="150"/>
      <c r="P6669" s="149"/>
    </row>
    <row r="6670" spans="7:16" x14ac:dyDescent="0.2">
      <c r="G6670" s="149"/>
      <c r="I6670" s="149"/>
      <c r="K6670" s="149"/>
      <c r="M6670" s="149"/>
      <c r="N6670" s="150"/>
      <c r="P6670" s="149"/>
    </row>
    <row r="6671" spans="7:16" x14ac:dyDescent="0.2">
      <c r="G6671" s="149"/>
      <c r="I6671" s="149"/>
      <c r="K6671" s="149"/>
      <c r="M6671" s="149"/>
      <c r="N6671" s="150"/>
      <c r="P6671" s="149"/>
    </row>
    <row r="6672" spans="7:16" x14ac:dyDescent="0.2">
      <c r="G6672" s="149"/>
      <c r="I6672" s="149"/>
      <c r="K6672" s="149"/>
      <c r="M6672" s="149"/>
      <c r="N6672" s="150"/>
      <c r="P6672" s="149"/>
    </row>
    <row r="6673" spans="7:16" x14ac:dyDescent="0.2">
      <c r="G6673" s="149"/>
      <c r="I6673" s="149"/>
      <c r="K6673" s="149"/>
      <c r="M6673" s="149"/>
      <c r="N6673" s="150"/>
      <c r="P6673" s="149"/>
    </row>
    <row r="6674" spans="7:16" x14ac:dyDescent="0.2">
      <c r="G6674" s="149"/>
      <c r="I6674" s="149"/>
      <c r="K6674" s="149"/>
      <c r="M6674" s="149"/>
      <c r="N6674" s="150"/>
      <c r="P6674" s="149"/>
    </row>
    <row r="6675" spans="7:16" x14ac:dyDescent="0.2">
      <c r="G6675" s="149"/>
      <c r="I6675" s="149"/>
      <c r="K6675" s="149"/>
      <c r="M6675" s="149"/>
      <c r="N6675" s="150"/>
      <c r="P6675" s="149"/>
    </row>
    <row r="6676" spans="7:16" x14ac:dyDescent="0.2">
      <c r="G6676" s="149"/>
      <c r="I6676" s="149"/>
      <c r="K6676" s="149"/>
      <c r="M6676" s="149"/>
      <c r="N6676" s="150"/>
      <c r="P6676" s="149"/>
    </row>
    <row r="6677" spans="7:16" x14ac:dyDescent="0.2">
      <c r="G6677" s="149"/>
      <c r="I6677" s="149"/>
      <c r="K6677" s="149"/>
      <c r="M6677" s="149"/>
      <c r="N6677" s="150"/>
      <c r="P6677" s="149"/>
    </row>
    <row r="6678" spans="7:16" x14ac:dyDescent="0.2">
      <c r="G6678" s="149"/>
      <c r="I6678" s="149"/>
      <c r="K6678" s="149"/>
      <c r="M6678" s="149"/>
      <c r="N6678" s="150"/>
      <c r="P6678" s="149"/>
    </row>
    <row r="6679" spans="7:16" x14ac:dyDescent="0.2">
      <c r="G6679" s="149"/>
      <c r="I6679" s="149"/>
      <c r="K6679" s="149"/>
      <c r="M6679" s="149"/>
      <c r="N6679" s="150"/>
      <c r="P6679" s="149"/>
    </row>
    <row r="6680" spans="7:16" x14ac:dyDescent="0.2">
      <c r="G6680" s="149"/>
      <c r="I6680" s="149"/>
      <c r="K6680" s="149"/>
      <c r="M6680" s="149"/>
      <c r="N6680" s="150"/>
      <c r="P6680" s="149"/>
    </row>
    <row r="6681" spans="7:16" x14ac:dyDescent="0.2">
      <c r="G6681" s="149"/>
      <c r="I6681" s="149"/>
      <c r="K6681" s="149"/>
      <c r="M6681" s="149"/>
      <c r="N6681" s="150"/>
      <c r="P6681" s="149"/>
    </row>
    <row r="6682" spans="7:16" x14ac:dyDescent="0.2">
      <c r="G6682" s="149"/>
      <c r="I6682" s="149"/>
      <c r="K6682" s="149"/>
      <c r="M6682" s="149"/>
      <c r="N6682" s="150"/>
      <c r="P6682" s="149"/>
    </row>
    <row r="6683" spans="7:16" x14ac:dyDescent="0.2">
      <c r="G6683" s="149"/>
      <c r="I6683" s="149"/>
      <c r="K6683" s="149"/>
      <c r="M6683" s="149"/>
      <c r="N6683" s="150"/>
      <c r="P6683" s="149"/>
    </row>
    <row r="6684" spans="7:16" x14ac:dyDescent="0.2">
      <c r="G6684" s="149"/>
      <c r="I6684" s="149"/>
      <c r="K6684" s="149"/>
      <c r="M6684" s="149"/>
      <c r="N6684" s="150"/>
      <c r="P6684" s="149"/>
    </row>
    <row r="6685" spans="7:16" x14ac:dyDescent="0.2">
      <c r="G6685" s="149"/>
      <c r="I6685" s="149"/>
      <c r="K6685" s="149"/>
      <c r="M6685" s="149"/>
      <c r="N6685" s="150"/>
      <c r="P6685" s="149"/>
    </row>
    <row r="6686" spans="7:16" x14ac:dyDescent="0.2">
      <c r="G6686" s="149"/>
      <c r="I6686" s="149"/>
      <c r="K6686" s="149"/>
      <c r="M6686" s="149"/>
      <c r="N6686" s="150"/>
      <c r="P6686" s="149"/>
    </row>
    <row r="6687" spans="7:16" x14ac:dyDescent="0.2">
      <c r="G6687" s="149"/>
      <c r="I6687" s="149"/>
      <c r="K6687" s="149"/>
      <c r="M6687" s="149"/>
      <c r="N6687" s="150"/>
      <c r="P6687" s="149"/>
    </row>
    <row r="6688" spans="7:16" x14ac:dyDescent="0.2">
      <c r="G6688" s="149"/>
      <c r="I6688" s="149"/>
      <c r="K6688" s="149"/>
      <c r="M6688" s="149"/>
      <c r="N6688" s="150"/>
      <c r="P6688" s="149"/>
    </row>
    <row r="6689" spans="7:16" x14ac:dyDescent="0.2">
      <c r="G6689" s="149"/>
      <c r="I6689" s="149"/>
      <c r="K6689" s="149"/>
      <c r="M6689" s="149"/>
      <c r="N6689" s="150"/>
      <c r="P6689" s="149"/>
    </row>
    <row r="6690" spans="7:16" x14ac:dyDescent="0.2">
      <c r="G6690" s="149"/>
      <c r="I6690" s="149"/>
      <c r="K6690" s="149"/>
      <c r="M6690" s="149"/>
      <c r="N6690" s="150"/>
      <c r="P6690" s="149"/>
    </row>
    <row r="6691" spans="7:16" x14ac:dyDescent="0.2">
      <c r="G6691" s="149"/>
      <c r="I6691" s="149"/>
      <c r="K6691" s="149"/>
      <c r="M6691" s="149"/>
      <c r="N6691" s="150"/>
      <c r="P6691" s="149"/>
    </row>
    <row r="6692" spans="7:16" x14ac:dyDescent="0.2">
      <c r="G6692" s="149"/>
      <c r="I6692" s="149"/>
      <c r="K6692" s="149"/>
      <c r="M6692" s="149"/>
      <c r="N6692" s="150"/>
      <c r="P6692" s="149"/>
    </row>
    <row r="6693" spans="7:16" x14ac:dyDescent="0.2">
      <c r="G6693" s="149"/>
      <c r="I6693" s="149"/>
      <c r="K6693" s="149"/>
      <c r="M6693" s="149"/>
      <c r="N6693" s="150"/>
      <c r="P6693" s="149"/>
    </row>
    <row r="6694" spans="7:16" x14ac:dyDescent="0.2">
      <c r="G6694" s="149"/>
      <c r="I6694" s="149"/>
      <c r="K6694" s="149"/>
      <c r="M6694" s="149"/>
      <c r="N6694" s="150"/>
      <c r="P6694" s="149"/>
    </row>
    <row r="6695" spans="7:16" x14ac:dyDescent="0.2">
      <c r="G6695" s="149"/>
      <c r="I6695" s="149"/>
      <c r="K6695" s="149"/>
      <c r="M6695" s="149"/>
      <c r="N6695" s="150"/>
      <c r="P6695" s="149"/>
    </row>
    <row r="6696" spans="7:16" x14ac:dyDescent="0.2">
      <c r="G6696" s="149"/>
      <c r="I6696" s="149"/>
      <c r="K6696" s="149"/>
      <c r="M6696" s="149"/>
      <c r="N6696" s="150"/>
      <c r="P6696" s="149"/>
    </row>
    <row r="6697" spans="7:16" x14ac:dyDescent="0.2">
      <c r="G6697" s="149"/>
      <c r="I6697" s="149"/>
      <c r="K6697" s="149"/>
      <c r="M6697" s="149"/>
      <c r="N6697" s="150"/>
      <c r="P6697" s="149"/>
    </row>
    <row r="6698" spans="7:16" x14ac:dyDescent="0.2">
      <c r="G6698" s="149"/>
      <c r="I6698" s="149"/>
      <c r="K6698" s="149"/>
      <c r="M6698" s="149"/>
      <c r="N6698" s="150"/>
      <c r="P6698" s="149"/>
    </row>
    <row r="6699" spans="7:16" x14ac:dyDescent="0.2">
      <c r="G6699" s="149"/>
      <c r="I6699" s="149"/>
      <c r="K6699" s="149"/>
      <c r="M6699" s="149"/>
      <c r="N6699" s="150"/>
      <c r="P6699" s="149"/>
    </row>
    <row r="6700" spans="7:16" x14ac:dyDescent="0.2">
      <c r="G6700" s="149"/>
      <c r="I6700" s="149"/>
      <c r="K6700" s="149"/>
      <c r="M6700" s="149"/>
      <c r="N6700" s="150"/>
      <c r="P6700" s="149"/>
    </row>
    <row r="6701" spans="7:16" x14ac:dyDescent="0.2">
      <c r="G6701" s="149"/>
      <c r="I6701" s="149"/>
      <c r="K6701" s="149"/>
      <c r="M6701" s="149"/>
      <c r="N6701" s="150"/>
      <c r="P6701" s="149"/>
    </row>
    <row r="6702" spans="7:16" x14ac:dyDescent="0.2">
      <c r="G6702" s="149"/>
      <c r="I6702" s="149"/>
      <c r="K6702" s="149"/>
      <c r="M6702" s="149"/>
      <c r="N6702" s="150"/>
      <c r="P6702" s="149"/>
    </row>
    <row r="6703" spans="7:16" x14ac:dyDescent="0.2">
      <c r="G6703" s="149"/>
      <c r="I6703" s="149"/>
      <c r="K6703" s="149"/>
      <c r="M6703" s="149"/>
      <c r="N6703" s="150"/>
      <c r="P6703" s="149"/>
    </row>
    <row r="6704" spans="7:16" x14ac:dyDescent="0.2">
      <c r="G6704" s="149"/>
      <c r="I6704" s="149"/>
      <c r="K6704" s="149"/>
      <c r="M6704" s="149"/>
      <c r="N6704" s="150"/>
      <c r="P6704" s="149"/>
    </row>
    <row r="6705" spans="7:16" x14ac:dyDescent="0.2">
      <c r="G6705" s="149"/>
      <c r="I6705" s="149"/>
      <c r="K6705" s="149"/>
      <c r="M6705" s="149"/>
      <c r="N6705" s="150"/>
      <c r="P6705" s="149"/>
    </row>
    <row r="6706" spans="7:16" x14ac:dyDescent="0.2">
      <c r="G6706" s="149"/>
      <c r="I6706" s="149"/>
      <c r="K6706" s="149"/>
      <c r="M6706" s="149"/>
      <c r="N6706" s="150"/>
      <c r="P6706" s="149"/>
    </row>
    <row r="6707" spans="7:16" x14ac:dyDescent="0.2">
      <c r="G6707" s="149"/>
      <c r="I6707" s="149"/>
      <c r="K6707" s="149"/>
      <c r="M6707" s="149"/>
      <c r="N6707" s="150"/>
      <c r="P6707" s="149"/>
    </row>
    <row r="6708" spans="7:16" x14ac:dyDescent="0.2">
      <c r="G6708" s="149"/>
      <c r="I6708" s="149"/>
      <c r="K6708" s="149"/>
      <c r="M6708" s="149"/>
      <c r="N6708" s="150"/>
      <c r="P6708" s="149"/>
    </row>
    <row r="6709" spans="7:16" x14ac:dyDescent="0.2">
      <c r="G6709" s="149"/>
      <c r="I6709" s="149"/>
      <c r="K6709" s="149"/>
      <c r="M6709" s="149"/>
      <c r="N6709" s="150"/>
      <c r="P6709" s="149"/>
    </row>
    <row r="6710" spans="7:16" x14ac:dyDescent="0.2">
      <c r="G6710" s="149"/>
      <c r="I6710" s="149"/>
      <c r="K6710" s="149"/>
      <c r="M6710" s="149"/>
      <c r="N6710" s="150"/>
      <c r="P6710" s="149"/>
    </row>
    <row r="6711" spans="7:16" x14ac:dyDescent="0.2">
      <c r="G6711" s="149"/>
      <c r="I6711" s="149"/>
      <c r="K6711" s="149"/>
      <c r="M6711" s="149"/>
      <c r="N6711" s="150"/>
      <c r="P6711" s="149"/>
    </row>
    <row r="6712" spans="7:16" x14ac:dyDescent="0.2">
      <c r="G6712" s="149"/>
      <c r="I6712" s="149"/>
      <c r="K6712" s="149"/>
      <c r="M6712" s="149"/>
      <c r="N6712" s="150"/>
      <c r="P6712" s="149"/>
    </row>
    <row r="6713" spans="7:16" x14ac:dyDescent="0.2">
      <c r="G6713" s="149"/>
      <c r="I6713" s="149"/>
      <c r="K6713" s="149"/>
      <c r="M6713" s="149"/>
      <c r="N6713" s="150"/>
      <c r="P6713" s="149"/>
    </row>
    <row r="6714" spans="7:16" x14ac:dyDescent="0.2">
      <c r="G6714" s="149"/>
      <c r="I6714" s="149"/>
      <c r="K6714" s="149"/>
      <c r="M6714" s="149"/>
      <c r="N6714" s="150"/>
      <c r="P6714" s="149"/>
    </row>
    <row r="6715" spans="7:16" x14ac:dyDescent="0.2">
      <c r="G6715" s="149"/>
      <c r="I6715" s="149"/>
      <c r="K6715" s="149"/>
      <c r="M6715" s="149"/>
      <c r="N6715" s="150"/>
      <c r="P6715" s="149"/>
    </row>
    <row r="6716" spans="7:16" x14ac:dyDescent="0.2">
      <c r="G6716" s="149"/>
      <c r="I6716" s="149"/>
      <c r="K6716" s="149"/>
      <c r="M6716" s="149"/>
      <c r="N6716" s="150"/>
      <c r="P6716" s="149"/>
    </row>
    <row r="6717" spans="7:16" x14ac:dyDescent="0.2">
      <c r="G6717" s="149"/>
      <c r="I6717" s="149"/>
      <c r="K6717" s="149"/>
      <c r="M6717" s="149"/>
      <c r="N6717" s="150"/>
      <c r="P6717" s="149"/>
    </row>
    <row r="6718" spans="7:16" x14ac:dyDescent="0.2">
      <c r="G6718" s="149"/>
      <c r="I6718" s="149"/>
      <c r="K6718" s="149"/>
      <c r="M6718" s="149"/>
      <c r="N6718" s="150"/>
      <c r="P6718" s="149"/>
    </row>
    <row r="6719" spans="7:16" x14ac:dyDescent="0.2">
      <c r="G6719" s="149"/>
      <c r="I6719" s="149"/>
      <c r="K6719" s="149"/>
      <c r="M6719" s="149"/>
      <c r="N6719" s="150"/>
      <c r="P6719" s="149"/>
    </row>
    <row r="6720" spans="7:16" x14ac:dyDescent="0.2">
      <c r="G6720" s="149"/>
      <c r="I6720" s="149"/>
      <c r="K6720" s="149"/>
      <c r="M6720" s="149"/>
      <c r="N6720" s="150"/>
      <c r="P6720" s="149"/>
    </row>
    <row r="6721" spans="7:16" x14ac:dyDescent="0.2">
      <c r="G6721" s="149"/>
      <c r="I6721" s="149"/>
      <c r="K6721" s="149"/>
      <c r="M6721" s="149"/>
      <c r="N6721" s="150"/>
      <c r="P6721" s="149"/>
    </row>
    <row r="6722" spans="7:16" x14ac:dyDescent="0.2">
      <c r="G6722" s="149"/>
      <c r="I6722" s="149"/>
      <c r="K6722" s="149"/>
      <c r="M6722" s="149"/>
      <c r="N6722" s="150"/>
      <c r="P6722" s="149"/>
    </row>
    <row r="6723" spans="7:16" x14ac:dyDescent="0.2">
      <c r="G6723" s="149"/>
      <c r="I6723" s="149"/>
      <c r="K6723" s="149"/>
      <c r="M6723" s="149"/>
      <c r="N6723" s="150"/>
      <c r="P6723" s="149"/>
    </row>
    <row r="6724" spans="7:16" x14ac:dyDescent="0.2">
      <c r="G6724" s="149"/>
      <c r="I6724" s="149"/>
      <c r="K6724" s="149"/>
      <c r="M6724" s="149"/>
      <c r="N6724" s="150"/>
      <c r="P6724" s="149"/>
    </row>
    <row r="6725" spans="7:16" x14ac:dyDescent="0.2">
      <c r="G6725" s="149"/>
      <c r="I6725" s="149"/>
      <c r="K6725" s="149"/>
      <c r="M6725" s="149"/>
      <c r="N6725" s="150"/>
      <c r="P6725" s="149"/>
    </row>
    <row r="6726" spans="7:16" x14ac:dyDescent="0.2">
      <c r="G6726" s="149"/>
      <c r="I6726" s="149"/>
      <c r="K6726" s="149"/>
      <c r="M6726" s="149"/>
      <c r="N6726" s="150"/>
      <c r="P6726" s="149"/>
    </row>
    <row r="6727" spans="7:16" x14ac:dyDescent="0.2">
      <c r="G6727" s="149"/>
      <c r="I6727" s="149"/>
      <c r="K6727" s="149"/>
      <c r="M6727" s="149"/>
      <c r="N6727" s="150"/>
      <c r="P6727" s="149"/>
    </row>
    <row r="6728" spans="7:16" x14ac:dyDescent="0.2">
      <c r="G6728" s="149"/>
      <c r="I6728" s="149"/>
      <c r="K6728" s="149"/>
      <c r="M6728" s="149"/>
      <c r="N6728" s="150"/>
      <c r="P6728" s="149"/>
    </row>
    <row r="6729" spans="7:16" x14ac:dyDescent="0.2">
      <c r="G6729" s="149"/>
      <c r="I6729" s="149"/>
      <c r="K6729" s="149"/>
      <c r="M6729" s="149"/>
      <c r="N6729" s="150"/>
      <c r="P6729" s="149"/>
    </row>
    <row r="6730" spans="7:16" x14ac:dyDescent="0.2">
      <c r="G6730" s="149"/>
      <c r="I6730" s="149"/>
      <c r="K6730" s="149"/>
      <c r="M6730" s="149"/>
      <c r="N6730" s="150"/>
      <c r="P6730" s="149"/>
    </row>
    <row r="6731" spans="7:16" x14ac:dyDescent="0.2">
      <c r="G6731" s="149"/>
      <c r="I6731" s="149"/>
      <c r="K6731" s="149"/>
      <c r="M6731" s="149"/>
      <c r="N6731" s="150"/>
      <c r="P6731" s="149"/>
    </row>
    <row r="6732" spans="7:16" x14ac:dyDescent="0.2">
      <c r="G6732" s="149"/>
      <c r="I6732" s="149"/>
      <c r="K6732" s="149"/>
      <c r="M6732" s="149"/>
      <c r="N6732" s="150"/>
      <c r="P6732" s="149"/>
    </row>
    <row r="6733" spans="7:16" x14ac:dyDescent="0.2">
      <c r="G6733" s="149"/>
      <c r="I6733" s="149"/>
      <c r="K6733" s="149"/>
      <c r="M6733" s="149"/>
      <c r="N6733" s="150"/>
      <c r="P6733" s="149"/>
    </row>
    <row r="6734" spans="7:16" x14ac:dyDescent="0.2">
      <c r="G6734" s="149"/>
      <c r="I6734" s="149"/>
      <c r="K6734" s="149"/>
      <c r="M6734" s="149"/>
      <c r="N6734" s="150"/>
      <c r="P6734" s="149"/>
    </row>
    <row r="6735" spans="7:16" x14ac:dyDescent="0.2">
      <c r="G6735" s="149"/>
      <c r="I6735" s="149"/>
      <c r="K6735" s="149"/>
      <c r="M6735" s="149"/>
      <c r="N6735" s="150"/>
      <c r="P6735" s="149"/>
    </row>
    <row r="6736" spans="7:16" x14ac:dyDescent="0.2">
      <c r="G6736" s="149"/>
      <c r="I6736" s="149"/>
      <c r="K6736" s="149"/>
      <c r="M6736" s="149"/>
      <c r="N6736" s="150"/>
      <c r="P6736" s="149"/>
    </row>
    <row r="6737" spans="7:16" x14ac:dyDescent="0.2">
      <c r="G6737" s="149"/>
      <c r="I6737" s="149"/>
      <c r="K6737" s="149"/>
      <c r="M6737" s="149"/>
      <c r="N6737" s="150"/>
      <c r="P6737" s="149"/>
    </row>
    <row r="6738" spans="7:16" x14ac:dyDescent="0.2">
      <c r="G6738" s="149"/>
      <c r="I6738" s="149"/>
      <c r="K6738" s="149"/>
      <c r="M6738" s="149"/>
      <c r="N6738" s="150"/>
      <c r="P6738" s="149"/>
    </row>
    <row r="6739" spans="7:16" x14ac:dyDescent="0.2">
      <c r="G6739" s="149"/>
      <c r="I6739" s="149"/>
      <c r="K6739" s="149"/>
      <c r="M6739" s="149"/>
      <c r="N6739" s="150"/>
      <c r="P6739" s="149"/>
    </row>
    <row r="6740" spans="7:16" x14ac:dyDescent="0.2">
      <c r="G6740" s="149"/>
      <c r="I6740" s="149"/>
      <c r="K6740" s="149"/>
      <c r="M6740" s="149"/>
      <c r="N6740" s="150"/>
      <c r="P6740" s="149"/>
    </row>
    <row r="6741" spans="7:16" x14ac:dyDescent="0.2">
      <c r="G6741" s="149"/>
      <c r="I6741" s="149"/>
      <c r="K6741" s="149"/>
      <c r="M6741" s="149"/>
      <c r="N6741" s="150"/>
      <c r="P6741" s="149"/>
    </row>
    <row r="6742" spans="7:16" x14ac:dyDescent="0.2">
      <c r="G6742" s="149"/>
      <c r="I6742" s="149"/>
      <c r="K6742" s="149"/>
      <c r="M6742" s="149"/>
      <c r="N6742" s="150"/>
      <c r="P6742" s="149"/>
    </row>
    <row r="6743" spans="7:16" x14ac:dyDescent="0.2">
      <c r="G6743" s="149"/>
      <c r="I6743" s="149"/>
      <c r="K6743" s="149"/>
      <c r="M6743" s="149"/>
      <c r="N6743" s="150"/>
      <c r="P6743" s="149"/>
    </row>
    <row r="6744" spans="7:16" x14ac:dyDescent="0.2">
      <c r="G6744" s="149"/>
      <c r="I6744" s="149"/>
      <c r="K6744" s="149"/>
      <c r="M6744" s="149"/>
      <c r="N6744" s="150"/>
      <c r="P6744" s="149"/>
    </row>
    <row r="6745" spans="7:16" x14ac:dyDescent="0.2">
      <c r="G6745" s="149"/>
      <c r="I6745" s="149"/>
      <c r="K6745" s="149"/>
      <c r="M6745" s="149"/>
      <c r="N6745" s="150"/>
      <c r="P6745" s="149"/>
    </row>
    <row r="6746" spans="7:16" x14ac:dyDescent="0.2">
      <c r="G6746" s="149"/>
      <c r="I6746" s="149"/>
      <c r="K6746" s="149"/>
      <c r="M6746" s="149"/>
      <c r="N6746" s="150"/>
      <c r="P6746" s="149"/>
    </row>
    <row r="6747" spans="7:16" x14ac:dyDescent="0.2">
      <c r="G6747" s="149"/>
      <c r="I6747" s="149"/>
      <c r="K6747" s="149"/>
      <c r="M6747" s="149"/>
      <c r="N6747" s="150"/>
      <c r="P6747" s="149"/>
    </row>
    <row r="6748" spans="7:16" x14ac:dyDescent="0.2">
      <c r="G6748" s="149"/>
      <c r="I6748" s="149"/>
      <c r="K6748" s="149"/>
      <c r="M6748" s="149"/>
      <c r="N6748" s="150"/>
      <c r="P6748" s="149"/>
    </row>
    <row r="6749" spans="7:16" x14ac:dyDescent="0.2">
      <c r="G6749" s="149"/>
      <c r="I6749" s="149"/>
      <c r="K6749" s="149"/>
      <c r="M6749" s="149"/>
      <c r="N6749" s="150"/>
      <c r="P6749" s="149"/>
    </row>
    <row r="6750" spans="7:16" x14ac:dyDescent="0.2">
      <c r="G6750" s="149"/>
      <c r="I6750" s="149"/>
      <c r="K6750" s="149"/>
      <c r="M6750" s="149"/>
      <c r="N6750" s="150"/>
      <c r="P6750" s="149"/>
    </row>
    <row r="6751" spans="7:16" x14ac:dyDescent="0.2">
      <c r="G6751" s="149"/>
      <c r="I6751" s="149"/>
      <c r="K6751" s="149"/>
      <c r="M6751" s="149"/>
      <c r="N6751" s="150"/>
      <c r="P6751" s="149"/>
    </row>
    <row r="6752" spans="7:16" x14ac:dyDescent="0.2">
      <c r="G6752" s="149"/>
      <c r="I6752" s="149"/>
      <c r="K6752" s="149"/>
      <c r="M6752" s="149"/>
      <c r="N6752" s="150"/>
      <c r="P6752" s="149"/>
    </row>
    <row r="6753" spans="7:16" x14ac:dyDescent="0.2">
      <c r="G6753" s="149"/>
      <c r="I6753" s="149"/>
      <c r="K6753" s="149"/>
      <c r="M6753" s="149"/>
      <c r="N6753" s="150"/>
      <c r="P6753" s="149"/>
    </row>
    <row r="6754" spans="7:16" x14ac:dyDescent="0.2">
      <c r="G6754" s="149"/>
      <c r="I6754" s="149"/>
      <c r="K6754" s="149"/>
      <c r="M6754" s="149"/>
      <c r="N6754" s="150"/>
      <c r="P6754" s="149"/>
    </row>
    <row r="6755" spans="7:16" x14ac:dyDescent="0.2">
      <c r="G6755" s="149"/>
      <c r="I6755" s="149"/>
      <c r="K6755" s="149"/>
      <c r="M6755" s="149"/>
      <c r="N6755" s="150"/>
      <c r="P6755" s="149"/>
    </row>
    <row r="6756" spans="7:16" x14ac:dyDescent="0.2">
      <c r="G6756" s="149"/>
      <c r="I6756" s="149"/>
      <c r="K6756" s="149"/>
      <c r="M6756" s="149"/>
      <c r="N6756" s="150"/>
      <c r="P6756" s="149"/>
    </row>
    <row r="6757" spans="7:16" x14ac:dyDescent="0.2">
      <c r="G6757" s="149"/>
      <c r="I6757" s="149"/>
      <c r="K6757" s="149"/>
      <c r="M6757" s="149"/>
      <c r="N6757" s="150"/>
      <c r="P6757" s="149"/>
    </row>
    <row r="6758" spans="7:16" x14ac:dyDescent="0.2">
      <c r="G6758" s="149"/>
      <c r="I6758" s="149"/>
      <c r="K6758" s="149"/>
      <c r="M6758" s="149"/>
      <c r="N6758" s="150"/>
      <c r="P6758" s="149"/>
    </row>
    <row r="6759" spans="7:16" x14ac:dyDescent="0.2">
      <c r="G6759" s="149"/>
      <c r="I6759" s="149"/>
      <c r="K6759" s="149"/>
      <c r="M6759" s="149"/>
      <c r="N6759" s="150"/>
      <c r="P6759" s="149"/>
    </row>
    <row r="6760" spans="7:16" x14ac:dyDescent="0.2">
      <c r="G6760" s="149"/>
      <c r="I6760" s="149"/>
      <c r="K6760" s="149"/>
      <c r="M6760" s="149"/>
      <c r="N6760" s="150"/>
      <c r="P6760" s="149"/>
    </row>
    <row r="6761" spans="7:16" x14ac:dyDescent="0.2">
      <c r="G6761" s="149"/>
      <c r="I6761" s="149"/>
      <c r="K6761" s="149"/>
      <c r="M6761" s="149"/>
      <c r="N6761" s="150"/>
      <c r="P6761" s="149"/>
    </row>
    <row r="6762" spans="7:16" x14ac:dyDescent="0.2">
      <c r="G6762" s="149"/>
      <c r="I6762" s="149"/>
      <c r="K6762" s="149"/>
      <c r="M6762" s="149"/>
      <c r="N6762" s="150"/>
      <c r="P6762" s="149"/>
    </row>
    <row r="6763" spans="7:16" x14ac:dyDescent="0.2">
      <c r="G6763" s="149"/>
      <c r="I6763" s="149"/>
      <c r="K6763" s="149"/>
      <c r="M6763" s="149"/>
      <c r="N6763" s="150"/>
      <c r="P6763" s="149"/>
    </row>
    <row r="6764" spans="7:16" x14ac:dyDescent="0.2">
      <c r="G6764" s="149"/>
      <c r="I6764" s="149"/>
      <c r="K6764" s="149"/>
      <c r="M6764" s="149"/>
      <c r="N6764" s="150"/>
      <c r="P6764" s="149"/>
    </row>
    <row r="6765" spans="7:16" x14ac:dyDescent="0.2">
      <c r="G6765" s="149"/>
      <c r="I6765" s="149"/>
      <c r="K6765" s="149"/>
      <c r="M6765" s="149"/>
      <c r="N6765" s="150"/>
      <c r="P6765" s="149"/>
    </row>
    <row r="6766" spans="7:16" x14ac:dyDescent="0.2">
      <c r="G6766" s="149"/>
      <c r="I6766" s="149"/>
      <c r="K6766" s="149"/>
      <c r="M6766" s="149"/>
      <c r="N6766" s="150"/>
      <c r="P6766" s="149"/>
    </row>
    <row r="6767" spans="7:16" x14ac:dyDescent="0.2">
      <c r="G6767" s="149"/>
      <c r="I6767" s="149"/>
      <c r="K6767" s="149"/>
      <c r="M6767" s="149"/>
      <c r="N6767" s="150"/>
      <c r="P6767" s="149"/>
    </row>
    <row r="6768" spans="7:16" x14ac:dyDescent="0.2">
      <c r="G6768" s="149"/>
      <c r="I6768" s="149"/>
      <c r="K6768" s="149"/>
      <c r="M6768" s="149"/>
      <c r="N6768" s="150"/>
      <c r="P6768" s="149"/>
    </row>
    <row r="6769" spans="7:16" x14ac:dyDescent="0.2">
      <c r="G6769" s="149"/>
      <c r="I6769" s="149"/>
      <c r="K6769" s="149"/>
      <c r="M6769" s="149"/>
      <c r="N6769" s="150"/>
      <c r="P6769" s="149"/>
    </row>
    <row r="6770" spans="7:16" x14ac:dyDescent="0.2">
      <c r="G6770" s="149"/>
      <c r="I6770" s="149"/>
      <c r="K6770" s="149"/>
      <c r="M6770" s="149"/>
      <c r="N6770" s="150"/>
      <c r="P6770" s="149"/>
    </row>
    <row r="6771" spans="7:16" x14ac:dyDescent="0.2">
      <c r="G6771" s="149"/>
      <c r="I6771" s="149"/>
      <c r="K6771" s="149"/>
      <c r="M6771" s="149"/>
      <c r="N6771" s="150"/>
      <c r="P6771" s="149"/>
    </row>
    <row r="6772" spans="7:16" x14ac:dyDescent="0.2">
      <c r="G6772" s="149"/>
      <c r="I6772" s="149"/>
      <c r="K6772" s="149"/>
      <c r="M6772" s="149"/>
      <c r="N6772" s="150"/>
      <c r="P6772" s="149"/>
    </row>
    <row r="6773" spans="7:16" x14ac:dyDescent="0.2">
      <c r="G6773" s="149"/>
      <c r="I6773" s="149"/>
      <c r="K6773" s="149"/>
      <c r="M6773" s="149"/>
      <c r="N6773" s="150"/>
      <c r="P6773" s="149"/>
    </row>
    <row r="6774" spans="7:16" x14ac:dyDescent="0.2">
      <c r="G6774" s="149"/>
      <c r="I6774" s="149"/>
      <c r="K6774" s="149"/>
      <c r="M6774" s="149"/>
      <c r="N6774" s="150"/>
      <c r="P6774" s="149"/>
    </row>
    <row r="6775" spans="7:16" x14ac:dyDescent="0.2">
      <c r="G6775" s="149"/>
      <c r="I6775" s="149"/>
      <c r="K6775" s="149"/>
      <c r="M6775" s="149"/>
      <c r="N6775" s="150"/>
      <c r="P6775" s="149"/>
    </row>
    <row r="6776" spans="7:16" x14ac:dyDescent="0.2">
      <c r="G6776" s="149"/>
      <c r="I6776" s="149"/>
      <c r="K6776" s="149"/>
      <c r="M6776" s="149"/>
      <c r="N6776" s="150"/>
      <c r="P6776" s="149"/>
    </row>
    <row r="6777" spans="7:16" x14ac:dyDescent="0.2">
      <c r="G6777" s="149"/>
      <c r="I6777" s="149"/>
      <c r="K6777" s="149"/>
      <c r="M6777" s="149"/>
      <c r="N6777" s="150"/>
      <c r="P6777" s="149"/>
    </row>
    <row r="6778" spans="7:16" x14ac:dyDescent="0.2">
      <c r="G6778" s="149"/>
      <c r="I6778" s="149"/>
      <c r="K6778" s="149"/>
      <c r="M6778" s="149"/>
      <c r="N6778" s="150"/>
      <c r="P6778" s="149"/>
    </row>
    <row r="6779" spans="7:16" x14ac:dyDescent="0.2">
      <c r="G6779" s="149"/>
      <c r="I6779" s="149"/>
      <c r="K6779" s="149"/>
      <c r="M6779" s="149"/>
      <c r="N6779" s="150"/>
      <c r="P6779" s="149"/>
    </row>
    <row r="6780" spans="7:16" x14ac:dyDescent="0.2">
      <c r="G6780" s="149"/>
      <c r="I6780" s="149"/>
      <c r="K6780" s="149"/>
      <c r="M6780" s="149"/>
      <c r="N6780" s="150"/>
      <c r="P6780" s="149"/>
    </row>
    <row r="6781" spans="7:16" x14ac:dyDescent="0.2">
      <c r="G6781" s="149"/>
      <c r="I6781" s="149"/>
      <c r="K6781" s="149"/>
      <c r="M6781" s="149"/>
      <c r="N6781" s="150"/>
      <c r="P6781" s="149"/>
    </row>
    <row r="6782" spans="7:16" x14ac:dyDescent="0.2">
      <c r="G6782" s="149"/>
      <c r="I6782" s="149"/>
      <c r="K6782" s="149"/>
      <c r="M6782" s="149"/>
      <c r="N6782" s="150"/>
      <c r="P6782" s="149"/>
    </row>
    <row r="6783" spans="7:16" x14ac:dyDescent="0.2">
      <c r="G6783" s="149"/>
      <c r="I6783" s="149"/>
      <c r="K6783" s="149"/>
      <c r="M6783" s="149"/>
      <c r="N6783" s="150"/>
      <c r="P6783" s="149"/>
    </row>
    <row r="6784" spans="7:16" x14ac:dyDescent="0.2">
      <c r="G6784" s="149"/>
      <c r="I6784" s="149"/>
      <c r="K6784" s="149"/>
      <c r="M6784" s="149"/>
      <c r="N6784" s="150"/>
      <c r="P6784" s="149"/>
    </row>
    <row r="6785" spans="7:16" x14ac:dyDescent="0.2">
      <c r="G6785" s="149"/>
      <c r="I6785" s="149"/>
      <c r="K6785" s="149"/>
      <c r="M6785" s="149"/>
      <c r="N6785" s="150"/>
      <c r="P6785" s="149"/>
    </row>
    <row r="6786" spans="7:16" x14ac:dyDescent="0.2">
      <c r="G6786" s="149"/>
      <c r="I6786" s="149"/>
      <c r="K6786" s="149"/>
      <c r="M6786" s="149"/>
      <c r="N6786" s="150"/>
      <c r="P6786" s="149"/>
    </row>
    <row r="6787" spans="7:16" x14ac:dyDescent="0.2">
      <c r="G6787" s="149"/>
      <c r="I6787" s="149"/>
      <c r="K6787" s="149"/>
      <c r="M6787" s="149"/>
      <c r="N6787" s="150"/>
      <c r="P6787" s="149"/>
    </row>
    <row r="6788" spans="7:16" x14ac:dyDescent="0.2">
      <c r="G6788" s="149"/>
      <c r="I6788" s="149"/>
      <c r="K6788" s="149"/>
      <c r="M6788" s="149"/>
      <c r="N6788" s="150"/>
      <c r="P6788" s="149"/>
    </row>
    <row r="6789" spans="7:16" x14ac:dyDescent="0.2">
      <c r="G6789" s="149"/>
      <c r="I6789" s="149"/>
      <c r="K6789" s="149"/>
      <c r="M6789" s="149"/>
      <c r="N6789" s="150"/>
      <c r="P6789" s="149"/>
    </row>
    <row r="6790" spans="7:16" x14ac:dyDescent="0.2">
      <c r="G6790" s="149"/>
      <c r="I6790" s="149"/>
      <c r="K6790" s="149"/>
      <c r="M6790" s="149"/>
      <c r="N6790" s="150"/>
      <c r="P6790" s="149"/>
    </row>
    <row r="6791" spans="7:16" x14ac:dyDescent="0.2">
      <c r="G6791" s="149"/>
      <c r="I6791" s="149"/>
      <c r="K6791" s="149"/>
      <c r="M6791" s="149"/>
      <c r="N6791" s="150"/>
      <c r="P6791" s="149"/>
    </row>
    <row r="6792" spans="7:16" x14ac:dyDescent="0.2">
      <c r="G6792" s="149"/>
      <c r="I6792" s="149"/>
      <c r="K6792" s="149"/>
      <c r="M6792" s="149"/>
      <c r="N6792" s="150"/>
      <c r="P6792" s="149"/>
    </row>
    <row r="6793" spans="7:16" x14ac:dyDescent="0.2">
      <c r="G6793" s="149"/>
      <c r="I6793" s="149"/>
      <c r="K6793" s="149"/>
      <c r="M6793" s="149"/>
      <c r="N6793" s="150"/>
      <c r="P6793" s="149"/>
    </row>
    <row r="6794" spans="7:16" x14ac:dyDescent="0.2">
      <c r="G6794" s="149"/>
      <c r="I6794" s="149"/>
      <c r="K6794" s="149"/>
      <c r="M6794" s="149"/>
      <c r="N6794" s="150"/>
      <c r="P6794" s="149"/>
    </row>
    <row r="6795" spans="7:16" x14ac:dyDescent="0.2">
      <c r="G6795" s="149"/>
      <c r="I6795" s="149"/>
      <c r="K6795" s="149"/>
      <c r="M6795" s="149"/>
      <c r="N6795" s="150"/>
      <c r="P6795" s="149"/>
    </row>
    <row r="6796" spans="7:16" x14ac:dyDescent="0.2">
      <c r="G6796" s="149"/>
      <c r="I6796" s="149"/>
      <c r="K6796" s="149"/>
      <c r="M6796" s="149"/>
      <c r="N6796" s="150"/>
      <c r="P6796" s="149"/>
    </row>
    <row r="6797" spans="7:16" x14ac:dyDescent="0.2">
      <c r="G6797" s="149"/>
      <c r="I6797" s="149"/>
      <c r="K6797" s="149"/>
      <c r="M6797" s="149"/>
      <c r="N6797" s="150"/>
      <c r="P6797" s="149"/>
    </row>
    <row r="6798" spans="7:16" x14ac:dyDescent="0.2">
      <c r="G6798" s="149"/>
      <c r="I6798" s="149"/>
      <c r="K6798" s="149"/>
      <c r="M6798" s="149"/>
      <c r="N6798" s="150"/>
      <c r="P6798" s="149"/>
    </row>
    <row r="6799" spans="7:16" x14ac:dyDescent="0.2">
      <c r="G6799" s="149"/>
      <c r="I6799" s="149"/>
      <c r="K6799" s="149"/>
      <c r="M6799" s="149"/>
      <c r="N6799" s="150"/>
      <c r="P6799" s="149"/>
    </row>
    <row r="6800" spans="7:16" x14ac:dyDescent="0.2">
      <c r="G6800" s="149"/>
      <c r="I6800" s="149"/>
      <c r="K6800" s="149"/>
      <c r="M6800" s="149"/>
      <c r="N6800" s="150"/>
      <c r="P6800" s="149"/>
    </row>
    <row r="6801" spans="7:16" x14ac:dyDescent="0.2">
      <c r="G6801" s="149"/>
      <c r="I6801" s="149"/>
      <c r="K6801" s="149"/>
      <c r="M6801" s="149"/>
      <c r="N6801" s="150"/>
      <c r="P6801" s="149"/>
    </row>
    <row r="6802" spans="7:16" x14ac:dyDescent="0.2">
      <c r="G6802" s="149"/>
      <c r="I6802" s="149"/>
      <c r="K6802" s="149"/>
      <c r="M6802" s="149"/>
      <c r="N6802" s="150"/>
      <c r="P6802" s="149"/>
    </row>
    <row r="6803" spans="7:16" x14ac:dyDescent="0.2">
      <c r="G6803" s="149"/>
      <c r="I6803" s="149"/>
      <c r="K6803" s="149"/>
      <c r="M6803" s="149"/>
      <c r="N6803" s="150"/>
      <c r="P6803" s="149"/>
    </row>
    <row r="6804" spans="7:16" x14ac:dyDescent="0.2">
      <c r="G6804" s="149"/>
      <c r="I6804" s="149"/>
      <c r="K6804" s="149"/>
      <c r="M6804" s="149"/>
      <c r="N6804" s="150"/>
      <c r="P6804" s="149"/>
    </row>
    <row r="6805" spans="7:16" x14ac:dyDescent="0.2">
      <c r="G6805" s="149"/>
      <c r="I6805" s="149"/>
      <c r="K6805" s="149"/>
      <c r="M6805" s="149"/>
      <c r="N6805" s="150"/>
      <c r="P6805" s="149"/>
    </row>
    <row r="6806" spans="7:16" x14ac:dyDescent="0.2">
      <c r="G6806" s="149"/>
      <c r="I6806" s="149"/>
      <c r="K6806" s="149"/>
      <c r="M6806" s="149"/>
      <c r="N6806" s="150"/>
      <c r="P6806" s="149"/>
    </row>
    <row r="6807" spans="7:16" x14ac:dyDescent="0.2">
      <c r="G6807" s="149"/>
      <c r="I6807" s="149"/>
      <c r="K6807" s="149"/>
      <c r="M6807" s="149"/>
      <c r="N6807" s="150"/>
      <c r="P6807" s="149"/>
    </row>
    <row r="6808" spans="7:16" x14ac:dyDescent="0.2">
      <c r="G6808" s="149"/>
      <c r="I6808" s="149"/>
      <c r="K6808" s="149"/>
      <c r="M6808" s="149"/>
      <c r="N6808" s="150"/>
      <c r="P6808" s="149"/>
    </row>
    <row r="6809" spans="7:16" x14ac:dyDescent="0.2">
      <c r="G6809" s="149"/>
      <c r="I6809" s="149"/>
      <c r="K6809" s="149"/>
      <c r="M6809" s="149"/>
      <c r="N6809" s="150"/>
      <c r="P6809" s="149"/>
    </row>
    <row r="6810" spans="7:16" x14ac:dyDescent="0.2">
      <c r="G6810" s="149"/>
      <c r="I6810" s="149"/>
      <c r="K6810" s="149"/>
      <c r="M6810" s="149"/>
      <c r="N6810" s="150"/>
      <c r="P6810" s="149"/>
    </row>
    <row r="6811" spans="7:16" x14ac:dyDescent="0.2">
      <c r="G6811" s="149"/>
      <c r="I6811" s="149"/>
      <c r="K6811" s="149"/>
      <c r="M6811" s="149"/>
      <c r="N6811" s="150"/>
      <c r="P6811" s="149"/>
    </row>
    <row r="6812" spans="7:16" x14ac:dyDescent="0.2">
      <c r="G6812" s="149"/>
      <c r="I6812" s="149"/>
      <c r="K6812" s="149"/>
      <c r="M6812" s="149"/>
      <c r="N6812" s="150"/>
      <c r="P6812" s="149"/>
    </row>
    <row r="6813" spans="7:16" x14ac:dyDescent="0.2">
      <c r="G6813" s="149"/>
      <c r="I6813" s="149"/>
      <c r="K6813" s="149"/>
      <c r="M6813" s="149"/>
      <c r="N6813" s="150"/>
      <c r="P6813" s="149"/>
    </row>
    <row r="6814" spans="7:16" x14ac:dyDescent="0.2">
      <c r="G6814" s="149"/>
      <c r="I6814" s="149"/>
      <c r="K6814" s="149"/>
      <c r="M6814" s="149"/>
      <c r="N6814" s="150"/>
      <c r="P6814" s="149"/>
    </row>
    <row r="6815" spans="7:16" x14ac:dyDescent="0.2">
      <c r="G6815" s="149"/>
      <c r="I6815" s="149"/>
      <c r="K6815" s="149"/>
      <c r="M6815" s="149"/>
      <c r="N6815" s="150"/>
      <c r="P6815" s="149"/>
    </row>
    <row r="6816" spans="7:16" x14ac:dyDescent="0.2">
      <c r="G6816" s="149"/>
      <c r="I6816" s="149"/>
      <c r="K6816" s="149"/>
      <c r="M6816" s="149"/>
      <c r="N6816" s="150"/>
      <c r="P6816" s="149"/>
    </row>
    <row r="6817" spans="7:16" x14ac:dyDescent="0.2">
      <c r="G6817" s="149"/>
      <c r="I6817" s="149"/>
      <c r="K6817" s="149"/>
      <c r="M6817" s="149"/>
      <c r="N6817" s="150"/>
      <c r="P6817" s="149"/>
    </row>
    <row r="6818" spans="7:16" x14ac:dyDescent="0.2">
      <c r="G6818" s="149"/>
      <c r="I6818" s="149"/>
      <c r="K6818" s="149"/>
      <c r="M6818" s="149"/>
      <c r="N6818" s="150"/>
      <c r="P6818" s="149"/>
    </row>
    <row r="6819" spans="7:16" x14ac:dyDescent="0.2">
      <c r="G6819" s="149"/>
      <c r="I6819" s="149"/>
      <c r="K6819" s="149"/>
      <c r="M6819" s="149"/>
      <c r="N6819" s="150"/>
      <c r="P6819" s="149"/>
    </row>
    <row r="6820" spans="7:16" x14ac:dyDescent="0.2">
      <c r="G6820" s="149"/>
      <c r="I6820" s="149"/>
      <c r="K6820" s="149"/>
      <c r="M6820" s="149"/>
      <c r="N6820" s="150"/>
      <c r="P6820" s="149"/>
    </row>
    <row r="6821" spans="7:16" x14ac:dyDescent="0.2">
      <c r="G6821" s="149"/>
      <c r="I6821" s="149"/>
      <c r="K6821" s="149"/>
      <c r="M6821" s="149"/>
      <c r="N6821" s="150"/>
      <c r="P6821" s="149"/>
    </row>
    <row r="6822" spans="7:16" x14ac:dyDescent="0.2">
      <c r="G6822" s="149"/>
      <c r="I6822" s="149"/>
      <c r="K6822" s="149"/>
      <c r="M6822" s="149"/>
      <c r="N6822" s="150"/>
      <c r="P6822" s="149"/>
    </row>
    <row r="6823" spans="7:16" x14ac:dyDescent="0.2">
      <c r="G6823" s="149"/>
      <c r="I6823" s="149"/>
      <c r="K6823" s="149"/>
      <c r="M6823" s="149"/>
      <c r="N6823" s="150"/>
      <c r="P6823" s="149"/>
    </row>
    <row r="6824" spans="7:16" x14ac:dyDescent="0.2">
      <c r="G6824" s="149"/>
      <c r="I6824" s="149"/>
      <c r="K6824" s="149"/>
      <c r="M6824" s="149"/>
      <c r="N6824" s="150"/>
      <c r="P6824" s="149"/>
    </row>
    <row r="6825" spans="7:16" x14ac:dyDescent="0.2">
      <c r="G6825" s="149"/>
      <c r="I6825" s="149"/>
      <c r="K6825" s="149"/>
      <c r="M6825" s="149"/>
      <c r="N6825" s="150"/>
      <c r="P6825" s="149"/>
    </row>
    <row r="6826" spans="7:16" x14ac:dyDescent="0.2">
      <c r="G6826" s="149"/>
      <c r="I6826" s="149"/>
      <c r="K6826" s="149"/>
      <c r="M6826" s="149"/>
      <c r="N6826" s="150"/>
      <c r="P6826" s="149"/>
    </row>
    <row r="6827" spans="7:16" x14ac:dyDescent="0.2">
      <c r="G6827" s="149"/>
      <c r="I6827" s="149"/>
      <c r="K6827" s="149"/>
      <c r="M6827" s="149"/>
      <c r="N6827" s="150"/>
      <c r="P6827" s="149"/>
    </row>
    <row r="6828" spans="7:16" x14ac:dyDescent="0.2">
      <c r="G6828" s="149"/>
      <c r="I6828" s="149"/>
      <c r="K6828" s="149"/>
      <c r="M6828" s="149"/>
      <c r="N6828" s="150"/>
      <c r="P6828" s="149"/>
    </row>
    <row r="6829" spans="7:16" x14ac:dyDescent="0.2">
      <c r="G6829" s="149"/>
      <c r="I6829" s="149"/>
      <c r="K6829" s="149"/>
      <c r="M6829" s="149"/>
      <c r="N6829" s="150"/>
      <c r="P6829" s="149"/>
    </row>
    <row r="6830" spans="7:16" x14ac:dyDescent="0.2">
      <c r="G6830" s="149"/>
      <c r="I6830" s="149"/>
      <c r="K6830" s="149"/>
      <c r="M6830" s="149"/>
      <c r="N6830" s="150"/>
      <c r="P6830" s="149"/>
    </row>
    <row r="6831" spans="7:16" x14ac:dyDescent="0.2">
      <c r="G6831" s="149"/>
      <c r="I6831" s="149"/>
      <c r="K6831" s="149"/>
      <c r="M6831" s="149"/>
      <c r="N6831" s="150"/>
      <c r="P6831" s="149"/>
    </row>
    <row r="6832" spans="7:16" x14ac:dyDescent="0.2">
      <c r="G6832" s="149"/>
      <c r="I6832" s="149"/>
      <c r="K6832" s="149"/>
      <c r="M6832" s="149"/>
      <c r="N6832" s="150"/>
      <c r="P6832" s="149"/>
    </row>
    <row r="6833" spans="7:16" x14ac:dyDescent="0.2">
      <c r="G6833" s="149"/>
      <c r="I6833" s="149"/>
      <c r="K6833" s="149"/>
      <c r="M6833" s="149"/>
      <c r="N6833" s="150"/>
      <c r="P6833" s="149"/>
    </row>
    <row r="6834" spans="7:16" x14ac:dyDescent="0.2">
      <c r="G6834" s="149"/>
      <c r="I6834" s="149"/>
      <c r="K6834" s="149"/>
      <c r="M6834" s="149"/>
      <c r="N6834" s="150"/>
      <c r="P6834" s="149"/>
    </row>
    <row r="6835" spans="7:16" x14ac:dyDescent="0.2">
      <c r="G6835" s="149"/>
      <c r="I6835" s="149"/>
      <c r="K6835" s="149"/>
      <c r="M6835" s="149"/>
      <c r="N6835" s="150"/>
      <c r="P6835" s="149"/>
    </row>
    <row r="6836" spans="7:16" x14ac:dyDescent="0.2">
      <c r="G6836" s="149"/>
      <c r="I6836" s="149"/>
      <c r="K6836" s="149"/>
      <c r="M6836" s="149"/>
      <c r="N6836" s="150"/>
      <c r="P6836" s="149"/>
    </row>
    <row r="6837" spans="7:16" x14ac:dyDescent="0.2">
      <c r="G6837" s="149"/>
      <c r="I6837" s="149"/>
      <c r="K6837" s="149"/>
      <c r="M6837" s="149"/>
      <c r="N6837" s="150"/>
      <c r="P6837" s="149"/>
    </row>
    <row r="6838" spans="7:16" x14ac:dyDescent="0.2">
      <c r="G6838" s="149"/>
      <c r="I6838" s="149"/>
      <c r="K6838" s="149"/>
      <c r="M6838" s="149"/>
      <c r="N6838" s="150"/>
      <c r="P6838" s="149"/>
    </row>
    <row r="6839" spans="7:16" x14ac:dyDescent="0.2">
      <c r="G6839" s="149"/>
      <c r="I6839" s="149"/>
      <c r="K6839" s="149"/>
      <c r="M6839" s="149"/>
      <c r="N6839" s="150"/>
      <c r="P6839" s="149"/>
    </row>
    <row r="6840" spans="7:16" x14ac:dyDescent="0.2">
      <c r="G6840" s="149"/>
      <c r="I6840" s="149"/>
      <c r="K6840" s="149"/>
      <c r="M6840" s="149"/>
      <c r="N6840" s="150"/>
      <c r="P6840" s="149"/>
    </row>
    <row r="6841" spans="7:16" x14ac:dyDescent="0.2">
      <c r="G6841" s="149"/>
      <c r="I6841" s="149"/>
      <c r="K6841" s="149"/>
      <c r="M6841" s="149"/>
      <c r="N6841" s="150"/>
      <c r="P6841" s="149"/>
    </row>
    <row r="6842" spans="7:16" x14ac:dyDescent="0.2">
      <c r="G6842" s="149"/>
      <c r="I6842" s="149"/>
      <c r="K6842" s="149"/>
      <c r="M6842" s="149"/>
      <c r="N6842" s="150"/>
      <c r="P6842" s="149"/>
    </row>
    <row r="6843" spans="7:16" x14ac:dyDescent="0.2">
      <c r="G6843" s="149"/>
      <c r="I6843" s="149"/>
      <c r="K6843" s="149"/>
      <c r="M6843" s="149"/>
      <c r="N6843" s="150"/>
      <c r="P6843" s="149"/>
    </row>
    <row r="6844" spans="7:16" x14ac:dyDescent="0.2">
      <c r="G6844" s="149"/>
      <c r="I6844" s="149"/>
      <c r="K6844" s="149"/>
      <c r="M6844" s="149"/>
      <c r="N6844" s="150"/>
      <c r="P6844" s="149"/>
    </row>
    <row r="6845" spans="7:16" x14ac:dyDescent="0.2">
      <c r="G6845" s="149"/>
      <c r="I6845" s="149"/>
      <c r="K6845" s="149"/>
      <c r="M6845" s="149"/>
      <c r="N6845" s="150"/>
      <c r="P6845" s="149"/>
    </row>
    <row r="6846" spans="7:16" x14ac:dyDescent="0.2">
      <c r="G6846" s="149"/>
      <c r="I6846" s="149"/>
      <c r="K6846" s="149"/>
      <c r="M6846" s="149"/>
      <c r="N6846" s="150"/>
      <c r="P6846" s="149"/>
    </row>
    <row r="6847" spans="7:16" x14ac:dyDescent="0.2">
      <c r="G6847" s="149"/>
      <c r="I6847" s="149"/>
      <c r="K6847" s="149"/>
      <c r="M6847" s="149"/>
      <c r="N6847" s="150"/>
      <c r="P6847" s="149"/>
    </row>
    <row r="6848" spans="7:16" x14ac:dyDescent="0.2">
      <c r="G6848" s="149"/>
      <c r="I6848" s="149"/>
      <c r="K6848" s="149"/>
      <c r="M6848" s="149"/>
      <c r="N6848" s="150"/>
      <c r="P6848" s="149"/>
    </row>
    <row r="6849" spans="7:16" x14ac:dyDescent="0.2">
      <c r="G6849" s="149"/>
      <c r="I6849" s="149"/>
      <c r="K6849" s="149"/>
      <c r="M6849" s="149"/>
      <c r="N6849" s="150"/>
      <c r="P6849" s="149"/>
    </row>
    <row r="6850" spans="7:16" x14ac:dyDescent="0.2">
      <c r="G6850" s="149"/>
      <c r="I6850" s="149"/>
      <c r="K6850" s="149"/>
      <c r="M6850" s="149"/>
      <c r="N6850" s="150"/>
      <c r="P6850" s="149"/>
    </row>
    <row r="6851" spans="7:16" x14ac:dyDescent="0.2">
      <c r="G6851" s="149"/>
      <c r="I6851" s="149"/>
      <c r="K6851" s="149"/>
      <c r="M6851" s="149"/>
      <c r="N6851" s="150"/>
      <c r="P6851" s="149"/>
    </row>
    <row r="6852" spans="7:16" x14ac:dyDescent="0.2">
      <c r="G6852" s="149"/>
      <c r="I6852" s="149"/>
      <c r="K6852" s="149"/>
      <c r="M6852" s="149"/>
      <c r="N6852" s="150"/>
      <c r="P6852" s="149"/>
    </row>
    <row r="6853" spans="7:16" x14ac:dyDescent="0.2">
      <c r="G6853" s="149"/>
      <c r="I6853" s="149"/>
      <c r="K6853" s="149"/>
      <c r="M6853" s="149"/>
      <c r="N6853" s="150"/>
      <c r="P6853" s="149"/>
    </row>
    <row r="6854" spans="7:16" x14ac:dyDescent="0.2">
      <c r="G6854" s="149"/>
      <c r="I6854" s="149"/>
      <c r="K6854" s="149"/>
      <c r="M6854" s="149"/>
      <c r="N6854" s="150"/>
      <c r="P6854" s="149"/>
    </row>
    <row r="6855" spans="7:16" x14ac:dyDescent="0.2">
      <c r="G6855" s="149"/>
      <c r="I6855" s="149"/>
      <c r="K6855" s="149"/>
      <c r="M6855" s="149"/>
      <c r="N6855" s="150"/>
      <c r="P6855" s="149"/>
    </row>
    <row r="6856" spans="7:16" x14ac:dyDescent="0.2">
      <c r="G6856" s="149"/>
      <c r="I6856" s="149"/>
      <c r="K6856" s="149"/>
      <c r="M6856" s="149"/>
      <c r="N6856" s="150"/>
      <c r="P6856" s="149"/>
    </row>
    <row r="6857" spans="7:16" x14ac:dyDescent="0.2">
      <c r="G6857" s="149"/>
      <c r="I6857" s="149"/>
      <c r="K6857" s="149"/>
      <c r="M6857" s="149"/>
      <c r="N6857" s="150"/>
      <c r="P6857" s="149"/>
    </row>
    <row r="6858" spans="7:16" x14ac:dyDescent="0.2">
      <c r="G6858" s="149"/>
      <c r="I6858" s="149"/>
      <c r="K6858" s="149"/>
      <c r="M6858" s="149"/>
      <c r="N6858" s="150"/>
      <c r="P6858" s="149"/>
    </row>
    <row r="6859" spans="7:16" x14ac:dyDescent="0.2">
      <c r="G6859" s="149"/>
      <c r="I6859" s="149"/>
      <c r="K6859" s="149"/>
      <c r="M6859" s="149"/>
      <c r="N6859" s="150"/>
      <c r="P6859" s="149"/>
    </row>
    <row r="6860" spans="7:16" x14ac:dyDescent="0.2">
      <c r="G6860" s="149"/>
      <c r="I6860" s="149"/>
      <c r="K6860" s="149"/>
      <c r="M6860" s="149"/>
      <c r="N6860" s="150"/>
      <c r="P6860" s="149"/>
    </row>
    <row r="6861" spans="7:16" x14ac:dyDescent="0.2">
      <c r="G6861" s="149"/>
      <c r="I6861" s="149"/>
      <c r="K6861" s="149"/>
      <c r="M6861" s="149"/>
      <c r="N6861" s="150"/>
      <c r="P6861" s="149"/>
    </row>
    <row r="6862" spans="7:16" x14ac:dyDescent="0.2">
      <c r="G6862" s="149"/>
      <c r="I6862" s="149"/>
      <c r="K6862" s="149"/>
      <c r="M6862" s="149"/>
      <c r="N6862" s="150"/>
      <c r="P6862" s="149"/>
    </row>
    <row r="6863" spans="7:16" x14ac:dyDescent="0.2">
      <c r="G6863" s="149"/>
      <c r="I6863" s="149"/>
      <c r="K6863" s="149"/>
      <c r="M6863" s="149"/>
      <c r="N6863" s="150"/>
      <c r="P6863" s="149"/>
    </row>
    <row r="6864" spans="7:16" x14ac:dyDescent="0.2">
      <c r="G6864" s="149"/>
      <c r="I6864" s="149"/>
      <c r="K6864" s="149"/>
      <c r="M6864" s="149"/>
      <c r="N6864" s="150"/>
      <c r="P6864" s="149"/>
    </row>
    <row r="6865" spans="7:16" x14ac:dyDescent="0.2">
      <c r="G6865" s="149"/>
      <c r="I6865" s="149"/>
      <c r="K6865" s="149"/>
      <c r="M6865" s="149"/>
      <c r="N6865" s="150"/>
      <c r="P6865" s="149"/>
    </row>
    <row r="6866" spans="7:16" x14ac:dyDescent="0.2">
      <c r="G6866" s="149"/>
      <c r="I6866" s="149"/>
      <c r="K6866" s="149"/>
      <c r="M6866" s="149"/>
      <c r="N6866" s="150"/>
      <c r="P6866" s="149"/>
    </row>
    <row r="6867" spans="7:16" x14ac:dyDescent="0.2">
      <c r="G6867" s="149"/>
      <c r="I6867" s="149"/>
      <c r="K6867" s="149"/>
      <c r="M6867" s="149"/>
      <c r="N6867" s="150"/>
      <c r="P6867" s="149"/>
    </row>
    <row r="6868" spans="7:16" x14ac:dyDescent="0.2">
      <c r="G6868" s="149"/>
      <c r="I6868" s="149"/>
      <c r="K6868" s="149"/>
      <c r="M6868" s="149"/>
      <c r="N6868" s="150"/>
      <c r="P6868" s="149"/>
    </row>
    <row r="6869" spans="7:16" x14ac:dyDescent="0.2">
      <c r="G6869" s="149"/>
      <c r="I6869" s="149"/>
      <c r="K6869" s="149"/>
      <c r="M6869" s="149"/>
      <c r="N6869" s="150"/>
      <c r="P6869" s="149"/>
    </row>
    <row r="6870" spans="7:16" x14ac:dyDescent="0.2">
      <c r="G6870" s="149"/>
      <c r="I6870" s="149"/>
      <c r="K6870" s="149"/>
      <c r="M6870" s="149"/>
      <c r="N6870" s="150"/>
      <c r="P6870" s="149"/>
    </row>
    <row r="6871" spans="7:16" x14ac:dyDescent="0.2">
      <c r="G6871" s="149"/>
      <c r="I6871" s="149"/>
      <c r="K6871" s="149"/>
      <c r="M6871" s="149"/>
      <c r="N6871" s="150"/>
      <c r="P6871" s="149"/>
    </row>
    <row r="6872" spans="7:16" x14ac:dyDescent="0.2">
      <c r="G6872" s="149"/>
      <c r="I6872" s="149"/>
      <c r="K6872" s="149"/>
      <c r="M6872" s="149"/>
      <c r="N6872" s="150"/>
      <c r="P6872" s="149"/>
    </row>
    <row r="6873" spans="7:16" x14ac:dyDescent="0.2">
      <c r="G6873" s="149"/>
      <c r="I6873" s="149"/>
      <c r="K6873" s="149"/>
      <c r="M6873" s="149"/>
      <c r="N6873" s="150"/>
      <c r="P6873" s="149"/>
    </row>
    <row r="6874" spans="7:16" x14ac:dyDescent="0.2">
      <c r="G6874" s="149"/>
      <c r="I6874" s="149"/>
      <c r="K6874" s="149"/>
      <c r="M6874" s="149"/>
      <c r="N6874" s="150"/>
      <c r="P6874" s="149"/>
    </row>
    <row r="6875" spans="7:16" x14ac:dyDescent="0.2">
      <c r="G6875" s="149"/>
      <c r="I6875" s="149"/>
      <c r="K6875" s="149"/>
      <c r="M6875" s="149"/>
      <c r="N6875" s="150"/>
      <c r="P6875" s="149"/>
    </row>
    <row r="6876" spans="7:16" x14ac:dyDescent="0.2">
      <c r="G6876" s="149"/>
      <c r="I6876" s="149"/>
      <c r="K6876" s="149"/>
      <c r="M6876" s="149"/>
      <c r="N6876" s="150"/>
      <c r="P6876" s="149"/>
    </row>
    <row r="6877" spans="7:16" x14ac:dyDescent="0.2">
      <c r="G6877" s="149"/>
      <c r="I6877" s="149"/>
      <c r="K6877" s="149"/>
      <c r="M6877" s="149"/>
      <c r="N6877" s="150"/>
      <c r="P6877" s="149"/>
    </row>
    <row r="6878" spans="7:16" x14ac:dyDescent="0.2">
      <c r="G6878" s="149"/>
      <c r="I6878" s="149"/>
      <c r="K6878" s="149"/>
      <c r="M6878" s="149"/>
      <c r="N6878" s="150"/>
      <c r="P6878" s="149"/>
    </row>
    <row r="6879" spans="7:16" x14ac:dyDescent="0.2">
      <c r="G6879" s="149"/>
      <c r="I6879" s="149"/>
      <c r="K6879" s="149"/>
      <c r="M6879" s="149"/>
      <c r="N6879" s="150"/>
      <c r="P6879" s="149"/>
    </row>
    <row r="6880" spans="7:16" x14ac:dyDescent="0.2">
      <c r="G6880" s="149"/>
      <c r="I6880" s="149"/>
      <c r="K6880" s="149"/>
      <c r="M6880" s="149"/>
      <c r="N6880" s="150"/>
      <c r="P6880" s="149"/>
    </row>
    <row r="6881" spans="7:16" x14ac:dyDescent="0.2">
      <c r="G6881" s="149"/>
      <c r="I6881" s="149"/>
      <c r="K6881" s="149"/>
      <c r="M6881" s="149"/>
      <c r="N6881" s="150"/>
      <c r="P6881" s="149"/>
    </row>
    <row r="6882" spans="7:16" x14ac:dyDescent="0.2">
      <c r="G6882" s="149"/>
      <c r="I6882" s="149"/>
      <c r="K6882" s="149"/>
      <c r="M6882" s="149"/>
      <c r="N6882" s="150"/>
      <c r="P6882" s="149"/>
    </row>
    <row r="6883" spans="7:16" x14ac:dyDescent="0.2">
      <c r="G6883" s="149"/>
      <c r="I6883" s="149"/>
      <c r="K6883" s="149"/>
      <c r="M6883" s="149"/>
      <c r="N6883" s="150"/>
      <c r="P6883" s="149"/>
    </row>
    <row r="6884" spans="7:16" x14ac:dyDescent="0.2">
      <c r="G6884" s="149"/>
      <c r="I6884" s="149"/>
      <c r="K6884" s="149"/>
      <c r="M6884" s="149"/>
      <c r="N6884" s="150"/>
      <c r="P6884" s="149"/>
    </row>
    <row r="6885" spans="7:16" x14ac:dyDescent="0.2">
      <c r="G6885" s="149"/>
      <c r="I6885" s="149"/>
      <c r="K6885" s="149"/>
      <c r="M6885" s="149"/>
      <c r="N6885" s="150"/>
      <c r="P6885" s="149"/>
    </row>
    <row r="6886" spans="7:16" x14ac:dyDescent="0.2">
      <c r="G6886" s="149"/>
      <c r="I6886" s="149"/>
      <c r="K6886" s="149"/>
      <c r="M6886" s="149"/>
      <c r="N6886" s="150"/>
      <c r="P6886" s="149"/>
    </row>
    <row r="6887" spans="7:16" x14ac:dyDescent="0.2">
      <c r="G6887" s="149"/>
      <c r="I6887" s="149"/>
      <c r="K6887" s="149"/>
      <c r="M6887" s="149"/>
      <c r="N6887" s="150"/>
      <c r="P6887" s="149"/>
    </row>
    <row r="6888" spans="7:16" x14ac:dyDescent="0.2">
      <c r="G6888" s="149"/>
      <c r="I6888" s="149"/>
      <c r="K6888" s="149"/>
      <c r="M6888" s="149"/>
      <c r="N6888" s="150"/>
      <c r="P6888" s="149"/>
    </row>
    <row r="6889" spans="7:16" x14ac:dyDescent="0.2">
      <c r="G6889" s="149"/>
      <c r="I6889" s="149"/>
      <c r="K6889" s="149"/>
      <c r="M6889" s="149"/>
      <c r="N6889" s="150"/>
      <c r="P6889" s="149"/>
    </row>
    <row r="6890" spans="7:16" x14ac:dyDescent="0.2">
      <c r="G6890" s="149"/>
      <c r="I6890" s="149"/>
      <c r="K6890" s="149"/>
      <c r="M6890" s="149"/>
      <c r="N6890" s="150"/>
      <c r="P6890" s="149"/>
    </row>
    <row r="6891" spans="7:16" x14ac:dyDescent="0.2">
      <c r="G6891" s="149"/>
      <c r="I6891" s="149"/>
      <c r="K6891" s="149"/>
      <c r="M6891" s="149"/>
      <c r="N6891" s="150"/>
      <c r="P6891" s="149"/>
    </row>
    <row r="6892" spans="7:16" x14ac:dyDescent="0.2">
      <c r="G6892" s="149"/>
      <c r="I6892" s="149"/>
      <c r="K6892" s="149"/>
      <c r="M6892" s="149"/>
      <c r="N6892" s="150"/>
      <c r="P6892" s="149"/>
    </row>
    <row r="6893" spans="7:16" x14ac:dyDescent="0.2">
      <c r="G6893" s="149"/>
      <c r="I6893" s="149"/>
      <c r="K6893" s="149"/>
      <c r="M6893" s="149"/>
      <c r="N6893" s="150"/>
      <c r="P6893" s="149"/>
    </row>
    <row r="6894" spans="7:16" x14ac:dyDescent="0.2">
      <c r="G6894" s="149"/>
      <c r="I6894" s="149"/>
      <c r="K6894" s="149"/>
      <c r="M6894" s="149"/>
      <c r="N6894" s="150"/>
      <c r="P6894" s="149"/>
    </row>
    <row r="6895" spans="7:16" x14ac:dyDescent="0.2">
      <c r="G6895" s="149"/>
      <c r="I6895" s="149"/>
      <c r="K6895" s="149"/>
      <c r="M6895" s="149"/>
      <c r="N6895" s="150"/>
      <c r="P6895" s="149"/>
    </row>
    <row r="6896" spans="7:16" x14ac:dyDescent="0.2">
      <c r="G6896" s="149"/>
      <c r="I6896" s="149"/>
      <c r="K6896" s="149"/>
      <c r="M6896" s="149"/>
      <c r="N6896" s="150"/>
      <c r="P6896" s="149"/>
    </row>
    <row r="6897" spans="7:16" x14ac:dyDescent="0.2">
      <c r="G6897" s="149"/>
      <c r="I6897" s="149"/>
      <c r="K6897" s="149"/>
      <c r="M6897" s="149"/>
      <c r="N6897" s="150"/>
      <c r="P6897" s="149"/>
    </row>
    <row r="6898" spans="7:16" x14ac:dyDescent="0.2">
      <c r="G6898" s="149"/>
      <c r="I6898" s="149"/>
      <c r="K6898" s="149"/>
      <c r="M6898" s="149"/>
      <c r="N6898" s="150"/>
      <c r="P6898" s="149"/>
    </row>
    <row r="6899" spans="7:16" x14ac:dyDescent="0.2">
      <c r="G6899" s="149"/>
      <c r="I6899" s="149"/>
      <c r="K6899" s="149"/>
      <c r="M6899" s="149"/>
      <c r="N6899" s="150"/>
      <c r="P6899" s="149"/>
    </row>
    <row r="6900" spans="7:16" x14ac:dyDescent="0.2">
      <c r="G6900" s="149"/>
      <c r="I6900" s="149"/>
      <c r="K6900" s="149"/>
      <c r="M6900" s="149"/>
      <c r="N6900" s="150"/>
      <c r="P6900" s="149"/>
    </row>
    <row r="6901" spans="7:16" x14ac:dyDescent="0.2">
      <c r="G6901" s="149"/>
      <c r="I6901" s="149"/>
      <c r="K6901" s="149"/>
      <c r="M6901" s="149"/>
      <c r="N6901" s="150"/>
      <c r="P6901" s="149"/>
    </row>
    <row r="6902" spans="7:16" x14ac:dyDescent="0.2">
      <c r="G6902" s="149"/>
      <c r="I6902" s="149"/>
      <c r="K6902" s="149"/>
      <c r="M6902" s="149"/>
      <c r="N6902" s="150"/>
      <c r="P6902" s="149"/>
    </row>
    <row r="6903" spans="7:16" x14ac:dyDescent="0.2">
      <c r="G6903" s="149"/>
      <c r="I6903" s="149"/>
      <c r="K6903" s="149"/>
      <c r="M6903" s="149"/>
      <c r="N6903" s="150"/>
      <c r="P6903" s="149"/>
    </row>
    <row r="6904" spans="7:16" x14ac:dyDescent="0.2">
      <c r="G6904" s="149"/>
      <c r="I6904" s="149"/>
      <c r="K6904" s="149"/>
      <c r="M6904" s="149"/>
      <c r="N6904" s="150"/>
      <c r="P6904" s="149"/>
    </row>
    <row r="6905" spans="7:16" x14ac:dyDescent="0.2">
      <c r="G6905" s="149"/>
      <c r="I6905" s="149"/>
      <c r="K6905" s="149"/>
      <c r="M6905" s="149"/>
      <c r="N6905" s="150"/>
      <c r="P6905" s="149"/>
    </row>
    <row r="6906" spans="7:16" x14ac:dyDescent="0.2">
      <c r="G6906" s="149"/>
      <c r="I6906" s="149"/>
      <c r="K6906" s="149"/>
      <c r="M6906" s="149"/>
      <c r="N6906" s="150"/>
      <c r="P6906" s="149"/>
    </row>
    <row r="6907" spans="7:16" x14ac:dyDescent="0.2">
      <c r="G6907" s="149"/>
      <c r="I6907" s="149"/>
      <c r="K6907" s="149"/>
      <c r="M6907" s="149"/>
      <c r="N6907" s="150"/>
      <c r="P6907" s="149"/>
    </row>
    <row r="6908" spans="7:16" x14ac:dyDescent="0.2">
      <c r="G6908" s="149"/>
      <c r="I6908" s="149"/>
      <c r="K6908" s="149"/>
      <c r="M6908" s="149"/>
      <c r="N6908" s="150"/>
      <c r="P6908" s="149"/>
    </row>
    <row r="6909" spans="7:16" x14ac:dyDescent="0.2">
      <c r="G6909" s="149"/>
      <c r="I6909" s="149"/>
      <c r="K6909" s="149"/>
      <c r="M6909" s="149"/>
      <c r="N6909" s="150"/>
      <c r="P6909" s="149"/>
    </row>
    <row r="6910" spans="7:16" x14ac:dyDescent="0.2">
      <c r="G6910" s="149"/>
      <c r="I6910" s="149"/>
      <c r="K6910" s="149"/>
      <c r="M6910" s="149"/>
      <c r="N6910" s="150"/>
      <c r="P6910" s="149"/>
    </row>
    <row r="6911" spans="7:16" x14ac:dyDescent="0.2">
      <c r="G6911" s="149"/>
      <c r="I6911" s="149"/>
      <c r="K6911" s="149"/>
      <c r="M6911" s="149"/>
      <c r="N6911" s="150"/>
      <c r="P6911" s="149"/>
    </row>
    <row r="6912" spans="7:16" x14ac:dyDescent="0.2">
      <c r="G6912" s="149"/>
      <c r="I6912" s="149"/>
      <c r="K6912" s="149"/>
      <c r="M6912" s="149"/>
      <c r="N6912" s="150"/>
      <c r="P6912" s="149"/>
    </row>
    <row r="6913" spans="7:16" x14ac:dyDescent="0.2">
      <c r="G6913" s="149"/>
      <c r="I6913" s="149"/>
      <c r="K6913" s="149"/>
      <c r="M6913" s="149"/>
      <c r="N6913" s="150"/>
      <c r="P6913" s="149"/>
    </row>
    <row r="6914" spans="7:16" x14ac:dyDescent="0.2">
      <c r="G6914" s="149"/>
      <c r="I6914" s="149"/>
      <c r="K6914" s="149"/>
      <c r="M6914" s="149"/>
      <c r="N6914" s="150"/>
      <c r="P6914" s="149"/>
    </row>
    <row r="6915" spans="7:16" x14ac:dyDescent="0.2">
      <c r="G6915" s="149"/>
      <c r="I6915" s="149"/>
      <c r="K6915" s="149"/>
      <c r="M6915" s="149"/>
      <c r="N6915" s="150"/>
      <c r="P6915" s="149"/>
    </row>
    <row r="6916" spans="7:16" x14ac:dyDescent="0.2">
      <c r="G6916" s="149"/>
      <c r="I6916" s="149"/>
      <c r="K6916" s="149"/>
      <c r="M6916" s="149"/>
      <c r="N6916" s="150"/>
      <c r="P6916" s="149"/>
    </row>
    <row r="6917" spans="7:16" x14ac:dyDescent="0.2">
      <c r="G6917" s="149"/>
      <c r="I6917" s="149"/>
      <c r="K6917" s="149"/>
      <c r="M6917" s="149"/>
      <c r="N6917" s="150"/>
      <c r="P6917" s="149"/>
    </row>
    <row r="6918" spans="7:16" x14ac:dyDescent="0.2">
      <c r="G6918" s="149"/>
      <c r="I6918" s="149"/>
      <c r="K6918" s="149"/>
      <c r="M6918" s="149"/>
      <c r="N6918" s="150"/>
      <c r="P6918" s="149"/>
    </row>
    <row r="6919" spans="7:16" x14ac:dyDescent="0.2">
      <c r="G6919" s="149"/>
      <c r="I6919" s="149"/>
      <c r="K6919" s="149"/>
      <c r="M6919" s="149"/>
      <c r="N6919" s="150"/>
      <c r="P6919" s="149"/>
    </row>
    <row r="6920" spans="7:16" x14ac:dyDescent="0.2">
      <c r="G6920" s="149"/>
      <c r="I6920" s="149"/>
      <c r="K6920" s="149"/>
      <c r="M6920" s="149"/>
      <c r="N6920" s="150"/>
      <c r="P6920" s="149"/>
    </row>
    <row r="6921" spans="7:16" x14ac:dyDescent="0.2">
      <c r="G6921" s="149"/>
      <c r="I6921" s="149"/>
      <c r="K6921" s="149"/>
      <c r="M6921" s="149"/>
      <c r="N6921" s="150"/>
      <c r="P6921" s="149"/>
    </row>
    <row r="6922" spans="7:16" x14ac:dyDescent="0.2">
      <c r="G6922" s="149"/>
      <c r="I6922" s="149"/>
      <c r="K6922" s="149"/>
      <c r="M6922" s="149"/>
      <c r="N6922" s="150"/>
      <c r="P6922" s="149"/>
    </row>
    <row r="6923" spans="7:16" x14ac:dyDescent="0.2">
      <c r="G6923" s="149"/>
      <c r="I6923" s="149"/>
      <c r="K6923" s="149"/>
      <c r="M6923" s="149"/>
      <c r="N6923" s="150"/>
      <c r="P6923" s="149"/>
    </row>
    <row r="6924" spans="7:16" x14ac:dyDescent="0.2">
      <c r="G6924" s="149"/>
      <c r="I6924" s="149"/>
      <c r="K6924" s="149"/>
      <c r="M6924" s="149"/>
      <c r="N6924" s="150"/>
      <c r="P6924" s="149"/>
    </row>
    <row r="6925" spans="7:16" x14ac:dyDescent="0.2">
      <c r="G6925" s="149"/>
      <c r="I6925" s="149"/>
      <c r="K6925" s="149"/>
      <c r="M6925" s="149"/>
      <c r="N6925" s="150"/>
      <c r="P6925" s="149"/>
    </row>
    <row r="6926" spans="7:16" x14ac:dyDescent="0.2">
      <c r="G6926" s="149"/>
      <c r="I6926" s="149"/>
      <c r="K6926" s="149"/>
      <c r="M6926" s="149"/>
      <c r="N6926" s="150"/>
      <c r="P6926" s="149"/>
    </row>
    <row r="6927" spans="7:16" x14ac:dyDescent="0.2">
      <c r="G6927" s="149"/>
      <c r="I6927" s="149"/>
      <c r="K6927" s="149"/>
      <c r="M6927" s="149"/>
      <c r="N6927" s="150"/>
      <c r="P6927" s="149"/>
    </row>
    <row r="6928" spans="7:16" x14ac:dyDescent="0.2">
      <c r="G6928" s="149"/>
      <c r="I6928" s="149"/>
      <c r="K6928" s="149"/>
      <c r="M6928" s="149"/>
      <c r="N6928" s="150"/>
      <c r="P6928" s="149"/>
    </row>
    <row r="6929" spans="7:16" x14ac:dyDescent="0.2">
      <c r="G6929" s="149"/>
      <c r="I6929" s="149"/>
      <c r="K6929" s="149"/>
      <c r="M6929" s="149"/>
      <c r="N6929" s="150"/>
      <c r="P6929" s="149"/>
    </row>
    <row r="6930" spans="7:16" x14ac:dyDescent="0.2">
      <c r="G6930" s="149"/>
      <c r="I6930" s="149"/>
      <c r="K6930" s="149"/>
      <c r="M6930" s="149"/>
      <c r="N6930" s="150"/>
      <c r="P6930" s="149"/>
    </row>
    <row r="6931" spans="7:16" x14ac:dyDescent="0.2">
      <c r="G6931" s="149"/>
      <c r="I6931" s="149"/>
      <c r="K6931" s="149"/>
      <c r="M6931" s="149"/>
      <c r="N6931" s="150"/>
      <c r="P6931" s="149"/>
    </row>
    <row r="6932" spans="7:16" x14ac:dyDescent="0.2">
      <c r="G6932" s="149"/>
      <c r="I6932" s="149"/>
      <c r="K6932" s="149"/>
      <c r="M6932" s="149"/>
      <c r="N6932" s="150"/>
      <c r="P6932" s="149"/>
    </row>
    <row r="6933" spans="7:16" x14ac:dyDescent="0.2">
      <c r="G6933" s="149"/>
      <c r="I6933" s="149"/>
      <c r="K6933" s="149"/>
      <c r="M6933" s="149"/>
      <c r="N6933" s="150"/>
      <c r="P6933" s="149"/>
    </row>
    <row r="6934" spans="7:16" x14ac:dyDescent="0.2">
      <c r="G6934" s="149"/>
      <c r="I6934" s="149"/>
      <c r="K6934" s="149"/>
      <c r="M6934" s="149"/>
      <c r="N6934" s="150"/>
      <c r="P6934" s="149"/>
    </row>
    <row r="6935" spans="7:16" x14ac:dyDescent="0.2">
      <c r="G6935" s="149"/>
      <c r="I6935" s="149"/>
      <c r="K6935" s="149"/>
      <c r="M6935" s="149"/>
      <c r="N6935" s="150"/>
      <c r="P6935" s="149"/>
    </row>
    <row r="6936" spans="7:16" x14ac:dyDescent="0.2">
      <c r="G6936" s="149"/>
      <c r="I6936" s="149"/>
      <c r="K6936" s="149"/>
      <c r="M6936" s="149"/>
      <c r="N6936" s="150"/>
      <c r="P6936" s="149"/>
    </row>
    <row r="6937" spans="7:16" x14ac:dyDescent="0.2">
      <c r="G6937" s="149"/>
      <c r="I6937" s="149"/>
      <c r="K6937" s="149"/>
      <c r="M6937" s="149"/>
      <c r="N6937" s="150"/>
      <c r="P6937" s="149"/>
    </row>
    <row r="6938" spans="7:16" x14ac:dyDescent="0.2">
      <c r="G6938" s="149"/>
      <c r="I6938" s="149"/>
      <c r="K6938" s="149"/>
      <c r="M6938" s="149"/>
      <c r="N6938" s="150"/>
      <c r="P6938" s="149"/>
    </row>
    <row r="6939" spans="7:16" x14ac:dyDescent="0.2">
      <c r="G6939" s="149"/>
      <c r="I6939" s="149"/>
      <c r="K6939" s="149"/>
      <c r="M6939" s="149"/>
      <c r="N6939" s="150"/>
      <c r="P6939" s="149"/>
    </row>
    <row r="6940" spans="7:16" x14ac:dyDescent="0.2">
      <c r="G6940" s="149"/>
      <c r="I6940" s="149"/>
      <c r="K6940" s="149"/>
      <c r="M6940" s="149"/>
      <c r="N6940" s="150"/>
      <c r="P6940" s="149"/>
    </row>
    <row r="6941" spans="7:16" x14ac:dyDescent="0.2">
      <c r="G6941" s="149"/>
      <c r="I6941" s="149"/>
      <c r="K6941" s="149"/>
      <c r="M6941" s="149"/>
      <c r="N6941" s="150"/>
      <c r="P6941" s="149"/>
    </row>
    <row r="6942" spans="7:16" x14ac:dyDescent="0.2">
      <c r="G6942" s="149"/>
      <c r="I6942" s="149"/>
      <c r="K6942" s="149"/>
      <c r="M6942" s="149"/>
      <c r="N6942" s="150"/>
      <c r="P6942" s="149"/>
    </row>
    <row r="6943" spans="7:16" x14ac:dyDescent="0.2">
      <c r="G6943" s="149"/>
      <c r="I6943" s="149"/>
      <c r="K6943" s="149"/>
      <c r="M6943" s="149"/>
      <c r="N6943" s="150"/>
      <c r="P6943" s="149"/>
    </row>
    <row r="6944" spans="7:16" x14ac:dyDescent="0.2">
      <c r="G6944" s="149"/>
      <c r="I6944" s="149"/>
      <c r="K6944" s="149"/>
      <c r="M6944" s="149"/>
      <c r="N6944" s="150"/>
      <c r="P6944" s="149"/>
    </row>
    <row r="6945" spans="7:16" x14ac:dyDescent="0.2">
      <c r="G6945" s="149"/>
      <c r="I6945" s="149"/>
      <c r="K6945" s="149"/>
      <c r="M6945" s="149"/>
      <c r="N6945" s="150"/>
      <c r="P6945" s="149"/>
    </row>
    <row r="6946" spans="7:16" x14ac:dyDescent="0.2">
      <c r="G6946" s="149"/>
      <c r="I6946" s="149"/>
      <c r="K6946" s="149"/>
      <c r="M6946" s="149"/>
      <c r="N6946" s="150"/>
      <c r="P6946" s="149"/>
    </row>
    <row r="6947" spans="7:16" x14ac:dyDescent="0.2">
      <c r="G6947" s="149"/>
      <c r="I6947" s="149"/>
      <c r="K6947" s="149"/>
      <c r="M6947" s="149"/>
      <c r="N6947" s="150"/>
      <c r="P6947" s="149"/>
    </row>
    <row r="6948" spans="7:16" x14ac:dyDescent="0.2">
      <c r="G6948" s="149"/>
      <c r="I6948" s="149"/>
      <c r="K6948" s="149"/>
      <c r="M6948" s="149"/>
      <c r="N6948" s="150"/>
      <c r="P6948" s="149"/>
    </row>
    <row r="6949" spans="7:16" x14ac:dyDescent="0.2">
      <c r="G6949" s="149"/>
      <c r="I6949" s="149"/>
      <c r="K6949" s="149"/>
      <c r="M6949" s="149"/>
      <c r="N6949" s="150"/>
      <c r="P6949" s="149"/>
    </row>
    <row r="6950" spans="7:16" x14ac:dyDescent="0.2">
      <c r="G6950" s="149"/>
      <c r="I6950" s="149"/>
      <c r="K6950" s="149"/>
      <c r="M6950" s="149"/>
      <c r="N6950" s="150"/>
      <c r="P6950" s="149"/>
    </row>
    <row r="6951" spans="7:16" x14ac:dyDescent="0.2">
      <c r="G6951" s="149"/>
      <c r="I6951" s="149"/>
      <c r="K6951" s="149"/>
      <c r="M6951" s="149"/>
      <c r="N6951" s="150"/>
      <c r="P6951" s="149"/>
    </row>
    <row r="6952" spans="7:16" x14ac:dyDescent="0.2">
      <c r="G6952" s="149"/>
      <c r="I6952" s="149"/>
      <c r="K6952" s="149"/>
      <c r="M6952" s="149"/>
      <c r="N6952" s="150"/>
      <c r="P6952" s="149"/>
    </row>
    <row r="6953" spans="7:16" x14ac:dyDescent="0.2">
      <c r="G6953" s="149"/>
      <c r="I6953" s="149"/>
      <c r="K6953" s="149"/>
      <c r="M6953" s="149"/>
      <c r="N6953" s="150"/>
      <c r="P6953" s="149"/>
    </row>
    <row r="6954" spans="7:16" x14ac:dyDescent="0.2">
      <c r="G6954" s="149"/>
      <c r="I6954" s="149"/>
      <c r="K6954" s="149"/>
      <c r="M6954" s="149"/>
      <c r="N6954" s="150"/>
      <c r="P6954" s="149"/>
    </row>
    <row r="6955" spans="7:16" x14ac:dyDescent="0.2">
      <c r="G6955" s="149"/>
      <c r="I6955" s="149"/>
      <c r="K6955" s="149"/>
      <c r="M6955" s="149"/>
      <c r="N6955" s="150"/>
      <c r="P6955" s="149"/>
    </row>
    <row r="6956" spans="7:16" x14ac:dyDescent="0.2">
      <c r="G6956" s="149"/>
      <c r="I6956" s="149"/>
      <c r="K6956" s="149"/>
      <c r="M6956" s="149"/>
      <c r="N6956" s="150"/>
      <c r="P6956" s="149"/>
    </row>
    <row r="6957" spans="7:16" x14ac:dyDescent="0.2">
      <c r="G6957" s="149"/>
      <c r="I6957" s="149"/>
      <c r="K6957" s="149"/>
      <c r="M6957" s="149"/>
      <c r="N6957" s="150"/>
      <c r="P6957" s="149"/>
    </row>
    <row r="6958" spans="7:16" x14ac:dyDescent="0.2">
      <c r="G6958" s="149"/>
      <c r="I6958" s="149"/>
      <c r="K6958" s="149"/>
      <c r="M6958" s="149"/>
      <c r="N6958" s="150"/>
      <c r="P6958" s="149"/>
    </row>
    <row r="6959" spans="7:16" x14ac:dyDescent="0.2">
      <c r="G6959" s="149"/>
      <c r="I6959" s="149"/>
      <c r="K6959" s="149"/>
      <c r="M6959" s="149"/>
      <c r="N6959" s="150"/>
      <c r="P6959" s="149"/>
    </row>
    <row r="6960" spans="7:16" x14ac:dyDescent="0.2">
      <c r="G6960" s="149"/>
      <c r="I6960" s="149"/>
      <c r="K6960" s="149"/>
      <c r="M6960" s="149"/>
      <c r="N6960" s="150"/>
      <c r="P6960" s="149"/>
    </row>
    <row r="6961" spans="7:16" x14ac:dyDescent="0.2">
      <c r="G6961" s="149"/>
      <c r="I6961" s="149"/>
      <c r="K6961" s="149"/>
      <c r="M6961" s="149"/>
      <c r="N6961" s="150"/>
      <c r="P6961" s="149"/>
    </row>
    <row r="6962" spans="7:16" x14ac:dyDescent="0.2">
      <c r="G6962" s="149"/>
      <c r="I6962" s="149"/>
      <c r="K6962" s="149"/>
      <c r="M6962" s="149"/>
      <c r="N6962" s="150"/>
      <c r="P6962" s="149"/>
    </row>
    <row r="6963" spans="7:16" x14ac:dyDescent="0.2">
      <c r="G6963" s="149"/>
      <c r="I6963" s="149"/>
      <c r="K6963" s="149"/>
      <c r="M6963" s="149"/>
      <c r="N6963" s="150"/>
      <c r="P6963" s="149"/>
    </row>
    <row r="6964" spans="7:16" x14ac:dyDescent="0.2">
      <c r="G6964" s="149"/>
      <c r="I6964" s="149"/>
      <c r="K6964" s="149"/>
      <c r="M6964" s="149"/>
      <c r="N6964" s="150"/>
      <c r="P6964" s="149"/>
    </row>
    <row r="6965" spans="7:16" x14ac:dyDescent="0.2">
      <c r="G6965" s="149"/>
      <c r="I6965" s="149"/>
      <c r="K6965" s="149"/>
      <c r="M6965" s="149"/>
      <c r="N6965" s="150"/>
      <c r="P6965" s="149"/>
    </row>
    <row r="6966" spans="7:16" x14ac:dyDescent="0.2">
      <c r="G6966" s="149"/>
      <c r="I6966" s="149"/>
      <c r="K6966" s="149"/>
      <c r="M6966" s="149"/>
      <c r="N6966" s="150"/>
      <c r="P6966" s="149"/>
    </row>
    <row r="6967" spans="7:16" x14ac:dyDescent="0.2">
      <c r="G6967" s="149"/>
      <c r="I6967" s="149"/>
      <c r="K6967" s="149"/>
      <c r="M6967" s="149"/>
      <c r="N6967" s="150"/>
      <c r="P6967" s="149"/>
    </row>
    <row r="6968" spans="7:16" x14ac:dyDescent="0.2">
      <c r="G6968" s="149"/>
      <c r="I6968" s="149"/>
      <c r="K6968" s="149"/>
      <c r="M6968" s="149"/>
      <c r="N6968" s="150"/>
      <c r="P6968" s="149"/>
    </row>
    <row r="6969" spans="7:16" x14ac:dyDescent="0.2">
      <c r="G6969" s="149"/>
      <c r="I6969" s="149"/>
      <c r="K6969" s="149"/>
      <c r="M6969" s="149"/>
      <c r="N6969" s="150"/>
      <c r="P6969" s="149"/>
    </row>
    <row r="6970" spans="7:16" x14ac:dyDescent="0.2">
      <c r="G6970" s="149"/>
      <c r="I6970" s="149"/>
      <c r="K6970" s="149"/>
      <c r="M6970" s="149"/>
      <c r="N6970" s="150"/>
      <c r="P6970" s="149"/>
    </row>
    <row r="6971" spans="7:16" x14ac:dyDescent="0.2">
      <c r="G6971" s="149"/>
      <c r="I6971" s="149"/>
      <c r="K6971" s="149"/>
      <c r="M6971" s="149"/>
      <c r="N6971" s="150"/>
      <c r="P6971" s="149"/>
    </row>
    <row r="6972" spans="7:16" x14ac:dyDescent="0.2">
      <c r="G6972" s="149"/>
      <c r="I6972" s="149"/>
      <c r="K6972" s="149"/>
      <c r="M6972" s="149"/>
      <c r="N6972" s="150"/>
      <c r="P6972" s="149"/>
    </row>
    <row r="6973" spans="7:16" x14ac:dyDescent="0.2">
      <c r="G6973" s="149"/>
      <c r="I6973" s="149"/>
      <c r="K6973" s="149"/>
      <c r="M6973" s="149"/>
      <c r="N6973" s="150"/>
      <c r="P6973" s="149"/>
    </row>
    <row r="6974" spans="7:16" x14ac:dyDescent="0.2">
      <c r="G6974" s="149"/>
      <c r="I6974" s="149"/>
      <c r="K6974" s="149"/>
      <c r="M6974" s="149"/>
      <c r="N6974" s="150"/>
      <c r="P6974" s="149"/>
    </row>
    <row r="6975" spans="7:16" x14ac:dyDescent="0.2">
      <c r="G6975" s="149"/>
      <c r="I6975" s="149"/>
      <c r="K6975" s="149"/>
      <c r="M6975" s="149"/>
      <c r="N6975" s="150"/>
      <c r="P6975" s="149"/>
    </row>
    <row r="6976" spans="7:16" x14ac:dyDescent="0.2">
      <c r="G6976" s="149"/>
      <c r="I6976" s="149"/>
      <c r="K6976" s="149"/>
      <c r="M6976" s="149"/>
      <c r="N6976" s="150"/>
      <c r="P6976" s="149"/>
    </row>
    <row r="6977" spans="7:16" x14ac:dyDescent="0.2">
      <c r="G6977" s="149"/>
      <c r="I6977" s="149"/>
      <c r="K6977" s="149"/>
      <c r="M6977" s="149"/>
      <c r="N6977" s="150"/>
      <c r="P6977" s="149"/>
    </row>
    <row r="6978" spans="7:16" x14ac:dyDescent="0.2">
      <c r="G6978" s="149"/>
      <c r="I6978" s="149"/>
      <c r="K6978" s="149"/>
      <c r="M6978" s="149"/>
      <c r="N6978" s="150"/>
      <c r="P6978" s="149"/>
    </row>
    <row r="6979" spans="7:16" x14ac:dyDescent="0.2">
      <c r="G6979" s="149"/>
      <c r="I6979" s="149"/>
      <c r="K6979" s="149"/>
      <c r="M6979" s="149"/>
      <c r="N6979" s="150"/>
      <c r="P6979" s="149"/>
    </row>
    <row r="6980" spans="7:16" x14ac:dyDescent="0.2">
      <c r="G6980" s="149"/>
      <c r="I6980" s="149"/>
      <c r="K6980" s="149"/>
      <c r="M6980" s="149"/>
      <c r="N6980" s="150"/>
      <c r="P6980" s="149"/>
    </row>
    <row r="6981" spans="7:16" x14ac:dyDescent="0.2">
      <c r="G6981" s="149"/>
      <c r="I6981" s="149"/>
      <c r="K6981" s="149"/>
      <c r="M6981" s="149"/>
      <c r="N6981" s="150"/>
      <c r="P6981" s="149"/>
    </row>
    <row r="6982" spans="7:16" x14ac:dyDescent="0.2">
      <c r="G6982" s="149"/>
      <c r="I6982" s="149"/>
      <c r="K6982" s="149"/>
      <c r="M6982" s="149"/>
      <c r="N6982" s="150"/>
      <c r="P6982" s="149"/>
    </row>
    <row r="6983" spans="7:16" x14ac:dyDescent="0.2">
      <c r="G6983" s="149"/>
      <c r="I6983" s="149"/>
      <c r="K6983" s="149"/>
      <c r="M6983" s="149"/>
      <c r="N6983" s="150"/>
      <c r="P6983" s="149"/>
    </row>
    <row r="6984" spans="7:16" x14ac:dyDescent="0.2">
      <c r="G6984" s="149"/>
      <c r="I6984" s="149"/>
      <c r="K6984" s="149"/>
      <c r="M6984" s="149"/>
      <c r="N6984" s="150"/>
      <c r="P6984" s="149"/>
    </row>
    <row r="6985" spans="7:16" x14ac:dyDescent="0.2">
      <c r="G6985" s="149"/>
      <c r="I6985" s="149"/>
      <c r="K6985" s="149"/>
      <c r="M6985" s="149"/>
      <c r="N6985" s="150"/>
      <c r="P6985" s="149"/>
    </row>
    <row r="6986" spans="7:16" x14ac:dyDescent="0.2">
      <c r="G6986" s="149"/>
      <c r="I6986" s="149"/>
      <c r="K6986" s="149"/>
      <c r="M6986" s="149"/>
      <c r="N6986" s="150"/>
      <c r="P6986" s="149"/>
    </row>
    <row r="6987" spans="7:16" x14ac:dyDescent="0.2">
      <c r="G6987" s="149"/>
      <c r="I6987" s="149"/>
      <c r="K6987" s="149"/>
      <c r="M6987" s="149"/>
      <c r="N6987" s="150"/>
      <c r="P6987" s="149"/>
    </row>
    <row r="6988" spans="7:16" x14ac:dyDescent="0.2">
      <c r="G6988" s="149"/>
      <c r="I6988" s="149"/>
      <c r="K6988" s="149"/>
      <c r="M6988" s="149"/>
      <c r="N6988" s="150"/>
      <c r="P6988" s="149"/>
    </row>
    <row r="6989" spans="7:16" x14ac:dyDescent="0.2">
      <c r="G6989" s="149"/>
      <c r="I6989" s="149"/>
      <c r="K6989" s="149"/>
      <c r="M6989" s="149"/>
      <c r="N6989" s="150"/>
      <c r="P6989" s="149"/>
    </row>
    <row r="6990" spans="7:16" x14ac:dyDescent="0.2">
      <c r="G6990" s="149"/>
      <c r="I6990" s="149"/>
      <c r="K6990" s="149"/>
      <c r="M6990" s="149"/>
      <c r="N6990" s="150"/>
      <c r="P6990" s="149"/>
    </row>
    <row r="6991" spans="7:16" x14ac:dyDescent="0.2">
      <c r="G6991" s="149"/>
      <c r="I6991" s="149"/>
      <c r="K6991" s="149"/>
      <c r="M6991" s="149"/>
      <c r="N6991" s="150"/>
      <c r="P6991" s="149"/>
    </row>
    <row r="6992" spans="7:16" x14ac:dyDescent="0.2">
      <c r="G6992" s="149"/>
      <c r="I6992" s="149"/>
      <c r="K6992" s="149"/>
      <c r="M6992" s="149"/>
      <c r="N6992" s="150"/>
      <c r="P6992" s="149"/>
    </row>
    <row r="6993" spans="7:16" x14ac:dyDescent="0.2">
      <c r="G6993" s="149"/>
      <c r="I6993" s="149"/>
      <c r="K6993" s="149"/>
      <c r="M6993" s="149"/>
      <c r="N6993" s="150"/>
      <c r="P6993" s="149"/>
    </row>
    <row r="6994" spans="7:16" x14ac:dyDescent="0.2">
      <c r="G6994" s="149"/>
      <c r="I6994" s="149"/>
      <c r="K6994" s="149"/>
      <c r="M6994" s="149"/>
      <c r="N6994" s="150"/>
      <c r="P6994" s="149"/>
    </row>
    <row r="6995" spans="7:16" x14ac:dyDescent="0.2">
      <c r="G6995" s="149"/>
      <c r="I6995" s="149"/>
      <c r="K6995" s="149"/>
      <c r="M6995" s="149"/>
      <c r="N6995" s="150"/>
      <c r="P6995" s="149"/>
    </row>
    <row r="6996" spans="7:16" x14ac:dyDescent="0.2">
      <c r="G6996" s="149"/>
      <c r="I6996" s="149"/>
      <c r="K6996" s="149"/>
      <c r="M6996" s="149"/>
      <c r="N6996" s="150"/>
      <c r="P6996" s="149"/>
    </row>
    <row r="6997" spans="7:16" x14ac:dyDescent="0.2">
      <c r="G6997" s="149"/>
      <c r="I6997" s="149"/>
      <c r="K6997" s="149"/>
      <c r="M6997" s="149"/>
      <c r="N6997" s="150"/>
      <c r="P6997" s="149"/>
    </row>
    <row r="6998" spans="7:16" x14ac:dyDescent="0.2">
      <c r="G6998" s="149"/>
      <c r="I6998" s="149"/>
      <c r="K6998" s="149"/>
      <c r="M6998" s="149"/>
      <c r="N6998" s="150"/>
      <c r="P6998" s="149"/>
    </row>
    <row r="6999" spans="7:16" x14ac:dyDescent="0.2">
      <c r="G6999" s="149"/>
      <c r="I6999" s="149"/>
      <c r="K6999" s="149"/>
      <c r="M6999" s="149"/>
      <c r="N6999" s="150"/>
      <c r="P6999" s="149"/>
    </row>
    <row r="7000" spans="7:16" x14ac:dyDescent="0.2">
      <c r="G7000" s="149"/>
      <c r="I7000" s="149"/>
      <c r="K7000" s="149"/>
      <c r="M7000" s="149"/>
      <c r="N7000" s="150"/>
      <c r="P7000" s="149"/>
    </row>
    <row r="7001" spans="7:16" x14ac:dyDescent="0.2">
      <c r="G7001" s="149"/>
      <c r="I7001" s="149"/>
      <c r="K7001" s="149"/>
      <c r="M7001" s="149"/>
      <c r="N7001" s="150"/>
      <c r="P7001" s="149"/>
    </row>
    <row r="7002" spans="7:16" x14ac:dyDescent="0.2">
      <c r="G7002" s="149"/>
      <c r="I7002" s="149"/>
      <c r="K7002" s="149"/>
      <c r="M7002" s="149"/>
      <c r="N7002" s="150"/>
      <c r="P7002" s="149"/>
    </row>
    <row r="7003" spans="7:16" x14ac:dyDescent="0.2">
      <c r="G7003" s="149"/>
      <c r="I7003" s="149"/>
      <c r="K7003" s="149"/>
      <c r="M7003" s="149"/>
      <c r="N7003" s="150"/>
      <c r="P7003" s="149"/>
    </row>
    <row r="7004" spans="7:16" x14ac:dyDescent="0.2">
      <c r="G7004" s="149"/>
      <c r="I7004" s="149"/>
      <c r="K7004" s="149"/>
      <c r="M7004" s="149"/>
      <c r="N7004" s="150"/>
      <c r="P7004" s="149"/>
    </row>
    <row r="7005" spans="7:16" x14ac:dyDescent="0.2">
      <c r="G7005" s="149"/>
      <c r="I7005" s="149"/>
      <c r="K7005" s="149"/>
      <c r="M7005" s="149"/>
      <c r="N7005" s="150"/>
      <c r="P7005" s="149"/>
    </row>
    <row r="7006" spans="7:16" x14ac:dyDescent="0.2">
      <c r="G7006" s="149"/>
      <c r="I7006" s="149"/>
      <c r="K7006" s="149"/>
      <c r="M7006" s="149"/>
      <c r="N7006" s="150"/>
      <c r="P7006" s="149"/>
    </row>
    <row r="7007" spans="7:16" x14ac:dyDescent="0.2">
      <c r="G7007" s="149"/>
      <c r="I7007" s="149"/>
      <c r="K7007" s="149"/>
      <c r="M7007" s="149"/>
      <c r="N7007" s="150"/>
      <c r="P7007" s="149"/>
    </row>
    <row r="7008" spans="7:16" x14ac:dyDescent="0.2">
      <c r="G7008" s="149"/>
      <c r="I7008" s="149"/>
      <c r="K7008" s="149"/>
      <c r="M7008" s="149"/>
      <c r="N7008" s="150"/>
      <c r="P7008" s="149"/>
    </row>
    <row r="7009" spans="7:16" x14ac:dyDescent="0.2">
      <c r="G7009" s="149"/>
      <c r="I7009" s="149"/>
      <c r="K7009" s="149"/>
      <c r="M7009" s="149"/>
      <c r="N7009" s="150"/>
      <c r="P7009" s="149"/>
    </row>
    <row r="7010" spans="7:16" x14ac:dyDescent="0.2">
      <c r="G7010" s="149"/>
      <c r="I7010" s="149"/>
      <c r="K7010" s="149"/>
      <c r="M7010" s="149"/>
      <c r="N7010" s="150"/>
      <c r="P7010" s="149"/>
    </row>
    <row r="7011" spans="7:16" x14ac:dyDescent="0.2">
      <c r="G7011" s="149"/>
      <c r="I7011" s="149"/>
      <c r="K7011" s="149"/>
      <c r="M7011" s="149"/>
      <c r="N7011" s="150"/>
      <c r="P7011" s="149"/>
    </row>
    <row r="7012" spans="7:16" x14ac:dyDescent="0.2">
      <c r="G7012" s="149"/>
      <c r="I7012" s="149"/>
      <c r="K7012" s="149"/>
      <c r="M7012" s="149"/>
      <c r="N7012" s="150"/>
      <c r="P7012" s="149"/>
    </row>
    <row r="7013" spans="7:16" x14ac:dyDescent="0.2">
      <c r="G7013" s="149"/>
      <c r="I7013" s="149"/>
      <c r="K7013" s="149"/>
      <c r="M7013" s="149"/>
      <c r="N7013" s="150"/>
      <c r="P7013" s="149"/>
    </row>
    <row r="7014" spans="7:16" x14ac:dyDescent="0.2">
      <c r="G7014" s="149"/>
      <c r="I7014" s="149"/>
      <c r="K7014" s="149"/>
      <c r="M7014" s="149"/>
      <c r="N7014" s="150"/>
      <c r="P7014" s="149"/>
    </row>
    <row r="7015" spans="7:16" x14ac:dyDescent="0.2">
      <c r="G7015" s="149"/>
      <c r="I7015" s="149"/>
      <c r="K7015" s="149"/>
      <c r="M7015" s="149"/>
      <c r="N7015" s="150"/>
      <c r="P7015" s="149"/>
    </row>
    <row r="7016" spans="7:16" x14ac:dyDescent="0.2">
      <c r="G7016" s="149"/>
      <c r="I7016" s="149"/>
      <c r="K7016" s="149"/>
      <c r="M7016" s="149"/>
      <c r="N7016" s="150"/>
      <c r="P7016" s="149"/>
    </row>
    <row r="7017" spans="7:16" x14ac:dyDescent="0.2">
      <c r="G7017" s="149"/>
      <c r="I7017" s="149"/>
      <c r="K7017" s="149"/>
      <c r="M7017" s="149"/>
      <c r="N7017" s="150"/>
      <c r="P7017" s="149"/>
    </row>
    <row r="7018" spans="7:16" x14ac:dyDescent="0.2">
      <c r="G7018" s="149"/>
      <c r="I7018" s="149"/>
      <c r="K7018" s="149"/>
      <c r="M7018" s="149"/>
      <c r="N7018" s="150"/>
      <c r="P7018" s="149"/>
    </row>
    <row r="7019" spans="7:16" x14ac:dyDescent="0.2">
      <c r="G7019" s="149"/>
      <c r="I7019" s="149"/>
      <c r="K7019" s="149"/>
      <c r="M7019" s="149"/>
      <c r="N7019" s="150"/>
      <c r="P7019" s="149"/>
    </row>
    <row r="7020" spans="7:16" x14ac:dyDescent="0.2">
      <c r="G7020" s="149"/>
      <c r="I7020" s="149"/>
      <c r="K7020" s="149"/>
      <c r="M7020" s="149"/>
      <c r="N7020" s="150"/>
      <c r="P7020" s="149"/>
    </row>
    <row r="7021" spans="7:16" x14ac:dyDescent="0.2">
      <c r="G7021" s="149"/>
      <c r="I7021" s="149"/>
      <c r="K7021" s="149"/>
      <c r="M7021" s="149"/>
      <c r="N7021" s="150"/>
      <c r="P7021" s="149"/>
    </row>
    <row r="7022" spans="7:16" x14ac:dyDescent="0.2">
      <c r="G7022" s="149"/>
      <c r="I7022" s="149"/>
      <c r="K7022" s="149"/>
      <c r="M7022" s="149"/>
      <c r="N7022" s="150"/>
      <c r="P7022" s="149"/>
    </row>
    <row r="7023" spans="7:16" x14ac:dyDescent="0.2">
      <c r="G7023" s="149"/>
      <c r="I7023" s="149"/>
      <c r="K7023" s="149"/>
      <c r="M7023" s="149"/>
      <c r="N7023" s="150"/>
      <c r="P7023" s="149"/>
    </row>
    <row r="7024" spans="7:16" x14ac:dyDescent="0.2">
      <c r="G7024" s="149"/>
      <c r="I7024" s="149"/>
      <c r="K7024" s="149"/>
      <c r="M7024" s="149"/>
      <c r="N7024" s="150"/>
      <c r="P7024" s="149"/>
    </row>
    <row r="7025" spans="7:16" x14ac:dyDescent="0.2">
      <c r="G7025" s="149"/>
      <c r="I7025" s="149"/>
      <c r="K7025" s="149"/>
      <c r="M7025" s="149"/>
      <c r="N7025" s="150"/>
      <c r="P7025" s="149"/>
    </row>
    <row r="7026" spans="7:16" x14ac:dyDescent="0.2">
      <c r="G7026" s="149"/>
      <c r="I7026" s="149"/>
      <c r="K7026" s="149"/>
      <c r="M7026" s="149"/>
      <c r="N7026" s="150"/>
      <c r="P7026" s="149"/>
    </row>
    <row r="7027" spans="7:16" x14ac:dyDescent="0.2">
      <c r="G7027" s="149"/>
      <c r="I7027" s="149"/>
      <c r="K7027" s="149"/>
      <c r="M7027" s="149"/>
      <c r="N7027" s="150"/>
      <c r="P7027" s="149"/>
    </row>
    <row r="7028" spans="7:16" x14ac:dyDescent="0.2">
      <c r="G7028" s="149"/>
      <c r="I7028" s="149"/>
      <c r="K7028" s="149"/>
      <c r="M7028" s="149"/>
      <c r="N7028" s="150"/>
      <c r="P7028" s="149"/>
    </row>
    <row r="7029" spans="7:16" x14ac:dyDescent="0.2">
      <c r="G7029" s="149"/>
      <c r="I7029" s="149"/>
      <c r="K7029" s="149"/>
      <c r="M7029" s="149"/>
      <c r="N7029" s="150"/>
      <c r="P7029" s="149"/>
    </row>
    <row r="7030" spans="7:16" x14ac:dyDescent="0.2">
      <c r="G7030" s="149"/>
      <c r="I7030" s="149"/>
      <c r="K7030" s="149"/>
      <c r="M7030" s="149"/>
      <c r="N7030" s="150"/>
      <c r="P7030" s="149"/>
    </row>
    <row r="7031" spans="7:16" x14ac:dyDescent="0.2">
      <c r="G7031" s="149"/>
      <c r="I7031" s="149"/>
      <c r="K7031" s="149"/>
      <c r="M7031" s="149"/>
      <c r="N7031" s="150"/>
      <c r="P7031" s="149"/>
    </row>
    <row r="7032" spans="7:16" x14ac:dyDescent="0.2">
      <c r="G7032" s="149"/>
      <c r="I7032" s="149"/>
      <c r="K7032" s="149"/>
      <c r="M7032" s="149"/>
      <c r="N7032" s="150"/>
      <c r="P7032" s="149"/>
    </row>
    <row r="7033" spans="7:16" x14ac:dyDescent="0.2">
      <c r="G7033" s="149"/>
      <c r="I7033" s="149"/>
      <c r="K7033" s="149"/>
      <c r="M7033" s="149"/>
      <c r="N7033" s="150"/>
      <c r="P7033" s="149"/>
    </row>
    <row r="7034" spans="7:16" x14ac:dyDescent="0.2">
      <c r="G7034" s="149"/>
      <c r="I7034" s="149"/>
      <c r="K7034" s="149"/>
      <c r="M7034" s="149"/>
      <c r="N7034" s="150"/>
      <c r="P7034" s="149"/>
    </row>
    <row r="7035" spans="7:16" x14ac:dyDescent="0.2">
      <c r="G7035" s="149"/>
      <c r="I7035" s="149"/>
      <c r="K7035" s="149"/>
      <c r="M7035" s="149"/>
      <c r="N7035" s="150"/>
      <c r="P7035" s="149"/>
    </row>
    <row r="7036" spans="7:16" x14ac:dyDescent="0.2">
      <c r="G7036" s="149"/>
      <c r="I7036" s="149"/>
      <c r="K7036" s="149"/>
      <c r="M7036" s="149"/>
      <c r="N7036" s="150"/>
      <c r="P7036" s="149"/>
    </row>
    <row r="7037" spans="7:16" x14ac:dyDescent="0.2">
      <c r="G7037" s="149"/>
      <c r="I7037" s="149"/>
      <c r="K7037" s="149"/>
      <c r="M7037" s="149"/>
      <c r="N7037" s="150"/>
      <c r="P7037" s="149"/>
    </row>
    <row r="7038" spans="7:16" x14ac:dyDescent="0.2">
      <c r="G7038" s="149"/>
      <c r="I7038" s="149"/>
      <c r="K7038" s="149"/>
      <c r="M7038" s="149"/>
      <c r="N7038" s="150"/>
      <c r="P7038" s="149"/>
    </row>
    <row r="7039" spans="7:16" x14ac:dyDescent="0.2">
      <c r="G7039" s="149"/>
      <c r="I7039" s="149"/>
      <c r="K7039" s="149"/>
      <c r="M7039" s="149"/>
      <c r="N7039" s="150"/>
      <c r="P7039" s="149"/>
    </row>
    <row r="7040" spans="7:16" x14ac:dyDescent="0.2">
      <c r="G7040" s="149"/>
      <c r="I7040" s="149"/>
      <c r="K7040" s="149"/>
      <c r="M7040" s="149"/>
      <c r="N7040" s="150"/>
      <c r="P7040" s="149"/>
    </row>
    <row r="7041" spans="7:16" x14ac:dyDescent="0.2">
      <c r="G7041" s="149"/>
      <c r="I7041" s="149"/>
      <c r="K7041" s="149"/>
      <c r="M7041" s="149"/>
      <c r="N7041" s="150"/>
      <c r="P7041" s="149"/>
    </row>
    <row r="7042" spans="7:16" x14ac:dyDescent="0.2">
      <c r="G7042" s="149"/>
      <c r="I7042" s="149"/>
      <c r="K7042" s="149"/>
      <c r="M7042" s="149"/>
      <c r="N7042" s="150"/>
      <c r="P7042" s="149"/>
    </row>
    <row r="7043" spans="7:16" x14ac:dyDescent="0.2">
      <c r="G7043" s="149"/>
      <c r="I7043" s="149"/>
      <c r="K7043" s="149"/>
      <c r="M7043" s="149"/>
      <c r="N7043" s="150"/>
      <c r="P7043" s="149"/>
    </row>
    <row r="7044" spans="7:16" x14ac:dyDescent="0.2">
      <c r="G7044" s="149"/>
      <c r="I7044" s="149"/>
      <c r="K7044" s="149"/>
      <c r="M7044" s="149"/>
      <c r="N7044" s="150"/>
      <c r="P7044" s="149"/>
    </row>
    <row r="7045" spans="7:16" x14ac:dyDescent="0.2">
      <c r="G7045" s="149"/>
      <c r="I7045" s="149"/>
      <c r="K7045" s="149"/>
      <c r="M7045" s="149"/>
      <c r="N7045" s="150"/>
      <c r="P7045" s="149"/>
    </row>
    <row r="7046" spans="7:16" x14ac:dyDescent="0.2">
      <c r="G7046" s="149"/>
      <c r="I7046" s="149"/>
      <c r="K7046" s="149"/>
      <c r="M7046" s="149"/>
      <c r="N7046" s="150"/>
      <c r="P7046" s="149"/>
    </row>
    <row r="7047" spans="7:16" x14ac:dyDescent="0.2">
      <c r="G7047" s="149"/>
      <c r="I7047" s="149"/>
      <c r="K7047" s="149"/>
      <c r="M7047" s="149"/>
      <c r="N7047" s="150"/>
      <c r="P7047" s="149"/>
    </row>
    <row r="7048" spans="7:16" x14ac:dyDescent="0.2">
      <c r="G7048" s="149"/>
      <c r="I7048" s="149"/>
      <c r="K7048" s="149"/>
      <c r="M7048" s="149"/>
      <c r="N7048" s="150"/>
      <c r="P7048" s="149"/>
    </row>
    <row r="7049" spans="7:16" x14ac:dyDescent="0.2">
      <c r="G7049" s="149"/>
      <c r="I7049" s="149"/>
      <c r="K7049" s="149"/>
      <c r="M7049" s="149"/>
      <c r="N7049" s="150"/>
      <c r="P7049" s="149"/>
    </row>
    <row r="7050" spans="7:16" x14ac:dyDescent="0.2">
      <c r="G7050" s="149"/>
      <c r="I7050" s="149"/>
      <c r="K7050" s="149"/>
      <c r="M7050" s="149"/>
      <c r="N7050" s="150"/>
      <c r="P7050" s="149"/>
    </row>
    <row r="7051" spans="7:16" x14ac:dyDescent="0.2">
      <c r="G7051" s="149"/>
      <c r="I7051" s="149"/>
      <c r="K7051" s="149"/>
      <c r="M7051" s="149"/>
      <c r="N7051" s="150"/>
      <c r="P7051" s="149"/>
    </row>
    <row r="7052" spans="7:16" x14ac:dyDescent="0.2">
      <c r="G7052" s="149"/>
      <c r="I7052" s="149"/>
      <c r="K7052" s="149"/>
      <c r="M7052" s="149"/>
      <c r="N7052" s="150"/>
      <c r="P7052" s="149"/>
    </row>
    <row r="7053" spans="7:16" x14ac:dyDescent="0.2">
      <c r="G7053" s="149"/>
      <c r="I7053" s="149"/>
      <c r="K7053" s="149"/>
      <c r="M7053" s="149"/>
      <c r="N7053" s="150"/>
      <c r="P7053" s="149"/>
    </row>
    <row r="7054" spans="7:16" x14ac:dyDescent="0.2">
      <c r="G7054" s="149"/>
      <c r="I7054" s="149"/>
      <c r="K7054" s="149"/>
      <c r="M7054" s="149"/>
      <c r="N7054" s="150"/>
      <c r="P7054" s="149"/>
    </row>
    <row r="7055" spans="7:16" x14ac:dyDescent="0.2">
      <c r="G7055" s="149"/>
      <c r="I7055" s="149"/>
      <c r="K7055" s="149"/>
      <c r="M7055" s="149"/>
      <c r="N7055" s="150"/>
      <c r="P7055" s="149"/>
    </row>
    <row r="7056" spans="7:16" x14ac:dyDescent="0.2">
      <c r="G7056" s="149"/>
      <c r="I7056" s="149"/>
      <c r="K7056" s="149"/>
      <c r="M7056" s="149"/>
      <c r="N7056" s="150"/>
      <c r="P7056" s="149"/>
    </row>
    <row r="7057" spans="7:16" x14ac:dyDescent="0.2">
      <c r="G7057" s="149"/>
      <c r="I7057" s="149"/>
      <c r="K7057" s="149"/>
      <c r="M7057" s="149"/>
      <c r="N7057" s="150"/>
      <c r="P7057" s="149"/>
    </row>
    <row r="7058" spans="7:16" x14ac:dyDescent="0.2">
      <c r="G7058" s="149"/>
      <c r="I7058" s="149"/>
      <c r="K7058" s="149"/>
      <c r="M7058" s="149"/>
      <c r="N7058" s="150"/>
      <c r="P7058" s="149"/>
    </row>
    <row r="7059" spans="7:16" x14ac:dyDescent="0.2">
      <c r="G7059" s="149"/>
      <c r="I7059" s="149"/>
      <c r="K7059" s="149"/>
      <c r="M7059" s="149"/>
      <c r="N7059" s="150"/>
      <c r="P7059" s="149"/>
    </row>
    <row r="7060" spans="7:16" x14ac:dyDescent="0.2">
      <c r="G7060" s="149"/>
      <c r="I7060" s="149"/>
      <c r="K7060" s="149"/>
      <c r="M7060" s="149"/>
      <c r="N7060" s="150"/>
      <c r="P7060" s="149"/>
    </row>
    <row r="7061" spans="7:16" x14ac:dyDescent="0.2">
      <c r="G7061" s="149"/>
      <c r="I7061" s="149"/>
      <c r="K7061" s="149"/>
      <c r="M7061" s="149"/>
      <c r="N7061" s="150"/>
      <c r="P7061" s="149"/>
    </row>
    <row r="7062" spans="7:16" x14ac:dyDescent="0.2">
      <c r="G7062" s="149"/>
      <c r="I7062" s="149"/>
      <c r="K7062" s="149"/>
      <c r="M7062" s="149"/>
      <c r="N7062" s="150"/>
      <c r="P7062" s="149"/>
    </row>
    <row r="7063" spans="7:16" x14ac:dyDescent="0.2">
      <c r="G7063" s="149"/>
      <c r="I7063" s="149"/>
      <c r="K7063" s="149"/>
      <c r="M7063" s="149"/>
      <c r="N7063" s="150"/>
      <c r="P7063" s="149"/>
    </row>
    <row r="7064" spans="7:16" x14ac:dyDescent="0.2">
      <c r="G7064" s="149"/>
      <c r="I7064" s="149"/>
      <c r="K7064" s="149"/>
      <c r="M7064" s="149"/>
      <c r="N7064" s="150"/>
      <c r="P7064" s="149"/>
    </row>
    <row r="7065" spans="7:16" x14ac:dyDescent="0.2">
      <c r="G7065" s="149"/>
      <c r="I7065" s="149"/>
      <c r="K7065" s="149"/>
      <c r="M7065" s="149"/>
      <c r="N7065" s="150"/>
      <c r="P7065" s="149"/>
    </row>
    <row r="7066" spans="7:16" x14ac:dyDescent="0.2">
      <c r="G7066" s="149"/>
      <c r="I7066" s="149"/>
      <c r="K7066" s="149"/>
      <c r="M7066" s="149"/>
      <c r="N7066" s="150"/>
      <c r="P7066" s="149"/>
    </row>
    <row r="7067" spans="7:16" x14ac:dyDescent="0.2">
      <c r="G7067" s="149"/>
      <c r="I7067" s="149"/>
      <c r="K7067" s="149"/>
      <c r="M7067" s="149"/>
      <c r="N7067" s="150"/>
      <c r="P7067" s="149"/>
    </row>
    <row r="7068" spans="7:16" x14ac:dyDescent="0.2">
      <c r="G7068" s="149"/>
      <c r="I7068" s="149"/>
      <c r="K7068" s="149"/>
      <c r="M7068" s="149"/>
      <c r="N7068" s="150"/>
      <c r="P7068" s="149"/>
    </row>
    <row r="7069" spans="7:16" x14ac:dyDescent="0.2">
      <c r="G7069" s="149"/>
      <c r="I7069" s="149"/>
      <c r="K7069" s="149"/>
      <c r="M7069" s="149"/>
      <c r="N7069" s="150"/>
      <c r="P7069" s="149"/>
    </row>
    <row r="7070" spans="7:16" x14ac:dyDescent="0.2">
      <c r="G7070" s="149"/>
      <c r="I7070" s="149"/>
      <c r="K7070" s="149"/>
      <c r="M7070" s="149"/>
      <c r="N7070" s="150"/>
      <c r="P7070" s="149"/>
    </row>
    <row r="7071" spans="7:16" x14ac:dyDescent="0.2">
      <c r="G7071" s="149"/>
      <c r="I7071" s="149"/>
      <c r="K7071" s="149"/>
      <c r="M7071" s="149"/>
      <c r="N7071" s="150"/>
      <c r="P7071" s="149"/>
    </row>
    <row r="7072" spans="7:16" x14ac:dyDescent="0.2">
      <c r="G7072" s="149"/>
      <c r="I7072" s="149"/>
      <c r="K7072" s="149"/>
      <c r="M7072" s="149"/>
      <c r="N7072" s="150"/>
      <c r="P7072" s="149"/>
    </row>
    <row r="7073" spans="7:16" x14ac:dyDescent="0.2">
      <c r="G7073" s="149"/>
      <c r="I7073" s="149"/>
      <c r="K7073" s="149"/>
      <c r="M7073" s="149"/>
      <c r="N7073" s="150"/>
      <c r="P7073" s="149"/>
    </row>
    <row r="7074" spans="7:16" x14ac:dyDescent="0.2">
      <c r="G7074" s="149"/>
      <c r="I7074" s="149"/>
      <c r="K7074" s="149"/>
      <c r="M7074" s="149"/>
      <c r="N7074" s="150"/>
      <c r="P7074" s="149"/>
    </row>
    <row r="7075" spans="7:16" x14ac:dyDescent="0.2">
      <c r="G7075" s="149"/>
      <c r="I7075" s="149"/>
      <c r="K7075" s="149"/>
      <c r="M7075" s="149"/>
      <c r="N7075" s="150"/>
      <c r="P7075" s="149"/>
    </row>
    <row r="7076" spans="7:16" x14ac:dyDescent="0.2">
      <c r="G7076" s="149"/>
      <c r="I7076" s="149"/>
      <c r="K7076" s="149"/>
      <c r="M7076" s="149"/>
      <c r="N7076" s="150"/>
      <c r="P7076" s="149"/>
    </row>
    <row r="7077" spans="7:16" x14ac:dyDescent="0.2">
      <c r="G7077" s="149"/>
      <c r="I7077" s="149"/>
      <c r="K7077" s="149"/>
      <c r="M7077" s="149"/>
      <c r="N7077" s="150"/>
      <c r="P7077" s="149"/>
    </row>
    <row r="7078" spans="7:16" x14ac:dyDescent="0.2">
      <c r="G7078" s="149"/>
      <c r="I7078" s="149"/>
      <c r="K7078" s="149"/>
      <c r="M7078" s="149"/>
      <c r="N7078" s="150"/>
      <c r="P7078" s="149"/>
    </row>
    <row r="7079" spans="7:16" x14ac:dyDescent="0.2">
      <c r="G7079" s="149"/>
      <c r="I7079" s="149"/>
      <c r="K7079" s="149"/>
      <c r="M7079" s="149"/>
      <c r="N7079" s="150"/>
      <c r="P7079" s="149"/>
    </row>
    <row r="7080" spans="7:16" x14ac:dyDescent="0.2">
      <c r="G7080" s="149"/>
      <c r="I7080" s="149"/>
      <c r="K7080" s="149"/>
      <c r="M7080" s="149"/>
      <c r="N7080" s="150"/>
      <c r="P7080" s="149"/>
    </row>
    <row r="7081" spans="7:16" x14ac:dyDescent="0.2">
      <c r="G7081" s="149"/>
      <c r="I7081" s="149"/>
      <c r="K7081" s="149"/>
      <c r="M7081" s="149"/>
      <c r="N7081" s="150"/>
      <c r="P7081" s="149"/>
    </row>
    <row r="7082" spans="7:16" x14ac:dyDescent="0.2">
      <c r="G7082" s="149"/>
      <c r="I7082" s="149"/>
      <c r="K7082" s="149"/>
      <c r="M7082" s="149"/>
      <c r="N7082" s="150"/>
      <c r="P7082" s="149"/>
    </row>
    <row r="7083" spans="7:16" x14ac:dyDescent="0.2">
      <c r="G7083" s="149"/>
      <c r="I7083" s="149"/>
      <c r="K7083" s="149"/>
      <c r="M7083" s="149"/>
      <c r="N7083" s="150"/>
      <c r="P7083" s="149"/>
    </row>
    <row r="7084" spans="7:16" x14ac:dyDescent="0.2">
      <c r="G7084" s="149"/>
      <c r="I7084" s="149"/>
      <c r="K7084" s="149"/>
      <c r="M7084" s="149"/>
      <c r="N7084" s="150"/>
      <c r="P7084" s="149"/>
    </row>
    <row r="7085" spans="7:16" x14ac:dyDescent="0.2">
      <c r="G7085" s="149"/>
      <c r="I7085" s="149"/>
      <c r="K7085" s="149"/>
      <c r="M7085" s="149"/>
      <c r="N7085" s="150"/>
      <c r="P7085" s="149"/>
    </row>
    <row r="7086" spans="7:16" x14ac:dyDescent="0.2">
      <c r="G7086" s="149"/>
      <c r="I7086" s="149"/>
      <c r="K7086" s="149"/>
      <c r="M7086" s="149"/>
      <c r="N7086" s="150"/>
      <c r="P7086" s="149"/>
    </row>
    <row r="7087" spans="7:16" x14ac:dyDescent="0.2">
      <c r="G7087" s="149"/>
      <c r="I7087" s="149"/>
      <c r="K7087" s="149"/>
      <c r="M7087" s="149"/>
      <c r="N7087" s="150"/>
      <c r="P7087" s="149"/>
    </row>
    <row r="7088" spans="7:16" x14ac:dyDescent="0.2">
      <c r="G7088" s="149"/>
      <c r="I7088" s="149"/>
      <c r="K7088" s="149"/>
      <c r="M7088" s="149"/>
      <c r="N7088" s="150"/>
      <c r="P7088" s="149"/>
    </row>
    <row r="7089" spans="7:16" x14ac:dyDescent="0.2">
      <c r="G7089" s="149"/>
      <c r="I7089" s="149"/>
      <c r="K7089" s="149"/>
      <c r="M7089" s="149"/>
      <c r="N7089" s="150"/>
      <c r="P7089" s="149"/>
    </row>
    <row r="7090" spans="7:16" x14ac:dyDescent="0.2">
      <c r="G7090" s="149"/>
      <c r="I7090" s="149"/>
      <c r="K7090" s="149"/>
      <c r="M7090" s="149"/>
      <c r="N7090" s="150"/>
      <c r="P7090" s="149"/>
    </row>
    <row r="7091" spans="7:16" x14ac:dyDescent="0.2">
      <c r="G7091" s="149"/>
      <c r="I7091" s="149"/>
      <c r="K7091" s="149"/>
      <c r="M7091" s="149"/>
      <c r="N7091" s="150"/>
      <c r="P7091" s="149"/>
    </row>
    <row r="7092" spans="7:16" x14ac:dyDescent="0.2">
      <c r="G7092" s="149"/>
      <c r="I7092" s="149"/>
      <c r="K7092" s="149"/>
      <c r="M7092" s="149"/>
      <c r="N7092" s="150"/>
      <c r="P7092" s="149"/>
    </row>
    <row r="7093" spans="7:16" x14ac:dyDescent="0.2">
      <c r="G7093" s="149"/>
      <c r="I7093" s="149"/>
      <c r="K7093" s="149"/>
      <c r="M7093" s="149"/>
      <c r="N7093" s="150"/>
      <c r="P7093" s="149"/>
    </row>
    <row r="7094" spans="7:16" x14ac:dyDescent="0.2">
      <c r="G7094" s="149"/>
      <c r="I7094" s="149"/>
      <c r="K7094" s="149"/>
      <c r="M7094" s="149"/>
      <c r="N7094" s="150"/>
      <c r="P7094" s="149"/>
    </row>
    <row r="7095" spans="7:16" x14ac:dyDescent="0.2">
      <c r="G7095" s="149"/>
      <c r="I7095" s="149"/>
      <c r="K7095" s="149"/>
      <c r="M7095" s="149"/>
      <c r="N7095" s="150"/>
      <c r="P7095" s="149"/>
    </row>
    <row r="7096" spans="7:16" x14ac:dyDescent="0.2">
      <c r="G7096" s="149"/>
      <c r="I7096" s="149"/>
      <c r="K7096" s="149"/>
      <c r="M7096" s="149"/>
      <c r="N7096" s="150"/>
      <c r="P7096" s="149"/>
    </row>
    <row r="7097" spans="7:16" x14ac:dyDescent="0.2">
      <c r="G7097" s="149"/>
      <c r="I7097" s="149"/>
      <c r="K7097" s="149"/>
      <c r="M7097" s="149"/>
      <c r="N7097" s="150"/>
      <c r="P7097" s="149"/>
    </row>
    <row r="7098" spans="7:16" x14ac:dyDescent="0.2">
      <c r="G7098" s="149"/>
      <c r="I7098" s="149"/>
      <c r="K7098" s="149"/>
      <c r="M7098" s="149"/>
      <c r="N7098" s="150"/>
      <c r="P7098" s="149"/>
    </row>
    <row r="7099" spans="7:16" x14ac:dyDescent="0.2">
      <c r="G7099" s="149"/>
      <c r="I7099" s="149"/>
      <c r="K7099" s="149"/>
      <c r="M7099" s="149"/>
      <c r="N7099" s="150"/>
      <c r="P7099" s="149"/>
    </row>
    <row r="7100" spans="7:16" x14ac:dyDescent="0.2">
      <c r="G7100" s="149"/>
      <c r="I7100" s="149"/>
      <c r="K7100" s="149"/>
      <c r="M7100" s="149"/>
      <c r="N7100" s="150"/>
      <c r="P7100" s="149"/>
    </row>
    <row r="7101" spans="7:16" x14ac:dyDescent="0.2">
      <c r="G7101" s="149"/>
      <c r="I7101" s="149"/>
      <c r="K7101" s="149"/>
      <c r="M7101" s="149"/>
      <c r="N7101" s="150"/>
      <c r="P7101" s="149"/>
    </row>
    <row r="7102" spans="7:16" x14ac:dyDescent="0.2">
      <c r="G7102" s="149"/>
      <c r="I7102" s="149"/>
      <c r="K7102" s="149"/>
      <c r="M7102" s="149"/>
      <c r="N7102" s="150"/>
      <c r="P7102" s="149"/>
    </row>
    <row r="7103" spans="7:16" x14ac:dyDescent="0.2">
      <c r="G7103" s="149"/>
      <c r="I7103" s="149"/>
      <c r="K7103" s="149"/>
      <c r="M7103" s="149"/>
      <c r="N7103" s="150"/>
      <c r="P7103" s="149"/>
    </row>
    <row r="7104" spans="7:16" x14ac:dyDescent="0.2">
      <c r="G7104" s="149"/>
      <c r="I7104" s="149"/>
      <c r="K7104" s="149"/>
      <c r="M7104" s="149"/>
      <c r="N7104" s="150"/>
      <c r="P7104" s="149"/>
    </row>
    <row r="7105" spans="7:16" x14ac:dyDescent="0.2">
      <c r="G7105" s="149"/>
      <c r="I7105" s="149"/>
      <c r="K7105" s="149"/>
      <c r="M7105" s="149"/>
      <c r="N7105" s="150"/>
      <c r="P7105" s="149"/>
    </row>
    <row r="7106" spans="7:16" x14ac:dyDescent="0.2">
      <c r="G7106" s="149"/>
      <c r="I7106" s="149"/>
      <c r="K7106" s="149"/>
      <c r="M7106" s="149"/>
      <c r="N7106" s="150"/>
      <c r="P7106" s="149"/>
    </row>
    <row r="7107" spans="7:16" x14ac:dyDescent="0.2">
      <c r="G7107" s="149"/>
      <c r="I7107" s="149"/>
      <c r="K7107" s="149"/>
      <c r="M7107" s="149"/>
      <c r="N7107" s="150"/>
      <c r="P7107" s="149"/>
    </row>
    <row r="7108" spans="7:16" x14ac:dyDescent="0.2">
      <c r="G7108" s="149"/>
      <c r="I7108" s="149"/>
      <c r="K7108" s="149"/>
      <c r="M7108" s="149"/>
      <c r="N7108" s="150"/>
      <c r="P7108" s="149"/>
    </row>
    <row r="7109" spans="7:16" x14ac:dyDescent="0.2">
      <c r="G7109" s="149"/>
      <c r="I7109" s="149"/>
      <c r="K7109" s="149"/>
      <c r="M7109" s="149"/>
      <c r="N7109" s="150"/>
      <c r="P7109" s="149"/>
    </row>
    <row r="7110" spans="7:16" x14ac:dyDescent="0.2">
      <c r="G7110" s="149"/>
      <c r="I7110" s="149"/>
      <c r="K7110" s="149"/>
      <c r="M7110" s="149"/>
      <c r="N7110" s="150"/>
      <c r="P7110" s="149"/>
    </row>
    <row r="7111" spans="7:16" x14ac:dyDescent="0.2">
      <c r="G7111" s="149"/>
      <c r="I7111" s="149"/>
      <c r="K7111" s="149"/>
      <c r="M7111" s="149"/>
      <c r="N7111" s="150"/>
      <c r="P7111" s="149"/>
    </row>
    <row r="7112" spans="7:16" x14ac:dyDescent="0.2">
      <c r="G7112" s="149"/>
      <c r="I7112" s="149"/>
      <c r="K7112" s="149"/>
      <c r="M7112" s="149"/>
      <c r="N7112" s="150"/>
      <c r="P7112" s="149"/>
    </row>
    <row r="7113" spans="7:16" x14ac:dyDescent="0.2">
      <c r="G7113" s="149"/>
      <c r="I7113" s="149"/>
      <c r="K7113" s="149"/>
      <c r="M7113" s="149"/>
      <c r="N7113" s="150"/>
      <c r="P7113" s="149"/>
    </row>
    <row r="7114" spans="7:16" x14ac:dyDescent="0.2">
      <c r="G7114" s="149"/>
      <c r="I7114" s="149"/>
      <c r="K7114" s="149"/>
      <c r="M7114" s="149"/>
      <c r="N7114" s="150"/>
      <c r="P7114" s="149"/>
    </row>
    <row r="7115" spans="7:16" x14ac:dyDescent="0.2">
      <c r="G7115" s="149"/>
      <c r="I7115" s="149"/>
      <c r="K7115" s="149"/>
      <c r="M7115" s="149"/>
      <c r="N7115" s="150"/>
      <c r="P7115" s="149"/>
    </row>
    <row r="7116" spans="7:16" x14ac:dyDescent="0.2">
      <c r="G7116" s="149"/>
      <c r="I7116" s="149"/>
      <c r="K7116" s="149"/>
      <c r="M7116" s="149"/>
      <c r="N7116" s="150"/>
      <c r="P7116" s="149"/>
    </row>
    <row r="7117" spans="7:16" x14ac:dyDescent="0.2">
      <c r="G7117" s="149"/>
      <c r="I7117" s="149"/>
      <c r="K7117" s="149"/>
      <c r="M7117" s="149"/>
      <c r="N7117" s="150"/>
      <c r="P7117" s="149"/>
    </row>
    <row r="7118" spans="7:16" x14ac:dyDescent="0.2">
      <c r="G7118" s="149"/>
      <c r="I7118" s="149"/>
      <c r="K7118" s="149"/>
      <c r="M7118" s="149"/>
      <c r="N7118" s="150"/>
      <c r="P7118" s="149"/>
    </row>
    <row r="7119" spans="7:16" x14ac:dyDescent="0.2">
      <c r="G7119" s="149"/>
      <c r="I7119" s="149"/>
      <c r="K7119" s="149"/>
      <c r="M7119" s="149"/>
      <c r="N7119" s="150"/>
      <c r="P7119" s="149"/>
    </row>
    <row r="7120" spans="7:16" x14ac:dyDescent="0.2">
      <c r="G7120" s="149"/>
      <c r="I7120" s="149"/>
      <c r="K7120" s="149"/>
      <c r="M7120" s="149"/>
      <c r="N7120" s="150"/>
      <c r="P7120" s="149"/>
    </row>
    <row r="7121" spans="7:16" x14ac:dyDescent="0.2">
      <c r="G7121" s="149"/>
      <c r="I7121" s="149"/>
      <c r="K7121" s="149"/>
      <c r="M7121" s="149"/>
      <c r="N7121" s="150"/>
      <c r="P7121" s="149"/>
    </row>
    <row r="7122" spans="7:16" x14ac:dyDescent="0.2">
      <c r="G7122" s="149"/>
      <c r="I7122" s="149"/>
      <c r="K7122" s="149"/>
      <c r="M7122" s="149"/>
      <c r="N7122" s="150"/>
      <c r="P7122" s="149"/>
    </row>
    <row r="7123" spans="7:16" x14ac:dyDescent="0.2">
      <c r="G7123" s="149"/>
      <c r="I7123" s="149"/>
      <c r="K7123" s="149"/>
      <c r="M7123" s="149"/>
      <c r="N7123" s="150"/>
      <c r="P7123" s="149"/>
    </row>
    <row r="7124" spans="7:16" x14ac:dyDescent="0.2">
      <c r="G7124" s="149"/>
      <c r="I7124" s="149"/>
      <c r="K7124" s="149"/>
      <c r="M7124" s="149"/>
      <c r="N7124" s="150"/>
      <c r="P7124" s="149"/>
    </row>
    <row r="7125" spans="7:16" x14ac:dyDescent="0.2">
      <c r="G7125" s="149"/>
      <c r="I7125" s="149"/>
      <c r="K7125" s="149"/>
      <c r="M7125" s="149"/>
      <c r="N7125" s="150"/>
      <c r="P7125" s="149"/>
    </row>
    <row r="7126" spans="7:16" x14ac:dyDescent="0.2">
      <c r="G7126" s="149"/>
      <c r="I7126" s="149"/>
      <c r="K7126" s="149"/>
      <c r="M7126" s="149"/>
      <c r="N7126" s="150"/>
      <c r="P7126" s="149"/>
    </row>
    <row r="7127" spans="7:16" x14ac:dyDescent="0.2">
      <c r="G7127" s="149"/>
      <c r="I7127" s="149"/>
      <c r="K7127" s="149"/>
      <c r="M7127" s="149"/>
      <c r="N7127" s="150"/>
      <c r="P7127" s="149"/>
    </row>
    <row r="7128" spans="7:16" x14ac:dyDescent="0.2">
      <c r="G7128" s="149"/>
      <c r="I7128" s="149"/>
      <c r="K7128" s="149"/>
      <c r="M7128" s="149"/>
      <c r="N7128" s="150"/>
      <c r="P7128" s="149"/>
    </row>
    <row r="7129" spans="7:16" x14ac:dyDescent="0.2">
      <c r="G7129" s="149"/>
      <c r="I7129" s="149"/>
      <c r="K7129" s="149"/>
      <c r="M7129" s="149"/>
      <c r="N7129" s="150"/>
      <c r="P7129" s="149"/>
    </row>
    <row r="7130" spans="7:16" x14ac:dyDescent="0.2">
      <c r="G7130" s="149"/>
      <c r="I7130" s="149"/>
      <c r="K7130" s="149"/>
      <c r="M7130" s="149"/>
      <c r="N7130" s="150"/>
      <c r="P7130" s="149"/>
    </row>
    <row r="7131" spans="7:16" x14ac:dyDescent="0.2">
      <c r="G7131" s="149"/>
      <c r="I7131" s="149"/>
      <c r="K7131" s="149"/>
      <c r="M7131" s="149"/>
      <c r="N7131" s="150"/>
      <c r="P7131" s="149"/>
    </row>
    <row r="7132" spans="7:16" x14ac:dyDescent="0.2">
      <c r="G7132" s="149"/>
      <c r="I7132" s="149"/>
      <c r="K7132" s="149"/>
      <c r="M7132" s="149"/>
      <c r="N7132" s="150"/>
      <c r="P7132" s="149"/>
    </row>
    <row r="7133" spans="7:16" x14ac:dyDescent="0.2">
      <c r="G7133" s="149"/>
      <c r="I7133" s="149"/>
      <c r="K7133" s="149"/>
      <c r="M7133" s="149"/>
      <c r="N7133" s="150"/>
      <c r="P7133" s="149"/>
    </row>
    <row r="7134" spans="7:16" x14ac:dyDescent="0.2">
      <c r="G7134" s="149"/>
      <c r="I7134" s="149"/>
      <c r="K7134" s="149"/>
      <c r="M7134" s="149"/>
      <c r="N7134" s="150"/>
      <c r="P7134" s="149"/>
    </row>
    <row r="7135" spans="7:16" x14ac:dyDescent="0.2">
      <c r="G7135" s="149"/>
      <c r="I7135" s="149"/>
      <c r="K7135" s="149"/>
      <c r="M7135" s="149"/>
      <c r="N7135" s="150"/>
      <c r="P7135" s="149"/>
    </row>
    <row r="7136" spans="7:16" x14ac:dyDescent="0.2">
      <c r="G7136" s="149"/>
      <c r="I7136" s="149"/>
      <c r="K7136" s="149"/>
      <c r="M7136" s="149"/>
      <c r="N7136" s="150"/>
      <c r="P7136" s="149"/>
    </row>
    <row r="7137" spans="7:16" x14ac:dyDescent="0.2">
      <c r="G7137" s="149"/>
      <c r="I7137" s="149"/>
      <c r="K7137" s="149"/>
      <c r="M7137" s="149"/>
      <c r="N7137" s="150"/>
      <c r="P7137" s="149"/>
    </row>
    <row r="7138" spans="7:16" x14ac:dyDescent="0.2">
      <c r="G7138" s="149"/>
      <c r="I7138" s="149"/>
      <c r="K7138" s="149"/>
      <c r="M7138" s="149"/>
      <c r="N7138" s="150"/>
      <c r="P7138" s="149"/>
    </row>
    <row r="7139" spans="7:16" x14ac:dyDescent="0.2">
      <c r="G7139" s="149"/>
      <c r="I7139" s="149"/>
      <c r="K7139" s="149"/>
      <c r="M7139" s="149"/>
      <c r="N7139" s="150"/>
      <c r="P7139" s="149"/>
    </row>
    <row r="7140" spans="7:16" x14ac:dyDescent="0.2">
      <c r="G7140" s="149"/>
      <c r="I7140" s="149"/>
      <c r="K7140" s="149"/>
      <c r="M7140" s="149"/>
      <c r="N7140" s="150"/>
      <c r="P7140" s="149"/>
    </row>
    <row r="7141" spans="7:16" x14ac:dyDescent="0.2">
      <c r="G7141" s="149"/>
      <c r="I7141" s="149"/>
      <c r="K7141" s="149"/>
      <c r="M7141" s="149"/>
      <c r="N7141" s="150"/>
      <c r="P7141" s="149"/>
    </row>
    <row r="7142" spans="7:16" x14ac:dyDescent="0.2">
      <c r="G7142" s="149"/>
      <c r="I7142" s="149"/>
      <c r="K7142" s="149"/>
      <c r="M7142" s="149"/>
      <c r="N7142" s="150"/>
      <c r="P7142" s="149"/>
    </row>
    <row r="7143" spans="7:16" x14ac:dyDescent="0.2">
      <c r="G7143" s="149"/>
      <c r="I7143" s="149"/>
      <c r="K7143" s="149"/>
      <c r="M7143" s="149"/>
      <c r="N7143" s="150"/>
      <c r="P7143" s="149"/>
    </row>
    <row r="7144" spans="7:16" x14ac:dyDescent="0.2">
      <c r="G7144" s="149"/>
      <c r="I7144" s="149"/>
      <c r="K7144" s="149"/>
      <c r="M7144" s="149"/>
      <c r="N7144" s="150"/>
      <c r="P7144" s="149"/>
    </row>
    <row r="7145" spans="7:16" x14ac:dyDescent="0.2">
      <c r="G7145" s="149"/>
      <c r="I7145" s="149"/>
      <c r="K7145" s="149"/>
      <c r="M7145" s="149"/>
      <c r="N7145" s="150"/>
      <c r="P7145" s="149"/>
    </row>
    <row r="7146" spans="7:16" x14ac:dyDescent="0.2">
      <c r="G7146" s="149"/>
      <c r="I7146" s="149"/>
      <c r="K7146" s="149"/>
      <c r="M7146" s="149"/>
      <c r="N7146" s="150"/>
      <c r="P7146" s="149"/>
    </row>
    <row r="7147" spans="7:16" x14ac:dyDescent="0.2">
      <c r="G7147" s="149"/>
      <c r="I7147" s="149"/>
      <c r="K7147" s="149"/>
      <c r="M7147" s="149"/>
      <c r="N7147" s="150"/>
      <c r="P7147" s="149"/>
    </row>
    <row r="7148" spans="7:16" x14ac:dyDescent="0.2">
      <c r="G7148" s="149"/>
      <c r="I7148" s="149"/>
      <c r="K7148" s="149"/>
      <c r="M7148" s="149"/>
      <c r="N7148" s="150"/>
      <c r="P7148" s="149"/>
    </row>
    <row r="7149" spans="7:16" x14ac:dyDescent="0.2">
      <c r="G7149" s="149"/>
      <c r="I7149" s="149"/>
      <c r="K7149" s="149"/>
      <c r="M7149" s="149"/>
      <c r="N7149" s="150"/>
      <c r="P7149" s="149"/>
    </row>
    <row r="7150" spans="7:16" x14ac:dyDescent="0.2">
      <c r="G7150" s="149"/>
      <c r="I7150" s="149"/>
      <c r="K7150" s="149"/>
      <c r="M7150" s="149"/>
      <c r="N7150" s="150"/>
      <c r="P7150" s="149"/>
    </row>
    <row r="7151" spans="7:16" x14ac:dyDescent="0.2">
      <c r="G7151" s="149"/>
      <c r="I7151" s="149"/>
      <c r="K7151" s="149"/>
      <c r="M7151" s="149"/>
      <c r="N7151" s="150"/>
      <c r="P7151" s="149"/>
    </row>
    <row r="7152" spans="7:16" x14ac:dyDescent="0.2">
      <c r="G7152" s="149"/>
      <c r="I7152" s="149"/>
      <c r="K7152" s="149"/>
      <c r="M7152" s="149"/>
      <c r="N7152" s="150"/>
      <c r="P7152" s="149"/>
    </row>
    <row r="7153" spans="7:16" x14ac:dyDescent="0.2">
      <c r="G7153" s="149"/>
      <c r="I7153" s="149"/>
      <c r="K7153" s="149"/>
      <c r="M7153" s="149"/>
      <c r="N7153" s="150"/>
      <c r="P7153" s="149"/>
    </row>
    <row r="7154" spans="7:16" x14ac:dyDescent="0.2">
      <c r="G7154" s="149"/>
      <c r="I7154" s="149"/>
      <c r="K7154" s="149"/>
      <c r="M7154" s="149"/>
      <c r="N7154" s="150"/>
      <c r="P7154" s="149"/>
    </row>
    <row r="7155" spans="7:16" x14ac:dyDescent="0.2">
      <c r="G7155" s="149"/>
      <c r="I7155" s="149"/>
      <c r="K7155" s="149"/>
      <c r="M7155" s="149"/>
      <c r="N7155" s="150"/>
      <c r="P7155" s="149"/>
    </row>
    <row r="7156" spans="7:16" x14ac:dyDescent="0.2">
      <c r="G7156" s="149"/>
      <c r="I7156" s="149"/>
      <c r="K7156" s="149"/>
      <c r="M7156" s="149"/>
      <c r="N7156" s="150"/>
      <c r="P7156" s="149"/>
    </row>
    <row r="7157" spans="7:16" x14ac:dyDescent="0.2">
      <c r="G7157" s="149"/>
      <c r="I7157" s="149"/>
      <c r="K7157" s="149"/>
      <c r="M7157" s="149"/>
      <c r="N7157" s="150"/>
      <c r="P7157" s="149"/>
    </row>
    <row r="7158" spans="7:16" x14ac:dyDescent="0.2">
      <c r="G7158" s="149"/>
      <c r="I7158" s="149"/>
      <c r="K7158" s="149"/>
      <c r="M7158" s="149"/>
      <c r="N7158" s="150"/>
      <c r="P7158" s="149"/>
    </row>
    <row r="7159" spans="7:16" x14ac:dyDescent="0.2">
      <c r="G7159" s="149"/>
      <c r="I7159" s="149"/>
      <c r="K7159" s="149"/>
      <c r="M7159" s="149"/>
      <c r="N7159" s="150"/>
      <c r="P7159" s="149"/>
    </row>
    <row r="7160" spans="7:16" x14ac:dyDescent="0.2">
      <c r="G7160" s="149"/>
      <c r="I7160" s="149"/>
      <c r="K7160" s="149"/>
      <c r="M7160" s="149"/>
      <c r="N7160" s="150"/>
      <c r="P7160" s="149"/>
    </row>
    <row r="7161" spans="7:16" x14ac:dyDescent="0.2">
      <c r="G7161" s="149"/>
      <c r="I7161" s="149"/>
      <c r="K7161" s="149"/>
      <c r="M7161" s="149"/>
      <c r="N7161" s="150"/>
      <c r="P7161" s="149"/>
    </row>
    <row r="7162" spans="7:16" x14ac:dyDescent="0.2">
      <c r="G7162" s="149"/>
      <c r="I7162" s="149"/>
      <c r="K7162" s="149"/>
      <c r="M7162" s="149"/>
      <c r="N7162" s="150"/>
      <c r="P7162" s="149"/>
    </row>
    <row r="7163" spans="7:16" x14ac:dyDescent="0.2">
      <c r="G7163" s="149"/>
      <c r="I7163" s="149"/>
      <c r="K7163" s="149"/>
      <c r="M7163" s="149"/>
      <c r="N7163" s="150"/>
      <c r="P7163" s="149"/>
    </row>
    <row r="7164" spans="7:16" x14ac:dyDescent="0.2">
      <c r="G7164" s="149"/>
      <c r="I7164" s="149"/>
      <c r="K7164" s="149"/>
      <c r="M7164" s="149"/>
      <c r="N7164" s="150"/>
      <c r="P7164" s="149"/>
    </row>
    <row r="7165" spans="7:16" x14ac:dyDescent="0.2">
      <c r="G7165" s="149"/>
      <c r="I7165" s="149"/>
      <c r="K7165" s="149"/>
      <c r="M7165" s="149"/>
      <c r="N7165" s="150"/>
      <c r="P7165" s="149"/>
    </row>
    <row r="7166" spans="7:16" x14ac:dyDescent="0.2">
      <c r="G7166" s="149"/>
      <c r="I7166" s="149"/>
      <c r="K7166" s="149"/>
      <c r="M7166" s="149"/>
      <c r="N7166" s="150"/>
      <c r="P7166" s="149"/>
    </row>
    <row r="7167" spans="7:16" x14ac:dyDescent="0.2">
      <c r="G7167" s="149"/>
      <c r="I7167" s="149"/>
      <c r="K7167" s="149"/>
      <c r="M7167" s="149"/>
      <c r="N7167" s="150"/>
      <c r="P7167" s="149"/>
    </row>
    <row r="7168" spans="7:16" x14ac:dyDescent="0.2">
      <c r="G7168" s="149"/>
      <c r="I7168" s="149"/>
      <c r="K7168" s="149"/>
      <c r="M7168" s="149"/>
      <c r="N7168" s="150"/>
      <c r="P7168" s="149"/>
    </row>
    <row r="7169" spans="7:16" x14ac:dyDescent="0.2">
      <c r="G7169" s="149"/>
      <c r="I7169" s="149"/>
      <c r="K7169" s="149"/>
      <c r="M7169" s="149"/>
      <c r="N7169" s="150"/>
      <c r="P7169" s="149"/>
    </row>
    <row r="7170" spans="7:16" x14ac:dyDescent="0.2">
      <c r="G7170" s="149"/>
      <c r="I7170" s="149"/>
      <c r="K7170" s="149"/>
      <c r="M7170" s="149"/>
      <c r="N7170" s="150"/>
      <c r="P7170" s="149"/>
    </row>
    <row r="7171" spans="7:16" x14ac:dyDescent="0.2">
      <c r="G7171" s="149"/>
      <c r="I7171" s="149"/>
      <c r="K7171" s="149"/>
      <c r="M7171" s="149"/>
      <c r="N7171" s="150"/>
      <c r="P7171" s="149"/>
    </row>
    <row r="7172" spans="7:16" x14ac:dyDescent="0.2">
      <c r="G7172" s="149"/>
      <c r="I7172" s="149"/>
      <c r="K7172" s="149"/>
      <c r="M7172" s="149"/>
      <c r="N7172" s="150"/>
      <c r="P7172" s="149"/>
    </row>
    <row r="7173" spans="7:16" x14ac:dyDescent="0.2">
      <c r="G7173" s="149"/>
      <c r="I7173" s="149"/>
      <c r="K7173" s="149"/>
      <c r="M7173" s="149"/>
      <c r="N7173" s="150"/>
      <c r="P7173" s="149"/>
    </row>
    <row r="7174" spans="7:16" x14ac:dyDescent="0.2">
      <c r="G7174" s="149"/>
      <c r="I7174" s="149"/>
      <c r="K7174" s="149"/>
      <c r="M7174" s="149"/>
      <c r="N7174" s="150"/>
      <c r="P7174" s="149"/>
    </row>
    <row r="7175" spans="7:16" x14ac:dyDescent="0.2">
      <c r="G7175" s="149"/>
      <c r="I7175" s="149"/>
      <c r="K7175" s="149"/>
      <c r="M7175" s="149"/>
      <c r="N7175" s="150"/>
      <c r="P7175" s="149"/>
    </row>
    <row r="7176" spans="7:16" x14ac:dyDescent="0.2">
      <c r="G7176" s="149"/>
      <c r="I7176" s="149"/>
      <c r="K7176" s="149"/>
      <c r="M7176" s="149"/>
      <c r="N7176" s="150"/>
      <c r="P7176" s="149"/>
    </row>
    <row r="7177" spans="7:16" x14ac:dyDescent="0.2">
      <c r="G7177" s="149"/>
      <c r="I7177" s="149"/>
      <c r="K7177" s="149"/>
      <c r="M7177" s="149"/>
      <c r="N7177" s="150"/>
      <c r="P7177" s="149"/>
    </row>
    <row r="7178" spans="7:16" x14ac:dyDescent="0.2">
      <c r="G7178" s="149"/>
      <c r="I7178" s="149"/>
      <c r="K7178" s="149"/>
      <c r="M7178" s="149"/>
      <c r="N7178" s="150"/>
      <c r="P7178" s="149"/>
    </row>
    <row r="7179" spans="7:16" x14ac:dyDescent="0.2">
      <c r="G7179" s="149"/>
      <c r="I7179" s="149"/>
      <c r="K7179" s="149"/>
      <c r="M7179" s="149"/>
      <c r="N7179" s="150"/>
      <c r="P7179" s="149"/>
    </row>
    <row r="7180" spans="7:16" x14ac:dyDescent="0.2">
      <c r="G7180" s="149"/>
      <c r="I7180" s="149"/>
      <c r="K7180" s="149"/>
      <c r="M7180" s="149"/>
      <c r="N7180" s="150"/>
      <c r="P7180" s="149"/>
    </row>
    <row r="7181" spans="7:16" x14ac:dyDescent="0.2">
      <c r="G7181" s="149"/>
      <c r="I7181" s="149"/>
      <c r="K7181" s="149"/>
      <c r="M7181" s="149"/>
      <c r="N7181" s="150"/>
      <c r="P7181" s="149"/>
    </row>
    <row r="7182" spans="7:16" x14ac:dyDescent="0.2">
      <c r="G7182" s="149"/>
      <c r="I7182" s="149"/>
      <c r="K7182" s="149"/>
      <c r="M7182" s="149"/>
      <c r="N7182" s="150"/>
      <c r="P7182" s="149"/>
    </row>
    <row r="7183" spans="7:16" x14ac:dyDescent="0.2">
      <c r="G7183" s="149"/>
      <c r="I7183" s="149"/>
      <c r="K7183" s="149"/>
      <c r="M7183" s="149"/>
      <c r="N7183" s="150"/>
      <c r="P7183" s="149"/>
    </row>
    <row r="7184" spans="7:16" x14ac:dyDescent="0.2">
      <c r="G7184" s="149"/>
      <c r="I7184" s="149"/>
      <c r="K7184" s="149"/>
      <c r="M7184" s="149"/>
      <c r="N7184" s="150"/>
      <c r="P7184" s="149"/>
    </row>
    <row r="7185" spans="7:16" x14ac:dyDescent="0.2">
      <c r="G7185" s="149"/>
      <c r="I7185" s="149"/>
      <c r="K7185" s="149"/>
      <c r="M7185" s="149"/>
      <c r="N7185" s="150"/>
      <c r="P7185" s="149"/>
    </row>
    <row r="7186" spans="7:16" x14ac:dyDescent="0.2">
      <c r="G7186" s="149"/>
      <c r="I7186" s="149"/>
      <c r="K7186" s="149"/>
      <c r="M7186" s="149"/>
      <c r="N7186" s="150"/>
      <c r="P7186" s="149"/>
    </row>
    <row r="7187" spans="7:16" x14ac:dyDescent="0.2">
      <c r="G7187" s="149"/>
      <c r="I7187" s="149"/>
      <c r="K7187" s="149"/>
      <c r="M7187" s="149"/>
      <c r="N7187" s="150"/>
      <c r="P7187" s="149"/>
    </row>
    <row r="7188" spans="7:16" x14ac:dyDescent="0.2">
      <c r="G7188" s="149"/>
      <c r="I7188" s="149"/>
      <c r="K7188" s="149"/>
      <c r="M7188" s="149"/>
      <c r="N7188" s="150"/>
      <c r="P7188" s="149"/>
    </row>
    <row r="7189" spans="7:16" x14ac:dyDescent="0.2">
      <c r="G7189" s="149"/>
      <c r="I7189" s="149"/>
      <c r="K7189" s="149"/>
      <c r="M7189" s="149"/>
      <c r="N7189" s="150"/>
      <c r="P7189" s="149"/>
    </row>
    <row r="7190" spans="7:16" x14ac:dyDescent="0.2">
      <c r="G7190" s="149"/>
      <c r="I7190" s="149"/>
      <c r="K7190" s="149"/>
      <c r="M7190" s="149"/>
      <c r="N7190" s="150"/>
      <c r="P7190" s="149"/>
    </row>
    <row r="7191" spans="7:16" x14ac:dyDescent="0.2">
      <c r="G7191" s="149"/>
      <c r="I7191" s="149"/>
      <c r="K7191" s="149"/>
      <c r="M7191" s="149"/>
      <c r="N7191" s="150"/>
      <c r="P7191" s="149"/>
    </row>
    <row r="7192" spans="7:16" x14ac:dyDescent="0.2">
      <c r="G7192" s="149"/>
      <c r="I7192" s="149"/>
      <c r="K7192" s="149"/>
      <c r="M7192" s="149"/>
      <c r="N7192" s="150"/>
      <c r="P7192" s="149"/>
    </row>
    <row r="7193" spans="7:16" x14ac:dyDescent="0.2">
      <c r="G7193" s="149"/>
      <c r="I7193" s="149"/>
      <c r="K7193" s="149"/>
      <c r="M7193" s="149"/>
      <c r="N7193" s="150"/>
      <c r="P7193" s="149"/>
    </row>
    <row r="7194" spans="7:16" x14ac:dyDescent="0.2">
      <c r="G7194" s="149"/>
      <c r="I7194" s="149"/>
      <c r="K7194" s="149"/>
      <c r="M7194" s="149"/>
      <c r="N7194" s="150"/>
      <c r="P7194" s="149"/>
    </row>
    <row r="7195" spans="7:16" x14ac:dyDescent="0.2">
      <c r="G7195" s="149"/>
      <c r="I7195" s="149"/>
      <c r="K7195" s="149"/>
      <c r="M7195" s="149"/>
      <c r="N7195" s="150"/>
      <c r="P7195" s="149"/>
    </row>
    <row r="7196" spans="7:16" x14ac:dyDescent="0.2">
      <c r="G7196" s="149"/>
      <c r="I7196" s="149"/>
      <c r="K7196" s="149"/>
      <c r="M7196" s="149"/>
      <c r="N7196" s="150"/>
      <c r="P7196" s="149"/>
    </row>
    <row r="7197" spans="7:16" x14ac:dyDescent="0.2">
      <c r="G7197" s="149"/>
      <c r="I7197" s="149"/>
      <c r="K7197" s="149"/>
      <c r="M7197" s="149"/>
      <c r="N7197" s="150"/>
      <c r="P7197" s="149"/>
    </row>
    <row r="7198" spans="7:16" x14ac:dyDescent="0.2">
      <c r="G7198" s="149"/>
      <c r="I7198" s="149"/>
      <c r="K7198" s="149"/>
      <c r="M7198" s="149"/>
      <c r="N7198" s="150"/>
      <c r="P7198" s="149"/>
    </row>
    <row r="7199" spans="7:16" x14ac:dyDescent="0.2">
      <c r="G7199" s="149"/>
      <c r="I7199" s="149"/>
      <c r="K7199" s="149"/>
      <c r="M7199" s="149"/>
      <c r="N7199" s="150"/>
      <c r="P7199" s="149"/>
    </row>
    <row r="7200" spans="7:16" x14ac:dyDescent="0.2">
      <c r="G7200" s="149"/>
      <c r="I7200" s="149"/>
      <c r="K7200" s="149"/>
      <c r="M7200" s="149"/>
      <c r="N7200" s="150"/>
      <c r="P7200" s="149"/>
    </row>
    <row r="7201" spans="7:16" x14ac:dyDescent="0.2">
      <c r="G7201" s="149"/>
      <c r="I7201" s="149"/>
      <c r="K7201" s="149"/>
      <c r="M7201" s="149"/>
      <c r="N7201" s="150"/>
      <c r="P7201" s="149"/>
    </row>
    <row r="7202" spans="7:16" x14ac:dyDescent="0.2">
      <c r="G7202" s="149"/>
      <c r="I7202" s="149"/>
      <c r="K7202" s="149"/>
      <c r="M7202" s="149"/>
      <c r="N7202" s="150"/>
      <c r="P7202" s="149"/>
    </row>
    <row r="7203" spans="7:16" x14ac:dyDescent="0.2">
      <c r="G7203" s="149"/>
      <c r="I7203" s="149"/>
      <c r="K7203" s="149"/>
      <c r="M7203" s="149"/>
      <c r="N7203" s="150"/>
      <c r="P7203" s="149"/>
    </row>
    <row r="7204" spans="7:16" x14ac:dyDescent="0.2">
      <c r="G7204" s="149"/>
      <c r="I7204" s="149"/>
      <c r="K7204" s="149"/>
      <c r="M7204" s="149"/>
      <c r="N7204" s="150"/>
      <c r="P7204" s="149"/>
    </row>
    <row r="7205" spans="7:16" x14ac:dyDescent="0.2">
      <c r="G7205" s="149"/>
      <c r="I7205" s="149"/>
      <c r="K7205" s="149"/>
      <c r="M7205" s="149"/>
      <c r="N7205" s="150"/>
      <c r="P7205" s="149"/>
    </row>
    <row r="7206" spans="7:16" x14ac:dyDescent="0.2">
      <c r="G7206" s="149"/>
      <c r="I7206" s="149"/>
      <c r="K7206" s="149"/>
      <c r="M7206" s="149"/>
      <c r="N7206" s="150"/>
      <c r="P7206" s="149"/>
    </row>
    <row r="7207" spans="7:16" x14ac:dyDescent="0.2">
      <c r="G7207" s="149"/>
      <c r="I7207" s="149"/>
      <c r="K7207" s="149"/>
      <c r="M7207" s="149"/>
      <c r="N7207" s="150"/>
      <c r="P7207" s="149"/>
    </row>
    <row r="7208" spans="7:16" x14ac:dyDescent="0.2">
      <c r="G7208" s="149"/>
      <c r="I7208" s="149"/>
      <c r="K7208" s="149"/>
      <c r="M7208" s="149"/>
      <c r="N7208" s="150"/>
      <c r="P7208" s="149"/>
    </row>
    <row r="7209" spans="7:16" x14ac:dyDescent="0.2">
      <c r="G7209" s="149"/>
      <c r="I7209" s="149"/>
      <c r="K7209" s="149"/>
      <c r="M7209" s="149"/>
      <c r="N7209" s="150"/>
      <c r="P7209" s="149"/>
    </row>
    <row r="7210" spans="7:16" x14ac:dyDescent="0.2">
      <c r="G7210" s="149"/>
      <c r="I7210" s="149"/>
      <c r="K7210" s="149"/>
      <c r="M7210" s="149"/>
      <c r="N7210" s="150"/>
      <c r="P7210" s="149"/>
    </row>
    <row r="7211" spans="7:16" x14ac:dyDescent="0.2">
      <c r="G7211" s="149"/>
      <c r="I7211" s="149"/>
      <c r="K7211" s="149"/>
      <c r="M7211" s="149"/>
      <c r="N7211" s="150"/>
      <c r="P7211" s="149"/>
    </row>
    <row r="7212" spans="7:16" x14ac:dyDescent="0.2">
      <c r="G7212" s="149"/>
      <c r="I7212" s="149"/>
      <c r="K7212" s="149"/>
      <c r="M7212" s="149"/>
      <c r="N7212" s="150"/>
      <c r="P7212" s="149"/>
    </row>
    <row r="7213" spans="7:16" x14ac:dyDescent="0.2">
      <c r="G7213" s="149"/>
      <c r="I7213" s="149"/>
      <c r="K7213" s="149"/>
      <c r="M7213" s="149"/>
      <c r="N7213" s="150"/>
      <c r="P7213" s="149"/>
    </row>
    <row r="7214" spans="7:16" x14ac:dyDescent="0.2">
      <c r="G7214" s="149"/>
      <c r="I7214" s="149"/>
      <c r="K7214" s="149"/>
      <c r="M7214" s="149"/>
      <c r="N7214" s="150"/>
      <c r="P7214" s="149"/>
    </row>
    <row r="7215" spans="7:16" x14ac:dyDescent="0.2">
      <c r="G7215" s="149"/>
      <c r="I7215" s="149"/>
      <c r="K7215" s="149"/>
      <c r="M7215" s="149"/>
      <c r="N7215" s="150"/>
      <c r="P7215" s="149"/>
    </row>
    <row r="7216" spans="7:16" x14ac:dyDescent="0.2">
      <c r="G7216" s="149"/>
      <c r="I7216" s="149"/>
      <c r="K7216" s="149"/>
      <c r="M7216" s="149"/>
      <c r="N7216" s="150"/>
      <c r="P7216" s="149"/>
    </row>
    <row r="7217" spans="7:16" x14ac:dyDescent="0.2">
      <c r="G7217" s="149"/>
      <c r="I7217" s="149"/>
      <c r="K7217" s="149"/>
      <c r="M7217" s="149"/>
      <c r="N7217" s="150"/>
      <c r="P7217" s="149"/>
    </row>
    <row r="7218" spans="7:16" x14ac:dyDescent="0.2">
      <c r="G7218" s="149"/>
      <c r="I7218" s="149"/>
      <c r="K7218" s="149"/>
      <c r="M7218" s="149"/>
      <c r="N7218" s="150"/>
      <c r="P7218" s="149"/>
    </row>
    <row r="7219" spans="7:16" x14ac:dyDescent="0.2">
      <c r="G7219" s="149"/>
      <c r="I7219" s="149"/>
      <c r="K7219" s="149"/>
      <c r="M7219" s="149"/>
      <c r="N7219" s="150"/>
      <c r="P7219" s="149"/>
    </row>
    <row r="7220" spans="7:16" x14ac:dyDescent="0.2">
      <c r="G7220" s="149"/>
      <c r="I7220" s="149"/>
      <c r="K7220" s="149"/>
      <c r="M7220" s="149"/>
      <c r="N7220" s="150"/>
      <c r="P7220" s="149"/>
    </row>
    <row r="7221" spans="7:16" x14ac:dyDescent="0.2">
      <c r="G7221" s="149"/>
      <c r="I7221" s="149"/>
      <c r="K7221" s="149"/>
      <c r="M7221" s="149"/>
      <c r="N7221" s="150"/>
      <c r="P7221" s="149"/>
    </row>
    <row r="7222" spans="7:16" x14ac:dyDescent="0.2">
      <c r="G7222" s="149"/>
      <c r="I7222" s="149"/>
      <c r="K7222" s="149"/>
      <c r="M7222" s="149"/>
      <c r="N7222" s="150"/>
      <c r="P7222" s="149"/>
    </row>
    <row r="7223" spans="7:16" x14ac:dyDescent="0.2">
      <c r="G7223" s="149"/>
      <c r="I7223" s="149"/>
      <c r="K7223" s="149"/>
      <c r="M7223" s="149"/>
      <c r="N7223" s="150"/>
      <c r="P7223" s="149"/>
    </row>
    <row r="7224" spans="7:16" x14ac:dyDescent="0.2">
      <c r="G7224" s="149"/>
      <c r="I7224" s="149"/>
      <c r="K7224" s="149"/>
      <c r="M7224" s="149"/>
      <c r="N7224" s="150"/>
      <c r="P7224" s="149"/>
    </row>
    <row r="7225" spans="7:16" x14ac:dyDescent="0.2">
      <c r="G7225" s="149"/>
      <c r="I7225" s="149"/>
      <c r="K7225" s="149"/>
      <c r="M7225" s="149"/>
      <c r="N7225" s="150"/>
      <c r="P7225" s="149"/>
    </row>
    <row r="7226" spans="7:16" x14ac:dyDescent="0.2">
      <c r="G7226" s="149"/>
      <c r="I7226" s="149"/>
      <c r="K7226" s="149"/>
      <c r="M7226" s="149"/>
      <c r="N7226" s="150"/>
      <c r="P7226" s="149"/>
    </row>
    <row r="7227" spans="7:16" x14ac:dyDescent="0.2">
      <c r="G7227" s="149"/>
      <c r="I7227" s="149"/>
      <c r="K7227" s="149"/>
      <c r="M7227" s="149"/>
      <c r="N7227" s="150"/>
      <c r="P7227" s="149"/>
    </row>
    <row r="7228" spans="7:16" x14ac:dyDescent="0.2">
      <c r="G7228" s="149"/>
      <c r="I7228" s="149"/>
      <c r="K7228" s="149"/>
      <c r="M7228" s="149"/>
      <c r="N7228" s="150"/>
      <c r="P7228" s="149"/>
    </row>
    <row r="7229" spans="7:16" x14ac:dyDescent="0.2">
      <c r="G7229" s="149"/>
      <c r="I7229" s="149"/>
      <c r="K7229" s="149"/>
      <c r="M7229" s="149"/>
      <c r="N7229" s="150"/>
      <c r="P7229" s="149"/>
    </row>
    <row r="7230" spans="7:16" x14ac:dyDescent="0.2">
      <c r="G7230" s="149"/>
      <c r="I7230" s="149"/>
      <c r="K7230" s="149"/>
      <c r="M7230" s="149"/>
      <c r="N7230" s="150"/>
      <c r="P7230" s="149"/>
    </row>
    <row r="7231" spans="7:16" x14ac:dyDescent="0.2">
      <c r="G7231" s="149"/>
      <c r="I7231" s="149"/>
      <c r="K7231" s="149"/>
      <c r="M7231" s="149"/>
      <c r="N7231" s="150"/>
      <c r="P7231" s="149"/>
    </row>
    <row r="7232" spans="7:16" x14ac:dyDescent="0.2">
      <c r="G7232" s="149"/>
      <c r="I7232" s="149"/>
      <c r="K7232" s="149"/>
      <c r="M7232" s="149"/>
      <c r="N7232" s="150"/>
      <c r="P7232" s="149"/>
    </row>
    <row r="7233" spans="7:16" x14ac:dyDescent="0.2">
      <c r="G7233" s="149"/>
      <c r="I7233" s="149"/>
      <c r="K7233" s="149"/>
      <c r="M7233" s="149"/>
      <c r="N7233" s="150"/>
      <c r="P7233" s="149"/>
    </row>
    <row r="7234" spans="7:16" x14ac:dyDescent="0.2">
      <c r="G7234" s="149"/>
      <c r="I7234" s="149"/>
      <c r="K7234" s="149"/>
      <c r="M7234" s="149"/>
      <c r="N7234" s="150"/>
      <c r="P7234" s="149"/>
    </row>
    <row r="7235" spans="7:16" x14ac:dyDescent="0.2">
      <c r="G7235" s="149"/>
      <c r="I7235" s="149"/>
      <c r="K7235" s="149"/>
      <c r="M7235" s="149"/>
      <c r="N7235" s="150"/>
      <c r="P7235" s="149"/>
    </row>
    <row r="7236" spans="7:16" x14ac:dyDescent="0.2">
      <c r="G7236" s="149"/>
      <c r="I7236" s="149"/>
      <c r="K7236" s="149"/>
      <c r="M7236" s="149"/>
      <c r="N7236" s="150"/>
      <c r="P7236" s="149"/>
    </row>
    <row r="7237" spans="7:16" x14ac:dyDescent="0.2">
      <c r="G7237" s="149"/>
      <c r="I7237" s="149"/>
      <c r="K7237" s="149"/>
      <c r="M7237" s="149"/>
      <c r="N7237" s="150"/>
      <c r="P7237" s="149"/>
    </row>
    <row r="7238" spans="7:16" x14ac:dyDescent="0.2">
      <c r="G7238" s="149"/>
      <c r="I7238" s="149"/>
      <c r="K7238" s="149"/>
      <c r="M7238" s="149"/>
      <c r="N7238" s="150"/>
      <c r="P7238" s="149"/>
    </row>
    <row r="7239" spans="7:16" x14ac:dyDescent="0.2">
      <c r="G7239" s="149"/>
      <c r="I7239" s="149"/>
      <c r="K7239" s="149"/>
      <c r="M7239" s="149"/>
      <c r="N7239" s="150"/>
      <c r="P7239" s="149"/>
    </row>
    <row r="7240" spans="7:16" x14ac:dyDescent="0.2">
      <c r="G7240" s="149"/>
      <c r="I7240" s="149"/>
      <c r="K7240" s="149"/>
      <c r="M7240" s="149"/>
      <c r="N7240" s="150"/>
      <c r="P7240" s="149"/>
    </row>
    <row r="7241" spans="7:16" x14ac:dyDescent="0.2">
      <c r="G7241" s="149"/>
      <c r="I7241" s="149"/>
      <c r="K7241" s="149"/>
      <c r="M7241" s="149"/>
      <c r="N7241" s="150"/>
      <c r="P7241" s="149"/>
    </row>
    <row r="7242" spans="7:16" x14ac:dyDescent="0.2">
      <c r="G7242" s="149"/>
      <c r="I7242" s="149"/>
      <c r="K7242" s="149"/>
      <c r="M7242" s="149"/>
      <c r="N7242" s="150"/>
      <c r="P7242" s="149"/>
    </row>
    <row r="7243" spans="7:16" x14ac:dyDescent="0.2">
      <c r="G7243" s="149"/>
      <c r="I7243" s="149"/>
      <c r="K7243" s="149"/>
      <c r="M7243" s="149"/>
      <c r="N7243" s="150"/>
      <c r="P7243" s="149"/>
    </row>
    <row r="7244" spans="7:16" x14ac:dyDescent="0.2">
      <c r="G7244" s="149"/>
      <c r="I7244" s="149"/>
      <c r="K7244" s="149"/>
      <c r="M7244" s="149"/>
      <c r="N7244" s="150"/>
      <c r="P7244" s="149"/>
    </row>
    <row r="7245" spans="7:16" x14ac:dyDescent="0.2">
      <c r="G7245" s="149"/>
      <c r="I7245" s="149"/>
      <c r="K7245" s="149"/>
      <c r="M7245" s="149"/>
      <c r="N7245" s="150"/>
      <c r="P7245" s="149"/>
    </row>
    <row r="7246" spans="7:16" x14ac:dyDescent="0.2">
      <c r="G7246" s="149"/>
      <c r="I7246" s="149"/>
      <c r="K7246" s="149"/>
      <c r="M7246" s="149"/>
      <c r="N7246" s="150"/>
      <c r="P7246" s="149"/>
    </row>
    <row r="7247" spans="7:16" x14ac:dyDescent="0.2">
      <c r="G7247" s="149"/>
      <c r="I7247" s="149"/>
      <c r="K7247" s="149"/>
      <c r="M7247" s="149"/>
      <c r="N7247" s="150"/>
      <c r="P7247" s="149"/>
    </row>
    <row r="7248" spans="7:16" x14ac:dyDescent="0.2">
      <c r="G7248" s="149"/>
      <c r="I7248" s="149"/>
      <c r="K7248" s="149"/>
      <c r="M7248" s="149"/>
      <c r="N7248" s="150"/>
      <c r="P7248" s="149"/>
    </row>
    <row r="7249" spans="7:16" x14ac:dyDescent="0.2">
      <c r="G7249" s="149"/>
      <c r="I7249" s="149"/>
      <c r="K7249" s="149"/>
      <c r="M7249" s="149"/>
      <c r="N7249" s="150"/>
      <c r="P7249" s="149"/>
    </row>
    <row r="7250" spans="7:16" x14ac:dyDescent="0.2">
      <c r="G7250" s="149"/>
      <c r="I7250" s="149"/>
      <c r="K7250" s="149"/>
      <c r="M7250" s="149"/>
      <c r="N7250" s="150"/>
      <c r="P7250" s="149"/>
    </row>
    <row r="7251" spans="7:16" x14ac:dyDescent="0.2">
      <c r="G7251" s="149"/>
      <c r="I7251" s="149"/>
      <c r="K7251" s="149"/>
      <c r="M7251" s="149"/>
      <c r="N7251" s="150"/>
      <c r="P7251" s="149"/>
    </row>
    <row r="7252" spans="7:16" x14ac:dyDescent="0.2">
      <c r="G7252" s="149"/>
      <c r="I7252" s="149"/>
      <c r="K7252" s="149"/>
      <c r="M7252" s="149"/>
      <c r="N7252" s="150"/>
      <c r="P7252" s="149"/>
    </row>
    <row r="7253" spans="7:16" x14ac:dyDescent="0.2">
      <c r="G7253" s="149"/>
      <c r="I7253" s="149"/>
      <c r="K7253" s="149"/>
      <c r="M7253" s="149"/>
      <c r="N7253" s="150"/>
      <c r="P7253" s="149"/>
    </row>
    <row r="7254" spans="7:16" x14ac:dyDescent="0.2">
      <c r="G7254" s="149"/>
      <c r="I7254" s="149"/>
      <c r="K7254" s="149"/>
      <c r="M7254" s="149"/>
      <c r="N7254" s="150"/>
      <c r="P7254" s="149"/>
    </row>
    <row r="7255" spans="7:16" x14ac:dyDescent="0.2">
      <c r="G7255" s="149"/>
      <c r="I7255" s="149"/>
      <c r="K7255" s="149"/>
      <c r="M7255" s="149"/>
      <c r="N7255" s="150"/>
      <c r="P7255" s="149"/>
    </row>
    <row r="7256" spans="7:16" x14ac:dyDescent="0.2">
      <c r="G7256" s="149"/>
      <c r="I7256" s="149"/>
      <c r="K7256" s="149"/>
      <c r="M7256" s="149"/>
      <c r="N7256" s="150"/>
      <c r="P7256" s="149"/>
    </row>
    <row r="7257" spans="7:16" x14ac:dyDescent="0.2">
      <c r="G7257" s="149"/>
      <c r="I7257" s="149"/>
      <c r="K7257" s="149"/>
      <c r="M7257" s="149"/>
      <c r="N7257" s="150"/>
      <c r="P7257" s="149"/>
    </row>
    <row r="7258" spans="7:16" x14ac:dyDescent="0.2">
      <c r="G7258" s="149"/>
      <c r="I7258" s="149"/>
      <c r="K7258" s="149"/>
      <c r="M7258" s="149"/>
      <c r="N7258" s="150"/>
      <c r="P7258" s="149"/>
    </row>
    <row r="7259" spans="7:16" x14ac:dyDescent="0.2">
      <c r="G7259" s="149"/>
      <c r="I7259" s="149"/>
      <c r="K7259" s="149"/>
      <c r="M7259" s="149"/>
      <c r="N7259" s="150"/>
      <c r="P7259" s="149"/>
    </row>
    <row r="7260" spans="7:16" x14ac:dyDescent="0.2">
      <c r="G7260" s="149"/>
      <c r="I7260" s="149"/>
      <c r="K7260" s="149"/>
      <c r="M7260" s="149"/>
      <c r="N7260" s="150"/>
      <c r="P7260" s="149"/>
    </row>
    <row r="7261" spans="7:16" x14ac:dyDescent="0.2">
      <c r="G7261" s="149"/>
      <c r="I7261" s="149"/>
      <c r="K7261" s="149"/>
      <c r="M7261" s="149"/>
      <c r="N7261" s="150"/>
      <c r="P7261" s="149"/>
    </row>
    <row r="7262" spans="7:16" x14ac:dyDescent="0.2">
      <c r="G7262" s="149"/>
      <c r="I7262" s="149"/>
      <c r="K7262" s="149"/>
      <c r="M7262" s="149"/>
      <c r="N7262" s="150"/>
      <c r="P7262" s="149"/>
    </row>
    <row r="7263" spans="7:16" x14ac:dyDescent="0.2">
      <c r="G7263" s="149"/>
      <c r="I7263" s="149"/>
      <c r="K7263" s="149"/>
      <c r="M7263" s="149"/>
      <c r="N7263" s="150"/>
      <c r="P7263" s="149"/>
    </row>
    <row r="7264" spans="7:16" x14ac:dyDescent="0.2">
      <c r="G7264" s="149"/>
      <c r="I7264" s="149"/>
      <c r="K7264" s="149"/>
      <c r="M7264" s="149"/>
      <c r="N7264" s="150"/>
      <c r="P7264" s="149"/>
    </row>
    <row r="7265" spans="7:16" x14ac:dyDescent="0.2">
      <c r="G7265" s="149"/>
      <c r="I7265" s="149"/>
      <c r="K7265" s="149"/>
      <c r="M7265" s="149"/>
      <c r="N7265" s="150"/>
      <c r="P7265" s="149"/>
    </row>
    <row r="7266" spans="7:16" x14ac:dyDescent="0.2">
      <c r="G7266" s="149"/>
      <c r="I7266" s="149"/>
      <c r="K7266" s="149"/>
      <c r="M7266" s="149"/>
      <c r="N7266" s="150"/>
      <c r="P7266" s="149"/>
    </row>
    <row r="7267" spans="7:16" x14ac:dyDescent="0.2">
      <c r="G7267" s="149"/>
      <c r="I7267" s="149"/>
      <c r="K7267" s="149"/>
      <c r="M7267" s="149"/>
      <c r="N7267" s="150"/>
      <c r="P7267" s="149"/>
    </row>
    <row r="7268" spans="7:16" x14ac:dyDescent="0.2">
      <c r="G7268" s="149"/>
      <c r="I7268" s="149"/>
      <c r="K7268" s="149"/>
      <c r="M7268" s="149"/>
      <c r="N7268" s="150"/>
      <c r="P7268" s="149"/>
    </row>
    <row r="7269" spans="7:16" x14ac:dyDescent="0.2">
      <c r="G7269" s="149"/>
      <c r="I7269" s="149"/>
      <c r="K7269" s="149"/>
      <c r="M7269" s="149"/>
      <c r="N7269" s="150"/>
      <c r="P7269" s="149"/>
    </row>
    <row r="7270" spans="7:16" x14ac:dyDescent="0.2">
      <c r="G7270" s="149"/>
      <c r="I7270" s="149"/>
      <c r="K7270" s="149"/>
      <c r="M7270" s="149"/>
      <c r="N7270" s="150"/>
      <c r="P7270" s="149"/>
    </row>
    <row r="7271" spans="7:16" x14ac:dyDescent="0.2">
      <c r="G7271" s="149"/>
      <c r="I7271" s="149"/>
      <c r="K7271" s="149"/>
      <c r="M7271" s="149"/>
      <c r="N7271" s="150"/>
      <c r="P7271" s="149"/>
    </row>
    <row r="7272" spans="7:16" x14ac:dyDescent="0.2">
      <c r="G7272" s="149"/>
      <c r="I7272" s="149"/>
      <c r="K7272" s="149"/>
      <c r="M7272" s="149"/>
      <c r="N7272" s="150"/>
      <c r="P7272" s="149"/>
    </row>
    <row r="7273" spans="7:16" x14ac:dyDescent="0.2">
      <c r="G7273" s="149"/>
      <c r="I7273" s="149"/>
      <c r="K7273" s="149"/>
      <c r="M7273" s="149"/>
      <c r="N7273" s="150"/>
      <c r="P7273" s="149"/>
    </row>
    <row r="7274" spans="7:16" x14ac:dyDescent="0.2">
      <c r="G7274" s="149"/>
      <c r="I7274" s="149"/>
      <c r="K7274" s="149"/>
      <c r="M7274" s="149"/>
      <c r="N7274" s="150"/>
      <c r="P7274" s="149"/>
    </row>
    <row r="7275" spans="7:16" x14ac:dyDescent="0.2">
      <c r="G7275" s="149"/>
      <c r="I7275" s="149"/>
      <c r="K7275" s="149"/>
      <c r="M7275" s="149"/>
      <c r="N7275" s="150"/>
      <c r="P7275" s="149"/>
    </row>
    <row r="7276" spans="7:16" x14ac:dyDescent="0.2">
      <c r="G7276" s="149"/>
      <c r="I7276" s="149"/>
      <c r="K7276" s="149"/>
      <c r="M7276" s="149"/>
      <c r="N7276" s="150"/>
      <c r="P7276" s="149"/>
    </row>
    <row r="7277" spans="7:16" x14ac:dyDescent="0.2">
      <c r="G7277" s="149"/>
      <c r="I7277" s="149"/>
      <c r="K7277" s="149"/>
      <c r="M7277" s="149"/>
      <c r="N7277" s="150"/>
      <c r="P7277" s="149"/>
    </row>
    <row r="7278" spans="7:16" x14ac:dyDescent="0.2">
      <c r="G7278" s="149"/>
      <c r="I7278" s="149"/>
      <c r="K7278" s="149"/>
      <c r="M7278" s="149"/>
      <c r="N7278" s="150"/>
      <c r="P7278" s="149"/>
    </row>
    <row r="7279" spans="7:16" x14ac:dyDescent="0.2">
      <c r="G7279" s="149"/>
      <c r="I7279" s="149"/>
      <c r="K7279" s="149"/>
      <c r="M7279" s="149"/>
      <c r="N7279" s="150"/>
      <c r="P7279" s="149"/>
    </row>
    <row r="7280" spans="7:16" x14ac:dyDescent="0.2">
      <c r="G7280" s="149"/>
      <c r="I7280" s="149"/>
      <c r="K7280" s="149"/>
      <c r="M7280" s="149"/>
      <c r="N7280" s="150"/>
      <c r="P7280" s="149"/>
    </row>
    <row r="7281" spans="7:16" x14ac:dyDescent="0.2">
      <c r="G7281" s="149"/>
      <c r="I7281" s="149"/>
      <c r="K7281" s="149"/>
      <c r="M7281" s="149"/>
      <c r="N7281" s="150"/>
      <c r="P7281" s="149"/>
    </row>
    <row r="7282" spans="7:16" x14ac:dyDescent="0.2">
      <c r="G7282" s="149"/>
      <c r="I7282" s="149"/>
      <c r="K7282" s="149"/>
      <c r="M7282" s="149"/>
      <c r="N7282" s="150"/>
      <c r="P7282" s="149"/>
    </row>
    <row r="7283" spans="7:16" x14ac:dyDescent="0.2">
      <c r="G7283" s="149"/>
      <c r="I7283" s="149"/>
      <c r="K7283" s="149"/>
      <c r="M7283" s="149"/>
      <c r="N7283" s="150"/>
      <c r="P7283" s="149"/>
    </row>
    <row r="7284" spans="7:16" x14ac:dyDescent="0.2">
      <c r="G7284" s="149"/>
      <c r="I7284" s="149"/>
      <c r="K7284" s="149"/>
      <c r="M7284" s="149"/>
      <c r="N7284" s="150"/>
      <c r="P7284" s="149"/>
    </row>
    <row r="7285" spans="7:16" x14ac:dyDescent="0.2">
      <c r="G7285" s="149"/>
      <c r="I7285" s="149"/>
      <c r="K7285" s="149"/>
      <c r="M7285" s="149"/>
      <c r="N7285" s="150"/>
      <c r="P7285" s="149"/>
    </row>
    <row r="7286" spans="7:16" x14ac:dyDescent="0.2">
      <c r="G7286" s="149"/>
      <c r="I7286" s="149"/>
      <c r="K7286" s="149"/>
      <c r="M7286" s="149"/>
      <c r="N7286" s="150"/>
      <c r="P7286" s="149"/>
    </row>
    <row r="7287" spans="7:16" x14ac:dyDescent="0.2">
      <c r="G7287" s="149"/>
      <c r="I7287" s="149"/>
      <c r="K7287" s="149"/>
      <c r="M7287" s="149"/>
      <c r="N7287" s="150"/>
      <c r="P7287" s="149"/>
    </row>
    <row r="7288" spans="7:16" x14ac:dyDescent="0.2">
      <c r="G7288" s="149"/>
      <c r="I7288" s="149"/>
      <c r="K7288" s="149"/>
      <c r="M7288" s="149"/>
      <c r="N7288" s="150"/>
      <c r="P7288" s="149"/>
    </row>
    <row r="7289" spans="7:16" x14ac:dyDescent="0.2">
      <c r="G7289" s="149"/>
      <c r="I7289" s="149"/>
      <c r="K7289" s="149"/>
      <c r="M7289" s="149"/>
      <c r="N7289" s="150"/>
      <c r="P7289" s="149"/>
    </row>
    <row r="7290" spans="7:16" x14ac:dyDescent="0.2">
      <c r="G7290" s="149"/>
      <c r="I7290" s="149"/>
      <c r="K7290" s="149"/>
      <c r="M7290" s="149"/>
      <c r="N7290" s="150"/>
      <c r="P7290" s="149"/>
    </row>
    <row r="7291" spans="7:16" x14ac:dyDescent="0.2">
      <c r="G7291" s="149"/>
      <c r="I7291" s="149"/>
      <c r="K7291" s="149"/>
      <c r="M7291" s="149"/>
      <c r="N7291" s="150"/>
      <c r="P7291" s="149"/>
    </row>
    <row r="7292" spans="7:16" x14ac:dyDescent="0.2">
      <c r="G7292" s="149"/>
      <c r="I7292" s="149"/>
      <c r="K7292" s="149"/>
      <c r="M7292" s="149"/>
      <c r="N7292" s="150"/>
      <c r="P7292" s="149"/>
    </row>
    <row r="7293" spans="7:16" x14ac:dyDescent="0.2">
      <c r="G7293" s="149"/>
      <c r="I7293" s="149"/>
      <c r="K7293" s="149"/>
      <c r="M7293" s="149"/>
      <c r="N7293" s="150"/>
      <c r="P7293" s="149"/>
    </row>
    <row r="7294" spans="7:16" x14ac:dyDescent="0.2">
      <c r="G7294" s="149"/>
      <c r="I7294" s="149"/>
      <c r="K7294" s="149"/>
      <c r="M7294" s="149"/>
      <c r="N7294" s="150"/>
      <c r="P7294" s="149"/>
    </row>
    <row r="7295" spans="7:16" x14ac:dyDescent="0.2">
      <c r="G7295" s="149"/>
      <c r="I7295" s="149"/>
      <c r="K7295" s="149"/>
      <c r="M7295" s="149"/>
      <c r="N7295" s="150"/>
      <c r="P7295" s="149"/>
    </row>
    <row r="7296" spans="7:16" x14ac:dyDescent="0.2">
      <c r="G7296" s="149"/>
      <c r="I7296" s="149"/>
      <c r="K7296" s="149"/>
      <c r="M7296" s="149"/>
      <c r="N7296" s="150"/>
      <c r="P7296" s="149"/>
    </row>
    <row r="7297" spans="7:16" x14ac:dyDescent="0.2">
      <c r="G7297" s="149"/>
      <c r="I7297" s="149"/>
      <c r="K7297" s="149"/>
      <c r="M7297" s="149"/>
      <c r="N7297" s="150"/>
      <c r="P7297" s="149"/>
    </row>
    <row r="7298" spans="7:16" x14ac:dyDescent="0.2">
      <c r="G7298" s="149"/>
      <c r="I7298" s="149"/>
      <c r="K7298" s="149"/>
      <c r="M7298" s="149"/>
      <c r="N7298" s="150"/>
      <c r="P7298" s="149"/>
    </row>
    <row r="7299" spans="7:16" x14ac:dyDescent="0.2">
      <c r="G7299" s="149"/>
      <c r="I7299" s="149"/>
      <c r="K7299" s="149"/>
      <c r="M7299" s="149"/>
      <c r="N7299" s="150"/>
      <c r="P7299" s="149"/>
    </row>
    <row r="7300" spans="7:16" x14ac:dyDescent="0.2">
      <c r="G7300" s="149"/>
      <c r="I7300" s="149"/>
      <c r="K7300" s="149"/>
      <c r="M7300" s="149"/>
      <c r="N7300" s="150"/>
      <c r="P7300" s="149"/>
    </row>
    <row r="7301" spans="7:16" x14ac:dyDescent="0.2">
      <c r="G7301" s="149"/>
      <c r="I7301" s="149"/>
      <c r="K7301" s="149"/>
      <c r="M7301" s="149"/>
      <c r="N7301" s="150"/>
      <c r="P7301" s="149"/>
    </row>
    <row r="7302" spans="7:16" x14ac:dyDescent="0.2">
      <c r="G7302" s="149"/>
      <c r="I7302" s="149"/>
      <c r="K7302" s="149"/>
      <c r="M7302" s="149"/>
      <c r="N7302" s="150"/>
      <c r="P7302" s="149"/>
    </row>
    <row r="7303" spans="7:16" x14ac:dyDescent="0.2">
      <c r="G7303" s="149"/>
      <c r="I7303" s="149"/>
      <c r="K7303" s="149"/>
      <c r="M7303" s="149"/>
      <c r="N7303" s="150"/>
      <c r="P7303" s="149"/>
    </row>
    <row r="7304" spans="7:16" x14ac:dyDescent="0.2">
      <c r="G7304" s="149"/>
      <c r="I7304" s="149"/>
      <c r="K7304" s="149"/>
      <c r="M7304" s="149"/>
      <c r="N7304" s="150"/>
      <c r="P7304" s="149"/>
    </row>
    <row r="7305" spans="7:16" x14ac:dyDescent="0.2">
      <c r="G7305" s="149"/>
      <c r="I7305" s="149"/>
      <c r="K7305" s="149"/>
      <c r="M7305" s="149"/>
      <c r="N7305" s="150"/>
      <c r="P7305" s="149"/>
    </row>
    <row r="7306" spans="7:16" x14ac:dyDescent="0.2">
      <c r="G7306" s="149"/>
      <c r="I7306" s="149"/>
      <c r="K7306" s="149"/>
      <c r="M7306" s="149"/>
      <c r="N7306" s="150"/>
      <c r="P7306" s="149"/>
    </row>
    <row r="7307" spans="7:16" x14ac:dyDescent="0.2">
      <c r="G7307" s="149"/>
      <c r="I7307" s="149"/>
      <c r="K7307" s="149"/>
      <c r="M7307" s="149"/>
      <c r="N7307" s="150"/>
      <c r="P7307" s="149"/>
    </row>
    <row r="7308" spans="7:16" x14ac:dyDescent="0.2">
      <c r="G7308" s="149"/>
      <c r="I7308" s="149"/>
      <c r="K7308" s="149"/>
      <c r="M7308" s="149"/>
      <c r="N7308" s="150"/>
      <c r="P7308" s="149"/>
    </row>
    <row r="7309" spans="7:16" x14ac:dyDescent="0.2">
      <c r="G7309" s="149"/>
      <c r="I7309" s="149"/>
      <c r="K7309" s="149"/>
      <c r="M7309" s="149"/>
      <c r="N7309" s="150"/>
      <c r="P7309" s="149"/>
    </row>
    <row r="7310" spans="7:16" x14ac:dyDescent="0.2">
      <c r="G7310" s="149"/>
      <c r="I7310" s="149"/>
      <c r="K7310" s="149"/>
      <c r="M7310" s="149"/>
      <c r="N7310" s="150"/>
      <c r="P7310" s="149"/>
    </row>
    <row r="7311" spans="7:16" x14ac:dyDescent="0.2">
      <c r="G7311" s="149"/>
      <c r="I7311" s="149"/>
      <c r="K7311" s="149"/>
      <c r="M7311" s="149"/>
      <c r="N7311" s="150"/>
      <c r="P7311" s="149"/>
    </row>
    <row r="7312" spans="7:16" x14ac:dyDescent="0.2">
      <c r="G7312" s="149"/>
      <c r="I7312" s="149"/>
      <c r="K7312" s="149"/>
      <c r="M7312" s="149"/>
      <c r="N7312" s="150"/>
      <c r="P7312" s="149"/>
    </row>
    <row r="7313" spans="7:16" x14ac:dyDescent="0.2">
      <c r="G7313" s="149"/>
      <c r="I7313" s="149"/>
      <c r="K7313" s="149"/>
      <c r="M7313" s="149"/>
      <c r="N7313" s="150"/>
      <c r="P7313" s="149"/>
    </row>
    <row r="7314" spans="7:16" x14ac:dyDescent="0.2">
      <c r="G7314" s="149"/>
      <c r="I7314" s="149"/>
      <c r="K7314" s="149"/>
      <c r="M7314" s="149"/>
      <c r="N7314" s="150"/>
      <c r="P7314" s="149"/>
    </row>
    <row r="7315" spans="7:16" x14ac:dyDescent="0.2">
      <c r="G7315" s="149"/>
      <c r="I7315" s="149"/>
      <c r="K7315" s="149"/>
      <c r="M7315" s="149"/>
      <c r="N7315" s="150"/>
      <c r="P7315" s="149"/>
    </row>
    <row r="7316" spans="7:16" x14ac:dyDescent="0.2">
      <c r="G7316" s="149"/>
      <c r="I7316" s="149"/>
      <c r="K7316" s="149"/>
      <c r="M7316" s="149"/>
      <c r="N7316" s="150"/>
      <c r="P7316" s="149"/>
    </row>
    <row r="7317" spans="7:16" x14ac:dyDescent="0.2">
      <c r="G7317" s="149"/>
      <c r="I7317" s="149"/>
      <c r="K7317" s="149"/>
      <c r="M7317" s="149"/>
      <c r="N7317" s="150"/>
      <c r="P7317" s="149"/>
    </row>
    <row r="7318" spans="7:16" x14ac:dyDescent="0.2">
      <c r="G7318" s="149"/>
      <c r="I7318" s="149"/>
      <c r="K7318" s="149"/>
      <c r="M7318" s="149"/>
      <c r="N7318" s="150"/>
      <c r="P7318" s="149"/>
    </row>
    <row r="7319" spans="7:16" x14ac:dyDescent="0.2">
      <c r="G7319" s="149"/>
      <c r="I7319" s="149"/>
      <c r="K7319" s="149"/>
      <c r="M7319" s="149"/>
      <c r="N7319" s="150"/>
      <c r="P7319" s="149"/>
    </row>
    <row r="7320" spans="7:16" x14ac:dyDescent="0.2">
      <c r="G7320" s="149"/>
      <c r="I7320" s="149"/>
      <c r="K7320" s="149"/>
      <c r="M7320" s="149"/>
      <c r="N7320" s="150"/>
      <c r="P7320" s="149"/>
    </row>
    <row r="7321" spans="7:16" x14ac:dyDescent="0.2">
      <c r="G7321" s="149"/>
      <c r="I7321" s="149"/>
      <c r="K7321" s="149"/>
      <c r="M7321" s="149"/>
      <c r="N7321" s="150"/>
      <c r="P7321" s="149"/>
    </row>
    <row r="7322" spans="7:16" x14ac:dyDescent="0.2">
      <c r="G7322" s="149"/>
      <c r="I7322" s="149"/>
      <c r="K7322" s="149"/>
      <c r="M7322" s="149"/>
      <c r="N7322" s="150"/>
      <c r="P7322" s="149"/>
    </row>
    <row r="7323" spans="7:16" x14ac:dyDescent="0.2">
      <c r="G7323" s="149"/>
      <c r="I7323" s="149"/>
      <c r="K7323" s="149"/>
      <c r="M7323" s="149"/>
      <c r="N7323" s="150"/>
      <c r="P7323" s="149"/>
    </row>
    <row r="7324" spans="7:16" x14ac:dyDescent="0.2">
      <c r="G7324" s="149"/>
      <c r="I7324" s="149"/>
      <c r="K7324" s="149"/>
      <c r="M7324" s="149"/>
      <c r="N7324" s="150"/>
      <c r="P7324" s="149"/>
    </row>
    <row r="7325" spans="7:16" x14ac:dyDescent="0.2">
      <c r="G7325" s="149"/>
      <c r="I7325" s="149"/>
      <c r="K7325" s="149"/>
      <c r="M7325" s="149"/>
      <c r="N7325" s="150"/>
      <c r="P7325" s="149"/>
    </row>
    <row r="7326" spans="7:16" x14ac:dyDescent="0.2">
      <c r="G7326" s="149"/>
      <c r="I7326" s="149"/>
      <c r="K7326" s="149"/>
      <c r="M7326" s="149"/>
      <c r="N7326" s="150"/>
      <c r="P7326" s="149"/>
    </row>
    <row r="7327" spans="7:16" x14ac:dyDescent="0.2">
      <c r="G7327" s="149"/>
      <c r="I7327" s="149"/>
      <c r="K7327" s="149"/>
      <c r="M7327" s="149"/>
      <c r="N7327" s="150"/>
      <c r="P7327" s="149"/>
    </row>
    <row r="7328" spans="7:16" x14ac:dyDescent="0.2">
      <c r="G7328" s="149"/>
      <c r="I7328" s="149"/>
      <c r="K7328" s="149"/>
      <c r="M7328" s="149"/>
      <c r="N7328" s="150"/>
      <c r="P7328" s="149"/>
    </row>
    <row r="7329" spans="7:16" x14ac:dyDescent="0.2">
      <c r="G7329" s="149"/>
      <c r="I7329" s="149"/>
      <c r="K7329" s="149"/>
      <c r="M7329" s="149"/>
      <c r="N7329" s="150"/>
      <c r="P7329" s="149"/>
    </row>
    <row r="7330" spans="7:16" x14ac:dyDescent="0.2">
      <c r="G7330" s="149"/>
      <c r="I7330" s="149"/>
      <c r="K7330" s="149"/>
      <c r="M7330" s="149"/>
      <c r="N7330" s="150"/>
      <c r="P7330" s="149"/>
    </row>
    <row r="7331" spans="7:16" x14ac:dyDescent="0.2">
      <c r="G7331" s="149"/>
      <c r="I7331" s="149"/>
      <c r="K7331" s="149"/>
      <c r="M7331" s="149"/>
      <c r="N7331" s="150"/>
      <c r="P7331" s="149"/>
    </row>
    <row r="7332" spans="7:16" x14ac:dyDescent="0.2">
      <c r="G7332" s="149"/>
      <c r="I7332" s="149"/>
      <c r="K7332" s="149"/>
      <c r="M7332" s="149"/>
      <c r="N7332" s="150"/>
      <c r="P7332" s="149"/>
    </row>
    <row r="7333" spans="7:16" x14ac:dyDescent="0.2">
      <c r="G7333" s="149"/>
      <c r="I7333" s="149"/>
      <c r="K7333" s="149"/>
      <c r="M7333" s="149"/>
      <c r="N7333" s="150"/>
      <c r="P7333" s="149"/>
    </row>
    <row r="7334" spans="7:16" x14ac:dyDescent="0.2">
      <c r="G7334" s="149"/>
      <c r="I7334" s="149"/>
      <c r="K7334" s="149"/>
      <c r="M7334" s="149"/>
      <c r="N7334" s="150"/>
      <c r="P7334" s="149"/>
    </row>
    <row r="7335" spans="7:16" x14ac:dyDescent="0.2">
      <c r="G7335" s="149"/>
      <c r="I7335" s="149"/>
      <c r="K7335" s="149"/>
      <c r="M7335" s="149"/>
      <c r="N7335" s="150"/>
      <c r="P7335" s="149"/>
    </row>
    <row r="7336" spans="7:16" x14ac:dyDescent="0.2">
      <c r="G7336" s="149"/>
      <c r="I7336" s="149"/>
      <c r="K7336" s="149"/>
      <c r="M7336" s="149"/>
      <c r="N7336" s="150"/>
      <c r="P7336" s="149"/>
    </row>
    <row r="7337" spans="7:16" x14ac:dyDescent="0.2">
      <c r="G7337" s="149"/>
      <c r="I7337" s="149"/>
      <c r="K7337" s="149"/>
      <c r="M7337" s="149"/>
      <c r="N7337" s="150"/>
      <c r="P7337" s="149"/>
    </row>
    <row r="7338" spans="7:16" x14ac:dyDescent="0.2">
      <c r="G7338" s="149"/>
      <c r="I7338" s="149"/>
      <c r="K7338" s="149"/>
      <c r="M7338" s="149"/>
      <c r="N7338" s="150"/>
      <c r="P7338" s="149"/>
    </row>
    <row r="7339" spans="7:16" x14ac:dyDescent="0.2">
      <c r="G7339" s="149"/>
      <c r="I7339" s="149"/>
      <c r="K7339" s="149"/>
      <c r="M7339" s="149"/>
      <c r="N7339" s="150"/>
      <c r="P7339" s="149"/>
    </row>
    <row r="7340" spans="7:16" x14ac:dyDescent="0.2">
      <c r="G7340" s="149"/>
      <c r="I7340" s="149"/>
      <c r="K7340" s="149"/>
      <c r="M7340" s="149"/>
      <c r="N7340" s="150"/>
      <c r="P7340" s="149"/>
    </row>
    <row r="7341" spans="7:16" x14ac:dyDescent="0.2">
      <c r="G7341" s="149"/>
      <c r="I7341" s="149"/>
      <c r="K7341" s="149"/>
      <c r="M7341" s="149"/>
      <c r="N7341" s="150"/>
      <c r="P7341" s="149"/>
    </row>
    <row r="7342" spans="7:16" x14ac:dyDescent="0.2">
      <c r="G7342" s="149"/>
      <c r="I7342" s="149"/>
      <c r="K7342" s="149"/>
      <c r="M7342" s="149"/>
      <c r="N7342" s="150"/>
      <c r="P7342" s="149"/>
    </row>
    <row r="7343" spans="7:16" x14ac:dyDescent="0.2">
      <c r="G7343" s="149"/>
      <c r="I7343" s="149"/>
      <c r="K7343" s="149"/>
      <c r="M7343" s="149"/>
      <c r="N7343" s="150"/>
      <c r="P7343" s="149"/>
    </row>
    <row r="7344" spans="7:16" x14ac:dyDescent="0.2">
      <c r="G7344" s="149"/>
      <c r="I7344" s="149"/>
      <c r="K7344" s="149"/>
      <c r="M7344" s="149"/>
      <c r="N7344" s="150"/>
      <c r="P7344" s="149"/>
    </row>
    <row r="7345" spans="7:16" x14ac:dyDescent="0.2">
      <c r="G7345" s="149"/>
      <c r="I7345" s="149"/>
      <c r="K7345" s="149"/>
      <c r="M7345" s="149"/>
      <c r="N7345" s="150"/>
      <c r="P7345" s="149"/>
    </row>
    <row r="7346" spans="7:16" x14ac:dyDescent="0.2">
      <c r="G7346" s="149"/>
      <c r="I7346" s="149"/>
      <c r="K7346" s="149"/>
      <c r="M7346" s="149"/>
      <c r="N7346" s="150"/>
      <c r="P7346" s="149"/>
    </row>
    <row r="7347" spans="7:16" x14ac:dyDescent="0.2">
      <c r="G7347" s="149"/>
      <c r="I7347" s="149"/>
      <c r="K7347" s="149"/>
      <c r="M7347" s="149"/>
      <c r="N7347" s="150"/>
      <c r="P7347" s="149"/>
    </row>
    <row r="7348" spans="7:16" x14ac:dyDescent="0.2">
      <c r="G7348" s="149"/>
      <c r="I7348" s="149"/>
      <c r="K7348" s="149"/>
      <c r="M7348" s="149"/>
      <c r="N7348" s="150"/>
      <c r="P7348" s="149"/>
    </row>
    <row r="7349" spans="7:16" x14ac:dyDescent="0.2">
      <c r="G7349" s="149"/>
      <c r="I7349" s="149"/>
      <c r="K7349" s="149"/>
      <c r="M7349" s="149"/>
      <c r="N7349" s="150"/>
      <c r="P7349" s="149"/>
    </row>
    <row r="7350" spans="7:16" x14ac:dyDescent="0.2">
      <c r="G7350" s="149"/>
      <c r="I7350" s="149"/>
      <c r="K7350" s="149"/>
      <c r="M7350" s="149"/>
      <c r="N7350" s="150"/>
      <c r="P7350" s="149"/>
    </row>
    <row r="7351" spans="7:16" x14ac:dyDescent="0.2">
      <c r="G7351" s="149"/>
      <c r="I7351" s="149"/>
      <c r="K7351" s="149"/>
      <c r="M7351" s="149"/>
      <c r="N7351" s="150"/>
      <c r="P7351" s="149"/>
    </row>
    <row r="7352" spans="7:16" x14ac:dyDescent="0.2">
      <c r="G7352" s="149"/>
      <c r="I7352" s="149"/>
      <c r="K7352" s="149"/>
      <c r="M7352" s="149"/>
      <c r="N7352" s="150"/>
      <c r="P7352" s="149"/>
    </row>
    <row r="7353" spans="7:16" x14ac:dyDescent="0.2">
      <c r="G7353" s="149"/>
      <c r="I7353" s="149"/>
      <c r="K7353" s="149"/>
      <c r="M7353" s="149"/>
      <c r="N7353" s="150"/>
      <c r="P7353" s="149"/>
    </row>
    <row r="7354" spans="7:16" x14ac:dyDescent="0.2">
      <c r="G7354" s="149"/>
      <c r="I7354" s="149"/>
      <c r="K7354" s="149"/>
      <c r="M7354" s="149"/>
      <c r="N7354" s="150"/>
      <c r="P7354" s="149"/>
    </row>
    <row r="7355" spans="7:16" x14ac:dyDescent="0.2">
      <c r="G7355" s="149"/>
      <c r="I7355" s="149"/>
      <c r="K7355" s="149"/>
      <c r="M7355" s="149"/>
      <c r="N7355" s="150"/>
      <c r="P7355" s="149"/>
    </row>
    <row r="7356" spans="7:16" x14ac:dyDescent="0.2">
      <c r="G7356" s="149"/>
      <c r="I7356" s="149"/>
      <c r="K7356" s="149"/>
      <c r="M7356" s="149"/>
      <c r="N7356" s="150"/>
      <c r="P7356" s="149"/>
    </row>
    <row r="7357" spans="7:16" x14ac:dyDescent="0.2">
      <c r="G7357" s="149"/>
      <c r="I7357" s="149"/>
      <c r="K7357" s="149"/>
      <c r="M7357" s="149"/>
      <c r="N7357" s="150"/>
      <c r="P7357" s="149"/>
    </row>
    <row r="7358" spans="7:16" x14ac:dyDescent="0.2">
      <c r="G7358" s="149"/>
      <c r="I7358" s="149"/>
      <c r="K7358" s="149"/>
      <c r="M7358" s="149"/>
      <c r="N7358" s="150"/>
      <c r="P7358" s="149"/>
    </row>
    <row r="7359" spans="7:16" x14ac:dyDescent="0.2">
      <c r="G7359" s="149"/>
      <c r="I7359" s="149"/>
      <c r="K7359" s="149"/>
      <c r="M7359" s="149"/>
      <c r="N7359" s="150"/>
      <c r="P7359" s="149"/>
    </row>
    <row r="7360" spans="7:16" x14ac:dyDescent="0.2">
      <c r="G7360" s="149"/>
      <c r="I7360" s="149"/>
      <c r="K7360" s="149"/>
      <c r="M7360" s="149"/>
      <c r="N7360" s="150"/>
      <c r="P7360" s="149"/>
    </row>
    <row r="7361" spans="7:16" x14ac:dyDescent="0.2">
      <c r="G7361" s="149"/>
      <c r="I7361" s="149"/>
      <c r="K7361" s="149"/>
      <c r="M7361" s="149"/>
      <c r="N7361" s="150"/>
      <c r="P7361" s="149"/>
    </row>
    <row r="7362" spans="7:16" x14ac:dyDescent="0.2">
      <c r="G7362" s="149"/>
      <c r="I7362" s="149"/>
      <c r="K7362" s="149"/>
      <c r="M7362" s="149"/>
      <c r="N7362" s="150"/>
      <c r="P7362" s="149"/>
    </row>
    <row r="7363" spans="7:16" x14ac:dyDescent="0.2">
      <c r="G7363" s="149"/>
      <c r="I7363" s="149"/>
      <c r="K7363" s="149"/>
      <c r="M7363" s="149"/>
      <c r="N7363" s="150"/>
      <c r="P7363" s="149"/>
    </row>
    <row r="7364" spans="7:16" x14ac:dyDescent="0.2">
      <c r="G7364" s="149"/>
      <c r="I7364" s="149"/>
      <c r="K7364" s="149"/>
      <c r="M7364" s="149"/>
      <c r="N7364" s="150"/>
      <c r="P7364" s="149"/>
    </row>
    <row r="7365" spans="7:16" x14ac:dyDescent="0.2">
      <c r="G7365" s="149"/>
      <c r="I7365" s="149"/>
      <c r="K7365" s="149"/>
      <c r="M7365" s="149"/>
      <c r="N7365" s="150"/>
      <c r="P7365" s="149"/>
    </row>
    <row r="7366" spans="7:16" x14ac:dyDescent="0.2">
      <c r="G7366" s="149"/>
      <c r="I7366" s="149"/>
      <c r="K7366" s="149"/>
      <c r="M7366" s="149"/>
      <c r="N7366" s="150"/>
      <c r="P7366" s="149"/>
    </row>
    <row r="7367" spans="7:16" x14ac:dyDescent="0.2">
      <c r="G7367" s="149"/>
      <c r="I7367" s="149"/>
      <c r="K7367" s="149"/>
      <c r="M7367" s="149"/>
      <c r="N7367" s="150"/>
      <c r="P7367" s="149"/>
    </row>
    <row r="7368" spans="7:16" x14ac:dyDescent="0.2">
      <c r="G7368" s="149"/>
      <c r="I7368" s="149"/>
      <c r="K7368" s="149"/>
      <c r="M7368" s="149"/>
      <c r="N7368" s="150"/>
      <c r="P7368" s="149"/>
    </row>
    <row r="7369" spans="7:16" x14ac:dyDescent="0.2">
      <c r="G7369" s="149"/>
      <c r="I7369" s="149"/>
      <c r="K7369" s="149"/>
      <c r="M7369" s="149"/>
      <c r="N7369" s="150"/>
      <c r="P7369" s="149"/>
    </row>
    <row r="7370" spans="7:16" x14ac:dyDescent="0.2">
      <c r="G7370" s="149"/>
      <c r="I7370" s="149"/>
      <c r="K7370" s="149"/>
      <c r="M7370" s="149"/>
      <c r="N7370" s="150"/>
      <c r="P7370" s="149"/>
    </row>
    <row r="7371" spans="7:16" x14ac:dyDescent="0.2">
      <c r="G7371" s="149"/>
      <c r="I7371" s="149"/>
      <c r="K7371" s="149"/>
      <c r="M7371" s="149"/>
      <c r="N7371" s="150"/>
      <c r="P7371" s="149"/>
    </row>
    <row r="7372" spans="7:16" x14ac:dyDescent="0.2">
      <c r="G7372" s="149"/>
      <c r="I7372" s="149"/>
      <c r="K7372" s="149"/>
      <c r="M7372" s="149"/>
      <c r="N7372" s="150"/>
      <c r="P7372" s="149"/>
    </row>
    <row r="7373" spans="7:16" x14ac:dyDescent="0.2">
      <c r="G7373" s="149"/>
      <c r="I7373" s="149"/>
      <c r="K7373" s="149"/>
      <c r="M7373" s="149"/>
      <c r="N7373" s="150"/>
      <c r="P7373" s="149"/>
    </row>
    <row r="7374" spans="7:16" x14ac:dyDescent="0.2">
      <c r="G7374" s="149"/>
      <c r="I7374" s="149"/>
      <c r="K7374" s="149"/>
      <c r="M7374" s="149"/>
      <c r="N7374" s="150"/>
      <c r="P7374" s="149"/>
    </row>
    <row r="7375" spans="7:16" x14ac:dyDescent="0.2">
      <c r="G7375" s="149"/>
      <c r="I7375" s="149"/>
      <c r="K7375" s="149"/>
      <c r="M7375" s="149"/>
      <c r="N7375" s="150"/>
      <c r="P7375" s="149"/>
    </row>
    <row r="7376" spans="7:16" x14ac:dyDescent="0.2">
      <c r="G7376" s="149"/>
      <c r="I7376" s="149"/>
      <c r="K7376" s="149"/>
      <c r="M7376" s="149"/>
      <c r="N7376" s="150"/>
      <c r="P7376" s="149"/>
    </row>
    <row r="7377" spans="7:16" x14ac:dyDescent="0.2">
      <c r="G7377" s="149"/>
      <c r="I7377" s="149"/>
      <c r="K7377" s="149"/>
      <c r="M7377" s="149"/>
      <c r="N7377" s="150"/>
      <c r="P7377" s="149"/>
    </row>
    <row r="7378" spans="7:16" x14ac:dyDescent="0.2">
      <c r="G7378" s="149"/>
      <c r="I7378" s="149"/>
      <c r="K7378" s="149"/>
      <c r="M7378" s="149"/>
      <c r="N7378" s="150"/>
      <c r="P7378" s="149"/>
    </row>
    <row r="7379" spans="7:16" x14ac:dyDescent="0.2">
      <c r="G7379" s="149"/>
      <c r="I7379" s="149"/>
      <c r="K7379" s="149"/>
      <c r="M7379" s="149"/>
      <c r="N7379" s="150"/>
      <c r="P7379" s="149"/>
    </row>
    <row r="7380" spans="7:16" x14ac:dyDescent="0.2">
      <c r="G7380" s="149"/>
      <c r="I7380" s="149"/>
      <c r="K7380" s="149"/>
      <c r="M7380" s="149"/>
      <c r="N7380" s="150"/>
      <c r="P7380" s="149"/>
    </row>
    <row r="7381" spans="7:16" x14ac:dyDescent="0.2">
      <c r="G7381" s="149"/>
      <c r="I7381" s="149"/>
      <c r="K7381" s="149"/>
      <c r="M7381" s="149"/>
      <c r="N7381" s="150"/>
      <c r="P7381" s="149"/>
    </row>
    <row r="7382" spans="7:16" x14ac:dyDescent="0.2">
      <c r="G7382" s="149"/>
      <c r="I7382" s="149"/>
      <c r="K7382" s="149"/>
      <c r="M7382" s="149"/>
      <c r="N7382" s="150"/>
      <c r="P7382" s="149"/>
    </row>
    <row r="7383" spans="7:16" x14ac:dyDescent="0.2">
      <c r="G7383" s="149"/>
      <c r="I7383" s="149"/>
      <c r="K7383" s="149"/>
      <c r="M7383" s="149"/>
      <c r="N7383" s="150"/>
      <c r="P7383" s="149"/>
    </row>
    <row r="7384" spans="7:16" x14ac:dyDescent="0.2">
      <c r="G7384" s="149"/>
      <c r="I7384" s="149"/>
      <c r="K7384" s="149"/>
      <c r="M7384" s="149"/>
      <c r="N7384" s="150"/>
      <c r="P7384" s="149"/>
    </row>
    <row r="7385" spans="7:16" x14ac:dyDescent="0.2">
      <c r="G7385" s="149"/>
      <c r="I7385" s="149"/>
      <c r="K7385" s="149"/>
      <c r="M7385" s="149"/>
      <c r="N7385" s="150"/>
      <c r="P7385" s="149"/>
    </row>
    <row r="7386" spans="7:16" x14ac:dyDescent="0.2">
      <c r="G7386" s="149"/>
      <c r="I7386" s="149"/>
      <c r="K7386" s="149"/>
      <c r="M7386" s="149"/>
      <c r="N7386" s="150"/>
      <c r="P7386" s="149"/>
    </row>
    <row r="7387" spans="7:16" x14ac:dyDescent="0.2">
      <c r="G7387" s="149"/>
      <c r="I7387" s="149"/>
      <c r="K7387" s="149"/>
      <c r="M7387" s="149"/>
      <c r="N7387" s="150"/>
      <c r="P7387" s="149"/>
    </row>
    <row r="7388" spans="7:16" x14ac:dyDescent="0.2">
      <c r="G7388" s="149"/>
      <c r="I7388" s="149"/>
      <c r="K7388" s="149"/>
      <c r="M7388" s="149"/>
      <c r="N7388" s="150"/>
      <c r="P7388" s="149"/>
    </row>
    <row r="7389" spans="7:16" x14ac:dyDescent="0.2">
      <c r="G7389" s="149"/>
      <c r="I7389" s="149"/>
      <c r="K7389" s="149"/>
      <c r="M7389" s="149"/>
      <c r="N7389" s="150"/>
      <c r="P7389" s="149"/>
    </row>
    <row r="7390" spans="7:16" x14ac:dyDescent="0.2">
      <c r="G7390" s="149"/>
      <c r="I7390" s="149"/>
      <c r="K7390" s="149"/>
      <c r="M7390" s="149"/>
      <c r="N7390" s="150"/>
      <c r="P7390" s="149"/>
    </row>
    <row r="7391" spans="7:16" x14ac:dyDescent="0.2">
      <c r="G7391" s="149"/>
      <c r="I7391" s="149"/>
      <c r="K7391" s="149"/>
      <c r="M7391" s="149"/>
      <c r="N7391" s="150"/>
      <c r="P7391" s="149"/>
    </row>
    <row r="7392" spans="7:16" x14ac:dyDescent="0.2">
      <c r="G7392" s="149"/>
      <c r="I7392" s="149"/>
      <c r="K7392" s="149"/>
      <c r="M7392" s="149"/>
      <c r="N7392" s="150"/>
      <c r="P7392" s="149"/>
    </row>
    <row r="7393" spans="7:16" x14ac:dyDescent="0.2">
      <c r="G7393" s="149"/>
      <c r="I7393" s="149"/>
      <c r="K7393" s="149"/>
      <c r="M7393" s="149"/>
      <c r="N7393" s="150"/>
      <c r="P7393" s="149"/>
    </row>
    <row r="7394" spans="7:16" x14ac:dyDescent="0.2">
      <c r="G7394" s="149"/>
      <c r="I7394" s="149"/>
      <c r="K7394" s="149"/>
      <c r="M7394" s="149"/>
      <c r="N7394" s="150"/>
      <c r="P7394" s="149"/>
    </row>
    <row r="7395" spans="7:16" x14ac:dyDescent="0.2">
      <c r="G7395" s="149"/>
      <c r="I7395" s="149"/>
      <c r="K7395" s="149"/>
      <c r="M7395" s="149"/>
      <c r="N7395" s="150"/>
      <c r="P7395" s="149"/>
    </row>
    <row r="7396" spans="7:16" x14ac:dyDescent="0.2">
      <c r="G7396" s="149"/>
      <c r="I7396" s="149"/>
      <c r="K7396" s="149"/>
      <c r="M7396" s="149"/>
      <c r="N7396" s="150"/>
      <c r="P7396" s="149"/>
    </row>
    <row r="7397" spans="7:16" x14ac:dyDescent="0.2">
      <c r="G7397" s="149"/>
      <c r="I7397" s="149"/>
      <c r="K7397" s="149"/>
      <c r="M7397" s="149"/>
      <c r="N7397" s="150"/>
      <c r="P7397" s="149"/>
    </row>
    <row r="7398" spans="7:16" x14ac:dyDescent="0.2">
      <c r="G7398" s="149"/>
      <c r="I7398" s="149"/>
      <c r="K7398" s="149"/>
      <c r="M7398" s="149"/>
      <c r="N7398" s="150"/>
      <c r="P7398" s="149"/>
    </row>
    <row r="7399" spans="7:16" x14ac:dyDescent="0.2">
      <c r="G7399" s="149"/>
      <c r="I7399" s="149"/>
      <c r="K7399" s="149"/>
      <c r="M7399" s="149"/>
      <c r="N7399" s="150"/>
      <c r="P7399" s="149"/>
    </row>
    <row r="7400" spans="7:16" x14ac:dyDescent="0.2">
      <c r="G7400" s="149"/>
      <c r="I7400" s="149"/>
      <c r="K7400" s="149"/>
      <c r="M7400" s="149"/>
      <c r="N7400" s="150"/>
      <c r="P7400" s="149"/>
    </row>
    <row r="7401" spans="7:16" x14ac:dyDescent="0.2">
      <c r="G7401" s="149"/>
      <c r="I7401" s="149"/>
      <c r="K7401" s="149"/>
      <c r="M7401" s="149"/>
      <c r="N7401" s="150"/>
      <c r="P7401" s="149"/>
    </row>
    <row r="7402" spans="7:16" x14ac:dyDescent="0.2">
      <c r="G7402" s="149"/>
      <c r="I7402" s="149"/>
      <c r="K7402" s="149"/>
      <c r="M7402" s="149"/>
      <c r="N7402" s="150"/>
      <c r="P7402" s="149"/>
    </row>
    <row r="7403" spans="7:16" x14ac:dyDescent="0.2">
      <c r="G7403" s="149"/>
      <c r="I7403" s="149"/>
      <c r="K7403" s="149"/>
      <c r="M7403" s="149"/>
      <c r="N7403" s="150"/>
      <c r="P7403" s="149"/>
    </row>
    <row r="7404" spans="7:16" x14ac:dyDescent="0.2">
      <c r="G7404" s="149"/>
      <c r="I7404" s="149"/>
      <c r="K7404" s="149"/>
      <c r="M7404" s="149"/>
      <c r="N7404" s="150"/>
      <c r="P7404" s="149"/>
    </row>
    <row r="7405" spans="7:16" x14ac:dyDescent="0.2">
      <c r="G7405" s="149"/>
      <c r="I7405" s="149"/>
      <c r="K7405" s="149"/>
      <c r="M7405" s="149"/>
      <c r="N7405" s="150"/>
      <c r="P7405" s="149"/>
    </row>
    <row r="7406" spans="7:16" x14ac:dyDescent="0.2">
      <c r="G7406" s="149"/>
      <c r="I7406" s="149"/>
      <c r="K7406" s="149"/>
      <c r="M7406" s="149"/>
      <c r="N7406" s="150"/>
      <c r="P7406" s="149"/>
    </row>
    <row r="7407" spans="7:16" x14ac:dyDescent="0.2">
      <c r="G7407" s="149"/>
      <c r="I7407" s="149"/>
      <c r="K7407" s="149"/>
      <c r="M7407" s="149"/>
      <c r="N7407" s="150"/>
      <c r="P7407" s="149"/>
    </row>
    <row r="7408" spans="7:16" x14ac:dyDescent="0.2">
      <c r="G7408" s="149"/>
      <c r="I7408" s="149"/>
      <c r="K7408" s="149"/>
      <c r="M7408" s="149"/>
      <c r="N7408" s="150"/>
      <c r="P7408" s="149"/>
    </row>
    <row r="7409" spans="7:16" x14ac:dyDescent="0.2">
      <c r="G7409" s="149"/>
      <c r="I7409" s="149"/>
      <c r="K7409" s="149"/>
      <c r="M7409" s="149"/>
      <c r="N7409" s="150"/>
      <c r="P7409" s="149"/>
    </row>
    <row r="7410" spans="7:16" x14ac:dyDescent="0.2">
      <c r="G7410" s="149"/>
      <c r="I7410" s="149"/>
      <c r="K7410" s="149"/>
      <c r="M7410" s="149"/>
      <c r="N7410" s="150"/>
      <c r="P7410" s="149"/>
    </row>
    <row r="7411" spans="7:16" x14ac:dyDescent="0.2">
      <c r="G7411" s="149"/>
      <c r="I7411" s="149"/>
      <c r="K7411" s="149"/>
      <c r="M7411" s="149"/>
      <c r="N7411" s="150"/>
      <c r="P7411" s="149"/>
    </row>
    <row r="7412" spans="7:16" x14ac:dyDescent="0.2">
      <c r="G7412" s="149"/>
      <c r="I7412" s="149"/>
      <c r="K7412" s="149"/>
      <c r="M7412" s="149"/>
      <c r="N7412" s="150"/>
      <c r="P7412" s="149"/>
    </row>
    <row r="7413" spans="7:16" x14ac:dyDescent="0.2">
      <c r="G7413" s="149"/>
      <c r="I7413" s="149"/>
      <c r="K7413" s="149"/>
      <c r="M7413" s="149"/>
      <c r="N7413" s="150"/>
      <c r="P7413" s="149"/>
    </row>
    <row r="7414" spans="7:16" x14ac:dyDescent="0.2">
      <c r="G7414" s="149"/>
      <c r="I7414" s="149"/>
      <c r="K7414" s="149"/>
      <c r="M7414" s="149"/>
      <c r="N7414" s="150"/>
      <c r="P7414" s="149"/>
    </row>
    <row r="7415" spans="7:16" x14ac:dyDescent="0.2">
      <c r="G7415" s="149"/>
      <c r="I7415" s="149"/>
      <c r="K7415" s="149"/>
      <c r="M7415" s="149"/>
      <c r="N7415" s="150"/>
      <c r="P7415" s="149"/>
    </row>
    <row r="7416" spans="7:16" x14ac:dyDescent="0.2">
      <c r="G7416" s="149"/>
      <c r="I7416" s="149"/>
      <c r="K7416" s="149"/>
      <c r="M7416" s="149"/>
      <c r="N7416" s="150"/>
      <c r="P7416" s="149"/>
    </row>
    <row r="7417" spans="7:16" x14ac:dyDescent="0.2">
      <c r="G7417" s="149"/>
      <c r="I7417" s="149"/>
      <c r="K7417" s="149"/>
      <c r="M7417" s="149"/>
      <c r="N7417" s="150"/>
      <c r="P7417" s="149"/>
    </row>
    <row r="7418" spans="7:16" x14ac:dyDescent="0.2">
      <c r="G7418" s="149"/>
      <c r="I7418" s="149"/>
      <c r="K7418" s="149"/>
      <c r="M7418" s="149"/>
      <c r="N7418" s="150"/>
      <c r="P7418" s="149"/>
    </row>
    <row r="7419" spans="7:16" x14ac:dyDescent="0.2">
      <c r="G7419" s="149"/>
      <c r="I7419" s="149"/>
      <c r="K7419" s="149"/>
      <c r="M7419" s="149"/>
      <c r="N7419" s="150"/>
      <c r="P7419" s="149"/>
    </row>
    <row r="7420" spans="7:16" x14ac:dyDescent="0.2">
      <c r="G7420" s="149"/>
      <c r="I7420" s="149"/>
      <c r="K7420" s="149"/>
      <c r="M7420" s="149"/>
      <c r="N7420" s="150"/>
      <c r="P7420" s="149"/>
    </row>
    <row r="7421" spans="7:16" x14ac:dyDescent="0.2">
      <c r="G7421" s="149"/>
      <c r="I7421" s="149"/>
      <c r="K7421" s="149"/>
      <c r="M7421" s="149"/>
      <c r="N7421" s="150"/>
      <c r="P7421" s="149"/>
    </row>
    <row r="7422" spans="7:16" x14ac:dyDescent="0.2">
      <c r="G7422" s="149"/>
      <c r="I7422" s="149"/>
      <c r="K7422" s="149"/>
      <c r="M7422" s="149"/>
      <c r="N7422" s="150"/>
      <c r="P7422" s="149"/>
    </row>
    <row r="7423" spans="7:16" x14ac:dyDescent="0.2">
      <c r="G7423" s="149"/>
      <c r="I7423" s="149"/>
      <c r="K7423" s="149"/>
      <c r="M7423" s="149"/>
      <c r="N7423" s="150"/>
      <c r="P7423" s="149"/>
    </row>
    <row r="7424" spans="7:16" x14ac:dyDescent="0.2">
      <c r="G7424" s="149"/>
      <c r="I7424" s="149"/>
      <c r="K7424" s="149"/>
      <c r="M7424" s="149"/>
      <c r="N7424" s="150"/>
      <c r="P7424" s="149"/>
    </row>
    <row r="7425" spans="7:16" x14ac:dyDescent="0.2">
      <c r="G7425" s="149"/>
      <c r="I7425" s="149"/>
      <c r="K7425" s="149"/>
      <c r="M7425" s="149"/>
      <c r="N7425" s="150"/>
      <c r="P7425" s="149"/>
    </row>
    <row r="7426" spans="7:16" x14ac:dyDescent="0.2">
      <c r="G7426" s="149"/>
      <c r="I7426" s="149"/>
      <c r="K7426" s="149"/>
      <c r="M7426" s="149"/>
      <c r="N7426" s="150"/>
      <c r="P7426" s="149"/>
    </row>
    <row r="7427" spans="7:16" x14ac:dyDescent="0.2">
      <c r="G7427" s="149"/>
      <c r="I7427" s="149"/>
      <c r="K7427" s="149"/>
      <c r="M7427" s="149"/>
      <c r="N7427" s="150"/>
      <c r="P7427" s="149"/>
    </row>
    <row r="7428" spans="7:16" x14ac:dyDescent="0.2">
      <c r="G7428" s="149"/>
      <c r="I7428" s="149"/>
      <c r="K7428" s="149"/>
      <c r="M7428" s="149"/>
      <c r="N7428" s="150"/>
      <c r="P7428" s="149"/>
    </row>
    <row r="7429" spans="7:16" x14ac:dyDescent="0.2">
      <c r="G7429" s="149"/>
      <c r="I7429" s="149"/>
      <c r="K7429" s="149"/>
      <c r="M7429" s="149"/>
      <c r="N7429" s="150"/>
      <c r="P7429" s="149"/>
    </row>
    <row r="7430" spans="7:16" x14ac:dyDescent="0.2">
      <c r="G7430" s="149"/>
      <c r="I7430" s="149"/>
      <c r="K7430" s="149"/>
      <c r="M7430" s="149"/>
      <c r="N7430" s="150"/>
      <c r="P7430" s="149"/>
    </row>
    <row r="7431" spans="7:16" x14ac:dyDescent="0.2">
      <c r="G7431" s="149"/>
      <c r="I7431" s="149"/>
      <c r="K7431" s="149"/>
      <c r="M7431" s="149"/>
      <c r="N7431" s="150"/>
      <c r="P7431" s="149"/>
    </row>
    <row r="7432" spans="7:16" x14ac:dyDescent="0.2">
      <c r="G7432" s="149"/>
      <c r="I7432" s="149"/>
      <c r="K7432" s="149"/>
      <c r="M7432" s="149"/>
      <c r="N7432" s="150"/>
      <c r="P7432" s="149"/>
    </row>
    <row r="7433" spans="7:16" x14ac:dyDescent="0.2">
      <c r="G7433" s="149"/>
      <c r="I7433" s="149"/>
      <c r="K7433" s="149"/>
      <c r="M7433" s="149"/>
      <c r="N7433" s="150"/>
      <c r="P7433" s="149"/>
    </row>
    <row r="7434" spans="7:16" x14ac:dyDescent="0.2">
      <c r="G7434" s="149"/>
      <c r="I7434" s="149"/>
      <c r="K7434" s="149"/>
      <c r="M7434" s="149"/>
      <c r="N7434" s="150"/>
      <c r="P7434" s="149"/>
    </row>
    <row r="7435" spans="7:16" x14ac:dyDescent="0.2">
      <c r="G7435" s="149"/>
      <c r="I7435" s="149"/>
      <c r="K7435" s="149"/>
      <c r="M7435" s="149"/>
      <c r="N7435" s="150"/>
      <c r="P7435" s="149"/>
    </row>
    <row r="7436" spans="7:16" x14ac:dyDescent="0.2">
      <c r="G7436" s="149"/>
      <c r="I7436" s="149"/>
      <c r="K7436" s="149"/>
      <c r="M7436" s="149"/>
      <c r="N7436" s="150"/>
      <c r="P7436" s="149"/>
    </row>
    <row r="7437" spans="7:16" x14ac:dyDescent="0.2">
      <c r="G7437" s="149"/>
      <c r="I7437" s="149"/>
      <c r="K7437" s="149"/>
      <c r="M7437" s="149"/>
      <c r="N7437" s="150"/>
      <c r="P7437" s="149"/>
    </row>
    <row r="7438" spans="7:16" x14ac:dyDescent="0.2">
      <c r="G7438" s="149"/>
      <c r="I7438" s="149"/>
      <c r="K7438" s="149"/>
      <c r="M7438" s="149"/>
      <c r="N7438" s="150"/>
      <c r="P7438" s="149"/>
    </row>
    <row r="7439" spans="7:16" x14ac:dyDescent="0.2">
      <c r="G7439" s="149"/>
      <c r="I7439" s="149"/>
      <c r="K7439" s="149"/>
      <c r="M7439" s="149"/>
      <c r="N7439" s="150"/>
      <c r="P7439" s="149"/>
    </row>
    <row r="7440" spans="7:16" x14ac:dyDescent="0.2">
      <c r="G7440" s="149"/>
      <c r="I7440" s="149"/>
      <c r="K7440" s="149"/>
      <c r="M7440" s="149"/>
      <c r="N7440" s="150"/>
      <c r="P7440" s="149"/>
    </row>
    <row r="7441" spans="7:16" x14ac:dyDescent="0.2">
      <c r="G7441" s="149"/>
      <c r="I7441" s="149"/>
      <c r="K7441" s="149"/>
      <c r="M7441" s="149"/>
      <c r="N7441" s="150"/>
      <c r="P7441" s="149"/>
    </row>
    <row r="7442" spans="7:16" x14ac:dyDescent="0.2">
      <c r="G7442" s="149"/>
      <c r="I7442" s="149"/>
      <c r="K7442" s="149"/>
      <c r="M7442" s="149"/>
      <c r="N7442" s="150"/>
      <c r="P7442" s="149"/>
    </row>
    <row r="7443" spans="7:16" x14ac:dyDescent="0.2">
      <c r="G7443" s="149"/>
      <c r="I7443" s="149"/>
      <c r="K7443" s="149"/>
      <c r="M7443" s="149"/>
      <c r="N7443" s="150"/>
      <c r="P7443" s="149"/>
    </row>
    <row r="7444" spans="7:16" x14ac:dyDescent="0.2">
      <c r="G7444" s="149"/>
      <c r="I7444" s="149"/>
      <c r="K7444" s="149"/>
      <c r="M7444" s="149"/>
      <c r="N7444" s="150"/>
      <c r="P7444" s="149"/>
    </row>
    <row r="7445" spans="7:16" x14ac:dyDescent="0.2">
      <c r="G7445" s="149"/>
      <c r="I7445" s="149"/>
      <c r="K7445" s="149"/>
      <c r="M7445" s="149"/>
      <c r="N7445" s="150"/>
      <c r="P7445" s="149"/>
    </row>
    <row r="7446" spans="7:16" x14ac:dyDescent="0.2">
      <c r="G7446" s="149"/>
      <c r="I7446" s="149"/>
      <c r="K7446" s="149"/>
      <c r="M7446" s="149"/>
      <c r="N7446" s="150"/>
      <c r="P7446" s="149"/>
    </row>
    <row r="7447" spans="7:16" x14ac:dyDescent="0.2">
      <c r="G7447" s="149"/>
      <c r="I7447" s="149"/>
      <c r="K7447" s="149"/>
      <c r="M7447" s="149"/>
      <c r="N7447" s="150"/>
      <c r="P7447" s="149"/>
    </row>
    <row r="7448" spans="7:16" x14ac:dyDescent="0.2">
      <c r="G7448" s="149"/>
      <c r="I7448" s="149"/>
      <c r="K7448" s="149"/>
      <c r="M7448" s="149"/>
      <c r="N7448" s="150"/>
      <c r="P7448" s="149"/>
    </row>
    <row r="7449" spans="7:16" x14ac:dyDescent="0.2">
      <c r="G7449" s="149"/>
      <c r="I7449" s="149"/>
      <c r="K7449" s="149"/>
      <c r="M7449" s="149"/>
      <c r="N7449" s="150"/>
      <c r="P7449" s="149"/>
    </row>
    <row r="7450" spans="7:16" x14ac:dyDescent="0.2">
      <c r="G7450" s="149"/>
      <c r="I7450" s="149"/>
      <c r="K7450" s="149"/>
      <c r="M7450" s="149"/>
      <c r="N7450" s="150"/>
      <c r="P7450" s="149"/>
    </row>
    <row r="7451" spans="7:16" x14ac:dyDescent="0.2">
      <c r="G7451" s="149"/>
      <c r="I7451" s="149"/>
      <c r="K7451" s="149"/>
      <c r="M7451" s="149"/>
      <c r="N7451" s="150"/>
      <c r="P7451" s="149"/>
    </row>
    <row r="7452" spans="7:16" x14ac:dyDescent="0.2">
      <c r="G7452" s="149"/>
      <c r="I7452" s="149"/>
      <c r="K7452" s="149"/>
      <c r="M7452" s="149"/>
      <c r="N7452" s="150"/>
      <c r="P7452" s="149"/>
    </row>
    <row r="7453" spans="7:16" x14ac:dyDescent="0.2">
      <c r="G7453" s="149"/>
      <c r="I7453" s="149"/>
      <c r="K7453" s="149"/>
      <c r="M7453" s="149"/>
      <c r="N7453" s="150"/>
      <c r="P7453" s="149"/>
    </row>
    <row r="7454" spans="7:16" x14ac:dyDescent="0.2">
      <c r="G7454" s="149"/>
      <c r="I7454" s="149"/>
      <c r="K7454" s="149"/>
      <c r="M7454" s="149"/>
      <c r="N7454" s="150"/>
      <c r="P7454" s="149"/>
    </row>
    <row r="7455" spans="7:16" x14ac:dyDescent="0.2">
      <c r="G7455" s="149"/>
      <c r="I7455" s="149"/>
      <c r="K7455" s="149"/>
      <c r="M7455" s="149"/>
      <c r="N7455" s="150"/>
      <c r="P7455" s="149"/>
    </row>
    <row r="7456" spans="7:16" x14ac:dyDescent="0.2">
      <c r="G7456" s="149"/>
      <c r="I7456" s="149"/>
      <c r="K7456" s="149"/>
      <c r="M7456" s="149"/>
      <c r="N7456" s="150"/>
      <c r="P7456" s="149"/>
    </row>
    <row r="7457" spans="7:16" x14ac:dyDescent="0.2">
      <c r="G7457" s="149"/>
      <c r="I7457" s="149"/>
      <c r="K7457" s="149"/>
      <c r="M7457" s="149"/>
      <c r="N7457" s="150"/>
      <c r="P7457" s="149"/>
    </row>
    <row r="7458" spans="7:16" x14ac:dyDescent="0.2">
      <c r="G7458" s="149"/>
      <c r="I7458" s="149"/>
      <c r="K7458" s="149"/>
      <c r="M7458" s="149"/>
      <c r="N7458" s="150"/>
      <c r="P7458" s="149"/>
    </row>
    <row r="7459" spans="7:16" x14ac:dyDescent="0.2">
      <c r="G7459" s="149"/>
      <c r="I7459" s="149"/>
      <c r="K7459" s="149"/>
      <c r="M7459" s="149"/>
      <c r="N7459" s="150"/>
      <c r="P7459" s="149"/>
    </row>
    <row r="7460" spans="7:16" x14ac:dyDescent="0.2">
      <c r="G7460" s="149"/>
      <c r="I7460" s="149"/>
      <c r="K7460" s="149"/>
      <c r="M7460" s="149"/>
      <c r="N7460" s="150"/>
      <c r="P7460" s="149"/>
    </row>
    <row r="7461" spans="7:16" x14ac:dyDescent="0.2">
      <c r="G7461" s="149"/>
      <c r="I7461" s="149"/>
      <c r="K7461" s="149"/>
      <c r="M7461" s="149"/>
      <c r="N7461" s="150"/>
      <c r="P7461" s="149"/>
    </row>
    <row r="7462" spans="7:16" x14ac:dyDescent="0.2">
      <c r="G7462" s="149"/>
      <c r="I7462" s="149"/>
      <c r="K7462" s="149"/>
      <c r="M7462" s="149"/>
      <c r="N7462" s="150"/>
      <c r="P7462" s="149"/>
    </row>
    <row r="7463" spans="7:16" x14ac:dyDescent="0.2">
      <c r="G7463" s="149"/>
      <c r="I7463" s="149"/>
      <c r="K7463" s="149"/>
      <c r="M7463" s="149"/>
      <c r="N7463" s="150"/>
      <c r="P7463" s="149"/>
    </row>
    <row r="7464" spans="7:16" x14ac:dyDescent="0.2">
      <c r="G7464" s="149"/>
      <c r="I7464" s="149"/>
      <c r="K7464" s="149"/>
      <c r="M7464" s="149"/>
      <c r="N7464" s="150"/>
      <c r="P7464" s="149"/>
    </row>
    <row r="7465" spans="7:16" x14ac:dyDescent="0.2">
      <c r="G7465" s="149"/>
      <c r="I7465" s="149"/>
      <c r="K7465" s="149"/>
      <c r="M7465" s="149"/>
      <c r="N7465" s="150"/>
      <c r="P7465" s="149"/>
    </row>
    <row r="7466" spans="7:16" x14ac:dyDescent="0.2">
      <c r="G7466" s="149"/>
      <c r="I7466" s="149"/>
      <c r="K7466" s="149"/>
      <c r="M7466" s="149"/>
      <c r="N7466" s="150"/>
      <c r="P7466" s="149"/>
    </row>
    <row r="7467" spans="7:16" x14ac:dyDescent="0.2">
      <c r="G7467" s="149"/>
      <c r="I7467" s="149"/>
      <c r="K7467" s="149"/>
      <c r="M7467" s="149"/>
      <c r="N7467" s="150"/>
      <c r="P7467" s="149"/>
    </row>
    <row r="7468" spans="7:16" x14ac:dyDescent="0.2">
      <c r="G7468" s="149"/>
      <c r="I7468" s="149"/>
      <c r="K7468" s="149"/>
      <c r="M7468" s="149"/>
      <c r="N7468" s="150"/>
      <c r="P7468" s="149"/>
    </row>
    <row r="7469" spans="7:16" x14ac:dyDescent="0.2">
      <c r="G7469" s="149"/>
      <c r="I7469" s="149"/>
      <c r="K7469" s="149"/>
      <c r="M7469" s="149"/>
      <c r="N7469" s="150"/>
      <c r="P7469" s="149"/>
    </row>
    <row r="7470" spans="7:16" x14ac:dyDescent="0.2">
      <c r="G7470" s="149"/>
      <c r="I7470" s="149"/>
      <c r="K7470" s="149"/>
      <c r="M7470" s="149"/>
      <c r="N7470" s="150"/>
      <c r="P7470" s="149"/>
    </row>
    <row r="7471" spans="7:16" x14ac:dyDescent="0.2">
      <c r="G7471" s="149"/>
      <c r="I7471" s="149"/>
      <c r="K7471" s="149"/>
      <c r="M7471" s="149"/>
      <c r="N7471" s="150"/>
      <c r="P7471" s="149"/>
    </row>
    <row r="7472" spans="7:16" x14ac:dyDescent="0.2">
      <c r="G7472" s="149"/>
      <c r="I7472" s="149"/>
      <c r="K7472" s="149"/>
      <c r="M7472" s="149"/>
      <c r="N7472" s="150"/>
      <c r="P7472" s="149"/>
    </row>
    <row r="7473" spans="7:16" x14ac:dyDescent="0.2">
      <c r="G7473" s="149"/>
      <c r="I7473" s="149"/>
      <c r="K7473" s="149"/>
      <c r="M7473" s="149"/>
      <c r="N7473" s="150"/>
      <c r="P7473" s="149"/>
    </row>
    <row r="7474" spans="7:16" x14ac:dyDescent="0.2">
      <c r="G7474" s="149"/>
      <c r="I7474" s="149"/>
      <c r="K7474" s="149"/>
      <c r="M7474" s="149"/>
      <c r="N7474" s="150"/>
      <c r="P7474" s="149"/>
    </row>
    <row r="7475" spans="7:16" x14ac:dyDescent="0.2">
      <c r="G7475" s="149"/>
      <c r="I7475" s="149"/>
      <c r="K7475" s="149"/>
      <c r="M7475" s="149"/>
      <c r="N7475" s="150"/>
      <c r="P7475" s="149"/>
    </row>
    <row r="7476" spans="7:16" x14ac:dyDescent="0.2">
      <c r="G7476" s="149"/>
      <c r="I7476" s="149"/>
      <c r="K7476" s="149"/>
      <c r="M7476" s="149"/>
      <c r="N7476" s="150"/>
      <c r="P7476" s="149"/>
    </row>
    <row r="7477" spans="7:16" x14ac:dyDescent="0.2">
      <c r="G7477" s="149"/>
      <c r="I7477" s="149"/>
      <c r="K7477" s="149"/>
      <c r="M7477" s="149"/>
      <c r="N7477" s="150"/>
      <c r="P7477" s="149"/>
    </row>
    <row r="7478" spans="7:16" x14ac:dyDescent="0.2">
      <c r="G7478" s="149"/>
      <c r="I7478" s="149"/>
      <c r="K7478" s="149"/>
      <c r="M7478" s="149"/>
      <c r="N7478" s="150"/>
      <c r="P7478" s="149"/>
    </row>
    <row r="7479" spans="7:16" x14ac:dyDescent="0.2">
      <c r="G7479" s="149"/>
      <c r="I7479" s="149"/>
      <c r="K7479" s="149"/>
      <c r="M7479" s="149"/>
      <c r="N7479" s="150"/>
      <c r="P7479" s="149"/>
    </row>
    <row r="7480" spans="7:16" x14ac:dyDescent="0.2">
      <c r="G7480" s="149"/>
      <c r="I7480" s="149"/>
      <c r="K7480" s="149"/>
      <c r="M7480" s="149"/>
      <c r="N7480" s="150"/>
      <c r="P7480" s="149"/>
    </row>
    <row r="7481" spans="7:16" x14ac:dyDescent="0.2">
      <c r="G7481" s="149"/>
      <c r="I7481" s="149"/>
      <c r="K7481" s="149"/>
      <c r="M7481" s="149"/>
      <c r="N7481" s="150"/>
      <c r="P7481" s="149"/>
    </row>
    <row r="7482" spans="7:16" x14ac:dyDescent="0.2">
      <c r="G7482" s="149"/>
      <c r="I7482" s="149"/>
      <c r="K7482" s="149"/>
      <c r="M7482" s="149"/>
      <c r="N7482" s="150"/>
      <c r="P7482" s="149"/>
    </row>
    <row r="7483" spans="7:16" x14ac:dyDescent="0.2">
      <c r="G7483" s="149"/>
      <c r="I7483" s="149"/>
      <c r="K7483" s="149"/>
      <c r="M7483" s="149"/>
      <c r="N7483" s="150"/>
      <c r="P7483" s="149"/>
    </row>
    <row r="7484" spans="7:16" x14ac:dyDescent="0.2">
      <c r="G7484" s="149"/>
      <c r="I7484" s="149"/>
      <c r="K7484" s="149"/>
      <c r="M7484" s="149"/>
      <c r="N7484" s="150"/>
      <c r="P7484" s="149"/>
    </row>
    <row r="7485" spans="7:16" x14ac:dyDescent="0.2">
      <c r="G7485" s="149"/>
      <c r="I7485" s="149"/>
      <c r="K7485" s="149"/>
      <c r="M7485" s="149"/>
      <c r="N7485" s="150"/>
      <c r="P7485" s="149"/>
    </row>
    <row r="7486" spans="7:16" x14ac:dyDescent="0.2">
      <c r="G7486" s="149"/>
      <c r="I7486" s="149"/>
      <c r="K7486" s="149"/>
      <c r="M7486" s="149"/>
      <c r="N7486" s="150"/>
      <c r="P7486" s="149"/>
    </row>
    <row r="7487" spans="7:16" x14ac:dyDescent="0.2">
      <c r="G7487" s="149"/>
      <c r="I7487" s="149"/>
      <c r="K7487" s="149"/>
      <c r="M7487" s="149"/>
      <c r="N7487" s="150"/>
      <c r="P7487" s="149"/>
    </row>
    <row r="7488" spans="7:16" x14ac:dyDescent="0.2">
      <c r="G7488" s="149"/>
      <c r="I7488" s="149"/>
      <c r="K7488" s="149"/>
      <c r="M7488" s="149"/>
      <c r="N7488" s="150"/>
      <c r="P7488" s="149"/>
    </row>
    <row r="7489" spans="7:16" x14ac:dyDescent="0.2">
      <c r="G7489" s="149"/>
      <c r="I7489" s="149"/>
      <c r="K7489" s="149"/>
      <c r="M7489" s="149"/>
      <c r="N7489" s="150"/>
      <c r="P7489" s="149"/>
    </row>
    <row r="7490" spans="7:16" x14ac:dyDescent="0.2">
      <c r="G7490" s="149"/>
      <c r="I7490" s="149"/>
      <c r="K7490" s="149"/>
      <c r="M7490" s="149"/>
      <c r="N7490" s="150"/>
      <c r="P7490" s="149"/>
    </row>
    <row r="7491" spans="7:16" x14ac:dyDescent="0.2">
      <c r="G7491" s="149"/>
      <c r="I7491" s="149"/>
      <c r="K7491" s="149"/>
      <c r="M7491" s="149"/>
      <c r="N7491" s="150"/>
      <c r="P7491" s="149"/>
    </row>
    <row r="7492" spans="7:16" x14ac:dyDescent="0.2">
      <c r="G7492" s="149"/>
      <c r="I7492" s="149"/>
      <c r="K7492" s="149"/>
      <c r="M7492" s="149"/>
      <c r="N7492" s="150"/>
      <c r="P7492" s="149"/>
    </row>
    <row r="7493" spans="7:16" x14ac:dyDescent="0.2">
      <c r="G7493" s="149"/>
      <c r="I7493" s="149"/>
      <c r="K7493" s="149"/>
      <c r="M7493" s="149"/>
      <c r="N7493" s="150"/>
      <c r="P7493" s="149"/>
    </row>
    <row r="7494" spans="7:16" x14ac:dyDescent="0.2">
      <c r="G7494" s="149"/>
      <c r="I7494" s="149"/>
      <c r="K7494" s="149"/>
      <c r="M7494" s="149"/>
      <c r="N7494" s="150"/>
      <c r="P7494" s="149"/>
    </row>
    <row r="7495" spans="7:16" x14ac:dyDescent="0.2">
      <c r="G7495" s="149"/>
      <c r="I7495" s="149"/>
      <c r="K7495" s="149"/>
      <c r="M7495" s="149"/>
      <c r="N7495" s="150"/>
      <c r="P7495" s="149"/>
    </row>
    <row r="7496" spans="7:16" x14ac:dyDescent="0.2">
      <c r="G7496" s="149"/>
      <c r="I7496" s="149"/>
      <c r="K7496" s="149"/>
      <c r="M7496" s="149"/>
      <c r="N7496" s="150"/>
      <c r="P7496" s="149"/>
    </row>
    <row r="7497" spans="7:16" x14ac:dyDescent="0.2">
      <c r="G7497" s="149"/>
      <c r="I7497" s="149"/>
      <c r="K7497" s="149"/>
      <c r="M7497" s="149"/>
      <c r="N7497" s="150"/>
      <c r="P7497" s="149"/>
    </row>
    <row r="7498" spans="7:16" x14ac:dyDescent="0.2">
      <c r="G7498" s="149"/>
      <c r="I7498" s="149"/>
      <c r="K7498" s="149"/>
      <c r="M7498" s="149"/>
      <c r="N7498" s="150"/>
      <c r="P7498" s="149"/>
    </row>
    <row r="7499" spans="7:16" x14ac:dyDescent="0.2">
      <c r="G7499" s="149"/>
      <c r="I7499" s="149"/>
      <c r="K7499" s="149"/>
      <c r="M7499" s="149"/>
      <c r="N7499" s="150"/>
      <c r="P7499" s="149"/>
    </row>
    <row r="7500" spans="7:16" x14ac:dyDescent="0.2">
      <c r="G7500" s="149"/>
      <c r="I7500" s="149"/>
      <c r="K7500" s="149"/>
      <c r="M7500" s="149"/>
      <c r="N7500" s="150"/>
      <c r="P7500" s="149"/>
    </row>
    <row r="7501" spans="7:16" x14ac:dyDescent="0.2">
      <c r="G7501" s="149"/>
      <c r="I7501" s="149"/>
      <c r="K7501" s="149"/>
      <c r="M7501" s="149"/>
      <c r="N7501" s="150"/>
      <c r="P7501" s="149"/>
    </row>
    <row r="7502" spans="7:16" x14ac:dyDescent="0.2">
      <c r="G7502" s="149"/>
      <c r="I7502" s="149"/>
      <c r="K7502" s="149"/>
      <c r="M7502" s="149"/>
      <c r="N7502" s="150"/>
      <c r="P7502" s="149"/>
    </row>
    <row r="7503" spans="7:16" x14ac:dyDescent="0.2">
      <c r="G7503" s="149"/>
      <c r="I7503" s="149"/>
      <c r="K7503" s="149"/>
      <c r="M7503" s="149"/>
      <c r="N7503" s="150"/>
      <c r="P7503" s="149"/>
    </row>
    <row r="7504" spans="7:16" x14ac:dyDescent="0.2">
      <c r="G7504" s="149"/>
      <c r="I7504" s="149"/>
      <c r="K7504" s="149"/>
      <c r="M7504" s="149"/>
      <c r="N7504" s="150"/>
      <c r="P7504" s="149"/>
    </row>
    <row r="7505" spans="7:16" x14ac:dyDescent="0.2">
      <c r="G7505" s="149"/>
      <c r="I7505" s="149"/>
      <c r="K7505" s="149"/>
      <c r="M7505" s="149"/>
      <c r="N7505" s="150"/>
      <c r="P7505" s="149"/>
    </row>
    <row r="7506" spans="7:16" x14ac:dyDescent="0.2">
      <c r="G7506" s="149"/>
      <c r="I7506" s="149"/>
      <c r="K7506" s="149"/>
      <c r="M7506" s="149"/>
      <c r="N7506" s="150"/>
      <c r="P7506" s="149"/>
    </row>
    <row r="7507" spans="7:16" x14ac:dyDescent="0.2">
      <c r="G7507" s="149"/>
      <c r="I7507" s="149"/>
      <c r="K7507" s="149"/>
      <c r="M7507" s="149"/>
      <c r="N7507" s="150"/>
      <c r="P7507" s="149"/>
    </row>
    <row r="7508" spans="7:16" x14ac:dyDescent="0.2">
      <c r="G7508" s="149"/>
      <c r="I7508" s="149"/>
      <c r="K7508" s="149"/>
      <c r="M7508" s="149"/>
      <c r="N7508" s="150"/>
      <c r="P7508" s="149"/>
    </row>
    <row r="7509" spans="7:16" x14ac:dyDescent="0.2">
      <c r="G7509" s="149"/>
      <c r="I7509" s="149"/>
      <c r="K7509" s="149"/>
      <c r="M7509" s="149"/>
      <c r="N7509" s="150"/>
      <c r="P7509" s="149"/>
    </row>
    <row r="7510" spans="7:16" x14ac:dyDescent="0.2">
      <c r="G7510" s="149"/>
      <c r="I7510" s="149"/>
      <c r="K7510" s="149"/>
      <c r="M7510" s="149"/>
      <c r="N7510" s="150"/>
      <c r="P7510" s="149"/>
    </row>
    <row r="7511" spans="7:16" x14ac:dyDescent="0.2">
      <c r="G7511" s="149"/>
      <c r="I7511" s="149"/>
      <c r="K7511" s="149"/>
      <c r="M7511" s="149"/>
      <c r="N7511" s="150"/>
      <c r="P7511" s="149"/>
    </row>
    <row r="7512" spans="7:16" x14ac:dyDescent="0.2">
      <c r="G7512" s="149"/>
      <c r="I7512" s="149"/>
      <c r="K7512" s="149"/>
      <c r="M7512" s="149"/>
      <c r="N7512" s="150"/>
      <c r="P7512" s="149"/>
    </row>
    <row r="7513" spans="7:16" x14ac:dyDescent="0.2">
      <c r="G7513" s="149"/>
      <c r="I7513" s="149"/>
      <c r="K7513" s="149"/>
      <c r="M7513" s="149"/>
      <c r="N7513" s="150"/>
      <c r="P7513" s="149"/>
    </row>
    <row r="7514" spans="7:16" x14ac:dyDescent="0.2">
      <c r="G7514" s="149"/>
      <c r="I7514" s="149"/>
      <c r="K7514" s="149"/>
      <c r="M7514" s="149"/>
      <c r="N7514" s="150"/>
      <c r="P7514" s="149"/>
    </row>
    <row r="7515" spans="7:16" x14ac:dyDescent="0.2">
      <c r="G7515" s="149"/>
      <c r="I7515" s="149"/>
      <c r="K7515" s="149"/>
      <c r="M7515" s="149"/>
      <c r="N7515" s="150"/>
      <c r="P7515" s="149"/>
    </row>
    <row r="7516" spans="7:16" x14ac:dyDescent="0.2">
      <c r="G7516" s="149"/>
      <c r="I7516" s="149"/>
      <c r="K7516" s="149"/>
      <c r="M7516" s="149"/>
      <c r="N7516" s="150"/>
      <c r="P7516" s="149"/>
    </row>
    <row r="7517" spans="7:16" x14ac:dyDescent="0.2">
      <c r="G7517" s="149"/>
      <c r="I7517" s="149"/>
      <c r="K7517" s="149"/>
      <c r="M7517" s="149"/>
      <c r="N7517" s="150"/>
      <c r="P7517" s="149"/>
    </row>
    <row r="7518" spans="7:16" x14ac:dyDescent="0.2">
      <c r="G7518" s="149"/>
      <c r="I7518" s="149"/>
      <c r="K7518" s="149"/>
      <c r="M7518" s="149"/>
      <c r="N7518" s="150"/>
      <c r="P7518" s="149"/>
    </row>
    <row r="7519" spans="7:16" x14ac:dyDescent="0.2">
      <c r="G7519" s="149"/>
      <c r="I7519" s="149"/>
      <c r="K7519" s="149"/>
      <c r="M7519" s="149"/>
      <c r="N7519" s="150"/>
      <c r="P7519" s="149"/>
    </row>
    <row r="7520" spans="7:16" x14ac:dyDescent="0.2">
      <c r="G7520" s="149"/>
      <c r="I7520" s="149"/>
      <c r="K7520" s="149"/>
      <c r="M7520" s="149"/>
      <c r="N7520" s="150"/>
      <c r="P7520" s="149"/>
    </row>
    <row r="7521" spans="7:16" x14ac:dyDescent="0.2">
      <c r="G7521" s="149"/>
      <c r="I7521" s="149"/>
      <c r="K7521" s="149"/>
      <c r="M7521" s="149"/>
      <c r="N7521" s="150"/>
      <c r="P7521" s="149"/>
    </row>
    <row r="7522" spans="7:16" x14ac:dyDescent="0.2">
      <c r="G7522" s="149"/>
      <c r="I7522" s="149"/>
      <c r="K7522" s="149"/>
      <c r="M7522" s="149"/>
      <c r="N7522" s="150"/>
      <c r="P7522" s="149"/>
    </row>
    <row r="7523" spans="7:16" x14ac:dyDescent="0.2">
      <c r="G7523" s="149"/>
      <c r="I7523" s="149"/>
      <c r="K7523" s="149"/>
      <c r="M7523" s="149"/>
      <c r="N7523" s="150"/>
      <c r="P7523" s="149"/>
    </row>
    <row r="7524" spans="7:16" x14ac:dyDescent="0.2">
      <c r="G7524" s="149"/>
      <c r="I7524" s="149"/>
      <c r="K7524" s="149"/>
      <c r="M7524" s="149"/>
      <c r="N7524" s="150"/>
      <c r="P7524" s="149"/>
    </row>
    <row r="7525" spans="7:16" x14ac:dyDescent="0.2">
      <c r="G7525" s="149"/>
      <c r="I7525" s="149"/>
      <c r="K7525" s="149"/>
      <c r="M7525" s="149"/>
      <c r="N7525" s="150"/>
      <c r="P7525" s="149"/>
    </row>
    <row r="7526" spans="7:16" x14ac:dyDescent="0.2">
      <c r="G7526" s="149"/>
      <c r="I7526" s="149"/>
      <c r="K7526" s="149"/>
      <c r="M7526" s="149"/>
      <c r="N7526" s="150"/>
      <c r="P7526" s="149"/>
    </row>
    <row r="7527" spans="7:16" x14ac:dyDescent="0.2">
      <c r="G7527" s="149"/>
      <c r="I7527" s="149"/>
      <c r="K7527" s="149"/>
      <c r="M7527" s="149"/>
      <c r="N7527" s="150"/>
      <c r="P7527" s="149"/>
    </row>
    <row r="7528" spans="7:16" x14ac:dyDescent="0.2">
      <c r="G7528" s="149"/>
      <c r="I7528" s="149"/>
      <c r="K7528" s="149"/>
      <c r="M7528" s="149"/>
      <c r="N7528" s="150"/>
      <c r="P7528" s="149"/>
    </row>
    <row r="7529" spans="7:16" x14ac:dyDescent="0.2">
      <c r="G7529" s="149"/>
      <c r="I7529" s="149"/>
      <c r="K7529" s="149"/>
      <c r="M7529" s="149"/>
      <c r="N7529" s="150"/>
      <c r="P7529" s="149"/>
    </row>
    <row r="7530" spans="7:16" x14ac:dyDescent="0.2">
      <c r="G7530" s="149"/>
      <c r="I7530" s="149"/>
      <c r="K7530" s="149"/>
      <c r="M7530" s="149"/>
      <c r="N7530" s="150"/>
      <c r="P7530" s="149"/>
    </row>
    <row r="7531" spans="7:16" x14ac:dyDescent="0.2">
      <c r="G7531" s="149"/>
      <c r="I7531" s="149"/>
      <c r="K7531" s="149"/>
      <c r="M7531" s="149"/>
      <c r="N7531" s="150"/>
      <c r="P7531" s="149"/>
    </row>
    <row r="7532" spans="7:16" x14ac:dyDescent="0.2">
      <c r="G7532" s="149"/>
      <c r="I7532" s="149"/>
      <c r="K7532" s="149"/>
      <c r="M7532" s="149"/>
      <c r="N7532" s="150"/>
      <c r="P7532" s="149"/>
    </row>
    <row r="7533" spans="7:16" x14ac:dyDescent="0.2">
      <c r="G7533" s="149"/>
      <c r="I7533" s="149"/>
      <c r="K7533" s="149"/>
      <c r="M7533" s="149"/>
      <c r="N7533" s="150"/>
      <c r="P7533" s="149"/>
    </row>
    <row r="7534" spans="7:16" x14ac:dyDescent="0.2">
      <c r="G7534" s="149"/>
      <c r="I7534" s="149"/>
      <c r="K7534" s="149"/>
      <c r="M7534" s="149"/>
      <c r="N7534" s="150"/>
      <c r="P7534" s="149"/>
    </row>
    <row r="7535" spans="7:16" x14ac:dyDescent="0.2">
      <c r="G7535" s="149"/>
      <c r="I7535" s="149"/>
      <c r="K7535" s="149"/>
      <c r="M7535" s="149"/>
      <c r="N7535" s="150"/>
      <c r="P7535" s="149"/>
    </row>
    <row r="7536" spans="7:16" x14ac:dyDescent="0.2">
      <c r="G7536" s="149"/>
      <c r="I7536" s="149"/>
      <c r="K7536" s="149"/>
      <c r="M7536" s="149"/>
      <c r="N7536" s="150"/>
      <c r="P7536" s="149"/>
    </row>
    <row r="7537" spans="7:16" x14ac:dyDescent="0.2">
      <c r="G7537" s="149"/>
      <c r="I7537" s="149"/>
      <c r="K7537" s="149"/>
      <c r="M7537" s="149"/>
      <c r="N7537" s="150"/>
      <c r="P7537" s="149"/>
    </row>
    <row r="7538" spans="7:16" x14ac:dyDescent="0.2">
      <c r="G7538" s="149"/>
      <c r="I7538" s="149"/>
      <c r="K7538" s="149"/>
      <c r="M7538" s="149"/>
      <c r="N7538" s="150"/>
      <c r="P7538" s="149"/>
    </row>
    <row r="7539" spans="7:16" x14ac:dyDescent="0.2">
      <c r="G7539" s="149"/>
      <c r="I7539" s="149"/>
      <c r="K7539" s="149"/>
      <c r="M7539" s="149"/>
      <c r="N7539" s="150"/>
      <c r="P7539" s="149"/>
    </row>
    <row r="7540" spans="7:16" x14ac:dyDescent="0.2">
      <c r="G7540" s="149"/>
      <c r="I7540" s="149"/>
      <c r="K7540" s="149"/>
      <c r="M7540" s="149"/>
      <c r="N7540" s="150"/>
      <c r="P7540" s="149"/>
    </row>
    <row r="7541" spans="7:16" x14ac:dyDescent="0.2">
      <c r="G7541" s="149"/>
      <c r="I7541" s="149"/>
      <c r="K7541" s="149"/>
      <c r="M7541" s="149"/>
      <c r="N7541" s="150"/>
      <c r="P7541" s="149"/>
    </row>
    <row r="7542" spans="7:16" x14ac:dyDescent="0.2">
      <c r="G7542" s="149"/>
      <c r="I7542" s="149"/>
      <c r="K7542" s="149"/>
      <c r="M7542" s="149"/>
      <c r="N7542" s="150"/>
      <c r="P7542" s="149"/>
    </row>
    <row r="7543" spans="7:16" x14ac:dyDescent="0.2">
      <c r="G7543" s="149"/>
      <c r="I7543" s="149"/>
      <c r="K7543" s="149"/>
      <c r="M7543" s="149"/>
      <c r="N7543" s="150"/>
      <c r="P7543" s="149"/>
    </row>
    <row r="7544" spans="7:16" x14ac:dyDescent="0.2">
      <c r="G7544" s="149"/>
      <c r="I7544" s="149"/>
      <c r="K7544" s="149"/>
      <c r="M7544" s="149"/>
      <c r="N7544" s="150"/>
      <c r="P7544" s="149"/>
    </row>
    <row r="7545" spans="7:16" x14ac:dyDescent="0.2">
      <c r="G7545" s="149"/>
      <c r="I7545" s="149"/>
      <c r="K7545" s="149"/>
      <c r="M7545" s="149"/>
      <c r="N7545" s="150"/>
      <c r="P7545" s="149"/>
    </row>
    <row r="7546" spans="7:16" x14ac:dyDescent="0.2">
      <c r="G7546" s="149"/>
      <c r="I7546" s="149"/>
      <c r="K7546" s="149"/>
      <c r="M7546" s="149"/>
      <c r="N7546" s="150"/>
      <c r="P7546" s="149"/>
    </row>
    <row r="7547" spans="7:16" x14ac:dyDescent="0.2">
      <c r="G7547" s="149"/>
      <c r="I7547" s="149"/>
      <c r="K7547" s="149"/>
      <c r="M7547" s="149"/>
      <c r="N7547" s="150"/>
      <c r="P7547" s="149"/>
    </row>
    <row r="7548" spans="7:16" x14ac:dyDescent="0.2">
      <c r="G7548" s="149"/>
      <c r="I7548" s="149"/>
      <c r="K7548" s="149"/>
      <c r="M7548" s="149"/>
      <c r="N7548" s="150"/>
      <c r="P7548" s="149"/>
    </row>
    <row r="7549" spans="7:16" x14ac:dyDescent="0.2">
      <c r="G7549" s="149"/>
      <c r="I7549" s="149"/>
      <c r="K7549" s="149"/>
      <c r="M7549" s="149"/>
      <c r="N7549" s="150"/>
      <c r="P7549" s="149"/>
    </row>
    <row r="7550" spans="7:16" x14ac:dyDescent="0.2">
      <c r="G7550" s="149"/>
      <c r="I7550" s="149"/>
      <c r="K7550" s="149"/>
      <c r="M7550" s="149"/>
      <c r="N7550" s="150"/>
      <c r="P7550" s="149"/>
    </row>
    <row r="7551" spans="7:16" x14ac:dyDescent="0.2">
      <c r="G7551" s="149"/>
      <c r="I7551" s="149"/>
      <c r="K7551" s="149"/>
      <c r="M7551" s="149"/>
      <c r="N7551" s="150"/>
      <c r="P7551" s="149"/>
    </row>
    <row r="7552" spans="7:16" x14ac:dyDescent="0.2">
      <c r="G7552" s="149"/>
      <c r="I7552" s="149"/>
      <c r="K7552" s="149"/>
      <c r="M7552" s="149"/>
      <c r="N7552" s="150"/>
      <c r="P7552" s="149"/>
    </row>
    <row r="7553" spans="7:16" x14ac:dyDescent="0.2">
      <c r="G7553" s="149"/>
      <c r="I7553" s="149"/>
      <c r="K7553" s="149"/>
      <c r="M7553" s="149"/>
      <c r="N7553" s="150"/>
      <c r="P7553" s="149"/>
    </row>
    <row r="7554" spans="7:16" x14ac:dyDescent="0.2">
      <c r="G7554" s="149"/>
      <c r="I7554" s="149"/>
      <c r="K7554" s="149"/>
      <c r="M7554" s="149"/>
      <c r="N7554" s="150"/>
      <c r="P7554" s="149"/>
    </row>
    <row r="7555" spans="7:16" x14ac:dyDescent="0.2">
      <c r="G7555" s="149"/>
      <c r="I7555" s="149"/>
      <c r="K7555" s="149"/>
      <c r="M7555" s="149"/>
      <c r="N7555" s="150"/>
      <c r="P7555" s="149"/>
    </row>
    <row r="7556" spans="7:16" x14ac:dyDescent="0.2">
      <c r="G7556" s="149"/>
      <c r="I7556" s="149"/>
      <c r="K7556" s="149"/>
      <c r="M7556" s="149"/>
      <c r="N7556" s="150"/>
      <c r="P7556" s="149"/>
    </row>
    <row r="7557" spans="7:16" x14ac:dyDescent="0.2">
      <c r="G7557" s="149"/>
      <c r="I7557" s="149"/>
      <c r="K7557" s="149"/>
      <c r="M7557" s="149"/>
      <c r="N7557" s="150"/>
      <c r="P7557" s="149"/>
    </row>
    <row r="7558" spans="7:16" x14ac:dyDescent="0.2">
      <c r="G7558" s="149"/>
      <c r="I7558" s="149"/>
      <c r="K7558" s="149"/>
      <c r="M7558" s="149"/>
      <c r="N7558" s="150"/>
      <c r="P7558" s="149"/>
    </row>
    <row r="7559" spans="7:16" x14ac:dyDescent="0.2">
      <c r="G7559" s="149"/>
      <c r="I7559" s="149"/>
      <c r="K7559" s="149"/>
      <c r="M7559" s="149"/>
      <c r="N7559" s="150"/>
      <c r="P7559" s="149"/>
    </row>
    <row r="7560" spans="7:16" x14ac:dyDescent="0.2">
      <c r="G7560" s="149"/>
      <c r="I7560" s="149"/>
      <c r="K7560" s="149"/>
      <c r="M7560" s="149"/>
      <c r="N7560" s="150"/>
      <c r="P7560" s="149"/>
    </row>
    <row r="7561" spans="7:16" x14ac:dyDescent="0.2">
      <c r="G7561" s="149"/>
      <c r="I7561" s="149"/>
      <c r="K7561" s="149"/>
      <c r="M7561" s="149"/>
      <c r="N7561" s="150"/>
      <c r="P7561" s="149"/>
    </row>
    <row r="7562" spans="7:16" x14ac:dyDescent="0.2">
      <c r="G7562" s="149"/>
      <c r="I7562" s="149"/>
      <c r="K7562" s="149"/>
      <c r="M7562" s="149"/>
      <c r="N7562" s="150"/>
      <c r="P7562" s="149"/>
    </row>
    <row r="7563" spans="7:16" x14ac:dyDescent="0.2">
      <c r="G7563" s="149"/>
      <c r="I7563" s="149"/>
      <c r="K7563" s="149"/>
      <c r="M7563" s="149"/>
      <c r="N7563" s="150"/>
      <c r="P7563" s="149"/>
    </row>
    <row r="7564" spans="7:16" x14ac:dyDescent="0.2">
      <c r="G7564" s="149"/>
      <c r="I7564" s="149"/>
      <c r="K7564" s="149"/>
      <c r="M7564" s="149"/>
      <c r="N7564" s="150"/>
      <c r="P7564" s="149"/>
    </row>
    <row r="7565" spans="7:16" x14ac:dyDescent="0.2">
      <c r="G7565" s="149"/>
      <c r="I7565" s="149"/>
      <c r="K7565" s="149"/>
      <c r="M7565" s="149"/>
      <c r="N7565" s="150"/>
      <c r="P7565" s="149"/>
    </row>
    <row r="7566" spans="7:16" x14ac:dyDescent="0.2">
      <c r="G7566" s="149"/>
      <c r="I7566" s="149"/>
      <c r="K7566" s="149"/>
      <c r="M7566" s="149"/>
      <c r="N7566" s="150"/>
      <c r="P7566" s="149"/>
    </row>
    <row r="7567" spans="7:16" x14ac:dyDescent="0.2">
      <c r="G7567" s="149"/>
      <c r="I7567" s="149"/>
      <c r="K7567" s="149"/>
      <c r="M7567" s="149"/>
      <c r="N7567" s="150"/>
      <c r="P7567" s="149"/>
    </row>
    <row r="7568" spans="7:16" x14ac:dyDescent="0.2">
      <c r="G7568" s="149"/>
      <c r="I7568" s="149"/>
      <c r="K7568" s="149"/>
      <c r="M7568" s="149"/>
      <c r="N7568" s="150"/>
      <c r="P7568" s="149"/>
    </row>
    <row r="7569" spans="7:16" x14ac:dyDescent="0.2">
      <c r="G7569" s="149"/>
      <c r="I7569" s="149"/>
      <c r="K7569" s="149"/>
      <c r="M7569" s="149"/>
      <c r="N7569" s="150"/>
      <c r="P7569" s="149"/>
    </row>
    <row r="7570" spans="7:16" x14ac:dyDescent="0.2">
      <c r="G7570" s="149"/>
      <c r="I7570" s="149"/>
      <c r="K7570" s="149"/>
      <c r="M7570" s="149"/>
      <c r="N7570" s="150"/>
      <c r="P7570" s="149"/>
    </row>
    <row r="7571" spans="7:16" x14ac:dyDescent="0.2">
      <c r="G7571" s="149"/>
      <c r="I7571" s="149"/>
      <c r="K7571" s="149"/>
      <c r="M7571" s="149"/>
      <c r="N7571" s="150"/>
      <c r="P7571" s="149"/>
    </row>
    <row r="7572" spans="7:16" x14ac:dyDescent="0.2">
      <c r="G7572" s="149"/>
      <c r="I7572" s="149"/>
      <c r="K7572" s="149"/>
      <c r="M7572" s="149"/>
      <c r="N7572" s="150"/>
      <c r="P7572" s="149"/>
    </row>
    <row r="7573" spans="7:16" x14ac:dyDescent="0.2">
      <c r="G7573" s="149"/>
      <c r="I7573" s="149"/>
      <c r="K7573" s="149"/>
      <c r="M7573" s="149"/>
      <c r="N7573" s="150"/>
      <c r="P7573" s="149"/>
    </row>
    <row r="7574" spans="7:16" x14ac:dyDescent="0.2">
      <c r="G7574" s="149"/>
      <c r="I7574" s="149"/>
      <c r="K7574" s="149"/>
      <c r="M7574" s="149"/>
      <c r="N7574" s="150"/>
      <c r="P7574" s="149"/>
    </row>
    <row r="7575" spans="7:16" x14ac:dyDescent="0.2">
      <c r="G7575" s="149"/>
      <c r="I7575" s="149"/>
      <c r="K7575" s="149"/>
      <c r="M7575" s="149"/>
      <c r="N7575" s="150"/>
      <c r="P7575" s="149"/>
    </row>
    <row r="7576" spans="7:16" x14ac:dyDescent="0.2">
      <c r="G7576" s="149"/>
      <c r="I7576" s="149"/>
      <c r="K7576" s="149"/>
      <c r="M7576" s="149"/>
      <c r="N7576" s="150"/>
      <c r="P7576" s="149"/>
    </row>
    <row r="7577" spans="7:16" x14ac:dyDescent="0.2">
      <c r="G7577" s="149"/>
      <c r="I7577" s="149"/>
      <c r="K7577" s="149"/>
      <c r="M7577" s="149"/>
      <c r="N7577" s="150"/>
      <c r="P7577" s="149"/>
    </row>
    <row r="7578" spans="7:16" x14ac:dyDescent="0.2">
      <c r="G7578" s="149"/>
      <c r="I7578" s="149"/>
      <c r="K7578" s="149"/>
      <c r="M7578" s="149"/>
      <c r="N7578" s="150"/>
      <c r="P7578" s="149"/>
    </row>
    <row r="7579" spans="7:16" x14ac:dyDescent="0.2">
      <c r="G7579" s="149"/>
      <c r="I7579" s="149"/>
      <c r="K7579" s="149"/>
      <c r="M7579" s="149"/>
      <c r="N7579" s="150"/>
      <c r="P7579" s="149"/>
    </row>
    <row r="7580" spans="7:16" x14ac:dyDescent="0.2">
      <c r="G7580" s="149"/>
      <c r="I7580" s="149"/>
      <c r="K7580" s="149"/>
      <c r="M7580" s="149"/>
      <c r="N7580" s="150"/>
      <c r="P7580" s="149"/>
    </row>
    <row r="7581" spans="7:16" x14ac:dyDescent="0.2">
      <c r="G7581" s="149"/>
      <c r="I7581" s="149"/>
      <c r="K7581" s="149"/>
      <c r="M7581" s="149"/>
      <c r="N7581" s="150"/>
      <c r="P7581" s="149"/>
    </row>
    <row r="7582" spans="7:16" x14ac:dyDescent="0.2">
      <c r="G7582" s="149"/>
      <c r="I7582" s="149"/>
      <c r="K7582" s="149"/>
      <c r="M7582" s="149"/>
      <c r="N7582" s="150"/>
      <c r="P7582" s="149"/>
    </row>
    <row r="7583" spans="7:16" x14ac:dyDescent="0.2">
      <c r="G7583" s="149"/>
      <c r="I7583" s="149"/>
      <c r="K7583" s="149"/>
      <c r="M7583" s="149"/>
      <c r="N7583" s="150"/>
      <c r="P7583" s="149"/>
    </row>
    <row r="7584" spans="7:16" x14ac:dyDescent="0.2">
      <c r="G7584" s="149"/>
      <c r="I7584" s="149"/>
      <c r="K7584" s="149"/>
      <c r="M7584" s="149"/>
      <c r="N7584" s="150"/>
      <c r="P7584" s="149"/>
    </row>
    <row r="7585" spans="7:16" x14ac:dyDescent="0.2">
      <c r="G7585" s="149"/>
      <c r="I7585" s="149"/>
      <c r="K7585" s="149"/>
      <c r="M7585" s="149"/>
      <c r="N7585" s="150"/>
      <c r="P7585" s="149"/>
    </row>
    <row r="7586" spans="7:16" x14ac:dyDescent="0.2">
      <c r="G7586" s="149"/>
      <c r="I7586" s="149"/>
      <c r="K7586" s="149"/>
      <c r="M7586" s="149"/>
      <c r="N7586" s="150"/>
      <c r="P7586" s="149"/>
    </row>
    <row r="7587" spans="7:16" x14ac:dyDescent="0.2">
      <c r="G7587" s="149"/>
      <c r="I7587" s="149"/>
      <c r="K7587" s="149"/>
      <c r="M7587" s="149"/>
      <c r="N7587" s="150"/>
      <c r="P7587" s="149"/>
    </row>
    <row r="7588" spans="7:16" x14ac:dyDescent="0.2">
      <c r="G7588" s="149"/>
      <c r="I7588" s="149"/>
      <c r="K7588" s="149"/>
      <c r="M7588" s="149"/>
      <c r="N7588" s="150"/>
      <c r="P7588" s="149"/>
    </row>
    <row r="7589" spans="7:16" x14ac:dyDescent="0.2">
      <c r="G7589" s="149"/>
      <c r="I7589" s="149"/>
      <c r="K7589" s="149"/>
      <c r="M7589" s="149"/>
      <c r="N7589" s="150"/>
      <c r="P7589" s="149"/>
    </row>
    <row r="7590" spans="7:16" x14ac:dyDescent="0.2">
      <c r="G7590" s="149"/>
      <c r="I7590" s="149"/>
      <c r="K7590" s="149"/>
      <c r="M7590" s="149"/>
      <c r="N7590" s="150"/>
      <c r="P7590" s="149"/>
    </row>
    <row r="7591" spans="7:16" x14ac:dyDescent="0.2">
      <c r="G7591" s="149"/>
      <c r="I7591" s="149"/>
      <c r="K7591" s="149"/>
      <c r="M7591" s="149"/>
      <c r="N7591" s="150"/>
      <c r="P7591" s="149"/>
    </row>
    <row r="7592" spans="7:16" x14ac:dyDescent="0.2">
      <c r="G7592" s="149"/>
      <c r="I7592" s="149"/>
      <c r="K7592" s="149"/>
      <c r="M7592" s="149"/>
      <c r="N7592" s="150"/>
      <c r="P7592" s="149"/>
    </row>
    <row r="7593" spans="7:16" x14ac:dyDescent="0.2">
      <c r="G7593" s="149"/>
      <c r="I7593" s="149"/>
      <c r="K7593" s="149"/>
      <c r="M7593" s="149"/>
      <c r="N7593" s="150"/>
      <c r="P7593" s="149"/>
    </row>
    <row r="7594" spans="7:16" x14ac:dyDescent="0.2">
      <c r="G7594" s="149"/>
      <c r="I7594" s="149"/>
      <c r="K7594" s="149"/>
      <c r="M7594" s="149"/>
      <c r="N7594" s="150"/>
      <c r="P7594" s="149"/>
    </row>
    <row r="7595" spans="7:16" x14ac:dyDescent="0.2">
      <c r="G7595" s="149"/>
      <c r="I7595" s="149"/>
      <c r="K7595" s="149"/>
      <c r="M7595" s="149"/>
      <c r="N7595" s="150"/>
      <c r="P7595" s="149"/>
    </row>
    <row r="7596" spans="7:16" x14ac:dyDescent="0.2">
      <c r="G7596" s="149"/>
      <c r="I7596" s="149"/>
      <c r="K7596" s="149"/>
      <c r="M7596" s="149"/>
      <c r="N7596" s="150"/>
      <c r="P7596" s="149"/>
    </row>
    <row r="7597" spans="7:16" x14ac:dyDescent="0.2">
      <c r="G7597" s="149"/>
      <c r="I7597" s="149"/>
      <c r="K7597" s="149"/>
      <c r="M7597" s="149"/>
      <c r="N7597" s="150"/>
      <c r="P7597" s="149"/>
    </row>
    <row r="7598" spans="7:16" x14ac:dyDescent="0.2">
      <c r="G7598" s="149"/>
      <c r="I7598" s="149"/>
      <c r="K7598" s="149"/>
      <c r="M7598" s="149"/>
      <c r="N7598" s="150"/>
      <c r="P7598" s="149"/>
    </row>
    <row r="7599" spans="7:16" x14ac:dyDescent="0.2">
      <c r="G7599" s="149"/>
      <c r="I7599" s="149"/>
      <c r="K7599" s="149"/>
      <c r="M7599" s="149"/>
      <c r="N7599" s="150"/>
      <c r="P7599" s="149"/>
    </row>
    <row r="7600" spans="7:16" x14ac:dyDescent="0.2">
      <c r="G7600" s="149"/>
      <c r="I7600" s="149"/>
      <c r="K7600" s="149"/>
      <c r="M7600" s="149"/>
      <c r="N7600" s="150"/>
      <c r="P7600" s="149"/>
    </row>
    <row r="7601" spans="7:16" x14ac:dyDescent="0.2">
      <c r="G7601" s="149"/>
      <c r="I7601" s="149"/>
      <c r="K7601" s="149"/>
      <c r="M7601" s="149"/>
      <c r="N7601" s="150"/>
      <c r="P7601" s="149"/>
    </row>
    <row r="7602" spans="7:16" x14ac:dyDescent="0.2">
      <c r="G7602" s="149"/>
      <c r="I7602" s="149"/>
      <c r="K7602" s="149"/>
      <c r="M7602" s="149"/>
      <c r="N7602" s="150"/>
      <c r="P7602" s="149"/>
    </row>
    <row r="7603" spans="7:16" x14ac:dyDescent="0.2">
      <c r="G7603" s="149"/>
      <c r="I7603" s="149"/>
      <c r="K7603" s="149"/>
      <c r="M7603" s="149"/>
      <c r="N7603" s="150"/>
      <c r="P7603" s="149"/>
    </row>
    <row r="7604" spans="7:16" x14ac:dyDescent="0.2">
      <c r="G7604" s="149"/>
      <c r="I7604" s="149"/>
      <c r="K7604" s="149"/>
      <c r="M7604" s="149"/>
      <c r="N7604" s="150"/>
      <c r="P7604" s="149"/>
    </row>
    <row r="7605" spans="7:16" x14ac:dyDescent="0.2">
      <c r="G7605" s="149"/>
      <c r="I7605" s="149"/>
      <c r="K7605" s="149"/>
      <c r="M7605" s="149"/>
      <c r="N7605" s="150"/>
      <c r="P7605" s="149"/>
    </row>
    <row r="7606" spans="7:16" x14ac:dyDescent="0.2">
      <c r="G7606" s="149"/>
      <c r="I7606" s="149"/>
      <c r="K7606" s="149"/>
      <c r="M7606" s="149"/>
      <c r="N7606" s="150"/>
      <c r="P7606" s="149"/>
    </row>
    <row r="7607" spans="7:16" x14ac:dyDescent="0.2">
      <c r="G7607" s="149"/>
      <c r="I7607" s="149"/>
      <c r="K7607" s="149"/>
      <c r="M7607" s="149"/>
      <c r="N7607" s="150"/>
      <c r="P7607" s="149"/>
    </row>
    <row r="7608" spans="7:16" x14ac:dyDescent="0.2">
      <c r="G7608" s="149"/>
      <c r="I7608" s="149"/>
      <c r="K7608" s="149"/>
      <c r="M7608" s="149"/>
      <c r="N7608" s="150"/>
      <c r="P7608" s="149"/>
    </row>
    <row r="7609" spans="7:16" x14ac:dyDescent="0.2">
      <c r="G7609" s="149"/>
      <c r="I7609" s="149"/>
      <c r="K7609" s="149"/>
      <c r="M7609" s="149"/>
      <c r="N7609" s="150"/>
      <c r="P7609" s="149"/>
    </row>
    <row r="7610" spans="7:16" x14ac:dyDescent="0.2">
      <c r="G7610" s="149"/>
      <c r="I7610" s="149"/>
      <c r="K7610" s="149"/>
      <c r="M7610" s="149"/>
      <c r="N7610" s="150"/>
      <c r="P7610" s="149"/>
    </row>
    <row r="7611" spans="7:16" x14ac:dyDescent="0.2">
      <c r="G7611" s="149"/>
      <c r="I7611" s="149"/>
      <c r="K7611" s="149"/>
      <c r="M7611" s="149"/>
      <c r="N7611" s="150"/>
      <c r="P7611" s="149"/>
    </row>
    <row r="7612" spans="7:16" x14ac:dyDescent="0.2">
      <c r="G7612" s="149"/>
      <c r="I7612" s="149"/>
      <c r="K7612" s="149"/>
      <c r="M7612" s="149"/>
      <c r="N7612" s="150"/>
      <c r="P7612" s="149"/>
    </row>
    <row r="7613" spans="7:16" x14ac:dyDescent="0.2">
      <c r="G7613" s="149"/>
      <c r="I7613" s="149"/>
      <c r="K7613" s="149"/>
      <c r="M7613" s="149"/>
      <c r="N7613" s="150"/>
      <c r="P7613" s="149"/>
    </row>
    <row r="7614" spans="7:16" x14ac:dyDescent="0.2">
      <c r="G7614" s="149"/>
      <c r="I7614" s="149"/>
      <c r="K7614" s="149"/>
      <c r="M7614" s="149"/>
      <c r="N7614" s="150"/>
      <c r="P7614" s="149"/>
    </row>
    <row r="7615" spans="7:16" x14ac:dyDescent="0.2">
      <c r="G7615" s="149"/>
      <c r="I7615" s="149"/>
      <c r="K7615" s="149"/>
      <c r="M7615" s="149"/>
      <c r="N7615" s="150"/>
      <c r="P7615" s="149"/>
    </row>
    <row r="7616" spans="7:16" x14ac:dyDescent="0.2">
      <c r="G7616" s="149"/>
      <c r="I7616" s="149"/>
      <c r="K7616" s="149"/>
      <c r="M7616" s="149"/>
      <c r="N7616" s="150"/>
      <c r="P7616" s="149"/>
    </row>
    <row r="7617" spans="7:16" x14ac:dyDescent="0.2">
      <c r="G7617" s="149"/>
      <c r="I7617" s="149"/>
      <c r="K7617" s="149"/>
      <c r="M7617" s="149"/>
      <c r="N7617" s="150"/>
      <c r="P7617" s="149"/>
    </row>
    <row r="7618" spans="7:16" x14ac:dyDescent="0.2">
      <c r="G7618" s="149"/>
      <c r="I7618" s="149"/>
      <c r="K7618" s="149"/>
      <c r="M7618" s="149"/>
      <c r="N7618" s="150"/>
      <c r="P7618" s="149"/>
    </row>
    <row r="7619" spans="7:16" x14ac:dyDescent="0.2">
      <c r="G7619" s="149"/>
      <c r="I7619" s="149"/>
      <c r="K7619" s="149"/>
      <c r="M7619" s="149"/>
      <c r="N7619" s="150"/>
      <c r="P7619" s="149"/>
    </row>
    <row r="7620" spans="7:16" x14ac:dyDescent="0.2">
      <c r="G7620" s="149"/>
      <c r="I7620" s="149"/>
      <c r="K7620" s="149"/>
      <c r="M7620" s="149"/>
      <c r="N7620" s="150"/>
      <c r="P7620" s="149"/>
    </row>
    <row r="7621" spans="7:16" x14ac:dyDescent="0.2">
      <c r="G7621" s="149"/>
      <c r="I7621" s="149"/>
      <c r="K7621" s="149"/>
      <c r="M7621" s="149"/>
      <c r="N7621" s="150"/>
      <c r="P7621" s="149"/>
    </row>
    <row r="7622" spans="7:16" x14ac:dyDescent="0.2">
      <c r="G7622" s="149"/>
      <c r="I7622" s="149"/>
      <c r="K7622" s="149"/>
      <c r="M7622" s="149"/>
      <c r="N7622" s="150"/>
      <c r="P7622" s="149"/>
    </row>
    <row r="7623" spans="7:16" x14ac:dyDescent="0.2">
      <c r="G7623" s="149"/>
      <c r="I7623" s="149"/>
      <c r="K7623" s="149"/>
      <c r="M7623" s="149"/>
      <c r="N7623" s="150"/>
      <c r="P7623" s="149"/>
    </row>
    <row r="7624" spans="7:16" x14ac:dyDescent="0.2">
      <c r="G7624" s="149"/>
      <c r="I7624" s="149"/>
      <c r="K7624" s="149"/>
      <c r="M7624" s="149"/>
      <c r="N7624" s="150"/>
      <c r="P7624" s="149"/>
    </row>
    <row r="7625" spans="7:16" x14ac:dyDescent="0.2">
      <c r="G7625" s="149"/>
      <c r="I7625" s="149"/>
      <c r="K7625" s="149"/>
      <c r="M7625" s="149"/>
      <c r="N7625" s="150"/>
      <c r="P7625" s="149"/>
    </row>
    <row r="7626" spans="7:16" x14ac:dyDescent="0.2">
      <c r="G7626" s="149"/>
      <c r="I7626" s="149"/>
      <c r="K7626" s="149"/>
      <c r="M7626" s="149"/>
      <c r="N7626" s="150"/>
      <c r="P7626" s="149"/>
    </row>
    <row r="7627" spans="7:16" x14ac:dyDescent="0.2">
      <c r="G7627" s="149"/>
      <c r="I7627" s="149"/>
      <c r="K7627" s="149"/>
      <c r="M7627" s="149"/>
      <c r="N7627" s="150"/>
      <c r="P7627" s="149"/>
    </row>
    <row r="7628" spans="7:16" x14ac:dyDescent="0.2">
      <c r="G7628" s="149"/>
      <c r="I7628" s="149"/>
      <c r="K7628" s="149"/>
      <c r="M7628" s="149"/>
      <c r="N7628" s="150"/>
      <c r="P7628" s="149"/>
    </row>
    <row r="7629" spans="7:16" x14ac:dyDescent="0.2">
      <c r="G7629" s="149"/>
      <c r="I7629" s="149"/>
      <c r="K7629" s="149"/>
      <c r="M7629" s="149"/>
      <c r="N7629" s="150"/>
      <c r="P7629" s="149"/>
    </row>
    <row r="7630" spans="7:16" x14ac:dyDescent="0.2">
      <c r="G7630" s="149"/>
      <c r="I7630" s="149"/>
      <c r="K7630" s="149"/>
      <c r="M7630" s="149"/>
      <c r="N7630" s="150"/>
      <c r="P7630" s="149"/>
    </row>
    <row r="7631" spans="7:16" x14ac:dyDescent="0.2">
      <c r="G7631" s="149"/>
      <c r="I7631" s="149"/>
      <c r="K7631" s="149"/>
      <c r="M7631" s="149"/>
      <c r="N7631" s="150"/>
      <c r="P7631" s="149"/>
    </row>
    <row r="7632" spans="7:16" x14ac:dyDescent="0.2">
      <c r="G7632" s="149"/>
      <c r="I7632" s="149"/>
      <c r="K7632" s="149"/>
      <c r="M7632" s="149"/>
      <c r="N7632" s="150"/>
      <c r="P7632" s="149"/>
    </row>
    <row r="7633" spans="7:16" x14ac:dyDescent="0.2">
      <c r="G7633" s="149"/>
      <c r="I7633" s="149"/>
      <c r="K7633" s="149"/>
      <c r="M7633" s="149"/>
      <c r="N7633" s="150"/>
      <c r="P7633" s="149"/>
    </row>
    <row r="7634" spans="7:16" x14ac:dyDescent="0.2">
      <c r="G7634" s="149"/>
      <c r="I7634" s="149"/>
      <c r="K7634" s="149"/>
      <c r="M7634" s="149"/>
      <c r="N7634" s="150"/>
      <c r="P7634" s="149"/>
    </row>
    <row r="7635" spans="7:16" x14ac:dyDescent="0.2">
      <c r="G7635" s="149"/>
      <c r="I7635" s="149"/>
      <c r="K7635" s="149"/>
      <c r="M7635" s="149"/>
      <c r="N7635" s="150"/>
      <c r="P7635" s="149"/>
    </row>
    <row r="7636" spans="7:16" x14ac:dyDescent="0.2">
      <c r="G7636" s="149"/>
      <c r="I7636" s="149"/>
      <c r="K7636" s="149"/>
      <c r="M7636" s="149"/>
      <c r="N7636" s="150"/>
      <c r="P7636" s="149"/>
    </row>
    <row r="7637" spans="7:16" x14ac:dyDescent="0.2">
      <c r="G7637" s="149"/>
      <c r="I7637" s="149"/>
      <c r="K7637" s="149"/>
      <c r="M7637" s="149"/>
      <c r="N7637" s="150"/>
      <c r="P7637" s="149"/>
    </row>
    <row r="7638" spans="7:16" x14ac:dyDescent="0.2">
      <c r="G7638" s="149"/>
      <c r="I7638" s="149"/>
      <c r="K7638" s="149"/>
      <c r="M7638" s="149"/>
      <c r="N7638" s="150"/>
      <c r="P7638" s="149"/>
    </row>
    <row r="7639" spans="7:16" x14ac:dyDescent="0.2">
      <c r="G7639" s="149"/>
      <c r="I7639" s="149"/>
      <c r="K7639" s="149"/>
      <c r="M7639" s="149"/>
      <c r="N7639" s="150"/>
      <c r="P7639" s="149"/>
    </row>
    <row r="7640" spans="7:16" x14ac:dyDescent="0.2">
      <c r="G7640" s="149"/>
      <c r="I7640" s="149"/>
      <c r="K7640" s="149"/>
      <c r="M7640" s="149"/>
      <c r="N7640" s="150"/>
      <c r="P7640" s="149"/>
    </row>
    <row r="7641" spans="7:16" x14ac:dyDescent="0.2">
      <c r="G7641" s="149"/>
      <c r="I7641" s="149"/>
      <c r="K7641" s="149"/>
      <c r="M7641" s="149"/>
      <c r="N7641" s="150"/>
      <c r="P7641" s="149"/>
    </row>
    <row r="7642" spans="7:16" x14ac:dyDescent="0.2">
      <c r="G7642" s="149"/>
      <c r="I7642" s="149"/>
      <c r="K7642" s="149"/>
      <c r="M7642" s="149"/>
      <c r="N7642" s="150"/>
      <c r="P7642" s="149"/>
    </row>
    <row r="7643" spans="7:16" x14ac:dyDescent="0.2">
      <c r="G7643" s="149"/>
      <c r="I7643" s="149"/>
      <c r="K7643" s="149"/>
      <c r="M7643" s="149"/>
      <c r="N7643" s="150"/>
      <c r="P7643" s="149"/>
    </row>
    <row r="7644" spans="7:16" x14ac:dyDescent="0.2">
      <c r="G7644" s="149"/>
      <c r="I7644" s="149"/>
      <c r="K7644" s="149"/>
      <c r="M7644" s="149"/>
      <c r="N7644" s="150"/>
      <c r="P7644" s="149"/>
    </row>
    <row r="7645" spans="7:16" x14ac:dyDescent="0.2">
      <c r="G7645" s="149"/>
      <c r="I7645" s="149"/>
      <c r="K7645" s="149"/>
      <c r="M7645" s="149"/>
      <c r="N7645" s="150"/>
      <c r="P7645" s="149"/>
    </row>
    <row r="7646" spans="7:16" x14ac:dyDescent="0.2">
      <c r="G7646" s="149"/>
      <c r="I7646" s="149"/>
      <c r="K7646" s="149"/>
      <c r="M7646" s="149"/>
      <c r="N7646" s="150"/>
      <c r="P7646" s="149"/>
    </row>
    <row r="7647" spans="7:16" x14ac:dyDescent="0.2">
      <c r="G7647" s="149"/>
      <c r="I7647" s="149"/>
      <c r="K7647" s="149"/>
      <c r="M7647" s="149"/>
      <c r="N7647" s="150"/>
      <c r="P7647" s="149"/>
    </row>
    <row r="7648" spans="7:16" x14ac:dyDescent="0.2">
      <c r="G7648" s="149"/>
      <c r="I7648" s="149"/>
      <c r="K7648" s="149"/>
      <c r="M7648" s="149"/>
      <c r="N7648" s="150"/>
      <c r="P7648" s="149"/>
    </row>
    <row r="7649" spans="7:16" x14ac:dyDescent="0.2">
      <c r="G7649" s="149"/>
      <c r="I7649" s="149"/>
      <c r="K7649" s="149"/>
      <c r="M7649" s="149"/>
      <c r="N7649" s="150"/>
      <c r="P7649" s="149"/>
    </row>
    <row r="7650" spans="7:16" x14ac:dyDescent="0.2">
      <c r="G7650" s="149"/>
      <c r="I7650" s="149"/>
      <c r="K7650" s="149"/>
      <c r="M7650" s="149"/>
      <c r="N7650" s="150"/>
      <c r="P7650" s="149"/>
    </row>
    <row r="7651" spans="7:16" x14ac:dyDescent="0.2">
      <c r="G7651" s="149"/>
      <c r="I7651" s="149"/>
      <c r="K7651" s="149"/>
      <c r="M7651" s="149"/>
      <c r="N7651" s="150"/>
      <c r="P7651" s="149"/>
    </row>
    <row r="7652" spans="7:16" x14ac:dyDescent="0.2">
      <c r="G7652" s="149"/>
      <c r="I7652" s="149"/>
      <c r="K7652" s="149"/>
      <c r="M7652" s="149"/>
      <c r="N7652" s="150"/>
      <c r="P7652" s="149"/>
    </row>
    <row r="7653" spans="7:16" x14ac:dyDescent="0.2">
      <c r="G7653" s="149"/>
      <c r="I7653" s="149"/>
      <c r="K7653" s="149"/>
      <c r="M7653" s="149"/>
      <c r="N7653" s="150"/>
      <c r="P7653" s="149"/>
    </row>
    <row r="7654" spans="7:16" x14ac:dyDescent="0.2">
      <c r="G7654" s="149"/>
      <c r="I7654" s="149"/>
      <c r="K7654" s="149"/>
      <c r="M7654" s="149"/>
      <c r="N7654" s="150"/>
      <c r="P7654" s="149"/>
    </row>
    <row r="7655" spans="7:16" x14ac:dyDescent="0.2">
      <c r="G7655" s="149"/>
      <c r="I7655" s="149"/>
      <c r="K7655" s="149"/>
      <c r="M7655" s="149"/>
      <c r="N7655" s="150"/>
      <c r="P7655" s="149"/>
    </row>
    <row r="7656" spans="7:16" x14ac:dyDescent="0.2">
      <c r="G7656" s="149"/>
      <c r="I7656" s="149"/>
      <c r="K7656" s="149"/>
      <c r="M7656" s="149"/>
      <c r="N7656" s="150"/>
      <c r="P7656" s="149"/>
    </row>
    <row r="7657" spans="7:16" x14ac:dyDescent="0.2">
      <c r="G7657" s="149"/>
      <c r="I7657" s="149"/>
      <c r="K7657" s="149"/>
      <c r="M7657" s="149"/>
      <c r="N7657" s="150"/>
      <c r="P7657" s="149"/>
    </row>
    <row r="7658" spans="7:16" x14ac:dyDescent="0.2">
      <c r="G7658" s="149"/>
      <c r="I7658" s="149"/>
      <c r="K7658" s="149"/>
      <c r="M7658" s="149"/>
      <c r="N7658" s="150"/>
      <c r="P7658" s="149"/>
    </row>
    <row r="7659" spans="7:16" x14ac:dyDescent="0.2">
      <c r="G7659" s="149"/>
      <c r="I7659" s="149"/>
      <c r="K7659" s="149"/>
      <c r="M7659" s="149"/>
      <c r="N7659" s="150"/>
      <c r="P7659" s="149"/>
    </row>
    <row r="7660" spans="7:16" x14ac:dyDescent="0.2">
      <c r="G7660" s="149"/>
      <c r="I7660" s="149"/>
      <c r="K7660" s="149"/>
      <c r="M7660" s="149"/>
      <c r="N7660" s="150"/>
      <c r="P7660" s="149"/>
    </row>
    <row r="7661" spans="7:16" x14ac:dyDescent="0.2">
      <c r="G7661" s="149"/>
      <c r="I7661" s="149"/>
      <c r="K7661" s="149"/>
      <c r="M7661" s="149"/>
      <c r="N7661" s="150"/>
      <c r="P7661" s="149"/>
    </row>
    <row r="7662" spans="7:16" x14ac:dyDescent="0.2">
      <c r="G7662" s="149"/>
      <c r="I7662" s="149"/>
      <c r="K7662" s="149"/>
      <c r="M7662" s="149"/>
      <c r="N7662" s="150"/>
      <c r="P7662" s="149"/>
    </row>
    <row r="7663" spans="7:16" x14ac:dyDescent="0.2">
      <c r="G7663" s="149"/>
      <c r="I7663" s="149"/>
      <c r="K7663" s="149"/>
      <c r="M7663" s="149"/>
      <c r="N7663" s="150"/>
      <c r="P7663" s="149"/>
    </row>
    <row r="7664" spans="7:16" x14ac:dyDescent="0.2">
      <c r="G7664" s="149"/>
      <c r="I7664" s="149"/>
      <c r="K7664" s="149"/>
      <c r="M7664" s="149"/>
      <c r="N7664" s="150"/>
      <c r="P7664" s="149"/>
    </row>
    <row r="7665" spans="7:16" x14ac:dyDescent="0.2">
      <c r="G7665" s="149"/>
      <c r="I7665" s="149"/>
      <c r="K7665" s="149"/>
      <c r="M7665" s="149"/>
      <c r="N7665" s="150"/>
      <c r="P7665" s="149"/>
    </row>
    <row r="7666" spans="7:16" x14ac:dyDescent="0.2">
      <c r="G7666" s="149"/>
      <c r="I7666" s="149"/>
      <c r="K7666" s="149"/>
      <c r="M7666" s="149"/>
      <c r="N7666" s="150"/>
      <c r="P7666" s="149"/>
    </row>
    <row r="7667" spans="7:16" x14ac:dyDescent="0.2">
      <c r="G7667" s="149"/>
      <c r="I7667" s="149"/>
      <c r="K7667" s="149"/>
      <c r="M7667" s="149"/>
      <c r="N7667" s="150"/>
      <c r="P7667" s="149"/>
    </row>
    <row r="7668" spans="7:16" x14ac:dyDescent="0.2">
      <c r="G7668" s="149"/>
      <c r="I7668" s="149"/>
      <c r="K7668" s="149"/>
      <c r="M7668" s="149"/>
      <c r="N7668" s="150"/>
      <c r="P7668" s="149"/>
    </row>
    <row r="7669" spans="7:16" x14ac:dyDescent="0.2">
      <c r="G7669" s="149"/>
      <c r="I7669" s="149"/>
      <c r="K7669" s="149"/>
      <c r="M7669" s="149"/>
      <c r="N7669" s="150"/>
      <c r="P7669" s="149"/>
    </row>
    <row r="7670" spans="7:16" x14ac:dyDescent="0.2">
      <c r="G7670" s="149"/>
      <c r="I7670" s="149"/>
      <c r="K7670" s="149"/>
      <c r="M7670" s="149"/>
      <c r="N7670" s="150"/>
      <c r="P7670" s="149"/>
    </row>
    <row r="7671" spans="7:16" x14ac:dyDescent="0.2">
      <c r="G7671" s="149"/>
      <c r="I7671" s="149"/>
      <c r="K7671" s="149"/>
      <c r="M7671" s="149"/>
      <c r="N7671" s="150"/>
      <c r="P7671" s="149"/>
    </row>
    <row r="7672" spans="7:16" x14ac:dyDescent="0.2">
      <c r="G7672" s="149"/>
      <c r="I7672" s="149"/>
      <c r="K7672" s="149"/>
      <c r="M7672" s="149"/>
      <c r="N7672" s="150"/>
      <c r="P7672" s="149"/>
    </row>
    <row r="7673" spans="7:16" x14ac:dyDescent="0.2">
      <c r="G7673" s="149"/>
      <c r="I7673" s="149"/>
      <c r="K7673" s="149"/>
      <c r="M7673" s="149"/>
      <c r="N7673" s="150"/>
      <c r="P7673" s="149"/>
    </row>
    <row r="7674" spans="7:16" x14ac:dyDescent="0.2">
      <c r="G7674" s="149"/>
      <c r="I7674" s="149"/>
      <c r="K7674" s="149"/>
      <c r="M7674" s="149"/>
      <c r="N7674" s="150"/>
      <c r="P7674" s="149"/>
    </row>
    <row r="7675" spans="7:16" x14ac:dyDescent="0.2">
      <c r="G7675" s="149"/>
      <c r="I7675" s="149"/>
      <c r="K7675" s="149"/>
      <c r="M7675" s="149"/>
      <c r="N7675" s="150"/>
      <c r="P7675" s="149"/>
    </row>
    <row r="7676" spans="7:16" x14ac:dyDescent="0.2">
      <c r="G7676" s="149"/>
      <c r="I7676" s="149"/>
      <c r="K7676" s="149"/>
      <c r="M7676" s="149"/>
      <c r="N7676" s="150"/>
      <c r="P7676" s="149"/>
    </row>
    <row r="7677" spans="7:16" x14ac:dyDescent="0.2">
      <c r="G7677" s="149"/>
      <c r="I7677" s="149"/>
      <c r="K7677" s="149"/>
      <c r="M7677" s="149"/>
      <c r="N7677" s="150"/>
      <c r="P7677" s="149"/>
    </row>
    <row r="7678" spans="7:16" x14ac:dyDescent="0.2">
      <c r="G7678" s="149"/>
      <c r="I7678" s="149"/>
      <c r="K7678" s="149"/>
      <c r="M7678" s="149"/>
      <c r="N7678" s="150"/>
      <c r="P7678" s="149"/>
    </row>
    <row r="7679" spans="7:16" x14ac:dyDescent="0.2">
      <c r="G7679" s="149"/>
      <c r="I7679" s="149"/>
      <c r="K7679" s="149"/>
      <c r="M7679" s="149"/>
      <c r="N7679" s="150"/>
      <c r="P7679" s="149"/>
    </row>
    <row r="7680" spans="7:16" x14ac:dyDescent="0.2">
      <c r="G7680" s="149"/>
      <c r="I7680" s="149"/>
      <c r="K7680" s="149"/>
      <c r="M7680" s="149"/>
      <c r="N7680" s="150"/>
      <c r="P7680" s="149"/>
    </row>
    <row r="7681" spans="7:16" x14ac:dyDescent="0.2">
      <c r="G7681" s="149"/>
      <c r="I7681" s="149"/>
      <c r="K7681" s="149"/>
      <c r="M7681" s="149"/>
      <c r="N7681" s="150"/>
      <c r="P7681" s="149"/>
    </row>
    <row r="7682" spans="7:16" x14ac:dyDescent="0.2">
      <c r="G7682" s="149"/>
      <c r="I7682" s="149"/>
      <c r="K7682" s="149"/>
      <c r="M7682" s="149"/>
      <c r="N7682" s="150"/>
      <c r="P7682" s="149"/>
    </row>
    <row r="7683" spans="7:16" x14ac:dyDescent="0.2">
      <c r="G7683" s="149"/>
      <c r="I7683" s="149"/>
      <c r="K7683" s="149"/>
      <c r="M7683" s="149"/>
      <c r="N7683" s="150"/>
      <c r="P7683" s="149"/>
    </row>
    <row r="7684" spans="7:16" x14ac:dyDescent="0.2">
      <c r="G7684" s="149"/>
      <c r="I7684" s="149"/>
      <c r="K7684" s="149"/>
      <c r="M7684" s="149"/>
      <c r="N7684" s="150"/>
      <c r="P7684" s="149"/>
    </row>
    <row r="7685" spans="7:16" x14ac:dyDescent="0.2">
      <c r="G7685" s="149"/>
      <c r="I7685" s="149"/>
      <c r="K7685" s="149"/>
      <c r="M7685" s="149"/>
      <c r="N7685" s="150"/>
      <c r="P7685" s="149"/>
    </row>
    <row r="7686" spans="7:16" x14ac:dyDescent="0.2">
      <c r="G7686" s="149"/>
      <c r="I7686" s="149"/>
      <c r="K7686" s="149"/>
      <c r="M7686" s="149"/>
      <c r="N7686" s="150"/>
      <c r="P7686" s="149"/>
    </row>
    <row r="7687" spans="7:16" x14ac:dyDescent="0.2">
      <c r="G7687" s="149"/>
      <c r="I7687" s="149"/>
      <c r="K7687" s="149"/>
      <c r="M7687" s="149"/>
      <c r="N7687" s="150"/>
      <c r="P7687" s="149"/>
    </row>
    <row r="7688" spans="7:16" x14ac:dyDescent="0.2">
      <c r="G7688" s="149"/>
      <c r="I7688" s="149"/>
      <c r="K7688" s="149"/>
      <c r="M7688" s="149"/>
      <c r="N7688" s="150"/>
      <c r="P7688" s="149"/>
    </row>
    <row r="7689" spans="7:16" x14ac:dyDescent="0.2">
      <c r="G7689" s="149"/>
      <c r="I7689" s="149"/>
      <c r="K7689" s="149"/>
      <c r="M7689" s="149"/>
      <c r="N7689" s="150"/>
      <c r="P7689" s="149"/>
    </row>
    <row r="7690" spans="7:16" x14ac:dyDescent="0.2">
      <c r="G7690" s="149"/>
      <c r="I7690" s="149"/>
      <c r="K7690" s="149"/>
      <c r="M7690" s="149"/>
      <c r="N7690" s="150"/>
      <c r="P7690" s="149"/>
    </row>
    <row r="7691" spans="7:16" x14ac:dyDescent="0.2">
      <c r="G7691" s="149"/>
      <c r="I7691" s="149"/>
      <c r="K7691" s="149"/>
      <c r="M7691" s="149"/>
      <c r="N7691" s="150"/>
      <c r="P7691" s="149"/>
    </row>
    <row r="7692" spans="7:16" x14ac:dyDescent="0.2">
      <c r="G7692" s="149"/>
      <c r="I7692" s="149"/>
      <c r="K7692" s="149"/>
      <c r="M7692" s="149"/>
      <c r="N7692" s="150"/>
      <c r="P7692" s="149"/>
    </row>
    <row r="7693" spans="7:16" x14ac:dyDescent="0.2">
      <c r="G7693" s="149"/>
      <c r="I7693" s="149"/>
      <c r="K7693" s="149"/>
      <c r="M7693" s="149"/>
      <c r="N7693" s="150"/>
      <c r="P7693" s="149"/>
    </row>
    <row r="7694" spans="7:16" x14ac:dyDescent="0.2">
      <c r="G7694" s="149"/>
      <c r="I7694" s="149"/>
      <c r="K7694" s="149"/>
      <c r="M7694" s="149"/>
      <c r="N7694" s="150"/>
      <c r="P7694" s="149"/>
    </row>
    <row r="7695" spans="7:16" x14ac:dyDescent="0.2">
      <c r="G7695" s="149"/>
      <c r="I7695" s="149"/>
      <c r="K7695" s="149"/>
      <c r="M7695" s="149"/>
      <c r="N7695" s="150"/>
      <c r="P7695" s="149"/>
    </row>
    <row r="7696" spans="7:16" x14ac:dyDescent="0.2">
      <c r="G7696" s="149"/>
      <c r="I7696" s="149"/>
      <c r="K7696" s="149"/>
      <c r="M7696" s="149"/>
      <c r="N7696" s="150"/>
      <c r="P7696" s="149"/>
    </row>
    <row r="7697" spans="7:16" x14ac:dyDescent="0.2">
      <c r="G7697" s="149"/>
      <c r="I7697" s="149"/>
      <c r="K7697" s="149"/>
      <c r="M7697" s="149"/>
      <c r="N7697" s="150"/>
      <c r="P7697" s="149"/>
    </row>
    <row r="7698" spans="7:16" x14ac:dyDescent="0.2">
      <c r="G7698" s="149"/>
      <c r="I7698" s="149"/>
      <c r="K7698" s="149"/>
      <c r="M7698" s="149"/>
      <c r="N7698" s="150"/>
      <c r="P7698" s="149"/>
    </row>
    <row r="7699" spans="7:16" x14ac:dyDescent="0.2">
      <c r="G7699" s="149"/>
      <c r="I7699" s="149"/>
      <c r="K7699" s="149"/>
      <c r="M7699" s="149"/>
      <c r="N7699" s="150"/>
      <c r="P7699" s="149"/>
    </row>
    <row r="7700" spans="7:16" x14ac:dyDescent="0.2">
      <c r="G7700" s="149"/>
      <c r="I7700" s="149"/>
      <c r="K7700" s="149"/>
      <c r="M7700" s="149"/>
      <c r="N7700" s="150"/>
      <c r="P7700" s="149"/>
    </row>
    <row r="7701" spans="7:16" x14ac:dyDescent="0.2">
      <c r="G7701" s="149"/>
      <c r="I7701" s="149"/>
      <c r="K7701" s="149"/>
      <c r="M7701" s="149"/>
      <c r="N7701" s="150"/>
      <c r="P7701" s="149"/>
    </row>
    <row r="7702" spans="7:16" x14ac:dyDescent="0.2">
      <c r="G7702" s="149"/>
      <c r="I7702" s="149"/>
      <c r="K7702" s="149"/>
      <c r="M7702" s="149"/>
      <c r="N7702" s="150"/>
      <c r="P7702" s="149"/>
    </row>
    <row r="7703" spans="7:16" x14ac:dyDescent="0.2">
      <c r="G7703" s="149"/>
      <c r="I7703" s="149"/>
      <c r="K7703" s="149"/>
      <c r="M7703" s="149"/>
      <c r="N7703" s="150"/>
      <c r="P7703" s="149"/>
    </row>
    <row r="7704" spans="7:16" x14ac:dyDescent="0.2">
      <c r="G7704" s="149"/>
      <c r="I7704" s="149"/>
      <c r="K7704" s="149"/>
      <c r="M7704" s="149"/>
      <c r="N7704" s="150"/>
      <c r="P7704" s="149"/>
    </row>
    <row r="7705" spans="7:16" x14ac:dyDescent="0.2">
      <c r="G7705" s="149"/>
      <c r="I7705" s="149"/>
      <c r="K7705" s="149"/>
      <c r="M7705" s="149"/>
      <c r="N7705" s="150"/>
      <c r="P7705" s="149"/>
    </row>
    <row r="7706" spans="7:16" x14ac:dyDescent="0.2">
      <c r="G7706" s="149"/>
      <c r="I7706" s="149"/>
      <c r="K7706" s="149"/>
      <c r="M7706" s="149"/>
      <c r="N7706" s="150"/>
      <c r="P7706" s="149"/>
    </row>
    <row r="7707" spans="7:16" x14ac:dyDescent="0.2">
      <c r="G7707" s="149"/>
      <c r="I7707" s="149"/>
      <c r="K7707" s="149"/>
      <c r="M7707" s="149"/>
      <c r="N7707" s="150"/>
      <c r="P7707" s="149"/>
    </row>
    <row r="7708" spans="7:16" x14ac:dyDescent="0.2">
      <c r="G7708" s="149"/>
      <c r="I7708" s="149"/>
      <c r="K7708" s="149"/>
      <c r="M7708" s="149"/>
      <c r="N7708" s="150"/>
      <c r="P7708" s="149"/>
    </row>
    <row r="7709" spans="7:16" x14ac:dyDescent="0.2">
      <c r="G7709" s="149"/>
      <c r="I7709" s="149"/>
      <c r="K7709" s="149"/>
      <c r="M7709" s="149"/>
      <c r="N7709" s="150"/>
      <c r="P7709" s="149"/>
    </row>
    <row r="7710" spans="7:16" x14ac:dyDescent="0.2">
      <c r="G7710" s="149"/>
      <c r="I7710" s="149"/>
      <c r="K7710" s="149"/>
      <c r="M7710" s="149"/>
      <c r="N7710" s="150"/>
      <c r="P7710" s="149"/>
    </row>
    <row r="7711" spans="7:16" x14ac:dyDescent="0.2">
      <c r="G7711" s="149"/>
      <c r="I7711" s="149"/>
      <c r="K7711" s="149"/>
      <c r="M7711" s="149"/>
      <c r="N7711" s="150"/>
      <c r="P7711" s="149"/>
    </row>
    <row r="7712" spans="7:16" x14ac:dyDescent="0.2">
      <c r="G7712" s="149"/>
      <c r="I7712" s="149"/>
      <c r="K7712" s="149"/>
      <c r="M7712" s="149"/>
      <c r="N7712" s="150"/>
      <c r="P7712" s="149"/>
    </row>
    <row r="7713" spans="7:16" x14ac:dyDescent="0.2">
      <c r="G7713" s="149"/>
      <c r="I7713" s="149"/>
      <c r="K7713" s="149"/>
      <c r="M7713" s="149"/>
      <c r="N7713" s="150"/>
      <c r="P7713" s="149"/>
    </row>
    <row r="7714" spans="7:16" x14ac:dyDescent="0.2">
      <c r="G7714" s="149"/>
      <c r="I7714" s="149"/>
      <c r="K7714" s="149"/>
      <c r="M7714" s="149"/>
      <c r="N7714" s="150"/>
      <c r="P7714" s="149"/>
    </row>
    <row r="7715" spans="7:16" x14ac:dyDescent="0.2">
      <c r="G7715" s="149"/>
      <c r="I7715" s="149"/>
      <c r="K7715" s="149"/>
      <c r="M7715" s="149"/>
      <c r="N7715" s="150"/>
      <c r="P7715" s="149"/>
    </row>
    <row r="7716" spans="7:16" x14ac:dyDescent="0.2">
      <c r="G7716" s="149"/>
      <c r="I7716" s="149"/>
      <c r="K7716" s="149"/>
      <c r="M7716" s="149"/>
      <c r="N7716" s="150"/>
      <c r="P7716" s="149"/>
    </row>
    <row r="7717" spans="7:16" x14ac:dyDescent="0.2">
      <c r="G7717" s="149"/>
      <c r="I7717" s="149"/>
      <c r="K7717" s="149"/>
      <c r="M7717" s="149"/>
      <c r="N7717" s="150"/>
      <c r="P7717" s="149"/>
    </row>
    <row r="7718" spans="7:16" x14ac:dyDescent="0.2">
      <c r="G7718" s="149"/>
      <c r="I7718" s="149"/>
      <c r="K7718" s="149"/>
      <c r="M7718" s="149"/>
      <c r="N7718" s="150"/>
      <c r="P7718" s="149"/>
    </row>
    <row r="7719" spans="7:16" x14ac:dyDescent="0.2">
      <c r="G7719" s="149"/>
      <c r="I7719" s="149"/>
      <c r="K7719" s="149"/>
      <c r="M7719" s="149"/>
      <c r="N7719" s="150"/>
      <c r="P7719" s="149"/>
    </row>
    <row r="7720" spans="7:16" x14ac:dyDescent="0.2">
      <c r="G7720" s="149"/>
      <c r="I7720" s="149"/>
      <c r="K7720" s="149"/>
      <c r="M7720" s="149"/>
      <c r="N7720" s="150"/>
      <c r="P7720" s="149"/>
    </row>
    <row r="7721" spans="7:16" x14ac:dyDescent="0.2">
      <c r="G7721" s="149"/>
      <c r="I7721" s="149"/>
      <c r="K7721" s="149"/>
      <c r="M7721" s="149"/>
      <c r="N7721" s="150"/>
      <c r="P7721" s="149"/>
    </row>
    <row r="7722" spans="7:16" x14ac:dyDescent="0.2">
      <c r="G7722" s="149"/>
      <c r="I7722" s="149"/>
      <c r="K7722" s="149"/>
      <c r="M7722" s="149"/>
      <c r="N7722" s="150"/>
      <c r="P7722" s="149"/>
    </row>
    <row r="7723" spans="7:16" x14ac:dyDescent="0.2">
      <c r="G7723" s="149"/>
      <c r="I7723" s="149"/>
      <c r="K7723" s="149"/>
      <c r="M7723" s="149"/>
      <c r="N7723" s="150"/>
      <c r="P7723" s="149"/>
    </row>
    <row r="7724" spans="7:16" x14ac:dyDescent="0.2">
      <c r="G7724" s="149"/>
      <c r="I7724" s="149"/>
      <c r="K7724" s="149"/>
      <c r="M7724" s="149"/>
      <c r="N7724" s="150"/>
      <c r="P7724" s="149"/>
    </row>
    <row r="7725" spans="7:16" x14ac:dyDescent="0.2">
      <c r="G7725" s="149"/>
      <c r="I7725" s="149"/>
      <c r="K7725" s="149"/>
      <c r="M7725" s="149"/>
      <c r="N7725" s="150"/>
      <c r="P7725" s="149"/>
    </row>
    <row r="7726" spans="7:16" x14ac:dyDescent="0.2">
      <c r="G7726" s="149"/>
      <c r="I7726" s="149"/>
      <c r="K7726" s="149"/>
      <c r="M7726" s="149"/>
      <c r="N7726" s="150"/>
      <c r="P7726" s="149"/>
    </row>
    <row r="7727" spans="7:16" x14ac:dyDescent="0.2">
      <c r="G7727" s="149"/>
      <c r="I7727" s="149"/>
      <c r="K7727" s="149"/>
      <c r="M7727" s="149"/>
      <c r="N7727" s="150"/>
      <c r="P7727" s="149"/>
    </row>
    <row r="7728" spans="7:16" x14ac:dyDescent="0.2">
      <c r="G7728" s="149"/>
      <c r="I7728" s="149"/>
      <c r="K7728" s="149"/>
      <c r="M7728" s="149"/>
      <c r="N7728" s="150"/>
      <c r="P7728" s="149"/>
    </row>
    <row r="7729" spans="7:16" x14ac:dyDescent="0.2">
      <c r="G7729" s="149"/>
      <c r="I7729" s="149"/>
      <c r="K7729" s="149"/>
      <c r="M7729" s="149"/>
      <c r="N7729" s="150"/>
      <c r="P7729" s="149"/>
    </row>
    <row r="7730" spans="7:16" x14ac:dyDescent="0.2">
      <c r="G7730" s="149"/>
      <c r="I7730" s="149"/>
      <c r="K7730" s="149"/>
      <c r="M7730" s="149"/>
      <c r="N7730" s="150"/>
      <c r="P7730" s="149"/>
    </row>
    <row r="7731" spans="7:16" x14ac:dyDescent="0.2">
      <c r="G7731" s="149"/>
      <c r="I7731" s="149"/>
      <c r="K7731" s="149"/>
      <c r="M7731" s="149"/>
      <c r="N7731" s="150"/>
      <c r="P7731" s="149"/>
    </row>
    <row r="7732" spans="7:16" x14ac:dyDescent="0.2">
      <c r="G7732" s="149"/>
      <c r="I7732" s="149"/>
      <c r="K7732" s="149"/>
      <c r="M7732" s="149"/>
      <c r="N7732" s="150"/>
      <c r="P7732" s="149"/>
    </row>
    <row r="7733" spans="7:16" x14ac:dyDescent="0.2">
      <c r="G7733" s="149"/>
      <c r="I7733" s="149"/>
      <c r="K7733" s="149"/>
      <c r="M7733" s="149"/>
      <c r="N7733" s="150"/>
      <c r="P7733" s="149"/>
    </row>
    <row r="7734" spans="7:16" x14ac:dyDescent="0.2">
      <c r="G7734" s="149"/>
      <c r="I7734" s="149"/>
      <c r="K7734" s="149"/>
      <c r="M7734" s="149"/>
      <c r="N7734" s="150"/>
      <c r="P7734" s="149"/>
    </row>
    <row r="7735" spans="7:16" x14ac:dyDescent="0.2">
      <c r="G7735" s="149"/>
      <c r="I7735" s="149"/>
      <c r="K7735" s="149"/>
      <c r="M7735" s="149"/>
      <c r="N7735" s="150"/>
      <c r="P7735" s="149"/>
    </row>
    <row r="7736" spans="7:16" x14ac:dyDescent="0.2">
      <c r="G7736" s="149"/>
      <c r="I7736" s="149"/>
      <c r="K7736" s="149"/>
      <c r="M7736" s="149"/>
      <c r="N7736" s="150"/>
      <c r="P7736" s="149"/>
    </row>
    <row r="7737" spans="7:16" x14ac:dyDescent="0.2">
      <c r="G7737" s="149"/>
      <c r="I7737" s="149"/>
      <c r="K7737" s="149"/>
      <c r="M7737" s="149"/>
      <c r="N7737" s="150"/>
      <c r="P7737" s="149"/>
    </row>
    <row r="7738" spans="7:16" x14ac:dyDescent="0.2">
      <c r="G7738" s="149"/>
      <c r="I7738" s="149"/>
      <c r="K7738" s="149"/>
      <c r="M7738" s="149"/>
      <c r="N7738" s="150"/>
      <c r="P7738" s="149"/>
    </row>
    <row r="7739" spans="7:16" x14ac:dyDescent="0.2">
      <c r="G7739" s="149"/>
      <c r="I7739" s="149"/>
      <c r="K7739" s="149"/>
      <c r="M7739" s="149"/>
      <c r="N7739" s="150"/>
      <c r="P7739" s="149"/>
    </row>
    <row r="7740" spans="7:16" x14ac:dyDescent="0.2">
      <c r="G7740" s="149"/>
      <c r="I7740" s="149"/>
      <c r="K7740" s="149"/>
      <c r="M7740" s="149"/>
      <c r="N7740" s="150"/>
      <c r="P7740" s="149"/>
    </row>
    <row r="7741" spans="7:16" x14ac:dyDescent="0.2">
      <c r="G7741" s="149"/>
      <c r="I7741" s="149"/>
      <c r="K7741" s="149"/>
      <c r="M7741" s="149"/>
      <c r="N7741" s="150"/>
      <c r="P7741" s="149"/>
    </row>
    <row r="7742" spans="7:16" x14ac:dyDescent="0.2">
      <c r="G7742" s="149"/>
      <c r="I7742" s="149"/>
      <c r="K7742" s="149"/>
      <c r="M7742" s="149"/>
      <c r="N7742" s="150"/>
      <c r="P7742" s="149"/>
    </row>
    <row r="7743" spans="7:16" x14ac:dyDescent="0.2">
      <c r="G7743" s="149"/>
      <c r="I7743" s="149"/>
      <c r="K7743" s="149"/>
      <c r="M7743" s="149"/>
      <c r="N7743" s="150"/>
      <c r="P7743" s="149"/>
    </row>
    <row r="7744" spans="7:16" x14ac:dyDescent="0.2">
      <c r="G7744" s="149"/>
      <c r="I7744" s="149"/>
      <c r="K7744" s="149"/>
      <c r="M7744" s="149"/>
      <c r="N7744" s="150"/>
      <c r="P7744" s="149"/>
    </row>
    <row r="7745" spans="7:16" x14ac:dyDescent="0.2">
      <c r="G7745" s="149"/>
      <c r="I7745" s="149"/>
      <c r="K7745" s="149"/>
      <c r="M7745" s="149"/>
      <c r="N7745" s="150"/>
      <c r="P7745" s="149"/>
    </row>
    <row r="7746" spans="7:16" x14ac:dyDescent="0.2">
      <c r="G7746" s="149"/>
      <c r="I7746" s="149"/>
      <c r="K7746" s="149"/>
      <c r="M7746" s="149"/>
      <c r="N7746" s="150"/>
      <c r="P7746" s="149"/>
    </row>
    <row r="7747" spans="7:16" x14ac:dyDescent="0.2">
      <c r="G7747" s="149"/>
      <c r="I7747" s="149"/>
      <c r="K7747" s="149"/>
      <c r="M7747" s="149"/>
      <c r="N7747" s="150"/>
      <c r="P7747" s="149"/>
    </row>
    <row r="7748" spans="7:16" x14ac:dyDescent="0.2">
      <c r="G7748" s="149"/>
      <c r="I7748" s="149"/>
      <c r="K7748" s="149"/>
      <c r="M7748" s="149"/>
      <c r="N7748" s="150"/>
      <c r="P7748" s="149"/>
    </row>
    <row r="7749" spans="7:16" x14ac:dyDescent="0.2">
      <c r="G7749" s="149"/>
      <c r="I7749" s="149"/>
      <c r="K7749" s="149"/>
      <c r="M7749" s="149"/>
      <c r="N7749" s="150"/>
      <c r="P7749" s="149"/>
    </row>
    <row r="7750" spans="7:16" x14ac:dyDescent="0.2">
      <c r="G7750" s="149"/>
      <c r="I7750" s="149"/>
      <c r="K7750" s="149"/>
      <c r="M7750" s="149"/>
      <c r="N7750" s="150"/>
      <c r="P7750" s="149"/>
    </row>
    <row r="7751" spans="7:16" x14ac:dyDescent="0.2">
      <c r="G7751" s="149"/>
      <c r="I7751" s="149"/>
      <c r="K7751" s="149"/>
      <c r="M7751" s="149"/>
      <c r="N7751" s="150"/>
      <c r="P7751" s="149"/>
    </row>
    <row r="7752" spans="7:16" x14ac:dyDescent="0.2">
      <c r="G7752" s="149"/>
      <c r="I7752" s="149"/>
      <c r="K7752" s="149"/>
      <c r="M7752" s="149"/>
      <c r="N7752" s="150"/>
      <c r="P7752" s="149"/>
    </row>
    <row r="7753" spans="7:16" x14ac:dyDescent="0.2">
      <c r="G7753" s="149"/>
      <c r="I7753" s="149"/>
      <c r="K7753" s="149"/>
      <c r="M7753" s="149"/>
      <c r="N7753" s="150"/>
      <c r="P7753" s="149"/>
    </row>
    <row r="7754" spans="7:16" x14ac:dyDescent="0.2">
      <c r="G7754" s="149"/>
      <c r="I7754" s="149"/>
      <c r="K7754" s="149"/>
      <c r="M7754" s="149"/>
      <c r="N7754" s="150"/>
      <c r="P7754" s="149"/>
    </row>
    <row r="7755" spans="7:16" x14ac:dyDescent="0.2">
      <c r="G7755" s="149"/>
      <c r="I7755" s="149"/>
      <c r="K7755" s="149"/>
      <c r="M7755" s="149"/>
      <c r="N7755" s="150"/>
      <c r="P7755" s="149"/>
    </row>
    <row r="7756" spans="7:16" x14ac:dyDescent="0.2">
      <c r="G7756" s="149"/>
      <c r="I7756" s="149"/>
      <c r="K7756" s="149"/>
      <c r="M7756" s="149"/>
      <c r="N7756" s="150"/>
      <c r="P7756" s="149"/>
    </row>
    <row r="7757" spans="7:16" x14ac:dyDescent="0.2">
      <c r="G7757" s="149"/>
      <c r="I7757" s="149"/>
      <c r="K7757" s="149"/>
      <c r="M7757" s="149"/>
      <c r="N7757" s="150"/>
      <c r="P7757" s="149"/>
    </row>
    <row r="7758" spans="7:16" x14ac:dyDescent="0.2">
      <c r="G7758" s="149"/>
      <c r="I7758" s="149"/>
      <c r="K7758" s="149"/>
      <c r="M7758" s="149"/>
      <c r="N7758" s="150"/>
      <c r="P7758" s="149"/>
    </row>
    <row r="7759" spans="7:16" x14ac:dyDescent="0.2">
      <c r="G7759" s="149"/>
      <c r="I7759" s="149"/>
      <c r="K7759" s="149"/>
      <c r="M7759" s="149"/>
      <c r="N7759" s="150"/>
      <c r="P7759" s="149"/>
    </row>
    <row r="7760" spans="7:16" x14ac:dyDescent="0.2">
      <c r="G7760" s="149"/>
      <c r="I7760" s="149"/>
      <c r="K7760" s="149"/>
      <c r="M7760" s="149"/>
      <c r="N7760" s="150"/>
      <c r="P7760" s="149"/>
    </row>
    <row r="7761" spans="7:16" x14ac:dyDescent="0.2">
      <c r="G7761" s="149"/>
      <c r="I7761" s="149"/>
      <c r="K7761" s="149"/>
      <c r="M7761" s="149"/>
      <c r="N7761" s="150"/>
      <c r="P7761" s="149"/>
    </row>
    <row r="7762" spans="7:16" x14ac:dyDescent="0.2">
      <c r="G7762" s="149"/>
      <c r="I7762" s="149"/>
      <c r="K7762" s="149"/>
      <c r="M7762" s="149"/>
      <c r="N7762" s="150"/>
      <c r="P7762" s="149"/>
    </row>
    <row r="7763" spans="7:16" x14ac:dyDescent="0.2">
      <c r="G7763" s="149"/>
      <c r="I7763" s="149"/>
      <c r="K7763" s="149"/>
      <c r="M7763" s="149"/>
      <c r="N7763" s="150"/>
      <c r="P7763" s="149"/>
    </row>
    <row r="7764" spans="7:16" x14ac:dyDescent="0.2">
      <c r="G7764" s="149"/>
      <c r="I7764" s="149"/>
      <c r="K7764" s="149"/>
      <c r="M7764" s="149"/>
      <c r="N7764" s="150"/>
      <c r="P7764" s="149"/>
    </row>
    <row r="7765" spans="7:16" x14ac:dyDescent="0.2">
      <c r="G7765" s="149"/>
      <c r="I7765" s="149"/>
      <c r="K7765" s="149"/>
      <c r="M7765" s="149"/>
      <c r="N7765" s="150"/>
      <c r="P7765" s="149"/>
    </row>
    <row r="7766" spans="7:16" x14ac:dyDescent="0.2">
      <c r="G7766" s="149"/>
      <c r="I7766" s="149"/>
      <c r="K7766" s="149"/>
      <c r="M7766" s="149"/>
      <c r="N7766" s="150"/>
      <c r="P7766" s="149"/>
    </row>
    <row r="7767" spans="7:16" x14ac:dyDescent="0.2">
      <c r="G7767" s="149"/>
      <c r="I7767" s="149"/>
      <c r="K7767" s="149"/>
      <c r="M7767" s="149"/>
      <c r="N7767" s="150"/>
      <c r="P7767" s="149"/>
    </row>
    <row r="7768" spans="7:16" x14ac:dyDescent="0.2">
      <c r="G7768" s="149"/>
      <c r="I7768" s="149"/>
      <c r="K7768" s="149"/>
      <c r="M7768" s="149"/>
      <c r="N7768" s="150"/>
      <c r="P7768" s="149"/>
    </row>
    <row r="7769" spans="7:16" x14ac:dyDescent="0.2">
      <c r="G7769" s="149"/>
      <c r="I7769" s="149"/>
      <c r="K7769" s="149"/>
      <c r="M7769" s="149"/>
      <c r="N7769" s="150"/>
      <c r="P7769" s="149"/>
    </row>
    <row r="7770" spans="7:16" x14ac:dyDescent="0.2">
      <c r="G7770" s="149"/>
      <c r="I7770" s="149"/>
      <c r="K7770" s="149"/>
      <c r="M7770" s="149"/>
      <c r="N7770" s="150"/>
      <c r="P7770" s="149"/>
    </row>
    <row r="7771" spans="7:16" x14ac:dyDescent="0.2">
      <c r="G7771" s="149"/>
      <c r="I7771" s="149"/>
      <c r="K7771" s="149"/>
      <c r="M7771" s="149"/>
      <c r="N7771" s="150"/>
      <c r="P7771" s="149"/>
    </row>
    <row r="7772" spans="7:16" x14ac:dyDescent="0.2">
      <c r="G7772" s="149"/>
      <c r="I7772" s="149"/>
      <c r="K7772" s="149"/>
      <c r="M7772" s="149"/>
      <c r="N7772" s="150"/>
      <c r="P7772" s="149"/>
    </row>
    <row r="7773" spans="7:16" x14ac:dyDescent="0.2">
      <c r="G7773" s="149"/>
      <c r="I7773" s="149"/>
      <c r="K7773" s="149"/>
      <c r="M7773" s="149"/>
      <c r="N7773" s="150"/>
      <c r="P7773" s="149"/>
    </row>
    <row r="7774" spans="7:16" x14ac:dyDescent="0.2">
      <c r="G7774" s="149"/>
      <c r="I7774" s="149"/>
      <c r="K7774" s="149"/>
      <c r="M7774" s="149"/>
      <c r="N7774" s="150"/>
      <c r="P7774" s="149"/>
    </row>
    <row r="7775" spans="7:16" x14ac:dyDescent="0.2">
      <c r="G7775" s="149"/>
      <c r="I7775" s="149"/>
      <c r="K7775" s="149"/>
      <c r="M7775" s="149"/>
      <c r="N7775" s="150"/>
      <c r="P7775" s="149"/>
    </row>
    <row r="7776" spans="7:16" x14ac:dyDescent="0.2">
      <c r="G7776" s="149"/>
      <c r="I7776" s="149"/>
      <c r="K7776" s="149"/>
      <c r="M7776" s="149"/>
      <c r="N7776" s="150"/>
      <c r="P7776" s="149"/>
    </row>
    <row r="7777" spans="7:16" x14ac:dyDescent="0.2">
      <c r="G7777" s="149"/>
      <c r="I7777" s="149"/>
      <c r="K7777" s="149"/>
      <c r="M7777" s="149"/>
      <c r="N7777" s="150"/>
      <c r="P7777" s="149"/>
    </row>
    <row r="7778" spans="7:16" x14ac:dyDescent="0.2">
      <c r="G7778" s="149"/>
      <c r="I7778" s="149"/>
      <c r="K7778" s="149"/>
      <c r="M7778" s="149"/>
      <c r="N7778" s="150"/>
      <c r="P7778" s="149"/>
    </row>
    <row r="7779" spans="7:16" x14ac:dyDescent="0.2">
      <c r="G7779" s="149"/>
      <c r="I7779" s="149"/>
      <c r="K7779" s="149"/>
      <c r="M7779" s="149"/>
      <c r="N7779" s="150"/>
      <c r="P7779" s="149"/>
    </row>
    <row r="7780" spans="7:16" x14ac:dyDescent="0.2">
      <c r="G7780" s="149"/>
      <c r="I7780" s="149"/>
      <c r="K7780" s="149"/>
      <c r="M7780" s="149"/>
      <c r="N7780" s="150"/>
      <c r="P7780" s="149"/>
    </row>
    <row r="7781" spans="7:16" x14ac:dyDescent="0.2">
      <c r="G7781" s="149"/>
      <c r="I7781" s="149"/>
      <c r="K7781" s="149"/>
      <c r="M7781" s="149"/>
      <c r="N7781" s="150"/>
      <c r="P7781" s="149"/>
    </row>
    <row r="7782" spans="7:16" x14ac:dyDescent="0.2">
      <c r="G7782" s="149"/>
      <c r="I7782" s="149"/>
      <c r="K7782" s="149"/>
      <c r="M7782" s="149"/>
      <c r="N7782" s="150"/>
      <c r="P7782" s="149"/>
    </row>
    <row r="7783" spans="7:16" x14ac:dyDescent="0.2">
      <c r="G7783" s="149"/>
      <c r="I7783" s="149"/>
      <c r="K7783" s="149"/>
      <c r="M7783" s="149"/>
      <c r="N7783" s="150"/>
      <c r="P7783" s="149"/>
    </row>
    <row r="7784" spans="7:16" x14ac:dyDescent="0.2">
      <c r="G7784" s="149"/>
      <c r="I7784" s="149"/>
      <c r="K7784" s="149"/>
      <c r="M7784" s="149"/>
      <c r="N7784" s="150"/>
      <c r="P7784" s="149"/>
    </row>
    <row r="7785" spans="7:16" x14ac:dyDescent="0.2">
      <c r="G7785" s="149"/>
      <c r="I7785" s="149"/>
      <c r="K7785" s="149"/>
      <c r="M7785" s="149"/>
      <c r="N7785" s="150"/>
      <c r="P7785" s="149"/>
    </row>
    <row r="7786" spans="7:16" x14ac:dyDescent="0.2">
      <c r="G7786" s="149"/>
      <c r="I7786" s="149"/>
      <c r="K7786" s="149"/>
      <c r="M7786" s="149"/>
      <c r="N7786" s="150"/>
      <c r="P7786" s="149"/>
    </row>
    <row r="7787" spans="7:16" x14ac:dyDescent="0.2">
      <c r="G7787" s="149"/>
      <c r="I7787" s="149"/>
      <c r="K7787" s="149"/>
      <c r="M7787" s="149"/>
      <c r="N7787" s="150"/>
      <c r="P7787" s="149"/>
    </row>
    <row r="7788" spans="7:16" x14ac:dyDescent="0.2">
      <c r="G7788" s="149"/>
      <c r="I7788" s="149"/>
      <c r="K7788" s="149"/>
      <c r="M7788" s="149"/>
      <c r="N7788" s="150"/>
      <c r="P7788" s="149"/>
    </row>
    <row r="7789" spans="7:16" x14ac:dyDescent="0.2">
      <c r="G7789" s="149"/>
      <c r="I7789" s="149"/>
      <c r="K7789" s="149"/>
      <c r="M7789" s="149"/>
      <c r="N7789" s="150"/>
      <c r="P7789" s="149"/>
    </row>
    <row r="7790" spans="7:16" x14ac:dyDescent="0.2">
      <c r="G7790" s="149"/>
      <c r="I7790" s="149"/>
      <c r="K7790" s="149"/>
      <c r="M7790" s="149"/>
      <c r="N7790" s="150"/>
      <c r="P7790" s="149"/>
    </row>
    <row r="7791" spans="7:16" x14ac:dyDescent="0.2">
      <c r="G7791" s="149"/>
      <c r="I7791" s="149"/>
      <c r="K7791" s="149"/>
      <c r="M7791" s="149"/>
      <c r="N7791" s="150"/>
      <c r="P7791" s="149"/>
    </row>
    <row r="7792" spans="7:16" x14ac:dyDescent="0.2">
      <c r="G7792" s="149"/>
      <c r="I7792" s="149"/>
      <c r="K7792" s="149"/>
      <c r="M7792" s="149"/>
      <c r="N7792" s="150"/>
      <c r="P7792" s="149"/>
    </row>
    <row r="7793" spans="7:16" x14ac:dyDescent="0.2">
      <c r="G7793" s="149"/>
      <c r="I7793" s="149"/>
      <c r="K7793" s="149"/>
      <c r="M7793" s="149"/>
      <c r="N7793" s="150"/>
      <c r="P7793" s="149"/>
    </row>
    <row r="7794" spans="7:16" x14ac:dyDescent="0.2">
      <c r="G7794" s="149"/>
      <c r="I7794" s="149"/>
      <c r="K7794" s="149"/>
      <c r="M7794" s="149"/>
      <c r="N7794" s="150"/>
      <c r="P7794" s="149"/>
    </row>
    <row r="7795" spans="7:16" x14ac:dyDescent="0.2">
      <c r="G7795" s="149"/>
      <c r="I7795" s="149"/>
      <c r="K7795" s="149"/>
      <c r="M7795" s="149"/>
      <c r="N7795" s="150"/>
      <c r="P7795" s="149"/>
    </row>
    <row r="7796" spans="7:16" x14ac:dyDescent="0.2">
      <c r="G7796" s="149"/>
      <c r="I7796" s="149"/>
      <c r="K7796" s="149"/>
      <c r="M7796" s="149"/>
      <c r="N7796" s="150"/>
      <c r="P7796" s="149"/>
    </row>
    <row r="7797" spans="7:16" x14ac:dyDescent="0.2">
      <c r="G7797" s="149"/>
      <c r="I7797" s="149"/>
      <c r="K7797" s="149"/>
      <c r="M7797" s="149"/>
      <c r="N7797" s="150"/>
      <c r="P7797" s="149"/>
    </row>
    <row r="7798" spans="7:16" x14ac:dyDescent="0.2">
      <c r="G7798" s="149"/>
      <c r="I7798" s="149"/>
      <c r="K7798" s="149"/>
      <c r="M7798" s="149"/>
      <c r="N7798" s="150"/>
      <c r="P7798" s="149"/>
    </row>
    <row r="7799" spans="7:16" x14ac:dyDescent="0.2">
      <c r="G7799" s="149"/>
      <c r="I7799" s="149"/>
      <c r="K7799" s="149"/>
      <c r="M7799" s="149"/>
      <c r="N7799" s="150"/>
      <c r="P7799" s="149"/>
    </row>
    <row r="7800" spans="7:16" x14ac:dyDescent="0.2">
      <c r="G7800" s="149"/>
      <c r="I7800" s="149"/>
      <c r="K7800" s="149"/>
      <c r="M7800" s="149"/>
      <c r="N7800" s="150"/>
      <c r="P7800" s="149"/>
    </row>
    <row r="7801" spans="7:16" x14ac:dyDescent="0.2">
      <c r="G7801" s="149"/>
      <c r="I7801" s="149"/>
      <c r="K7801" s="149"/>
      <c r="M7801" s="149"/>
      <c r="N7801" s="150"/>
      <c r="P7801" s="149"/>
    </row>
    <row r="7802" spans="7:16" x14ac:dyDescent="0.2">
      <c r="G7802" s="149"/>
      <c r="I7802" s="149"/>
      <c r="K7802" s="149"/>
      <c r="M7802" s="149"/>
      <c r="N7802" s="150"/>
      <c r="P7802" s="149"/>
    </row>
    <row r="7803" spans="7:16" x14ac:dyDescent="0.2">
      <c r="G7803" s="149"/>
      <c r="I7803" s="149"/>
      <c r="K7803" s="149"/>
      <c r="M7803" s="149"/>
      <c r="N7803" s="150"/>
      <c r="P7803" s="149"/>
    </row>
    <row r="7804" spans="7:16" x14ac:dyDescent="0.2">
      <c r="G7804" s="149"/>
      <c r="I7804" s="149"/>
      <c r="K7804" s="149"/>
      <c r="M7804" s="149"/>
      <c r="N7804" s="150"/>
      <c r="P7804" s="149"/>
    </row>
    <row r="7805" spans="7:16" x14ac:dyDescent="0.2">
      <c r="G7805" s="149"/>
      <c r="I7805" s="149"/>
      <c r="K7805" s="149"/>
      <c r="M7805" s="149"/>
      <c r="N7805" s="150"/>
      <c r="P7805" s="149"/>
    </row>
    <row r="7806" spans="7:16" x14ac:dyDescent="0.2">
      <c r="G7806" s="149"/>
      <c r="I7806" s="149"/>
      <c r="K7806" s="149"/>
      <c r="M7806" s="149"/>
      <c r="N7806" s="150"/>
      <c r="P7806" s="149"/>
    </row>
    <row r="7807" spans="7:16" x14ac:dyDescent="0.2">
      <c r="G7807" s="149"/>
      <c r="I7807" s="149"/>
      <c r="K7807" s="149"/>
      <c r="M7807" s="149"/>
      <c r="N7807" s="150"/>
      <c r="P7807" s="149"/>
    </row>
    <row r="7808" spans="7:16" x14ac:dyDescent="0.2">
      <c r="G7808" s="149"/>
      <c r="I7808" s="149"/>
      <c r="K7808" s="149"/>
      <c r="M7808" s="149"/>
      <c r="N7808" s="150"/>
      <c r="P7808" s="149"/>
    </row>
    <row r="7809" spans="7:16" x14ac:dyDescent="0.2">
      <c r="G7809" s="149"/>
      <c r="I7809" s="149"/>
      <c r="K7809" s="149"/>
      <c r="M7809" s="149"/>
      <c r="N7809" s="150"/>
      <c r="P7809" s="149"/>
    </row>
    <row r="7810" spans="7:16" x14ac:dyDescent="0.2">
      <c r="G7810" s="149"/>
      <c r="I7810" s="149"/>
      <c r="K7810" s="149"/>
      <c r="M7810" s="149"/>
      <c r="N7810" s="150"/>
      <c r="P7810" s="149"/>
    </row>
    <row r="7811" spans="7:16" x14ac:dyDescent="0.2">
      <c r="G7811" s="149"/>
      <c r="I7811" s="149"/>
      <c r="K7811" s="149"/>
      <c r="M7811" s="149"/>
      <c r="N7811" s="150"/>
      <c r="P7811" s="149"/>
    </row>
    <row r="7812" spans="7:16" x14ac:dyDescent="0.2">
      <c r="G7812" s="149"/>
      <c r="I7812" s="149"/>
      <c r="K7812" s="149"/>
      <c r="M7812" s="149"/>
      <c r="N7812" s="150"/>
      <c r="P7812" s="149"/>
    </row>
    <row r="7813" spans="7:16" x14ac:dyDescent="0.2">
      <c r="G7813" s="149"/>
      <c r="I7813" s="149"/>
      <c r="K7813" s="149"/>
      <c r="M7813" s="149"/>
      <c r="N7813" s="150"/>
      <c r="P7813" s="149"/>
    </row>
    <row r="7814" spans="7:16" x14ac:dyDescent="0.2">
      <c r="G7814" s="149"/>
      <c r="I7814" s="149"/>
      <c r="K7814" s="149"/>
      <c r="M7814" s="149"/>
      <c r="N7814" s="150"/>
      <c r="P7814" s="149"/>
    </row>
    <row r="7815" spans="7:16" x14ac:dyDescent="0.2">
      <c r="G7815" s="149"/>
      <c r="I7815" s="149"/>
      <c r="K7815" s="149"/>
      <c r="M7815" s="149"/>
      <c r="N7815" s="150"/>
      <c r="P7815" s="149"/>
    </row>
    <row r="7816" spans="7:16" x14ac:dyDescent="0.2">
      <c r="G7816" s="149"/>
      <c r="I7816" s="149"/>
      <c r="K7816" s="149"/>
      <c r="M7816" s="149"/>
      <c r="N7816" s="150"/>
      <c r="P7816" s="149"/>
    </row>
    <row r="7817" spans="7:16" x14ac:dyDescent="0.2">
      <c r="G7817" s="149"/>
      <c r="I7817" s="149"/>
      <c r="K7817" s="149"/>
      <c r="M7817" s="149"/>
      <c r="N7817" s="150"/>
      <c r="P7817" s="149"/>
    </row>
    <row r="7818" spans="7:16" x14ac:dyDescent="0.2">
      <c r="G7818" s="149"/>
      <c r="I7818" s="149"/>
      <c r="K7818" s="149"/>
      <c r="M7818" s="149"/>
      <c r="N7818" s="150"/>
      <c r="P7818" s="149"/>
    </row>
    <row r="7819" spans="7:16" x14ac:dyDescent="0.2">
      <c r="G7819" s="149"/>
      <c r="I7819" s="149"/>
      <c r="K7819" s="149"/>
      <c r="M7819" s="149"/>
      <c r="N7819" s="150"/>
      <c r="P7819" s="149"/>
    </row>
    <row r="7820" spans="7:16" x14ac:dyDescent="0.2">
      <c r="G7820" s="149"/>
      <c r="I7820" s="149"/>
      <c r="K7820" s="149"/>
      <c r="M7820" s="149"/>
      <c r="N7820" s="150"/>
      <c r="P7820" s="149"/>
    </row>
    <row r="7821" spans="7:16" x14ac:dyDescent="0.2">
      <c r="G7821" s="149"/>
      <c r="I7821" s="149"/>
      <c r="K7821" s="149"/>
      <c r="M7821" s="149"/>
      <c r="N7821" s="150"/>
      <c r="P7821" s="149"/>
    </row>
    <row r="7822" spans="7:16" x14ac:dyDescent="0.2">
      <c r="G7822" s="149"/>
      <c r="I7822" s="149"/>
      <c r="K7822" s="149"/>
      <c r="M7822" s="149"/>
      <c r="N7822" s="150"/>
      <c r="P7822" s="149"/>
    </row>
    <row r="7823" spans="7:16" x14ac:dyDescent="0.2">
      <c r="G7823" s="149"/>
      <c r="I7823" s="149"/>
      <c r="K7823" s="149"/>
      <c r="M7823" s="149"/>
      <c r="N7823" s="150"/>
      <c r="P7823" s="149"/>
    </row>
    <row r="7824" spans="7:16" x14ac:dyDescent="0.2">
      <c r="G7824" s="149"/>
      <c r="I7824" s="149"/>
      <c r="K7824" s="149"/>
      <c r="M7824" s="149"/>
      <c r="N7824" s="150"/>
      <c r="P7824" s="149"/>
    </row>
    <row r="7825" spans="7:16" x14ac:dyDescent="0.2">
      <c r="G7825" s="149"/>
      <c r="I7825" s="149"/>
      <c r="K7825" s="149"/>
      <c r="M7825" s="149"/>
      <c r="N7825" s="150"/>
      <c r="P7825" s="149"/>
    </row>
    <row r="7826" spans="7:16" x14ac:dyDescent="0.2">
      <c r="G7826" s="149"/>
      <c r="I7826" s="149"/>
      <c r="K7826" s="149"/>
      <c r="M7826" s="149"/>
      <c r="N7826" s="150"/>
      <c r="P7826" s="149"/>
    </row>
    <row r="7827" spans="7:16" x14ac:dyDescent="0.2">
      <c r="G7827" s="149"/>
      <c r="I7827" s="149"/>
      <c r="K7827" s="149"/>
      <c r="M7827" s="149"/>
      <c r="N7827" s="150"/>
      <c r="P7827" s="149"/>
    </row>
    <row r="7828" spans="7:16" x14ac:dyDescent="0.2">
      <c r="G7828" s="149"/>
      <c r="I7828" s="149"/>
      <c r="K7828" s="149"/>
      <c r="M7828" s="149"/>
      <c r="N7828" s="150"/>
      <c r="P7828" s="149"/>
    </row>
    <row r="7829" spans="7:16" x14ac:dyDescent="0.2">
      <c r="G7829" s="149"/>
      <c r="I7829" s="149"/>
      <c r="K7829" s="149"/>
      <c r="M7829" s="149"/>
      <c r="N7829" s="150"/>
      <c r="P7829" s="149"/>
    </row>
    <row r="7830" spans="7:16" x14ac:dyDescent="0.2">
      <c r="G7830" s="149"/>
      <c r="I7830" s="149"/>
      <c r="K7830" s="149"/>
      <c r="M7830" s="149"/>
      <c r="N7830" s="150"/>
      <c r="P7830" s="149"/>
    </row>
    <row r="7831" spans="7:16" x14ac:dyDescent="0.2">
      <c r="G7831" s="149"/>
      <c r="I7831" s="149"/>
      <c r="K7831" s="149"/>
      <c r="M7831" s="149"/>
      <c r="N7831" s="150"/>
      <c r="P7831" s="149"/>
    </row>
    <row r="7832" spans="7:16" x14ac:dyDescent="0.2">
      <c r="G7832" s="149"/>
      <c r="I7832" s="149"/>
      <c r="K7832" s="149"/>
      <c r="M7832" s="149"/>
      <c r="N7832" s="150"/>
      <c r="P7832" s="149"/>
    </row>
    <row r="7833" spans="7:16" x14ac:dyDescent="0.2">
      <c r="G7833" s="149"/>
      <c r="I7833" s="149"/>
      <c r="K7833" s="149"/>
      <c r="M7833" s="149"/>
      <c r="N7833" s="150"/>
      <c r="P7833" s="149"/>
    </row>
    <row r="7834" spans="7:16" x14ac:dyDescent="0.2">
      <c r="G7834" s="149"/>
      <c r="I7834" s="149"/>
      <c r="K7834" s="149"/>
      <c r="M7834" s="149"/>
      <c r="N7834" s="150"/>
      <c r="P7834" s="149"/>
    </row>
    <row r="7835" spans="7:16" x14ac:dyDescent="0.2">
      <c r="G7835" s="149"/>
      <c r="I7835" s="149"/>
      <c r="K7835" s="149"/>
      <c r="M7835" s="149"/>
      <c r="N7835" s="150"/>
      <c r="P7835" s="149"/>
    </row>
    <row r="7836" spans="7:16" x14ac:dyDescent="0.2">
      <c r="G7836" s="149"/>
      <c r="I7836" s="149"/>
      <c r="K7836" s="149"/>
      <c r="M7836" s="149"/>
      <c r="N7836" s="150"/>
      <c r="P7836" s="149"/>
    </row>
    <row r="7837" spans="7:16" x14ac:dyDescent="0.2">
      <c r="G7837" s="149"/>
      <c r="I7837" s="149"/>
      <c r="K7837" s="149"/>
      <c r="M7837" s="149"/>
      <c r="N7837" s="150"/>
      <c r="P7837" s="149"/>
    </row>
    <row r="7838" spans="7:16" x14ac:dyDescent="0.2">
      <c r="G7838" s="149"/>
      <c r="I7838" s="149"/>
      <c r="K7838" s="149"/>
      <c r="M7838" s="149"/>
      <c r="N7838" s="150"/>
      <c r="P7838" s="149"/>
    </row>
    <row r="7839" spans="7:16" x14ac:dyDescent="0.2">
      <c r="G7839" s="149"/>
      <c r="I7839" s="149"/>
      <c r="K7839" s="149"/>
      <c r="M7839" s="149"/>
      <c r="N7839" s="150"/>
      <c r="P7839" s="149"/>
    </row>
    <row r="7840" spans="7:16" x14ac:dyDescent="0.2">
      <c r="G7840" s="149"/>
      <c r="I7840" s="149"/>
      <c r="K7840" s="149"/>
      <c r="M7840" s="149"/>
      <c r="N7840" s="150"/>
      <c r="P7840" s="149"/>
    </row>
    <row r="7841" spans="7:16" x14ac:dyDescent="0.2">
      <c r="G7841" s="149"/>
      <c r="I7841" s="149"/>
      <c r="K7841" s="149"/>
      <c r="M7841" s="149"/>
      <c r="N7841" s="150"/>
      <c r="P7841" s="149"/>
    </row>
    <row r="7842" spans="7:16" x14ac:dyDescent="0.2">
      <c r="G7842" s="149"/>
      <c r="I7842" s="149"/>
      <c r="K7842" s="149"/>
      <c r="M7842" s="149"/>
      <c r="N7842" s="150"/>
      <c r="P7842" s="149"/>
    </row>
    <row r="7843" spans="7:16" x14ac:dyDescent="0.2">
      <c r="G7843" s="149"/>
      <c r="I7843" s="149"/>
      <c r="K7843" s="149"/>
      <c r="M7843" s="149"/>
      <c r="N7843" s="150"/>
      <c r="P7843" s="149"/>
    </row>
    <row r="7844" spans="7:16" x14ac:dyDescent="0.2">
      <c r="G7844" s="149"/>
      <c r="I7844" s="149"/>
      <c r="K7844" s="149"/>
      <c r="M7844" s="149"/>
      <c r="N7844" s="150"/>
      <c r="P7844" s="149"/>
    </row>
    <row r="7845" spans="7:16" x14ac:dyDescent="0.2">
      <c r="G7845" s="149"/>
      <c r="I7845" s="149"/>
      <c r="K7845" s="149"/>
      <c r="M7845" s="149"/>
      <c r="N7845" s="150"/>
      <c r="P7845" s="149"/>
    </row>
    <row r="7846" spans="7:16" x14ac:dyDescent="0.2">
      <c r="G7846" s="149"/>
      <c r="I7846" s="149"/>
      <c r="K7846" s="149"/>
      <c r="M7846" s="149"/>
      <c r="N7846" s="150"/>
      <c r="P7846" s="149"/>
    </row>
    <row r="7847" spans="7:16" x14ac:dyDescent="0.2">
      <c r="G7847" s="149"/>
      <c r="I7847" s="149"/>
      <c r="K7847" s="149"/>
      <c r="M7847" s="149"/>
      <c r="N7847" s="150"/>
      <c r="P7847" s="149"/>
    </row>
    <row r="7848" spans="7:16" x14ac:dyDescent="0.2">
      <c r="G7848" s="149"/>
      <c r="I7848" s="149"/>
      <c r="K7848" s="149"/>
      <c r="M7848" s="149"/>
      <c r="N7848" s="150"/>
      <c r="P7848" s="149"/>
    </row>
    <row r="7849" spans="7:16" x14ac:dyDescent="0.2">
      <c r="G7849" s="149"/>
      <c r="I7849" s="149"/>
      <c r="K7849" s="149"/>
      <c r="M7849" s="149"/>
      <c r="N7849" s="150"/>
      <c r="P7849" s="149"/>
    </row>
    <row r="7850" spans="7:16" x14ac:dyDescent="0.2">
      <c r="G7850" s="149"/>
      <c r="I7850" s="149"/>
      <c r="K7850" s="149"/>
      <c r="M7850" s="149"/>
      <c r="N7850" s="150"/>
      <c r="P7850" s="149"/>
    </row>
    <row r="7851" spans="7:16" x14ac:dyDescent="0.2">
      <c r="G7851" s="149"/>
      <c r="I7851" s="149"/>
      <c r="K7851" s="149"/>
      <c r="M7851" s="149"/>
      <c r="N7851" s="150"/>
      <c r="P7851" s="149"/>
    </row>
    <row r="7852" spans="7:16" x14ac:dyDescent="0.2">
      <c r="G7852" s="149"/>
      <c r="I7852" s="149"/>
      <c r="K7852" s="149"/>
      <c r="M7852" s="149"/>
      <c r="N7852" s="150"/>
      <c r="P7852" s="149"/>
    </row>
    <row r="7853" spans="7:16" x14ac:dyDescent="0.2">
      <c r="G7853" s="149"/>
      <c r="I7853" s="149"/>
      <c r="K7853" s="149"/>
      <c r="M7853" s="149"/>
      <c r="N7853" s="150"/>
      <c r="P7853" s="149"/>
    </row>
    <row r="7854" spans="7:16" x14ac:dyDescent="0.2">
      <c r="G7854" s="149"/>
      <c r="I7854" s="149"/>
      <c r="K7854" s="149"/>
      <c r="M7854" s="149"/>
      <c r="N7854" s="150"/>
      <c r="P7854" s="149"/>
    </row>
    <row r="7855" spans="7:16" x14ac:dyDescent="0.2">
      <c r="G7855" s="149"/>
      <c r="I7855" s="149"/>
      <c r="K7855" s="149"/>
      <c r="M7855" s="149"/>
      <c r="N7855" s="150"/>
      <c r="P7855" s="149"/>
    </row>
    <row r="7856" spans="7:16" x14ac:dyDescent="0.2">
      <c r="G7856" s="149"/>
      <c r="I7856" s="149"/>
      <c r="K7856" s="149"/>
      <c r="M7856" s="149"/>
      <c r="N7856" s="150"/>
      <c r="P7856" s="149"/>
    </row>
    <row r="7857" spans="7:16" x14ac:dyDescent="0.2">
      <c r="G7857" s="149"/>
      <c r="I7857" s="149"/>
      <c r="K7857" s="149"/>
      <c r="M7857" s="149"/>
      <c r="N7857" s="150"/>
      <c r="P7857" s="149"/>
    </row>
    <row r="7858" spans="7:16" x14ac:dyDescent="0.2">
      <c r="G7858" s="149"/>
      <c r="I7858" s="149"/>
      <c r="K7858" s="149"/>
      <c r="M7858" s="149"/>
      <c r="N7858" s="150"/>
      <c r="P7858" s="149"/>
    </row>
    <row r="7859" spans="7:16" x14ac:dyDescent="0.2">
      <c r="G7859" s="149"/>
      <c r="I7859" s="149"/>
      <c r="K7859" s="149"/>
      <c r="M7859" s="149"/>
      <c r="N7859" s="150"/>
      <c r="P7859" s="149"/>
    </row>
    <row r="7860" spans="7:16" x14ac:dyDescent="0.2">
      <c r="G7860" s="149"/>
      <c r="I7860" s="149"/>
      <c r="K7860" s="149"/>
      <c r="M7860" s="149"/>
      <c r="N7860" s="150"/>
      <c r="P7860" s="149"/>
    </row>
    <row r="7861" spans="7:16" x14ac:dyDescent="0.2">
      <c r="G7861" s="149"/>
      <c r="I7861" s="149"/>
      <c r="K7861" s="149"/>
      <c r="M7861" s="149"/>
      <c r="N7861" s="150"/>
      <c r="P7861" s="149"/>
    </row>
    <row r="7862" spans="7:16" x14ac:dyDescent="0.2">
      <c r="G7862" s="149"/>
      <c r="I7862" s="149"/>
      <c r="K7862" s="149"/>
      <c r="M7862" s="149"/>
      <c r="N7862" s="150"/>
      <c r="P7862" s="149"/>
    </row>
    <row r="7863" spans="7:16" x14ac:dyDescent="0.2">
      <c r="G7863" s="149"/>
      <c r="I7863" s="149"/>
      <c r="K7863" s="149"/>
      <c r="M7863" s="149"/>
      <c r="N7863" s="150"/>
      <c r="P7863" s="149"/>
    </row>
    <row r="7864" spans="7:16" x14ac:dyDescent="0.2">
      <c r="G7864" s="149"/>
      <c r="I7864" s="149"/>
      <c r="K7864" s="149"/>
      <c r="M7864" s="149"/>
      <c r="N7864" s="150"/>
      <c r="P7864" s="149"/>
    </row>
    <row r="7865" spans="7:16" x14ac:dyDescent="0.2">
      <c r="G7865" s="149"/>
      <c r="I7865" s="149"/>
      <c r="K7865" s="149"/>
      <c r="M7865" s="149"/>
      <c r="N7865" s="150"/>
      <c r="P7865" s="149"/>
    </row>
    <row r="7866" spans="7:16" x14ac:dyDescent="0.2">
      <c r="G7866" s="149"/>
      <c r="I7866" s="149"/>
      <c r="K7866" s="149"/>
      <c r="M7866" s="149"/>
      <c r="N7866" s="150"/>
      <c r="P7866" s="149"/>
    </row>
    <row r="7867" spans="7:16" x14ac:dyDescent="0.2">
      <c r="G7867" s="149"/>
      <c r="I7867" s="149"/>
      <c r="K7867" s="149"/>
      <c r="M7867" s="149"/>
      <c r="N7867" s="150"/>
      <c r="P7867" s="149"/>
    </row>
    <row r="7868" spans="7:16" x14ac:dyDescent="0.2">
      <c r="G7868" s="149"/>
      <c r="I7868" s="149"/>
      <c r="K7868" s="149"/>
      <c r="M7868" s="149"/>
      <c r="N7868" s="150"/>
      <c r="P7868" s="149"/>
    </row>
    <row r="7869" spans="7:16" x14ac:dyDescent="0.2">
      <c r="G7869" s="149"/>
      <c r="I7869" s="149"/>
      <c r="K7869" s="149"/>
      <c r="M7869" s="149"/>
      <c r="N7869" s="150"/>
      <c r="P7869" s="149"/>
    </row>
    <row r="7870" spans="7:16" x14ac:dyDescent="0.2">
      <c r="G7870" s="149"/>
      <c r="I7870" s="149"/>
      <c r="K7870" s="149"/>
      <c r="M7870" s="149"/>
      <c r="N7870" s="150"/>
      <c r="P7870" s="149"/>
    </row>
    <row r="7871" spans="7:16" x14ac:dyDescent="0.2">
      <c r="G7871" s="149"/>
      <c r="I7871" s="149"/>
      <c r="K7871" s="149"/>
      <c r="M7871" s="149"/>
      <c r="N7871" s="150"/>
      <c r="P7871" s="149"/>
    </row>
    <row r="7872" spans="7:16" x14ac:dyDescent="0.2">
      <c r="G7872" s="149"/>
      <c r="I7872" s="149"/>
      <c r="K7872" s="149"/>
      <c r="M7872" s="149"/>
      <c r="N7872" s="150"/>
      <c r="P7872" s="149"/>
    </row>
    <row r="7873" spans="7:16" x14ac:dyDescent="0.2">
      <c r="G7873" s="149"/>
      <c r="I7873" s="149"/>
      <c r="K7873" s="149"/>
      <c r="M7873" s="149"/>
      <c r="N7873" s="150"/>
      <c r="P7873" s="149"/>
    </row>
    <row r="7874" spans="7:16" x14ac:dyDescent="0.2">
      <c r="G7874" s="149"/>
      <c r="I7874" s="149"/>
      <c r="K7874" s="149"/>
      <c r="M7874" s="149"/>
      <c r="N7874" s="150"/>
      <c r="P7874" s="149"/>
    </row>
    <row r="7875" spans="7:16" x14ac:dyDescent="0.2">
      <c r="G7875" s="149"/>
      <c r="I7875" s="149"/>
      <c r="K7875" s="149"/>
      <c r="M7875" s="149"/>
      <c r="N7875" s="150"/>
      <c r="P7875" s="149"/>
    </row>
    <row r="7876" spans="7:16" x14ac:dyDescent="0.2">
      <c r="G7876" s="149"/>
      <c r="I7876" s="149"/>
      <c r="K7876" s="149"/>
      <c r="M7876" s="149"/>
      <c r="N7876" s="150"/>
      <c r="P7876" s="149"/>
    </row>
    <row r="7877" spans="7:16" x14ac:dyDescent="0.2">
      <c r="G7877" s="149"/>
      <c r="I7877" s="149"/>
      <c r="K7877" s="149"/>
      <c r="M7877" s="149"/>
      <c r="N7877" s="150"/>
      <c r="P7877" s="149"/>
    </row>
    <row r="7878" spans="7:16" x14ac:dyDescent="0.2">
      <c r="G7878" s="149"/>
      <c r="I7878" s="149"/>
      <c r="K7878" s="149"/>
      <c r="M7878" s="149"/>
      <c r="N7878" s="150"/>
      <c r="P7878" s="149"/>
    </row>
    <row r="7879" spans="7:16" x14ac:dyDescent="0.2">
      <c r="G7879" s="149"/>
      <c r="I7879" s="149"/>
      <c r="K7879" s="149"/>
      <c r="M7879" s="149"/>
      <c r="N7879" s="150"/>
      <c r="P7879" s="149"/>
    </row>
    <row r="7880" spans="7:16" x14ac:dyDescent="0.2">
      <c r="G7880" s="149"/>
      <c r="I7880" s="149"/>
      <c r="K7880" s="149"/>
      <c r="M7880" s="149"/>
      <c r="N7880" s="150"/>
      <c r="P7880" s="149"/>
    </row>
    <row r="7881" spans="7:16" x14ac:dyDescent="0.2">
      <c r="G7881" s="149"/>
      <c r="I7881" s="149"/>
      <c r="K7881" s="149"/>
      <c r="M7881" s="149"/>
      <c r="N7881" s="150"/>
      <c r="P7881" s="149"/>
    </row>
    <row r="7882" spans="7:16" x14ac:dyDescent="0.2">
      <c r="G7882" s="149"/>
      <c r="I7882" s="149"/>
      <c r="K7882" s="149"/>
      <c r="M7882" s="149"/>
      <c r="N7882" s="150"/>
      <c r="P7882" s="149"/>
    </row>
    <row r="7883" spans="7:16" x14ac:dyDescent="0.2">
      <c r="G7883" s="149"/>
      <c r="I7883" s="149"/>
      <c r="K7883" s="149"/>
      <c r="M7883" s="149"/>
      <c r="N7883" s="150"/>
      <c r="P7883" s="149"/>
    </row>
    <row r="7884" spans="7:16" x14ac:dyDescent="0.2">
      <c r="G7884" s="149"/>
      <c r="I7884" s="149"/>
      <c r="K7884" s="149"/>
      <c r="M7884" s="149"/>
      <c r="N7884" s="150"/>
      <c r="P7884" s="149"/>
    </row>
    <row r="7885" spans="7:16" x14ac:dyDescent="0.2">
      <c r="G7885" s="149"/>
      <c r="I7885" s="149"/>
      <c r="K7885" s="149"/>
      <c r="M7885" s="149"/>
      <c r="N7885" s="150"/>
      <c r="P7885" s="149"/>
    </row>
    <row r="7886" spans="7:16" x14ac:dyDescent="0.2">
      <c r="G7886" s="149"/>
      <c r="I7886" s="149"/>
      <c r="K7886" s="149"/>
      <c r="M7886" s="149"/>
      <c r="N7886" s="150"/>
      <c r="P7886" s="149"/>
    </row>
    <row r="7887" spans="7:16" x14ac:dyDescent="0.2">
      <c r="G7887" s="149"/>
      <c r="I7887" s="149"/>
      <c r="K7887" s="149"/>
      <c r="M7887" s="149"/>
      <c r="N7887" s="150"/>
      <c r="P7887" s="149"/>
    </row>
    <row r="7888" spans="7:16" x14ac:dyDescent="0.2">
      <c r="G7888" s="149"/>
      <c r="I7888" s="149"/>
      <c r="K7888" s="149"/>
      <c r="M7888" s="149"/>
      <c r="N7888" s="150"/>
      <c r="P7888" s="149"/>
    </row>
    <row r="7889" spans="7:16" x14ac:dyDescent="0.2">
      <c r="G7889" s="149"/>
      <c r="I7889" s="149"/>
      <c r="K7889" s="149"/>
      <c r="M7889" s="149"/>
      <c r="N7889" s="150"/>
      <c r="P7889" s="149"/>
    </row>
    <row r="7890" spans="7:16" x14ac:dyDescent="0.2">
      <c r="G7890" s="149"/>
      <c r="I7890" s="149"/>
      <c r="K7890" s="149"/>
      <c r="M7890" s="149"/>
      <c r="N7890" s="150"/>
      <c r="P7890" s="149"/>
    </row>
    <row r="7891" spans="7:16" x14ac:dyDescent="0.2">
      <c r="G7891" s="149"/>
      <c r="I7891" s="149"/>
      <c r="K7891" s="149"/>
      <c r="M7891" s="149"/>
      <c r="N7891" s="150"/>
      <c r="P7891" s="149"/>
    </row>
    <row r="7892" spans="7:16" x14ac:dyDescent="0.2">
      <c r="G7892" s="149"/>
      <c r="I7892" s="149"/>
      <c r="K7892" s="149"/>
      <c r="M7892" s="149"/>
      <c r="N7892" s="150"/>
      <c r="P7892" s="149"/>
    </row>
    <row r="7893" spans="7:16" x14ac:dyDescent="0.2">
      <c r="G7893" s="149"/>
      <c r="I7893" s="149"/>
      <c r="K7893" s="149"/>
      <c r="M7893" s="149"/>
      <c r="N7893" s="150"/>
      <c r="P7893" s="149"/>
    </row>
    <row r="7894" spans="7:16" x14ac:dyDescent="0.2">
      <c r="G7894" s="149"/>
      <c r="I7894" s="149"/>
      <c r="K7894" s="149"/>
      <c r="M7894" s="149"/>
      <c r="N7894" s="150"/>
      <c r="P7894" s="149"/>
    </row>
    <row r="7895" spans="7:16" x14ac:dyDescent="0.2">
      <c r="G7895" s="149"/>
      <c r="I7895" s="149"/>
      <c r="K7895" s="149"/>
      <c r="M7895" s="149"/>
      <c r="N7895" s="150"/>
      <c r="P7895" s="149"/>
    </row>
    <row r="7896" spans="7:16" x14ac:dyDescent="0.2">
      <c r="G7896" s="149"/>
      <c r="I7896" s="149"/>
      <c r="K7896" s="149"/>
      <c r="M7896" s="149"/>
      <c r="N7896" s="150"/>
      <c r="P7896" s="149"/>
    </row>
    <row r="7897" spans="7:16" x14ac:dyDescent="0.2">
      <c r="G7897" s="149"/>
      <c r="I7897" s="149"/>
      <c r="K7897" s="149"/>
      <c r="M7897" s="149"/>
      <c r="N7897" s="150"/>
      <c r="P7897" s="149"/>
    </row>
    <row r="7898" spans="7:16" x14ac:dyDescent="0.2">
      <c r="G7898" s="149"/>
      <c r="I7898" s="149"/>
      <c r="K7898" s="149"/>
      <c r="M7898" s="149"/>
      <c r="N7898" s="150"/>
      <c r="P7898" s="149"/>
    </row>
    <row r="7899" spans="7:16" x14ac:dyDescent="0.2">
      <c r="G7899" s="149"/>
      <c r="I7899" s="149"/>
      <c r="K7899" s="149"/>
      <c r="M7899" s="149"/>
      <c r="N7899" s="150"/>
      <c r="P7899" s="149"/>
    </row>
    <row r="7900" spans="7:16" x14ac:dyDescent="0.2">
      <c r="G7900" s="149"/>
      <c r="I7900" s="149"/>
      <c r="K7900" s="149"/>
      <c r="M7900" s="149"/>
      <c r="N7900" s="150"/>
      <c r="P7900" s="149"/>
    </row>
    <row r="7901" spans="7:16" x14ac:dyDescent="0.2">
      <c r="G7901" s="149"/>
      <c r="I7901" s="149"/>
      <c r="K7901" s="149"/>
      <c r="M7901" s="149"/>
      <c r="N7901" s="150"/>
      <c r="P7901" s="149"/>
    </row>
    <row r="7902" spans="7:16" x14ac:dyDescent="0.2">
      <c r="G7902" s="149"/>
      <c r="I7902" s="149"/>
      <c r="K7902" s="149"/>
      <c r="M7902" s="149"/>
      <c r="N7902" s="150"/>
      <c r="P7902" s="149"/>
    </row>
    <row r="7903" spans="7:16" x14ac:dyDescent="0.2">
      <c r="G7903" s="149"/>
      <c r="I7903" s="149"/>
      <c r="K7903" s="149"/>
      <c r="M7903" s="149"/>
      <c r="N7903" s="150"/>
      <c r="P7903" s="149"/>
    </row>
    <row r="7904" spans="7:16" x14ac:dyDescent="0.2">
      <c r="G7904" s="149"/>
      <c r="I7904" s="149"/>
      <c r="K7904" s="149"/>
      <c r="M7904" s="149"/>
      <c r="N7904" s="150"/>
      <c r="P7904" s="149"/>
    </row>
    <row r="7905" spans="7:16" x14ac:dyDescent="0.2">
      <c r="G7905" s="149"/>
      <c r="I7905" s="149"/>
      <c r="K7905" s="149"/>
      <c r="M7905" s="149"/>
      <c r="N7905" s="150"/>
      <c r="P7905" s="149"/>
    </row>
    <row r="7906" spans="7:16" x14ac:dyDescent="0.2">
      <c r="G7906" s="149"/>
      <c r="I7906" s="149"/>
      <c r="K7906" s="149"/>
      <c r="M7906" s="149"/>
      <c r="N7906" s="150"/>
      <c r="P7906" s="149"/>
    </row>
    <row r="7907" spans="7:16" x14ac:dyDescent="0.2">
      <c r="G7907" s="149"/>
      <c r="I7907" s="149"/>
      <c r="K7907" s="149"/>
      <c r="M7907" s="149"/>
      <c r="N7907" s="150"/>
      <c r="P7907" s="149"/>
    </row>
    <row r="7908" spans="7:16" x14ac:dyDescent="0.2">
      <c r="G7908" s="149"/>
      <c r="I7908" s="149"/>
      <c r="K7908" s="149"/>
      <c r="M7908" s="149"/>
      <c r="N7908" s="150"/>
      <c r="P7908" s="149"/>
    </row>
    <row r="7909" spans="7:16" x14ac:dyDescent="0.2">
      <c r="G7909" s="149"/>
      <c r="I7909" s="149"/>
      <c r="K7909" s="149"/>
      <c r="M7909" s="149"/>
      <c r="N7909" s="150"/>
      <c r="P7909" s="149"/>
    </row>
    <row r="7910" spans="7:16" x14ac:dyDescent="0.2">
      <c r="G7910" s="149"/>
      <c r="I7910" s="149"/>
      <c r="K7910" s="149"/>
      <c r="M7910" s="149"/>
      <c r="N7910" s="150"/>
      <c r="P7910" s="149"/>
    </row>
    <row r="7911" spans="7:16" x14ac:dyDescent="0.2">
      <c r="G7911" s="149"/>
      <c r="I7911" s="149"/>
      <c r="K7911" s="149"/>
      <c r="M7911" s="149"/>
      <c r="N7911" s="150"/>
      <c r="P7911" s="149"/>
    </row>
    <row r="7912" spans="7:16" x14ac:dyDescent="0.2">
      <c r="G7912" s="149"/>
      <c r="I7912" s="149"/>
      <c r="K7912" s="149"/>
      <c r="M7912" s="149"/>
      <c r="N7912" s="150"/>
      <c r="P7912" s="149"/>
    </row>
    <row r="7913" spans="7:16" x14ac:dyDescent="0.2">
      <c r="G7913" s="149"/>
      <c r="I7913" s="149"/>
      <c r="K7913" s="149"/>
      <c r="M7913" s="149"/>
      <c r="N7913" s="150"/>
      <c r="P7913" s="149"/>
    </row>
    <row r="7914" spans="7:16" x14ac:dyDescent="0.2">
      <c r="G7914" s="149"/>
      <c r="I7914" s="149"/>
      <c r="K7914" s="149"/>
      <c r="M7914" s="149"/>
      <c r="N7914" s="150"/>
      <c r="P7914" s="149"/>
    </row>
    <row r="7915" spans="7:16" x14ac:dyDescent="0.2">
      <c r="G7915" s="149"/>
      <c r="I7915" s="149"/>
      <c r="K7915" s="149"/>
      <c r="M7915" s="149"/>
      <c r="N7915" s="150"/>
      <c r="P7915" s="149"/>
    </row>
    <row r="7916" spans="7:16" x14ac:dyDescent="0.2">
      <c r="G7916" s="149"/>
      <c r="I7916" s="149"/>
      <c r="K7916" s="149"/>
      <c r="M7916" s="149"/>
      <c r="N7916" s="150"/>
      <c r="P7916" s="149"/>
    </row>
    <row r="7917" spans="7:16" x14ac:dyDescent="0.2">
      <c r="G7917" s="149"/>
      <c r="I7917" s="149"/>
      <c r="K7917" s="149"/>
      <c r="M7917" s="149"/>
      <c r="N7917" s="150"/>
      <c r="P7917" s="149"/>
    </row>
    <row r="7918" spans="7:16" x14ac:dyDescent="0.2">
      <c r="G7918" s="149"/>
      <c r="I7918" s="149"/>
      <c r="K7918" s="149"/>
      <c r="M7918" s="149"/>
      <c r="N7918" s="150"/>
      <c r="P7918" s="149"/>
    </row>
    <row r="7919" spans="7:16" x14ac:dyDescent="0.2">
      <c r="G7919" s="149"/>
      <c r="I7919" s="149"/>
      <c r="K7919" s="149"/>
      <c r="M7919" s="149"/>
      <c r="N7919" s="150"/>
      <c r="P7919" s="149"/>
    </row>
    <row r="7920" spans="7:16" x14ac:dyDescent="0.2">
      <c r="G7920" s="149"/>
      <c r="I7920" s="149"/>
      <c r="K7920" s="149"/>
      <c r="M7920" s="149"/>
      <c r="N7920" s="150"/>
      <c r="P7920" s="149"/>
    </row>
    <row r="7921" spans="7:16" x14ac:dyDescent="0.2">
      <c r="G7921" s="149"/>
      <c r="I7921" s="149"/>
      <c r="K7921" s="149"/>
      <c r="M7921" s="149"/>
      <c r="N7921" s="150"/>
      <c r="P7921" s="149"/>
    </row>
    <row r="7922" spans="7:16" x14ac:dyDescent="0.2">
      <c r="G7922" s="149"/>
      <c r="I7922" s="149"/>
      <c r="K7922" s="149"/>
      <c r="M7922" s="149"/>
      <c r="N7922" s="150"/>
      <c r="P7922" s="149"/>
    </row>
    <row r="7923" spans="7:16" x14ac:dyDescent="0.2">
      <c r="G7923" s="149"/>
      <c r="I7923" s="149"/>
      <c r="K7923" s="149"/>
      <c r="M7923" s="149"/>
      <c r="N7923" s="150"/>
      <c r="P7923" s="149"/>
    </row>
    <row r="7924" spans="7:16" x14ac:dyDescent="0.2">
      <c r="G7924" s="149"/>
      <c r="I7924" s="149"/>
      <c r="K7924" s="149"/>
      <c r="M7924" s="149"/>
      <c r="N7924" s="150"/>
      <c r="P7924" s="149"/>
    </row>
    <row r="7925" spans="7:16" x14ac:dyDescent="0.2">
      <c r="G7925" s="149"/>
      <c r="I7925" s="149"/>
      <c r="K7925" s="149"/>
      <c r="M7925" s="149"/>
      <c r="N7925" s="150"/>
      <c r="P7925" s="149"/>
    </row>
    <row r="7926" spans="7:16" x14ac:dyDescent="0.2">
      <c r="G7926" s="149"/>
      <c r="I7926" s="149"/>
      <c r="K7926" s="149"/>
      <c r="M7926" s="149"/>
      <c r="N7926" s="150"/>
      <c r="P7926" s="149"/>
    </row>
    <row r="7927" spans="7:16" x14ac:dyDescent="0.2">
      <c r="G7927" s="149"/>
      <c r="I7927" s="149"/>
      <c r="K7927" s="149"/>
      <c r="M7927" s="149"/>
      <c r="N7927" s="150"/>
      <c r="P7927" s="149"/>
    </row>
    <row r="7928" spans="7:16" x14ac:dyDescent="0.2">
      <c r="G7928" s="149"/>
      <c r="I7928" s="149"/>
      <c r="K7928" s="149"/>
      <c r="M7928" s="149"/>
      <c r="N7928" s="150"/>
      <c r="P7928" s="149"/>
    </row>
    <row r="7929" spans="7:16" x14ac:dyDescent="0.2">
      <c r="G7929" s="149"/>
      <c r="I7929" s="149"/>
      <c r="K7929" s="149"/>
      <c r="M7929" s="149"/>
      <c r="N7929" s="150"/>
      <c r="P7929" s="149"/>
    </row>
    <row r="7930" spans="7:16" x14ac:dyDescent="0.2">
      <c r="G7930" s="149"/>
      <c r="I7930" s="149"/>
      <c r="K7930" s="149"/>
      <c r="M7930" s="149"/>
      <c r="N7930" s="150"/>
      <c r="P7930" s="149"/>
    </row>
    <row r="7931" spans="7:16" x14ac:dyDescent="0.2">
      <c r="G7931" s="149"/>
      <c r="I7931" s="149"/>
      <c r="K7931" s="149"/>
      <c r="M7931" s="149"/>
      <c r="N7931" s="150"/>
      <c r="P7931" s="149"/>
    </row>
    <row r="7932" spans="7:16" x14ac:dyDescent="0.2">
      <c r="G7932" s="149"/>
      <c r="I7932" s="149"/>
      <c r="K7932" s="149"/>
      <c r="M7932" s="149"/>
      <c r="N7932" s="150"/>
      <c r="P7932" s="149"/>
    </row>
    <row r="7933" spans="7:16" x14ac:dyDescent="0.2">
      <c r="G7933" s="149"/>
      <c r="I7933" s="149"/>
      <c r="K7933" s="149"/>
      <c r="M7933" s="149"/>
      <c r="N7933" s="150"/>
      <c r="P7933" s="149"/>
    </row>
    <row r="7934" spans="7:16" x14ac:dyDescent="0.2">
      <c r="G7934" s="149"/>
      <c r="I7934" s="149"/>
      <c r="K7934" s="149"/>
      <c r="M7934" s="149"/>
      <c r="N7934" s="150"/>
      <c r="P7934" s="149"/>
    </row>
    <row r="7935" spans="7:16" x14ac:dyDescent="0.2">
      <c r="G7935" s="149"/>
      <c r="I7935" s="149"/>
      <c r="K7935" s="149"/>
      <c r="M7935" s="149"/>
      <c r="N7935" s="150"/>
      <c r="P7935" s="149"/>
    </row>
    <row r="7936" spans="7:16" x14ac:dyDescent="0.2">
      <c r="G7936" s="149"/>
      <c r="I7936" s="149"/>
      <c r="K7936" s="149"/>
      <c r="M7936" s="149"/>
      <c r="N7936" s="150"/>
      <c r="P7936" s="149"/>
    </row>
    <row r="7937" spans="7:16" x14ac:dyDescent="0.2">
      <c r="G7937" s="149"/>
      <c r="I7937" s="149"/>
      <c r="K7937" s="149"/>
      <c r="M7937" s="149"/>
      <c r="N7937" s="150"/>
      <c r="P7937" s="149"/>
    </row>
    <row r="7938" spans="7:16" x14ac:dyDescent="0.2">
      <c r="G7938" s="149"/>
      <c r="I7938" s="149"/>
      <c r="K7938" s="149"/>
      <c r="M7938" s="149"/>
      <c r="N7938" s="150"/>
      <c r="P7938" s="149"/>
    </row>
    <row r="7939" spans="7:16" x14ac:dyDescent="0.2">
      <c r="G7939" s="149"/>
      <c r="I7939" s="149"/>
      <c r="K7939" s="149"/>
      <c r="M7939" s="149"/>
      <c r="N7939" s="150"/>
      <c r="P7939" s="149"/>
    </row>
    <row r="7940" spans="7:16" x14ac:dyDescent="0.2">
      <c r="G7940" s="149"/>
      <c r="I7940" s="149"/>
      <c r="K7940" s="149"/>
      <c r="M7940" s="149"/>
      <c r="N7940" s="150"/>
      <c r="P7940" s="149"/>
    </row>
    <row r="7941" spans="7:16" x14ac:dyDescent="0.2">
      <c r="G7941" s="149"/>
      <c r="I7941" s="149"/>
      <c r="K7941" s="149"/>
      <c r="M7941" s="149"/>
      <c r="N7941" s="150"/>
      <c r="P7941" s="149"/>
    </row>
    <row r="7942" spans="7:16" x14ac:dyDescent="0.2">
      <c r="G7942" s="149"/>
      <c r="I7942" s="149"/>
      <c r="K7942" s="149"/>
      <c r="M7942" s="149"/>
      <c r="N7942" s="150"/>
      <c r="P7942" s="149"/>
    </row>
    <row r="7943" spans="7:16" x14ac:dyDescent="0.2">
      <c r="G7943" s="149"/>
      <c r="I7943" s="149"/>
      <c r="K7943" s="149"/>
      <c r="M7943" s="149"/>
      <c r="N7943" s="150"/>
      <c r="P7943" s="149"/>
    </row>
    <row r="7944" spans="7:16" x14ac:dyDescent="0.2">
      <c r="G7944" s="149"/>
      <c r="I7944" s="149"/>
      <c r="K7944" s="149"/>
      <c r="M7944" s="149"/>
      <c r="N7944" s="150"/>
      <c r="P7944" s="149"/>
    </row>
    <row r="7945" spans="7:16" x14ac:dyDescent="0.2">
      <c r="G7945" s="149"/>
      <c r="I7945" s="149"/>
      <c r="K7945" s="149"/>
      <c r="M7945" s="149"/>
      <c r="N7945" s="150"/>
      <c r="P7945" s="149"/>
    </row>
    <row r="7946" spans="7:16" x14ac:dyDescent="0.2">
      <c r="G7946" s="149"/>
      <c r="I7946" s="149"/>
      <c r="K7946" s="149"/>
      <c r="M7946" s="149"/>
      <c r="N7946" s="150"/>
      <c r="P7946" s="149"/>
    </row>
    <row r="7947" spans="7:16" x14ac:dyDescent="0.2">
      <c r="G7947" s="149"/>
      <c r="I7947" s="149"/>
      <c r="K7947" s="149"/>
      <c r="M7947" s="149"/>
      <c r="N7947" s="150"/>
      <c r="P7947" s="149"/>
    </row>
    <row r="7948" spans="7:16" x14ac:dyDescent="0.2">
      <c r="G7948" s="149"/>
      <c r="I7948" s="149"/>
      <c r="K7948" s="149"/>
      <c r="M7948" s="149"/>
      <c r="N7948" s="150"/>
      <c r="P7948" s="149"/>
    </row>
    <row r="7949" spans="7:16" x14ac:dyDescent="0.2">
      <c r="G7949" s="149"/>
      <c r="I7949" s="149"/>
      <c r="K7949" s="149"/>
      <c r="M7949" s="149"/>
      <c r="N7949" s="150"/>
      <c r="P7949" s="149"/>
    </row>
    <row r="7950" spans="7:16" x14ac:dyDescent="0.2">
      <c r="G7950" s="149"/>
      <c r="I7950" s="149"/>
      <c r="K7950" s="149"/>
      <c r="M7950" s="149"/>
      <c r="N7950" s="150"/>
      <c r="P7950" s="149"/>
    </row>
    <row r="7951" spans="7:16" x14ac:dyDescent="0.2">
      <c r="G7951" s="149"/>
      <c r="I7951" s="149"/>
      <c r="K7951" s="149"/>
      <c r="M7951" s="149"/>
      <c r="N7951" s="150"/>
      <c r="P7951" s="149"/>
    </row>
    <row r="7952" spans="7:16" x14ac:dyDescent="0.2">
      <c r="G7952" s="149"/>
      <c r="I7952" s="149"/>
      <c r="K7952" s="149"/>
      <c r="M7952" s="149"/>
      <c r="N7952" s="150"/>
      <c r="P7952" s="149"/>
    </row>
    <row r="7953" spans="7:16" x14ac:dyDescent="0.2">
      <c r="G7953" s="149"/>
      <c r="I7953" s="149"/>
      <c r="K7953" s="149"/>
      <c r="M7953" s="149"/>
      <c r="N7953" s="150"/>
      <c r="P7953" s="149"/>
    </row>
    <row r="7954" spans="7:16" x14ac:dyDescent="0.2">
      <c r="G7954" s="149"/>
      <c r="I7954" s="149"/>
      <c r="K7954" s="149"/>
      <c r="M7954" s="149"/>
      <c r="N7954" s="150"/>
      <c r="P7954" s="149"/>
    </row>
    <row r="7955" spans="7:16" x14ac:dyDescent="0.2">
      <c r="G7955" s="149"/>
      <c r="I7955" s="149"/>
      <c r="K7955" s="149"/>
      <c r="M7955" s="149"/>
      <c r="N7955" s="150"/>
      <c r="P7955" s="149"/>
    </row>
    <row r="7956" spans="7:16" x14ac:dyDescent="0.2">
      <c r="G7956" s="149"/>
      <c r="I7956" s="149"/>
      <c r="K7956" s="149"/>
      <c r="M7956" s="149"/>
      <c r="N7956" s="150"/>
      <c r="P7956" s="149"/>
    </row>
    <row r="7957" spans="7:16" x14ac:dyDescent="0.2">
      <c r="G7957" s="149"/>
      <c r="I7957" s="149"/>
      <c r="K7957" s="149"/>
      <c r="M7957" s="149"/>
      <c r="N7957" s="150"/>
      <c r="P7957" s="149"/>
    </row>
    <row r="7958" spans="7:16" x14ac:dyDescent="0.2">
      <c r="G7958" s="149"/>
      <c r="I7958" s="149"/>
      <c r="K7958" s="149"/>
      <c r="M7958" s="149"/>
      <c r="N7958" s="150"/>
      <c r="P7958" s="149"/>
    </row>
    <row r="7959" spans="7:16" x14ac:dyDescent="0.2">
      <c r="G7959" s="149"/>
      <c r="I7959" s="149"/>
      <c r="K7959" s="149"/>
      <c r="M7959" s="149"/>
      <c r="N7959" s="150"/>
      <c r="P7959" s="149"/>
    </row>
    <row r="7960" spans="7:16" x14ac:dyDescent="0.2">
      <c r="G7960" s="149"/>
      <c r="I7960" s="149"/>
      <c r="K7960" s="149"/>
      <c r="M7960" s="149"/>
      <c r="N7960" s="150"/>
      <c r="P7960" s="149"/>
    </row>
    <row r="7961" spans="7:16" x14ac:dyDescent="0.2">
      <c r="G7961" s="149"/>
      <c r="I7961" s="149"/>
      <c r="K7961" s="149"/>
      <c r="M7961" s="149"/>
      <c r="N7961" s="150"/>
      <c r="P7961" s="149"/>
    </row>
    <row r="7962" spans="7:16" x14ac:dyDescent="0.2">
      <c r="G7962" s="149"/>
      <c r="I7962" s="149"/>
      <c r="K7962" s="149"/>
      <c r="M7962" s="149"/>
      <c r="N7962" s="150"/>
      <c r="P7962" s="149"/>
    </row>
    <row r="7963" spans="7:16" x14ac:dyDescent="0.2">
      <c r="G7963" s="149"/>
      <c r="I7963" s="149"/>
      <c r="K7963" s="149"/>
      <c r="M7963" s="149"/>
      <c r="N7963" s="150"/>
      <c r="P7963" s="149"/>
    </row>
    <row r="7964" spans="7:16" x14ac:dyDescent="0.2">
      <c r="G7964" s="149"/>
      <c r="I7964" s="149"/>
      <c r="K7964" s="149"/>
      <c r="M7964" s="149"/>
      <c r="N7964" s="150"/>
      <c r="P7964" s="149"/>
    </row>
    <row r="7965" spans="7:16" x14ac:dyDescent="0.2">
      <c r="G7965" s="149"/>
      <c r="I7965" s="149"/>
      <c r="K7965" s="149"/>
      <c r="M7965" s="149"/>
      <c r="N7965" s="150"/>
      <c r="P7965" s="149"/>
    </row>
    <row r="7966" spans="7:16" x14ac:dyDescent="0.2">
      <c r="G7966" s="149"/>
      <c r="I7966" s="149"/>
      <c r="K7966" s="149"/>
      <c r="M7966" s="149"/>
      <c r="N7966" s="150"/>
      <c r="P7966" s="149"/>
    </row>
    <row r="7967" spans="7:16" x14ac:dyDescent="0.2">
      <c r="G7967" s="149"/>
      <c r="I7967" s="149"/>
      <c r="K7967" s="149"/>
      <c r="M7967" s="149"/>
      <c r="N7967" s="150"/>
      <c r="P7967" s="149"/>
    </row>
    <row r="7968" spans="7:16" x14ac:dyDescent="0.2">
      <c r="G7968" s="149"/>
      <c r="I7968" s="149"/>
      <c r="K7968" s="149"/>
      <c r="M7968" s="149"/>
      <c r="N7968" s="150"/>
      <c r="P7968" s="149"/>
    </row>
    <row r="7969" spans="7:16" x14ac:dyDescent="0.2">
      <c r="G7969" s="149"/>
      <c r="I7969" s="149"/>
      <c r="K7969" s="149"/>
      <c r="M7969" s="149"/>
      <c r="N7969" s="150"/>
      <c r="P7969" s="149"/>
    </row>
    <row r="7970" spans="7:16" x14ac:dyDescent="0.2">
      <c r="G7970" s="149"/>
      <c r="I7970" s="149"/>
      <c r="K7970" s="149"/>
      <c r="M7970" s="149"/>
      <c r="N7970" s="150"/>
      <c r="P7970" s="149"/>
    </row>
    <row r="7971" spans="7:16" x14ac:dyDescent="0.2">
      <c r="G7971" s="149"/>
      <c r="I7971" s="149"/>
      <c r="K7971" s="149"/>
      <c r="M7971" s="149"/>
      <c r="N7971" s="150"/>
      <c r="P7971" s="149"/>
    </row>
    <row r="7972" spans="7:16" x14ac:dyDescent="0.2">
      <c r="G7972" s="149"/>
      <c r="I7972" s="149"/>
      <c r="K7972" s="149"/>
      <c r="M7972" s="149"/>
      <c r="N7972" s="150"/>
      <c r="P7972" s="149"/>
    </row>
    <row r="7973" spans="7:16" x14ac:dyDescent="0.2">
      <c r="G7973" s="149"/>
      <c r="I7973" s="149"/>
      <c r="K7973" s="149"/>
      <c r="M7973" s="149"/>
      <c r="N7973" s="150"/>
      <c r="P7973" s="149"/>
    </row>
    <row r="7974" spans="7:16" x14ac:dyDescent="0.2">
      <c r="G7974" s="149"/>
      <c r="I7974" s="149"/>
      <c r="K7974" s="149"/>
      <c r="M7974" s="149"/>
      <c r="N7974" s="150"/>
      <c r="P7974" s="149"/>
    </row>
    <row r="7975" spans="7:16" x14ac:dyDescent="0.2">
      <c r="G7975" s="149"/>
      <c r="I7975" s="149"/>
      <c r="K7975" s="149"/>
      <c r="M7975" s="149"/>
      <c r="N7975" s="150"/>
      <c r="P7975" s="149"/>
    </row>
    <row r="7976" spans="7:16" x14ac:dyDescent="0.2">
      <c r="G7976" s="149"/>
      <c r="I7976" s="149"/>
      <c r="K7976" s="149"/>
      <c r="M7976" s="149"/>
      <c r="N7976" s="150"/>
      <c r="P7976" s="149"/>
    </row>
    <row r="7977" spans="7:16" x14ac:dyDescent="0.2">
      <c r="G7977" s="149"/>
      <c r="I7977" s="149"/>
      <c r="K7977" s="149"/>
      <c r="M7977" s="149"/>
      <c r="N7977" s="150"/>
      <c r="P7977" s="149"/>
    </row>
    <row r="7978" spans="7:16" x14ac:dyDescent="0.2">
      <c r="G7978" s="149"/>
      <c r="I7978" s="149"/>
      <c r="K7978" s="149"/>
      <c r="M7978" s="149"/>
      <c r="N7978" s="150"/>
      <c r="P7978" s="149"/>
    </row>
    <row r="7979" spans="7:16" x14ac:dyDescent="0.2">
      <c r="G7979" s="149"/>
      <c r="I7979" s="149"/>
      <c r="K7979" s="149"/>
      <c r="M7979" s="149"/>
      <c r="N7979" s="150"/>
      <c r="P7979" s="149"/>
    </row>
    <row r="7980" spans="7:16" x14ac:dyDescent="0.2">
      <c r="G7980" s="149"/>
      <c r="I7980" s="149"/>
      <c r="K7980" s="149"/>
      <c r="M7980" s="149"/>
      <c r="N7980" s="150"/>
      <c r="P7980" s="149"/>
    </row>
    <row r="7981" spans="7:16" x14ac:dyDescent="0.2">
      <c r="G7981" s="149"/>
      <c r="I7981" s="149"/>
      <c r="K7981" s="149"/>
      <c r="M7981" s="149"/>
      <c r="N7981" s="150"/>
      <c r="P7981" s="149"/>
    </row>
    <row r="7982" spans="7:16" x14ac:dyDescent="0.2">
      <c r="G7982" s="149"/>
      <c r="I7982" s="149"/>
      <c r="K7982" s="149"/>
      <c r="M7982" s="149"/>
      <c r="N7982" s="150"/>
      <c r="P7982" s="149"/>
    </row>
    <row r="7983" spans="7:16" x14ac:dyDescent="0.2">
      <c r="G7983" s="149"/>
      <c r="I7983" s="149"/>
      <c r="K7983" s="149"/>
      <c r="M7983" s="149"/>
      <c r="N7983" s="150"/>
      <c r="P7983" s="149"/>
    </row>
    <row r="7984" spans="7:16" x14ac:dyDescent="0.2">
      <c r="G7984" s="149"/>
      <c r="I7984" s="149"/>
      <c r="K7984" s="149"/>
      <c r="M7984" s="149"/>
      <c r="N7984" s="150"/>
      <c r="P7984" s="149"/>
    </row>
    <row r="7985" spans="7:16" x14ac:dyDescent="0.2">
      <c r="G7985" s="149"/>
      <c r="I7985" s="149"/>
      <c r="K7985" s="149"/>
      <c r="M7985" s="149"/>
      <c r="N7985" s="150"/>
      <c r="P7985" s="149"/>
    </row>
    <row r="7986" spans="7:16" x14ac:dyDescent="0.2">
      <c r="G7986" s="149"/>
      <c r="I7986" s="149"/>
      <c r="K7986" s="149"/>
      <c r="M7986" s="149"/>
      <c r="N7986" s="150"/>
      <c r="P7986" s="149"/>
    </row>
    <row r="7987" spans="7:16" x14ac:dyDescent="0.2">
      <c r="G7987" s="149"/>
      <c r="I7987" s="149"/>
      <c r="K7987" s="149"/>
      <c r="M7987" s="149"/>
      <c r="N7987" s="150"/>
      <c r="P7987" s="149"/>
    </row>
    <row r="7988" spans="7:16" x14ac:dyDescent="0.2">
      <c r="G7988" s="149"/>
      <c r="I7988" s="149"/>
      <c r="K7988" s="149"/>
      <c r="M7988" s="149"/>
      <c r="N7988" s="150"/>
      <c r="P7988" s="149"/>
    </row>
    <row r="7989" spans="7:16" x14ac:dyDescent="0.2">
      <c r="G7989" s="149"/>
      <c r="I7989" s="149"/>
      <c r="K7989" s="149"/>
      <c r="M7989" s="149"/>
      <c r="N7989" s="150"/>
      <c r="P7989" s="149"/>
    </row>
    <row r="7990" spans="7:16" x14ac:dyDescent="0.2">
      <c r="G7990" s="149"/>
      <c r="I7990" s="149"/>
      <c r="K7990" s="149"/>
      <c r="M7990" s="149"/>
      <c r="N7990" s="150"/>
      <c r="P7990" s="149"/>
    </row>
    <row r="7991" spans="7:16" x14ac:dyDescent="0.2">
      <c r="G7991" s="149"/>
      <c r="I7991" s="149"/>
      <c r="K7991" s="149"/>
      <c r="M7991" s="149"/>
      <c r="N7991" s="150"/>
      <c r="P7991" s="149"/>
    </row>
    <row r="7992" spans="7:16" x14ac:dyDescent="0.2">
      <c r="G7992" s="149"/>
      <c r="I7992" s="149"/>
      <c r="K7992" s="149"/>
      <c r="M7992" s="149"/>
      <c r="N7992" s="150"/>
      <c r="P7992" s="149"/>
    </row>
    <row r="7993" spans="7:16" x14ac:dyDescent="0.2">
      <c r="G7993" s="149"/>
      <c r="I7993" s="149"/>
      <c r="K7993" s="149"/>
      <c r="M7993" s="149"/>
      <c r="N7993" s="150"/>
      <c r="P7993" s="149"/>
    </row>
    <row r="7994" spans="7:16" x14ac:dyDescent="0.2">
      <c r="G7994" s="149"/>
      <c r="I7994" s="149"/>
      <c r="K7994" s="149"/>
      <c r="M7994" s="149"/>
      <c r="N7994" s="150"/>
      <c r="P7994" s="149"/>
    </row>
    <row r="7995" spans="7:16" x14ac:dyDescent="0.2">
      <c r="G7995" s="149"/>
      <c r="I7995" s="149"/>
      <c r="K7995" s="149"/>
      <c r="M7995" s="149"/>
      <c r="N7995" s="150"/>
      <c r="P7995" s="149"/>
    </row>
    <row r="7996" spans="7:16" x14ac:dyDescent="0.2">
      <c r="G7996" s="149"/>
      <c r="I7996" s="149"/>
      <c r="K7996" s="149"/>
      <c r="M7996" s="149"/>
      <c r="N7996" s="150"/>
      <c r="P7996" s="149"/>
    </row>
    <row r="7997" spans="7:16" x14ac:dyDescent="0.2">
      <c r="G7997" s="149"/>
      <c r="I7997" s="149"/>
      <c r="K7997" s="149"/>
      <c r="M7997" s="149"/>
      <c r="N7997" s="150"/>
      <c r="P7997" s="149"/>
    </row>
    <row r="7998" spans="7:16" x14ac:dyDescent="0.2">
      <c r="G7998" s="149"/>
      <c r="I7998" s="149"/>
      <c r="K7998" s="149"/>
      <c r="M7998" s="149"/>
      <c r="N7998" s="150"/>
      <c r="P7998" s="149"/>
    </row>
    <row r="7999" spans="7:16" x14ac:dyDescent="0.2">
      <c r="G7999" s="149"/>
      <c r="I7999" s="149"/>
      <c r="K7999" s="149"/>
      <c r="M7999" s="149"/>
      <c r="N7999" s="150"/>
      <c r="P7999" s="149"/>
    </row>
    <row r="8000" spans="7:16" x14ac:dyDescent="0.2">
      <c r="G8000" s="149"/>
      <c r="I8000" s="149"/>
      <c r="K8000" s="149"/>
      <c r="M8000" s="149"/>
      <c r="N8000" s="150"/>
      <c r="P8000" s="149"/>
    </row>
    <row r="8001" spans="7:16" x14ac:dyDescent="0.2">
      <c r="G8001" s="149"/>
      <c r="I8001" s="149"/>
      <c r="K8001" s="149"/>
      <c r="M8001" s="149"/>
      <c r="N8001" s="150"/>
      <c r="P8001" s="149"/>
    </row>
    <row r="8002" spans="7:16" x14ac:dyDescent="0.2">
      <c r="G8002" s="149"/>
      <c r="I8002" s="149"/>
      <c r="K8002" s="149"/>
      <c r="M8002" s="149"/>
      <c r="N8002" s="150"/>
      <c r="P8002" s="149"/>
    </row>
    <row r="8003" spans="7:16" x14ac:dyDescent="0.2">
      <c r="G8003" s="149"/>
      <c r="I8003" s="149"/>
      <c r="K8003" s="149"/>
      <c r="M8003" s="149"/>
      <c r="N8003" s="150"/>
      <c r="P8003" s="149"/>
    </row>
    <row r="8004" spans="7:16" x14ac:dyDescent="0.2">
      <c r="G8004" s="149"/>
      <c r="I8004" s="149"/>
      <c r="K8004" s="149"/>
      <c r="M8004" s="149"/>
      <c r="N8004" s="150"/>
      <c r="P8004" s="149"/>
    </row>
    <row r="8005" spans="7:16" x14ac:dyDescent="0.2">
      <c r="G8005" s="149"/>
      <c r="I8005" s="149"/>
      <c r="K8005" s="149"/>
      <c r="M8005" s="149"/>
      <c r="N8005" s="150"/>
      <c r="P8005" s="149"/>
    </row>
    <row r="8006" spans="7:16" x14ac:dyDescent="0.2">
      <c r="G8006" s="149"/>
      <c r="I8006" s="149"/>
      <c r="K8006" s="149"/>
      <c r="M8006" s="149"/>
      <c r="N8006" s="150"/>
      <c r="P8006" s="149"/>
    </row>
    <row r="8007" spans="7:16" x14ac:dyDescent="0.2">
      <c r="G8007" s="149"/>
      <c r="I8007" s="149"/>
      <c r="K8007" s="149"/>
      <c r="M8007" s="149"/>
      <c r="N8007" s="150"/>
      <c r="P8007" s="149"/>
    </row>
    <row r="8008" spans="7:16" x14ac:dyDescent="0.2">
      <c r="G8008" s="149"/>
      <c r="I8008" s="149"/>
      <c r="K8008" s="149"/>
      <c r="M8008" s="149"/>
      <c r="N8008" s="150"/>
      <c r="P8008" s="149"/>
    </row>
    <row r="8009" spans="7:16" x14ac:dyDescent="0.2">
      <c r="G8009" s="149"/>
      <c r="I8009" s="149"/>
      <c r="K8009" s="149"/>
      <c r="M8009" s="149"/>
      <c r="N8009" s="150"/>
      <c r="P8009" s="149"/>
    </row>
    <row r="8010" spans="7:16" x14ac:dyDescent="0.2">
      <c r="G8010" s="149"/>
      <c r="I8010" s="149"/>
      <c r="K8010" s="149"/>
      <c r="M8010" s="149"/>
      <c r="N8010" s="150"/>
      <c r="P8010" s="149"/>
    </row>
    <row r="8011" spans="7:16" x14ac:dyDescent="0.2">
      <c r="G8011" s="149"/>
      <c r="I8011" s="149"/>
      <c r="K8011" s="149"/>
      <c r="M8011" s="149"/>
      <c r="N8011" s="150"/>
      <c r="P8011" s="149"/>
    </row>
    <row r="8012" spans="7:16" x14ac:dyDescent="0.2">
      <c r="G8012" s="149"/>
      <c r="I8012" s="149"/>
      <c r="K8012" s="149"/>
      <c r="M8012" s="149"/>
      <c r="N8012" s="150"/>
      <c r="P8012" s="149"/>
    </row>
    <row r="8013" spans="7:16" x14ac:dyDescent="0.2">
      <c r="G8013" s="149"/>
      <c r="I8013" s="149"/>
      <c r="K8013" s="149"/>
      <c r="M8013" s="149"/>
      <c r="N8013" s="150"/>
      <c r="P8013" s="149"/>
    </row>
    <row r="8014" spans="7:16" x14ac:dyDescent="0.2">
      <c r="G8014" s="149"/>
      <c r="I8014" s="149"/>
      <c r="K8014" s="149"/>
      <c r="M8014" s="149"/>
      <c r="N8014" s="150"/>
      <c r="P8014" s="149"/>
    </row>
    <row r="8015" spans="7:16" x14ac:dyDescent="0.2">
      <c r="G8015" s="149"/>
      <c r="I8015" s="149"/>
      <c r="K8015" s="149"/>
      <c r="M8015" s="149"/>
      <c r="N8015" s="150"/>
      <c r="P8015" s="149"/>
    </row>
    <row r="8016" spans="7:16" x14ac:dyDescent="0.2">
      <c r="G8016" s="149"/>
      <c r="I8016" s="149"/>
      <c r="K8016" s="149"/>
      <c r="M8016" s="149"/>
      <c r="N8016" s="150"/>
      <c r="P8016" s="149"/>
    </row>
    <row r="8017" spans="7:16" x14ac:dyDescent="0.2">
      <c r="G8017" s="149"/>
      <c r="I8017" s="149"/>
      <c r="K8017" s="149"/>
      <c r="M8017" s="149"/>
      <c r="N8017" s="150"/>
      <c r="P8017" s="149"/>
    </row>
    <row r="8018" spans="7:16" x14ac:dyDescent="0.2">
      <c r="G8018" s="149"/>
      <c r="I8018" s="149"/>
      <c r="K8018" s="149"/>
      <c r="M8018" s="149"/>
      <c r="N8018" s="150"/>
      <c r="P8018" s="149"/>
    </row>
    <row r="8019" spans="7:16" x14ac:dyDescent="0.2">
      <c r="G8019" s="149"/>
      <c r="I8019" s="149"/>
      <c r="K8019" s="149"/>
      <c r="M8019" s="149"/>
      <c r="N8019" s="150"/>
      <c r="P8019" s="149"/>
    </row>
    <row r="8020" spans="7:16" x14ac:dyDescent="0.2">
      <c r="G8020" s="149"/>
      <c r="I8020" s="149"/>
      <c r="K8020" s="149"/>
      <c r="M8020" s="149"/>
      <c r="N8020" s="150"/>
      <c r="P8020" s="149"/>
    </row>
    <row r="8021" spans="7:16" x14ac:dyDescent="0.2">
      <c r="G8021" s="149"/>
      <c r="I8021" s="149"/>
      <c r="K8021" s="149"/>
      <c r="M8021" s="149"/>
      <c r="N8021" s="150"/>
      <c r="P8021" s="149"/>
    </row>
    <row r="8022" spans="7:16" x14ac:dyDescent="0.2">
      <c r="G8022" s="149"/>
      <c r="I8022" s="149"/>
      <c r="K8022" s="149"/>
      <c r="M8022" s="149"/>
      <c r="N8022" s="150"/>
      <c r="P8022" s="149"/>
    </row>
    <row r="8023" spans="7:16" x14ac:dyDescent="0.2">
      <c r="G8023" s="149"/>
      <c r="I8023" s="149"/>
      <c r="K8023" s="149"/>
      <c r="M8023" s="149"/>
      <c r="N8023" s="150"/>
      <c r="P8023" s="149"/>
    </row>
    <row r="8024" spans="7:16" x14ac:dyDescent="0.2">
      <c r="G8024" s="149"/>
      <c r="I8024" s="149"/>
      <c r="K8024" s="149"/>
      <c r="M8024" s="149"/>
      <c r="N8024" s="150"/>
      <c r="P8024" s="149"/>
    </row>
    <row r="8025" spans="7:16" x14ac:dyDescent="0.2">
      <c r="G8025" s="149"/>
      <c r="I8025" s="149"/>
      <c r="K8025" s="149"/>
      <c r="M8025" s="149"/>
      <c r="N8025" s="150"/>
      <c r="P8025" s="149"/>
    </row>
    <row r="8026" spans="7:16" x14ac:dyDescent="0.2">
      <c r="G8026" s="149"/>
      <c r="I8026" s="149"/>
      <c r="K8026" s="149"/>
      <c r="M8026" s="149"/>
      <c r="N8026" s="150"/>
      <c r="P8026" s="149"/>
    </row>
    <row r="8027" spans="7:16" x14ac:dyDescent="0.2">
      <c r="G8027" s="149"/>
      <c r="I8027" s="149"/>
      <c r="K8027" s="149"/>
      <c r="M8027" s="149"/>
      <c r="N8027" s="150"/>
      <c r="P8027" s="149"/>
    </row>
    <row r="8028" spans="7:16" x14ac:dyDescent="0.2">
      <c r="G8028" s="149"/>
      <c r="I8028" s="149"/>
      <c r="K8028" s="149"/>
      <c r="M8028" s="149"/>
      <c r="N8028" s="150"/>
      <c r="P8028" s="149"/>
    </row>
    <row r="8029" spans="7:16" x14ac:dyDescent="0.2">
      <c r="G8029" s="149"/>
      <c r="I8029" s="149"/>
      <c r="K8029" s="149"/>
      <c r="M8029" s="149"/>
      <c r="N8029" s="150"/>
      <c r="P8029" s="149"/>
    </row>
    <row r="8030" spans="7:16" x14ac:dyDescent="0.2">
      <c r="G8030" s="149"/>
      <c r="I8030" s="149"/>
      <c r="K8030" s="149"/>
      <c r="M8030" s="149"/>
      <c r="N8030" s="150"/>
      <c r="P8030" s="149"/>
    </row>
    <row r="8031" spans="7:16" x14ac:dyDescent="0.2">
      <c r="G8031" s="149"/>
      <c r="I8031" s="149"/>
      <c r="K8031" s="149"/>
      <c r="M8031" s="149"/>
      <c r="N8031" s="150"/>
      <c r="P8031" s="149"/>
    </row>
    <row r="8032" spans="7:16" x14ac:dyDescent="0.2">
      <c r="G8032" s="149"/>
      <c r="I8032" s="149"/>
      <c r="K8032" s="149"/>
      <c r="M8032" s="149"/>
      <c r="N8032" s="150"/>
      <c r="P8032" s="149"/>
    </row>
    <row r="8033" spans="7:16" x14ac:dyDescent="0.2">
      <c r="G8033" s="149"/>
      <c r="I8033" s="149"/>
      <c r="K8033" s="149"/>
      <c r="M8033" s="149"/>
      <c r="N8033" s="150"/>
      <c r="P8033" s="149"/>
    </row>
    <row r="8034" spans="7:16" x14ac:dyDescent="0.2">
      <c r="G8034" s="149"/>
      <c r="I8034" s="149"/>
      <c r="K8034" s="149"/>
      <c r="M8034" s="149"/>
      <c r="N8034" s="150"/>
      <c r="P8034" s="149"/>
    </row>
    <row r="8035" spans="7:16" x14ac:dyDescent="0.2">
      <c r="G8035" s="149"/>
      <c r="I8035" s="149"/>
      <c r="K8035" s="149"/>
      <c r="M8035" s="149"/>
      <c r="N8035" s="150"/>
      <c r="P8035" s="149"/>
    </row>
    <row r="8036" spans="7:16" x14ac:dyDescent="0.2">
      <c r="G8036" s="149"/>
      <c r="I8036" s="149"/>
      <c r="K8036" s="149"/>
      <c r="M8036" s="149"/>
      <c r="N8036" s="150"/>
      <c r="P8036" s="149"/>
    </row>
    <row r="8037" spans="7:16" x14ac:dyDescent="0.2">
      <c r="G8037" s="149"/>
      <c r="I8037" s="149"/>
      <c r="K8037" s="149"/>
      <c r="M8037" s="149"/>
      <c r="N8037" s="150"/>
      <c r="P8037" s="149"/>
    </row>
    <row r="8038" spans="7:16" x14ac:dyDescent="0.2">
      <c r="G8038" s="149"/>
      <c r="I8038" s="149"/>
      <c r="K8038" s="149"/>
      <c r="M8038" s="149"/>
      <c r="N8038" s="150"/>
      <c r="P8038" s="149"/>
    </row>
    <row r="8039" spans="7:16" x14ac:dyDescent="0.2">
      <c r="G8039" s="149"/>
      <c r="I8039" s="149"/>
      <c r="K8039" s="149"/>
      <c r="M8039" s="149"/>
      <c r="N8039" s="150"/>
      <c r="P8039" s="149"/>
    </row>
    <row r="8040" spans="7:16" x14ac:dyDescent="0.2">
      <c r="G8040" s="149"/>
      <c r="I8040" s="149"/>
      <c r="K8040" s="149"/>
      <c r="M8040" s="149"/>
      <c r="N8040" s="150"/>
      <c r="P8040" s="149"/>
    </row>
    <row r="8041" spans="7:16" x14ac:dyDescent="0.2">
      <c r="G8041" s="149"/>
      <c r="I8041" s="149"/>
      <c r="K8041" s="149"/>
      <c r="M8041" s="149"/>
      <c r="N8041" s="150"/>
      <c r="P8041" s="149"/>
    </row>
    <row r="8042" spans="7:16" x14ac:dyDescent="0.2">
      <c r="G8042" s="149"/>
      <c r="I8042" s="149"/>
      <c r="K8042" s="149"/>
      <c r="M8042" s="149"/>
      <c r="N8042" s="150"/>
      <c r="P8042" s="149"/>
    </row>
    <row r="8043" spans="7:16" x14ac:dyDescent="0.2">
      <c r="G8043" s="149"/>
      <c r="I8043" s="149"/>
      <c r="K8043" s="149"/>
      <c r="M8043" s="149"/>
      <c r="N8043" s="150"/>
      <c r="P8043" s="149"/>
    </row>
    <row r="8044" spans="7:16" x14ac:dyDescent="0.2">
      <c r="G8044" s="149"/>
      <c r="I8044" s="149"/>
      <c r="K8044" s="149"/>
      <c r="M8044" s="149"/>
      <c r="N8044" s="150"/>
      <c r="P8044" s="149"/>
    </row>
    <row r="8045" spans="7:16" x14ac:dyDescent="0.2">
      <c r="G8045" s="149"/>
      <c r="I8045" s="149"/>
      <c r="K8045" s="149"/>
      <c r="M8045" s="149"/>
      <c r="N8045" s="150"/>
      <c r="P8045" s="149"/>
    </row>
    <row r="8046" spans="7:16" x14ac:dyDescent="0.2">
      <c r="G8046" s="149"/>
      <c r="I8046" s="149"/>
      <c r="K8046" s="149"/>
      <c r="M8046" s="149"/>
      <c r="N8046" s="150"/>
      <c r="P8046" s="149"/>
    </row>
    <row r="8047" spans="7:16" x14ac:dyDescent="0.2">
      <c r="G8047" s="149"/>
      <c r="I8047" s="149"/>
      <c r="K8047" s="149"/>
      <c r="M8047" s="149"/>
      <c r="N8047" s="150"/>
      <c r="P8047" s="149"/>
    </row>
    <row r="8048" spans="7:16" x14ac:dyDescent="0.2">
      <c r="G8048" s="149"/>
      <c r="I8048" s="149"/>
      <c r="K8048" s="149"/>
      <c r="M8048" s="149"/>
      <c r="N8048" s="150"/>
      <c r="P8048" s="149"/>
    </row>
    <row r="8049" spans="7:16" x14ac:dyDescent="0.2">
      <c r="G8049" s="149"/>
      <c r="I8049" s="149"/>
      <c r="K8049" s="149"/>
      <c r="M8049" s="149"/>
      <c r="N8049" s="150"/>
      <c r="P8049" s="149"/>
    </row>
    <row r="8050" spans="7:16" x14ac:dyDescent="0.2">
      <c r="G8050" s="149"/>
      <c r="I8050" s="149"/>
      <c r="K8050" s="149"/>
      <c r="M8050" s="149"/>
      <c r="N8050" s="150"/>
      <c r="P8050" s="149"/>
    </row>
    <row r="8051" spans="7:16" x14ac:dyDescent="0.2">
      <c r="G8051" s="149"/>
      <c r="I8051" s="149"/>
      <c r="K8051" s="149"/>
      <c r="M8051" s="149"/>
      <c r="N8051" s="150"/>
      <c r="P8051" s="149"/>
    </row>
    <row r="8052" spans="7:16" x14ac:dyDescent="0.2">
      <c r="G8052" s="149"/>
      <c r="I8052" s="149"/>
      <c r="K8052" s="149"/>
      <c r="M8052" s="149"/>
      <c r="N8052" s="150"/>
      <c r="P8052" s="149"/>
    </row>
    <row r="8053" spans="7:16" x14ac:dyDescent="0.2">
      <c r="G8053" s="149"/>
      <c r="I8053" s="149"/>
      <c r="K8053" s="149"/>
      <c r="M8053" s="149"/>
      <c r="N8053" s="150"/>
      <c r="P8053" s="149"/>
    </row>
    <row r="8054" spans="7:16" x14ac:dyDescent="0.2">
      <c r="G8054" s="149"/>
      <c r="I8054" s="149"/>
      <c r="K8054" s="149"/>
      <c r="M8054" s="149"/>
      <c r="N8054" s="150"/>
      <c r="P8054" s="149"/>
    </row>
    <row r="8055" spans="7:16" x14ac:dyDescent="0.2">
      <c r="G8055" s="149"/>
      <c r="I8055" s="149"/>
      <c r="K8055" s="149"/>
      <c r="M8055" s="149"/>
      <c r="N8055" s="150"/>
      <c r="P8055" s="149"/>
    </row>
    <row r="8056" spans="7:16" x14ac:dyDescent="0.2">
      <c r="G8056" s="149"/>
      <c r="I8056" s="149"/>
      <c r="K8056" s="149"/>
      <c r="M8056" s="149"/>
      <c r="N8056" s="150"/>
      <c r="P8056" s="149"/>
    </row>
    <row r="8057" spans="7:16" x14ac:dyDescent="0.2">
      <c r="G8057" s="149"/>
      <c r="I8057" s="149"/>
      <c r="K8057" s="149"/>
      <c r="M8057" s="149"/>
      <c r="N8057" s="150"/>
      <c r="P8057" s="149"/>
    </row>
    <row r="8058" spans="7:16" x14ac:dyDescent="0.2">
      <c r="G8058" s="149"/>
      <c r="I8058" s="149"/>
      <c r="K8058" s="149"/>
      <c r="M8058" s="149"/>
      <c r="N8058" s="150"/>
      <c r="P8058" s="149"/>
    </row>
    <row r="8059" spans="7:16" x14ac:dyDescent="0.2">
      <c r="G8059" s="149"/>
      <c r="I8059" s="149"/>
      <c r="K8059" s="149"/>
      <c r="M8059" s="149"/>
      <c r="N8059" s="150"/>
      <c r="P8059" s="149"/>
    </row>
    <row r="8060" spans="7:16" x14ac:dyDescent="0.2">
      <c r="G8060" s="149"/>
      <c r="I8060" s="149"/>
      <c r="K8060" s="149"/>
      <c r="M8060" s="149"/>
      <c r="N8060" s="150"/>
      <c r="P8060" s="149"/>
    </row>
    <row r="8061" spans="7:16" x14ac:dyDescent="0.2">
      <c r="G8061" s="149"/>
      <c r="I8061" s="149"/>
      <c r="K8061" s="149"/>
      <c r="M8061" s="149"/>
      <c r="N8061" s="150"/>
      <c r="P8061" s="149"/>
    </row>
    <row r="8062" spans="7:16" x14ac:dyDescent="0.2">
      <c r="G8062" s="149"/>
      <c r="I8062" s="149"/>
      <c r="K8062" s="149"/>
      <c r="M8062" s="149"/>
      <c r="N8062" s="150"/>
      <c r="P8062" s="149"/>
    </row>
    <row r="8063" spans="7:16" x14ac:dyDescent="0.2">
      <c r="G8063" s="149"/>
      <c r="I8063" s="149"/>
      <c r="K8063" s="149"/>
      <c r="M8063" s="149"/>
      <c r="N8063" s="150"/>
      <c r="P8063" s="149"/>
    </row>
    <row r="8064" spans="7:16" x14ac:dyDescent="0.2">
      <c r="G8064" s="149"/>
      <c r="I8064" s="149"/>
      <c r="K8064" s="149"/>
      <c r="M8064" s="149"/>
      <c r="N8064" s="150"/>
      <c r="P8064" s="149"/>
    </row>
    <row r="8065" spans="7:16" x14ac:dyDescent="0.2">
      <c r="G8065" s="149"/>
      <c r="I8065" s="149"/>
      <c r="K8065" s="149"/>
      <c r="M8065" s="149"/>
      <c r="N8065" s="150"/>
      <c r="P8065" s="149"/>
    </row>
    <row r="8066" spans="7:16" x14ac:dyDescent="0.2">
      <c r="G8066" s="149"/>
      <c r="I8066" s="149"/>
      <c r="K8066" s="149"/>
      <c r="M8066" s="149"/>
      <c r="N8066" s="150"/>
      <c r="P8066" s="149"/>
    </row>
    <row r="8067" spans="7:16" x14ac:dyDescent="0.2">
      <c r="G8067" s="149"/>
      <c r="I8067" s="149"/>
      <c r="K8067" s="149"/>
      <c r="M8067" s="149"/>
      <c r="N8067" s="150"/>
      <c r="P8067" s="149"/>
    </row>
    <row r="8068" spans="7:16" x14ac:dyDescent="0.2">
      <c r="G8068" s="149"/>
      <c r="I8068" s="149"/>
      <c r="K8068" s="149"/>
      <c r="M8068" s="149"/>
      <c r="N8068" s="150"/>
      <c r="P8068" s="149"/>
    </row>
    <row r="8069" spans="7:16" x14ac:dyDescent="0.2">
      <c r="G8069" s="149"/>
      <c r="I8069" s="149"/>
      <c r="K8069" s="149"/>
      <c r="M8069" s="149"/>
      <c r="N8069" s="150"/>
      <c r="P8069" s="149"/>
    </row>
    <row r="8070" spans="7:16" x14ac:dyDescent="0.2">
      <c r="G8070" s="149"/>
      <c r="I8070" s="149"/>
      <c r="K8070" s="149"/>
      <c r="M8070" s="149"/>
      <c r="N8070" s="150"/>
      <c r="P8070" s="149"/>
    </row>
    <row r="8071" spans="7:16" x14ac:dyDescent="0.2">
      <c r="G8071" s="149"/>
      <c r="I8071" s="149"/>
      <c r="K8071" s="149"/>
      <c r="M8071" s="149"/>
      <c r="N8071" s="150"/>
      <c r="P8071" s="149"/>
    </row>
    <row r="8072" spans="7:16" x14ac:dyDescent="0.2">
      <c r="G8072" s="149"/>
      <c r="I8072" s="149"/>
      <c r="K8072" s="149"/>
      <c r="M8072" s="149"/>
      <c r="N8072" s="150"/>
      <c r="P8072" s="149"/>
    </row>
    <row r="8073" spans="7:16" x14ac:dyDescent="0.2">
      <c r="G8073" s="149"/>
      <c r="I8073" s="149"/>
      <c r="K8073" s="149"/>
      <c r="M8073" s="149"/>
      <c r="N8073" s="150"/>
      <c r="P8073" s="149"/>
    </row>
    <row r="8074" spans="7:16" x14ac:dyDescent="0.2">
      <c r="G8074" s="149"/>
      <c r="I8074" s="149"/>
      <c r="K8074" s="149"/>
      <c r="M8074" s="149"/>
      <c r="N8074" s="150"/>
      <c r="P8074" s="149"/>
    </row>
    <row r="8075" spans="7:16" x14ac:dyDescent="0.2">
      <c r="G8075" s="149"/>
      <c r="I8075" s="149"/>
      <c r="K8075" s="149"/>
      <c r="M8075" s="149"/>
      <c r="N8075" s="150"/>
      <c r="P8075" s="149"/>
    </row>
    <row r="8076" spans="7:16" x14ac:dyDescent="0.2">
      <c r="G8076" s="149"/>
      <c r="I8076" s="149"/>
      <c r="K8076" s="149"/>
      <c r="M8076" s="149"/>
      <c r="N8076" s="150"/>
      <c r="P8076" s="149"/>
    </row>
    <row r="8077" spans="7:16" x14ac:dyDescent="0.2">
      <c r="G8077" s="149"/>
      <c r="I8077" s="149"/>
      <c r="K8077" s="149"/>
      <c r="M8077" s="149"/>
      <c r="N8077" s="150"/>
      <c r="P8077" s="149"/>
    </row>
    <row r="8078" spans="7:16" x14ac:dyDescent="0.2">
      <c r="G8078" s="149"/>
      <c r="I8078" s="149"/>
      <c r="K8078" s="149"/>
      <c r="M8078" s="149"/>
      <c r="N8078" s="150"/>
      <c r="P8078" s="149"/>
    </row>
    <row r="8079" spans="7:16" x14ac:dyDescent="0.2">
      <c r="G8079" s="149"/>
      <c r="I8079" s="149"/>
      <c r="K8079" s="149"/>
      <c r="M8079" s="149"/>
      <c r="N8079" s="150"/>
      <c r="P8079" s="149"/>
    </row>
    <row r="8080" spans="7:16" x14ac:dyDescent="0.2">
      <c r="G8080" s="149"/>
      <c r="I8080" s="149"/>
      <c r="K8080" s="149"/>
      <c r="M8080" s="149"/>
      <c r="N8080" s="150"/>
      <c r="P8080" s="149"/>
    </row>
    <row r="8081" spans="7:16" x14ac:dyDescent="0.2">
      <c r="G8081" s="149"/>
      <c r="I8081" s="149"/>
      <c r="K8081" s="149"/>
      <c r="M8081" s="149"/>
      <c r="N8081" s="150"/>
      <c r="P8081" s="149"/>
    </row>
    <row r="8082" spans="7:16" x14ac:dyDescent="0.2">
      <c r="G8082" s="149"/>
      <c r="I8082" s="149"/>
      <c r="K8082" s="149"/>
      <c r="M8082" s="149"/>
      <c r="N8082" s="150"/>
      <c r="P8082" s="149"/>
    </row>
    <row r="8083" spans="7:16" x14ac:dyDescent="0.2">
      <c r="G8083" s="149"/>
      <c r="I8083" s="149"/>
      <c r="K8083" s="149"/>
      <c r="M8083" s="149"/>
      <c r="N8083" s="150"/>
      <c r="P8083" s="149"/>
    </row>
    <row r="8084" spans="7:16" x14ac:dyDescent="0.2">
      <c r="G8084" s="149"/>
      <c r="I8084" s="149"/>
      <c r="K8084" s="149"/>
      <c r="M8084" s="149"/>
      <c r="N8084" s="150"/>
      <c r="P8084" s="149"/>
    </row>
    <row r="8085" spans="7:16" x14ac:dyDescent="0.2">
      <c r="G8085" s="149"/>
      <c r="I8085" s="149"/>
      <c r="K8085" s="149"/>
      <c r="M8085" s="149"/>
      <c r="N8085" s="150"/>
      <c r="P8085" s="149"/>
    </row>
    <row r="8086" spans="7:16" x14ac:dyDescent="0.2">
      <c r="G8086" s="149"/>
      <c r="I8086" s="149"/>
      <c r="K8086" s="149"/>
      <c r="M8086" s="149"/>
      <c r="N8086" s="150"/>
      <c r="P8086" s="149"/>
    </row>
    <row r="8087" spans="7:16" x14ac:dyDescent="0.2">
      <c r="G8087" s="149"/>
      <c r="I8087" s="149"/>
      <c r="K8087" s="149"/>
      <c r="M8087" s="149"/>
      <c r="N8087" s="150"/>
      <c r="P8087" s="149"/>
    </row>
    <row r="8088" spans="7:16" x14ac:dyDescent="0.2">
      <c r="G8088" s="149"/>
      <c r="I8088" s="149"/>
      <c r="K8088" s="149"/>
      <c r="M8088" s="149"/>
      <c r="N8088" s="150"/>
      <c r="P8088" s="149"/>
    </row>
    <row r="8089" spans="7:16" x14ac:dyDescent="0.2">
      <c r="G8089" s="149"/>
      <c r="I8089" s="149"/>
      <c r="K8089" s="149"/>
      <c r="M8089" s="149"/>
      <c r="N8089" s="150"/>
      <c r="P8089" s="149"/>
    </row>
    <row r="8090" spans="7:16" x14ac:dyDescent="0.2">
      <c r="G8090" s="149"/>
      <c r="I8090" s="149"/>
      <c r="K8090" s="149"/>
      <c r="M8090" s="149"/>
      <c r="N8090" s="150"/>
      <c r="P8090" s="149"/>
    </row>
    <row r="8091" spans="7:16" x14ac:dyDescent="0.2">
      <c r="G8091" s="149"/>
      <c r="I8091" s="149"/>
      <c r="K8091" s="149"/>
      <c r="M8091" s="149"/>
      <c r="N8091" s="150"/>
      <c r="P8091" s="149"/>
    </row>
    <row r="8092" spans="7:16" x14ac:dyDescent="0.2">
      <c r="G8092" s="149"/>
      <c r="I8092" s="149"/>
      <c r="K8092" s="149"/>
      <c r="M8092" s="149"/>
      <c r="N8092" s="150"/>
      <c r="P8092" s="149"/>
    </row>
    <row r="8093" spans="7:16" x14ac:dyDescent="0.2">
      <c r="G8093" s="149"/>
      <c r="I8093" s="149"/>
      <c r="K8093" s="149"/>
      <c r="M8093" s="149"/>
      <c r="N8093" s="150"/>
      <c r="P8093" s="149"/>
    </row>
    <row r="8094" spans="7:16" x14ac:dyDescent="0.2">
      <c r="G8094" s="149"/>
      <c r="I8094" s="149"/>
      <c r="K8094" s="149"/>
      <c r="M8094" s="149"/>
      <c r="N8094" s="150"/>
      <c r="P8094" s="149"/>
    </row>
    <row r="8095" spans="7:16" x14ac:dyDescent="0.2">
      <c r="G8095" s="149"/>
      <c r="I8095" s="149"/>
      <c r="K8095" s="149"/>
      <c r="M8095" s="149"/>
      <c r="N8095" s="150"/>
      <c r="P8095" s="149"/>
    </row>
    <row r="8096" spans="7:16" x14ac:dyDescent="0.2">
      <c r="G8096" s="149"/>
      <c r="I8096" s="149"/>
      <c r="K8096" s="149"/>
      <c r="M8096" s="149"/>
      <c r="N8096" s="150"/>
      <c r="P8096" s="149"/>
    </row>
    <row r="8097" spans="7:16" x14ac:dyDescent="0.2">
      <c r="G8097" s="149"/>
      <c r="I8097" s="149"/>
      <c r="K8097" s="149"/>
      <c r="M8097" s="149"/>
      <c r="N8097" s="150"/>
      <c r="P8097" s="149"/>
    </row>
    <row r="8098" spans="7:16" x14ac:dyDescent="0.2">
      <c r="G8098" s="149"/>
      <c r="I8098" s="149"/>
      <c r="K8098" s="149"/>
      <c r="M8098" s="149"/>
      <c r="N8098" s="150"/>
      <c r="P8098" s="149"/>
    </row>
    <row r="8099" spans="7:16" x14ac:dyDescent="0.2">
      <c r="G8099" s="149"/>
      <c r="I8099" s="149"/>
      <c r="K8099" s="149"/>
      <c r="M8099" s="149"/>
      <c r="N8099" s="150"/>
      <c r="P8099" s="149"/>
    </row>
    <row r="8100" spans="7:16" x14ac:dyDescent="0.2">
      <c r="G8100" s="149"/>
      <c r="I8100" s="149"/>
      <c r="K8100" s="149"/>
      <c r="M8100" s="149"/>
      <c r="N8100" s="150"/>
      <c r="P8100" s="149"/>
    </row>
    <row r="8101" spans="7:16" x14ac:dyDescent="0.2">
      <c r="G8101" s="149"/>
      <c r="I8101" s="149"/>
      <c r="K8101" s="149"/>
      <c r="M8101" s="149"/>
      <c r="N8101" s="150"/>
      <c r="P8101" s="149"/>
    </row>
    <row r="8102" spans="7:16" x14ac:dyDescent="0.2">
      <c r="G8102" s="149"/>
      <c r="I8102" s="149"/>
      <c r="K8102" s="149"/>
      <c r="M8102" s="149"/>
      <c r="N8102" s="150"/>
      <c r="P8102" s="149"/>
    </row>
    <row r="8103" spans="7:16" x14ac:dyDescent="0.2">
      <c r="G8103" s="149"/>
      <c r="I8103" s="149"/>
      <c r="K8103" s="149"/>
      <c r="M8103" s="149"/>
      <c r="N8103" s="150"/>
      <c r="P8103" s="149"/>
    </row>
    <row r="8104" spans="7:16" x14ac:dyDescent="0.2">
      <c r="G8104" s="149"/>
      <c r="I8104" s="149"/>
      <c r="K8104" s="149"/>
      <c r="M8104" s="149"/>
      <c r="N8104" s="150"/>
      <c r="P8104" s="149"/>
    </row>
    <row r="8105" spans="7:16" x14ac:dyDescent="0.2">
      <c r="G8105" s="149"/>
      <c r="I8105" s="149"/>
      <c r="K8105" s="149"/>
      <c r="M8105" s="149"/>
      <c r="N8105" s="150"/>
      <c r="P8105" s="149"/>
    </row>
    <row r="8106" spans="7:16" x14ac:dyDescent="0.2">
      <c r="G8106" s="149"/>
      <c r="I8106" s="149"/>
      <c r="K8106" s="149"/>
      <c r="M8106" s="149"/>
      <c r="N8106" s="150"/>
      <c r="P8106" s="149"/>
    </row>
    <row r="8107" spans="7:16" x14ac:dyDescent="0.2">
      <c r="G8107" s="149"/>
      <c r="I8107" s="149"/>
      <c r="K8107" s="149"/>
      <c r="M8107" s="149"/>
      <c r="N8107" s="150"/>
      <c r="P8107" s="149"/>
    </row>
    <row r="8108" spans="7:16" x14ac:dyDescent="0.2">
      <c r="G8108" s="149"/>
      <c r="I8108" s="149"/>
      <c r="K8108" s="149"/>
      <c r="M8108" s="149"/>
      <c r="N8108" s="150"/>
      <c r="P8108" s="149"/>
    </row>
    <row r="8109" spans="7:16" x14ac:dyDescent="0.2">
      <c r="G8109" s="149"/>
      <c r="I8109" s="149"/>
      <c r="K8109" s="149"/>
      <c r="M8109" s="149"/>
      <c r="N8109" s="150"/>
      <c r="P8109" s="149"/>
    </row>
    <row r="8110" spans="7:16" x14ac:dyDescent="0.2">
      <c r="G8110" s="149"/>
      <c r="I8110" s="149"/>
      <c r="K8110" s="149"/>
      <c r="M8110" s="149"/>
      <c r="N8110" s="150"/>
      <c r="P8110" s="149"/>
    </row>
    <row r="8111" spans="7:16" x14ac:dyDescent="0.2">
      <c r="G8111" s="149"/>
      <c r="I8111" s="149"/>
      <c r="K8111" s="149"/>
      <c r="M8111" s="149"/>
      <c r="N8111" s="150"/>
      <c r="P8111" s="149"/>
    </row>
    <row r="8112" spans="7:16" x14ac:dyDescent="0.2">
      <c r="G8112" s="149"/>
      <c r="I8112" s="149"/>
      <c r="K8112" s="149"/>
      <c r="M8112" s="149"/>
      <c r="N8112" s="150"/>
      <c r="P8112" s="149"/>
    </row>
    <row r="8113" spans="7:16" x14ac:dyDescent="0.2">
      <c r="G8113" s="149"/>
      <c r="I8113" s="149"/>
      <c r="K8113" s="149"/>
      <c r="M8113" s="149"/>
      <c r="N8113" s="150"/>
      <c r="P8113" s="149"/>
    </row>
    <row r="8114" spans="7:16" x14ac:dyDescent="0.2">
      <c r="G8114" s="149"/>
      <c r="I8114" s="149"/>
      <c r="K8114" s="149"/>
      <c r="M8114" s="149"/>
      <c r="N8114" s="150"/>
      <c r="P8114" s="149"/>
    </row>
    <row r="8115" spans="7:16" x14ac:dyDescent="0.2">
      <c r="G8115" s="149"/>
      <c r="I8115" s="149"/>
      <c r="K8115" s="149"/>
      <c r="M8115" s="149"/>
      <c r="N8115" s="150"/>
      <c r="P8115" s="149"/>
    </row>
    <row r="8116" spans="7:16" x14ac:dyDescent="0.2">
      <c r="G8116" s="149"/>
      <c r="I8116" s="149"/>
      <c r="K8116" s="149"/>
      <c r="M8116" s="149"/>
      <c r="N8116" s="150"/>
      <c r="P8116" s="149"/>
    </row>
    <row r="8117" spans="7:16" x14ac:dyDescent="0.2">
      <c r="G8117" s="149"/>
      <c r="I8117" s="149"/>
      <c r="K8117" s="149"/>
      <c r="M8117" s="149"/>
      <c r="N8117" s="150"/>
      <c r="P8117" s="149"/>
    </row>
    <row r="8118" spans="7:16" x14ac:dyDescent="0.2">
      <c r="G8118" s="149"/>
      <c r="I8118" s="149"/>
      <c r="K8118" s="149"/>
      <c r="M8118" s="149"/>
      <c r="N8118" s="150"/>
      <c r="P8118" s="149"/>
    </row>
    <row r="8119" spans="7:16" x14ac:dyDescent="0.2">
      <c r="G8119" s="149"/>
      <c r="I8119" s="149"/>
      <c r="K8119" s="149"/>
      <c r="M8119" s="149"/>
      <c r="N8119" s="150"/>
      <c r="P8119" s="149"/>
    </row>
    <row r="8120" spans="7:16" x14ac:dyDescent="0.2">
      <c r="G8120" s="149"/>
      <c r="I8120" s="149"/>
      <c r="K8120" s="149"/>
      <c r="M8120" s="149"/>
      <c r="N8120" s="150"/>
      <c r="P8120" s="149"/>
    </row>
    <row r="8121" spans="7:16" x14ac:dyDescent="0.2">
      <c r="G8121" s="149"/>
      <c r="I8121" s="149"/>
      <c r="K8121" s="149"/>
      <c r="M8121" s="149"/>
      <c r="N8121" s="150"/>
      <c r="P8121" s="149"/>
    </row>
    <row r="8122" spans="7:16" x14ac:dyDescent="0.2">
      <c r="G8122" s="149"/>
      <c r="I8122" s="149"/>
      <c r="K8122" s="149"/>
      <c r="M8122" s="149"/>
      <c r="N8122" s="150"/>
      <c r="P8122" s="149"/>
    </row>
    <row r="8123" spans="7:16" x14ac:dyDescent="0.2">
      <c r="G8123" s="149"/>
      <c r="I8123" s="149"/>
      <c r="K8123" s="149"/>
      <c r="M8123" s="149"/>
      <c r="N8123" s="150"/>
      <c r="P8123" s="149"/>
    </row>
    <row r="8124" spans="7:16" x14ac:dyDescent="0.2">
      <c r="G8124" s="149"/>
      <c r="I8124" s="149"/>
      <c r="K8124" s="149"/>
      <c r="M8124" s="149"/>
      <c r="N8124" s="150"/>
      <c r="P8124" s="149"/>
    </row>
    <row r="8125" spans="7:16" x14ac:dyDescent="0.2">
      <c r="G8125" s="149"/>
      <c r="I8125" s="149"/>
      <c r="K8125" s="149"/>
      <c r="M8125" s="149"/>
      <c r="N8125" s="150"/>
      <c r="P8125" s="149"/>
    </row>
    <row r="8126" spans="7:16" x14ac:dyDescent="0.2">
      <c r="G8126" s="149"/>
      <c r="I8126" s="149"/>
      <c r="K8126" s="149"/>
      <c r="M8126" s="149"/>
      <c r="N8126" s="150"/>
      <c r="P8126" s="149"/>
    </row>
    <row r="8127" spans="7:16" x14ac:dyDescent="0.2">
      <c r="G8127" s="149"/>
      <c r="I8127" s="149"/>
      <c r="K8127" s="149"/>
      <c r="M8127" s="149"/>
      <c r="N8127" s="150"/>
      <c r="P8127" s="149"/>
    </row>
    <row r="8128" spans="7:16" x14ac:dyDescent="0.2">
      <c r="G8128" s="149"/>
      <c r="I8128" s="149"/>
      <c r="K8128" s="149"/>
      <c r="M8128" s="149"/>
      <c r="N8128" s="150"/>
      <c r="P8128" s="149"/>
    </row>
    <row r="8129" spans="7:16" x14ac:dyDescent="0.2">
      <c r="G8129" s="149"/>
      <c r="I8129" s="149"/>
      <c r="K8129" s="149"/>
      <c r="M8129" s="149"/>
      <c r="N8129" s="150"/>
      <c r="P8129" s="149"/>
    </row>
    <row r="8130" spans="7:16" x14ac:dyDescent="0.2">
      <c r="G8130" s="149"/>
      <c r="I8130" s="149"/>
      <c r="K8130" s="149"/>
      <c r="M8130" s="149"/>
      <c r="N8130" s="150"/>
      <c r="P8130" s="149"/>
    </row>
    <row r="8131" spans="7:16" x14ac:dyDescent="0.2">
      <c r="G8131" s="149"/>
      <c r="I8131" s="149"/>
      <c r="K8131" s="149"/>
      <c r="M8131" s="149"/>
      <c r="N8131" s="150"/>
      <c r="P8131" s="149"/>
    </row>
    <row r="8132" spans="7:16" x14ac:dyDescent="0.2">
      <c r="G8132" s="149"/>
      <c r="I8132" s="149"/>
      <c r="K8132" s="149"/>
      <c r="M8132" s="149"/>
      <c r="N8132" s="150"/>
      <c r="P8132" s="149"/>
    </row>
    <row r="8133" spans="7:16" x14ac:dyDescent="0.2">
      <c r="G8133" s="149"/>
      <c r="I8133" s="149"/>
      <c r="K8133" s="149"/>
      <c r="M8133" s="149"/>
      <c r="N8133" s="150"/>
      <c r="P8133" s="149"/>
    </row>
    <row r="8134" spans="7:16" x14ac:dyDescent="0.2">
      <c r="G8134" s="149"/>
      <c r="I8134" s="149"/>
      <c r="K8134" s="149"/>
      <c r="M8134" s="149"/>
      <c r="N8134" s="150"/>
      <c r="P8134" s="149"/>
    </row>
    <row r="8135" spans="7:16" x14ac:dyDescent="0.2">
      <c r="G8135" s="149"/>
      <c r="I8135" s="149"/>
      <c r="K8135" s="149"/>
      <c r="M8135" s="149"/>
      <c r="N8135" s="150"/>
      <c r="P8135" s="149"/>
    </row>
    <row r="8136" spans="7:16" x14ac:dyDescent="0.2">
      <c r="G8136" s="149"/>
      <c r="I8136" s="149"/>
      <c r="K8136" s="149"/>
      <c r="M8136" s="149"/>
      <c r="N8136" s="150"/>
      <c r="P8136" s="149"/>
    </row>
    <row r="8137" spans="7:16" x14ac:dyDescent="0.2">
      <c r="G8137" s="149"/>
      <c r="I8137" s="149"/>
      <c r="K8137" s="149"/>
      <c r="M8137" s="149"/>
      <c r="N8137" s="150"/>
      <c r="P8137" s="149"/>
    </row>
    <row r="8138" spans="7:16" x14ac:dyDescent="0.2">
      <c r="G8138" s="149"/>
      <c r="I8138" s="149"/>
      <c r="K8138" s="149"/>
      <c r="M8138" s="149"/>
      <c r="N8138" s="150"/>
      <c r="P8138" s="149"/>
    </row>
    <row r="8139" spans="7:16" x14ac:dyDescent="0.2">
      <c r="G8139" s="149"/>
      <c r="I8139" s="149"/>
      <c r="K8139" s="149"/>
      <c r="M8139" s="149"/>
      <c r="N8139" s="150"/>
      <c r="P8139" s="149"/>
    </row>
    <row r="8140" spans="7:16" x14ac:dyDescent="0.2">
      <c r="G8140" s="149"/>
      <c r="I8140" s="149"/>
      <c r="K8140" s="149"/>
      <c r="M8140" s="149"/>
      <c r="N8140" s="150"/>
      <c r="P8140" s="149"/>
    </row>
    <row r="8141" spans="7:16" x14ac:dyDescent="0.2">
      <c r="G8141" s="149"/>
      <c r="I8141" s="149"/>
      <c r="K8141" s="149"/>
      <c r="M8141" s="149"/>
      <c r="N8141" s="150"/>
      <c r="P8141" s="149"/>
    </row>
    <row r="8142" spans="7:16" x14ac:dyDescent="0.2">
      <c r="G8142" s="149"/>
      <c r="I8142" s="149"/>
      <c r="K8142" s="149"/>
      <c r="M8142" s="149"/>
      <c r="N8142" s="150"/>
      <c r="P8142" s="149"/>
    </row>
    <row r="8143" spans="7:16" x14ac:dyDescent="0.2">
      <c r="G8143" s="149"/>
      <c r="I8143" s="149"/>
      <c r="K8143" s="149"/>
      <c r="M8143" s="149"/>
      <c r="N8143" s="150"/>
      <c r="P8143" s="149"/>
    </row>
    <row r="8144" spans="7:16" x14ac:dyDescent="0.2">
      <c r="G8144" s="149"/>
      <c r="I8144" s="149"/>
      <c r="K8144" s="149"/>
      <c r="M8144" s="149"/>
      <c r="N8144" s="150"/>
      <c r="P8144" s="149"/>
    </row>
    <row r="8145" spans="7:16" x14ac:dyDescent="0.2">
      <c r="G8145" s="149"/>
      <c r="I8145" s="149"/>
      <c r="K8145" s="149"/>
      <c r="M8145" s="149"/>
      <c r="N8145" s="150"/>
      <c r="P8145" s="149"/>
    </row>
    <row r="8146" spans="7:16" x14ac:dyDescent="0.2">
      <c r="G8146" s="149"/>
      <c r="I8146" s="149"/>
      <c r="K8146" s="149"/>
      <c r="M8146" s="149"/>
      <c r="N8146" s="150"/>
      <c r="P8146" s="149"/>
    </row>
    <row r="8147" spans="7:16" x14ac:dyDescent="0.2">
      <c r="G8147" s="149"/>
      <c r="I8147" s="149"/>
      <c r="K8147" s="149"/>
      <c r="M8147" s="149"/>
      <c r="N8147" s="150"/>
      <c r="P8147" s="149"/>
    </row>
    <row r="8148" spans="7:16" x14ac:dyDescent="0.2">
      <c r="G8148" s="149"/>
      <c r="I8148" s="149"/>
      <c r="K8148" s="149"/>
      <c r="M8148" s="149"/>
      <c r="N8148" s="150"/>
      <c r="P8148" s="149"/>
    </row>
    <row r="8149" spans="7:16" x14ac:dyDescent="0.2">
      <c r="G8149" s="149"/>
      <c r="I8149" s="149"/>
      <c r="K8149" s="149"/>
      <c r="M8149" s="149"/>
      <c r="N8149" s="150"/>
      <c r="P8149" s="149"/>
    </row>
    <row r="8150" spans="7:16" x14ac:dyDescent="0.2">
      <c r="G8150" s="149"/>
      <c r="I8150" s="149"/>
      <c r="K8150" s="149"/>
      <c r="M8150" s="149"/>
      <c r="N8150" s="150"/>
      <c r="P8150" s="149"/>
    </row>
    <row r="8151" spans="7:16" x14ac:dyDescent="0.2">
      <c r="G8151" s="149"/>
      <c r="I8151" s="149"/>
      <c r="K8151" s="149"/>
      <c r="M8151" s="149"/>
      <c r="N8151" s="150"/>
      <c r="P8151" s="149"/>
    </row>
    <row r="8152" spans="7:16" x14ac:dyDescent="0.2">
      <c r="G8152" s="149"/>
      <c r="I8152" s="149"/>
      <c r="K8152" s="149"/>
      <c r="M8152" s="149"/>
      <c r="N8152" s="150"/>
      <c r="P8152" s="149"/>
    </row>
    <row r="8153" spans="7:16" x14ac:dyDescent="0.2">
      <c r="G8153" s="149"/>
      <c r="I8153" s="149"/>
      <c r="K8153" s="149"/>
      <c r="M8153" s="149"/>
      <c r="N8153" s="150"/>
      <c r="P8153" s="149"/>
    </row>
    <row r="8154" spans="7:16" x14ac:dyDescent="0.2">
      <c r="G8154" s="149"/>
      <c r="I8154" s="149"/>
      <c r="K8154" s="149"/>
      <c r="M8154" s="149"/>
      <c r="N8154" s="150"/>
      <c r="P8154" s="149"/>
    </row>
    <row r="8155" spans="7:16" x14ac:dyDescent="0.2">
      <c r="G8155" s="149"/>
      <c r="I8155" s="149"/>
      <c r="K8155" s="149"/>
      <c r="M8155" s="149"/>
      <c r="N8155" s="150"/>
      <c r="P8155" s="149"/>
    </row>
    <row r="8156" spans="7:16" x14ac:dyDescent="0.2">
      <c r="G8156" s="149"/>
      <c r="I8156" s="149"/>
      <c r="K8156" s="149"/>
      <c r="M8156" s="149"/>
      <c r="N8156" s="150"/>
      <c r="P8156" s="149"/>
    </row>
    <row r="8157" spans="7:16" x14ac:dyDescent="0.2">
      <c r="G8157" s="149"/>
      <c r="I8157" s="149"/>
      <c r="K8157" s="149"/>
      <c r="M8157" s="149"/>
      <c r="N8157" s="150"/>
      <c r="P8157" s="149"/>
    </row>
    <row r="8158" spans="7:16" x14ac:dyDescent="0.2">
      <c r="G8158" s="149"/>
      <c r="I8158" s="149"/>
      <c r="K8158" s="149"/>
      <c r="M8158" s="149"/>
      <c r="N8158" s="150"/>
      <c r="P8158" s="149"/>
    </row>
    <row r="8159" spans="7:16" x14ac:dyDescent="0.2">
      <c r="G8159" s="149"/>
      <c r="I8159" s="149"/>
      <c r="K8159" s="149"/>
      <c r="M8159" s="149"/>
      <c r="N8159" s="150"/>
      <c r="P8159" s="149"/>
    </row>
    <row r="8160" spans="7:16" x14ac:dyDescent="0.2">
      <c r="G8160" s="149"/>
      <c r="I8160" s="149"/>
      <c r="K8160" s="149"/>
      <c r="M8160" s="149"/>
      <c r="N8160" s="150"/>
      <c r="P8160" s="149"/>
    </row>
    <row r="8161" spans="7:16" x14ac:dyDescent="0.2">
      <c r="G8161" s="149"/>
      <c r="I8161" s="149"/>
      <c r="K8161" s="149"/>
      <c r="M8161" s="149"/>
      <c r="N8161" s="150"/>
      <c r="P8161" s="149"/>
    </row>
    <row r="8162" spans="7:16" x14ac:dyDescent="0.2">
      <c r="G8162" s="149"/>
      <c r="I8162" s="149"/>
      <c r="K8162" s="149"/>
      <c r="M8162" s="149"/>
      <c r="N8162" s="150"/>
      <c r="P8162" s="149"/>
    </row>
    <row r="8163" spans="7:16" x14ac:dyDescent="0.2">
      <c r="G8163" s="149"/>
      <c r="I8163" s="149"/>
      <c r="K8163" s="149"/>
      <c r="M8163" s="149"/>
      <c r="N8163" s="150"/>
      <c r="P8163" s="149"/>
    </row>
    <row r="8164" spans="7:16" x14ac:dyDescent="0.2">
      <c r="G8164" s="149"/>
      <c r="I8164" s="149"/>
      <c r="K8164" s="149"/>
      <c r="M8164" s="149"/>
      <c r="N8164" s="150"/>
      <c r="P8164" s="149"/>
    </row>
    <row r="8165" spans="7:16" x14ac:dyDescent="0.2">
      <c r="G8165" s="149"/>
      <c r="I8165" s="149"/>
      <c r="K8165" s="149"/>
      <c r="M8165" s="149"/>
      <c r="N8165" s="150"/>
      <c r="P8165" s="149"/>
    </row>
    <row r="8166" spans="7:16" x14ac:dyDescent="0.2">
      <c r="G8166" s="149"/>
      <c r="I8166" s="149"/>
      <c r="K8166" s="149"/>
      <c r="M8166" s="149"/>
      <c r="N8166" s="150"/>
      <c r="P8166" s="149"/>
    </row>
    <row r="8167" spans="7:16" x14ac:dyDescent="0.2">
      <c r="G8167" s="149"/>
      <c r="I8167" s="149"/>
      <c r="K8167" s="149"/>
      <c r="M8167" s="149"/>
      <c r="N8167" s="150"/>
      <c r="P8167" s="149"/>
    </row>
    <row r="8168" spans="7:16" x14ac:dyDescent="0.2">
      <c r="G8168" s="149"/>
      <c r="I8168" s="149"/>
      <c r="K8168" s="149"/>
      <c r="M8168" s="149"/>
      <c r="N8168" s="150"/>
      <c r="P8168" s="149"/>
    </row>
    <row r="8169" spans="7:16" x14ac:dyDescent="0.2">
      <c r="G8169" s="149"/>
      <c r="I8169" s="149"/>
      <c r="K8169" s="149"/>
      <c r="M8169" s="149"/>
      <c r="N8169" s="150"/>
      <c r="P8169" s="149"/>
    </row>
    <row r="8170" spans="7:16" x14ac:dyDescent="0.2">
      <c r="G8170" s="149"/>
      <c r="I8170" s="149"/>
      <c r="K8170" s="149"/>
      <c r="M8170" s="149"/>
      <c r="N8170" s="150"/>
      <c r="P8170" s="149"/>
    </row>
    <row r="8171" spans="7:16" x14ac:dyDescent="0.2">
      <c r="G8171" s="149"/>
      <c r="I8171" s="149"/>
      <c r="K8171" s="149"/>
      <c r="M8171" s="149"/>
      <c r="N8171" s="150"/>
      <c r="P8171" s="149"/>
    </row>
    <row r="8172" spans="7:16" x14ac:dyDescent="0.2">
      <c r="G8172" s="149"/>
      <c r="I8172" s="149"/>
      <c r="K8172" s="149"/>
      <c r="M8172" s="149"/>
      <c r="N8172" s="150"/>
      <c r="P8172" s="149"/>
    </row>
    <row r="8173" spans="7:16" x14ac:dyDescent="0.2">
      <c r="G8173" s="149"/>
      <c r="I8173" s="149"/>
      <c r="K8173" s="149"/>
      <c r="M8173" s="149"/>
      <c r="N8173" s="150"/>
      <c r="P8173" s="149"/>
    </row>
    <row r="8174" spans="7:16" x14ac:dyDescent="0.2">
      <c r="G8174" s="149"/>
      <c r="I8174" s="149"/>
      <c r="K8174" s="149"/>
      <c r="M8174" s="149"/>
      <c r="N8174" s="150"/>
      <c r="P8174" s="149"/>
    </row>
    <row r="8175" spans="7:16" x14ac:dyDescent="0.2">
      <c r="G8175" s="149"/>
      <c r="I8175" s="149"/>
      <c r="K8175" s="149"/>
      <c r="M8175" s="149"/>
      <c r="N8175" s="150"/>
      <c r="P8175" s="149"/>
    </row>
    <row r="8176" spans="7:16" x14ac:dyDescent="0.2">
      <c r="G8176" s="149"/>
      <c r="I8176" s="149"/>
      <c r="K8176" s="149"/>
      <c r="M8176" s="149"/>
      <c r="N8176" s="150"/>
      <c r="P8176" s="149"/>
    </row>
    <row r="8177" spans="7:16" x14ac:dyDescent="0.2">
      <c r="G8177" s="149"/>
      <c r="I8177" s="149"/>
      <c r="K8177" s="149"/>
      <c r="M8177" s="149"/>
      <c r="N8177" s="150"/>
      <c r="P8177" s="149"/>
    </row>
    <row r="8178" spans="7:16" x14ac:dyDescent="0.2">
      <c r="G8178" s="149"/>
      <c r="I8178" s="149"/>
      <c r="K8178" s="149"/>
      <c r="M8178" s="149"/>
      <c r="N8178" s="150"/>
      <c r="P8178" s="149"/>
    </row>
    <row r="8179" spans="7:16" x14ac:dyDescent="0.2">
      <c r="G8179" s="149"/>
      <c r="I8179" s="149"/>
      <c r="K8179" s="149"/>
      <c r="M8179" s="149"/>
      <c r="N8179" s="150"/>
      <c r="P8179" s="149"/>
    </row>
    <row r="8180" spans="7:16" x14ac:dyDescent="0.2">
      <c r="G8180" s="149"/>
      <c r="I8180" s="149"/>
      <c r="K8180" s="149"/>
      <c r="M8180" s="149"/>
      <c r="N8180" s="150"/>
      <c r="P8180" s="149"/>
    </row>
    <row r="8181" spans="7:16" x14ac:dyDescent="0.2">
      <c r="G8181" s="149"/>
      <c r="I8181" s="149"/>
      <c r="K8181" s="149"/>
      <c r="M8181" s="149"/>
      <c r="N8181" s="150"/>
      <c r="P8181" s="149"/>
    </row>
    <row r="8182" spans="7:16" x14ac:dyDescent="0.2">
      <c r="G8182" s="149"/>
      <c r="I8182" s="149"/>
      <c r="K8182" s="149"/>
      <c r="M8182" s="149"/>
      <c r="N8182" s="150"/>
      <c r="P8182" s="149"/>
    </row>
    <row r="8183" spans="7:16" x14ac:dyDescent="0.2">
      <c r="G8183" s="149"/>
      <c r="I8183" s="149"/>
      <c r="K8183" s="149"/>
      <c r="M8183" s="149"/>
      <c r="N8183" s="150"/>
      <c r="P8183" s="149"/>
    </row>
    <row r="8184" spans="7:16" x14ac:dyDescent="0.2">
      <c r="G8184" s="149"/>
      <c r="I8184" s="149"/>
      <c r="K8184" s="149"/>
      <c r="M8184" s="149"/>
      <c r="N8184" s="150"/>
      <c r="P8184" s="149"/>
    </row>
    <row r="8185" spans="7:16" x14ac:dyDescent="0.2">
      <c r="G8185" s="149"/>
      <c r="I8185" s="149"/>
      <c r="K8185" s="149"/>
      <c r="M8185" s="149"/>
      <c r="N8185" s="150"/>
      <c r="P8185" s="149"/>
    </row>
    <row r="8186" spans="7:16" x14ac:dyDescent="0.2">
      <c r="G8186" s="149"/>
      <c r="I8186" s="149"/>
      <c r="K8186" s="149"/>
      <c r="M8186" s="149"/>
      <c r="N8186" s="150"/>
      <c r="P8186" s="149"/>
    </row>
    <row r="8187" spans="7:16" x14ac:dyDescent="0.2">
      <c r="G8187" s="149"/>
      <c r="I8187" s="149"/>
      <c r="K8187" s="149"/>
      <c r="M8187" s="149"/>
      <c r="N8187" s="150"/>
      <c r="P8187" s="149"/>
    </row>
    <row r="8188" spans="7:16" x14ac:dyDescent="0.2">
      <c r="G8188" s="149"/>
      <c r="I8188" s="149"/>
      <c r="K8188" s="149"/>
      <c r="M8188" s="149"/>
      <c r="N8188" s="150"/>
      <c r="P8188" s="149"/>
    </row>
    <row r="8189" spans="7:16" x14ac:dyDescent="0.2">
      <c r="G8189" s="149"/>
      <c r="I8189" s="149"/>
      <c r="K8189" s="149"/>
      <c r="M8189" s="149"/>
      <c r="N8189" s="150"/>
      <c r="P8189" s="149"/>
    </row>
    <row r="8190" spans="7:16" x14ac:dyDescent="0.2">
      <c r="G8190" s="149"/>
      <c r="I8190" s="149"/>
      <c r="K8190" s="149"/>
      <c r="M8190" s="149"/>
      <c r="N8190" s="150"/>
      <c r="P8190" s="149"/>
    </row>
    <row r="8191" spans="7:16" x14ac:dyDescent="0.2">
      <c r="G8191" s="149"/>
      <c r="I8191" s="149"/>
      <c r="K8191" s="149"/>
      <c r="M8191" s="149"/>
      <c r="N8191" s="150"/>
      <c r="P8191" s="149"/>
    </row>
    <row r="8192" spans="7:16" x14ac:dyDescent="0.2">
      <c r="G8192" s="149"/>
      <c r="I8192" s="149"/>
      <c r="K8192" s="149"/>
      <c r="M8192" s="149"/>
      <c r="N8192" s="150"/>
      <c r="P8192" s="149"/>
    </row>
    <row r="8193" spans="7:16" x14ac:dyDescent="0.2">
      <c r="G8193" s="149"/>
      <c r="I8193" s="149"/>
      <c r="K8193" s="149"/>
      <c r="M8193" s="149"/>
      <c r="N8193" s="150"/>
      <c r="P8193" s="149"/>
    </row>
    <row r="8194" spans="7:16" x14ac:dyDescent="0.2">
      <c r="G8194" s="149"/>
      <c r="I8194" s="149"/>
      <c r="K8194" s="149"/>
      <c r="M8194" s="149"/>
      <c r="N8194" s="150"/>
      <c r="P8194" s="149"/>
    </row>
    <row r="8195" spans="7:16" x14ac:dyDescent="0.2">
      <c r="G8195" s="149"/>
      <c r="I8195" s="149"/>
      <c r="K8195" s="149"/>
      <c r="M8195" s="149"/>
      <c r="N8195" s="150"/>
      <c r="P8195" s="149"/>
    </row>
    <row r="8196" spans="7:16" x14ac:dyDescent="0.2">
      <c r="G8196" s="149"/>
      <c r="I8196" s="149"/>
      <c r="K8196" s="149"/>
      <c r="M8196" s="149"/>
      <c r="N8196" s="150"/>
      <c r="P8196" s="149"/>
    </row>
    <row r="8197" spans="7:16" x14ac:dyDescent="0.2">
      <c r="G8197" s="149"/>
      <c r="I8197" s="149"/>
      <c r="K8197" s="149"/>
      <c r="M8197" s="149"/>
      <c r="N8197" s="150"/>
      <c r="P8197" s="149"/>
    </row>
    <row r="8198" spans="7:16" x14ac:dyDescent="0.2">
      <c r="G8198" s="149"/>
      <c r="I8198" s="149"/>
      <c r="K8198" s="149"/>
      <c r="M8198" s="149"/>
      <c r="N8198" s="150"/>
      <c r="P8198" s="149"/>
    </row>
    <row r="8199" spans="7:16" x14ac:dyDescent="0.2">
      <c r="G8199" s="149"/>
      <c r="I8199" s="149"/>
      <c r="K8199" s="149"/>
      <c r="M8199" s="149"/>
      <c r="N8199" s="150"/>
      <c r="P8199" s="149"/>
    </row>
    <row r="8200" spans="7:16" x14ac:dyDescent="0.2">
      <c r="G8200" s="149"/>
      <c r="I8200" s="149"/>
      <c r="K8200" s="149"/>
      <c r="M8200" s="149"/>
      <c r="N8200" s="150"/>
      <c r="P8200" s="149"/>
    </row>
    <row r="8201" spans="7:16" x14ac:dyDescent="0.2">
      <c r="G8201" s="149"/>
      <c r="I8201" s="149"/>
      <c r="K8201" s="149"/>
      <c r="M8201" s="149"/>
      <c r="N8201" s="150"/>
      <c r="P8201" s="149"/>
    </row>
    <row r="8202" spans="7:16" x14ac:dyDescent="0.2">
      <c r="G8202" s="149"/>
      <c r="I8202" s="149"/>
      <c r="K8202" s="149"/>
      <c r="M8202" s="149"/>
      <c r="N8202" s="150"/>
      <c r="P8202" s="149"/>
    </row>
    <row r="8203" spans="7:16" x14ac:dyDescent="0.2">
      <c r="G8203" s="149"/>
      <c r="I8203" s="149"/>
      <c r="K8203" s="149"/>
      <c r="M8203" s="149"/>
      <c r="N8203" s="150"/>
      <c r="P8203" s="149"/>
    </row>
    <row r="8204" spans="7:16" x14ac:dyDescent="0.2">
      <c r="G8204" s="149"/>
      <c r="I8204" s="149"/>
      <c r="K8204" s="149"/>
      <c r="M8204" s="149"/>
      <c r="N8204" s="150"/>
      <c r="P8204" s="149"/>
    </row>
    <row r="8205" spans="7:16" x14ac:dyDescent="0.2">
      <c r="G8205" s="149"/>
      <c r="I8205" s="149"/>
      <c r="K8205" s="149"/>
      <c r="M8205" s="149"/>
      <c r="N8205" s="150"/>
      <c r="P8205" s="149"/>
    </row>
    <row r="8206" spans="7:16" x14ac:dyDescent="0.2">
      <c r="G8206" s="149"/>
      <c r="I8206" s="149"/>
      <c r="K8206" s="149"/>
      <c r="M8206" s="149"/>
      <c r="N8206" s="150"/>
      <c r="P8206" s="149"/>
    </row>
    <row r="8207" spans="7:16" x14ac:dyDescent="0.2">
      <c r="G8207" s="149"/>
      <c r="I8207" s="149"/>
      <c r="K8207" s="149"/>
      <c r="M8207" s="149"/>
      <c r="N8207" s="150"/>
      <c r="P8207" s="149"/>
    </row>
    <row r="8208" spans="7:16" x14ac:dyDescent="0.2">
      <c r="G8208" s="149"/>
      <c r="I8208" s="149"/>
      <c r="K8208" s="149"/>
      <c r="M8208" s="149"/>
      <c r="N8208" s="150"/>
      <c r="P8208" s="149"/>
    </row>
    <row r="8209" spans="7:16" x14ac:dyDescent="0.2">
      <c r="G8209" s="149"/>
      <c r="I8209" s="149"/>
      <c r="K8209" s="149"/>
      <c r="M8209" s="149"/>
      <c r="N8209" s="150"/>
      <c r="P8209" s="149"/>
    </row>
    <row r="8210" spans="7:16" x14ac:dyDescent="0.2">
      <c r="G8210" s="149"/>
      <c r="I8210" s="149"/>
      <c r="K8210" s="149"/>
      <c r="M8210" s="149"/>
      <c r="N8210" s="150"/>
      <c r="P8210" s="149"/>
    </row>
    <row r="8211" spans="7:16" x14ac:dyDescent="0.2">
      <c r="G8211" s="149"/>
      <c r="I8211" s="149"/>
      <c r="K8211" s="149"/>
      <c r="M8211" s="149"/>
      <c r="N8211" s="150"/>
      <c r="P8211" s="149"/>
    </row>
    <row r="8212" spans="7:16" x14ac:dyDescent="0.2">
      <c r="G8212" s="149"/>
      <c r="I8212" s="149"/>
      <c r="K8212" s="149"/>
      <c r="M8212" s="149"/>
      <c r="N8212" s="150"/>
      <c r="P8212" s="149"/>
    </row>
    <row r="8213" spans="7:16" x14ac:dyDescent="0.2">
      <c r="G8213" s="149"/>
      <c r="I8213" s="149"/>
      <c r="K8213" s="149"/>
      <c r="M8213" s="149"/>
      <c r="N8213" s="150"/>
      <c r="P8213" s="149"/>
    </row>
    <row r="8214" spans="7:16" x14ac:dyDescent="0.2">
      <c r="G8214" s="149"/>
      <c r="I8214" s="149"/>
      <c r="K8214" s="149"/>
      <c r="M8214" s="149"/>
      <c r="N8214" s="150"/>
      <c r="P8214" s="149"/>
    </row>
    <row r="8215" spans="7:16" x14ac:dyDescent="0.2">
      <c r="G8215" s="149"/>
      <c r="I8215" s="149"/>
      <c r="K8215" s="149"/>
      <c r="M8215" s="149"/>
      <c r="N8215" s="150"/>
      <c r="P8215" s="149"/>
    </row>
    <row r="8216" spans="7:16" x14ac:dyDescent="0.2">
      <c r="G8216" s="149"/>
      <c r="I8216" s="149"/>
      <c r="K8216" s="149"/>
      <c r="M8216" s="149"/>
      <c r="N8216" s="150"/>
      <c r="P8216" s="149"/>
    </row>
    <row r="8217" spans="7:16" x14ac:dyDescent="0.2">
      <c r="G8217" s="149"/>
      <c r="I8217" s="149"/>
      <c r="K8217" s="149"/>
      <c r="M8217" s="149"/>
      <c r="N8217" s="150"/>
      <c r="P8217" s="149"/>
    </row>
    <row r="8218" spans="7:16" x14ac:dyDescent="0.2">
      <c r="G8218" s="149"/>
      <c r="I8218" s="149"/>
      <c r="K8218" s="149"/>
      <c r="M8218" s="149"/>
      <c r="N8218" s="150"/>
      <c r="P8218" s="149"/>
    </row>
    <row r="8219" spans="7:16" x14ac:dyDescent="0.2">
      <c r="G8219" s="149"/>
      <c r="I8219" s="149"/>
      <c r="K8219" s="149"/>
      <c r="M8219" s="149"/>
      <c r="N8219" s="150"/>
      <c r="P8219" s="149"/>
    </row>
    <row r="8220" spans="7:16" x14ac:dyDescent="0.2">
      <c r="G8220" s="149"/>
      <c r="I8220" s="149"/>
      <c r="K8220" s="149"/>
      <c r="M8220" s="149"/>
      <c r="N8220" s="150"/>
      <c r="P8220" s="149"/>
    </row>
    <row r="8221" spans="7:16" x14ac:dyDescent="0.2">
      <c r="G8221" s="149"/>
      <c r="I8221" s="149"/>
      <c r="K8221" s="149"/>
      <c r="M8221" s="149"/>
      <c r="N8221" s="150"/>
      <c r="P8221" s="149"/>
    </row>
    <row r="8222" spans="7:16" x14ac:dyDescent="0.2">
      <c r="G8222" s="149"/>
      <c r="I8222" s="149"/>
      <c r="K8222" s="149"/>
      <c r="M8222" s="149"/>
      <c r="N8222" s="150"/>
      <c r="P8222" s="149"/>
    </row>
    <row r="8223" spans="7:16" x14ac:dyDescent="0.2">
      <c r="G8223" s="149"/>
      <c r="I8223" s="149"/>
      <c r="K8223" s="149"/>
      <c r="M8223" s="149"/>
      <c r="N8223" s="150"/>
      <c r="P8223" s="149"/>
    </row>
    <row r="8224" spans="7:16" x14ac:dyDescent="0.2">
      <c r="G8224" s="149"/>
      <c r="I8224" s="149"/>
      <c r="K8224" s="149"/>
      <c r="M8224" s="149"/>
      <c r="N8224" s="150"/>
      <c r="P8224" s="149"/>
    </row>
    <row r="8225" spans="7:16" x14ac:dyDescent="0.2">
      <c r="G8225" s="149"/>
      <c r="I8225" s="149"/>
      <c r="K8225" s="149"/>
      <c r="M8225" s="149"/>
      <c r="N8225" s="150"/>
      <c r="P8225" s="149"/>
    </row>
    <row r="8226" spans="7:16" x14ac:dyDescent="0.2">
      <c r="G8226" s="149"/>
      <c r="I8226" s="149"/>
      <c r="K8226" s="149"/>
      <c r="M8226" s="149"/>
      <c r="N8226" s="150"/>
      <c r="P8226" s="149"/>
    </row>
    <row r="8227" spans="7:16" x14ac:dyDescent="0.2">
      <c r="G8227" s="149"/>
      <c r="I8227" s="149"/>
      <c r="K8227" s="149"/>
      <c r="M8227" s="149"/>
      <c r="N8227" s="150"/>
      <c r="P8227" s="149"/>
    </row>
    <row r="8228" spans="7:16" x14ac:dyDescent="0.2">
      <c r="G8228" s="149"/>
      <c r="I8228" s="149"/>
      <c r="K8228" s="149"/>
      <c r="M8228" s="149"/>
      <c r="N8228" s="150"/>
      <c r="P8228" s="149"/>
    </row>
    <row r="8229" spans="7:16" x14ac:dyDescent="0.2">
      <c r="G8229" s="149"/>
      <c r="I8229" s="149"/>
      <c r="K8229" s="149"/>
      <c r="M8229" s="149"/>
      <c r="N8229" s="150"/>
      <c r="P8229" s="149"/>
    </row>
    <row r="8230" spans="7:16" x14ac:dyDescent="0.2">
      <c r="G8230" s="149"/>
      <c r="I8230" s="149"/>
      <c r="K8230" s="149"/>
      <c r="M8230" s="149"/>
      <c r="N8230" s="150"/>
      <c r="P8230" s="149"/>
    </row>
    <row r="8231" spans="7:16" x14ac:dyDescent="0.2">
      <c r="G8231" s="149"/>
      <c r="I8231" s="149"/>
      <c r="K8231" s="149"/>
      <c r="M8231" s="149"/>
      <c r="N8231" s="150"/>
      <c r="P8231" s="149"/>
    </row>
    <row r="8232" spans="7:16" x14ac:dyDescent="0.2">
      <c r="G8232" s="149"/>
      <c r="I8232" s="149"/>
      <c r="K8232" s="149"/>
      <c r="M8232" s="149"/>
      <c r="N8232" s="150"/>
      <c r="P8232" s="149"/>
    </row>
    <row r="8233" spans="7:16" x14ac:dyDescent="0.2">
      <c r="G8233" s="149"/>
      <c r="I8233" s="149"/>
      <c r="K8233" s="149"/>
      <c r="M8233" s="149"/>
      <c r="N8233" s="150"/>
      <c r="P8233" s="149"/>
    </row>
    <row r="8234" spans="7:16" x14ac:dyDescent="0.2">
      <c r="G8234" s="149"/>
      <c r="I8234" s="149"/>
      <c r="K8234" s="149"/>
      <c r="M8234" s="149"/>
      <c r="N8234" s="150"/>
      <c r="P8234" s="149"/>
    </row>
    <row r="8235" spans="7:16" x14ac:dyDescent="0.2">
      <c r="G8235" s="149"/>
      <c r="I8235" s="149"/>
      <c r="K8235" s="149"/>
      <c r="M8235" s="149"/>
      <c r="N8235" s="150"/>
      <c r="P8235" s="149"/>
    </row>
    <row r="8236" spans="7:16" x14ac:dyDescent="0.2">
      <c r="G8236" s="149"/>
      <c r="I8236" s="149"/>
      <c r="K8236" s="149"/>
      <c r="M8236" s="149"/>
      <c r="N8236" s="150"/>
      <c r="P8236" s="149"/>
    </row>
    <row r="8237" spans="7:16" x14ac:dyDescent="0.2">
      <c r="G8237" s="149"/>
      <c r="I8237" s="149"/>
      <c r="K8237" s="149"/>
      <c r="M8237" s="149"/>
      <c r="N8237" s="150"/>
      <c r="P8237" s="149"/>
    </row>
    <row r="8238" spans="7:16" x14ac:dyDescent="0.2">
      <c r="G8238" s="149"/>
      <c r="I8238" s="149"/>
      <c r="K8238" s="149"/>
      <c r="M8238" s="149"/>
      <c r="N8238" s="150"/>
      <c r="P8238" s="149"/>
    </row>
    <row r="8239" spans="7:16" x14ac:dyDescent="0.2">
      <c r="G8239" s="149"/>
      <c r="I8239" s="149"/>
      <c r="K8239" s="149"/>
      <c r="M8239" s="149"/>
      <c r="N8239" s="150"/>
      <c r="P8239" s="149"/>
    </row>
    <row r="8240" spans="7:16" x14ac:dyDescent="0.2">
      <c r="G8240" s="149"/>
      <c r="I8240" s="149"/>
      <c r="K8240" s="149"/>
      <c r="M8240" s="149"/>
      <c r="N8240" s="150"/>
      <c r="P8240" s="149"/>
    </row>
    <row r="8241" spans="7:16" x14ac:dyDescent="0.2">
      <c r="G8241" s="149"/>
      <c r="I8241" s="149"/>
      <c r="K8241" s="149"/>
      <c r="M8241" s="149"/>
      <c r="N8241" s="150"/>
      <c r="P8241" s="149"/>
    </row>
    <row r="8242" spans="7:16" x14ac:dyDescent="0.2">
      <c r="G8242" s="149"/>
      <c r="I8242" s="149"/>
      <c r="K8242" s="149"/>
      <c r="M8242" s="149"/>
      <c r="N8242" s="150"/>
      <c r="P8242" s="149"/>
    </row>
    <row r="8243" spans="7:16" x14ac:dyDescent="0.2">
      <c r="G8243" s="149"/>
      <c r="I8243" s="149"/>
      <c r="K8243" s="149"/>
      <c r="M8243" s="149"/>
      <c r="N8243" s="150"/>
      <c r="P8243" s="149"/>
    </row>
    <row r="8244" spans="7:16" x14ac:dyDescent="0.2">
      <c r="G8244" s="149"/>
      <c r="I8244" s="149"/>
      <c r="K8244" s="149"/>
      <c r="M8244" s="149"/>
      <c r="N8244" s="150"/>
      <c r="P8244" s="149"/>
    </row>
    <row r="8245" spans="7:16" x14ac:dyDescent="0.2">
      <c r="G8245" s="149"/>
      <c r="I8245" s="149"/>
      <c r="K8245" s="149"/>
      <c r="M8245" s="149"/>
      <c r="N8245" s="150"/>
      <c r="P8245" s="149"/>
    </row>
    <row r="8246" spans="7:16" x14ac:dyDescent="0.2">
      <c r="G8246" s="149"/>
      <c r="I8246" s="149"/>
      <c r="K8246" s="149"/>
      <c r="M8246" s="149"/>
      <c r="N8246" s="150"/>
      <c r="P8246" s="149"/>
    </row>
    <row r="8247" spans="7:16" x14ac:dyDescent="0.2">
      <c r="G8247" s="149"/>
      <c r="I8247" s="149"/>
      <c r="K8247" s="149"/>
      <c r="M8247" s="149"/>
      <c r="N8247" s="150"/>
      <c r="P8247" s="149"/>
    </row>
    <row r="8248" spans="7:16" x14ac:dyDescent="0.2">
      <c r="G8248" s="149"/>
      <c r="I8248" s="149"/>
      <c r="K8248" s="149"/>
      <c r="M8248" s="149"/>
      <c r="N8248" s="150"/>
      <c r="P8248" s="149"/>
    </row>
    <row r="8249" spans="7:16" x14ac:dyDescent="0.2">
      <c r="G8249" s="149"/>
      <c r="I8249" s="149"/>
      <c r="K8249" s="149"/>
      <c r="M8249" s="149"/>
      <c r="N8249" s="150"/>
      <c r="P8249" s="149"/>
    </row>
    <row r="8250" spans="7:16" x14ac:dyDescent="0.2">
      <c r="G8250" s="149"/>
      <c r="I8250" s="149"/>
      <c r="K8250" s="149"/>
      <c r="M8250" s="149"/>
      <c r="N8250" s="150"/>
      <c r="P8250" s="149"/>
    </row>
    <row r="8251" spans="7:16" x14ac:dyDescent="0.2">
      <c r="G8251" s="149"/>
      <c r="I8251" s="149"/>
      <c r="K8251" s="149"/>
      <c r="M8251" s="149"/>
      <c r="N8251" s="150"/>
      <c r="P8251" s="149"/>
    </row>
    <row r="8252" spans="7:16" x14ac:dyDescent="0.2">
      <c r="G8252" s="149"/>
      <c r="I8252" s="149"/>
      <c r="K8252" s="149"/>
      <c r="M8252" s="149"/>
      <c r="N8252" s="150"/>
      <c r="P8252" s="149"/>
    </row>
    <row r="8253" spans="7:16" x14ac:dyDescent="0.2">
      <c r="G8253" s="149"/>
      <c r="I8253" s="149"/>
      <c r="K8253" s="149"/>
      <c r="M8253" s="149"/>
      <c r="N8253" s="150"/>
      <c r="P8253" s="149"/>
    </row>
    <row r="8254" spans="7:16" x14ac:dyDescent="0.2">
      <c r="G8254" s="149"/>
      <c r="I8254" s="149"/>
      <c r="K8254" s="149"/>
      <c r="M8254" s="149"/>
      <c r="N8254" s="150"/>
      <c r="P8254" s="149"/>
    </row>
    <row r="8255" spans="7:16" x14ac:dyDescent="0.2">
      <c r="G8255" s="149"/>
      <c r="I8255" s="149"/>
      <c r="K8255" s="149"/>
      <c r="M8255" s="149"/>
      <c r="N8255" s="150"/>
      <c r="P8255" s="149"/>
    </row>
    <row r="8256" spans="7:16" x14ac:dyDescent="0.2">
      <c r="G8256" s="149"/>
      <c r="I8256" s="149"/>
      <c r="K8256" s="149"/>
      <c r="M8256" s="149"/>
      <c r="N8256" s="150"/>
      <c r="P8256" s="149"/>
    </row>
    <row r="8257" spans="7:16" x14ac:dyDescent="0.2">
      <c r="G8257" s="149"/>
      <c r="I8257" s="149"/>
      <c r="K8257" s="149"/>
      <c r="M8257" s="149"/>
      <c r="N8257" s="150"/>
      <c r="P8257" s="149"/>
    </row>
    <row r="8258" spans="7:16" x14ac:dyDescent="0.2">
      <c r="G8258" s="149"/>
      <c r="I8258" s="149"/>
      <c r="K8258" s="149"/>
      <c r="M8258" s="149"/>
      <c r="N8258" s="150"/>
      <c r="P8258" s="149"/>
    </row>
    <row r="8259" spans="7:16" x14ac:dyDescent="0.2">
      <c r="G8259" s="149"/>
      <c r="I8259" s="149"/>
      <c r="K8259" s="149"/>
      <c r="M8259" s="149"/>
      <c r="N8259" s="150"/>
      <c r="P8259" s="149"/>
    </row>
    <row r="8260" spans="7:16" x14ac:dyDescent="0.2">
      <c r="G8260" s="149"/>
      <c r="I8260" s="149"/>
      <c r="K8260" s="149"/>
      <c r="M8260" s="149"/>
      <c r="N8260" s="150"/>
      <c r="P8260" s="149"/>
    </row>
    <row r="8261" spans="7:16" x14ac:dyDescent="0.2">
      <c r="G8261" s="149"/>
      <c r="I8261" s="149"/>
      <c r="K8261" s="149"/>
      <c r="M8261" s="149"/>
      <c r="N8261" s="150"/>
      <c r="P8261" s="149"/>
    </row>
    <row r="8262" spans="7:16" x14ac:dyDescent="0.2">
      <c r="G8262" s="149"/>
      <c r="I8262" s="149"/>
      <c r="K8262" s="149"/>
      <c r="M8262" s="149"/>
      <c r="N8262" s="150"/>
      <c r="P8262" s="149"/>
    </row>
    <row r="8263" spans="7:16" x14ac:dyDescent="0.2">
      <c r="G8263" s="149"/>
      <c r="I8263" s="149"/>
      <c r="K8263" s="149"/>
      <c r="M8263" s="149"/>
      <c r="N8263" s="150"/>
      <c r="P8263" s="149"/>
    </row>
    <row r="8264" spans="7:16" x14ac:dyDescent="0.2">
      <c r="G8264" s="149"/>
      <c r="I8264" s="149"/>
      <c r="K8264" s="149"/>
      <c r="M8264" s="149"/>
      <c r="N8264" s="150"/>
      <c r="P8264" s="149"/>
    </row>
    <row r="8265" spans="7:16" x14ac:dyDescent="0.2">
      <c r="G8265" s="149"/>
      <c r="I8265" s="149"/>
      <c r="K8265" s="149"/>
      <c r="M8265" s="149"/>
      <c r="N8265" s="150"/>
      <c r="P8265" s="149"/>
    </row>
    <row r="8266" spans="7:16" x14ac:dyDescent="0.2">
      <c r="G8266" s="149"/>
      <c r="I8266" s="149"/>
      <c r="K8266" s="149"/>
      <c r="M8266" s="149"/>
      <c r="N8266" s="150"/>
      <c r="P8266" s="149"/>
    </row>
    <row r="8267" spans="7:16" x14ac:dyDescent="0.2">
      <c r="G8267" s="149"/>
      <c r="I8267" s="149"/>
      <c r="K8267" s="149"/>
      <c r="M8267" s="149"/>
      <c r="N8267" s="150"/>
      <c r="P8267" s="149"/>
    </row>
    <row r="8268" spans="7:16" x14ac:dyDescent="0.2">
      <c r="G8268" s="149"/>
      <c r="I8268" s="149"/>
      <c r="K8268" s="149"/>
      <c r="M8268" s="149"/>
      <c r="N8268" s="150"/>
      <c r="P8268" s="149"/>
    </row>
    <row r="8269" spans="7:16" x14ac:dyDescent="0.2">
      <c r="G8269" s="149"/>
      <c r="I8269" s="149"/>
      <c r="K8269" s="149"/>
      <c r="M8269" s="149"/>
      <c r="N8269" s="150"/>
      <c r="P8269" s="149"/>
    </row>
    <row r="8270" spans="7:16" x14ac:dyDescent="0.2">
      <c r="G8270" s="149"/>
      <c r="I8270" s="149"/>
      <c r="K8270" s="149"/>
      <c r="M8270" s="149"/>
      <c r="N8270" s="150"/>
      <c r="P8270" s="149"/>
    </row>
    <row r="8271" spans="7:16" x14ac:dyDescent="0.2">
      <c r="G8271" s="149"/>
      <c r="I8271" s="149"/>
      <c r="K8271" s="149"/>
      <c r="M8271" s="149"/>
      <c r="N8271" s="150"/>
      <c r="P8271" s="149"/>
    </row>
    <row r="8272" spans="7:16" x14ac:dyDescent="0.2">
      <c r="G8272" s="149"/>
      <c r="I8272" s="149"/>
      <c r="K8272" s="149"/>
      <c r="M8272" s="149"/>
      <c r="N8272" s="150"/>
      <c r="P8272" s="149"/>
    </row>
    <row r="8273" spans="7:16" x14ac:dyDescent="0.2">
      <c r="G8273" s="149"/>
      <c r="I8273" s="149"/>
      <c r="K8273" s="149"/>
      <c r="M8273" s="149"/>
      <c r="N8273" s="150"/>
      <c r="P8273" s="149"/>
    </row>
    <row r="8274" spans="7:16" x14ac:dyDescent="0.2">
      <c r="G8274" s="149"/>
      <c r="I8274" s="149"/>
      <c r="K8274" s="149"/>
      <c r="M8274" s="149"/>
      <c r="N8274" s="150"/>
      <c r="P8274" s="149"/>
    </row>
    <row r="8275" spans="7:16" x14ac:dyDescent="0.2">
      <c r="G8275" s="149"/>
      <c r="I8275" s="149"/>
      <c r="K8275" s="149"/>
      <c r="M8275" s="149"/>
      <c r="N8275" s="150"/>
      <c r="P8275" s="149"/>
    </row>
    <row r="8276" spans="7:16" x14ac:dyDescent="0.2">
      <c r="G8276" s="149"/>
      <c r="I8276" s="149"/>
      <c r="K8276" s="149"/>
      <c r="M8276" s="149"/>
      <c r="N8276" s="150"/>
      <c r="P8276" s="149"/>
    </row>
    <row r="8277" spans="7:16" x14ac:dyDescent="0.2">
      <c r="G8277" s="149"/>
      <c r="I8277" s="149"/>
      <c r="K8277" s="149"/>
      <c r="M8277" s="149"/>
      <c r="N8277" s="150"/>
      <c r="P8277" s="149"/>
    </row>
    <row r="8278" spans="7:16" x14ac:dyDescent="0.2">
      <c r="G8278" s="149"/>
      <c r="I8278" s="149"/>
      <c r="K8278" s="149"/>
      <c r="M8278" s="149"/>
      <c r="N8278" s="150"/>
      <c r="P8278" s="149"/>
    </row>
    <row r="8279" spans="7:16" x14ac:dyDescent="0.2">
      <c r="G8279" s="149"/>
      <c r="I8279" s="149"/>
      <c r="K8279" s="149"/>
      <c r="M8279" s="149"/>
      <c r="N8279" s="150"/>
      <c r="P8279" s="149"/>
    </row>
    <row r="8280" spans="7:16" x14ac:dyDescent="0.2">
      <c r="G8280" s="149"/>
      <c r="I8280" s="149"/>
      <c r="K8280" s="149"/>
      <c r="M8280" s="149"/>
      <c r="N8280" s="150"/>
      <c r="P8280" s="149"/>
    </row>
    <row r="8281" spans="7:16" x14ac:dyDescent="0.2">
      <c r="G8281" s="149"/>
      <c r="I8281" s="149"/>
      <c r="K8281" s="149"/>
      <c r="M8281" s="149"/>
      <c r="N8281" s="150"/>
      <c r="P8281" s="149"/>
    </row>
    <row r="8282" spans="7:16" x14ac:dyDescent="0.2">
      <c r="G8282" s="149"/>
      <c r="I8282" s="149"/>
      <c r="K8282" s="149"/>
      <c r="M8282" s="149"/>
      <c r="N8282" s="150"/>
      <c r="P8282" s="149"/>
    </row>
    <row r="8283" spans="7:16" x14ac:dyDescent="0.2">
      <c r="G8283" s="149"/>
      <c r="I8283" s="149"/>
      <c r="K8283" s="149"/>
      <c r="M8283" s="149"/>
      <c r="N8283" s="150"/>
      <c r="P8283" s="149"/>
    </row>
    <row r="8284" spans="7:16" x14ac:dyDescent="0.2">
      <c r="G8284" s="149"/>
      <c r="I8284" s="149"/>
      <c r="K8284" s="149"/>
      <c r="M8284" s="149"/>
      <c r="N8284" s="150"/>
      <c r="P8284" s="149"/>
    </row>
    <row r="8285" spans="7:16" x14ac:dyDescent="0.2">
      <c r="G8285" s="149"/>
      <c r="I8285" s="149"/>
      <c r="K8285" s="149"/>
      <c r="M8285" s="149"/>
      <c r="N8285" s="150"/>
      <c r="P8285" s="149"/>
    </row>
    <row r="8286" spans="7:16" x14ac:dyDescent="0.2">
      <c r="G8286" s="149"/>
      <c r="I8286" s="149"/>
      <c r="K8286" s="149"/>
      <c r="M8286" s="149"/>
      <c r="N8286" s="150"/>
      <c r="P8286" s="149"/>
    </row>
    <row r="8287" spans="7:16" x14ac:dyDescent="0.2">
      <c r="G8287" s="149"/>
      <c r="I8287" s="149"/>
      <c r="K8287" s="149"/>
      <c r="M8287" s="149"/>
      <c r="N8287" s="150"/>
      <c r="P8287" s="149"/>
    </row>
    <row r="8288" spans="7:16" x14ac:dyDescent="0.2">
      <c r="G8288" s="149"/>
      <c r="I8288" s="149"/>
      <c r="K8288" s="149"/>
      <c r="M8288" s="149"/>
      <c r="N8288" s="150"/>
      <c r="P8288" s="149"/>
    </row>
    <row r="8289" spans="7:16" x14ac:dyDescent="0.2">
      <c r="G8289" s="149"/>
      <c r="I8289" s="149"/>
      <c r="K8289" s="149"/>
      <c r="M8289" s="149"/>
      <c r="N8289" s="150"/>
      <c r="P8289" s="149"/>
    </row>
    <row r="8290" spans="7:16" x14ac:dyDescent="0.2">
      <c r="G8290" s="149"/>
      <c r="I8290" s="149"/>
      <c r="K8290" s="149"/>
      <c r="M8290" s="149"/>
      <c r="N8290" s="150"/>
      <c r="P8290" s="149"/>
    </row>
    <row r="8291" spans="7:16" x14ac:dyDescent="0.2">
      <c r="G8291" s="149"/>
      <c r="I8291" s="149"/>
      <c r="K8291" s="149"/>
      <c r="M8291" s="149"/>
      <c r="N8291" s="150"/>
      <c r="P8291" s="149"/>
    </row>
    <row r="8292" spans="7:16" x14ac:dyDescent="0.2">
      <c r="G8292" s="149"/>
      <c r="I8292" s="149"/>
      <c r="K8292" s="149"/>
      <c r="M8292" s="149"/>
      <c r="N8292" s="150"/>
      <c r="P8292" s="149"/>
    </row>
    <row r="8293" spans="7:16" x14ac:dyDescent="0.2">
      <c r="G8293" s="149"/>
      <c r="I8293" s="149"/>
      <c r="K8293" s="149"/>
      <c r="M8293" s="149"/>
      <c r="N8293" s="150"/>
      <c r="P8293" s="149"/>
    </row>
    <row r="8294" spans="7:16" x14ac:dyDescent="0.2">
      <c r="G8294" s="149"/>
      <c r="I8294" s="149"/>
      <c r="K8294" s="149"/>
      <c r="M8294" s="149"/>
      <c r="N8294" s="150"/>
      <c r="P8294" s="149"/>
    </row>
    <row r="8295" spans="7:16" x14ac:dyDescent="0.2">
      <c r="G8295" s="149"/>
      <c r="I8295" s="149"/>
      <c r="K8295" s="149"/>
      <c r="M8295" s="149"/>
      <c r="N8295" s="150"/>
      <c r="P8295" s="149"/>
    </row>
    <row r="8296" spans="7:16" x14ac:dyDescent="0.2">
      <c r="G8296" s="149"/>
      <c r="I8296" s="149"/>
      <c r="K8296" s="149"/>
      <c r="M8296" s="149"/>
      <c r="N8296" s="150"/>
      <c r="P8296" s="149"/>
    </row>
    <row r="8297" spans="7:16" x14ac:dyDescent="0.2">
      <c r="G8297" s="149"/>
      <c r="I8297" s="149"/>
      <c r="K8297" s="149"/>
      <c r="M8297" s="149"/>
      <c r="N8297" s="150"/>
      <c r="P8297" s="149"/>
    </row>
    <row r="8298" spans="7:16" x14ac:dyDescent="0.2">
      <c r="G8298" s="149"/>
      <c r="I8298" s="149"/>
      <c r="K8298" s="149"/>
      <c r="M8298" s="149"/>
      <c r="N8298" s="150"/>
      <c r="P8298" s="149"/>
    </row>
    <row r="8299" spans="7:16" x14ac:dyDescent="0.2">
      <c r="G8299" s="149"/>
      <c r="I8299" s="149"/>
      <c r="K8299" s="149"/>
      <c r="M8299" s="149"/>
      <c r="N8299" s="150"/>
      <c r="P8299" s="149"/>
    </row>
    <row r="8300" spans="7:16" x14ac:dyDescent="0.2">
      <c r="G8300" s="149"/>
      <c r="I8300" s="149"/>
      <c r="K8300" s="149"/>
      <c r="M8300" s="149"/>
      <c r="N8300" s="150"/>
      <c r="P8300" s="149"/>
    </row>
    <row r="8301" spans="7:16" x14ac:dyDescent="0.2">
      <c r="G8301" s="149"/>
      <c r="I8301" s="149"/>
      <c r="K8301" s="149"/>
      <c r="M8301" s="149"/>
      <c r="N8301" s="150"/>
      <c r="P8301" s="149"/>
    </row>
    <row r="8302" spans="7:16" x14ac:dyDescent="0.2">
      <c r="G8302" s="149"/>
      <c r="I8302" s="149"/>
      <c r="K8302" s="149"/>
      <c r="M8302" s="149"/>
      <c r="N8302" s="150"/>
      <c r="P8302" s="149"/>
    </row>
    <row r="8303" spans="7:16" x14ac:dyDescent="0.2">
      <c r="G8303" s="149"/>
      <c r="I8303" s="149"/>
      <c r="K8303" s="149"/>
      <c r="M8303" s="149"/>
      <c r="N8303" s="150"/>
      <c r="P8303" s="149"/>
    </row>
    <row r="8304" spans="7:16" x14ac:dyDescent="0.2">
      <c r="G8304" s="149"/>
      <c r="I8304" s="149"/>
      <c r="K8304" s="149"/>
      <c r="M8304" s="149"/>
      <c r="N8304" s="150"/>
      <c r="P8304" s="149"/>
    </row>
    <row r="8305" spans="7:16" x14ac:dyDescent="0.2">
      <c r="G8305" s="149"/>
      <c r="I8305" s="149"/>
      <c r="K8305" s="149"/>
      <c r="M8305" s="149"/>
      <c r="N8305" s="150"/>
      <c r="P8305" s="149"/>
    </row>
    <row r="8306" spans="7:16" x14ac:dyDescent="0.2">
      <c r="G8306" s="149"/>
      <c r="I8306" s="149"/>
      <c r="K8306" s="149"/>
      <c r="M8306" s="149"/>
      <c r="N8306" s="150"/>
      <c r="P8306" s="149"/>
    </row>
    <row r="8307" spans="7:16" x14ac:dyDescent="0.2">
      <c r="G8307" s="149"/>
      <c r="I8307" s="149"/>
      <c r="K8307" s="149"/>
      <c r="M8307" s="149"/>
      <c r="N8307" s="150"/>
      <c r="P8307" s="149"/>
    </row>
    <row r="8308" spans="7:16" x14ac:dyDescent="0.2">
      <c r="G8308" s="149"/>
      <c r="I8308" s="149"/>
      <c r="K8308" s="149"/>
      <c r="M8308" s="149"/>
      <c r="N8308" s="150"/>
      <c r="P8308" s="149"/>
    </row>
    <row r="8309" spans="7:16" x14ac:dyDescent="0.2">
      <c r="G8309" s="149"/>
      <c r="I8309" s="149"/>
      <c r="K8309" s="149"/>
      <c r="M8309" s="149"/>
      <c r="N8309" s="150"/>
      <c r="P8309" s="149"/>
    </row>
    <row r="8310" spans="7:16" x14ac:dyDescent="0.2">
      <c r="G8310" s="149"/>
      <c r="I8310" s="149"/>
      <c r="K8310" s="149"/>
      <c r="M8310" s="149"/>
      <c r="N8310" s="150"/>
      <c r="P8310" s="149"/>
    </row>
    <row r="8311" spans="7:16" x14ac:dyDescent="0.2">
      <c r="G8311" s="149"/>
      <c r="I8311" s="149"/>
      <c r="K8311" s="149"/>
      <c r="M8311" s="149"/>
      <c r="N8311" s="150"/>
      <c r="P8311" s="149"/>
    </row>
    <row r="8312" spans="7:16" x14ac:dyDescent="0.2">
      <c r="G8312" s="149"/>
      <c r="I8312" s="149"/>
      <c r="K8312" s="149"/>
      <c r="M8312" s="149"/>
      <c r="N8312" s="150"/>
      <c r="P8312" s="149"/>
    </row>
    <row r="8313" spans="7:16" x14ac:dyDescent="0.2">
      <c r="G8313" s="149"/>
      <c r="I8313" s="149"/>
      <c r="K8313" s="149"/>
      <c r="M8313" s="149"/>
      <c r="N8313" s="150"/>
      <c r="P8313" s="149"/>
    </row>
    <row r="8314" spans="7:16" x14ac:dyDescent="0.2">
      <c r="G8314" s="149"/>
      <c r="I8314" s="149"/>
      <c r="K8314" s="149"/>
      <c r="M8314" s="149"/>
      <c r="N8314" s="150"/>
      <c r="P8314" s="149"/>
    </row>
    <row r="8315" spans="7:16" x14ac:dyDescent="0.2">
      <c r="G8315" s="149"/>
      <c r="I8315" s="149"/>
      <c r="K8315" s="149"/>
      <c r="M8315" s="149"/>
      <c r="N8315" s="150"/>
      <c r="P8315" s="149"/>
    </row>
    <row r="8316" spans="7:16" x14ac:dyDescent="0.2">
      <c r="G8316" s="149"/>
      <c r="I8316" s="149"/>
      <c r="K8316" s="149"/>
      <c r="M8316" s="149"/>
      <c r="N8316" s="150"/>
      <c r="P8316" s="149"/>
    </row>
    <row r="8317" spans="7:16" x14ac:dyDescent="0.2">
      <c r="G8317" s="149"/>
      <c r="I8317" s="149"/>
      <c r="K8317" s="149"/>
      <c r="M8317" s="149"/>
      <c r="N8317" s="150"/>
      <c r="P8317" s="149"/>
    </row>
    <row r="8318" spans="7:16" x14ac:dyDescent="0.2">
      <c r="G8318" s="149"/>
      <c r="I8318" s="149"/>
      <c r="K8318" s="149"/>
      <c r="M8318" s="149"/>
      <c r="N8318" s="150"/>
      <c r="P8318" s="149"/>
    </row>
    <row r="8319" spans="7:16" x14ac:dyDescent="0.2">
      <c r="G8319" s="149"/>
      <c r="I8319" s="149"/>
      <c r="K8319" s="149"/>
      <c r="M8319" s="149"/>
      <c r="N8319" s="150"/>
      <c r="P8319" s="149"/>
    </row>
    <row r="8320" spans="7:16" x14ac:dyDescent="0.2">
      <c r="G8320" s="149"/>
      <c r="I8320" s="149"/>
      <c r="K8320" s="149"/>
      <c r="M8320" s="149"/>
      <c r="N8320" s="150"/>
      <c r="P8320" s="149"/>
    </row>
    <row r="8321" spans="7:16" x14ac:dyDescent="0.2">
      <c r="G8321" s="149"/>
      <c r="I8321" s="149"/>
      <c r="K8321" s="149"/>
      <c r="M8321" s="149"/>
      <c r="N8321" s="150"/>
      <c r="P8321" s="149"/>
    </row>
    <row r="8322" spans="7:16" x14ac:dyDescent="0.2">
      <c r="G8322" s="149"/>
      <c r="I8322" s="149"/>
      <c r="K8322" s="149"/>
      <c r="M8322" s="149"/>
      <c r="N8322" s="150"/>
      <c r="P8322" s="149"/>
    </row>
    <row r="8323" spans="7:16" x14ac:dyDescent="0.2">
      <c r="G8323" s="149"/>
      <c r="I8323" s="149"/>
      <c r="K8323" s="149"/>
      <c r="M8323" s="149"/>
      <c r="N8323" s="150"/>
      <c r="P8323" s="149"/>
    </row>
    <row r="8324" spans="7:16" x14ac:dyDescent="0.2">
      <c r="G8324" s="149"/>
      <c r="I8324" s="149"/>
      <c r="K8324" s="149"/>
      <c r="M8324" s="149"/>
      <c r="N8324" s="150"/>
      <c r="P8324" s="149"/>
    </row>
    <row r="8325" spans="7:16" x14ac:dyDescent="0.2">
      <c r="G8325" s="149"/>
      <c r="I8325" s="149"/>
      <c r="K8325" s="149"/>
      <c r="M8325" s="149"/>
      <c r="N8325" s="150"/>
      <c r="P8325" s="149"/>
    </row>
    <row r="8326" spans="7:16" x14ac:dyDescent="0.2">
      <c r="G8326" s="149"/>
      <c r="I8326" s="149"/>
      <c r="K8326" s="149"/>
      <c r="M8326" s="149"/>
      <c r="N8326" s="150"/>
      <c r="P8326" s="149"/>
    </row>
    <row r="8327" spans="7:16" x14ac:dyDescent="0.2">
      <c r="G8327" s="149"/>
      <c r="I8327" s="149"/>
      <c r="K8327" s="149"/>
      <c r="M8327" s="149"/>
      <c r="N8327" s="150"/>
      <c r="P8327" s="149"/>
    </row>
    <row r="8328" spans="7:16" x14ac:dyDescent="0.2">
      <c r="G8328" s="149"/>
      <c r="I8328" s="149"/>
      <c r="K8328" s="149"/>
      <c r="M8328" s="149"/>
      <c r="N8328" s="150"/>
      <c r="P8328" s="149"/>
    </row>
    <row r="8329" spans="7:16" x14ac:dyDescent="0.2">
      <c r="G8329" s="149"/>
      <c r="I8329" s="149"/>
      <c r="K8329" s="149"/>
      <c r="M8329" s="149"/>
      <c r="N8329" s="150"/>
      <c r="P8329" s="149"/>
    </row>
    <row r="8330" spans="7:16" x14ac:dyDescent="0.2">
      <c r="G8330" s="149"/>
      <c r="I8330" s="149"/>
      <c r="K8330" s="149"/>
      <c r="M8330" s="149"/>
      <c r="N8330" s="150"/>
      <c r="P8330" s="149"/>
    </row>
    <row r="8331" spans="7:16" x14ac:dyDescent="0.2">
      <c r="G8331" s="149"/>
      <c r="I8331" s="149"/>
      <c r="K8331" s="149"/>
      <c r="M8331" s="149"/>
      <c r="N8331" s="150"/>
      <c r="P8331" s="149"/>
    </row>
    <row r="8332" spans="7:16" x14ac:dyDescent="0.2">
      <c r="G8332" s="149"/>
      <c r="I8332" s="149"/>
      <c r="K8332" s="149"/>
      <c r="M8332" s="149"/>
      <c r="N8332" s="150"/>
      <c r="P8332" s="149"/>
    </row>
    <row r="8333" spans="7:16" x14ac:dyDescent="0.2">
      <c r="G8333" s="149"/>
      <c r="I8333" s="149"/>
      <c r="K8333" s="149"/>
      <c r="M8333" s="149"/>
      <c r="N8333" s="150"/>
      <c r="P8333" s="149"/>
    </row>
    <row r="8334" spans="7:16" x14ac:dyDescent="0.2">
      <c r="G8334" s="149"/>
      <c r="I8334" s="149"/>
      <c r="K8334" s="149"/>
      <c r="M8334" s="149"/>
      <c r="N8334" s="150"/>
      <c r="P8334" s="149"/>
    </row>
    <row r="8335" spans="7:16" x14ac:dyDescent="0.2">
      <c r="G8335" s="149"/>
      <c r="I8335" s="149"/>
      <c r="K8335" s="149"/>
      <c r="M8335" s="149"/>
      <c r="N8335" s="150"/>
      <c r="P8335" s="149"/>
    </row>
    <row r="8336" spans="7:16" x14ac:dyDescent="0.2">
      <c r="G8336" s="149"/>
      <c r="I8336" s="149"/>
      <c r="K8336" s="149"/>
      <c r="M8336" s="149"/>
      <c r="N8336" s="150"/>
      <c r="P8336" s="149"/>
    </row>
    <row r="8337" spans="7:16" x14ac:dyDescent="0.2">
      <c r="G8337" s="149"/>
      <c r="I8337" s="149"/>
      <c r="K8337" s="149"/>
      <c r="M8337" s="149"/>
      <c r="N8337" s="150"/>
      <c r="P8337" s="149"/>
    </row>
    <row r="8338" spans="7:16" x14ac:dyDescent="0.2">
      <c r="G8338" s="149"/>
      <c r="I8338" s="149"/>
      <c r="K8338" s="149"/>
      <c r="M8338" s="149"/>
      <c r="N8338" s="150"/>
      <c r="P8338" s="149"/>
    </row>
    <row r="8339" spans="7:16" x14ac:dyDescent="0.2">
      <c r="G8339" s="149"/>
      <c r="I8339" s="149"/>
      <c r="K8339" s="149"/>
      <c r="M8339" s="149"/>
      <c r="N8339" s="150"/>
      <c r="P8339" s="149"/>
    </row>
    <row r="8340" spans="7:16" x14ac:dyDescent="0.2">
      <c r="G8340" s="149"/>
      <c r="I8340" s="149"/>
      <c r="K8340" s="149"/>
      <c r="M8340" s="149"/>
      <c r="N8340" s="150"/>
      <c r="P8340" s="149"/>
    </row>
    <row r="8341" spans="7:16" x14ac:dyDescent="0.2">
      <c r="G8341" s="149"/>
      <c r="I8341" s="149"/>
      <c r="K8341" s="149"/>
      <c r="M8341" s="149"/>
      <c r="N8341" s="150"/>
      <c r="P8341" s="149"/>
    </row>
    <row r="8342" spans="7:16" x14ac:dyDescent="0.2">
      <c r="G8342" s="149"/>
      <c r="I8342" s="149"/>
      <c r="K8342" s="149"/>
      <c r="M8342" s="149"/>
      <c r="N8342" s="150"/>
      <c r="P8342" s="149"/>
    </row>
    <row r="8343" spans="7:16" x14ac:dyDescent="0.2">
      <c r="G8343" s="149"/>
      <c r="I8343" s="149"/>
      <c r="K8343" s="149"/>
      <c r="M8343" s="149"/>
      <c r="N8343" s="150"/>
      <c r="P8343" s="149"/>
    </row>
    <row r="8344" spans="7:16" x14ac:dyDescent="0.2">
      <c r="G8344" s="149"/>
      <c r="I8344" s="149"/>
      <c r="K8344" s="149"/>
      <c r="M8344" s="149"/>
      <c r="N8344" s="150"/>
      <c r="P8344" s="149"/>
    </row>
    <row r="8345" spans="7:16" x14ac:dyDescent="0.2">
      <c r="G8345" s="149"/>
      <c r="I8345" s="149"/>
      <c r="K8345" s="149"/>
      <c r="M8345" s="149"/>
      <c r="N8345" s="150"/>
      <c r="P8345" s="149"/>
    </row>
    <row r="8346" spans="7:16" x14ac:dyDescent="0.2">
      <c r="G8346" s="149"/>
      <c r="I8346" s="149"/>
      <c r="K8346" s="149"/>
      <c r="M8346" s="149"/>
      <c r="N8346" s="150"/>
      <c r="P8346" s="149"/>
    </row>
    <row r="8347" spans="7:16" x14ac:dyDescent="0.2">
      <c r="G8347" s="149"/>
      <c r="I8347" s="149"/>
      <c r="K8347" s="149"/>
      <c r="M8347" s="149"/>
      <c r="N8347" s="150"/>
      <c r="P8347" s="149"/>
    </row>
    <row r="8348" spans="7:16" x14ac:dyDescent="0.2">
      <c r="G8348" s="149"/>
      <c r="I8348" s="149"/>
      <c r="K8348" s="149"/>
      <c r="M8348" s="149"/>
      <c r="N8348" s="150"/>
      <c r="P8348" s="149"/>
    </row>
    <row r="8349" spans="7:16" x14ac:dyDescent="0.2">
      <c r="G8349" s="149"/>
      <c r="I8349" s="149"/>
      <c r="K8349" s="149"/>
      <c r="M8349" s="149"/>
      <c r="N8349" s="150"/>
      <c r="P8349" s="149"/>
    </row>
    <row r="8350" spans="7:16" x14ac:dyDescent="0.2">
      <c r="G8350" s="149"/>
      <c r="I8350" s="149"/>
      <c r="K8350" s="149"/>
      <c r="M8350" s="149"/>
      <c r="N8350" s="150"/>
      <c r="P8350" s="149"/>
    </row>
    <row r="8351" spans="7:16" x14ac:dyDescent="0.2">
      <c r="G8351" s="149"/>
      <c r="I8351" s="149"/>
      <c r="K8351" s="149"/>
      <c r="M8351" s="149"/>
      <c r="N8351" s="150"/>
      <c r="P8351" s="149"/>
    </row>
    <row r="8352" spans="7:16" x14ac:dyDescent="0.2">
      <c r="G8352" s="149"/>
      <c r="I8352" s="149"/>
      <c r="K8352" s="149"/>
      <c r="M8352" s="149"/>
      <c r="N8352" s="150"/>
      <c r="P8352" s="149"/>
    </row>
    <row r="8353" spans="7:16" x14ac:dyDescent="0.2">
      <c r="G8353" s="149"/>
      <c r="I8353" s="149"/>
      <c r="K8353" s="149"/>
      <c r="M8353" s="149"/>
      <c r="N8353" s="150"/>
      <c r="P8353" s="149"/>
    </row>
    <row r="8354" spans="7:16" x14ac:dyDescent="0.2">
      <c r="G8354" s="149"/>
      <c r="I8354" s="149"/>
      <c r="K8354" s="149"/>
      <c r="M8354" s="149"/>
      <c r="N8354" s="150"/>
      <c r="P8354" s="149"/>
    </row>
    <row r="8355" spans="7:16" x14ac:dyDescent="0.2">
      <c r="G8355" s="149"/>
      <c r="I8355" s="149"/>
      <c r="K8355" s="149"/>
      <c r="M8355" s="149"/>
      <c r="N8355" s="150"/>
      <c r="P8355" s="149"/>
    </row>
    <row r="8356" spans="7:16" x14ac:dyDescent="0.2">
      <c r="G8356" s="149"/>
      <c r="I8356" s="149"/>
      <c r="K8356" s="149"/>
      <c r="M8356" s="149"/>
      <c r="N8356" s="150"/>
      <c r="P8356" s="149"/>
    </row>
    <row r="8357" spans="7:16" x14ac:dyDescent="0.2">
      <c r="G8357" s="149"/>
      <c r="I8357" s="149"/>
      <c r="K8357" s="149"/>
      <c r="M8357" s="149"/>
      <c r="N8357" s="150"/>
      <c r="P8357" s="149"/>
    </row>
    <row r="8358" spans="7:16" x14ac:dyDescent="0.2">
      <c r="G8358" s="149"/>
      <c r="I8358" s="149"/>
      <c r="K8358" s="149"/>
      <c r="M8358" s="149"/>
      <c r="N8358" s="150"/>
      <c r="P8358" s="149"/>
    </row>
    <row r="8359" spans="7:16" x14ac:dyDescent="0.2">
      <c r="G8359" s="149"/>
      <c r="I8359" s="149"/>
      <c r="K8359" s="149"/>
      <c r="M8359" s="149"/>
      <c r="N8359" s="150"/>
      <c r="P8359" s="149"/>
    </row>
    <row r="8360" spans="7:16" x14ac:dyDescent="0.2">
      <c r="G8360" s="149"/>
      <c r="I8360" s="149"/>
      <c r="K8360" s="149"/>
      <c r="M8360" s="149"/>
      <c r="N8360" s="150"/>
      <c r="P8360" s="149"/>
    </row>
    <row r="8361" spans="7:16" x14ac:dyDescent="0.2">
      <c r="G8361" s="149"/>
      <c r="I8361" s="149"/>
      <c r="K8361" s="149"/>
      <c r="M8361" s="149"/>
      <c r="N8361" s="150"/>
      <c r="P8361" s="149"/>
    </row>
    <row r="8362" spans="7:16" x14ac:dyDescent="0.2">
      <c r="G8362" s="149"/>
      <c r="I8362" s="149"/>
      <c r="K8362" s="149"/>
      <c r="M8362" s="149"/>
      <c r="N8362" s="150"/>
      <c r="P8362" s="149"/>
    </row>
    <row r="8363" spans="7:16" x14ac:dyDescent="0.2">
      <c r="G8363" s="149"/>
      <c r="I8363" s="149"/>
      <c r="K8363" s="149"/>
      <c r="M8363" s="149"/>
      <c r="N8363" s="150"/>
      <c r="P8363" s="149"/>
    </row>
    <row r="8364" spans="7:16" x14ac:dyDescent="0.2">
      <c r="G8364" s="149"/>
      <c r="I8364" s="149"/>
      <c r="K8364" s="149"/>
      <c r="M8364" s="149"/>
      <c r="N8364" s="150"/>
      <c r="P8364" s="149"/>
    </row>
    <row r="8365" spans="7:16" x14ac:dyDescent="0.2">
      <c r="G8365" s="149"/>
      <c r="I8365" s="149"/>
      <c r="K8365" s="149"/>
      <c r="M8365" s="149"/>
      <c r="N8365" s="150"/>
      <c r="P8365" s="149"/>
    </row>
    <row r="8366" spans="7:16" x14ac:dyDescent="0.2">
      <c r="G8366" s="149"/>
      <c r="I8366" s="149"/>
      <c r="K8366" s="149"/>
      <c r="M8366" s="149"/>
      <c r="N8366" s="150"/>
      <c r="P8366" s="149"/>
    </row>
    <row r="8367" spans="7:16" x14ac:dyDescent="0.2">
      <c r="G8367" s="149"/>
      <c r="I8367" s="149"/>
      <c r="K8367" s="149"/>
      <c r="M8367" s="149"/>
      <c r="N8367" s="150"/>
      <c r="P8367" s="149"/>
    </row>
    <row r="8368" spans="7:16" x14ac:dyDescent="0.2">
      <c r="G8368" s="149"/>
      <c r="I8368" s="149"/>
      <c r="K8368" s="149"/>
      <c r="M8368" s="149"/>
      <c r="N8368" s="150"/>
      <c r="P8368" s="149"/>
    </row>
    <row r="8369" spans="7:16" x14ac:dyDescent="0.2">
      <c r="G8369" s="149"/>
      <c r="I8369" s="149"/>
      <c r="K8369" s="149"/>
      <c r="M8369" s="149"/>
      <c r="N8369" s="150"/>
      <c r="P8369" s="149"/>
    </row>
    <row r="8370" spans="7:16" x14ac:dyDescent="0.2">
      <c r="G8370" s="149"/>
      <c r="I8370" s="149"/>
      <c r="K8370" s="149"/>
      <c r="M8370" s="149"/>
      <c r="N8370" s="150"/>
      <c r="P8370" s="149"/>
    </row>
    <row r="8371" spans="7:16" x14ac:dyDescent="0.2">
      <c r="G8371" s="149"/>
      <c r="I8371" s="149"/>
      <c r="K8371" s="149"/>
      <c r="M8371" s="149"/>
      <c r="N8371" s="150"/>
      <c r="P8371" s="149"/>
    </row>
    <row r="8372" spans="7:16" x14ac:dyDescent="0.2">
      <c r="G8372" s="149"/>
      <c r="I8372" s="149"/>
      <c r="K8372" s="149"/>
      <c r="M8372" s="149"/>
      <c r="N8372" s="150"/>
      <c r="P8372" s="149"/>
    </row>
    <row r="8373" spans="7:16" x14ac:dyDescent="0.2">
      <c r="G8373" s="149"/>
      <c r="I8373" s="149"/>
      <c r="K8373" s="149"/>
      <c r="M8373" s="149"/>
      <c r="N8373" s="150"/>
      <c r="P8373" s="149"/>
    </row>
    <row r="8374" spans="7:16" x14ac:dyDescent="0.2">
      <c r="G8374" s="149"/>
      <c r="I8374" s="149"/>
      <c r="K8374" s="149"/>
      <c r="M8374" s="149"/>
      <c r="N8374" s="150"/>
      <c r="P8374" s="149"/>
    </row>
    <row r="8375" spans="7:16" x14ac:dyDescent="0.2">
      <c r="G8375" s="149"/>
      <c r="I8375" s="149"/>
      <c r="K8375" s="149"/>
      <c r="M8375" s="149"/>
      <c r="N8375" s="150"/>
      <c r="P8375" s="149"/>
    </row>
    <row r="8376" spans="7:16" x14ac:dyDescent="0.2">
      <c r="G8376" s="149"/>
      <c r="I8376" s="149"/>
      <c r="K8376" s="149"/>
      <c r="M8376" s="149"/>
      <c r="N8376" s="150"/>
      <c r="P8376" s="149"/>
    </row>
    <row r="8377" spans="7:16" x14ac:dyDescent="0.2">
      <c r="G8377" s="149"/>
      <c r="I8377" s="149"/>
      <c r="K8377" s="149"/>
      <c r="M8377" s="149"/>
      <c r="N8377" s="150"/>
      <c r="P8377" s="149"/>
    </row>
    <row r="8378" spans="7:16" x14ac:dyDescent="0.2">
      <c r="G8378" s="149"/>
      <c r="I8378" s="149"/>
      <c r="K8378" s="149"/>
      <c r="M8378" s="149"/>
      <c r="N8378" s="150"/>
      <c r="P8378" s="149"/>
    </row>
    <row r="8379" spans="7:16" x14ac:dyDescent="0.2">
      <c r="G8379" s="149"/>
      <c r="I8379" s="149"/>
      <c r="K8379" s="149"/>
      <c r="M8379" s="149"/>
      <c r="N8379" s="150"/>
      <c r="P8379" s="149"/>
    </row>
    <row r="8380" spans="7:16" x14ac:dyDescent="0.2">
      <c r="G8380" s="149"/>
      <c r="I8380" s="149"/>
      <c r="K8380" s="149"/>
      <c r="M8380" s="149"/>
      <c r="N8380" s="150"/>
      <c r="P8380" s="149"/>
    </row>
    <row r="8381" spans="7:16" x14ac:dyDescent="0.2">
      <c r="G8381" s="149"/>
      <c r="I8381" s="149"/>
      <c r="K8381" s="149"/>
      <c r="M8381" s="149"/>
      <c r="N8381" s="150"/>
      <c r="P8381" s="149"/>
    </row>
    <row r="8382" spans="7:16" x14ac:dyDescent="0.2">
      <c r="G8382" s="149"/>
      <c r="I8382" s="149"/>
      <c r="K8382" s="149"/>
      <c r="M8382" s="149"/>
      <c r="N8382" s="150"/>
      <c r="P8382" s="149"/>
    </row>
    <row r="8383" spans="7:16" x14ac:dyDescent="0.2">
      <c r="G8383" s="149"/>
      <c r="I8383" s="149"/>
      <c r="K8383" s="149"/>
      <c r="M8383" s="149"/>
      <c r="N8383" s="150"/>
      <c r="P8383" s="149"/>
    </row>
    <row r="8384" spans="7:16" x14ac:dyDescent="0.2">
      <c r="G8384" s="149"/>
      <c r="I8384" s="149"/>
      <c r="K8384" s="149"/>
      <c r="M8384" s="149"/>
      <c r="N8384" s="150"/>
      <c r="P8384" s="149"/>
    </row>
    <row r="8385" spans="7:16" x14ac:dyDescent="0.2">
      <c r="G8385" s="149"/>
      <c r="I8385" s="149"/>
      <c r="K8385" s="149"/>
      <c r="M8385" s="149"/>
      <c r="N8385" s="150"/>
      <c r="P8385" s="149"/>
    </row>
    <row r="8386" spans="7:16" x14ac:dyDescent="0.2">
      <c r="G8386" s="149"/>
      <c r="I8386" s="149"/>
      <c r="K8386" s="149"/>
      <c r="M8386" s="149"/>
      <c r="N8386" s="150"/>
      <c r="P8386" s="149"/>
    </row>
    <row r="8387" spans="7:16" x14ac:dyDescent="0.2">
      <c r="G8387" s="149"/>
      <c r="I8387" s="149"/>
      <c r="K8387" s="149"/>
      <c r="M8387" s="149"/>
      <c r="N8387" s="150"/>
      <c r="P8387" s="149"/>
    </row>
    <row r="8388" spans="7:16" x14ac:dyDescent="0.2">
      <c r="G8388" s="149"/>
      <c r="I8388" s="149"/>
      <c r="K8388" s="149"/>
      <c r="M8388" s="149"/>
      <c r="N8388" s="150"/>
      <c r="P8388" s="149"/>
    </row>
    <row r="8389" spans="7:16" x14ac:dyDescent="0.2">
      <c r="G8389" s="149"/>
      <c r="I8389" s="149"/>
      <c r="K8389" s="149"/>
      <c r="M8389" s="149"/>
      <c r="N8389" s="150"/>
      <c r="P8389" s="149"/>
    </row>
    <row r="8390" spans="7:16" x14ac:dyDescent="0.2">
      <c r="G8390" s="149"/>
      <c r="I8390" s="149"/>
      <c r="K8390" s="149"/>
      <c r="M8390" s="149"/>
      <c r="N8390" s="150"/>
      <c r="P8390" s="149"/>
    </row>
    <row r="8391" spans="7:16" x14ac:dyDescent="0.2">
      <c r="G8391" s="149"/>
      <c r="I8391" s="149"/>
      <c r="K8391" s="149"/>
      <c r="M8391" s="149"/>
      <c r="N8391" s="150"/>
      <c r="P8391" s="149"/>
    </row>
    <row r="8392" spans="7:16" x14ac:dyDescent="0.2">
      <c r="G8392" s="149"/>
      <c r="I8392" s="149"/>
      <c r="K8392" s="149"/>
      <c r="M8392" s="149"/>
      <c r="N8392" s="150"/>
      <c r="P8392" s="149"/>
    </row>
    <row r="8393" spans="7:16" x14ac:dyDescent="0.2">
      <c r="G8393" s="149"/>
      <c r="I8393" s="149"/>
      <c r="K8393" s="149"/>
      <c r="M8393" s="149"/>
      <c r="N8393" s="150"/>
      <c r="P8393" s="149"/>
    </row>
    <row r="8394" spans="7:16" x14ac:dyDescent="0.2">
      <c r="G8394" s="149"/>
      <c r="I8394" s="149"/>
      <c r="K8394" s="149"/>
      <c r="M8394" s="149"/>
      <c r="N8394" s="150"/>
      <c r="P8394" s="149"/>
    </row>
    <row r="8395" spans="7:16" x14ac:dyDescent="0.2">
      <c r="G8395" s="149"/>
      <c r="I8395" s="149"/>
      <c r="K8395" s="149"/>
      <c r="M8395" s="149"/>
      <c r="N8395" s="150"/>
      <c r="P8395" s="149"/>
    </row>
    <row r="8396" spans="7:16" x14ac:dyDescent="0.2">
      <c r="G8396" s="149"/>
      <c r="I8396" s="149"/>
      <c r="K8396" s="149"/>
      <c r="M8396" s="149"/>
      <c r="N8396" s="150"/>
      <c r="P8396" s="149"/>
    </row>
    <row r="8397" spans="7:16" x14ac:dyDescent="0.2">
      <c r="G8397" s="149"/>
      <c r="I8397" s="149"/>
      <c r="K8397" s="149"/>
      <c r="M8397" s="149"/>
      <c r="N8397" s="150"/>
      <c r="P8397" s="149"/>
    </row>
    <row r="8398" spans="7:16" x14ac:dyDescent="0.2">
      <c r="G8398" s="149"/>
      <c r="I8398" s="149"/>
      <c r="K8398" s="149"/>
      <c r="M8398" s="149"/>
      <c r="N8398" s="150"/>
      <c r="P8398" s="149"/>
    </row>
    <row r="8399" spans="7:16" x14ac:dyDescent="0.2">
      <c r="G8399" s="149"/>
      <c r="I8399" s="149"/>
      <c r="K8399" s="149"/>
      <c r="M8399" s="149"/>
      <c r="N8399" s="150"/>
      <c r="P8399" s="149"/>
    </row>
    <row r="8400" spans="7:16" x14ac:dyDescent="0.2">
      <c r="G8400" s="149"/>
      <c r="I8400" s="149"/>
      <c r="K8400" s="149"/>
      <c r="M8400" s="149"/>
      <c r="N8400" s="150"/>
      <c r="P8400" s="149"/>
    </row>
    <row r="8401" spans="7:16" x14ac:dyDescent="0.2">
      <c r="G8401" s="149"/>
      <c r="I8401" s="149"/>
      <c r="K8401" s="149"/>
      <c r="M8401" s="149"/>
      <c r="N8401" s="150"/>
      <c r="P8401" s="149"/>
    </row>
    <row r="8402" spans="7:16" x14ac:dyDescent="0.2">
      <c r="G8402" s="149"/>
      <c r="I8402" s="149"/>
      <c r="K8402" s="149"/>
      <c r="M8402" s="149"/>
      <c r="N8402" s="150"/>
      <c r="P8402" s="149"/>
    </row>
    <row r="8403" spans="7:16" x14ac:dyDescent="0.2">
      <c r="G8403" s="149"/>
      <c r="I8403" s="149"/>
      <c r="K8403" s="149"/>
      <c r="M8403" s="149"/>
      <c r="N8403" s="150"/>
      <c r="P8403" s="149"/>
    </row>
    <row r="8404" spans="7:16" x14ac:dyDescent="0.2">
      <c r="G8404" s="149"/>
      <c r="I8404" s="149"/>
      <c r="K8404" s="149"/>
      <c r="M8404" s="149"/>
      <c r="N8404" s="150"/>
      <c r="P8404" s="149"/>
    </row>
    <row r="8405" spans="7:16" x14ac:dyDescent="0.2">
      <c r="G8405" s="149"/>
      <c r="I8405" s="149"/>
      <c r="K8405" s="149"/>
      <c r="M8405" s="149"/>
      <c r="N8405" s="150"/>
      <c r="P8405" s="149"/>
    </row>
    <row r="8406" spans="7:16" x14ac:dyDescent="0.2">
      <c r="G8406" s="149"/>
      <c r="I8406" s="149"/>
      <c r="K8406" s="149"/>
      <c r="M8406" s="149"/>
      <c r="N8406" s="150"/>
      <c r="P8406" s="149"/>
    </row>
    <row r="8407" spans="7:16" x14ac:dyDescent="0.2">
      <c r="G8407" s="149"/>
      <c r="I8407" s="149"/>
      <c r="K8407" s="149"/>
      <c r="M8407" s="149"/>
      <c r="N8407" s="150"/>
      <c r="P8407" s="149"/>
    </row>
    <row r="8408" spans="7:16" x14ac:dyDescent="0.2">
      <c r="G8408" s="149"/>
      <c r="I8408" s="149"/>
      <c r="K8408" s="149"/>
      <c r="M8408" s="149"/>
      <c r="N8408" s="150"/>
      <c r="P8408" s="149"/>
    </row>
    <row r="8409" spans="7:16" x14ac:dyDescent="0.2">
      <c r="G8409" s="149"/>
      <c r="I8409" s="149"/>
      <c r="K8409" s="149"/>
      <c r="M8409" s="149"/>
      <c r="N8409" s="150"/>
      <c r="P8409" s="149"/>
    </row>
    <row r="8410" spans="7:16" x14ac:dyDescent="0.2">
      <c r="G8410" s="149"/>
      <c r="I8410" s="149"/>
      <c r="K8410" s="149"/>
      <c r="M8410" s="149"/>
      <c r="N8410" s="150"/>
      <c r="P8410" s="149"/>
    </row>
    <row r="8411" spans="7:16" x14ac:dyDescent="0.2">
      <c r="G8411" s="149"/>
      <c r="I8411" s="149"/>
      <c r="K8411" s="149"/>
      <c r="M8411" s="149"/>
      <c r="N8411" s="150"/>
      <c r="P8411" s="149"/>
    </row>
    <row r="8412" spans="7:16" x14ac:dyDescent="0.2">
      <c r="G8412" s="149"/>
      <c r="I8412" s="149"/>
      <c r="K8412" s="149"/>
      <c r="M8412" s="149"/>
      <c r="N8412" s="150"/>
      <c r="P8412" s="149"/>
    </row>
    <row r="8413" spans="7:16" x14ac:dyDescent="0.2">
      <c r="G8413" s="149"/>
      <c r="I8413" s="149"/>
      <c r="K8413" s="149"/>
      <c r="M8413" s="149"/>
      <c r="N8413" s="150"/>
      <c r="P8413" s="149"/>
    </row>
    <row r="8414" spans="7:16" x14ac:dyDescent="0.2">
      <c r="G8414" s="149"/>
      <c r="I8414" s="149"/>
      <c r="K8414" s="149"/>
      <c r="M8414" s="149"/>
      <c r="N8414" s="150"/>
      <c r="P8414" s="149"/>
    </row>
    <row r="8415" spans="7:16" x14ac:dyDescent="0.2">
      <c r="G8415" s="149"/>
      <c r="I8415" s="149"/>
      <c r="K8415" s="149"/>
      <c r="M8415" s="149"/>
      <c r="N8415" s="150"/>
      <c r="P8415" s="149"/>
    </row>
    <row r="8416" spans="7:16" x14ac:dyDescent="0.2">
      <c r="G8416" s="149"/>
      <c r="I8416" s="149"/>
      <c r="K8416" s="149"/>
      <c r="M8416" s="149"/>
      <c r="N8416" s="150"/>
      <c r="P8416" s="149"/>
    </row>
    <row r="8417" spans="7:16" x14ac:dyDescent="0.2">
      <c r="G8417" s="149"/>
      <c r="I8417" s="149"/>
      <c r="K8417" s="149"/>
      <c r="M8417" s="149"/>
      <c r="N8417" s="150"/>
      <c r="P8417" s="149"/>
    </row>
    <row r="8418" spans="7:16" x14ac:dyDescent="0.2">
      <c r="G8418" s="149"/>
      <c r="I8418" s="149"/>
      <c r="K8418" s="149"/>
      <c r="M8418" s="149"/>
      <c r="N8418" s="150"/>
      <c r="P8418" s="149"/>
    </row>
    <row r="8419" spans="7:16" x14ac:dyDescent="0.2">
      <c r="G8419" s="149"/>
      <c r="I8419" s="149"/>
      <c r="K8419" s="149"/>
      <c r="M8419" s="149"/>
      <c r="N8419" s="150"/>
      <c r="P8419" s="149"/>
    </row>
    <row r="8420" spans="7:16" x14ac:dyDescent="0.2">
      <c r="G8420" s="149"/>
      <c r="I8420" s="149"/>
      <c r="K8420" s="149"/>
      <c r="M8420" s="149"/>
      <c r="N8420" s="150"/>
      <c r="P8420" s="149"/>
    </row>
    <row r="8421" spans="7:16" x14ac:dyDescent="0.2">
      <c r="G8421" s="149"/>
      <c r="I8421" s="149"/>
      <c r="K8421" s="149"/>
      <c r="M8421" s="149"/>
      <c r="N8421" s="150"/>
      <c r="P8421" s="149"/>
    </row>
    <row r="8422" spans="7:16" x14ac:dyDescent="0.2">
      <c r="G8422" s="149"/>
      <c r="I8422" s="149"/>
      <c r="K8422" s="149"/>
      <c r="M8422" s="149"/>
      <c r="N8422" s="150"/>
      <c r="P8422" s="149"/>
    </row>
    <row r="8423" spans="7:16" x14ac:dyDescent="0.2">
      <c r="G8423" s="149"/>
      <c r="I8423" s="149"/>
      <c r="K8423" s="149"/>
      <c r="M8423" s="149"/>
      <c r="N8423" s="150"/>
      <c r="P8423" s="149"/>
    </row>
    <row r="8424" spans="7:16" x14ac:dyDescent="0.2">
      <c r="G8424" s="149"/>
      <c r="I8424" s="149"/>
      <c r="K8424" s="149"/>
      <c r="M8424" s="149"/>
      <c r="N8424" s="150"/>
      <c r="P8424" s="149"/>
    </row>
    <row r="8425" spans="7:16" x14ac:dyDescent="0.2">
      <c r="G8425" s="149"/>
      <c r="I8425" s="149"/>
      <c r="K8425" s="149"/>
      <c r="M8425" s="149"/>
      <c r="N8425" s="150"/>
      <c r="P8425" s="149"/>
    </row>
    <row r="8426" spans="7:16" x14ac:dyDescent="0.2">
      <c r="G8426" s="149"/>
      <c r="I8426" s="149"/>
      <c r="K8426" s="149"/>
      <c r="M8426" s="149"/>
      <c r="N8426" s="150"/>
      <c r="P8426" s="149"/>
    </row>
    <row r="8427" spans="7:16" x14ac:dyDescent="0.2">
      <c r="G8427" s="149"/>
      <c r="I8427" s="149"/>
      <c r="K8427" s="149"/>
      <c r="M8427" s="149"/>
      <c r="N8427" s="150"/>
      <c r="P8427" s="149"/>
    </row>
    <row r="8428" spans="7:16" x14ac:dyDescent="0.2">
      <c r="G8428" s="149"/>
      <c r="I8428" s="149"/>
      <c r="K8428" s="149"/>
      <c r="M8428" s="149"/>
      <c r="N8428" s="150"/>
      <c r="P8428" s="149"/>
    </row>
    <row r="8429" spans="7:16" x14ac:dyDescent="0.2">
      <c r="G8429" s="149"/>
      <c r="I8429" s="149"/>
      <c r="K8429" s="149"/>
      <c r="M8429" s="149"/>
      <c r="N8429" s="150"/>
      <c r="P8429" s="149"/>
    </row>
    <row r="8430" spans="7:16" x14ac:dyDescent="0.2">
      <c r="G8430" s="149"/>
      <c r="I8430" s="149"/>
      <c r="K8430" s="149"/>
      <c r="M8430" s="149"/>
      <c r="N8430" s="150"/>
      <c r="P8430" s="149"/>
    </row>
    <row r="8431" spans="7:16" x14ac:dyDescent="0.2">
      <c r="G8431" s="149"/>
      <c r="I8431" s="149"/>
      <c r="K8431" s="149"/>
      <c r="M8431" s="149"/>
      <c r="N8431" s="150"/>
      <c r="P8431" s="149"/>
    </row>
    <row r="8432" spans="7:16" x14ac:dyDescent="0.2">
      <c r="G8432" s="149"/>
      <c r="I8432" s="149"/>
      <c r="K8432" s="149"/>
      <c r="M8432" s="149"/>
      <c r="N8432" s="150"/>
      <c r="P8432" s="149"/>
    </row>
    <row r="8433" spans="7:16" x14ac:dyDescent="0.2">
      <c r="G8433" s="149"/>
      <c r="I8433" s="149"/>
      <c r="K8433" s="149"/>
      <c r="M8433" s="149"/>
      <c r="N8433" s="150"/>
      <c r="P8433" s="149"/>
    </row>
    <row r="8434" spans="7:16" x14ac:dyDescent="0.2">
      <c r="G8434" s="149"/>
      <c r="I8434" s="149"/>
      <c r="K8434" s="149"/>
      <c r="M8434" s="149"/>
      <c r="N8434" s="150"/>
      <c r="P8434" s="149"/>
    </row>
    <row r="8435" spans="7:16" x14ac:dyDescent="0.2">
      <c r="G8435" s="149"/>
      <c r="I8435" s="149"/>
      <c r="K8435" s="149"/>
      <c r="M8435" s="149"/>
      <c r="N8435" s="150"/>
      <c r="P8435" s="149"/>
    </row>
    <row r="8436" spans="7:16" x14ac:dyDescent="0.2">
      <c r="G8436" s="149"/>
      <c r="I8436" s="149"/>
      <c r="K8436" s="149"/>
      <c r="M8436" s="149"/>
      <c r="N8436" s="150"/>
      <c r="P8436" s="149"/>
    </row>
    <row r="8437" spans="7:16" x14ac:dyDescent="0.2">
      <c r="G8437" s="149"/>
      <c r="I8437" s="149"/>
      <c r="K8437" s="149"/>
      <c r="M8437" s="149"/>
      <c r="N8437" s="150"/>
      <c r="P8437" s="149"/>
    </row>
    <row r="8438" spans="7:16" x14ac:dyDescent="0.2">
      <c r="G8438" s="149"/>
      <c r="I8438" s="149"/>
      <c r="K8438" s="149"/>
      <c r="M8438" s="149"/>
      <c r="N8438" s="150"/>
      <c r="P8438" s="149"/>
    </row>
    <row r="8439" spans="7:16" x14ac:dyDescent="0.2">
      <c r="G8439" s="149"/>
      <c r="I8439" s="149"/>
      <c r="K8439" s="149"/>
      <c r="M8439" s="149"/>
      <c r="N8439" s="150"/>
      <c r="P8439" s="149"/>
    </row>
    <row r="8440" spans="7:16" x14ac:dyDescent="0.2">
      <c r="G8440" s="149"/>
      <c r="I8440" s="149"/>
      <c r="K8440" s="149"/>
      <c r="M8440" s="149"/>
      <c r="N8440" s="150"/>
      <c r="P8440" s="149"/>
    </row>
    <row r="8441" spans="7:16" x14ac:dyDescent="0.2">
      <c r="G8441" s="149"/>
      <c r="I8441" s="149"/>
      <c r="K8441" s="149"/>
      <c r="M8441" s="149"/>
      <c r="N8441" s="150"/>
      <c r="P8441" s="149"/>
    </row>
    <row r="8442" spans="7:16" x14ac:dyDescent="0.2">
      <c r="G8442" s="149"/>
      <c r="I8442" s="149"/>
      <c r="K8442" s="149"/>
      <c r="M8442" s="149"/>
      <c r="N8442" s="150"/>
      <c r="P8442" s="149"/>
    </row>
    <row r="8443" spans="7:16" x14ac:dyDescent="0.2">
      <c r="G8443" s="149"/>
      <c r="I8443" s="149"/>
      <c r="K8443" s="149"/>
      <c r="M8443" s="149"/>
      <c r="N8443" s="150"/>
      <c r="P8443" s="149"/>
    </row>
    <row r="8444" spans="7:16" x14ac:dyDescent="0.2">
      <c r="G8444" s="149"/>
      <c r="I8444" s="149"/>
      <c r="K8444" s="149"/>
      <c r="M8444" s="149"/>
      <c r="N8444" s="150"/>
      <c r="P8444" s="149"/>
    </row>
    <row r="8445" spans="7:16" x14ac:dyDescent="0.2">
      <c r="G8445" s="149"/>
      <c r="I8445" s="149"/>
      <c r="K8445" s="149"/>
      <c r="M8445" s="149"/>
      <c r="N8445" s="150"/>
      <c r="P8445" s="149"/>
    </row>
    <row r="8446" spans="7:16" x14ac:dyDescent="0.2">
      <c r="G8446" s="149"/>
      <c r="I8446" s="149"/>
      <c r="K8446" s="149"/>
      <c r="M8446" s="149"/>
      <c r="N8446" s="150"/>
      <c r="P8446" s="149"/>
    </row>
    <row r="8447" spans="7:16" x14ac:dyDescent="0.2">
      <c r="G8447" s="149"/>
      <c r="I8447" s="149"/>
      <c r="K8447" s="149"/>
      <c r="M8447" s="149"/>
      <c r="N8447" s="150"/>
      <c r="P8447" s="149"/>
    </row>
    <row r="8448" spans="7:16" x14ac:dyDescent="0.2">
      <c r="G8448" s="149"/>
      <c r="I8448" s="149"/>
      <c r="K8448" s="149"/>
      <c r="M8448" s="149"/>
      <c r="N8448" s="150"/>
      <c r="P8448" s="149"/>
    </row>
    <row r="8449" spans="7:16" x14ac:dyDescent="0.2">
      <c r="G8449" s="149"/>
      <c r="I8449" s="149"/>
      <c r="K8449" s="149"/>
      <c r="M8449" s="149"/>
      <c r="N8449" s="150"/>
      <c r="P8449" s="149"/>
    </row>
    <row r="8450" spans="7:16" x14ac:dyDescent="0.2">
      <c r="G8450" s="149"/>
      <c r="I8450" s="149"/>
      <c r="K8450" s="149"/>
      <c r="M8450" s="149"/>
      <c r="N8450" s="150"/>
      <c r="P8450" s="149"/>
    </row>
    <row r="8451" spans="7:16" x14ac:dyDescent="0.2">
      <c r="G8451" s="149"/>
      <c r="I8451" s="149"/>
      <c r="K8451" s="149"/>
      <c r="M8451" s="149"/>
      <c r="N8451" s="150"/>
      <c r="P8451" s="149"/>
    </row>
    <row r="8452" spans="7:16" x14ac:dyDescent="0.2">
      <c r="G8452" s="149"/>
      <c r="I8452" s="149"/>
      <c r="K8452" s="149"/>
      <c r="M8452" s="149"/>
      <c r="N8452" s="150"/>
      <c r="P8452" s="149"/>
    </row>
    <row r="8453" spans="7:16" x14ac:dyDescent="0.2">
      <c r="G8453" s="149"/>
      <c r="I8453" s="149"/>
      <c r="K8453" s="149"/>
      <c r="M8453" s="149"/>
      <c r="N8453" s="150"/>
      <c r="P8453" s="149"/>
    </row>
    <row r="8454" spans="7:16" x14ac:dyDescent="0.2">
      <c r="G8454" s="149"/>
      <c r="I8454" s="149"/>
      <c r="K8454" s="149"/>
      <c r="M8454" s="149"/>
      <c r="N8454" s="150"/>
      <c r="P8454" s="149"/>
    </row>
    <row r="8455" spans="7:16" x14ac:dyDescent="0.2">
      <c r="G8455" s="149"/>
      <c r="I8455" s="149"/>
      <c r="K8455" s="149"/>
      <c r="M8455" s="149"/>
      <c r="N8455" s="150"/>
      <c r="P8455" s="149"/>
    </row>
    <row r="8456" spans="7:16" x14ac:dyDescent="0.2">
      <c r="G8456" s="149"/>
      <c r="I8456" s="149"/>
      <c r="K8456" s="149"/>
      <c r="M8456" s="149"/>
      <c r="N8456" s="150"/>
      <c r="P8456" s="149"/>
    </row>
    <row r="8457" spans="7:16" x14ac:dyDescent="0.2">
      <c r="G8457" s="149"/>
      <c r="I8457" s="149"/>
      <c r="K8457" s="149"/>
      <c r="M8457" s="149"/>
      <c r="N8457" s="150"/>
      <c r="P8457" s="149"/>
    </row>
    <row r="8458" spans="7:16" x14ac:dyDescent="0.2">
      <c r="G8458" s="149"/>
      <c r="I8458" s="149"/>
      <c r="K8458" s="149"/>
      <c r="M8458" s="149"/>
      <c r="N8458" s="150"/>
      <c r="P8458" s="149"/>
    </row>
    <row r="8459" spans="7:16" x14ac:dyDescent="0.2">
      <c r="G8459" s="149"/>
      <c r="I8459" s="149"/>
      <c r="K8459" s="149"/>
      <c r="M8459" s="149"/>
      <c r="N8459" s="150"/>
      <c r="P8459" s="149"/>
    </row>
    <row r="8460" spans="7:16" x14ac:dyDescent="0.2">
      <c r="G8460" s="149"/>
      <c r="I8460" s="149"/>
      <c r="K8460" s="149"/>
      <c r="M8460" s="149"/>
      <c r="N8460" s="150"/>
      <c r="P8460" s="149"/>
    </row>
    <row r="8461" spans="7:16" x14ac:dyDescent="0.2">
      <c r="G8461" s="149"/>
      <c r="I8461" s="149"/>
      <c r="K8461" s="149"/>
      <c r="M8461" s="149"/>
      <c r="N8461" s="150"/>
      <c r="P8461" s="149"/>
    </row>
    <row r="8462" spans="7:16" x14ac:dyDescent="0.2">
      <c r="G8462" s="149"/>
      <c r="I8462" s="149"/>
      <c r="K8462" s="149"/>
      <c r="M8462" s="149"/>
      <c r="N8462" s="150"/>
      <c r="P8462" s="149"/>
    </row>
    <row r="8463" spans="7:16" x14ac:dyDescent="0.2">
      <c r="G8463" s="149"/>
      <c r="I8463" s="149"/>
      <c r="K8463" s="149"/>
      <c r="M8463" s="149"/>
      <c r="N8463" s="150"/>
      <c r="P8463" s="149"/>
    </row>
    <row r="8464" spans="7:16" x14ac:dyDescent="0.2">
      <c r="G8464" s="149"/>
      <c r="I8464" s="149"/>
      <c r="K8464" s="149"/>
      <c r="M8464" s="149"/>
      <c r="N8464" s="150"/>
      <c r="P8464" s="149"/>
    </row>
    <row r="8465" spans="7:16" x14ac:dyDescent="0.2">
      <c r="G8465" s="149"/>
      <c r="I8465" s="149"/>
      <c r="K8465" s="149"/>
      <c r="M8465" s="149"/>
      <c r="N8465" s="150"/>
      <c r="P8465" s="149"/>
    </row>
    <row r="8466" spans="7:16" x14ac:dyDescent="0.2">
      <c r="G8466" s="149"/>
      <c r="I8466" s="149"/>
      <c r="K8466" s="149"/>
      <c r="M8466" s="149"/>
      <c r="N8466" s="150"/>
      <c r="P8466" s="149"/>
    </row>
    <row r="8467" spans="7:16" x14ac:dyDescent="0.2">
      <c r="G8467" s="149"/>
      <c r="I8467" s="149"/>
      <c r="K8467" s="149"/>
      <c r="M8467" s="149"/>
      <c r="N8467" s="150"/>
      <c r="P8467" s="149"/>
    </row>
    <row r="8468" spans="7:16" x14ac:dyDescent="0.2">
      <c r="G8468" s="149"/>
      <c r="I8468" s="149"/>
      <c r="K8468" s="149"/>
      <c r="M8468" s="149"/>
      <c r="N8468" s="150"/>
      <c r="P8468" s="149"/>
    </row>
    <row r="8469" spans="7:16" x14ac:dyDescent="0.2">
      <c r="G8469" s="149"/>
      <c r="I8469" s="149"/>
      <c r="K8469" s="149"/>
      <c r="M8469" s="149"/>
      <c r="N8469" s="150"/>
      <c r="P8469" s="149"/>
    </row>
    <row r="8470" spans="7:16" x14ac:dyDescent="0.2">
      <c r="G8470" s="149"/>
      <c r="I8470" s="149"/>
      <c r="K8470" s="149"/>
      <c r="M8470" s="149"/>
      <c r="N8470" s="150"/>
      <c r="P8470" s="149"/>
    </row>
    <row r="8471" spans="7:16" x14ac:dyDescent="0.2">
      <c r="G8471" s="149"/>
      <c r="I8471" s="149"/>
      <c r="K8471" s="149"/>
      <c r="M8471" s="149"/>
      <c r="N8471" s="150"/>
      <c r="P8471" s="149"/>
    </row>
    <row r="8472" spans="7:16" x14ac:dyDescent="0.2">
      <c r="G8472" s="149"/>
      <c r="I8472" s="149"/>
      <c r="K8472" s="149"/>
      <c r="M8472" s="149"/>
      <c r="N8472" s="150"/>
      <c r="P8472" s="149"/>
    </row>
    <row r="8473" spans="7:16" x14ac:dyDescent="0.2">
      <c r="G8473" s="149"/>
      <c r="I8473" s="149"/>
      <c r="K8473" s="149"/>
      <c r="M8473" s="149"/>
      <c r="N8473" s="150"/>
      <c r="P8473" s="149"/>
    </row>
    <row r="8474" spans="7:16" x14ac:dyDescent="0.2">
      <c r="G8474" s="149"/>
      <c r="I8474" s="149"/>
      <c r="K8474" s="149"/>
      <c r="M8474" s="149"/>
      <c r="N8474" s="150"/>
      <c r="P8474" s="149"/>
    </row>
    <row r="8475" spans="7:16" x14ac:dyDescent="0.2">
      <c r="G8475" s="149"/>
      <c r="I8475" s="149"/>
      <c r="K8475" s="149"/>
      <c r="M8475" s="149"/>
      <c r="N8475" s="150"/>
      <c r="P8475" s="149"/>
    </row>
    <row r="8476" spans="7:16" x14ac:dyDescent="0.2">
      <c r="G8476" s="149"/>
      <c r="I8476" s="149"/>
      <c r="K8476" s="149"/>
      <c r="M8476" s="149"/>
      <c r="N8476" s="150"/>
      <c r="P8476" s="149"/>
    </row>
    <row r="8477" spans="7:16" x14ac:dyDescent="0.2">
      <c r="G8477" s="149"/>
      <c r="I8477" s="149"/>
      <c r="K8477" s="149"/>
      <c r="M8477" s="149"/>
      <c r="N8477" s="150"/>
      <c r="P8477" s="149"/>
    </row>
    <row r="8478" spans="7:16" x14ac:dyDescent="0.2">
      <c r="G8478" s="149"/>
      <c r="I8478" s="149"/>
      <c r="K8478" s="149"/>
      <c r="M8478" s="149"/>
      <c r="N8478" s="150"/>
      <c r="P8478" s="149"/>
    </row>
    <row r="8479" spans="7:16" x14ac:dyDescent="0.2">
      <c r="G8479" s="149"/>
      <c r="I8479" s="149"/>
      <c r="K8479" s="149"/>
      <c r="M8479" s="149"/>
      <c r="N8479" s="150"/>
      <c r="P8479" s="149"/>
    </row>
    <row r="8480" spans="7:16" x14ac:dyDescent="0.2">
      <c r="G8480" s="149"/>
      <c r="I8480" s="149"/>
      <c r="K8480" s="149"/>
      <c r="M8480" s="149"/>
      <c r="N8480" s="150"/>
      <c r="P8480" s="149"/>
    </row>
    <row r="8481" spans="7:16" x14ac:dyDescent="0.2">
      <c r="G8481" s="149"/>
      <c r="I8481" s="149"/>
      <c r="K8481" s="149"/>
      <c r="M8481" s="149"/>
      <c r="N8481" s="150"/>
      <c r="P8481" s="149"/>
    </row>
    <row r="8482" spans="7:16" x14ac:dyDescent="0.2">
      <c r="G8482" s="149"/>
      <c r="I8482" s="149"/>
      <c r="K8482" s="149"/>
      <c r="M8482" s="149"/>
      <c r="N8482" s="150"/>
      <c r="P8482" s="149"/>
    </row>
    <row r="8483" spans="7:16" x14ac:dyDescent="0.2">
      <c r="G8483" s="149"/>
      <c r="I8483" s="149"/>
      <c r="K8483" s="149"/>
      <c r="M8483" s="149"/>
      <c r="N8483" s="150"/>
      <c r="P8483" s="149"/>
    </row>
    <row r="8484" spans="7:16" x14ac:dyDescent="0.2">
      <c r="G8484" s="149"/>
      <c r="I8484" s="149"/>
      <c r="K8484" s="149"/>
      <c r="M8484" s="149"/>
      <c r="N8484" s="150"/>
      <c r="P8484" s="149"/>
    </row>
    <row r="8485" spans="7:16" x14ac:dyDescent="0.2">
      <c r="G8485" s="149"/>
      <c r="I8485" s="149"/>
      <c r="K8485" s="149"/>
      <c r="M8485" s="149"/>
      <c r="N8485" s="150"/>
      <c r="P8485" s="149"/>
    </row>
    <row r="8486" spans="7:16" x14ac:dyDescent="0.2">
      <c r="G8486" s="149"/>
      <c r="I8486" s="149"/>
      <c r="K8486" s="149"/>
      <c r="M8486" s="149"/>
      <c r="N8486" s="150"/>
      <c r="P8486" s="149"/>
    </row>
    <row r="8487" spans="7:16" x14ac:dyDescent="0.2">
      <c r="G8487" s="149"/>
      <c r="I8487" s="149"/>
      <c r="K8487" s="149"/>
      <c r="M8487" s="149"/>
      <c r="N8487" s="150"/>
      <c r="P8487" s="149"/>
    </row>
    <row r="8488" spans="7:16" x14ac:dyDescent="0.2">
      <c r="G8488" s="149"/>
      <c r="I8488" s="149"/>
      <c r="K8488" s="149"/>
      <c r="M8488" s="149"/>
      <c r="N8488" s="150"/>
      <c r="P8488" s="149"/>
    </row>
    <row r="8489" spans="7:16" x14ac:dyDescent="0.2">
      <c r="G8489" s="149"/>
      <c r="I8489" s="149"/>
      <c r="K8489" s="149"/>
      <c r="M8489" s="149"/>
      <c r="N8489" s="150"/>
      <c r="P8489" s="149"/>
    </row>
    <row r="8490" spans="7:16" x14ac:dyDescent="0.2">
      <c r="G8490" s="149"/>
      <c r="I8490" s="149"/>
      <c r="K8490" s="149"/>
      <c r="M8490" s="149"/>
      <c r="N8490" s="150"/>
      <c r="P8490" s="149"/>
    </row>
    <row r="8491" spans="7:16" x14ac:dyDescent="0.2">
      <c r="G8491" s="149"/>
      <c r="I8491" s="149"/>
      <c r="K8491" s="149"/>
      <c r="M8491" s="149"/>
      <c r="N8491" s="150"/>
      <c r="P8491" s="149"/>
    </row>
    <row r="8492" spans="7:16" x14ac:dyDescent="0.2">
      <c r="G8492" s="149"/>
      <c r="I8492" s="149"/>
      <c r="K8492" s="149"/>
      <c r="M8492" s="149"/>
      <c r="N8492" s="150"/>
      <c r="P8492" s="149"/>
    </row>
    <row r="8493" spans="7:16" x14ac:dyDescent="0.2">
      <c r="G8493" s="149"/>
      <c r="I8493" s="149"/>
      <c r="K8493" s="149"/>
      <c r="M8493" s="149"/>
      <c r="N8493" s="150"/>
      <c r="P8493" s="149"/>
    </row>
    <row r="8494" spans="7:16" x14ac:dyDescent="0.2">
      <c r="G8494" s="149"/>
      <c r="I8494" s="149"/>
      <c r="K8494" s="149"/>
      <c r="M8494" s="149"/>
      <c r="N8494" s="150"/>
      <c r="P8494" s="149"/>
    </row>
    <row r="8495" spans="7:16" x14ac:dyDescent="0.2">
      <c r="G8495" s="149"/>
      <c r="I8495" s="149"/>
      <c r="K8495" s="149"/>
      <c r="M8495" s="149"/>
      <c r="N8495" s="150"/>
      <c r="P8495" s="149"/>
    </row>
    <row r="8496" spans="7:16" x14ac:dyDescent="0.2">
      <c r="G8496" s="149"/>
      <c r="I8496" s="149"/>
      <c r="K8496" s="149"/>
      <c r="M8496" s="149"/>
      <c r="N8496" s="150"/>
      <c r="P8496" s="149"/>
    </row>
    <row r="8497" spans="7:16" x14ac:dyDescent="0.2">
      <c r="G8497" s="149"/>
      <c r="I8497" s="149"/>
      <c r="K8497" s="149"/>
      <c r="M8497" s="149"/>
      <c r="N8497" s="150"/>
      <c r="P8497" s="149"/>
    </row>
    <row r="8498" spans="7:16" x14ac:dyDescent="0.2">
      <c r="G8498" s="149"/>
      <c r="I8498" s="149"/>
      <c r="K8498" s="149"/>
      <c r="M8498" s="149"/>
      <c r="N8498" s="150"/>
      <c r="P8498" s="149"/>
    </row>
    <row r="8499" spans="7:16" x14ac:dyDescent="0.2">
      <c r="G8499" s="149"/>
      <c r="I8499" s="149"/>
      <c r="K8499" s="149"/>
      <c r="M8499" s="149"/>
      <c r="N8499" s="150"/>
      <c r="P8499" s="149"/>
    </row>
    <row r="8500" spans="7:16" x14ac:dyDescent="0.2">
      <c r="G8500" s="149"/>
      <c r="I8500" s="149"/>
      <c r="K8500" s="149"/>
      <c r="M8500" s="149"/>
      <c r="N8500" s="150"/>
      <c r="P8500" s="149"/>
    </row>
    <row r="8501" spans="7:16" x14ac:dyDescent="0.2">
      <c r="G8501" s="149"/>
      <c r="I8501" s="149"/>
      <c r="K8501" s="149"/>
      <c r="M8501" s="149"/>
      <c r="N8501" s="150"/>
      <c r="P8501" s="149"/>
    </row>
    <row r="8502" spans="7:16" x14ac:dyDescent="0.2">
      <c r="G8502" s="149"/>
      <c r="I8502" s="149"/>
      <c r="K8502" s="149"/>
      <c r="M8502" s="149"/>
      <c r="N8502" s="150"/>
      <c r="P8502" s="149"/>
    </row>
    <row r="8503" spans="7:16" x14ac:dyDescent="0.2">
      <c r="G8503" s="149"/>
      <c r="I8503" s="149"/>
      <c r="K8503" s="149"/>
      <c r="M8503" s="149"/>
      <c r="N8503" s="150"/>
      <c r="P8503" s="149"/>
    </row>
    <row r="8504" spans="7:16" x14ac:dyDescent="0.2">
      <c r="G8504" s="149"/>
      <c r="I8504" s="149"/>
      <c r="K8504" s="149"/>
      <c r="M8504" s="149"/>
      <c r="N8504" s="150"/>
      <c r="P8504" s="149"/>
    </row>
    <row r="8505" spans="7:16" x14ac:dyDescent="0.2">
      <c r="G8505" s="149"/>
      <c r="I8505" s="149"/>
      <c r="K8505" s="149"/>
      <c r="M8505" s="149"/>
      <c r="N8505" s="150"/>
      <c r="P8505" s="149"/>
    </row>
    <row r="8506" spans="7:16" x14ac:dyDescent="0.2">
      <c r="G8506" s="149"/>
      <c r="I8506" s="149"/>
      <c r="K8506" s="149"/>
      <c r="M8506" s="149"/>
      <c r="N8506" s="150"/>
      <c r="P8506" s="149"/>
    </row>
    <row r="8507" spans="7:16" x14ac:dyDescent="0.2">
      <c r="G8507" s="149"/>
      <c r="I8507" s="149"/>
      <c r="K8507" s="149"/>
      <c r="M8507" s="149"/>
      <c r="N8507" s="150"/>
      <c r="P8507" s="149"/>
    </row>
    <row r="8508" spans="7:16" x14ac:dyDescent="0.2">
      <c r="G8508" s="149"/>
      <c r="I8508" s="149"/>
      <c r="K8508" s="149"/>
      <c r="M8508" s="149"/>
      <c r="N8508" s="150"/>
      <c r="P8508" s="149"/>
    </row>
    <row r="8509" spans="7:16" x14ac:dyDescent="0.2">
      <c r="G8509" s="149"/>
      <c r="I8509" s="149"/>
      <c r="K8509" s="149"/>
      <c r="M8509" s="149"/>
      <c r="N8509" s="150"/>
      <c r="P8509" s="149"/>
    </row>
    <row r="8510" spans="7:16" x14ac:dyDescent="0.2">
      <c r="G8510" s="149"/>
      <c r="I8510" s="149"/>
      <c r="K8510" s="149"/>
      <c r="M8510" s="149"/>
      <c r="N8510" s="150"/>
      <c r="P8510" s="149"/>
    </row>
    <row r="8511" spans="7:16" x14ac:dyDescent="0.2">
      <c r="G8511" s="149"/>
      <c r="I8511" s="149"/>
      <c r="K8511" s="149"/>
      <c r="M8511" s="149"/>
      <c r="N8511" s="150"/>
      <c r="P8511" s="149"/>
    </row>
    <row r="8512" spans="7:16" x14ac:dyDescent="0.2">
      <c r="G8512" s="149"/>
      <c r="I8512" s="149"/>
      <c r="K8512" s="149"/>
      <c r="M8512" s="149"/>
      <c r="N8512" s="150"/>
      <c r="P8512" s="149"/>
    </row>
    <row r="8513" spans="7:16" x14ac:dyDescent="0.2">
      <c r="G8513" s="149"/>
      <c r="I8513" s="149"/>
      <c r="K8513" s="149"/>
      <c r="M8513" s="149"/>
      <c r="N8513" s="150"/>
      <c r="P8513" s="149"/>
    </row>
    <row r="8514" spans="7:16" x14ac:dyDescent="0.2">
      <c r="G8514" s="149"/>
      <c r="I8514" s="149"/>
      <c r="K8514" s="149"/>
      <c r="M8514" s="149"/>
      <c r="N8514" s="150"/>
      <c r="P8514" s="149"/>
    </row>
    <row r="8515" spans="7:16" x14ac:dyDescent="0.2">
      <c r="G8515" s="149"/>
      <c r="I8515" s="149"/>
      <c r="K8515" s="149"/>
      <c r="M8515" s="149"/>
      <c r="N8515" s="150"/>
      <c r="P8515" s="149"/>
    </row>
    <row r="8516" spans="7:16" x14ac:dyDescent="0.2">
      <c r="G8516" s="149"/>
      <c r="I8516" s="149"/>
      <c r="K8516" s="149"/>
      <c r="M8516" s="149"/>
      <c r="N8516" s="150"/>
      <c r="P8516" s="149"/>
    </row>
    <row r="8517" spans="7:16" x14ac:dyDescent="0.2">
      <c r="G8517" s="149"/>
      <c r="I8517" s="149"/>
      <c r="K8517" s="149"/>
      <c r="M8517" s="149"/>
      <c r="N8517" s="150"/>
      <c r="P8517" s="149"/>
    </row>
    <row r="8518" spans="7:16" x14ac:dyDescent="0.2">
      <c r="G8518" s="149"/>
      <c r="I8518" s="149"/>
      <c r="K8518" s="149"/>
      <c r="M8518" s="149"/>
      <c r="N8518" s="150"/>
      <c r="P8518" s="149"/>
    </row>
    <row r="8519" spans="7:16" x14ac:dyDescent="0.2">
      <c r="G8519" s="149"/>
      <c r="I8519" s="149"/>
      <c r="K8519" s="149"/>
      <c r="M8519" s="149"/>
      <c r="N8519" s="150"/>
      <c r="P8519" s="149"/>
    </row>
    <row r="8520" spans="7:16" x14ac:dyDescent="0.2">
      <c r="G8520" s="149"/>
      <c r="I8520" s="149"/>
      <c r="K8520" s="149"/>
      <c r="M8520" s="149"/>
      <c r="N8520" s="150"/>
      <c r="P8520" s="149"/>
    </row>
    <row r="8521" spans="7:16" x14ac:dyDescent="0.2">
      <c r="G8521" s="149"/>
      <c r="I8521" s="149"/>
      <c r="K8521" s="149"/>
      <c r="M8521" s="149"/>
      <c r="N8521" s="150"/>
      <c r="P8521" s="149"/>
    </row>
    <row r="8522" spans="7:16" x14ac:dyDescent="0.2">
      <c r="G8522" s="149"/>
      <c r="I8522" s="149"/>
      <c r="K8522" s="149"/>
      <c r="M8522" s="149"/>
      <c r="N8522" s="150"/>
      <c r="P8522" s="149"/>
    </row>
    <row r="8523" spans="7:16" x14ac:dyDescent="0.2">
      <c r="G8523" s="149"/>
      <c r="I8523" s="149"/>
      <c r="K8523" s="149"/>
      <c r="M8523" s="149"/>
      <c r="N8523" s="150"/>
      <c r="P8523" s="149"/>
    </row>
    <row r="8524" spans="7:16" x14ac:dyDescent="0.2">
      <c r="G8524" s="149"/>
      <c r="I8524" s="149"/>
      <c r="K8524" s="149"/>
      <c r="M8524" s="149"/>
      <c r="N8524" s="150"/>
      <c r="P8524" s="149"/>
    </row>
    <row r="8525" spans="7:16" x14ac:dyDescent="0.2">
      <c r="G8525" s="149"/>
      <c r="I8525" s="149"/>
      <c r="K8525" s="149"/>
      <c r="M8525" s="149"/>
      <c r="N8525" s="150"/>
      <c r="P8525" s="149"/>
    </row>
    <row r="8526" spans="7:16" x14ac:dyDescent="0.2">
      <c r="G8526" s="149"/>
      <c r="I8526" s="149"/>
      <c r="K8526" s="149"/>
      <c r="M8526" s="149"/>
      <c r="N8526" s="150"/>
      <c r="P8526" s="149"/>
    </row>
    <row r="8527" spans="7:16" x14ac:dyDescent="0.2">
      <c r="G8527" s="149"/>
      <c r="I8527" s="149"/>
      <c r="K8527" s="149"/>
      <c r="M8527" s="149"/>
      <c r="N8527" s="150"/>
      <c r="P8527" s="149"/>
    </row>
    <row r="8528" spans="7:16" x14ac:dyDescent="0.2">
      <c r="G8528" s="149"/>
      <c r="I8528" s="149"/>
      <c r="K8528" s="149"/>
      <c r="M8528" s="149"/>
      <c r="N8528" s="150"/>
      <c r="P8528" s="149"/>
    </row>
    <row r="8529" spans="7:16" x14ac:dyDescent="0.2">
      <c r="G8529" s="149"/>
      <c r="I8529" s="149"/>
      <c r="K8529" s="149"/>
      <c r="M8529" s="149"/>
      <c r="N8529" s="150"/>
      <c r="P8529" s="149"/>
    </row>
    <row r="8530" spans="7:16" x14ac:dyDescent="0.2">
      <c r="G8530" s="149"/>
      <c r="I8530" s="149"/>
      <c r="K8530" s="149"/>
      <c r="M8530" s="149"/>
      <c r="N8530" s="150"/>
      <c r="P8530" s="149"/>
    </row>
    <row r="8531" spans="7:16" x14ac:dyDescent="0.2">
      <c r="G8531" s="149"/>
      <c r="I8531" s="149"/>
      <c r="K8531" s="149"/>
      <c r="M8531" s="149"/>
      <c r="N8531" s="150"/>
      <c r="P8531" s="149"/>
    </row>
    <row r="8532" spans="7:16" x14ac:dyDescent="0.2">
      <c r="G8532" s="149"/>
      <c r="I8532" s="149"/>
      <c r="K8532" s="149"/>
      <c r="M8532" s="149"/>
      <c r="N8532" s="150"/>
      <c r="P8532" s="149"/>
    </row>
    <row r="8533" spans="7:16" x14ac:dyDescent="0.2">
      <c r="G8533" s="149"/>
      <c r="I8533" s="149"/>
      <c r="K8533" s="149"/>
      <c r="M8533" s="149"/>
      <c r="N8533" s="150"/>
      <c r="P8533" s="149"/>
    </row>
    <row r="8534" spans="7:16" x14ac:dyDescent="0.2">
      <c r="G8534" s="149"/>
      <c r="I8534" s="149"/>
      <c r="K8534" s="149"/>
      <c r="M8534" s="149"/>
      <c r="N8534" s="150"/>
      <c r="P8534" s="149"/>
    </row>
    <row r="8535" spans="7:16" x14ac:dyDescent="0.2">
      <c r="G8535" s="149"/>
      <c r="I8535" s="149"/>
      <c r="K8535" s="149"/>
      <c r="M8535" s="149"/>
      <c r="N8535" s="150"/>
      <c r="P8535" s="149"/>
    </row>
    <row r="8536" spans="7:16" x14ac:dyDescent="0.2">
      <c r="G8536" s="149"/>
      <c r="I8536" s="149"/>
      <c r="K8536" s="149"/>
      <c r="M8536" s="149"/>
      <c r="N8536" s="150"/>
      <c r="P8536" s="149"/>
    </row>
    <row r="8537" spans="7:16" x14ac:dyDescent="0.2">
      <c r="G8537" s="149"/>
      <c r="I8537" s="149"/>
      <c r="K8537" s="149"/>
      <c r="M8537" s="149"/>
      <c r="N8537" s="150"/>
      <c r="P8537" s="149"/>
    </row>
    <row r="8538" spans="7:16" x14ac:dyDescent="0.2">
      <c r="G8538" s="149"/>
      <c r="I8538" s="149"/>
      <c r="K8538" s="149"/>
      <c r="M8538" s="149"/>
      <c r="N8538" s="150"/>
      <c r="P8538" s="149"/>
    </row>
    <row r="8539" spans="7:16" x14ac:dyDescent="0.2">
      <c r="G8539" s="149"/>
      <c r="I8539" s="149"/>
      <c r="K8539" s="149"/>
      <c r="M8539" s="149"/>
      <c r="N8539" s="150"/>
      <c r="P8539" s="149"/>
    </row>
    <row r="8540" spans="7:16" x14ac:dyDescent="0.2">
      <c r="G8540" s="149"/>
      <c r="I8540" s="149"/>
      <c r="K8540" s="149"/>
      <c r="M8540" s="149"/>
      <c r="N8540" s="150"/>
      <c r="P8540" s="149"/>
    </row>
    <row r="8541" spans="7:16" x14ac:dyDescent="0.2">
      <c r="G8541" s="149"/>
      <c r="I8541" s="149"/>
      <c r="K8541" s="149"/>
      <c r="M8541" s="149"/>
      <c r="N8541" s="150"/>
      <c r="P8541" s="149"/>
    </row>
    <row r="8542" spans="7:16" x14ac:dyDescent="0.2">
      <c r="G8542" s="149"/>
      <c r="I8542" s="149"/>
      <c r="K8542" s="149"/>
      <c r="M8542" s="149"/>
      <c r="N8542" s="150"/>
      <c r="P8542" s="149"/>
    </row>
    <row r="8543" spans="7:16" x14ac:dyDescent="0.2">
      <c r="G8543" s="149"/>
      <c r="I8543" s="149"/>
      <c r="K8543" s="149"/>
      <c r="M8543" s="149"/>
      <c r="N8543" s="150"/>
      <c r="P8543" s="149"/>
    </row>
    <row r="8544" spans="7:16" x14ac:dyDescent="0.2">
      <c r="G8544" s="149"/>
      <c r="I8544" s="149"/>
      <c r="K8544" s="149"/>
      <c r="M8544" s="149"/>
      <c r="N8544" s="150"/>
      <c r="P8544" s="149"/>
    </row>
    <row r="8545" spans="7:16" x14ac:dyDescent="0.2">
      <c r="G8545" s="149"/>
      <c r="I8545" s="149"/>
      <c r="K8545" s="149"/>
      <c r="M8545" s="149"/>
      <c r="N8545" s="150"/>
      <c r="P8545" s="149"/>
    </row>
    <row r="8546" spans="7:16" x14ac:dyDescent="0.2">
      <c r="G8546" s="149"/>
      <c r="I8546" s="149"/>
      <c r="K8546" s="149"/>
      <c r="M8546" s="149"/>
      <c r="N8546" s="150"/>
      <c r="P8546" s="149"/>
    </row>
    <row r="8547" spans="7:16" x14ac:dyDescent="0.2">
      <c r="G8547" s="149"/>
      <c r="I8547" s="149"/>
      <c r="K8547" s="149"/>
      <c r="M8547" s="149"/>
      <c r="N8547" s="150"/>
      <c r="P8547" s="149"/>
    </row>
    <row r="8548" spans="7:16" x14ac:dyDescent="0.2">
      <c r="G8548" s="149"/>
      <c r="I8548" s="149"/>
      <c r="K8548" s="149"/>
      <c r="M8548" s="149"/>
      <c r="N8548" s="150"/>
      <c r="P8548" s="149"/>
    </row>
    <row r="8549" spans="7:16" x14ac:dyDescent="0.2">
      <c r="G8549" s="149"/>
      <c r="I8549" s="149"/>
      <c r="K8549" s="149"/>
      <c r="M8549" s="149"/>
      <c r="N8549" s="150"/>
      <c r="P8549" s="149"/>
    </row>
    <row r="8550" spans="7:16" x14ac:dyDescent="0.2">
      <c r="G8550" s="149"/>
      <c r="I8550" s="149"/>
      <c r="K8550" s="149"/>
      <c r="M8550" s="149"/>
      <c r="N8550" s="150"/>
      <c r="P8550" s="149"/>
    </row>
    <row r="8551" spans="7:16" x14ac:dyDescent="0.2">
      <c r="G8551" s="149"/>
      <c r="I8551" s="149"/>
      <c r="K8551" s="149"/>
      <c r="M8551" s="149"/>
      <c r="N8551" s="150"/>
      <c r="P8551" s="149"/>
    </row>
    <row r="8552" spans="7:16" x14ac:dyDescent="0.2">
      <c r="G8552" s="149"/>
      <c r="I8552" s="149"/>
      <c r="K8552" s="149"/>
      <c r="M8552" s="149"/>
      <c r="N8552" s="150"/>
      <c r="P8552" s="149"/>
    </row>
    <row r="8553" spans="7:16" x14ac:dyDescent="0.2">
      <c r="G8553" s="149"/>
      <c r="I8553" s="149"/>
      <c r="K8553" s="149"/>
      <c r="M8553" s="149"/>
      <c r="N8553" s="150"/>
      <c r="P8553" s="149"/>
    </row>
    <row r="8554" spans="7:16" x14ac:dyDescent="0.2">
      <c r="G8554" s="149"/>
      <c r="I8554" s="149"/>
      <c r="K8554" s="149"/>
      <c r="M8554" s="149"/>
      <c r="N8554" s="150"/>
      <c r="P8554" s="149"/>
    </row>
    <row r="8555" spans="7:16" x14ac:dyDescent="0.2">
      <c r="G8555" s="149"/>
      <c r="I8555" s="149"/>
      <c r="K8555" s="149"/>
      <c r="M8555" s="149"/>
      <c r="N8555" s="150"/>
      <c r="P8555" s="149"/>
    </row>
    <row r="8556" spans="7:16" x14ac:dyDescent="0.2">
      <c r="G8556" s="149"/>
      <c r="I8556" s="149"/>
      <c r="K8556" s="149"/>
      <c r="M8556" s="149"/>
      <c r="N8556" s="150"/>
      <c r="P8556" s="149"/>
    </row>
    <row r="8557" spans="7:16" x14ac:dyDescent="0.2">
      <c r="G8557" s="149"/>
      <c r="I8557" s="149"/>
      <c r="K8557" s="149"/>
      <c r="M8557" s="149"/>
      <c r="N8557" s="150"/>
      <c r="P8557" s="149"/>
    </row>
    <row r="8558" spans="7:16" x14ac:dyDescent="0.2">
      <c r="G8558" s="149"/>
      <c r="I8558" s="149"/>
      <c r="K8558" s="149"/>
      <c r="M8558" s="149"/>
      <c r="N8558" s="150"/>
      <c r="P8558" s="149"/>
    </row>
    <row r="8559" spans="7:16" x14ac:dyDescent="0.2">
      <c r="G8559" s="149"/>
      <c r="I8559" s="149"/>
      <c r="K8559" s="149"/>
      <c r="M8559" s="149"/>
      <c r="N8559" s="150"/>
      <c r="P8559" s="149"/>
    </row>
    <row r="8560" spans="7:16" x14ac:dyDescent="0.2">
      <c r="G8560" s="149"/>
      <c r="I8560" s="149"/>
      <c r="K8560" s="149"/>
      <c r="M8560" s="149"/>
      <c r="N8560" s="150"/>
      <c r="P8560" s="149"/>
    </row>
    <row r="8561" spans="7:16" x14ac:dyDescent="0.2">
      <c r="G8561" s="149"/>
      <c r="I8561" s="149"/>
      <c r="K8561" s="149"/>
      <c r="M8561" s="149"/>
      <c r="N8561" s="150"/>
      <c r="P8561" s="149"/>
    </row>
    <row r="8562" spans="7:16" x14ac:dyDescent="0.2">
      <c r="G8562" s="149"/>
      <c r="I8562" s="149"/>
      <c r="K8562" s="149"/>
      <c r="M8562" s="149"/>
      <c r="N8562" s="150"/>
      <c r="P8562" s="149"/>
    </row>
    <row r="8563" spans="7:16" x14ac:dyDescent="0.2">
      <c r="G8563" s="149"/>
      <c r="I8563" s="149"/>
      <c r="K8563" s="149"/>
      <c r="M8563" s="149"/>
      <c r="N8563" s="150"/>
      <c r="P8563" s="149"/>
    </row>
    <row r="8564" spans="7:16" x14ac:dyDescent="0.2">
      <c r="G8564" s="149"/>
      <c r="I8564" s="149"/>
      <c r="K8564" s="149"/>
      <c r="M8564" s="149"/>
      <c r="N8564" s="150"/>
      <c r="P8564" s="149"/>
    </row>
    <row r="8565" spans="7:16" x14ac:dyDescent="0.2">
      <c r="G8565" s="149"/>
      <c r="I8565" s="149"/>
      <c r="K8565" s="149"/>
      <c r="M8565" s="149"/>
      <c r="N8565" s="150"/>
      <c r="P8565" s="149"/>
    </row>
    <row r="8566" spans="7:16" x14ac:dyDescent="0.2">
      <c r="G8566" s="149"/>
      <c r="I8566" s="149"/>
      <c r="K8566" s="149"/>
      <c r="M8566" s="149"/>
      <c r="N8566" s="150"/>
      <c r="P8566" s="149"/>
    </row>
    <row r="8567" spans="7:16" x14ac:dyDescent="0.2">
      <c r="G8567" s="149"/>
      <c r="I8567" s="149"/>
      <c r="K8567" s="149"/>
      <c r="M8567" s="149"/>
      <c r="N8567" s="150"/>
      <c r="P8567" s="149"/>
    </row>
    <row r="8568" spans="7:16" x14ac:dyDescent="0.2">
      <c r="G8568" s="149"/>
      <c r="I8568" s="149"/>
      <c r="K8568" s="149"/>
      <c r="M8568" s="149"/>
      <c r="N8568" s="150"/>
      <c r="P8568" s="149"/>
    </row>
    <row r="8569" spans="7:16" x14ac:dyDescent="0.2">
      <c r="G8569" s="149"/>
      <c r="I8569" s="149"/>
      <c r="K8569" s="149"/>
      <c r="M8569" s="149"/>
      <c r="N8569" s="150"/>
      <c r="P8569" s="149"/>
    </row>
    <row r="8570" spans="7:16" x14ac:dyDescent="0.2">
      <c r="G8570" s="149"/>
      <c r="I8570" s="149"/>
      <c r="K8570" s="149"/>
      <c r="M8570" s="149"/>
      <c r="N8570" s="150"/>
      <c r="P8570" s="149"/>
    </row>
    <row r="8571" spans="7:16" x14ac:dyDescent="0.2">
      <c r="G8571" s="149"/>
      <c r="I8571" s="149"/>
      <c r="K8571" s="149"/>
      <c r="M8571" s="149"/>
      <c r="N8571" s="150"/>
      <c r="P8571" s="149"/>
    </row>
    <row r="8572" spans="7:16" x14ac:dyDescent="0.2">
      <c r="G8572" s="149"/>
      <c r="I8572" s="149"/>
      <c r="K8572" s="149"/>
      <c r="M8572" s="149"/>
      <c r="N8572" s="150"/>
      <c r="P8572" s="149"/>
    </row>
    <row r="8573" spans="7:16" x14ac:dyDescent="0.2">
      <c r="G8573" s="149"/>
      <c r="I8573" s="149"/>
      <c r="K8573" s="149"/>
      <c r="M8573" s="149"/>
      <c r="N8573" s="150"/>
      <c r="P8573" s="149"/>
    </row>
    <row r="8574" spans="7:16" x14ac:dyDescent="0.2">
      <c r="G8574" s="149"/>
      <c r="I8574" s="149"/>
      <c r="K8574" s="149"/>
      <c r="M8574" s="149"/>
      <c r="N8574" s="150"/>
      <c r="P8574" s="149"/>
    </row>
    <row r="8575" spans="7:16" x14ac:dyDescent="0.2">
      <c r="G8575" s="149"/>
      <c r="I8575" s="149"/>
      <c r="K8575" s="149"/>
      <c r="M8575" s="149"/>
      <c r="N8575" s="150"/>
      <c r="P8575" s="149"/>
    </row>
    <row r="8576" spans="7:16" x14ac:dyDescent="0.2">
      <c r="G8576" s="149"/>
      <c r="I8576" s="149"/>
      <c r="K8576" s="149"/>
      <c r="M8576" s="149"/>
      <c r="N8576" s="150"/>
      <c r="P8576" s="149"/>
    </row>
    <row r="8577" spans="7:16" x14ac:dyDescent="0.2">
      <c r="G8577" s="149"/>
      <c r="I8577" s="149"/>
      <c r="K8577" s="149"/>
      <c r="M8577" s="149"/>
      <c r="N8577" s="150"/>
      <c r="P8577" s="149"/>
    </row>
    <row r="8578" spans="7:16" x14ac:dyDescent="0.2">
      <c r="G8578" s="149"/>
      <c r="I8578" s="149"/>
      <c r="K8578" s="149"/>
      <c r="M8578" s="149"/>
      <c r="N8578" s="150"/>
      <c r="P8578" s="149"/>
    </row>
    <row r="8579" spans="7:16" x14ac:dyDescent="0.2">
      <c r="G8579" s="149"/>
      <c r="I8579" s="149"/>
      <c r="K8579" s="149"/>
      <c r="M8579" s="149"/>
      <c r="N8579" s="150"/>
      <c r="P8579" s="149"/>
    </row>
    <row r="8580" spans="7:16" x14ac:dyDescent="0.2">
      <c r="G8580" s="149"/>
      <c r="I8580" s="149"/>
      <c r="K8580" s="149"/>
      <c r="M8580" s="149"/>
      <c r="N8580" s="150"/>
      <c r="P8580" s="149"/>
    </row>
    <row r="8581" spans="7:16" x14ac:dyDescent="0.2">
      <c r="G8581" s="149"/>
      <c r="I8581" s="149"/>
      <c r="K8581" s="149"/>
      <c r="M8581" s="149"/>
      <c r="N8581" s="150"/>
      <c r="P8581" s="149"/>
    </row>
    <row r="8582" spans="7:16" x14ac:dyDescent="0.2">
      <c r="G8582" s="149"/>
      <c r="I8582" s="149"/>
      <c r="K8582" s="149"/>
      <c r="M8582" s="149"/>
      <c r="N8582" s="150"/>
      <c r="P8582" s="149"/>
    </row>
    <row r="8583" spans="7:16" x14ac:dyDescent="0.2">
      <c r="G8583" s="149"/>
      <c r="I8583" s="149"/>
      <c r="K8583" s="149"/>
      <c r="M8583" s="149"/>
      <c r="N8583" s="150"/>
      <c r="P8583" s="149"/>
    </row>
    <row r="8584" spans="7:16" x14ac:dyDescent="0.2">
      <c r="G8584" s="149"/>
      <c r="I8584" s="149"/>
      <c r="K8584" s="149"/>
      <c r="M8584" s="149"/>
      <c r="N8584" s="150"/>
      <c r="P8584" s="149"/>
    </row>
    <row r="8585" spans="7:16" x14ac:dyDescent="0.2">
      <c r="G8585" s="149"/>
      <c r="I8585" s="149"/>
      <c r="K8585" s="149"/>
      <c r="M8585" s="149"/>
      <c r="N8585" s="150"/>
      <c r="P8585" s="149"/>
    </row>
    <row r="8586" spans="7:16" x14ac:dyDescent="0.2">
      <c r="G8586" s="149"/>
      <c r="I8586" s="149"/>
      <c r="K8586" s="149"/>
      <c r="M8586" s="149"/>
      <c r="N8586" s="150"/>
      <c r="P8586" s="149"/>
    </row>
    <row r="8587" spans="7:16" x14ac:dyDescent="0.2">
      <c r="G8587" s="149"/>
      <c r="I8587" s="149"/>
      <c r="K8587" s="149"/>
      <c r="M8587" s="149"/>
      <c r="N8587" s="150"/>
      <c r="P8587" s="149"/>
    </row>
    <row r="8588" spans="7:16" x14ac:dyDescent="0.2">
      <c r="G8588" s="149"/>
      <c r="I8588" s="149"/>
      <c r="K8588" s="149"/>
      <c r="M8588" s="149"/>
      <c r="N8588" s="150"/>
      <c r="P8588" s="149"/>
    </row>
    <row r="8589" spans="7:16" x14ac:dyDescent="0.2">
      <c r="G8589" s="149"/>
      <c r="I8589" s="149"/>
      <c r="K8589" s="149"/>
      <c r="M8589" s="149"/>
      <c r="N8589" s="150"/>
      <c r="P8589" s="149"/>
    </row>
    <row r="8590" spans="7:16" x14ac:dyDescent="0.2">
      <c r="G8590" s="149"/>
      <c r="I8590" s="149"/>
      <c r="K8590" s="149"/>
      <c r="M8590" s="149"/>
      <c r="N8590" s="150"/>
      <c r="P8590" s="149"/>
    </row>
    <row r="8591" spans="7:16" x14ac:dyDescent="0.2">
      <c r="G8591" s="149"/>
      <c r="I8591" s="149"/>
      <c r="K8591" s="149"/>
      <c r="M8591" s="149"/>
      <c r="N8591" s="150"/>
      <c r="P8591" s="149"/>
    </row>
    <row r="8592" spans="7:16" x14ac:dyDescent="0.2">
      <c r="G8592" s="149"/>
      <c r="I8592" s="149"/>
      <c r="K8592" s="149"/>
      <c r="M8592" s="149"/>
      <c r="N8592" s="150"/>
      <c r="P8592" s="149"/>
    </row>
    <row r="8593" spans="7:16" x14ac:dyDescent="0.2">
      <c r="G8593" s="149"/>
      <c r="I8593" s="149"/>
      <c r="K8593" s="149"/>
      <c r="M8593" s="149"/>
      <c r="N8593" s="150"/>
      <c r="P8593" s="149"/>
    </row>
    <row r="8594" spans="7:16" x14ac:dyDescent="0.2">
      <c r="G8594" s="149"/>
      <c r="I8594" s="149"/>
      <c r="K8594" s="149"/>
      <c r="M8594" s="149"/>
      <c r="N8594" s="150"/>
      <c r="P8594" s="149"/>
    </row>
    <row r="8595" spans="7:16" x14ac:dyDescent="0.2">
      <c r="G8595" s="149"/>
      <c r="I8595" s="149"/>
      <c r="K8595" s="149"/>
      <c r="M8595" s="149"/>
      <c r="N8595" s="150"/>
      <c r="P8595" s="149"/>
    </row>
    <row r="8596" spans="7:16" x14ac:dyDescent="0.2">
      <c r="G8596" s="149"/>
      <c r="I8596" s="149"/>
      <c r="K8596" s="149"/>
      <c r="M8596" s="149"/>
      <c r="N8596" s="150"/>
      <c r="P8596" s="149"/>
    </row>
    <row r="8597" spans="7:16" x14ac:dyDescent="0.2">
      <c r="G8597" s="149"/>
      <c r="I8597" s="149"/>
      <c r="K8597" s="149"/>
      <c r="M8597" s="149"/>
      <c r="N8597" s="150"/>
      <c r="P8597" s="149"/>
    </row>
    <row r="8598" spans="7:16" x14ac:dyDescent="0.2">
      <c r="G8598" s="149"/>
      <c r="I8598" s="149"/>
      <c r="K8598" s="149"/>
      <c r="M8598" s="149"/>
      <c r="N8598" s="150"/>
      <c r="P8598" s="149"/>
    </row>
    <row r="8599" spans="7:16" x14ac:dyDescent="0.2">
      <c r="G8599" s="149"/>
      <c r="I8599" s="149"/>
      <c r="K8599" s="149"/>
      <c r="M8599" s="149"/>
      <c r="N8599" s="150"/>
      <c r="P8599" s="149"/>
    </row>
    <row r="8600" spans="7:16" x14ac:dyDescent="0.2">
      <c r="G8600" s="149"/>
      <c r="I8600" s="149"/>
      <c r="K8600" s="149"/>
      <c r="M8600" s="149"/>
      <c r="N8600" s="150"/>
      <c r="P8600" s="149"/>
    </row>
    <row r="8601" spans="7:16" x14ac:dyDescent="0.2">
      <c r="G8601" s="149"/>
      <c r="I8601" s="149"/>
      <c r="K8601" s="149"/>
      <c r="M8601" s="149"/>
      <c r="N8601" s="150"/>
      <c r="P8601" s="149"/>
    </row>
    <row r="8602" spans="7:16" x14ac:dyDescent="0.2">
      <c r="G8602" s="149"/>
      <c r="I8602" s="149"/>
      <c r="K8602" s="149"/>
      <c r="M8602" s="149"/>
      <c r="N8602" s="150"/>
      <c r="P8602" s="149"/>
    </row>
    <row r="8603" spans="7:16" x14ac:dyDescent="0.2">
      <c r="G8603" s="149"/>
      <c r="I8603" s="149"/>
      <c r="K8603" s="149"/>
      <c r="M8603" s="149"/>
      <c r="N8603" s="150"/>
      <c r="P8603" s="149"/>
    </row>
    <row r="8604" spans="7:16" x14ac:dyDescent="0.2">
      <c r="G8604" s="149"/>
      <c r="I8604" s="149"/>
      <c r="K8604" s="149"/>
      <c r="M8604" s="149"/>
      <c r="N8604" s="150"/>
      <c r="P8604" s="149"/>
    </row>
    <row r="8605" spans="7:16" x14ac:dyDescent="0.2">
      <c r="G8605" s="149"/>
      <c r="I8605" s="149"/>
      <c r="K8605" s="149"/>
      <c r="M8605" s="149"/>
      <c r="N8605" s="150"/>
      <c r="P8605" s="149"/>
    </row>
    <row r="8606" spans="7:16" x14ac:dyDescent="0.2">
      <c r="G8606" s="149"/>
      <c r="I8606" s="149"/>
      <c r="K8606" s="149"/>
      <c r="M8606" s="149"/>
      <c r="N8606" s="150"/>
      <c r="P8606" s="149"/>
    </row>
    <row r="8607" spans="7:16" x14ac:dyDescent="0.2">
      <c r="G8607" s="149"/>
      <c r="I8607" s="149"/>
      <c r="K8607" s="149"/>
      <c r="M8607" s="149"/>
      <c r="N8607" s="150"/>
      <c r="P8607" s="149"/>
    </row>
    <row r="8608" spans="7:16" x14ac:dyDescent="0.2">
      <c r="G8608" s="149"/>
      <c r="I8608" s="149"/>
      <c r="K8608" s="149"/>
      <c r="M8608" s="149"/>
      <c r="N8608" s="150"/>
      <c r="P8608" s="149"/>
    </row>
    <row r="8609" spans="7:16" x14ac:dyDescent="0.2">
      <c r="G8609" s="149"/>
      <c r="I8609" s="149"/>
      <c r="K8609" s="149"/>
      <c r="M8609" s="149"/>
      <c r="N8609" s="150"/>
      <c r="P8609" s="149"/>
    </row>
    <row r="8610" spans="7:16" x14ac:dyDescent="0.2">
      <c r="G8610" s="149"/>
      <c r="I8610" s="149"/>
      <c r="K8610" s="149"/>
      <c r="M8610" s="149"/>
      <c r="N8610" s="150"/>
      <c r="P8610" s="149"/>
    </row>
    <row r="8611" spans="7:16" x14ac:dyDescent="0.2">
      <c r="G8611" s="149"/>
      <c r="I8611" s="149"/>
      <c r="K8611" s="149"/>
      <c r="M8611" s="149"/>
      <c r="N8611" s="150"/>
      <c r="P8611" s="149"/>
    </row>
    <row r="8612" spans="7:16" x14ac:dyDescent="0.2">
      <c r="G8612" s="149"/>
      <c r="I8612" s="149"/>
      <c r="K8612" s="149"/>
      <c r="M8612" s="149"/>
      <c r="N8612" s="150"/>
      <c r="P8612" s="149"/>
    </row>
    <row r="8613" spans="7:16" x14ac:dyDescent="0.2">
      <c r="G8613" s="149"/>
      <c r="I8613" s="149"/>
      <c r="K8613" s="149"/>
      <c r="M8613" s="149"/>
      <c r="N8613" s="150"/>
      <c r="P8613" s="149"/>
    </row>
    <row r="8614" spans="7:16" x14ac:dyDescent="0.2">
      <c r="G8614" s="149"/>
      <c r="I8614" s="149"/>
      <c r="K8614" s="149"/>
      <c r="M8614" s="149"/>
      <c r="N8614" s="150"/>
      <c r="P8614" s="149"/>
    </row>
    <row r="8615" spans="7:16" x14ac:dyDescent="0.2">
      <c r="G8615" s="149"/>
      <c r="I8615" s="149"/>
      <c r="K8615" s="149"/>
      <c r="M8615" s="149"/>
      <c r="N8615" s="150"/>
      <c r="P8615" s="149"/>
    </row>
    <row r="8616" spans="7:16" x14ac:dyDescent="0.2">
      <c r="G8616" s="149"/>
      <c r="I8616" s="149"/>
      <c r="K8616" s="149"/>
      <c r="M8616" s="149"/>
      <c r="N8616" s="150"/>
      <c r="P8616" s="149"/>
    </row>
    <row r="8617" spans="7:16" x14ac:dyDescent="0.2">
      <c r="G8617" s="149"/>
      <c r="I8617" s="149"/>
      <c r="K8617" s="149"/>
      <c r="M8617" s="149"/>
      <c r="N8617" s="150"/>
      <c r="P8617" s="149"/>
    </row>
    <row r="8618" spans="7:16" x14ac:dyDescent="0.2">
      <c r="G8618" s="149"/>
      <c r="I8618" s="149"/>
      <c r="K8618" s="149"/>
      <c r="M8618" s="149"/>
      <c r="N8618" s="150"/>
      <c r="P8618" s="149"/>
    </row>
    <row r="8619" spans="7:16" x14ac:dyDescent="0.2">
      <c r="G8619" s="149"/>
      <c r="I8619" s="149"/>
      <c r="K8619" s="149"/>
      <c r="M8619" s="149"/>
      <c r="N8619" s="150"/>
      <c r="P8619" s="149"/>
    </row>
    <row r="8620" spans="7:16" x14ac:dyDescent="0.2">
      <c r="G8620" s="149"/>
      <c r="I8620" s="149"/>
      <c r="K8620" s="149"/>
      <c r="M8620" s="149"/>
      <c r="N8620" s="150"/>
      <c r="P8620" s="149"/>
    </row>
    <row r="8621" spans="7:16" x14ac:dyDescent="0.2">
      <c r="G8621" s="149"/>
      <c r="I8621" s="149"/>
      <c r="K8621" s="149"/>
      <c r="M8621" s="149"/>
      <c r="N8621" s="150"/>
      <c r="P8621" s="149"/>
    </row>
    <row r="8622" spans="7:16" x14ac:dyDescent="0.2">
      <c r="G8622" s="149"/>
      <c r="I8622" s="149"/>
      <c r="K8622" s="149"/>
      <c r="M8622" s="149"/>
      <c r="N8622" s="150"/>
      <c r="P8622" s="149"/>
    </row>
    <row r="8623" spans="7:16" x14ac:dyDescent="0.2">
      <c r="G8623" s="149"/>
      <c r="I8623" s="149"/>
      <c r="K8623" s="149"/>
      <c r="M8623" s="149"/>
      <c r="N8623" s="150"/>
      <c r="P8623" s="149"/>
    </row>
    <row r="8624" spans="7:16" x14ac:dyDescent="0.2">
      <c r="G8624" s="149"/>
      <c r="I8624" s="149"/>
      <c r="K8624" s="149"/>
      <c r="M8624" s="149"/>
      <c r="N8624" s="150"/>
      <c r="P8624" s="149"/>
    </row>
    <row r="8625" spans="7:16" x14ac:dyDescent="0.2">
      <c r="G8625" s="149"/>
      <c r="I8625" s="149"/>
      <c r="K8625" s="149"/>
      <c r="M8625" s="149"/>
      <c r="N8625" s="150"/>
      <c r="P8625" s="149"/>
    </row>
    <row r="8626" spans="7:16" x14ac:dyDescent="0.2">
      <c r="G8626" s="149"/>
      <c r="I8626" s="149"/>
      <c r="K8626" s="149"/>
      <c r="M8626" s="149"/>
      <c r="N8626" s="150"/>
      <c r="P8626" s="149"/>
    </row>
    <row r="8627" spans="7:16" x14ac:dyDescent="0.2">
      <c r="G8627" s="149"/>
      <c r="I8627" s="149"/>
      <c r="K8627" s="149"/>
      <c r="M8627" s="149"/>
      <c r="N8627" s="150"/>
      <c r="P8627" s="149"/>
    </row>
    <row r="8628" spans="7:16" x14ac:dyDescent="0.2">
      <c r="G8628" s="149"/>
      <c r="I8628" s="149"/>
      <c r="K8628" s="149"/>
      <c r="M8628" s="149"/>
      <c r="N8628" s="150"/>
      <c r="P8628" s="149"/>
    </row>
    <row r="8629" spans="7:16" x14ac:dyDescent="0.2">
      <c r="G8629" s="149"/>
      <c r="I8629" s="149"/>
      <c r="K8629" s="149"/>
      <c r="M8629" s="149"/>
      <c r="N8629" s="150"/>
      <c r="P8629" s="149"/>
    </row>
    <row r="8630" spans="7:16" x14ac:dyDescent="0.2">
      <c r="G8630" s="149"/>
      <c r="I8630" s="149"/>
      <c r="K8630" s="149"/>
      <c r="M8630" s="149"/>
      <c r="N8630" s="150"/>
      <c r="P8630" s="149"/>
    </row>
    <row r="8631" spans="7:16" x14ac:dyDescent="0.2">
      <c r="G8631" s="149"/>
      <c r="I8631" s="149"/>
      <c r="K8631" s="149"/>
      <c r="M8631" s="149"/>
      <c r="N8631" s="150"/>
      <c r="P8631" s="149"/>
    </row>
    <row r="8632" spans="7:16" x14ac:dyDescent="0.2">
      <c r="G8632" s="149"/>
      <c r="I8632" s="149"/>
      <c r="K8632" s="149"/>
      <c r="M8632" s="149"/>
      <c r="N8632" s="150"/>
      <c r="P8632" s="149"/>
    </row>
    <row r="8633" spans="7:16" x14ac:dyDescent="0.2">
      <c r="G8633" s="149"/>
      <c r="I8633" s="149"/>
      <c r="K8633" s="149"/>
      <c r="M8633" s="149"/>
      <c r="N8633" s="150"/>
      <c r="P8633" s="149"/>
    </row>
    <row r="8634" spans="7:16" x14ac:dyDescent="0.2">
      <c r="G8634" s="149"/>
      <c r="I8634" s="149"/>
      <c r="K8634" s="149"/>
      <c r="M8634" s="149"/>
      <c r="N8634" s="150"/>
      <c r="P8634" s="149"/>
    </row>
    <row r="8635" spans="7:16" x14ac:dyDescent="0.2">
      <c r="G8635" s="149"/>
      <c r="I8635" s="149"/>
      <c r="K8635" s="149"/>
      <c r="M8635" s="149"/>
      <c r="N8635" s="150"/>
      <c r="P8635" s="149"/>
    </row>
    <row r="8636" spans="7:16" x14ac:dyDescent="0.2">
      <c r="G8636" s="149"/>
      <c r="I8636" s="149"/>
      <c r="K8636" s="149"/>
      <c r="M8636" s="149"/>
      <c r="N8636" s="150"/>
      <c r="P8636" s="149"/>
    </row>
    <row r="8637" spans="7:16" x14ac:dyDescent="0.2">
      <c r="G8637" s="149"/>
      <c r="I8637" s="149"/>
      <c r="K8637" s="149"/>
      <c r="M8637" s="149"/>
      <c r="N8637" s="150"/>
      <c r="P8637" s="149"/>
    </row>
    <row r="8638" spans="7:16" x14ac:dyDescent="0.2">
      <c r="G8638" s="149"/>
      <c r="I8638" s="149"/>
      <c r="K8638" s="149"/>
      <c r="M8638" s="149"/>
      <c r="N8638" s="150"/>
      <c r="P8638" s="149"/>
    </row>
    <row r="8639" spans="7:16" x14ac:dyDescent="0.2">
      <c r="G8639" s="149"/>
      <c r="I8639" s="149"/>
      <c r="K8639" s="149"/>
      <c r="M8639" s="149"/>
      <c r="N8639" s="150"/>
      <c r="P8639" s="149"/>
    </row>
    <row r="8640" spans="7:16" x14ac:dyDescent="0.2">
      <c r="G8640" s="149"/>
      <c r="I8640" s="149"/>
      <c r="K8640" s="149"/>
      <c r="M8640" s="149"/>
      <c r="N8640" s="150"/>
      <c r="P8640" s="149"/>
    </row>
    <row r="8641" spans="7:16" x14ac:dyDescent="0.2">
      <c r="G8641" s="149"/>
      <c r="I8641" s="149"/>
      <c r="K8641" s="149"/>
      <c r="M8641" s="149"/>
      <c r="N8641" s="150"/>
      <c r="P8641" s="149"/>
    </row>
    <row r="8642" spans="7:16" x14ac:dyDescent="0.2">
      <c r="G8642" s="149"/>
      <c r="I8642" s="149"/>
      <c r="K8642" s="149"/>
      <c r="M8642" s="149"/>
      <c r="N8642" s="150"/>
      <c r="P8642" s="149"/>
    </row>
    <row r="8643" spans="7:16" x14ac:dyDescent="0.2">
      <c r="G8643" s="149"/>
      <c r="I8643" s="149"/>
      <c r="K8643" s="149"/>
      <c r="M8643" s="149"/>
      <c r="N8643" s="150"/>
      <c r="P8643" s="149"/>
    </row>
    <row r="8644" spans="7:16" x14ac:dyDescent="0.2">
      <c r="G8644" s="149"/>
      <c r="I8644" s="149"/>
      <c r="K8644" s="149"/>
      <c r="M8644" s="149"/>
      <c r="N8644" s="150"/>
      <c r="P8644" s="149"/>
    </row>
    <row r="8645" spans="7:16" x14ac:dyDescent="0.2">
      <c r="G8645" s="149"/>
      <c r="I8645" s="149"/>
      <c r="K8645" s="149"/>
      <c r="M8645" s="149"/>
      <c r="N8645" s="150"/>
      <c r="P8645" s="149"/>
    </row>
    <row r="8646" spans="7:16" x14ac:dyDescent="0.2">
      <c r="G8646" s="149"/>
      <c r="I8646" s="149"/>
      <c r="K8646" s="149"/>
      <c r="M8646" s="149"/>
      <c r="N8646" s="150"/>
      <c r="P8646" s="149"/>
    </row>
    <row r="8647" spans="7:16" x14ac:dyDescent="0.2">
      <c r="G8647" s="149"/>
      <c r="I8647" s="149"/>
      <c r="K8647" s="149"/>
      <c r="M8647" s="149"/>
      <c r="N8647" s="150"/>
      <c r="P8647" s="149"/>
    </row>
    <row r="8648" spans="7:16" x14ac:dyDescent="0.2">
      <c r="G8648" s="149"/>
      <c r="I8648" s="149"/>
      <c r="K8648" s="149"/>
      <c r="M8648" s="149"/>
      <c r="N8648" s="150"/>
      <c r="P8648" s="149"/>
    </row>
    <row r="8649" spans="7:16" x14ac:dyDescent="0.2">
      <c r="G8649" s="149"/>
      <c r="I8649" s="149"/>
      <c r="K8649" s="149"/>
      <c r="M8649" s="149"/>
      <c r="N8649" s="150"/>
      <c r="P8649" s="149"/>
    </row>
    <row r="8650" spans="7:16" x14ac:dyDescent="0.2">
      <c r="G8650" s="149"/>
      <c r="I8650" s="149"/>
      <c r="K8650" s="149"/>
      <c r="M8650" s="149"/>
      <c r="N8650" s="150"/>
      <c r="P8650" s="149"/>
    </row>
    <row r="8651" spans="7:16" x14ac:dyDescent="0.2">
      <c r="G8651" s="149"/>
      <c r="I8651" s="149"/>
      <c r="K8651" s="149"/>
      <c r="M8651" s="149"/>
      <c r="N8651" s="150"/>
      <c r="P8651" s="149"/>
    </row>
    <row r="8652" spans="7:16" x14ac:dyDescent="0.2">
      <c r="G8652" s="149"/>
      <c r="I8652" s="149"/>
      <c r="K8652" s="149"/>
      <c r="M8652" s="149"/>
      <c r="N8652" s="150"/>
      <c r="P8652" s="149"/>
    </row>
    <row r="8653" spans="7:16" x14ac:dyDescent="0.2">
      <c r="G8653" s="149"/>
      <c r="I8653" s="149"/>
      <c r="K8653" s="149"/>
      <c r="M8653" s="149"/>
      <c r="N8653" s="150"/>
      <c r="P8653" s="149"/>
    </row>
    <row r="8654" spans="7:16" x14ac:dyDescent="0.2">
      <c r="G8654" s="149"/>
      <c r="I8654" s="149"/>
      <c r="K8654" s="149"/>
      <c r="M8654" s="149"/>
      <c r="N8654" s="150"/>
      <c r="P8654" s="149"/>
    </row>
    <row r="8655" spans="7:16" x14ac:dyDescent="0.2">
      <c r="G8655" s="149"/>
      <c r="I8655" s="149"/>
      <c r="K8655" s="149"/>
      <c r="M8655" s="149"/>
      <c r="N8655" s="150"/>
      <c r="P8655" s="149"/>
    </row>
    <row r="8656" spans="7:16" x14ac:dyDescent="0.2">
      <c r="G8656" s="149"/>
      <c r="I8656" s="149"/>
      <c r="K8656" s="149"/>
      <c r="M8656" s="149"/>
      <c r="N8656" s="150"/>
      <c r="P8656" s="149"/>
    </row>
    <row r="8657" spans="7:16" x14ac:dyDescent="0.2">
      <c r="G8657" s="149"/>
      <c r="I8657" s="149"/>
      <c r="K8657" s="149"/>
      <c r="M8657" s="149"/>
      <c r="N8657" s="150"/>
      <c r="P8657" s="149"/>
    </row>
    <row r="8658" spans="7:16" x14ac:dyDescent="0.2">
      <c r="G8658" s="149"/>
      <c r="I8658" s="149"/>
      <c r="K8658" s="149"/>
      <c r="M8658" s="149"/>
      <c r="N8658" s="150"/>
      <c r="P8658" s="149"/>
    </row>
    <row r="8659" spans="7:16" x14ac:dyDescent="0.2">
      <c r="G8659" s="149"/>
      <c r="I8659" s="149"/>
      <c r="K8659" s="149"/>
      <c r="M8659" s="149"/>
      <c r="N8659" s="150"/>
      <c r="P8659" s="149"/>
    </row>
    <row r="8660" spans="7:16" x14ac:dyDescent="0.2">
      <c r="G8660" s="149"/>
      <c r="I8660" s="149"/>
      <c r="K8660" s="149"/>
      <c r="M8660" s="149"/>
      <c r="N8660" s="150"/>
      <c r="P8660" s="149"/>
    </row>
    <row r="8661" spans="7:16" x14ac:dyDescent="0.2">
      <c r="G8661" s="149"/>
      <c r="I8661" s="149"/>
      <c r="K8661" s="149"/>
      <c r="M8661" s="149"/>
      <c r="N8661" s="150"/>
      <c r="P8661" s="149"/>
    </row>
    <row r="8662" spans="7:16" x14ac:dyDescent="0.2">
      <c r="G8662" s="149"/>
      <c r="I8662" s="149"/>
      <c r="K8662" s="149"/>
      <c r="M8662" s="149"/>
      <c r="N8662" s="150"/>
      <c r="P8662" s="149"/>
    </row>
    <row r="8663" spans="7:16" x14ac:dyDescent="0.2">
      <c r="G8663" s="149"/>
      <c r="I8663" s="149"/>
      <c r="K8663" s="149"/>
      <c r="M8663" s="149"/>
      <c r="N8663" s="150"/>
      <c r="P8663" s="149"/>
    </row>
    <row r="8664" spans="7:16" x14ac:dyDescent="0.2">
      <c r="G8664" s="149"/>
      <c r="I8664" s="149"/>
      <c r="K8664" s="149"/>
      <c r="M8664" s="149"/>
      <c r="N8664" s="150"/>
      <c r="P8664" s="149"/>
    </row>
    <row r="8665" spans="7:16" x14ac:dyDescent="0.2">
      <c r="G8665" s="149"/>
      <c r="I8665" s="149"/>
      <c r="K8665" s="149"/>
      <c r="M8665" s="149"/>
      <c r="N8665" s="150"/>
      <c r="P8665" s="149"/>
    </row>
    <row r="8666" spans="7:16" x14ac:dyDescent="0.2">
      <c r="G8666" s="149"/>
      <c r="I8666" s="149"/>
      <c r="K8666" s="149"/>
      <c r="M8666" s="149"/>
      <c r="N8666" s="150"/>
      <c r="P8666" s="149"/>
    </row>
    <row r="8667" spans="7:16" x14ac:dyDescent="0.2">
      <c r="G8667" s="149"/>
      <c r="I8667" s="149"/>
      <c r="K8667" s="149"/>
      <c r="M8667" s="149"/>
      <c r="N8667" s="150"/>
      <c r="P8667" s="149"/>
    </row>
    <row r="8668" spans="7:16" x14ac:dyDescent="0.2">
      <c r="G8668" s="149"/>
      <c r="I8668" s="149"/>
      <c r="K8668" s="149"/>
      <c r="M8668" s="149"/>
      <c r="N8668" s="150"/>
      <c r="P8668" s="149"/>
    </row>
    <row r="8669" spans="7:16" x14ac:dyDescent="0.2">
      <c r="G8669" s="149"/>
      <c r="I8669" s="149"/>
      <c r="K8669" s="149"/>
      <c r="M8669" s="149"/>
      <c r="N8669" s="150"/>
      <c r="P8669" s="149"/>
    </row>
    <row r="8670" spans="7:16" x14ac:dyDescent="0.2">
      <c r="G8670" s="149"/>
      <c r="I8670" s="149"/>
      <c r="K8670" s="149"/>
      <c r="M8670" s="149"/>
      <c r="N8670" s="150"/>
      <c r="P8670" s="149"/>
    </row>
    <row r="8671" spans="7:16" x14ac:dyDescent="0.2">
      <c r="G8671" s="149"/>
      <c r="I8671" s="149"/>
      <c r="K8671" s="149"/>
      <c r="M8671" s="149"/>
      <c r="N8671" s="150"/>
      <c r="P8671" s="149"/>
    </row>
    <row r="8672" spans="7:16" x14ac:dyDescent="0.2">
      <c r="G8672" s="149"/>
      <c r="I8672" s="149"/>
      <c r="K8672" s="149"/>
      <c r="M8672" s="149"/>
      <c r="N8672" s="150"/>
      <c r="P8672" s="149"/>
    </row>
    <row r="8673" spans="7:16" x14ac:dyDescent="0.2">
      <c r="G8673" s="149"/>
      <c r="I8673" s="149"/>
      <c r="K8673" s="149"/>
      <c r="M8673" s="149"/>
      <c r="N8673" s="150"/>
      <c r="P8673" s="149"/>
    </row>
    <row r="8674" spans="7:16" x14ac:dyDescent="0.2">
      <c r="G8674" s="149"/>
      <c r="I8674" s="149"/>
      <c r="K8674" s="149"/>
      <c r="M8674" s="149"/>
      <c r="N8674" s="150"/>
      <c r="P8674" s="149"/>
    </row>
    <row r="8675" spans="7:16" x14ac:dyDescent="0.2">
      <c r="G8675" s="149"/>
      <c r="I8675" s="149"/>
      <c r="K8675" s="149"/>
      <c r="M8675" s="149"/>
      <c r="N8675" s="150"/>
      <c r="P8675" s="149"/>
    </row>
    <row r="8676" spans="7:16" x14ac:dyDescent="0.2">
      <c r="G8676" s="149"/>
      <c r="I8676" s="149"/>
      <c r="K8676" s="149"/>
      <c r="M8676" s="149"/>
      <c r="N8676" s="150"/>
      <c r="P8676" s="149"/>
    </row>
    <row r="8677" spans="7:16" x14ac:dyDescent="0.2">
      <c r="G8677" s="149"/>
      <c r="I8677" s="149"/>
      <c r="K8677" s="149"/>
      <c r="M8677" s="149"/>
      <c r="N8677" s="150"/>
      <c r="P8677" s="149"/>
    </row>
    <row r="8678" spans="7:16" x14ac:dyDescent="0.2">
      <c r="G8678" s="149"/>
      <c r="I8678" s="149"/>
      <c r="K8678" s="149"/>
      <c r="M8678" s="149"/>
      <c r="N8678" s="150"/>
      <c r="P8678" s="149"/>
    </row>
    <row r="8679" spans="7:16" x14ac:dyDescent="0.2">
      <c r="G8679" s="149"/>
      <c r="I8679" s="149"/>
      <c r="K8679" s="149"/>
      <c r="M8679" s="149"/>
      <c r="N8679" s="150"/>
      <c r="P8679" s="149"/>
    </row>
    <row r="8680" spans="7:16" x14ac:dyDescent="0.2">
      <c r="G8680" s="149"/>
      <c r="I8680" s="149"/>
      <c r="K8680" s="149"/>
      <c r="M8680" s="149"/>
      <c r="N8680" s="150"/>
      <c r="P8680" s="149"/>
    </row>
    <row r="8681" spans="7:16" x14ac:dyDescent="0.2">
      <c r="G8681" s="149"/>
      <c r="I8681" s="149"/>
      <c r="K8681" s="149"/>
      <c r="M8681" s="149"/>
      <c r="N8681" s="150"/>
      <c r="P8681" s="149"/>
    </row>
    <row r="8682" spans="7:16" x14ac:dyDescent="0.2">
      <c r="G8682" s="149"/>
      <c r="I8682" s="149"/>
      <c r="K8682" s="149"/>
      <c r="M8682" s="149"/>
      <c r="N8682" s="150"/>
      <c r="P8682" s="149"/>
    </row>
    <row r="8683" spans="7:16" x14ac:dyDescent="0.2">
      <c r="G8683" s="149"/>
      <c r="I8683" s="149"/>
      <c r="K8683" s="149"/>
      <c r="M8683" s="149"/>
      <c r="N8683" s="150"/>
      <c r="P8683" s="149"/>
    </row>
    <row r="8684" spans="7:16" x14ac:dyDescent="0.2">
      <c r="G8684" s="149"/>
      <c r="I8684" s="149"/>
      <c r="K8684" s="149"/>
      <c r="M8684" s="149"/>
      <c r="N8684" s="150"/>
      <c r="P8684" s="149"/>
    </row>
    <row r="8685" spans="7:16" x14ac:dyDescent="0.2">
      <c r="G8685" s="149"/>
      <c r="I8685" s="149"/>
      <c r="K8685" s="149"/>
      <c r="M8685" s="149"/>
      <c r="N8685" s="150"/>
      <c r="P8685" s="149"/>
    </row>
    <row r="8686" spans="7:16" x14ac:dyDescent="0.2">
      <c r="G8686" s="149"/>
      <c r="I8686" s="149"/>
      <c r="K8686" s="149"/>
      <c r="M8686" s="149"/>
      <c r="N8686" s="150"/>
      <c r="P8686" s="149"/>
    </row>
    <row r="8687" spans="7:16" x14ac:dyDescent="0.2">
      <c r="G8687" s="149"/>
      <c r="I8687" s="149"/>
      <c r="K8687" s="149"/>
      <c r="M8687" s="149"/>
      <c r="N8687" s="150"/>
      <c r="P8687" s="149"/>
    </row>
    <row r="8688" spans="7:16" x14ac:dyDescent="0.2">
      <c r="G8688" s="149"/>
      <c r="I8688" s="149"/>
      <c r="K8688" s="149"/>
      <c r="M8688" s="149"/>
      <c r="N8688" s="150"/>
      <c r="P8688" s="149"/>
    </row>
    <row r="8689" spans="7:16" x14ac:dyDescent="0.2">
      <c r="G8689" s="149"/>
      <c r="I8689" s="149"/>
      <c r="K8689" s="149"/>
      <c r="M8689" s="149"/>
      <c r="N8689" s="150"/>
      <c r="P8689" s="149"/>
    </row>
    <row r="8690" spans="7:16" x14ac:dyDescent="0.2">
      <c r="G8690" s="149"/>
      <c r="I8690" s="149"/>
      <c r="K8690" s="149"/>
      <c r="M8690" s="149"/>
      <c r="N8690" s="150"/>
      <c r="P8690" s="149"/>
    </row>
    <row r="8691" spans="7:16" x14ac:dyDescent="0.2">
      <c r="G8691" s="149"/>
      <c r="I8691" s="149"/>
      <c r="K8691" s="149"/>
      <c r="M8691" s="149"/>
      <c r="N8691" s="150"/>
      <c r="P8691" s="149"/>
    </row>
    <row r="8692" spans="7:16" x14ac:dyDescent="0.2">
      <c r="G8692" s="149"/>
      <c r="I8692" s="149"/>
      <c r="K8692" s="149"/>
      <c r="M8692" s="149"/>
      <c r="N8692" s="150"/>
      <c r="P8692" s="149"/>
    </row>
    <row r="8693" spans="7:16" x14ac:dyDescent="0.2">
      <c r="G8693" s="149"/>
      <c r="I8693" s="149"/>
      <c r="K8693" s="149"/>
      <c r="M8693" s="149"/>
      <c r="N8693" s="150"/>
      <c r="P8693" s="149"/>
    </row>
    <row r="8694" spans="7:16" x14ac:dyDescent="0.2">
      <c r="G8694" s="149"/>
      <c r="I8694" s="149"/>
      <c r="K8694" s="149"/>
      <c r="M8694" s="149"/>
      <c r="N8694" s="150"/>
      <c r="P8694" s="149"/>
    </row>
    <row r="8695" spans="7:16" x14ac:dyDescent="0.2">
      <c r="G8695" s="149"/>
      <c r="I8695" s="149"/>
      <c r="K8695" s="149"/>
      <c r="M8695" s="149"/>
      <c r="N8695" s="150"/>
      <c r="P8695" s="149"/>
    </row>
    <row r="8696" spans="7:16" x14ac:dyDescent="0.2">
      <c r="G8696" s="149"/>
      <c r="I8696" s="149"/>
      <c r="K8696" s="149"/>
      <c r="M8696" s="149"/>
      <c r="N8696" s="150"/>
      <c r="P8696" s="149"/>
    </row>
    <row r="8697" spans="7:16" x14ac:dyDescent="0.2">
      <c r="G8697" s="149"/>
      <c r="I8697" s="149"/>
      <c r="K8697" s="149"/>
      <c r="M8697" s="149"/>
      <c r="N8697" s="150"/>
      <c r="P8697" s="149"/>
    </row>
    <row r="8698" spans="7:16" x14ac:dyDescent="0.2">
      <c r="G8698" s="149"/>
      <c r="I8698" s="149"/>
      <c r="K8698" s="149"/>
      <c r="M8698" s="149"/>
      <c r="N8698" s="150"/>
      <c r="P8698" s="149"/>
    </row>
    <row r="8699" spans="7:16" x14ac:dyDescent="0.2">
      <c r="G8699" s="149"/>
      <c r="I8699" s="149"/>
      <c r="K8699" s="149"/>
      <c r="M8699" s="149"/>
      <c r="N8699" s="150"/>
      <c r="P8699" s="149"/>
    </row>
    <row r="8700" spans="7:16" x14ac:dyDescent="0.2">
      <c r="G8700" s="149"/>
      <c r="I8700" s="149"/>
      <c r="K8700" s="149"/>
      <c r="M8700" s="149"/>
      <c r="N8700" s="150"/>
      <c r="P8700" s="149"/>
    </row>
    <row r="8701" spans="7:16" x14ac:dyDescent="0.2">
      <c r="G8701" s="149"/>
      <c r="I8701" s="149"/>
      <c r="K8701" s="149"/>
      <c r="M8701" s="149"/>
      <c r="N8701" s="150"/>
      <c r="P8701" s="149"/>
    </row>
    <row r="8702" spans="7:16" x14ac:dyDescent="0.2">
      <c r="G8702" s="149"/>
      <c r="I8702" s="149"/>
      <c r="K8702" s="149"/>
      <c r="M8702" s="149"/>
      <c r="N8702" s="150"/>
      <c r="P8702" s="149"/>
    </row>
    <row r="8703" spans="7:16" x14ac:dyDescent="0.2">
      <c r="G8703" s="149"/>
      <c r="I8703" s="149"/>
      <c r="K8703" s="149"/>
      <c r="M8703" s="149"/>
      <c r="N8703" s="150"/>
      <c r="P8703" s="149"/>
    </row>
    <row r="8704" spans="7:16" x14ac:dyDescent="0.2">
      <c r="G8704" s="149"/>
      <c r="I8704" s="149"/>
      <c r="K8704" s="149"/>
      <c r="M8704" s="149"/>
      <c r="N8704" s="150"/>
      <c r="P8704" s="149"/>
    </row>
    <row r="8705" spans="7:16" x14ac:dyDescent="0.2">
      <c r="G8705" s="149"/>
      <c r="I8705" s="149"/>
      <c r="K8705" s="149"/>
      <c r="M8705" s="149"/>
      <c r="N8705" s="150"/>
      <c r="P8705" s="149"/>
    </row>
    <row r="8706" spans="7:16" x14ac:dyDescent="0.2">
      <c r="G8706" s="149"/>
      <c r="I8706" s="149"/>
      <c r="K8706" s="149"/>
      <c r="M8706" s="149"/>
      <c r="N8706" s="150"/>
      <c r="P8706" s="149"/>
    </row>
    <row r="8707" spans="7:16" x14ac:dyDescent="0.2">
      <c r="G8707" s="149"/>
      <c r="I8707" s="149"/>
      <c r="K8707" s="149"/>
      <c r="M8707" s="149"/>
      <c r="N8707" s="150"/>
      <c r="P8707" s="149"/>
    </row>
    <row r="8708" spans="7:16" x14ac:dyDescent="0.2">
      <c r="G8708" s="149"/>
      <c r="I8708" s="149"/>
      <c r="K8708" s="149"/>
      <c r="M8708" s="149"/>
      <c r="N8708" s="150"/>
      <c r="P8708" s="149"/>
    </row>
    <row r="8709" spans="7:16" x14ac:dyDescent="0.2">
      <c r="G8709" s="149"/>
      <c r="I8709" s="149"/>
      <c r="K8709" s="149"/>
      <c r="M8709" s="149"/>
      <c r="N8709" s="150"/>
      <c r="P8709" s="149"/>
    </row>
    <row r="8710" spans="7:16" x14ac:dyDescent="0.2">
      <c r="G8710" s="149"/>
      <c r="I8710" s="149"/>
      <c r="K8710" s="149"/>
      <c r="M8710" s="149"/>
      <c r="N8710" s="150"/>
      <c r="P8710" s="149"/>
    </row>
    <row r="8711" spans="7:16" x14ac:dyDescent="0.2">
      <c r="G8711" s="149"/>
      <c r="I8711" s="149"/>
      <c r="K8711" s="149"/>
      <c r="M8711" s="149"/>
      <c r="N8711" s="150"/>
      <c r="P8711" s="149"/>
    </row>
    <row r="8712" spans="7:16" x14ac:dyDescent="0.2">
      <c r="G8712" s="149"/>
      <c r="I8712" s="149"/>
      <c r="K8712" s="149"/>
      <c r="M8712" s="149"/>
      <c r="N8712" s="150"/>
      <c r="P8712" s="149"/>
    </row>
    <row r="8713" spans="7:16" x14ac:dyDescent="0.2">
      <c r="G8713" s="149"/>
      <c r="I8713" s="149"/>
      <c r="K8713" s="149"/>
      <c r="M8713" s="149"/>
      <c r="N8713" s="150"/>
      <c r="P8713" s="149"/>
    </row>
    <row r="8714" spans="7:16" x14ac:dyDescent="0.2">
      <c r="G8714" s="149"/>
      <c r="I8714" s="149"/>
      <c r="K8714" s="149"/>
      <c r="M8714" s="149"/>
      <c r="N8714" s="150"/>
      <c r="P8714" s="149"/>
    </row>
    <row r="8715" spans="7:16" x14ac:dyDescent="0.2">
      <c r="G8715" s="149"/>
      <c r="I8715" s="149"/>
      <c r="K8715" s="149"/>
      <c r="M8715" s="149"/>
      <c r="N8715" s="150"/>
      <c r="P8715" s="149"/>
    </row>
    <row r="8716" spans="7:16" x14ac:dyDescent="0.2">
      <c r="G8716" s="149"/>
      <c r="I8716" s="149"/>
      <c r="K8716" s="149"/>
      <c r="M8716" s="149"/>
      <c r="N8716" s="150"/>
      <c r="P8716" s="149"/>
    </row>
    <row r="8717" spans="7:16" x14ac:dyDescent="0.2">
      <c r="G8717" s="149"/>
      <c r="I8717" s="149"/>
      <c r="K8717" s="149"/>
      <c r="M8717" s="149"/>
      <c r="N8717" s="150"/>
      <c r="P8717" s="149"/>
    </row>
    <row r="8718" spans="7:16" x14ac:dyDescent="0.2">
      <c r="G8718" s="149"/>
      <c r="I8718" s="149"/>
      <c r="K8718" s="149"/>
      <c r="M8718" s="149"/>
      <c r="N8718" s="150"/>
      <c r="P8718" s="149"/>
    </row>
    <row r="8719" spans="7:16" x14ac:dyDescent="0.2">
      <c r="G8719" s="149"/>
      <c r="I8719" s="149"/>
      <c r="K8719" s="149"/>
      <c r="M8719" s="149"/>
      <c r="N8719" s="150"/>
      <c r="P8719" s="149"/>
    </row>
    <row r="8720" spans="7:16" x14ac:dyDescent="0.2">
      <c r="G8720" s="149"/>
      <c r="I8720" s="149"/>
      <c r="K8720" s="149"/>
      <c r="M8720" s="149"/>
      <c r="N8720" s="150"/>
      <c r="P8720" s="149"/>
    </row>
    <row r="8721" spans="7:16" x14ac:dyDescent="0.2">
      <c r="G8721" s="149"/>
      <c r="I8721" s="149"/>
      <c r="K8721" s="149"/>
      <c r="M8721" s="149"/>
      <c r="N8721" s="150"/>
      <c r="P8721" s="149"/>
    </row>
    <row r="8722" spans="7:16" x14ac:dyDescent="0.2">
      <c r="G8722" s="149"/>
      <c r="I8722" s="149"/>
      <c r="K8722" s="149"/>
      <c r="M8722" s="149"/>
      <c r="N8722" s="150"/>
      <c r="P8722" s="149"/>
    </row>
    <row r="8723" spans="7:16" x14ac:dyDescent="0.2">
      <c r="G8723" s="149"/>
      <c r="I8723" s="149"/>
      <c r="K8723" s="149"/>
      <c r="M8723" s="149"/>
      <c r="N8723" s="150"/>
      <c r="P8723" s="149"/>
    </row>
    <row r="8724" spans="7:16" x14ac:dyDescent="0.2">
      <c r="G8724" s="149"/>
      <c r="I8724" s="149"/>
      <c r="K8724" s="149"/>
      <c r="M8724" s="149"/>
      <c r="N8724" s="150"/>
      <c r="P8724" s="149"/>
    </row>
    <row r="8725" spans="7:16" x14ac:dyDescent="0.2">
      <c r="G8725" s="149"/>
      <c r="I8725" s="149"/>
      <c r="K8725" s="149"/>
      <c r="M8725" s="149"/>
      <c r="N8725" s="150"/>
      <c r="P8725" s="149"/>
    </row>
    <row r="8726" spans="7:16" x14ac:dyDescent="0.2">
      <c r="G8726" s="149"/>
      <c r="I8726" s="149"/>
      <c r="K8726" s="149"/>
      <c r="M8726" s="149"/>
      <c r="N8726" s="150"/>
      <c r="P8726" s="149"/>
    </row>
    <row r="8727" spans="7:16" x14ac:dyDescent="0.2">
      <c r="G8727" s="149"/>
      <c r="I8727" s="149"/>
      <c r="K8727" s="149"/>
      <c r="M8727" s="149"/>
      <c r="N8727" s="150"/>
      <c r="P8727" s="149"/>
    </row>
    <row r="8728" spans="7:16" x14ac:dyDescent="0.2">
      <c r="G8728" s="149"/>
      <c r="I8728" s="149"/>
      <c r="K8728" s="149"/>
      <c r="M8728" s="149"/>
      <c r="N8728" s="150"/>
      <c r="P8728" s="149"/>
    </row>
    <row r="8729" spans="7:16" x14ac:dyDescent="0.2">
      <c r="G8729" s="149"/>
      <c r="I8729" s="149"/>
      <c r="K8729" s="149"/>
      <c r="M8729" s="149"/>
      <c r="N8729" s="150"/>
      <c r="P8729" s="149"/>
    </row>
    <row r="8730" spans="7:16" x14ac:dyDescent="0.2">
      <c r="G8730" s="149"/>
      <c r="I8730" s="149"/>
      <c r="K8730" s="149"/>
      <c r="M8730" s="149"/>
      <c r="N8730" s="150"/>
      <c r="P8730" s="149"/>
    </row>
    <row r="8731" spans="7:16" x14ac:dyDescent="0.2">
      <c r="G8731" s="149"/>
      <c r="I8731" s="149"/>
      <c r="K8731" s="149"/>
      <c r="M8731" s="149"/>
      <c r="N8731" s="150"/>
      <c r="P8731" s="149"/>
    </row>
    <row r="8732" spans="7:16" x14ac:dyDescent="0.2">
      <c r="G8732" s="149"/>
      <c r="I8732" s="149"/>
      <c r="K8732" s="149"/>
      <c r="M8732" s="149"/>
      <c r="N8732" s="150"/>
      <c r="P8732" s="149"/>
    </row>
    <row r="8733" spans="7:16" x14ac:dyDescent="0.2">
      <c r="G8733" s="149"/>
      <c r="I8733" s="149"/>
      <c r="K8733" s="149"/>
      <c r="M8733" s="149"/>
      <c r="N8733" s="150"/>
      <c r="P8733" s="149"/>
    </row>
    <row r="8734" spans="7:16" x14ac:dyDescent="0.2">
      <c r="G8734" s="149"/>
      <c r="I8734" s="149"/>
      <c r="K8734" s="149"/>
      <c r="M8734" s="149"/>
      <c r="N8734" s="150"/>
      <c r="P8734" s="149"/>
    </row>
    <row r="8735" spans="7:16" x14ac:dyDescent="0.2">
      <c r="G8735" s="149"/>
      <c r="I8735" s="149"/>
      <c r="K8735" s="149"/>
      <c r="M8735" s="149"/>
      <c r="N8735" s="150"/>
      <c r="P8735" s="149"/>
    </row>
    <row r="8736" spans="7:16" x14ac:dyDescent="0.2">
      <c r="G8736" s="149"/>
      <c r="I8736" s="149"/>
      <c r="K8736" s="149"/>
      <c r="M8736" s="149"/>
      <c r="N8736" s="150"/>
      <c r="P8736" s="149"/>
    </row>
    <row r="8737" spans="7:16" x14ac:dyDescent="0.2">
      <c r="G8737" s="149"/>
      <c r="I8737" s="149"/>
      <c r="K8737" s="149"/>
      <c r="M8737" s="149"/>
      <c r="N8737" s="150"/>
      <c r="P8737" s="149"/>
    </row>
    <row r="8738" spans="7:16" x14ac:dyDescent="0.2">
      <c r="G8738" s="149"/>
      <c r="I8738" s="149"/>
      <c r="K8738" s="149"/>
      <c r="M8738" s="149"/>
      <c r="N8738" s="150"/>
      <c r="P8738" s="149"/>
    </row>
    <row r="8739" spans="7:16" x14ac:dyDescent="0.2">
      <c r="G8739" s="149"/>
      <c r="I8739" s="149"/>
      <c r="K8739" s="149"/>
      <c r="M8739" s="149"/>
      <c r="N8739" s="150"/>
      <c r="P8739" s="149"/>
    </row>
    <row r="8740" spans="7:16" x14ac:dyDescent="0.2">
      <c r="G8740" s="149"/>
      <c r="I8740" s="149"/>
      <c r="K8740" s="149"/>
      <c r="M8740" s="149"/>
      <c r="N8740" s="150"/>
      <c r="P8740" s="149"/>
    </row>
    <row r="8741" spans="7:16" x14ac:dyDescent="0.2">
      <c r="G8741" s="149"/>
      <c r="I8741" s="149"/>
      <c r="K8741" s="149"/>
      <c r="M8741" s="149"/>
      <c r="N8741" s="150"/>
      <c r="P8741" s="149"/>
    </row>
    <row r="8742" spans="7:16" x14ac:dyDescent="0.2">
      <c r="G8742" s="149"/>
      <c r="I8742" s="149"/>
      <c r="K8742" s="149"/>
      <c r="M8742" s="149"/>
      <c r="N8742" s="150"/>
      <c r="P8742" s="149"/>
    </row>
    <row r="8743" spans="7:16" x14ac:dyDescent="0.2">
      <c r="G8743" s="149"/>
      <c r="I8743" s="149"/>
      <c r="K8743" s="149"/>
      <c r="M8743" s="149"/>
      <c r="N8743" s="150"/>
      <c r="P8743" s="149"/>
    </row>
    <row r="8744" spans="7:16" x14ac:dyDescent="0.2">
      <c r="G8744" s="149"/>
      <c r="I8744" s="149"/>
      <c r="K8744" s="149"/>
      <c r="M8744" s="149"/>
      <c r="N8744" s="150"/>
      <c r="P8744" s="149"/>
    </row>
    <row r="8745" spans="7:16" x14ac:dyDescent="0.2">
      <c r="G8745" s="149"/>
      <c r="I8745" s="149"/>
      <c r="K8745" s="149"/>
      <c r="M8745" s="149"/>
      <c r="N8745" s="150"/>
      <c r="P8745" s="149"/>
    </row>
    <row r="8746" spans="7:16" x14ac:dyDescent="0.2">
      <c r="G8746" s="149"/>
      <c r="I8746" s="149"/>
      <c r="K8746" s="149"/>
      <c r="M8746" s="149"/>
      <c r="N8746" s="150"/>
      <c r="P8746" s="149"/>
    </row>
    <row r="8747" spans="7:16" x14ac:dyDescent="0.2">
      <c r="G8747" s="149"/>
      <c r="I8747" s="149"/>
      <c r="K8747" s="149"/>
      <c r="M8747" s="149"/>
      <c r="N8747" s="150"/>
      <c r="P8747" s="149"/>
    </row>
    <row r="8748" spans="7:16" x14ac:dyDescent="0.2">
      <c r="G8748" s="149"/>
      <c r="I8748" s="149"/>
      <c r="K8748" s="149"/>
      <c r="M8748" s="149"/>
      <c r="N8748" s="150"/>
      <c r="P8748" s="149"/>
    </row>
    <row r="8749" spans="7:16" x14ac:dyDescent="0.2">
      <c r="G8749" s="149"/>
      <c r="I8749" s="149"/>
      <c r="K8749" s="149"/>
      <c r="M8749" s="149"/>
      <c r="N8749" s="150"/>
      <c r="P8749" s="149"/>
    </row>
    <row r="8750" spans="7:16" x14ac:dyDescent="0.2">
      <c r="G8750" s="149"/>
      <c r="I8750" s="149"/>
      <c r="K8750" s="149"/>
      <c r="M8750" s="149"/>
      <c r="N8750" s="150"/>
      <c r="P8750" s="149"/>
    </row>
    <row r="8751" spans="7:16" x14ac:dyDescent="0.2">
      <c r="G8751" s="149"/>
      <c r="I8751" s="149"/>
      <c r="K8751" s="149"/>
      <c r="M8751" s="149"/>
      <c r="N8751" s="150"/>
      <c r="P8751" s="149"/>
    </row>
    <row r="8752" spans="7:16" x14ac:dyDescent="0.2">
      <c r="G8752" s="149"/>
      <c r="I8752" s="149"/>
      <c r="K8752" s="149"/>
      <c r="M8752" s="149"/>
      <c r="N8752" s="150"/>
      <c r="P8752" s="149"/>
    </row>
    <row r="8753" spans="7:16" x14ac:dyDescent="0.2">
      <c r="G8753" s="149"/>
      <c r="I8753" s="149"/>
      <c r="K8753" s="149"/>
      <c r="M8753" s="149"/>
      <c r="N8753" s="150"/>
      <c r="P8753" s="149"/>
    </row>
    <row r="8754" spans="7:16" x14ac:dyDescent="0.2">
      <c r="G8754" s="149"/>
      <c r="I8754" s="149"/>
      <c r="K8754" s="149"/>
      <c r="M8754" s="149"/>
      <c r="N8754" s="150"/>
      <c r="P8754" s="149"/>
    </row>
    <row r="8755" spans="7:16" x14ac:dyDescent="0.2">
      <c r="G8755" s="149"/>
      <c r="I8755" s="149"/>
      <c r="K8755" s="149"/>
      <c r="M8755" s="149"/>
      <c r="N8755" s="150"/>
      <c r="P8755" s="149"/>
    </row>
    <row r="8756" spans="7:16" x14ac:dyDescent="0.2">
      <c r="G8756" s="149"/>
      <c r="I8756" s="149"/>
      <c r="K8756" s="149"/>
      <c r="M8756" s="149"/>
      <c r="N8756" s="150"/>
      <c r="P8756" s="149"/>
    </row>
    <row r="8757" spans="7:16" x14ac:dyDescent="0.2">
      <c r="G8757" s="149"/>
      <c r="I8757" s="149"/>
      <c r="K8757" s="149"/>
      <c r="M8757" s="149"/>
      <c r="N8757" s="150"/>
      <c r="P8757" s="149"/>
    </row>
    <row r="8758" spans="7:16" x14ac:dyDescent="0.2">
      <c r="G8758" s="149"/>
      <c r="I8758" s="149"/>
      <c r="K8758" s="149"/>
      <c r="M8758" s="149"/>
      <c r="N8758" s="150"/>
      <c r="P8758" s="149"/>
    </row>
    <row r="8759" spans="7:16" x14ac:dyDescent="0.2">
      <c r="G8759" s="149"/>
      <c r="I8759" s="149"/>
      <c r="K8759" s="149"/>
      <c r="M8759" s="149"/>
      <c r="N8759" s="150"/>
      <c r="P8759" s="149"/>
    </row>
    <row r="8760" spans="7:16" x14ac:dyDescent="0.2">
      <c r="G8760" s="149"/>
      <c r="I8760" s="149"/>
      <c r="K8760" s="149"/>
      <c r="M8760" s="149"/>
      <c r="N8760" s="150"/>
      <c r="P8760" s="149"/>
    </row>
    <row r="8761" spans="7:16" x14ac:dyDescent="0.2">
      <c r="G8761" s="149"/>
      <c r="I8761" s="149"/>
      <c r="K8761" s="149"/>
      <c r="M8761" s="149"/>
      <c r="N8761" s="150"/>
      <c r="P8761" s="149"/>
    </row>
    <row r="8762" spans="7:16" x14ac:dyDescent="0.2">
      <c r="G8762" s="149"/>
      <c r="I8762" s="149"/>
      <c r="K8762" s="149"/>
      <c r="M8762" s="149"/>
      <c r="N8762" s="150"/>
      <c r="P8762" s="149"/>
    </row>
    <row r="8763" spans="7:16" x14ac:dyDescent="0.2">
      <c r="G8763" s="149"/>
      <c r="I8763" s="149"/>
      <c r="K8763" s="149"/>
      <c r="M8763" s="149"/>
      <c r="N8763" s="150"/>
      <c r="P8763" s="149"/>
    </row>
    <row r="8764" spans="7:16" x14ac:dyDescent="0.2">
      <c r="G8764" s="149"/>
      <c r="I8764" s="149"/>
      <c r="K8764" s="149"/>
      <c r="M8764" s="149"/>
      <c r="N8764" s="150"/>
      <c r="P8764" s="149"/>
    </row>
    <row r="8765" spans="7:16" x14ac:dyDescent="0.2">
      <c r="G8765" s="149"/>
      <c r="I8765" s="149"/>
      <c r="K8765" s="149"/>
      <c r="M8765" s="149"/>
      <c r="N8765" s="150"/>
      <c r="P8765" s="149"/>
    </row>
    <row r="8766" spans="7:16" x14ac:dyDescent="0.2">
      <c r="G8766" s="149"/>
      <c r="I8766" s="149"/>
      <c r="K8766" s="149"/>
      <c r="M8766" s="149"/>
      <c r="N8766" s="150"/>
      <c r="P8766" s="149"/>
    </row>
    <row r="8767" spans="7:16" x14ac:dyDescent="0.2">
      <c r="G8767" s="149"/>
      <c r="I8767" s="149"/>
      <c r="K8767" s="149"/>
      <c r="M8767" s="149"/>
      <c r="N8767" s="150"/>
      <c r="P8767" s="149"/>
    </row>
    <row r="8768" spans="7:16" x14ac:dyDescent="0.2">
      <c r="G8768" s="149"/>
      <c r="I8768" s="149"/>
      <c r="K8768" s="149"/>
      <c r="M8768" s="149"/>
      <c r="N8768" s="150"/>
      <c r="P8768" s="149"/>
    </row>
    <row r="8769" spans="7:16" x14ac:dyDescent="0.2">
      <c r="G8769" s="149"/>
      <c r="I8769" s="149"/>
      <c r="K8769" s="149"/>
      <c r="M8769" s="149"/>
      <c r="N8769" s="150"/>
      <c r="P8769" s="149"/>
    </row>
    <row r="8770" spans="7:16" x14ac:dyDescent="0.2">
      <c r="G8770" s="149"/>
      <c r="I8770" s="149"/>
      <c r="K8770" s="149"/>
      <c r="M8770" s="149"/>
      <c r="N8770" s="150"/>
      <c r="P8770" s="149"/>
    </row>
    <row r="8771" spans="7:16" x14ac:dyDescent="0.2">
      <c r="G8771" s="149"/>
      <c r="I8771" s="149"/>
      <c r="K8771" s="149"/>
      <c r="M8771" s="149"/>
      <c r="N8771" s="150"/>
      <c r="P8771" s="149"/>
    </row>
    <row r="8772" spans="7:16" x14ac:dyDescent="0.2">
      <c r="G8772" s="149"/>
      <c r="I8772" s="149"/>
      <c r="K8772" s="149"/>
      <c r="M8772" s="149"/>
      <c r="N8772" s="150"/>
      <c r="P8772" s="149"/>
    </row>
    <row r="8773" spans="7:16" x14ac:dyDescent="0.2">
      <c r="G8773" s="149"/>
      <c r="I8773" s="149"/>
      <c r="K8773" s="149"/>
      <c r="M8773" s="149"/>
      <c r="N8773" s="150"/>
      <c r="P8773" s="149"/>
    </row>
    <row r="8774" spans="7:16" x14ac:dyDescent="0.2">
      <c r="G8774" s="149"/>
      <c r="I8774" s="149"/>
      <c r="K8774" s="149"/>
      <c r="M8774" s="149"/>
      <c r="N8774" s="150"/>
      <c r="P8774" s="149"/>
    </row>
    <row r="8775" spans="7:16" x14ac:dyDescent="0.2">
      <c r="G8775" s="149"/>
      <c r="I8775" s="149"/>
      <c r="K8775" s="149"/>
      <c r="M8775" s="149"/>
      <c r="N8775" s="150"/>
      <c r="P8775" s="149"/>
    </row>
    <row r="8776" spans="7:16" x14ac:dyDescent="0.2">
      <c r="G8776" s="149"/>
      <c r="I8776" s="149"/>
      <c r="K8776" s="149"/>
      <c r="M8776" s="149"/>
      <c r="N8776" s="150"/>
      <c r="P8776" s="149"/>
    </row>
    <row r="8777" spans="7:16" x14ac:dyDescent="0.2">
      <c r="G8777" s="149"/>
      <c r="I8777" s="149"/>
      <c r="K8777" s="149"/>
      <c r="M8777" s="149"/>
      <c r="N8777" s="150"/>
      <c r="P8777" s="149"/>
    </row>
    <row r="8778" spans="7:16" x14ac:dyDescent="0.2">
      <c r="G8778" s="149"/>
      <c r="I8778" s="149"/>
      <c r="K8778" s="149"/>
      <c r="M8778" s="149"/>
      <c r="N8778" s="150"/>
      <c r="P8778" s="149"/>
    </row>
    <row r="8779" spans="7:16" x14ac:dyDescent="0.2">
      <c r="G8779" s="149"/>
      <c r="I8779" s="149"/>
      <c r="K8779" s="149"/>
      <c r="M8779" s="149"/>
      <c r="N8779" s="150"/>
      <c r="P8779" s="149"/>
    </row>
    <row r="8780" spans="7:16" x14ac:dyDescent="0.2">
      <c r="G8780" s="149"/>
      <c r="I8780" s="149"/>
      <c r="K8780" s="149"/>
      <c r="M8780" s="149"/>
      <c r="N8780" s="150"/>
      <c r="P8780" s="149"/>
    </row>
    <row r="8781" spans="7:16" x14ac:dyDescent="0.2">
      <c r="G8781" s="149"/>
      <c r="I8781" s="149"/>
      <c r="K8781" s="149"/>
      <c r="M8781" s="149"/>
      <c r="N8781" s="150"/>
      <c r="P8781" s="149"/>
    </row>
    <row r="8782" spans="7:16" x14ac:dyDescent="0.2">
      <c r="G8782" s="149"/>
      <c r="I8782" s="149"/>
      <c r="K8782" s="149"/>
      <c r="M8782" s="149"/>
      <c r="N8782" s="150"/>
      <c r="P8782" s="149"/>
    </row>
    <row r="8783" spans="7:16" x14ac:dyDescent="0.2">
      <c r="G8783" s="149"/>
      <c r="I8783" s="149"/>
      <c r="K8783" s="149"/>
      <c r="M8783" s="149"/>
      <c r="N8783" s="150"/>
      <c r="P8783" s="149"/>
    </row>
    <row r="8784" spans="7:16" x14ac:dyDescent="0.2">
      <c r="G8784" s="149"/>
      <c r="I8784" s="149"/>
      <c r="K8784" s="149"/>
      <c r="M8784" s="149"/>
      <c r="N8784" s="150"/>
      <c r="P8784" s="149"/>
    </row>
    <row r="8785" spans="7:16" x14ac:dyDescent="0.2">
      <c r="G8785" s="149"/>
      <c r="I8785" s="149"/>
      <c r="K8785" s="149"/>
      <c r="M8785" s="149"/>
      <c r="N8785" s="150"/>
      <c r="P8785" s="149"/>
    </row>
    <row r="8786" spans="7:16" x14ac:dyDescent="0.2">
      <c r="G8786" s="149"/>
      <c r="I8786" s="149"/>
      <c r="K8786" s="149"/>
      <c r="M8786" s="149"/>
      <c r="N8786" s="150"/>
      <c r="P8786" s="149"/>
    </row>
    <row r="8787" spans="7:16" x14ac:dyDescent="0.2">
      <c r="G8787" s="149"/>
      <c r="I8787" s="149"/>
      <c r="K8787" s="149"/>
      <c r="M8787" s="149"/>
      <c r="N8787" s="150"/>
      <c r="P8787" s="149"/>
    </row>
    <row r="8788" spans="7:16" x14ac:dyDescent="0.2">
      <c r="G8788" s="149"/>
      <c r="I8788" s="149"/>
      <c r="K8788" s="149"/>
      <c r="M8788" s="149"/>
      <c r="N8788" s="150"/>
      <c r="P8788" s="149"/>
    </row>
    <row r="8789" spans="7:16" x14ac:dyDescent="0.2">
      <c r="G8789" s="149"/>
      <c r="I8789" s="149"/>
      <c r="K8789" s="149"/>
      <c r="M8789" s="149"/>
      <c r="N8789" s="150"/>
      <c r="P8789" s="149"/>
    </row>
    <row r="8790" spans="7:16" x14ac:dyDescent="0.2">
      <c r="G8790" s="149"/>
      <c r="I8790" s="149"/>
      <c r="K8790" s="149"/>
      <c r="M8790" s="149"/>
      <c r="N8790" s="150"/>
      <c r="P8790" s="149"/>
    </row>
    <row r="8791" spans="7:16" x14ac:dyDescent="0.2">
      <c r="G8791" s="149"/>
      <c r="I8791" s="149"/>
      <c r="K8791" s="149"/>
      <c r="M8791" s="149"/>
      <c r="N8791" s="150"/>
      <c r="P8791" s="149"/>
    </row>
    <row r="8792" spans="7:16" x14ac:dyDescent="0.2">
      <c r="G8792" s="149"/>
      <c r="I8792" s="149"/>
      <c r="K8792" s="149"/>
      <c r="M8792" s="149"/>
      <c r="N8792" s="150"/>
      <c r="P8792" s="149"/>
    </row>
    <row r="8793" spans="7:16" x14ac:dyDescent="0.2">
      <c r="G8793" s="149"/>
      <c r="I8793" s="149"/>
      <c r="K8793" s="149"/>
      <c r="M8793" s="149"/>
      <c r="N8793" s="150"/>
      <c r="P8793" s="149"/>
    </row>
    <row r="8794" spans="7:16" x14ac:dyDescent="0.2">
      <c r="G8794" s="149"/>
      <c r="I8794" s="149"/>
      <c r="K8794" s="149"/>
      <c r="M8794" s="149"/>
      <c r="N8794" s="150"/>
      <c r="P8794" s="149"/>
    </row>
    <row r="8795" spans="7:16" x14ac:dyDescent="0.2">
      <c r="G8795" s="149"/>
      <c r="I8795" s="149"/>
      <c r="K8795" s="149"/>
      <c r="M8795" s="149"/>
      <c r="N8795" s="150"/>
      <c r="P8795" s="149"/>
    </row>
    <row r="8796" spans="7:16" x14ac:dyDescent="0.2">
      <c r="G8796" s="149"/>
      <c r="I8796" s="149"/>
      <c r="K8796" s="149"/>
      <c r="M8796" s="149"/>
      <c r="N8796" s="150"/>
      <c r="P8796" s="149"/>
    </row>
    <row r="8797" spans="7:16" x14ac:dyDescent="0.2">
      <c r="G8797" s="149"/>
      <c r="I8797" s="149"/>
      <c r="K8797" s="149"/>
      <c r="M8797" s="149"/>
      <c r="N8797" s="150"/>
      <c r="P8797" s="149"/>
    </row>
    <row r="8798" spans="7:16" x14ac:dyDescent="0.2">
      <c r="G8798" s="149"/>
      <c r="I8798" s="149"/>
      <c r="K8798" s="149"/>
      <c r="M8798" s="149"/>
      <c r="N8798" s="150"/>
      <c r="P8798" s="149"/>
    </row>
    <row r="8799" spans="7:16" x14ac:dyDescent="0.2">
      <c r="G8799" s="149"/>
      <c r="I8799" s="149"/>
      <c r="K8799" s="149"/>
      <c r="M8799" s="149"/>
      <c r="N8799" s="150"/>
      <c r="P8799" s="149"/>
    </row>
    <row r="8800" spans="7:16" x14ac:dyDescent="0.2">
      <c r="G8800" s="149"/>
      <c r="I8800" s="149"/>
      <c r="K8800" s="149"/>
      <c r="M8800" s="149"/>
      <c r="N8800" s="150"/>
      <c r="P8800" s="149"/>
    </row>
    <row r="8801" spans="7:16" x14ac:dyDescent="0.2">
      <c r="G8801" s="149"/>
      <c r="I8801" s="149"/>
      <c r="K8801" s="149"/>
      <c r="M8801" s="149"/>
      <c r="N8801" s="150"/>
      <c r="P8801" s="149"/>
    </row>
    <row r="8802" spans="7:16" x14ac:dyDescent="0.2">
      <c r="G8802" s="149"/>
      <c r="I8802" s="149"/>
      <c r="K8802" s="149"/>
      <c r="M8802" s="149"/>
      <c r="N8802" s="150"/>
      <c r="P8802" s="149"/>
    </row>
    <row r="8803" spans="7:16" x14ac:dyDescent="0.2">
      <c r="G8803" s="149"/>
      <c r="I8803" s="149"/>
      <c r="K8803" s="149"/>
      <c r="M8803" s="149"/>
      <c r="N8803" s="150"/>
      <c r="P8803" s="149"/>
    </row>
    <row r="8804" spans="7:16" x14ac:dyDescent="0.2">
      <c r="G8804" s="149"/>
      <c r="I8804" s="149"/>
      <c r="K8804" s="149"/>
      <c r="M8804" s="149"/>
      <c r="N8804" s="150"/>
      <c r="P8804" s="149"/>
    </row>
    <row r="8805" spans="7:16" x14ac:dyDescent="0.2">
      <c r="G8805" s="149"/>
      <c r="I8805" s="149"/>
      <c r="K8805" s="149"/>
      <c r="M8805" s="149"/>
      <c r="N8805" s="150"/>
      <c r="P8805" s="149"/>
    </row>
    <row r="8806" spans="7:16" x14ac:dyDescent="0.2">
      <c r="G8806" s="149"/>
      <c r="I8806" s="149"/>
      <c r="K8806" s="149"/>
      <c r="M8806" s="149"/>
      <c r="N8806" s="150"/>
      <c r="P8806" s="149"/>
    </row>
    <row r="8807" spans="7:16" x14ac:dyDescent="0.2">
      <c r="G8807" s="149"/>
      <c r="I8807" s="149"/>
      <c r="K8807" s="149"/>
      <c r="M8807" s="149"/>
      <c r="N8807" s="150"/>
      <c r="P8807" s="149"/>
    </row>
    <row r="8808" spans="7:16" x14ac:dyDescent="0.2">
      <c r="G8808" s="149"/>
      <c r="I8808" s="149"/>
      <c r="K8808" s="149"/>
      <c r="M8808" s="149"/>
      <c r="N8808" s="150"/>
      <c r="P8808" s="149"/>
    </row>
    <row r="8809" spans="7:16" x14ac:dyDescent="0.2">
      <c r="G8809" s="149"/>
      <c r="I8809" s="149"/>
      <c r="K8809" s="149"/>
      <c r="M8809" s="149"/>
      <c r="N8809" s="150"/>
      <c r="P8809" s="149"/>
    </row>
    <row r="8810" spans="7:16" x14ac:dyDescent="0.2">
      <c r="G8810" s="149"/>
      <c r="I8810" s="149"/>
      <c r="K8810" s="149"/>
      <c r="M8810" s="149"/>
      <c r="N8810" s="150"/>
      <c r="P8810" s="149"/>
    </row>
    <row r="8811" spans="7:16" x14ac:dyDescent="0.2">
      <c r="G8811" s="149"/>
      <c r="I8811" s="149"/>
      <c r="K8811" s="149"/>
      <c r="M8811" s="149"/>
      <c r="N8811" s="150"/>
      <c r="P8811" s="149"/>
    </row>
    <row r="8812" spans="7:16" x14ac:dyDescent="0.2">
      <c r="G8812" s="149"/>
      <c r="I8812" s="149"/>
      <c r="K8812" s="149"/>
      <c r="M8812" s="149"/>
      <c r="N8812" s="150"/>
      <c r="P8812" s="149"/>
    </row>
    <row r="8813" spans="7:16" x14ac:dyDescent="0.2">
      <c r="G8813" s="149"/>
      <c r="I8813" s="149"/>
      <c r="K8813" s="149"/>
      <c r="M8813" s="149"/>
      <c r="N8813" s="150"/>
      <c r="P8813" s="149"/>
    </row>
    <row r="8814" spans="7:16" x14ac:dyDescent="0.2">
      <c r="G8814" s="149"/>
      <c r="I8814" s="149"/>
      <c r="K8814" s="149"/>
      <c r="M8814" s="149"/>
      <c r="N8814" s="150"/>
      <c r="P8814" s="149"/>
    </row>
    <row r="8815" spans="7:16" x14ac:dyDescent="0.2">
      <c r="G8815" s="149"/>
      <c r="I8815" s="149"/>
      <c r="K8815" s="149"/>
      <c r="M8815" s="149"/>
      <c r="N8815" s="150"/>
      <c r="P8815" s="149"/>
    </row>
    <row r="8816" spans="7:16" x14ac:dyDescent="0.2">
      <c r="G8816" s="149"/>
      <c r="I8816" s="149"/>
      <c r="K8816" s="149"/>
      <c r="M8816" s="149"/>
      <c r="N8816" s="150"/>
      <c r="P8816" s="149"/>
    </row>
    <row r="8817" spans="7:16" x14ac:dyDescent="0.2">
      <c r="G8817" s="149"/>
      <c r="I8817" s="149"/>
      <c r="K8817" s="149"/>
      <c r="M8817" s="149"/>
      <c r="N8817" s="150"/>
      <c r="P8817" s="149"/>
    </row>
    <row r="8818" spans="7:16" x14ac:dyDescent="0.2">
      <c r="G8818" s="149"/>
      <c r="I8818" s="149"/>
      <c r="K8818" s="149"/>
      <c r="M8818" s="149"/>
      <c r="N8818" s="150"/>
      <c r="P8818" s="149"/>
    </row>
    <row r="8819" spans="7:16" x14ac:dyDescent="0.2">
      <c r="G8819" s="149"/>
      <c r="I8819" s="149"/>
      <c r="K8819" s="149"/>
      <c r="M8819" s="149"/>
      <c r="N8819" s="150"/>
      <c r="P8819" s="149"/>
    </row>
    <row r="8820" spans="7:16" x14ac:dyDescent="0.2">
      <c r="G8820" s="149"/>
      <c r="I8820" s="149"/>
      <c r="K8820" s="149"/>
      <c r="M8820" s="149"/>
      <c r="N8820" s="150"/>
      <c r="P8820" s="149"/>
    </row>
    <row r="8821" spans="7:16" x14ac:dyDescent="0.2">
      <c r="G8821" s="149"/>
      <c r="I8821" s="149"/>
      <c r="K8821" s="149"/>
      <c r="M8821" s="149"/>
      <c r="N8821" s="150"/>
      <c r="P8821" s="149"/>
    </row>
    <row r="8822" spans="7:16" x14ac:dyDescent="0.2">
      <c r="G8822" s="149"/>
      <c r="I8822" s="149"/>
      <c r="K8822" s="149"/>
      <c r="M8822" s="149"/>
      <c r="N8822" s="150"/>
      <c r="P8822" s="149"/>
    </row>
    <row r="8823" spans="7:16" x14ac:dyDescent="0.2">
      <c r="G8823" s="149"/>
      <c r="I8823" s="149"/>
      <c r="K8823" s="149"/>
      <c r="M8823" s="149"/>
      <c r="N8823" s="150"/>
      <c r="P8823" s="149"/>
    </row>
    <row r="8824" spans="7:16" x14ac:dyDescent="0.2">
      <c r="G8824" s="149"/>
      <c r="I8824" s="149"/>
      <c r="K8824" s="149"/>
      <c r="M8824" s="149"/>
      <c r="N8824" s="150"/>
      <c r="P8824" s="149"/>
    </row>
    <row r="8825" spans="7:16" x14ac:dyDescent="0.2">
      <c r="G8825" s="149"/>
      <c r="I8825" s="149"/>
      <c r="K8825" s="149"/>
      <c r="M8825" s="149"/>
      <c r="N8825" s="150"/>
      <c r="P8825" s="149"/>
    </row>
    <row r="8826" spans="7:16" x14ac:dyDescent="0.2">
      <c r="G8826" s="149"/>
      <c r="I8826" s="149"/>
      <c r="K8826" s="149"/>
      <c r="M8826" s="149"/>
      <c r="N8826" s="150"/>
      <c r="P8826" s="149"/>
    </row>
    <row r="8827" spans="7:16" x14ac:dyDescent="0.2">
      <c r="G8827" s="149"/>
      <c r="I8827" s="149"/>
      <c r="K8827" s="149"/>
      <c r="M8827" s="149"/>
      <c r="N8827" s="150"/>
      <c r="P8827" s="149"/>
    </row>
    <row r="8828" spans="7:16" x14ac:dyDescent="0.2">
      <c r="G8828" s="149"/>
      <c r="I8828" s="149"/>
      <c r="K8828" s="149"/>
      <c r="M8828" s="149"/>
      <c r="N8828" s="150"/>
      <c r="P8828" s="149"/>
    </row>
    <row r="8829" spans="7:16" x14ac:dyDescent="0.2">
      <c r="G8829" s="149"/>
      <c r="I8829" s="149"/>
      <c r="K8829" s="149"/>
      <c r="M8829" s="149"/>
      <c r="N8829" s="150"/>
      <c r="P8829" s="149"/>
    </row>
    <row r="8830" spans="7:16" x14ac:dyDescent="0.2">
      <c r="G8830" s="149"/>
      <c r="I8830" s="149"/>
      <c r="K8830" s="149"/>
      <c r="M8830" s="149"/>
      <c r="N8830" s="150"/>
      <c r="P8830" s="149"/>
    </row>
    <row r="8831" spans="7:16" x14ac:dyDescent="0.2">
      <c r="G8831" s="149"/>
      <c r="I8831" s="149"/>
      <c r="K8831" s="149"/>
      <c r="M8831" s="149"/>
      <c r="N8831" s="150"/>
      <c r="P8831" s="149"/>
    </row>
    <row r="8832" spans="7:16" x14ac:dyDescent="0.2">
      <c r="G8832" s="149"/>
      <c r="I8832" s="149"/>
      <c r="K8832" s="149"/>
      <c r="M8832" s="149"/>
      <c r="N8832" s="150"/>
      <c r="P8832" s="149"/>
    </row>
    <row r="8833" spans="7:16" x14ac:dyDescent="0.2">
      <c r="G8833" s="149"/>
      <c r="I8833" s="149"/>
      <c r="K8833" s="149"/>
      <c r="M8833" s="149"/>
      <c r="N8833" s="150"/>
      <c r="P8833" s="149"/>
    </row>
    <row r="8834" spans="7:16" x14ac:dyDescent="0.2">
      <c r="G8834" s="149"/>
      <c r="I8834" s="149"/>
      <c r="K8834" s="149"/>
      <c r="M8834" s="149"/>
      <c r="N8834" s="150"/>
      <c r="P8834" s="149"/>
    </row>
    <row r="8835" spans="7:16" x14ac:dyDescent="0.2">
      <c r="G8835" s="149"/>
      <c r="I8835" s="149"/>
      <c r="K8835" s="149"/>
      <c r="M8835" s="149"/>
      <c r="N8835" s="150"/>
      <c r="P8835" s="149"/>
    </row>
    <row r="8836" spans="7:16" x14ac:dyDescent="0.2">
      <c r="G8836" s="149"/>
      <c r="I8836" s="149"/>
      <c r="K8836" s="149"/>
      <c r="M8836" s="149"/>
      <c r="N8836" s="150"/>
      <c r="P8836" s="149"/>
    </row>
    <row r="8837" spans="7:16" x14ac:dyDescent="0.2">
      <c r="G8837" s="149"/>
      <c r="I8837" s="149"/>
      <c r="K8837" s="149"/>
      <c r="M8837" s="149"/>
      <c r="N8837" s="150"/>
      <c r="P8837" s="149"/>
    </row>
    <row r="8838" spans="7:16" x14ac:dyDescent="0.2">
      <c r="G8838" s="149"/>
      <c r="I8838" s="149"/>
      <c r="K8838" s="149"/>
      <c r="M8838" s="149"/>
      <c r="N8838" s="150"/>
      <c r="P8838" s="149"/>
    </row>
    <row r="8839" spans="7:16" x14ac:dyDescent="0.2">
      <c r="G8839" s="149"/>
      <c r="I8839" s="149"/>
      <c r="K8839" s="149"/>
      <c r="M8839" s="149"/>
      <c r="N8839" s="150"/>
      <c r="P8839" s="149"/>
    </row>
    <row r="8840" spans="7:16" x14ac:dyDescent="0.2">
      <c r="G8840" s="149"/>
      <c r="I8840" s="149"/>
      <c r="K8840" s="149"/>
      <c r="M8840" s="149"/>
      <c r="N8840" s="150"/>
      <c r="P8840" s="149"/>
    </row>
    <row r="8841" spans="7:16" x14ac:dyDescent="0.2">
      <c r="G8841" s="149"/>
      <c r="I8841" s="149"/>
      <c r="K8841" s="149"/>
      <c r="M8841" s="149"/>
      <c r="N8841" s="150"/>
      <c r="P8841" s="149"/>
    </row>
    <row r="8842" spans="7:16" x14ac:dyDescent="0.2">
      <c r="G8842" s="149"/>
      <c r="I8842" s="149"/>
      <c r="K8842" s="149"/>
      <c r="M8842" s="149"/>
      <c r="N8842" s="150"/>
      <c r="P8842" s="149"/>
    </row>
    <row r="8843" spans="7:16" x14ac:dyDescent="0.2">
      <c r="G8843" s="149"/>
      <c r="I8843" s="149"/>
      <c r="K8843" s="149"/>
      <c r="M8843" s="149"/>
      <c r="N8843" s="150"/>
      <c r="P8843" s="149"/>
    </row>
    <row r="8844" spans="7:16" x14ac:dyDescent="0.2">
      <c r="G8844" s="149"/>
      <c r="I8844" s="149"/>
      <c r="K8844" s="149"/>
      <c r="M8844" s="149"/>
      <c r="N8844" s="150"/>
      <c r="P8844" s="149"/>
    </row>
    <row r="8845" spans="7:16" x14ac:dyDescent="0.2">
      <c r="G8845" s="149"/>
      <c r="I8845" s="149"/>
      <c r="K8845" s="149"/>
      <c r="M8845" s="149"/>
      <c r="N8845" s="150"/>
      <c r="P8845" s="149"/>
    </row>
    <row r="8846" spans="7:16" x14ac:dyDescent="0.2">
      <c r="G8846" s="149"/>
      <c r="I8846" s="149"/>
      <c r="K8846" s="149"/>
      <c r="M8846" s="149"/>
      <c r="N8846" s="150"/>
      <c r="P8846" s="149"/>
    </row>
    <row r="8847" spans="7:16" x14ac:dyDescent="0.2">
      <c r="G8847" s="149"/>
      <c r="I8847" s="149"/>
      <c r="K8847" s="149"/>
      <c r="M8847" s="149"/>
      <c r="N8847" s="150"/>
      <c r="P8847" s="149"/>
    </row>
    <row r="8848" spans="7:16" x14ac:dyDescent="0.2">
      <c r="G8848" s="149"/>
      <c r="I8848" s="149"/>
      <c r="K8848" s="149"/>
      <c r="M8848" s="149"/>
      <c r="N8848" s="150"/>
      <c r="P8848" s="149"/>
    </row>
    <row r="8849" spans="7:16" x14ac:dyDescent="0.2">
      <c r="G8849" s="149"/>
      <c r="I8849" s="149"/>
      <c r="K8849" s="149"/>
      <c r="M8849" s="149"/>
      <c r="N8849" s="150"/>
      <c r="P8849" s="149"/>
    </row>
    <row r="8850" spans="7:16" x14ac:dyDescent="0.2">
      <c r="G8850" s="149"/>
      <c r="I8850" s="149"/>
      <c r="K8850" s="149"/>
      <c r="M8850" s="149"/>
      <c r="N8850" s="150"/>
      <c r="P8850" s="149"/>
    </row>
    <row r="8851" spans="7:16" x14ac:dyDescent="0.2">
      <c r="G8851" s="149"/>
      <c r="I8851" s="149"/>
      <c r="K8851" s="149"/>
      <c r="M8851" s="149"/>
      <c r="N8851" s="150"/>
      <c r="P8851" s="149"/>
    </row>
    <row r="8852" spans="7:16" x14ac:dyDescent="0.2">
      <c r="G8852" s="149"/>
      <c r="I8852" s="149"/>
      <c r="K8852" s="149"/>
      <c r="M8852" s="149"/>
      <c r="N8852" s="150"/>
      <c r="P8852" s="149"/>
    </row>
    <row r="8853" spans="7:16" x14ac:dyDescent="0.2">
      <c r="G8853" s="149"/>
      <c r="I8853" s="149"/>
      <c r="K8853" s="149"/>
      <c r="M8853" s="149"/>
      <c r="N8853" s="150"/>
      <c r="P8853" s="149"/>
    </row>
    <row r="8854" spans="7:16" x14ac:dyDescent="0.2">
      <c r="G8854" s="149"/>
      <c r="I8854" s="149"/>
      <c r="K8854" s="149"/>
      <c r="M8854" s="149"/>
      <c r="N8854" s="150"/>
      <c r="P8854" s="149"/>
    </row>
    <row r="8855" spans="7:16" x14ac:dyDescent="0.2">
      <c r="G8855" s="149"/>
      <c r="I8855" s="149"/>
      <c r="K8855" s="149"/>
      <c r="M8855" s="149"/>
      <c r="N8855" s="150"/>
      <c r="P8855" s="149"/>
    </row>
    <row r="8856" spans="7:16" x14ac:dyDescent="0.2">
      <c r="G8856" s="149"/>
      <c r="I8856" s="149"/>
      <c r="K8856" s="149"/>
      <c r="M8856" s="149"/>
      <c r="N8856" s="150"/>
      <c r="P8856" s="149"/>
    </row>
    <row r="8857" spans="7:16" x14ac:dyDescent="0.2">
      <c r="G8857" s="149"/>
      <c r="I8857" s="149"/>
      <c r="K8857" s="149"/>
      <c r="M8857" s="149"/>
      <c r="N8857" s="150"/>
      <c r="P8857" s="149"/>
    </row>
    <row r="8858" spans="7:16" x14ac:dyDescent="0.2">
      <c r="G8858" s="149"/>
      <c r="I8858" s="149"/>
      <c r="K8858" s="149"/>
      <c r="M8858" s="149"/>
      <c r="N8858" s="150"/>
      <c r="P8858" s="149"/>
    </row>
    <row r="8859" spans="7:16" x14ac:dyDescent="0.2">
      <c r="G8859" s="149"/>
      <c r="I8859" s="149"/>
      <c r="K8859" s="149"/>
      <c r="M8859" s="149"/>
      <c r="N8859" s="150"/>
      <c r="P8859" s="149"/>
    </row>
    <row r="8860" spans="7:16" x14ac:dyDescent="0.2">
      <c r="G8860" s="149"/>
      <c r="I8860" s="149"/>
      <c r="K8860" s="149"/>
      <c r="M8860" s="149"/>
      <c r="N8860" s="150"/>
      <c r="P8860" s="149"/>
    </row>
    <row r="8861" spans="7:16" x14ac:dyDescent="0.2">
      <c r="G8861" s="149"/>
      <c r="I8861" s="149"/>
      <c r="K8861" s="149"/>
      <c r="M8861" s="149"/>
      <c r="N8861" s="150"/>
      <c r="P8861" s="149"/>
    </row>
    <row r="8862" spans="7:16" x14ac:dyDescent="0.2">
      <c r="G8862" s="149"/>
      <c r="I8862" s="149"/>
      <c r="K8862" s="149"/>
      <c r="M8862" s="149"/>
      <c r="N8862" s="150"/>
      <c r="P8862" s="149"/>
    </row>
    <row r="8863" spans="7:16" x14ac:dyDescent="0.2">
      <c r="G8863" s="149"/>
      <c r="I8863" s="149"/>
      <c r="K8863" s="149"/>
      <c r="M8863" s="149"/>
      <c r="N8863" s="150"/>
      <c r="P8863" s="149"/>
    </row>
    <row r="8864" spans="7:16" x14ac:dyDescent="0.2">
      <c r="G8864" s="149"/>
      <c r="I8864" s="149"/>
      <c r="K8864" s="149"/>
      <c r="M8864" s="149"/>
      <c r="N8864" s="150"/>
      <c r="P8864" s="149"/>
    </row>
    <row r="8865" spans="7:16" x14ac:dyDescent="0.2">
      <c r="G8865" s="149"/>
      <c r="I8865" s="149"/>
      <c r="K8865" s="149"/>
      <c r="M8865" s="149"/>
      <c r="N8865" s="150"/>
      <c r="P8865" s="149"/>
    </row>
    <row r="8866" spans="7:16" x14ac:dyDescent="0.2">
      <c r="G8866" s="149"/>
      <c r="I8866" s="149"/>
      <c r="K8866" s="149"/>
      <c r="M8866" s="149"/>
      <c r="N8866" s="150"/>
      <c r="P8866" s="149"/>
    </row>
    <row r="8867" spans="7:16" x14ac:dyDescent="0.2">
      <c r="G8867" s="149"/>
      <c r="I8867" s="149"/>
      <c r="K8867" s="149"/>
      <c r="M8867" s="149"/>
      <c r="N8867" s="150"/>
      <c r="P8867" s="149"/>
    </row>
    <row r="8868" spans="7:16" x14ac:dyDescent="0.2">
      <c r="G8868" s="149"/>
      <c r="I8868" s="149"/>
      <c r="K8868" s="149"/>
      <c r="M8868" s="149"/>
      <c r="N8868" s="150"/>
      <c r="P8868" s="149"/>
    </row>
    <row r="8869" spans="7:16" x14ac:dyDescent="0.2">
      <c r="G8869" s="149"/>
      <c r="I8869" s="149"/>
      <c r="K8869" s="149"/>
      <c r="M8869" s="149"/>
      <c r="N8869" s="150"/>
      <c r="P8869" s="149"/>
    </row>
    <row r="8870" spans="7:16" x14ac:dyDescent="0.2">
      <c r="G8870" s="149"/>
      <c r="I8870" s="149"/>
      <c r="K8870" s="149"/>
      <c r="M8870" s="149"/>
      <c r="N8870" s="150"/>
      <c r="P8870" s="149"/>
    </row>
    <row r="8871" spans="7:16" x14ac:dyDescent="0.2">
      <c r="G8871" s="149"/>
      <c r="I8871" s="149"/>
      <c r="K8871" s="149"/>
      <c r="M8871" s="149"/>
      <c r="N8871" s="150"/>
      <c r="P8871" s="149"/>
    </row>
    <row r="8872" spans="7:16" x14ac:dyDescent="0.2">
      <c r="G8872" s="149"/>
      <c r="I8872" s="149"/>
      <c r="K8872" s="149"/>
      <c r="M8872" s="149"/>
      <c r="N8872" s="150"/>
      <c r="P8872" s="149"/>
    </row>
    <row r="8873" spans="7:16" x14ac:dyDescent="0.2">
      <c r="G8873" s="149"/>
      <c r="I8873" s="149"/>
      <c r="K8873" s="149"/>
      <c r="M8873" s="149"/>
      <c r="N8873" s="150"/>
      <c r="P8873" s="149"/>
    </row>
    <row r="8874" spans="7:16" x14ac:dyDescent="0.2">
      <c r="G8874" s="149"/>
      <c r="I8874" s="149"/>
      <c r="K8874" s="149"/>
      <c r="M8874" s="149"/>
      <c r="N8874" s="150"/>
      <c r="P8874" s="149"/>
    </row>
    <row r="8875" spans="7:16" x14ac:dyDescent="0.2">
      <c r="G8875" s="149"/>
      <c r="I8875" s="149"/>
      <c r="K8875" s="149"/>
      <c r="M8875" s="149"/>
      <c r="N8875" s="150"/>
      <c r="P8875" s="149"/>
    </row>
    <row r="8876" spans="7:16" x14ac:dyDescent="0.2">
      <c r="G8876" s="149"/>
      <c r="I8876" s="149"/>
      <c r="K8876" s="149"/>
      <c r="M8876" s="149"/>
      <c r="N8876" s="150"/>
      <c r="P8876" s="149"/>
    </row>
    <row r="8877" spans="7:16" x14ac:dyDescent="0.2">
      <c r="G8877" s="149"/>
      <c r="I8877" s="149"/>
      <c r="K8877" s="149"/>
      <c r="M8877" s="149"/>
      <c r="N8877" s="150"/>
      <c r="P8877" s="149"/>
    </row>
    <row r="8878" spans="7:16" x14ac:dyDescent="0.2">
      <c r="G8878" s="149"/>
      <c r="I8878" s="149"/>
      <c r="K8878" s="149"/>
      <c r="M8878" s="149"/>
      <c r="N8878" s="150"/>
      <c r="P8878" s="149"/>
    </row>
    <row r="8879" spans="7:16" x14ac:dyDescent="0.2">
      <c r="G8879" s="149"/>
      <c r="I8879" s="149"/>
      <c r="K8879" s="149"/>
      <c r="M8879" s="149"/>
      <c r="N8879" s="150"/>
      <c r="P8879" s="149"/>
    </row>
    <row r="8880" spans="7:16" x14ac:dyDescent="0.2">
      <c r="G8880" s="149"/>
      <c r="I8880" s="149"/>
      <c r="K8880" s="149"/>
      <c r="M8880" s="149"/>
      <c r="N8880" s="150"/>
      <c r="P8880" s="149"/>
    </row>
    <row r="8881" spans="7:16" x14ac:dyDescent="0.2">
      <c r="G8881" s="149"/>
      <c r="I8881" s="149"/>
      <c r="K8881" s="149"/>
      <c r="M8881" s="149"/>
      <c r="N8881" s="150"/>
      <c r="P8881" s="149"/>
    </row>
    <row r="8882" spans="7:16" x14ac:dyDescent="0.2">
      <c r="G8882" s="149"/>
      <c r="I8882" s="149"/>
      <c r="K8882" s="149"/>
      <c r="M8882" s="149"/>
      <c r="N8882" s="150"/>
      <c r="P8882" s="149"/>
    </row>
    <row r="8883" spans="7:16" x14ac:dyDescent="0.2">
      <c r="G8883" s="149"/>
      <c r="I8883" s="149"/>
      <c r="K8883" s="149"/>
      <c r="M8883" s="149"/>
      <c r="N8883" s="150"/>
      <c r="P8883" s="149"/>
    </row>
    <row r="8884" spans="7:16" x14ac:dyDescent="0.2">
      <c r="G8884" s="149"/>
      <c r="I8884" s="149"/>
      <c r="K8884" s="149"/>
      <c r="M8884" s="149"/>
      <c r="N8884" s="150"/>
      <c r="P8884" s="149"/>
    </row>
    <row r="8885" spans="7:16" x14ac:dyDescent="0.2">
      <c r="G8885" s="149"/>
      <c r="I8885" s="149"/>
      <c r="K8885" s="149"/>
      <c r="M8885" s="149"/>
      <c r="N8885" s="150"/>
      <c r="P8885" s="149"/>
    </row>
    <row r="8886" spans="7:16" x14ac:dyDescent="0.2">
      <c r="G8886" s="149"/>
      <c r="I8886" s="149"/>
      <c r="K8886" s="149"/>
      <c r="M8886" s="149"/>
      <c r="N8886" s="150"/>
      <c r="P8886" s="149"/>
    </row>
    <row r="8887" spans="7:16" x14ac:dyDescent="0.2">
      <c r="G8887" s="149"/>
      <c r="I8887" s="149"/>
      <c r="K8887" s="149"/>
      <c r="M8887" s="149"/>
      <c r="N8887" s="150"/>
      <c r="P8887" s="149"/>
    </row>
    <row r="8888" spans="7:16" x14ac:dyDescent="0.2">
      <c r="G8888" s="149"/>
      <c r="I8888" s="149"/>
      <c r="K8888" s="149"/>
      <c r="M8888" s="149"/>
      <c r="N8888" s="150"/>
      <c r="P8888" s="149"/>
    </row>
    <row r="8889" spans="7:16" x14ac:dyDescent="0.2">
      <c r="G8889" s="149"/>
      <c r="I8889" s="149"/>
      <c r="K8889" s="149"/>
      <c r="M8889" s="149"/>
      <c r="N8889" s="150"/>
      <c r="P8889" s="149"/>
    </row>
    <row r="8890" spans="7:16" x14ac:dyDescent="0.2">
      <c r="G8890" s="149"/>
      <c r="I8890" s="149"/>
      <c r="K8890" s="149"/>
      <c r="M8890" s="149"/>
      <c r="N8890" s="150"/>
      <c r="P8890" s="149"/>
    </row>
    <row r="8891" spans="7:16" x14ac:dyDescent="0.2">
      <c r="G8891" s="149"/>
      <c r="I8891" s="149"/>
      <c r="K8891" s="149"/>
      <c r="M8891" s="149"/>
      <c r="N8891" s="150"/>
      <c r="P8891" s="149"/>
    </row>
    <row r="8892" spans="7:16" x14ac:dyDescent="0.2">
      <c r="G8892" s="149"/>
      <c r="I8892" s="149"/>
      <c r="K8892" s="149"/>
      <c r="M8892" s="149"/>
      <c r="N8892" s="150"/>
      <c r="P8892" s="149"/>
    </row>
    <row r="8893" spans="7:16" x14ac:dyDescent="0.2">
      <c r="G8893" s="149"/>
      <c r="I8893" s="149"/>
      <c r="K8893" s="149"/>
      <c r="M8893" s="149"/>
      <c r="N8893" s="150"/>
      <c r="P8893" s="149"/>
    </row>
    <row r="8894" spans="7:16" x14ac:dyDescent="0.2">
      <c r="G8894" s="149"/>
      <c r="I8894" s="149"/>
      <c r="K8894" s="149"/>
      <c r="M8894" s="149"/>
      <c r="N8894" s="150"/>
      <c r="P8894" s="149"/>
    </row>
    <row r="8895" spans="7:16" x14ac:dyDescent="0.2">
      <c r="G8895" s="149"/>
      <c r="I8895" s="149"/>
      <c r="K8895" s="149"/>
      <c r="M8895" s="149"/>
      <c r="N8895" s="150"/>
      <c r="P8895" s="149"/>
    </row>
    <row r="8896" spans="7:16" x14ac:dyDescent="0.2">
      <c r="G8896" s="149"/>
      <c r="I8896" s="149"/>
      <c r="K8896" s="149"/>
      <c r="M8896" s="149"/>
      <c r="N8896" s="150"/>
      <c r="P8896" s="149"/>
    </row>
    <row r="8897" spans="7:16" x14ac:dyDescent="0.2">
      <c r="G8897" s="149"/>
      <c r="I8897" s="149"/>
      <c r="K8897" s="149"/>
      <c r="M8897" s="149"/>
      <c r="N8897" s="150"/>
      <c r="P8897" s="149"/>
    </row>
    <row r="8898" spans="7:16" x14ac:dyDescent="0.2">
      <c r="G8898" s="149"/>
      <c r="I8898" s="149"/>
      <c r="K8898" s="149"/>
      <c r="M8898" s="149"/>
      <c r="N8898" s="150"/>
      <c r="P8898" s="149"/>
    </row>
    <row r="8899" spans="7:16" x14ac:dyDescent="0.2">
      <c r="G8899" s="149"/>
      <c r="I8899" s="149"/>
      <c r="K8899" s="149"/>
      <c r="M8899" s="149"/>
      <c r="N8899" s="150"/>
      <c r="P8899" s="149"/>
    </row>
    <row r="8900" spans="7:16" x14ac:dyDescent="0.2">
      <c r="G8900" s="149"/>
      <c r="I8900" s="149"/>
      <c r="K8900" s="149"/>
      <c r="M8900" s="149"/>
      <c r="N8900" s="150"/>
      <c r="P8900" s="149"/>
    </row>
    <row r="8901" spans="7:16" x14ac:dyDescent="0.2">
      <c r="G8901" s="149"/>
      <c r="I8901" s="149"/>
      <c r="K8901" s="149"/>
      <c r="M8901" s="149"/>
      <c r="N8901" s="150"/>
      <c r="P8901" s="149"/>
    </row>
    <row r="8902" spans="7:16" x14ac:dyDescent="0.2">
      <c r="G8902" s="149"/>
      <c r="I8902" s="149"/>
      <c r="K8902" s="149"/>
      <c r="M8902" s="149"/>
      <c r="N8902" s="150"/>
      <c r="P8902" s="149"/>
    </row>
    <row r="8903" spans="7:16" x14ac:dyDescent="0.2">
      <c r="G8903" s="149"/>
      <c r="I8903" s="149"/>
      <c r="K8903" s="149"/>
      <c r="M8903" s="149"/>
      <c r="N8903" s="150"/>
      <c r="P8903" s="149"/>
    </row>
    <row r="8904" spans="7:16" x14ac:dyDescent="0.2">
      <c r="G8904" s="149"/>
      <c r="I8904" s="149"/>
      <c r="K8904" s="149"/>
      <c r="M8904" s="149"/>
      <c r="N8904" s="150"/>
      <c r="P8904" s="149"/>
    </row>
    <row r="8905" spans="7:16" x14ac:dyDescent="0.2">
      <c r="G8905" s="149"/>
      <c r="I8905" s="149"/>
      <c r="K8905" s="149"/>
      <c r="M8905" s="149"/>
      <c r="N8905" s="150"/>
      <c r="P8905" s="149"/>
    </row>
    <row r="8906" spans="7:16" x14ac:dyDescent="0.2">
      <c r="G8906" s="149"/>
      <c r="I8906" s="149"/>
      <c r="K8906" s="149"/>
      <c r="M8906" s="149"/>
      <c r="N8906" s="150"/>
      <c r="P8906" s="149"/>
    </row>
    <row r="8907" spans="7:16" x14ac:dyDescent="0.2">
      <c r="G8907" s="149"/>
      <c r="I8907" s="149"/>
      <c r="K8907" s="149"/>
      <c r="M8907" s="149"/>
      <c r="N8907" s="150"/>
      <c r="P8907" s="149"/>
    </row>
    <row r="8908" spans="7:16" x14ac:dyDescent="0.2">
      <c r="G8908" s="149"/>
      <c r="I8908" s="149"/>
      <c r="K8908" s="149"/>
      <c r="M8908" s="149"/>
      <c r="N8908" s="150"/>
      <c r="P8908" s="149"/>
    </row>
    <row r="8909" spans="7:16" x14ac:dyDescent="0.2">
      <c r="G8909" s="149"/>
      <c r="I8909" s="149"/>
      <c r="K8909" s="149"/>
      <c r="M8909" s="149"/>
      <c r="N8909" s="150"/>
      <c r="P8909" s="149"/>
    </row>
    <row r="8910" spans="7:16" x14ac:dyDescent="0.2">
      <c r="G8910" s="149"/>
      <c r="I8910" s="149"/>
      <c r="K8910" s="149"/>
      <c r="M8910" s="149"/>
      <c r="N8910" s="150"/>
      <c r="P8910" s="149"/>
    </row>
    <row r="8911" spans="7:16" x14ac:dyDescent="0.2">
      <c r="G8911" s="149"/>
      <c r="I8911" s="149"/>
      <c r="K8911" s="149"/>
      <c r="M8911" s="149"/>
      <c r="N8911" s="150"/>
      <c r="P8911" s="149"/>
    </row>
    <row r="8912" spans="7:16" x14ac:dyDescent="0.2">
      <c r="G8912" s="149"/>
      <c r="I8912" s="149"/>
      <c r="K8912" s="149"/>
      <c r="M8912" s="149"/>
      <c r="N8912" s="150"/>
      <c r="P8912" s="149"/>
    </row>
    <row r="8913" spans="7:16" x14ac:dyDescent="0.2">
      <c r="G8913" s="149"/>
      <c r="I8913" s="149"/>
      <c r="K8913" s="149"/>
      <c r="M8913" s="149"/>
      <c r="N8913" s="150"/>
      <c r="P8913" s="149"/>
    </row>
    <row r="8914" spans="7:16" x14ac:dyDescent="0.2">
      <c r="G8914" s="149"/>
      <c r="I8914" s="149"/>
      <c r="K8914" s="149"/>
      <c r="M8914" s="149"/>
      <c r="N8914" s="150"/>
      <c r="P8914" s="149"/>
    </row>
    <row r="8915" spans="7:16" x14ac:dyDescent="0.2">
      <c r="G8915" s="149"/>
      <c r="I8915" s="149"/>
      <c r="K8915" s="149"/>
      <c r="M8915" s="149"/>
      <c r="N8915" s="150"/>
      <c r="P8915" s="149"/>
    </row>
    <row r="8916" spans="7:16" x14ac:dyDescent="0.2">
      <c r="G8916" s="149"/>
      <c r="I8916" s="149"/>
      <c r="K8916" s="149"/>
      <c r="M8916" s="149"/>
      <c r="N8916" s="150"/>
      <c r="P8916" s="149"/>
    </row>
    <row r="8917" spans="7:16" x14ac:dyDescent="0.2">
      <c r="G8917" s="149"/>
      <c r="I8917" s="149"/>
      <c r="K8917" s="149"/>
      <c r="M8917" s="149"/>
      <c r="N8917" s="150"/>
      <c r="P8917" s="149"/>
    </row>
    <row r="8918" spans="7:16" x14ac:dyDescent="0.2">
      <c r="G8918" s="149"/>
      <c r="I8918" s="149"/>
      <c r="K8918" s="149"/>
      <c r="M8918" s="149"/>
      <c r="N8918" s="150"/>
      <c r="P8918" s="149"/>
    </row>
    <row r="8919" spans="7:16" x14ac:dyDescent="0.2">
      <c r="G8919" s="149"/>
      <c r="I8919" s="149"/>
      <c r="K8919" s="149"/>
      <c r="M8919" s="149"/>
      <c r="N8919" s="150"/>
      <c r="P8919" s="149"/>
    </row>
    <row r="8920" spans="7:16" x14ac:dyDescent="0.2">
      <c r="G8920" s="149"/>
      <c r="I8920" s="149"/>
      <c r="K8920" s="149"/>
      <c r="M8920" s="149"/>
      <c r="N8920" s="150"/>
      <c r="P8920" s="149"/>
    </row>
    <row r="8921" spans="7:16" x14ac:dyDescent="0.2">
      <c r="G8921" s="149"/>
      <c r="I8921" s="149"/>
      <c r="K8921" s="149"/>
      <c r="M8921" s="149"/>
      <c r="N8921" s="150"/>
      <c r="P8921" s="149"/>
    </row>
    <row r="8922" spans="7:16" x14ac:dyDescent="0.2">
      <c r="G8922" s="149"/>
      <c r="I8922" s="149"/>
      <c r="K8922" s="149"/>
      <c r="M8922" s="149"/>
      <c r="N8922" s="150"/>
      <c r="P8922" s="149"/>
    </row>
    <row r="8923" spans="7:16" x14ac:dyDescent="0.2">
      <c r="G8923" s="149"/>
      <c r="I8923" s="149"/>
      <c r="K8923" s="149"/>
      <c r="M8923" s="149"/>
      <c r="N8923" s="150"/>
      <c r="P8923" s="149"/>
    </row>
    <row r="8924" spans="7:16" x14ac:dyDescent="0.2">
      <c r="G8924" s="149"/>
      <c r="I8924" s="149"/>
      <c r="K8924" s="149"/>
      <c r="M8924" s="149"/>
      <c r="N8924" s="150"/>
      <c r="P8924" s="149"/>
    </row>
    <row r="8925" spans="7:16" x14ac:dyDescent="0.2">
      <c r="G8925" s="149"/>
      <c r="I8925" s="149"/>
      <c r="K8925" s="149"/>
      <c r="M8925" s="149"/>
      <c r="N8925" s="150"/>
      <c r="P8925" s="149"/>
    </row>
    <row r="8926" spans="7:16" x14ac:dyDescent="0.2">
      <c r="G8926" s="149"/>
      <c r="I8926" s="149"/>
      <c r="K8926" s="149"/>
      <c r="M8926" s="149"/>
      <c r="N8926" s="150"/>
      <c r="P8926" s="149"/>
    </row>
    <row r="8927" spans="7:16" x14ac:dyDescent="0.2">
      <c r="G8927" s="149"/>
      <c r="I8927" s="149"/>
      <c r="K8927" s="149"/>
      <c r="M8927" s="149"/>
      <c r="N8927" s="150"/>
      <c r="P8927" s="149"/>
    </row>
    <row r="8928" spans="7:16" x14ac:dyDescent="0.2">
      <c r="G8928" s="149"/>
      <c r="I8928" s="149"/>
      <c r="K8928" s="149"/>
      <c r="M8928" s="149"/>
      <c r="N8928" s="150"/>
      <c r="P8928" s="149"/>
    </row>
    <row r="8929" spans="7:16" x14ac:dyDescent="0.2">
      <c r="G8929" s="149"/>
      <c r="I8929" s="149"/>
      <c r="K8929" s="149"/>
      <c r="M8929" s="149"/>
      <c r="N8929" s="150"/>
      <c r="P8929" s="149"/>
    </row>
    <row r="8930" spans="7:16" x14ac:dyDescent="0.2">
      <c r="G8930" s="149"/>
      <c r="I8930" s="149"/>
      <c r="K8930" s="149"/>
      <c r="M8930" s="149"/>
      <c r="N8930" s="150"/>
      <c r="P8930" s="149"/>
    </row>
    <row r="8931" spans="7:16" x14ac:dyDescent="0.2">
      <c r="G8931" s="149"/>
      <c r="I8931" s="149"/>
      <c r="K8931" s="149"/>
      <c r="M8931" s="149"/>
      <c r="N8931" s="150"/>
      <c r="P8931" s="149"/>
    </row>
    <row r="8932" spans="7:16" x14ac:dyDescent="0.2">
      <c r="G8932" s="149"/>
      <c r="I8932" s="149"/>
      <c r="K8932" s="149"/>
      <c r="M8932" s="149"/>
      <c r="N8932" s="150"/>
      <c r="P8932" s="149"/>
    </row>
    <row r="8933" spans="7:16" x14ac:dyDescent="0.2">
      <c r="G8933" s="149"/>
      <c r="I8933" s="149"/>
      <c r="K8933" s="149"/>
      <c r="M8933" s="149"/>
      <c r="N8933" s="150"/>
      <c r="P8933" s="149"/>
    </row>
    <row r="8934" spans="7:16" x14ac:dyDescent="0.2">
      <c r="G8934" s="149"/>
      <c r="I8934" s="149"/>
      <c r="K8934" s="149"/>
      <c r="M8934" s="149"/>
      <c r="N8934" s="150"/>
      <c r="P8934" s="149"/>
    </row>
    <row r="8935" spans="7:16" x14ac:dyDescent="0.2">
      <c r="G8935" s="149"/>
      <c r="I8935" s="149"/>
      <c r="K8935" s="149"/>
      <c r="M8935" s="149"/>
      <c r="N8935" s="150"/>
      <c r="P8935" s="149"/>
    </row>
    <row r="8936" spans="7:16" x14ac:dyDescent="0.2">
      <c r="G8936" s="149"/>
      <c r="I8936" s="149"/>
      <c r="K8936" s="149"/>
      <c r="M8936" s="149"/>
      <c r="N8936" s="150"/>
      <c r="P8936" s="149"/>
    </row>
    <row r="8937" spans="7:16" x14ac:dyDescent="0.2">
      <c r="G8937" s="149"/>
      <c r="I8937" s="149"/>
      <c r="K8937" s="149"/>
      <c r="M8937" s="149"/>
      <c r="N8937" s="150"/>
      <c r="P8937" s="149"/>
    </row>
    <row r="8938" spans="7:16" x14ac:dyDescent="0.2">
      <c r="G8938" s="149"/>
      <c r="I8938" s="149"/>
      <c r="K8938" s="149"/>
      <c r="M8938" s="149"/>
      <c r="N8938" s="150"/>
      <c r="P8938" s="149"/>
    </row>
    <row r="8939" spans="7:16" x14ac:dyDescent="0.2">
      <c r="G8939" s="149"/>
      <c r="I8939" s="149"/>
      <c r="K8939" s="149"/>
      <c r="M8939" s="149"/>
      <c r="N8939" s="150"/>
      <c r="P8939" s="149"/>
    </row>
    <row r="8940" spans="7:16" x14ac:dyDescent="0.2">
      <c r="G8940" s="149"/>
      <c r="I8940" s="149"/>
      <c r="K8940" s="149"/>
      <c r="M8940" s="149"/>
      <c r="N8940" s="150"/>
      <c r="P8940" s="149"/>
    </row>
    <row r="8941" spans="7:16" x14ac:dyDescent="0.2">
      <c r="G8941" s="149"/>
      <c r="I8941" s="149"/>
      <c r="K8941" s="149"/>
      <c r="M8941" s="149"/>
      <c r="N8941" s="150"/>
      <c r="P8941" s="149"/>
    </row>
    <row r="8942" spans="7:16" x14ac:dyDescent="0.2">
      <c r="G8942" s="149"/>
      <c r="I8942" s="149"/>
      <c r="K8942" s="149"/>
      <c r="M8942" s="149"/>
      <c r="N8942" s="150"/>
      <c r="P8942" s="149"/>
    </row>
    <row r="8943" spans="7:16" x14ac:dyDescent="0.2">
      <c r="G8943" s="149"/>
      <c r="I8943" s="149"/>
      <c r="K8943" s="149"/>
      <c r="M8943" s="149"/>
      <c r="N8943" s="150"/>
      <c r="P8943" s="149"/>
    </row>
    <row r="8944" spans="7:16" x14ac:dyDescent="0.2">
      <c r="G8944" s="149"/>
      <c r="I8944" s="149"/>
      <c r="K8944" s="149"/>
      <c r="M8944" s="149"/>
      <c r="N8944" s="150"/>
      <c r="P8944" s="149"/>
    </row>
    <row r="8945" spans="7:16" x14ac:dyDescent="0.2">
      <c r="G8945" s="149"/>
      <c r="I8945" s="149"/>
      <c r="K8945" s="149"/>
      <c r="M8945" s="149"/>
      <c r="N8945" s="150"/>
      <c r="P8945" s="149"/>
    </row>
    <row r="8946" spans="7:16" x14ac:dyDescent="0.2">
      <c r="G8946" s="149"/>
      <c r="I8946" s="149"/>
      <c r="K8946" s="149"/>
      <c r="M8946" s="149"/>
      <c r="N8946" s="150"/>
      <c r="P8946" s="149"/>
    </row>
    <row r="8947" spans="7:16" x14ac:dyDescent="0.2">
      <c r="G8947" s="149"/>
      <c r="I8947" s="149"/>
      <c r="K8947" s="149"/>
      <c r="M8947" s="149"/>
      <c r="N8947" s="150"/>
      <c r="P8947" s="149"/>
    </row>
    <row r="8948" spans="7:16" x14ac:dyDescent="0.2">
      <c r="G8948" s="149"/>
      <c r="I8948" s="149"/>
      <c r="K8948" s="149"/>
      <c r="M8948" s="149"/>
      <c r="N8948" s="150"/>
      <c r="P8948" s="149"/>
    </row>
    <row r="8949" spans="7:16" x14ac:dyDescent="0.2">
      <c r="G8949" s="149"/>
      <c r="I8949" s="149"/>
      <c r="K8949" s="149"/>
      <c r="M8949" s="149"/>
      <c r="N8949" s="150"/>
      <c r="P8949" s="149"/>
    </row>
    <row r="8950" spans="7:16" x14ac:dyDescent="0.2">
      <c r="G8950" s="149"/>
      <c r="I8950" s="149"/>
      <c r="K8950" s="149"/>
      <c r="M8950" s="149"/>
      <c r="N8950" s="150"/>
      <c r="P8950" s="149"/>
    </row>
    <row r="8951" spans="7:16" x14ac:dyDescent="0.2">
      <c r="G8951" s="149"/>
      <c r="I8951" s="149"/>
      <c r="K8951" s="149"/>
      <c r="M8951" s="149"/>
      <c r="N8951" s="150"/>
      <c r="P8951" s="149"/>
    </row>
    <row r="8952" spans="7:16" x14ac:dyDescent="0.2">
      <c r="G8952" s="149"/>
      <c r="I8952" s="149"/>
      <c r="K8952" s="149"/>
      <c r="M8952" s="149"/>
      <c r="N8952" s="150"/>
      <c r="P8952" s="149"/>
    </row>
    <row r="8953" spans="7:16" x14ac:dyDescent="0.2">
      <c r="G8953" s="149"/>
      <c r="I8953" s="149"/>
      <c r="K8953" s="149"/>
      <c r="M8953" s="149"/>
      <c r="N8953" s="150"/>
      <c r="P8953" s="149"/>
    </row>
    <row r="8954" spans="7:16" x14ac:dyDescent="0.2">
      <c r="G8954" s="149"/>
      <c r="I8954" s="149"/>
      <c r="K8954" s="149"/>
      <c r="M8954" s="149"/>
      <c r="N8954" s="150"/>
      <c r="P8954" s="149"/>
    </row>
    <row r="8955" spans="7:16" x14ac:dyDescent="0.2">
      <c r="G8955" s="149"/>
      <c r="I8955" s="149"/>
      <c r="K8955" s="149"/>
      <c r="M8955" s="149"/>
      <c r="N8955" s="150"/>
      <c r="P8955" s="149"/>
    </row>
    <row r="8956" spans="7:16" x14ac:dyDescent="0.2">
      <c r="G8956" s="149"/>
      <c r="I8956" s="149"/>
      <c r="K8956" s="149"/>
      <c r="M8956" s="149"/>
      <c r="N8956" s="150"/>
      <c r="P8956" s="149"/>
    </row>
    <row r="8957" spans="7:16" x14ac:dyDescent="0.2">
      <c r="G8957" s="149"/>
      <c r="I8957" s="149"/>
      <c r="K8957" s="149"/>
      <c r="M8957" s="149"/>
      <c r="N8957" s="150"/>
      <c r="P8957" s="149"/>
    </row>
    <row r="8958" spans="7:16" x14ac:dyDescent="0.2">
      <c r="G8958" s="149"/>
      <c r="I8958" s="149"/>
      <c r="K8958" s="149"/>
      <c r="M8958" s="149"/>
      <c r="N8958" s="150"/>
      <c r="P8958" s="149"/>
    </row>
    <row r="8959" spans="7:16" x14ac:dyDescent="0.2">
      <c r="G8959" s="149"/>
      <c r="I8959" s="149"/>
      <c r="K8959" s="149"/>
      <c r="M8959" s="149"/>
      <c r="N8959" s="150"/>
      <c r="P8959" s="149"/>
    </row>
    <row r="8960" spans="7:16" x14ac:dyDescent="0.2">
      <c r="G8960" s="149"/>
      <c r="I8960" s="149"/>
      <c r="K8960" s="149"/>
      <c r="M8960" s="149"/>
      <c r="N8960" s="150"/>
      <c r="P8960" s="149"/>
    </row>
    <row r="8961" spans="7:16" x14ac:dyDescent="0.2">
      <c r="G8961" s="149"/>
      <c r="I8961" s="149"/>
      <c r="K8961" s="149"/>
      <c r="M8961" s="149"/>
      <c r="N8961" s="150"/>
      <c r="P8961" s="149"/>
    </row>
    <row r="8962" spans="7:16" x14ac:dyDescent="0.2">
      <c r="G8962" s="149"/>
      <c r="I8962" s="149"/>
      <c r="K8962" s="149"/>
      <c r="M8962" s="149"/>
      <c r="N8962" s="150"/>
      <c r="P8962" s="149"/>
    </row>
    <row r="8963" spans="7:16" x14ac:dyDescent="0.2">
      <c r="G8963" s="149"/>
      <c r="I8963" s="149"/>
      <c r="K8963" s="149"/>
      <c r="M8963" s="149"/>
      <c r="N8963" s="150"/>
      <c r="P8963" s="149"/>
    </row>
    <row r="8964" spans="7:16" x14ac:dyDescent="0.2">
      <c r="G8964" s="149"/>
      <c r="I8964" s="149"/>
      <c r="K8964" s="149"/>
      <c r="M8964" s="149"/>
      <c r="N8964" s="150"/>
      <c r="P8964" s="149"/>
    </row>
    <row r="8965" spans="7:16" x14ac:dyDescent="0.2">
      <c r="G8965" s="149"/>
      <c r="I8965" s="149"/>
      <c r="K8965" s="149"/>
      <c r="M8965" s="149"/>
      <c r="N8965" s="150"/>
      <c r="P8965" s="149"/>
    </row>
    <row r="8966" spans="7:16" x14ac:dyDescent="0.2">
      <c r="G8966" s="149"/>
      <c r="I8966" s="149"/>
      <c r="K8966" s="149"/>
      <c r="M8966" s="149"/>
      <c r="N8966" s="150"/>
      <c r="P8966" s="149"/>
    </row>
    <row r="8967" spans="7:16" x14ac:dyDescent="0.2">
      <c r="G8967" s="149"/>
      <c r="I8967" s="149"/>
      <c r="K8967" s="149"/>
      <c r="M8967" s="149"/>
      <c r="N8967" s="150"/>
      <c r="P8967" s="149"/>
    </row>
    <row r="8968" spans="7:16" x14ac:dyDescent="0.2">
      <c r="G8968" s="149"/>
      <c r="I8968" s="149"/>
      <c r="K8968" s="149"/>
      <c r="M8968" s="149"/>
      <c r="N8968" s="150"/>
      <c r="P8968" s="149"/>
    </row>
    <row r="8969" spans="7:16" x14ac:dyDescent="0.2">
      <c r="G8969" s="149"/>
      <c r="I8969" s="149"/>
      <c r="K8969" s="149"/>
      <c r="M8969" s="149"/>
      <c r="N8969" s="150"/>
      <c r="P8969" s="149"/>
    </row>
    <row r="8970" spans="7:16" x14ac:dyDescent="0.2">
      <c r="G8970" s="149"/>
      <c r="I8970" s="149"/>
      <c r="K8970" s="149"/>
      <c r="M8970" s="149"/>
      <c r="N8970" s="150"/>
      <c r="P8970" s="149"/>
    </row>
    <row r="8971" spans="7:16" x14ac:dyDescent="0.2">
      <c r="G8971" s="149"/>
      <c r="I8971" s="149"/>
      <c r="K8971" s="149"/>
      <c r="M8971" s="149"/>
      <c r="N8971" s="150"/>
      <c r="P8971" s="149"/>
    </row>
    <row r="8972" spans="7:16" x14ac:dyDescent="0.2">
      <c r="G8972" s="149"/>
      <c r="I8972" s="149"/>
      <c r="K8972" s="149"/>
      <c r="M8972" s="149"/>
      <c r="N8972" s="150"/>
      <c r="P8972" s="149"/>
    </row>
    <row r="8973" spans="7:16" x14ac:dyDescent="0.2">
      <c r="G8973" s="149"/>
      <c r="I8973" s="149"/>
      <c r="K8973" s="149"/>
      <c r="M8973" s="149"/>
      <c r="N8973" s="150"/>
      <c r="P8973" s="149"/>
    </row>
    <row r="8974" spans="7:16" x14ac:dyDescent="0.2">
      <c r="G8974" s="149"/>
      <c r="I8974" s="149"/>
      <c r="K8974" s="149"/>
      <c r="M8974" s="149"/>
      <c r="N8974" s="150"/>
      <c r="P8974" s="149"/>
    </row>
    <row r="8975" spans="7:16" x14ac:dyDescent="0.2">
      <c r="G8975" s="149"/>
      <c r="I8975" s="149"/>
      <c r="K8975" s="149"/>
      <c r="M8975" s="149"/>
      <c r="N8975" s="150"/>
      <c r="P8975" s="149"/>
    </row>
    <row r="8976" spans="7:16" x14ac:dyDescent="0.2">
      <c r="G8976" s="149"/>
      <c r="I8976" s="149"/>
      <c r="K8976" s="149"/>
      <c r="M8976" s="149"/>
      <c r="N8976" s="150"/>
      <c r="P8976" s="149"/>
    </row>
    <row r="8977" spans="7:16" x14ac:dyDescent="0.2">
      <c r="G8977" s="149"/>
      <c r="I8977" s="149"/>
      <c r="K8977" s="149"/>
      <c r="M8977" s="149"/>
      <c r="N8977" s="150"/>
      <c r="P8977" s="149"/>
    </row>
    <row r="8978" spans="7:16" x14ac:dyDescent="0.2">
      <c r="G8978" s="149"/>
      <c r="I8978" s="149"/>
      <c r="K8978" s="149"/>
      <c r="M8978" s="149"/>
      <c r="N8978" s="150"/>
      <c r="P8978" s="149"/>
    </row>
    <row r="8979" spans="7:16" x14ac:dyDescent="0.2">
      <c r="G8979" s="149"/>
      <c r="I8979" s="149"/>
      <c r="K8979" s="149"/>
      <c r="M8979" s="149"/>
      <c r="N8979" s="150"/>
      <c r="P8979" s="149"/>
    </row>
    <row r="8980" spans="7:16" x14ac:dyDescent="0.2">
      <c r="G8980" s="149"/>
      <c r="I8980" s="149"/>
      <c r="K8980" s="149"/>
      <c r="M8980" s="149"/>
      <c r="N8980" s="150"/>
      <c r="P8980" s="149"/>
    </row>
    <row r="8981" spans="7:16" x14ac:dyDescent="0.2">
      <c r="G8981" s="149"/>
      <c r="I8981" s="149"/>
      <c r="K8981" s="149"/>
      <c r="M8981" s="149"/>
      <c r="N8981" s="150"/>
      <c r="P8981" s="149"/>
    </row>
    <row r="8982" spans="7:16" x14ac:dyDescent="0.2">
      <c r="G8982" s="149"/>
      <c r="I8982" s="149"/>
      <c r="K8982" s="149"/>
      <c r="M8982" s="149"/>
      <c r="N8982" s="150"/>
      <c r="P8982" s="149"/>
    </row>
    <row r="8983" spans="7:16" x14ac:dyDescent="0.2">
      <c r="G8983" s="149"/>
      <c r="I8983" s="149"/>
      <c r="K8983" s="149"/>
      <c r="M8983" s="149"/>
      <c r="N8983" s="150"/>
      <c r="P8983" s="149"/>
    </row>
    <row r="8984" spans="7:16" x14ac:dyDescent="0.2">
      <c r="G8984" s="149"/>
      <c r="I8984" s="149"/>
      <c r="K8984" s="149"/>
      <c r="M8984" s="149"/>
      <c r="N8984" s="150"/>
      <c r="P8984" s="149"/>
    </row>
    <row r="8985" spans="7:16" x14ac:dyDescent="0.2">
      <c r="G8985" s="149"/>
      <c r="I8985" s="149"/>
      <c r="K8985" s="149"/>
      <c r="M8985" s="149"/>
      <c r="N8985" s="150"/>
      <c r="P8985" s="149"/>
    </row>
    <row r="8986" spans="7:16" x14ac:dyDescent="0.2">
      <c r="G8986" s="149"/>
      <c r="I8986" s="149"/>
      <c r="K8986" s="149"/>
      <c r="M8986" s="149"/>
      <c r="N8986" s="150"/>
      <c r="P8986" s="149"/>
    </row>
    <row r="8987" spans="7:16" x14ac:dyDescent="0.2">
      <c r="G8987" s="149"/>
      <c r="I8987" s="149"/>
      <c r="K8987" s="149"/>
      <c r="M8987" s="149"/>
      <c r="N8987" s="150"/>
      <c r="P8987" s="149"/>
    </row>
    <row r="8988" spans="7:16" x14ac:dyDescent="0.2">
      <c r="G8988" s="149"/>
      <c r="I8988" s="149"/>
      <c r="K8988" s="149"/>
      <c r="M8988" s="149"/>
      <c r="N8988" s="150"/>
      <c r="P8988" s="149"/>
    </row>
    <row r="8989" spans="7:16" x14ac:dyDescent="0.2">
      <c r="G8989" s="149"/>
      <c r="I8989" s="149"/>
      <c r="K8989" s="149"/>
      <c r="M8989" s="149"/>
      <c r="N8989" s="150"/>
      <c r="P8989" s="149"/>
    </row>
    <row r="8990" spans="7:16" x14ac:dyDescent="0.2">
      <c r="G8990" s="149"/>
      <c r="I8990" s="149"/>
      <c r="K8990" s="149"/>
      <c r="M8990" s="149"/>
      <c r="N8990" s="150"/>
      <c r="P8990" s="149"/>
    </row>
    <row r="8991" spans="7:16" x14ac:dyDescent="0.2">
      <c r="G8991" s="149"/>
      <c r="I8991" s="149"/>
      <c r="K8991" s="149"/>
      <c r="M8991" s="149"/>
      <c r="N8991" s="150"/>
      <c r="P8991" s="149"/>
    </row>
    <row r="8992" spans="7:16" x14ac:dyDescent="0.2">
      <c r="G8992" s="149"/>
      <c r="I8992" s="149"/>
      <c r="K8992" s="149"/>
      <c r="M8992" s="149"/>
      <c r="N8992" s="150"/>
      <c r="P8992" s="149"/>
    </row>
    <row r="8993" spans="7:16" x14ac:dyDescent="0.2">
      <c r="G8993" s="149"/>
      <c r="I8993" s="149"/>
      <c r="K8993" s="149"/>
      <c r="M8993" s="149"/>
      <c r="N8993" s="150"/>
      <c r="P8993" s="149"/>
    </row>
    <row r="8994" spans="7:16" x14ac:dyDescent="0.2">
      <c r="G8994" s="149"/>
      <c r="I8994" s="149"/>
      <c r="K8994" s="149"/>
      <c r="M8994" s="149"/>
      <c r="N8994" s="150"/>
      <c r="P8994" s="149"/>
    </row>
    <row r="8995" spans="7:16" x14ac:dyDescent="0.2">
      <c r="G8995" s="149"/>
      <c r="I8995" s="149"/>
      <c r="K8995" s="149"/>
      <c r="M8995" s="149"/>
      <c r="N8995" s="150"/>
      <c r="P8995" s="149"/>
    </row>
    <row r="8996" spans="7:16" x14ac:dyDescent="0.2">
      <c r="G8996" s="149"/>
      <c r="I8996" s="149"/>
      <c r="K8996" s="149"/>
      <c r="M8996" s="149"/>
      <c r="N8996" s="150"/>
      <c r="P8996" s="149"/>
    </row>
    <row r="8997" spans="7:16" x14ac:dyDescent="0.2">
      <c r="G8997" s="149"/>
      <c r="I8997" s="149"/>
      <c r="K8997" s="149"/>
      <c r="M8997" s="149"/>
      <c r="N8997" s="150"/>
      <c r="P8997" s="149"/>
    </row>
    <row r="8998" spans="7:16" x14ac:dyDescent="0.2">
      <c r="G8998" s="149"/>
      <c r="I8998" s="149"/>
      <c r="K8998" s="149"/>
      <c r="M8998" s="149"/>
      <c r="N8998" s="150"/>
      <c r="P8998" s="149"/>
    </row>
    <row r="8999" spans="7:16" x14ac:dyDescent="0.2">
      <c r="G8999" s="149"/>
      <c r="I8999" s="149"/>
      <c r="K8999" s="149"/>
      <c r="M8999" s="149"/>
      <c r="N8999" s="150"/>
      <c r="P8999" s="149"/>
    </row>
    <row r="9000" spans="7:16" x14ac:dyDescent="0.2">
      <c r="G9000" s="149"/>
      <c r="I9000" s="149"/>
      <c r="K9000" s="149"/>
      <c r="M9000" s="149"/>
      <c r="N9000" s="150"/>
      <c r="P9000" s="149"/>
    </row>
    <row r="9001" spans="7:16" x14ac:dyDescent="0.2">
      <c r="G9001" s="149"/>
      <c r="I9001" s="149"/>
      <c r="K9001" s="149"/>
      <c r="M9001" s="149"/>
      <c r="N9001" s="150"/>
      <c r="P9001" s="149"/>
    </row>
    <row r="9002" spans="7:16" x14ac:dyDescent="0.2">
      <c r="G9002" s="149"/>
      <c r="I9002" s="149"/>
      <c r="K9002" s="149"/>
      <c r="M9002" s="149"/>
      <c r="N9002" s="150"/>
      <c r="P9002" s="149"/>
    </row>
    <row r="9003" spans="7:16" x14ac:dyDescent="0.2">
      <c r="G9003" s="149"/>
      <c r="I9003" s="149"/>
      <c r="K9003" s="149"/>
      <c r="M9003" s="149"/>
      <c r="N9003" s="150"/>
      <c r="P9003" s="149"/>
    </row>
    <row r="9004" spans="7:16" x14ac:dyDescent="0.2">
      <c r="G9004" s="149"/>
      <c r="I9004" s="149"/>
      <c r="K9004" s="149"/>
      <c r="M9004" s="149"/>
      <c r="N9004" s="150"/>
      <c r="P9004" s="149"/>
    </row>
    <row r="9005" spans="7:16" x14ac:dyDescent="0.2">
      <c r="G9005" s="149"/>
      <c r="I9005" s="149"/>
      <c r="K9005" s="149"/>
      <c r="M9005" s="149"/>
      <c r="N9005" s="150"/>
      <c r="P9005" s="149"/>
    </row>
    <row r="9006" spans="7:16" x14ac:dyDescent="0.2">
      <c r="G9006" s="149"/>
      <c r="I9006" s="149"/>
      <c r="K9006" s="149"/>
      <c r="M9006" s="149"/>
      <c r="N9006" s="150"/>
      <c r="P9006" s="149"/>
    </row>
    <row r="9007" spans="7:16" x14ac:dyDescent="0.2">
      <c r="G9007" s="149"/>
      <c r="I9007" s="149"/>
      <c r="K9007" s="149"/>
      <c r="M9007" s="149"/>
      <c r="N9007" s="150"/>
      <c r="P9007" s="149"/>
    </row>
    <row r="9008" spans="7:16" x14ac:dyDescent="0.2">
      <c r="G9008" s="149"/>
      <c r="I9008" s="149"/>
      <c r="K9008" s="149"/>
      <c r="M9008" s="149"/>
      <c r="N9008" s="150"/>
      <c r="P9008" s="149"/>
    </row>
    <row r="9009" spans="7:16" x14ac:dyDescent="0.2">
      <c r="G9009" s="149"/>
      <c r="I9009" s="149"/>
      <c r="K9009" s="149"/>
      <c r="M9009" s="149"/>
      <c r="N9009" s="150"/>
      <c r="P9009" s="149"/>
    </row>
    <row r="9010" spans="7:16" x14ac:dyDescent="0.2">
      <c r="G9010" s="149"/>
      <c r="I9010" s="149"/>
      <c r="K9010" s="149"/>
      <c r="M9010" s="149"/>
      <c r="N9010" s="150"/>
      <c r="P9010" s="149"/>
    </row>
    <row r="9011" spans="7:16" x14ac:dyDescent="0.2">
      <c r="G9011" s="149"/>
      <c r="I9011" s="149"/>
      <c r="K9011" s="149"/>
      <c r="M9011" s="149"/>
      <c r="N9011" s="150"/>
      <c r="P9011" s="149"/>
    </row>
    <row r="9012" spans="7:16" x14ac:dyDescent="0.2">
      <c r="G9012" s="149"/>
      <c r="I9012" s="149"/>
      <c r="K9012" s="149"/>
      <c r="M9012" s="149"/>
      <c r="N9012" s="150"/>
      <c r="P9012" s="149"/>
    </row>
    <row r="9013" spans="7:16" x14ac:dyDescent="0.2">
      <c r="G9013" s="149"/>
      <c r="I9013" s="149"/>
      <c r="K9013" s="149"/>
      <c r="M9013" s="149"/>
      <c r="N9013" s="150"/>
      <c r="P9013" s="149"/>
    </row>
    <row r="9014" spans="7:16" x14ac:dyDescent="0.2">
      <c r="G9014" s="149"/>
      <c r="I9014" s="149"/>
      <c r="K9014" s="149"/>
      <c r="M9014" s="149"/>
      <c r="N9014" s="150"/>
      <c r="P9014" s="149"/>
    </row>
    <row r="9015" spans="7:16" x14ac:dyDescent="0.2">
      <c r="G9015" s="149"/>
      <c r="I9015" s="149"/>
      <c r="K9015" s="149"/>
      <c r="M9015" s="149"/>
      <c r="N9015" s="150"/>
      <c r="P9015" s="149"/>
    </row>
    <row r="9016" spans="7:16" x14ac:dyDescent="0.2">
      <c r="G9016" s="149"/>
      <c r="I9016" s="149"/>
      <c r="K9016" s="149"/>
      <c r="M9016" s="149"/>
      <c r="N9016" s="150"/>
      <c r="P9016" s="149"/>
    </row>
    <row r="9017" spans="7:16" x14ac:dyDescent="0.2">
      <c r="G9017" s="149"/>
      <c r="I9017" s="149"/>
      <c r="K9017" s="149"/>
      <c r="M9017" s="149"/>
      <c r="N9017" s="150"/>
      <c r="P9017" s="149"/>
    </row>
    <row r="9018" spans="7:16" x14ac:dyDescent="0.2">
      <c r="G9018" s="149"/>
      <c r="I9018" s="149"/>
      <c r="K9018" s="149"/>
      <c r="M9018" s="149"/>
      <c r="N9018" s="150"/>
      <c r="P9018" s="149"/>
    </row>
    <row r="9019" spans="7:16" x14ac:dyDescent="0.2">
      <c r="G9019" s="149"/>
      <c r="I9019" s="149"/>
      <c r="K9019" s="149"/>
      <c r="M9019" s="149"/>
      <c r="N9019" s="150"/>
      <c r="P9019" s="149"/>
    </row>
    <row r="9020" spans="7:16" x14ac:dyDescent="0.2">
      <c r="G9020" s="149"/>
      <c r="I9020" s="149"/>
      <c r="K9020" s="149"/>
      <c r="M9020" s="149"/>
      <c r="N9020" s="150"/>
      <c r="P9020" s="149"/>
    </row>
    <row r="9021" spans="7:16" x14ac:dyDescent="0.2">
      <c r="G9021" s="149"/>
      <c r="I9021" s="149"/>
      <c r="K9021" s="149"/>
      <c r="M9021" s="149"/>
      <c r="N9021" s="150"/>
      <c r="P9021" s="149"/>
    </row>
    <row r="9022" spans="7:16" x14ac:dyDescent="0.2">
      <c r="G9022" s="149"/>
      <c r="I9022" s="149"/>
      <c r="K9022" s="149"/>
      <c r="M9022" s="149"/>
      <c r="N9022" s="150"/>
      <c r="P9022" s="149"/>
    </row>
    <row r="9023" spans="7:16" x14ac:dyDescent="0.2">
      <c r="G9023" s="149"/>
      <c r="I9023" s="149"/>
      <c r="K9023" s="149"/>
      <c r="M9023" s="149"/>
      <c r="N9023" s="150"/>
      <c r="P9023" s="149"/>
    </row>
    <row r="9024" spans="7:16" x14ac:dyDescent="0.2">
      <c r="G9024" s="149"/>
      <c r="I9024" s="149"/>
      <c r="K9024" s="149"/>
      <c r="M9024" s="149"/>
      <c r="N9024" s="150"/>
      <c r="P9024" s="149"/>
    </row>
    <row r="9025" spans="7:16" x14ac:dyDescent="0.2">
      <c r="G9025" s="149"/>
      <c r="I9025" s="149"/>
      <c r="K9025" s="149"/>
      <c r="M9025" s="149"/>
      <c r="N9025" s="150"/>
      <c r="P9025" s="149"/>
    </row>
    <row r="9026" spans="7:16" x14ac:dyDescent="0.2">
      <c r="G9026" s="149"/>
      <c r="I9026" s="149"/>
      <c r="K9026" s="149"/>
      <c r="M9026" s="149"/>
      <c r="N9026" s="150"/>
      <c r="P9026" s="149"/>
    </row>
    <row r="9027" spans="7:16" x14ac:dyDescent="0.2">
      <c r="G9027" s="149"/>
      <c r="I9027" s="149"/>
      <c r="K9027" s="149"/>
      <c r="M9027" s="149"/>
      <c r="N9027" s="150"/>
      <c r="P9027" s="149"/>
    </row>
    <row r="9028" spans="7:16" x14ac:dyDescent="0.2">
      <c r="G9028" s="149"/>
      <c r="I9028" s="149"/>
      <c r="K9028" s="149"/>
      <c r="M9028" s="149"/>
      <c r="N9028" s="150"/>
      <c r="P9028" s="149"/>
    </row>
    <row r="9029" spans="7:16" x14ac:dyDescent="0.2">
      <c r="G9029" s="149"/>
      <c r="I9029" s="149"/>
      <c r="K9029" s="149"/>
      <c r="M9029" s="149"/>
      <c r="N9029" s="150"/>
      <c r="P9029" s="149"/>
    </row>
    <row r="9030" spans="7:16" x14ac:dyDescent="0.2">
      <c r="G9030" s="149"/>
      <c r="I9030" s="149"/>
      <c r="K9030" s="149"/>
      <c r="M9030" s="149"/>
      <c r="N9030" s="150"/>
      <c r="P9030" s="149"/>
    </row>
    <row r="9031" spans="7:16" x14ac:dyDescent="0.2">
      <c r="G9031" s="149"/>
      <c r="I9031" s="149"/>
      <c r="K9031" s="149"/>
      <c r="M9031" s="149"/>
      <c r="N9031" s="150"/>
      <c r="P9031" s="149"/>
    </row>
    <row r="9032" spans="7:16" x14ac:dyDescent="0.2">
      <c r="G9032" s="149"/>
      <c r="I9032" s="149"/>
      <c r="K9032" s="149"/>
      <c r="M9032" s="149"/>
      <c r="N9032" s="150"/>
      <c r="P9032" s="149"/>
    </row>
    <row r="9033" spans="7:16" x14ac:dyDescent="0.2">
      <c r="G9033" s="149"/>
      <c r="I9033" s="149"/>
      <c r="K9033" s="149"/>
      <c r="M9033" s="149"/>
      <c r="N9033" s="150"/>
      <c r="P9033" s="149"/>
    </row>
    <row r="9034" spans="7:16" x14ac:dyDescent="0.2">
      <c r="G9034" s="149"/>
      <c r="I9034" s="149"/>
      <c r="K9034" s="149"/>
      <c r="M9034" s="149"/>
      <c r="N9034" s="150"/>
      <c r="P9034" s="149"/>
    </row>
    <row r="9035" spans="7:16" x14ac:dyDescent="0.2">
      <c r="G9035" s="149"/>
      <c r="I9035" s="149"/>
      <c r="K9035" s="149"/>
      <c r="M9035" s="149"/>
      <c r="N9035" s="150"/>
      <c r="P9035" s="149"/>
    </row>
    <row r="9036" spans="7:16" x14ac:dyDescent="0.2">
      <c r="G9036" s="149"/>
      <c r="I9036" s="149"/>
      <c r="K9036" s="149"/>
      <c r="M9036" s="149"/>
      <c r="N9036" s="150"/>
      <c r="P9036" s="149"/>
    </row>
    <row r="9037" spans="7:16" x14ac:dyDescent="0.2">
      <c r="G9037" s="149"/>
      <c r="I9037" s="149"/>
      <c r="K9037" s="149"/>
      <c r="M9037" s="149"/>
      <c r="N9037" s="150"/>
      <c r="P9037" s="149"/>
    </row>
    <row r="9038" spans="7:16" x14ac:dyDescent="0.2">
      <c r="G9038" s="149"/>
      <c r="I9038" s="149"/>
      <c r="K9038" s="149"/>
      <c r="M9038" s="149"/>
      <c r="N9038" s="150"/>
      <c r="P9038" s="149"/>
    </row>
    <row r="9039" spans="7:16" x14ac:dyDescent="0.2">
      <c r="G9039" s="149"/>
      <c r="I9039" s="149"/>
      <c r="K9039" s="149"/>
      <c r="M9039" s="149"/>
      <c r="N9039" s="150"/>
      <c r="P9039" s="149"/>
    </row>
    <row r="9040" spans="7:16" x14ac:dyDescent="0.2">
      <c r="G9040" s="149"/>
      <c r="I9040" s="149"/>
      <c r="K9040" s="149"/>
      <c r="M9040" s="149"/>
      <c r="N9040" s="150"/>
      <c r="P9040" s="149"/>
    </row>
    <row r="9041" spans="7:16" x14ac:dyDescent="0.2">
      <c r="G9041" s="149"/>
      <c r="I9041" s="149"/>
      <c r="K9041" s="149"/>
      <c r="M9041" s="149"/>
      <c r="N9041" s="150"/>
      <c r="P9041" s="149"/>
    </row>
    <row r="9042" spans="7:16" x14ac:dyDescent="0.2">
      <c r="G9042" s="149"/>
      <c r="I9042" s="149"/>
      <c r="K9042" s="149"/>
      <c r="M9042" s="149"/>
      <c r="N9042" s="150"/>
      <c r="P9042" s="149"/>
    </row>
    <row r="9043" spans="7:16" x14ac:dyDescent="0.2">
      <c r="G9043" s="149"/>
      <c r="I9043" s="149"/>
      <c r="K9043" s="149"/>
      <c r="M9043" s="149"/>
      <c r="N9043" s="150"/>
      <c r="P9043" s="149"/>
    </row>
    <row r="9044" spans="7:16" x14ac:dyDescent="0.2">
      <c r="G9044" s="149"/>
      <c r="I9044" s="149"/>
      <c r="K9044" s="149"/>
      <c r="M9044" s="149"/>
      <c r="N9044" s="150"/>
      <c r="P9044" s="149"/>
    </row>
    <row r="9045" spans="7:16" x14ac:dyDescent="0.2">
      <c r="G9045" s="149"/>
      <c r="I9045" s="149"/>
      <c r="K9045" s="149"/>
      <c r="M9045" s="149"/>
      <c r="N9045" s="150"/>
      <c r="P9045" s="149"/>
    </row>
    <row r="9046" spans="7:16" x14ac:dyDescent="0.2">
      <c r="G9046" s="149"/>
      <c r="I9046" s="149"/>
      <c r="K9046" s="149"/>
      <c r="M9046" s="149"/>
      <c r="N9046" s="150"/>
      <c r="P9046" s="149"/>
    </row>
    <row r="9047" spans="7:16" x14ac:dyDescent="0.2">
      <c r="G9047" s="149"/>
      <c r="I9047" s="149"/>
      <c r="K9047" s="149"/>
      <c r="M9047" s="149"/>
      <c r="N9047" s="150"/>
      <c r="P9047" s="149"/>
    </row>
    <row r="9048" spans="7:16" x14ac:dyDescent="0.2">
      <c r="G9048" s="149"/>
      <c r="I9048" s="149"/>
      <c r="K9048" s="149"/>
      <c r="M9048" s="149"/>
      <c r="N9048" s="150"/>
      <c r="P9048" s="149"/>
    </row>
    <row r="9049" spans="7:16" x14ac:dyDescent="0.2">
      <c r="G9049" s="149"/>
      <c r="I9049" s="149"/>
      <c r="K9049" s="149"/>
      <c r="M9049" s="149"/>
      <c r="N9049" s="150"/>
      <c r="P9049" s="149"/>
    </row>
    <row r="9050" spans="7:16" x14ac:dyDescent="0.2">
      <c r="G9050" s="149"/>
      <c r="I9050" s="149"/>
      <c r="K9050" s="149"/>
      <c r="M9050" s="149"/>
      <c r="N9050" s="150"/>
      <c r="P9050" s="149"/>
    </row>
    <row r="9051" spans="7:16" x14ac:dyDescent="0.2">
      <c r="G9051" s="149"/>
      <c r="I9051" s="149"/>
      <c r="K9051" s="149"/>
      <c r="M9051" s="149"/>
      <c r="N9051" s="150"/>
      <c r="P9051" s="149"/>
    </row>
    <row r="9052" spans="7:16" x14ac:dyDescent="0.2">
      <c r="G9052" s="149"/>
      <c r="I9052" s="149"/>
      <c r="K9052" s="149"/>
      <c r="M9052" s="149"/>
      <c r="N9052" s="150"/>
      <c r="P9052" s="149"/>
    </row>
    <row r="9053" spans="7:16" x14ac:dyDescent="0.2">
      <c r="G9053" s="149"/>
      <c r="I9053" s="149"/>
      <c r="K9053" s="149"/>
      <c r="M9053" s="149"/>
      <c r="N9053" s="150"/>
      <c r="P9053" s="149"/>
    </row>
    <row r="9054" spans="7:16" x14ac:dyDescent="0.2">
      <c r="G9054" s="149"/>
      <c r="I9054" s="149"/>
      <c r="K9054" s="149"/>
      <c r="M9054" s="149"/>
      <c r="N9054" s="150"/>
      <c r="P9054" s="149"/>
    </row>
    <row r="9055" spans="7:16" x14ac:dyDescent="0.2">
      <c r="G9055" s="149"/>
      <c r="I9055" s="149"/>
      <c r="K9055" s="149"/>
      <c r="M9055" s="149"/>
      <c r="N9055" s="150"/>
      <c r="P9055" s="149"/>
    </row>
    <row r="9056" spans="7:16" x14ac:dyDescent="0.2">
      <c r="G9056" s="149"/>
      <c r="I9056" s="149"/>
      <c r="K9056" s="149"/>
      <c r="M9056" s="149"/>
      <c r="N9056" s="150"/>
      <c r="P9056" s="149"/>
    </row>
    <row r="9057" spans="7:16" x14ac:dyDescent="0.2">
      <c r="G9057" s="149"/>
      <c r="I9057" s="149"/>
      <c r="K9057" s="149"/>
      <c r="M9057" s="149"/>
      <c r="N9057" s="150"/>
      <c r="P9057" s="149"/>
    </row>
    <row r="9058" spans="7:16" x14ac:dyDescent="0.2">
      <c r="G9058" s="149"/>
      <c r="I9058" s="149"/>
      <c r="K9058" s="149"/>
      <c r="M9058" s="149"/>
      <c r="N9058" s="150"/>
      <c r="P9058" s="149"/>
    </row>
    <row r="9059" spans="7:16" x14ac:dyDescent="0.2">
      <c r="G9059" s="149"/>
      <c r="I9059" s="149"/>
      <c r="K9059" s="149"/>
      <c r="M9059" s="149"/>
      <c r="N9059" s="150"/>
      <c r="P9059" s="149"/>
    </row>
    <row r="9060" spans="7:16" x14ac:dyDescent="0.2">
      <c r="G9060" s="149"/>
      <c r="I9060" s="149"/>
      <c r="K9060" s="149"/>
      <c r="M9060" s="149"/>
      <c r="N9060" s="150"/>
      <c r="P9060" s="149"/>
    </row>
    <row r="9061" spans="7:16" x14ac:dyDescent="0.2">
      <c r="G9061" s="149"/>
      <c r="I9061" s="149"/>
      <c r="K9061" s="149"/>
      <c r="M9061" s="149"/>
      <c r="N9061" s="150"/>
      <c r="P9061" s="149"/>
    </row>
    <row r="9062" spans="7:16" x14ac:dyDescent="0.2">
      <c r="G9062" s="149"/>
      <c r="I9062" s="149"/>
      <c r="K9062" s="149"/>
      <c r="M9062" s="149"/>
      <c r="N9062" s="150"/>
      <c r="P9062" s="149"/>
    </row>
    <row r="9063" spans="7:16" x14ac:dyDescent="0.2">
      <c r="G9063" s="149"/>
      <c r="I9063" s="149"/>
      <c r="K9063" s="149"/>
      <c r="M9063" s="149"/>
      <c r="N9063" s="150"/>
      <c r="P9063" s="149"/>
    </row>
    <row r="9064" spans="7:16" x14ac:dyDescent="0.2">
      <c r="G9064" s="149"/>
      <c r="I9064" s="149"/>
      <c r="K9064" s="149"/>
      <c r="M9064" s="149"/>
      <c r="N9064" s="150"/>
      <c r="P9064" s="149"/>
    </row>
    <row r="9065" spans="7:16" x14ac:dyDescent="0.2">
      <c r="G9065" s="149"/>
      <c r="I9065" s="149"/>
      <c r="K9065" s="149"/>
      <c r="M9065" s="149"/>
      <c r="N9065" s="150"/>
      <c r="P9065" s="149"/>
    </row>
    <row r="9066" spans="7:16" x14ac:dyDescent="0.2">
      <c r="G9066" s="149"/>
      <c r="I9066" s="149"/>
      <c r="K9066" s="149"/>
      <c r="M9066" s="149"/>
      <c r="N9066" s="150"/>
      <c r="P9066" s="149"/>
    </row>
    <row r="9067" spans="7:16" x14ac:dyDescent="0.2">
      <c r="G9067" s="149"/>
      <c r="I9067" s="149"/>
      <c r="K9067" s="149"/>
      <c r="M9067" s="149"/>
      <c r="N9067" s="150"/>
      <c r="P9067" s="149"/>
    </row>
    <row r="9068" spans="7:16" x14ac:dyDescent="0.2">
      <c r="G9068" s="149"/>
      <c r="I9068" s="149"/>
      <c r="K9068" s="149"/>
      <c r="M9068" s="149"/>
      <c r="N9068" s="150"/>
      <c r="P9068" s="149"/>
    </row>
    <row r="9069" spans="7:16" x14ac:dyDescent="0.2">
      <c r="G9069" s="149"/>
      <c r="I9069" s="149"/>
      <c r="K9069" s="149"/>
      <c r="M9069" s="149"/>
      <c r="N9069" s="150"/>
      <c r="P9069" s="149"/>
    </row>
    <row r="9070" spans="7:16" x14ac:dyDescent="0.2">
      <c r="G9070" s="149"/>
      <c r="I9070" s="149"/>
      <c r="K9070" s="149"/>
      <c r="M9070" s="149"/>
      <c r="N9070" s="150"/>
      <c r="P9070" s="149"/>
    </row>
    <row r="9071" spans="7:16" x14ac:dyDescent="0.2">
      <c r="G9071" s="149"/>
      <c r="I9071" s="149"/>
      <c r="K9071" s="149"/>
      <c r="M9071" s="149"/>
      <c r="N9071" s="150"/>
      <c r="P9071" s="149"/>
    </row>
    <row r="9072" spans="7:16" x14ac:dyDescent="0.2">
      <c r="G9072" s="149"/>
      <c r="I9072" s="149"/>
      <c r="K9072" s="149"/>
      <c r="M9072" s="149"/>
      <c r="N9072" s="150"/>
      <c r="P9072" s="149"/>
    </row>
    <row r="9073" spans="7:16" x14ac:dyDescent="0.2">
      <c r="G9073" s="149"/>
      <c r="I9073" s="149"/>
      <c r="K9073" s="149"/>
      <c r="M9073" s="149"/>
      <c r="N9073" s="150"/>
      <c r="P9073" s="149"/>
    </row>
    <row r="9074" spans="7:16" x14ac:dyDescent="0.2">
      <c r="G9074" s="149"/>
      <c r="I9074" s="149"/>
      <c r="K9074" s="149"/>
      <c r="M9074" s="149"/>
      <c r="N9074" s="150"/>
      <c r="P9074" s="149"/>
    </row>
    <row r="9075" spans="7:16" x14ac:dyDescent="0.2">
      <c r="G9075" s="149"/>
      <c r="I9075" s="149"/>
      <c r="K9075" s="149"/>
      <c r="M9075" s="149"/>
      <c r="N9075" s="150"/>
      <c r="P9075" s="149"/>
    </row>
    <row r="9076" spans="7:16" x14ac:dyDescent="0.2">
      <c r="G9076" s="149"/>
      <c r="I9076" s="149"/>
      <c r="K9076" s="149"/>
      <c r="M9076" s="149"/>
      <c r="N9076" s="150"/>
      <c r="P9076" s="149"/>
    </row>
    <row r="9077" spans="7:16" x14ac:dyDescent="0.2">
      <c r="G9077" s="149"/>
      <c r="I9077" s="149"/>
      <c r="K9077" s="149"/>
      <c r="M9077" s="149"/>
      <c r="N9077" s="150"/>
      <c r="P9077" s="149"/>
    </row>
    <row r="9078" spans="7:16" x14ac:dyDescent="0.2">
      <c r="G9078" s="149"/>
      <c r="I9078" s="149"/>
      <c r="K9078" s="149"/>
      <c r="M9078" s="149"/>
      <c r="N9078" s="150"/>
      <c r="P9078" s="149"/>
    </row>
    <row r="9079" spans="7:16" x14ac:dyDescent="0.2">
      <c r="G9079" s="149"/>
      <c r="I9079" s="149"/>
      <c r="K9079" s="149"/>
      <c r="M9079" s="149"/>
      <c r="N9079" s="150"/>
      <c r="P9079" s="149"/>
    </row>
    <row r="9080" spans="7:16" x14ac:dyDescent="0.2">
      <c r="G9080" s="149"/>
      <c r="I9080" s="149"/>
      <c r="K9080" s="149"/>
      <c r="M9080" s="149"/>
      <c r="N9080" s="150"/>
      <c r="P9080" s="149"/>
    </row>
    <row r="9081" spans="7:16" x14ac:dyDescent="0.2">
      <c r="G9081" s="149"/>
      <c r="I9081" s="149"/>
      <c r="K9081" s="149"/>
      <c r="M9081" s="149"/>
      <c r="N9081" s="150"/>
      <c r="P9081" s="149"/>
    </row>
    <row r="9082" spans="7:16" x14ac:dyDescent="0.2">
      <c r="G9082" s="149"/>
      <c r="I9082" s="149"/>
      <c r="K9082" s="149"/>
      <c r="M9082" s="149"/>
      <c r="N9082" s="150"/>
      <c r="P9082" s="149"/>
    </row>
    <row r="9083" spans="7:16" x14ac:dyDescent="0.2">
      <c r="G9083" s="149"/>
      <c r="I9083" s="149"/>
      <c r="K9083" s="149"/>
      <c r="M9083" s="149"/>
      <c r="N9083" s="150"/>
      <c r="P9083" s="149"/>
    </row>
    <row r="9084" spans="7:16" x14ac:dyDescent="0.2">
      <c r="G9084" s="149"/>
      <c r="I9084" s="149"/>
      <c r="K9084" s="149"/>
      <c r="M9084" s="149"/>
      <c r="N9084" s="150"/>
      <c r="P9084" s="149"/>
    </row>
    <row r="9085" spans="7:16" x14ac:dyDescent="0.2">
      <c r="G9085" s="149"/>
      <c r="I9085" s="149"/>
      <c r="K9085" s="149"/>
      <c r="M9085" s="149"/>
      <c r="N9085" s="150"/>
      <c r="P9085" s="149"/>
    </row>
    <row r="9086" spans="7:16" x14ac:dyDescent="0.2">
      <c r="G9086" s="149"/>
      <c r="I9086" s="149"/>
      <c r="K9086" s="149"/>
      <c r="M9086" s="149"/>
      <c r="N9086" s="150"/>
      <c r="P9086" s="149"/>
    </row>
    <row r="9087" spans="7:16" x14ac:dyDescent="0.2">
      <c r="G9087" s="149"/>
      <c r="I9087" s="149"/>
      <c r="K9087" s="149"/>
      <c r="M9087" s="149"/>
      <c r="N9087" s="150"/>
      <c r="P9087" s="149"/>
    </row>
    <row r="9088" spans="7:16" x14ac:dyDescent="0.2">
      <c r="G9088" s="149"/>
      <c r="I9088" s="149"/>
      <c r="K9088" s="149"/>
      <c r="M9088" s="149"/>
      <c r="N9088" s="150"/>
      <c r="P9088" s="149"/>
    </row>
    <row r="9089" spans="7:16" x14ac:dyDescent="0.2">
      <c r="G9089" s="149"/>
      <c r="I9089" s="149"/>
      <c r="K9089" s="149"/>
      <c r="M9089" s="149"/>
      <c r="N9089" s="150"/>
      <c r="P9089" s="149"/>
    </row>
    <row r="9090" spans="7:16" x14ac:dyDescent="0.2">
      <c r="G9090" s="149"/>
      <c r="I9090" s="149"/>
      <c r="K9090" s="149"/>
      <c r="M9090" s="149"/>
      <c r="N9090" s="150"/>
      <c r="P9090" s="149"/>
    </row>
    <row r="9091" spans="7:16" x14ac:dyDescent="0.2">
      <c r="G9091" s="149"/>
      <c r="I9091" s="149"/>
      <c r="K9091" s="149"/>
      <c r="M9091" s="149"/>
      <c r="N9091" s="150"/>
      <c r="P9091" s="149"/>
    </row>
    <row r="9092" spans="7:16" x14ac:dyDescent="0.2">
      <c r="G9092" s="149"/>
      <c r="I9092" s="149"/>
      <c r="K9092" s="149"/>
      <c r="M9092" s="149"/>
      <c r="N9092" s="150"/>
      <c r="P9092" s="149"/>
    </row>
    <row r="9093" spans="7:16" x14ac:dyDescent="0.2">
      <c r="G9093" s="149"/>
      <c r="I9093" s="149"/>
      <c r="K9093" s="149"/>
      <c r="M9093" s="149"/>
      <c r="N9093" s="150"/>
      <c r="P9093" s="149"/>
    </row>
    <row r="9094" spans="7:16" x14ac:dyDescent="0.2">
      <c r="G9094" s="149"/>
      <c r="I9094" s="149"/>
      <c r="K9094" s="149"/>
      <c r="M9094" s="149"/>
      <c r="N9094" s="150"/>
      <c r="P9094" s="149"/>
    </row>
    <row r="9095" spans="7:16" x14ac:dyDescent="0.2">
      <c r="G9095" s="149"/>
      <c r="I9095" s="149"/>
      <c r="K9095" s="149"/>
      <c r="M9095" s="149"/>
      <c r="N9095" s="150"/>
      <c r="P9095" s="149"/>
    </row>
    <row r="9096" spans="7:16" x14ac:dyDescent="0.2">
      <c r="G9096" s="149"/>
      <c r="I9096" s="149"/>
      <c r="K9096" s="149"/>
      <c r="M9096" s="149"/>
      <c r="N9096" s="150"/>
      <c r="P9096" s="149"/>
    </row>
    <row r="9097" spans="7:16" x14ac:dyDescent="0.2">
      <c r="G9097" s="149"/>
      <c r="I9097" s="149"/>
      <c r="K9097" s="149"/>
      <c r="M9097" s="149"/>
      <c r="N9097" s="150"/>
      <c r="P9097" s="149"/>
    </row>
    <row r="9098" spans="7:16" x14ac:dyDescent="0.2">
      <c r="G9098" s="149"/>
      <c r="I9098" s="149"/>
      <c r="K9098" s="149"/>
      <c r="M9098" s="149"/>
      <c r="N9098" s="150"/>
      <c r="P9098" s="149"/>
    </row>
    <row r="9099" spans="7:16" x14ac:dyDescent="0.2">
      <c r="G9099" s="149"/>
      <c r="I9099" s="149"/>
      <c r="K9099" s="149"/>
      <c r="M9099" s="149"/>
      <c r="N9099" s="150"/>
      <c r="P9099" s="149"/>
    </row>
    <row r="9100" spans="7:16" x14ac:dyDescent="0.2">
      <c r="G9100" s="149"/>
      <c r="I9100" s="149"/>
      <c r="K9100" s="149"/>
      <c r="M9100" s="149"/>
      <c r="N9100" s="150"/>
      <c r="P9100" s="149"/>
    </row>
    <row r="9101" spans="7:16" x14ac:dyDescent="0.2">
      <c r="G9101" s="149"/>
      <c r="I9101" s="149"/>
      <c r="K9101" s="149"/>
      <c r="M9101" s="149"/>
      <c r="N9101" s="150"/>
      <c r="P9101" s="149"/>
    </row>
    <row r="9102" spans="7:16" x14ac:dyDescent="0.2">
      <c r="G9102" s="149"/>
      <c r="I9102" s="149"/>
      <c r="K9102" s="149"/>
      <c r="M9102" s="149"/>
      <c r="N9102" s="150"/>
      <c r="P9102" s="149"/>
    </row>
    <row r="9103" spans="7:16" x14ac:dyDescent="0.2">
      <c r="G9103" s="149"/>
      <c r="I9103" s="149"/>
      <c r="K9103" s="149"/>
      <c r="M9103" s="149"/>
      <c r="N9103" s="150"/>
      <c r="P9103" s="149"/>
    </row>
    <row r="9104" spans="7:16" x14ac:dyDescent="0.2">
      <c r="G9104" s="149"/>
      <c r="I9104" s="149"/>
      <c r="K9104" s="149"/>
      <c r="M9104" s="149"/>
      <c r="N9104" s="150"/>
      <c r="P9104" s="149"/>
    </row>
    <row r="9105" spans="7:16" x14ac:dyDescent="0.2">
      <c r="G9105" s="149"/>
      <c r="I9105" s="149"/>
      <c r="K9105" s="149"/>
      <c r="M9105" s="149"/>
      <c r="N9105" s="150"/>
      <c r="P9105" s="149"/>
    </row>
    <row r="9106" spans="7:16" x14ac:dyDescent="0.2">
      <c r="G9106" s="149"/>
      <c r="I9106" s="149"/>
      <c r="K9106" s="149"/>
      <c r="M9106" s="149"/>
      <c r="N9106" s="150"/>
      <c r="P9106" s="149"/>
    </row>
    <row r="9107" spans="7:16" x14ac:dyDescent="0.2">
      <c r="G9107" s="149"/>
      <c r="I9107" s="149"/>
      <c r="K9107" s="149"/>
      <c r="M9107" s="149"/>
      <c r="N9107" s="150"/>
      <c r="P9107" s="149"/>
    </row>
    <row r="9108" spans="7:16" x14ac:dyDescent="0.2">
      <c r="G9108" s="149"/>
      <c r="I9108" s="149"/>
      <c r="K9108" s="149"/>
      <c r="M9108" s="149"/>
      <c r="N9108" s="150"/>
      <c r="P9108" s="149"/>
    </row>
    <row r="9109" spans="7:16" x14ac:dyDescent="0.2">
      <c r="G9109" s="149"/>
      <c r="I9109" s="149"/>
      <c r="K9109" s="149"/>
      <c r="M9109" s="149"/>
      <c r="N9109" s="150"/>
      <c r="P9109" s="149"/>
    </row>
    <row r="9110" spans="7:16" x14ac:dyDescent="0.2">
      <c r="G9110" s="149"/>
      <c r="I9110" s="149"/>
      <c r="K9110" s="149"/>
      <c r="M9110" s="149"/>
      <c r="N9110" s="150"/>
      <c r="P9110" s="149"/>
    </row>
    <row r="9111" spans="7:16" x14ac:dyDescent="0.2">
      <c r="G9111" s="149"/>
      <c r="I9111" s="149"/>
      <c r="K9111" s="149"/>
      <c r="M9111" s="149"/>
      <c r="N9111" s="150"/>
      <c r="P9111" s="149"/>
    </row>
    <row r="9112" spans="7:16" x14ac:dyDescent="0.2">
      <c r="G9112" s="149"/>
      <c r="I9112" s="149"/>
      <c r="K9112" s="149"/>
      <c r="M9112" s="149"/>
      <c r="N9112" s="150"/>
      <c r="P9112" s="149"/>
    </row>
    <row r="9113" spans="7:16" x14ac:dyDescent="0.2">
      <c r="G9113" s="149"/>
      <c r="I9113" s="149"/>
      <c r="K9113" s="149"/>
      <c r="M9113" s="149"/>
      <c r="N9113" s="150"/>
      <c r="P9113" s="149"/>
    </row>
    <row r="9114" spans="7:16" x14ac:dyDescent="0.2">
      <c r="G9114" s="149"/>
      <c r="I9114" s="149"/>
      <c r="K9114" s="149"/>
      <c r="M9114" s="149"/>
      <c r="N9114" s="150"/>
      <c r="P9114" s="149"/>
    </row>
    <row r="9115" spans="7:16" x14ac:dyDescent="0.2">
      <c r="G9115" s="149"/>
      <c r="I9115" s="149"/>
      <c r="K9115" s="149"/>
      <c r="M9115" s="149"/>
      <c r="N9115" s="150"/>
      <c r="P9115" s="149"/>
    </row>
    <row r="9116" spans="7:16" x14ac:dyDescent="0.2">
      <c r="G9116" s="149"/>
      <c r="I9116" s="149"/>
      <c r="K9116" s="149"/>
      <c r="M9116" s="149"/>
      <c r="N9116" s="150"/>
      <c r="P9116" s="149"/>
    </row>
    <row r="9117" spans="7:16" x14ac:dyDescent="0.2">
      <c r="G9117" s="149"/>
      <c r="I9117" s="149"/>
      <c r="K9117" s="149"/>
      <c r="M9117" s="149"/>
      <c r="N9117" s="150"/>
      <c r="P9117" s="149"/>
    </row>
    <row r="9118" spans="7:16" x14ac:dyDescent="0.2">
      <c r="G9118" s="149"/>
      <c r="I9118" s="149"/>
      <c r="K9118" s="149"/>
      <c r="M9118" s="149"/>
      <c r="N9118" s="150"/>
      <c r="P9118" s="149"/>
    </row>
    <row r="9119" spans="7:16" x14ac:dyDescent="0.2">
      <c r="G9119" s="149"/>
      <c r="I9119" s="149"/>
      <c r="K9119" s="149"/>
      <c r="M9119" s="149"/>
      <c r="N9119" s="150"/>
      <c r="P9119" s="149"/>
    </row>
    <row r="9120" spans="7:16" x14ac:dyDescent="0.2">
      <c r="G9120" s="149"/>
      <c r="I9120" s="149"/>
      <c r="K9120" s="149"/>
      <c r="M9120" s="149"/>
      <c r="N9120" s="150"/>
      <c r="P9120" s="149"/>
    </row>
    <row r="9121" spans="7:16" x14ac:dyDescent="0.2">
      <c r="G9121" s="149"/>
      <c r="I9121" s="149"/>
      <c r="K9121" s="149"/>
      <c r="M9121" s="149"/>
      <c r="N9121" s="150"/>
      <c r="P9121" s="149"/>
    </row>
    <row r="9122" spans="7:16" x14ac:dyDescent="0.2">
      <c r="G9122" s="149"/>
      <c r="I9122" s="149"/>
      <c r="K9122" s="149"/>
      <c r="M9122" s="149"/>
      <c r="N9122" s="150"/>
      <c r="P9122" s="149"/>
    </row>
    <row r="9123" spans="7:16" x14ac:dyDescent="0.2">
      <c r="G9123" s="149"/>
      <c r="I9123" s="149"/>
      <c r="K9123" s="149"/>
      <c r="M9123" s="149"/>
      <c r="N9123" s="150"/>
      <c r="P9123" s="149"/>
    </row>
    <row r="9124" spans="7:16" x14ac:dyDescent="0.2">
      <c r="G9124" s="149"/>
      <c r="I9124" s="149"/>
      <c r="K9124" s="149"/>
      <c r="M9124" s="149"/>
      <c r="N9124" s="150"/>
      <c r="P9124" s="149"/>
    </row>
    <row r="9125" spans="7:16" x14ac:dyDescent="0.2">
      <c r="G9125" s="149"/>
      <c r="I9125" s="149"/>
      <c r="K9125" s="149"/>
      <c r="M9125" s="149"/>
      <c r="N9125" s="150"/>
      <c r="P9125" s="149"/>
    </row>
    <row r="9126" spans="7:16" x14ac:dyDescent="0.2">
      <c r="G9126" s="149"/>
      <c r="I9126" s="149"/>
      <c r="K9126" s="149"/>
      <c r="M9126" s="149"/>
      <c r="N9126" s="150"/>
      <c r="P9126" s="149"/>
    </row>
    <row r="9127" spans="7:16" x14ac:dyDescent="0.2">
      <c r="G9127" s="149"/>
      <c r="I9127" s="149"/>
      <c r="K9127" s="149"/>
      <c r="M9127" s="149"/>
      <c r="N9127" s="150"/>
      <c r="P9127" s="149"/>
    </row>
    <row r="9128" spans="7:16" x14ac:dyDescent="0.2">
      <c r="G9128" s="149"/>
      <c r="I9128" s="149"/>
      <c r="K9128" s="149"/>
      <c r="M9128" s="149"/>
      <c r="N9128" s="150"/>
      <c r="P9128" s="149"/>
    </row>
    <row r="9129" spans="7:16" x14ac:dyDescent="0.2">
      <c r="G9129" s="149"/>
      <c r="I9129" s="149"/>
      <c r="K9129" s="149"/>
      <c r="M9129" s="149"/>
      <c r="N9129" s="150"/>
      <c r="P9129" s="149"/>
    </row>
    <row r="9130" spans="7:16" x14ac:dyDescent="0.2">
      <c r="G9130" s="149"/>
      <c r="I9130" s="149"/>
      <c r="K9130" s="149"/>
      <c r="M9130" s="149"/>
      <c r="N9130" s="150"/>
      <c r="P9130" s="149"/>
    </row>
    <row r="9131" spans="7:16" x14ac:dyDescent="0.2">
      <c r="G9131" s="149"/>
      <c r="I9131" s="149"/>
      <c r="K9131" s="149"/>
      <c r="M9131" s="149"/>
      <c r="N9131" s="150"/>
      <c r="P9131" s="149"/>
    </row>
    <row r="9132" spans="7:16" x14ac:dyDescent="0.2">
      <c r="G9132" s="149"/>
      <c r="I9132" s="149"/>
      <c r="K9132" s="149"/>
      <c r="M9132" s="149"/>
      <c r="N9132" s="150"/>
      <c r="P9132" s="149"/>
    </row>
    <row r="9133" spans="7:16" x14ac:dyDescent="0.2">
      <c r="G9133" s="149"/>
      <c r="I9133" s="149"/>
      <c r="K9133" s="149"/>
      <c r="M9133" s="149"/>
      <c r="N9133" s="150"/>
      <c r="P9133" s="149"/>
    </row>
    <row r="9134" spans="7:16" x14ac:dyDescent="0.2">
      <c r="G9134" s="149"/>
      <c r="I9134" s="149"/>
      <c r="K9134" s="149"/>
      <c r="M9134" s="149"/>
      <c r="N9134" s="150"/>
      <c r="P9134" s="149"/>
    </row>
    <row r="9135" spans="7:16" x14ac:dyDescent="0.2">
      <c r="G9135" s="149"/>
      <c r="I9135" s="149"/>
      <c r="K9135" s="149"/>
      <c r="M9135" s="149"/>
      <c r="N9135" s="150"/>
      <c r="P9135" s="149"/>
    </row>
    <row r="9136" spans="7:16" x14ac:dyDescent="0.2">
      <c r="G9136" s="149"/>
      <c r="I9136" s="149"/>
      <c r="K9136" s="149"/>
      <c r="M9136" s="149"/>
      <c r="N9136" s="150"/>
      <c r="P9136" s="149"/>
    </row>
    <row r="9137" spans="7:16" x14ac:dyDescent="0.2">
      <c r="G9137" s="149"/>
      <c r="I9137" s="149"/>
      <c r="K9137" s="149"/>
      <c r="M9137" s="149"/>
      <c r="N9137" s="150"/>
      <c r="P9137" s="149"/>
    </row>
    <row r="9138" spans="7:16" x14ac:dyDescent="0.2">
      <c r="G9138" s="149"/>
      <c r="I9138" s="149"/>
      <c r="K9138" s="149"/>
      <c r="M9138" s="149"/>
      <c r="N9138" s="150"/>
      <c r="P9138" s="149"/>
    </row>
    <row r="9139" spans="7:16" x14ac:dyDescent="0.2">
      <c r="G9139" s="149"/>
      <c r="I9139" s="149"/>
      <c r="K9139" s="149"/>
      <c r="M9139" s="149"/>
      <c r="N9139" s="150"/>
      <c r="P9139" s="149"/>
    </row>
    <row r="9140" spans="7:16" x14ac:dyDescent="0.2">
      <c r="G9140" s="149"/>
      <c r="I9140" s="149"/>
      <c r="K9140" s="149"/>
      <c r="M9140" s="149"/>
      <c r="N9140" s="150"/>
      <c r="P9140" s="149"/>
    </row>
    <row r="9141" spans="7:16" x14ac:dyDescent="0.2">
      <c r="G9141" s="149"/>
      <c r="I9141" s="149"/>
      <c r="K9141" s="149"/>
      <c r="M9141" s="149"/>
      <c r="N9141" s="150"/>
      <c r="P9141" s="149"/>
    </row>
    <row r="9142" spans="7:16" x14ac:dyDescent="0.2">
      <c r="G9142" s="149"/>
      <c r="I9142" s="149"/>
      <c r="K9142" s="149"/>
      <c r="M9142" s="149"/>
      <c r="N9142" s="150"/>
      <c r="P9142" s="149"/>
    </row>
    <row r="9143" spans="7:16" x14ac:dyDescent="0.2">
      <c r="G9143" s="149"/>
      <c r="I9143" s="149"/>
      <c r="K9143" s="149"/>
      <c r="M9143" s="149"/>
      <c r="N9143" s="150"/>
      <c r="P9143" s="149"/>
    </row>
    <row r="9144" spans="7:16" x14ac:dyDescent="0.2">
      <c r="G9144" s="149"/>
      <c r="I9144" s="149"/>
      <c r="K9144" s="149"/>
      <c r="M9144" s="149"/>
      <c r="N9144" s="150"/>
      <c r="P9144" s="149"/>
    </row>
    <row r="9145" spans="7:16" x14ac:dyDescent="0.2">
      <c r="G9145" s="149"/>
      <c r="I9145" s="149"/>
      <c r="K9145" s="149"/>
      <c r="M9145" s="149"/>
      <c r="N9145" s="150"/>
      <c r="P9145" s="149"/>
    </row>
    <row r="9146" spans="7:16" x14ac:dyDescent="0.2">
      <c r="G9146" s="149"/>
      <c r="I9146" s="149"/>
      <c r="K9146" s="149"/>
      <c r="M9146" s="149"/>
      <c r="N9146" s="150"/>
      <c r="P9146" s="149"/>
    </row>
    <row r="9147" spans="7:16" x14ac:dyDescent="0.2">
      <c r="G9147" s="149"/>
      <c r="I9147" s="149"/>
      <c r="K9147" s="149"/>
      <c r="M9147" s="149"/>
      <c r="N9147" s="150"/>
      <c r="P9147" s="149"/>
    </row>
    <row r="9148" spans="7:16" x14ac:dyDescent="0.2">
      <c r="G9148" s="149"/>
      <c r="I9148" s="149"/>
      <c r="K9148" s="149"/>
      <c r="M9148" s="149"/>
      <c r="N9148" s="150"/>
      <c r="P9148" s="149"/>
    </row>
    <row r="9149" spans="7:16" x14ac:dyDescent="0.2">
      <c r="G9149" s="149"/>
      <c r="I9149" s="149"/>
      <c r="K9149" s="149"/>
      <c r="M9149" s="149"/>
      <c r="N9149" s="150"/>
      <c r="P9149" s="149"/>
    </row>
    <row r="9150" spans="7:16" x14ac:dyDescent="0.2">
      <c r="G9150" s="149"/>
      <c r="I9150" s="149"/>
      <c r="K9150" s="149"/>
      <c r="M9150" s="149"/>
      <c r="N9150" s="150"/>
      <c r="P9150" s="149"/>
    </row>
    <row r="9151" spans="7:16" x14ac:dyDescent="0.2">
      <c r="G9151" s="149"/>
      <c r="I9151" s="149"/>
      <c r="K9151" s="149"/>
      <c r="M9151" s="149"/>
      <c r="N9151" s="150"/>
      <c r="P9151" s="149"/>
    </row>
    <row r="9152" spans="7:16" x14ac:dyDescent="0.2">
      <c r="G9152" s="149"/>
      <c r="I9152" s="149"/>
      <c r="K9152" s="149"/>
      <c r="M9152" s="149"/>
      <c r="N9152" s="150"/>
      <c r="P9152" s="149"/>
    </row>
    <row r="9153" spans="7:16" x14ac:dyDescent="0.2">
      <c r="G9153" s="149"/>
      <c r="I9153" s="149"/>
      <c r="K9153" s="149"/>
      <c r="M9153" s="149"/>
      <c r="N9153" s="150"/>
      <c r="P9153" s="149"/>
    </row>
    <row r="9154" spans="7:16" x14ac:dyDescent="0.2">
      <c r="G9154" s="149"/>
      <c r="I9154" s="149"/>
      <c r="K9154" s="149"/>
      <c r="M9154" s="149"/>
      <c r="N9154" s="150"/>
      <c r="P9154" s="149"/>
    </row>
    <row r="9155" spans="7:16" x14ac:dyDescent="0.2">
      <c r="G9155" s="149"/>
      <c r="I9155" s="149"/>
      <c r="K9155" s="149"/>
      <c r="M9155" s="149"/>
      <c r="N9155" s="150"/>
      <c r="P9155" s="149"/>
    </row>
    <row r="9156" spans="7:16" x14ac:dyDescent="0.2">
      <c r="G9156" s="149"/>
      <c r="I9156" s="149"/>
      <c r="K9156" s="149"/>
      <c r="M9156" s="149"/>
      <c r="N9156" s="150"/>
      <c r="P9156" s="149"/>
    </row>
    <row r="9157" spans="7:16" x14ac:dyDescent="0.2">
      <c r="G9157" s="149"/>
      <c r="I9157" s="149"/>
      <c r="K9157" s="149"/>
      <c r="M9157" s="149"/>
      <c r="N9157" s="150"/>
      <c r="P9157" s="149"/>
    </row>
    <row r="9158" spans="7:16" x14ac:dyDescent="0.2">
      <c r="G9158" s="149"/>
      <c r="I9158" s="149"/>
      <c r="K9158" s="149"/>
      <c r="M9158" s="149"/>
      <c r="N9158" s="150"/>
      <c r="P9158" s="149"/>
    </row>
    <row r="9159" spans="7:16" x14ac:dyDescent="0.2">
      <c r="G9159" s="149"/>
      <c r="I9159" s="149"/>
      <c r="K9159" s="149"/>
      <c r="M9159" s="149"/>
      <c r="N9159" s="150"/>
      <c r="P9159" s="149"/>
    </row>
    <row r="9160" spans="7:16" x14ac:dyDescent="0.2">
      <c r="G9160" s="149"/>
      <c r="I9160" s="149"/>
      <c r="K9160" s="149"/>
      <c r="M9160" s="149"/>
      <c r="N9160" s="150"/>
      <c r="P9160" s="149"/>
    </row>
    <row r="9161" spans="7:16" x14ac:dyDescent="0.2">
      <c r="G9161" s="149"/>
      <c r="I9161" s="149"/>
      <c r="K9161" s="149"/>
      <c r="M9161" s="149"/>
      <c r="N9161" s="150"/>
      <c r="P9161" s="149"/>
    </row>
    <row r="9162" spans="7:16" x14ac:dyDescent="0.2">
      <c r="G9162" s="149"/>
      <c r="I9162" s="149"/>
      <c r="K9162" s="149"/>
      <c r="M9162" s="149"/>
      <c r="N9162" s="150"/>
      <c r="P9162" s="149"/>
    </row>
    <row r="9163" spans="7:16" x14ac:dyDescent="0.2">
      <c r="G9163" s="149"/>
      <c r="I9163" s="149"/>
      <c r="K9163" s="149"/>
      <c r="M9163" s="149"/>
      <c r="N9163" s="150"/>
      <c r="P9163" s="149"/>
    </row>
    <row r="9164" spans="7:16" x14ac:dyDescent="0.2">
      <c r="G9164" s="149"/>
      <c r="I9164" s="149"/>
      <c r="K9164" s="149"/>
      <c r="M9164" s="149"/>
      <c r="N9164" s="150"/>
      <c r="P9164" s="149"/>
    </row>
    <row r="9165" spans="7:16" x14ac:dyDescent="0.2">
      <c r="G9165" s="149"/>
      <c r="I9165" s="149"/>
      <c r="K9165" s="149"/>
      <c r="M9165" s="149"/>
      <c r="N9165" s="150"/>
      <c r="P9165" s="149"/>
    </row>
    <row r="9166" spans="7:16" x14ac:dyDescent="0.2">
      <c r="G9166" s="149"/>
      <c r="I9166" s="149"/>
      <c r="K9166" s="149"/>
      <c r="M9166" s="149"/>
      <c r="N9166" s="150"/>
      <c r="P9166" s="149"/>
    </row>
    <row r="9167" spans="7:16" x14ac:dyDescent="0.2">
      <c r="G9167" s="149"/>
      <c r="I9167" s="149"/>
      <c r="K9167" s="149"/>
      <c r="M9167" s="149"/>
      <c r="N9167" s="150"/>
      <c r="P9167" s="149"/>
    </row>
    <row r="9168" spans="7:16" x14ac:dyDescent="0.2">
      <c r="G9168" s="149"/>
      <c r="I9168" s="149"/>
      <c r="K9168" s="149"/>
      <c r="M9168" s="149"/>
      <c r="N9168" s="150"/>
      <c r="P9168" s="149"/>
    </row>
    <row r="9169" spans="7:16" x14ac:dyDescent="0.2">
      <c r="G9169" s="149"/>
      <c r="I9169" s="149"/>
      <c r="K9169" s="149"/>
      <c r="M9169" s="149"/>
      <c r="N9169" s="150"/>
      <c r="P9169" s="149"/>
    </row>
    <row r="9170" spans="7:16" x14ac:dyDescent="0.2">
      <c r="G9170" s="149"/>
      <c r="I9170" s="149"/>
      <c r="K9170" s="149"/>
      <c r="M9170" s="149"/>
      <c r="N9170" s="150"/>
      <c r="P9170" s="149"/>
    </row>
    <row r="9171" spans="7:16" x14ac:dyDescent="0.2">
      <c r="G9171" s="149"/>
      <c r="I9171" s="149"/>
      <c r="K9171" s="149"/>
      <c r="M9171" s="149"/>
      <c r="N9171" s="150"/>
      <c r="P9171" s="149"/>
    </row>
    <row r="9172" spans="7:16" x14ac:dyDescent="0.2">
      <c r="G9172" s="149"/>
      <c r="I9172" s="149"/>
      <c r="K9172" s="149"/>
      <c r="M9172" s="149"/>
      <c r="N9172" s="150"/>
      <c r="P9172" s="149"/>
    </row>
    <row r="9173" spans="7:16" x14ac:dyDescent="0.2">
      <c r="G9173" s="149"/>
      <c r="I9173" s="149"/>
      <c r="K9173" s="149"/>
      <c r="M9173" s="149"/>
      <c r="N9173" s="150"/>
      <c r="P9173" s="149"/>
    </row>
    <row r="9174" spans="7:16" x14ac:dyDescent="0.2">
      <c r="G9174" s="149"/>
      <c r="I9174" s="149"/>
      <c r="K9174" s="149"/>
      <c r="M9174" s="149"/>
      <c r="N9174" s="150"/>
      <c r="P9174" s="149"/>
    </row>
    <row r="9175" spans="7:16" x14ac:dyDescent="0.2">
      <c r="G9175" s="149"/>
      <c r="I9175" s="149"/>
      <c r="K9175" s="149"/>
      <c r="M9175" s="149"/>
      <c r="N9175" s="150"/>
      <c r="P9175" s="149"/>
    </row>
    <row r="9176" spans="7:16" x14ac:dyDescent="0.2">
      <c r="G9176" s="149"/>
      <c r="I9176" s="149"/>
      <c r="K9176" s="149"/>
      <c r="M9176" s="149"/>
      <c r="N9176" s="150"/>
      <c r="P9176" s="149"/>
    </row>
    <row r="9177" spans="7:16" x14ac:dyDescent="0.2">
      <c r="G9177" s="149"/>
      <c r="I9177" s="149"/>
      <c r="K9177" s="149"/>
      <c r="M9177" s="149"/>
      <c r="N9177" s="150"/>
      <c r="P9177" s="149"/>
    </row>
    <row r="9178" spans="7:16" x14ac:dyDescent="0.2">
      <c r="G9178" s="149"/>
      <c r="I9178" s="149"/>
      <c r="K9178" s="149"/>
      <c r="M9178" s="149"/>
      <c r="N9178" s="150"/>
      <c r="P9178" s="149"/>
    </row>
    <row r="9179" spans="7:16" x14ac:dyDescent="0.2">
      <c r="G9179" s="149"/>
      <c r="I9179" s="149"/>
      <c r="K9179" s="149"/>
      <c r="M9179" s="149"/>
      <c r="N9179" s="150"/>
      <c r="P9179" s="149"/>
    </row>
    <row r="9180" spans="7:16" x14ac:dyDescent="0.2">
      <c r="G9180" s="149"/>
      <c r="I9180" s="149"/>
      <c r="K9180" s="149"/>
      <c r="M9180" s="149"/>
      <c r="N9180" s="150"/>
      <c r="P9180" s="149"/>
    </row>
    <row r="9181" spans="7:16" x14ac:dyDescent="0.2">
      <c r="G9181" s="149"/>
      <c r="I9181" s="149"/>
      <c r="K9181" s="149"/>
      <c r="M9181" s="149"/>
      <c r="N9181" s="150"/>
      <c r="P9181" s="149"/>
    </row>
    <row r="9182" spans="7:16" x14ac:dyDescent="0.2">
      <c r="G9182" s="149"/>
      <c r="I9182" s="149"/>
      <c r="K9182" s="149"/>
      <c r="M9182" s="149"/>
      <c r="N9182" s="150"/>
      <c r="P9182" s="149"/>
    </row>
    <row r="9183" spans="7:16" x14ac:dyDescent="0.2">
      <c r="G9183" s="149"/>
      <c r="I9183" s="149"/>
      <c r="K9183" s="149"/>
      <c r="M9183" s="149"/>
      <c r="N9183" s="150"/>
      <c r="P9183" s="149"/>
    </row>
    <row r="9184" spans="7:16" x14ac:dyDescent="0.2">
      <c r="G9184" s="149"/>
      <c r="I9184" s="149"/>
      <c r="K9184" s="149"/>
      <c r="M9184" s="149"/>
      <c r="N9184" s="150"/>
      <c r="P9184" s="149"/>
    </row>
    <row r="9185" spans="7:16" x14ac:dyDescent="0.2">
      <c r="G9185" s="149"/>
      <c r="I9185" s="149"/>
      <c r="K9185" s="149"/>
      <c r="M9185" s="149"/>
      <c r="N9185" s="150"/>
      <c r="P9185" s="149"/>
    </row>
    <row r="9186" spans="7:16" x14ac:dyDescent="0.2">
      <c r="G9186" s="149"/>
      <c r="I9186" s="149"/>
      <c r="K9186" s="149"/>
      <c r="M9186" s="149"/>
      <c r="N9186" s="150"/>
      <c r="P9186" s="149"/>
    </row>
    <row r="9187" spans="7:16" x14ac:dyDescent="0.2">
      <c r="G9187" s="149"/>
      <c r="I9187" s="149"/>
      <c r="K9187" s="149"/>
      <c r="M9187" s="149"/>
      <c r="N9187" s="150"/>
      <c r="P9187" s="149"/>
    </row>
    <row r="9188" spans="7:16" x14ac:dyDescent="0.2">
      <c r="G9188" s="149"/>
      <c r="I9188" s="149"/>
      <c r="K9188" s="149"/>
      <c r="M9188" s="149"/>
      <c r="N9188" s="150"/>
      <c r="P9188" s="149"/>
    </row>
    <row r="9189" spans="7:16" x14ac:dyDescent="0.2">
      <c r="G9189" s="149"/>
      <c r="I9189" s="149"/>
      <c r="K9189" s="149"/>
      <c r="M9189" s="149"/>
      <c r="N9189" s="150"/>
      <c r="P9189" s="149"/>
    </row>
    <row r="9190" spans="7:16" x14ac:dyDescent="0.2">
      <c r="G9190" s="149"/>
      <c r="I9190" s="149"/>
      <c r="K9190" s="149"/>
      <c r="M9190" s="149"/>
      <c r="N9190" s="150"/>
      <c r="P9190" s="149"/>
    </row>
    <row r="9191" spans="7:16" x14ac:dyDescent="0.2">
      <c r="G9191" s="149"/>
      <c r="I9191" s="149"/>
      <c r="K9191" s="149"/>
      <c r="M9191" s="149"/>
      <c r="N9191" s="150"/>
      <c r="P9191" s="149"/>
    </row>
    <row r="9192" spans="7:16" x14ac:dyDescent="0.2">
      <c r="G9192" s="149"/>
      <c r="I9192" s="149"/>
      <c r="K9192" s="149"/>
      <c r="M9192" s="149"/>
      <c r="N9192" s="150"/>
      <c r="P9192" s="149"/>
    </row>
    <row r="9193" spans="7:16" x14ac:dyDescent="0.2">
      <c r="G9193" s="149"/>
      <c r="I9193" s="149"/>
      <c r="K9193" s="149"/>
      <c r="M9193" s="149"/>
      <c r="N9193" s="150"/>
      <c r="P9193" s="149"/>
    </row>
    <row r="9194" spans="7:16" x14ac:dyDescent="0.2">
      <c r="G9194" s="149"/>
      <c r="I9194" s="149"/>
      <c r="K9194" s="149"/>
      <c r="M9194" s="149"/>
      <c r="N9194" s="150"/>
      <c r="P9194" s="149"/>
    </row>
    <row r="9195" spans="7:16" x14ac:dyDescent="0.2">
      <c r="G9195" s="149"/>
      <c r="I9195" s="149"/>
      <c r="K9195" s="149"/>
      <c r="M9195" s="149"/>
      <c r="N9195" s="150"/>
      <c r="P9195" s="149"/>
    </row>
    <row r="9196" spans="7:16" x14ac:dyDescent="0.2">
      <c r="G9196" s="149"/>
      <c r="I9196" s="149"/>
      <c r="K9196" s="149"/>
      <c r="M9196" s="149"/>
      <c r="N9196" s="150"/>
      <c r="P9196" s="149"/>
    </row>
    <row r="9197" spans="7:16" x14ac:dyDescent="0.2">
      <c r="G9197" s="149"/>
      <c r="I9197" s="149"/>
      <c r="K9197" s="149"/>
      <c r="M9197" s="149"/>
      <c r="N9197" s="150"/>
      <c r="P9197" s="149"/>
    </row>
    <row r="9198" spans="7:16" x14ac:dyDescent="0.2">
      <c r="G9198" s="149"/>
      <c r="I9198" s="149"/>
      <c r="K9198" s="149"/>
      <c r="M9198" s="149"/>
      <c r="N9198" s="150"/>
      <c r="P9198" s="149"/>
    </row>
    <row r="9199" spans="7:16" x14ac:dyDescent="0.2">
      <c r="G9199" s="149"/>
      <c r="I9199" s="149"/>
      <c r="K9199" s="149"/>
      <c r="M9199" s="149"/>
      <c r="N9199" s="150"/>
      <c r="P9199" s="149"/>
    </row>
    <row r="9200" spans="7:16" x14ac:dyDescent="0.2">
      <c r="G9200" s="149"/>
      <c r="I9200" s="149"/>
      <c r="K9200" s="149"/>
      <c r="M9200" s="149"/>
      <c r="N9200" s="150"/>
      <c r="P9200" s="149"/>
    </row>
    <row r="9201" spans="7:16" x14ac:dyDescent="0.2">
      <c r="G9201" s="149"/>
      <c r="I9201" s="149"/>
      <c r="K9201" s="149"/>
      <c r="M9201" s="149"/>
      <c r="N9201" s="150"/>
      <c r="P9201" s="149"/>
    </row>
    <row r="9202" spans="7:16" x14ac:dyDescent="0.2">
      <c r="G9202" s="149"/>
      <c r="I9202" s="149"/>
      <c r="K9202" s="149"/>
      <c r="M9202" s="149"/>
      <c r="N9202" s="150"/>
      <c r="P9202" s="149"/>
    </row>
    <row r="9203" spans="7:16" x14ac:dyDescent="0.2">
      <c r="G9203" s="149"/>
      <c r="I9203" s="149"/>
      <c r="K9203" s="149"/>
      <c r="M9203" s="149"/>
      <c r="N9203" s="150"/>
      <c r="P9203" s="149"/>
    </row>
    <row r="9204" spans="7:16" x14ac:dyDescent="0.2">
      <c r="G9204" s="149"/>
      <c r="I9204" s="149"/>
      <c r="K9204" s="149"/>
      <c r="M9204" s="149"/>
      <c r="N9204" s="150"/>
      <c r="P9204" s="149"/>
    </row>
    <row r="9205" spans="7:16" x14ac:dyDescent="0.2">
      <c r="G9205" s="149"/>
      <c r="I9205" s="149"/>
      <c r="K9205" s="149"/>
      <c r="M9205" s="149"/>
      <c r="N9205" s="150"/>
      <c r="P9205" s="149"/>
    </row>
    <row r="9206" spans="7:16" x14ac:dyDescent="0.2">
      <c r="G9206" s="149"/>
      <c r="I9206" s="149"/>
      <c r="K9206" s="149"/>
      <c r="M9206" s="149"/>
      <c r="N9206" s="150"/>
      <c r="P9206" s="149"/>
    </row>
    <row r="9207" spans="7:16" x14ac:dyDescent="0.2">
      <c r="G9207" s="149"/>
      <c r="I9207" s="149"/>
      <c r="K9207" s="149"/>
      <c r="M9207" s="149"/>
      <c r="N9207" s="150"/>
      <c r="P9207" s="149"/>
    </row>
    <row r="9208" spans="7:16" x14ac:dyDescent="0.2">
      <c r="G9208" s="149"/>
      <c r="I9208" s="149"/>
      <c r="K9208" s="149"/>
      <c r="M9208" s="149"/>
      <c r="N9208" s="150"/>
      <c r="P9208" s="149"/>
    </row>
    <row r="9209" spans="7:16" x14ac:dyDescent="0.2">
      <c r="G9209" s="149"/>
      <c r="I9209" s="149"/>
      <c r="K9209" s="149"/>
      <c r="M9209" s="149"/>
      <c r="N9209" s="150"/>
      <c r="P9209" s="149"/>
    </row>
    <row r="9210" spans="7:16" x14ac:dyDescent="0.2">
      <c r="G9210" s="149"/>
      <c r="I9210" s="149"/>
      <c r="K9210" s="149"/>
      <c r="M9210" s="149"/>
      <c r="N9210" s="150"/>
      <c r="P9210" s="149"/>
    </row>
    <row r="9211" spans="7:16" x14ac:dyDescent="0.2">
      <c r="G9211" s="149"/>
      <c r="I9211" s="149"/>
      <c r="K9211" s="149"/>
      <c r="M9211" s="149"/>
      <c r="N9211" s="150"/>
      <c r="P9211" s="149"/>
    </row>
    <row r="9212" spans="7:16" x14ac:dyDescent="0.2">
      <c r="G9212" s="149"/>
      <c r="I9212" s="149"/>
      <c r="K9212" s="149"/>
      <c r="M9212" s="149"/>
      <c r="N9212" s="150"/>
      <c r="P9212" s="149"/>
    </row>
    <row r="9213" spans="7:16" x14ac:dyDescent="0.2">
      <c r="G9213" s="149"/>
      <c r="I9213" s="149"/>
      <c r="K9213" s="149"/>
      <c r="M9213" s="149"/>
      <c r="N9213" s="150"/>
      <c r="P9213" s="149"/>
    </row>
    <row r="9214" spans="7:16" x14ac:dyDescent="0.2">
      <c r="G9214" s="149"/>
      <c r="I9214" s="149"/>
      <c r="K9214" s="149"/>
      <c r="M9214" s="149"/>
      <c r="N9214" s="150"/>
      <c r="P9214" s="149"/>
    </row>
    <row r="9215" spans="7:16" x14ac:dyDescent="0.2">
      <c r="G9215" s="149"/>
      <c r="I9215" s="149"/>
      <c r="K9215" s="149"/>
      <c r="M9215" s="149"/>
      <c r="N9215" s="150"/>
      <c r="P9215" s="149"/>
    </row>
    <row r="9216" spans="7:16" x14ac:dyDescent="0.2">
      <c r="G9216" s="149"/>
      <c r="I9216" s="149"/>
      <c r="K9216" s="149"/>
      <c r="M9216" s="149"/>
      <c r="N9216" s="150"/>
      <c r="P9216" s="149"/>
    </row>
    <row r="9217" spans="7:16" x14ac:dyDescent="0.2">
      <c r="G9217" s="149"/>
      <c r="I9217" s="149"/>
      <c r="K9217" s="149"/>
      <c r="M9217" s="149"/>
      <c r="N9217" s="150"/>
      <c r="P9217" s="149"/>
    </row>
    <row r="9218" spans="7:16" x14ac:dyDescent="0.2">
      <c r="G9218" s="149"/>
      <c r="I9218" s="149"/>
      <c r="K9218" s="149"/>
      <c r="M9218" s="149"/>
      <c r="N9218" s="150"/>
      <c r="P9218" s="149"/>
    </row>
    <row r="9219" spans="7:16" x14ac:dyDescent="0.2">
      <c r="G9219" s="149"/>
      <c r="I9219" s="149"/>
      <c r="K9219" s="149"/>
      <c r="M9219" s="149"/>
      <c r="N9219" s="150"/>
      <c r="P9219" s="149"/>
    </row>
    <row r="9220" spans="7:16" x14ac:dyDescent="0.2">
      <c r="G9220" s="149"/>
      <c r="I9220" s="149"/>
      <c r="K9220" s="149"/>
      <c r="M9220" s="149"/>
      <c r="N9220" s="150"/>
      <c r="P9220" s="149"/>
    </row>
    <row r="9221" spans="7:16" x14ac:dyDescent="0.2">
      <c r="G9221" s="149"/>
      <c r="I9221" s="149"/>
      <c r="K9221" s="149"/>
      <c r="M9221" s="149"/>
      <c r="N9221" s="150"/>
      <c r="P9221" s="149"/>
    </row>
    <row r="9222" spans="7:16" x14ac:dyDescent="0.2">
      <c r="G9222" s="149"/>
      <c r="I9222" s="149"/>
      <c r="K9222" s="149"/>
      <c r="M9222" s="149"/>
      <c r="N9222" s="150"/>
      <c r="P9222" s="149"/>
    </row>
    <row r="9223" spans="7:16" x14ac:dyDescent="0.2">
      <c r="G9223" s="149"/>
      <c r="I9223" s="149"/>
      <c r="K9223" s="149"/>
      <c r="M9223" s="149"/>
      <c r="N9223" s="150"/>
      <c r="P9223" s="149"/>
    </row>
    <row r="9224" spans="7:16" x14ac:dyDescent="0.2">
      <c r="G9224" s="149"/>
      <c r="I9224" s="149"/>
      <c r="K9224" s="149"/>
      <c r="M9224" s="149"/>
      <c r="N9224" s="150"/>
      <c r="P9224" s="149"/>
    </row>
    <row r="9225" spans="7:16" x14ac:dyDescent="0.2">
      <c r="G9225" s="149"/>
      <c r="I9225" s="149"/>
      <c r="K9225" s="149"/>
      <c r="M9225" s="149"/>
      <c r="N9225" s="150"/>
      <c r="P9225" s="149"/>
    </row>
    <row r="9226" spans="7:16" x14ac:dyDescent="0.2">
      <c r="G9226" s="149"/>
      <c r="I9226" s="149"/>
      <c r="K9226" s="149"/>
      <c r="M9226" s="149"/>
      <c r="N9226" s="150"/>
      <c r="P9226" s="149"/>
    </row>
    <row r="9227" spans="7:16" x14ac:dyDescent="0.2">
      <c r="G9227" s="149"/>
      <c r="I9227" s="149"/>
      <c r="K9227" s="149"/>
      <c r="M9227" s="149"/>
      <c r="N9227" s="150"/>
      <c r="P9227" s="149"/>
    </row>
    <row r="9228" spans="7:16" x14ac:dyDescent="0.2">
      <c r="G9228" s="149"/>
      <c r="I9228" s="149"/>
      <c r="K9228" s="149"/>
      <c r="M9228" s="149"/>
      <c r="N9228" s="150"/>
      <c r="P9228" s="149"/>
    </row>
    <row r="9229" spans="7:16" x14ac:dyDescent="0.2">
      <c r="G9229" s="149"/>
      <c r="I9229" s="149"/>
      <c r="K9229" s="149"/>
      <c r="M9229" s="149"/>
      <c r="N9229" s="150"/>
      <c r="P9229" s="149"/>
    </row>
    <row r="9230" spans="7:16" x14ac:dyDescent="0.2">
      <c r="G9230" s="149"/>
      <c r="I9230" s="149"/>
      <c r="K9230" s="149"/>
      <c r="M9230" s="149"/>
      <c r="N9230" s="150"/>
      <c r="P9230" s="149"/>
    </row>
    <row r="9231" spans="7:16" x14ac:dyDescent="0.2">
      <c r="G9231" s="149"/>
      <c r="I9231" s="149"/>
      <c r="K9231" s="149"/>
      <c r="M9231" s="149"/>
      <c r="N9231" s="150"/>
      <c r="P9231" s="149"/>
    </row>
    <row r="9232" spans="7:16" x14ac:dyDescent="0.2">
      <c r="G9232" s="149"/>
      <c r="I9232" s="149"/>
      <c r="K9232" s="149"/>
      <c r="M9232" s="149"/>
      <c r="N9232" s="150"/>
      <c r="P9232" s="149"/>
    </row>
    <row r="9233" spans="7:16" x14ac:dyDescent="0.2">
      <c r="G9233" s="149"/>
      <c r="I9233" s="149"/>
      <c r="K9233" s="149"/>
      <c r="M9233" s="149"/>
      <c r="N9233" s="150"/>
      <c r="P9233" s="149"/>
    </row>
    <row r="9234" spans="7:16" x14ac:dyDescent="0.2">
      <c r="G9234" s="149"/>
      <c r="I9234" s="149"/>
      <c r="K9234" s="149"/>
      <c r="M9234" s="149"/>
      <c r="N9234" s="150"/>
      <c r="P9234" s="149"/>
    </row>
    <row r="9235" spans="7:16" x14ac:dyDescent="0.2">
      <c r="G9235" s="149"/>
      <c r="I9235" s="149"/>
      <c r="K9235" s="149"/>
      <c r="M9235" s="149"/>
      <c r="N9235" s="150"/>
      <c r="P9235" s="149"/>
    </row>
    <row r="9236" spans="7:16" x14ac:dyDescent="0.2">
      <c r="G9236" s="149"/>
      <c r="I9236" s="149"/>
      <c r="K9236" s="149"/>
      <c r="M9236" s="149"/>
      <c r="N9236" s="150"/>
      <c r="P9236" s="149"/>
    </row>
    <row r="9237" spans="7:16" x14ac:dyDescent="0.2">
      <c r="G9237" s="149"/>
      <c r="I9237" s="149"/>
      <c r="K9237" s="149"/>
      <c r="M9237" s="149"/>
      <c r="N9237" s="150"/>
      <c r="P9237" s="149"/>
    </row>
    <row r="9238" spans="7:16" x14ac:dyDescent="0.2">
      <c r="G9238" s="149"/>
      <c r="I9238" s="149"/>
      <c r="K9238" s="149"/>
      <c r="M9238" s="149"/>
      <c r="N9238" s="150"/>
      <c r="P9238" s="149"/>
    </row>
    <row r="9239" spans="7:16" x14ac:dyDescent="0.2">
      <c r="G9239" s="149"/>
      <c r="I9239" s="149"/>
      <c r="K9239" s="149"/>
      <c r="M9239" s="149"/>
      <c r="N9239" s="150"/>
      <c r="P9239" s="149"/>
    </row>
    <row r="9240" spans="7:16" x14ac:dyDescent="0.2">
      <c r="G9240" s="149"/>
      <c r="I9240" s="149"/>
      <c r="K9240" s="149"/>
      <c r="M9240" s="149"/>
      <c r="N9240" s="150"/>
      <c r="P9240" s="149"/>
    </row>
    <row r="9241" spans="7:16" x14ac:dyDescent="0.2">
      <c r="G9241" s="149"/>
      <c r="I9241" s="149"/>
      <c r="K9241" s="149"/>
      <c r="M9241" s="149"/>
      <c r="N9241" s="150"/>
      <c r="P9241" s="149"/>
    </row>
    <row r="9242" spans="7:16" x14ac:dyDescent="0.2">
      <c r="G9242" s="149"/>
      <c r="I9242" s="149"/>
      <c r="K9242" s="149"/>
      <c r="M9242" s="149"/>
      <c r="N9242" s="150"/>
      <c r="P9242" s="149"/>
    </row>
    <row r="9243" spans="7:16" x14ac:dyDescent="0.2">
      <c r="G9243" s="149"/>
      <c r="I9243" s="149"/>
      <c r="K9243" s="149"/>
      <c r="M9243" s="149"/>
      <c r="N9243" s="150"/>
      <c r="P9243" s="149"/>
    </row>
    <row r="9244" spans="7:16" x14ac:dyDescent="0.2">
      <c r="G9244" s="149"/>
      <c r="I9244" s="149"/>
      <c r="K9244" s="149"/>
      <c r="M9244" s="149"/>
      <c r="N9244" s="150"/>
      <c r="P9244" s="149"/>
    </row>
    <row r="9245" spans="7:16" x14ac:dyDescent="0.2">
      <c r="G9245" s="149"/>
      <c r="I9245" s="149"/>
      <c r="K9245" s="149"/>
      <c r="M9245" s="149"/>
      <c r="N9245" s="150"/>
      <c r="P9245" s="149"/>
    </row>
    <row r="9246" spans="7:16" x14ac:dyDescent="0.2">
      <c r="G9246" s="149"/>
      <c r="I9246" s="149"/>
      <c r="K9246" s="149"/>
      <c r="M9246" s="149"/>
      <c r="N9246" s="150"/>
      <c r="P9246" s="149"/>
    </row>
    <row r="9247" spans="7:16" x14ac:dyDescent="0.2">
      <c r="G9247" s="149"/>
      <c r="I9247" s="149"/>
      <c r="K9247" s="149"/>
      <c r="M9247" s="149"/>
      <c r="N9247" s="150"/>
      <c r="P9247" s="149"/>
    </row>
    <row r="9248" spans="7:16" x14ac:dyDescent="0.2">
      <c r="G9248" s="149"/>
      <c r="I9248" s="149"/>
      <c r="K9248" s="149"/>
      <c r="M9248" s="149"/>
      <c r="N9248" s="150"/>
      <c r="P9248" s="149"/>
    </row>
    <row r="9249" spans="7:16" x14ac:dyDescent="0.2">
      <c r="G9249" s="149"/>
      <c r="I9249" s="149"/>
      <c r="K9249" s="149"/>
      <c r="M9249" s="149"/>
      <c r="N9249" s="150"/>
      <c r="P9249" s="149"/>
    </row>
    <row r="9250" spans="7:16" x14ac:dyDescent="0.2">
      <c r="G9250" s="149"/>
      <c r="I9250" s="149"/>
      <c r="K9250" s="149"/>
      <c r="M9250" s="149"/>
      <c r="N9250" s="150"/>
      <c r="P9250" s="149"/>
    </row>
    <row r="9251" spans="7:16" x14ac:dyDescent="0.2">
      <c r="G9251" s="149"/>
      <c r="I9251" s="149"/>
      <c r="K9251" s="149"/>
      <c r="M9251" s="149"/>
      <c r="N9251" s="150"/>
      <c r="P9251" s="149"/>
    </row>
    <row r="9252" spans="7:16" x14ac:dyDescent="0.2">
      <c r="G9252" s="149"/>
      <c r="I9252" s="149"/>
      <c r="K9252" s="149"/>
      <c r="M9252" s="149"/>
      <c r="N9252" s="150"/>
      <c r="P9252" s="149"/>
    </row>
    <row r="9253" spans="7:16" x14ac:dyDescent="0.2">
      <c r="G9253" s="149"/>
      <c r="I9253" s="149"/>
      <c r="K9253" s="149"/>
      <c r="M9253" s="149"/>
      <c r="N9253" s="150"/>
      <c r="P9253" s="149"/>
    </row>
    <row r="9254" spans="7:16" x14ac:dyDescent="0.2">
      <c r="G9254" s="149"/>
      <c r="I9254" s="149"/>
      <c r="K9254" s="149"/>
      <c r="M9254" s="149"/>
      <c r="N9254" s="150"/>
      <c r="P9254" s="149"/>
    </row>
    <row r="9255" spans="7:16" x14ac:dyDescent="0.2">
      <c r="G9255" s="149"/>
      <c r="I9255" s="149"/>
      <c r="K9255" s="149"/>
      <c r="M9255" s="149"/>
      <c r="N9255" s="150"/>
      <c r="P9255" s="149"/>
    </row>
    <row r="9256" spans="7:16" x14ac:dyDescent="0.2">
      <c r="G9256" s="149"/>
      <c r="I9256" s="149"/>
      <c r="K9256" s="149"/>
      <c r="M9256" s="149"/>
      <c r="N9256" s="150"/>
      <c r="P9256" s="149"/>
    </row>
    <row r="9257" spans="7:16" x14ac:dyDescent="0.2">
      <c r="G9257" s="149"/>
      <c r="I9257" s="149"/>
      <c r="K9257" s="149"/>
      <c r="M9257" s="149"/>
      <c r="N9257" s="150"/>
      <c r="P9257" s="149"/>
    </row>
    <row r="9258" spans="7:16" x14ac:dyDescent="0.2">
      <c r="G9258" s="149"/>
      <c r="I9258" s="149"/>
      <c r="K9258" s="149"/>
      <c r="M9258" s="149"/>
      <c r="N9258" s="150"/>
      <c r="P9258" s="149"/>
    </row>
    <row r="9259" spans="7:16" x14ac:dyDescent="0.2">
      <c r="G9259" s="149"/>
      <c r="I9259" s="149"/>
      <c r="K9259" s="149"/>
      <c r="M9259" s="149"/>
      <c r="N9259" s="150"/>
      <c r="P9259" s="149"/>
    </row>
    <row r="9260" spans="7:16" x14ac:dyDescent="0.2">
      <c r="G9260" s="149"/>
      <c r="I9260" s="149"/>
      <c r="K9260" s="149"/>
      <c r="M9260" s="149"/>
      <c r="N9260" s="150"/>
      <c r="P9260" s="149"/>
    </row>
    <row r="9261" spans="7:16" x14ac:dyDescent="0.2">
      <c r="G9261" s="149"/>
      <c r="I9261" s="149"/>
      <c r="K9261" s="149"/>
      <c r="M9261" s="149"/>
      <c r="N9261" s="150"/>
      <c r="P9261" s="149"/>
    </row>
    <row r="9262" spans="7:16" x14ac:dyDescent="0.2">
      <c r="G9262" s="149"/>
      <c r="I9262" s="149"/>
      <c r="K9262" s="149"/>
      <c r="M9262" s="149"/>
      <c r="N9262" s="150"/>
      <c r="P9262" s="149"/>
    </row>
    <row r="9263" spans="7:16" x14ac:dyDescent="0.2">
      <c r="G9263" s="149"/>
      <c r="I9263" s="149"/>
      <c r="K9263" s="149"/>
      <c r="M9263" s="149"/>
      <c r="N9263" s="150"/>
      <c r="P9263" s="149"/>
    </row>
    <row r="9264" spans="7:16" x14ac:dyDescent="0.2">
      <c r="G9264" s="149"/>
      <c r="I9264" s="149"/>
      <c r="K9264" s="149"/>
      <c r="M9264" s="149"/>
      <c r="N9264" s="150"/>
      <c r="P9264" s="149"/>
    </row>
    <row r="9265" spans="7:16" x14ac:dyDescent="0.2">
      <c r="G9265" s="149"/>
      <c r="I9265" s="149"/>
      <c r="K9265" s="149"/>
      <c r="M9265" s="149"/>
      <c r="N9265" s="150"/>
      <c r="P9265" s="149"/>
    </row>
    <row r="9266" spans="7:16" x14ac:dyDescent="0.2">
      <c r="G9266" s="149"/>
      <c r="I9266" s="149"/>
      <c r="K9266" s="149"/>
      <c r="M9266" s="149"/>
      <c r="N9266" s="150"/>
      <c r="P9266" s="149"/>
    </row>
    <row r="9267" spans="7:16" x14ac:dyDescent="0.2">
      <c r="G9267" s="149"/>
      <c r="I9267" s="149"/>
      <c r="K9267" s="149"/>
      <c r="M9267" s="149"/>
      <c r="N9267" s="150"/>
      <c r="P9267" s="149"/>
    </row>
    <row r="9268" spans="7:16" x14ac:dyDescent="0.2">
      <c r="G9268" s="149"/>
      <c r="I9268" s="149"/>
      <c r="K9268" s="149"/>
      <c r="M9268" s="149"/>
      <c r="N9268" s="150"/>
      <c r="P9268" s="149"/>
    </row>
    <row r="9269" spans="7:16" x14ac:dyDescent="0.2">
      <c r="G9269" s="149"/>
      <c r="I9269" s="149"/>
      <c r="K9269" s="149"/>
      <c r="M9269" s="149"/>
      <c r="N9269" s="150"/>
      <c r="P9269" s="149"/>
    </row>
    <row r="9270" spans="7:16" x14ac:dyDescent="0.2">
      <c r="G9270" s="149"/>
      <c r="I9270" s="149"/>
      <c r="K9270" s="149"/>
      <c r="M9270" s="149"/>
      <c r="N9270" s="150"/>
      <c r="P9270" s="149"/>
    </row>
    <row r="9271" spans="7:16" x14ac:dyDescent="0.2">
      <c r="G9271" s="149"/>
      <c r="I9271" s="149"/>
      <c r="K9271" s="149"/>
      <c r="M9271" s="149"/>
      <c r="N9271" s="150"/>
      <c r="P9271" s="149"/>
    </row>
    <row r="9272" spans="7:16" x14ac:dyDescent="0.2">
      <c r="G9272" s="149"/>
      <c r="I9272" s="149"/>
      <c r="K9272" s="149"/>
      <c r="M9272" s="149"/>
      <c r="N9272" s="150"/>
      <c r="P9272" s="149"/>
    </row>
    <row r="9273" spans="7:16" x14ac:dyDescent="0.2">
      <c r="G9273" s="149"/>
      <c r="I9273" s="149"/>
      <c r="K9273" s="149"/>
      <c r="M9273" s="149"/>
      <c r="N9273" s="150"/>
      <c r="P9273" s="149"/>
    </row>
    <row r="9274" spans="7:16" x14ac:dyDescent="0.2">
      <c r="G9274" s="149"/>
      <c r="I9274" s="149"/>
      <c r="K9274" s="149"/>
      <c r="M9274" s="149"/>
      <c r="N9274" s="150"/>
      <c r="P9274" s="149"/>
    </row>
    <row r="9275" spans="7:16" x14ac:dyDescent="0.2">
      <c r="G9275" s="149"/>
      <c r="I9275" s="149"/>
      <c r="K9275" s="149"/>
      <c r="M9275" s="149"/>
      <c r="N9275" s="150"/>
      <c r="P9275" s="149"/>
    </row>
    <row r="9276" spans="7:16" x14ac:dyDescent="0.2">
      <c r="G9276" s="149"/>
      <c r="I9276" s="149"/>
      <c r="K9276" s="149"/>
      <c r="M9276" s="149"/>
      <c r="N9276" s="150"/>
      <c r="P9276" s="149"/>
    </row>
    <row r="9277" spans="7:16" x14ac:dyDescent="0.2">
      <c r="G9277" s="149"/>
      <c r="I9277" s="149"/>
      <c r="K9277" s="149"/>
      <c r="M9277" s="149"/>
      <c r="N9277" s="150"/>
      <c r="P9277" s="149"/>
    </row>
    <row r="9278" spans="7:16" x14ac:dyDescent="0.2">
      <c r="G9278" s="149"/>
      <c r="I9278" s="149"/>
      <c r="K9278" s="149"/>
      <c r="M9278" s="149"/>
      <c r="N9278" s="150"/>
      <c r="P9278" s="149"/>
    </row>
    <row r="9279" spans="7:16" x14ac:dyDescent="0.2">
      <c r="G9279" s="149"/>
      <c r="I9279" s="149"/>
      <c r="K9279" s="149"/>
      <c r="M9279" s="149"/>
      <c r="N9279" s="150"/>
      <c r="P9279" s="149"/>
    </row>
    <row r="9280" spans="7:16" x14ac:dyDescent="0.2">
      <c r="G9280" s="149"/>
      <c r="I9280" s="149"/>
      <c r="K9280" s="149"/>
      <c r="M9280" s="149"/>
      <c r="N9280" s="150"/>
      <c r="P9280" s="149"/>
    </row>
    <row r="9281" spans="7:16" x14ac:dyDescent="0.2">
      <c r="G9281" s="149"/>
      <c r="I9281" s="149"/>
      <c r="K9281" s="149"/>
      <c r="M9281" s="149"/>
      <c r="N9281" s="150"/>
      <c r="P9281" s="149"/>
    </row>
    <row r="9282" spans="7:16" x14ac:dyDescent="0.2">
      <c r="G9282" s="149"/>
      <c r="I9282" s="149"/>
      <c r="K9282" s="149"/>
      <c r="M9282" s="149"/>
      <c r="N9282" s="150"/>
      <c r="P9282" s="149"/>
    </row>
    <row r="9283" spans="7:16" x14ac:dyDescent="0.2">
      <c r="G9283" s="149"/>
      <c r="I9283" s="149"/>
      <c r="K9283" s="149"/>
      <c r="M9283" s="149"/>
      <c r="N9283" s="150"/>
      <c r="P9283" s="149"/>
    </row>
    <row r="9284" spans="7:16" x14ac:dyDescent="0.2">
      <c r="G9284" s="149"/>
      <c r="I9284" s="149"/>
      <c r="K9284" s="149"/>
      <c r="M9284" s="149"/>
      <c r="N9284" s="150"/>
      <c r="P9284" s="149"/>
    </row>
    <row r="9285" spans="7:16" x14ac:dyDescent="0.2">
      <c r="G9285" s="149"/>
      <c r="I9285" s="149"/>
      <c r="K9285" s="149"/>
      <c r="M9285" s="149"/>
      <c r="N9285" s="150"/>
      <c r="P9285" s="149"/>
    </row>
    <row r="9286" spans="7:16" x14ac:dyDescent="0.2">
      <c r="G9286" s="149"/>
      <c r="I9286" s="149"/>
      <c r="K9286" s="149"/>
      <c r="M9286" s="149"/>
      <c r="N9286" s="150"/>
      <c r="P9286" s="149"/>
    </row>
    <row r="9287" spans="7:16" x14ac:dyDescent="0.2">
      <c r="G9287" s="149"/>
      <c r="I9287" s="149"/>
      <c r="K9287" s="149"/>
      <c r="M9287" s="149"/>
      <c r="N9287" s="150"/>
      <c r="P9287" s="149"/>
    </row>
    <row r="9288" spans="7:16" x14ac:dyDescent="0.2">
      <c r="G9288" s="149"/>
      <c r="I9288" s="149"/>
      <c r="K9288" s="149"/>
      <c r="M9288" s="149"/>
      <c r="N9288" s="150"/>
      <c r="P9288" s="149"/>
    </row>
    <row r="9289" spans="7:16" x14ac:dyDescent="0.2">
      <c r="G9289" s="149"/>
      <c r="I9289" s="149"/>
      <c r="K9289" s="149"/>
      <c r="M9289" s="149"/>
      <c r="N9289" s="150"/>
      <c r="P9289" s="149"/>
    </row>
    <row r="9290" spans="7:16" x14ac:dyDescent="0.2">
      <c r="G9290" s="149"/>
      <c r="I9290" s="149"/>
      <c r="K9290" s="149"/>
      <c r="M9290" s="149"/>
      <c r="N9290" s="150"/>
      <c r="P9290" s="149"/>
    </row>
    <row r="9291" spans="7:16" x14ac:dyDescent="0.2">
      <c r="G9291" s="149"/>
      <c r="I9291" s="149"/>
      <c r="K9291" s="149"/>
      <c r="M9291" s="149"/>
      <c r="N9291" s="150"/>
      <c r="P9291" s="149"/>
    </row>
    <row r="9292" spans="7:16" x14ac:dyDescent="0.2">
      <c r="G9292" s="149"/>
      <c r="I9292" s="149"/>
      <c r="K9292" s="149"/>
      <c r="M9292" s="149"/>
      <c r="N9292" s="150"/>
      <c r="P9292" s="149"/>
    </row>
    <row r="9293" spans="7:16" x14ac:dyDescent="0.2">
      <c r="G9293" s="149"/>
      <c r="I9293" s="149"/>
      <c r="K9293" s="149"/>
      <c r="M9293" s="149"/>
      <c r="N9293" s="150"/>
      <c r="P9293" s="149"/>
    </row>
    <row r="9294" spans="7:16" x14ac:dyDescent="0.2">
      <c r="G9294" s="149"/>
      <c r="I9294" s="149"/>
      <c r="K9294" s="149"/>
      <c r="M9294" s="149"/>
      <c r="N9294" s="150"/>
      <c r="P9294" s="149"/>
    </row>
    <row r="9295" spans="7:16" x14ac:dyDescent="0.2">
      <c r="G9295" s="149"/>
      <c r="I9295" s="149"/>
      <c r="K9295" s="149"/>
      <c r="M9295" s="149"/>
      <c r="N9295" s="150"/>
      <c r="P9295" s="149"/>
    </row>
    <row r="9296" spans="7:16" x14ac:dyDescent="0.2">
      <c r="G9296" s="149"/>
      <c r="I9296" s="149"/>
      <c r="K9296" s="149"/>
      <c r="M9296" s="149"/>
      <c r="N9296" s="150"/>
      <c r="P9296" s="149"/>
    </row>
    <row r="9297" spans="7:16" x14ac:dyDescent="0.2">
      <c r="G9297" s="149"/>
      <c r="I9297" s="149"/>
      <c r="K9297" s="149"/>
      <c r="M9297" s="149"/>
      <c r="N9297" s="150"/>
      <c r="P9297" s="149"/>
    </row>
    <row r="9298" spans="7:16" x14ac:dyDescent="0.2">
      <c r="G9298" s="149"/>
      <c r="I9298" s="149"/>
      <c r="K9298" s="149"/>
      <c r="M9298" s="149"/>
      <c r="N9298" s="150"/>
      <c r="P9298" s="149"/>
    </row>
    <row r="9299" spans="7:16" x14ac:dyDescent="0.2">
      <c r="G9299" s="149"/>
      <c r="I9299" s="149"/>
      <c r="K9299" s="149"/>
      <c r="M9299" s="149"/>
      <c r="N9299" s="150"/>
      <c r="P9299" s="149"/>
    </row>
    <row r="9300" spans="7:16" x14ac:dyDescent="0.2">
      <c r="G9300" s="149"/>
      <c r="I9300" s="149"/>
      <c r="K9300" s="149"/>
      <c r="M9300" s="149"/>
      <c r="N9300" s="150"/>
      <c r="P9300" s="149"/>
    </row>
    <row r="9301" spans="7:16" x14ac:dyDescent="0.2">
      <c r="G9301" s="149"/>
      <c r="I9301" s="149"/>
      <c r="K9301" s="149"/>
      <c r="M9301" s="149"/>
      <c r="N9301" s="150"/>
      <c r="P9301" s="149"/>
    </row>
    <row r="9302" spans="7:16" x14ac:dyDescent="0.2">
      <c r="G9302" s="149"/>
      <c r="I9302" s="149"/>
      <c r="K9302" s="149"/>
      <c r="M9302" s="149"/>
      <c r="N9302" s="150"/>
      <c r="P9302" s="149"/>
    </row>
    <row r="9303" spans="7:16" x14ac:dyDescent="0.2">
      <c r="G9303" s="149"/>
      <c r="I9303" s="149"/>
      <c r="K9303" s="149"/>
      <c r="M9303" s="149"/>
      <c r="N9303" s="150"/>
      <c r="P9303" s="149"/>
    </row>
    <row r="9304" spans="7:16" x14ac:dyDescent="0.2">
      <c r="G9304" s="149"/>
      <c r="I9304" s="149"/>
      <c r="K9304" s="149"/>
      <c r="M9304" s="149"/>
      <c r="N9304" s="150"/>
      <c r="P9304" s="149"/>
    </row>
    <row r="9305" spans="7:16" x14ac:dyDescent="0.2">
      <c r="G9305" s="149"/>
      <c r="I9305" s="149"/>
      <c r="K9305" s="149"/>
      <c r="M9305" s="149"/>
      <c r="N9305" s="150"/>
      <c r="P9305" s="149"/>
    </row>
    <row r="9306" spans="7:16" x14ac:dyDescent="0.2">
      <c r="G9306" s="149"/>
      <c r="I9306" s="149"/>
      <c r="K9306" s="149"/>
      <c r="M9306" s="149"/>
      <c r="N9306" s="150"/>
      <c r="P9306" s="149"/>
    </row>
    <row r="9307" spans="7:16" x14ac:dyDescent="0.2">
      <c r="G9307" s="149"/>
      <c r="I9307" s="149"/>
      <c r="K9307" s="149"/>
      <c r="M9307" s="149"/>
      <c r="N9307" s="150"/>
      <c r="P9307" s="149"/>
    </row>
    <row r="9308" spans="7:16" x14ac:dyDescent="0.2">
      <c r="G9308" s="149"/>
      <c r="I9308" s="149"/>
      <c r="K9308" s="149"/>
      <c r="M9308" s="149"/>
      <c r="N9308" s="150"/>
      <c r="P9308" s="149"/>
    </row>
    <row r="9309" spans="7:16" x14ac:dyDescent="0.2">
      <c r="G9309" s="149"/>
      <c r="I9309" s="149"/>
      <c r="K9309" s="149"/>
      <c r="M9309" s="149"/>
      <c r="N9309" s="150"/>
      <c r="P9309" s="149"/>
    </row>
    <row r="9310" spans="7:16" x14ac:dyDescent="0.2">
      <c r="G9310" s="149"/>
      <c r="I9310" s="149"/>
      <c r="K9310" s="149"/>
      <c r="M9310" s="149"/>
      <c r="N9310" s="150"/>
      <c r="P9310" s="149"/>
    </row>
    <row r="9311" spans="7:16" x14ac:dyDescent="0.2">
      <c r="G9311" s="149"/>
      <c r="I9311" s="149"/>
      <c r="K9311" s="149"/>
      <c r="M9311" s="149"/>
      <c r="N9311" s="150"/>
      <c r="P9311" s="149"/>
    </row>
    <row r="9312" spans="7:16" x14ac:dyDescent="0.2">
      <c r="G9312" s="149"/>
      <c r="I9312" s="149"/>
      <c r="K9312" s="149"/>
      <c r="M9312" s="149"/>
      <c r="N9312" s="150"/>
      <c r="P9312" s="149"/>
    </row>
    <row r="9313" spans="7:16" x14ac:dyDescent="0.2">
      <c r="G9313" s="149"/>
      <c r="I9313" s="149"/>
      <c r="K9313" s="149"/>
      <c r="M9313" s="149"/>
      <c r="N9313" s="150"/>
      <c r="P9313" s="149"/>
    </row>
    <row r="9314" spans="7:16" x14ac:dyDescent="0.2">
      <c r="G9314" s="149"/>
      <c r="I9314" s="149"/>
      <c r="K9314" s="149"/>
      <c r="M9314" s="149"/>
      <c r="N9314" s="150"/>
      <c r="P9314" s="149"/>
    </row>
    <row r="9315" spans="7:16" x14ac:dyDescent="0.2">
      <c r="G9315" s="149"/>
      <c r="I9315" s="149"/>
      <c r="K9315" s="149"/>
      <c r="M9315" s="149"/>
      <c r="N9315" s="150"/>
      <c r="P9315" s="149"/>
    </row>
    <row r="9316" spans="7:16" x14ac:dyDescent="0.2">
      <c r="G9316" s="149"/>
      <c r="I9316" s="149"/>
      <c r="K9316" s="149"/>
      <c r="M9316" s="149"/>
      <c r="N9316" s="150"/>
      <c r="P9316" s="149"/>
    </row>
    <row r="9317" spans="7:16" x14ac:dyDescent="0.2">
      <c r="G9317" s="149"/>
      <c r="I9317" s="149"/>
      <c r="K9317" s="149"/>
      <c r="M9317" s="149"/>
      <c r="N9317" s="150"/>
      <c r="P9317" s="149"/>
    </row>
    <row r="9318" spans="7:16" x14ac:dyDescent="0.2">
      <c r="G9318" s="149"/>
      <c r="I9318" s="149"/>
      <c r="K9318" s="149"/>
      <c r="M9318" s="149"/>
      <c r="N9318" s="150"/>
      <c r="P9318" s="149"/>
    </row>
    <row r="9319" spans="7:16" x14ac:dyDescent="0.2">
      <c r="G9319" s="149"/>
      <c r="I9319" s="149"/>
      <c r="K9319" s="149"/>
      <c r="M9319" s="149"/>
      <c r="N9319" s="150"/>
      <c r="P9319" s="149"/>
    </row>
    <row r="9320" spans="7:16" x14ac:dyDescent="0.2">
      <c r="G9320" s="149"/>
      <c r="I9320" s="149"/>
      <c r="K9320" s="149"/>
      <c r="M9320" s="149"/>
      <c r="N9320" s="150"/>
      <c r="P9320" s="149"/>
    </row>
    <row r="9321" spans="7:16" x14ac:dyDescent="0.2">
      <c r="G9321" s="149"/>
      <c r="I9321" s="149"/>
      <c r="K9321" s="149"/>
      <c r="M9321" s="149"/>
      <c r="N9321" s="150"/>
      <c r="P9321" s="149"/>
    </row>
    <row r="9322" spans="7:16" x14ac:dyDescent="0.2">
      <c r="G9322" s="149"/>
      <c r="I9322" s="149"/>
      <c r="K9322" s="149"/>
      <c r="M9322" s="149"/>
      <c r="N9322" s="150"/>
      <c r="P9322" s="149"/>
    </row>
    <row r="9323" spans="7:16" x14ac:dyDescent="0.2">
      <c r="G9323" s="149"/>
      <c r="I9323" s="149"/>
      <c r="K9323" s="149"/>
      <c r="M9323" s="149"/>
      <c r="N9323" s="150"/>
      <c r="P9323" s="149"/>
    </row>
    <row r="9324" spans="7:16" x14ac:dyDescent="0.2">
      <c r="G9324" s="149"/>
      <c r="I9324" s="149"/>
      <c r="K9324" s="149"/>
      <c r="M9324" s="149"/>
      <c r="N9324" s="150"/>
      <c r="P9324" s="149"/>
    </row>
    <row r="9325" spans="7:16" x14ac:dyDescent="0.2">
      <c r="G9325" s="149"/>
      <c r="I9325" s="149"/>
      <c r="K9325" s="149"/>
      <c r="M9325" s="149"/>
      <c r="N9325" s="150"/>
      <c r="P9325" s="149"/>
    </row>
    <row r="9326" spans="7:16" x14ac:dyDescent="0.2">
      <c r="G9326" s="149"/>
      <c r="I9326" s="149"/>
      <c r="K9326" s="149"/>
      <c r="M9326" s="149"/>
      <c r="N9326" s="150"/>
      <c r="P9326" s="149"/>
    </row>
    <row r="9327" spans="7:16" x14ac:dyDescent="0.2">
      <c r="G9327" s="149"/>
      <c r="I9327" s="149"/>
      <c r="K9327" s="149"/>
      <c r="M9327" s="149"/>
      <c r="N9327" s="150"/>
      <c r="P9327" s="149"/>
    </row>
    <row r="9328" spans="7:16" x14ac:dyDescent="0.2">
      <c r="G9328" s="149"/>
      <c r="I9328" s="149"/>
      <c r="K9328" s="149"/>
      <c r="M9328" s="149"/>
      <c r="N9328" s="150"/>
      <c r="P9328" s="149"/>
    </row>
    <row r="9329" spans="7:16" x14ac:dyDescent="0.2">
      <c r="G9329" s="149"/>
      <c r="I9329" s="149"/>
      <c r="K9329" s="149"/>
      <c r="M9329" s="149"/>
      <c r="N9329" s="150"/>
      <c r="P9329" s="149"/>
    </row>
    <row r="9330" spans="7:16" x14ac:dyDescent="0.2">
      <c r="G9330" s="149"/>
      <c r="I9330" s="149"/>
      <c r="K9330" s="149"/>
      <c r="M9330" s="149"/>
      <c r="N9330" s="150"/>
      <c r="P9330" s="149"/>
    </row>
    <row r="9331" spans="7:16" x14ac:dyDescent="0.2">
      <c r="G9331" s="149"/>
      <c r="I9331" s="149"/>
      <c r="K9331" s="149"/>
      <c r="M9331" s="149"/>
      <c r="N9331" s="150"/>
      <c r="P9331" s="149"/>
    </row>
    <row r="9332" spans="7:16" x14ac:dyDescent="0.2">
      <c r="G9332" s="149"/>
      <c r="I9332" s="149"/>
      <c r="K9332" s="149"/>
      <c r="M9332" s="149"/>
      <c r="N9332" s="150"/>
      <c r="P9332" s="149"/>
    </row>
    <row r="9333" spans="7:16" x14ac:dyDescent="0.2">
      <c r="G9333" s="149"/>
      <c r="I9333" s="149"/>
      <c r="K9333" s="149"/>
      <c r="M9333" s="149"/>
      <c r="N9333" s="150"/>
      <c r="P9333" s="149"/>
    </row>
    <row r="9334" spans="7:16" x14ac:dyDescent="0.2">
      <c r="G9334" s="149"/>
      <c r="I9334" s="149"/>
      <c r="K9334" s="149"/>
      <c r="M9334" s="149"/>
      <c r="N9334" s="150"/>
      <c r="P9334" s="149"/>
    </row>
    <row r="9335" spans="7:16" x14ac:dyDescent="0.2">
      <c r="G9335" s="149"/>
      <c r="I9335" s="149"/>
      <c r="K9335" s="149"/>
      <c r="M9335" s="149"/>
      <c r="N9335" s="150"/>
      <c r="P9335" s="149"/>
    </row>
    <row r="9336" spans="7:16" x14ac:dyDescent="0.2">
      <c r="G9336" s="149"/>
      <c r="I9336" s="149"/>
      <c r="K9336" s="149"/>
      <c r="M9336" s="149"/>
      <c r="N9336" s="150"/>
      <c r="P9336" s="149"/>
    </row>
    <row r="9337" spans="7:16" x14ac:dyDescent="0.2">
      <c r="G9337" s="149"/>
      <c r="I9337" s="149"/>
      <c r="K9337" s="149"/>
      <c r="M9337" s="149"/>
      <c r="N9337" s="150"/>
      <c r="P9337" s="149"/>
    </row>
    <row r="9338" spans="7:16" x14ac:dyDescent="0.2">
      <c r="G9338" s="149"/>
      <c r="I9338" s="149"/>
      <c r="K9338" s="149"/>
      <c r="M9338" s="149"/>
      <c r="N9338" s="150"/>
      <c r="P9338" s="149"/>
    </row>
    <row r="9339" spans="7:16" x14ac:dyDescent="0.2">
      <c r="G9339" s="149"/>
      <c r="I9339" s="149"/>
      <c r="K9339" s="149"/>
      <c r="M9339" s="149"/>
      <c r="N9339" s="150"/>
      <c r="P9339" s="149"/>
    </row>
    <row r="9340" spans="7:16" x14ac:dyDescent="0.2">
      <c r="G9340" s="149"/>
      <c r="I9340" s="149"/>
      <c r="K9340" s="149"/>
      <c r="M9340" s="149"/>
      <c r="N9340" s="150"/>
      <c r="P9340" s="149"/>
    </row>
    <row r="9341" spans="7:16" x14ac:dyDescent="0.2">
      <c r="G9341" s="149"/>
      <c r="I9341" s="149"/>
      <c r="K9341" s="149"/>
      <c r="M9341" s="149"/>
      <c r="N9341" s="150"/>
      <c r="P9341" s="149"/>
    </row>
    <row r="9342" spans="7:16" x14ac:dyDescent="0.2">
      <c r="G9342" s="149"/>
      <c r="I9342" s="149"/>
      <c r="K9342" s="149"/>
      <c r="M9342" s="149"/>
      <c r="N9342" s="150"/>
      <c r="P9342" s="149"/>
    </row>
    <row r="9343" spans="7:16" x14ac:dyDescent="0.2">
      <c r="G9343" s="149"/>
      <c r="I9343" s="149"/>
      <c r="K9343" s="149"/>
      <c r="M9343" s="149"/>
      <c r="N9343" s="150"/>
      <c r="P9343" s="149"/>
    </row>
    <row r="9344" spans="7:16" x14ac:dyDescent="0.2">
      <c r="G9344" s="149"/>
      <c r="I9344" s="149"/>
      <c r="K9344" s="149"/>
      <c r="M9344" s="149"/>
      <c r="N9344" s="150"/>
      <c r="P9344" s="149"/>
    </row>
    <row r="9345" spans="7:16" x14ac:dyDescent="0.2">
      <c r="G9345" s="149"/>
      <c r="I9345" s="149"/>
      <c r="K9345" s="149"/>
      <c r="M9345" s="149"/>
      <c r="N9345" s="150"/>
      <c r="P9345" s="149"/>
    </row>
    <row r="9346" spans="7:16" x14ac:dyDescent="0.2">
      <c r="G9346" s="149"/>
      <c r="I9346" s="149"/>
      <c r="K9346" s="149"/>
      <c r="M9346" s="149"/>
      <c r="N9346" s="150"/>
      <c r="P9346" s="149"/>
    </row>
    <row r="9347" spans="7:16" x14ac:dyDescent="0.2">
      <c r="G9347" s="149"/>
      <c r="I9347" s="149"/>
      <c r="K9347" s="149"/>
      <c r="M9347" s="149"/>
      <c r="N9347" s="150"/>
      <c r="P9347" s="149"/>
    </row>
    <row r="9348" spans="7:16" x14ac:dyDescent="0.2">
      <c r="G9348" s="149"/>
      <c r="I9348" s="149"/>
      <c r="K9348" s="149"/>
      <c r="M9348" s="149"/>
      <c r="N9348" s="150"/>
      <c r="P9348" s="149"/>
    </row>
    <row r="9349" spans="7:16" x14ac:dyDescent="0.2">
      <c r="G9349" s="149"/>
      <c r="I9349" s="149"/>
      <c r="K9349" s="149"/>
      <c r="M9349" s="149"/>
      <c r="N9349" s="150"/>
      <c r="P9349" s="149"/>
    </row>
    <row r="9350" spans="7:16" x14ac:dyDescent="0.2">
      <c r="G9350" s="149"/>
      <c r="I9350" s="149"/>
      <c r="K9350" s="149"/>
      <c r="M9350" s="149"/>
      <c r="N9350" s="150"/>
      <c r="P9350" s="149"/>
    </row>
    <row r="9351" spans="7:16" x14ac:dyDescent="0.2">
      <c r="G9351" s="149"/>
      <c r="I9351" s="149"/>
      <c r="K9351" s="149"/>
      <c r="M9351" s="149"/>
      <c r="N9351" s="150"/>
      <c r="P9351" s="149"/>
    </row>
    <row r="9352" spans="7:16" x14ac:dyDescent="0.2">
      <c r="G9352" s="149"/>
      <c r="I9352" s="149"/>
      <c r="K9352" s="149"/>
      <c r="M9352" s="149"/>
      <c r="N9352" s="150"/>
      <c r="P9352" s="149"/>
    </row>
    <row r="9353" spans="7:16" x14ac:dyDescent="0.2">
      <c r="G9353" s="149"/>
      <c r="I9353" s="149"/>
      <c r="K9353" s="149"/>
      <c r="M9353" s="149"/>
      <c r="N9353" s="150"/>
      <c r="P9353" s="149"/>
    </row>
    <row r="9354" spans="7:16" x14ac:dyDescent="0.2">
      <c r="G9354" s="149"/>
      <c r="I9354" s="149"/>
      <c r="K9354" s="149"/>
      <c r="M9354" s="149"/>
      <c r="N9354" s="150"/>
      <c r="P9354" s="149"/>
    </row>
    <row r="9355" spans="7:16" x14ac:dyDescent="0.2">
      <c r="G9355" s="149"/>
      <c r="I9355" s="149"/>
      <c r="K9355" s="149"/>
      <c r="M9355" s="149"/>
      <c r="N9355" s="150"/>
      <c r="P9355" s="149"/>
    </row>
    <row r="9356" spans="7:16" x14ac:dyDescent="0.2">
      <c r="G9356" s="149"/>
      <c r="I9356" s="149"/>
      <c r="K9356" s="149"/>
      <c r="M9356" s="149"/>
      <c r="N9356" s="150"/>
      <c r="P9356" s="149"/>
    </row>
    <row r="9357" spans="7:16" x14ac:dyDescent="0.2">
      <c r="G9357" s="149"/>
      <c r="I9357" s="149"/>
      <c r="K9357" s="149"/>
      <c r="M9357" s="149"/>
      <c r="N9357" s="150"/>
      <c r="P9357" s="149"/>
    </row>
    <row r="9358" spans="7:16" x14ac:dyDescent="0.2">
      <c r="G9358" s="149"/>
      <c r="I9358" s="149"/>
      <c r="K9358" s="149"/>
      <c r="M9358" s="149"/>
      <c r="N9358" s="150"/>
      <c r="P9358" s="149"/>
    </row>
    <row r="9359" spans="7:16" x14ac:dyDescent="0.2">
      <c r="G9359" s="149"/>
      <c r="I9359" s="149"/>
      <c r="K9359" s="149"/>
      <c r="M9359" s="149"/>
      <c r="N9359" s="150"/>
      <c r="P9359" s="149"/>
    </row>
    <row r="9360" spans="7:16" x14ac:dyDescent="0.2">
      <c r="G9360" s="149"/>
      <c r="I9360" s="149"/>
      <c r="K9360" s="149"/>
      <c r="M9360" s="149"/>
      <c r="N9360" s="150"/>
      <c r="P9360" s="149"/>
    </row>
    <row r="9361" spans="7:16" x14ac:dyDescent="0.2">
      <c r="G9361" s="149"/>
      <c r="I9361" s="149"/>
      <c r="K9361" s="149"/>
      <c r="M9361" s="149"/>
      <c r="N9361" s="150"/>
      <c r="P9361" s="149"/>
    </row>
    <row r="9362" spans="7:16" x14ac:dyDescent="0.2">
      <c r="G9362" s="149"/>
      <c r="I9362" s="149"/>
      <c r="K9362" s="149"/>
      <c r="M9362" s="149"/>
      <c r="N9362" s="150"/>
      <c r="P9362" s="149"/>
    </row>
    <row r="9363" spans="7:16" x14ac:dyDescent="0.2">
      <c r="G9363" s="149"/>
      <c r="I9363" s="149"/>
      <c r="K9363" s="149"/>
      <c r="M9363" s="149"/>
      <c r="N9363" s="150"/>
      <c r="P9363" s="149"/>
    </row>
    <row r="9364" spans="7:16" x14ac:dyDescent="0.2">
      <c r="G9364" s="149"/>
      <c r="I9364" s="149"/>
      <c r="K9364" s="149"/>
      <c r="M9364" s="149"/>
      <c r="N9364" s="150"/>
      <c r="P9364" s="149"/>
    </row>
    <row r="9365" spans="7:16" x14ac:dyDescent="0.2">
      <c r="G9365" s="149"/>
      <c r="I9365" s="149"/>
      <c r="K9365" s="149"/>
      <c r="M9365" s="149"/>
      <c r="N9365" s="150"/>
      <c r="P9365" s="149"/>
    </row>
    <row r="9366" spans="7:16" x14ac:dyDescent="0.2">
      <c r="G9366" s="149"/>
      <c r="I9366" s="149"/>
      <c r="K9366" s="149"/>
      <c r="M9366" s="149"/>
      <c r="N9366" s="150"/>
      <c r="P9366" s="149"/>
    </row>
    <row r="9367" spans="7:16" x14ac:dyDescent="0.2">
      <c r="G9367" s="149"/>
      <c r="I9367" s="149"/>
      <c r="K9367" s="149"/>
      <c r="M9367" s="149"/>
      <c r="N9367" s="150"/>
      <c r="P9367" s="149"/>
    </row>
    <row r="9368" spans="7:16" x14ac:dyDescent="0.2">
      <c r="G9368" s="149"/>
      <c r="I9368" s="149"/>
      <c r="K9368" s="149"/>
      <c r="M9368" s="149"/>
      <c r="N9368" s="150"/>
      <c r="P9368" s="149"/>
    </row>
    <row r="9369" spans="7:16" x14ac:dyDescent="0.2">
      <c r="G9369" s="149"/>
      <c r="I9369" s="149"/>
      <c r="K9369" s="149"/>
      <c r="M9369" s="149"/>
      <c r="N9369" s="150"/>
      <c r="P9369" s="149"/>
    </row>
    <row r="9370" spans="7:16" x14ac:dyDescent="0.2">
      <c r="G9370" s="149"/>
      <c r="I9370" s="149"/>
      <c r="K9370" s="149"/>
      <c r="M9370" s="149"/>
      <c r="N9370" s="150"/>
      <c r="P9370" s="149"/>
    </row>
    <row r="9371" spans="7:16" x14ac:dyDescent="0.2">
      <c r="G9371" s="149"/>
      <c r="I9371" s="149"/>
      <c r="K9371" s="149"/>
      <c r="M9371" s="149"/>
      <c r="N9371" s="150"/>
      <c r="P9371" s="149"/>
    </row>
    <row r="9372" spans="7:16" x14ac:dyDescent="0.2">
      <c r="G9372" s="149"/>
      <c r="I9372" s="149"/>
      <c r="K9372" s="149"/>
      <c r="M9372" s="149"/>
      <c r="N9372" s="150"/>
      <c r="P9372" s="149"/>
    </row>
    <row r="9373" spans="7:16" x14ac:dyDescent="0.2">
      <c r="G9373" s="149"/>
      <c r="I9373" s="149"/>
      <c r="K9373" s="149"/>
      <c r="M9373" s="149"/>
      <c r="N9373" s="150"/>
      <c r="P9373" s="149"/>
    </row>
    <row r="9374" spans="7:16" x14ac:dyDescent="0.2">
      <c r="G9374" s="149"/>
      <c r="I9374" s="149"/>
      <c r="K9374" s="149"/>
      <c r="M9374" s="149"/>
      <c r="N9374" s="150"/>
      <c r="P9374" s="149"/>
    </row>
    <row r="9375" spans="7:16" x14ac:dyDescent="0.2">
      <c r="G9375" s="149"/>
      <c r="I9375" s="149"/>
      <c r="K9375" s="149"/>
      <c r="M9375" s="149"/>
      <c r="N9375" s="150"/>
      <c r="P9375" s="149"/>
    </row>
    <row r="9376" spans="7:16" x14ac:dyDescent="0.2">
      <c r="G9376" s="149"/>
      <c r="I9376" s="149"/>
      <c r="K9376" s="149"/>
      <c r="M9376" s="149"/>
      <c r="N9376" s="150"/>
      <c r="P9376" s="149"/>
    </row>
    <row r="9377" spans="7:16" x14ac:dyDescent="0.2">
      <c r="G9377" s="149"/>
      <c r="I9377" s="149"/>
      <c r="K9377" s="149"/>
      <c r="M9377" s="149"/>
      <c r="N9377" s="150"/>
      <c r="P9377" s="149"/>
    </row>
    <row r="9378" spans="7:16" x14ac:dyDescent="0.2">
      <c r="G9378" s="149"/>
      <c r="I9378" s="149"/>
      <c r="K9378" s="149"/>
      <c r="M9378" s="149"/>
      <c r="N9378" s="150"/>
      <c r="P9378" s="149"/>
    </row>
    <row r="9379" spans="7:16" x14ac:dyDescent="0.2">
      <c r="G9379" s="149"/>
      <c r="I9379" s="149"/>
      <c r="K9379" s="149"/>
      <c r="M9379" s="149"/>
      <c r="N9379" s="150"/>
      <c r="P9379" s="149"/>
    </row>
    <row r="9380" spans="7:16" x14ac:dyDescent="0.2">
      <c r="G9380" s="149"/>
      <c r="I9380" s="149"/>
      <c r="K9380" s="149"/>
      <c r="M9380" s="149"/>
      <c r="N9380" s="150"/>
      <c r="P9380" s="149"/>
    </row>
    <row r="9381" spans="7:16" x14ac:dyDescent="0.2">
      <c r="G9381" s="149"/>
      <c r="I9381" s="149"/>
      <c r="K9381" s="149"/>
      <c r="M9381" s="149"/>
      <c r="N9381" s="150"/>
      <c r="P9381" s="149"/>
    </row>
    <row r="9382" spans="7:16" x14ac:dyDescent="0.2">
      <c r="G9382" s="149"/>
      <c r="I9382" s="149"/>
      <c r="K9382" s="149"/>
      <c r="M9382" s="149"/>
      <c r="N9382" s="150"/>
      <c r="P9382" s="149"/>
    </row>
    <row r="9383" spans="7:16" x14ac:dyDescent="0.2">
      <c r="G9383" s="149"/>
      <c r="I9383" s="149"/>
      <c r="K9383" s="149"/>
      <c r="M9383" s="149"/>
      <c r="N9383" s="150"/>
      <c r="P9383" s="149"/>
    </row>
    <row r="9384" spans="7:16" x14ac:dyDescent="0.2">
      <c r="G9384" s="149"/>
      <c r="I9384" s="149"/>
      <c r="K9384" s="149"/>
      <c r="M9384" s="149"/>
      <c r="N9384" s="150"/>
      <c r="P9384" s="149"/>
    </row>
    <row r="9385" spans="7:16" x14ac:dyDescent="0.2">
      <c r="G9385" s="149"/>
      <c r="I9385" s="149"/>
      <c r="K9385" s="149"/>
      <c r="M9385" s="149"/>
      <c r="N9385" s="150"/>
      <c r="P9385" s="149"/>
    </row>
    <row r="9386" spans="7:16" x14ac:dyDescent="0.2">
      <c r="G9386" s="149"/>
      <c r="I9386" s="149"/>
      <c r="K9386" s="149"/>
      <c r="M9386" s="149"/>
      <c r="N9386" s="150"/>
      <c r="P9386" s="149"/>
    </row>
    <row r="9387" spans="7:16" x14ac:dyDescent="0.2">
      <c r="G9387" s="149"/>
      <c r="I9387" s="149"/>
      <c r="K9387" s="149"/>
      <c r="M9387" s="149"/>
      <c r="N9387" s="150"/>
      <c r="P9387" s="149"/>
    </row>
    <row r="9388" spans="7:16" x14ac:dyDescent="0.2">
      <c r="G9388" s="149"/>
      <c r="I9388" s="149"/>
      <c r="K9388" s="149"/>
      <c r="M9388" s="149"/>
      <c r="N9388" s="150"/>
      <c r="P9388" s="149"/>
    </row>
    <row r="9389" spans="7:16" x14ac:dyDescent="0.2">
      <c r="G9389" s="149"/>
      <c r="I9389" s="149"/>
      <c r="K9389" s="149"/>
      <c r="M9389" s="149"/>
      <c r="N9389" s="150"/>
      <c r="P9389" s="149"/>
    </row>
    <row r="9390" spans="7:16" x14ac:dyDescent="0.2">
      <c r="G9390" s="149"/>
      <c r="I9390" s="149"/>
      <c r="K9390" s="149"/>
      <c r="M9390" s="149"/>
      <c r="N9390" s="150"/>
      <c r="P9390" s="149"/>
    </row>
    <row r="9391" spans="7:16" x14ac:dyDescent="0.2">
      <c r="G9391" s="149"/>
      <c r="I9391" s="149"/>
      <c r="K9391" s="149"/>
      <c r="M9391" s="149"/>
      <c r="N9391" s="150"/>
      <c r="P9391" s="149"/>
    </row>
    <row r="9392" spans="7:16" x14ac:dyDescent="0.2">
      <c r="G9392" s="149"/>
      <c r="I9392" s="149"/>
      <c r="K9392" s="149"/>
      <c r="M9392" s="149"/>
      <c r="N9392" s="150"/>
      <c r="P9392" s="149"/>
    </row>
    <row r="9393" spans="7:16" x14ac:dyDescent="0.2">
      <c r="G9393" s="149"/>
      <c r="I9393" s="149"/>
      <c r="K9393" s="149"/>
      <c r="M9393" s="149"/>
      <c r="N9393" s="150"/>
      <c r="P9393" s="149"/>
    </row>
    <row r="9394" spans="7:16" x14ac:dyDescent="0.2">
      <c r="G9394" s="149"/>
      <c r="I9394" s="149"/>
      <c r="K9394" s="149"/>
      <c r="M9394" s="149"/>
      <c r="N9394" s="150"/>
      <c r="P9394" s="149"/>
    </row>
    <row r="9395" spans="7:16" x14ac:dyDescent="0.2">
      <c r="G9395" s="149"/>
      <c r="I9395" s="149"/>
      <c r="K9395" s="149"/>
      <c r="M9395" s="149"/>
      <c r="N9395" s="150"/>
      <c r="P9395" s="149"/>
    </row>
    <row r="9396" spans="7:16" x14ac:dyDescent="0.2">
      <c r="G9396" s="149"/>
      <c r="I9396" s="149"/>
      <c r="K9396" s="149"/>
      <c r="M9396" s="149"/>
      <c r="N9396" s="150"/>
      <c r="P9396" s="149"/>
    </row>
    <row r="9397" spans="7:16" x14ac:dyDescent="0.2">
      <c r="G9397" s="149"/>
      <c r="I9397" s="149"/>
      <c r="K9397" s="149"/>
      <c r="M9397" s="149"/>
      <c r="N9397" s="150"/>
      <c r="P9397" s="149"/>
    </row>
    <row r="9398" spans="7:16" x14ac:dyDescent="0.2">
      <c r="G9398" s="149"/>
      <c r="I9398" s="149"/>
      <c r="K9398" s="149"/>
      <c r="M9398" s="149"/>
      <c r="N9398" s="150"/>
      <c r="P9398" s="149"/>
    </row>
    <row r="9399" spans="7:16" x14ac:dyDescent="0.2">
      <c r="G9399" s="149"/>
      <c r="I9399" s="149"/>
      <c r="K9399" s="149"/>
      <c r="M9399" s="149"/>
      <c r="N9399" s="150"/>
      <c r="P9399" s="149"/>
    </row>
    <row r="9400" spans="7:16" x14ac:dyDescent="0.2">
      <c r="G9400" s="149"/>
      <c r="I9400" s="149"/>
      <c r="K9400" s="149"/>
      <c r="M9400" s="149"/>
      <c r="N9400" s="150"/>
      <c r="P9400" s="149"/>
    </row>
    <row r="9401" spans="7:16" x14ac:dyDescent="0.2">
      <c r="G9401" s="149"/>
      <c r="I9401" s="149"/>
      <c r="K9401" s="149"/>
      <c r="M9401" s="149"/>
      <c r="N9401" s="150"/>
      <c r="P9401" s="149"/>
    </row>
    <row r="9402" spans="7:16" x14ac:dyDescent="0.2">
      <c r="G9402" s="149"/>
      <c r="I9402" s="149"/>
      <c r="K9402" s="149"/>
      <c r="M9402" s="149"/>
      <c r="N9402" s="150"/>
      <c r="P9402" s="149"/>
    </row>
    <row r="9403" spans="7:16" x14ac:dyDescent="0.2">
      <c r="G9403" s="149"/>
      <c r="I9403" s="149"/>
      <c r="K9403" s="149"/>
      <c r="M9403" s="149"/>
      <c r="N9403" s="150"/>
      <c r="P9403" s="149"/>
    </row>
    <row r="9404" spans="7:16" x14ac:dyDescent="0.2">
      <c r="G9404" s="149"/>
      <c r="I9404" s="149"/>
      <c r="K9404" s="149"/>
      <c r="M9404" s="149"/>
      <c r="N9404" s="150"/>
      <c r="P9404" s="149"/>
    </row>
    <row r="9405" spans="7:16" x14ac:dyDescent="0.2">
      <c r="G9405" s="149"/>
      <c r="I9405" s="149"/>
      <c r="K9405" s="149"/>
      <c r="M9405" s="149"/>
      <c r="N9405" s="150"/>
      <c r="P9405" s="149"/>
    </row>
    <row r="9406" spans="7:16" x14ac:dyDescent="0.2">
      <c r="G9406" s="149"/>
      <c r="I9406" s="149"/>
      <c r="K9406" s="149"/>
      <c r="M9406" s="149"/>
      <c r="N9406" s="150"/>
      <c r="P9406" s="149"/>
    </row>
    <row r="9407" spans="7:16" x14ac:dyDescent="0.2">
      <c r="G9407" s="149"/>
      <c r="I9407" s="149"/>
      <c r="K9407" s="149"/>
      <c r="M9407" s="149"/>
      <c r="N9407" s="150"/>
      <c r="P9407" s="149"/>
    </row>
    <row r="9408" spans="7:16" x14ac:dyDescent="0.2">
      <c r="G9408" s="149"/>
      <c r="I9408" s="149"/>
      <c r="K9408" s="149"/>
      <c r="M9408" s="149"/>
      <c r="N9408" s="150"/>
      <c r="P9408" s="149"/>
    </row>
    <row r="9409" spans="7:16" x14ac:dyDescent="0.2">
      <c r="G9409" s="149"/>
      <c r="I9409" s="149"/>
      <c r="K9409" s="149"/>
      <c r="M9409" s="149"/>
      <c r="N9409" s="150"/>
      <c r="P9409" s="149"/>
    </row>
    <row r="9410" spans="7:16" x14ac:dyDescent="0.2">
      <c r="G9410" s="149"/>
      <c r="I9410" s="149"/>
      <c r="K9410" s="149"/>
      <c r="M9410" s="149"/>
      <c r="N9410" s="150"/>
      <c r="P9410" s="149"/>
    </row>
    <row r="9411" spans="7:16" x14ac:dyDescent="0.2">
      <c r="G9411" s="149"/>
      <c r="I9411" s="149"/>
      <c r="K9411" s="149"/>
      <c r="M9411" s="149"/>
      <c r="N9411" s="150"/>
      <c r="P9411" s="149"/>
    </row>
    <row r="9412" spans="7:16" x14ac:dyDescent="0.2">
      <c r="G9412" s="149"/>
      <c r="I9412" s="149"/>
      <c r="K9412" s="149"/>
      <c r="M9412" s="149"/>
      <c r="N9412" s="150"/>
      <c r="P9412" s="149"/>
    </row>
    <row r="9413" spans="7:16" x14ac:dyDescent="0.2">
      <c r="G9413" s="149"/>
      <c r="I9413" s="149"/>
      <c r="K9413" s="149"/>
      <c r="M9413" s="149"/>
      <c r="N9413" s="150"/>
      <c r="P9413" s="149"/>
    </row>
    <row r="9414" spans="7:16" x14ac:dyDescent="0.2">
      <c r="G9414" s="149"/>
      <c r="I9414" s="149"/>
      <c r="K9414" s="149"/>
      <c r="M9414" s="149"/>
      <c r="N9414" s="150"/>
      <c r="P9414" s="149"/>
    </row>
    <row r="9415" spans="7:16" x14ac:dyDescent="0.2">
      <c r="G9415" s="149"/>
      <c r="I9415" s="149"/>
      <c r="K9415" s="149"/>
      <c r="M9415" s="149"/>
      <c r="N9415" s="150"/>
      <c r="P9415" s="149"/>
    </row>
    <row r="9416" spans="7:16" x14ac:dyDescent="0.2">
      <c r="G9416" s="149"/>
      <c r="I9416" s="149"/>
      <c r="K9416" s="149"/>
      <c r="M9416" s="149"/>
      <c r="N9416" s="150"/>
      <c r="P9416" s="149"/>
    </row>
    <row r="9417" spans="7:16" x14ac:dyDescent="0.2">
      <c r="G9417" s="149"/>
      <c r="I9417" s="149"/>
      <c r="K9417" s="149"/>
      <c r="M9417" s="149"/>
      <c r="N9417" s="150"/>
      <c r="P9417" s="149"/>
    </row>
    <row r="9418" spans="7:16" x14ac:dyDescent="0.2">
      <c r="G9418" s="149"/>
      <c r="I9418" s="149"/>
      <c r="K9418" s="149"/>
      <c r="M9418" s="149"/>
      <c r="N9418" s="150"/>
      <c r="P9418" s="149"/>
    </row>
    <row r="9419" spans="7:16" x14ac:dyDescent="0.2">
      <c r="G9419" s="149"/>
      <c r="I9419" s="149"/>
      <c r="K9419" s="149"/>
      <c r="M9419" s="149"/>
      <c r="N9419" s="150"/>
      <c r="P9419" s="149"/>
    </row>
    <row r="9420" spans="7:16" x14ac:dyDescent="0.2">
      <c r="G9420" s="149"/>
      <c r="I9420" s="149"/>
      <c r="K9420" s="149"/>
      <c r="M9420" s="149"/>
      <c r="N9420" s="150"/>
      <c r="P9420" s="149"/>
    </row>
    <row r="9421" spans="7:16" x14ac:dyDescent="0.2">
      <c r="G9421" s="149"/>
      <c r="I9421" s="149"/>
      <c r="K9421" s="149"/>
      <c r="M9421" s="149"/>
      <c r="N9421" s="150"/>
      <c r="P9421" s="149"/>
    </row>
    <row r="9422" spans="7:16" x14ac:dyDescent="0.2">
      <c r="G9422" s="149"/>
      <c r="I9422" s="149"/>
      <c r="K9422" s="149"/>
      <c r="M9422" s="149"/>
      <c r="N9422" s="150"/>
      <c r="P9422" s="149"/>
    </row>
    <row r="9423" spans="7:16" x14ac:dyDescent="0.2">
      <c r="G9423" s="149"/>
      <c r="I9423" s="149"/>
      <c r="K9423" s="149"/>
      <c r="M9423" s="149"/>
      <c r="N9423" s="150"/>
      <c r="P9423" s="149"/>
    </row>
    <row r="9424" spans="7:16" x14ac:dyDescent="0.2">
      <c r="G9424" s="149"/>
      <c r="I9424" s="149"/>
      <c r="K9424" s="149"/>
      <c r="M9424" s="149"/>
      <c r="N9424" s="150"/>
      <c r="P9424" s="149"/>
    </row>
    <row r="9425" spans="7:16" x14ac:dyDescent="0.2">
      <c r="G9425" s="149"/>
      <c r="I9425" s="149"/>
      <c r="K9425" s="149"/>
      <c r="M9425" s="149"/>
      <c r="N9425" s="150"/>
      <c r="P9425" s="149"/>
    </row>
    <row r="9426" spans="7:16" x14ac:dyDescent="0.2">
      <c r="G9426" s="149"/>
      <c r="I9426" s="149"/>
      <c r="K9426" s="149"/>
      <c r="M9426" s="149"/>
      <c r="N9426" s="150"/>
      <c r="P9426" s="149"/>
    </row>
    <row r="9427" spans="7:16" x14ac:dyDescent="0.2">
      <c r="G9427" s="149"/>
      <c r="I9427" s="149"/>
      <c r="K9427" s="149"/>
      <c r="M9427" s="149"/>
      <c r="N9427" s="150"/>
      <c r="P9427" s="149"/>
    </row>
    <row r="9428" spans="7:16" x14ac:dyDescent="0.2">
      <c r="G9428" s="149"/>
      <c r="I9428" s="149"/>
      <c r="K9428" s="149"/>
      <c r="M9428" s="149"/>
      <c r="N9428" s="150"/>
      <c r="P9428" s="149"/>
    </row>
    <row r="9429" spans="7:16" x14ac:dyDescent="0.2">
      <c r="G9429" s="149"/>
      <c r="I9429" s="149"/>
      <c r="K9429" s="149"/>
      <c r="M9429" s="149"/>
      <c r="N9429" s="150"/>
      <c r="P9429" s="149"/>
    </row>
    <row r="9430" spans="7:16" x14ac:dyDescent="0.2">
      <c r="G9430" s="149"/>
      <c r="I9430" s="149"/>
      <c r="K9430" s="149"/>
      <c r="M9430" s="149"/>
      <c r="N9430" s="150"/>
      <c r="P9430" s="149"/>
    </row>
    <row r="9431" spans="7:16" x14ac:dyDescent="0.2">
      <c r="G9431" s="149"/>
      <c r="I9431" s="149"/>
      <c r="K9431" s="149"/>
      <c r="M9431" s="149"/>
      <c r="N9431" s="150"/>
      <c r="P9431" s="149"/>
    </row>
    <row r="9432" spans="7:16" x14ac:dyDescent="0.2">
      <c r="G9432" s="149"/>
      <c r="I9432" s="149"/>
      <c r="K9432" s="149"/>
      <c r="M9432" s="149"/>
      <c r="N9432" s="150"/>
      <c r="P9432" s="149"/>
    </row>
    <row r="9433" spans="7:16" x14ac:dyDescent="0.2">
      <c r="G9433" s="149"/>
      <c r="I9433" s="149"/>
      <c r="K9433" s="149"/>
      <c r="M9433" s="149"/>
      <c r="N9433" s="150"/>
      <c r="P9433" s="149"/>
    </row>
    <row r="9434" spans="7:16" x14ac:dyDescent="0.2">
      <c r="G9434" s="149"/>
      <c r="I9434" s="149"/>
      <c r="K9434" s="149"/>
      <c r="M9434" s="149"/>
      <c r="N9434" s="150"/>
      <c r="P9434" s="149"/>
    </row>
    <row r="9435" spans="7:16" x14ac:dyDescent="0.2">
      <c r="G9435" s="149"/>
      <c r="I9435" s="149"/>
      <c r="K9435" s="149"/>
      <c r="M9435" s="149"/>
      <c r="N9435" s="150"/>
      <c r="P9435" s="149"/>
    </row>
    <row r="9436" spans="7:16" x14ac:dyDescent="0.2">
      <c r="G9436" s="149"/>
      <c r="I9436" s="149"/>
      <c r="K9436" s="149"/>
      <c r="M9436" s="149"/>
      <c r="N9436" s="150"/>
      <c r="P9436" s="149"/>
    </row>
    <row r="9437" spans="7:16" x14ac:dyDescent="0.2">
      <c r="G9437" s="149"/>
      <c r="I9437" s="149"/>
      <c r="K9437" s="149"/>
      <c r="M9437" s="149"/>
      <c r="N9437" s="150"/>
      <c r="P9437" s="149"/>
    </row>
    <row r="9438" spans="7:16" x14ac:dyDescent="0.2">
      <c r="G9438" s="149"/>
      <c r="I9438" s="149"/>
      <c r="K9438" s="149"/>
      <c r="M9438" s="149"/>
      <c r="N9438" s="150"/>
      <c r="P9438" s="149"/>
    </row>
    <row r="9439" spans="7:16" x14ac:dyDescent="0.2">
      <c r="G9439" s="149"/>
      <c r="I9439" s="149"/>
      <c r="K9439" s="149"/>
      <c r="M9439" s="149"/>
      <c r="N9439" s="150"/>
      <c r="P9439" s="149"/>
    </row>
    <row r="9440" spans="7:16" x14ac:dyDescent="0.2">
      <c r="G9440" s="149"/>
      <c r="I9440" s="149"/>
      <c r="K9440" s="149"/>
      <c r="M9440" s="149"/>
      <c r="N9440" s="150"/>
      <c r="P9440" s="149"/>
    </row>
    <row r="9441" spans="7:16" x14ac:dyDescent="0.2">
      <c r="G9441" s="149"/>
      <c r="I9441" s="149"/>
      <c r="K9441" s="149"/>
      <c r="M9441" s="149"/>
      <c r="N9441" s="150"/>
      <c r="P9441" s="149"/>
    </row>
    <row r="9442" spans="7:16" x14ac:dyDescent="0.2">
      <c r="G9442" s="149"/>
      <c r="I9442" s="149"/>
      <c r="K9442" s="149"/>
      <c r="M9442" s="149"/>
      <c r="N9442" s="150"/>
      <c r="P9442" s="149"/>
    </row>
    <row r="9443" spans="7:16" x14ac:dyDescent="0.2">
      <c r="G9443" s="149"/>
      <c r="I9443" s="149"/>
      <c r="K9443" s="149"/>
      <c r="M9443" s="149"/>
      <c r="N9443" s="150"/>
      <c r="P9443" s="149"/>
    </row>
    <row r="9444" spans="7:16" x14ac:dyDescent="0.2">
      <c r="G9444" s="149"/>
      <c r="I9444" s="149"/>
      <c r="K9444" s="149"/>
      <c r="M9444" s="149"/>
      <c r="N9444" s="150"/>
      <c r="P9444" s="149"/>
    </row>
    <row r="9445" spans="7:16" x14ac:dyDescent="0.2">
      <c r="G9445" s="149"/>
      <c r="I9445" s="149"/>
      <c r="K9445" s="149"/>
      <c r="M9445" s="149"/>
      <c r="N9445" s="150"/>
      <c r="P9445" s="149"/>
    </row>
    <row r="9446" spans="7:16" x14ac:dyDescent="0.2">
      <c r="G9446" s="149"/>
      <c r="I9446" s="149"/>
      <c r="K9446" s="149"/>
      <c r="M9446" s="149"/>
      <c r="N9446" s="150"/>
      <c r="P9446" s="149"/>
    </row>
    <row r="9447" spans="7:16" x14ac:dyDescent="0.2">
      <c r="G9447" s="149"/>
      <c r="I9447" s="149"/>
      <c r="K9447" s="149"/>
      <c r="M9447" s="149"/>
      <c r="N9447" s="150"/>
      <c r="P9447" s="149"/>
    </row>
    <row r="9448" spans="7:16" x14ac:dyDescent="0.2">
      <c r="G9448" s="149"/>
      <c r="I9448" s="149"/>
      <c r="K9448" s="149"/>
      <c r="M9448" s="149"/>
      <c r="N9448" s="150"/>
      <c r="P9448" s="149"/>
    </row>
    <row r="9449" spans="7:16" x14ac:dyDescent="0.2">
      <c r="G9449" s="149"/>
      <c r="I9449" s="149"/>
      <c r="K9449" s="149"/>
      <c r="M9449" s="149"/>
      <c r="N9449" s="150"/>
      <c r="P9449" s="149"/>
    </row>
    <row r="9450" spans="7:16" x14ac:dyDescent="0.2">
      <c r="G9450" s="149"/>
      <c r="I9450" s="149"/>
      <c r="K9450" s="149"/>
      <c r="M9450" s="149"/>
      <c r="N9450" s="150"/>
      <c r="P9450" s="149"/>
    </row>
    <row r="9451" spans="7:16" x14ac:dyDescent="0.2">
      <c r="G9451" s="149"/>
      <c r="I9451" s="149"/>
      <c r="K9451" s="149"/>
      <c r="M9451" s="149"/>
      <c r="N9451" s="150"/>
      <c r="P9451" s="149"/>
    </row>
    <row r="9452" spans="7:16" x14ac:dyDescent="0.2">
      <c r="G9452" s="149"/>
      <c r="I9452" s="149"/>
      <c r="K9452" s="149"/>
      <c r="M9452" s="149"/>
      <c r="N9452" s="150"/>
      <c r="P9452" s="149"/>
    </row>
    <row r="9453" spans="7:16" x14ac:dyDescent="0.2">
      <c r="G9453" s="149"/>
      <c r="I9453" s="149"/>
      <c r="K9453" s="149"/>
      <c r="M9453" s="149"/>
      <c r="N9453" s="150"/>
      <c r="P9453" s="149"/>
    </row>
    <row r="9454" spans="7:16" x14ac:dyDescent="0.2">
      <c r="G9454" s="149"/>
      <c r="I9454" s="149"/>
      <c r="K9454" s="149"/>
      <c r="M9454" s="149"/>
      <c r="N9454" s="150"/>
      <c r="P9454" s="149"/>
    </row>
    <row r="9455" spans="7:16" x14ac:dyDescent="0.2">
      <c r="G9455" s="149"/>
      <c r="I9455" s="149"/>
      <c r="K9455" s="149"/>
      <c r="M9455" s="149"/>
      <c r="N9455" s="150"/>
      <c r="P9455" s="149"/>
    </row>
    <row r="9456" spans="7:16" x14ac:dyDescent="0.2">
      <c r="G9456" s="149"/>
      <c r="I9456" s="149"/>
      <c r="K9456" s="149"/>
      <c r="M9456" s="149"/>
      <c r="N9456" s="150"/>
      <c r="P9456" s="149"/>
    </row>
    <row r="9457" spans="7:16" x14ac:dyDescent="0.2">
      <c r="G9457" s="149"/>
      <c r="I9457" s="149"/>
      <c r="K9457" s="149"/>
      <c r="M9457" s="149"/>
      <c r="N9457" s="150"/>
      <c r="P9457" s="149"/>
    </row>
    <row r="9458" spans="7:16" x14ac:dyDescent="0.2">
      <c r="G9458" s="149"/>
      <c r="I9458" s="149"/>
      <c r="K9458" s="149"/>
      <c r="M9458" s="149"/>
      <c r="N9458" s="150"/>
      <c r="P9458" s="149"/>
    </row>
    <row r="9459" spans="7:16" x14ac:dyDescent="0.2">
      <c r="G9459" s="149"/>
      <c r="I9459" s="149"/>
      <c r="K9459" s="149"/>
      <c r="M9459" s="149"/>
      <c r="N9459" s="150"/>
      <c r="P9459" s="149"/>
    </row>
    <row r="9460" spans="7:16" x14ac:dyDescent="0.2">
      <c r="G9460" s="149"/>
      <c r="I9460" s="149"/>
      <c r="K9460" s="149"/>
      <c r="M9460" s="149"/>
      <c r="N9460" s="150"/>
      <c r="P9460" s="149"/>
    </row>
    <row r="9461" spans="7:16" x14ac:dyDescent="0.2">
      <c r="G9461" s="149"/>
      <c r="I9461" s="149"/>
      <c r="K9461" s="149"/>
      <c r="M9461" s="149"/>
      <c r="N9461" s="150"/>
      <c r="P9461" s="149"/>
    </row>
    <row r="9462" spans="7:16" x14ac:dyDescent="0.2">
      <c r="G9462" s="149"/>
      <c r="I9462" s="149"/>
      <c r="K9462" s="149"/>
      <c r="M9462" s="149"/>
      <c r="N9462" s="150"/>
      <c r="P9462" s="149"/>
    </row>
    <row r="9463" spans="7:16" x14ac:dyDescent="0.2">
      <c r="G9463" s="149"/>
      <c r="I9463" s="149"/>
      <c r="K9463" s="149"/>
      <c r="M9463" s="149"/>
      <c r="N9463" s="150"/>
      <c r="P9463" s="149"/>
    </row>
    <row r="9464" spans="7:16" x14ac:dyDescent="0.2">
      <c r="G9464" s="149"/>
      <c r="I9464" s="149"/>
      <c r="K9464" s="149"/>
      <c r="M9464" s="149"/>
      <c r="N9464" s="150"/>
      <c r="P9464" s="149"/>
    </row>
    <row r="9465" spans="7:16" x14ac:dyDescent="0.2">
      <c r="G9465" s="149"/>
      <c r="I9465" s="149"/>
      <c r="K9465" s="149"/>
      <c r="M9465" s="149"/>
      <c r="N9465" s="150"/>
      <c r="P9465" s="149"/>
    </row>
    <row r="9466" spans="7:16" x14ac:dyDescent="0.2">
      <c r="G9466" s="149"/>
      <c r="I9466" s="149"/>
      <c r="K9466" s="149"/>
      <c r="M9466" s="149"/>
      <c r="N9466" s="150"/>
      <c r="P9466" s="149"/>
    </row>
    <row r="9467" spans="7:16" x14ac:dyDescent="0.2">
      <c r="G9467" s="149"/>
      <c r="I9467" s="149"/>
      <c r="K9467" s="149"/>
      <c r="M9467" s="149"/>
      <c r="N9467" s="150"/>
      <c r="P9467" s="149"/>
    </row>
    <row r="9468" spans="7:16" x14ac:dyDescent="0.2">
      <c r="G9468" s="149"/>
      <c r="I9468" s="149"/>
      <c r="K9468" s="149"/>
      <c r="M9468" s="149"/>
      <c r="N9468" s="150"/>
      <c r="P9468" s="149"/>
    </row>
    <row r="9469" spans="7:16" x14ac:dyDescent="0.2">
      <c r="G9469" s="149"/>
      <c r="I9469" s="149"/>
      <c r="K9469" s="149"/>
      <c r="M9469" s="149"/>
      <c r="N9469" s="150"/>
      <c r="P9469" s="149"/>
    </row>
    <row r="9470" spans="7:16" x14ac:dyDescent="0.2">
      <c r="G9470" s="149"/>
      <c r="I9470" s="149"/>
      <c r="K9470" s="149"/>
      <c r="M9470" s="149"/>
      <c r="N9470" s="150"/>
      <c r="P9470" s="149"/>
    </row>
    <row r="9471" spans="7:16" x14ac:dyDescent="0.2">
      <c r="G9471" s="149"/>
      <c r="I9471" s="149"/>
      <c r="K9471" s="149"/>
      <c r="M9471" s="149"/>
      <c r="N9471" s="150"/>
      <c r="P9471" s="149"/>
    </row>
    <row r="9472" spans="7:16" x14ac:dyDescent="0.2">
      <c r="G9472" s="149"/>
      <c r="I9472" s="149"/>
      <c r="K9472" s="149"/>
      <c r="M9472" s="149"/>
      <c r="N9472" s="150"/>
      <c r="P9472" s="149"/>
    </row>
    <row r="9473" spans="7:16" x14ac:dyDescent="0.2">
      <c r="G9473" s="149"/>
      <c r="I9473" s="149"/>
      <c r="K9473" s="149"/>
      <c r="M9473" s="149"/>
      <c r="N9473" s="150"/>
      <c r="P9473" s="149"/>
    </row>
    <row r="9474" spans="7:16" x14ac:dyDescent="0.2">
      <c r="G9474" s="149"/>
      <c r="I9474" s="149"/>
      <c r="K9474" s="149"/>
      <c r="M9474" s="149"/>
      <c r="N9474" s="150"/>
      <c r="P9474" s="149"/>
    </row>
    <row r="9475" spans="7:16" x14ac:dyDescent="0.2">
      <c r="G9475" s="149"/>
      <c r="I9475" s="149"/>
      <c r="K9475" s="149"/>
      <c r="M9475" s="149"/>
      <c r="N9475" s="150"/>
      <c r="P9475" s="149"/>
    </row>
    <row r="9476" spans="7:16" x14ac:dyDescent="0.2">
      <c r="G9476" s="149"/>
      <c r="I9476" s="149"/>
      <c r="K9476" s="149"/>
      <c r="M9476" s="149"/>
      <c r="N9476" s="150"/>
      <c r="P9476" s="149"/>
    </row>
    <row r="9477" spans="7:16" x14ac:dyDescent="0.2">
      <c r="G9477" s="149"/>
      <c r="I9477" s="149"/>
      <c r="K9477" s="149"/>
      <c r="M9477" s="149"/>
      <c r="N9477" s="150"/>
      <c r="P9477" s="149"/>
    </row>
    <row r="9478" spans="7:16" x14ac:dyDescent="0.2">
      <c r="G9478" s="149"/>
      <c r="I9478" s="149"/>
      <c r="K9478" s="149"/>
      <c r="M9478" s="149"/>
      <c r="N9478" s="150"/>
      <c r="P9478" s="149"/>
    </row>
    <row r="9479" spans="7:16" x14ac:dyDescent="0.2">
      <c r="G9479" s="149"/>
      <c r="I9479" s="149"/>
      <c r="K9479" s="149"/>
      <c r="M9479" s="149"/>
      <c r="N9479" s="150"/>
      <c r="P9479" s="149"/>
    </row>
    <row r="9480" spans="7:16" x14ac:dyDescent="0.2">
      <c r="G9480" s="149"/>
      <c r="I9480" s="149"/>
      <c r="K9480" s="149"/>
      <c r="M9480" s="149"/>
      <c r="N9480" s="150"/>
      <c r="P9480" s="149"/>
    </row>
    <row r="9481" spans="7:16" x14ac:dyDescent="0.2">
      <c r="G9481" s="149"/>
      <c r="I9481" s="149"/>
      <c r="K9481" s="149"/>
      <c r="M9481" s="149"/>
      <c r="N9481" s="150"/>
      <c r="P9481" s="149"/>
    </row>
    <row r="9482" spans="7:16" x14ac:dyDescent="0.2">
      <c r="G9482" s="149"/>
      <c r="I9482" s="149"/>
      <c r="K9482" s="149"/>
      <c r="M9482" s="149"/>
      <c r="N9482" s="150"/>
      <c r="P9482" s="149"/>
    </row>
    <row r="9483" spans="7:16" x14ac:dyDescent="0.2">
      <c r="G9483" s="149"/>
      <c r="I9483" s="149"/>
      <c r="K9483" s="149"/>
      <c r="M9483" s="149"/>
      <c r="N9483" s="150"/>
      <c r="P9483" s="149"/>
    </row>
    <row r="9484" spans="7:16" x14ac:dyDescent="0.2">
      <c r="G9484" s="149"/>
      <c r="I9484" s="149"/>
      <c r="K9484" s="149"/>
      <c r="M9484" s="149"/>
      <c r="N9484" s="150"/>
      <c r="P9484" s="149"/>
    </row>
    <row r="9485" spans="7:16" x14ac:dyDescent="0.2">
      <c r="G9485" s="149"/>
      <c r="I9485" s="149"/>
      <c r="K9485" s="149"/>
      <c r="M9485" s="149"/>
      <c r="N9485" s="150"/>
      <c r="P9485" s="149"/>
    </row>
    <row r="9486" spans="7:16" x14ac:dyDescent="0.2">
      <c r="G9486" s="149"/>
      <c r="I9486" s="149"/>
      <c r="K9486" s="149"/>
      <c r="M9486" s="149"/>
      <c r="N9486" s="150"/>
      <c r="P9486" s="149"/>
    </row>
    <row r="9487" spans="7:16" x14ac:dyDescent="0.2">
      <c r="G9487" s="149"/>
      <c r="I9487" s="149"/>
      <c r="K9487" s="149"/>
      <c r="M9487" s="149"/>
      <c r="N9487" s="150"/>
      <c r="P9487" s="149"/>
    </row>
    <row r="9488" spans="7:16" x14ac:dyDescent="0.2">
      <c r="G9488" s="149"/>
      <c r="I9488" s="149"/>
      <c r="K9488" s="149"/>
      <c r="M9488" s="149"/>
      <c r="N9488" s="150"/>
      <c r="P9488" s="149"/>
    </row>
    <row r="9489" spans="7:16" x14ac:dyDescent="0.2">
      <c r="G9489" s="149"/>
      <c r="I9489" s="149"/>
      <c r="K9489" s="149"/>
      <c r="M9489" s="149"/>
      <c r="N9489" s="150"/>
      <c r="P9489" s="149"/>
    </row>
    <row r="9490" spans="7:16" x14ac:dyDescent="0.2">
      <c r="G9490" s="149"/>
      <c r="I9490" s="149"/>
      <c r="K9490" s="149"/>
      <c r="M9490" s="149"/>
      <c r="N9490" s="150"/>
      <c r="P9490" s="149"/>
    </row>
    <row r="9491" spans="7:16" x14ac:dyDescent="0.2">
      <c r="G9491" s="149"/>
      <c r="I9491" s="149"/>
      <c r="K9491" s="149"/>
      <c r="M9491" s="149"/>
      <c r="N9491" s="150"/>
      <c r="P9491" s="149"/>
    </row>
    <row r="9492" spans="7:16" x14ac:dyDescent="0.2">
      <c r="G9492" s="149"/>
      <c r="I9492" s="149"/>
      <c r="K9492" s="149"/>
      <c r="M9492" s="149"/>
      <c r="N9492" s="150"/>
      <c r="P9492" s="149"/>
    </row>
    <row r="9493" spans="7:16" x14ac:dyDescent="0.2">
      <c r="G9493" s="149"/>
      <c r="I9493" s="149"/>
      <c r="K9493" s="149"/>
      <c r="M9493" s="149"/>
      <c r="N9493" s="150"/>
      <c r="P9493" s="149"/>
    </row>
    <row r="9494" spans="7:16" x14ac:dyDescent="0.2">
      <c r="G9494" s="149"/>
      <c r="I9494" s="149"/>
      <c r="K9494" s="149"/>
      <c r="M9494" s="149"/>
      <c r="N9494" s="150"/>
      <c r="P9494" s="149"/>
    </row>
    <row r="9495" spans="7:16" x14ac:dyDescent="0.2">
      <c r="G9495" s="149"/>
      <c r="I9495" s="149"/>
      <c r="K9495" s="149"/>
      <c r="M9495" s="149"/>
      <c r="N9495" s="150"/>
      <c r="P9495" s="149"/>
    </row>
    <row r="9496" spans="7:16" x14ac:dyDescent="0.2">
      <c r="G9496" s="149"/>
      <c r="I9496" s="149"/>
      <c r="K9496" s="149"/>
      <c r="M9496" s="149"/>
      <c r="N9496" s="150"/>
      <c r="P9496" s="149"/>
    </row>
    <row r="9497" spans="7:16" x14ac:dyDescent="0.2">
      <c r="G9497" s="149"/>
      <c r="I9497" s="149"/>
      <c r="K9497" s="149"/>
      <c r="M9497" s="149"/>
      <c r="N9497" s="150"/>
      <c r="P9497" s="149"/>
    </row>
    <row r="9498" spans="7:16" x14ac:dyDescent="0.2">
      <c r="G9498" s="149"/>
      <c r="I9498" s="149"/>
      <c r="K9498" s="149"/>
      <c r="M9498" s="149"/>
      <c r="N9498" s="150"/>
      <c r="P9498" s="149"/>
    </row>
    <row r="9499" spans="7:16" x14ac:dyDescent="0.2">
      <c r="G9499" s="149"/>
      <c r="I9499" s="149"/>
      <c r="K9499" s="149"/>
      <c r="M9499" s="149"/>
      <c r="N9499" s="150"/>
      <c r="P9499" s="149"/>
    </row>
    <row r="9500" spans="7:16" x14ac:dyDescent="0.2">
      <c r="G9500" s="149"/>
      <c r="I9500" s="149"/>
      <c r="K9500" s="149"/>
      <c r="M9500" s="149"/>
      <c r="N9500" s="150"/>
      <c r="P9500" s="149"/>
    </row>
    <row r="9501" spans="7:16" x14ac:dyDescent="0.2">
      <c r="G9501" s="149"/>
      <c r="I9501" s="149"/>
      <c r="K9501" s="149"/>
      <c r="M9501" s="149"/>
      <c r="N9501" s="150"/>
      <c r="P9501" s="149"/>
    </row>
    <row r="9502" spans="7:16" x14ac:dyDescent="0.2">
      <c r="G9502" s="149"/>
      <c r="I9502" s="149"/>
      <c r="K9502" s="149"/>
      <c r="M9502" s="149"/>
      <c r="N9502" s="150"/>
      <c r="P9502" s="149"/>
    </row>
    <row r="9503" spans="7:16" x14ac:dyDescent="0.2">
      <c r="G9503" s="149"/>
      <c r="I9503" s="149"/>
      <c r="K9503" s="149"/>
      <c r="M9503" s="149"/>
      <c r="N9503" s="150"/>
      <c r="P9503" s="149"/>
    </row>
    <row r="9504" spans="7:16" x14ac:dyDescent="0.2">
      <c r="G9504" s="149"/>
      <c r="I9504" s="149"/>
      <c r="K9504" s="149"/>
      <c r="M9504" s="149"/>
      <c r="N9504" s="150"/>
      <c r="P9504" s="149"/>
    </row>
    <row r="9505" spans="7:16" x14ac:dyDescent="0.2">
      <c r="G9505" s="149"/>
      <c r="I9505" s="149"/>
      <c r="K9505" s="149"/>
      <c r="M9505" s="149"/>
      <c r="N9505" s="150"/>
      <c r="P9505" s="149"/>
    </row>
    <row r="9506" spans="7:16" x14ac:dyDescent="0.2">
      <c r="G9506" s="149"/>
      <c r="I9506" s="149"/>
      <c r="K9506" s="149"/>
      <c r="M9506" s="149"/>
      <c r="N9506" s="150"/>
      <c r="P9506" s="149"/>
    </row>
    <row r="9507" spans="7:16" x14ac:dyDescent="0.2">
      <c r="G9507" s="149"/>
      <c r="I9507" s="149"/>
      <c r="K9507" s="149"/>
      <c r="M9507" s="149"/>
      <c r="N9507" s="150"/>
      <c r="P9507" s="149"/>
    </row>
    <row r="9508" spans="7:16" x14ac:dyDescent="0.2">
      <c r="G9508" s="149"/>
      <c r="I9508" s="149"/>
      <c r="K9508" s="149"/>
      <c r="M9508" s="149"/>
      <c r="N9508" s="150"/>
      <c r="P9508" s="149"/>
    </row>
    <row r="9509" spans="7:16" x14ac:dyDescent="0.2">
      <c r="G9509" s="149"/>
      <c r="I9509" s="149"/>
      <c r="K9509" s="149"/>
      <c r="M9509" s="149"/>
      <c r="N9509" s="150"/>
      <c r="P9509" s="149"/>
    </row>
    <row r="9510" spans="7:16" x14ac:dyDescent="0.2">
      <c r="G9510" s="149"/>
      <c r="I9510" s="149"/>
      <c r="K9510" s="149"/>
      <c r="M9510" s="149"/>
      <c r="N9510" s="150"/>
      <c r="P9510" s="149"/>
    </row>
    <row r="9511" spans="7:16" x14ac:dyDescent="0.2">
      <c r="G9511" s="149"/>
      <c r="I9511" s="149"/>
      <c r="K9511" s="149"/>
      <c r="M9511" s="149"/>
      <c r="N9511" s="150"/>
      <c r="P9511" s="149"/>
    </row>
    <row r="9512" spans="7:16" x14ac:dyDescent="0.2">
      <c r="G9512" s="149"/>
      <c r="I9512" s="149"/>
      <c r="K9512" s="149"/>
      <c r="M9512" s="149"/>
      <c r="N9512" s="150"/>
      <c r="P9512" s="149"/>
    </row>
    <row r="9513" spans="7:16" x14ac:dyDescent="0.2">
      <c r="G9513" s="149"/>
      <c r="I9513" s="149"/>
      <c r="K9513" s="149"/>
      <c r="M9513" s="149"/>
      <c r="N9513" s="150"/>
      <c r="P9513" s="149"/>
    </row>
    <row r="9514" spans="7:16" x14ac:dyDescent="0.2">
      <c r="G9514" s="149"/>
      <c r="I9514" s="149"/>
      <c r="K9514" s="149"/>
      <c r="M9514" s="149"/>
      <c r="N9514" s="150"/>
      <c r="P9514" s="149"/>
    </row>
    <row r="9515" spans="7:16" x14ac:dyDescent="0.2">
      <c r="G9515" s="149"/>
      <c r="I9515" s="149"/>
      <c r="K9515" s="149"/>
      <c r="M9515" s="149"/>
      <c r="N9515" s="150"/>
      <c r="P9515" s="149"/>
    </row>
    <row r="9516" spans="7:16" x14ac:dyDescent="0.2">
      <c r="G9516" s="149"/>
      <c r="I9516" s="149"/>
      <c r="K9516" s="149"/>
      <c r="M9516" s="149"/>
      <c r="N9516" s="150"/>
      <c r="P9516" s="149"/>
    </row>
    <row r="9517" spans="7:16" x14ac:dyDescent="0.2">
      <c r="G9517" s="149"/>
      <c r="I9517" s="149"/>
      <c r="K9517" s="149"/>
      <c r="M9517" s="149"/>
      <c r="N9517" s="150"/>
      <c r="P9517" s="149"/>
    </row>
    <row r="9518" spans="7:16" x14ac:dyDescent="0.2">
      <c r="G9518" s="149"/>
      <c r="I9518" s="149"/>
      <c r="K9518" s="149"/>
      <c r="M9518" s="149"/>
      <c r="N9518" s="150"/>
      <c r="P9518" s="149"/>
    </row>
    <row r="9519" spans="7:16" x14ac:dyDescent="0.2">
      <c r="G9519" s="149"/>
      <c r="I9519" s="149"/>
      <c r="K9519" s="149"/>
      <c r="M9519" s="149"/>
      <c r="N9519" s="150"/>
      <c r="P9519" s="149"/>
    </row>
    <row r="9520" spans="7:16" x14ac:dyDescent="0.2">
      <c r="G9520" s="149"/>
      <c r="I9520" s="149"/>
      <c r="K9520" s="149"/>
      <c r="M9520" s="149"/>
      <c r="N9520" s="150"/>
      <c r="P9520" s="149"/>
    </row>
    <row r="9521" spans="7:16" x14ac:dyDescent="0.2">
      <c r="G9521" s="149"/>
      <c r="I9521" s="149"/>
      <c r="K9521" s="149"/>
      <c r="M9521" s="149"/>
      <c r="N9521" s="150"/>
      <c r="P9521" s="149"/>
    </row>
    <row r="9522" spans="7:16" x14ac:dyDescent="0.2">
      <c r="G9522" s="149"/>
      <c r="I9522" s="149"/>
      <c r="K9522" s="149"/>
      <c r="M9522" s="149"/>
      <c r="N9522" s="150"/>
      <c r="P9522" s="149"/>
    </row>
    <row r="9523" spans="7:16" x14ac:dyDescent="0.2">
      <c r="G9523" s="149"/>
      <c r="I9523" s="149"/>
      <c r="K9523" s="149"/>
      <c r="M9523" s="149"/>
      <c r="N9523" s="150"/>
      <c r="P9523" s="149"/>
    </row>
    <row r="9524" spans="7:16" x14ac:dyDescent="0.2">
      <c r="G9524" s="149"/>
      <c r="I9524" s="149"/>
      <c r="K9524" s="149"/>
      <c r="M9524" s="149"/>
      <c r="N9524" s="150"/>
      <c r="P9524" s="149"/>
    </row>
    <row r="9525" spans="7:16" x14ac:dyDescent="0.2">
      <c r="G9525" s="149"/>
      <c r="I9525" s="149"/>
      <c r="K9525" s="149"/>
      <c r="M9525" s="149"/>
      <c r="N9525" s="150"/>
      <c r="P9525" s="149"/>
    </row>
    <row r="9526" spans="7:16" x14ac:dyDescent="0.2">
      <c r="G9526" s="149"/>
      <c r="I9526" s="149"/>
      <c r="K9526" s="149"/>
      <c r="M9526" s="149"/>
      <c r="N9526" s="150"/>
      <c r="P9526" s="149"/>
    </row>
    <row r="9527" spans="7:16" x14ac:dyDescent="0.2">
      <c r="G9527" s="149"/>
      <c r="I9527" s="149"/>
      <c r="K9527" s="149"/>
      <c r="M9527" s="149"/>
      <c r="N9527" s="150"/>
      <c r="P9527" s="149"/>
    </row>
    <row r="9528" spans="7:16" x14ac:dyDescent="0.2">
      <c r="G9528" s="149"/>
      <c r="I9528" s="149"/>
      <c r="K9528" s="149"/>
      <c r="M9528" s="149"/>
      <c r="N9528" s="150"/>
      <c r="P9528" s="149"/>
    </row>
    <row r="9529" spans="7:16" x14ac:dyDescent="0.2">
      <c r="G9529" s="149"/>
      <c r="I9529" s="149"/>
      <c r="K9529" s="149"/>
      <c r="M9529" s="149"/>
      <c r="N9529" s="150"/>
      <c r="P9529" s="149"/>
    </row>
    <row r="9530" spans="7:16" x14ac:dyDescent="0.2">
      <c r="G9530" s="149"/>
      <c r="I9530" s="149"/>
      <c r="K9530" s="149"/>
      <c r="M9530" s="149"/>
      <c r="N9530" s="150"/>
      <c r="P9530" s="149"/>
    </row>
    <row r="9531" spans="7:16" x14ac:dyDescent="0.2">
      <c r="G9531" s="149"/>
      <c r="I9531" s="149"/>
      <c r="K9531" s="149"/>
      <c r="M9531" s="149"/>
      <c r="N9531" s="150"/>
      <c r="P9531" s="149"/>
    </row>
    <row r="9532" spans="7:16" x14ac:dyDescent="0.2">
      <c r="G9532" s="149"/>
      <c r="I9532" s="149"/>
      <c r="K9532" s="149"/>
      <c r="M9532" s="149"/>
      <c r="N9532" s="150"/>
      <c r="P9532" s="149"/>
    </row>
    <row r="9533" spans="7:16" x14ac:dyDescent="0.2">
      <c r="G9533" s="149"/>
      <c r="I9533" s="149"/>
      <c r="K9533" s="149"/>
      <c r="M9533" s="149"/>
      <c r="N9533" s="150"/>
      <c r="P9533" s="149"/>
    </row>
    <row r="9534" spans="7:16" x14ac:dyDescent="0.2">
      <c r="G9534" s="149"/>
      <c r="I9534" s="149"/>
      <c r="K9534" s="149"/>
      <c r="M9534" s="149"/>
      <c r="N9534" s="150"/>
      <c r="P9534" s="149"/>
    </row>
    <row r="9535" spans="7:16" x14ac:dyDescent="0.2">
      <c r="G9535" s="149"/>
      <c r="I9535" s="149"/>
      <c r="K9535" s="149"/>
      <c r="M9535" s="149"/>
      <c r="N9535" s="150"/>
      <c r="P9535" s="149"/>
    </row>
    <row r="9536" spans="7:16" x14ac:dyDescent="0.2">
      <c r="G9536" s="149"/>
      <c r="I9536" s="149"/>
      <c r="K9536" s="149"/>
      <c r="M9536" s="149"/>
      <c r="N9536" s="150"/>
      <c r="P9536" s="149"/>
    </row>
    <row r="9537" spans="7:16" x14ac:dyDescent="0.2">
      <c r="G9537" s="149"/>
      <c r="I9537" s="149"/>
      <c r="K9537" s="149"/>
      <c r="M9537" s="149"/>
      <c r="N9537" s="150"/>
      <c r="P9537" s="149"/>
    </row>
    <row r="9538" spans="7:16" x14ac:dyDescent="0.2">
      <c r="G9538" s="149"/>
      <c r="I9538" s="149"/>
      <c r="K9538" s="149"/>
      <c r="M9538" s="149"/>
      <c r="N9538" s="150"/>
      <c r="P9538" s="149"/>
    </row>
    <row r="9539" spans="7:16" x14ac:dyDescent="0.2">
      <c r="G9539" s="149"/>
      <c r="I9539" s="149"/>
      <c r="K9539" s="149"/>
      <c r="M9539" s="149"/>
      <c r="N9539" s="150"/>
      <c r="P9539" s="149"/>
    </row>
    <row r="9540" spans="7:16" x14ac:dyDescent="0.2">
      <c r="G9540" s="149"/>
      <c r="I9540" s="149"/>
      <c r="K9540" s="149"/>
      <c r="M9540" s="149"/>
      <c r="N9540" s="150"/>
      <c r="P9540" s="149"/>
    </row>
    <row r="9541" spans="7:16" x14ac:dyDescent="0.2">
      <c r="G9541" s="149"/>
      <c r="I9541" s="149"/>
      <c r="K9541" s="149"/>
      <c r="M9541" s="149"/>
      <c r="N9541" s="150"/>
      <c r="P9541" s="149"/>
    </row>
    <row r="9542" spans="7:16" x14ac:dyDescent="0.2">
      <c r="G9542" s="149"/>
      <c r="I9542" s="149"/>
      <c r="K9542" s="149"/>
      <c r="M9542" s="149"/>
      <c r="N9542" s="150"/>
      <c r="P9542" s="149"/>
    </row>
    <row r="9543" spans="7:16" x14ac:dyDescent="0.2">
      <c r="G9543" s="149"/>
      <c r="I9543" s="149"/>
      <c r="K9543" s="149"/>
      <c r="M9543" s="149"/>
      <c r="N9543" s="150"/>
      <c r="P9543" s="149"/>
    </row>
    <row r="9544" spans="7:16" x14ac:dyDescent="0.2">
      <c r="G9544" s="149"/>
      <c r="I9544" s="149"/>
      <c r="K9544" s="149"/>
      <c r="M9544" s="149"/>
      <c r="N9544" s="150"/>
      <c r="P9544" s="149"/>
    </row>
    <row r="9545" spans="7:16" x14ac:dyDescent="0.2">
      <c r="G9545" s="149"/>
      <c r="I9545" s="149"/>
      <c r="K9545" s="149"/>
      <c r="M9545" s="149"/>
      <c r="N9545" s="150"/>
      <c r="P9545" s="149"/>
    </row>
    <row r="9546" spans="7:16" x14ac:dyDescent="0.2">
      <c r="G9546" s="149"/>
      <c r="I9546" s="149"/>
      <c r="K9546" s="149"/>
      <c r="M9546" s="149"/>
      <c r="N9546" s="150"/>
      <c r="P9546" s="149"/>
    </row>
    <row r="9547" spans="7:16" x14ac:dyDescent="0.2">
      <c r="G9547" s="149"/>
      <c r="I9547" s="149"/>
      <c r="K9547" s="149"/>
      <c r="M9547" s="149"/>
      <c r="N9547" s="150"/>
      <c r="P9547" s="149"/>
    </row>
    <row r="9548" spans="7:16" x14ac:dyDescent="0.2">
      <c r="G9548" s="149"/>
      <c r="I9548" s="149"/>
      <c r="K9548" s="149"/>
      <c r="M9548" s="149"/>
      <c r="N9548" s="150"/>
      <c r="P9548" s="149"/>
    </row>
    <row r="9549" spans="7:16" x14ac:dyDescent="0.2">
      <c r="G9549" s="149"/>
      <c r="I9549" s="149"/>
      <c r="K9549" s="149"/>
      <c r="M9549" s="149"/>
      <c r="N9549" s="150"/>
      <c r="P9549" s="149"/>
    </row>
    <row r="9550" spans="7:16" x14ac:dyDescent="0.2">
      <c r="G9550" s="149"/>
      <c r="I9550" s="149"/>
      <c r="K9550" s="149"/>
      <c r="M9550" s="149"/>
      <c r="N9550" s="150"/>
      <c r="P9550" s="149"/>
    </row>
    <row r="9551" spans="7:16" x14ac:dyDescent="0.2">
      <c r="G9551" s="149"/>
      <c r="I9551" s="149"/>
      <c r="K9551" s="149"/>
      <c r="M9551" s="149"/>
      <c r="N9551" s="150"/>
      <c r="P9551" s="149"/>
    </row>
    <row r="9552" spans="7:16" x14ac:dyDescent="0.2">
      <c r="G9552" s="149"/>
      <c r="I9552" s="149"/>
      <c r="K9552" s="149"/>
      <c r="M9552" s="149"/>
      <c r="N9552" s="150"/>
      <c r="P9552" s="149"/>
    </row>
    <row r="9553" spans="7:16" x14ac:dyDescent="0.2">
      <c r="G9553" s="149"/>
      <c r="I9553" s="149"/>
      <c r="K9553" s="149"/>
      <c r="M9553" s="149"/>
      <c r="N9553" s="150"/>
      <c r="P9553" s="149"/>
    </row>
    <row r="9554" spans="7:16" x14ac:dyDescent="0.2">
      <c r="G9554" s="149"/>
      <c r="I9554" s="149"/>
      <c r="K9554" s="149"/>
      <c r="M9554" s="149"/>
      <c r="N9554" s="150"/>
      <c r="P9554" s="149"/>
    </row>
    <row r="9555" spans="7:16" x14ac:dyDescent="0.2">
      <c r="G9555" s="149"/>
      <c r="I9555" s="149"/>
      <c r="K9555" s="149"/>
      <c r="M9555" s="149"/>
      <c r="N9555" s="150"/>
      <c r="P9555" s="149"/>
    </row>
    <row r="9556" spans="7:16" x14ac:dyDescent="0.2">
      <c r="G9556" s="149"/>
      <c r="I9556" s="149"/>
      <c r="K9556" s="149"/>
      <c r="M9556" s="149"/>
      <c r="N9556" s="150"/>
      <c r="P9556" s="149"/>
    </row>
    <row r="9557" spans="7:16" x14ac:dyDescent="0.2">
      <c r="G9557" s="149"/>
      <c r="I9557" s="149"/>
      <c r="K9557" s="149"/>
      <c r="M9557" s="149"/>
      <c r="N9557" s="150"/>
      <c r="P9557" s="149"/>
    </row>
    <row r="9558" spans="7:16" x14ac:dyDescent="0.2">
      <c r="G9558" s="149"/>
      <c r="I9558" s="149"/>
      <c r="K9558" s="149"/>
      <c r="M9558" s="149"/>
      <c r="N9558" s="150"/>
      <c r="P9558" s="149"/>
    </row>
    <row r="9559" spans="7:16" x14ac:dyDescent="0.2">
      <c r="G9559" s="149"/>
      <c r="I9559" s="149"/>
      <c r="K9559" s="149"/>
      <c r="M9559" s="149"/>
      <c r="N9559" s="150"/>
      <c r="P9559" s="149"/>
    </row>
    <row r="9560" spans="7:16" x14ac:dyDescent="0.2">
      <c r="G9560" s="149"/>
      <c r="I9560" s="149"/>
      <c r="K9560" s="149"/>
      <c r="M9560" s="149"/>
      <c r="N9560" s="150"/>
      <c r="P9560" s="149"/>
    </row>
    <row r="9561" spans="7:16" x14ac:dyDescent="0.2">
      <c r="G9561" s="149"/>
      <c r="I9561" s="149"/>
      <c r="K9561" s="149"/>
      <c r="M9561" s="149"/>
      <c r="N9561" s="150"/>
      <c r="P9561" s="149"/>
    </row>
    <row r="9562" spans="7:16" x14ac:dyDescent="0.2">
      <c r="G9562" s="149"/>
      <c r="I9562" s="149"/>
      <c r="K9562" s="149"/>
      <c r="M9562" s="149"/>
      <c r="N9562" s="150"/>
      <c r="P9562" s="149"/>
    </row>
    <row r="9563" spans="7:16" x14ac:dyDescent="0.2">
      <c r="G9563" s="149"/>
      <c r="I9563" s="149"/>
      <c r="K9563" s="149"/>
      <c r="M9563" s="149"/>
      <c r="N9563" s="150"/>
      <c r="P9563" s="149"/>
    </row>
    <row r="9564" spans="7:16" x14ac:dyDescent="0.2">
      <c r="G9564" s="149"/>
      <c r="I9564" s="149"/>
      <c r="K9564" s="149"/>
      <c r="M9564" s="149"/>
      <c r="N9564" s="150"/>
      <c r="P9564" s="149"/>
    </row>
    <row r="9565" spans="7:16" x14ac:dyDescent="0.2">
      <c r="G9565" s="149"/>
      <c r="I9565" s="149"/>
      <c r="K9565" s="149"/>
      <c r="M9565" s="149"/>
      <c r="N9565" s="150"/>
      <c r="P9565" s="149"/>
    </row>
    <row r="9566" spans="7:16" x14ac:dyDescent="0.2">
      <c r="G9566" s="149"/>
      <c r="I9566" s="149"/>
      <c r="K9566" s="149"/>
      <c r="M9566" s="149"/>
      <c r="N9566" s="150"/>
      <c r="P9566" s="149"/>
    </row>
    <row r="9567" spans="7:16" x14ac:dyDescent="0.2">
      <c r="G9567" s="149"/>
      <c r="I9567" s="149"/>
      <c r="K9567" s="149"/>
      <c r="M9567" s="149"/>
      <c r="N9567" s="150"/>
      <c r="P9567" s="149"/>
    </row>
    <row r="9568" spans="7:16" x14ac:dyDescent="0.2">
      <c r="G9568" s="149"/>
      <c r="I9568" s="149"/>
      <c r="K9568" s="149"/>
      <c r="M9568" s="149"/>
      <c r="N9568" s="150"/>
      <c r="P9568" s="149"/>
    </row>
    <row r="9569" spans="7:16" x14ac:dyDescent="0.2">
      <c r="G9569" s="149"/>
      <c r="I9569" s="149"/>
      <c r="K9569" s="149"/>
      <c r="M9569" s="149"/>
      <c r="N9569" s="150"/>
      <c r="P9569" s="149"/>
    </row>
    <row r="9570" spans="7:16" x14ac:dyDescent="0.2">
      <c r="G9570" s="149"/>
      <c r="I9570" s="149"/>
      <c r="K9570" s="149"/>
      <c r="M9570" s="149"/>
      <c r="N9570" s="150"/>
      <c r="P9570" s="149"/>
    </row>
    <row r="9571" spans="7:16" x14ac:dyDescent="0.2">
      <c r="G9571" s="149"/>
      <c r="I9571" s="149"/>
      <c r="K9571" s="149"/>
      <c r="M9571" s="149"/>
      <c r="N9571" s="150"/>
      <c r="P9571" s="149"/>
    </row>
    <row r="9572" spans="7:16" x14ac:dyDescent="0.2">
      <c r="G9572" s="149"/>
      <c r="I9572" s="149"/>
      <c r="K9572" s="149"/>
      <c r="M9572" s="149"/>
      <c r="N9572" s="150"/>
      <c r="P9572" s="149"/>
    </row>
    <row r="9573" spans="7:16" x14ac:dyDescent="0.2">
      <c r="G9573" s="149"/>
      <c r="I9573" s="149"/>
      <c r="K9573" s="149"/>
      <c r="M9573" s="149"/>
      <c r="N9573" s="150"/>
      <c r="P9573" s="149"/>
    </row>
    <row r="9574" spans="7:16" x14ac:dyDescent="0.2">
      <c r="G9574" s="149"/>
      <c r="I9574" s="149"/>
      <c r="K9574" s="149"/>
      <c r="M9574" s="149"/>
      <c r="N9574" s="150"/>
      <c r="P9574" s="149"/>
    </row>
    <row r="9575" spans="7:16" x14ac:dyDescent="0.2">
      <c r="G9575" s="149"/>
      <c r="I9575" s="149"/>
      <c r="K9575" s="149"/>
      <c r="M9575" s="149"/>
      <c r="N9575" s="150"/>
      <c r="P9575" s="149"/>
    </row>
    <row r="9576" spans="7:16" x14ac:dyDescent="0.2">
      <c r="G9576" s="149"/>
      <c r="I9576" s="149"/>
      <c r="K9576" s="149"/>
      <c r="M9576" s="149"/>
      <c r="N9576" s="150"/>
      <c r="P9576" s="149"/>
    </row>
    <row r="9577" spans="7:16" x14ac:dyDescent="0.2">
      <c r="G9577" s="149"/>
      <c r="I9577" s="149"/>
      <c r="K9577" s="149"/>
      <c r="M9577" s="149"/>
      <c r="N9577" s="150"/>
      <c r="P9577" s="149"/>
    </row>
    <row r="9578" spans="7:16" x14ac:dyDescent="0.2">
      <c r="G9578" s="149"/>
      <c r="I9578" s="149"/>
      <c r="K9578" s="149"/>
      <c r="M9578" s="149"/>
      <c r="N9578" s="150"/>
      <c r="P9578" s="149"/>
    </row>
    <row r="9579" spans="7:16" x14ac:dyDescent="0.2">
      <c r="G9579" s="149"/>
      <c r="I9579" s="149"/>
      <c r="K9579" s="149"/>
      <c r="M9579" s="149"/>
      <c r="N9579" s="150"/>
      <c r="P9579" s="149"/>
    </row>
    <row r="9580" spans="7:16" x14ac:dyDescent="0.2">
      <c r="G9580" s="149"/>
      <c r="I9580" s="149"/>
      <c r="K9580" s="149"/>
      <c r="M9580" s="149"/>
      <c r="N9580" s="150"/>
      <c r="P9580" s="149"/>
    </row>
    <row r="9581" spans="7:16" x14ac:dyDescent="0.2">
      <c r="G9581" s="149"/>
      <c r="I9581" s="149"/>
      <c r="K9581" s="149"/>
      <c r="M9581" s="149"/>
      <c r="N9581" s="150"/>
      <c r="P9581" s="149"/>
    </row>
    <row r="9582" spans="7:16" x14ac:dyDescent="0.2">
      <c r="G9582" s="149"/>
      <c r="I9582" s="149"/>
      <c r="K9582" s="149"/>
      <c r="M9582" s="149"/>
      <c r="N9582" s="150"/>
      <c r="P9582" s="149"/>
    </row>
    <row r="9583" spans="7:16" x14ac:dyDescent="0.2">
      <c r="G9583" s="149"/>
      <c r="I9583" s="149"/>
      <c r="K9583" s="149"/>
      <c r="M9583" s="149"/>
      <c r="N9583" s="150"/>
      <c r="P9583" s="149"/>
    </row>
    <row r="9584" spans="7:16" x14ac:dyDescent="0.2">
      <c r="G9584" s="149"/>
      <c r="I9584" s="149"/>
      <c r="K9584" s="149"/>
      <c r="M9584" s="149"/>
      <c r="N9584" s="150"/>
      <c r="P9584" s="149"/>
    </row>
    <row r="9585" spans="7:16" x14ac:dyDescent="0.2">
      <c r="G9585" s="149"/>
      <c r="I9585" s="149"/>
      <c r="K9585" s="149"/>
      <c r="M9585" s="149"/>
      <c r="N9585" s="150"/>
      <c r="P9585" s="149"/>
    </row>
    <row r="9586" spans="7:16" x14ac:dyDescent="0.2">
      <c r="G9586" s="149"/>
      <c r="I9586" s="149"/>
      <c r="K9586" s="149"/>
      <c r="M9586" s="149"/>
      <c r="N9586" s="150"/>
      <c r="P9586" s="149"/>
    </row>
    <row r="9587" spans="7:16" x14ac:dyDescent="0.2">
      <c r="G9587" s="149"/>
      <c r="I9587" s="149"/>
      <c r="K9587" s="149"/>
      <c r="M9587" s="149"/>
      <c r="N9587" s="150"/>
      <c r="P9587" s="149"/>
    </row>
    <row r="9588" spans="7:16" x14ac:dyDescent="0.2">
      <c r="G9588" s="149"/>
      <c r="I9588" s="149"/>
      <c r="K9588" s="149"/>
      <c r="M9588" s="149"/>
      <c r="N9588" s="150"/>
      <c r="P9588" s="149"/>
    </row>
    <row r="9589" spans="7:16" x14ac:dyDescent="0.2">
      <c r="G9589" s="149"/>
      <c r="I9589" s="149"/>
      <c r="K9589" s="149"/>
      <c r="M9589" s="149"/>
      <c r="N9589" s="150"/>
      <c r="P9589" s="149"/>
    </row>
    <row r="9590" spans="7:16" x14ac:dyDescent="0.2">
      <c r="G9590" s="149"/>
      <c r="I9590" s="149"/>
      <c r="K9590" s="149"/>
      <c r="M9590" s="149"/>
      <c r="N9590" s="150"/>
      <c r="P9590" s="149"/>
    </row>
    <row r="9591" spans="7:16" x14ac:dyDescent="0.2">
      <c r="G9591" s="149"/>
      <c r="I9591" s="149"/>
      <c r="K9591" s="149"/>
      <c r="M9591" s="149"/>
      <c r="N9591" s="150"/>
      <c r="P9591" s="149"/>
    </row>
    <row r="9592" spans="7:16" x14ac:dyDescent="0.2">
      <c r="G9592" s="149"/>
      <c r="I9592" s="149"/>
      <c r="K9592" s="149"/>
      <c r="M9592" s="149"/>
      <c r="N9592" s="150"/>
      <c r="P9592" s="149"/>
    </row>
    <row r="9593" spans="7:16" x14ac:dyDescent="0.2">
      <c r="G9593" s="149"/>
      <c r="I9593" s="149"/>
      <c r="K9593" s="149"/>
      <c r="M9593" s="149"/>
      <c r="N9593" s="150"/>
      <c r="P9593" s="149"/>
    </row>
    <row r="9594" spans="7:16" x14ac:dyDescent="0.2">
      <c r="G9594" s="149"/>
      <c r="I9594" s="149"/>
      <c r="K9594" s="149"/>
      <c r="M9594" s="149"/>
      <c r="N9594" s="150"/>
      <c r="P9594" s="149"/>
    </row>
    <row r="9595" spans="7:16" x14ac:dyDescent="0.2">
      <c r="G9595" s="149"/>
      <c r="I9595" s="149"/>
      <c r="K9595" s="149"/>
      <c r="M9595" s="149"/>
      <c r="N9595" s="150"/>
      <c r="P9595" s="149"/>
    </row>
    <row r="9596" spans="7:16" x14ac:dyDescent="0.2">
      <c r="G9596" s="149"/>
      <c r="I9596" s="149"/>
      <c r="K9596" s="149"/>
      <c r="M9596" s="149"/>
      <c r="N9596" s="150"/>
      <c r="P9596" s="149"/>
    </row>
    <row r="9597" spans="7:16" x14ac:dyDescent="0.2">
      <c r="G9597" s="149"/>
      <c r="I9597" s="149"/>
      <c r="K9597" s="149"/>
      <c r="M9597" s="149"/>
      <c r="N9597" s="150"/>
      <c r="P9597" s="149"/>
    </row>
    <row r="9598" spans="7:16" x14ac:dyDescent="0.2">
      <c r="G9598" s="149"/>
      <c r="I9598" s="149"/>
      <c r="K9598" s="149"/>
      <c r="M9598" s="149"/>
      <c r="N9598" s="150"/>
      <c r="P9598" s="149"/>
    </row>
    <row r="9599" spans="7:16" x14ac:dyDescent="0.2">
      <c r="G9599" s="149"/>
      <c r="I9599" s="149"/>
      <c r="K9599" s="149"/>
      <c r="M9599" s="149"/>
      <c r="N9599" s="150"/>
      <c r="P9599" s="149"/>
    </row>
    <row r="9600" spans="7:16" x14ac:dyDescent="0.2">
      <c r="G9600" s="149"/>
      <c r="I9600" s="149"/>
      <c r="K9600" s="149"/>
      <c r="M9600" s="149"/>
      <c r="N9600" s="150"/>
      <c r="P9600" s="149"/>
    </row>
    <row r="9601" spans="7:16" x14ac:dyDescent="0.2">
      <c r="G9601" s="149"/>
      <c r="I9601" s="149"/>
      <c r="K9601" s="149"/>
      <c r="M9601" s="149"/>
      <c r="N9601" s="150"/>
      <c r="P9601" s="149"/>
    </row>
    <row r="9602" spans="7:16" x14ac:dyDescent="0.2">
      <c r="G9602" s="149"/>
      <c r="I9602" s="149"/>
      <c r="K9602" s="149"/>
      <c r="M9602" s="149"/>
      <c r="N9602" s="150"/>
      <c r="P9602" s="149"/>
    </row>
    <row r="9603" spans="7:16" x14ac:dyDescent="0.2">
      <c r="G9603" s="149"/>
      <c r="I9603" s="149"/>
      <c r="K9603" s="149"/>
      <c r="M9603" s="149"/>
      <c r="N9603" s="150"/>
      <c r="P9603" s="149"/>
    </row>
    <row r="9604" spans="7:16" x14ac:dyDescent="0.2">
      <c r="G9604" s="149"/>
      <c r="I9604" s="149"/>
      <c r="K9604" s="149"/>
      <c r="M9604" s="149"/>
      <c r="N9604" s="150"/>
      <c r="P9604" s="149"/>
    </row>
    <row r="9605" spans="7:16" x14ac:dyDescent="0.2">
      <c r="G9605" s="149"/>
      <c r="I9605" s="149"/>
      <c r="K9605" s="149"/>
      <c r="M9605" s="149"/>
      <c r="N9605" s="150"/>
      <c r="P9605" s="149"/>
    </row>
    <row r="9606" spans="7:16" x14ac:dyDescent="0.2">
      <c r="G9606" s="149"/>
      <c r="I9606" s="149"/>
      <c r="K9606" s="149"/>
      <c r="M9606" s="149"/>
      <c r="N9606" s="150"/>
      <c r="P9606" s="149"/>
    </row>
    <row r="9607" spans="7:16" x14ac:dyDescent="0.2">
      <c r="G9607" s="149"/>
      <c r="I9607" s="149"/>
      <c r="K9607" s="149"/>
      <c r="M9607" s="149"/>
      <c r="N9607" s="150"/>
      <c r="P9607" s="149"/>
    </row>
    <row r="9608" spans="7:16" x14ac:dyDescent="0.2">
      <c r="G9608" s="149"/>
      <c r="I9608" s="149"/>
      <c r="K9608" s="149"/>
      <c r="M9608" s="149"/>
      <c r="N9608" s="150"/>
      <c r="P9608" s="149"/>
    </row>
    <row r="9609" spans="7:16" x14ac:dyDescent="0.2">
      <c r="G9609" s="149"/>
      <c r="I9609" s="149"/>
      <c r="K9609" s="149"/>
      <c r="M9609" s="149"/>
      <c r="N9609" s="150"/>
      <c r="P9609" s="149"/>
    </row>
    <row r="9610" spans="7:16" x14ac:dyDescent="0.2">
      <c r="G9610" s="149"/>
      <c r="I9610" s="149"/>
      <c r="K9610" s="149"/>
      <c r="M9610" s="149"/>
      <c r="N9610" s="150"/>
      <c r="P9610" s="149"/>
    </row>
    <row r="9611" spans="7:16" x14ac:dyDescent="0.2">
      <c r="G9611" s="149"/>
      <c r="I9611" s="149"/>
      <c r="K9611" s="149"/>
      <c r="M9611" s="149"/>
      <c r="N9611" s="150"/>
      <c r="P9611" s="149"/>
    </row>
    <row r="9612" spans="7:16" x14ac:dyDescent="0.2">
      <c r="G9612" s="149"/>
      <c r="I9612" s="149"/>
      <c r="K9612" s="149"/>
      <c r="M9612" s="149"/>
      <c r="N9612" s="150"/>
      <c r="P9612" s="149"/>
    </row>
    <row r="9613" spans="7:16" x14ac:dyDescent="0.2">
      <c r="G9613" s="149"/>
      <c r="I9613" s="149"/>
      <c r="K9613" s="149"/>
      <c r="M9613" s="149"/>
      <c r="N9613" s="150"/>
      <c r="P9613" s="149"/>
    </row>
    <row r="9614" spans="7:16" x14ac:dyDescent="0.2">
      <c r="G9614" s="149"/>
      <c r="I9614" s="149"/>
      <c r="K9614" s="149"/>
      <c r="M9614" s="149"/>
      <c r="N9614" s="150"/>
      <c r="P9614" s="149"/>
    </row>
    <row r="9615" spans="7:16" x14ac:dyDescent="0.2">
      <c r="G9615" s="149"/>
      <c r="I9615" s="149"/>
      <c r="K9615" s="149"/>
      <c r="M9615" s="149"/>
      <c r="N9615" s="150"/>
      <c r="P9615" s="149"/>
    </row>
    <row r="9616" spans="7:16" x14ac:dyDescent="0.2">
      <c r="G9616" s="149"/>
      <c r="I9616" s="149"/>
      <c r="K9616" s="149"/>
      <c r="M9616" s="149"/>
      <c r="N9616" s="150"/>
      <c r="P9616" s="149"/>
    </row>
    <row r="9617" spans="7:16" x14ac:dyDescent="0.2">
      <c r="G9617" s="149"/>
      <c r="I9617" s="149"/>
      <c r="K9617" s="149"/>
      <c r="M9617" s="149"/>
      <c r="N9617" s="150"/>
      <c r="P9617" s="149"/>
    </row>
    <row r="9618" spans="7:16" x14ac:dyDescent="0.2">
      <c r="G9618" s="149"/>
      <c r="I9618" s="149"/>
      <c r="K9618" s="149"/>
      <c r="M9618" s="149"/>
      <c r="N9618" s="150"/>
      <c r="P9618" s="149"/>
    </row>
    <row r="9619" spans="7:16" x14ac:dyDescent="0.2">
      <c r="G9619" s="149"/>
      <c r="I9619" s="149"/>
      <c r="K9619" s="149"/>
      <c r="M9619" s="149"/>
      <c r="N9619" s="150"/>
      <c r="P9619" s="149"/>
    </row>
    <row r="9620" spans="7:16" x14ac:dyDescent="0.2">
      <c r="G9620" s="149"/>
      <c r="I9620" s="149"/>
      <c r="K9620" s="149"/>
      <c r="M9620" s="149"/>
      <c r="N9620" s="150"/>
      <c r="P9620" s="149"/>
    </row>
    <row r="9621" spans="7:16" x14ac:dyDescent="0.2">
      <c r="G9621" s="149"/>
      <c r="I9621" s="149"/>
      <c r="K9621" s="149"/>
      <c r="M9621" s="149"/>
      <c r="N9621" s="150"/>
      <c r="P9621" s="149"/>
    </row>
    <row r="9622" spans="7:16" x14ac:dyDescent="0.2">
      <c r="G9622" s="149"/>
      <c r="I9622" s="149"/>
      <c r="K9622" s="149"/>
      <c r="M9622" s="149"/>
      <c r="N9622" s="150"/>
      <c r="P9622" s="149"/>
    </row>
    <row r="9623" spans="7:16" x14ac:dyDescent="0.2">
      <c r="G9623" s="149"/>
      <c r="I9623" s="149"/>
      <c r="K9623" s="149"/>
      <c r="M9623" s="149"/>
      <c r="N9623" s="150"/>
      <c r="P9623" s="149"/>
    </row>
    <row r="9624" spans="7:16" x14ac:dyDescent="0.2">
      <c r="G9624" s="149"/>
      <c r="I9624" s="149"/>
      <c r="K9624" s="149"/>
      <c r="M9624" s="149"/>
      <c r="N9624" s="150"/>
      <c r="P9624" s="149"/>
    </row>
    <row r="9625" spans="7:16" x14ac:dyDescent="0.2">
      <c r="G9625" s="149"/>
      <c r="I9625" s="149"/>
      <c r="K9625" s="149"/>
      <c r="M9625" s="149"/>
      <c r="N9625" s="150"/>
      <c r="P9625" s="149"/>
    </row>
    <row r="9626" spans="7:16" x14ac:dyDescent="0.2">
      <c r="G9626" s="149"/>
      <c r="I9626" s="149"/>
      <c r="K9626" s="149"/>
      <c r="M9626" s="149"/>
      <c r="N9626" s="150"/>
      <c r="P9626" s="149"/>
    </row>
    <row r="9627" spans="7:16" x14ac:dyDescent="0.2">
      <c r="G9627" s="149"/>
      <c r="I9627" s="149"/>
      <c r="K9627" s="149"/>
      <c r="M9627" s="149"/>
      <c r="N9627" s="150"/>
      <c r="P9627" s="149"/>
    </row>
    <row r="9628" spans="7:16" x14ac:dyDescent="0.2">
      <c r="G9628" s="149"/>
      <c r="I9628" s="149"/>
      <c r="K9628" s="149"/>
      <c r="M9628" s="149"/>
      <c r="N9628" s="150"/>
      <c r="P9628" s="149"/>
    </row>
    <row r="9629" spans="7:16" x14ac:dyDescent="0.2">
      <c r="G9629" s="149"/>
      <c r="I9629" s="149"/>
      <c r="K9629" s="149"/>
      <c r="M9629" s="149"/>
      <c r="N9629" s="150"/>
      <c r="P9629" s="149"/>
    </row>
    <row r="9630" spans="7:16" x14ac:dyDescent="0.2">
      <c r="G9630" s="149"/>
      <c r="I9630" s="149"/>
      <c r="K9630" s="149"/>
      <c r="M9630" s="149"/>
      <c r="N9630" s="150"/>
      <c r="P9630" s="149"/>
    </row>
    <row r="9631" spans="7:16" x14ac:dyDescent="0.2">
      <c r="G9631" s="149"/>
      <c r="I9631" s="149"/>
      <c r="K9631" s="149"/>
      <c r="M9631" s="149"/>
      <c r="N9631" s="150"/>
      <c r="P9631" s="149"/>
    </row>
    <row r="9632" spans="7:16" x14ac:dyDescent="0.2">
      <c r="G9632" s="149"/>
      <c r="I9632" s="149"/>
      <c r="K9632" s="149"/>
      <c r="M9632" s="149"/>
      <c r="N9632" s="150"/>
      <c r="P9632" s="149"/>
    </row>
    <row r="9633" spans="7:16" x14ac:dyDescent="0.2">
      <c r="G9633" s="149"/>
      <c r="I9633" s="149"/>
      <c r="K9633" s="149"/>
      <c r="M9633" s="149"/>
      <c r="N9633" s="150"/>
      <c r="P9633" s="149"/>
    </row>
    <row r="9634" spans="7:16" x14ac:dyDescent="0.2">
      <c r="G9634" s="149"/>
      <c r="I9634" s="149"/>
      <c r="K9634" s="149"/>
      <c r="M9634" s="149"/>
      <c r="N9634" s="150"/>
      <c r="P9634" s="149"/>
    </row>
    <row r="9635" spans="7:16" x14ac:dyDescent="0.2">
      <c r="G9635" s="149"/>
      <c r="I9635" s="149"/>
      <c r="K9635" s="149"/>
      <c r="M9635" s="149"/>
      <c r="N9635" s="150"/>
      <c r="P9635" s="149"/>
    </row>
    <row r="9636" spans="7:16" x14ac:dyDescent="0.2">
      <c r="G9636" s="149"/>
      <c r="I9636" s="149"/>
      <c r="K9636" s="149"/>
      <c r="M9636" s="149"/>
      <c r="N9636" s="150"/>
      <c r="P9636" s="149"/>
    </row>
    <row r="9637" spans="7:16" x14ac:dyDescent="0.2">
      <c r="G9637" s="149"/>
      <c r="I9637" s="149"/>
      <c r="K9637" s="149"/>
      <c r="M9637" s="149"/>
      <c r="N9637" s="150"/>
      <c r="P9637" s="149"/>
    </row>
    <row r="9638" spans="7:16" x14ac:dyDescent="0.2">
      <c r="G9638" s="149"/>
      <c r="I9638" s="149"/>
      <c r="K9638" s="149"/>
      <c r="M9638" s="149"/>
      <c r="N9638" s="150"/>
      <c r="P9638" s="149"/>
    </row>
    <row r="9639" spans="7:16" x14ac:dyDescent="0.2">
      <c r="G9639" s="149"/>
      <c r="I9639" s="149"/>
      <c r="K9639" s="149"/>
      <c r="M9639" s="149"/>
      <c r="N9639" s="150"/>
      <c r="P9639" s="149"/>
    </row>
    <row r="9640" spans="7:16" x14ac:dyDescent="0.2">
      <c r="G9640" s="149"/>
      <c r="I9640" s="149"/>
      <c r="K9640" s="149"/>
      <c r="M9640" s="149"/>
      <c r="N9640" s="150"/>
      <c r="P9640" s="149"/>
    </row>
    <row r="9641" spans="7:16" x14ac:dyDescent="0.2">
      <c r="G9641" s="149"/>
      <c r="I9641" s="149"/>
      <c r="K9641" s="149"/>
      <c r="M9641" s="149"/>
      <c r="N9641" s="150"/>
      <c r="P9641" s="149"/>
    </row>
    <row r="9642" spans="7:16" x14ac:dyDescent="0.2">
      <c r="G9642" s="149"/>
      <c r="I9642" s="149"/>
      <c r="K9642" s="149"/>
      <c r="M9642" s="149"/>
      <c r="N9642" s="150"/>
      <c r="P9642" s="149"/>
    </row>
    <row r="9643" spans="7:16" x14ac:dyDescent="0.2">
      <c r="G9643" s="149"/>
      <c r="I9643" s="149"/>
      <c r="K9643" s="149"/>
      <c r="M9643" s="149"/>
      <c r="N9643" s="150"/>
      <c r="P9643" s="149"/>
    </row>
    <row r="9644" spans="7:16" x14ac:dyDescent="0.2">
      <c r="G9644" s="149"/>
      <c r="I9644" s="149"/>
      <c r="K9644" s="149"/>
      <c r="M9644" s="149"/>
      <c r="N9644" s="150"/>
      <c r="P9644" s="149"/>
    </row>
    <row r="9645" spans="7:16" x14ac:dyDescent="0.2">
      <c r="G9645" s="149"/>
      <c r="I9645" s="149"/>
      <c r="K9645" s="149"/>
      <c r="M9645" s="149"/>
      <c r="N9645" s="150"/>
      <c r="P9645" s="149"/>
    </row>
    <row r="9646" spans="7:16" x14ac:dyDescent="0.2">
      <c r="G9646" s="149"/>
      <c r="I9646" s="149"/>
      <c r="K9646" s="149"/>
      <c r="M9646" s="149"/>
      <c r="N9646" s="150"/>
      <c r="P9646" s="149"/>
    </row>
    <row r="9647" spans="7:16" x14ac:dyDescent="0.2">
      <c r="G9647" s="149"/>
      <c r="I9647" s="149"/>
      <c r="K9647" s="149"/>
      <c r="M9647" s="149"/>
      <c r="N9647" s="150"/>
      <c r="P9647" s="149"/>
    </row>
    <row r="9648" spans="7:16" x14ac:dyDescent="0.2">
      <c r="G9648" s="149"/>
      <c r="I9648" s="149"/>
      <c r="K9648" s="149"/>
      <c r="M9648" s="149"/>
      <c r="N9648" s="150"/>
      <c r="P9648" s="149"/>
    </row>
    <row r="9649" spans="7:16" x14ac:dyDescent="0.2">
      <c r="G9649" s="149"/>
      <c r="I9649" s="149"/>
      <c r="K9649" s="149"/>
      <c r="M9649" s="149"/>
      <c r="N9649" s="150"/>
      <c r="P9649" s="149"/>
    </row>
    <row r="9650" spans="7:16" x14ac:dyDescent="0.2">
      <c r="G9650" s="149"/>
      <c r="I9650" s="149"/>
      <c r="K9650" s="149"/>
      <c r="M9650" s="149"/>
      <c r="N9650" s="150"/>
      <c r="P9650" s="149"/>
    </row>
    <row r="9651" spans="7:16" x14ac:dyDescent="0.2">
      <c r="G9651" s="149"/>
      <c r="I9651" s="149"/>
      <c r="K9651" s="149"/>
      <c r="M9651" s="149"/>
      <c r="N9651" s="150"/>
      <c r="P9651" s="149"/>
    </row>
    <row r="9652" spans="7:16" x14ac:dyDescent="0.2">
      <c r="G9652" s="149"/>
      <c r="I9652" s="149"/>
      <c r="K9652" s="149"/>
      <c r="M9652" s="149"/>
      <c r="N9652" s="150"/>
      <c r="P9652" s="149"/>
    </row>
    <row r="9653" spans="7:16" x14ac:dyDescent="0.2">
      <c r="G9653" s="149"/>
      <c r="I9653" s="149"/>
      <c r="K9653" s="149"/>
      <c r="M9653" s="149"/>
      <c r="N9653" s="150"/>
      <c r="P9653" s="149"/>
    </row>
    <row r="9654" spans="7:16" x14ac:dyDescent="0.2">
      <c r="G9654" s="149"/>
      <c r="I9654" s="149"/>
      <c r="K9654" s="149"/>
      <c r="M9654" s="149"/>
      <c r="N9654" s="150"/>
      <c r="P9654" s="149"/>
    </row>
    <row r="9655" spans="7:16" x14ac:dyDescent="0.2">
      <c r="G9655" s="149"/>
      <c r="I9655" s="149"/>
      <c r="K9655" s="149"/>
      <c r="M9655" s="149"/>
      <c r="N9655" s="150"/>
      <c r="P9655" s="149"/>
    </row>
    <row r="9656" spans="7:16" x14ac:dyDescent="0.2">
      <c r="G9656" s="149"/>
      <c r="I9656" s="149"/>
      <c r="K9656" s="149"/>
      <c r="M9656" s="149"/>
      <c r="N9656" s="150"/>
      <c r="P9656" s="149"/>
    </row>
    <row r="9657" spans="7:16" x14ac:dyDescent="0.2">
      <c r="G9657" s="149"/>
      <c r="I9657" s="149"/>
      <c r="K9657" s="149"/>
      <c r="M9657" s="149"/>
      <c r="N9657" s="150"/>
      <c r="P9657" s="149"/>
    </row>
    <row r="9658" spans="7:16" x14ac:dyDescent="0.2">
      <c r="G9658" s="149"/>
      <c r="I9658" s="149"/>
      <c r="K9658" s="149"/>
      <c r="M9658" s="149"/>
      <c r="N9658" s="150"/>
      <c r="P9658" s="149"/>
    </row>
    <row r="9659" spans="7:16" x14ac:dyDescent="0.2">
      <c r="G9659" s="149"/>
      <c r="I9659" s="149"/>
      <c r="K9659" s="149"/>
      <c r="M9659" s="149"/>
      <c r="N9659" s="150"/>
      <c r="P9659" s="149"/>
    </row>
    <row r="9660" spans="7:16" x14ac:dyDescent="0.2">
      <c r="G9660" s="149"/>
      <c r="I9660" s="149"/>
      <c r="K9660" s="149"/>
      <c r="M9660" s="149"/>
      <c r="N9660" s="150"/>
      <c r="P9660" s="149"/>
    </row>
    <row r="9661" spans="7:16" x14ac:dyDescent="0.2">
      <c r="G9661" s="149"/>
      <c r="I9661" s="149"/>
      <c r="K9661" s="149"/>
      <c r="M9661" s="149"/>
      <c r="N9661" s="150"/>
      <c r="P9661" s="149"/>
    </row>
    <row r="9662" spans="7:16" x14ac:dyDescent="0.2">
      <c r="G9662" s="149"/>
      <c r="I9662" s="149"/>
      <c r="K9662" s="149"/>
      <c r="M9662" s="149"/>
      <c r="N9662" s="150"/>
      <c r="P9662" s="149"/>
    </row>
    <row r="9663" spans="7:16" x14ac:dyDescent="0.2">
      <c r="G9663" s="149"/>
      <c r="I9663" s="149"/>
      <c r="K9663" s="149"/>
      <c r="M9663" s="149"/>
      <c r="N9663" s="150"/>
      <c r="P9663" s="149"/>
    </row>
    <row r="9664" spans="7:16" x14ac:dyDescent="0.2">
      <c r="G9664" s="149"/>
      <c r="I9664" s="149"/>
      <c r="K9664" s="149"/>
      <c r="M9664" s="149"/>
      <c r="N9664" s="150"/>
      <c r="P9664" s="149"/>
    </row>
    <row r="9665" spans="7:16" x14ac:dyDescent="0.2">
      <c r="G9665" s="149"/>
      <c r="I9665" s="149"/>
      <c r="K9665" s="149"/>
      <c r="M9665" s="149"/>
      <c r="N9665" s="150"/>
      <c r="P9665" s="149"/>
    </row>
    <row r="9666" spans="7:16" x14ac:dyDescent="0.2">
      <c r="G9666" s="149"/>
      <c r="I9666" s="149"/>
      <c r="K9666" s="149"/>
      <c r="M9666" s="149"/>
      <c r="N9666" s="150"/>
      <c r="P9666" s="149"/>
    </row>
    <row r="9667" spans="7:16" x14ac:dyDescent="0.2">
      <c r="G9667" s="149"/>
      <c r="I9667" s="149"/>
      <c r="K9667" s="149"/>
      <c r="M9667" s="149"/>
      <c r="N9667" s="150"/>
      <c r="P9667" s="149"/>
    </row>
    <row r="9668" spans="7:16" x14ac:dyDescent="0.2">
      <c r="G9668" s="149"/>
      <c r="I9668" s="149"/>
      <c r="K9668" s="149"/>
      <c r="M9668" s="149"/>
      <c r="N9668" s="150"/>
      <c r="P9668" s="149"/>
    </row>
    <row r="9669" spans="7:16" x14ac:dyDescent="0.2">
      <c r="G9669" s="149"/>
      <c r="I9669" s="149"/>
      <c r="K9669" s="149"/>
      <c r="M9669" s="149"/>
      <c r="N9669" s="150"/>
      <c r="P9669" s="149"/>
    </row>
    <row r="9670" spans="7:16" x14ac:dyDescent="0.2">
      <c r="G9670" s="149"/>
      <c r="I9670" s="149"/>
      <c r="K9670" s="149"/>
      <c r="M9670" s="149"/>
      <c r="N9670" s="150"/>
      <c r="P9670" s="149"/>
    </row>
    <row r="9671" spans="7:16" x14ac:dyDescent="0.2">
      <c r="G9671" s="149"/>
      <c r="I9671" s="149"/>
      <c r="K9671" s="149"/>
      <c r="M9671" s="149"/>
      <c r="N9671" s="150"/>
      <c r="P9671" s="149"/>
    </row>
    <row r="9672" spans="7:16" x14ac:dyDescent="0.2">
      <c r="G9672" s="149"/>
      <c r="I9672" s="149"/>
      <c r="K9672" s="149"/>
      <c r="M9672" s="149"/>
      <c r="N9672" s="150"/>
      <c r="P9672" s="149"/>
    </row>
    <row r="9673" spans="7:16" x14ac:dyDescent="0.2">
      <c r="G9673" s="149"/>
      <c r="I9673" s="149"/>
      <c r="K9673" s="149"/>
      <c r="M9673" s="149"/>
      <c r="N9673" s="150"/>
      <c r="P9673" s="149"/>
    </row>
    <row r="9674" spans="7:16" x14ac:dyDescent="0.2">
      <c r="G9674" s="149"/>
      <c r="I9674" s="149"/>
      <c r="K9674" s="149"/>
      <c r="M9674" s="149"/>
      <c r="N9674" s="150"/>
      <c r="P9674" s="149"/>
    </row>
    <row r="9675" spans="7:16" x14ac:dyDescent="0.2">
      <c r="G9675" s="149"/>
      <c r="I9675" s="149"/>
      <c r="K9675" s="149"/>
      <c r="M9675" s="149"/>
      <c r="N9675" s="150"/>
      <c r="P9675" s="149"/>
    </row>
    <row r="9676" spans="7:16" x14ac:dyDescent="0.2">
      <c r="G9676" s="149"/>
      <c r="I9676" s="149"/>
      <c r="K9676" s="149"/>
      <c r="M9676" s="149"/>
      <c r="N9676" s="150"/>
      <c r="P9676" s="149"/>
    </row>
    <row r="9677" spans="7:16" x14ac:dyDescent="0.2">
      <c r="G9677" s="149"/>
      <c r="I9677" s="149"/>
      <c r="K9677" s="149"/>
      <c r="M9677" s="149"/>
      <c r="N9677" s="150"/>
      <c r="P9677" s="149"/>
    </row>
    <row r="9678" spans="7:16" x14ac:dyDescent="0.2">
      <c r="G9678" s="149"/>
      <c r="I9678" s="149"/>
      <c r="K9678" s="149"/>
      <c r="M9678" s="149"/>
      <c r="N9678" s="150"/>
      <c r="P9678" s="149"/>
    </row>
    <row r="9679" spans="7:16" x14ac:dyDescent="0.2">
      <c r="G9679" s="149"/>
      <c r="I9679" s="149"/>
      <c r="K9679" s="149"/>
      <c r="M9679" s="149"/>
      <c r="N9679" s="150"/>
      <c r="P9679" s="149"/>
    </row>
    <row r="9680" spans="7:16" x14ac:dyDescent="0.2">
      <c r="G9680" s="149"/>
      <c r="I9680" s="149"/>
      <c r="K9680" s="149"/>
      <c r="M9680" s="149"/>
      <c r="N9680" s="150"/>
      <c r="P9680" s="149"/>
    </row>
    <row r="9681" spans="7:16" x14ac:dyDescent="0.2">
      <c r="G9681" s="149"/>
      <c r="I9681" s="149"/>
      <c r="K9681" s="149"/>
      <c r="M9681" s="149"/>
      <c r="N9681" s="150"/>
      <c r="P9681" s="149"/>
    </row>
    <row r="9682" spans="7:16" x14ac:dyDescent="0.2">
      <c r="G9682" s="149"/>
      <c r="I9682" s="149"/>
      <c r="K9682" s="149"/>
      <c r="M9682" s="149"/>
      <c r="N9682" s="150"/>
      <c r="P9682" s="149"/>
    </row>
    <row r="9683" spans="7:16" x14ac:dyDescent="0.2">
      <c r="G9683" s="149"/>
      <c r="I9683" s="149"/>
      <c r="K9683" s="149"/>
      <c r="M9683" s="149"/>
      <c r="N9683" s="150"/>
      <c r="P9683" s="149"/>
    </row>
    <row r="9684" spans="7:16" x14ac:dyDescent="0.2">
      <c r="G9684" s="149"/>
      <c r="I9684" s="149"/>
      <c r="K9684" s="149"/>
      <c r="M9684" s="149"/>
      <c r="N9684" s="150"/>
      <c r="P9684" s="149"/>
    </row>
    <row r="9685" spans="7:16" x14ac:dyDescent="0.2">
      <c r="G9685" s="149"/>
      <c r="I9685" s="149"/>
      <c r="K9685" s="149"/>
      <c r="M9685" s="149"/>
      <c r="N9685" s="150"/>
      <c r="P9685" s="149"/>
    </row>
    <row r="9686" spans="7:16" x14ac:dyDescent="0.2">
      <c r="G9686" s="149"/>
      <c r="I9686" s="149"/>
      <c r="K9686" s="149"/>
      <c r="M9686" s="149"/>
      <c r="N9686" s="150"/>
      <c r="P9686" s="149"/>
    </row>
    <row r="9687" spans="7:16" x14ac:dyDescent="0.2">
      <c r="G9687" s="149"/>
      <c r="I9687" s="149"/>
      <c r="K9687" s="149"/>
      <c r="M9687" s="149"/>
      <c r="N9687" s="150"/>
      <c r="P9687" s="149"/>
    </row>
    <row r="9688" spans="7:16" x14ac:dyDescent="0.2">
      <c r="G9688" s="149"/>
      <c r="I9688" s="149"/>
      <c r="K9688" s="149"/>
      <c r="M9688" s="149"/>
      <c r="N9688" s="150"/>
      <c r="P9688" s="149"/>
    </row>
    <row r="9689" spans="7:16" x14ac:dyDescent="0.2">
      <c r="G9689" s="149"/>
      <c r="I9689" s="149"/>
      <c r="K9689" s="149"/>
      <c r="M9689" s="149"/>
      <c r="N9689" s="150"/>
      <c r="P9689" s="149"/>
    </row>
    <row r="9690" spans="7:16" x14ac:dyDescent="0.2">
      <c r="G9690" s="149"/>
      <c r="I9690" s="149"/>
      <c r="K9690" s="149"/>
      <c r="M9690" s="149"/>
      <c r="N9690" s="150"/>
      <c r="P9690" s="149"/>
    </row>
    <row r="9691" spans="7:16" x14ac:dyDescent="0.2">
      <c r="G9691" s="149"/>
      <c r="I9691" s="149"/>
      <c r="K9691" s="149"/>
      <c r="M9691" s="149"/>
      <c r="N9691" s="150"/>
      <c r="P9691" s="149"/>
    </row>
    <row r="9692" spans="7:16" x14ac:dyDescent="0.2">
      <c r="G9692" s="149"/>
      <c r="I9692" s="149"/>
      <c r="K9692" s="149"/>
      <c r="M9692" s="149"/>
      <c r="N9692" s="150"/>
      <c r="P9692" s="149"/>
    </row>
    <row r="9693" spans="7:16" x14ac:dyDescent="0.2">
      <c r="G9693" s="149"/>
      <c r="I9693" s="149"/>
      <c r="K9693" s="149"/>
      <c r="M9693" s="149"/>
      <c r="N9693" s="150"/>
      <c r="P9693" s="149"/>
    </row>
    <row r="9694" spans="7:16" x14ac:dyDescent="0.2">
      <c r="G9694" s="149"/>
      <c r="I9694" s="149"/>
      <c r="K9694" s="149"/>
      <c r="M9694" s="149"/>
      <c r="N9694" s="150"/>
      <c r="P9694" s="149"/>
    </row>
    <row r="9695" spans="7:16" x14ac:dyDescent="0.2">
      <c r="G9695" s="149"/>
      <c r="I9695" s="149"/>
      <c r="K9695" s="149"/>
      <c r="M9695" s="149"/>
      <c r="N9695" s="150"/>
      <c r="P9695" s="149"/>
    </row>
    <row r="9696" spans="7:16" x14ac:dyDescent="0.2">
      <c r="G9696" s="149"/>
      <c r="I9696" s="149"/>
      <c r="K9696" s="149"/>
      <c r="M9696" s="149"/>
      <c r="N9696" s="150"/>
      <c r="P9696" s="149"/>
    </row>
    <row r="9697" spans="7:16" x14ac:dyDescent="0.2">
      <c r="G9697" s="149"/>
      <c r="I9697" s="149"/>
      <c r="K9697" s="149"/>
      <c r="M9697" s="149"/>
      <c r="N9697" s="150"/>
      <c r="P9697" s="149"/>
    </row>
    <row r="9698" spans="7:16" x14ac:dyDescent="0.2">
      <c r="G9698" s="149"/>
      <c r="I9698" s="149"/>
      <c r="K9698" s="149"/>
      <c r="M9698" s="149"/>
      <c r="N9698" s="150"/>
      <c r="P9698" s="149"/>
    </row>
    <row r="9699" spans="7:16" x14ac:dyDescent="0.2">
      <c r="G9699" s="149"/>
      <c r="I9699" s="149"/>
      <c r="K9699" s="149"/>
      <c r="M9699" s="149"/>
      <c r="N9699" s="150"/>
      <c r="P9699" s="149"/>
    </row>
    <row r="9700" spans="7:16" x14ac:dyDescent="0.2">
      <c r="G9700" s="149"/>
      <c r="I9700" s="149"/>
      <c r="K9700" s="149"/>
      <c r="M9700" s="149"/>
      <c r="N9700" s="150"/>
      <c r="P9700" s="149"/>
    </row>
    <row r="9701" spans="7:16" x14ac:dyDescent="0.2">
      <c r="G9701" s="149"/>
      <c r="I9701" s="149"/>
      <c r="K9701" s="149"/>
      <c r="M9701" s="149"/>
      <c r="N9701" s="150"/>
      <c r="P9701" s="149"/>
    </row>
    <row r="9702" spans="7:16" x14ac:dyDescent="0.2">
      <c r="G9702" s="149"/>
      <c r="I9702" s="149"/>
      <c r="K9702" s="149"/>
      <c r="M9702" s="149"/>
      <c r="N9702" s="150"/>
      <c r="P9702" s="149"/>
    </row>
    <row r="9703" spans="7:16" x14ac:dyDescent="0.2">
      <c r="G9703" s="149"/>
      <c r="I9703" s="149"/>
      <c r="K9703" s="149"/>
      <c r="M9703" s="149"/>
      <c r="N9703" s="150"/>
      <c r="P9703" s="149"/>
    </row>
    <row r="9704" spans="7:16" x14ac:dyDescent="0.2">
      <c r="G9704" s="149"/>
      <c r="I9704" s="149"/>
      <c r="K9704" s="149"/>
      <c r="M9704" s="149"/>
      <c r="N9704" s="150"/>
      <c r="P9704" s="149"/>
    </row>
    <row r="9705" spans="7:16" x14ac:dyDescent="0.2">
      <c r="G9705" s="149"/>
      <c r="I9705" s="149"/>
      <c r="K9705" s="149"/>
      <c r="M9705" s="149"/>
      <c r="N9705" s="150"/>
      <c r="P9705" s="149"/>
    </row>
    <row r="9706" spans="7:16" x14ac:dyDescent="0.2">
      <c r="G9706" s="149"/>
      <c r="I9706" s="149"/>
      <c r="K9706" s="149"/>
      <c r="M9706" s="149"/>
      <c r="N9706" s="150"/>
      <c r="P9706" s="149"/>
    </row>
    <row r="9707" spans="7:16" x14ac:dyDescent="0.2">
      <c r="G9707" s="149"/>
      <c r="I9707" s="149"/>
      <c r="K9707" s="149"/>
      <c r="M9707" s="149"/>
      <c r="N9707" s="150"/>
      <c r="P9707" s="149"/>
    </row>
    <row r="9708" spans="7:16" x14ac:dyDescent="0.2">
      <c r="G9708" s="149"/>
      <c r="I9708" s="149"/>
      <c r="K9708" s="149"/>
      <c r="M9708" s="149"/>
      <c r="N9708" s="150"/>
      <c r="P9708" s="149"/>
    </row>
    <row r="9709" spans="7:16" x14ac:dyDescent="0.2">
      <c r="G9709" s="149"/>
      <c r="I9709" s="149"/>
      <c r="K9709" s="149"/>
      <c r="M9709" s="149"/>
      <c r="N9709" s="150"/>
      <c r="P9709" s="149"/>
    </row>
    <row r="9710" spans="7:16" x14ac:dyDescent="0.2">
      <c r="G9710" s="149"/>
      <c r="I9710" s="149"/>
      <c r="K9710" s="149"/>
      <c r="M9710" s="149"/>
      <c r="N9710" s="150"/>
      <c r="P9710" s="149"/>
    </row>
    <row r="9711" spans="7:16" x14ac:dyDescent="0.2">
      <c r="G9711" s="149"/>
      <c r="I9711" s="149"/>
      <c r="K9711" s="149"/>
      <c r="M9711" s="149"/>
      <c r="N9711" s="150"/>
      <c r="P9711" s="149"/>
    </row>
    <row r="9712" spans="7:16" x14ac:dyDescent="0.2">
      <c r="G9712" s="149"/>
      <c r="I9712" s="149"/>
      <c r="K9712" s="149"/>
      <c r="M9712" s="149"/>
      <c r="N9712" s="150"/>
      <c r="P9712" s="149"/>
    </row>
    <row r="9713" spans="7:16" x14ac:dyDescent="0.2">
      <c r="G9713" s="149"/>
      <c r="I9713" s="149"/>
      <c r="K9713" s="149"/>
      <c r="M9713" s="149"/>
      <c r="N9713" s="150"/>
      <c r="P9713" s="149"/>
    </row>
    <row r="9714" spans="7:16" x14ac:dyDescent="0.2">
      <c r="G9714" s="149"/>
      <c r="I9714" s="149"/>
      <c r="K9714" s="149"/>
      <c r="M9714" s="149"/>
      <c r="N9714" s="150"/>
      <c r="P9714" s="149"/>
    </row>
    <row r="9715" spans="7:16" x14ac:dyDescent="0.2">
      <c r="G9715" s="149"/>
      <c r="I9715" s="149"/>
      <c r="K9715" s="149"/>
      <c r="M9715" s="149"/>
      <c r="N9715" s="150"/>
      <c r="P9715" s="149"/>
    </row>
    <row r="9716" spans="7:16" x14ac:dyDescent="0.2">
      <c r="G9716" s="149"/>
      <c r="I9716" s="149"/>
      <c r="K9716" s="149"/>
      <c r="M9716" s="149"/>
      <c r="N9716" s="150"/>
      <c r="P9716" s="149"/>
    </row>
    <row r="9717" spans="7:16" x14ac:dyDescent="0.2">
      <c r="G9717" s="149"/>
      <c r="I9717" s="149"/>
      <c r="K9717" s="149"/>
      <c r="M9717" s="149"/>
      <c r="N9717" s="150"/>
      <c r="P9717" s="149"/>
    </row>
    <row r="9718" spans="7:16" x14ac:dyDescent="0.2">
      <c r="G9718" s="149"/>
      <c r="I9718" s="149"/>
      <c r="K9718" s="149"/>
      <c r="M9718" s="149"/>
      <c r="N9718" s="150"/>
      <c r="P9718" s="149"/>
    </row>
    <row r="9719" spans="7:16" x14ac:dyDescent="0.2">
      <c r="G9719" s="149"/>
      <c r="I9719" s="149"/>
      <c r="K9719" s="149"/>
      <c r="M9719" s="149"/>
      <c r="N9719" s="150"/>
      <c r="P9719" s="149"/>
    </row>
    <row r="9720" spans="7:16" x14ac:dyDescent="0.2">
      <c r="G9720" s="149"/>
      <c r="I9720" s="149"/>
      <c r="K9720" s="149"/>
      <c r="M9720" s="149"/>
      <c r="N9720" s="150"/>
      <c r="P9720" s="149"/>
    </row>
    <row r="9721" spans="7:16" x14ac:dyDescent="0.2">
      <c r="G9721" s="149"/>
      <c r="I9721" s="149"/>
      <c r="K9721" s="149"/>
      <c r="M9721" s="149"/>
      <c r="N9721" s="150"/>
      <c r="P9721" s="149"/>
    </row>
    <row r="9722" spans="7:16" x14ac:dyDescent="0.2">
      <c r="G9722" s="149"/>
      <c r="I9722" s="149"/>
      <c r="K9722" s="149"/>
      <c r="M9722" s="149"/>
      <c r="N9722" s="150"/>
      <c r="P9722" s="149"/>
    </row>
    <row r="9723" spans="7:16" x14ac:dyDescent="0.2">
      <c r="G9723" s="149"/>
      <c r="I9723" s="149"/>
      <c r="K9723" s="149"/>
      <c r="M9723" s="149"/>
      <c r="N9723" s="150"/>
      <c r="P9723" s="149"/>
    </row>
    <row r="9724" spans="7:16" x14ac:dyDescent="0.2">
      <c r="G9724" s="149"/>
      <c r="I9724" s="149"/>
      <c r="K9724" s="149"/>
      <c r="M9724" s="149"/>
      <c r="N9724" s="150"/>
      <c r="P9724" s="149"/>
    </row>
    <row r="9725" spans="7:16" x14ac:dyDescent="0.2">
      <c r="G9725" s="149"/>
      <c r="I9725" s="149"/>
      <c r="K9725" s="149"/>
      <c r="M9725" s="149"/>
      <c r="N9725" s="150"/>
      <c r="P9725" s="149"/>
    </row>
    <row r="9726" spans="7:16" x14ac:dyDescent="0.2">
      <c r="G9726" s="149"/>
      <c r="I9726" s="149"/>
      <c r="K9726" s="149"/>
      <c r="M9726" s="149"/>
      <c r="N9726" s="150"/>
      <c r="P9726" s="149"/>
    </row>
    <row r="9727" spans="7:16" x14ac:dyDescent="0.2">
      <c r="G9727" s="149"/>
      <c r="I9727" s="149"/>
      <c r="K9727" s="149"/>
      <c r="M9727" s="149"/>
      <c r="N9727" s="150"/>
      <c r="P9727" s="149"/>
    </row>
    <row r="9728" spans="7:16" x14ac:dyDescent="0.2">
      <c r="G9728" s="149"/>
      <c r="I9728" s="149"/>
      <c r="K9728" s="149"/>
      <c r="M9728" s="149"/>
      <c r="N9728" s="150"/>
      <c r="P9728" s="149"/>
    </row>
    <row r="9729" spans="7:16" x14ac:dyDescent="0.2">
      <c r="G9729" s="149"/>
      <c r="I9729" s="149"/>
      <c r="K9729" s="149"/>
      <c r="M9729" s="149"/>
      <c r="N9729" s="150"/>
      <c r="P9729" s="149"/>
    </row>
    <row r="9730" spans="7:16" x14ac:dyDescent="0.2">
      <c r="G9730" s="149"/>
      <c r="I9730" s="149"/>
      <c r="K9730" s="149"/>
      <c r="M9730" s="149"/>
      <c r="N9730" s="150"/>
      <c r="P9730" s="149"/>
    </row>
    <row r="9731" spans="7:16" x14ac:dyDescent="0.2">
      <c r="G9731" s="149"/>
      <c r="I9731" s="149"/>
      <c r="K9731" s="149"/>
      <c r="M9731" s="149"/>
      <c r="N9731" s="150"/>
      <c r="P9731" s="149"/>
    </row>
    <row r="9732" spans="7:16" x14ac:dyDescent="0.2">
      <c r="G9732" s="149"/>
      <c r="I9732" s="149"/>
      <c r="K9732" s="149"/>
      <c r="M9732" s="149"/>
      <c r="N9732" s="150"/>
      <c r="P9732" s="149"/>
    </row>
    <row r="9733" spans="7:16" x14ac:dyDescent="0.2">
      <c r="G9733" s="149"/>
      <c r="I9733" s="149"/>
      <c r="K9733" s="149"/>
      <c r="M9733" s="149"/>
      <c r="N9733" s="150"/>
      <c r="P9733" s="149"/>
    </row>
    <row r="9734" spans="7:16" x14ac:dyDescent="0.2">
      <c r="G9734" s="149"/>
      <c r="I9734" s="149"/>
      <c r="K9734" s="149"/>
      <c r="M9734" s="149"/>
      <c r="N9734" s="150"/>
      <c r="P9734" s="149"/>
    </row>
    <row r="9735" spans="7:16" x14ac:dyDescent="0.2">
      <c r="G9735" s="149"/>
      <c r="I9735" s="149"/>
      <c r="K9735" s="149"/>
      <c r="M9735" s="149"/>
      <c r="N9735" s="150"/>
      <c r="P9735" s="149"/>
    </row>
    <row r="9736" spans="7:16" x14ac:dyDescent="0.2">
      <c r="G9736" s="149"/>
      <c r="I9736" s="149"/>
      <c r="K9736" s="149"/>
      <c r="M9736" s="149"/>
      <c r="N9736" s="150"/>
      <c r="P9736" s="149"/>
    </row>
    <row r="9737" spans="7:16" x14ac:dyDescent="0.2">
      <c r="G9737" s="149"/>
      <c r="I9737" s="149"/>
      <c r="K9737" s="149"/>
      <c r="M9737" s="149"/>
      <c r="N9737" s="150"/>
      <c r="P9737" s="149"/>
    </row>
    <row r="9738" spans="7:16" x14ac:dyDescent="0.2">
      <c r="G9738" s="149"/>
      <c r="I9738" s="149"/>
      <c r="K9738" s="149"/>
      <c r="M9738" s="149"/>
      <c r="N9738" s="150"/>
      <c r="P9738" s="149"/>
    </row>
    <row r="9739" spans="7:16" x14ac:dyDescent="0.2">
      <c r="G9739" s="149"/>
      <c r="I9739" s="149"/>
      <c r="K9739" s="149"/>
      <c r="M9739" s="149"/>
      <c r="N9739" s="150"/>
      <c r="P9739" s="149"/>
    </row>
    <row r="9740" spans="7:16" x14ac:dyDescent="0.2">
      <c r="G9740" s="149"/>
      <c r="I9740" s="149"/>
      <c r="K9740" s="149"/>
      <c r="M9740" s="149"/>
      <c r="N9740" s="150"/>
      <c r="P9740" s="149"/>
    </row>
    <row r="9741" spans="7:16" x14ac:dyDescent="0.2">
      <c r="G9741" s="149"/>
      <c r="I9741" s="149"/>
      <c r="K9741" s="149"/>
      <c r="M9741" s="149"/>
      <c r="N9741" s="150"/>
      <c r="P9741" s="149"/>
    </row>
    <row r="9742" spans="7:16" x14ac:dyDescent="0.2">
      <c r="G9742" s="149"/>
      <c r="I9742" s="149"/>
      <c r="K9742" s="149"/>
      <c r="M9742" s="149"/>
      <c r="N9742" s="150"/>
      <c r="P9742" s="149"/>
    </row>
    <row r="9743" spans="7:16" x14ac:dyDescent="0.2">
      <c r="G9743" s="149"/>
      <c r="I9743" s="149"/>
      <c r="K9743" s="149"/>
      <c r="M9743" s="149"/>
      <c r="N9743" s="150"/>
      <c r="P9743" s="149"/>
    </row>
    <row r="9744" spans="7:16" x14ac:dyDescent="0.2">
      <c r="G9744" s="149"/>
      <c r="I9744" s="149"/>
      <c r="K9744" s="149"/>
      <c r="M9744" s="149"/>
      <c r="N9744" s="150"/>
      <c r="P9744" s="149"/>
    </row>
    <row r="9745" spans="7:16" x14ac:dyDescent="0.2">
      <c r="G9745" s="149"/>
      <c r="I9745" s="149"/>
      <c r="K9745" s="149"/>
      <c r="M9745" s="149"/>
      <c r="N9745" s="150"/>
      <c r="P9745" s="149"/>
    </row>
    <row r="9746" spans="7:16" x14ac:dyDescent="0.2">
      <c r="G9746" s="149"/>
      <c r="I9746" s="149"/>
      <c r="K9746" s="149"/>
      <c r="M9746" s="149"/>
      <c r="N9746" s="150"/>
      <c r="P9746" s="149"/>
    </row>
    <row r="9747" spans="7:16" x14ac:dyDescent="0.2">
      <c r="G9747" s="149"/>
      <c r="I9747" s="149"/>
      <c r="K9747" s="149"/>
      <c r="M9747" s="149"/>
      <c r="N9747" s="150"/>
      <c r="P9747" s="149"/>
    </row>
    <row r="9748" spans="7:16" x14ac:dyDescent="0.2">
      <c r="G9748" s="149"/>
      <c r="I9748" s="149"/>
      <c r="K9748" s="149"/>
      <c r="M9748" s="149"/>
      <c r="N9748" s="150"/>
      <c r="P9748" s="149"/>
    </row>
    <row r="9749" spans="7:16" x14ac:dyDescent="0.2">
      <c r="G9749" s="149"/>
      <c r="I9749" s="149"/>
      <c r="K9749" s="149"/>
      <c r="M9749" s="149"/>
      <c r="N9749" s="150"/>
      <c r="P9749" s="149"/>
    </row>
    <row r="9750" spans="7:16" x14ac:dyDescent="0.2">
      <c r="G9750" s="149"/>
      <c r="I9750" s="149"/>
      <c r="K9750" s="149"/>
      <c r="M9750" s="149"/>
      <c r="N9750" s="150"/>
      <c r="P9750" s="149"/>
    </row>
    <row r="9751" spans="7:16" x14ac:dyDescent="0.2">
      <c r="G9751" s="149"/>
      <c r="I9751" s="149"/>
      <c r="K9751" s="149"/>
      <c r="M9751" s="149"/>
      <c r="N9751" s="150"/>
      <c r="P9751" s="149"/>
    </row>
    <row r="9752" spans="7:16" x14ac:dyDescent="0.2">
      <c r="G9752" s="149"/>
      <c r="I9752" s="149"/>
      <c r="K9752" s="149"/>
      <c r="M9752" s="149"/>
      <c r="N9752" s="150"/>
      <c r="P9752" s="149"/>
    </row>
    <row r="9753" spans="7:16" x14ac:dyDescent="0.2">
      <c r="G9753" s="149"/>
      <c r="I9753" s="149"/>
      <c r="K9753" s="149"/>
      <c r="M9753" s="149"/>
      <c r="N9753" s="150"/>
      <c r="P9753" s="149"/>
    </row>
    <row r="9754" spans="7:16" x14ac:dyDescent="0.2">
      <c r="G9754" s="149"/>
      <c r="I9754" s="149"/>
      <c r="K9754" s="149"/>
      <c r="M9754" s="149"/>
      <c r="N9754" s="150"/>
      <c r="P9754" s="149"/>
    </row>
    <row r="9755" spans="7:16" x14ac:dyDescent="0.2">
      <c r="G9755" s="149"/>
      <c r="I9755" s="149"/>
      <c r="K9755" s="149"/>
      <c r="M9755" s="149"/>
      <c r="N9755" s="150"/>
      <c r="P9755" s="149"/>
    </row>
    <row r="9756" spans="7:16" x14ac:dyDescent="0.2">
      <c r="G9756" s="149"/>
      <c r="I9756" s="149"/>
      <c r="K9756" s="149"/>
      <c r="M9756" s="149"/>
      <c r="N9756" s="150"/>
      <c r="P9756" s="149"/>
    </row>
    <row r="9757" spans="7:16" x14ac:dyDescent="0.2">
      <c r="G9757" s="149"/>
      <c r="I9757" s="149"/>
      <c r="K9757" s="149"/>
      <c r="M9757" s="149"/>
      <c r="N9757" s="150"/>
      <c r="P9757" s="149"/>
    </row>
    <row r="9758" spans="7:16" x14ac:dyDescent="0.2">
      <c r="G9758" s="149"/>
      <c r="I9758" s="149"/>
      <c r="K9758" s="149"/>
      <c r="M9758" s="149"/>
      <c r="N9758" s="150"/>
      <c r="P9758" s="149"/>
    </row>
    <row r="9759" spans="7:16" x14ac:dyDescent="0.2">
      <c r="G9759" s="149"/>
      <c r="I9759" s="149"/>
      <c r="K9759" s="149"/>
      <c r="M9759" s="149"/>
      <c r="N9759" s="150"/>
      <c r="P9759" s="149"/>
    </row>
    <row r="9760" spans="7:16" x14ac:dyDescent="0.2">
      <c r="G9760" s="149"/>
      <c r="I9760" s="149"/>
      <c r="K9760" s="149"/>
      <c r="M9760" s="149"/>
      <c r="N9760" s="150"/>
      <c r="P9760" s="149"/>
    </row>
    <row r="9761" spans="7:16" x14ac:dyDescent="0.2">
      <c r="G9761" s="149"/>
      <c r="I9761" s="149"/>
      <c r="K9761" s="149"/>
      <c r="M9761" s="149"/>
      <c r="N9761" s="150"/>
      <c r="P9761" s="149"/>
    </row>
    <row r="9762" spans="7:16" x14ac:dyDescent="0.2">
      <c r="G9762" s="149"/>
      <c r="I9762" s="149"/>
      <c r="K9762" s="149"/>
      <c r="M9762" s="149"/>
      <c r="N9762" s="150"/>
      <c r="P9762" s="149"/>
    </row>
    <row r="9763" spans="7:16" x14ac:dyDescent="0.2">
      <c r="G9763" s="149"/>
      <c r="I9763" s="149"/>
      <c r="K9763" s="149"/>
      <c r="M9763" s="149"/>
      <c r="N9763" s="150"/>
      <c r="P9763" s="149"/>
    </row>
    <row r="9764" spans="7:16" x14ac:dyDescent="0.2">
      <c r="G9764" s="149"/>
      <c r="I9764" s="149"/>
      <c r="K9764" s="149"/>
      <c r="M9764" s="149"/>
      <c r="N9764" s="150"/>
      <c r="P9764" s="149"/>
    </row>
    <row r="9765" spans="7:16" x14ac:dyDescent="0.2">
      <c r="G9765" s="149"/>
      <c r="I9765" s="149"/>
      <c r="K9765" s="149"/>
      <c r="M9765" s="149"/>
      <c r="N9765" s="150"/>
      <c r="P9765" s="149"/>
    </row>
    <row r="9766" spans="7:16" x14ac:dyDescent="0.2">
      <c r="G9766" s="149"/>
      <c r="I9766" s="149"/>
      <c r="K9766" s="149"/>
      <c r="M9766" s="149"/>
      <c r="N9766" s="150"/>
      <c r="P9766" s="149"/>
    </row>
    <row r="9767" spans="7:16" x14ac:dyDescent="0.2">
      <c r="G9767" s="149"/>
      <c r="I9767" s="149"/>
      <c r="K9767" s="149"/>
      <c r="M9767" s="149"/>
      <c r="N9767" s="150"/>
      <c r="P9767" s="149"/>
    </row>
    <row r="9768" spans="7:16" x14ac:dyDescent="0.2">
      <c r="G9768" s="149"/>
      <c r="I9768" s="149"/>
      <c r="K9768" s="149"/>
      <c r="M9768" s="149"/>
      <c r="N9768" s="150"/>
      <c r="P9768" s="149"/>
    </row>
    <row r="9769" spans="7:16" x14ac:dyDescent="0.2">
      <c r="G9769" s="149"/>
      <c r="I9769" s="149"/>
      <c r="K9769" s="149"/>
      <c r="M9769" s="149"/>
      <c r="N9769" s="150"/>
      <c r="P9769" s="149"/>
    </row>
    <row r="9770" spans="7:16" x14ac:dyDescent="0.2">
      <c r="G9770" s="149"/>
      <c r="I9770" s="149"/>
      <c r="K9770" s="149"/>
      <c r="M9770" s="149"/>
      <c r="N9770" s="150"/>
      <c r="P9770" s="149"/>
    </row>
    <row r="9771" spans="7:16" x14ac:dyDescent="0.2">
      <c r="G9771" s="149"/>
      <c r="I9771" s="149"/>
      <c r="K9771" s="149"/>
      <c r="M9771" s="149"/>
      <c r="N9771" s="150"/>
      <c r="P9771" s="149"/>
    </row>
    <row r="9772" spans="7:16" x14ac:dyDescent="0.2">
      <c r="G9772" s="149"/>
      <c r="I9772" s="149"/>
      <c r="K9772" s="149"/>
      <c r="M9772" s="149"/>
      <c r="N9772" s="150"/>
      <c r="P9772" s="149"/>
    </row>
    <row r="9773" spans="7:16" x14ac:dyDescent="0.2">
      <c r="G9773" s="149"/>
      <c r="I9773" s="149"/>
      <c r="K9773" s="149"/>
      <c r="M9773" s="149"/>
      <c r="N9773" s="150"/>
      <c r="P9773" s="149"/>
    </row>
    <row r="9774" spans="7:16" x14ac:dyDescent="0.2">
      <c r="G9774" s="149"/>
      <c r="I9774" s="149"/>
      <c r="K9774" s="149"/>
      <c r="M9774" s="149"/>
      <c r="N9774" s="150"/>
      <c r="P9774" s="149"/>
    </row>
    <row r="9775" spans="7:16" x14ac:dyDescent="0.2">
      <c r="G9775" s="149"/>
      <c r="I9775" s="149"/>
      <c r="K9775" s="149"/>
      <c r="M9775" s="149"/>
      <c r="N9775" s="150"/>
      <c r="P9775" s="149"/>
    </row>
    <row r="9776" spans="7:16" x14ac:dyDescent="0.2">
      <c r="G9776" s="149"/>
      <c r="I9776" s="149"/>
      <c r="K9776" s="149"/>
      <c r="M9776" s="149"/>
      <c r="N9776" s="150"/>
      <c r="P9776" s="149"/>
    </row>
    <row r="9777" spans="7:16" x14ac:dyDescent="0.2">
      <c r="G9777" s="149"/>
      <c r="I9777" s="149"/>
      <c r="K9777" s="149"/>
      <c r="M9777" s="149"/>
      <c r="N9777" s="150"/>
      <c r="P9777" s="149"/>
    </row>
    <row r="9778" spans="7:16" x14ac:dyDescent="0.2">
      <c r="G9778" s="149"/>
      <c r="I9778" s="149"/>
      <c r="K9778" s="149"/>
      <c r="M9778" s="149"/>
      <c r="N9778" s="150"/>
      <c r="P9778" s="149"/>
    </row>
    <row r="9779" spans="7:16" x14ac:dyDescent="0.2">
      <c r="G9779" s="149"/>
      <c r="I9779" s="149"/>
      <c r="K9779" s="149"/>
      <c r="M9779" s="149"/>
      <c r="N9779" s="150"/>
      <c r="P9779" s="149"/>
    </row>
    <row r="9780" spans="7:16" x14ac:dyDescent="0.2">
      <c r="G9780" s="149"/>
      <c r="I9780" s="149"/>
      <c r="K9780" s="149"/>
      <c r="M9780" s="149"/>
      <c r="N9780" s="150"/>
      <c r="P9780" s="149"/>
    </row>
    <row r="9781" spans="7:16" x14ac:dyDescent="0.2">
      <c r="G9781" s="149"/>
      <c r="I9781" s="149"/>
      <c r="K9781" s="149"/>
      <c r="M9781" s="149"/>
      <c r="N9781" s="150"/>
      <c r="P9781" s="149"/>
    </row>
    <row r="9782" spans="7:16" x14ac:dyDescent="0.2">
      <c r="G9782" s="149"/>
      <c r="I9782" s="149"/>
      <c r="K9782" s="149"/>
      <c r="M9782" s="149"/>
      <c r="N9782" s="150"/>
      <c r="P9782" s="149"/>
    </row>
    <row r="9783" spans="7:16" x14ac:dyDescent="0.2">
      <c r="G9783" s="149"/>
      <c r="I9783" s="149"/>
      <c r="K9783" s="149"/>
      <c r="M9783" s="149"/>
      <c r="N9783" s="150"/>
      <c r="P9783" s="149"/>
    </row>
    <row r="9784" spans="7:16" x14ac:dyDescent="0.2">
      <c r="G9784" s="149"/>
      <c r="I9784" s="149"/>
      <c r="K9784" s="149"/>
      <c r="M9784" s="149"/>
      <c r="N9784" s="150"/>
      <c r="P9784" s="149"/>
    </row>
    <row r="9785" spans="7:16" x14ac:dyDescent="0.2">
      <c r="G9785" s="149"/>
      <c r="I9785" s="149"/>
      <c r="K9785" s="149"/>
      <c r="M9785" s="149"/>
      <c r="N9785" s="150"/>
      <c r="P9785" s="149"/>
    </row>
    <row r="9786" spans="7:16" x14ac:dyDescent="0.2">
      <c r="G9786" s="149"/>
      <c r="I9786" s="149"/>
      <c r="K9786" s="149"/>
      <c r="M9786" s="149"/>
      <c r="N9786" s="150"/>
      <c r="P9786" s="149"/>
    </row>
    <row r="9787" spans="7:16" x14ac:dyDescent="0.2">
      <c r="G9787" s="149"/>
      <c r="I9787" s="149"/>
      <c r="K9787" s="149"/>
      <c r="M9787" s="149"/>
      <c r="N9787" s="150"/>
      <c r="P9787" s="149"/>
    </row>
    <row r="9788" spans="7:16" x14ac:dyDescent="0.2">
      <c r="G9788" s="149"/>
      <c r="I9788" s="149"/>
      <c r="K9788" s="149"/>
      <c r="M9788" s="149"/>
      <c r="N9788" s="150"/>
      <c r="P9788" s="149"/>
    </row>
    <row r="9789" spans="7:16" x14ac:dyDescent="0.2">
      <c r="G9789" s="149"/>
      <c r="I9789" s="149"/>
      <c r="K9789" s="149"/>
      <c r="M9789" s="149"/>
      <c r="N9789" s="150"/>
      <c r="P9789" s="149"/>
    </row>
    <row r="9790" spans="7:16" x14ac:dyDescent="0.2">
      <c r="G9790" s="149"/>
      <c r="I9790" s="149"/>
      <c r="K9790" s="149"/>
      <c r="M9790" s="149"/>
      <c r="N9790" s="150"/>
      <c r="P9790" s="149"/>
    </row>
    <row r="9791" spans="7:16" x14ac:dyDescent="0.2">
      <c r="G9791" s="149"/>
      <c r="I9791" s="149"/>
      <c r="K9791" s="149"/>
      <c r="M9791" s="149"/>
      <c r="N9791" s="150"/>
      <c r="P9791" s="149"/>
    </row>
    <row r="9792" spans="7:16" x14ac:dyDescent="0.2">
      <c r="G9792" s="149"/>
      <c r="I9792" s="149"/>
      <c r="K9792" s="149"/>
      <c r="M9792" s="149"/>
      <c r="N9792" s="150"/>
      <c r="P9792" s="149"/>
    </row>
    <row r="9793" spans="7:16" x14ac:dyDescent="0.2">
      <c r="G9793" s="149"/>
      <c r="I9793" s="149"/>
      <c r="K9793" s="149"/>
      <c r="M9793" s="149"/>
      <c r="N9793" s="150"/>
      <c r="P9793" s="149"/>
    </row>
    <row r="9794" spans="7:16" x14ac:dyDescent="0.2">
      <c r="G9794" s="149"/>
      <c r="I9794" s="149"/>
      <c r="K9794" s="149"/>
      <c r="M9794" s="149"/>
      <c r="N9794" s="150"/>
      <c r="P9794" s="149"/>
    </row>
    <row r="9795" spans="7:16" x14ac:dyDescent="0.2">
      <c r="G9795" s="149"/>
      <c r="I9795" s="149"/>
      <c r="K9795" s="149"/>
      <c r="M9795" s="149"/>
      <c r="N9795" s="150"/>
      <c r="P9795" s="149"/>
    </row>
    <row r="9796" spans="7:16" x14ac:dyDescent="0.2">
      <c r="G9796" s="149"/>
      <c r="I9796" s="149"/>
      <c r="K9796" s="149"/>
      <c r="M9796" s="149"/>
      <c r="N9796" s="150"/>
      <c r="P9796" s="149"/>
    </row>
    <row r="9797" spans="7:16" x14ac:dyDescent="0.2">
      <c r="G9797" s="149"/>
      <c r="I9797" s="149"/>
      <c r="K9797" s="149"/>
      <c r="M9797" s="149"/>
      <c r="N9797" s="150"/>
      <c r="P9797" s="149"/>
    </row>
    <row r="9798" spans="7:16" x14ac:dyDescent="0.2">
      <c r="G9798" s="149"/>
      <c r="I9798" s="149"/>
      <c r="K9798" s="149"/>
      <c r="M9798" s="149"/>
      <c r="N9798" s="150"/>
      <c r="P9798" s="149"/>
    </row>
    <row r="9799" spans="7:16" x14ac:dyDescent="0.2">
      <c r="G9799" s="149"/>
      <c r="I9799" s="149"/>
      <c r="K9799" s="149"/>
      <c r="M9799" s="149"/>
      <c r="N9799" s="150"/>
      <c r="P9799" s="149"/>
    </row>
    <row r="9800" spans="7:16" x14ac:dyDescent="0.2">
      <c r="G9800" s="149"/>
      <c r="I9800" s="149"/>
      <c r="K9800" s="149"/>
      <c r="M9800" s="149"/>
      <c r="N9800" s="150"/>
      <c r="P9800" s="149"/>
    </row>
    <row r="9801" spans="7:16" x14ac:dyDescent="0.2">
      <c r="G9801" s="149"/>
      <c r="I9801" s="149"/>
      <c r="K9801" s="149"/>
      <c r="M9801" s="149"/>
      <c r="N9801" s="150"/>
      <c r="P9801" s="149"/>
    </row>
    <row r="9802" spans="7:16" x14ac:dyDescent="0.2">
      <c r="G9802" s="149"/>
      <c r="I9802" s="149"/>
      <c r="K9802" s="149"/>
      <c r="M9802" s="149"/>
      <c r="N9802" s="150"/>
      <c r="P9802" s="149"/>
    </row>
    <row r="9803" spans="7:16" x14ac:dyDescent="0.2">
      <c r="G9803" s="149"/>
      <c r="I9803" s="149"/>
      <c r="K9803" s="149"/>
      <c r="M9803" s="149"/>
      <c r="N9803" s="150"/>
      <c r="P9803" s="149"/>
    </row>
    <row r="9804" spans="7:16" x14ac:dyDescent="0.2">
      <c r="G9804" s="149"/>
      <c r="I9804" s="149"/>
      <c r="K9804" s="149"/>
      <c r="M9804" s="149"/>
      <c r="N9804" s="150"/>
      <c r="P9804" s="149"/>
    </row>
    <row r="9805" spans="7:16" x14ac:dyDescent="0.2">
      <c r="G9805" s="149"/>
      <c r="I9805" s="149"/>
      <c r="K9805" s="149"/>
      <c r="M9805" s="149"/>
      <c r="N9805" s="150"/>
      <c r="P9805" s="149"/>
    </row>
    <row r="9806" spans="7:16" x14ac:dyDescent="0.2">
      <c r="G9806" s="149"/>
      <c r="I9806" s="149"/>
      <c r="K9806" s="149"/>
      <c r="M9806" s="149"/>
      <c r="N9806" s="150"/>
      <c r="P9806" s="149"/>
    </row>
    <row r="9807" spans="7:16" x14ac:dyDescent="0.2">
      <c r="G9807" s="149"/>
      <c r="I9807" s="149"/>
      <c r="K9807" s="149"/>
      <c r="M9807" s="149"/>
      <c r="N9807" s="150"/>
      <c r="P9807" s="149"/>
    </row>
    <row r="9808" spans="7:16" x14ac:dyDescent="0.2">
      <c r="G9808" s="149"/>
      <c r="I9808" s="149"/>
      <c r="K9808" s="149"/>
      <c r="M9808" s="149"/>
      <c r="N9808" s="150"/>
      <c r="P9808" s="149"/>
    </row>
    <row r="9809" spans="7:16" x14ac:dyDescent="0.2">
      <c r="G9809" s="149"/>
      <c r="I9809" s="149"/>
      <c r="K9809" s="149"/>
      <c r="M9809" s="149"/>
      <c r="N9809" s="150"/>
      <c r="P9809" s="149"/>
    </row>
    <row r="9810" spans="7:16" x14ac:dyDescent="0.2">
      <c r="G9810" s="149"/>
      <c r="I9810" s="149"/>
      <c r="K9810" s="149"/>
      <c r="M9810" s="149"/>
      <c r="N9810" s="150"/>
      <c r="P9810" s="149"/>
    </row>
    <row r="9811" spans="7:16" x14ac:dyDescent="0.2">
      <c r="G9811" s="149"/>
      <c r="I9811" s="149"/>
      <c r="K9811" s="149"/>
      <c r="M9811" s="149"/>
      <c r="N9811" s="150"/>
      <c r="P9811" s="149"/>
    </row>
    <row r="9812" spans="7:16" x14ac:dyDescent="0.2">
      <c r="G9812" s="149"/>
      <c r="I9812" s="149"/>
      <c r="K9812" s="149"/>
      <c r="M9812" s="149"/>
      <c r="N9812" s="150"/>
      <c r="P9812" s="149"/>
    </row>
    <row r="9813" spans="7:16" x14ac:dyDescent="0.2">
      <c r="G9813" s="149"/>
      <c r="I9813" s="149"/>
      <c r="K9813" s="149"/>
      <c r="M9813" s="149"/>
      <c r="N9813" s="150"/>
      <c r="P9813" s="149"/>
    </row>
    <row r="9814" spans="7:16" x14ac:dyDescent="0.2">
      <c r="G9814" s="149"/>
      <c r="I9814" s="149"/>
      <c r="K9814" s="149"/>
      <c r="M9814" s="149"/>
      <c r="N9814" s="150"/>
      <c r="P9814" s="149"/>
    </row>
    <row r="9815" spans="7:16" x14ac:dyDescent="0.2">
      <c r="G9815" s="149"/>
      <c r="I9815" s="149"/>
      <c r="K9815" s="149"/>
      <c r="M9815" s="149"/>
      <c r="N9815" s="150"/>
      <c r="P9815" s="149"/>
    </row>
    <row r="9816" spans="7:16" x14ac:dyDescent="0.2">
      <c r="G9816" s="149"/>
      <c r="I9816" s="149"/>
      <c r="K9816" s="149"/>
      <c r="M9816" s="149"/>
      <c r="N9816" s="150"/>
      <c r="P9816" s="149"/>
    </row>
    <row r="9817" spans="7:16" x14ac:dyDescent="0.2">
      <c r="G9817" s="149"/>
      <c r="I9817" s="149"/>
      <c r="K9817" s="149"/>
      <c r="M9817" s="149"/>
      <c r="N9817" s="150"/>
      <c r="P9817" s="149"/>
    </row>
    <row r="9818" spans="7:16" x14ac:dyDescent="0.2">
      <c r="G9818" s="149"/>
      <c r="I9818" s="149"/>
      <c r="K9818" s="149"/>
      <c r="M9818" s="149"/>
      <c r="N9818" s="150"/>
      <c r="P9818" s="149"/>
    </row>
    <row r="9819" spans="7:16" x14ac:dyDescent="0.2">
      <c r="G9819" s="149"/>
      <c r="I9819" s="149"/>
      <c r="K9819" s="149"/>
      <c r="M9819" s="149"/>
      <c r="N9819" s="150"/>
      <c r="P9819" s="149"/>
    </row>
    <row r="9820" spans="7:16" x14ac:dyDescent="0.2">
      <c r="G9820" s="149"/>
      <c r="I9820" s="149"/>
      <c r="K9820" s="149"/>
      <c r="M9820" s="149"/>
      <c r="N9820" s="150"/>
      <c r="P9820" s="149"/>
    </row>
    <row r="9821" spans="7:16" x14ac:dyDescent="0.2">
      <c r="G9821" s="149"/>
      <c r="I9821" s="149"/>
      <c r="K9821" s="149"/>
      <c r="M9821" s="149"/>
      <c r="N9821" s="150"/>
      <c r="P9821" s="149"/>
    </row>
    <row r="9822" spans="7:16" x14ac:dyDescent="0.2">
      <c r="G9822" s="149"/>
      <c r="I9822" s="149"/>
      <c r="K9822" s="149"/>
      <c r="M9822" s="149"/>
      <c r="N9822" s="150"/>
      <c r="P9822" s="149"/>
    </row>
    <row r="9823" spans="7:16" x14ac:dyDescent="0.2">
      <c r="G9823" s="149"/>
      <c r="I9823" s="149"/>
      <c r="K9823" s="149"/>
      <c r="M9823" s="149"/>
      <c r="N9823" s="150"/>
      <c r="P9823" s="149"/>
    </row>
    <row r="9824" spans="7:16" x14ac:dyDescent="0.2">
      <c r="G9824" s="149"/>
      <c r="I9824" s="149"/>
      <c r="K9824" s="149"/>
      <c r="M9824" s="149"/>
      <c r="N9824" s="150"/>
      <c r="P9824" s="149"/>
    </row>
    <row r="9825" spans="7:16" x14ac:dyDescent="0.2">
      <c r="G9825" s="149"/>
      <c r="I9825" s="149"/>
      <c r="K9825" s="149"/>
      <c r="M9825" s="149"/>
      <c r="N9825" s="150"/>
      <c r="P9825" s="149"/>
    </row>
    <row r="9826" spans="7:16" x14ac:dyDescent="0.2">
      <c r="G9826" s="149"/>
      <c r="I9826" s="149"/>
      <c r="K9826" s="149"/>
      <c r="M9826" s="149"/>
      <c r="N9826" s="150"/>
      <c r="P9826" s="149"/>
    </row>
    <row r="9827" spans="7:16" x14ac:dyDescent="0.2">
      <c r="G9827" s="149"/>
      <c r="I9827" s="149"/>
      <c r="K9827" s="149"/>
      <c r="M9827" s="149"/>
      <c r="N9827" s="150"/>
      <c r="P9827" s="149"/>
    </row>
    <row r="9828" spans="7:16" x14ac:dyDescent="0.2">
      <c r="G9828" s="149"/>
      <c r="I9828" s="149"/>
      <c r="K9828" s="149"/>
      <c r="M9828" s="149"/>
      <c r="N9828" s="150"/>
      <c r="P9828" s="149"/>
    </row>
    <row r="9829" spans="7:16" x14ac:dyDescent="0.2">
      <c r="G9829" s="149"/>
      <c r="I9829" s="149"/>
      <c r="K9829" s="149"/>
      <c r="M9829" s="149"/>
      <c r="N9829" s="150"/>
      <c r="P9829" s="149"/>
    </row>
    <row r="9830" spans="7:16" x14ac:dyDescent="0.2">
      <c r="G9830" s="149"/>
      <c r="I9830" s="149"/>
      <c r="K9830" s="149"/>
      <c r="M9830" s="149"/>
      <c r="N9830" s="150"/>
      <c r="P9830" s="149"/>
    </row>
    <row r="9831" spans="7:16" x14ac:dyDescent="0.2">
      <c r="G9831" s="149"/>
      <c r="I9831" s="149"/>
      <c r="K9831" s="149"/>
      <c r="M9831" s="149"/>
      <c r="N9831" s="150"/>
      <c r="P9831" s="149"/>
    </row>
    <row r="9832" spans="7:16" x14ac:dyDescent="0.2">
      <c r="G9832" s="149"/>
      <c r="I9832" s="149"/>
      <c r="K9832" s="149"/>
      <c r="M9832" s="149"/>
      <c r="N9832" s="150"/>
      <c r="P9832" s="149"/>
    </row>
    <row r="9833" spans="7:16" x14ac:dyDescent="0.2">
      <c r="G9833" s="149"/>
      <c r="I9833" s="149"/>
      <c r="K9833" s="149"/>
      <c r="M9833" s="149"/>
      <c r="N9833" s="150"/>
      <c r="P9833" s="149"/>
    </row>
    <row r="9834" spans="7:16" x14ac:dyDescent="0.2">
      <c r="G9834" s="149"/>
      <c r="I9834" s="149"/>
      <c r="K9834" s="149"/>
      <c r="M9834" s="149"/>
      <c r="N9834" s="150"/>
      <c r="P9834" s="149"/>
    </row>
    <row r="9835" spans="7:16" x14ac:dyDescent="0.2">
      <c r="G9835" s="149"/>
      <c r="I9835" s="149"/>
      <c r="K9835" s="149"/>
      <c r="M9835" s="149"/>
      <c r="N9835" s="150"/>
      <c r="P9835" s="149"/>
    </row>
    <row r="9836" spans="7:16" x14ac:dyDescent="0.2">
      <c r="G9836" s="149"/>
      <c r="I9836" s="149"/>
      <c r="K9836" s="149"/>
      <c r="M9836" s="149"/>
      <c r="N9836" s="150"/>
      <c r="P9836" s="149"/>
    </row>
    <row r="9837" spans="7:16" x14ac:dyDescent="0.2">
      <c r="G9837" s="149"/>
      <c r="I9837" s="149"/>
      <c r="K9837" s="149"/>
      <c r="M9837" s="149"/>
      <c r="N9837" s="150"/>
      <c r="P9837" s="149"/>
    </row>
    <row r="9838" spans="7:16" x14ac:dyDescent="0.2">
      <c r="G9838" s="149"/>
      <c r="I9838" s="149"/>
      <c r="K9838" s="149"/>
      <c r="M9838" s="149"/>
      <c r="N9838" s="150"/>
      <c r="P9838" s="149"/>
    </row>
    <row r="9839" spans="7:16" x14ac:dyDescent="0.2">
      <c r="G9839" s="149"/>
      <c r="I9839" s="149"/>
      <c r="K9839" s="149"/>
      <c r="M9839" s="149"/>
      <c r="N9839" s="150"/>
      <c r="P9839" s="149"/>
    </row>
    <row r="9840" spans="7:16" x14ac:dyDescent="0.2">
      <c r="G9840" s="149"/>
      <c r="I9840" s="149"/>
      <c r="K9840" s="149"/>
      <c r="M9840" s="149"/>
      <c r="N9840" s="150"/>
      <c r="P9840" s="149"/>
    </row>
    <row r="9841" spans="7:16" x14ac:dyDescent="0.2">
      <c r="G9841" s="149"/>
      <c r="I9841" s="149"/>
      <c r="K9841" s="149"/>
      <c r="M9841" s="149"/>
      <c r="N9841" s="150"/>
      <c r="P9841" s="149"/>
    </row>
    <row r="9842" spans="7:16" x14ac:dyDescent="0.2">
      <c r="G9842" s="149"/>
      <c r="I9842" s="149"/>
      <c r="K9842" s="149"/>
      <c r="M9842" s="149"/>
      <c r="N9842" s="150"/>
      <c r="P9842" s="149"/>
    </row>
    <row r="9843" spans="7:16" x14ac:dyDescent="0.2">
      <c r="G9843" s="149"/>
      <c r="I9843" s="149"/>
      <c r="K9843" s="149"/>
      <c r="M9843" s="149"/>
      <c r="N9843" s="150"/>
      <c r="P9843" s="149"/>
    </row>
    <row r="9844" spans="7:16" x14ac:dyDescent="0.2">
      <c r="G9844" s="149"/>
      <c r="I9844" s="149"/>
      <c r="K9844" s="149"/>
      <c r="M9844" s="149"/>
      <c r="N9844" s="150"/>
      <c r="P9844" s="149"/>
    </row>
    <row r="9845" spans="7:16" x14ac:dyDescent="0.2">
      <c r="G9845" s="149"/>
      <c r="I9845" s="149"/>
      <c r="K9845" s="149"/>
      <c r="M9845" s="149"/>
      <c r="N9845" s="150"/>
      <c r="P9845" s="149"/>
    </row>
    <row r="9846" spans="7:16" x14ac:dyDescent="0.2">
      <c r="G9846" s="149"/>
      <c r="I9846" s="149"/>
      <c r="K9846" s="149"/>
      <c r="M9846" s="149"/>
      <c r="N9846" s="150"/>
      <c r="P9846" s="149"/>
    </row>
    <row r="9847" spans="7:16" x14ac:dyDescent="0.2">
      <c r="G9847" s="149"/>
      <c r="I9847" s="149"/>
      <c r="K9847" s="149"/>
      <c r="M9847" s="149"/>
      <c r="N9847" s="150"/>
      <c r="P9847" s="149"/>
    </row>
    <row r="9848" spans="7:16" x14ac:dyDescent="0.2">
      <c r="G9848" s="149"/>
      <c r="I9848" s="149"/>
      <c r="K9848" s="149"/>
      <c r="M9848" s="149"/>
      <c r="N9848" s="150"/>
      <c r="P9848" s="149"/>
    </row>
    <row r="9849" spans="7:16" x14ac:dyDescent="0.2">
      <c r="G9849" s="149"/>
      <c r="I9849" s="149"/>
      <c r="K9849" s="149"/>
      <c r="M9849" s="149"/>
      <c r="N9849" s="150"/>
      <c r="P9849" s="149"/>
    </row>
    <row r="9850" spans="7:16" x14ac:dyDescent="0.2">
      <c r="G9850" s="149"/>
      <c r="I9850" s="149"/>
      <c r="K9850" s="149"/>
      <c r="M9850" s="149"/>
      <c r="N9850" s="150"/>
      <c r="P9850" s="149"/>
    </row>
    <row r="9851" spans="7:16" x14ac:dyDescent="0.2">
      <c r="G9851" s="149"/>
      <c r="I9851" s="149"/>
      <c r="K9851" s="149"/>
      <c r="M9851" s="149"/>
      <c r="N9851" s="150"/>
      <c r="P9851" s="149"/>
    </row>
    <row r="9852" spans="7:16" x14ac:dyDescent="0.2">
      <c r="G9852" s="149"/>
      <c r="I9852" s="149"/>
      <c r="K9852" s="149"/>
      <c r="M9852" s="149"/>
      <c r="N9852" s="150"/>
      <c r="P9852" s="149"/>
    </row>
    <row r="9853" spans="7:16" x14ac:dyDescent="0.2">
      <c r="G9853" s="149"/>
      <c r="I9853" s="149"/>
      <c r="K9853" s="149"/>
      <c r="M9853" s="149"/>
      <c r="N9853" s="150"/>
      <c r="P9853" s="149"/>
    </row>
    <row r="9854" spans="7:16" x14ac:dyDescent="0.2">
      <c r="G9854" s="149"/>
      <c r="I9854" s="149"/>
      <c r="K9854" s="149"/>
      <c r="M9854" s="149"/>
      <c r="N9854" s="150"/>
      <c r="P9854" s="149"/>
    </row>
    <row r="9855" spans="7:16" x14ac:dyDescent="0.2">
      <c r="G9855" s="149"/>
      <c r="I9855" s="149"/>
      <c r="K9855" s="149"/>
      <c r="M9855" s="149"/>
      <c r="N9855" s="150"/>
      <c r="P9855" s="149"/>
    </row>
    <row r="9856" spans="7:16" x14ac:dyDescent="0.2">
      <c r="G9856" s="149"/>
      <c r="I9856" s="149"/>
      <c r="K9856" s="149"/>
      <c r="M9856" s="149"/>
      <c r="N9856" s="150"/>
      <c r="P9856" s="149"/>
    </row>
    <row r="9857" spans="7:16" x14ac:dyDescent="0.2">
      <c r="G9857" s="149"/>
      <c r="I9857" s="149"/>
      <c r="K9857" s="149"/>
      <c r="M9857" s="149"/>
      <c r="N9857" s="150"/>
      <c r="P9857" s="149"/>
    </row>
    <row r="9858" spans="7:16" x14ac:dyDescent="0.2">
      <c r="G9858" s="149"/>
      <c r="I9858" s="149"/>
      <c r="K9858" s="149"/>
      <c r="M9858" s="149"/>
      <c r="N9858" s="150"/>
      <c r="P9858" s="149"/>
    </row>
    <row r="9859" spans="7:16" x14ac:dyDescent="0.2">
      <c r="G9859" s="149"/>
      <c r="I9859" s="149"/>
      <c r="K9859" s="149"/>
      <c r="M9859" s="149"/>
      <c r="N9859" s="150"/>
      <c r="P9859" s="149"/>
    </row>
    <row r="9860" spans="7:16" x14ac:dyDescent="0.2">
      <c r="G9860" s="149"/>
      <c r="I9860" s="149"/>
      <c r="K9860" s="149"/>
      <c r="M9860" s="149"/>
      <c r="N9860" s="150"/>
      <c r="P9860" s="149"/>
    </row>
    <row r="9861" spans="7:16" x14ac:dyDescent="0.2">
      <c r="G9861" s="149"/>
      <c r="I9861" s="149"/>
      <c r="K9861" s="149"/>
      <c r="M9861" s="149"/>
      <c r="N9861" s="150"/>
      <c r="P9861" s="149"/>
    </row>
    <row r="9862" spans="7:16" x14ac:dyDescent="0.2">
      <c r="G9862" s="149"/>
      <c r="I9862" s="149"/>
      <c r="K9862" s="149"/>
      <c r="M9862" s="149"/>
      <c r="N9862" s="150"/>
      <c r="P9862" s="149"/>
    </row>
    <row r="9863" spans="7:16" x14ac:dyDescent="0.2">
      <c r="G9863" s="149"/>
      <c r="I9863" s="149"/>
      <c r="K9863" s="149"/>
      <c r="M9863" s="149"/>
      <c r="N9863" s="150"/>
      <c r="P9863" s="149"/>
    </row>
    <row r="9864" spans="7:16" x14ac:dyDescent="0.2">
      <c r="G9864" s="149"/>
      <c r="I9864" s="149"/>
      <c r="K9864" s="149"/>
      <c r="M9864" s="149"/>
      <c r="N9864" s="150"/>
      <c r="P9864" s="149"/>
    </row>
    <row r="9865" spans="7:16" x14ac:dyDescent="0.2">
      <c r="G9865" s="149"/>
      <c r="I9865" s="149"/>
      <c r="K9865" s="149"/>
      <c r="M9865" s="149"/>
      <c r="N9865" s="150"/>
      <c r="P9865" s="149"/>
    </row>
    <row r="9866" spans="7:16" x14ac:dyDescent="0.2">
      <c r="G9866" s="149"/>
      <c r="I9866" s="149"/>
      <c r="K9866" s="149"/>
      <c r="M9866" s="149"/>
      <c r="N9866" s="150"/>
      <c r="P9866" s="149"/>
    </row>
    <row r="9867" spans="7:16" x14ac:dyDescent="0.2">
      <c r="G9867" s="149"/>
      <c r="I9867" s="149"/>
      <c r="K9867" s="149"/>
      <c r="M9867" s="149"/>
      <c r="N9867" s="150"/>
      <c r="P9867" s="149"/>
    </row>
    <row r="9868" spans="7:16" x14ac:dyDescent="0.2">
      <c r="G9868" s="149"/>
      <c r="I9868" s="149"/>
      <c r="K9868" s="149"/>
      <c r="M9868" s="149"/>
      <c r="N9868" s="150"/>
      <c r="P9868" s="149"/>
    </row>
    <row r="9869" spans="7:16" x14ac:dyDescent="0.2">
      <c r="G9869" s="149"/>
      <c r="I9869" s="149"/>
      <c r="K9869" s="149"/>
      <c r="M9869" s="149"/>
      <c r="N9869" s="150"/>
      <c r="P9869" s="149"/>
    </row>
    <row r="9870" spans="7:16" x14ac:dyDescent="0.2">
      <c r="G9870" s="149"/>
      <c r="I9870" s="149"/>
      <c r="K9870" s="149"/>
      <c r="M9870" s="149"/>
      <c r="N9870" s="150"/>
      <c r="P9870" s="149"/>
    </row>
    <row r="9871" spans="7:16" x14ac:dyDescent="0.2">
      <c r="G9871" s="149"/>
      <c r="I9871" s="149"/>
      <c r="K9871" s="149"/>
      <c r="M9871" s="149"/>
      <c r="N9871" s="150"/>
      <c r="P9871" s="149"/>
    </row>
    <row r="9872" spans="7:16" x14ac:dyDescent="0.2">
      <c r="G9872" s="149"/>
      <c r="I9872" s="149"/>
      <c r="K9872" s="149"/>
      <c r="M9872" s="149"/>
      <c r="N9872" s="150"/>
      <c r="P9872" s="149"/>
    </row>
    <row r="9873" spans="7:16" x14ac:dyDescent="0.2">
      <c r="G9873" s="149"/>
      <c r="I9873" s="149"/>
      <c r="K9873" s="149"/>
      <c r="M9873" s="149"/>
      <c r="N9873" s="150"/>
      <c r="P9873" s="149"/>
    </row>
    <row r="9874" spans="7:16" x14ac:dyDescent="0.2">
      <c r="G9874" s="149"/>
      <c r="I9874" s="149"/>
      <c r="K9874" s="149"/>
      <c r="M9874" s="149"/>
      <c r="N9874" s="150"/>
      <c r="P9874" s="149"/>
    </row>
    <row r="9875" spans="7:16" x14ac:dyDescent="0.2">
      <c r="G9875" s="149"/>
      <c r="I9875" s="149"/>
      <c r="K9875" s="149"/>
      <c r="M9875" s="149"/>
      <c r="N9875" s="150"/>
      <c r="P9875" s="149"/>
    </row>
    <row r="9876" spans="7:16" x14ac:dyDescent="0.2">
      <c r="G9876" s="149"/>
      <c r="I9876" s="149"/>
      <c r="K9876" s="149"/>
      <c r="M9876" s="149"/>
      <c r="N9876" s="150"/>
      <c r="P9876" s="149"/>
    </row>
    <row r="9877" spans="7:16" x14ac:dyDescent="0.2">
      <c r="G9877" s="149"/>
      <c r="I9877" s="149"/>
      <c r="K9877" s="149"/>
      <c r="M9877" s="149"/>
      <c r="N9877" s="150"/>
      <c r="P9877" s="149"/>
    </row>
    <row r="9878" spans="7:16" x14ac:dyDescent="0.2">
      <c r="G9878" s="149"/>
      <c r="I9878" s="149"/>
      <c r="K9878" s="149"/>
      <c r="M9878" s="149"/>
      <c r="N9878" s="150"/>
      <c r="P9878" s="149"/>
    </row>
    <row r="9879" spans="7:16" x14ac:dyDescent="0.2">
      <c r="G9879" s="149"/>
      <c r="I9879" s="149"/>
      <c r="K9879" s="149"/>
      <c r="M9879" s="149"/>
      <c r="N9879" s="150"/>
      <c r="P9879" s="149"/>
    </row>
    <row r="9880" spans="7:16" x14ac:dyDescent="0.2">
      <c r="G9880" s="149"/>
      <c r="I9880" s="149"/>
      <c r="K9880" s="149"/>
      <c r="M9880" s="149"/>
      <c r="N9880" s="150"/>
      <c r="P9880" s="149"/>
    </row>
    <row r="9881" spans="7:16" x14ac:dyDescent="0.2">
      <c r="G9881" s="149"/>
      <c r="I9881" s="149"/>
      <c r="K9881" s="149"/>
      <c r="M9881" s="149"/>
      <c r="N9881" s="150"/>
      <c r="P9881" s="149"/>
    </row>
    <row r="9882" spans="7:16" x14ac:dyDescent="0.2">
      <c r="G9882" s="149"/>
      <c r="I9882" s="149"/>
      <c r="K9882" s="149"/>
      <c r="M9882" s="149"/>
      <c r="N9882" s="150"/>
      <c r="P9882" s="149"/>
    </row>
    <row r="9883" spans="7:16" x14ac:dyDescent="0.2">
      <c r="G9883" s="149"/>
      <c r="I9883" s="149"/>
      <c r="K9883" s="149"/>
      <c r="M9883" s="149"/>
      <c r="N9883" s="150"/>
      <c r="P9883" s="149"/>
    </row>
    <row r="9884" spans="7:16" x14ac:dyDescent="0.2">
      <c r="G9884" s="149"/>
      <c r="I9884" s="149"/>
      <c r="K9884" s="149"/>
      <c r="M9884" s="149"/>
      <c r="N9884" s="150"/>
      <c r="P9884" s="149"/>
    </row>
    <row r="9885" spans="7:16" x14ac:dyDescent="0.2">
      <c r="G9885" s="149"/>
      <c r="I9885" s="149"/>
      <c r="K9885" s="149"/>
      <c r="M9885" s="149"/>
      <c r="N9885" s="150"/>
      <c r="P9885" s="149"/>
    </row>
    <row r="9886" spans="7:16" x14ac:dyDescent="0.2">
      <c r="G9886" s="149"/>
      <c r="I9886" s="149"/>
      <c r="K9886" s="149"/>
      <c r="M9886" s="149"/>
      <c r="N9886" s="150"/>
      <c r="P9886" s="149"/>
    </row>
    <row r="9887" spans="7:16" x14ac:dyDescent="0.2">
      <c r="G9887" s="149"/>
      <c r="I9887" s="149"/>
      <c r="K9887" s="149"/>
      <c r="M9887" s="149"/>
      <c r="N9887" s="150"/>
      <c r="P9887" s="149"/>
    </row>
    <row r="9888" spans="7:16" x14ac:dyDescent="0.2">
      <c r="G9888" s="149"/>
      <c r="I9888" s="149"/>
      <c r="K9888" s="149"/>
      <c r="M9888" s="149"/>
      <c r="N9888" s="150"/>
      <c r="P9888" s="149"/>
    </row>
    <row r="9889" spans="7:16" x14ac:dyDescent="0.2">
      <c r="G9889" s="149"/>
      <c r="I9889" s="149"/>
      <c r="K9889" s="149"/>
      <c r="M9889" s="149"/>
      <c r="N9889" s="150"/>
      <c r="P9889" s="149"/>
    </row>
    <row r="9890" spans="7:16" x14ac:dyDescent="0.2">
      <c r="G9890" s="149"/>
      <c r="I9890" s="149"/>
      <c r="K9890" s="149"/>
      <c r="M9890" s="149"/>
      <c r="N9890" s="150"/>
      <c r="P9890" s="149"/>
    </row>
    <row r="9891" spans="7:16" x14ac:dyDescent="0.2">
      <c r="G9891" s="149"/>
      <c r="I9891" s="149"/>
      <c r="K9891" s="149"/>
      <c r="M9891" s="149"/>
      <c r="N9891" s="150"/>
      <c r="P9891" s="149"/>
    </row>
    <row r="9892" spans="7:16" x14ac:dyDescent="0.2">
      <c r="G9892" s="149"/>
      <c r="I9892" s="149"/>
      <c r="K9892" s="149"/>
      <c r="M9892" s="149"/>
      <c r="N9892" s="150"/>
      <c r="P9892" s="149"/>
    </row>
    <row r="9893" spans="7:16" x14ac:dyDescent="0.2">
      <c r="G9893" s="149"/>
      <c r="I9893" s="149"/>
      <c r="K9893" s="149"/>
      <c r="M9893" s="149"/>
      <c r="N9893" s="150"/>
      <c r="P9893" s="149"/>
    </row>
    <row r="9894" spans="7:16" x14ac:dyDescent="0.2">
      <c r="G9894" s="149"/>
      <c r="I9894" s="149"/>
      <c r="K9894" s="149"/>
      <c r="M9894" s="149"/>
      <c r="N9894" s="150"/>
      <c r="P9894" s="149"/>
    </row>
    <row r="9895" spans="7:16" x14ac:dyDescent="0.2">
      <c r="G9895" s="149"/>
      <c r="I9895" s="149"/>
      <c r="K9895" s="149"/>
      <c r="M9895" s="149"/>
      <c r="N9895" s="150"/>
      <c r="P9895" s="149"/>
    </row>
    <row r="9896" spans="7:16" x14ac:dyDescent="0.2">
      <c r="G9896" s="149"/>
      <c r="I9896" s="149"/>
      <c r="K9896" s="149"/>
      <c r="M9896" s="149"/>
      <c r="N9896" s="150"/>
      <c r="P9896" s="149"/>
    </row>
    <row r="9897" spans="7:16" x14ac:dyDescent="0.2">
      <c r="G9897" s="149"/>
      <c r="I9897" s="149"/>
      <c r="K9897" s="149"/>
      <c r="M9897" s="149"/>
      <c r="N9897" s="150"/>
      <c r="P9897" s="149"/>
    </row>
    <row r="9898" spans="7:16" x14ac:dyDescent="0.2">
      <c r="G9898" s="149"/>
      <c r="I9898" s="149"/>
      <c r="K9898" s="149"/>
      <c r="M9898" s="149"/>
      <c r="N9898" s="150"/>
      <c r="P9898" s="149"/>
    </row>
    <row r="9899" spans="7:16" x14ac:dyDescent="0.2">
      <c r="G9899" s="149"/>
      <c r="I9899" s="149"/>
      <c r="K9899" s="149"/>
      <c r="M9899" s="149"/>
      <c r="N9899" s="150"/>
      <c r="P9899" s="149"/>
    </row>
    <row r="9900" spans="7:16" x14ac:dyDescent="0.2">
      <c r="G9900" s="149"/>
      <c r="I9900" s="149"/>
      <c r="K9900" s="149"/>
      <c r="M9900" s="149"/>
      <c r="N9900" s="150"/>
      <c r="P9900" s="149"/>
    </row>
    <row r="9901" spans="7:16" x14ac:dyDescent="0.2">
      <c r="G9901" s="149"/>
      <c r="I9901" s="149"/>
      <c r="K9901" s="149"/>
      <c r="M9901" s="149"/>
      <c r="N9901" s="150"/>
      <c r="P9901" s="149"/>
    </row>
    <row r="9902" spans="7:16" x14ac:dyDescent="0.2">
      <c r="G9902" s="149"/>
      <c r="I9902" s="149"/>
      <c r="K9902" s="149"/>
      <c r="M9902" s="149"/>
      <c r="N9902" s="150"/>
      <c r="P9902" s="149"/>
    </row>
    <row r="9903" spans="7:16" x14ac:dyDescent="0.2">
      <c r="G9903" s="149"/>
      <c r="I9903" s="149"/>
      <c r="K9903" s="149"/>
      <c r="M9903" s="149"/>
      <c r="N9903" s="150"/>
      <c r="P9903" s="149"/>
    </row>
    <row r="9904" spans="7:16" x14ac:dyDescent="0.2">
      <c r="G9904" s="149"/>
      <c r="I9904" s="149"/>
      <c r="K9904" s="149"/>
      <c r="M9904" s="149"/>
      <c r="N9904" s="150"/>
      <c r="P9904" s="149"/>
    </row>
    <row r="9905" spans="7:16" x14ac:dyDescent="0.2">
      <c r="G9905" s="149"/>
      <c r="I9905" s="149"/>
      <c r="K9905" s="149"/>
      <c r="M9905" s="149"/>
      <c r="N9905" s="150"/>
      <c r="P9905" s="149"/>
    </row>
    <row r="9906" spans="7:16" x14ac:dyDescent="0.2">
      <c r="G9906" s="149"/>
      <c r="I9906" s="149"/>
      <c r="K9906" s="149"/>
      <c r="M9906" s="149"/>
      <c r="N9906" s="150"/>
      <c r="P9906" s="149"/>
    </row>
    <row r="9907" spans="7:16" x14ac:dyDescent="0.2">
      <c r="G9907" s="149"/>
      <c r="I9907" s="149"/>
      <c r="K9907" s="149"/>
      <c r="M9907" s="149"/>
      <c r="N9907" s="150"/>
      <c r="P9907" s="149"/>
    </row>
    <row r="9908" spans="7:16" x14ac:dyDescent="0.2">
      <c r="G9908" s="149"/>
      <c r="I9908" s="149"/>
      <c r="K9908" s="149"/>
      <c r="M9908" s="149"/>
      <c r="N9908" s="150"/>
      <c r="P9908" s="149"/>
    </row>
    <row r="9909" spans="7:16" x14ac:dyDescent="0.2">
      <c r="G9909" s="149"/>
      <c r="I9909" s="149"/>
      <c r="K9909" s="149"/>
      <c r="M9909" s="149"/>
      <c r="N9909" s="150"/>
      <c r="P9909" s="149"/>
    </row>
    <row r="9910" spans="7:16" x14ac:dyDescent="0.2">
      <c r="G9910" s="149"/>
      <c r="I9910" s="149"/>
      <c r="K9910" s="149"/>
      <c r="M9910" s="149"/>
      <c r="N9910" s="150"/>
      <c r="P9910" s="149"/>
    </row>
    <row r="9911" spans="7:16" x14ac:dyDescent="0.2">
      <c r="G9911" s="149"/>
      <c r="I9911" s="149"/>
      <c r="K9911" s="149"/>
      <c r="M9911" s="149"/>
      <c r="N9911" s="150"/>
      <c r="P9911" s="149"/>
    </row>
    <row r="9912" spans="7:16" x14ac:dyDescent="0.2">
      <c r="G9912" s="149"/>
      <c r="I9912" s="149"/>
      <c r="K9912" s="149"/>
      <c r="M9912" s="149"/>
      <c r="N9912" s="150"/>
      <c r="P9912" s="149"/>
    </row>
    <row r="9913" spans="7:16" x14ac:dyDescent="0.2">
      <c r="G9913" s="149"/>
      <c r="I9913" s="149"/>
      <c r="K9913" s="149"/>
      <c r="M9913" s="149"/>
      <c r="N9913" s="150"/>
      <c r="P9913" s="149"/>
    </row>
    <row r="9914" spans="7:16" x14ac:dyDescent="0.2">
      <c r="G9914" s="149"/>
      <c r="I9914" s="149"/>
      <c r="K9914" s="149"/>
      <c r="M9914" s="149"/>
      <c r="N9914" s="150"/>
      <c r="P9914" s="149"/>
    </row>
    <row r="9915" spans="7:16" x14ac:dyDescent="0.2">
      <c r="G9915" s="149"/>
      <c r="I9915" s="149"/>
      <c r="K9915" s="149"/>
      <c r="M9915" s="149"/>
      <c r="N9915" s="150"/>
      <c r="P9915" s="149"/>
    </row>
    <row r="9916" spans="7:16" x14ac:dyDescent="0.2">
      <c r="G9916" s="149"/>
      <c r="I9916" s="149"/>
      <c r="K9916" s="149"/>
      <c r="M9916" s="149"/>
      <c r="N9916" s="150"/>
      <c r="P9916" s="149"/>
    </row>
    <row r="9917" spans="7:16" x14ac:dyDescent="0.2">
      <c r="G9917" s="149"/>
      <c r="I9917" s="149"/>
      <c r="K9917" s="149"/>
      <c r="M9917" s="149"/>
      <c r="N9917" s="150"/>
      <c r="P9917" s="149"/>
    </row>
    <row r="9918" spans="7:16" x14ac:dyDescent="0.2">
      <c r="G9918" s="149"/>
      <c r="I9918" s="149"/>
      <c r="K9918" s="149"/>
      <c r="M9918" s="149"/>
      <c r="N9918" s="150"/>
      <c r="P9918" s="149"/>
    </row>
    <row r="9919" spans="7:16" x14ac:dyDescent="0.2">
      <c r="G9919" s="149"/>
      <c r="I9919" s="149"/>
      <c r="K9919" s="149"/>
      <c r="M9919" s="149"/>
      <c r="N9919" s="150"/>
      <c r="P9919" s="149"/>
    </row>
    <row r="9920" spans="7:16" x14ac:dyDescent="0.2">
      <c r="G9920" s="149"/>
      <c r="I9920" s="149"/>
      <c r="K9920" s="149"/>
      <c r="M9920" s="149"/>
      <c r="N9920" s="150"/>
      <c r="P9920" s="149"/>
    </row>
    <row r="9921" spans="7:16" x14ac:dyDescent="0.2">
      <c r="G9921" s="149"/>
      <c r="I9921" s="149"/>
      <c r="K9921" s="149"/>
      <c r="M9921" s="149"/>
      <c r="N9921" s="150"/>
      <c r="P9921" s="149"/>
    </row>
    <row r="9922" spans="7:16" x14ac:dyDescent="0.2">
      <c r="G9922" s="149"/>
      <c r="I9922" s="149"/>
      <c r="K9922" s="149"/>
      <c r="M9922" s="149"/>
      <c r="N9922" s="150"/>
      <c r="P9922" s="149"/>
    </row>
    <row r="9923" spans="7:16" x14ac:dyDescent="0.2">
      <c r="G9923" s="149"/>
      <c r="I9923" s="149"/>
      <c r="K9923" s="149"/>
      <c r="M9923" s="149"/>
      <c r="N9923" s="150"/>
      <c r="P9923" s="149"/>
    </row>
    <row r="9924" spans="7:16" x14ac:dyDescent="0.2">
      <c r="G9924" s="149"/>
      <c r="I9924" s="149"/>
      <c r="K9924" s="149"/>
      <c r="M9924" s="149"/>
      <c r="N9924" s="150"/>
      <c r="P9924" s="149"/>
    </row>
    <row r="9925" spans="7:16" x14ac:dyDescent="0.2">
      <c r="G9925" s="149"/>
      <c r="I9925" s="149"/>
      <c r="K9925" s="149"/>
      <c r="M9925" s="149"/>
      <c r="N9925" s="150"/>
      <c r="P9925" s="149"/>
    </row>
    <row r="9926" spans="7:16" x14ac:dyDescent="0.2">
      <c r="G9926" s="149"/>
      <c r="I9926" s="149"/>
      <c r="K9926" s="149"/>
      <c r="M9926" s="149"/>
      <c r="N9926" s="150"/>
      <c r="P9926" s="149"/>
    </row>
    <row r="9927" spans="7:16" x14ac:dyDescent="0.2">
      <c r="G9927" s="149"/>
      <c r="I9927" s="149"/>
      <c r="K9927" s="149"/>
      <c r="M9927" s="149"/>
      <c r="N9927" s="150"/>
      <c r="P9927" s="149"/>
    </row>
    <row r="9928" spans="7:16" x14ac:dyDescent="0.2">
      <c r="G9928" s="149"/>
      <c r="I9928" s="149"/>
      <c r="K9928" s="149"/>
      <c r="M9928" s="149"/>
      <c r="N9928" s="150"/>
      <c r="P9928" s="149"/>
    </row>
    <row r="9929" spans="7:16" x14ac:dyDescent="0.2">
      <c r="G9929" s="149"/>
      <c r="I9929" s="149"/>
      <c r="K9929" s="149"/>
      <c r="M9929" s="149"/>
      <c r="N9929" s="150"/>
      <c r="P9929" s="149"/>
    </row>
    <row r="9930" spans="7:16" x14ac:dyDescent="0.2">
      <c r="G9930" s="149"/>
      <c r="I9930" s="149"/>
      <c r="K9930" s="149"/>
      <c r="M9930" s="149"/>
      <c r="N9930" s="150"/>
      <c r="P9930" s="149"/>
    </row>
    <row r="9931" spans="7:16" x14ac:dyDescent="0.2">
      <c r="G9931" s="149"/>
      <c r="I9931" s="149"/>
      <c r="K9931" s="149"/>
      <c r="M9931" s="149"/>
      <c r="N9931" s="150"/>
      <c r="P9931" s="149"/>
    </row>
    <row r="9932" spans="7:16" x14ac:dyDescent="0.2">
      <c r="G9932" s="149"/>
      <c r="I9932" s="149"/>
      <c r="K9932" s="149"/>
      <c r="M9932" s="149"/>
      <c r="N9932" s="150"/>
      <c r="P9932" s="149"/>
    </row>
    <row r="9933" spans="7:16" x14ac:dyDescent="0.2">
      <c r="G9933" s="149"/>
      <c r="I9933" s="149"/>
      <c r="K9933" s="149"/>
      <c r="M9933" s="149"/>
      <c r="N9933" s="150"/>
      <c r="P9933" s="149"/>
    </row>
    <row r="9934" spans="7:16" x14ac:dyDescent="0.2">
      <c r="G9934" s="149"/>
      <c r="I9934" s="149"/>
      <c r="K9934" s="149"/>
      <c r="M9934" s="149"/>
      <c r="N9934" s="150"/>
      <c r="P9934" s="149"/>
    </row>
    <row r="9935" spans="7:16" x14ac:dyDescent="0.2">
      <c r="G9935" s="149"/>
      <c r="I9935" s="149"/>
      <c r="K9935" s="149"/>
      <c r="M9935" s="149"/>
      <c r="N9935" s="150"/>
      <c r="P9935" s="149"/>
    </row>
    <row r="9936" spans="7:16" x14ac:dyDescent="0.2">
      <c r="G9936" s="149"/>
      <c r="I9936" s="149"/>
      <c r="K9936" s="149"/>
      <c r="M9936" s="149"/>
      <c r="N9936" s="150"/>
      <c r="P9936" s="149"/>
    </row>
    <row r="9937" spans="7:16" x14ac:dyDescent="0.2">
      <c r="G9937" s="149"/>
      <c r="I9937" s="149"/>
      <c r="K9937" s="149"/>
      <c r="M9937" s="149"/>
      <c r="N9937" s="150"/>
      <c r="P9937" s="149"/>
    </row>
    <row r="9938" spans="7:16" x14ac:dyDescent="0.2">
      <c r="G9938" s="149"/>
      <c r="I9938" s="149"/>
      <c r="K9938" s="149"/>
      <c r="M9938" s="149"/>
      <c r="N9938" s="150"/>
      <c r="P9938" s="149"/>
    </row>
    <row r="9939" spans="7:16" x14ac:dyDescent="0.2">
      <c r="G9939" s="149"/>
      <c r="I9939" s="149"/>
      <c r="K9939" s="149"/>
      <c r="M9939" s="149"/>
      <c r="N9939" s="150"/>
      <c r="P9939" s="149"/>
    </row>
    <row r="9940" spans="7:16" x14ac:dyDescent="0.2">
      <c r="G9940" s="149"/>
      <c r="I9940" s="149"/>
      <c r="K9940" s="149"/>
      <c r="M9940" s="149"/>
      <c r="N9940" s="150"/>
      <c r="P9940" s="149"/>
    </row>
    <row r="9941" spans="7:16" x14ac:dyDescent="0.2">
      <c r="G9941" s="149"/>
      <c r="I9941" s="149"/>
      <c r="K9941" s="149"/>
      <c r="M9941" s="149"/>
      <c r="N9941" s="150"/>
      <c r="P9941" s="149"/>
    </row>
    <row r="9942" spans="7:16" x14ac:dyDescent="0.2">
      <c r="G9942" s="149"/>
      <c r="I9942" s="149"/>
      <c r="K9942" s="149"/>
      <c r="M9942" s="149"/>
      <c r="N9942" s="150"/>
      <c r="P9942" s="149"/>
    </row>
    <row r="9943" spans="7:16" x14ac:dyDescent="0.2">
      <c r="G9943" s="149"/>
      <c r="I9943" s="149"/>
      <c r="K9943" s="149"/>
      <c r="M9943" s="149"/>
      <c r="N9943" s="150"/>
      <c r="P9943" s="149"/>
    </row>
    <row r="9944" spans="7:16" x14ac:dyDescent="0.2">
      <c r="G9944" s="149"/>
      <c r="I9944" s="149"/>
      <c r="K9944" s="149"/>
      <c r="M9944" s="149"/>
      <c r="N9944" s="150"/>
      <c r="P9944" s="149"/>
    </row>
    <row r="9945" spans="7:16" x14ac:dyDescent="0.2">
      <c r="G9945" s="149"/>
      <c r="I9945" s="149"/>
      <c r="K9945" s="149"/>
      <c r="M9945" s="149"/>
      <c r="N9945" s="150"/>
      <c r="P9945" s="149"/>
    </row>
    <row r="9946" spans="7:16" x14ac:dyDescent="0.2">
      <c r="G9946" s="149"/>
      <c r="I9946" s="149"/>
      <c r="K9946" s="149"/>
      <c r="M9946" s="149"/>
      <c r="N9946" s="150"/>
      <c r="P9946" s="149"/>
    </row>
    <row r="9947" spans="7:16" x14ac:dyDescent="0.2">
      <c r="G9947" s="149"/>
      <c r="I9947" s="149"/>
      <c r="K9947" s="149"/>
      <c r="M9947" s="149"/>
      <c r="N9947" s="150"/>
      <c r="P9947" s="149"/>
    </row>
    <row r="9948" spans="7:16" x14ac:dyDescent="0.2">
      <c r="G9948" s="149"/>
      <c r="I9948" s="149"/>
      <c r="K9948" s="149"/>
      <c r="M9948" s="149"/>
      <c r="N9948" s="150"/>
      <c r="P9948" s="149"/>
    </row>
    <row r="9949" spans="7:16" x14ac:dyDescent="0.2">
      <c r="G9949" s="149"/>
      <c r="I9949" s="149"/>
      <c r="K9949" s="149"/>
      <c r="M9949" s="149"/>
      <c r="N9949" s="150"/>
      <c r="P9949" s="149"/>
    </row>
    <row r="9950" spans="7:16" x14ac:dyDescent="0.2">
      <c r="G9950" s="149"/>
      <c r="I9950" s="149"/>
      <c r="K9950" s="149"/>
      <c r="M9950" s="149"/>
      <c r="N9950" s="150"/>
      <c r="P9950" s="149"/>
    </row>
    <row r="9951" spans="7:16" x14ac:dyDescent="0.2">
      <c r="G9951" s="149"/>
      <c r="I9951" s="149"/>
      <c r="K9951" s="149"/>
      <c r="M9951" s="149"/>
      <c r="N9951" s="150"/>
      <c r="P9951" s="149"/>
    </row>
    <row r="9952" spans="7:16" x14ac:dyDescent="0.2">
      <c r="G9952" s="149"/>
      <c r="I9952" s="149"/>
      <c r="K9952" s="149"/>
      <c r="M9952" s="149"/>
      <c r="N9952" s="150"/>
      <c r="P9952" s="149"/>
    </row>
    <row r="9953" spans="7:16" x14ac:dyDescent="0.2">
      <c r="G9953" s="149"/>
      <c r="I9953" s="149"/>
      <c r="K9953" s="149"/>
      <c r="M9953" s="149"/>
      <c r="N9953" s="150"/>
      <c r="P9953" s="149"/>
    </row>
    <row r="9954" spans="7:16" x14ac:dyDescent="0.2">
      <c r="G9954" s="149"/>
      <c r="I9954" s="149"/>
      <c r="K9954" s="149"/>
      <c r="M9954" s="149"/>
      <c r="N9954" s="150"/>
      <c r="P9954" s="149"/>
    </row>
    <row r="9955" spans="7:16" x14ac:dyDescent="0.2">
      <c r="G9955" s="149"/>
      <c r="I9955" s="149"/>
      <c r="K9955" s="149"/>
      <c r="M9955" s="149"/>
      <c r="N9955" s="150"/>
      <c r="P9955" s="149"/>
    </row>
    <row r="9956" spans="7:16" x14ac:dyDescent="0.2">
      <c r="G9956" s="149"/>
      <c r="I9956" s="149"/>
      <c r="K9956" s="149"/>
      <c r="M9956" s="149"/>
      <c r="N9956" s="150"/>
      <c r="P9956" s="149"/>
    </row>
    <row r="9957" spans="7:16" x14ac:dyDescent="0.2">
      <c r="G9957" s="149"/>
      <c r="I9957" s="149"/>
      <c r="K9957" s="149"/>
      <c r="M9957" s="149"/>
      <c r="N9957" s="150"/>
      <c r="P9957" s="149"/>
    </row>
    <row r="9958" spans="7:16" x14ac:dyDescent="0.2">
      <c r="G9958" s="149"/>
      <c r="I9958" s="149"/>
      <c r="K9958" s="149"/>
      <c r="M9958" s="149"/>
      <c r="N9958" s="150"/>
      <c r="P9958" s="149"/>
    </row>
    <row r="9959" spans="7:16" x14ac:dyDescent="0.2">
      <c r="G9959" s="149"/>
      <c r="I9959" s="149"/>
      <c r="K9959" s="149"/>
      <c r="M9959" s="149"/>
      <c r="N9959" s="150"/>
      <c r="P9959" s="149"/>
    </row>
    <row r="9960" spans="7:16" x14ac:dyDescent="0.2">
      <c r="G9960" s="149"/>
      <c r="I9960" s="149"/>
      <c r="K9960" s="149"/>
      <c r="M9960" s="149"/>
      <c r="N9960" s="150"/>
      <c r="P9960" s="149"/>
    </row>
    <row r="9961" spans="7:16" x14ac:dyDescent="0.2">
      <c r="G9961" s="149"/>
      <c r="I9961" s="149"/>
      <c r="K9961" s="149"/>
      <c r="M9961" s="149"/>
      <c r="N9961" s="150"/>
      <c r="P9961" s="149"/>
    </row>
    <row r="9962" spans="7:16" x14ac:dyDescent="0.2">
      <c r="G9962" s="149"/>
      <c r="I9962" s="149"/>
      <c r="K9962" s="149"/>
      <c r="M9962" s="149"/>
      <c r="N9962" s="150"/>
      <c r="P9962" s="149"/>
    </row>
    <row r="9963" spans="7:16" x14ac:dyDescent="0.2">
      <c r="G9963" s="149"/>
      <c r="I9963" s="149"/>
      <c r="K9963" s="149"/>
      <c r="M9963" s="149"/>
      <c r="N9963" s="150"/>
      <c r="P9963" s="149"/>
    </row>
    <row r="9964" spans="7:16" x14ac:dyDescent="0.2">
      <c r="G9964" s="149"/>
      <c r="I9964" s="149"/>
      <c r="K9964" s="149"/>
      <c r="M9964" s="149"/>
      <c r="N9964" s="150"/>
      <c r="P9964" s="149"/>
    </row>
    <row r="9965" spans="7:16" x14ac:dyDescent="0.2">
      <c r="G9965" s="149"/>
      <c r="I9965" s="149"/>
      <c r="K9965" s="149"/>
      <c r="M9965" s="149"/>
      <c r="N9965" s="150"/>
      <c r="P9965" s="149"/>
    </row>
    <row r="9966" spans="7:16" x14ac:dyDescent="0.2">
      <c r="G9966" s="149"/>
      <c r="I9966" s="149"/>
      <c r="K9966" s="149"/>
      <c r="M9966" s="149"/>
      <c r="N9966" s="150"/>
      <c r="P9966" s="149"/>
    </row>
    <row r="9967" spans="7:16" x14ac:dyDescent="0.2">
      <c r="G9967" s="149"/>
      <c r="I9967" s="149"/>
      <c r="K9967" s="149"/>
      <c r="M9967" s="149"/>
      <c r="N9967" s="150"/>
      <c r="P9967" s="149"/>
    </row>
    <row r="9968" spans="7:16" x14ac:dyDescent="0.2">
      <c r="G9968" s="149"/>
      <c r="I9968" s="149"/>
      <c r="K9968" s="149"/>
      <c r="M9968" s="149"/>
      <c r="N9968" s="150"/>
      <c r="P9968" s="149"/>
    </row>
    <row r="9969" spans="7:16" x14ac:dyDescent="0.2">
      <c r="G9969" s="149"/>
      <c r="I9969" s="149"/>
      <c r="K9969" s="149"/>
      <c r="M9969" s="149"/>
      <c r="N9969" s="150"/>
      <c r="P9969" s="149"/>
    </row>
    <row r="9970" spans="7:16" x14ac:dyDescent="0.2">
      <c r="G9970" s="149"/>
      <c r="I9970" s="149"/>
      <c r="K9970" s="149"/>
      <c r="M9970" s="149"/>
      <c r="N9970" s="150"/>
      <c r="P9970" s="149"/>
    </row>
    <row r="9971" spans="7:16" x14ac:dyDescent="0.2">
      <c r="G9971" s="149"/>
      <c r="I9971" s="149"/>
      <c r="K9971" s="149"/>
      <c r="M9971" s="149"/>
      <c r="N9971" s="150"/>
      <c r="P9971" s="149"/>
    </row>
    <row r="9972" spans="7:16" x14ac:dyDescent="0.2">
      <c r="G9972" s="149"/>
      <c r="I9972" s="149"/>
      <c r="K9972" s="149"/>
      <c r="M9972" s="149"/>
      <c r="N9972" s="150"/>
      <c r="P9972" s="149"/>
    </row>
    <row r="9973" spans="7:16" x14ac:dyDescent="0.2">
      <c r="G9973" s="149"/>
      <c r="I9973" s="149"/>
      <c r="K9973" s="149"/>
      <c r="M9973" s="149"/>
      <c r="N9973" s="150"/>
      <c r="P9973" s="149"/>
    </row>
    <row r="9974" spans="7:16" x14ac:dyDescent="0.2">
      <c r="G9974" s="149"/>
      <c r="I9974" s="149"/>
      <c r="K9974" s="149"/>
      <c r="M9974" s="149"/>
      <c r="N9974" s="150"/>
      <c r="P9974" s="149"/>
    </row>
    <row r="9975" spans="7:16" x14ac:dyDescent="0.2">
      <c r="G9975" s="149"/>
      <c r="I9975" s="149"/>
      <c r="K9975" s="149"/>
      <c r="M9975" s="149"/>
      <c r="N9975" s="150"/>
      <c r="P9975" s="149"/>
    </row>
    <row r="9976" spans="7:16" x14ac:dyDescent="0.2">
      <c r="G9976" s="149"/>
      <c r="I9976" s="149"/>
      <c r="K9976" s="149"/>
      <c r="M9976" s="149"/>
      <c r="N9976" s="150"/>
      <c r="P9976" s="149"/>
    </row>
    <row r="9977" spans="7:16" x14ac:dyDescent="0.2">
      <c r="G9977" s="149"/>
      <c r="I9977" s="149"/>
      <c r="K9977" s="149"/>
      <c r="M9977" s="149"/>
      <c r="N9977" s="150"/>
      <c r="P9977" s="149"/>
    </row>
    <row r="9978" spans="7:16" x14ac:dyDescent="0.2">
      <c r="G9978" s="149"/>
      <c r="I9978" s="149"/>
      <c r="K9978" s="149"/>
      <c r="M9978" s="149"/>
      <c r="N9978" s="150"/>
      <c r="P9978" s="149"/>
    </row>
    <row r="9979" spans="7:16" x14ac:dyDescent="0.2">
      <c r="G9979" s="149"/>
      <c r="I9979" s="149"/>
      <c r="K9979" s="149"/>
      <c r="M9979" s="149"/>
      <c r="N9979" s="150"/>
      <c r="P9979" s="149"/>
    </row>
    <row r="9980" spans="7:16" x14ac:dyDescent="0.2">
      <c r="G9980" s="149"/>
      <c r="I9980" s="149"/>
      <c r="K9980" s="149"/>
      <c r="M9980" s="149"/>
      <c r="N9980" s="150"/>
      <c r="P9980" s="149"/>
    </row>
    <row r="9981" spans="7:16" x14ac:dyDescent="0.2">
      <c r="G9981" s="149"/>
      <c r="I9981" s="149"/>
      <c r="K9981" s="149"/>
      <c r="M9981" s="149"/>
      <c r="N9981" s="150"/>
      <c r="P9981" s="149"/>
    </row>
    <row r="9982" spans="7:16" x14ac:dyDescent="0.2">
      <c r="G9982" s="149"/>
      <c r="I9982" s="149"/>
      <c r="K9982" s="149"/>
      <c r="M9982" s="149"/>
      <c r="N9982" s="150"/>
      <c r="P9982" s="149"/>
    </row>
    <row r="9983" spans="7:16" x14ac:dyDescent="0.2">
      <c r="G9983" s="149"/>
      <c r="I9983" s="149"/>
      <c r="K9983" s="149"/>
      <c r="M9983" s="149"/>
      <c r="N9983" s="150"/>
      <c r="P9983" s="149"/>
    </row>
    <row r="9984" spans="7:16" x14ac:dyDescent="0.2">
      <c r="G9984" s="149"/>
      <c r="I9984" s="149"/>
      <c r="K9984" s="149"/>
      <c r="M9984" s="149"/>
      <c r="N9984" s="150"/>
      <c r="P9984" s="149"/>
    </row>
    <row r="9985" spans="7:16" x14ac:dyDescent="0.2">
      <c r="G9985" s="149"/>
      <c r="I9985" s="149"/>
      <c r="K9985" s="149"/>
      <c r="M9985" s="149"/>
      <c r="N9985" s="150"/>
      <c r="P9985" s="149"/>
    </row>
    <row r="9986" spans="7:16" x14ac:dyDescent="0.2">
      <c r="G9986" s="149"/>
      <c r="I9986" s="149"/>
      <c r="K9986" s="149"/>
      <c r="M9986" s="149"/>
      <c r="N9986" s="150"/>
      <c r="P9986" s="149"/>
    </row>
    <row r="9987" spans="7:16" x14ac:dyDescent="0.2">
      <c r="G9987" s="149"/>
      <c r="I9987" s="149"/>
      <c r="K9987" s="149"/>
      <c r="M9987" s="149"/>
      <c r="N9987" s="150"/>
      <c r="P9987" s="149"/>
    </row>
    <row r="9988" spans="7:16" x14ac:dyDescent="0.2">
      <c r="G9988" s="149"/>
      <c r="I9988" s="149"/>
      <c r="K9988" s="149"/>
      <c r="M9988" s="149"/>
      <c r="N9988" s="150"/>
      <c r="P9988" s="149"/>
    </row>
    <row r="9989" spans="7:16" x14ac:dyDescent="0.2">
      <c r="G9989" s="149"/>
      <c r="I9989" s="149"/>
      <c r="K9989" s="149"/>
      <c r="M9989" s="149"/>
      <c r="N9989" s="150"/>
      <c r="P9989" s="149"/>
    </row>
    <row r="9990" spans="7:16" x14ac:dyDescent="0.2">
      <c r="G9990" s="149"/>
      <c r="I9990" s="149"/>
      <c r="K9990" s="149"/>
      <c r="M9990" s="149"/>
      <c r="N9990" s="150"/>
      <c r="P9990" s="149"/>
    </row>
    <row r="9991" spans="7:16" x14ac:dyDescent="0.2">
      <c r="G9991" s="149"/>
      <c r="I9991" s="149"/>
      <c r="K9991" s="149"/>
      <c r="M9991" s="149"/>
      <c r="N9991" s="150"/>
      <c r="P9991" s="149"/>
    </row>
    <row r="9992" spans="7:16" x14ac:dyDescent="0.2">
      <c r="G9992" s="149"/>
      <c r="I9992" s="149"/>
      <c r="K9992" s="149"/>
      <c r="M9992" s="149"/>
      <c r="N9992" s="150"/>
      <c r="P9992" s="149"/>
    </row>
    <row r="9993" spans="7:16" x14ac:dyDescent="0.2">
      <c r="G9993" s="149"/>
      <c r="I9993" s="149"/>
      <c r="K9993" s="149"/>
      <c r="M9993" s="149"/>
      <c r="N9993" s="150"/>
      <c r="P9993" s="149"/>
    </row>
    <row r="9994" spans="7:16" x14ac:dyDescent="0.2">
      <c r="G9994" s="149"/>
      <c r="I9994" s="149"/>
      <c r="K9994" s="149"/>
      <c r="M9994" s="149"/>
      <c r="N9994" s="150"/>
      <c r="P9994" s="149"/>
    </row>
    <row r="9995" spans="7:16" x14ac:dyDescent="0.2">
      <c r="G9995" s="149"/>
      <c r="I9995" s="149"/>
      <c r="K9995" s="149"/>
      <c r="M9995" s="149"/>
      <c r="N9995" s="150"/>
      <c r="P9995" s="149"/>
    </row>
    <row r="9996" spans="7:16" x14ac:dyDescent="0.2">
      <c r="G9996" s="149"/>
      <c r="I9996" s="149"/>
      <c r="K9996" s="149"/>
      <c r="M9996" s="149"/>
      <c r="N9996" s="150"/>
      <c r="P9996" s="149"/>
    </row>
    <row r="9997" spans="7:16" x14ac:dyDescent="0.2">
      <c r="G9997" s="149"/>
      <c r="I9997" s="149"/>
      <c r="K9997" s="149"/>
      <c r="M9997" s="149"/>
      <c r="N9997" s="150"/>
      <c r="P9997" s="149"/>
    </row>
    <row r="9998" spans="7:16" x14ac:dyDescent="0.2">
      <c r="G9998" s="149"/>
      <c r="I9998" s="149"/>
      <c r="K9998" s="149"/>
      <c r="M9998" s="149"/>
      <c r="N9998" s="150"/>
      <c r="P9998" s="149"/>
    </row>
    <row r="9999" spans="7:16" x14ac:dyDescent="0.2">
      <c r="G9999" s="149"/>
      <c r="I9999" s="149"/>
      <c r="K9999" s="149"/>
      <c r="M9999" s="149"/>
      <c r="N9999" s="150"/>
      <c r="P9999" s="149"/>
    </row>
    <row r="10000" spans="7:16" x14ac:dyDescent="0.2">
      <c r="G10000" s="149"/>
      <c r="I10000" s="149"/>
      <c r="K10000" s="149"/>
      <c r="M10000" s="149"/>
      <c r="N10000" s="150"/>
      <c r="P10000" s="149"/>
    </row>
    <row r="10001" spans="7:16" x14ac:dyDescent="0.2">
      <c r="G10001" s="149"/>
      <c r="I10001" s="149"/>
      <c r="K10001" s="149"/>
      <c r="M10001" s="149"/>
      <c r="N10001" s="150"/>
      <c r="P10001" s="149"/>
    </row>
    <row r="10002" spans="7:16" x14ac:dyDescent="0.2">
      <c r="G10002" s="149"/>
      <c r="I10002" s="149"/>
      <c r="K10002" s="149"/>
      <c r="M10002" s="149"/>
      <c r="N10002" s="150"/>
      <c r="P10002" s="149"/>
    </row>
    <row r="10003" spans="7:16" x14ac:dyDescent="0.2">
      <c r="G10003" s="149"/>
      <c r="I10003" s="149"/>
      <c r="K10003" s="149"/>
      <c r="M10003" s="149"/>
      <c r="N10003" s="150"/>
      <c r="P10003" s="149"/>
    </row>
    <row r="10004" spans="7:16" x14ac:dyDescent="0.2">
      <c r="G10004" s="149"/>
      <c r="I10004" s="149"/>
      <c r="K10004" s="149"/>
      <c r="M10004" s="149"/>
      <c r="N10004" s="150"/>
      <c r="P10004" s="149"/>
    </row>
    <row r="10005" spans="7:16" x14ac:dyDescent="0.2">
      <c r="G10005" s="149"/>
      <c r="I10005" s="149"/>
      <c r="K10005" s="149"/>
      <c r="M10005" s="149"/>
      <c r="N10005" s="150"/>
      <c r="P10005" s="149"/>
    </row>
    <row r="10006" spans="7:16" x14ac:dyDescent="0.2">
      <c r="G10006" s="149"/>
      <c r="I10006" s="149"/>
      <c r="K10006" s="149"/>
      <c r="M10006" s="149"/>
      <c r="N10006" s="150"/>
      <c r="P10006" s="149"/>
    </row>
    <row r="10007" spans="7:16" x14ac:dyDescent="0.2">
      <c r="G10007" s="149"/>
      <c r="I10007" s="149"/>
      <c r="K10007" s="149"/>
      <c r="M10007" s="149"/>
      <c r="N10007" s="150"/>
      <c r="P10007" s="149"/>
    </row>
    <row r="10008" spans="7:16" x14ac:dyDescent="0.2">
      <c r="G10008" s="149"/>
      <c r="I10008" s="149"/>
      <c r="K10008" s="149"/>
      <c r="M10008" s="149"/>
      <c r="N10008" s="150"/>
      <c r="P10008" s="149"/>
    </row>
    <row r="10009" spans="7:16" x14ac:dyDescent="0.2">
      <c r="G10009" s="149"/>
      <c r="I10009" s="149"/>
      <c r="K10009" s="149"/>
      <c r="M10009" s="149"/>
      <c r="N10009" s="150"/>
      <c r="P10009" s="149"/>
    </row>
    <row r="10010" spans="7:16" x14ac:dyDescent="0.2">
      <c r="G10010" s="149"/>
      <c r="I10010" s="149"/>
      <c r="K10010" s="149"/>
      <c r="M10010" s="149"/>
      <c r="N10010" s="150"/>
      <c r="P10010" s="149"/>
    </row>
    <row r="10011" spans="7:16" x14ac:dyDescent="0.2">
      <c r="G10011" s="149"/>
      <c r="I10011" s="149"/>
      <c r="K10011" s="149"/>
      <c r="M10011" s="149"/>
      <c r="N10011" s="150"/>
      <c r="P10011" s="149"/>
    </row>
    <row r="10012" spans="7:16" x14ac:dyDescent="0.2">
      <c r="G10012" s="149"/>
      <c r="I10012" s="149"/>
      <c r="K10012" s="149"/>
      <c r="M10012" s="149"/>
      <c r="N10012" s="150"/>
      <c r="P10012" s="149"/>
    </row>
    <row r="10013" spans="7:16" x14ac:dyDescent="0.2">
      <c r="G10013" s="149"/>
      <c r="I10013" s="149"/>
      <c r="K10013" s="149"/>
      <c r="M10013" s="149"/>
      <c r="N10013" s="150"/>
      <c r="P10013" s="149"/>
    </row>
    <row r="10014" spans="7:16" x14ac:dyDescent="0.2">
      <c r="G10014" s="149"/>
      <c r="I10014" s="149"/>
      <c r="K10014" s="149"/>
      <c r="M10014" s="149"/>
      <c r="N10014" s="150"/>
      <c r="P10014" s="149"/>
    </row>
    <row r="10015" spans="7:16" x14ac:dyDescent="0.2">
      <c r="G10015" s="149"/>
      <c r="I10015" s="149"/>
      <c r="K10015" s="149"/>
      <c r="M10015" s="149"/>
      <c r="N10015" s="150"/>
      <c r="P10015" s="149"/>
    </row>
    <row r="10016" spans="7:16" x14ac:dyDescent="0.2">
      <c r="G10016" s="149"/>
      <c r="I10016" s="149"/>
      <c r="K10016" s="149"/>
      <c r="M10016" s="149"/>
      <c r="N10016" s="150"/>
      <c r="P10016" s="149"/>
    </row>
    <row r="10017" spans="7:16" x14ac:dyDescent="0.2">
      <c r="G10017" s="149"/>
      <c r="I10017" s="149"/>
      <c r="K10017" s="149"/>
      <c r="M10017" s="149"/>
      <c r="N10017" s="150"/>
      <c r="P10017" s="149"/>
    </row>
    <row r="10018" spans="7:16" x14ac:dyDescent="0.2">
      <c r="G10018" s="149"/>
      <c r="I10018" s="149"/>
      <c r="K10018" s="149"/>
      <c r="M10018" s="149"/>
      <c r="N10018" s="150"/>
      <c r="P10018" s="149"/>
    </row>
    <row r="10019" spans="7:16" x14ac:dyDescent="0.2">
      <c r="G10019" s="149"/>
      <c r="I10019" s="149"/>
      <c r="K10019" s="149"/>
      <c r="M10019" s="149"/>
      <c r="N10019" s="150"/>
      <c r="P10019" s="149"/>
    </row>
    <row r="10020" spans="7:16" x14ac:dyDescent="0.2">
      <c r="G10020" s="149"/>
      <c r="I10020" s="149"/>
      <c r="K10020" s="149"/>
      <c r="M10020" s="149"/>
      <c r="N10020" s="150"/>
      <c r="P10020" s="149"/>
    </row>
    <row r="10021" spans="7:16" x14ac:dyDescent="0.2">
      <c r="G10021" s="149"/>
      <c r="I10021" s="149"/>
      <c r="K10021" s="149"/>
      <c r="M10021" s="149"/>
      <c r="N10021" s="150"/>
      <c r="P10021" s="149"/>
    </row>
    <row r="10022" spans="7:16" x14ac:dyDescent="0.2">
      <c r="G10022" s="149"/>
      <c r="I10022" s="149"/>
      <c r="K10022" s="149"/>
      <c r="M10022" s="149"/>
      <c r="N10022" s="150"/>
      <c r="P10022" s="149"/>
    </row>
    <row r="10023" spans="7:16" x14ac:dyDescent="0.2">
      <c r="G10023" s="149"/>
      <c r="I10023" s="149"/>
      <c r="K10023" s="149"/>
      <c r="M10023" s="149"/>
      <c r="N10023" s="150"/>
      <c r="P10023" s="149"/>
    </row>
    <row r="10024" spans="7:16" x14ac:dyDescent="0.2">
      <c r="G10024" s="149"/>
      <c r="I10024" s="149"/>
      <c r="K10024" s="149"/>
      <c r="M10024" s="149"/>
      <c r="N10024" s="150"/>
      <c r="P10024" s="149"/>
    </row>
    <row r="10025" spans="7:16" x14ac:dyDescent="0.2">
      <c r="G10025" s="149"/>
      <c r="I10025" s="149"/>
      <c r="K10025" s="149"/>
      <c r="M10025" s="149"/>
      <c r="N10025" s="150"/>
      <c r="P10025" s="149"/>
    </row>
    <row r="10026" spans="7:16" x14ac:dyDescent="0.2">
      <c r="G10026" s="149"/>
      <c r="I10026" s="149"/>
      <c r="K10026" s="149"/>
      <c r="M10026" s="149"/>
      <c r="N10026" s="150"/>
      <c r="P10026" s="149"/>
    </row>
    <row r="10027" spans="7:16" x14ac:dyDescent="0.2">
      <c r="G10027" s="149"/>
      <c r="I10027" s="149"/>
      <c r="K10027" s="149"/>
      <c r="M10027" s="149"/>
      <c r="N10027" s="150"/>
      <c r="P10027" s="149"/>
    </row>
    <row r="10028" spans="7:16" x14ac:dyDescent="0.2">
      <c r="G10028" s="149"/>
      <c r="I10028" s="149"/>
      <c r="K10028" s="149"/>
      <c r="M10028" s="149"/>
      <c r="N10028" s="150"/>
      <c r="P10028" s="149"/>
    </row>
    <row r="10029" spans="7:16" x14ac:dyDescent="0.2">
      <c r="G10029" s="149"/>
      <c r="I10029" s="149"/>
      <c r="K10029" s="149"/>
      <c r="M10029" s="149"/>
      <c r="N10029" s="150"/>
      <c r="P10029" s="149"/>
    </row>
    <row r="10030" spans="7:16" x14ac:dyDescent="0.2">
      <c r="G10030" s="149"/>
      <c r="I10030" s="149"/>
      <c r="K10030" s="149"/>
      <c r="M10030" s="149"/>
      <c r="N10030" s="150"/>
      <c r="P10030" s="149"/>
    </row>
    <row r="10031" spans="7:16" x14ac:dyDescent="0.2">
      <c r="G10031" s="149"/>
      <c r="I10031" s="149"/>
      <c r="K10031" s="149"/>
      <c r="M10031" s="149"/>
      <c r="N10031" s="150"/>
      <c r="P10031" s="149"/>
    </row>
    <row r="10032" spans="7:16" x14ac:dyDescent="0.2">
      <c r="G10032" s="149"/>
      <c r="I10032" s="149"/>
      <c r="K10032" s="149"/>
      <c r="M10032" s="149"/>
      <c r="N10032" s="150"/>
      <c r="P10032" s="149"/>
    </row>
    <row r="10033" spans="7:16" x14ac:dyDescent="0.2">
      <c r="G10033" s="149"/>
      <c r="I10033" s="149"/>
      <c r="K10033" s="149"/>
      <c r="M10033" s="149"/>
      <c r="N10033" s="150"/>
      <c r="P10033" s="149"/>
    </row>
    <row r="10034" spans="7:16" x14ac:dyDescent="0.2">
      <c r="G10034" s="149"/>
      <c r="I10034" s="149"/>
      <c r="K10034" s="149"/>
      <c r="M10034" s="149"/>
      <c r="N10034" s="150"/>
      <c r="P10034" s="149"/>
    </row>
    <row r="10035" spans="7:16" x14ac:dyDescent="0.2">
      <c r="G10035" s="149"/>
      <c r="I10035" s="149"/>
      <c r="K10035" s="149"/>
      <c r="M10035" s="149"/>
      <c r="N10035" s="150"/>
      <c r="P10035" s="149"/>
    </row>
    <row r="10036" spans="7:16" x14ac:dyDescent="0.2">
      <c r="G10036" s="149"/>
      <c r="I10036" s="149"/>
      <c r="K10036" s="149"/>
      <c r="M10036" s="149"/>
      <c r="N10036" s="150"/>
      <c r="P10036" s="149"/>
    </row>
    <row r="10037" spans="7:16" x14ac:dyDescent="0.2">
      <c r="G10037" s="149"/>
      <c r="I10037" s="149"/>
      <c r="K10037" s="149"/>
      <c r="M10037" s="149"/>
      <c r="N10037" s="150"/>
      <c r="P10037" s="149"/>
    </row>
    <row r="10038" spans="7:16" x14ac:dyDescent="0.2">
      <c r="G10038" s="149"/>
      <c r="I10038" s="149"/>
      <c r="K10038" s="149"/>
      <c r="M10038" s="149"/>
      <c r="N10038" s="150"/>
      <c r="P10038" s="149"/>
    </row>
    <row r="10039" spans="7:16" x14ac:dyDescent="0.2">
      <c r="G10039" s="149"/>
      <c r="I10039" s="149"/>
      <c r="K10039" s="149"/>
      <c r="M10039" s="149"/>
      <c r="N10039" s="150"/>
      <c r="P10039" s="149"/>
    </row>
    <row r="10040" spans="7:16" x14ac:dyDescent="0.2">
      <c r="G10040" s="149"/>
      <c r="I10040" s="149"/>
      <c r="K10040" s="149"/>
      <c r="M10040" s="149"/>
      <c r="N10040" s="150"/>
      <c r="P10040" s="149"/>
    </row>
    <row r="10041" spans="7:16" x14ac:dyDescent="0.2">
      <c r="G10041" s="149"/>
      <c r="I10041" s="149"/>
      <c r="K10041" s="149"/>
      <c r="M10041" s="149"/>
      <c r="N10041" s="150"/>
      <c r="P10041" s="149"/>
    </row>
    <row r="10042" spans="7:16" x14ac:dyDescent="0.2">
      <c r="G10042" s="149"/>
      <c r="I10042" s="149"/>
      <c r="K10042" s="149"/>
      <c r="M10042" s="149"/>
      <c r="N10042" s="150"/>
      <c r="P10042" s="149"/>
    </row>
    <row r="10043" spans="7:16" x14ac:dyDescent="0.2">
      <c r="G10043" s="149"/>
      <c r="I10043" s="149"/>
      <c r="K10043" s="149"/>
      <c r="M10043" s="149"/>
      <c r="N10043" s="150"/>
      <c r="P10043" s="149"/>
    </row>
    <row r="10044" spans="7:16" x14ac:dyDescent="0.2">
      <c r="G10044" s="149"/>
      <c r="I10044" s="149"/>
      <c r="K10044" s="149"/>
      <c r="M10044" s="149"/>
      <c r="N10044" s="150"/>
      <c r="P10044" s="149"/>
    </row>
    <row r="10045" spans="7:16" x14ac:dyDescent="0.2">
      <c r="G10045" s="149"/>
      <c r="I10045" s="149"/>
      <c r="K10045" s="149"/>
      <c r="M10045" s="149"/>
      <c r="N10045" s="150"/>
      <c r="P10045" s="149"/>
    </row>
    <row r="10046" spans="7:16" x14ac:dyDescent="0.2">
      <c r="G10046" s="149"/>
      <c r="I10046" s="149"/>
      <c r="K10046" s="149"/>
      <c r="M10046" s="149"/>
      <c r="N10046" s="150"/>
      <c r="P10046" s="149"/>
    </row>
    <row r="10047" spans="7:16" x14ac:dyDescent="0.2">
      <c r="G10047" s="149"/>
      <c r="I10047" s="149"/>
      <c r="K10047" s="149"/>
      <c r="M10047" s="149"/>
      <c r="N10047" s="150"/>
      <c r="P10047" s="149"/>
    </row>
    <row r="10048" spans="7:16" x14ac:dyDescent="0.2">
      <c r="G10048" s="149"/>
      <c r="I10048" s="149"/>
      <c r="K10048" s="149"/>
      <c r="M10048" s="149"/>
      <c r="N10048" s="150"/>
      <c r="P10048" s="149"/>
    </row>
    <row r="10049" spans="7:16" x14ac:dyDescent="0.2">
      <c r="G10049" s="149"/>
      <c r="I10049" s="149"/>
      <c r="K10049" s="149"/>
      <c r="M10049" s="149"/>
      <c r="N10049" s="150"/>
      <c r="P10049" s="149"/>
    </row>
    <row r="10050" spans="7:16" x14ac:dyDescent="0.2">
      <c r="G10050" s="149"/>
      <c r="I10050" s="149"/>
      <c r="K10050" s="149"/>
      <c r="M10050" s="149"/>
      <c r="N10050" s="150"/>
      <c r="P10050" s="149"/>
    </row>
    <row r="10051" spans="7:16" x14ac:dyDescent="0.2">
      <c r="G10051" s="149"/>
      <c r="I10051" s="149"/>
      <c r="K10051" s="149"/>
      <c r="M10051" s="149"/>
      <c r="N10051" s="150"/>
      <c r="P10051" s="149"/>
    </row>
    <row r="10052" spans="7:16" x14ac:dyDescent="0.2">
      <c r="G10052" s="149"/>
      <c r="I10052" s="149"/>
      <c r="K10052" s="149"/>
      <c r="M10052" s="149"/>
      <c r="N10052" s="150"/>
      <c r="P10052" s="149"/>
    </row>
    <row r="10053" spans="7:16" x14ac:dyDescent="0.2">
      <c r="G10053" s="149"/>
      <c r="I10053" s="149"/>
      <c r="K10053" s="149"/>
      <c r="M10053" s="149"/>
      <c r="N10053" s="150"/>
      <c r="P10053" s="149"/>
    </row>
    <row r="10054" spans="7:16" x14ac:dyDescent="0.2">
      <c r="G10054" s="149"/>
      <c r="I10054" s="149"/>
      <c r="K10054" s="149"/>
      <c r="M10054" s="149"/>
      <c r="N10054" s="150"/>
      <c r="P10054" s="149"/>
    </row>
    <row r="10055" spans="7:16" x14ac:dyDescent="0.2">
      <c r="G10055" s="149"/>
      <c r="I10055" s="149"/>
      <c r="K10055" s="149"/>
      <c r="M10055" s="149"/>
      <c r="N10055" s="150"/>
      <c r="P10055" s="149"/>
    </row>
    <row r="10056" spans="7:16" x14ac:dyDescent="0.2">
      <c r="G10056" s="149"/>
      <c r="I10056" s="149"/>
      <c r="K10056" s="149"/>
      <c r="M10056" s="149"/>
      <c r="N10056" s="150"/>
      <c r="P10056" s="149"/>
    </row>
    <row r="10057" spans="7:16" x14ac:dyDescent="0.2">
      <c r="G10057" s="149"/>
      <c r="I10057" s="149"/>
      <c r="K10057" s="149"/>
      <c r="M10057" s="149"/>
      <c r="N10057" s="150"/>
      <c r="P10057" s="149"/>
    </row>
    <row r="10058" spans="7:16" x14ac:dyDescent="0.2">
      <c r="G10058" s="149"/>
      <c r="I10058" s="149"/>
      <c r="K10058" s="149"/>
      <c r="M10058" s="149"/>
      <c r="N10058" s="150"/>
      <c r="P10058" s="149"/>
    </row>
    <row r="10059" spans="7:16" x14ac:dyDescent="0.2">
      <c r="G10059" s="149"/>
      <c r="I10059" s="149"/>
      <c r="K10059" s="149"/>
      <c r="M10059" s="149"/>
      <c r="N10059" s="150"/>
      <c r="P10059" s="149"/>
    </row>
    <row r="10060" spans="7:16" x14ac:dyDescent="0.2">
      <c r="G10060" s="149"/>
      <c r="I10060" s="149"/>
      <c r="K10060" s="149"/>
      <c r="M10060" s="149"/>
      <c r="N10060" s="150"/>
      <c r="P10060" s="149"/>
    </row>
    <row r="10061" spans="7:16" x14ac:dyDescent="0.2">
      <c r="G10061" s="149"/>
      <c r="I10061" s="149"/>
      <c r="K10061" s="149"/>
      <c r="M10061" s="149"/>
      <c r="N10061" s="150"/>
      <c r="P10061" s="149"/>
    </row>
    <row r="10062" spans="7:16" x14ac:dyDescent="0.2">
      <c r="G10062" s="149"/>
      <c r="I10062" s="149"/>
      <c r="K10062" s="149"/>
      <c r="M10062" s="149"/>
      <c r="N10062" s="150"/>
      <c r="P10062" s="149"/>
    </row>
    <row r="10063" spans="7:16" x14ac:dyDescent="0.2">
      <c r="G10063" s="149"/>
      <c r="I10063" s="149"/>
      <c r="K10063" s="149"/>
      <c r="M10063" s="149"/>
      <c r="N10063" s="150"/>
      <c r="P10063" s="149"/>
    </row>
    <row r="10064" spans="7:16" x14ac:dyDescent="0.2">
      <c r="G10064" s="149"/>
      <c r="I10064" s="149"/>
      <c r="K10064" s="149"/>
      <c r="M10064" s="149"/>
      <c r="N10064" s="150"/>
      <c r="P10064" s="149"/>
    </row>
    <row r="10065" spans="7:16" x14ac:dyDescent="0.2">
      <c r="G10065" s="149"/>
      <c r="I10065" s="149"/>
      <c r="K10065" s="149"/>
      <c r="M10065" s="149"/>
      <c r="N10065" s="150"/>
      <c r="P10065" s="149"/>
    </row>
    <row r="10066" spans="7:16" x14ac:dyDescent="0.2">
      <c r="G10066" s="149"/>
      <c r="I10066" s="149"/>
      <c r="K10066" s="149"/>
      <c r="M10066" s="149"/>
      <c r="N10066" s="150"/>
      <c r="P10066" s="149"/>
    </row>
    <row r="10067" spans="7:16" x14ac:dyDescent="0.2">
      <c r="G10067" s="149"/>
      <c r="I10067" s="149"/>
      <c r="K10067" s="149"/>
      <c r="M10067" s="149"/>
      <c r="N10067" s="150"/>
      <c r="P10067" s="149"/>
    </row>
    <row r="10068" spans="7:16" x14ac:dyDescent="0.2">
      <c r="G10068" s="149"/>
      <c r="I10068" s="149"/>
      <c r="K10068" s="149"/>
      <c r="M10068" s="149"/>
      <c r="N10068" s="150"/>
      <c r="P10068" s="149"/>
    </row>
    <row r="10069" spans="7:16" x14ac:dyDescent="0.2">
      <c r="G10069" s="149"/>
      <c r="I10069" s="149"/>
      <c r="K10069" s="149"/>
      <c r="M10069" s="149"/>
      <c r="N10069" s="150"/>
      <c r="P10069" s="149"/>
    </row>
    <row r="10070" spans="7:16" x14ac:dyDescent="0.2">
      <c r="G10070" s="149"/>
      <c r="I10070" s="149"/>
      <c r="K10070" s="149"/>
      <c r="M10070" s="149"/>
      <c r="N10070" s="150"/>
      <c r="P10070" s="149"/>
    </row>
    <row r="10071" spans="7:16" x14ac:dyDescent="0.2">
      <c r="G10071" s="149"/>
      <c r="I10071" s="149"/>
      <c r="K10071" s="149"/>
      <c r="M10071" s="149"/>
      <c r="N10071" s="150"/>
      <c r="P10071" s="149"/>
    </row>
    <row r="10072" spans="7:16" x14ac:dyDescent="0.2">
      <c r="G10072" s="149"/>
      <c r="I10072" s="149"/>
      <c r="K10072" s="149"/>
      <c r="M10072" s="149"/>
      <c r="N10072" s="150"/>
      <c r="P10072" s="149"/>
    </row>
    <row r="10073" spans="7:16" x14ac:dyDescent="0.2">
      <c r="G10073" s="149"/>
      <c r="I10073" s="149"/>
      <c r="K10073" s="149"/>
      <c r="M10073" s="149"/>
      <c r="N10073" s="150"/>
      <c r="P10073" s="149"/>
    </row>
    <row r="10074" spans="7:16" x14ac:dyDescent="0.2">
      <c r="G10074" s="149"/>
      <c r="I10074" s="149"/>
      <c r="K10074" s="149"/>
      <c r="M10074" s="149"/>
      <c r="N10074" s="150"/>
      <c r="P10074" s="149"/>
    </row>
    <row r="10075" spans="7:16" x14ac:dyDescent="0.2">
      <c r="G10075" s="149"/>
      <c r="I10075" s="149"/>
      <c r="K10075" s="149"/>
      <c r="M10075" s="149"/>
      <c r="N10075" s="150"/>
      <c r="P10075" s="149"/>
    </row>
    <row r="10076" spans="7:16" x14ac:dyDescent="0.2">
      <c r="G10076" s="149"/>
      <c r="I10076" s="149"/>
      <c r="K10076" s="149"/>
      <c r="M10076" s="149"/>
      <c r="N10076" s="150"/>
      <c r="P10076" s="149"/>
    </row>
    <row r="10077" spans="7:16" x14ac:dyDescent="0.2">
      <c r="G10077" s="149"/>
      <c r="I10077" s="149"/>
      <c r="K10077" s="149"/>
      <c r="M10077" s="149"/>
      <c r="N10077" s="150"/>
      <c r="P10077" s="149"/>
    </row>
    <row r="10078" spans="7:16" x14ac:dyDescent="0.2">
      <c r="G10078" s="149"/>
      <c r="I10078" s="149"/>
      <c r="K10078" s="149"/>
      <c r="M10078" s="149"/>
      <c r="N10078" s="150"/>
      <c r="P10078" s="149"/>
    </row>
    <row r="10079" spans="7:16" x14ac:dyDescent="0.2">
      <c r="G10079" s="149"/>
      <c r="I10079" s="149"/>
      <c r="K10079" s="149"/>
      <c r="M10079" s="149"/>
      <c r="N10079" s="150"/>
      <c r="P10079" s="149"/>
    </row>
    <row r="10080" spans="7:16" x14ac:dyDescent="0.2">
      <c r="G10080" s="149"/>
      <c r="I10080" s="149"/>
      <c r="K10080" s="149"/>
      <c r="M10080" s="149"/>
      <c r="N10080" s="150"/>
      <c r="P10080" s="149"/>
    </row>
    <row r="10081" spans="7:16" x14ac:dyDescent="0.2">
      <c r="G10081" s="149"/>
      <c r="I10081" s="149"/>
      <c r="K10081" s="149"/>
      <c r="M10081" s="149"/>
      <c r="N10081" s="150"/>
      <c r="P10081" s="149"/>
    </row>
    <row r="10082" spans="7:16" x14ac:dyDescent="0.2">
      <c r="G10082" s="149"/>
      <c r="I10082" s="149"/>
      <c r="K10082" s="149"/>
      <c r="M10082" s="149"/>
      <c r="N10082" s="150"/>
      <c r="P10082" s="149"/>
    </row>
    <row r="10083" spans="7:16" x14ac:dyDescent="0.2">
      <c r="G10083" s="149"/>
      <c r="I10083" s="149"/>
      <c r="K10083" s="149"/>
      <c r="M10083" s="149"/>
      <c r="N10083" s="150"/>
      <c r="P10083" s="149"/>
    </row>
    <row r="10084" spans="7:16" x14ac:dyDescent="0.2">
      <c r="G10084" s="149"/>
      <c r="I10084" s="149"/>
      <c r="K10084" s="149"/>
      <c r="M10084" s="149"/>
      <c r="N10084" s="150"/>
      <c r="P10084" s="149"/>
    </row>
    <row r="10085" spans="7:16" x14ac:dyDescent="0.2">
      <c r="G10085" s="149"/>
      <c r="I10085" s="149"/>
      <c r="K10085" s="149"/>
      <c r="M10085" s="149"/>
      <c r="N10085" s="150"/>
      <c r="P10085" s="149"/>
    </row>
    <row r="10086" spans="7:16" x14ac:dyDescent="0.2">
      <c r="G10086" s="149"/>
      <c r="I10086" s="149"/>
      <c r="K10086" s="149"/>
      <c r="M10086" s="149"/>
      <c r="N10086" s="150"/>
      <c r="P10086" s="149"/>
    </row>
    <row r="10087" spans="7:16" x14ac:dyDescent="0.2">
      <c r="G10087" s="149"/>
      <c r="I10087" s="149"/>
      <c r="K10087" s="149"/>
      <c r="M10087" s="149"/>
      <c r="N10087" s="150"/>
      <c r="P10087" s="149"/>
    </row>
    <row r="10088" spans="7:16" x14ac:dyDescent="0.2">
      <c r="G10088" s="149"/>
      <c r="I10088" s="149"/>
      <c r="K10088" s="149"/>
      <c r="M10088" s="149"/>
      <c r="N10088" s="150"/>
      <c r="P10088" s="149"/>
    </row>
    <row r="10089" spans="7:16" x14ac:dyDescent="0.2">
      <c r="G10089" s="149"/>
      <c r="I10089" s="149"/>
      <c r="K10089" s="149"/>
      <c r="M10089" s="149"/>
      <c r="N10089" s="150"/>
      <c r="P10089" s="149"/>
    </row>
    <row r="10090" spans="7:16" x14ac:dyDescent="0.2">
      <c r="G10090" s="149"/>
      <c r="I10090" s="149"/>
      <c r="K10090" s="149"/>
      <c r="M10090" s="149"/>
      <c r="N10090" s="150"/>
      <c r="P10090" s="149"/>
    </row>
    <row r="10091" spans="7:16" x14ac:dyDescent="0.2">
      <c r="G10091" s="149"/>
      <c r="I10091" s="149"/>
      <c r="K10091" s="149"/>
      <c r="M10091" s="149"/>
      <c r="N10091" s="150"/>
      <c r="P10091" s="149"/>
    </row>
    <row r="10092" spans="7:16" x14ac:dyDescent="0.2">
      <c r="G10092" s="149"/>
      <c r="I10092" s="149"/>
      <c r="K10092" s="149"/>
      <c r="M10092" s="149"/>
      <c r="N10092" s="150"/>
      <c r="P10092" s="149"/>
    </row>
    <row r="10093" spans="7:16" x14ac:dyDescent="0.2">
      <c r="G10093" s="149"/>
      <c r="I10093" s="149"/>
      <c r="K10093" s="149"/>
      <c r="M10093" s="149"/>
      <c r="N10093" s="150"/>
      <c r="P10093" s="149"/>
    </row>
    <row r="10094" spans="7:16" x14ac:dyDescent="0.2">
      <c r="G10094" s="149"/>
      <c r="I10094" s="149"/>
      <c r="K10094" s="149"/>
      <c r="M10094" s="149"/>
      <c r="N10094" s="150"/>
      <c r="P10094" s="149"/>
    </row>
    <row r="10095" spans="7:16" x14ac:dyDescent="0.2">
      <c r="G10095" s="149"/>
      <c r="I10095" s="149"/>
      <c r="K10095" s="149"/>
      <c r="M10095" s="149"/>
      <c r="N10095" s="150"/>
      <c r="P10095" s="149"/>
    </row>
    <row r="10096" spans="7:16" x14ac:dyDescent="0.2">
      <c r="G10096" s="149"/>
      <c r="I10096" s="149"/>
      <c r="K10096" s="149"/>
      <c r="M10096" s="149"/>
      <c r="N10096" s="150"/>
      <c r="P10096" s="149"/>
    </row>
    <row r="10097" spans="7:16" x14ac:dyDescent="0.2">
      <c r="G10097" s="149"/>
      <c r="I10097" s="149"/>
      <c r="K10097" s="149"/>
      <c r="M10097" s="149"/>
      <c r="N10097" s="150"/>
      <c r="P10097" s="149"/>
    </row>
    <row r="10098" spans="7:16" x14ac:dyDescent="0.2">
      <c r="G10098" s="149"/>
      <c r="I10098" s="149"/>
      <c r="K10098" s="149"/>
      <c r="M10098" s="149"/>
      <c r="N10098" s="150"/>
      <c r="P10098" s="149"/>
    </row>
    <row r="10099" spans="7:16" x14ac:dyDescent="0.2">
      <c r="G10099" s="149"/>
      <c r="I10099" s="149"/>
      <c r="K10099" s="149"/>
      <c r="M10099" s="149"/>
      <c r="N10099" s="150"/>
      <c r="P10099" s="149"/>
    </row>
    <row r="10100" spans="7:16" x14ac:dyDescent="0.2">
      <c r="G10100" s="149"/>
      <c r="I10100" s="149"/>
      <c r="K10100" s="149"/>
      <c r="M10100" s="149"/>
      <c r="N10100" s="150"/>
      <c r="P10100" s="149"/>
    </row>
    <row r="10101" spans="7:16" x14ac:dyDescent="0.2">
      <c r="G10101" s="149"/>
      <c r="I10101" s="149"/>
      <c r="K10101" s="149"/>
      <c r="M10101" s="149"/>
      <c r="N10101" s="150"/>
      <c r="P10101" s="149"/>
    </row>
    <row r="10102" spans="7:16" x14ac:dyDescent="0.2">
      <c r="G10102" s="149"/>
      <c r="I10102" s="149"/>
      <c r="K10102" s="149"/>
      <c r="M10102" s="149"/>
      <c r="N10102" s="150"/>
      <c r="P10102" s="149"/>
    </row>
    <row r="10103" spans="7:16" x14ac:dyDescent="0.2">
      <c r="G10103" s="149"/>
      <c r="I10103" s="149"/>
      <c r="K10103" s="149"/>
      <c r="M10103" s="149"/>
      <c r="N10103" s="150"/>
      <c r="P10103" s="149"/>
    </row>
    <row r="10104" spans="7:16" x14ac:dyDescent="0.2">
      <c r="G10104" s="149"/>
      <c r="I10104" s="149"/>
      <c r="K10104" s="149"/>
      <c r="M10104" s="149"/>
      <c r="N10104" s="150"/>
      <c r="P10104" s="149"/>
    </row>
    <row r="10105" spans="7:16" x14ac:dyDescent="0.2">
      <c r="G10105" s="149"/>
      <c r="I10105" s="149"/>
      <c r="K10105" s="149"/>
      <c r="M10105" s="149"/>
      <c r="N10105" s="150"/>
      <c r="P10105" s="149"/>
    </row>
    <row r="10106" spans="7:16" x14ac:dyDescent="0.2">
      <c r="G10106" s="149"/>
      <c r="I10106" s="149"/>
      <c r="K10106" s="149"/>
      <c r="M10106" s="149"/>
      <c r="N10106" s="150"/>
      <c r="P10106" s="149"/>
    </row>
    <row r="10107" spans="7:16" x14ac:dyDescent="0.2">
      <c r="G10107" s="149"/>
      <c r="I10107" s="149"/>
      <c r="K10107" s="149"/>
      <c r="M10107" s="149"/>
      <c r="N10107" s="150"/>
      <c r="P10107" s="149"/>
    </row>
    <row r="10108" spans="7:16" x14ac:dyDescent="0.2">
      <c r="G10108" s="149"/>
      <c r="I10108" s="149"/>
      <c r="K10108" s="149"/>
      <c r="M10108" s="149"/>
      <c r="N10108" s="150"/>
      <c r="P10108" s="149"/>
    </row>
    <row r="10109" spans="7:16" x14ac:dyDescent="0.2">
      <c r="G10109" s="149"/>
      <c r="I10109" s="149"/>
      <c r="K10109" s="149"/>
      <c r="M10109" s="149"/>
      <c r="N10109" s="150"/>
      <c r="P10109" s="149"/>
    </row>
    <row r="10110" spans="7:16" x14ac:dyDescent="0.2">
      <c r="G10110" s="149"/>
      <c r="I10110" s="149"/>
      <c r="K10110" s="149"/>
      <c r="M10110" s="149"/>
      <c r="N10110" s="150"/>
      <c r="P10110" s="149"/>
    </row>
    <row r="10111" spans="7:16" x14ac:dyDescent="0.2">
      <c r="G10111" s="149"/>
      <c r="I10111" s="149"/>
      <c r="K10111" s="149"/>
      <c r="M10111" s="149"/>
      <c r="N10111" s="150"/>
      <c r="P10111" s="149"/>
    </row>
    <row r="10112" spans="7:16" x14ac:dyDescent="0.2">
      <c r="G10112" s="149"/>
      <c r="I10112" s="149"/>
      <c r="K10112" s="149"/>
      <c r="M10112" s="149"/>
      <c r="N10112" s="150"/>
      <c r="P10112" s="149"/>
    </row>
    <row r="10113" spans="7:16" x14ac:dyDescent="0.2">
      <c r="G10113" s="149"/>
      <c r="I10113" s="149"/>
      <c r="K10113" s="149"/>
      <c r="M10113" s="149"/>
      <c r="N10113" s="150"/>
      <c r="P10113" s="149"/>
    </row>
    <row r="10114" spans="7:16" x14ac:dyDescent="0.2">
      <c r="G10114" s="149"/>
      <c r="I10114" s="149"/>
      <c r="K10114" s="149"/>
      <c r="M10114" s="149"/>
      <c r="N10114" s="150"/>
      <c r="P10114" s="149"/>
    </row>
    <row r="10115" spans="7:16" x14ac:dyDescent="0.2">
      <c r="G10115" s="149"/>
      <c r="I10115" s="149"/>
      <c r="K10115" s="149"/>
      <c r="M10115" s="149"/>
      <c r="N10115" s="150"/>
      <c r="P10115" s="149"/>
    </row>
    <row r="10116" spans="7:16" x14ac:dyDescent="0.2">
      <c r="G10116" s="149"/>
      <c r="I10116" s="149"/>
      <c r="K10116" s="149"/>
      <c r="M10116" s="149"/>
      <c r="N10116" s="150"/>
      <c r="P10116" s="149"/>
    </row>
    <row r="10117" spans="7:16" x14ac:dyDescent="0.2">
      <c r="G10117" s="149"/>
      <c r="I10117" s="149"/>
      <c r="K10117" s="149"/>
      <c r="M10117" s="149"/>
      <c r="N10117" s="150"/>
      <c r="P10117" s="149"/>
    </row>
    <row r="10118" spans="7:16" x14ac:dyDescent="0.2">
      <c r="G10118" s="149"/>
      <c r="I10118" s="149"/>
      <c r="K10118" s="149"/>
      <c r="M10118" s="149"/>
      <c r="N10118" s="150"/>
      <c r="P10118" s="149"/>
    </row>
    <row r="10119" spans="7:16" x14ac:dyDescent="0.2">
      <c r="G10119" s="149"/>
      <c r="I10119" s="149"/>
      <c r="K10119" s="149"/>
      <c r="M10119" s="149"/>
      <c r="N10119" s="150"/>
      <c r="P10119" s="149"/>
    </row>
    <row r="10120" spans="7:16" x14ac:dyDescent="0.2">
      <c r="G10120" s="149"/>
      <c r="I10120" s="149"/>
      <c r="K10120" s="149"/>
      <c r="M10120" s="149"/>
      <c r="N10120" s="150"/>
      <c r="P10120" s="149"/>
    </row>
    <row r="10121" spans="7:16" x14ac:dyDescent="0.2">
      <c r="G10121" s="149"/>
      <c r="I10121" s="149"/>
      <c r="K10121" s="149"/>
      <c r="M10121" s="149"/>
      <c r="N10121" s="150"/>
      <c r="P10121" s="149"/>
    </row>
    <row r="10122" spans="7:16" x14ac:dyDescent="0.2">
      <c r="G10122" s="149"/>
      <c r="I10122" s="149"/>
      <c r="K10122" s="149"/>
      <c r="M10122" s="149"/>
      <c r="N10122" s="150"/>
      <c r="P10122" s="149"/>
    </row>
    <row r="10123" spans="7:16" x14ac:dyDescent="0.2">
      <c r="G10123" s="149"/>
      <c r="I10123" s="149"/>
      <c r="K10123" s="149"/>
      <c r="M10123" s="149"/>
      <c r="N10123" s="150"/>
      <c r="P10123" s="149"/>
    </row>
    <row r="10124" spans="7:16" x14ac:dyDescent="0.2">
      <c r="G10124" s="149"/>
      <c r="I10124" s="149"/>
      <c r="K10124" s="149"/>
      <c r="M10124" s="149"/>
      <c r="N10124" s="150"/>
      <c r="P10124" s="149"/>
    </row>
    <row r="10125" spans="7:16" x14ac:dyDescent="0.2">
      <c r="G10125" s="149"/>
      <c r="I10125" s="149"/>
      <c r="K10125" s="149"/>
      <c r="M10125" s="149"/>
      <c r="N10125" s="150"/>
      <c r="P10125" s="149"/>
    </row>
    <row r="10126" spans="7:16" x14ac:dyDescent="0.2">
      <c r="G10126" s="149"/>
      <c r="I10126" s="149"/>
      <c r="K10126" s="149"/>
      <c r="M10126" s="149"/>
      <c r="N10126" s="150"/>
      <c r="P10126" s="149"/>
    </row>
    <row r="10127" spans="7:16" x14ac:dyDescent="0.2">
      <c r="G10127" s="149"/>
      <c r="I10127" s="149"/>
      <c r="K10127" s="149"/>
      <c r="M10127" s="149"/>
      <c r="N10127" s="150"/>
      <c r="P10127" s="149"/>
    </row>
    <row r="10128" spans="7:16" x14ac:dyDescent="0.2">
      <c r="G10128" s="149"/>
      <c r="I10128" s="149"/>
      <c r="K10128" s="149"/>
      <c r="M10128" s="149"/>
      <c r="N10128" s="150"/>
      <c r="P10128" s="149"/>
    </row>
    <row r="10129" spans="7:16" x14ac:dyDescent="0.2">
      <c r="G10129" s="149"/>
      <c r="I10129" s="149"/>
      <c r="K10129" s="149"/>
      <c r="M10129" s="149"/>
      <c r="N10129" s="150"/>
      <c r="P10129" s="149"/>
    </row>
    <row r="10130" spans="7:16" x14ac:dyDescent="0.2">
      <c r="G10130" s="149"/>
      <c r="I10130" s="149"/>
      <c r="K10130" s="149"/>
      <c r="M10130" s="149"/>
      <c r="N10130" s="150"/>
      <c r="P10130" s="149"/>
    </row>
    <row r="10131" spans="7:16" x14ac:dyDescent="0.2">
      <c r="G10131" s="149"/>
      <c r="I10131" s="149"/>
      <c r="K10131" s="149"/>
      <c r="M10131" s="149"/>
      <c r="N10131" s="150"/>
      <c r="P10131" s="149"/>
    </row>
    <row r="10132" spans="7:16" x14ac:dyDescent="0.2">
      <c r="G10132" s="149"/>
      <c r="I10132" s="149"/>
      <c r="K10132" s="149"/>
      <c r="M10132" s="149"/>
      <c r="N10132" s="150"/>
      <c r="P10132" s="149"/>
    </row>
    <row r="10133" spans="7:16" x14ac:dyDescent="0.2">
      <c r="G10133" s="149"/>
      <c r="I10133" s="149"/>
      <c r="K10133" s="149"/>
      <c r="M10133" s="149"/>
      <c r="N10133" s="150"/>
      <c r="P10133" s="149"/>
    </row>
    <row r="10134" spans="7:16" x14ac:dyDescent="0.2">
      <c r="G10134" s="149"/>
      <c r="I10134" s="149"/>
      <c r="K10134" s="149"/>
      <c r="M10134" s="149"/>
      <c r="N10134" s="150"/>
      <c r="P10134" s="149"/>
    </row>
    <row r="10135" spans="7:16" x14ac:dyDescent="0.2">
      <c r="G10135" s="149"/>
      <c r="I10135" s="149"/>
      <c r="K10135" s="149"/>
      <c r="M10135" s="149"/>
      <c r="N10135" s="150"/>
      <c r="P10135" s="149"/>
    </row>
    <row r="10136" spans="7:16" x14ac:dyDescent="0.2">
      <c r="G10136" s="149"/>
      <c r="I10136" s="149"/>
      <c r="K10136" s="149"/>
      <c r="M10136" s="149"/>
      <c r="N10136" s="150"/>
      <c r="P10136" s="149"/>
    </row>
    <row r="10137" spans="7:16" x14ac:dyDescent="0.2">
      <c r="G10137" s="149"/>
      <c r="I10137" s="149"/>
      <c r="K10137" s="149"/>
      <c r="M10137" s="149"/>
      <c r="N10137" s="150"/>
      <c r="P10137" s="149"/>
    </row>
    <row r="10138" spans="7:16" x14ac:dyDescent="0.2">
      <c r="G10138" s="149"/>
      <c r="I10138" s="149"/>
      <c r="K10138" s="149"/>
      <c r="M10138" s="149"/>
      <c r="N10138" s="150"/>
      <c r="P10138" s="149"/>
    </row>
    <row r="10139" spans="7:16" x14ac:dyDescent="0.2">
      <c r="G10139" s="149"/>
      <c r="I10139" s="149"/>
      <c r="K10139" s="149"/>
      <c r="M10139" s="149"/>
      <c r="N10139" s="150"/>
      <c r="P10139" s="149"/>
    </row>
    <row r="10140" spans="7:16" x14ac:dyDescent="0.2">
      <c r="G10140" s="149"/>
      <c r="I10140" s="149"/>
      <c r="K10140" s="149"/>
      <c r="M10140" s="149"/>
      <c r="N10140" s="150"/>
      <c r="P10140" s="149"/>
    </row>
    <row r="10141" spans="7:16" x14ac:dyDescent="0.2">
      <c r="G10141" s="149"/>
      <c r="I10141" s="149"/>
      <c r="K10141" s="149"/>
      <c r="M10141" s="149"/>
      <c r="N10141" s="150"/>
      <c r="P10141" s="149"/>
    </row>
    <row r="10142" spans="7:16" x14ac:dyDescent="0.2">
      <c r="G10142" s="149"/>
      <c r="I10142" s="149"/>
      <c r="K10142" s="149"/>
      <c r="M10142" s="149"/>
      <c r="N10142" s="150"/>
      <c r="P10142" s="149"/>
    </row>
    <row r="10143" spans="7:16" x14ac:dyDescent="0.2">
      <c r="G10143" s="149"/>
      <c r="I10143" s="149"/>
      <c r="K10143" s="149"/>
      <c r="M10143" s="149"/>
      <c r="N10143" s="150"/>
      <c r="P10143" s="149"/>
    </row>
    <row r="10144" spans="7:16" x14ac:dyDescent="0.2">
      <c r="G10144" s="149"/>
      <c r="I10144" s="149"/>
      <c r="K10144" s="149"/>
      <c r="M10144" s="149"/>
      <c r="N10144" s="150"/>
      <c r="P10144" s="149"/>
    </row>
    <row r="10145" spans="7:16" x14ac:dyDescent="0.2">
      <c r="G10145" s="149"/>
      <c r="I10145" s="149"/>
      <c r="K10145" s="149"/>
      <c r="M10145" s="149"/>
      <c r="N10145" s="150"/>
      <c r="P10145" s="149"/>
    </row>
    <row r="10146" spans="7:16" x14ac:dyDescent="0.2">
      <c r="G10146" s="149"/>
      <c r="I10146" s="149"/>
      <c r="K10146" s="149"/>
      <c r="M10146" s="149"/>
      <c r="N10146" s="150"/>
      <c r="P10146" s="149"/>
    </row>
    <row r="10147" spans="7:16" x14ac:dyDescent="0.2">
      <c r="G10147" s="149"/>
      <c r="I10147" s="149"/>
      <c r="K10147" s="149"/>
      <c r="M10147" s="149"/>
      <c r="N10147" s="150"/>
      <c r="P10147" s="149"/>
    </row>
    <row r="10148" spans="7:16" x14ac:dyDescent="0.2">
      <c r="G10148" s="149"/>
      <c r="I10148" s="149"/>
      <c r="K10148" s="149"/>
      <c r="M10148" s="149"/>
      <c r="N10148" s="150"/>
      <c r="P10148" s="149"/>
    </row>
    <row r="10149" spans="7:16" x14ac:dyDescent="0.2">
      <c r="G10149" s="149"/>
      <c r="I10149" s="149"/>
      <c r="K10149" s="149"/>
      <c r="M10149" s="149"/>
      <c r="N10149" s="150"/>
      <c r="P10149" s="149"/>
    </row>
    <row r="10150" spans="7:16" x14ac:dyDescent="0.2">
      <c r="G10150" s="149"/>
      <c r="I10150" s="149"/>
      <c r="K10150" s="149"/>
      <c r="M10150" s="149"/>
      <c r="N10150" s="150"/>
      <c r="P10150" s="149"/>
    </row>
    <row r="10151" spans="7:16" x14ac:dyDescent="0.2">
      <c r="G10151" s="149"/>
      <c r="I10151" s="149"/>
      <c r="K10151" s="149"/>
      <c r="M10151" s="149"/>
      <c r="N10151" s="150"/>
      <c r="P10151" s="149"/>
    </row>
    <row r="10152" spans="7:16" x14ac:dyDescent="0.2">
      <c r="G10152" s="149"/>
      <c r="I10152" s="149"/>
      <c r="K10152" s="149"/>
      <c r="M10152" s="149"/>
      <c r="N10152" s="150"/>
      <c r="P10152" s="149"/>
    </row>
    <row r="10153" spans="7:16" x14ac:dyDescent="0.2">
      <c r="G10153" s="149"/>
      <c r="I10153" s="149"/>
      <c r="K10153" s="149"/>
      <c r="M10153" s="149"/>
      <c r="N10153" s="150"/>
      <c r="P10153" s="149"/>
    </row>
    <row r="10154" spans="7:16" x14ac:dyDescent="0.2">
      <c r="G10154" s="149"/>
      <c r="I10154" s="149"/>
      <c r="K10154" s="149"/>
      <c r="M10154" s="149"/>
      <c r="N10154" s="150"/>
      <c r="P10154" s="149"/>
    </row>
    <row r="10155" spans="7:16" x14ac:dyDescent="0.2">
      <c r="G10155" s="149"/>
      <c r="I10155" s="149"/>
      <c r="K10155" s="149"/>
      <c r="M10155" s="149"/>
      <c r="N10155" s="150"/>
      <c r="P10155" s="149"/>
    </row>
    <row r="10156" spans="7:16" x14ac:dyDescent="0.2">
      <c r="G10156" s="149"/>
      <c r="I10156" s="149"/>
      <c r="K10156" s="149"/>
      <c r="M10156" s="149"/>
      <c r="N10156" s="150"/>
      <c r="P10156" s="149"/>
    </row>
    <row r="10157" spans="7:16" x14ac:dyDescent="0.2">
      <c r="G10157" s="149"/>
      <c r="I10157" s="149"/>
      <c r="K10157" s="149"/>
      <c r="M10157" s="149"/>
      <c r="N10157" s="150"/>
      <c r="P10157" s="149"/>
    </row>
    <row r="10158" spans="7:16" x14ac:dyDescent="0.2">
      <c r="G10158" s="149"/>
      <c r="I10158" s="149"/>
      <c r="K10158" s="149"/>
      <c r="M10158" s="149"/>
      <c r="N10158" s="150"/>
      <c r="P10158" s="149"/>
    </row>
    <row r="10159" spans="7:16" x14ac:dyDescent="0.2">
      <c r="G10159" s="149"/>
      <c r="I10159" s="149"/>
      <c r="K10159" s="149"/>
      <c r="M10159" s="149"/>
      <c r="N10159" s="150"/>
      <c r="P10159" s="149"/>
    </row>
    <row r="10160" spans="7:16" x14ac:dyDescent="0.2">
      <c r="G10160" s="149"/>
      <c r="I10160" s="149"/>
      <c r="K10160" s="149"/>
      <c r="M10160" s="149"/>
      <c r="N10160" s="150"/>
      <c r="P10160" s="149"/>
    </row>
    <row r="10161" spans="7:16" x14ac:dyDescent="0.2">
      <c r="G10161" s="149"/>
      <c r="I10161" s="149"/>
      <c r="K10161" s="149"/>
      <c r="M10161" s="149"/>
      <c r="N10161" s="150"/>
      <c r="P10161" s="149"/>
    </row>
    <row r="10162" spans="7:16" x14ac:dyDescent="0.2">
      <c r="G10162" s="149"/>
      <c r="I10162" s="149"/>
      <c r="K10162" s="149"/>
      <c r="M10162" s="149"/>
      <c r="N10162" s="150"/>
      <c r="P10162" s="149"/>
    </row>
    <row r="10163" spans="7:16" x14ac:dyDescent="0.2">
      <c r="G10163" s="149"/>
      <c r="I10163" s="149"/>
      <c r="K10163" s="149"/>
      <c r="M10163" s="149"/>
      <c r="N10163" s="150"/>
      <c r="P10163" s="149"/>
    </row>
    <row r="10164" spans="7:16" x14ac:dyDescent="0.2">
      <c r="G10164" s="149"/>
      <c r="I10164" s="149"/>
      <c r="K10164" s="149"/>
      <c r="M10164" s="149"/>
      <c r="N10164" s="150"/>
      <c r="P10164" s="149"/>
    </row>
    <row r="10165" spans="7:16" x14ac:dyDescent="0.2">
      <c r="G10165" s="149"/>
      <c r="I10165" s="149"/>
      <c r="K10165" s="149"/>
      <c r="M10165" s="149"/>
      <c r="N10165" s="150"/>
      <c r="P10165" s="149"/>
    </row>
    <row r="10166" spans="7:16" x14ac:dyDescent="0.2">
      <c r="G10166" s="149"/>
      <c r="I10166" s="149"/>
      <c r="K10166" s="149"/>
      <c r="M10166" s="149"/>
      <c r="N10166" s="150"/>
      <c r="P10166" s="149"/>
    </row>
    <row r="10167" spans="7:16" x14ac:dyDescent="0.2">
      <c r="G10167" s="149"/>
      <c r="I10167" s="149"/>
      <c r="K10167" s="149"/>
      <c r="M10167" s="149"/>
      <c r="N10167" s="150"/>
      <c r="P10167" s="149"/>
    </row>
    <row r="10168" spans="7:16" x14ac:dyDescent="0.2">
      <c r="G10168" s="149"/>
      <c r="I10168" s="149"/>
      <c r="K10168" s="149"/>
      <c r="M10168" s="149"/>
      <c r="N10168" s="150"/>
      <c r="P10168" s="149"/>
    </row>
    <row r="10169" spans="7:16" x14ac:dyDescent="0.2">
      <c r="G10169" s="149"/>
      <c r="I10169" s="149"/>
      <c r="K10169" s="149"/>
      <c r="M10169" s="149"/>
      <c r="N10169" s="150"/>
      <c r="P10169" s="149"/>
    </row>
    <row r="10170" spans="7:16" x14ac:dyDescent="0.2">
      <c r="G10170" s="149"/>
      <c r="I10170" s="149"/>
      <c r="K10170" s="149"/>
      <c r="M10170" s="149"/>
      <c r="N10170" s="150"/>
      <c r="P10170" s="149"/>
    </row>
    <row r="10171" spans="7:16" x14ac:dyDescent="0.2">
      <c r="G10171" s="149"/>
      <c r="I10171" s="149"/>
      <c r="K10171" s="149"/>
      <c r="M10171" s="149"/>
      <c r="N10171" s="150"/>
      <c r="P10171" s="149"/>
    </row>
    <row r="10172" spans="7:16" x14ac:dyDescent="0.2">
      <c r="G10172" s="149"/>
      <c r="I10172" s="149"/>
      <c r="K10172" s="149"/>
      <c r="M10172" s="149"/>
      <c r="N10172" s="150"/>
      <c r="P10172" s="149"/>
    </row>
    <row r="10173" spans="7:16" x14ac:dyDescent="0.2">
      <c r="G10173" s="149"/>
      <c r="I10173" s="149"/>
      <c r="K10173" s="149"/>
      <c r="M10173" s="149"/>
      <c r="N10173" s="150"/>
      <c r="P10173" s="149"/>
    </row>
    <row r="10174" spans="7:16" x14ac:dyDescent="0.2">
      <c r="G10174" s="149"/>
      <c r="I10174" s="149"/>
      <c r="K10174" s="149"/>
      <c r="M10174" s="149"/>
      <c r="N10174" s="150"/>
      <c r="P10174" s="149"/>
    </row>
    <row r="10175" spans="7:16" x14ac:dyDescent="0.2">
      <c r="G10175" s="149"/>
      <c r="I10175" s="149"/>
      <c r="K10175" s="149"/>
      <c r="M10175" s="149"/>
      <c r="N10175" s="150"/>
      <c r="P10175" s="149"/>
    </row>
    <row r="10176" spans="7:16" x14ac:dyDescent="0.2">
      <c r="G10176" s="149"/>
      <c r="I10176" s="149"/>
      <c r="K10176" s="149"/>
      <c r="M10176" s="149"/>
      <c r="N10176" s="150"/>
      <c r="P10176" s="149"/>
    </row>
    <row r="10177" spans="7:16" x14ac:dyDescent="0.2">
      <c r="G10177" s="149"/>
      <c r="I10177" s="149"/>
      <c r="K10177" s="149"/>
      <c r="M10177" s="149"/>
      <c r="N10177" s="150"/>
      <c r="P10177" s="149"/>
    </row>
    <row r="10178" spans="7:16" x14ac:dyDescent="0.2">
      <c r="G10178" s="149"/>
      <c r="I10178" s="149"/>
      <c r="K10178" s="149"/>
      <c r="M10178" s="149"/>
      <c r="N10178" s="150"/>
      <c r="P10178" s="149"/>
    </row>
    <row r="10179" spans="7:16" x14ac:dyDescent="0.2">
      <c r="G10179" s="149"/>
      <c r="I10179" s="149"/>
      <c r="K10179" s="149"/>
      <c r="M10179" s="149"/>
      <c r="N10179" s="150"/>
      <c r="P10179" s="149"/>
    </row>
    <row r="10180" spans="7:16" x14ac:dyDescent="0.2">
      <c r="G10180" s="149"/>
      <c r="I10180" s="149"/>
      <c r="K10180" s="149"/>
      <c r="M10180" s="149"/>
      <c r="N10180" s="150"/>
      <c r="P10180" s="149"/>
    </row>
    <row r="10181" spans="7:16" x14ac:dyDescent="0.2">
      <c r="G10181" s="149"/>
      <c r="I10181" s="149"/>
      <c r="K10181" s="149"/>
      <c r="M10181" s="149"/>
      <c r="N10181" s="150"/>
      <c r="P10181" s="149"/>
    </row>
    <row r="10182" spans="7:16" x14ac:dyDescent="0.2">
      <c r="G10182" s="149"/>
      <c r="I10182" s="149"/>
      <c r="K10182" s="149"/>
      <c r="M10182" s="149"/>
      <c r="N10182" s="150"/>
      <c r="P10182" s="149"/>
    </row>
    <row r="10183" spans="7:16" x14ac:dyDescent="0.2">
      <c r="G10183" s="149"/>
      <c r="I10183" s="149"/>
      <c r="K10183" s="149"/>
      <c r="M10183" s="149"/>
      <c r="N10183" s="150"/>
      <c r="P10183" s="149"/>
    </row>
    <row r="10184" spans="7:16" x14ac:dyDescent="0.2">
      <c r="G10184" s="149"/>
      <c r="I10184" s="149"/>
      <c r="K10184" s="149"/>
      <c r="M10184" s="149"/>
      <c r="N10184" s="150"/>
      <c r="P10184" s="149"/>
    </row>
    <row r="10185" spans="7:16" x14ac:dyDescent="0.2">
      <c r="G10185" s="149"/>
      <c r="I10185" s="149"/>
      <c r="K10185" s="149"/>
      <c r="M10185" s="149"/>
      <c r="N10185" s="150"/>
      <c r="P10185" s="149"/>
    </row>
    <row r="10186" spans="7:16" x14ac:dyDescent="0.2">
      <c r="G10186" s="149"/>
      <c r="I10186" s="149"/>
      <c r="K10186" s="149"/>
      <c r="M10186" s="149"/>
      <c r="N10186" s="150"/>
      <c r="P10186" s="149"/>
    </row>
    <row r="10187" spans="7:16" x14ac:dyDescent="0.2">
      <c r="G10187" s="149"/>
      <c r="I10187" s="149"/>
      <c r="K10187" s="149"/>
      <c r="M10187" s="149"/>
      <c r="N10187" s="150"/>
      <c r="P10187" s="149"/>
    </row>
    <row r="10188" spans="7:16" x14ac:dyDescent="0.2">
      <c r="G10188" s="149"/>
      <c r="I10188" s="149"/>
      <c r="K10188" s="149"/>
      <c r="M10188" s="149"/>
      <c r="N10188" s="150"/>
      <c r="P10188" s="149"/>
    </row>
    <row r="10189" spans="7:16" x14ac:dyDescent="0.2">
      <c r="G10189" s="149"/>
      <c r="I10189" s="149"/>
      <c r="K10189" s="149"/>
      <c r="M10189" s="149"/>
      <c r="N10189" s="150"/>
      <c r="P10189" s="149"/>
    </row>
    <row r="10190" spans="7:16" x14ac:dyDescent="0.2">
      <c r="G10190" s="149"/>
      <c r="I10190" s="149"/>
      <c r="K10190" s="149"/>
      <c r="M10190" s="149"/>
      <c r="N10190" s="150"/>
      <c r="P10190" s="149"/>
    </row>
    <row r="10191" spans="7:16" x14ac:dyDescent="0.2">
      <c r="G10191" s="149"/>
      <c r="I10191" s="149"/>
      <c r="K10191" s="149"/>
      <c r="M10191" s="149"/>
      <c r="N10191" s="150"/>
      <c r="P10191" s="149"/>
    </row>
    <row r="10192" spans="7:16" x14ac:dyDescent="0.2">
      <c r="G10192" s="149"/>
      <c r="I10192" s="149"/>
      <c r="K10192" s="149"/>
      <c r="M10192" s="149"/>
      <c r="N10192" s="150"/>
      <c r="P10192" s="149"/>
    </row>
    <row r="10193" spans="7:16" x14ac:dyDescent="0.2">
      <c r="G10193" s="149"/>
      <c r="I10193" s="149"/>
      <c r="K10193" s="149"/>
      <c r="M10193" s="149"/>
      <c r="N10193" s="150"/>
      <c r="P10193" s="149"/>
    </row>
    <row r="10194" spans="7:16" x14ac:dyDescent="0.2">
      <c r="G10194" s="149"/>
      <c r="I10194" s="149"/>
      <c r="K10194" s="149"/>
      <c r="M10194" s="149"/>
      <c r="N10194" s="150"/>
      <c r="P10194" s="149"/>
    </row>
    <row r="10195" spans="7:16" x14ac:dyDescent="0.2">
      <c r="G10195" s="149"/>
      <c r="I10195" s="149"/>
      <c r="K10195" s="149"/>
      <c r="M10195" s="149"/>
      <c r="N10195" s="150"/>
      <c r="P10195" s="149"/>
    </row>
    <row r="10196" spans="7:16" x14ac:dyDescent="0.2">
      <c r="G10196" s="149"/>
      <c r="I10196" s="149"/>
      <c r="K10196" s="149"/>
      <c r="M10196" s="149"/>
      <c r="N10196" s="150"/>
      <c r="P10196" s="149"/>
    </row>
    <row r="10197" spans="7:16" x14ac:dyDescent="0.2">
      <c r="G10197" s="149"/>
      <c r="I10197" s="149"/>
      <c r="K10197" s="149"/>
      <c r="M10197" s="149"/>
      <c r="N10197" s="150"/>
      <c r="P10197" s="149"/>
    </row>
    <row r="10198" spans="7:16" x14ac:dyDescent="0.2">
      <c r="G10198" s="149"/>
      <c r="I10198" s="149"/>
      <c r="K10198" s="149"/>
      <c r="M10198" s="149"/>
      <c r="N10198" s="150"/>
      <c r="P10198" s="149"/>
    </row>
    <row r="10199" spans="7:16" x14ac:dyDescent="0.2">
      <c r="G10199" s="149"/>
      <c r="I10199" s="149"/>
      <c r="K10199" s="149"/>
      <c r="M10199" s="149"/>
      <c r="N10199" s="150"/>
      <c r="P10199" s="149"/>
    </row>
    <row r="10200" spans="7:16" x14ac:dyDescent="0.2">
      <c r="G10200" s="149"/>
      <c r="I10200" s="149"/>
      <c r="K10200" s="149"/>
      <c r="M10200" s="149"/>
      <c r="N10200" s="150"/>
      <c r="P10200" s="149"/>
    </row>
    <row r="10201" spans="7:16" x14ac:dyDescent="0.2">
      <c r="G10201" s="149"/>
      <c r="I10201" s="149"/>
      <c r="K10201" s="149"/>
      <c r="M10201" s="149"/>
      <c r="N10201" s="150"/>
      <c r="P10201" s="149"/>
    </row>
    <row r="10202" spans="7:16" x14ac:dyDescent="0.2">
      <c r="G10202" s="149"/>
      <c r="I10202" s="149"/>
      <c r="K10202" s="149"/>
      <c r="M10202" s="149"/>
      <c r="N10202" s="150"/>
      <c r="P10202" s="149"/>
    </row>
    <row r="10203" spans="7:16" x14ac:dyDescent="0.2">
      <c r="G10203" s="149"/>
      <c r="I10203" s="149"/>
      <c r="K10203" s="149"/>
      <c r="M10203" s="149"/>
      <c r="N10203" s="150"/>
      <c r="P10203" s="149"/>
    </row>
    <row r="10204" spans="7:16" x14ac:dyDescent="0.2">
      <c r="G10204" s="149"/>
      <c r="I10204" s="149"/>
      <c r="K10204" s="149"/>
      <c r="M10204" s="149"/>
      <c r="N10204" s="150"/>
      <c r="P10204" s="149"/>
    </row>
    <row r="10205" spans="7:16" x14ac:dyDescent="0.2">
      <c r="G10205" s="149"/>
      <c r="I10205" s="149"/>
      <c r="K10205" s="149"/>
      <c r="M10205" s="149"/>
      <c r="N10205" s="150"/>
      <c r="P10205" s="149"/>
    </row>
    <row r="10206" spans="7:16" x14ac:dyDescent="0.2">
      <c r="G10206" s="149"/>
      <c r="I10206" s="149"/>
      <c r="K10206" s="149"/>
      <c r="M10206" s="149"/>
      <c r="N10206" s="150"/>
      <c r="P10206" s="149"/>
    </row>
    <row r="10207" spans="7:16" x14ac:dyDescent="0.2">
      <c r="G10207" s="149"/>
      <c r="I10207" s="149"/>
      <c r="K10207" s="149"/>
      <c r="M10207" s="149"/>
      <c r="N10207" s="150"/>
      <c r="P10207" s="149"/>
    </row>
    <row r="10208" spans="7:16" x14ac:dyDescent="0.2">
      <c r="G10208" s="149"/>
      <c r="I10208" s="149"/>
      <c r="K10208" s="149"/>
      <c r="M10208" s="149"/>
      <c r="N10208" s="150"/>
      <c r="P10208" s="149"/>
    </row>
    <row r="10209" spans="7:16" x14ac:dyDescent="0.2">
      <c r="G10209" s="149"/>
      <c r="I10209" s="149"/>
      <c r="K10209" s="149"/>
      <c r="M10209" s="149"/>
      <c r="N10209" s="150"/>
      <c r="P10209" s="149"/>
    </row>
    <row r="10210" spans="7:16" x14ac:dyDescent="0.2">
      <c r="G10210" s="149"/>
      <c r="I10210" s="149"/>
      <c r="K10210" s="149"/>
      <c r="M10210" s="149"/>
      <c r="N10210" s="150"/>
      <c r="P10210" s="149"/>
    </row>
    <row r="10211" spans="7:16" x14ac:dyDescent="0.2">
      <c r="G10211" s="149"/>
      <c r="I10211" s="149"/>
      <c r="K10211" s="149"/>
      <c r="M10211" s="149"/>
      <c r="N10211" s="150"/>
      <c r="P10211" s="149"/>
    </row>
    <row r="10212" spans="7:16" x14ac:dyDescent="0.2">
      <c r="G10212" s="149"/>
      <c r="I10212" s="149"/>
      <c r="K10212" s="149"/>
      <c r="M10212" s="149"/>
      <c r="N10212" s="150"/>
      <c r="P10212" s="149"/>
    </row>
    <row r="10213" spans="7:16" x14ac:dyDescent="0.2">
      <c r="G10213" s="149"/>
      <c r="I10213" s="149"/>
      <c r="K10213" s="149"/>
      <c r="M10213" s="149"/>
      <c r="N10213" s="150"/>
      <c r="P10213" s="149"/>
    </row>
    <row r="10214" spans="7:16" x14ac:dyDescent="0.2">
      <c r="G10214" s="149"/>
      <c r="I10214" s="149"/>
      <c r="K10214" s="149"/>
      <c r="M10214" s="149"/>
      <c r="N10214" s="150"/>
      <c r="P10214" s="149"/>
    </row>
    <row r="10215" spans="7:16" x14ac:dyDescent="0.2">
      <c r="G10215" s="149"/>
      <c r="I10215" s="149"/>
      <c r="K10215" s="149"/>
      <c r="M10215" s="149"/>
      <c r="N10215" s="150"/>
      <c r="P10215" s="149"/>
    </row>
    <row r="10216" spans="7:16" x14ac:dyDescent="0.2">
      <c r="G10216" s="149"/>
      <c r="I10216" s="149"/>
      <c r="K10216" s="149"/>
      <c r="M10216" s="149"/>
      <c r="N10216" s="150"/>
      <c r="P10216" s="149"/>
    </row>
    <row r="10217" spans="7:16" x14ac:dyDescent="0.2">
      <c r="G10217" s="149"/>
      <c r="I10217" s="149"/>
      <c r="K10217" s="149"/>
      <c r="M10217" s="149"/>
      <c r="N10217" s="150"/>
      <c r="P10217" s="149"/>
    </row>
    <row r="10218" spans="7:16" x14ac:dyDescent="0.2">
      <c r="G10218" s="149"/>
      <c r="I10218" s="149"/>
      <c r="K10218" s="149"/>
      <c r="M10218" s="149"/>
      <c r="N10218" s="150"/>
      <c r="P10218" s="149"/>
    </row>
    <row r="10219" spans="7:16" x14ac:dyDescent="0.2">
      <c r="G10219" s="149"/>
      <c r="I10219" s="149"/>
      <c r="K10219" s="149"/>
      <c r="M10219" s="149"/>
      <c r="N10219" s="150"/>
      <c r="P10219" s="149"/>
    </row>
    <row r="10220" spans="7:16" x14ac:dyDescent="0.2">
      <c r="G10220" s="149"/>
      <c r="I10220" s="149"/>
      <c r="K10220" s="149"/>
      <c r="M10220" s="149"/>
      <c r="N10220" s="150"/>
      <c r="P10220" s="149"/>
    </row>
    <row r="10221" spans="7:16" x14ac:dyDescent="0.2">
      <c r="G10221" s="149"/>
      <c r="I10221" s="149"/>
      <c r="K10221" s="149"/>
      <c r="M10221" s="149"/>
      <c r="N10221" s="150"/>
      <c r="P10221" s="149"/>
    </row>
    <row r="10222" spans="7:16" x14ac:dyDescent="0.2">
      <c r="G10222" s="149"/>
      <c r="I10222" s="149"/>
      <c r="K10222" s="149"/>
      <c r="M10222" s="149"/>
      <c r="N10222" s="150"/>
      <c r="P10222" s="149"/>
    </row>
    <row r="10223" spans="7:16" x14ac:dyDescent="0.2">
      <c r="G10223" s="149"/>
      <c r="I10223" s="149"/>
      <c r="K10223" s="149"/>
      <c r="M10223" s="149"/>
      <c r="N10223" s="150"/>
      <c r="P10223" s="149"/>
    </row>
    <row r="10224" spans="7:16" x14ac:dyDescent="0.2">
      <c r="G10224" s="149"/>
      <c r="I10224" s="149"/>
      <c r="K10224" s="149"/>
      <c r="M10224" s="149"/>
      <c r="N10224" s="150"/>
      <c r="P10224" s="149"/>
    </row>
    <row r="10225" spans="7:16" x14ac:dyDescent="0.2">
      <c r="G10225" s="149"/>
      <c r="I10225" s="149"/>
      <c r="K10225" s="149"/>
      <c r="M10225" s="149"/>
      <c r="N10225" s="150"/>
      <c r="P10225" s="149"/>
    </row>
    <row r="10226" spans="7:16" x14ac:dyDescent="0.2">
      <c r="G10226" s="149"/>
      <c r="I10226" s="149"/>
      <c r="K10226" s="149"/>
      <c r="M10226" s="149"/>
      <c r="N10226" s="150"/>
      <c r="P10226" s="149"/>
    </row>
    <row r="10227" spans="7:16" x14ac:dyDescent="0.2">
      <c r="G10227" s="149"/>
      <c r="I10227" s="149"/>
      <c r="K10227" s="149"/>
      <c r="M10227" s="149"/>
      <c r="N10227" s="150"/>
      <c r="P10227" s="149"/>
    </row>
    <row r="10228" spans="7:16" x14ac:dyDescent="0.2">
      <c r="G10228" s="149"/>
      <c r="I10228" s="149"/>
      <c r="K10228" s="149"/>
      <c r="M10228" s="149"/>
      <c r="N10228" s="150"/>
      <c r="P10228" s="149"/>
    </row>
    <row r="10229" spans="7:16" x14ac:dyDescent="0.2">
      <c r="G10229" s="149"/>
      <c r="I10229" s="149"/>
      <c r="K10229" s="149"/>
      <c r="M10229" s="149"/>
      <c r="N10229" s="150"/>
      <c r="P10229" s="149"/>
    </row>
    <row r="10230" spans="7:16" x14ac:dyDescent="0.2">
      <c r="G10230" s="149"/>
      <c r="I10230" s="149"/>
      <c r="K10230" s="149"/>
      <c r="M10230" s="149"/>
      <c r="N10230" s="150"/>
      <c r="P10230" s="149"/>
    </row>
    <row r="10231" spans="7:16" x14ac:dyDescent="0.2">
      <c r="G10231" s="149"/>
      <c r="I10231" s="149"/>
      <c r="K10231" s="149"/>
      <c r="M10231" s="149"/>
      <c r="N10231" s="150"/>
      <c r="P10231" s="149"/>
    </row>
    <row r="10232" spans="7:16" x14ac:dyDescent="0.2">
      <c r="G10232" s="149"/>
      <c r="I10232" s="149"/>
      <c r="K10232" s="149"/>
      <c r="M10232" s="149"/>
      <c r="N10232" s="150"/>
      <c r="P10232" s="149"/>
    </row>
    <row r="10233" spans="7:16" x14ac:dyDescent="0.2">
      <c r="G10233" s="149"/>
      <c r="I10233" s="149"/>
      <c r="K10233" s="149"/>
      <c r="M10233" s="149"/>
      <c r="N10233" s="150"/>
      <c r="P10233" s="149"/>
    </row>
    <row r="10234" spans="7:16" x14ac:dyDescent="0.2">
      <c r="G10234" s="149"/>
      <c r="I10234" s="149"/>
      <c r="K10234" s="149"/>
      <c r="M10234" s="149"/>
      <c r="N10234" s="150"/>
      <c r="P10234" s="149"/>
    </row>
    <row r="10235" spans="7:16" x14ac:dyDescent="0.2">
      <c r="G10235" s="149"/>
      <c r="I10235" s="149"/>
      <c r="K10235" s="149"/>
      <c r="M10235" s="149"/>
      <c r="N10235" s="150"/>
      <c r="P10235" s="149"/>
    </row>
    <row r="10236" spans="7:16" x14ac:dyDescent="0.2">
      <c r="G10236" s="149"/>
      <c r="I10236" s="149"/>
      <c r="K10236" s="149"/>
      <c r="M10236" s="149"/>
      <c r="N10236" s="150"/>
      <c r="P10236" s="149"/>
    </row>
    <row r="10237" spans="7:16" x14ac:dyDescent="0.2">
      <c r="G10237" s="149"/>
      <c r="I10237" s="149"/>
      <c r="K10237" s="149"/>
      <c r="M10237" s="149"/>
      <c r="N10237" s="150"/>
      <c r="P10237" s="149"/>
    </row>
    <row r="10238" spans="7:16" x14ac:dyDescent="0.2">
      <c r="G10238" s="149"/>
      <c r="I10238" s="149"/>
      <c r="K10238" s="149"/>
      <c r="M10238" s="149"/>
      <c r="N10238" s="150"/>
      <c r="P10238" s="149"/>
    </row>
    <row r="10239" spans="7:16" x14ac:dyDescent="0.2">
      <c r="G10239" s="149"/>
      <c r="I10239" s="149"/>
      <c r="K10239" s="149"/>
      <c r="M10239" s="149"/>
      <c r="N10239" s="150"/>
      <c r="P10239" s="149"/>
    </row>
    <row r="10240" spans="7:16" x14ac:dyDescent="0.2">
      <c r="G10240" s="149"/>
      <c r="I10240" s="149"/>
      <c r="K10240" s="149"/>
      <c r="M10240" s="149"/>
      <c r="N10240" s="150"/>
      <c r="P10240" s="149"/>
    </row>
    <row r="10241" spans="7:16" x14ac:dyDescent="0.2">
      <c r="G10241" s="149"/>
      <c r="I10241" s="149"/>
      <c r="K10241" s="149"/>
      <c r="M10241" s="149"/>
      <c r="N10241" s="150"/>
      <c r="P10241" s="149"/>
    </row>
    <row r="10242" spans="7:16" x14ac:dyDescent="0.2">
      <c r="G10242" s="149"/>
      <c r="I10242" s="149"/>
      <c r="K10242" s="149"/>
      <c r="M10242" s="149"/>
      <c r="N10242" s="150"/>
      <c r="P10242" s="149"/>
    </row>
    <row r="10243" spans="7:16" x14ac:dyDescent="0.2">
      <c r="G10243" s="149"/>
      <c r="I10243" s="149"/>
      <c r="K10243" s="149"/>
      <c r="M10243" s="149"/>
      <c r="N10243" s="150"/>
      <c r="P10243" s="149"/>
    </row>
    <row r="10244" spans="7:16" x14ac:dyDescent="0.2">
      <c r="G10244" s="149"/>
      <c r="I10244" s="149"/>
      <c r="K10244" s="149"/>
      <c r="M10244" s="149"/>
      <c r="N10244" s="150"/>
      <c r="P10244" s="149"/>
    </row>
    <row r="10245" spans="7:16" x14ac:dyDescent="0.2">
      <c r="G10245" s="149"/>
      <c r="I10245" s="149"/>
      <c r="K10245" s="149"/>
      <c r="M10245" s="149"/>
      <c r="N10245" s="150"/>
      <c r="P10245" s="149"/>
    </row>
    <row r="10246" spans="7:16" x14ac:dyDescent="0.2">
      <c r="G10246" s="149"/>
      <c r="I10246" s="149"/>
      <c r="K10246" s="149"/>
      <c r="M10246" s="149"/>
      <c r="N10246" s="150"/>
      <c r="P10246" s="149"/>
    </row>
    <row r="10247" spans="7:16" x14ac:dyDescent="0.2">
      <c r="G10247" s="149"/>
      <c r="I10247" s="149"/>
      <c r="K10247" s="149"/>
      <c r="M10247" s="149"/>
      <c r="N10247" s="150"/>
      <c r="P10247" s="149"/>
    </row>
    <row r="10248" spans="7:16" x14ac:dyDescent="0.2">
      <c r="G10248" s="149"/>
      <c r="I10248" s="149"/>
      <c r="K10248" s="149"/>
      <c r="M10248" s="149"/>
      <c r="N10248" s="150"/>
      <c r="P10248" s="149"/>
    </row>
    <row r="10249" spans="7:16" x14ac:dyDescent="0.2">
      <c r="G10249" s="149"/>
      <c r="I10249" s="149"/>
      <c r="K10249" s="149"/>
      <c r="M10249" s="149"/>
      <c r="N10249" s="150"/>
      <c r="P10249" s="149"/>
    </row>
    <row r="10250" spans="7:16" x14ac:dyDescent="0.2">
      <c r="G10250" s="149"/>
      <c r="I10250" s="149"/>
      <c r="K10250" s="149"/>
      <c r="M10250" s="149"/>
      <c r="N10250" s="150"/>
      <c r="P10250" s="149"/>
    </row>
    <row r="10251" spans="7:16" x14ac:dyDescent="0.2">
      <c r="G10251" s="149"/>
      <c r="I10251" s="149"/>
      <c r="K10251" s="149"/>
      <c r="M10251" s="149"/>
      <c r="N10251" s="150"/>
      <c r="P10251" s="149"/>
    </row>
    <row r="10252" spans="7:16" x14ac:dyDescent="0.2">
      <c r="G10252" s="149"/>
      <c r="I10252" s="149"/>
      <c r="K10252" s="149"/>
      <c r="M10252" s="149"/>
      <c r="N10252" s="150"/>
      <c r="P10252" s="149"/>
    </row>
    <row r="10253" spans="7:16" x14ac:dyDescent="0.2">
      <c r="G10253" s="149"/>
      <c r="I10253" s="149"/>
      <c r="K10253" s="149"/>
      <c r="M10253" s="149"/>
      <c r="N10253" s="150"/>
      <c r="P10253" s="149"/>
    </row>
    <row r="10254" spans="7:16" x14ac:dyDescent="0.2">
      <c r="G10254" s="149"/>
      <c r="I10254" s="149"/>
      <c r="K10254" s="149"/>
      <c r="M10254" s="149"/>
      <c r="N10254" s="150"/>
      <c r="P10254" s="149"/>
    </row>
    <row r="10255" spans="7:16" x14ac:dyDescent="0.2">
      <c r="G10255" s="149"/>
      <c r="I10255" s="149"/>
      <c r="K10255" s="149"/>
      <c r="M10255" s="149"/>
      <c r="N10255" s="150"/>
      <c r="P10255" s="149"/>
    </row>
    <row r="10256" spans="7:16" x14ac:dyDescent="0.2">
      <c r="G10256" s="149"/>
      <c r="I10256" s="149"/>
      <c r="K10256" s="149"/>
      <c r="M10256" s="149"/>
      <c r="N10256" s="150"/>
      <c r="P10256" s="149"/>
    </row>
    <row r="10257" spans="7:16" x14ac:dyDescent="0.2">
      <c r="G10257" s="149"/>
      <c r="I10257" s="149"/>
      <c r="K10257" s="149"/>
      <c r="M10257" s="149"/>
      <c r="N10257" s="150"/>
      <c r="P10257" s="149"/>
    </row>
    <row r="10258" spans="7:16" x14ac:dyDescent="0.2">
      <c r="G10258" s="149"/>
      <c r="I10258" s="149"/>
      <c r="K10258" s="149"/>
      <c r="M10258" s="149"/>
      <c r="N10258" s="150"/>
      <c r="P10258" s="149"/>
    </row>
    <row r="10259" spans="7:16" x14ac:dyDescent="0.2">
      <c r="G10259" s="149"/>
      <c r="I10259" s="149"/>
      <c r="K10259" s="149"/>
      <c r="M10259" s="149"/>
      <c r="N10259" s="150"/>
      <c r="P10259" s="149"/>
    </row>
    <row r="10260" spans="7:16" x14ac:dyDescent="0.2">
      <c r="G10260" s="149"/>
      <c r="I10260" s="149"/>
      <c r="K10260" s="149"/>
      <c r="M10260" s="149"/>
      <c r="N10260" s="150"/>
      <c r="P10260" s="149"/>
    </row>
    <row r="10261" spans="7:16" x14ac:dyDescent="0.2">
      <c r="G10261" s="149"/>
      <c r="I10261" s="149"/>
      <c r="K10261" s="149"/>
      <c r="M10261" s="149"/>
      <c r="N10261" s="150"/>
      <c r="P10261" s="149"/>
    </row>
    <row r="10262" spans="7:16" x14ac:dyDescent="0.2">
      <c r="G10262" s="149"/>
      <c r="I10262" s="149"/>
      <c r="K10262" s="149"/>
      <c r="M10262" s="149"/>
      <c r="N10262" s="150"/>
      <c r="P10262" s="149"/>
    </row>
    <row r="10263" spans="7:16" x14ac:dyDescent="0.2">
      <c r="G10263" s="149"/>
      <c r="I10263" s="149"/>
      <c r="K10263" s="149"/>
      <c r="M10263" s="149"/>
      <c r="N10263" s="150"/>
      <c r="P10263" s="149"/>
    </row>
    <row r="10264" spans="7:16" x14ac:dyDescent="0.2">
      <c r="G10264" s="149"/>
      <c r="I10264" s="149"/>
      <c r="K10264" s="149"/>
      <c r="M10264" s="149"/>
      <c r="N10264" s="150"/>
      <c r="P10264" s="149"/>
    </row>
    <row r="10265" spans="7:16" x14ac:dyDescent="0.2">
      <c r="G10265" s="149"/>
      <c r="I10265" s="149"/>
      <c r="K10265" s="149"/>
      <c r="M10265" s="149"/>
      <c r="N10265" s="150"/>
      <c r="P10265" s="149"/>
    </row>
    <row r="10266" spans="7:16" x14ac:dyDescent="0.2">
      <c r="G10266" s="149"/>
      <c r="I10266" s="149"/>
      <c r="K10266" s="149"/>
      <c r="M10266" s="149"/>
      <c r="N10266" s="150"/>
      <c r="P10266" s="149"/>
    </row>
    <row r="10267" spans="7:16" x14ac:dyDescent="0.2">
      <c r="G10267" s="149"/>
      <c r="I10267" s="149"/>
      <c r="K10267" s="149"/>
      <c r="M10267" s="149"/>
      <c r="N10267" s="150"/>
      <c r="P10267" s="149"/>
    </row>
    <row r="10268" spans="7:16" x14ac:dyDescent="0.2">
      <c r="G10268" s="149"/>
      <c r="I10268" s="149"/>
      <c r="K10268" s="149"/>
      <c r="M10268" s="149"/>
      <c r="N10268" s="150"/>
      <c r="P10268" s="149"/>
    </row>
    <row r="10269" spans="7:16" x14ac:dyDescent="0.2">
      <c r="G10269" s="149"/>
      <c r="I10269" s="149"/>
      <c r="K10269" s="149"/>
      <c r="M10269" s="149"/>
      <c r="N10269" s="150"/>
      <c r="P10269" s="149"/>
    </row>
    <row r="10270" spans="7:16" x14ac:dyDescent="0.2">
      <c r="G10270" s="149"/>
      <c r="I10270" s="149"/>
      <c r="K10270" s="149"/>
      <c r="M10270" s="149"/>
      <c r="N10270" s="150"/>
      <c r="P10270" s="149"/>
    </row>
    <row r="10271" spans="7:16" x14ac:dyDescent="0.2">
      <c r="G10271" s="149"/>
      <c r="I10271" s="149"/>
      <c r="K10271" s="149"/>
      <c r="M10271" s="149"/>
      <c r="N10271" s="150"/>
      <c r="P10271" s="149"/>
    </row>
    <row r="10272" spans="7:16" x14ac:dyDescent="0.2">
      <c r="G10272" s="149"/>
      <c r="I10272" s="149"/>
      <c r="K10272" s="149"/>
      <c r="M10272" s="149"/>
      <c r="N10272" s="150"/>
      <c r="P10272" s="149"/>
    </row>
    <row r="10273" spans="7:16" x14ac:dyDescent="0.2">
      <c r="G10273" s="149"/>
      <c r="I10273" s="149"/>
      <c r="K10273" s="149"/>
      <c r="M10273" s="149"/>
      <c r="N10273" s="150"/>
      <c r="P10273" s="149"/>
    </row>
    <row r="10274" spans="7:16" x14ac:dyDescent="0.2">
      <c r="G10274" s="149"/>
      <c r="I10274" s="149"/>
      <c r="K10274" s="149"/>
      <c r="M10274" s="149"/>
      <c r="N10274" s="150"/>
      <c r="P10274" s="149"/>
    </row>
    <row r="10275" spans="7:16" x14ac:dyDescent="0.2">
      <c r="G10275" s="149"/>
      <c r="I10275" s="149"/>
      <c r="K10275" s="149"/>
      <c r="M10275" s="149"/>
      <c r="N10275" s="150"/>
      <c r="P10275" s="149"/>
    </row>
    <row r="10276" spans="7:16" x14ac:dyDescent="0.2">
      <c r="G10276" s="149"/>
      <c r="I10276" s="149"/>
      <c r="K10276" s="149"/>
      <c r="M10276" s="149"/>
      <c r="N10276" s="150"/>
      <c r="P10276" s="149"/>
    </row>
    <row r="10277" spans="7:16" x14ac:dyDescent="0.2">
      <c r="G10277" s="149"/>
      <c r="I10277" s="149"/>
      <c r="K10277" s="149"/>
      <c r="M10277" s="149"/>
      <c r="N10277" s="150"/>
      <c r="P10277" s="149"/>
    </row>
    <row r="10278" spans="7:16" x14ac:dyDescent="0.2">
      <c r="G10278" s="149"/>
      <c r="I10278" s="149"/>
      <c r="K10278" s="149"/>
      <c r="M10278" s="149"/>
      <c r="N10278" s="150"/>
      <c r="P10278" s="149"/>
    </row>
    <row r="10279" spans="7:16" x14ac:dyDescent="0.2">
      <c r="G10279" s="149"/>
      <c r="I10279" s="149"/>
      <c r="K10279" s="149"/>
      <c r="M10279" s="149"/>
      <c r="N10279" s="150"/>
      <c r="P10279" s="149"/>
    </row>
    <row r="10280" spans="7:16" x14ac:dyDescent="0.2">
      <c r="G10280" s="149"/>
      <c r="I10280" s="149"/>
      <c r="K10280" s="149"/>
      <c r="M10280" s="149"/>
      <c r="N10280" s="150"/>
      <c r="P10280" s="149"/>
    </row>
    <row r="10281" spans="7:16" x14ac:dyDescent="0.2">
      <c r="G10281" s="149"/>
      <c r="I10281" s="149"/>
      <c r="K10281" s="149"/>
      <c r="M10281" s="149"/>
      <c r="N10281" s="150"/>
      <c r="P10281" s="149"/>
    </row>
    <row r="10282" spans="7:16" x14ac:dyDescent="0.2">
      <c r="G10282" s="149"/>
      <c r="I10282" s="149"/>
      <c r="K10282" s="149"/>
      <c r="M10282" s="149"/>
      <c r="N10282" s="150"/>
      <c r="P10282" s="149"/>
    </row>
    <row r="10283" spans="7:16" x14ac:dyDescent="0.2">
      <c r="G10283" s="149"/>
      <c r="I10283" s="149"/>
      <c r="K10283" s="149"/>
      <c r="M10283" s="149"/>
      <c r="N10283" s="150"/>
      <c r="P10283" s="149"/>
    </row>
    <row r="10284" spans="7:16" x14ac:dyDescent="0.2">
      <c r="G10284" s="149"/>
      <c r="I10284" s="149"/>
      <c r="K10284" s="149"/>
      <c r="M10284" s="149"/>
      <c r="N10284" s="150"/>
      <c r="P10284" s="149"/>
    </row>
    <row r="10285" spans="7:16" x14ac:dyDescent="0.2">
      <c r="G10285" s="149"/>
      <c r="I10285" s="149"/>
      <c r="K10285" s="149"/>
      <c r="M10285" s="149"/>
      <c r="N10285" s="150"/>
      <c r="P10285" s="149"/>
    </row>
    <row r="10286" spans="7:16" x14ac:dyDescent="0.2">
      <c r="G10286" s="149"/>
      <c r="I10286" s="149"/>
      <c r="K10286" s="149"/>
      <c r="M10286" s="149"/>
      <c r="N10286" s="150"/>
      <c r="P10286" s="149"/>
    </row>
    <row r="10287" spans="7:16" x14ac:dyDescent="0.2">
      <c r="G10287" s="149"/>
      <c r="I10287" s="149"/>
      <c r="K10287" s="149"/>
      <c r="M10287" s="149"/>
      <c r="N10287" s="150"/>
      <c r="P10287" s="149"/>
    </row>
    <row r="10288" spans="7:16" x14ac:dyDescent="0.2">
      <c r="G10288" s="149"/>
      <c r="I10288" s="149"/>
      <c r="K10288" s="149"/>
      <c r="M10288" s="149"/>
      <c r="N10288" s="150"/>
      <c r="P10288" s="149"/>
    </row>
    <row r="10289" spans="7:16" x14ac:dyDescent="0.2">
      <c r="G10289" s="149"/>
      <c r="I10289" s="149"/>
      <c r="K10289" s="149"/>
      <c r="M10289" s="149"/>
      <c r="N10289" s="150"/>
      <c r="P10289" s="149"/>
    </row>
    <row r="10290" spans="7:16" x14ac:dyDescent="0.2">
      <c r="G10290" s="149"/>
      <c r="I10290" s="149"/>
      <c r="K10290" s="149"/>
      <c r="M10290" s="149"/>
      <c r="N10290" s="150"/>
      <c r="P10290" s="149"/>
    </row>
    <row r="10291" spans="7:16" x14ac:dyDescent="0.2">
      <c r="G10291" s="149"/>
      <c r="I10291" s="149"/>
      <c r="K10291" s="149"/>
      <c r="M10291" s="149"/>
      <c r="N10291" s="150"/>
      <c r="P10291" s="149"/>
    </row>
    <row r="10292" spans="7:16" x14ac:dyDescent="0.2">
      <c r="G10292" s="149"/>
      <c r="I10292" s="149"/>
      <c r="K10292" s="149"/>
      <c r="M10292" s="149"/>
      <c r="N10292" s="150"/>
      <c r="P10292" s="149"/>
    </row>
    <row r="10293" spans="7:16" x14ac:dyDescent="0.2">
      <c r="G10293" s="149"/>
      <c r="I10293" s="149"/>
      <c r="K10293" s="149"/>
      <c r="M10293" s="149"/>
      <c r="N10293" s="150"/>
      <c r="P10293" s="149"/>
    </row>
    <row r="10294" spans="7:16" x14ac:dyDescent="0.2">
      <c r="G10294" s="149"/>
      <c r="I10294" s="149"/>
      <c r="K10294" s="149"/>
      <c r="M10294" s="149"/>
      <c r="N10294" s="150"/>
      <c r="P10294" s="149"/>
    </row>
    <row r="10295" spans="7:16" x14ac:dyDescent="0.2">
      <c r="G10295" s="149"/>
      <c r="I10295" s="149"/>
      <c r="K10295" s="149"/>
      <c r="M10295" s="149"/>
      <c r="N10295" s="150"/>
      <c r="P10295" s="149"/>
    </row>
    <row r="10296" spans="7:16" x14ac:dyDescent="0.2">
      <c r="G10296" s="149"/>
      <c r="I10296" s="149"/>
      <c r="K10296" s="149"/>
      <c r="M10296" s="149"/>
      <c r="N10296" s="150"/>
      <c r="P10296" s="149"/>
    </row>
    <row r="10297" spans="7:16" x14ac:dyDescent="0.2">
      <c r="G10297" s="149"/>
      <c r="I10297" s="149"/>
      <c r="K10297" s="149"/>
      <c r="M10297" s="149"/>
      <c r="N10297" s="150"/>
      <c r="P10297" s="149"/>
    </row>
    <row r="10298" spans="7:16" x14ac:dyDescent="0.2">
      <c r="G10298" s="149"/>
      <c r="I10298" s="149"/>
      <c r="K10298" s="149"/>
      <c r="M10298" s="149"/>
      <c r="N10298" s="150"/>
      <c r="P10298" s="149"/>
    </row>
    <row r="10299" spans="7:16" x14ac:dyDescent="0.2">
      <c r="G10299" s="149"/>
      <c r="I10299" s="149"/>
      <c r="K10299" s="149"/>
      <c r="M10299" s="149"/>
      <c r="N10299" s="150"/>
      <c r="P10299" s="149"/>
    </row>
    <row r="10300" spans="7:16" x14ac:dyDescent="0.2">
      <c r="G10300" s="149"/>
      <c r="I10300" s="149"/>
      <c r="K10300" s="149"/>
      <c r="M10300" s="149"/>
      <c r="N10300" s="150"/>
      <c r="P10300" s="149"/>
    </row>
    <row r="10301" spans="7:16" x14ac:dyDescent="0.2">
      <c r="G10301" s="149"/>
      <c r="I10301" s="149"/>
      <c r="K10301" s="149"/>
      <c r="M10301" s="149"/>
      <c r="N10301" s="150"/>
      <c r="P10301" s="149"/>
    </row>
    <row r="10302" spans="7:16" x14ac:dyDescent="0.2">
      <c r="G10302" s="149"/>
      <c r="I10302" s="149"/>
      <c r="K10302" s="149"/>
      <c r="M10302" s="149"/>
      <c r="N10302" s="150"/>
      <c r="P10302" s="149"/>
    </row>
    <row r="10303" spans="7:16" x14ac:dyDescent="0.2">
      <c r="G10303" s="149"/>
      <c r="I10303" s="149"/>
      <c r="K10303" s="149"/>
      <c r="M10303" s="149"/>
      <c r="N10303" s="150"/>
      <c r="P10303" s="149"/>
    </row>
    <row r="10304" spans="7:16" x14ac:dyDescent="0.2">
      <c r="G10304" s="149"/>
      <c r="I10304" s="149"/>
      <c r="K10304" s="149"/>
      <c r="M10304" s="149"/>
      <c r="N10304" s="150"/>
      <c r="P10304" s="149"/>
    </row>
    <row r="10305" spans="7:16" x14ac:dyDescent="0.2">
      <c r="G10305" s="149"/>
      <c r="I10305" s="149"/>
      <c r="K10305" s="149"/>
      <c r="M10305" s="149"/>
      <c r="N10305" s="150"/>
      <c r="P10305" s="149"/>
    </row>
    <row r="10306" spans="7:16" x14ac:dyDescent="0.2">
      <c r="G10306" s="149"/>
      <c r="I10306" s="149"/>
      <c r="K10306" s="149"/>
      <c r="M10306" s="149"/>
      <c r="N10306" s="150"/>
      <c r="P10306" s="149"/>
    </row>
    <row r="10307" spans="7:16" x14ac:dyDescent="0.2">
      <c r="G10307" s="149"/>
      <c r="I10307" s="149"/>
      <c r="K10307" s="149"/>
      <c r="M10307" s="149"/>
      <c r="N10307" s="150"/>
      <c r="P10307" s="149"/>
    </row>
    <row r="10308" spans="7:16" x14ac:dyDescent="0.2">
      <c r="G10308" s="149"/>
      <c r="I10308" s="149"/>
      <c r="K10308" s="149"/>
      <c r="M10308" s="149"/>
      <c r="N10308" s="150"/>
      <c r="P10308" s="149"/>
    </row>
    <row r="10309" spans="7:16" x14ac:dyDescent="0.2">
      <c r="G10309" s="149"/>
      <c r="I10309" s="149"/>
      <c r="K10309" s="149"/>
      <c r="M10309" s="149"/>
      <c r="N10309" s="150"/>
      <c r="P10309" s="149"/>
    </row>
    <row r="10310" spans="7:16" x14ac:dyDescent="0.2">
      <c r="G10310" s="149"/>
      <c r="I10310" s="149"/>
      <c r="K10310" s="149"/>
      <c r="M10310" s="149"/>
      <c r="N10310" s="150"/>
      <c r="P10310" s="149"/>
    </row>
    <row r="10311" spans="7:16" x14ac:dyDescent="0.2">
      <c r="G10311" s="149"/>
      <c r="I10311" s="149"/>
      <c r="K10311" s="149"/>
      <c r="M10311" s="149"/>
      <c r="N10311" s="150"/>
      <c r="P10311" s="149"/>
    </row>
    <row r="10312" spans="7:16" x14ac:dyDescent="0.2">
      <c r="G10312" s="149"/>
      <c r="I10312" s="149"/>
      <c r="K10312" s="149"/>
      <c r="M10312" s="149"/>
      <c r="N10312" s="150"/>
      <c r="P10312" s="149"/>
    </row>
    <row r="10313" spans="7:16" x14ac:dyDescent="0.2">
      <c r="G10313" s="149"/>
      <c r="I10313" s="149"/>
      <c r="K10313" s="149"/>
      <c r="M10313" s="149"/>
      <c r="N10313" s="150"/>
      <c r="P10313" s="149"/>
    </row>
    <row r="10314" spans="7:16" x14ac:dyDescent="0.2">
      <c r="G10314" s="149"/>
      <c r="I10314" s="149"/>
      <c r="K10314" s="149"/>
      <c r="M10314" s="149"/>
      <c r="N10314" s="150"/>
      <c r="P10314" s="149"/>
    </row>
    <row r="10315" spans="7:16" x14ac:dyDescent="0.2">
      <c r="G10315" s="149"/>
      <c r="I10315" s="149"/>
      <c r="K10315" s="149"/>
      <c r="M10315" s="149"/>
      <c r="N10315" s="150"/>
      <c r="P10315" s="149"/>
    </row>
    <row r="10316" spans="7:16" x14ac:dyDescent="0.2">
      <c r="G10316" s="149"/>
      <c r="I10316" s="149"/>
      <c r="K10316" s="149"/>
      <c r="M10316" s="149"/>
      <c r="N10316" s="150"/>
      <c r="P10316" s="149"/>
    </row>
    <row r="10317" spans="7:16" x14ac:dyDescent="0.2">
      <c r="G10317" s="149"/>
      <c r="I10317" s="149"/>
      <c r="K10317" s="149"/>
      <c r="M10317" s="149"/>
      <c r="N10317" s="150"/>
      <c r="P10317" s="149"/>
    </row>
    <row r="10318" spans="7:16" x14ac:dyDescent="0.2">
      <c r="G10318" s="149"/>
      <c r="I10318" s="149"/>
      <c r="K10318" s="149"/>
      <c r="M10318" s="149"/>
      <c r="N10318" s="150"/>
      <c r="P10318" s="149"/>
    </row>
    <row r="10319" spans="7:16" x14ac:dyDescent="0.2">
      <c r="G10319" s="149"/>
      <c r="I10319" s="149"/>
      <c r="K10319" s="149"/>
      <c r="M10319" s="149"/>
      <c r="N10319" s="150"/>
      <c r="P10319" s="149"/>
    </row>
    <row r="10320" spans="7:16" x14ac:dyDescent="0.2">
      <c r="G10320" s="149"/>
      <c r="I10320" s="149"/>
      <c r="K10320" s="149"/>
      <c r="M10320" s="149"/>
      <c r="N10320" s="150"/>
      <c r="P10320" s="149"/>
    </row>
    <row r="10321" spans="7:16" x14ac:dyDescent="0.2">
      <c r="G10321" s="149"/>
      <c r="I10321" s="149"/>
      <c r="K10321" s="149"/>
      <c r="M10321" s="149"/>
      <c r="N10321" s="150"/>
      <c r="P10321" s="149"/>
    </row>
    <row r="10322" spans="7:16" x14ac:dyDescent="0.2">
      <c r="G10322" s="149"/>
      <c r="I10322" s="149"/>
      <c r="K10322" s="149"/>
      <c r="M10322" s="149"/>
      <c r="N10322" s="150"/>
      <c r="P10322" s="149"/>
    </row>
    <row r="10323" spans="7:16" x14ac:dyDescent="0.2">
      <c r="G10323" s="149"/>
      <c r="I10323" s="149"/>
      <c r="K10323" s="149"/>
      <c r="M10323" s="149"/>
      <c r="N10323" s="150"/>
      <c r="P10323" s="149"/>
    </row>
    <row r="10324" spans="7:16" x14ac:dyDescent="0.2">
      <c r="G10324" s="149"/>
      <c r="I10324" s="149"/>
      <c r="K10324" s="149"/>
      <c r="M10324" s="149"/>
      <c r="N10324" s="150"/>
      <c r="P10324" s="149"/>
    </row>
    <row r="10325" spans="7:16" x14ac:dyDescent="0.2">
      <c r="G10325" s="149"/>
      <c r="I10325" s="149"/>
      <c r="K10325" s="149"/>
      <c r="M10325" s="149"/>
      <c r="N10325" s="150"/>
      <c r="P10325" s="149"/>
    </row>
    <row r="10326" spans="7:16" x14ac:dyDescent="0.2">
      <c r="G10326" s="149"/>
      <c r="I10326" s="149"/>
      <c r="K10326" s="149"/>
      <c r="M10326" s="149"/>
      <c r="N10326" s="150"/>
      <c r="P10326" s="149"/>
    </row>
    <row r="10327" spans="7:16" x14ac:dyDescent="0.2">
      <c r="G10327" s="149"/>
      <c r="I10327" s="149"/>
      <c r="K10327" s="149"/>
      <c r="M10327" s="149"/>
      <c r="N10327" s="150"/>
      <c r="P10327" s="149"/>
    </row>
    <row r="10328" spans="7:16" x14ac:dyDescent="0.2">
      <c r="G10328" s="149"/>
      <c r="I10328" s="149"/>
      <c r="K10328" s="149"/>
      <c r="M10328" s="149"/>
      <c r="N10328" s="150"/>
      <c r="P10328" s="149"/>
    </row>
    <row r="10329" spans="7:16" x14ac:dyDescent="0.2">
      <c r="G10329" s="149"/>
      <c r="I10329" s="149"/>
      <c r="K10329" s="149"/>
      <c r="M10329" s="149"/>
      <c r="N10329" s="150"/>
      <c r="P10329" s="149"/>
    </row>
    <row r="10330" spans="7:16" x14ac:dyDescent="0.2">
      <c r="G10330" s="149"/>
      <c r="I10330" s="149"/>
      <c r="K10330" s="149"/>
      <c r="M10330" s="149"/>
      <c r="N10330" s="150"/>
      <c r="P10330" s="149"/>
    </row>
    <row r="10331" spans="7:16" x14ac:dyDescent="0.2">
      <c r="G10331" s="149"/>
      <c r="I10331" s="149"/>
      <c r="K10331" s="149"/>
      <c r="M10331" s="149"/>
      <c r="N10331" s="150"/>
      <c r="P10331" s="149"/>
    </row>
    <row r="10332" spans="7:16" x14ac:dyDescent="0.2">
      <c r="G10332" s="149"/>
      <c r="I10332" s="149"/>
      <c r="K10332" s="149"/>
      <c r="M10332" s="149"/>
      <c r="N10332" s="150"/>
      <c r="P10332" s="149"/>
    </row>
    <row r="10333" spans="7:16" x14ac:dyDescent="0.2">
      <c r="G10333" s="149"/>
      <c r="I10333" s="149"/>
      <c r="K10333" s="149"/>
      <c r="M10333" s="149"/>
      <c r="N10333" s="150"/>
      <c r="P10333" s="149"/>
    </row>
    <row r="10334" spans="7:16" x14ac:dyDescent="0.2">
      <c r="G10334" s="149"/>
      <c r="I10334" s="149"/>
      <c r="K10334" s="149"/>
      <c r="M10334" s="149"/>
      <c r="N10334" s="150"/>
      <c r="P10334" s="149"/>
    </row>
    <row r="10335" spans="7:16" x14ac:dyDescent="0.2">
      <c r="G10335" s="149"/>
      <c r="I10335" s="149"/>
      <c r="K10335" s="149"/>
      <c r="M10335" s="149"/>
      <c r="N10335" s="150"/>
      <c r="P10335" s="149"/>
    </row>
    <row r="10336" spans="7:16" x14ac:dyDescent="0.2">
      <c r="G10336" s="149"/>
      <c r="I10336" s="149"/>
      <c r="K10336" s="149"/>
      <c r="M10336" s="149"/>
      <c r="N10336" s="150"/>
      <c r="P10336" s="149"/>
    </row>
    <row r="10337" spans="7:16" x14ac:dyDescent="0.2">
      <c r="G10337" s="149"/>
      <c r="I10337" s="149"/>
      <c r="K10337" s="149"/>
      <c r="M10337" s="149"/>
      <c r="N10337" s="150"/>
      <c r="P10337" s="149"/>
    </row>
    <row r="10338" spans="7:16" x14ac:dyDescent="0.2">
      <c r="G10338" s="149"/>
      <c r="I10338" s="149"/>
      <c r="K10338" s="149"/>
      <c r="M10338" s="149"/>
      <c r="N10338" s="150"/>
      <c r="P10338" s="149"/>
    </row>
    <row r="10339" spans="7:16" x14ac:dyDescent="0.2">
      <c r="G10339" s="149"/>
      <c r="I10339" s="149"/>
      <c r="K10339" s="149"/>
      <c r="M10339" s="149"/>
      <c r="N10339" s="150"/>
      <c r="P10339" s="149"/>
    </row>
    <row r="10340" spans="7:16" x14ac:dyDescent="0.2">
      <c r="G10340" s="149"/>
      <c r="I10340" s="149"/>
      <c r="K10340" s="149"/>
      <c r="M10340" s="149"/>
      <c r="N10340" s="150"/>
      <c r="P10340" s="149"/>
    </row>
    <row r="10341" spans="7:16" x14ac:dyDescent="0.2">
      <c r="G10341" s="149"/>
      <c r="I10341" s="149"/>
      <c r="K10341" s="149"/>
      <c r="M10341" s="149"/>
      <c r="N10341" s="150"/>
      <c r="P10341" s="149"/>
    </row>
    <row r="10342" spans="7:16" x14ac:dyDescent="0.2">
      <c r="G10342" s="149"/>
      <c r="I10342" s="149"/>
      <c r="K10342" s="149"/>
      <c r="M10342" s="149"/>
      <c r="N10342" s="150"/>
      <c r="P10342" s="149"/>
    </row>
    <row r="10343" spans="7:16" x14ac:dyDescent="0.2">
      <c r="G10343" s="149"/>
      <c r="I10343" s="149"/>
      <c r="K10343" s="149"/>
      <c r="M10343" s="149"/>
      <c r="N10343" s="150"/>
      <c r="P10343" s="149"/>
    </row>
    <row r="10344" spans="7:16" x14ac:dyDescent="0.2">
      <c r="G10344" s="149"/>
      <c r="I10344" s="149"/>
      <c r="K10344" s="149"/>
      <c r="M10344" s="149"/>
      <c r="N10344" s="150"/>
      <c r="P10344" s="149"/>
    </row>
    <row r="10345" spans="7:16" x14ac:dyDescent="0.2">
      <c r="G10345" s="149"/>
      <c r="I10345" s="149"/>
      <c r="K10345" s="149"/>
      <c r="M10345" s="149"/>
      <c r="N10345" s="150"/>
      <c r="P10345" s="149"/>
    </row>
    <row r="10346" spans="7:16" x14ac:dyDescent="0.2">
      <c r="G10346" s="149"/>
      <c r="I10346" s="149"/>
      <c r="K10346" s="149"/>
      <c r="M10346" s="149"/>
      <c r="N10346" s="150"/>
      <c r="P10346" s="149"/>
    </row>
    <row r="10347" spans="7:16" x14ac:dyDescent="0.2">
      <c r="G10347" s="149"/>
      <c r="I10347" s="149"/>
      <c r="K10347" s="149"/>
      <c r="M10347" s="149"/>
      <c r="N10347" s="150"/>
      <c r="P10347" s="149"/>
    </row>
    <row r="10348" spans="7:16" x14ac:dyDescent="0.2">
      <c r="G10348" s="149"/>
      <c r="I10348" s="149"/>
      <c r="K10348" s="149"/>
      <c r="M10348" s="149"/>
      <c r="N10348" s="150"/>
      <c r="P10348" s="149"/>
    </row>
    <row r="10349" spans="7:16" x14ac:dyDescent="0.2">
      <c r="G10349" s="149"/>
      <c r="I10349" s="149"/>
      <c r="K10349" s="149"/>
      <c r="M10349" s="149"/>
      <c r="N10349" s="150"/>
      <c r="P10349" s="149"/>
    </row>
    <row r="10350" spans="7:16" x14ac:dyDescent="0.2">
      <c r="G10350" s="149"/>
      <c r="I10350" s="149"/>
      <c r="K10350" s="149"/>
      <c r="M10350" s="149"/>
      <c r="N10350" s="150"/>
      <c r="P10350" s="149"/>
    </row>
    <row r="10351" spans="7:16" x14ac:dyDescent="0.2">
      <c r="G10351" s="149"/>
      <c r="I10351" s="149"/>
      <c r="K10351" s="149"/>
      <c r="M10351" s="149"/>
      <c r="N10351" s="150"/>
      <c r="P10351" s="149"/>
    </row>
    <row r="10352" spans="7:16" x14ac:dyDescent="0.2">
      <c r="G10352" s="149"/>
      <c r="I10352" s="149"/>
      <c r="K10352" s="149"/>
      <c r="M10352" s="149"/>
      <c r="N10352" s="150"/>
      <c r="P10352" s="149"/>
    </row>
    <row r="10353" spans="7:16" x14ac:dyDescent="0.2">
      <c r="G10353" s="149"/>
      <c r="I10353" s="149"/>
      <c r="K10353" s="149"/>
      <c r="M10353" s="149"/>
      <c r="N10353" s="150"/>
      <c r="P10353" s="149"/>
    </row>
    <row r="10354" spans="7:16" x14ac:dyDescent="0.2">
      <c r="G10354" s="149"/>
      <c r="I10354" s="149"/>
      <c r="K10354" s="149"/>
      <c r="M10354" s="149"/>
      <c r="N10354" s="150"/>
      <c r="P10354" s="149"/>
    </row>
    <row r="10355" spans="7:16" x14ac:dyDescent="0.2">
      <c r="G10355" s="149"/>
      <c r="I10355" s="149"/>
      <c r="K10355" s="149"/>
      <c r="M10355" s="149"/>
      <c r="N10355" s="150"/>
      <c r="P10355" s="149"/>
    </row>
    <row r="10356" spans="7:16" x14ac:dyDescent="0.2">
      <c r="G10356" s="149"/>
      <c r="I10356" s="149"/>
      <c r="K10356" s="149"/>
      <c r="M10356" s="149"/>
      <c r="N10356" s="150"/>
      <c r="P10356" s="149"/>
    </row>
    <row r="10357" spans="7:16" x14ac:dyDescent="0.2">
      <c r="G10357" s="149"/>
      <c r="I10357" s="149"/>
      <c r="K10357" s="149"/>
      <c r="M10357" s="149"/>
      <c r="N10357" s="150"/>
      <c r="P10357" s="149"/>
    </row>
    <row r="10358" spans="7:16" x14ac:dyDescent="0.2">
      <c r="G10358" s="149"/>
      <c r="I10358" s="149"/>
      <c r="K10358" s="149"/>
      <c r="M10358" s="149"/>
      <c r="N10358" s="150"/>
      <c r="P10358" s="149"/>
    </row>
    <row r="10359" spans="7:16" x14ac:dyDescent="0.2">
      <c r="G10359" s="149"/>
      <c r="I10359" s="149"/>
      <c r="K10359" s="149"/>
      <c r="M10359" s="149"/>
      <c r="N10359" s="150"/>
      <c r="P10359" s="149"/>
    </row>
    <row r="10360" spans="7:16" x14ac:dyDescent="0.2">
      <c r="G10360" s="149"/>
      <c r="I10360" s="149"/>
      <c r="K10360" s="149"/>
      <c r="M10360" s="149"/>
      <c r="N10360" s="150"/>
      <c r="P10360" s="149"/>
    </row>
    <row r="10361" spans="7:16" x14ac:dyDescent="0.2">
      <c r="G10361" s="149"/>
      <c r="I10361" s="149"/>
      <c r="K10361" s="149"/>
      <c r="M10361" s="149"/>
      <c r="N10361" s="150"/>
      <c r="P10361" s="149"/>
    </row>
    <row r="10362" spans="7:16" x14ac:dyDescent="0.2">
      <c r="G10362" s="149"/>
      <c r="I10362" s="149"/>
      <c r="K10362" s="149"/>
      <c r="M10362" s="149"/>
      <c r="N10362" s="150"/>
      <c r="P10362" s="149"/>
    </row>
    <row r="10363" spans="7:16" x14ac:dyDescent="0.2">
      <c r="G10363" s="149"/>
      <c r="I10363" s="149"/>
      <c r="K10363" s="149"/>
      <c r="M10363" s="149"/>
      <c r="N10363" s="150"/>
      <c r="P10363" s="149"/>
    </row>
    <row r="10364" spans="7:16" x14ac:dyDescent="0.2">
      <c r="G10364" s="149"/>
      <c r="I10364" s="149"/>
      <c r="K10364" s="149"/>
      <c r="M10364" s="149"/>
      <c r="N10364" s="150"/>
      <c r="P10364" s="149"/>
    </row>
    <row r="10365" spans="7:16" x14ac:dyDescent="0.2">
      <c r="G10365" s="149"/>
      <c r="I10365" s="149"/>
      <c r="K10365" s="149"/>
      <c r="M10365" s="149"/>
      <c r="N10365" s="150"/>
      <c r="P10365" s="149"/>
    </row>
    <row r="10366" spans="7:16" x14ac:dyDescent="0.2">
      <c r="G10366" s="149"/>
      <c r="I10366" s="149"/>
      <c r="K10366" s="149"/>
      <c r="M10366" s="149"/>
      <c r="N10366" s="150"/>
      <c r="P10366" s="149"/>
    </row>
    <row r="10367" spans="7:16" x14ac:dyDescent="0.2">
      <c r="G10367" s="149"/>
      <c r="I10367" s="149"/>
      <c r="K10367" s="149"/>
      <c r="M10367" s="149"/>
      <c r="N10367" s="150"/>
      <c r="P10367" s="149"/>
    </row>
    <row r="10368" spans="7:16" x14ac:dyDescent="0.2">
      <c r="G10368" s="149"/>
      <c r="I10368" s="149"/>
      <c r="K10368" s="149"/>
      <c r="M10368" s="149"/>
      <c r="N10368" s="150"/>
      <c r="P10368" s="149"/>
    </row>
    <row r="10369" spans="7:16" x14ac:dyDescent="0.2">
      <c r="G10369" s="149"/>
      <c r="I10369" s="149"/>
      <c r="K10369" s="149"/>
      <c r="M10369" s="149"/>
      <c r="N10369" s="150"/>
      <c r="P10369" s="149"/>
    </row>
    <row r="10370" spans="7:16" x14ac:dyDescent="0.2">
      <c r="G10370" s="149"/>
      <c r="I10370" s="149"/>
      <c r="K10370" s="149"/>
      <c r="M10370" s="149"/>
      <c r="N10370" s="150"/>
      <c r="P10370" s="149"/>
    </row>
    <row r="10371" spans="7:16" x14ac:dyDescent="0.2">
      <c r="G10371" s="149"/>
      <c r="I10371" s="149"/>
      <c r="K10371" s="149"/>
      <c r="M10371" s="149"/>
      <c r="N10371" s="150"/>
      <c r="P10371" s="149"/>
    </row>
    <row r="10372" spans="7:16" x14ac:dyDescent="0.2">
      <c r="G10372" s="149"/>
      <c r="I10372" s="149"/>
      <c r="K10372" s="149"/>
      <c r="M10372" s="149"/>
      <c r="N10372" s="150"/>
      <c r="P10372" s="149"/>
    </row>
    <row r="10373" spans="7:16" x14ac:dyDescent="0.2">
      <c r="G10373" s="149"/>
      <c r="I10373" s="149"/>
      <c r="K10373" s="149"/>
      <c r="M10373" s="149"/>
      <c r="N10373" s="150"/>
      <c r="P10373" s="149"/>
    </row>
    <row r="10374" spans="7:16" x14ac:dyDescent="0.2">
      <c r="G10374" s="149"/>
      <c r="I10374" s="149"/>
      <c r="K10374" s="149"/>
      <c r="M10374" s="149"/>
      <c r="N10374" s="150"/>
      <c r="P10374" s="149"/>
    </row>
    <row r="10375" spans="7:16" x14ac:dyDescent="0.2">
      <c r="G10375" s="149"/>
      <c r="I10375" s="149"/>
      <c r="K10375" s="149"/>
      <c r="M10375" s="149"/>
      <c r="N10375" s="150"/>
      <c r="P10375" s="149"/>
    </row>
    <row r="10376" spans="7:16" x14ac:dyDescent="0.2">
      <c r="G10376" s="149"/>
      <c r="I10376" s="149"/>
      <c r="K10376" s="149"/>
      <c r="M10376" s="149"/>
      <c r="N10376" s="150"/>
      <c r="P10376" s="149"/>
    </row>
    <row r="10377" spans="7:16" x14ac:dyDescent="0.2">
      <c r="G10377" s="149"/>
      <c r="I10377" s="149"/>
      <c r="K10377" s="149"/>
      <c r="M10377" s="149"/>
      <c r="N10377" s="150"/>
      <c r="P10377" s="149"/>
    </row>
    <row r="10378" spans="7:16" x14ac:dyDescent="0.2">
      <c r="G10378" s="149"/>
      <c r="I10378" s="149"/>
      <c r="K10378" s="149"/>
      <c r="M10378" s="149"/>
      <c r="N10378" s="150"/>
      <c r="P10378" s="149"/>
    </row>
    <row r="10379" spans="7:16" x14ac:dyDescent="0.2">
      <c r="G10379" s="149"/>
      <c r="I10379" s="149"/>
      <c r="K10379" s="149"/>
      <c r="M10379" s="149"/>
      <c r="N10379" s="150"/>
      <c r="P10379" s="149"/>
    </row>
    <row r="10380" spans="7:16" x14ac:dyDescent="0.2">
      <c r="G10380" s="149"/>
      <c r="I10380" s="149"/>
      <c r="K10380" s="149"/>
      <c r="M10380" s="149"/>
      <c r="N10380" s="150"/>
      <c r="P10380" s="149"/>
    </row>
    <row r="10381" spans="7:16" x14ac:dyDescent="0.2">
      <c r="G10381" s="149"/>
      <c r="I10381" s="149"/>
      <c r="K10381" s="149"/>
      <c r="M10381" s="149"/>
      <c r="N10381" s="150"/>
      <c r="P10381" s="149"/>
    </row>
    <row r="10382" spans="7:16" x14ac:dyDescent="0.2">
      <c r="G10382" s="149"/>
      <c r="I10382" s="149"/>
      <c r="K10382" s="149"/>
      <c r="M10382" s="149"/>
      <c r="N10382" s="150"/>
      <c r="P10382" s="149"/>
    </row>
    <row r="10383" spans="7:16" x14ac:dyDescent="0.2">
      <c r="G10383" s="149"/>
      <c r="I10383" s="149"/>
      <c r="K10383" s="149"/>
      <c r="M10383" s="149"/>
      <c r="N10383" s="150"/>
      <c r="P10383" s="149"/>
    </row>
    <row r="10384" spans="7:16" x14ac:dyDescent="0.2">
      <c r="G10384" s="149"/>
      <c r="I10384" s="149"/>
      <c r="K10384" s="149"/>
      <c r="M10384" s="149"/>
      <c r="N10384" s="150"/>
      <c r="P10384" s="149"/>
    </row>
    <row r="10385" spans="7:16" x14ac:dyDescent="0.2">
      <c r="G10385" s="149"/>
      <c r="I10385" s="149"/>
      <c r="K10385" s="149"/>
      <c r="M10385" s="149"/>
      <c r="N10385" s="150"/>
      <c r="P10385" s="149"/>
    </row>
    <row r="10386" spans="7:16" x14ac:dyDescent="0.2">
      <c r="G10386" s="149"/>
      <c r="I10386" s="149"/>
      <c r="K10386" s="149"/>
      <c r="M10386" s="149"/>
      <c r="N10386" s="150"/>
      <c r="P10386" s="149"/>
    </row>
    <row r="10387" spans="7:16" x14ac:dyDescent="0.2">
      <c r="G10387" s="149"/>
      <c r="I10387" s="149"/>
      <c r="K10387" s="149"/>
      <c r="M10387" s="149"/>
      <c r="N10387" s="150"/>
      <c r="P10387" s="149"/>
    </row>
    <row r="10388" spans="7:16" x14ac:dyDescent="0.2">
      <c r="G10388" s="149"/>
      <c r="I10388" s="149"/>
      <c r="K10388" s="149"/>
      <c r="M10388" s="149"/>
      <c r="N10388" s="150"/>
      <c r="P10388" s="149"/>
    </row>
    <row r="10389" spans="7:16" x14ac:dyDescent="0.2">
      <c r="G10389" s="149"/>
      <c r="I10389" s="149"/>
      <c r="K10389" s="149"/>
      <c r="M10389" s="149"/>
      <c r="N10389" s="150"/>
      <c r="P10389" s="149"/>
    </row>
    <row r="10390" spans="7:16" x14ac:dyDescent="0.2">
      <c r="G10390" s="149"/>
      <c r="I10390" s="149"/>
      <c r="K10390" s="149"/>
      <c r="M10390" s="149"/>
      <c r="N10390" s="150"/>
      <c r="P10390" s="149"/>
    </row>
    <row r="10391" spans="7:16" x14ac:dyDescent="0.2">
      <c r="G10391" s="149"/>
      <c r="I10391" s="149"/>
      <c r="K10391" s="149"/>
      <c r="M10391" s="149"/>
      <c r="N10391" s="150"/>
      <c r="P10391" s="149"/>
    </row>
    <row r="10392" spans="7:16" x14ac:dyDescent="0.2">
      <c r="G10392" s="149"/>
      <c r="I10392" s="149"/>
      <c r="K10392" s="149"/>
      <c r="M10392" s="149"/>
      <c r="N10392" s="150"/>
      <c r="P10392" s="149"/>
    </row>
    <row r="10393" spans="7:16" x14ac:dyDescent="0.2">
      <c r="G10393" s="149"/>
      <c r="I10393" s="149"/>
      <c r="K10393" s="149"/>
      <c r="M10393" s="149"/>
      <c r="N10393" s="150"/>
      <c r="P10393" s="149"/>
    </row>
    <row r="10394" spans="7:16" x14ac:dyDescent="0.2">
      <c r="G10394" s="149"/>
      <c r="I10394" s="149"/>
      <c r="K10394" s="149"/>
      <c r="M10394" s="149"/>
      <c r="N10394" s="150"/>
      <c r="P10394" s="149"/>
    </row>
    <row r="10395" spans="7:16" x14ac:dyDescent="0.2">
      <c r="G10395" s="149"/>
      <c r="I10395" s="149"/>
      <c r="K10395" s="149"/>
      <c r="M10395" s="149"/>
      <c r="N10395" s="150"/>
      <c r="P10395" s="149"/>
    </row>
    <row r="10396" spans="7:16" x14ac:dyDescent="0.2">
      <c r="G10396" s="149"/>
      <c r="I10396" s="149"/>
      <c r="K10396" s="149"/>
      <c r="M10396" s="149"/>
      <c r="N10396" s="150"/>
      <c r="P10396" s="149"/>
    </row>
    <row r="10397" spans="7:16" x14ac:dyDescent="0.2">
      <c r="G10397" s="149"/>
      <c r="I10397" s="149"/>
      <c r="K10397" s="149"/>
      <c r="M10397" s="149"/>
      <c r="N10397" s="150"/>
      <c r="P10397" s="149"/>
    </row>
    <row r="10398" spans="7:16" x14ac:dyDescent="0.2">
      <c r="G10398" s="149"/>
      <c r="I10398" s="149"/>
      <c r="K10398" s="149"/>
      <c r="M10398" s="149"/>
      <c r="N10398" s="150"/>
      <c r="P10398" s="149"/>
    </row>
    <row r="10399" spans="7:16" x14ac:dyDescent="0.2">
      <c r="G10399" s="149"/>
      <c r="I10399" s="149"/>
      <c r="K10399" s="149"/>
      <c r="M10399" s="149"/>
      <c r="N10399" s="150"/>
      <c r="P10399" s="149"/>
    </row>
    <row r="10400" spans="7:16" x14ac:dyDescent="0.2">
      <c r="G10400" s="149"/>
      <c r="I10400" s="149"/>
      <c r="K10400" s="149"/>
      <c r="M10400" s="149"/>
      <c r="N10400" s="150"/>
      <c r="P10400" s="149"/>
    </row>
    <row r="10401" spans="7:16" x14ac:dyDescent="0.2">
      <c r="G10401" s="149"/>
      <c r="I10401" s="149"/>
      <c r="K10401" s="149"/>
      <c r="M10401" s="149"/>
      <c r="N10401" s="150"/>
      <c r="P10401" s="149"/>
    </row>
    <row r="10402" spans="7:16" x14ac:dyDescent="0.2">
      <c r="G10402" s="149"/>
      <c r="I10402" s="149"/>
      <c r="K10402" s="149"/>
      <c r="M10402" s="149"/>
      <c r="N10402" s="150"/>
      <c r="P10402" s="149"/>
    </row>
    <row r="10403" spans="7:16" x14ac:dyDescent="0.2">
      <c r="G10403" s="149"/>
      <c r="I10403" s="149"/>
      <c r="K10403" s="149"/>
      <c r="M10403" s="149"/>
      <c r="N10403" s="150"/>
      <c r="P10403" s="149"/>
    </row>
    <row r="10404" spans="7:16" x14ac:dyDescent="0.2">
      <c r="G10404" s="149"/>
      <c r="I10404" s="149"/>
      <c r="K10404" s="149"/>
      <c r="M10404" s="149"/>
      <c r="N10404" s="150"/>
      <c r="P10404" s="149"/>
    </row>
    <row r="10405" spans="7:16" x14ac:dyDescent="0.2">
      <c r="G10405" s="149"/>
      <c r="I10405" s="149"/>
      <c r="K10405" s="149"/>
      <c r="M10405" s="149"/>
      <c r="N10405" s="150"/>
      <c r="P10405" s="149"/>
    </row>
    <row r="10406" spans="7:16" x14ac:dyDescent="0.2">
      <c r="G10406" s="149"/>
      <c r="I10406" s="149"/>
      <c r="K10406" s="149"/>
      <c r="M10406" s="149"/>
      <c r="N10406" s="150"/>
      <c r="P10406" s="149"/>
    </row>
    <row r="10407" spans="7:16" x14ac:dyDescent="0.2">
      <c r="G10407" s="149"/>
      <c r="I10407" s="149"/>
      <c r="K10407" s="149"/>
      <c r="M10407" s="149"/>
      <c r="N10407" s="150"/>
      <c r="P10407" s="149"/>
    </row>
    <row r="10408" spans="7:16" x14ac:dyDescent="0.2">
      <c r="G10408" s="149"/>
      <c r="I10408" s="149"/>
      <c r="K10408" s="149"/>
      <c r="M10408" s="149"/>
      <c r="N10408" s="150"/>
      <c r="P10408" s="149"/>
    </row>
    <row r="10409" spans="7:16" x14ac:dyDescent="0.2">
      <c r="G10409" s="149"/>
      <c r="I10409" s="149"/>
      <c r="K10409" s="149"/>
      <c r="M10409" s="149"/>
      <c r="N10409" s="150"/>
      <c r="P10409" s="149"/>
    </row>
    <row r="10410" spans="7:16" x14ac:dyDescent="0.2">
      <c r="G10410" s="149"/>
      <c r="I10410" s="149"/>
      <c r="K10410" s="149"/>
      <c r="M10410" s="149"/>
      <c r="N10410" s="150"/>
      <c r="P10410" s="149"/>
    </row>
    <row r="10411" spans="7:16" x14ac:dyDescent="0.2">
      <c r="G10411" s="149"/>
      <c r="I10411" s="149"/>
      <c r="K10411" s="149"/>
      <c r="M10411" s="149"/>
      <c r="N10411" s="150"/>
      <c r="P10411" s="149"/>
    </row>
    <row r="10412" spans="7:16" x14ac:dyDescent="0.2">
      <c r="G10412" s="149"/>
      <c r="I10412" s="149"/>
      <c r="K10412" s="149"/>
      <c r="M10412" s="149"/>
      <c r="N10412" s="150"/>
      <c r="P10412" s="149"/>
    </row>
    <row r="10413" spans="7:16" x14ac:dyDescent="0.2">
      <c r="G10413" s="149"/>
      <c r="I10413" s="149"/>
      <c r="K10413" s="149"/>
      <c r="M10413" s="149"/>
      <c r="N10413" s="150"/>
      <c r="P10413" s="149"/>
    </row>
    <row r="10414" spans="7:16" x14ac:dyDescent="0.2">
      <c r="G10414" s="149"/>
      <c r="I10414" s="149"/>
      <c r="K10414" s="149"/>
      <c r="M10414" s="149"/>
      <c r="N10414" s="150"/>
      <c r="P10414" s="149"/>
    </row>
    <row r="10415" spans="7:16" x14ac:dyDescent="0.2">
      <c r="G10415" s="149"/>
      <c r="I10415" s="149"/>
      <c r="K10415" s="149"/>
      <c r="M10415" s="149"/>
      <c r="N10415" s="150"/>
      <c r="P10415" s="149"/>
    </row>
    <row r="10416" spans="7:16" x14ac:dyDescent="0.2">
      <c r="G10416" s="149"/>
      <c r="I10416" s="149"/>
      <c r="K10416" s="149"/>
      <c r="M10416" s="149"/>
      <c r="N10416" s="150"/>
      <c r="P10416" s="149"/>
    </row>
    <row r="10417" spans="7:16" x14ac:dyDescent="0.2">
      <c r="G10417" s="149"/>
      <c r="I10417" s="149"/>
      <c r="K10417" s="149"/>
      <c r="M10417" s="149"/>
      <c r="N10417" s="150"/>
      <c r="P10417" s="149"/>
    </row>
    <row r="10418" spans="7:16" x14ac:dyDescent="0.2">
      <c r="G10418" s="149"/>
      <c r="I10418" s="149"/>
      <c r="K10418" s="149"/>
      <c r="M10418" s="149"/>
      <c r="N10418" s="150"/>
      <c r="P10418" s="149"/>
    </row>
    <row r="10419" spans="7:16" x14ac:dyDescent="0.2">
      <c r="G10419" s="149"/>
      <c r="I10419" s="149"/>
      <c r="K10419" s="149"/>
      <c r="M10419" s="149"/>
      <c r="N10419" s="150"/>
      <c r="P10419" s="149"/>
    </row>
    <row r="10420" spans="7:16" x14ac:dyDescent="0.2">
      <c r="G10420" s="149"/>
      <c r="I10420" s="149"/>
      <c r="K10420" s="149"/>
      <c r="M10420" s="149"/>
      <c r="N10420" s="150"/>
      <c r="P10420" s="149"/>
    </row>
    <row r="10421" spans="7:16" x14ac:dyDescent="0.2">
      <c r="G10421" s="149"/>
      <c r="I10421" s="149"/>
      <c r="K10421" s="149"/>
      <c r="M10421" s="149"/>
      <c r="N10421" s="150"/>
      <c r="P10421" s="149"/>
    </row>
    <row r="10422" spans="7:16" x14ac:dyDescent="0.2">
      <c r="G10422" s="149"/>
      <c r="I10422" s="149"/>
      <c r="K10422" s="149"/>
      <c r="M10422" s="149"/>
      <c r="N10422" s="150"/>
      <c r="P10422" s="149"/>
    </row>
    <row r="10423" spans="7:16" x14ac:dyDescent="0.2">
      <c r="G10423" s="149"/>
      <c r="I10423" s="149"/>
      <c r="K10423" s="149"/>
      <c r="M10423" s="149"/>
      <c r="N10423" s="150"/>
      <c r="P10423" s="149"/>
    </row>
    <row r="10424" spans="7:16" x14ac:dyDescent="0.2">
      <c r="G10424" s="149"/>
      <c r="I10424" s="149"/>
      <c r="K10424" s="149"/>
      <c r="M10424" s="149"/>
      <c r="N10424" s="150"/>
      <c r="P10424" s="149"/>
    </row>
    <row r="10425" spans="7:16" x14ac:dyDescent="0.2">
      <c r="G10425" s="149"/>
      <c r="I10425" s="149"/>
      <c r="K10425" s="149"/>
      <c r="M10425" s="149"/>
      <c r="N10425" s="150"/>
      <c r="P10425" s="149"/>
    </row>
    <row r="10426" spans="7:16" x14ac:dyDescent="0.2">
      <c r="G10426" s="149"/>
      <c r="I10426" s="149"/>
      <c r="K10426" s="149"/>
      <c r="M10426" s="149"/>
      <c r="N10426" s="150"/>
      <c r="P10426" s="149"/>
    </row>
    <row r="10427" spans="7:16" x14ac:dyDescent="0.2">
      <c r="G10427" s="149"/>
      <c r="I10427" s="149"/>
      <c r="K10427" s="149"/>
      <c r="M10427" s="149"/>
      <c r="N10427" s="150"/>
      <c r="P10427" s="149"/>
    </row>
    <row r="10428" spans="7:16" x14ac:dyDescent="0.2">
      <c r="G10428" s="149"/>
      <c r="I10428" s="149"/>
      <c r="K10428" s="149"/>
      <c r="M10428" s="149"/>
      <c r="N10428" s="150"/>
      <c r="P10428" s="149"/>
    </row>
    <row r="10429" spans="7:16" x14ac:dyDescent="0.2">
      <c r="G10429" s="149"/>
      <c r="I10429" s="149"/>
      <c r="K10429" s="149"/>
      <c r="M10429" s="149"/>
      <c r="N10429" s="150"/>
      <c r="P10429" s="149"/>
    </row>
    <row r="10430" spans="7:16" x14ac:dyDescent="0.2">
      <c r="G10430" s="149"/>
      <c r="I10430" s="149"/>
      <c r="K10430" s="149"/>
      <c r="M10430" s="149"/>
      <c r="N10430" s="150"/>
      <c r="P10430" s="149"/>
    </row>
    <row r="10431" spans="7:16" x14ac:dyDescent="0.2">
      <c r="G10431" s="149"/>
      <c r="I10431" s="149"/>
      <c r="K10431" s="149"/>
      <c r="M10431" s="149"/>
      <c r="N10431" s="150"/>
      <c r="P10431" s="149"/>
    </row>
    <row r="10432" spans="7:16" x14ac:dyDescent="0.2">
      <c r="G10432" s="149"/>
      <c r="I10432" s="149"/>
      <c r="K10432" s="149"/>
      <c r="M10432" s="149"/>
      <c r="N10432" s="150"/>
      <c r="P10432" s="149"/>
    </row>
    <row r="10433" spans="7:16" x14ac:dyDescent="0.2">
      <c r="G10433" s="149"/>
      <c r="I10433" s="149"/>
      <c r="K10433" s="149"/>
      <c r="M10433" s="149"/>
      <c r="N10433" s="150"/>
      <c r="P10433" s="149"/>
    </row>
    <row r="10434" spans="7:16" x14ac:dyDescent="0.2">
      <c r="G10434" s="149"/>
      <c r="I10434" s="149"/>
      <c r="K10434" s="149"/>
      <c r="M10434" s="149"/>
      <c r="N10434" s="150"/>
      <c r="P10434" s="149"/>
    </row>
    <row r="10435" spans="7:16" x14ac:dyDescent="0.2">
      <c r="G10435" s="149"/>
      <c r="I10435" s="149"/>
      <c r="K10435" s="149"/>
      <c r="M10435" s="149"/>
      <c r="N10435" s="150"/>
      <c r="P10435" s="149"/>
    </row>
    <row r="10436" spans="7:16" x14ac:dyDescent="0.2">
      <c r="G10436" s="149"/>
      <c r="I10436" s="149"/>
      <c r="K10436" s="149"/>
      <c r="M10436" s="149"/>
      <c r="N10436" s="150"/>
      <c r="P10436" s="149"/>
    </row>
    <row r="10437" spans="7:16" x14ac:dyDescent="0.2">
      <c r="G10437" s="149"/>
      <c r="I10437" s="149"/>
      <c r="K10437" s="149"/>
      <c r="M10437" s="149"/>
      <c r="N10437" s="150"/>
      <c r="P10437" s="149"/>
    </row>
    <row r="10438" spans="7:16" x14ac:dyDescent="0.2">
      <c r="G10438" s="149"/>
      <c r="I10438" s="149"/>
      <c r="K10438" s="149"/>
      <c r="M10438" s="149"/>
      <c r="N10438" s="150"/>
      <c r="P10438" s="149"/>
    </row>
    <row r="10439" spans="7:16" x14ac:dyDescent="0.2">
      <c r="G10439" s="149"/>
      <c r="I10439" s="149"/>
      <c r="K10439" s="149"/>
      <c r="M10439" s="149"/>
      <c r="N10439" s="150"/>
      <c r="P10439" s="149"/>
    </row>
    <row r="10440" spans="7:16" x14ac:dyDescent="0.2">
      <c r="G10440" s="149"/>
      <c r="I10440" s="149"/>
      <c r="K10440" s="149"/>
      <c r="M10440" s="149"/>
      <c r="N10440" s="150"/>
      <c r="P10440" s="149"/>
    </row>
    <row r="10441" spans="7:16" x14ac:dyDescent="0.2">
      <c r="G10441" s="149"/>
      <c r="I10441" s="149"/>
      <c r="K10441" s="149"/>
      <c r="M10441" s="149"/>
      <c r="N10441" s="150"/>
      <c r="P10441" s="149"/>
    </row>
    <row r="10442" spans="7:16" x14ac:dyDescent="0.2">
      <c r="G10442" s="149"/>
      <c r="I10442" s="149"/>
      <c r="K10442" s="149"/>
      <c r="M10442" s="149"/>
      <c r="N10442" s="150"/>
      <c r="P10442" s="149"/>
    </row>
    <row r="10443" spans="7:16" x14ac:dyDescent="0.2">
      <c r="G10443" s="149"/>
      <c r="I10443" s="149"/>
      <c r="K10443" s="149"/>
      <c r="M10443" s="149"/>
      <c r="N10443" s="150"/>
      <c r="P10443" s="149"/>
    </row>
    <row r="10444" spans="7:16" x14ac:dyDescent="0.2">
      <c r="G10444" s="149"/>
      <c r="I10444" s="149"/>
      <c r="K10444" s="149"/>
      <c r="M10444" s="149"/>
      <c r="N10444" s="150"/>
      <c r="P10444" s="149"/>
    </row>
    <row r="10445" spans="7:16" x14ac:dyDescent="0.2">
      <c r="G10445" s="149"/>
      <c r="I10445" s="149"/>
      <c r="K10445" s="149"/>
      <c r="M10445" s="149"/>
      <c r="N10445" s="150"/>
      <c r="P10445" s="149"/>
    </row>
    <row r="10446" spans="7:16" x14ac:dyDescent="0.2">
      <c r="G10446" s="149"/>
      <c r="I10446" s="149"/>
      <c r="K10446" s="149"/>
      <c r="M10446" s="149"/>
      <c r="N10446" s="150"/>
      <c r="P10446" s="149"/>
    </row>
    <row r="10447" spans="7:16" x14ac:dyDescent="0.2">
      <c r="G10447" s="149"/>
      <c r="I10447" s="149"/>
      <c r="K10447" s="149"/>
      <c r="M10447" s="149"/>
      <c r="N10447" s="150"/>
      <c r="P10447" s="149"/>
    </row>
    <row r="10448" spans="7:16" x14ac:dyDescent="0.2">
      <c r="G10448" s="149"/>
      <c r="I10448" s="149"/>
      <c r="K10448" s="149"/>
      <c r="M10448" s="149"/>
      <c r="N10448" s="150"/>
      <c r="P10448" s="149"/>
    </row>
    <row r="10449" spans="7:16" x14ac:dyDescent="0.2">
      <c r="G10449" s="149"/>
      <c r="I10449" s="149"/>
      <c r="K10449" s="149"/>
      <c r="M10449" s="149"/>
      <c r="N10449" s="150"/>
      <c r="P10449" s="149"/>
    </row>
    <row r="10450" spans="7:16" x14ac:dyDescent="0.2">
      <c r="G10450" s="149"/>
      <c r="I10450" s="149"/>
      <c r="K10450" s="149"/>
      <c r="M10450" s="149"/>
      <c r="N10450" s="150"/>
      <c r="P10450" s="149"/>
    </row>
    <row r="10451" spans="7:16" x14ac:dyDescent="0.2">
      <c r="G10451" s="149"/>
      <c r="I10451" s="149"/>
      <c r="K10451" s="149"/>
      <c r="M10451" s="149"/>
      <c r="N10451" s="150"/>
      <c r="P10451" s="149"/>
    </row>
    <row r="10452" spans="7:16" x14ac:dyDescent="0.2">
      <c r="G10452" s="149"/>
      <c r="I10452" s="149"/>
      <c r="K10452" s="149"/>
      <c r="M10452" s="149"/>
      <c r="N10452" s="150"/>
      <c r="P10452" s="149"/>
    </row>
    <row r="10453" spans="7:16" x14ac:dyDescent="0.2">
      <c r="G10453" s="149"/>
      <c r="I10453" s="149"/>
      <c r="K10453" s="149"/>
      <c r="M10453" s="149"/>
      <c r="N10453" s="150"/>
      <c r="P10453" s="149"/>
    </row>
    <row r="10454" spans="7:16" x14ac:dyDescent="0.2">
      <c r="G10454" s="149"/>
      <c r="I10454" s="149"/>
      <c r="K10454" s="149"/>
      <c r="M10454" s="149"/>
      <c r="N10454" s="150"/>
      <c r="P10454" s="149"/>
    </row>
    <row r="10455" spans="7:16" x14ac:dyDescent="0.2">
      <c r="G10455" s="149"/>
      <c r="I10455" s="149"/>
      <c r="K10455" s="149"/>
      <c r="M10455" s="149"/>
      <c r="N10455" s="150"/>
      <c r="P10455" s="149"/>
    </row>
    <row r="10456" spans="7:16" x14ac:dyDescent="0.2">
      <c r="G10456" s="149"/>
      <c r="I10456" s="149"/>
      <c r="K10456" s="149"/>
      <c r="M10456" s="149"/>
      <c r="N10456" s="150"/>
      <c r="P10456" s="149"/>
    </row>
    <row r="10457" spans="7:16" x14ac:dyDescent="0.2">
      <c r="G10457" s="149"/>
      <c r="I10457" s="149"/>
      <c r="K10457" s="149"/>
      <c r="M10457" s="149"/>
      <c r="N10457" s="150"/>
      <c r="P10457" s="149"/>
    </row>
    <row r="10458" spans="7:16" x14ac:dyDescent="0.2">
      <c r="G10458" s="149"/>
      <c r="I10458" s="149"/>
      <c r="K10458" s="149"/>
      <c r="M10458" s="149"/>
      <c r="N10458" s="150"/>
      <c r="P10458" s="149"/>
    </row>
    <row r="10459" spans="7:16" x14ac:dyDescent="0.2">
      <c r="G10459" s="149"/>
      <c r="I10459" s="149"/>
      <c r="K10459" s="149"/>
      <c r="M10459" s="149"/>
      <c r="N10459" s="150"/>
      <c r="P10459" s="149"/>
    </row>
    <row r="10460" spans="7:16" x14ac:dyDescent="0.2">
      <c r="G10460" s="149"/>
      <c r="I10460" s="149"/>
      <c r="K10460" s="149"/>
      <c r="M10460" s="149"/>
      <c r="N10460" s="150"/>
      <c r="P10460" s="149"/>
    </row>
    <row r="10461" spans="7:16" x14ac:dyDescent="0.2">
      <c r="G10461" s="149"/>
      <c r="I10461" s="149"/>
      <c r="K10461" s="149"/>
      <c r="M10461" s="149"/>
      <c r="N10461" s="150"/>
      <c r="P10461" s="149"/>
    </row>
    <row r="10462" spans="7:16" x14ac:dyDescent="0.2">
      <c r="G10462" s="149"/>
      <c r="I10462" s="149"/>
      <c r="K10462" s="149"/>
      <c r="M10462" s="149"/>
      <c r="N10462" s="150"/>
      <c r="P10462" s="149"/>
    </row>
    <row r="10463" spans="7:16" x14ac:dyDescent="0.2">
      <c r="G10463" s="149"/>
      <c r="I10463" s="149"/>
      <c r="K10463" s="149"/>
      <c r="M10463" s="149"/>
      <c r="N10463" s="150"/>
      <c r="P10463" s="149"/>
    </row>
    <row r="10464" spans="7:16" x14ac:dyDescent="0.2">
      <c r="G10464" s="149"/>
      <c r="I10464" s="149"/>
      <c r="K10464" s="149"/>
      <c r="M10464" s="149"/>
      <c r="N10464" s="150"/>
      <c r="P10464" s="149"/>
    </row>
    <row r="10465" spans="7:16" x14ac:dyDescent="0.2">
      <c r="G10465" s="149"/>
      <c r="I10465" s="149"/>
      <c r="K10465" s="149"/>
      <c r="M10465" s="149"/>
      <c r="N10465" s="150"/>
      <c r="P10465" s="149"/>
    </row>
    <row r="10466" spans="7:16" x14ac:dyDescent="0.2">
      <c r="G10466" s="149"/>
      <c r="I10466" s="149"/>
      <c r="K10466" s="149"/>
      <c r="M10466" s="149"/>
      <c r="N10466" s="150"/>
      <c r="P10466" s="149"/>
    </row>
    <row r="10467" spans="7:16" x14ac:dyDescent="0.2">
      <c r="G10467" s="149"/>
      <c r="I10467" s="149"/>
      <c r="K10467" s="149"/>
      <c r="M10467" s="149"/>
      <c r="N10467" s="150"/>
      <c r="P10467" s="149"/>
    </row>
    <row r="10468" spans="7:16" x14ac:dyDescent="0.2">
      <c r="G10468" s="149"/>
      <c r="I10468" s="149"/>
      <c r="K10468" s="149"/>
      <c r="M10468" s="149"/>
      <c r="N10468" s="150"/>
      <c r="P10468" s="149"/>
    </row>
    <row r="10469" spans="7:16" x14ac:dyDescent="0.2">
      <c r="G10469" s="149"/>
      <c r="I10469" s="149"/>
      <c r="K10469" s="149"/>
      <c r="M10469" s="149"/>
      <c r="N10469" s="150"/>
      <c r="P10469" s="149"/>
    </row>
    <row r="10470" spans="7:16" x14ac:dyDescent="0.2">
      <c r="G10470" s="149"/>
      <c r="I10470" s="149"/>
      <c r="K10470" s="149"/>
      <c r="M10470" s="149"/>
      <c r="N10470" s="150"/>
      <c r="P10470" s="149"/>
    </row>
    <row r="10471" spans="7:16" x14ac:dyDescent="0.2">
      <c r="G10471" s="149"/>
      <c r="I10471" s="149"/>
      <c r="K10471" s="149"/>
      <c r="M10471" s="149"/>
      <c r="N10471" s="150"/>
      <c r="P10471" s="149"/>
    </row>
    <row r="10472" spans="7:16" x14ac:dyDescent="0.2">
      <c r="G10472" s="149"/>
      <c r="I10472" s="149"/>
      <c r="K10472" s="149"/>
      <c r="M10472" s="149"/>
      <c r="N10472" s="150"/>
      <c r="P10472" s="149"/>
    </row>
    <row r="10473" spans="7:16" x14ac:dyDescent="0.2">
      <c r="G10473" s="149"/>
      <c r="I10473" s="149"/>
      <c r="K10473" s="149"/>
      <c r="M10473" s="149"/>
      <c r="N10473" s="150"/>
      <c r="P10473" s="149"/>
    </row>
    <row r="10474" spans="7:16" x14ac:dyDescent="0.2">
      <c r="G10474" s="149"/>
      <c r="I10474" s="149"/>
      <c r="K10474" s="149"/>
      <c r="M10474" s="149"/>
      <c r="N10474" s="150"/>
      <c r="P10474" s="149"/>
    </row>
    <row r="10475" spans="7:16" x14ac:dyDescent="0.2">
      <c r="G10475" s="149"/>
      <c r="I10475" s="149"/>
      <c r="K10475" s="149"/>
      <c r="M10475" s="149"/>
      <c r="N10475" s="150"/>
      <c r="P10475" s="149"/>
    </row>
    <row r="10476" spans="7:16" x14ac:dyDescent="0.2">
      <c r="G10476" s="149"/>
      <c r="I10476" s="149"/>
      <c r="K10476" s="149"/>
      <c r="M10476" s="149"/>
      <c r="N10476" s="150"/>
      <c r="P10476" s="149"/>
    </row>
    <row r="10477" spans="7:16" x14ac:dyDescent="0.2">
      <c r="G10477" s="149"/>
      <c r="I10477" s="149"/>
      <c r="K10477" s="149"/>
      <c r="M10477" s="149"/>
      <c r="N10477" s="150"/>
      <c r="P10477" s="149"/>
    </row>
    <row r="10478" spans="7:16" x14ac:dyDescent="0.2">
      <c r="G10478" s="149"/>
      <c r="I10478" s="149"/>
      <c r="K10478" s="149"/>
      <c r="M10478" s="149"/>
      <c r="N10478" s="150"/>
      <c r="P10478" s="149"/>
    </row>
    <row r="10479" spans="7:16" x14ac:dyDescent="0.2">
      <c r="G10479" s="149"/>
      <c r="I10479" s="149"/>
      <c r="K10479" s="149"/>
      <c r="M10479" s="149"/>
      <c r="N10479" s="150"/>
      <c r="P10479" s="149"/>
    </row>
    <row r="10480" spans="7:16" x14ac:dyDescent="0.2">
      <c r="G10480" s="149"/>
      <c r="I10480" s="149"/>
      <c r="K10480" s="149"/>
      <c r="M10480" s="149"/>
      <c r="N10480" s="150"/>
      <c r="P10480" s="149"/>
    </row>
    <row r="10481" spans="7:16" x14ac:dyDescent="0.2">
      <c r="G10481" s="149"/>
      <c r="I10481" s="149"/>
      <c r="K10481" s="149"/>
      <c r="M10481" s="149"/>
      <c r="N10481" s="150"/>
      <c r="P10481" s="149"/>
    </row>
    <row r="10482" spans="7:16" x14ac:dyDescent="0.2">
      <c r="G10482" s="149"/>
      <c r="I10482" s="149"/>
      <c r="K10482" s="149"/>
      <c r="M10482" s="149"/>
      <c r="N10482" s="150"/>
      <c r="P10482" s="149"/>
    </row>
    <row r="10483" spans="7:16" x14ac:dyDescent="0.2">
      <c r="G10483" s="149"/>
      <c r="I10483" s="149"/>
      <c r="K10483" s="149"/>
      <c r="M10483" s="149"/>
      <c r="N10483" s="150"/>
      <c r="P10483" s="149"/>
    </row>
    <row r="10484" spans="7:16" x14ac:dyDescent="0.2">
      <c r="G10484" s="149"/>
      <c r="I10484" s="149"/>
      <c r="K10484" s="149"/>
      <c r="M10484" s="149"/>
      <c r="N10484" s="150"/>
      <c r="P10484" s="149"/>
    </row>
    <row r="10485" spans="7:16" x14ac:dyDescent="0.2">
      <c r="G10485" s="149"/>
      <c r="I10485" s="149"/>
      <c r="K10485" s="149"/>
      <c r="M10485" s="149"/>
      <c r="N10485" s="150"/>
      <c r="P10485" s="149"/>
    </row>
    <row r="10486" spans="7:16" x14ac:dyDescent="0.2">
      <c r="G10486" s="149"/>
      <c r="I10486" s="149"/>
      <c r="K10486" s="149"/>
      <c r="M10486" s="149"/>
      <c r="N10486" s="150"/>
      <c r="P10486" s="149"/>
    </row>
    <row r="10487" spans="7:16" x14ac:dyDescent="0.2">
      <c r="G10487" s="149"/>
      <c r="I10487" s="149"/>
      <c r="K10487" s="149"/>
      <c r="M10487" s="149"/>
      <c r="N10487" s="150"/>
      <c r="P10487" s="149"/>
    </row>
    <row r="10488" spans="7:16" x14ac:dyDescent="0.2">
      <c r="G10488" s="149"/>
      <c r="I10488" s="149"/>
      <c r="K10488" s="149"/>
      <c r="M10488" s="149"/>
      <c r="N10488" s="150"/>
      <c r="P10488" s="149"/>
    </row>
    <row r="10489" spans="7:16" x14ac:dyDescent="0.2">
      <c r="G10489" s="149"/>
      <c r="I10489" s="149"/>
      <c r="K10489" s="149"/>
      <c r="M10489" s="149"/>
      <c r="N10489" s="150"/>
      <c r="P10489" s="149"/>
    </row>
    <row r="10490" spans="7:16" x14ac:dyDescent="0.2">
      <c r="G10490" s="149"/>
      <c r="I10490" s="149"/>
      <c r="K10490" s="149"/>
      <c r="M10490" s="149"/>
      <c r="N10490" s="150"/>
      <c r="P10490" s="149"/>
    </row>
    <row r="10491" spans="7:16" x14ac:dyDescent="0.2">
      <c r="G10491" s="149"/>
      <c r="I10491" s="149"/>
      <c r="K10491" s="149"/>
      <c r="M10491" s="149"/>
      <c r="N10491" s="150"/>
      <c r="P10491" s="149"/>
    </row>
    <row r="10492" spans="7:16" x14ac:dyDescent="0.2">
      <c r="G10492" s="149"/>
      <c r="I10492" s="149"/>
      <c r="K10492" s="149"/>
      <c r="M10492" s="149"/>
      <c r="N10492" s="150"/>
      <c r="P10492" s="149"/>
    </row>
    <row r="10493" spans="7:16" x14ac:dyDescent="0.2">
      <c r="G10493" s="149"/>
      <c r="I10493" s="149"/>
      <c r="K10493" s="149"/>
      <c r="M10493" s="149"/>
      <c r="N10493" s="150"/>
      <c r="P10493" s="149"/>
    </row>
    <row r="10494" spans="7:16" x14ac:dyDescent="0.2">
      <c r="G10494" s="149"/>
      <c r="I10494" s="149"/>
      <c r="K10494" s="149"/>
      <c r="M10494" s="149"/>
      <c r="N10494" s="150"/>
      <c r="P10494" s="149"/>
    </row>
    <row r="10495" spans="7:16" x14ac:dyDescent="0.2">
      <c r="G10495" s="149"/>
      <c r="I10495" s="149"/>
      <c r="K10495" s="149"/>
      <c r="M10495" s="149"/>
      <c r="N10495" s="150"/>
      <c r="P10495" s="149"/>
    </row>
    <row r="10496" spans="7:16" x14ac:dyDescent="0.2">
      <c r="G10496" s="149"/>
      <c r="I10496" s="149"/>
      <c r="K10496" s="149"/>
      <c r="M10496" s="149"/>
      <c r="N10496" s="150"/>
      <c r="P10496" s="149"/>
    </row>
    <row r="10497" spans="7:16" x14ac:dyDescent="0.2">
      <c r="G10497" s="149"/>
      <c r="I10497" s="149"/>
      <c r="K10497" s="149"/>
      <c r="M10497" s="149"/>
      <c r="N10497" s="150"/>
      <c r="P10497" s="149"/>
    </row>
    <row r="10498" spans="7:16" x14ac:dyDescent="0.2">
      <c r="G10498" s="149"/>
      <c r="I10498" s="149"/>
      <c r="K10498" s="149"/>
      <c r="M10498" s="149"/>
      <c r="N10498" s="150"/>
      <c r="P10498" s="149"/>
    </row>
    <row r="10499" spans="7:16" x14ac:dyDescent="0.2">
      <c r="G10499" s="149"/>
      <c r="I10499" s="149"/>
      <c r="K10499" s="149"/>
      <c r="M10499" s="149"/>
      <c r="N10499" s="150"/>
      <c r="P10499" s="149"/>
    </row>
    <row r="10500" spans="7:16" x14ac:dyDescent="0.2">
      <c r="G10500" s="149"/>
      <c r="I10500" s="149"/>
      <c r="K10500" s="149"/>
      <c r="M10500" s="149"/>
      <c r="N10500" s="150"/>
      <c r="P10500" s="149"/>
    </row>
    <row r="10501" spans="7:16" x14ac:dyDescent="0.2">
      <c r="G10501" s="149"/>
      <c r="I10501" s="149"/>
      <c r="K10501" s="149"/>
      <c r="M10501" s="149"/>
      <c r="N10501" s="150"/>
      <c r="P10501" s="149"/>
    </row>
    <row r="10502" spans="7:16" x14ac:dyDescent="0.2">
      <c r="G10502" s="149"/>
      <c r="I10502" s="149"/>
      <c r="K10502" s="149"/>
      <c r="M10502" s="149"/>
      <c r="N10502" s="150"/>
      <c r="P10502" s="149"/>
    </row>
    <row r="10503" spans="7:16" x14ac:dyDescent="0.2">
      <c r="G10503" s="149"/>
      <c r="I10503" s="149"/>
      <c r="K10503" s="149"/>
      <c r="M10503" s="149"/>
      <c r="N10503" s="150"/>
      <c r="P10503" s="149"/>
    </row>
    <row r="10504" spans="7:16" x14ac:dyDescent="0.2">
      <c r="G10504" s="149"/>
      <c r="I10504" s="149"/>
      <c r="K10504" s="149"/>
      <c r="M10504" s="149"/>
      <c r="N10504" s="150"/>
      <c r="P10504" s="149"/>
    </row>
    <row r="10505" spans="7:16" x14ac:dyDescent="0.2">
      <c r="G10505" s="149"/>
      <c r="I10505" s="149"/>
      <c r="K10505" s="149"/>
      <c r="M10505" s="149"/>
      <c r="N10505" s="150"/>
      <c r="P10505" s="149"/>
    </row>
    <row r="10506" spans="7:16" x14ac:dyDescent="0.2">
      <c r="G10506" s="149"/>
      <c r="I10506" s="149"/>
      <c r="K10506" s="149"/>
      <c r="M10506" s="149"/>
      <c r="N10506" s="150"/>
      <c r="P10506" s="149"/>
    </row>
    <row r="10507" spans="7:16" x14ac:dyDescent="0.2">
      <c r="G10507" s="149"/>
      <c r="I10507" s="149"/>
      <c r="K10507" s="149"/>
      <c r="M10507" s="149"/>
      <c r="N10507" s="150"/>
      <c r="P10507" s="149"/>
    </row>
    <row r="10508" spans="7:16" x14ac:dyDescent="0.2">
      <c r="G10508" s="149"/>
      <c r="I10508" s="149"/>
      <c r="K10508" s="149"/>
      <c r="M10508" s="149"/>
      <c r="N10508" s="150"/>
      <c r="P10508" s="149"/>
    </row>
    <row r="10509" spans="7:16" x14ac:dyDescent="0.2">
      <c r="G10509" s="149"/>
      <c r="I10509" s="149"/>
      <c r="K10509" s="149"/>
      <c r="M10509" s="149"/>
      <c r="N10509" s="150"/>
      <c r="P10509" s="149"/>
    </row>
    <row r="10510" spans="7:16" x14ac:dyDescent="0.2">
      <c r="G10510" s="149"/>
      <c r="I10510" s="149"/>
      <c r="K10510" s="149"/>
      <c r="M10510" s="149"/>
      <c r="N10510" s="150"/>
      <c r="P10510" s="149"/>
    </row>
    <row r="10511" spans="7:16" x14ac:dyDescent="0.2">
      <c r="G10511" s="149"/>
      <c r="I10511" s="149"/>
      <c r="K10511" s="149"/>
      <c r="M10511" s="149"/>
      <c r="N10511" s="150"/>
      <c r="P10511" s="149"/>
    </row>
    <row r="10512" spans="7:16" x14ac:dyDescent="0.2">
      <c r="G10512" s="149"/>
      <c r="I10512" s="149"/>
      <c r="K10512" s="149"/>
      <c r="M10512" s="149"/>
      <c r="N10512" s="150"/>
      <c r="P10512" s="149"/>
    </row>
    <row r="10513" spans="7:16" x14ac:dyDescent="0.2">
      <c r="G10513" s="149"/>
      <c r="I10513" s="149"/>
      <c r="K10513" s="149"/>
      <c r="M10513" s="149"/>
      <c r="N10513" s="150"/>
      <c r="P10513" s="149"/>
    </row>
    <row r="10514" spans="7:16" x14ac:dyDescent="0.2">
      <c r="G10514" s="149"/>
      <c r="I10514" s="149"/>
      <c r="K10514" s="149"/>
      <c r="M10514" s="149"/>
      <c r="N10514" s="150"/>
      <c r="P10514" s="149"/>
    </row>
    <row r="10515" spans="7:16" x14ac:dyDescent="0.2">
      <c r="G10515" s="149"/>
      <c r="I10515" s="149"/>
      <c r="K10515" s="149"/>
      <c r="M10515" s="149"/>
      <c r="N10515" s="150"/>
      <c r="P10515" s="149"/>
    </row>
    <row r="10516" spans="7:16" x14ac:dyDescent="0.2">
      <c r="G10516" s="149"/>
      <c r="I10516" s="149"/>
      <c r="K10516" s="149"/>
      <c r="M10516" s="149"/>
      <c r="N10516" s="150"/>
      <c r="P10516" s="149"/>
    </row>
    <row r="10517" spans="7:16" x14ac:dyDescent="0.2">
      <c r="G10517" s="149"/>
      <c r="I10517" s="149"/>
      <c r="K10517" s="149"/>
      <c r="M10517" s="149"/>
      <c r="N10517" s="150"/>
      <c r="P10517" s="149"/>
    </row>
    <row r="10518" spans="7:16" x14ac:dyDescent="0.2">
      <c r="G10518" s="149"/>
      <c r="I10518" s="149"/>
      <c r="K10518" s="149"/>
      <c r="M10518" s="149"/>
      <c r="N10518" s="150"/>
      <c r="P10518" s="149"/>
    </row>
    <row r="10519" spans="7:16" x14ac:dyDescent="0.2">
      <c r="G10519" s="149"/>
      <c r="I10519" s="149"/>
      <c r="K10519" s="149"/>
      <c r="M10519" s="149"/>
      <c r="N10519" s="150"/>
      <c r="P10519" s="149"/>
    </row>
    <row r="10520" spans="7:16" x14ac:dyDescent="0.2">
      <c r="G10520" s="149"/>
      <c r="I10520" s="149"/>
      <c r="K10520" s="149"/>
      <c r="M10520" s="149"/>
      <c r="N10520" s="150"/>
      <c r="P10520" s="149"/>
    </row>
    <row r="10521" spans="7:16" x14ac:dyDescent="0.2">
      <c r="G10521" s="149"/>
      <c r="I10521" s="149"/>
      <c r="K10521" s="149"/>
      <c r="M10521" s="149"/>
      <c r="N10521" s="150"/>
      <c r="P10521" s="149"/>
    </row>
    <row r="10522" spans="7:16" x14ac:dyDescent="0.2">
      <c r="G10522" s="149"/>
      <c r="I10522" s="149"/>
      <c r="K10522" s="149"/>
      <c r="M10522" s="149"/>
      <c r="N10522" s="150"/>
      <c r="P10522" s="149"/>
    </row>
    <row r="10523" spans="7:16" x14ac:dyDescent="0.2">
      <c r="G10523" s="149"/>
      <c r="I10523" s="149"/>
      <c r="K10523" s="149"/>
      <c r="M10523" s="149"/>
      <c r="N10523" s="150"/>
      <c r="P10523" s="149"/>
    </row>
    <row r="10524" spans="7:16" x14ac:dyDescent="0.2">
      <c r="G10524" s="149"/>
      <c r="I10524" s="149"/>
      <c r="K10524" s="149"/>
      <c r="M10524" s="149"/>
      <c r="N10524" s="150"/>
      <c r="P10524" s="149"/>
    </row>
    <row r="10525" spans="7:16" x14ac:dyDescent="0.2">
      <c r="G10525" s="149"/>
      <c r="I10525" s="149"/>
      <c r="K10525" s="149"/>
      <c r="M10525" s="149"/>
      <c r="N10525" s="150"/>
      <c r="P10525" s="149"/>
    </row>
    <row r="10526" spans="7:16" x14ac:dyDescent="0.2">
      <c r="G10526" s="149"/>
      <c r="I10526" s="149"/>
      <c r="K10526" s="149"/>
      <c r="M10526" s="149"/>
      <c r="N10526" s="150"/>
      <c r="P10526" s="149"/>
    </row>
    <row r="10527" spans="7:16" x14ac:dyDescent="0.2">
      <c r="G10527" s="149"/>
      <c r="I10527" s="149"/>
      <c r="K10527" s="149"/>
      <c r="M10527" s="149"/>
      <c r="N10527" s="150"/>
      <c r="P10527" s="149"/>
    </row>
    <row r="10528" spans="7:16" x14ac:dyDescent="0.2">
      <c r="G10528" s="149"/>
      <c r="I10528" s="149"/>
      <c r="K10528" s="149"/>
      <c r="M10528" s="149"/>
      <c r="N10528" s="150"/>
      <c r="P10528" s="149"/>
    </row>
    <row r="10529" spans="7:16" x14ac:dyDescent="0.2">
      <c r="G10529" s="149"/>
      <c r="I10529" s="149"/>
      <c r="K10529" s="149"/>
      <c r="M10529" s="149"/>
      <c r="N10529" s="150"/>
      <c r="P10529" s="149"/>
    </row>
    <row r="10530" spans="7:16" x14ac:dyDescent="0.2">
      <c r="G10530" s="149"/>
      <c r="I10530" s="149"/>
      <c r="K10530" s="149"/>
      <c r="M10530" s="149"/>
      <c r="N10530" s="150"/>
      <c r="P10530" s="149"/>
    </row>
    <row r="10531" spans="7:16" x14ac:dyDescent="0.2">
      <c r="G10531" s="149"/>
      <c r="I10531" s="149"/>
      <c r="K10531" s="149"/>
      <c r="M10531" s="149"/>
      <c r="N10531" s="150"/>
      <c r="P10531" s="149"/>
    </row>
    <row r="10532" spans="7:16" x14ac:dyDescent="0.2">
      <c r="G10532" s="149"/>
      <c r="I10532" s="149"/>
      <c r="K10532" s="149"/>
      <c r="M10532" s="149"/>
      <c r="N10532" s="150"/>
      <c r="P10532" s="149"/>
    </row>
    <row r="10533" spans="7:16" x14ac:dyDescent="0.2">
      <c r="G10533" s="149"/>
      <c r="I10533" s="149"/>
      <c r="K10533" s="149"/>
      <c r="M10533" s="149"/>
      <c r="N10533" s="150"/>
      <c r="P10533" s="149"/>
    </row>
    <row r="10534" spans="7:16" x14ac:dyDescent="0.2">
      <c r="G10534" s="149"/>
      <c r="I10534" s="149"/>
      <c r="K10534" s="149"/>
      <c r="M10534" s="149"/>
      <c r="N10534" s="150"/>
      <c r="P10534" s="149"/>
    </row>
    <row r="10535" spans="7:16" x14ac:dyDescent="0.2">
      <c r="G10535" s="149"/>
      <c r="I10535" s="149"/>
      <c r="K10535" s="149"/>
      <c r="M10535" s="149"/>
      <c r="N10535" s="150"/>
      <c r="P10535" s="149"/>
    </row>
    <row r="10536" spans="7:16" x14ac:dyDescent="0.2">
      <c r="G10536" s="149"/>
      <c r="I10536" s="149"/>
      <c r="K10536" s="149"/>
      <c r="M10536" s="149"/>
      <c r="N10536" s="150"/>
      <c r="P10536" s="149"/>
    </row>
    <row r="10537" spans="7:16" x14ac:dyDescent="0.2">
      <c r="G10537" s="149"/>
      <c r="I10537" s="149"/>
      <c r="K10537" s="149"/>
      <c r="M10537" s="149"/>
      <c r="N10537" s="150"/>
      <c r="P10537" s="149"/>
    </row>
    <row r="10538" spans="7:16" x14ac:dyDescent="0.2">
      <c r="G10538" s="149"/>
      <c r="I10538" s="149"/>
      <c r="K10538" s="149"/>
      <c r="M10538" s="149"/>
      <c r="N10538" s="150"/>
      <c r="P10538" s="149"/>
    </row>
    <row r="10539" spans="7:16" x14ac:dyDescent="0.2">
      <c r="G10539" s="149"/>
      <c r="I10539" s="149"/>
      <c r="K10539" s="149"/>
      <c r="M10539" s="149"/>
      <c r="N10539" s="150"/>
      <c r="P10539" s="149"/>
    </row>
    <row r="10540" spans="7:16" x14ac:dyDescent="0.2">
      <c r="G10540" s="149"/>
      <c r="I10540" s="149"/>
      <c r="K10540" s="149"/>
      <c r="M10540" s="149"/>
      <c r="N10540" s="150"/>
      <c r="P10540" s="149"/>
    </row>
    <row r="10541" spans="7:16" x14ac:dyDescent="0.2">
      <c r="G10541" s="149"/>
      <c r="I10541" s="149"/>
      <c r="K10541" s="149"/>
      <c r="M10541" s="149"/>
      <c r="N10541" s="150"/>
      <c r="P10541" s="149"/>
    </row>
    <row r="10542" spans="7:16" x14ac:dyDescent="0.2">
      <c r="G10542" s="149"/>
      <c r="I10542" s="149"/>
      <c r="K10542" s="149"/>
      <c r="M10542" s="149"/>
      <c r="N10542" s="150"/>
      <c r="P10542" s="149"/>
    </row>
    <row r="10543" spans="7:16" x14ac:dyDescent="0.2">
      <c r="G10543" s="149"/>
      <c r="I10543" s="149"/>
      <c r="K10543" s="149"/>
      <c r="M10543" s="149"/>
      <c r="N10543" s="150"/>
      <c r="P10543" s="149"/>
    </row>
    <row r="10544" spans="7:16" x14ac:dyDescent="0.2">
      <c r="G10544" s="149"/>
      <c r="I10544" s="149"/>
      <c r="K10544" s="149"/>
      <c r="M10544" s="149"/>
      <c r="N10544" s="150"/>
      <c r="P10544" s="149"/>
    </row>
    <row r="10545" spans="7:16" x14ac:dyDescent="0.2">
      <c r="G10545" s="149"/>
      <c r="I10545" s="149"/>
      <c r="K10545" s="149"/>
      <c r="M10545" s="149"/>
      <c r="N10545" s="150"/>
      <c r="P10545" s="149"/>
    </row>
    <row r="10546" spans="7:16" x14ac:dyDescent="0.2">
      <c r="G10546" s="149"/>
      <c r="I10546" s="149"/>
      <c r="K10546" s="149"/>
      <c r="M10546" s="149"/>
      <c r="N10546" s="150"/>
      <c r="P10546" s="149"/>
    </row>
    <row r="10547" spans="7:16" x14ac:dyDescent="0.2">
      <c r="G10547" s="149"/>
      <c r="I10547" s="149"/>
      <c r="K10547" s="149"/>
      <c r="M10547" s="149"/>
      <c r="N10547" s="150"/>
      <c r="P10547" s="149"/>
    </row>
    <row r="10548" spans="7:16" x14ac:dyDescent="0.2">
      <c r="G10548" s="149"/>
      <c r="I10548" s="149"/>
      <c r="K10548" s="149"/>
      <c r="M10548" s="149"/>
      <c r="N10548" s="150"/>
      <c r="P10548" s="149"/>
    </row>
    <row r="10549" spans="7:16" x14ac:dyDescent="0.2">
      <c r="G10549" s="149"/>
      <c r="I10549" s="149"/>
      <c r="K10549" s="149"/>
      <c r="M10549" s="149"/>
      <c r="N10549" s="150"/>
      <c r="P10549" s="149"/>
    </row>
    <row r="10550" spans="7:16" x14ac:dyDescent="0.2">
      <c r="G10550" s="149"/>
      <c r="I10550" s="149"/>
      <c r="K10550" s="149"/>
      <c r="M10550" s="149"/>
      <c r="N10550" s="150"/>
      <c r="P10550" s="149"/>
    </row>
    <row r="10551" spans="7:16" x14ac:dyDescent="0.2">
      <c r="G10551" s="149"/>
      <c r="I10551" s="149"/>
      <c r="K10551" s="149"/>
      <c r="M10551" s="149"/>
      <c r="N10551" s="150"/>
      <c r="P10551" s="149"/>
    </row>
    <row r="10552" spans="7:16" x14ac:dyDescent="0.2">
      <c r="G10552" s="149"/>
      <c r="I10552" s="149"/>
      <c r="K10552" s="149"/>
      <c r="M10552" s="149"/>
      <c r="N10552" s="150"/>
      <c r="P10552" s="149"/>
    </row>
    <row r="10553" spans="7:16" x14ac:dyDescent="0.2">
      <c r="G10553" s="149"/>
      <c r="I10553" s="149"/>
      <c r="K10553" s="149"/>
      <c r="M10553" s="149"/>
      <c r="N10553" s="150"/>
      <c r="P10553" s="149"/>
    </row>
    <row r="10554" spans="7:16" x14ac:dyDescent="0.2">
      <c r="G10554" s="149"/>
      <c r="I10554" s="149"/>
      <c r="K10554" s="149"/>
      <c r="M10554" s="149"/>
      <c r="N10554" s="150"/>
      <c r="P10554" s="149"/>
    </row>
    <row r="10555" spans="7:16" x14ac:dyDescent="0.2">
      <c r="G10555" s="149"/>
      <c r="I10555" s="149"/>
      <c r="K10555" s="149"/>
      <c r="M10555" s="149"/>
      <c r="N10555" s="150"/>
      <c r="P10555" s="149"/>
    </row>
    <row r="10556" spans="7:16" x14ac:dyDescent="0.2">
      <c r="G10556" s="149"/>
      <c r="I10556" s="149"/>
      <c r="K10556" s="149"/>
      <c r="M10556" s="149"/>
      <c r="N10556" s="150"/>
      <c r="P10556" s="149"/>
    </row>
    <row r="10557" spans="7:16" x14ac:dyDescent="0.2">
      <c r="G10557" s="149"/>
      <c r="I10557" s="149"/>
      <c r="K10557" s="149"/>
      <c r="M10557" s="149"/>
      <c r="N10557" s="150"/>
      <c r="P10557" s="149"/>
    </row>
    <row r="10558" spans="7:16" x14ac:dyDescent="0.2">
      <c r="G10558" s="149"/>
      <c r="I10558" s="149"/>
      <c r="K10558" s="149"/>
      <c r="M10558" s="149"/>
      <c r="N10558" s="150"/>
      <c r="P10558" s="149"/>
    </row>
    <row r="10559" spans="7:16" x14ac:dyDescent="0.2">
      <c r="G10559" s="149"/>
      <c r="I10559" s="149"/>
      <c r="K10559" s="149"/>
      <c r="M10559" s="149"/>
      <c r="N10559" s="150"/>
      <c r="P10559" s="149"/>
    </row>
    <row r="10560" spans="7:16" x14ac:dyDescent="0.2">
      <c r="G10560" s="149"/>
      <c r="I10560" s="149"/>
      <c r="K10560" s="149"/>
      <c r="M10560" s="149"/>
      <c r="N10560" s="150"/>
      <c r="P10560" s="149"/>
    </row>
    <row r="10561" spans="7:16" x14ac:dyDescent="0.2">
      <c r="G10561" s="149"/>
      <c r="I10561" s="149"/>
      <c r="K10561" s="149"/>
      <c r="M10561" s="149"/>
      <c r="N10561" s="150"/>
      <c r="P10561" s="149"/>
    </row>
    <row r="10562" spans="7:16" x14ac:dyDescent="0.2">
      <c r="G10562" s="149"/>
      <c r="I10562" s="149"/>
      <c r="K10562" s="149"/>
      <c r="M10562" s="149"/>
      <c r="N10562" s="150"/>
      <c r="P10562" s="149"/>
    </row>
    <row r="10563" spans="7:16" x14ac:dyDescent="0.2">
      <c r="G10563" s="149"/>
      <c r="I10563" s="149"/>
      <c r="K10563" s="149"/>
      <c r="M10563" s="149"/>
      <c r="N10563" s="150"/>
      <c r="P10563" s="149"/>
    </row>
    <row r="10564" spans="7:16" x14ac:dyDescent="0.2">
      <c r="G10564" s="149"/>
      <c r="I10564" s="149"/>
      <c r="K10564" s="149"/>
      <c r="M10564" s="149"/>
      <c r="N10564" s="150"/>
      <c r="P10564" s="149"/>
    </row>
    <row r="10565" spans="7:16" x14ac:dyDescent="0.2">
      <c r="G10565" s="149"/>
      <c r="I10565" s="149"/>
      <c r="K10565" s="149"/>
      <c r="M10565" s="149"/>
      <c r="N10565" s="150"/>
      <c r="P10565" s="149"/>
    </row>
    <row r="10566" spans="7:16" x14ac:dyDescent="0.2">
      <c r="G10566" s="149"/>
      <c r="I10566" s="149"/>
      <c r="K10566" s="149"/>
      <c r="M10566" s="149"/>
      <c r="N10566" s="150"/>
      <c r="P10566" s="149"/>
    </row>
    <row r="10567" spans="7:16" x14ac:dyDescent="0.2">
      <c r="G10567" s="149"/>
      <c r="I10567" s="149"/>
      <c r="K10567" s="149"/>
      <c r="M10567" s="149"/>
      <c r="N10567" s="150"/>
      <c r="P10567" s="149"/>
    </row>
    <row r="10568" spans="7:16" x14ac:dyDescent="0.2">
      <c r="G10568" s="149"/>
      <c r="I10568" s="149"/>
      <c r="K10568" s="149"/>
      <c r="M10568" s="149"/>
      <c r="N10568" s="150"/>
      <c r="P10568" s="149"/>
    </row>
    <row r="10569" spans="7:16" x14ac:dyDescent="0.2">
      <c r="G10569" s="149"/>
      <c r="I10569" s="149"/>
      <c r="K10569" s="149"/>
      <c r="M10569" s="149"/>
      <c r="N10569" s="150"/>
      <c r="P10569" s="149"/>
    </row>
    <row r="10570" spans="7:16" x14ac:dyDescent="0.2">
      <c r="G10570" s="149"/>
      <c r="I10570" s="149"/>
      <c r="K10570" s="149"/>
      <c r="M10570" s="149"/>
      <c r="N10570" s="150"/>
      <c r="P10570" s="149"/>
    </row>
    <row r="10571" spans="7:16" x14ac:dyDescent="0.2">
      <c r="G10571" s="149"/>
      <c r="I10571" s="149"/>
      <c r="K10571" s="149"/>
      <c r="M10571" s="149"/>
      <c r="N10571" s="150"/>
      <c r="P10571" s="149"/>
    </row>
    <row r="10572" spans="7:16" x14ac:dyDescent="0.2">
      <c r="G10572" s="149"/>
      <c r="I10572" s="149"/>
      <c r="K10572" s="149"/>
      <c r="M10572" s="149"/>
      <c r="N10572" s="150"/>
      <c r="P10572" s="149"/>
    </row>
    <row r="10573" spans="7:16" x14ac:dyDescent="0.2">
      <c r="G10573" s="149"/>
      <c r="I10573" s="149"/>
      <c r="K10573" s="149"/>
      <c r="M10573" s="149"/>
      <c r="N10573" s="150"/>
      <c r="P10573" s="149"/>
    </row>
    <row r="10574" spans="7:16" x14ac:dyDescent="0.2">
      <c r="G10574" s="149"/>
      <c r="I10574" s="149"/>
      <c r="K10574" s="149"/>
      <c r="M10574" s="149"/>
      <c r="N10574" s="150"/>
      <c r="P10574" s="149"/>
    </row>
    <row r="10575" spans="7:16" x14ac:dyDescent="0.2">
      <c r="G10575" s="149"/>
      <c r="I10575" s="149"/>
      <c r="K10575" s="149"/>
      <c r="M10575" s="149"/>
      <c r="N10575" s="150"/>
      <c r="P10575" s="149"/>
    </row>
    <row r="10576" spans="7:16" x14ac:dyDescent="0.2">
      <c r="G10576" s="149"/>
      <c r="I10576" s="149"/>
      <c r="K10576" s="149"/>
      <c r="M10576" s="149"/>
      <c r="N10576" s="150"/>
      <c r="P10576" s="149"/>
    </row>
    <row r="10577" spans="7:16" x14ac:dyDescent="0.2">
      <c r="G10577" s="149"/>
      <c r="I10577" s="149"/>
      <c r="K10577" s="149"/>
      <c r="M10577" s="149"/>
      <c r="N10577" s="150"/>
      <c r="P10577" s="149"/>
    </row>
    <row r="10578" spans="7:16" x14ac:dyDescent="0.2">
      <c r="G10578" s="149"/>
      <c r="I10578" s="149"/>
      <c r="K10578" s="149"/>
      <c r="M10578" s="149"/>
      <c r="N10578" s="150"/>
      <c r="P10578" s="149"/>
    </row>
    <row r="10579" spans="7:16" x14ac:dyDescent="0.2">
      <c r="G10579" s="149"/>
      <c r="I10579" s="149"/>
      <c r="K10579" s="149"/>
      <c r="M10579" s="149"/>
      <c r="N10579" s="150"/>
      <c r="P10579" s="149"/>
    </row>
    <row r="10580" spans="7:16" x14ac:dyDescent="0.2">
      <c r="G10580" s="149"/>
      <c r="I10580" s="149"/>
      <c r="K10580" s="149"/>
      <c r="M10580" s="149"/>
      <c r="N10580" s="150"/>
      <c r="P10580" s="149"/>
    </row>
    <row r="10581" spans="7:16" x14ac:dyDescent="0.2">
      <c r="G10581" s="149"/>
      <c r="I10581" s="149"/>
      <c r="K10581" s="149"/>
      <c r="M10581" s="149"/>
      <c r="N10581" s="150"/>
      <c r="P10581" s="149"/>
    </row>
    <row r="10582" spans="7:16" x14ac:dyDescent="0.2">
      <c r="G10582" s="149"/>
      <c r="I10582" s="149"/>
      <c r="K10582" s="149"/>
      <c r="M10582" s="149"/>
      <c r="N10582" s="150"/>
      <c r="P10582" s="149"/>
    </row>
    <row r="10583" spans="7:16" x14ac:dyDescent="0.2">
      <c r="G10583" s="149"/>
      <c r="I10583" s="149"/>
      <c r="K10583" s="149"/>
      <c r="M10583" s="149"/>
      <c r="N10583" s="150"/>
      <c r="P10583" s="149"/>
    </row>
    <row r="10584" spans="7:16" x14ac:dyDescent="0.2">
      <c r="G10584" s="149"/>
      <c r="I10584" s="149"/>
      <c r="K10584" s="149"/>
      <c r="M10584" s="149"/>
      <c r="N10584" s="150"/>
      <c r="P10584" s="149"/>
    </row>
    <row r="10585" spans="7:16" x14ac:dyDescent="0.2">
      <c r="G10585" s="149"/>
      <c r="I10585" s="149"/>
      <c r="K10585" s="149"/>
      <c r="M10585" s="149"/>
      <c r="N10585" s="150"/>
      <c r="P10585" s="149"/>
    </row>
    <row r="10586" spans="7:16" x14ac:dyDescent="0.2">
      <c r="G10586" s="149"/>
      <c r="I10586" s="149"/>
      <c r="K10586" s="149"/>
      <c r="M10586" s="149"/>
      <c r="N10586" s="150"/>
      <c r="P10586" s="149"/>
    </row>
    <row r="10587" spans="7:16" x14ac:dyDescent="0.2">
      <c r="G10587" s="149"/>
      <c r="I10587" s="149"/>
      <c r="K10587" s="149"/>
      <c r="M10587" s="149"/>
      <c r="N10587" s="150"/>
      <c r="P10587" s="149"/>
    </row>
    <row r="10588" spans="7:16" x14ac:dyDescent="0.2">
      <c r="G10588" s="149"/>
      <c r="I10588" s="149"/>
      <c r="K10588" s="149"/>
      <c r="M10588" s="149"/>
      <c r="N10588" s="150"/>
      <c r="P10588" s="149"/>
    </row>
    <row r="10589" spans="7:16" x14ac:dyDescent="0.2">
      <c r="G10589" s="149"/>
      <c r="I10589" s="149"/>
      <c r="K10589" s="149"/>
      <c r="M10589" s="149"/>
      <c r="N10589" s="150"/>
      <c r="P10589" s="149"/>
    </row>
    <row r="10590" spans="7:16" x14ac:dyDescent="0.2">
      <c r="G10590" s="149"/>
      <c r="I10590" s="149"/>
      <c r="K10590" s="149"/>
      <c r="M10590" s="149"/>
      <c r="N10590" s="150"/>
      <c r="P10590" s="149"/>
    </row>
    <row r="10591" spans="7:16" x14ac:dyDescent="0.2">
      <c r="G10591" s="149"/>
      <c r="I10591" s="149"/>
      <c r="K10591" s="149"/>
      <c r="M10591" s="149"/>
      <c r="N10591" s="150"/>
      <c r="P10591" s="149"/>
    </row>
    <row r="10592" spans="7:16" x14ac:dyDescent="0.2">
      <c r="G10592" s="149"/>
      <c r="I10592" s="149"/>
      <c r="K10592" s="149"/>
      <c r="M10592" s="149"/>
      <c r="N10592" s="150"/>
      <c r="P10592" s="149"/>
    </row>
    <row r="10593" spans="7:16" x14ac:dyDescent="0.2">
      <c r="G10593" s="149"/>
      <c r="I10593" s="149"/>
      <c r="K10593" s="149"/>
      <c r="M10593" s="149"/>
      <c r="N10593" s="150"/>
      <c r="P10593" s="149"/>
    </row>
    <row r="10594" spans="7:16" x14ac:dyDescent="0.2">
      <c r="G10594" s="149"/>
      <c r="I10594" s="149"/>
      <c r="K10594" s="149"/>
      <c r="M10594" s="149"/>
      <c r="N10594" s="150"/>
      <c r="P10594" s="149"/>
    </row>
    <row r="10595" spans="7:16" x14ac:dyDescent="0.2">
      <c r="G10595" s="149"/>
      <c r="I10595" s="149"/>
      <c r="K10595" s="149"/>
      <c r="M10595" s="149"/>
      <c r="N10595" s="150"/>
      <c r="P10595" s="149"/>
    </row>
    <row r="10596" spans="7:16" x14ac:dyDescent="0.2">
      <c r="G10596" s="149"/>
      <c r="I10596" s="149"/>
      <c r="K10596" s="149"/>
      <c r="M10596" s="149"/>
      <c r="N10596" s="150"/>
      <c r="P10596" s="149"/>
    </row>
    <row r="10597" spans="7:16" x14ac:dyDescent="0.2">
      <c r="G10597" s="149"/>
      <c r="I10597" s="149"/>
      <c r="K10597" s="149"/>
      <c r="M10597" s="149"/>
      <c r="N10597" s="150"/>
      <c r="P10597" s="149"/>
    </row>
    <row r="10598" spans="7:16" x14ac:dyDescent="0.2">
      <c r="G10598" s="149"/>
      <c r="I10598" s="149"/>
      <c r="K10598" s="149"/>
      <c r="M10598" s="149"/>
      <c r="N10598" s="150"/>
      <c r="P10598" s="149"/>
    </row>
    <row r="10599" spans="7:16" x14ac:dyDescent="0.2">
      <c r="G10599" s="149"/>
      <c r="I10599" s="149"/>
      <c r="K10599" s="149"/>
      <c r="M10599" s="149"/>
      <c r="N10599" s="150"/>
      <c r="P10599" s="149"/>
    </row>
    <row r="10600" spans="7:16" x14ac:dyDescent="0.2">
      <c r="G10600" s="149"/>
      <c r="I10600" s="149"/>
      <c r="K10600" s="149"/>
      <c r="M10600" s="149"/>
      <c r="N10600" s="150"/>
      <c r="P10600" s="149"/>
    </row>
    <row r="10601" spans="7:16" x14ac:dyDescent="0.2">
      <c r="G10601" s="149"/>
      <c r="I10601" s="149"/>
      <c r="K10601" s="149"/>
      <c r="M10601" s="149"/>
      <c r="N10601" s="150"/>
      <c r="P10601" s="149"/>
    </row>
    <row r="10602" spans="7:16" x14ac:dyDescent="0.2">
      <c r="G10602" s="149"/>
      <c r="I10602" s="149"/>
      <c r="K10602" s="149"/>
      <c r="M10602" s="149"/>
      <c r="N10602" s="150"/>
      <c r="P10602" s="149"/>
    </row>
    <row r="10603" spans="7:16" x14ac:dyDescent="0.2">
      <c r="G10603" s="149"/>
      <c r="I10603" s="149"/>
      <c r="K10603" s="149"/>
      <c r="M10603" s="149"/>
      <c r="N10603" s="150"/>
      <c r="P10603" s="149"/>
    </row>
    <row r="10604" spans="7:16" x14ac:dyDescent="0.2">
      <c r="G10604" s="149"/>
      <c r="I10604" s="149"/>
      <c r="K10604" s="149"/>
      <c r="M10604" s="149"/>
      <c r="N10604" s="150"/>
      <c r="P10604" s="149"/>
    </row>
    <row r="10605" spans="7:16" x14ac:dyDescent="0.2">
      <c r="G10605" s="149"/>
      <c r="I10605" s="149"/>
      <c r="K10605" s="149"/>
      <c r="M10605" s="149"/>
      <c r="N10605" s="150"/>
      <c r="P10605" s="149"/>
    </row>
    <row r="10606" spans="7:16" x14ac:dyDescent="0.2">
      <c r="G10606" s="149"/>
      <c r="I10606" s="149"/>
      <c r="K10606" s="149"/>
      <c r="M10606" s="149"/>
      <c r="N10606" s="150"/>
      <c r="P10606" s="149"/>
    </row>
    <row r="10607" spans="7:16" x14ac:dyDescent="0.2">
      <c r="G10607" s="149"/>
      <c r="I10607" s="149"/>
      <c r="K10607" s="149"/>
      <c r="M10607" s="149"/>
      <c r="N10607" s="150"/>
      <c r="P10607" s="149"/>
    </row>
    <row r="10608" spans="7:16" x14ac:dyDescent="0.2">
      <c r="G10608" s="149"/>
      <c r="I10608" s="149"/>
      <c r="K10608" s="149"/>
      <c r="M10608" s="149"/>
      <c r="N10608" s="150"/>
      <c r="P10608" s="149"/>
    </row>
    <row r="10609" spans="7:16" x14ac:dyDescent="0.2">
      <c r="G10609" s="149"/>
      <c r="I10609" s="149"/>
      <c r="K10609" s="149"/>
      <c r="M10609" s="149"/>
      <c r="N10609" s="150"/>
      <c r="P10609" s="149"/>
    </row>
    <row r="10610" spans="7:16" x14ac:dyDescent="0.2">
      <c r="G10610" s="149"/>
      <c r="I10610" s="149"/>
      <c r="K10610" s="149"/>
      <c r="M10610" s="149"/>
      <c r="N10610" s="150"/>
      <c r="P10610" s="149"/>
    </row>
    <row r="10611" spans="7:16" x14ac:dyDescent="0.2">
      <c r="G10611" s="149"/>
      <c r="I10611" s="149"/>
      <c r="K10611" s="149"/>
      <c r="M10611" s="149"/>
      <c r="N10611" s="150"/>
      <c r="P10611" s="149"/>
    </row>
    <row r="10612" spans="7:16" x14ac:dyDescent="0.2">
      <c r="G10612" s="149"/>
      <c r="I10612" s="149"/>
      <c r="K10612" s="149"/>
      <c r="M10612" s="149"/>
      <c r="N10612" s="150"/>
      <c r="P10612" s="149"/>
    </row>
    <row r="10613" spans="7:16" x14ac:dyDescent="0.2">
      <c r="G10613" s="149"/>
      <c r="I10613" s="149"/>
      <c r="K10613" s="149"/>
      <c r="M10613" s="149"/>
      <c r="N10613" s="150"/>
      <c r="P10613" s="149"/>
    </row>
    <row r="10614" spans="7:16" x14ac:dyDescent="0.2">
      <c r="G10614" s="149"/>
      <c r="I10614" s="149"/>
      <c r="K10614" s="149"/>
      <c r="M10614" s="149"/>
      <c r="N10614" s="150"/>
      <c r="P10614" s="149"/>
    </row>
    <row r="10615" spans="7:16" x14ac:dyDescent="0.2">
      <c r="G10615" s="149"/>
      <c r="I10615" s="149"/>
      <c r="K10615" s="149"/>
      <c r="M10615" s="149"/>
      <c r="N10615" s="150"/>
      <c r="P10615" s="149"/>
    </row>
    <row r="10616" spans="7:16" x14ac:dyDescent="0.2">
      <c r="G10616" s="149"/>
      <c r="I10616" s="149"/>
      <c r="K10616" s="149"/>
      <c r="M10616" s="149"/>
      <c r="N10616" s="150"/>
      <c r="P10616" s="149"/>
    </row>
    <row r="10617" spans="7:16" x14ac:dyDescent="0.2">
      <c r="G10617" s="149"/>
      <c r="I10617" s="149"/>
      <c r="K10617" s="149"/>
      <c r="M10617" s="149"/>
      <c r="N10617" s="150"/>
      <c r="P10617" s="149"/>
    </row>
    <row r="10618" spans="7:16" x14ac:dyDescent="0.2">
      <c r="G10618" s="149"/>
      <c r="I10618" s="149"/>
      <c r="K10618" s="149"/>
      <c r="M10618" s="149"/>
      <c r="N10618" s="150"/>
      <c r="P10618" s="149"/>
    </row>
    <row r="10619" spans="7:16" x14ac:dyDescent="0.2">
      <c r="G10619" s="149"/>
      <c r="I10619" s="149"/>
      <c r="K10619" s="149"/>
      <c r="M10619" s="149"/>
      <c r="N10619" s="150"/>
      <c r="P10619" s="149"/>
    </row>
    <row r="10620" spans="7:16" x14ac:dyDescent="0.2">
      <c r="G10620" s="149"/>
      <c r="I10620" s="149"/>
      <c r="K10620" s="149"/>
      <c r="M10620" s="149"/>
      <c r="N10620" s="150"/>
      <c r="P10620" s="149"/>
    </row>
    <row r="10621" spans="7:16" x14ac:dyDescent="0.2">
      <c r="G10621" s="149"/>
      <c r="I10621" s="149"/>
      <c r="K10621" s="149"/>
      <c r="M10621" s="149"/>
      <c r="N10621" s="150"/>
      <c r="P10621" s="149"/>
    </row>
    <row r="10622" spans="7:16" x14ac:dyDescent="0.2">
      <c r="G10622" s="149"/>
      <c r="I10622" s="149"/>
      <c r="K10622" s="149"/>
      <c r="M10622" s="149"/>
      <c r="N10622" s="150"/>
      <c r="P10622" s="149"/>
    </row>
    <row r="10623" spans="7:16" x14ac:dyDescent="0.2">
      <c r="G10623" s="149"/>
      <c r="I10623" s="149"/>
      <c r="K10623" s="149"/>
      <c r="M10623" s="149"/>
      <c r="N10623" s="150"/>
      <c r="P10623" s="149"/>
    </row>
    <row r="10624" spans="7:16" x14ac:dyDescent="0.2">
      <c r="G10624" s="149"/>
      <c r="I10624" s="149"/>
      <c r="K10624" s="149"/>
      <c r="M10624" s="149"/>
      <c r="N10624" s="150"/>
      <c r="P10624" s="149"/>
    </row>
    <row r="10625" spans="7:16" x14ac:dyDescent="0.2">
      <c r="G10625" s="149"/>
      <c r="I10625" s="149"/>
      <c r="K10625" s="149"/>
      <c r="M10625" s="149"/>
      <c r="N10625" s="150"/>
      <c r="P10625" s="149"/>
    </row>
    <row r="10626" spans="7:16" x14ac:dyDescent="0.2">
      <c r="G10626" s="149"/>
      <c r="I10626" s="149"/>
      <c r="K10626" s="149"/>
      <c r="M10626" s="149"/>
      <c r="N10626" s="150"/>
      <c r="P10626" s="149"/>
    </row>
    <row r="10627" spans="7:16" x14ac:dyDescent="0.2">
      <c r="G10627" s="149"/>
      <c r="I10627" s="149"/>
      <c r="K10627" s="149"/>
      <c r="M10627" s="149"/>
      <c r="N10627" s="150"/>
      <c r="P10627" s="149"/>
    </row>
    <row r="10628" spans="7:16" x14ac:dyDescent="0.2">
      <c r="G10628" s="149"/>
      <c r="I10628" s="149"/>
      <c r="K10628" s="149"/>
      <c r="M10628" s="149"/>
      <c r="N10628" s="150"/>
      <c r="P10628" s="149"/>
    </row>
    <row r="10629" spans="7:16" x14ac:dyDescent="0.2">
      <c r="G10629" s="149"/>
      <c r="I10629" s="149"/>
      <c r="K10629" s="149"/>
      <c r="M10629" s="149"/>
      <c r="N10629" s="150"/>
      <c r="P10629" s="149"/>
    </row>
    <row r="10630" spans="7:16" x14ac:dyDescent="0.2">
      <c r="G10630" s="149"/>
      <c r="I10630" s="149"/>
      <c r="K10630" s="149"/>
      <c r="M10630" s="149"/>
      <c r="N10630" s="150"/>
      <c r="P10630" s="149"/>
    </row>
    <row r="10631" spans="7:16" x14ac:dyDescent="0.2">
      <c r="G10631" s="149"/>
      <c r="I10631" s="149"/>
      <c r="K10631" s="149"/>
      <c r="M10631" s="149"/>
      <c r="N10631" s="150"/>
      <c r="P10631" s="149"/>
    </row>
    <row r="10632" spans="7:16" x14ac:dyDescent="0.2">
      <c r="G10632" s="149"/>
      <c r="I10632" s="149"/>
      <c r="K10632" s="149"/>
      <c r="M10632" s="149"/>
      <c r="N10632" s="150"/>
      <c r="P10632" s="149"/>
    </row>
    <row r="10633" spans="7:16" x14ac:dyDescent="0.2">
      <c r="G10633" s="149"/>
      <c r="I10633" s="149"/>
      <c r="K10633" s="149"/>
      <c r="M10633" s="149"/>
      <c r="N10633" s="150"/>
      <c r="P10633" s="149"/>
    </row>
    <row r="10634" spans="7:16" x14ac:dyDescent="0.2">
      <c r="G10634" s="149"/>
      <c r="I10634" s="149"/>
      <c r="K10634" s="149"/>
      <c r="M10634" s="149"/>
      <c r="N10634" s="150"/>
      <c r="P10634" s="149"/>
    </row>
    <row r="10635" spans="7:16" x14ac:dyDescent="0.2">
      <c r="G10635" s="149"/>
      <c r="I10635" s="149"/>
      <c r="K10635" s="149"/>
      <c r="M10635" s="149"/>
      <c r="N10635" s="150"/>
      <c r="P10635" s="149"/>
    </row>
    <row r="10636" spans="7:16" x14ac:dyDescent="0.2">
      <c r="G10636" s="149"/>
      <c r="I10636" s="149"/>
      <c r="K10636" s="149"/>
      <c r="M10636" s="149"/>
      <c r="N10636" s="150"/>
      <c r="P10636" s="149"/>
    </row>
    <row r="10637" spans="7:16" x14ac:dyDescent="0.2">
      <c r="G10637" s="149"/>
      <c r="I10637" s="149"/>
      <c r="K10637" s="149"/>
      <c r="M10637" s="149"/>
      <c r="N10637" s="150"/>
      <c r="P10637" s="149"/>
    </row>
    <row r="10638" spans="7:16" x14ac:dyDescent="0.2">
      <c r="G10638" s="149"/>
      <c r="I10638" s="149"/>
      <c r="K10638" s="149"/>
      <c r="M10638" s="149"/>
      <c r="N10638" s="150"/>
      <c r="P10638" s="149"/>
    </row>
    <row r="10639" spans="7:16" x14ac:dyDescent="0.2">
      <c r="G10639" s="149"/>
      <c r="I10639" s="149"/>
      <c r="K10639" s="149"/>
      <c r="M10639" s="149"/>
      <c r="N10639" s="150"/>
      <c r="P10639" s="149"/>
    </row>
    <row r="10640" spans="7:16" x14ac:dyDescent="0.2">
      <c r="G10640" s="149"/>
      <c r="I10640" s="149"/>
      <c r="K10640" s="149"/>
      <c r="M10640" s="149"/>
      <c r="N10640" s="150"/>
      <c r="P10640" s="149"/>
    </row>
    <row r="10641" spans="7:16" x14ac:dyDescent="0.2">
      <c r="G10641" s="149"/>
      <c r="I10641" s="149"/>
      <c r="K10641" s="149"/>
      <c r="M10641" s="149"/>
      <c r="N10641" s="150"/>
      <c r="P10641" s="149"/>
    </row>
    <row r="10642" spans="7:16" x14ac:dyDescent="0.2">
      <c r="G10642" s="149"/>
      <c r="I10642" s="149"/>
      <c r="K10642" s="149"/>
      <c r="M10642" s="149"/>
      <c r="N10642" s="150"/>
      <c r="P10642" s="149"/>
    </row>
    <row r="10643" spans="7:16" x14ac:dyDescent="0.2">
      <c r="G10643" s="149"/>
      <c r="I10643" s="149"/>
      <c r="K10643" s="149"/>
      <c r="M10643" s="149"/>
      <c r="N10643" s="150"/>
      <c r="P10643" s="149"/>
    </row>
    <row r="10644" spans="7:16" x14ac:dyDescent="0.2">
      <c r="G10644" s="149"/>
      <c r="I10644" s="149"/>
      <c r="K10644" s="149"/>
      <c r="M10644" s="149"/>
      <c r="N10644" s="150"/>
      <c r="P10644" s="149"/>
    </row>
    <row r="10645" spans="7:16" x14ac:dyDescent="0.2">
      <c r="G10645" s="149"/>
      <c r="I10645" s="149"/>
      <c r="K10645" s="149"/>
      <c r="M10645" s="149"/>
      <c r="N10645" s="150"/>
      <c r="P10645" s="149"/>
    </row>
    <row r="10646" spans="7:16" x14ac:dyDescent="0.2">
      <c r="G10646" s="149"/>
      <c r="I10646" s="149"/>
      <c r="K10646" s="149"/>
      <c r="M10646" s="149"/>
      <c r="N10646" s="150"/>
      <c r="P10646" s="149"/>
    </row>
    <row r="10647" spans="7:16" x14ac:dyDescent="0.2">
      <c r="G10647" s="149"/>
      <c r="I10647" s="149"/>
      <c r="K10647" s="149"/>
      <c r="M10647" s="149"/>
      <c r="N10647" s="150"/>
      <c r="P10647" s="149"/>
    </row>
    <row r="10648" spans="7:16" x14ac:dyDescent="0.2">
      <c r="G10648" s="149"/>
      <c r="I10648" s="149"/>
      <c r="K10648" s="149"/>
      <c r="M10648" s="149"/>
      <c r="N10648" s="150"/>
      <c r="P10648" s="149"/>
    </row>
    <row r="10649" spans="7:16" x14ac:dyDescent="0.2">
      <c r="G10649" s="149"/>
      <c r="I10649" s="149"/>
      <c r="K10649" s="149"/>
      <c r="M10649" s="149"/>
      <c r="N10649" s="150"/>
      <c r="P10649" s="149"/>
    </row>
    <row r="10650" spans="7:16" x14ac:dyDescent="0.2">
      <c r="G10650" s="149"/>
      <c r="I10650" s="149"/>
      <c r="K10650" s="149"/>
      <c r="M10650" s="149"/>
      <c r="N10650" s="150"/>
      <c r="P10650" s="149"/>
    </row>
    <row r="10651" spans="7:16" x14ac:dyDescent="0.2">
      <c r="G10651" s="149"/>
      <c r="I10651" s="149"/>
      <c r="K10651" s="149"/>
      <c r="M10651" s="149"/>
      <c r="N10651" s="150"/>
      <c r="P10651" s="149"/>
    </row>
    <row r="10652" spans="7:16" x14ac:dyDescent="0.2">
      <c r="G10652" s="149"/>
      <c r="I10652" s="149"/>
      <c r="K10652" s="149"/>
      <c r="M10652" s="149"/>
      <c r="N10652" s="150"/>
      <c r="P10652" s="149"/>
    </row>
    <row r="10653" spans="7:16" x14ac:dyDescent="0.2">
      <c r="G10653" s="149"/>
      <c r="I10653" s="149"/>
      <c r="K10653" s="149"/>
      <c r="M10653" s="149"/>
      <c r="N10653" s="150"/>
      <c r="P10653" s="149"/>
    </row>
    <row r="10654" spans="7:16" x14ac:dyDescent="0.2">
      <c r="G10654" s="149"/>
      <c r="I10654" s="149"/>
      <c r="K10654" s="149"/>
      <c r="M10654" s="149"/>
      <c r="N10654" s="150"/>
      <c r="P10654" s="149"/>
    </row>
    <row r="10655" spans="7:16" x14ac:dyDescent="0.2">
      <c r="G10655" s="149"/>
      <c r="I10655" s="149"/>
      <c r="K10655" s="149"/>
      <c r="M10655" s="149"/>
      <c r="N10655" s="150"/>
      <c r="P10655" s="149"/>
    </row>
    <row r="10656" spans="7:16" x14ac:dyDescent="0.2">
      <c r="G10656" s="149"/>
      <c r="I10656" s="149"/>
      <c r="K10656" s="149"/>
      <c r="M10656" s="149"/>
      <c r="N10656" s="150"/>
      <c r="P10656" s="149"/>
    </row>
    <row r="10657" spans="7:16" x14ac:dyDescent="0.2">
      <c r="G10657" s="149"/>
      <c r="I10657" s="149"/>
      <c r="K10657" s="149"/>
      <c r="M10657" s="149"/>
      <c r="N10657" s="150"/>
      <c r="P10657" s="149"/>
    </row>
    <row r="10658" spans="7:16" x14ac:dyDescent="0.2">
      <c r="G10658" s="149"/>
      <c r="I10658" s="149"/>
      <c r="K10658" s="149"/>
      <c r="M10658" s="149"/>
      <c r="N10658" s="150"/>
      <c r="P10658" s="149"/>
    </row>
    <row r="10659" spans="7:16" x14ac:dyDescent="0.2">
      <c r="G10659" s="149"/>
      <c r="I10659" s="149"/>
      <c r="K10659" s="149"/>
      <c r="M10659" s="149"/>
      <c r="N10659" s="150"/>
      <c r="P10659" s="149"/>
    </row>
    <row r="10660" spans="7:16" x14ac:dyDescent="0.2">
      <c r="G10660" s="149"/>
      <c r="I10660" s="149"/>
      <c r="K10660" s="149"/>
      <c r="M10660" s="149"/>
      <c r="N10660" s="150"/>
      <c r="P10660" s="149"/>
    </row>
    <row r="10661" spans="7:16" x14ac:dyDescent="0.2">
      <c r="G10661" s="149"/>
      <c r="I10661" s="149"/>
      <c r="K10661" s="149"/>
      <c r="M10661" s="149"/>
      <c r="N10661" s="150"/>
      <c r="P10661" s="149"/>
    </row>
    <row r="10662" spans="7:16" x14ac:dyDescent="0.2">
      <c r="G10662" s="149"/>
      <c r="I10662" s="149"/>
      <c r="K10662" s="149"/>
      <c r="M10662" s="149"/>
      <c r="N10662" s="150"/>
      <c r="P10662" s="149"/>
    </row>
    <row r="10663" spans="7:16" x14ac:dyDescent="0.2">
      <c r="G10663" s="149"/>
      <c r="I10663" s="149"/>
      <c r="K10663" s="149"/>
      <c r="M10663" s="149"/>
      <c r="N10663" s="150"/>
      <c r="P10663" s="149"/>
    </row>
    <row r="10664" spans="7:16" x14ac:dyDescent="0.2">
      <c r="G10664" s="149"/>
      <c r="I10664" s="149"/>
      <c r="K10664" s="149"/>
      <c r="M10664" s="149"/>
      <c r="N10664" s="150"/>
      <c r="P10664" s="149"/>
    </row>
    <row r="10665" spans="7:16" x14ac:dyDescent="0.2">
      <c r="G10665" s="149"/>
      <c r="I10665" s="149"/>
      <c r="K10665" s="149"/>
      <c r="M10665" s="149"/>
      <c r="N10665" s="150"/>
      <c r="P10665" s="149"/>
    </row>
    <row r="10666" spans="7:16" x14ac:dyDescent="0.2">
      <c r="G10666" s="149"/>
      <c r="I10666" s="149"/>
      <c r="K10666" s="149"/>
      <c r="M10666" s="149"/>
      <c r="N10666" s="150"/>
      <c r="P10666" s="149"/>
    </row>
    <row r="10667" spans="7:16" x14ac:dyDescent="0.2">
      <c r="G10667" s="149"/>
      <c r="I10667" s="149"/>
      <c r="K10667" s="149"/>
      <c r="M10667" s="149"/>
      <c r="N10667" s="150"/>
      <c r="P10667" s="149"/>
    </row>
    <row r="10668" spans="7:16" x14ac:dyDescent="0.2">
      <c r="G10668" s="149"/>
      <c r="I10668" s="149"/>
      <c r="K10668" s="149"/>
      <c r="M10668" s="149"/>
      <c r="N10668" s="150"/>
      <c r="P10668" s="149"/>
    </row>
    <row r="10669" spans="7:16" x14ac:dyDescent="0.2">
      <c r="G10669" s="149"/>
      <c r="I10669" s="149"/>
      <c r="K10669" s="149"/>
      <c r="M10669" s="149"/>
      <c r="N10669" s="150"/>
      <c r="P10669" s="149"/>
    </row>
    <row r="10670" spans="7:16" x14ac:dyDescent="0.2">
      <c r="G10670" s="149"/>
      <c r="I10670" s="149"/>
      <c r="K10670" s="149"/>
      <c r="M10670" s="149"/>
      <c r="N10670" s="150"/>
      <c r="P10670" s="149"/>
    </row>
    <row r="10671" spans="7:16" x14ac:dyDescent="0.2">
      <c r="G10671" s="149"/>
      <c r="I10671" s="149"/>
      <c r="K10671" s="149"/>
      <c r="M10671" s="149"/>
      <c r="N10671" s="150"/>
      <c r="P10671" s="149"/>
    </row>
    <row r="10672" spans="7:16" x14ac:dyDescent="0.2">
      <c r="G10672" s="149"/>
      <c r="I10672" s="149"/>
      <c r="K10672" s="149"/>
      <c r="M10672" s="149"/>
      <c r="N10672" s="150"/>
      <c r="P10672" s="149"/>
    </row>
    <row r="10673" spans="7:16" x14ac:dyDescent="0.2">
      <c r="G10673" s="149"/>
      <c r="I10673" s="149"/>
      <c r="K10673" s="149"/>
      <c r="M10673" s="149"/>
      <c r="N10673" s="150"/>
      <c r="P10673" s="149"/>
    </row>
    <row r="10674" spans="7:16" x14ac:dyDescent="0.2">
      <c r="G10674" s="149"/>
      <c r="I10674" s="149"/>
      <c r="K10674" s="149"/>
      <c r="M10674" s="149"/>
      <c r="N10674" s="150"/>
      <c r="P10674" s="149"/>
    </row>
    <row r="10675" spans="7:16" x14ac:dyDescent="0.2">
      <c r="G10675" s="149"/>
      <c r="I10675" s="149"/>
      <c r="K10675" s="149"/>
      <c r="M10675" s="149"/>
      <c r="N10675" s="150"/>
      <c r="P10675" s="149"/>
    </row>
    <row r="10676" spans="7:16" x14ac:dyDescent="0.2">
      <c r="G10676" s="149"/>
      <c r="I10676" s="149"/>
      <c r="K10676" s="149"/>
      <c r="M10676" s="149"/>
      <c r="N10676" s="150"/>
      <c r="P10676" s="149"/>
    </row>
    <row r="10677" spans="7:16" x14ac:dyDescent="0.2">
      <c r="G10677" s="149"/>
      <c r="I10677" s="149"/>
      <c r="K10677" s="149"/>
      <c r="M10677" s="149"/>
      <c r="N10677" s="150"/>
      <c r="P10677" s="149"/>
    </row>
    <row r="10678" spans="7:16" x14ac:dyDescent="0.2">
      <c r="G10678" s="149"/>
      <c r="I10678" s="149"/>
      <c r="K10678" s="149"/>
      <c r="M10678" s="149"/>
      <c r="N10678" s="150"/>
      <c r="P10678" s="149"/>
    </row>
    <row r="10679" spans="7:16" x14ac:dyDescent="0.2">
      <c r="G10679" s="149"/>
      <c r="I10679" s="149"/>
      <c r="K10679" s="149"/>
      <c r="M10679" s="149"/>
      <c r="N10679" s="150"/>
      <c r="P10679" s="149"/>
    </row>
    <row r="10680" spans="7:16" x14ac:dyDescent="0.2">
      <c r="G10680" s="149"/>
      <c r="I10680" s="149"/>
      <c r="K10680" s="149"/>
      <c r="M10680" s="149"/>
      <c r="N10680" s="150"/>
      <c r="P10680" s="149"/>
    </row>
    <row r="10681" spans="7:16" x14ac:dyDescent="0.2">
      <c r="G10681" s="149"/>
      <c r="I10681" s="149"/>
      <c r="K10681" s="149"/>
      <c r="M10681" s="149"/>
      <c r="N10681" s="150"/>
      <c r="P10681" s="149"/>
    </row>
    <row r="10682" spans="7:16" x14ac:dyDescent="0.2">
      <c r="G10682" s="149"/>
      <c r="I10682" s="149"/>
      <c r="K10682" s="149"/>
      <c r="M10682" s="149"/>
      <c r="N10682" s="150"/>
      <c r="P10682" s="149"/>
    </row>
    <row r="10683" spans="7:16" x14ac:dyDescent="0.2">
      <c r="G10683" s="149"/>
      <c r="I10683" s="149"/>
      <c r="K10683" s="149"/>
      <c r="M10683" s="149"/>
      <c r="N10683" s="150"/>
      <c r="P10683" s="149"/>
    </row>
    <row r="10684" spans="7:16" x14ac:dyDescent="0.2">
      <c r="G10684" s="149"/>
      <c r="I10684" s="149"/>
      <c r="K10684" s="149"/>
      <c r="M10684" s="149"/>
      <c r="N10684" s="150"/>
      <c r="P10684" s="149"/>
    </row>
    <row r="10685" spans="7:16" x14ac:dyDescent="0.2">
      <c r="G10685" s="149"/>
      <c r="I10685" s="149"/>
      <c r="K10685" s="149"/>
      <c r="M10685" s="149"/>
      <c r="N10685" s="150"/>
      <c r="P10685" s="149"/>
    </row>
    <row r="10686" spans="7:16" x14ac:dyDescent="0.2">
      <c r="G10686" s="149"/>
      <c r="I10686" s="149"/>
      <c r="K10686" s="149"/>
      <c r="M10686" s="149"/>
      <c r="N10686" s="150"/>
      <c r="P10686" s="149"/>
    </row>
    <row r="10687" spans="7:16" x14ac:dyDescent="0.2">
      <c r="G10687" s="149"/>
      <c r="I10687" s="149"/>
      <c r="K10687" s="149"/>
      <c r="M10687" s="149"/>
      <c r="N10687" s="150"/>
      <c r="P10687" s="149"/>
    </row>
    <row r="10688" spans="7:16" x14ac:dyDescent="0.2">
      <c r="G10688" s="149"/>
      <c r="I10688" s="149"/>
      <c r="K10688" s="149"/>
      <c r="M10688" s="149"/>
      <c r="N10688" s="150"/>
      <c r="P10688" s="149"/>
    </row>
    <row r="10689" spans="7:16" x14ac:dyDescent="0.2">
      <c r="G10689" s="149"/>
      <c r="I10689" s="149"/>
      <c r="K10689" s="149"/>
      <c r="M10689" s="149"/>
      <c r="N10689" s="150"/>
      <c r="P10689" s="149"/>
    </row>
    <row r="10690" spans="7:16" x14ac:dyDescent="0.2">
      <c r="G10690" s="149"/>
      <c r="I10690" s="149"/>
      <c r="K10690" s="149"/>
      <c r="M10690" s="149"/>
      <c r="N10690" s="150"/>
      <c r="P10690" s="149"/>
    </row>
    <row r="10691" spans="7:16" x14ac:dyDescent="0.2">
      <c r="G10691" s="149"/>
      <c r="I10691" s="149"/>
      <c r="K10691" s="149"/>
      <c r="M10691" s="149"/>
      <c r="N10691" s="150"/>
      <c r="P10691" s="149"/>
    </row>
    <row r="10692" spans="7:16" x14ac:dyDescent="0.2">
      <c r="G10692" s="149"/>
      <c r="I10692" s="149"/>
      <c r="K10692" s="149"/>
      <c r="M10692" s="149"/>
      <c r="N10692" s="150"/>
      <c r="P10692" s="149"/>
    </row>
    <row r="10693" spans="7:16" x14ac:dyDescent="0.2">
      <c r="G10693" s="149"/>
      <c r="I10693" s="149"/>
      <c r="K10693" s="149"/>
      <c r="M10693" s="149"/>
      <c r="N10693" s="150"/>
      <c r="P10693" s="149"/>
    </row>
    <row r="10694" spans="7:16" x14ac:dyDescent="0.2">
      <c r="G10694" s="149"/>
      <c r="I10694" s="149"/>
      <c r="K10694" s="149"/>
      <c r="M10694" s="149"/>
      <c r="N10694" s="150"/>
      <c r="P10694" s="149"/>
    </row>
    <row r="10695" spans="7:16" x14ac:dyDescent="0.2">
      <c r="G10695" s="149"/>
      <c r="I10695" s="149"/>
      <c r="K10695" s="149"/>
      <c r="M10695" s="149"/>
      <c r="N10695" s="150"/>
      <c r="P10695" s="149"/>
    </row>
    <row r="10696" spans="7:16" x14ac:dyDescent="0.2">
      <c r="G10696" s="149"/>
      <c r="I10696" s="149"/>
      <c r="K10696" s="149"/>
      <c r="M10696" s="149"/>
      <c r="N10696" s="150"/>
      <c r="P10696" s="149"/>
    </row>
    <row r="10697" spans="7:16" x14ac:dyDescent="0.2">
      <c r="G10697" s="149"/>
      <c r="I10697" s="149"/>
      <c r="K10697" s="149"/>
      <c r="M10697" s="149"/>
      <c r="N10697" s="150"/>
      <c r="P10697" s="149"/>
    </row>
    <row r="10698" spans="7:16" x14ac:dyDescent="0.2">
      <c r="G10698" s="149"/>
      <c r="I10698" s="149"/>
      <c r="K10698" s="149"/>
      <c r="M10698" s="149"/>
      <c r="N10698" s="150"/>
      <c r="P10698" s="149"/>
    </row>
    <row r="10699" spans="7:16" x14ac:dyDescent="0.2">
      <c r="G10699" s="149"/>
      <c r="I10699" s="149"/>
      <c r="K10699" s="149"/>
      <c r="M10699" s="149"/>
      <c r="N10699" s="150"/>
      <c r="P10699" s="149"/>
    </row>
    <row r="10700" spans="7:16" x14ac:dyDescent="0.2">
      <c r="G10700" s="149"/>
      <c r="I10700" s="149"/>
      <c r="K10700" s="149"/>
      <c r="M10700" s="149"/>
      <c r="N10700" s="150"/>
      <c r="P10700" s="149"/>
    </row>
    <row r="10701" spans="7:16" x14ac:dyDescent="0.2">
      <c r="G10701" s="149"/>
      <c r="I10701" s="149"/>
      <c r="K10701" s="149"/>
      <c r="M10701" s="149"/>
      <c r="N10701" s="150"/>
      <c r="P10701" s="149"/>
    </row>
    <row r="10702" spans="7:16" x14ac:dyDescent="0.2">
      <c r="G10702" s="149"/>
      <c r="I10702" s="149"/>
      <c r="K10702" s="149"/>
      <c r="M10702" s="149"/>
      <c r="N10702" s="150"/>
      <c r="P10702" s="149"/>
    </row>
    <row r="10703" spans="7:16" x14ac:dyDescent="0.2">
      <c r="G10703" s="149"/>
      <c r="I10703" s="149"/>
      <c r="K10703" s="149"/>
      <c r="M10703" s="149"/>
      <c r="N10703" s="150"/>
      <c r="P10703" s="149"/>
    </row>
    <row r="10704" spans="7:16" x14ac:dyDescent="0.2">
      <c r="G10704" s="149"/>
      <c r="I10704" s="149"/>
      <c r="K10704" s="149"/>
      <c r="M10704" s="149"/>
      <c r="N10704" s="150"/>
      <c r="P10704" s="149"/>
    </row>
    <row r="10705" spans="7:16" x14ac:dyDescent="0.2">
      <c r="G10705" s="149"/>
      <c r="I10705" s="149"/>
      <c r="K10705" s="149"/>
      <c r="M10705" s="149"/>
      <c r="N10705" s="150"/>
      <c r="P10705" s="149"/>
    </row>
    <row r="10706" spans="7:16" x14ac:dyDescent="0.2">
      <c r="G10706" s="149"/>
      <c r="I10706" s="149"/>
      <c r="K10706" s="149"/>
      <c r="M10706" s="149"/>
      <c r="N10706" s="150"/>
      <c r="P10706" s="149"/>
    </row>
    <row r="10707" spans="7:16" x14ac:dyDescent="0.2">
      <c r="G10707" s="149"/>
      <c r="I10707" s="149"/>
      <c r="K10707" s="149"/>
      <c r="M10707" s="149"/>
      <c r="N10707" s="150"/>
      <c r="P10707" s="149"/>
    </row>
    <row r="10708" spans="7:16" x14ac:dyDescent="0.2">
      <c r="G10708" s="149"/>
      <c r="I10708" s="149"/>
      <c r="K10708" s="149"/>
      <c r="M10708" s="149"/>
      <c r="N10708" s="150"/>
      <c r="P10708" s="149"/>
    </row>
    <row r="10709" spans="7:16" x14ac:dyDescent="0.2">
      <c r="G10709" s="149"/>
      <c r="I10709" s="149"/>
      <c r="K10709" s="149"/>
      <c r="M10709" s="149"/>
      <c r="N10709" s="150"/>
      <c r="P10709" s="149"/>
    </row>
    <row r="10710" spans="7:16" x14ac:dyDescent="0.2">
      <c r="G10710" s="149"/>
      <c r="I10710" s="149"/>
      <c r="K10710" s="149"/>
      <c r="M10710" s="149"/>
      <c r="N10710" s="150"/>
      <c r="P10710" s="149"/>
    </row>
    <row r="10711" spans="7:16" x14ac:dyDescent="0.2">
      <c r="G10711" s="149"/>
      <c r="I10711" s="149"/>
      <c r="K10711" s="149"/>
      <c r="M10711" s="149"/>
      <c r="N10711" s="150"/>
      <c r="P10711" s="149"/>
    </row>
    <row r="10712" spans="7:16" x14ac:dyDescent="0.2">
      <c r="G10712" s="149"/>
      <c r="I10712" s="149"/>
      <c r="K10712" s="149"/>
      <c r="M10712" s="149"/>
      <c r="N10712" s="150"/>
      <c r="P10712" s="149"/>
    </row>
    <row r="10713" spans="7:16" x14ac:dyDescent="0.2">
      <c r="G10713" s="149"/>
      <c r="I10713" s="149"/>
      <c r="K10713" s="149"/>
      <c r="M10713" s="149"/>
      <c r="N10713" s="150"/>
      <c r="P10713" s="149"/>
    </row>
    <row r="10714" spans="7:16" x14ac:dyDescent="0.2">
      <c r="G10714" s="149"/>
      <c r="I10714" s="149"/>
      <c r="K10714" s="149"/>
      <c r="M10714" s="149"/>
      <c r="N10714" s="150"/>
      <c r="P10714" s="149"/>
    </row>
    <row r="10715" spans="7:16" x14ac:dyDescent="0.2">
      <c r="G10715" s="149"/>
      <c r="I10715" s="149"/>
      <c r="K10715" s="149"/>
      <c r="M10715" s="149"/>
      <c r="N10715" s="150"/>
      <c r="P10715" s="149"/>
    </row>
    <row r="10716" spans="7:16" x14ac:dyDescent="0.2">
      <c r="G10716" s="149"/>
      <c r="I10716" s="149"/>
      <c r="K10716" s="149"/>
      <c r="M10716" s="149"/>
      <c r="N10716" s="150"/>
      <c r="P10716" s="149"/>
    </row>
    <row r="10717" spans="7:16" x14ac:dyDescent="0.2">
      <c r="G10717" s="149"/>
      <c r="I10717" s="149"/>
      <c r="K10717" s="149"/>
      <c r="M10717" s="149"/>
      <c r="N10717" s="150"/>
      <c r="P10717" s="149"/>
    </row>
    <row r="10718" spans="7:16" x14ac:dyDescent="0.2">
      <c r="G10718" s="149"/>
      <c r="I10718" s="149"/>
      <c r="K10718" s="149"/>
      <c r="M10718" s="149"/>
      <c r="N10718" s="150"/>
      <c r="P10718" s="149"/>
    </row>
    <row r="10719" spans="7:16" x14ac:dyDescent="0.2">
      <c r="G10719" s="149"/>
      <c r="I10719" s="149"/>
      <c r="K10719" s="149"/>
      <c r="M10719" s="149"/>
      <c r="N10719" s="150"/>
      <c r="P10719" s="149"/>
    </row>
    <row r="10720" spans="7:16" x14ac:dyDescent="0.2">
      <c r="G10720" s="149"/>
      <c r="I10720" s="149"/>
      <c r="K10720" s="149"/>
      <c r="M10720" s="149"/>
      <c r="N10720" s="150"/>
      <c r="P10720" s="149"/>
    </row>
    <row r="10721" spans="7:16" x14ac:dyDescent="0.2">
      <c r="G10721" s="149"/>
      <c r="I10721" s="149"/>
      <c r="K10721" s="149"/>
      <c r="M10721" s="149"/>
      <c r="N10721" s="150"/>
      <c r="P10721" s="149"/>
    </row>
    <row r="10722" spans="7:16" x14ac:dyDescent="0.2">
      <c r="G10722" s="149"/>
      <c r="I10722" s="149"/>
      <c r="K10722" s="149"/>
      <c r="M10722" s="149"/>
      <c r="N10722" s="150"/>
      <c r="P10722" s="149"/>
    </row>
    <row r="10723" spans="7:16" x14ac:dyDescent="0.2">
      <c r="G10723" s="149"/>
      <c r="I10723" s="149"/>
      <c r="K10723" s="149"/>
      <c r="M10723" s="149"/>
      <c r="N10723" s="150"/>
      <c r="P10723" s="149"/>
    </row>
    <row r="10724" spans="7:16" x14ac:dyDescent="0.2">
      <c r="G10724" s="149"/>
      <c r="I10724" s="149"/>
      <c r="K10724" s="149"/>
      <c r="M10724" s="149"/>
      <c r="N10724" s="150"/>
      <c r="P10724" s="149"/>
    </row>
    <row r="10725" spans="7:16" x14ac:dyDescent="0.2">
      <c r="G10725" s="149"/>
      <c r="I10725" s="149"/>
      <c r="K10725" s="149"/>
      <c r="M10725" s="149"/>
      <c r="N10725" s="150"/>
      <c r="P10725" s="149"/>
    </row>
    <row r="10726" spans="7:16" x14ac:dyDescent="0.2">
      <c r="G10726" s="149"/>
      <c r="I10726" s="149"/>
      <c r="K10726" s="149"/>
      <c r="M10726" s="149"/>
      <c r="N10726" s="150"/>
      <c r="P10726" s="149"/>
    </row>
    <row r="10727" spans="7:16" x14ac:dyDescent="0.2">
      <c r="G10727" s="149"/>
      <c r="I10727" s="149"/>
      <c r="K10727" s="149"/>
      <c r="M10727" s="149"/>
      <c r="N10727" s="150"/>
      <c r="P10727" s="149"/>
    </row>
    <row r="10728" spans="7:16" x14ac:dyDescent="0.2">
      <c r="G10728" s="149"/>
      <c r="I10728" s="149"/>
      <c r="K10728" s="149"/>
      <c r="M10728" s="149"/>
      <c r="N10728" s="150"/>
      <c r="P10728" s="149"/>
    </row>
    <row r="10729" spans="7:16" x14ac:dyDescent="0.2">
      <c r="G10729" s="149"/>
      <c r="I10729" s="149"/>
      <c r="K10729" s="149"/>
      <c r="M10729" s="149"/>
      <c r="N10729" s="150"/>
      <c r="P10729" s="149"/>
    </row>
    <row r="10730" spans="7:16" x14ac:dyDescent="0.2">
      <c r="G10730" s="149"/>
      <c r="I10730" s="149"/>
      <c r="K10730" s="149"/>
      <c r="M10730" s="149"/>
      <c r="N10730" s="150"/>
      <c r="P10730" s="149"/>
    </row>
    <row r="10731" spans="7:16" x14ac:dyDescent="0.2">
      <c r="G10731" s="149"/>
      <c r="I10731" s="149"/>
      <c r="K10731" s="149"/>
      <c r="M10731" s="149"/>
      <c r="N10731" s="150"/>
      <c r="P10731" s="149"/>
    </row>
    <row r="10732" spans="7:16" x14ac:dyDescent="0.2">
      <c r="G10732" s="149"/>
      <c r="I10732" s="149"/>
      <c r="K10732" s="149"/>
      <c r="M10732" s="149"/>
      <c r="N10732" s="150"/>
      <c r="P10732" s="149"/>
    </row>
    <row r="10733" spans="7:16" x14ac:dyDescent="0.2">
      <c r="G10733" s="149"/>
      <c r="I10733" s="149"/>
      <c r="K10733" s="149"/>
      <c r="M10733" s="149"/>
      <c r="N10733" s="150"/>
      <c r="P10733" s="149"/>
    </row>
    <row r="10734" spans="7:16" x14ac:dyDescent="0.2">
      <c r="G10734" s="149"/>
      <c r="I10734" s="149"/>
      <c r="K10734" s="149"/>
      <c r="M10734" s="149"/>
      <c r="N10734" s="150"/>
      <c r="P10734" s="149"/>
    </row>
    <row r="10735" spans="7:16" x14ac:dyDescent="0.2">
      <c r="G10735" s="149"/>
      <c r="I10735" s="149"/>
      <c r="K10735" s="149"/>
      <c r="M10735" s="149"/>
      <c r="N10735" s="150"/>
      <c r="P10735" s="149"/>
    </row>
    <row r="10736" spans="7:16" x14ac:dyDescent="0.2">
      <c r="G10736" s="149"/>
      <c r="I10736" s="149"/>
      <c r="K10736" s="149"/>
      <c r="M10736" s="149"/>
      <c r="N10736" s="150"/>
      <c r="P10736" s="149"/>
    </row>
    <row r="10737" spans="7:16" x14ac:dyDescent="0.2">
      <c r="G10737" s="149"/>
      <c r="I10737" s="149"/>
      <c r="K10737" s="149"/>
      <c r="M10737" s="149"/>
      <c r="N10737" s="150"/>
      <c r="P10737" s="149"/>
    </row>
    <row r="10738" spans="7:16" x14ac:dyDescent="0.2">
      <c r="G10738" s="149"/>
      <c r="I10738" s="149"/>
      <c r="K10738" s="149"/>
      <c r="M10738" s="149"/>
      <c r="N10738" s="150"/>
      <c r="P10738" s="149"/>
    </row>
    <row r="10739" spans="7:16" x14ac:dyDescent="0.2">
      <c r="G10739" s="149"/>
      <c r="I10739" s="149"/>
      <c r="K10739" s="149"/>
      <c r="M10739" s="149"/>
      <c r="N10739" s="150"/>
      <c r="P10739" s="149"/>
    </row>
    <row r="10740" spans="7:16" x14ac:dyDescent="0.2">
      <c r="G10740" s="149"/>
      <c r="I10740" s="149"/>
      <c r="K10740" s="149"/>
      <c r="M10740" s="149"/>
      <c r="N10740" s="150"/>
      <c r="P10740" s="149"/>
    </row>
    <row r="10741" spans="7:16" x14ac:dyDescent="0.2">
      <c r="G10741" s="149"/>
      <c r="I10741" s="149"/>
      <c r="K10741" s="149"/>
      <c r="M10741" s="149"/>
      <c r="N10741" s="150"/>
      <c r="P10741" s="149"/>
    </row>
    <row r="10742" spans="7:16" x14ac:dyDescent="0.2">
      <c r="G10742" s="149"/>
      <c r="I10742" s="149"/>
      <c r="K10742" s="149"/>
      <c r="M10742" s="149"/>
      <c r="N10742" s="150"/>
      <c r="P10742" s="149"/>
    </row>
    <row r="10743" spans="7:16" x14ac:dyDescent="0.2">
      <c r="G10743" s="149"/>
      <c r="I10743" s="149"/>
      <c r="K10743" s="149"/>
      <c r="M10743" s="149"/>
      <c r="N10743" s="150"/>
      <c r="P10743" s="149"/>
    </row>
    <row r="10744" spans="7:16" x14ac:dyDescent="0.2">
      <c r="G10744" s="149"/>
      <c r="I10744" s="149"/>
      <c r="K10744" s="149"/>
      <c r="M10744" s="149"/>
      <c r="N10744" s="150"/>
      <c r="P10744" s="149"/>
    </row>
    <row r="10745" spans="7:16" x14ac:dyDescent="0.2">
      <c r="G10745" s="149"/>
      <c r="I10745" s="149"/>
      <c r="K10745" s="149"/>
      <c r="M10745" s="149"/>
      <c r="N10745" s="150"/>
      <c r="P10745" s="149"/>
    </row>
    <row r="10746" spans="7:16" x14ac:dyDescent="0.2">
      <c r="G10746" s="149"/>
      <c r="I10746" s="149"/>
      <c r="K10746" s="149"/>
      <c r="M10746" s="149"/>
      <c r="N10746" s="150"/>
      <c r="P10746" s="149"/>
    </row>
    <row r="10747" spans="7:16" x14ac:dyDescent="0.2">
      <c r="G10747" s="149"/>
      <c r="I10747" s="149"/>
      <c r="K10747" s="149"/>
      <c r="M10747" s="149"/>
      <c r="N10747" s="150"/>
      <c r="P10747" s="149"/>
    </row>
    <row r="10748" spans="7:16" x14ac:dyDescent="0.2">
      <c r="G10748" s="149"/>
      <c r="I10748" s="149"/>
      <c r="K10748" s="149"/>
      <c r="M10748" s="149"/>
      <c r="N10748" s="150"/>
      <c r="P10748" s="149"/>
    </row>
    <row r="10749" spans="7:16" x14ac:dyDescent="0.2">
      <c r="G10749" s="149"/>
      <c r="I10749" s="149"/>
      <c r="K10749" s="149"/>
      <c r="M10749" s="149"/>
      <c r="N10749" s="150"/>
      <c r="P10749" s="149"/>
    </row>
    <row r="10750" spans="7:16" x14ac:dyDescent="0.2">
      <c r="G10750" s="149"/>
      <c r="I10750" s="149"/>
      <c r="K10750" s="149"/>
      <c r="M10750" s="149"/>
      <c r="N10750" s="150"/>
      <c r="P10750" s="149"/>
    </row>
    <row r="10751" spans="7:16" x14ac:dyDescent="0.2">
      <c r="G10751" s="149"/>
      <c r="I10751" s="149"/>
      <c r="K10751" s="149"/>
      <c r="M10751" s="149"/>
      <c r="N10751" s="150"/>
      <c r="P10751" s="149"/>
    </row>
    <row r="10752" spans="7:16" x14ac:dyDescent="0.2">
      <c r="G10752" s="149"/>
      <c r="I10752" s="149"/>
      <c r="K10752" s="149"/>
      <c r="M10752" s="149"/>
      <c r="N10752" s="150"/>
      <c r="P10752" s="149"/>
    </row>
    <row r="10753" spans="7:16" x14ac:dyDescent="0.2">
      <c r="G10753" s="149"/>
      <c r="I10753" s="149"/>
      <c r="K10753" s="149"/>
      <c r="M10753" s="149"/>
      <c r="N10753" s="150"/>
      <c r="P10753" s="149"/>
    </row>
    <row r="10754" spans="7:16" x14ac:dyDescent="0.2">
      <c r="G10754" s="149"/>
      <c r="I10754" s="149"/>
      <c r="K10754" s="149"/>
      <c r="M10754" s="149"/>
      <c r="N10754" s="150"/>
      <c r="P10754" s="149"/>
    </row>
    <row r="10755" spans="7:16" x14ac:dyDescent="0.2">
      <c r="G10755" s="149"/>
      <c r="I10755" s="149"/>
      <c r="K10755" s="149"/>
      <c r="M10755" s="149"/>
      <c r="N10755" s="150"/>
      <c r="P10755" s="149"/>
    </row>
    <row r="10756" spans="7:16" x14ac:dyDescent="0.2">
      <c r="G10756" s="149"/>
      <c r="I10756" s="149"/>
      <c r="K10756" s="149"/>
      <c r="M10756" s="149"/>
      <c r="N10756" s="150"/>
      <c r="P10756" s="149"/>
    </row>
    <row r="10757" spans="7:16" x14ac:dyDescent="0.2">
      <c r="G10757" s="149"/>
      <c r="I10757" s="149"/>
      <c r="K10757" s="149"/>
      <c r="M10757" s="149"/>
      <c r="N10757" s="150"/>
      <c r="P10757" s="149"/>
    </row>
    <row r="10758" spans="7:16" x14ac:dyDescent="0.2">
      <c r="G10758" s="149"/>
      <c r="I10758" s="149"/>
      <c r="K10758" s="149"/>
      <c r="M10758" s="149"/>
      <c r="N10758" s="150"/>
      <c r="P10758" s="149"/>
    </row>
    <row r="10759" spans="7:16" x14ac:dyDescent="0.2">
      <c r="G10759" s="149"/>
      <c r="I10759" s="149"/>
      <c r="K10759" s="149"/>
      <c r="M10759" s="149"/>
      <c r="N10759" s="150"/>
      <c r="P10759" s="149"/>
    </row>
    <row r="10760" spans="7:16" x14ac:dyDescent="0.2">
      <c r="G10760" s="149"/>
      <c r="I10760" s="149"/>
      <c r="K10760" s="149"/>
      <c r="M10760" s="149"/>
      <c r="N10760" s="150"/>
      <c r="P10760" s="149"/>
    </row>
    <row r="10761" spans="7:16" x14ac:dyDescent="0.2">
      <c r="G10761" s="149"/>
      <c r="I10761" s="149"/>
      <c r="K10761" s="149"/>
      <c r="M10761" s="149"/>
      <c r="N10761" s="150"/>
      <c r="P10761" s="149"/>
    </row>
    <row r="10762" spans="7:16" x14ac:dyDescent="0.2">
      <c r="G10762" s="149"/>
      <c r="I10762" s="149"/>
      <c r="K10762" s="149"/>
      <c r="M10762" s="149"/>
      <c r="N10762" s="150"/>
      <c r="P10762" s="149"/>
    </row>
    <row r="10763" spans="7:16" x14ac:dyDescent="0.2">
      <c r="G10763" s="149"/>
      <c r="I10763" s="149"/>
      <c r="K10763" s="149"/>
      <c r="M10763" s="149"/>
      <c r="N10763" s="150"/>
      <c r="P10763" s="149"/>
    </row>
    <row r="10764" spans="7:16" x14ac:dyDescent="0.2">
      <c r="G10764" s="149"/>
      <c r="I10764" s="149"/>
      <c r="K10764" s="149"/>
      <c r="M10764" s="149"/>
      <c r="N10764" s="150"/>
      <c r="P10764" s="149"/>
    </row>
    <row r="10765" spans="7:16" x14ac:dyDescent="0.2">
      <c r="G10765" s="149"/>
      <c r="I10765" s="149"/>
      <c r="K10765" s="149"/>
      <c r="M10765" s="149"/>
      <c r="N10765" s="150"/>
      <c r="P10765" s="149"/>
    </row>
    <row r="10766" spans="7:16" x14ac:dyDescent="0.2">
      <c r="G10766" s="149"/>
      <c r="I10766" s="149"/>
      <c r="K10766" s="149"/>
      <c r="M10766" s="149"/>
      <c r="N10766" s="150"/>
      <c r="P10766" s="149"/>
    </row>
    <row r="10767" spans="7:16" x14ac:dyDescent="0.2">
      <c r="G10767" s="149"/>
      <c r="I10767" s="149"/>
      <c r="K10767" s="149"/>
      <c r="M10767" s="149"/>
      <c r="N10767" s="150"/>
      <c r="P10767" s="149"/>
    </row>
    <row r="10768" spans="7:16" x14ac:dyDescent="0.2">
      <c r="G10768" s="149"/>
      <c r="I10768" s="149"/>
      <c r="K10768" s="149"/>
      <c r="M10768" s="149"/>
      <c r="N10768" s="150"/>
      <c r="P10768" s="149"/>
    </row>
    <row r="10769" spans="7:16" x14ac:dyDescent="0.2">
      <c r="G10769" s="149"/>
      <c r="I10769" s="149"/>
      <c r="K10769" s="149"/>
      <c r="M10769" s="149"/>
      <c r="N10769" s="150"/>
      <c r="P10769" s="149"/>
    </row>
    <row r="10770" spans="7:16" x14ac:dyDescent="0.2">
      <c r="G10770" s="149"/>
      <c r="I10770" s="149"/>
      <c r="K10770" s="149"/>
      <c r="M10770" s="149"/>
      <c r="N10770" s="150"/>
      <c r="P10770" s="149"/>
    </row>
    <row r="10771" spans="7:16" x14ac:dyDescent="0.2">
      <c r="G10771" s="149"/>
      <c r="I10771" s="149"/>
      <c r="K10771" s="149"/>
      <c r="M10771" s="149"/>
      <c r="N10771" s="150"/>
      <c r="P10771" s="149"/>
    </row>
    <row r="10772" spans="7:16" x14ac:dyDescent="0.2">
      <c r="G10772" s="149"/>
      <c r="I10772" s="149"/>
      <c r="K10772" s="149"/>
      <c r="M10772" s="149"/>
      <c r="N10772" s="150"/>
      <c r="P10772" s="149"/>
    </row>
    <row r="10773" spans="7:16" x14ac:dyDescent="0.2">
      <c r="G10773" s="149"/>
      <c r="I10773" s="149"/>
      <c r="K10773" s="149"/>
      <c r="M10773" s="149"/>
      <c r="N10773" s="150"/>
      <c r="P10773" s="149"/>
    </row>
    <row r="10774" spans="7:16" x14ac:dyDescent="0.2">
      <c r="G10774" s="149"/>
      <c r="I10774" s="149"/>
      <c r="K10774" s="149"/>
      <c r="M10774" s="149"/>
      <c r="N10774" s="150"/>
      <c r="P10774" s="149"/>
    </row>
    <row r="10775" spans="7:16" x14ac:dyDescent="0.2">
      <c r="G10775" s="149"/>
      <c r="I10775" s="149"/>
      <c r="K10775" s="149"/>
      <c r="M10775" s="149"/>
      <c r="N10775" s="150"/>
      <c r="P10775" s="149"/>
    </row>
    <row r="10776" spans="7:16" x14ac:dyDescent="0.2">
      <c r="G10776" s="149"/>
      <c r="I10776" s="149"/>
      <c r="K10776" s="149"/>
      <c r="M10776" s="149"/>
      <c r="N10776" s="150"/>
      <c r="P10776" s="149"/>
    </row>
    <row r="10777" spans="7:16" x14ac:dyDescent="0.2">
      <c r="G10777" s="149"/>
      <c r="I10777" s="149"/>
      <c r="K10777" s="149"/>
      <c r="M10777" s="149"/>
      <c r="N10777" s="150"/>
      <c r="P10777" s="149"/>
    </row>
    <row r="10778" spans="7:16" x14ac:dyDescent="0.2">
      <c r="G10778" s="149"/>
      <c r="I10778" s="149"/>
      <c r="K10778" s="149"/>
      <c r="M10778" s="149"/>
      <c r="N10778" s="150"/>
      <c r="P10778" s="149"/>
    </row>
    <row r="10779" spans="7:16" x14ac:dyDescent="0.2">
      <c r="G10779" s="149"/>
      <c r="I10779" s="149"/>
      <c r="K10779" s="149"/>
      <c r="M10779" s="149"/>
      <c r="N10779" s="150"/>
      <c r="P10779" s="149"/>
    </row>
    <row r="10780" spans="7:16" x14ac:dyDescent="0.2">
      <c r="G10780" s="149"/>
      <c r="I10780" s="149"/>
      <c r="K10780" s="149"/>
      <c r="M10780" s="149"/>
      <c r="N10780" s="150"/>
      <c r="P10780" s="149"/>
    </row>
    <row r="10781" spans="7:16" x14ac:dyDescent="0.2">
      <c r="G10781" s="149"/>
      <c r="I10781" s="149"/>
      <c r="K10781" s="149"/>
      <c r="M10781" s="149"/>
      <c r="N10781" s="150"/>
      <c r="P10781" s="149"/>
    </row>
    <row r="10782" spans="7:16" x14ac:dyDescent="0.2">
      <c r="G10782" s="149"/>
      <c r="I10782" s="149"/>
      <c r="K10782" s="149"/>
      <c r="M10782" s="149"/>
      <c r="N10782" s="150"/>
      <c r="P10782" s="149"/>
    </row>
    <row r="10783" spans="7:16" x14ac:dyDescent="0.2">
      <c r="G10783" s="149"/>
      <c r="I10783" s="149"/>
      <c r="K10783" s="149"/>
      <c r="M10783" s="149"/>
      <c r="N10783" s="150"/>
      <c r="P10783" s="149"/>
    </row>
    <row r="10784" spans="7:16" x14ac:dyDescent="0.2">
      <c r="G10784" s="149"/>
      <c r="I10784" s="149"/>
      <c r="K10784" s="149"/>
      <c r="M10784" s="149"/>
      <c r="N10784" s="150"/>
      <c r="P10784" s="149"/>
    </row>
    <row r="10785" spans="7:16" x14ac:dyDescent="0.2">
      <c r="G10785" s="149"/>
      <c r="I10785" s="149"/>
      <c r="K10785" s="149"/>
      <c r="M10785" s="149"/>
      <c r="N10785" s="150"/>
      <c r="P10785" s="149"/>
    </row>
    <row r="10786" spans="7:16" x14ac:dyDescent="0.2">
      <c r="G10786" s="149"/>
      <c r="I10786" s="149"/>
      <c r="K10786" s="149"/>
      <c r="M10786" s="149"/>
      <c r="N10786" s="150"/>
      <c r="P10786" s="149"/>
    </row>
    <row r="10787" spans="7:16" x14ac:dyDescent="0.2">
      <c r="G10787" s="149"/>
      <c r="I10787" s="149"/>
      <c r="K10787" s="149"/>
      <c r="M10787" s="149"/>
      <c r="N10787" s="150"/>
      <c r="P10787" s="149"/>
    </row>
    <row r="10788" spans="7:16" x14ac:dyDescent="0.2">
      <c r="G10788" s="149"/>
      <c r="I10788" s="149"/>
      <c r="K10788" s="149"/>
      <c r="M10788" s="149"/>
      <c r="N10788" s="150"/>
      <c r="P10788" s="149"/>
    </row>
    <row r="10789" spans="7:16" x14ac:dyDescent="0.2">
      <c r="G10789" s="149"/>
      <c r="I10789" s="149"/>
      <c r="K10789" s="149"/>
      <c r="M10789" s="149"/>
      <c r="N10789" s="150"/>
      <c r="P10789" s="149"/>
    </row>
    <row r="10790" spans="7:16" x14ac:dyDescent="0.2">
      <c r="G10790" s="149"/>
      <c r="I10790" s="149"/>
      <c r="K10790" s="149"/>
      <c r="M10790" s="149"/>
      <c r="N10790" s="150"/>
      <c r="P10790" s="149"/>
    </row>
    <row r="10791" spans="7:16" x14ac:dyDescent="0.2">
      <c r="G10791" s="149"/>
      <c r="I10791" s="149"/>
      <c r="K10791" s="149"/>
      <c r="M10791" s="149"/>
      <c r="N10791" s="150"/>
      <c r="P10791" s="149"/>
    </row>
    <row r="10792" spans="7:16" x14ac:dyDescent="0.2">
      <c r="G10792" s="149"/>
      <c r="I10792" s="149"/>
      <c r="K10792" s="149"/>
      <c r="M10792" s="149"/>
      <c r="N10792" s="150"/>
      <c r="P10792" s="149"/>
    </row>
    <row r="10793" spans="7:16" x14ac:dyDescent="0.2">
      <c r="G10793" s="149"/>
      <c r="I10793" s="149"/>
      <c r="K10793" s="149"/>
      <c r="M10793" s="149"/>
      <c r="N10793" s="150"/>
      <c r="P10793" s="149"/>
    </row>
    <row r="10794" spans="7:16" x14ac:dyDescent="0.2">
      <c r="G10794" s="149"/>
      <c r="I10794" s="149"/>
      <c r="K10794" s="149"/>
      <c r="M10794" s="149"/>
      <c r="N10794" s="150"/>
      <c r="P10794" s="149"/>
    </row>
    <row r="10795" spans="7:16" x14ac:dyDescent="0.2">
      <c r="G10795" s="149"/>
      <c r="I10795" s="149"/>
      <c r="K10795" s="149"/>
      <c r="M10795" s="149"/>
      <c r="N10795" s="150"/>
      <c r="P10795" s="149"/>
    </row>
    <row r="10796" spans="7:16" x14ac:dyDescent="0.2">
      <c r="G10796" s="149"/>
      <c r="I10796" s="149"/>
      <c r="K10796" s="149"/>
      <c r="M10796" s="149"/>
      <c r="N10796" s="150"/>
      <c r="P10796" s="149"/>
    </row>
    <row r="10797" spans="7:16" x14ac:dyDescent="0.2">
      <c r="G10797" s="149"/>
      <c r="I10797" s="149"/>
      <c r="K10797" s="149"/>
      <c r="M10797" s="149"/>
      <c r="N10797" s="150"/>
      <c r="P10797" s="149"/>
    </row>
    <row r="10798" spans="7:16" x14ac:dyDescent="0.2">
      <c r="G10798" s="149"/>
      <c r="I10798" s="149"/>
      <c r="K10798" s="149"/>
      <c r="M10798" s="149"/>
      <c r="N10798" s="150"/>
      <c r="P10798" s="149"/>
    </row>
    <row r="10799" spans="7:16" x14ac:dyDescent="0.2">
      <c r="G10799" s="149"/>
      <c r="I10799" s="149"/>
      <c r="K10799" s="149"/>
      <c r="M10799" s="149"/>
      <c r="N10799" s="150"/>
      <c r="P10799" s="149"/>
    </row>
    <row r="10800" spans="7:16" x14ac:dyDescent="0.2">
      <c r="G10800" s="149"/>
      <c r="I10800" s="149"/>
      <c r="K10800" s="149"/>
      <c r="M10800" s="149"/>
      <c r="N10800" s="150"/>
      <c r="P10800" s="149"/>
    </row>
    <row r="10801" spans="7:16" x14ac:dyDescent="0.2">
      <c r="G10801" s="149"/>
      <c r="I10801" s="149"/>
      <c r="K10801" s="149"/>
      <c r="M10801" s="149"/>
      <c r="N10801" s="150"/>
      <c r="P10801" s="149"/>
    </row>
    <row r="10802" spans="7:16" x14ac:dyDescent="0.2">
      <c r="G10802" s="149"/>
      <c r="I10802" s="149"/>
      <c r="K10802" s="149"/>
      <c r="M10802" s="149"/>
      <c r="N10802" s="150"/>
      <c r="P10802" s="149"/>
    </row>
    <row r="10803" spans="7:16" x14ac:dyDescent="0.2">
      <c r="G10803" s="149"/>
      <c r="I10803" s="149"/>
      <c r="K10803" s="149"/>
      <c r="M10803" s="149"/>
      <c r="N10803" s="150"/>
      <c r="P10803" s="149"/>
    </row>
    <row r="10804" spans="7:16" x14ac:dyDescent="0.2">
      <c r="G10804" s="149"/>
      <c r="I10804" s="149"/>
      <c r="K10804" s="149"/>
      <c r="M10804" s="149"/>
      <c r="N10804" s="150"/>
      <c r="P10804" s="149"/>
    </row>
    <row r="10805" spans="7:16" x14ac:dyDescent="0.2">
      <c r="G10805" s="149"/>
      <c r="I10805" s="149"/>
      <c r="K10805" s="149"/>
      <c r="M10805" s="149"/>
      <c r="N10805" s="150"/>
      <c r="P10805" s="149"/>
    </row>
    <row r="10806" spans="7:16" x14ac:dyDescent="0.2">
      <c r="G10806" s="149"/>
      <c r="I10806" s="149"/>
      <c r="K10806" s="149"/>
      <c r="M10806" s="149"/>
      <c r="N10806" s="150"/>
      <c r="P10806" s="149"/>
    </row>
    <row r="10807" spans="7:16" x14ac:dyDescent="0.2">
      <c r="G10807" s="149"/>
      <c r="I10807" s="149"/>
      <c r="K10807" s="149"/>
      <c r="M10807" s="149"/>
      <c r="N10807" s="150"/>
      <c r="P10807" s="149"/>
    </row>
    <row r="10808" spans="7:16" x14ac:dyDescent="0.2">
      <c r="G10808" s="149"/>
      <c r="I10808" s="149"/>
      <c r="K10808" s="149"/>
      <c r="M10808" s="149"/>
      <c r="N10808" s="150"/>
      <c r="P10808" s="149"/>
    </row>
    <row r="10809" spans="7:16" x14ac:dyDescent="0.2">
      <c r="G10809" s="149"/>
      <c r="I10809" s="149"/>
      <c r="K10809" s="149"/>
      <c r="M10809" s="149"/>
      <c r="N10809" s="150"/>
      <c r="P10809" s="149"/>
    </row>
    <row r="10810" spans="7:16" x14ac:dyDescent="0.2">
      <c r="G10810" s="149"/>
      <c r="I10810" s="149"/>
      <c r="K10810" s="149"/>
      <c r="M10810" s="149"/>
      <c r="N10810" s="150"/>
      <c r="P10810" s="149"/>
    </row>
    <row r="10811" spans="7:16" x14ac:dyDescent="0.2">
      <c r="G10811" s="149"/>
      <c r="I10811" s="149"/>
      <c r="K10811" s="149"/>
      <c r="M10811" s="149"/>
      <c r="N10811" s="150"/>
      <c r="P10811" s="149"/>
    </row>
    <row r="10812" spans="7:16" x14ac:dyDescent="0.2">
      <c r="G10812" s="149"/>
      <c r="I10812" s="149"/>
      <c r="K10812" s="149"/>
      <c r="M10812" s="149"/>
      <c r="N10812" s="150"/>
      <c r="P10812" s="149"/>
    </row>
    <row r="10813" spans="7:16" x14ac:dyDescent="0.2">
      <c r="G10813" s="149"/>
      <c r="I10813" s="149"/>
      <c r="K10813" s="149"/>
      <c r="M10813" s="149"/>
      <c r="N10813" s="150"/>
      <c r="P10813" s="149"/>
    </row>
    <row r="10814" spans="7:16" x14ac:dyDescent="0.2">
      <c r="G10814" s="149"/>
      <c r="I10814" s="149"/>
      <c r="K10814" s="149"/>
      <c r="M10814" s="149"/>
      <c r="N10814" s="150"/>
      <c r="P10814" s="149"/>
    </row>
    <row r="10815" spans="7:16" x14ac:dyDescent="0.2">
      <c r="G10815" s="149"/>
      <c r="I10815" s="149"/>
      <c r="K10815" s="149"/>
      <c r="M10815" s="149"/>
      <c r="N10815" s="150"/>
      <c r="P10815" s="149"/>
    </row>
    <row r="10816" spans="7:16" x14ac:dyDescent="0.2">
      <c r="G10816" s="149"/>
      <c r="I10816" s="149"/>
      <c r="K10816" s="149"/>
      <c r="M10816" s="149"/>
      <c r="N10816" s="150"/>
      <c r="P10816" s="149"/>
    </row>
    <row r="10817" spans="7:16" x14ac:dyDescent="0.2">
      <c r="G10817" s="149"/>
      <c r="I10817" s="149"/>
      <c r="K10817" s="149"/>
      <c r="M10817" s="149"/>
      <c r="N10817" s="150"/>
      <c r="P10817" s="149"/>
    </row>
    <row r="10818" spans="7:16" x14ac:dyDescent="0.2">
      <c r="G10818" s="149"/>
      <c r="I10818" s="149"/>
      <c r="K10818" s="149"/>
      <c r="M10818" s="149"/>
      <c r="N10818" s="150"/>
      <c r="P10818" s="149"/>
    </row>
    <row r="10819" spans="7:16" x14ac:dyDescent="0.2">
      <c r="G10819" s="149"/>
      <c r="I10819" s="149"/>
      <c r="K10819" s="149"/>
      <c r="M10819" s="149"/>
      <c r="N10819" s="150"/>
      <c r="P10819" s="149"/>
    </row>
    <row r="10820" spans="7:16" x14ac:dyDescent="0.2">
      <c r="G10820" s="149"/>
      <c r="I10820" s="149"/>
      <c r="K10820" s="149"/>
      <c r="M10820" s="149"/>
      <c r="N10820" s="150"/>
      <c r="P10820" s="149"/>
    </row>
    <row r="10821" spans="7:16" x14ac:dyDescent="0.2">
      <c r="G10821" s="149"/>
      <c r="I10821" s="149"/>
      <c r="K10821" s="149"/>
      <c r="M10821" s="149"/>
      <c r="N10821" s="150"/>
      <c r="P10821" s="149"/>
    </row>
    <row r="10822" spans="7:16" x14ac:dyDescent="0.2">
      <c r="G10822" s="149"/>
      <c r="I10822" s="149"/>
      <c r="K10822" s="149"/>
      <c r="M10822" s="149"/>
      <c r="N10822" s="150"/>
      <c r="P10822" s="149"/>
    </row>
    <row r="10823" spans="7:16" x14ac:dyDescent="0.2">
      <c r="G10823" s="149"/>
      <c r="I10823" s="149"/>
      <c r="K10823" s="149"/>
      <c r="M10823" s="149"/>
      <c r="N10823" s="150"/>
      <c r="P10823" s="149"/>
    </row>
    <row r="10824" spans="7:16" x14ac:dyDescent="0.2">
      <c r="G10824" s="149"/>
      <c r="I10824" s="149"/>
      <c r="K10824" s="149"/>
      <c r="M10824" s="149"/>
      <c r="N10824" s="150"/>
      <c r="P10824" s="149"/>
    </row>
    <row r="10825" spans="7:16" x14ac:dyDescent="0.2">
      <c r="G10825" s="149"/>
      <c r="I10825" s="149"/>
      <c r="K10825" s="149"/>
      <c r="M10825" s="149"/>
      <c r="N10825" s="150"/>
      <c r="P10825" s="149"/>
    </row>
    <row r="10826" spans="7:16" x14ac:dyDescent="0.2">
      <c r="G10826" s="149"/>
      <c r="I10826" s="149"/>
      <c r="K10826" s="149"/>
      <c r="M10826" s="149"/>
      <c r="N10826" s="150"/>
      <c r="P10826" s="149"/>
    </row>
    <row r="10827" spans="7:16" x14ac:dyDescent="0.2">
      <c r="G10827" s="149"/>
      <c r="I10827" s="149"/>
      <c r="K10827" s="149"/>
      <c r="M10827" s="149"/>
      <c r="N10827" s="150"/>
      <c r="P10827" s="149"/>
    </row>
    <row r="10828" spans="7:16" x14ac:dyDescent="0.2">
      <c r="G10828" s="149"/>
      <c r="I10828" s="149"/>
      <c r="K10828" s="149"/>
      <c r="M10828" s="149"/>
      <c r="N10828" s="150"/>
      <c r="P10828" s="149"/>
    </row>
    <row r="10829" spans="7:16" x14ac:dyDescent="0.2">
      <c r="G10829" s="149"/>
      <c r="I10829" s="149"/>
      <c r="K10829" s="149"/>
      <c r="M10829" s="149"/>
      <c r="N10829" s="150"/>
      <c r="P10829" s="149"/>
    </row>
    <row r="10830" spans="7:16" x14ac:dyDescent="0.2">
      <c r="G10830" s="149"/>
      <c r="I10830" s="149"/>
      <c r="K10830" s="149"/>
      <c r="M10830" s="149"/>
      <c r="N10830" s="150"/>
      <c r="P10830" s="149"/>
    </row>
    <row r="10831" spans="7:16" x14ac:dyDescent="0.2">
      <c r="G10831" s="149"/>
      <c r="I10831" s="149"/>
      <c r="K10831" s="149"/>
      <c r="M10831" s="149"/>
      <c r="N10831" s="150"/>
      <c r="P10831" s="149"/>
    </row>
    <row r="10832" spans="7:16" x14ac:dyDescent="0.2">
      <c r="G10832" s="149"/>
      <c r="I10832" s="149"/>
      <c r="K10832" s="149"/>
      <c r="M10832" s="149"/>
      <c r="N10832" s="150"/>
      <c r="P10832" s="149"/>
    </row>
    <row r="10833" spans="7:16" x14ac:dyDescent="0.2">
      <c r="G10833" s="149"/>
      <c r="I10833" s="149"/>
      <c r="K10833" s="149"/>
      <c r="M10833" s="149"/>
      <c r="N10833" s="150"/>
      <c r="P10833" s="149"/>
    </row>
    <row r="10834" spans="7:16" x14ac:dyDescent="0.2">
      <c r="G10834" s="149"/>
      <c r="I10834" s="149"/>
      <c r="K10834" s="149"/>
      <c r="M10834" s="149"/>
      <c r="N10834" s="150"/>
      <c r="P10834" s="149"/>
    </row>
    <row r="10835" spans="7:16" x14ac:dyDescent="0.2">
      <c r="G10835" s="149"/>
      <c r="I10835" s="149"/>
      <c r="K10835" s="149"/>
      <c r="M10835" s="149"/>
      <c r="N10835" s="150"/>
      <c r="P10835" s="149"/>
    </row>
    <row r="10836" spans="7:16" x14ac:dyDescent="0.2">
      <c r="G10836" s="149"/>
      <c r="I10836" s="149"/>
      <c r="K10836" s="149"/>
      <c r="M10836" s="149"/>
      <c r="N10836" s="150"/>
      <c r="P10836" s="149"/>
    </row>
    <row r="10837" spans="7:16" x14ac:dyDescent="0.2">
      <c r="G10837" s="149"/>
      <c r="I10837" s="149"/>
      <c r="K10837" s="149"/>
      <c r="M10837" s="149"/>
      <c r="N10837" s="150"/>
      <c r="P10837" s="149"/>
    </row>
    <row r="10838" spans="7:16" x14ac:dyDescent="0.2">
      <c r="G10838" s="149"/>
      <c r="I10838" s="149"/>
      <c r="K10838" s="149"/>
      <c r="M10838" s="149"/>
      <c r="N10838" s="150"/>
      <c r="P10838" s="149"/>
    </row>
    <row r="10839" spans="7:16" x14ac:dyDescent="0.2">
      <c r="G10839" s="149"/>
      <c r="I10839" s="149"/>
      <c r="K10839" s="149"/>
      <c r="M10839" s="149"/>
      <c r="N10839" s="150"/>
      <c r="P10839" s="149"/>
    </row>
    <row r="10840" spans="7:16" x14ac:dyDescent="0.2">
      <c r="G10840" s="149"/>
      <c r="I10840" s="149"/>
      <c r="K10840" s="149"/>
      <c r="M10840" s="149"/>
      <c r="N10840" s="150"/>
      <c r="P10840" s="149"/>
    </row>
    <row r="10841" spans="7:16" x14ac:dyDescent="0.2">
      <c r="G10841" s="149"/>
      <c r="I10841" s="149"/>
      <c r="K10841" s="149"/>
      <c r="M10841" s="149"/>
      <c r="N10841" s="150"/>
      <c r="P10841" s="149"/>
    </row>
    <row r="10842" spans="7:16" x14ac:dyDescent="0.2">
      <c r="G10842" s="149"/>
      <c r="I10842" s="149"/>
      <c r="K10842" s="149"/>
      <c r="M10842" s="149"/>
      <c r="N10842" s="150"/>
      <c r="P10842" s="149"/>
    </row>
    <row r="10843" spans="7:16" x14ac:dyDescent="0.2">
      <c r="G10843" s="149"/>
      <c r="I10843" s="149"/>
      <c r="K10843" s="149"/>
      <c r="M10843" s="149"/>
      <c r="N10843" s="150"/>
      <c r="P10843" s="149"/>
    </row>
    <row r="10844" spans="7:16" x14ac:dyDescent="0.2">
      <c r="G10844" s="149"/>
      <c r="I10844" s="149"/>
      <c r="K10844" s="149"/>
      <c r="M10844" s="149"/>
      <c r="N10844" s="150"/>
      <c r="P10844" s="149"/>
    </row>
    <row r="10845" spans="7:16" x14ac:dyDescent="0.2">
      <c r="G10845" s="149"/>
      <c r="I10845" s="149"/>
      <c r="K10845" s="149"/>
      <c r="M10845" s="149"/>
      <c r="N10845" s="150"/>
      <c r="P10845" s="149"/>
    </row>
    <row r="10846" spans="7:16" x14ac:dyDescent="0.2">
      <c r="G10846" s="149"/>
      <c r="I10846" s="149"/>
      <c r="K10846" s="149"/>
      <c r="M10846" s="149"/>
      <c r="N10846" s="150"/>
      <c r="P10846" s="149"/>
    </row>
    <row r="10847" spans="7:16" x14ac:dyDescent="0.2">
      <c r="G10847" s="149"/>
      <c r="I10847" s="149"/>
      <c r="K10847" s="149"/>
      <c r="M10847" s="149"/>
      <c r="N10847" s="150"/>
      <c r="P10847" s="149"/>
    </row>
    <row r="10848" spans="7:16" x14ac:dyDescent="0.2">
      <c r="G10848" s="149"/>
      <c r="I10848" s="149"/>
      <c r="K10848" s="149"/>
      <c r="M10848" s="149"/>
      <c r="N10848" s="150"/>
      <c r="P10848" s="149"/>
    </row>
    <row r="10849" spans="7:16" x14ac:dyDescent="0.2">
      <c r="G10849" s="149"/>
      <c r="I10849" s="149"/>
      <c r="K10849" s="149"/>
      <c r="M10849" s="149"/>
      <c r="N10849" s="150"/>
      <c r="P10849" s="149"/>
    </row>
    <row r="10850" spans="7:16" x14ac:dyDescent="0.2">
      <c r="G10850" s="149"/>
      <c r="I10850" s="149"/>
      <c r="K10850" s="149"/>
      <c r="M10850" s="149"/>
      <c r="N10850" s="150"/>
      <c r="P10850" s="149"/>
    </row>
    <row r="10851" spans="7:16" x14ac:dyDescent="0.2">
      <c r="G10851" s="149"/>
      <c r="I10851" s="149"/>
      <c r="K10851" s="149"/>
      <c r="M10851" s="149"/>
      <c r="N10851" s="150"/>
      <c r="P10851" s="149"/>
    </row>
    <row r="10852" spans="7:16" x14ac:dyDescent="0.2">
      <c r="G10852" s="149"/>
      <c r="I10852" s="149"/>
      <c r="K10852" s="149"/>
      <c r="M10852" s="149"/>
      <c r="N10852" s="150"/>
      <c r="P10852" s="149"/>
    </row>
    <row r="10853" spans="7:16" x14ac:dyDescent="0.2">
      <c r="G10853" s="149"/>
      <c r="I10853" s="149"/>
      <c r="K10853" s="149"/>
      <c r="M10853" s="149"/>
      <c r="N10853" s="150"/>
      <c r="P10853" s="149"/>
    </row>
    <row r="10854" spans="7:16" x14ac:dyDescent="0.2">
      <c r="G10854" s="149"/>
      <c r="I10854" s="149"/>
      <c r="K10854" s="149"/>
      <c r="M10854" s="149"/>
      <c r="N10854" s="150"/>
      <c r="P10854" s="149"/>
    </row>
    <row r="10855" spans="7:16" x14ac:dyDescent="0.2">
      <c r="G10855" s="149"/>
      <c r="I10855" s="149"/>
      <c r="K10855" s="149"/>
      <c r="M10855" s="149"/>
      <c r="N10855" s="150"/>
      <c r="P10855" s="149"/>
    </row>
    <row r="10856" spans="7:16" x14ac:dyDescent="0.2">
      <c r="G10856" s="149"/>
      <c r="I10856" s="149"/>
      <c r="K10856" s="149"/>
      <c r="M10856" s="149"/>
      <c r="N10856" s="150"/>
      <c r="P10856" s="149"/>
    </row>
    <row r="10857" spans="7:16" x14ac:dyDescent="0.2">
      <c r="G10857" s="149"/>
      <c r="I10857" s="149"/>
      <c r="K10857" s="149"/>
      <c r="M10857" s="149"/>
      <c r="N10857" s="150"/>
      <c r="P10857" s="149"/>
    </row>
    <row r="10858" spans="7:16" x14ac:dyDescent="0.2">
      <c r="G10858" s="149"/>
      <c r="I10858" s="149"/>
      <c r="K10858" s="149"/>
      <c r="M10858" s="149"/>
      <c r="N10858" s="150"/>
      <c r="P10858" s="149"/>
    </row>
    <row r="10859" spans="7:16" x14ac:dyDescent="0.2">
      <c r="G10859" s="149"/>
      <c r="I10859" s="149"/>
      <c r="K10859" s="149"/>
      <c r="M10859" s="149"/>
      <c r="N10859" s="150"/>
      <c r="P10859" s="149"/>
    </row>
    <row r="10860" spans="7:16" x14ac:dyDescent="0.2">
      <c r="G10860" s="149"/>
      <c r="I10860" s="149"/>
      <c r="K10860" s="149"/>
      <c r="M10860" s="149"/>
      <c r="N10860" s="150"/>
      <c r="P10860" s="149"/>
    </row>
    <row r="10861" spans="7:16" x14ac:dyDescent="0.2">
      <c r="G10861" s="149"/>
      <c r="I10861" s="149"/>
      <c r="K10861" s="149"/>
      <c r="M10861" s="149"/>
      <c r="N10861" s="150"/>
      <c r="P10861" s="149"/>
    </row>
    <row r="10862" spans="7:16" x14ac:dyDescent="0.2">
      <c r="G10862" s="149"/>
      <c r="I10862" s="149"/>
      <c r="K10862" s="149"/>
      <c r="M10862" s="149"/>
      <c r="N10862" s="150"/>
      <c r="P10862" s="149"/>
    </row>
    <row r="10863" spans="7:16" x14ac:dyDescent="0.2">
      <c r="G10863" s="149"/>
      <c r="I10863" s="149"/>
      <c r="K10863" s="149"/>
      <c r="M10863" s="149"/>
      <c r="N10863" s="150"/>
      <c r="P10863" s="149"/>
    </row>
    <row r="10864" spans="7:16" x14ac:dyDescent="0.2">
      <c r="G10864" s="149"/>
      <c r="I10864" s="149"/>
      <c r="K10864" s="149"/>
      <c r="M10864" s="149"/>
      <c r="N10864" s="150"/>
      <c r="P10864" s="149"/>
    </row>
    <row r="10865" spans="7:16" x14ac:dyDescent="0.2">
      <c r="G10865" s="149"/>
      <c r="I10865" s="149"/>
      <c r="K10865" s="149"/>
      <c r="M10865" s="149"/>
      <c r="N10865" s="150"/>
      <c r="P10865" s="149"/>
    </row>
    <row r="10866" spans="7:16" x14ac:dyDescent="0.2">
      <c r="G10866" s="149"/>
      <c r="I10866" s="149"/>
      <c r="K10866" s="149"/>
      <c r="M10866" s="149"/>
      <c r="N10866" s="150"/>
      <c r="P10866" s="149"/>
    </row>
    <row r="10867" spans="7:16" x14ac:dyDescent="0.2">
      <c r="G10867" s="149"/>
      <c r="I10867" s="149"/>
      <c r="K10867" s="149"/>
      <c r="M10867" s="149"/>
      <c r="N10867" s="150"/>
      <c r="P10867" s="149"/>
    </row>
    <row r="10868" spans="7:16" x14ac:dyDescent="0.2">
      <c r="G10868" s="149"/>
      <c r="I10868" s="149"/>
      <c r="K10868" s="149"/>
      <c r="M10868" s="149"/>
      <c r="N10868" s="150"/>
      <c r="P10868" s="149"/>
    </row>
    <row r="10869" spans="7:16" x14ac:dyDescent="0.2">
      <c r="G10869" s="149"/>
      <c r="I10869" s="149"/>
      <c r="K10869" s="149"/>
      <c r="M10869" s="149"/>
      <c r="N10869" s="150"/>
      <c r="P10869" s="149"/>
    </row>
    <row r="10870" spans="7:16" x14ac:dyDescent="0.2">
      <c r="G10870" s="149"/>
      <c r="I10870" s="149"/>
      <c r="K10870" s="149"/>
      <c r="M10870" s="149"/>
      <c r="N10870" s="150"/>
      <c r="P10870" s="149"/>
    </row>
    <row r="10871" spans="7:16" x14ac:dyDescent="0.2">
      <c r="G10871" s="149"/>
      <c r="I10871" s="149"/>
      <c r="K10871" s="149"/>
      <c r="M10871" s="149"/>
      <c r="N10871" s="150"/>
      <c r="P10871" s="149"/>
    </row>
    <row r="10872" spans="7:16" x14ac:dyDescent="0.2">
      <c r="G10872" s="149"/>
      <c r="I10872" s="149"/>
      <c r="K10872" s="149"/>
      <c r="M10872" s="149"/>
      <c r="N10872" s="150"/>
      <c r="P10872" s="149"/>
    </row>
    <row r="10873" spans="7:16" x14ac:dyDescent="0.2">
      <c r="G10873" s="149"/>
      <c r="I10873" s="149"/>
      <c r="K10873" s="149"/>
      <c r="M10873" s="149"/>
      <c r="N10873" s="150"/>
      <c r="P10873" s="149"/>
    </row>
    <row r="10874" spans="7:16" x14ac:dyDescent="0.2">
      <c r="G10874" s="149"/>
      <c r="I10874" s="149"/>
      <c r="K10874" s="149"/>
      <c r="M10874" s="149"/>
      <c r="N10874" s="150"/>
      <c r="P10874" s="149"/>
    </row>
    <row r="10875" spans="7:16" x14ac:dyDescent="0.2">
      <c r="G10875" s="149"/>
      <c r="I10875" s="149"/>
      <c r="K10875" s="149"/>
      <c r="M10875" s="149"/>
      <c r="N10875" s="150"/>
      <c r="P10875" s="149"/>
    </row>
    <row r="10876" spans="7:16" x14ac:dyDescent="0.2">
      <c r="G10876" s="149"/>
      <c r="I10876" s="149"/>
      <c r="K10876" s="149"/>
      <c r="M10876" s="149"/>
      <c r="N10876" s="150"/>
      <c r="P10876" s="149"/>
    </row>
    <row r="10877" spans="7:16" x14ac:dyDescent="0.2">
      <c r="G10877" s="149"/>
      <c r="I10877" s="149"/>
      <c r="K10877" s="149"/>
      <c r="M10877" s="149"/>
      <c r="N10877" s="150"/>
      <c r="P10877" s="149"/>
    </row>
    <row r="10878" spans="7:16" x14ac:dyDescent="0.2">
      <c r="G10878" s="149"/>
      <c r="I10878" s="149"/>
      <c r="K10878" s="149"/>
      <c r="M10878" s="149"/>
      <c r="N10878" s="150"/>
      <c r="P10878" s="149"/>
    </row>
    <row r="10879" spans="7:16" x14ac:dyDescent="0.2">
      <c r="G10879" s="149"/>
      <c r="I10879" s="149"/>
      <c r="K10879" s="149"/>
      <c r="M10879" s="149"/>
      <c r="N10879" s="150"/>
      <c r="P10879" s="149"/>
    </row>
    <row r="10880" spans="7:16" x14ac:dyDescent="0.2">
      <c r="G10880" s="149"/>
      <c r="I10880" s="149"/>
      <c r="K10880" s="149"/>
      <c r="M10880" s="149"/>
      <c r="N10880" s="150"/>
      <c r="P10880" s="149"/>
    </row>
    <row r="10881" spans="7:16" x14ac:dyDescent="0.2">
      <c r="G10881" s="149"/>
      <c r="I10881" s="149"/>
      <c r="K10881" s="149"/>
      <c r="M10881" s="149"/>
      <c r="N10881" s="150"/>
      <c r="P10881" s="149"/>
    </row>
    <row r="10882" spans="7:16" x14ac:dyDescent="0.2">
      <c r="G10882" s="149"/>
      <c r="I10882" s="149"/>
      <c r="K10882" s="149"/>
      <c r="M10882" s="149"/>
      <c r="N10882" s="150"/>
      <c r="P10882" s="149"/>
    </row>
    <row r="10883" spans="7:16" x14ac:dyDescent="0.2">
      <c r="G10883" s="149"/>
      <c r="I10883" s="149"/>
      <c r="K10883" s="149"/>
      <c r="M10883" s="149"/>
      <c r="N10883" s="150"/>
      <c r="P10883" s="149"/>
    </row>
    <row r="10884" spans="7:16" x14ac:dyDescent="0.2">
      <c r="G10884" s="149"/>
      <c r="I10884" s="149"/>
      <c r="K10884" s="149"/>
      <c r="M10884" s="149"/>
      <c r="N10884" s="150"/>
      <c r="P10884" s="149"/>
    </row>
    <row r="10885" spans="7:16" x14ac:dyDescent="0.2">
      <c r="G10885" s="149"/>
      <c r="I10885" s="149"/>
      <c r="K10885" s="149"/>
      <c r="M10885" s="149"/>
      <c r="N10885" s="150"/>
      <c r="P10885" s="149"/>
    </row>
    <row r="10886" spans="7:16" x14ac:dyDescent="0.2">
      <c r="G10886" s="149"/>
      <c r="I10886" s="149"/>
      <c r="K10886" s="149"/>
      <c r="M10886" s="149"/>
      <c r="N10886" s="150"/>
      <c r="P10886" s="149"/>
    </row>
    <row r="10887" spans="7:16" x14ac:dyDescent="0.2">
      <c r="G10887" s="149"/>
      <c r="I10887" s="149"/>
      <c r="K10887" s="149"/>
      <c r="M10887" s="149"/>
      <c r="N10887" s="150"/>
      <c r="P10887" s="149"/>
    </row>
    <row r="10888" spans="7:16" x14ac:dyDescent="0.2">
      <c r="G10888" s="149"/>
      <c r="I10888" s="149"/>
      <c r="K10888" s="149"/>
      <c r="M10888" s="149"/>
      <c r="N10888" s="150"/>
      <c r="P10888" s="149"/>
    </row>
    <row r="10889" spans="7:16" x14ac:dyDescent="0.2">
      <c r="G10889" s="149"/>
      <c r="I10889" s="149"/>
      <c r="K10889" s="149"/>
      <c r="M10889" s="149"/>
      <c r="N10889" s="150"/>
      <c r="P10889" s="149"/>
    </row>
    <row r="10890" spans="7:16" x14ac:dyDescent="0.2">
      <c r="G10890" s="149"/>
      <c r="I10890" s="149"/>
      <c r="K10890" s="149"/>
      <c r="M10890" s="149"/>
      <c r="N10890" s="150"/>
      <c r="P10890" s="149"/>
    </row>
    <row r="10891" spans="7:16" x14ac:dyDescent="0.2">
      <c r="G10891" s="149"/>
      <c r="I10891" s="149"/>
      <c r="K10891" s="149"/>
      <c r="M10891" s="149"/>
      <c r="N10891" s="150"/>
      <c r="P10891" s="149"/>
    </row>
    <row r="10892" spans="7:16" x14ac:dyDescent="0.2">
      <c r="G10892" s="149"/>
      <c r="I10892" s="149"/>
      <c r="K10892" s="149"/>
      <c r="M10892" s="149"/>
      <c r="N10892" s="150"/>
      <c r="P10892" s="149"/>
    </row>
    <row r="10893" spans="7:16" x14ac:dyDescent="0.2">
      <c r="G10893" s="149"/>
      <c r="I10893" s="149"/>
      <c r="K10893" s="149"/>
      <c r="M10893" s="149"/>
      <c r="N10893" s="150"/>
      <c r="P10893" s="149"/>
    </row>
    <row r="10894" spans="7:16" x14ac:dyDescent="0.2">
      <c r="G10894" s="149"/>
      <c r="I10894" s="149"/>
      <c r="K10894" s="149"/>
      <c r="M10894" s="149"/>
      <c r="N10894" s="150"/>
      <c r="P10894" s="149"/>
    </row>
    <row r="10895" spans="7:16" x14ac:dyDescent="0.2">
      <c r="G10895" s="149"/>
      <c r="I10895" s="149"/>
      <c r="K10895" s="149"/>
      <c r="M10895" s="149"/>
      <c r="N10895" s="150"/>
      <c r="P10895" s="149"/>
    </row>
    <row r="10896" spans="7:16" x14ac:dyDescent="0.2">
      <c r="G10896" s="149"/>
      <c r="I10896" s="149"/>
      <c r="K10896" s="149"/>
      <c r="M10896" s="149"/>
      <c r="N10896" s="150"/>
      <c r="P10896" s="149"/>
    </row>
    <row r="10897" spans="7:16" x14ac:dyDescent="0.2">
      <c r="G10897" s="149"/>
      <c r="I10897" s="149"/>
      <c r="K10897" s="149"/>
      <c r="M10897" s="149"/>
      <c r="N10897" s="150"/>
      <c r="P10897" s="149"/>
    </row>
    <row r="10898" spans="7:16" x14ac:dyDescent="0.2">
      <c r="G10898" s="149"/>
      <c r="I10898" s="149"/>
      <c r="K10898" s="149"/>
      <c r="M10898" s="149"/>
      <c r="N10898" s="150"/>
      <c r="P10898" s="149"/>
    </row>
    <row r="10899" spans="7:16" x14ac:dyDescent="0.2">
      <c r="G10899" s="149"/>
      <c r="I10899" s="149"/>
      <c r="K10899" s="149"/>
      <c r="M10899" s="149"/>
      <c r="N10899" s="150"/>
      <c r="P10899" s="149"/>
    </row>
    <row r="10900" spans="7:16" x14ac:dyDescent="0.2">
      <c r="G10900" s="149"/>
      <c r="I10900" s="149"/>
      <c r="K10900" s="149"/>
      <c r="M10900" s="149"/>
      <c r="N10900" s="150"/>
      <c r="P10900" s="149"/>
    </row>
    <row r="10901" spans="7:16" x14ac:dyDescent="0.2">
      <c r="G10901" s="149"/>
      <c r="I10901" s="149"/>
      <c r="K10901" s="149"/>
      <c r="M10901" s="149"/>
      <c r="N10901" s="150"/>
      <c r="P10901" s="149"/>
    </row>
    <row r="10902" spans="7:16" x14ac:dyDescent="0.2">
      <c r="G10902" s="149"/>
      <c r="I10902" s="149"/>
      <c r="K10902" s="149"/>
      <c r="M10902" s="149"/>
      <c r="N10902" s="150"/>
      <c r="P10902" s="149"/>
    </row>
    <row r="10903" spans="7:16" x14ac:dyDescent="0.2">
      <c r="G10903" s="149"/>
      <c r="I10903" s="149"/>
      <c r="K10903" s="149"/>
      <c r="M10903" s="149"/>
      <c r="N10903" s="150"/>
      <c r="P10903" s="149"/>
    </row>
    <row r="10904" spans="7:16" x14ac:dyDescent="0.2">
      <c r="G10904" s="149"/>
      <c r="I10904" s="149"/>
      <c r="K10904" s="149"/>
      <c r="M10904" s="149"/>
      <c r="N10904" s="150"/>
      <c r="P10904" s="149"/>
    </row>
    <row r="10905" spans="7:16" x14ac:dyDescent="0.2">
      <c r="G10905" s="149"/>
      <c r="I10905" s="149"/>
      <c r="K10905" s="149"/>
      <c r="M10905" s="149"/>
      <c r="N10905" s="150"/>
      <c r="P10905" s="149"/>
    </row>
    <row r="10906" spans="7:16" x14ac:dyDescent="0.2">
      <c r="G10906" s="149"/>
      <c r="I10906" s="149"/>
      <c r="K10906" s="149"/>
      <c r="M10906" s="149"/>
      <c r="N10906" s="150"/>
      <c r="P10906" s="149"/>
    </row>
    <row r="10907" spans="7:16" x14ac:dyDescent="0.2">
      <c r="G10907" s="149"/>
      <c r="I10907" s="149"/>
      <c r="K10907" s="149"/>
      <c r="M10907" s="149"/>
      <c r="N10907" s="150"/>
      <c r="P10907" s="149"/>
    </row>
    <row r="10908" spans="7:16" x14ac:dyDescent="0.2">
      <c r="G10908" s="149"/>
      <c r="I10908" s="149"/>
      <c r="K10908" s="149"/>
      <c r="M10908" s="149"/>
      <c r="N10908" s="150"/>
      <c r="P10908" s="149"/>
    </row>
    <row r="10909" spans="7:16" x14ac:dyDescent="0.2">
      <c r="G10909" s="149"/>
      <c r="I10909" s="149"/>
      <c r="K10909" s="149"/>
      <c r="M10909" s="149"/>
      <c r="N10909" s="150"/>
      <c r="P10909" s="149"/>
    </row>
    <row r="10910" spans="7:16" x14ac:dyDescent="0.2">
      <c r="G10910" s="149"/>
      <c r="I10910" s="149"/>
      <c r="K10910" s="149"/>
      <c r="M10910" s="149"/>
      <c r="N10910" s="150"/>
      <c r="P10910" s="149"/>
    </row>
    <row r="10911" spans="7:16" x14ac:dyDescent="0.2">
      <c r="G10911" s="149"/>
      <c r="I10911" s="149"/>
      <c r="K10911" s="149"/>
      <c r="M10911" s="149"/>
      <c r="N10911" s="150"/>
      <c r="P10911" s="149"/>
    </row>
    <row r="10912" spans="7:16" x14ac:dyDescent="0.2">
      <c r="G10912" s="149"/>
      <c r="I10912" s="149"/>
      <c r="K10912" s="149"/>
      <c r="M10912" s="149"/>
      <c r="N10912" s="150"/>
      <c r="P10912" s="149"/>
    </row>
    <row r="10913" spans="7:16" x14ac:dyDescent="0.2">
      <c r="G10913" s="149"/>
      <c r="I10913" s="149"/>
      <c r="K10913" s="149"/>
      <c r="M10913" s="149"/>
      <c r="N10913" s="150"/>
      <c r="P10913" s="149"/>
    </row>
    <row r="10914" spans="7:16" x14ac:dyDescent="0.2">
      <c r="G10914" s="149"/>
      <c r="I10914" s="149"/>
      <c r="K10914" s="149"/>
      <c r="M10914" s="149"/>
      <c r="N10914" s="150"/>
      <c r="P10914" s="149"/>
    </row>
    <row r="10915" spans="7:16" x14ac:dyDescent="0.2">
      <c r="G10915" s="149"/>
      <c r="I10915" s="149"/>
      <c r="K10915" s="149"/>
      <c r="M10915" s="149"/>
      <c r="N10915" s="150"/>
      <c r="P10915" s="149"/>
    </row>
    <row r="10916" spans="7:16" x14ac:dyDescent="0.2">
      <c r="G10916" s="149"/>
      <c r="I10916" s="149"/>
      <c r="K10916" s="149"/>
      <c r="M10916" s="149"/>
      <c r="N10916" s="150"/>
      <c r="P10916" s="149"/>
    </row>
    <row r="10917" spans="7:16" x14ac:dyDescent="0.2">
      <c r="G10917" s="149"/>
      <c r="I10917" s="149"/>
      <c r="K10917" s="149"/>
      <c r="M10917" s="149"/>
      <c r="N10917" s="150"/>
      <c r="P10917" s="149"/>
    </row>
    <row r="10918" spans="7:16" x14ac:dyDescent="0.2">
      <c r="G10918" s="149"/>
      <c r="I10918" s="149"/>
      <c r="K10918" s="149"/>
      <c r="M10918" s="149"/>
      <c r="N10918" s="150"/>
      <c r="P10918" s="149"/>
    </row>
    <row r="10919" spans="7:16" x14ac:dyDescent="0.2">
      <c r="G10919" s="149"/>
      <c r="I10919" s="149"/>
      <c r="K10919" s="149"/>
      <c r="M10919" s="149"/>
      <c r="N10919" s="150"/>
      <c r="P10919" s="149"/>
    </row>
    <row r="10920" spans="7:16" x14ac:dyDescent="0.2">
      <c r="G10920" s="149"/>
      <c r="I10920" s="149"/>
      <c r="K10920" s="149"/>
      <c r="M10920" s="149"/>
      <c r="N10920" s="150"/>
      <c r="P10920" s="149"/>
    </row>
    <row r="10921" spans="7:16" x14ac:dyDescent="0.2">
      <c r="G10921" s="149"/>
      <c r="I10921" s="149"/>
      <c r="K10921" s="149"/>
      <c r="M10921" s="149"/>
      <c r="N10921" s="150"/>
      <c r="P10921" s="149"/>
    </row>
    <row r="10922" spans="7:16" x14ac:dyDescent="0.2">
      <c r="G10922" s="149"/>
      <c r="I10922" s="149"/>
      <c r="K10922" s="149"/>
      <c r="M10922" s="149"/>
      <c r="N10922" s="150"/>
      <c r="P10922" s="149"/>
    </row>
    <row r="10923" spans="7:16" x14ac:dyDescent="0.2">
      <c r="G10923" s="149"/>
      <c r="I10923" s="149"/>
      <c r="K10923" s="149"/>
      <c r="M10923" s="149"/>
      <c r="N10923" s="150"/>
      <c r="P10923" s="149"/>
    </row>
    <row r="10924" spans="7:16" x14ac:dyDescent="0.2">
      <c r="G10924" s="149"/>
      <c r="I10924" s="149"/>
      <c r="K10924" s="149"/>
      <c r="M10924" s="149"/>
      <c r="N10924" s="150"/>
      <c r="P10924" s="149"/>
    </row>
    <row r="10925" spans="7:16" x14ac:dyDescent="0.2">
      <c r="G10925" s="149"/>
      <c r="I10925" s="149"/>
      <c r="K10925" s="149"/>
      <c r="M10925" s="149"/>
      <c r="N10925" s="150"/>
      <c r="P10925" s="149"/>
    </row>
    <row r="10926" spans="7:16" x14ac:dyDescent="0.2">
      <c r="G10926" s="149"/>
      <c r="I10926" s="149"/>
      <c r="K10926" s="149"/>
      <c r="M10926" s="149"/>
      <c r="N10926" s="150"/>
      <c r="P10926" s="149"/>
    </row>
    <row r="10927" spans="7:16" x14ac:dyDescent="0.2">
      <c r="G10927" s="149"/>
      <c r="I10927" s="149"/>
      <c r="K10927" s="149"/>
      <c r="M10927" s="149"/>
      <c r="N10927" s="150"/>
      <c r="P10927" s="149"/>
    </row>
    <row r="10928" spans="7:16" x14ac:dyDescent="0.2">
      <c r="G10928" s="149"/>
      <c r="I10928" s="149"/>
      <c r="K10928" s="149"/>
      <c r="M10928" s="149"/>
      <c r="N10928" s="150"/>
      <c r="P10928" s="149"/>
    </row>
    <row r="10929" spans="7:16" x14ac:dyDescent="0.2">
      <c r="G10929" s="149"/>
      <c r="I10929" s="149"/>
      <c r="K10929" s="149"/>
      <c r="M10929" s="149"/>
      <c r="N10929" s="150"/>
      <c r="P10929" s="149"/>
    </row>
    <row r="10930" spans="7:16" x14ac:dyDescent="0.2">
      <c r="G10930" s="149"/>
      <c r="I10930" s="149"/>
      <c r="K10930" s="149"/>
      <c r="M10930" s="149"/>
      <c r="N10930" s="150"/>
      <c r="P10930" s="149"/>
    </row>
    <row r="10931" spans="7:16" x14ac:dyDescent="0.2">
      <c r="G10931" s="149"/>
      <c r="I10931" s="149"/>
      <c r="K10931" s="149"/>
      <c r="M10931" s="149"/>
      <c r="N10931" s="150"/>
      <c r="P10931" s="149"/>
    </row>
    <row r="10932" spans="7:16" x14ac:dyDescent="0.2">
      <c r="G10932" s="149"/>
      <c r="I10932" s="149"/>
      <c r="K10932" s="149"/>
      <c r="M10932" s="149"/>
      <c r="N10932" s="150"/>
      <c r="P10932" s="149"/>
    </row>
    <row r="10933" spans="7:16" x14ac:dyDescent="0.2">
      <c r="G10933" s="149"/>
      <c r="I10933" s="149"/>
      <c r="K10933" s="149"/>
      <c r="M10933" s="149"/>
      <c r="N10933" s="150"/>
      <c r="P10933" s="149"/>
    </row>
    <row r="10934" spans="7:16" x14ac:dyDescent="0.2">
      <c r="G10934" s="149"/>
      <c r="I10934" s="149"/>
      <c r="K10934" s="149"/>
      <c r="M10934" s="149"/>
      <c r="N10934" s="150"/>
      <c r="P10934" s="149"/>
    </row>
    <row r="10935" spans="7:16" x14ac:dyDescent="0.2">
      <c r="G10935" s="149"/>
      <c r="I10935" s="149"/>
      <c r="K10935" s="149"/>
      <c r="M10935" s="149"/>
      <c r="N10935" s="150"/>
      <c r="P10935" s="149"/>
    </row>
    <row r="10936" spans="7:16" x14ac:dyDescent="0.2">
      <c r="G10936" s="149"/>
      <c r="I10936" s="149"/>
      <c r="K10936" s="149"/>
      <c r="M10936" s="149"/>
      <c r="N10936" s="150"/>
      <c r="P10936" s="149"/>
    </row>
    <row r="10937" spans="7:16" x14ac:dyDescent="0.2">
      <c r="G10937" s="149"/>
      <c r="I10937" s="149"/>
      <c r="K10937" s="149"/>
      <c r="M10937" s="149"/>
      <c r="N10937" s="150"/>
      <c r="P10937" s="149"/>
    </row>
    <row r="10938" spans="7:16" x14ac:dyDescent="0.2">
      <c r="G10938" s="149"/>
      <c r="I10938" s="149"/>
      <c r="K10938" s="149"/>
      <c r="M10938" s="149"/>
      <c r="N10938" s="150"/>
      <c r="P10938" s="149"/>
    </row>
    <row r="10939" spans="7:16" x14ac:dyDescent="0.2">
      <c r="G10939" s="149"/>
      <c r="I10939" s="149"/>
      <c r="K10939" s="149"/>
      <c r="M10939" s="149"/>
      <c r="N10939" s="150"/>
      <c r="P10939" s="149"/>
    </row>
    <row r="10940" spans="7:16" x14ac:dyDescent="0.2">
      <c r="G10940" s="149"/>
      <c r="I10940" s="149"/>
      <c r="K10940" s="149"/>
      <c r="M10940" s="149"/>
      <c r="N10940" s="150"/>
      <c r="P10940" s="149"/>
    </row>
    <row r="10941" spans="7:16" x14ac:dyDescent="0.2">
      <c r="G10941" s="149"/>
      <c r="I10941" s="149"/>
      <c r="K10941" s="149"/>
      <c r="M10941" s="149"/>
      <c r="N10941" s="150"/>
      <c r="P10941" s="149"/>
    </row>
    <row r="10942" spans="7:16" x14ac:dyDescent="0.2">
      <c r="G10942" s="149"/>
      <c r="I10942" s="149"/>
      <c r="K10942" s="149"/>
      <c r="M10942" s="149"/>
      <c r="N10942" s="150"/>
      <c r="P10942" s="149"/>
    </row>
    <row r="10943" spans="7:16" x14ac:dyDescent="0.2">
      <c r="G10943" s="149"/>
      <c r="I10943" s="149"/>
      <c r="K10943" s="149"/>
      <c r="M10943" s="149"/>
      <c r="N10943" s="150"/>
      <c r="P10943" s="149"/>
    </row>
    <row r="10944" spans="7:16" x14ac:dyDescent="0.2">
      <c r="G10944" s="149"/>
      <c r="I10944" s="149"/>
      <c r="K10944" s="149"/>
      <c r="M10944" s="149"/>
      <c r="N10944" s="150"/>
      <c r="P10944" s="149"/>
    </row>
    <row r="10945" spans="7:16" x14ac:dyDescent="0.2">
      <c r="G10945" s="149"/>
      <c r="I10945" s="149"/>
      <c r="K10945" s="149"/>
      <c r="M10945" s="149"/>
      <c r="N10945" s="150"/>
      <c r="P10945" s="149"/>
    </row>
    <row r="10946" spans="7:16" x14ac:dyDescent="0.2">
      <c r="G10946" s="149"/>
      <c r="I10946" s="149"/>
      <c r="K10946" s="149"/>
      <c r="M10946" s="149"/>
      <c r="N10946" s="150"/>
      <c r="P10946" s="149"/>
    </row>
    <row r="10947" spans="7:16" x14ac:dyDescent="0.2">
      <c r="G10947" s="149"/>
      <c r="I10947" s="149"/>
      <c r="K10947" s="149"/>
      <c r="M10947" s="149"/>
      <c r="N10947" s="150"/>
      <c r="P10947" s="149"/>
    </row>
    <row r="10948" spans="7:16" x14ac:dyDescent="0.2">
      <c r="G10948" s="149"/>
      <c r="I10948" s="149"/>
      <c r="K10948" s="149"/>
      <c r="M10948" s="149"/>
      <c r="N10948" s="150"/>
      <c r="P10948" s="149"/>
    </row>
    <row r="10949" spans="7:16" x14ac:dyDescent="0.2">
      <c r="G10949" s="149"/>
      <c r="I10949" s="149"/>
      <c r="K10949" s="149"/>
      <c r="M10949" s="149"/>
      <c r="N10949" s="150"/>
      <c r="P10949" s="149"/>
    </row>
    <row r="10950" spans="7:16" x14ac:dyDescent="0.2">
      <c r="G10950" s="149"/>
      <c r="I10950" s="149"/>
      <c r="K10950" s="149"/>
      <c r="M10950" s="149"/>
      <c r="N10950" s="150"/>
      <c r="P10950" s="149"/>
    </row>
    <row r="10951" spans="7:16" x14ac:dyDescent="0.2">
      <c r="G10951" s="149"/>
      <c r="I10951" s="149"/>
      <c r="K10951" s="149"/>
      <c r="M10951" s="149"/>
      <c r="N10951" s="150"/>
      <c r="P10951" s="149"/>
    </row>
    <row r="10952" spans="7:16" x14ac:dyDescent="0.2">
      <c r="G10952" s="149"/>
      <c r="I10952" s="149"/>
      <c r="K10952" s="149"/>
      <c r="M10952" s="149"/>
      <c r="N10952" s="150"/>
      <c r="P10952" s="149"/>
    </row>
    <row r="10953" spans="7:16" x14ac:dyDescent="0.2">
      <c r="G10953" s="149"/>
      <c r="I10953" s="149"/>
      <c r="K10953" s="149"/>
      <c r="M10953" s="149"/>
      <c r="N10953" s="150"/>
      <c r="P10953" s="149"/>
    </row>
    <row r="10954" spans="7:16" x14ac:dyDescent="0.2">
      <c r="G10954" s="149"/>
      <c r="I10954" s="149"/>
      <c r="K10954" s="149"/>
      <c r="M10954" s="149"/>
      <c r="N10954" s="150"/>
      <c r="P10954" s="149"/>
    </row>
    <row r="10955" spans="7:16" x14ac:dyDescent="0.2">
      <c r="G10955" s="149"/>
      <c r="I10955" s="149"/>
      <c r="K10955" s="149"/>
      <c r="M10955" s="149"/>
      <c r="N10955" s="150"/>
      <c r="P10955" s="149"/>
    </row>
    <row r="10956" spans="7:16" x14ac:dyDescent="0.2">
      <c r="G10956" s="149"/>
      <c r="I10956" s="149"/>
      <c r="K10956" s="149"/>
      <c r="M10956" s="149"/>
      <c r="N10956" s="150"/>
      <c r="P10956" s="149"/>
    </row>
    <row r="10957" spans="7:16" x14ac:dyDescent="0.2">
      <c r="G10957" s="149"/>
      <c r="I10957" s="149"/>
      <c r="K10957" s="149"/>
      <c r="M10957" s="149"/>
      <c r="N10957" s="150"/>
      <c r="P10957" s="149"/>
    </row>
    <row r="10958" spans="7:16" x14ac:dyDescent="0.2">
      <c r="G10958" s="149"/>
      <c r="I10958" s="149"/>
      <c r="K10958" s="149"/>
      <c r="M10958" s="149"/>
      <c r="N10958" s="150"/>
      <c r="P10958" s="149"/>
    </row>
    <row r="10959" spans="7:16" x14ac:dyDescent="0.2">
      <c r="G10959" s="149"/>
      <c r="I10959" s="149"/>
      <c r="K10959" s="149"/>
      <c r="M10959" s="149"/>
      <c r="N10959" s="150"/>
      <c r="P10959" s="149"/>
    </row>
    <row r="10960" spans="7:16" x14ac:dyDescent="0.2">
      <c r="G10960" s="149"/>
      <c r="I10960" s="149"/>
      <c r="K10960" s="149"/>
      <c r="M10960" s="149"/>
      <c r="N10960" s="150"/>
      <c r="P10960" s="149"/>
    </row>
    <row r="10961" spans="7:16" x14ac:dyDescent="0.2">
      <c r="G10961" s="149"/>
      <c r="I10961" s="149"/>
      <c r="K10961" s="149"/>
      <c r="M10961" s="149"/>
      <c r="N10961" s="150"/>
      <c r="P10961" s="149"/>
    </row>
    <row r="10962" spans="7:16" x14ac:dyDescent="0.2">
      <c r="G10962" s="149"/>
      <c r="I10962" s="149"/>
      <c r="K10962" s="149"/>
      <c r="M10962" s="149"/>
      <c r="N10962" s="150"/>
      <c r="P10962" s="149"/>
    </row>
    <row r="10963" spans="7:16" x14ac:dyDescent="0.2">
      <c r="G10963" s="149"/>
      <c r="I10963" s="149"/>
      <c r="K10963" s="149"/>
      <c r="M10963" s="149"/>
      <c r="N10963" s="150"/>
      <c r="P10963" s="149"/>
    </row>
    <row r="10964" spans="7:16" x14ac:dyDescent="0.2">
      <c r="G10964" s="149"/>
      <c r="I10964" s="149"/>
      <c r="K10964" s="149"/>
      <c r="M10964" s="149"/>
      <c r="N10964" s="150"/>
      <c r="P10964" s="149"/>
    </row>
    <row r="10965" spans="7:16" x14ac:dyDescent="0.2">
      <c r="G10965" s="149"/>
      <c r="I10965" s="149"/>
      <c r="K10965" s="149"/>
      <c r="M10965" s="149"/>
      <c r="N10965" s="150"/>
      <c r="P10965" s="149"/>
    </row>
    <row r="10966" spans="7:16" x14ac:dyDescent="0.2">
      <c r="G10966" s="149"/>
      <c r="I10966" s="149"/>
      <c r="K10966" s="149"/>
      <c r="M10966" s="149"/>
      <c r="N10966" s="150"/>
      <c r="P10966" s="149"/>
    </row>
    <row r="10967" spans="7:16" x14ac:dyDescent="0.2">
      <c r="G10967" s="149"/>
      <c r="I10967" s="149"/>
      <c r="K10967" s="149"/>
      <c r="M10967" s="149"/>
      <c r="N10967" s="150"/>
      <c r="P10967" s="149"/>
    </row>
    <row r="10968" spans="7:16" x14ac:dyDescent="0.2">
      <c r="G10968" s="149"/>
      <c r="I10968" s="149"/>
      <c r="K10968" s="149"/>
      <c r="M10968" s="149"/>
      <c r="N10968" s="150"/>
      <c r="P10968" s="149"/>
    </row>
    <row r="10969" spans="7:16" x14ac:dyDescent="0.2">
      <c r="G10969" s="149"/>
      <c r="I10969" s="149"/>
      <c r="K10969" s="149"/>
      <c r="M10969" s="149"/>
      <c r="N10969" s="150"/>
      <c r="P10969" s="149"/>
    </row>
    <row r="10970" spans="7:16" x14ac:dyDescent="0.2">
      <c r="G10970" s="149"/>
      <c r="I10970" s="149"/>
      <c r="K10970" s="149"/>
      <c r="M10970" s="149"/>
      <c r="N10970" s="150"/>
      <c r="P10970" s="149"/>
    </row>
    <row r="10971" spans="7:16" x14ac:dyDescent="0.2">
      <c r="G10971" s="149"/>
      <c r="I10971" s="149"/>
      <c r="K10971" s="149"/>
      <c r="M10971" s="149"/>
      <c r="N10971" s="150"/>
      <c r="P10971" s="149"/>
    </row>
    <row r="10972" spans="7:16" x14ac:dyDescent="0.2">
      <c r="G10972" s="149"/>
      <c r="I10972" s="149"/>
      <c r="K10972" s="149"/>
      <c r="M10972" s="149"/>
      <c r="N10972" s="150"/>
      <c r="P10972" s="149"/>
    </row>
    <row r="10973" spans="7:16" x14ac:dyDescent="0.2">
      <c r="G10973" s="149"/>
      <c r="I10973" s="149"/>
      <c r="K10973" s="149"/>
      <c r="M10973" s="149"/>
      <c r="N10973" s="150"/>
      <c r="P10973" s="149"/>
    </row>
    <row r="10974" spans="7:16" x14ac:dyDescent="0.2">
      <c r="G10974" s="149"/>
      <c r="I10974" s="149"/>
      <c r="K10974" s="149"/>
      <c r="M10974" s="149"/>
      <c r="N10974" s="150"/>
      <c r="P10974" s="149"/>
    </row>
    <row r="10975" spans="7:16" x14ac:dyDescent="0.2">
      <c r="G10975" s="149"/>
      <c r="I10975" s="149"/>
      <c r="K10975" s="149"/>
      <c r="M10975" s="149"/>
      <c r="N10975" s="150"/>
      <c r="P10975" s="149"/>
    </row>
    <row r="10976" spans="7:16" x14ac:dyDescent="0.2">
      <c r="G10976" s="149"/>
      <c r="I10976" s="149"/>
      <c r="K10976" s="149"/>
      <c r="M10976" s="149"/>
      <c r="N10976" s="150"/>
      <c r="P10976" s="149"/>
    </row>
    <row r="10977" spans="7:16" x14ac:dyDescent="0.2">
      <c r="G10977" s="149"/>
      <c r="I10977" s="149"/>
      <c r="K10977" s="149"/>
      <c r="M10977" s="149"/>
      <c r="N10977" s="150"/>
      <c r="P10977" s="149"/>
    </row>
    <row r="10978" spans="7:16" x14ac:dyDescent="0.2">
      <c r="G10978" s="149"/>
      <c r="I10978" s="149"/>
      <c r="K10978" s="149"/>
      <c r="M10978" s="149"/>
      <c r="N10978" s="150"/>
      <c r="P10978" s="149"/>
    </row>
    <row r="10979" spans="7:16" x14ac:dyDescent="0.2">
      <c r="G10979" s="149"/>
      <c r="I10979" s="149"/>
      <c r="K10979" s="149"/>
      <c r="M10979" s="149"/>
      <c r="N10979" s="150"/>
      <c r="P10979" s="149"/>
    </row>
    <row r="10980" spans="7:16" x14ac:dyDescent="0.2">
      <c r="G10980" s="149"/>
      <c r="I10980" s="149"/>
      <c r="K10980" s="149"/>
      <c r="M10980" s="149"/>
      <c r="N10980" s="150"/>
      <c r="P10980" s="149"/>
    </row>
    <row r="10981" spans="7:16" x14ac:dyDescent="0.2">
      <c r="G10981" s="149"/>
      <c r="I10981" s="149"/>
      <c r="K10981" s="149"/>
      <c r="M10981" s="149"/>
      <c r="N10981" s="150"/>
      <c r="P10981" s="149"/>
    </row>
    <row r="10982" spans="7:16" x14ac:dyDescent="0.2">
      <c r="G10982" s="149"/>
      <c r="I10982" s="149"/>
      <c r="K10982" s="149"/>
      <c r="M10982" s="149"/>
      <c r="N10982" s="150"/>
      <c r="P10982" s="149"/>
    </row>
    <row r="10983" spans="7:16" x14ac:dyDescent="0.2">
      <c r="G10983" s="149"/>
      <c r="I10983" s="149"/>
      <c r="K10983" s="149"/>
      <c r="M10983" s="149"/>
      <c r="N10983" s="150"/>
      <c r="P10983" s="149"/>
    </row>
    <row r="10984" spans="7:16" x14ac:dyDescent="0.2">
      <c r="G10984" s="149"/>
      <c r="I10984" s="149"/>
      <c r="K10984" s="149"/>
      <c r="M10984" s="149"/>
      <c r="N10984" s="150"/>
      <c r="P10984" s="149"/>
    </row>
    <row r="10985" spans="7:16" x14ac:dyDescent="0.2">
      <c r="G10985" s="149"/>
      <c r="I10985" s="149"/>
      <c r="K10985" s="149"/>
      <c r="M10985" s="149"/>
      <c r="N10985" s="150"/>
      <c r="P10985" s="149"/>
    </row>
    <row r="10986" spans="7:16" x14ac:dyDescent="0.2">
      <c r="G10986" s="149"/>
      <c r="I10986" s="149"/>
      <c r="K10986" s="149"/>
      <c r="M10986" s="149"/>
      <c r="N10986" s="150"/>
      <c r="P10986" s="149"/>
    </row>
    <row r="10987" spans="7:16" x14ac:dyDescent="0.2">
      <c r="G10987" s="149"/>
      <c r="I10987" s="149"/>
      <c r="K10987" s="149"/>
      <c r="M10987" s="149"/>
      <c r="N10987" s="150"/>
      <c r="P10987" s="149"/>
    </row>
    <row r="10988" spans="7:16" x14ac:dyDescent="0.2">
      <c r="G10988" s="149"/>
      <c r="I10988" s="149"/>
      <c r="K10988" s="149"/>
      <c r="M10988" s="149"/>
      <c r="N10988" s="150"/>
      <c r="P10988" s="149"/>
    </row>
    <row r="10989" spans="7:16" x14ac:dyDescent="0.2">
      <c r="G10989" s="149"/>
      <c r="I10989" s="149"/>
      <c r="K10989" s="149"/>
      <c r="M10989" s="149"/>
      <c r="N10989" s="150"/>
      <c r="P10989" s="149"/>
    </row>
    <row r="10990" spans="7:16" x14ac:dyDescent="0.2">
      <c r="G10990" s="149"/>
      <c r="I10990" s="149"/>
      <c r="K10990" s="149"/>
      <c r="M10990" s="149"/>
      <c r="N10990" s="150"/>
      <c r="P10990" s="149"/>
    </row>
    <row r="10991" spans="7:16" x14ac:dyDescent="0.2">
      <c r="G10991" s="149"/>
      <c r="I10991" s="149"/>
      <c r="K10991" s="149"/>
      <c r="M10991" s="149"/>
      <c r="N10991" s="150"/>
      <c r="P10991" s="149"/>
    </row>
    <row r="10992" spans="7:16" x14ac:dyDescent="0.2">
      <c r="G10992" s="149"/>
      <c r="I10992" s="149"/>
      <c r="K10992" s="149"/>
      <c r="M10992" s="149"/>
      <c r="N10992" s="150"/>
      <c r="P10992" s="149"/>
    </row>
    <row r="10993" spans="7:16" x14ac:dyDescent="0.2">
      <c r="G10993" s="149"/>
      <c r="I10993" s="149"/>
      <c r="K10993" s="149"/>
      <c r="M10993" s="149"/>
      <c r="N10993" s="150"/>
      <c r="P10993" s="149"/>
    </row>
    <row r="10994" spans="7:16" x14ac:dyDescent="0.2">
      <c r="G10994" s="149"/>
      <c r="I10994" s="149"/>
      <c r="K10994" s="149"/>
      <c r="M10994" s="149"/>
      <c r="N10994" s="150"/>
      <c r="P10994" s="149"/>
    </row>
    <row r="10995" spans="7:16" x14ac:dyDescent="0.2">
      <c r="G10995" s="149"/>
      <c r="I10995" s="149"/>
      <c r="K10995" s="149"/>
      <c r="M10995" s="149"/>
      <c r="N10995" s="150"/>
      <c r="P10995" s="149"/>
    </row>
    <row r="10996" spans="7:16" x14ac:dyDescent="0.2">
      <c r="G10996" s="149"/>
      <c r="I10996" s="149"/>
      <c r="K10996" s="149"/>
      <c r="M10996" s="149"/>
      <c r="N10996" s="150"/>
      <c r="P10996" s="149"/>
    </row>
    <row r="10997" spans="7:16" x14ac:dyDescent="0.2">
      <c r="G10997" s="149"/>
      <c r="I10997" s="149"/>
      <c r="K10997" s="149"/>
      <c r="M10997" s="149"/>
      <c r="N10997" s="150"/>
      <c r="P10997" s="149"/>
    </row>
    <row r="10998" spans="7:16" x14ac:dyDescent="0.2">
      <c r="G10998" s="149"/>
      <c r="I10998" s="149"/>
      <c r="K10998" s="149"/>
      <c r="M10998" s="149"/>
      <c r="N10998" s="150"/>
      <c r="P10998" s="149"/>
    </row>
    <row r="10999" spans="7:16" x14ac:dyDescent="0.2">
      <c r="G10999" s="149"/>
      <c r="I10999" s="149"/>
      <c r="K10999" s="149"/>
      <c r="M10999" s="149"/>
      <c r="N10999" s="150"/>
      <c r="P10999" s="149"/>
    </row>
    <row r="11000" spans="7:16" x14ac:dyDescent="0.2">
      <c r="G11000" s="149"/>
      <c r="I11000" s="149"/>
      <c r="K11000" s="149"/>
      <c r="M11000" s="149"/>
      <c r="N11000" s="150"/>
      <c r="P11000" s="149"/>
    </row>
    <row r="11001" spans="7:16" x14ac:dyDescent="0.2">
      <c r="G11001" s="149"/>
      <c r="I11001" s="149"/>
      <c r="K11001" s="149"/>
      <c r="M11001" s="149"/>
      <c r="N11001" s="150"/>
      <c r="P11001" s="149"/>
    </row>
    <row r="11002" spans="7:16" x14ac:dyDescent="0.2">
      <c r="G11002" s="149"/>
      <c r="I11002" s="149"/>
      <c r="K11002" s="149"/>
      <c r="M11002" s="149"/>
      <c r="N11002" s="150"/>
      <c r="P11002" s="149"/>
    </row>
    <row r="11003" spans="7:16" x14ac:dyDescent="0.2">
      <c r="G11003" s="149"/>
      <c r="I11003" s="149"/>
      <c r="K11003" s="149"/>
      <c r="M11003" s="149"/>
      <c r="N11003" s="150"/>
      <c r="P11003" s="149"/>
    </row>
    <row r="11004" spans="7:16" x14ac:dyDescent="0.2">
      <c r="G11004" s="149"/>
      <c r="I11004" s="149"/>
      <c r="K11004" s="149"/>
      <c r="M11004" s="149"/>
      <c r="N11004" s="150"/>
      <c r="P11004" s="149"/>
    </row>
    <row r="11005" spans="7:16" x14ac:dyDescent="0.2">
      <c r="G11005" s="149"/>
      <c r="I11005" s="149"/>
      <c r="K11005" s="149"/>
      <c r="M11005" s="149"/>
      <c r="N11005" s="150"/>
      <c r="P11005" s="149"/>
    </row>
    <row r="11006" spans="7:16" x14ac:dyDescent="0.2">
      <c r="G11006" s="149"/>
      <c r="I11006" s="149"/>
      <c r="K11006" s="149"/>
      <c r="M11006" s="149"/>
      <c r="N11006" s="150"/>
      <c r="P11006" s="149"/>
    </row>
    <row r="11007" spans="7:16" x14ac:dyDescent="0.2">
      <c r="G11007" s="149"/>
      <c r="I11007" s="149"/>
      <c r="K11007" s="149"/>
      <c r="M11007" s="149"/>
      <c r="N11007" s="150"/>
      <c r="P11007" s="149"/>
    </row>
    <row r="11008" spans="7:16" x14ac:dyDescent="0.2">
      <c r="G11008" s="149"/>
      <c r="I11008" s="149"/>
      <c r="K11008" s="149"/>
      <c r="M11008" s="149"/>
      <c r="N11008" s="150"/>
      <c r="P11008" s="149"/>
    </row>
    <row r="11009" spans="7:16" x14ac:dyDescent="0.2">
      <c r="G11009" s="149"/>
      <c r="I11009" s="149"/>
      <c r="K11009" s="149"/>
      <c r="M11009" s="149"/>
      <c r="N11009" s="150"/>
      <c r="P11009" s="149"/>
    </row>
    <row r="11010" spans="7:16" x14ac:dyDescent="0.2">
      <c r="G11010" s="149"/>
      <c r="I11010" s="149"/>
      <c r="K11010" s="149"/>
      <c r="M11010" s="149"/>
      <c r="N11010" s="150"/>
      <c r="P11010" s="149"/>
    </row>
    <row r="11011" spans="7:16" x14ac:dyDescent="0.2">
      <c r="G11011" s="149"/>
      <c r="I11011" s="149"/>
      <c r="K11011" s="149"/>
      <c r="M11011" s="149"/>
      <c r="N11011" s="150"/>
      <c r="P11011" s="149"/>
    </row>
    <row r="11012" spans="7:16" x14ac:dyDescent="0.2">
      <c r="G11012" s="149"/>
      <c r="I11012" s="149"/>
      <c r="K11012" s="149"/>
      <c r="M11012" s="149"/>
      <c r="N11012" s="150"/>
      <c r="P11012" s="149"/>
    </row>
    <row r="11013" spans="7:16" x14ac:dyDescent="0.2">
      <c r="G11013" s="149"/>
      <c r="I11013" s="149"/>
      <c r="K11013" s="149"/>
      <c r="M11013" s="149"/>
      <c r="N11013" s="150"/>
      <c r="P11013" s="149"/>
    </row>
    <row r="11014" spans="7:16" x14ac:dyDescent="0.2">
      <c r="G11014" s="149"/>
      <c r="I11014" s="149"/>
      <c r="K11014" s="149"/>
      <c r="M11014" s="149"/>
      <c r="N11014" s="150"/>
      <c r="P11014" s="149"/>
    </row>
    <row r="11015" spans="7:16" x14ac:dyDescent="0.2">
      <c r="G11015" s="149"/>
      <c r="I11015" s="149"/>
      <c r="K11015" s="149"/>
      <c r="M11015" s="149"/>
      <c r="N11015" s="150"/>
      <c r="P11015" s="149"/>
    </row>
    <row r="11016" spans="7:16" x14ac:dyDescent="0.2">
      <c r="G11016" s="149"/>
      <c r="I11016" s="149"/>
      <c r="K11016" s="149"/>
      <c r="M11016" s="149"/>
      <c r="N11016" s="150"/>
      <c r="P11016" s="149"/>
    </row>
    <row r="11017" spans="7:16" x14ac:dyDescent="0.2">
      <c r="G11017" s="149"/>
      <c r="I11017" s="149"/>
      <c r="K11017" s="149"/>
      <c r="M11017" s="149"/>
      <c r="N11017" s="150"/>
      <c r="P11017" s="149"/>
    </row>
    <row r="11018" spans="7:16" x14ac:dyDescent="0.2">
      <c r="G11018" s="149"/>
      <c r="I11018" s="149"/>
      <c r="K11018" s="149"/>
      <c r="M11018" s="149"/>
      <c r="N11018" s="150"/>
      <c r="P11018" s="149"/>
    </row>
    <row r="11019" spans="7:16" x14ac:dyDescent="0.2">
      <c r="G11019" s="149"/>
      <c r="I11019" s="149"/>
      <c r="K11019" s="149"/>
      <c r="M11019" s="149"/>
      <c r="N11019" s="150"/>
      <c r="P11019" s="149"/>
    </row>
    <row r="11020" spans="7:16" x14ac:dyDescent="0.2">
      <c r="G11020" s="149"/>
      <c r="I11020" s="149"/>
      <c r="K11020" s="149"/>
      <c r="M11020" s="149"/>
      <c r="N11020" s="150"/>
      <c r="P11020" s="149"/>
    </row>
    <row r="11021" spans="7:16" x14ac:dyDescent="0.2">
      <c r="G11021" s="149"/>
      <c r="I11021" s="149"/>
      <c r="K11021" s="149"/>
      <c r="M11021" s="149"/>
      <c r="N11021" s="150"/>
      <c r="P11021" s="149"/>
    </row>
    <row r="11022" spans="7:16" x14ac:dyDescent="0.2">
      <c r="G11022" s="149"/>
      <c r="I11022" s="149"/>
      <c r="K11022" s="149"/>
      <c r="M11022" s="149"/>
      <c r="N11022" s="150"/>
      <c r="P11022" s="149"/>
    </row>
    <row r="11023" spans="7:16" x14ac:dyDescent="0.2">
      <c r="G11023" s="149"/>
      <c r="I11023" s="149"/>
      <c r="K11023" s="149"/>
      <c r="M11023" s="149"/>
      <c r="N11023" s="150"/>
      <c r="P11023" s="149"/>
    </row>
    <row r="11024" spans="7:16" x14ac:dyDescent="0.2">
      <c r="G11024" s="149"/>
      <c r="I11024" s="149"/>
      <c r="K11024" s="149"/>
      <c r="M11024" s="149"/>
      <c r="N11024" s="150"/>
      <c r="P11024" s="149"/>
    </row>
    <row r="11025" spans="7:16" x14ac:dyDescent="0.2">
      <c r="G11025" s="149"/>
      <c r="I11025" s="149"/>
      <c r="K11025" s="149"/>
      <c r="M11025" s="149"/>
      <c r="N11025" s="150"/>
      <c r="P11025" s="149"/>
    </row>
    <row r="11026" spans="7:16" x14ac:dyDescent="0.2">
      <c r="G11026" s="149"/>
      <c r="I11026" s="149"/>
      <c r="K11026" s="149"/>
      <c r="M11026" s="149"/>
      <c r="N11026" s="150"/>
      <c r="P11026" s="149"/>
    </row>
    <row r="11027" spans="7:16" x14ac:dyDescent="0.2">
      <c r="G11027" s="149"/>
      <c r="I11027" s="149"/>
      <c r="K11027" s="149"/>
      <c r="M11027" s="149"/>
      <c r="N11027" s="150"/>
      <c r="P11027" s="149"/>
    </row>
    <row r="11028" spans="7:16" x14ac:dyDescent="0.2">
      <c r="G11028" s="149"/>
      <c r="I11028" s="149"/>
      <c r="K11028" s="149"/>
      <c r="M11028" s="149"/>
      <c r="N11028" s="150"/>
      <c r="P11028" s="149"/>
    </row>
    <row r="11029" spans="7:16" x14ac:dyDescent="0.2">
      <c r="G11029" s="149"/>
      <c r="I11029" s="149"/>
      <c r="K11029" s="149"/>
      <c r="M11029" s="149"/>
      <c r="N11029" s="150"/>
      <c r="P11029" s="149"/>
    </row>
    <row r="11030" spans="7:16" x14ac:dyDescent="0.2">
      <c r="G11030" s="149"/>
      <c r="I11030" s="149"/>
      <c r="K11030" s="149"/>
      <c r="M11030" s="149"/>
      <c r="N11030" s="150"/>
      <c r="P11030" s="149"/>
    </row>
    <row r="11031" spans="7:16" x14ac:dyDescent="0.2">
      <c r="G11031" s="149"/>
      <c r="I11031" s="149"/>
      <c r="K11031" s="149"/>
      <c r="M11031" s="149"/>
      <c r="N11031" s="150"/>
      <c r="P11031" s="149"/>
    </row>
    <row r="11032" spans="7:16" x14ac:dyDescent="0.2">
      <c r="G11032" s="149"/>
      <c r="I11032" s="149"/>
      <c r="K11032" s="149"/>
      <c r="M11032" s="149"/>
      <c r="N11032" s="150"/>
      <c r="P11032" s="149"/>
    </row>
    <row r="11033" spans="7:16" x14ac:dyDescent="0.2">
      <c r="G11033" s="149"/>
      <c r="I11033" s="149"/>
      <c r="K11033" s="149"/>
      <c r="M11033" s="149"/>
      <c r="N11033" s="150"/>
      <c r="P11033" s="149"/>
    </row>
    <row r="11034" spans="7:16" x14ac:dyDescent="0.2">
      <c r="G11034" s="149"/>
      <c r="I11034" s="149"/>
      <c r="K11034" s="149"/>
      <c r="M11034" s="149"/>
      <c r="N11034" s="150"/>
      <c r="P11034" s="149"/>
    </row>
    <row r="11035" spans="7:16" x14ac:dyDescent="0.2">
      <c r="G11035" s="149"/>
      <c r="I11035" s="149"/>
      <c r="K11035" s="149"/>
      <c r="M11035" s="149"/>
      <c r="N11035" s="150"/>
      <c r="P11035" s="149"/>
    </row>
    <row r="11036" spans="7:16" x14ac:dyDescent="0.2">
      <c r="G11036" s="149"/>
      <c r="I11036" s="149"/>
      <c r="K11036" s="149"/>
      <c r="M11036" s="149"/>
      <c r="N11036" s="150"/>
      <c r="P11036" s="149"/>
    </row>
    <row r="11037" spans="7:16" x14ac:dyDescent="0.2">
      <c r="G11037" s="149"/>
      <c r="I11037" s="149"/>
      <c r="K11037" s="149"/>
      <c r="M11037" s="149"/>
      <c r="N11037" s="150"/>
      <c r="P11037" s="149"/>
    </row>
    <row r="11038" spans="7:16" x14ac:dyDescent="0.2">
      <c r="G11038" s="149"/>
      <c r="I11038" s="149"/>
      <c r="K11038" s="149"/>
      <c r="M11038" s="149"/>
      <c r="N11038" s="150"/>
      <c r="P11038" s="149"/>
    </row>
    <row r="11039" spans="7:16" x14ac:dyDescent="0.2">
      <c r="G11039" s="149"/>
      <c r="I11039" s="149"/>
      <c r="K11039" s="149"/>
      <c r="M11039" s="149"/>
      <c r="N11039" s="150"/>
      <c r="P11039" s="149"/>
    </row>
    <row r="11040" spans="7:16" x14ac:dyDescent="0.2">
      <c r="G11040" s="149"/>
      <c r="I11040" s="149"/>
      <c r="K11040" s="149"/>
      <c r="M11040" s="149"/>
      <c r="N11040" s="150"/>
      <c r="P11040" s="149"/>
    </row>
    <row r="11041" spans="7:16" x14ac:dyDescent="0.2">
      <c r="G11041" s="149"/>
      <c r="I11041" s="149"/>
      <c r="K11041" s="149"/>
      <c r="M11041" s="149"/>
      <c r="N11041" s="150"/>
      <c r="P11041" s="149"/>
    </row>
    <row r="11042" spans="7:16" x14ac:dyDescent="0.2">
      <c r="G11042" s="149"/>
      <c r="I11042" s="149"/>
      <c r="K11042" s="149"/>
      <c r="M11042" s="149"/>
      <c r="N11042" s="150"/>
      <c r="P11042" s="149"/>
    </row>
    <row r="11043" spans="7:16" x14ac:dyDescent="0.2">
      <c r="G11043" s="149"/>
      <c r="I11043" s="149"/>
      <c r="K11043" s="149"/>
      <c r="M11043" s="149"/>
      <c r="N11043" s="150"/>
      <c r="P11043" s="149"/>
    </row>
    <row r="11044" spans="7:16" x14ac:dyDescent="0.2">
      <c r="G11044" s="149"/>
      <c r="I11044" s="149"/>
      <c r="K11044" s="149"/>
      <c r="M11044" s="149"/>
      <c r="N11044" s="150"/>
      <c r="P11044" s="149"/>
    </row>
    <row r="11045" spans="7:16" x14ac:dyDescent="0.2">
      <c r="G11045" s="149"/>
      <c r="I11045" s="149"/>
      <c r="K11045" s="149"/>
      <c r="M11045" s="149"/>
      <c r="N11045" s="150"/>
      <c r="P11045" s="149"/>
    </row>
    <row r="11046" spans="7:16" x14ac:dyDescent="0.2">
      <c r="G11046" s="149"/>
      <c r="I11046" s="149"/>
      <c r="K11046" s="149"/>
      <c r="M11046" s="149"/>
      <c r="N11046" s="150"/>
      <c r="P11046" s="149"/>
    </row>
    <row r="11047" spans="7:16" x14ac:dyDescent="0.2">
      <c r="G11047" s="149"/>
      <c r="I11047" s="149"/>
      <c r="K11047" s="149"/>
      <c r="M11047" s="149"/>
      <c r="N11047" s="150"/>
      <c r="P11047" s="149"/>
    </row>
    <row r="11048" spans="7:16" x14ac:dyDescent="0.2">
      <c r="G11048" s="149"/>
      <c r="I11048" s="149"/>
      <c r="K11048" s="149"/>
      <c r="M11048" s="149"/>
      <c r="N11048" s="150"/>
      <c r="P11048" s="149"/>
    </row>
    <row r="11049" spans="7:16" x14ac:dyDescent="0.2">
      <c r="G11049" s="149"/>
      <c r="I11049" s="149"/>
      <c r="K11049" s="149"/>
      <c r="M11049" s="149"/>
      <c r="N11049" s="150"/>
      <c r="P11049" s="149"/>
    </row>
    <row r="11050" spans="7:16" x14ac:dyDescent="0.2">
      <c r="G11050" s="149"/>
      <c r="I11050" s="149"/>
      <c r="K11050" s="149"/>
      <c r="M11050" s="149"/>
      <c r="N11050" s="150"/>
      <c r="P11050" s="149"/>
    </row>
    <row r="11051" spans="7:16" x14ac:dyDescent="0.2">
      <c r="G11051" s="149"/>
      <c r="I11051" s="149"/>
      <c r="K11051" s="149"/>
      <c r="M11051" s="149"/>
      <c r="N11051" s="150"/>
      <c r="P11051" s="149"/>
    </row>
    <row r="11052" spans="7:16" x14ac:dyDescent="0.2">
      <c r="G11052" s="149"/>
      <c r="I11052" s="149"/>
      <c r="K11052" s="149"/>
      <c r="M11052" s="149"/>
      <c r="N11052" s="150"/>
      <c r="P11052" s="149"/>
    </row>
    <row r="11053" spans="7:16" x14ac:dyDescent="0.2">
      <c r="G11053" s="149"/>
      <c r="I11053" s="149"/>
      <c r="K11053" s="149"/>
      <c r="M11053" s="149"/>
      <c r="N11053" s="150"/>
      <c r="P11053" s="149"/>
    </row>
    <row r="11054" spans="7:16" x14ac:dyDescent="0.2">
      <c r="G11054" s="149"/>
      <c r="I11054" s="149"/>
      <c r="K11054" s="149"/>
      <c r="M11054" s="149"/>
      <c r="N11054" s="150"/>
      <c r="P11054" s="149"/>
    </row>
    <row r="11055" spans="7:16" x14ac:dyDescent="0.2">
      <c r="G11055" s="149"/>
      <c r="I11055" s="149"/>
      <c r="K11055" s="149"/>
      <c r="M11055" s="149"/>
      <c r="N11055" s="150"/>
      <c r="P11055" s="149"/>
    </row>
    <row r="11056" spans="7:16" x14ac:dyDescent="0.2">
      <c r="G11056" s="149"/>
      <c r="I11056" s="149"/>
      <c r="K11056" s="149"/>
      <c r="M11056" s="149"/>
      <c r="N11056" s="150"/>
      <c r="P11056" s="149"/>
    </row>
    <row r="11057" spans="7:16" x14ac:dyDescent="0.2">
      <c r="G11057" s="149"/>
      <c r="I11057" s="149"/>
      <c r="K11057" s="149"/>
      <c r="M11057" s="149"/>
      <c r="N11057" s="150"/>
      <c r="P11057" s="149"/>
    </row>
    <row r="11058" spans="7:16" x14ac:dyDescent="0.2">
      <c r="G11058" s="149"/>
      <c r="I11058" s="149"/>
      <c r="K11058" s="149"/>
      <c r="M11058" s="149"/>
      <c r="N11058" s="150"/>
      <c r="P11058" s="149"/>
    </row>
    <row r="11059" spans="7:16" x14ac:dyDescent="0.2">
      <c r="G11059" s="149"/>
      <c r="I11059" s="149"/>
      <c r="K11059" s="149"/>
      <c r="M11059" s="149"/>
      <c r="N11059" s="150"/>
      <c r="P11059" s="149"/>
    </row>
    <row r="11060" spans="7:16" x14ac:dyDescent="0.2">
      <c r="G11060" s="149"/>
      <c r="I11060" s="149"/>
      <c r="K11060" s="149"/>
      <c r="M11060" s="149"/>
      <c r="N11060" s="150"/>
      <c r="P11060" s="149"/>
    </row>
    <row r="11061" spans="7:16" x14ac:dyDescent="0.2">
      <c r="G11061" s="149"/>
      <c r="I11061" s="149"/>
      <c r="K11061" s="149"/>
      <c r="M11061" s="149"/>
      <c r="N11061" s="150"/>
      <c r="P11061" s="149"/>
    </row>
    <row r="11062" spans="7:16" x14ac:dyDescent="0.2">
      <c r="G11062" s="149"/>
      <c r="I11062" s="149"/>
      <c r="K11062" s="149"/>
      <c r="M11062" s="149"/>
      <c r="N11062" s="150"/>
      <c r="P11062" s="149"/>
    </row>
    <row r="11063" spans="7:16" x14ac:dyDescent="0.2">
      <c r="G11063" s="149"/>
      <c r="I11063" s="149"/>
      <c r="K11063" s="149"/>
      <c r="M11063" s="149"/>
      <c r="N11063" s="150"/>
      <c r="P11063" s="149"/>
    </row>
    <row r="11064" spans="7:16" x14ac:dyDescent="0.2">
      <c r="G11064" s="149"/>
      <c r="I11064" s="149"/>
      <c r="K11064" s="149"/>
      <c r="M11064" s="149"/>
      <c r="N11064" s="150"/>
      <c r="P11064" s="149"/>
    </row>
    <row r="11065" spans="7:16" x14ac:dyDescent="0.2">
      <c r="G11065" s="149"/>
      <c r="I11065" s="149"/>
      <c r="K11065" s="149"/>
      <c r="M11065" s="149"/>
      <c r="N11065" s="150"/>
      <c r="P11065" s="149"/>
    </row>
    <row r="11066" spans="7:16" x14ac:dyDescent="0.2">
      <c r="G11066" s="149"/>
      <c r="I11066" s="149"/>
      <c r="K11066" s="149"/>
      <c r="M11066" s="149"/>
      <c r="N11066" s="150"/>
      <c r="P11066" s="149"/>
    </row>
    <row r="11067" spans="7:16" x14ac:dyDescent="0.2">
      <c r="G11067" s="149"/>
      <c r="I11067" s="149"/>
      <c r="K11067" s="149"/>
      <c r="M11067" s="149"/>
      <c r="N11067" s="150"/>
      <c r="P11067" s="149"/>
    </row>
    <row r="11068" spans="7:16" x14ac:dyDescent="0.2">
      <c r="G11068" s="149"/>
      <c r="I11068" s="149"/>
      <c r="K11068" s="149"/>
      <c r="M11068" s="149"/>
      <c r="N11068" s="150"/>
      <c r="P11068" s="149"/>
    </row>
    <row r="11069" spans="7:16" x14ac:dyDescent="0.2">
      <c r="G11069" s="149"/>
      <c r="I11069" s="149"/>
      <c r="K11069" s="149"/>
      <c r="M11069" s="149"/>
      <c r="N11069" s="150"/>
      <c r="P11069" s="149"/>
    </row>
    <row r="11070" spans="7:16" x14ac:dyDescent="0.2">
      <c r="G11070" s="149"/>
      <c r="I11070" s="149"/>
      <c r="K11070" s="149"/>
      <c r="M11070" s="149"/>
      <c r="N11070" s="150"/>
      <c r="P11070" s="149"/>
    </row>
    <row r="11071" spans="7:16" x14ac:dyDescent="0.2">
      <c r="G11071" s="149"/>
      <c r="I11071" s="149"/>
      <c r="K11071" s="149"/>
      <c r="M11071" s="149"/>
      <c r="N11071" s="150"/>
      <c r="P11071" s="149"/>
    </row>
    <row r="11072" spans="7:16" x14ac:dyDescent="0.2">
      <c r="G11072" s="149"/>
      <c r="I11072" s="149"/>
      <c r="K11072" s="149"/>
      <c r="M11072" s="149"/>
      <c r="N11072" s="150"/>
      <c r="P11072" s="149"/>
    </row>
    <row r="11073" spans="7:16" x14ac:dyDescent="0.2">
      <c r="G11073" s="149"/>
      <c r="I11073" s="149"/>
      <c r="K11073" s="149"/>
      <c r="M11073" s="149"/>
      <c r="N11073" s="150"/>
      <c r="P11073" s="149"/>
    </row>
    <row r="11074" spans="7:16" x14ac:dyDescent="0.2">
      <c r="G11074" s="149"/>
      <c r="I11074" s="149"/>
      <c r="K11074" s="149"/>
      <c r="M11074" s="149"/>
      <c r="N11074" s="150"/>
      <c r="P11074" s="149"/>
    </row>
    <row r="11075" spans="7:16" x14ac:dyDescent="0.2">
      <c r="G11075" s="149"/>
      <c r="I11075" s="149"/>
      <c r="K11075" s="149"/>
      <c r="M11075" s="149"/>
      <c r="N11075" s="150"/>
      <c r="P11075" s="149"/>
    </row>
    <row r="11076" spans="7:16" x14ac:dyDescent="0.2">
      <c r="G11076" s="149"/>
      <c r="I11076" s="149"/>
      <c r="K11076" s="149"/>
      <c r="M11076" s="149"/>
      <c r="N11076" s="150"/>
      <c r="P11076" s="149"/>
    </row>
    <row r="11077" spans="7:16" x14ac:dyDescent="0.2">
      <c r="G11077" s="149"/>
      <c r="I11077" s="149"/>
      <c r="K11077" s="149"/>
      <c r="M11077" s="149"/>
      <c r="N11077" s="150"/>
      <c r="P11077" s="149"/>
    </row>
    <row r="11078" spans="7:16" x14ac:dyDescent="0.2">
      <c r="G11078" s="149"/>
      <c r="I11078" s="149"/>
      <c r="K11078" s="149"/>
      <c r="M11078" s="149"/>
      <c r="N11078" s="150"/>
      <c r="P11078" s="149"/>
    </row>
    <row r="11079" spans="7:16" x14ac:dyDescent="0.2">
      <c r="G11079" s="149"/>
      <c r="I11079" s="149"/>
      <c r="K11079" s="149"/>
      <c r="M11079" s="149"/>
      <c r="N11079" s="150"/>
      <c r="P11079" s="149"/>
    </row>
    <row r="11080" spans="7:16" x14ac:dyDescent="0.2">
      <c r="G11080" s="149"/>
      <c r="I11080" s="149"/>
      <c r="K11080" s="149"/>
      <c r="M11080" s="149"/>
      <c r="N11080" s="150"/>
      <c r="P11080" s="149"/>
    </row>
    <row r="11081" spans="7:16" x14ac:dyDescent="0.2">
      <c r="G11081" s="149"/>
      <c r="I11081" s="149"/>
      <c r="K11081" s="149"/>
      <c r="M11081" s="149"/>
      <c r="N11081" s="150"/>
      <c r="P11081" s="149"/>
    </row>
    <row r="11082" spans="7:16" x14ac:dyDescent="0.2">
      <c r="G11082" s="149"/>
      <c r="I11082" s="149"/>
      <c r="K11082" s="149"/>
      <c r="M11082" s="149"/>
      <c r="N11082" s="150"/>
      <c r="P11082" s="149"/>
    </row>
    <row r="11083" spans="7:16" x14ac:dyDescent="0.2">
      <c r="G11083" s="149"/>
      <c r="I11083" s="149"/>
      <c r="K11083" s="149"/>
      <c r="M11083" s="149"/>
      <c r="N11083" s="150"/>
      <c r="P11083" s="149"/>
    </row>
    <row r="11084" spans="7:16" x14ac:dyDescent="0.2">
      <c r="G11084" s="149"/>
      <c r="I11084" s="149"/>
      <c r="K11084" s="149"/>
      <c r="M11084" s="149"/>
      <c r="N11084" s="150"/>
      <c r="P11084" s="149"/>
    </row>
    <row r="11085" spans="7:16" x14ac:dyDescent="0.2">
      <c r="G11085" s="149"/>
      <c r="I11085" s="149"/>
      <c r="K11085" s="149"/>
      <c r="M11085" s="149"/>
      <c r="N11085" s="150"/>
      <c r="P11085" s="149"/>
    </row>
    <row r="11086" spans="7:16" x14ac:dyDescent="0.2">
      <c r="G11086" s="149"/>
      <c r="I11086" s="149"/>
      <c r="K11086" s="149"/>
      <c r="M11086" s="149"/>
      <c r="N11086" s="150"/>
      <c r="P11086" s="149"/>
    </row>
    <row r="11087" spans="7:16" x14ac:dyDescent="0.2">
      <c r="G11087" s="149"/>
      <c r="I11087" s="149"/>
      <c r="K11087" s="149"/>
      <c r="M11087" s="149"/>
      <c r="N11087" s="150"/>
      <c r="P11087" s="149"/>
    </row>
    <row r="11088" spans="7:16" x14ac:dyDescent="0.2">
      <c r="G11088" s="149"/>
      <c r="I11088" s="149"/>
      <c r="K11088" s="149"/>
      <c r="M11088" s="149"/>
      <c r="N11088" s="150"/>
      <c r="P11088" s="149"/>
    </row>
    <row r="11089" spans="7:16" x14ac:dyDescent="0.2">
      <c r="G11089" s="149"/>
      <c r="I11089" s="149"/>
      <c r="K11089" s="149"/>
      <c r="M11089" s="149"/>
      <c r="N11089" s="150"/>
      <c r="P11089" s="149"/>
    </row>
    <row r="11090" spans="7:16" x14ac:dyDescent="0.2">
      <c r="G11090" s="149"/>
      <c r="I11090" s="149"/>
      <c r="K11090" s="149"/>
      <c r="M11090" s="149"/>
      <c r="N11090" s="150"/>
      <c r="P11090" s="149"/>
    </row>
    <row r="11091" spans="7:16" x14ac:dyDescent="0.2">
      <c r="G11091" s="149"/>
      <c r="I11091" s="149"/>
      <c r="K11091" s="149"/>
      <c r="M11091" s="149"/>
      <c r="N11091" s="150"/>
      <c r="P11091" s="149"/>
    </row>
    <row r="11092" spans="7:16" x14ac:dyDescent="0.2">
      <c r="G11092" s="149"/>
      <c r="I11092" s="149"/>
      <c r="K11092" s="149"/>
      <c r="M11092" s="149"/>
      <c r="N11092" s="150"/>
      <c r="P11092" s="149"/>
    </row>
    <row r="11093" spans="7:16" x14ac:dyDescent="0.2">
      <c r="G11093" s="149"/>
      <c r="I11093" s="149"/>
      <c r="K11093" s="149"/>
      <c r="M11093" s="149"/>
      <c r="N11093" s="150"/>
      <c r="P11093" s="149"/>
    </row>
    <row r="11094" spans="7:16" x14ac:dyDescent="0.2">
      <c r="G11094" s="149"/>
      <c r="I11094" s="149"/>
      <c r="K11094" s="149"/>
      <c r="M11094" s="149"/>
      <c r="N11094" s="150"/>
      <c r="P11094" s="149"/>
    </row>
    <row r="11095" spans="7:16" x14ac:dyDescent="0.2">
      <c r="G11095" s="149"/>
      <c r="I11095" s="149"/>
      <c r="K11095" s="149"/>
      <c r="M11095" s="149"/>
      <c r="N11095" s="150"/>
      <c r="P11095" s="149"/>
    </row>
    <row r="11096" spans="7:16" x14ac:dyDescent="0.2">
      <c r="G11096" s="149"/>
      <c r="I11096" s="149"/>
      <c r="K11096" s="149"/>
      <c r="M11096" s="149"/>
      <c r="N11096" s="150"/>
      <c r="P11096" s="149"/>
    </row>
    <row r="11097" spans="7:16" x14ac:dyDescent="0.2">
      <c r="G11097" s="149"/>
      <c r="I11097" s="149"/>
      <c r="K11097" s="149"/>
      <c r="M11097" s="149"/>
      <c r="N11097" s="150"/>
      <c r="P11097" s="149"/>
    </row>
    <row r="11098" spans="7:16" x14ac:dyDescent="0.2">
      <c r="G11098" s="149"/>
      <c r="I11098" s="149"/>
      <c r="K11098" s="149"/>
      <c r="M11098" s="149"/>
      <c r="N11098" s="150"/>
      <c r="P11098" s="149"/>
    </row>
    <row r="11099" spans="7:16" x14ac:dyDescent="0.2">
      <c r="G11099" s="149"/>
      <c r="I11099" s="149"/>
      <c r="K11099" s="149"/>
      <c r="M11099" s="149"/>
      <c r="N11099" s="150"/>
      <c r="P11099" s="149"/>
    </row>
    <row r="11100" spans="7:16" x14ac:dyDescent="0.2">
      <c r="G11100" s="149"/>
      <c r="I11100" s="149"/>
      <c r="K11100" s="149"/>
      <c r="M11100" s="149"/>
      <c r="N11100" s="150"/>
      <c r="P11100" s="149"/>
    </row>
    <row r="11101" spans="7:16" x14ac:dyDescent="0.2">
      <c r="G11101" s="149"/>
      <c r="I11101" s="149"/>
      <c r="K11101" s="149"/>
      <c r="M11101" s="149"/>
      <c r="N11101" s="150"/>
      <c r="P11101" s="149"/>
    </row>
    <row r="11102" spans="7:16" x14ac:dyDescent="0.2">
      <c r="G11102" s="149"/>
      <c r="I11102" s="149"/>
      <c r="K11102" s="149"/>
      <c r="M11102" s="149"/>
      <c r="N11102" s="150"/>
      <c r="P11102" s="149"/>
    </row>
    <row r="11103" spans="7:16" x14ac:dyDescent="0.2">
      <c r="G11103" s="149"/>
      <c r="I11103" s="149"/>
      <c r="K11103" s="149"/>
      <c r="M11103" s="149"/>
      <c r="N11103" s="150"/>
      <c r="P11103" s="149"/>
    </row>
    <row r="11104" spans="7:16" x14ac:dyDescent="0.2">
      <c r="G11104" s="149"/>
      <c r="I11104" s="149"/>
      <c r="K11104" s="149"/>
      <c r="M11104" s="149"/>
      <c r="N11104" s="150"/>
      <c r="P11104" s="149"/>
    </row>
    <row r="11105" spans="7:16" x14ac:dyDescent="0.2">
      <c r="G11105" s="149"/>
      <c r="I11105" s="149"/>
      <c r="K11105" s="149"/>
      <c r="M11105" s="149"/>
      <c r="N11105" s="150"/>
      <c r="P11105" s="149"/>
    </row>
    <row r="11106" spans="7:16" x14ac:dyDescent="0.2">
      <c r="G11106" s="149"/>
      <c r="I11106" s="149"/>
      <c r="K11106" s="149"/>
      <c r="M11106" s="149"/>
      <c r="N11106" s="150"/>
      <c r="P11106" s="149"/>
    </row>
    <row r="11107" spans="7:16" x14ac:dyDescent="0.2">
      <c r="G11107" s="149"/>
      <c r="I11107" s="149"/>
      <c r="K11107" s="149"/>
      <c r="M11107" s="149"/>
      <c r="N11107" s="150"/>
      <c r="P11107" s="149"/>
    </row>
    <row r="11108" spans="7:16" x14ac:dyDescent="0.2">
      <c r="G11108" s="149"/>
      <c r="I11108" s="149"/>
      <c r="K11108" s="149"/>
      <c r="M11108" s="149"/>
      <c r="N11108" s="150"/>
      <c r="P11108" s="149"/>
    </row>
    <row r="11109" spans="7:16" x14ac:dyDescent="0.2">
      <c r="G11109" s="149"/>
      <c r="I11109" s="149"/>
      <c r="K11109" s="149"/>
      <c r="M11109" s="149"/>
      <c r="N11109" s="150"/>
      <c r="P11109" s="149"/>
    </row>
    <row r="11110" spans="7:16" x14ac:dyDescent="0.2">
      <c r="G11110" s="149"/>
      <c r="I11110" s="149"/>
      <c r="K11110" s="149"/>
      <c r="M11110" s="149"/>
      <c r="N11110" s="150"/>
      <c r="P11110" s="149"/>
    </row>
    <row r="11111" spans="7:16" x14ac:dyDescent="0.2">
      <c r="G11111" s="149"/>
      <c r="I11111" s="149"/>
      <c r="K11111" s="149"/>
      <c r="M11111" s="149"/>
      <c r="N11111" s="150"/>
      <c r="P11111" s="149"/>
    </row>
    <row r="11112" spans="7:16" x14ac:dyDescent="0.2">
      <c r="G11112" s="149"/>
      <c r="I11112" s="149"/>
      <c r="K11112" s="149"/>
      <c r="M11112" s="149"/>
      <c r="N11112" s="150"/>
      <c r="P11112" s="149"/>
    </row>
    <row r="11113" spans="7:16" x14ac:dyDescent="0.2">
      <c r="G11113" s="149"/>
      <c r="I11113" s="149"/>
      <c r="K11113" s="149"/>
      <c r="M11113" s="149"/>
      <c r="N11113" s="150"/>
      <c r="P11113" s="149"/>
    </row>
    <row r="11114" spans="7:16" x14ac:dyDescent="0.2">
      <c r="G11114" s="149"/>
      <c r="I11114" s="149"/>
      <c r="K11114" s="149"/>
      <c r="M11114" s="149"/>
      <c r="N11114" s="150"/>
      <c r="P11114" s="149"/>
    </row>
    <row r="11115" spans="7:16" x14ac:dyDescent="0.2">
      <c r="G11115" s="149"/>
      <c r="I11115" s="149"/>
      <c r="K11115" s="149"/>
      <c r="M11115" s="149"/>
      <c r="N11115" s="150"/>
      <c r="P11115" s="149"/>
    </row>
    <row r="11116" spans="7:16" x14ac:dyDescent="0.2">
      <c r="G11116" s="149"/>
      <c r="I11116" s="149"/>
      <c r="K11116" s="149"/>
      <c r="M11116" s="149"/>
      <c r="N11116" s="150"/>
      <c r="P11116" s="149"/>
    </row>
    <row r="11117" spans="7:16" x14ac:dyDescent="0.2">
      <c r="G11117" s="149"/>
      <c r="I11117" s="149"/>
      <c r="K11117" s="149"/>
      <c r="M11117" s="149"/>
      <c r="N11117" s="150"/>
      <c r="P11117" s="149"/>
    </row>
    <row r="11118" spans="7:16" x14ac:dyDescent="0.2">
      <c r="G11118" s="149"/>
      <c r="I11118" s="149"/>
      <c r="K11118" s="149"/>
      <c r="M11118" s="149"/>
      <c r="N11118" s="150"/>
      <c r="P11118" s="149"/>
    </row>
    <row r="11119" spans="7:16" x14ac:dyDescent="0.2">
      <c r="G11119" s="149"/>
      <c r="I11119" s="149"/>
      <c r="K11119" s="149"/>
      <c r="M11119" s="149"/>
      <c r="N11119" s="150"/>
      <c r="P11119" s="149"/>
    </row>
    <row r="11120" spans="7:16" x14ac:dyDescent="0.2">
      <c r="G11120" s="149"/>
      <c r="I11120" s="149"/>
      <c r="K11120" s="149"/>
      <c r="M11120" s="149"/>
      <c r="N11120" s="150"/>
      <c r="P11120" s="149"/>
    </row>
    <row r="11121" spans="7:16" x14ac:dyDescent="0.2">
      <c r="G11121" s="149"/>
      <c r="I11121" s="149"/>
      <c r="K11121" s="149"/>
      <c r="M11121" s="149"/>
      <c r="N11121" s="150"/>
      <c r="P11121" s="149"/>
    </row>
    <row r="11122" spans="7:16" x14ac:dyDescent="0.2">
      <c r="G11122" s="149"/>
      <c r="I11122" s="149"/>
      <c r="K11122" s="149"/>
      <c r="M11122" s="149"/>
      <c r="N11122" s="150"/>
      <c r="P11122" s="149"/>
    </row>
    <row r="11123" spans="7:16" x14ac:dyDescent="0.2">
      <c r="G11123" s="149"/>
      <c r="I11123" s="149"/>
      <c r="K11123" s="149"/>
      <c r="M11123" s="149"/>
      <c r="N11123" s="150"/>
      <c r="P11123" s="149"/>
    </row>
    <row r="11124" spans="7:16" x14ac:dyDescent="0.2">
      <c r="G11124" s="149"/>
      <c r="I11124" s="149"/>
      <c r="K11124" s="149"/>
      <c r="M11124" s="149"/>
      <c r="N11124" s="150"/>
      <c r="P11124" s="149"/>
    </row>
    <row r="11125" spans="7:16" x14ac:dyDescent="0.2">
      <c r="G11125" s="149"/>
      <c r="I11125" s="149"/>
      <c r="K11125" s="149"/>
      <c r="M11125" s="149"/>
      <c r="N11125" s="150"/>
      <c r="P11125" s="149"/>
    </row>
    <row r="11126" spans="7:16" x14ac:dyDescent="0.2">
      <c r="G11126" s="149"/>
      <c r="I11126" s="149"/>
      <c r="K11126" s="149"/>
      <c r="M11126" s="149"/>
      <c r="N11126" s="150"/>
      <c r="P11126" s="149"/>
    </row>
    <row r="11127" spans="7:16" x14ac:dyDescent="0.2">
      <c r="G11127" s="149"/>
      <c r="I11127" s="149"/>
      <c r="K11127" s="149"/>
      <c r="M11127" s="149"/>
      <c r="N11127" s="150"/>
      <c r="P11127" s="149"/>
    </row>
    <row r="11128" spans="7:16" x14ac:dyDescent="0.2">
      <c r="G11128" s="149"/>
      <c r="I11128" s="149"/>
      <c r="K11128" s="149"/>
      <c r="M11128" s="149"/>
      <c r="N11128" s="150"/>
      <c r="P11128" s="149"/>
    </row>
    <row r="11129" spans="7:16" x14ac:dyDescent="0.2">
      <c r="G11129" s="149"/>
      <c r="I11129" s="149"/>
      <c r="K11129" s="149"/>
      <c r="M11129" s="149"/>
      <c r="N11129" s="150"/>
      <c r="P11129" s="149"/>
    </row>
    <row r="11130" spans="7:16" x14ac:dyDescent="0.2">
      <c r="G11130" s="149"/>
      <c r="I11130" s="149"/>
      <c r="K11130" s="149"/>
      <c r="M11130" s="149"/>
      <c r="N11130" s="150"/>
      <c r="P11130" s="149"/>
    </row>
    <row r="11131" spans="7:16" x14ac:dyDescent="0.2">
      <c r="G11131" s="149"/>
      <c r="I11131" s="149"/>
      <c r="K11131" s="149"/>
      <c r="M11131" s="149"/>
      <c r="N11131" s="150"/>
      <c r="P11131" s="149"/>
    </row>
    <row r="11132" spans="7:16" x14ac:dyDescent="0.2">
      <c r="G11132" s="149"/>
      <c r="I11132" s="149"/>
      <c r="K11132" s="149"/>
      <c r="M11132" s="149"/>
      <c r="N11132" s="150"/>
      <c r="P11132" s="149"/>
    </row>
    <row r="11133" spans="7:16" x14ac:dyDescent="0.2">
      <c r="G11133" s="149"/>
      <c r="I11133" s="149"/>
      <c r="K11133" s="149"/>
      <c r="M11133" s="149"/>
      <c r="N11133" s="150"/>
      <c r="P11133" s="149"/>
    </row>
    <row r="11134" spans="7:16" x14ac:dyDescent="0.2">
      <c r="G11134" s="149"/>
      <c r="I11134" s="149"/>
      <c r="K11134" s="149"/>
      <c r="M11134" s="149"/>
      <c r="N11134" s="150"/>
      <c r="P11134" s="149"/>
    </row>
    <row r="11135" spans="7:16" x14ac:dyDescent="0.2">
      <c r="G11135" s="149"/>
      <c r="I11135" s="149"/>
      <c r="K11135" s="149"/>
      <c r="M11135" s="149"/>
      <c r="N11135" s="150"/>
      <c r="P11135" s="149"/>
    </row>
    <row r="11136" spans="7:16" x14ac:dyDescent="0.2">
      <c r="G11136" s="149"/>
      <c r="I11136" s="149"/>
      <c r="K11136" s="149"/>
      <c r="M11136" s="149"/>
      <c r="N11136" s="150"/>
      <c r="P11136" s="149"/>
    </row>
    <row r="11137" spans="7:16" x14ac:dyDescent="0.2">
      <c r="G11137" s="149"/>
      <c r="I11137" s="149"/>
      <c r="K11137" s="149"/>
      <c r="M11137" s="149"/>
      <c r="N11137" s="150"/>
      <c r="P11137" s="149"/>
    </row>
    <row r="11138" spans="7:16" x14ac:dyDescent="0.2">
      <c r="G11138" s="149"/>
      <c r="I11138" s="149"/>
      <c r="K11138" s="149"/>
      <c r="M11138" s="149"/>
      <c r="N11138" s="150"/>
      <c r="P11138" s="149"/>
    </row>
    <row r="11139" spans="7:16" x14ac:dyDescent="0.2">
      <c r="G11139" s="149"/>
      <c r="I11139" s="149"/>
      <c r="K11139" s="149"/>
      <c r="M11139" s="149"/>
      <c r="N11139" s="150"/>
      <c r="P11139" s="149"/>
    </row>
    <row r="11140" spans="7:16" x14ac:dyDescent="0.2">
      <c r="G11140" s="149"/>
      <c r="I11140" s="149"/>
      <c r="K11140" s="149"/>
      <c r="M11140" s="149"/>
      <c r="N11140" s="150"/>
      <c r="P11140" s="149"/>
    </row>
    <row r="11141" spans="7:16" x14ac:dyDescent="0.2">
      <c r="G11141" s="149"/>
      <c r="I11141" s="149"/>
      <c r="K11141" s="149"/>
      <c r="M11141" s="149"/>
      <c r="N11141" s="150"/>
      <c r="P11141" s="149"/>
    </row>
    <row r="11142" spans="7:16" x14ac:dyDescent="0.2">
      <c r="G11142" s="149"/>
      <c r="I11142" s="149"/>
      <c r="K11142" s="149"/>
      <c r="M11142" s="149"/>
      <c r="N11142" s="150"/>
      <c r="P11142" s="149"/>
    </row>
    <row r="11143" spans="7:16" x14ac:dyDescent="0.2">
      <c r="G11143" s="149"/>
      <c r="I11143" s="149"/>
      <c r="K11143" s="149"/>
      <c r="M11143" s="149"/>
      <c r="N11143" s="150"/>
      <c r="P11143" s="149"/>
    </row>
    <row r="11144" spans="7:16" x14ac:dyDescent="0.2">
      <c r="G11144" s="149"/>
      <c r="I11144" s="149"/>
      <c r="K11144" s="149"/>
      <c r="M11144" s="149"/>
      <c r="N11144" s="150"/>
      <c r="P11144" s="149"/>
    </row>
    <row r="11145" spans="7:16" x14ac:dyDescent="0.2">
      <c r="G11145" s="149"/>
      <c r="I11145" s="149"/>
      <c r="K11145" s="149"/>
      <c r="M11145" s="149"/>
      <c r="N11145" s="150"/>
      <c r="P11145" s="149"/>
    </row>
    <row r="11146" spans="7:16" x14ac:dyDescent="0.2">
      <c r="G11146" s="149"/>
      <c r="I11146" s="149"/>
      <c r="K11146" s="149"/>
      <c r="M11146" s="149"/>
      <c r="N11146" s="150"/>
      <c r="P11146" s="149"/>
    </row>
    <row r="11147" spans="7:16" x14ac:dyDescent="0.2">
      <c r="G11147" s="149"/>
      <c r="I11147" s="149"/>
      <c r="K11147" s="149"/>
      <c r="M11147" s="149"/>
      <c r="N11147" s="150"/>
      <c r="P11147" s="149"/>
    </row>
    <row r="11148" spans="7:16" x14ac:dyDescent="0.2">
      <c r="G11148" s="149"/>
      <c r="I11148" s="149"/>
      <c r="K11148" s="149"/>
      <c r="M11148" s="149"/>
      <c r="N11148" s="150"/>
      <c r="P11148" s="149"/>
    </row>
    <row r="11149" spans="7:16" x14ac:dyDescent="0.2">
      <c r="G11149" s="149"/>
      <c r="I11149" s="149"/>
      <c r="K11149" s="149"/>
      <c r="M11149" s="149"/>
      <c r="N11149" s="150"/>
      <c r="P11149" s="149"/>
    </row>
    <row r="11150" spans="7:16" x14ac:dyDescent="0.2">
      <c r="G11150" s="149"/>
      <c r="I11150" s="149"/>
      <c r="K11150" s="149"/>
      <c r="M11150" s="149"/>
      <c r="N11150" s="150"/>
      <c r="P11150" s="149"/>
    </row>
    <row r="11151" spans="7:16" x14ac:dyDescent="0.2">
      <c r="G11151" s="149"/>
      <c r="I11151" s="149"/>
      <c r="K11151" s="149"/>
      <c r="M11151" s="149"/>
      <c r="N11151" s="150"/>
      <c r="P11151" s="149"/>
    </row>
    <row r="11152" spans="7:16" x14ac:dyDescent="0.2">
      <c r="G11152" s="149"/>
      <c r="I11152" s="149"/>
      <c r="K11152" s="149"/>
      <c r="M11152" s="149"/>
      <c r="N11152" s="150"/>
      <c r="P11152" s="149"/>
    </row>
    <row r="11153" spans="7:16" x14ac:dyDescent="0.2">
      <c r="G11153" s="149"/>
      <c r="I11153" s="149"/>
      <c r="K11153" s="149"/>
      <c r="M11153" s="149"/>
      <c r="N11153" s="150"/>
      <c r="P11153" s="149"/>
    </row>
    <row r="11154" spans="7:16" x14ac:dyDescent="0.2">
      <c r="G11154" s="149"/>
      <c r="I11154" s="149"/>
      <c r="K11154" s="149"/>
      <c r="M11154" s="149"/>
      <c r="N11154" s="150"/>
      <c r="P11154" s="149"/>
    </row>
    <row r="11155" spans="7:16" x14ac:dyDescent="0.2">
      <c r="G11155" s="149"/>
      <c r="I11155" s="149"/>
      <c r="K11155" s="149"/>
      <c r="M11155" s="149"/>
      <c r="N11155" s="150"/>
      <c r="P11155" s="149"/>
    </row>
    <row r="11156" spans="7:16" x14ac:dyDescent="0.2">
      <c r="G11156" s="149"/>
      <c r="I11156" s="149"/>
      <c r="K11156" s="149"/>
      <c r="M11156" s="149"/>
      <c r="N11156" s="150"/>
      <c r="P11156" s="149"/>
    </row>
    <row r="11157" spans="7:16" x14ac:dyDescent="0.2">
      <c r="G11157" s="149"/>
      <c r="I11157" s="149"/>
      <c r="K11157" s="149"/>
      <c r="M11157" s="149"/>
      <c r="N11157" s="150"/>
      <c r="P11157" s="149"/>
    </row>
    <row r="11158" spans="7:16" x14ac:dyDescent="0.2">
      <c r="G11158" s="149"/>
      <c r="I11158" s="149"/>
      <c r="K11158" s="149"/>
      <c r="M11158" s="149"/>
      <c r="N11158" s="150"/>
      <c r="P11158" s="149"/>
    </row>
    <row r="11159" spans="7:16" x14ac:dyDescent="0.2">
      <c r="G11159" s="149"/>
      <c r="I11159" s="149"/>
      <c r="K11159" s="149"/>
      <c r="M11159" s="149"/>
      <c r="N11159" s="150"/>
      <c r="P11159" s="149"/>
    </row>
    <row r="11160" spans="7:16" x14ac:dyDescent="0.2">
      <c r="G11160" s="149"/>
      <c r="I11160" s="149"/>
      <c r="K11160" s="149"/>
      <c r="M11160" s="149"/>
      <c r="N11160" s="150"/>
      <c r="P11160" s="149"/>
    </row>
    <row r="11161" spans="7:16" x14ac:dyDescent="0.2">
      <c r="G11161" s="149"/>
      <c r="I11161" s="149"/>
      <c r="K11161" s="149"/>
      <c r="M11161" s="149"/>
      <c r="N11161" s="150"/>
      <c r="P11161" s="149"/>
    </row>
    <row r="11162" spans="7:16" x14ac:dyDescent="0.2">
      <c r="G11162" s="149"/>
      <c r="I11162" s="149"/>
      <c r="K11162" s="149"/>
      <c r="M11162" s="149"/>
      <c r="N11162" s="150"/>
      <c r="P11162" s="149"/>
    </row>
    <row r="11163" spans="7:16" x14ac:dyDescent="0.2">
      <c r="G11163" s="149"/>
      <c r="I11163" s="149"/>
      <c r="K11163" s="149"/>
      <c r="M11163" s="149"/>
      <c r="N11163" s="150"/>
      <c r="P11163" s="149"/>
    </row>
    <row r="11164" spans="7:16" x14ac:dyDescent="0.2">
      <c r="G11164" s="149"/>
      <c r="I11164" s="149"/>
      <c r="K11164" s="149"/>
      <c r="M11164" s="149"/>
      <c r="N11164" s="150"/>
      <c r="P11164" s="149"/>
    </row>
    <row r="11165" spans="7:16" x14ac:dyDescent="0.2">
      <c r="G11165" s="149"/>
      <c r="I11165" s="149"/>
      <c r="K11165" s="149"/>
      <c r="M11165" s="149"/>
      <c r="N11165" s="150"/>
      <c r="P11165" s="149"/>
    </row>
    <row r="11166" spans="7:16" x14ac:dyDescent="0.2">
      <c r="G11166" s="149"/>
      <c r="I11166" s="149"/>
      <c r="K11166" s="149"/>
      <c r="M11166" s="149"/>
      <c r="N11166" s="150"/>
      <c r="P11166" s="149"/>
    </row>
    <row r="11167" spans="7:16" x14ac:dyDescent="0.2">
      <c r="G11167" s="149"/>
      <c r="I11167" s="149"/>
      <c r="K11167" s="149"/>
      <c r="M11167" s="149"/>
      <c r="N11167" s="150"/>
      <c r="P11167" s="149"/>
    </row>
    <row r="11168" spans="7:16" x14ac:dyDescent="0.2">
      <c r="G11168" s="149"/>
      <c r="I11168" s="149"/>
      <c r="K11168" s="149"/>
      <c r="M11168" s="149"/>
      <c r="N11168" s="150"/>
      <c r="P11168" s="149"/>
    </row>
    <row r="11169" spans="7:16" x14ac:dyDescent="0.2">
      <c r="G11169" s="149"/>
      <c r="I11169" s="149"/>
      <c r="K11169" s="149"/>
      <c r="M11169" s="149"/>
      <c r="N11169" s="150"/>
      <c r="P11169" s="149"/>
    </row>
    <row r="11170" spans="7:16" x14ac:dyDescent="0.2">
      <c r="G11170" s="149"/>
      <c r="I11170" s="149"/>
      <c r="K11170" s="149"/>
      <c r="M11170" s="149"/>
      <c r="N11170" s="150"/>
      <c r="P11170" s="149"/>
    </row>
    <row r="11171" spans="7:16" x14ac:dyDescent="0.2">
      <c r="G11171" s="149"/>
      <c r="I11171" s="149"/>
      <c r="K11171" s="149"/>
      <c r="M11171" s="149"/>
      <c r="N11171" s="150"/>
      <c r="P11171" s="149"/>
    </row>
    <row r="11172" spans="7:16" x14ac:dyDescent="0.2">
      <c r="G11172" s="149"/>
      <c r="I11172" s="149"/>
      <c r="K11172" s="149"/>
      <c r="M11172" s="149"/>
      <c r="N11172" s="150"/>
      <c r="P11172" s="149"/>
    </row>
    <row r="11173" spans="7:16" x14ac:dyDescent="0.2">
      <c r="G11173" s="149"/>
      <c r="I11173" s="149"/>
      <c r="K11173" s="149"/>
      <c r="M11173" s="149"/>
      <c r="N11173" s="150"/>
      <c r="P11173" s="149"/>
    </row>
    <row r="11174" spans="7:16" x14ac:dyDescent="0.2">
      <c r="G11174" s="149"/>
      <c r="I11174" s="149"/>
      <c r="K11174" s="149"/>
      <c r="M11174" s="149"/>
      <c r="N11174" s="150"/>
      <c r="P11174" s="149"/>
    </row>
    <row r="11175" spans="7:16" x14ac:dyDescent="0.2">
      <c r="G11175" s="149"/>
      <c r="I11175" s="149"/>
      <c r="K11175" s="149"/>
      <c r="M11175" s="149"/>
      <c r="N11175" s="150"/>
      <c r="P11175" s="149"/>
    </row>
    <row r="11176" spans="7:16" x14ac:dyDescent="0.2">
      <c r="G11176" s="149"/>
      <c r="I11176" s="149"/>
      <c r="K11176" s="149"/>
      <c r="M11176" s="149"/>
      <c r="N11176" s="150"/>
      <c r="P11176" s="149"/>
    </row>
    <row r="11177" spans="7:16" x14ac:dyDescent="0.2">
      <c r="G11177" s="149"/>
      <c r="I11177" s="149"/>
      <c r="K11177" s="149"/>
      <c r="M11177" s="149"/>
      <c r="N11177" s="150"/>
      <c r="P11177" s="149"/>
    </row>
    <row r="11178" spans="7:16" x14ac:dyDescent="0.2">
      <c r="G11178" s="149"/>
      <c r="I11178" s="149"/>
      <c r="K11178" s="149"/>
      <c r="M11178" s="149"/>
      <c r="N11178" s="150"/>
      <c r="P11178" s="149"/>
    </row>
    <row r="11179" spans="7:16" x14ac:dyDescent="0.2">
      <c r="G11179" s="149"/>
      <c r="I11179" s="149"/>
      <c r="K11179" s="149"/>
      <c r="M11179" s="149"/>
      <c r="N11179" s="150"/>
      <c r="P11179" s="149"/>
    </row>
    <row r="11180" spans="7:16" x14ac:dyDescent="0.2">
      <c r="G11180" s="149"/>
      <c r="I11180" s="149"/>
      <c r="K11180" s="149"/>
      <c r="M11180" s="149"/>
      <c r="N11180" s="150"/>
      <c r="P11180" s="149"/>
    </row>
    <row r="11181" spans="7:16" x14ac:dyDescent="0.2">
      <c r="G11181" s="149"/>
      <c r="I11181" s="149"/>
      <c r="K11181" s="149"/>
      <c r="M11181" s="149"/>
      <c r="N11181" s="150"/>
      <c r="P11181" s="149"/>
    </row>
    <row r="11182" spans="7:16" x14ac:dyDescent="0.2">
      <c r="G11182" s="149"/>
      <c r="I11182" s="149"/>
      <c r="K11182" s="149"/>
      <c r="M11182" s="149"/>
      <c r="N11182" s="150"/>
      <c r="P11182" s="149"/>
    </row>
    <row r="11183" spans="7:16" x14ac:dyDescent="0.2">
      <c r="G11183" s="149"/>
      <c r="I11183" s="149"/>
      <c r="K11183" s="149"/>
      <c r="M11183" s="149"/>
      <c r="N11183" s="150"/>
      <c r="P11183" s="149"/>
    </row>
    <row r="11184" spans="7:16" x14ac:dyDescent="0.2">
      <c r="G11184" s="149"/>
      <c r="I11184" s="149"/>
      <c r="K11184" s="149"/>
      <c r="M11184" s="149"/>
      <c r="N11184" s="150"/>
      <c r="P11184" s="149"/>
    </row>
    <row r="11185" spans="7:16" x14ac:dyDescent="0.2">
      <c r="G11185" s="149"/>
      <c r="I11185" s="149"/>
      <c r="K11185" s="149"/>
      <c r="M11185" s="149"/>
      <c r="N11185" s="150"/>
      <c r="P11185" s="149"/>
    </row>
    <row r="11186" spans="7:16" x14ac:dyDescent="0.2">
      <c r="G11186" s="149"/>
      <c r="I11186" s="149"/>
      <c r="K11186" s="149"/>
      <c r="M11186" s="149"/>
      <c r="N11186" s="150"/>
      <c r="P11186" s="149"/>
    </row>
    <row r="11187" spans="7:16" x14ac:dyDescent="0.2">
      <c r="G11187" s="149"/>
      <c r="I11187" s="149"/>
      <c r="K11187" s="149"/>
      <c r="M11187" s="149"/>
      <c r="N11187" s="150"/>
      <c r="P11187" s="149"/>
    </row>
    <row r="11188" spans="7:16" x14ac:dyDescent="0.2">
      <c r="G11188" s="149"/>
      <c r="I11188" s="149"/>
      <c r="K11188" s="149"/>
      <c r="M11188" s="149"/>
      <c r="N11188" s="150"/>
      <c r="P11188" s="149"/>
    </row>
    <row r="11189" spans="7:16" x14ac:dyDescent="0.2">
      <c r="G11189" s="149"/>
      <c r="I11189" s="149"/>
      <c r="K11189" s="149"/>
      <c r="M11189" s="149"/>
      <c r="N11189" s="150"/>
      <c r="P11189" s="149"/>
    </row>
    <row r="11190" spans="7:16" x14ac:dyDescent="0.2">
      <c r="G11190" s="149"/>
      <c r="I11190" s="149"/>
      <c r="K11190" s="149"/>
      <c r="M11190" s="149"/>
      <c r="N11190" s="150"/>
      <c r="P11190" s="149"/>
    </row>
    <row r="11191" spans="7:16" x14ac:dyDescent="0.2">
      <c r="G11191" s="149"/>
      <c r="I11191" s="149"/>
      <c r="K11191" s="149"/>
      <c r="M11191" s="149"/>
      <c r="N11191" s="150"/>
      <c r="P11191" s="149"/>
    </row>
    <row r="11192" spans="7:16" x14ac:dyDescent="0.2">
      <c r="G11192" s="149"/>
      <c r="I11192" s="149"/>
      <c r="K11192" s="149"/>
      <c r="M11192" s="149"/>
      <c r="N11192" s="150"/>
      <c r="P11192" s="149"/>
    </row>
    <row r="11193" spans="7:16" x14ac:dyDescent="0.2">
      <c r="G11193" s="149"/>
      <c r="I11193" s="149"/>
      <c r="K11193" s="149"/>
      <c r="M11193" s="149"/>
      <c r="N11193" s="150"/>
      <c r="P11193" s="149"/>
    </row>
    <row r="11194" spans="7:16" x14ac:dyDescent="0.2">
      <c r="G11194" s="149"/>
      <c r="I11194" s="149"/>
      <c r="K11194" s="149"/>
      <c r="M11194" s="149"/>
      <c r="N11194" s="150"/>
      <c r="P11194" s="149"/>
    </row>
    <row r="11195" spans="7:16" x14ac:dyDescent="0.2">
      <c r="G11195" s="149"/>
      <c r="I11195" s="149"/>
      <c r="K11195" s="149"/>
      <c r="M11195" s="149"/>
      <c r="N11195" s="150"/>
      <c r="P11195" s="149"/>
    </row>
    <row r="11196" spans="7:16" x14ac:dyDescent="0.2">
      <c r="G11196" s="149"/>
      <c r="I11196" s="149"/>
      <c r="K11196" s="149"/>
      <c r="M11196" s="149"/>
      <c r="N11196" s="150"/>
      <c r="P11196" s="149"/>
    </row>
    <row r="11197" spans="7:16" x14ac:dyDescent="0.2">
      <c r="G11197" s="149"/>
      <c r="I11197" s="149"/>
      <c r="K11197" s="149"/>
      <c r="M11197" s="149"/>
      <c r="N11197" s="150"/>
      <c r="P11197" s="149"/>
    </row>
    <row r="11198" spans="7:16" x14ac:dyDescent="0.2">
      <c r="G11198" s="149"/>
      <c r="I11198" s="149"/>
      <c r="K11198" s="149"/>
      <c r="M11198" s="149"/>
      <c r="N11198" s="150"/>
      <c r="P11198" s="149"/>
    </row>
    <row r="11199" spans="7:16" x14ac:dyDescent="0.2">
      <c r="G11199" s="149"/>
      <c r="I11199" s="149"/>
      <c r="K11199" s="149"/>
      <c r="M11199" s="149"/>
      <c r="N11199" s="150"/>
      <c r="P11199" s="149"/>
    </row>
    <row r="11200" spans="7:16" x14ac:dyDescent="0.2">
      <c r="G11200" s="149"/>
      <c r="I11200" s="149"/>
      <c r="K11200" s="149"/>
      <c r="M11200" s="149"/>
      <c r="N11200" s="150"/>
      <c r="P11200" s="149"/>
    </row>
    <row r="11201" spans="7:16" x14ac:dyDescent="0.2">
      <c r="G11201" s="149"/>
      <c r="I11201" s="149"/>
      <c r="K11201" s="149"/>
      <c r="M11201" s="149"/>
      <c r="N11201" s="150"/>
      <c r="P11201" s="149"/>
    </row>
    <row r="11202" spans="7:16" x14ac:dyDescent="0.2">
      <c r="G11202" s="149"/>
      <c r="I11202" s="149"/>
      <c r="K11202" s="149"/>
      <c r="M11202" s="149"/>
      <c r="N11202" s="150"/>
      <c r="P11202" s="149"/>
    </row>
    <row r="11203" spans="7:16" x14ac:dyDescent="0.2">
      <c r="G11203" s="149"/>
      <c r="I11203" s="149"/>
      <c r="K11203" s="149"/>
      <c r="M11203" s="149"/>
      <c r="N11203" s="150"/>
      <c r="P11203" s="149"/>
    </row>
    <row r="11204" spans="7:16" x14ac:dyDescent="0.2">
      <c r="G11204" s="149"/>
      <c r="I11204" s="149"/>
      <c r="K11204" s="149"/>
      <c r="M11204" s="149"/>
      <c r="N11204" s="150"/>
      <c r="P11204" s="149"/>
    </row>
    <row r="11205" spans="7:16" x14ac:dyDescent="0.2">
      <c r="G11205" s="149"/>
      <c r="I11205" s="149"/>
      <c r="K11205" s="149"/>
      <c r="M11205" s="149"/>
      <c r="N11205" s="150"/>
      <c r="P11205" s="149"/>
    </row>
    <row r="11206" spans="7:16" x14ac:dyDescent="0.2">
      <c r="G11206" s="149"/>
      <c r="I11206" s="149"/>
      <c r="K11206" s="149"/>
      <c r="M11206" s="149"/>
      <c r="N11206" s="150"/>
      <c r="P11206" s="149"/>
    </row>
    <row r="11207" spans="7:16" x14ac:dyDescent="0.2">
      <c r="G11207" s="149"/>
      <c r="I11207" s="149"/>
      <c r="K11207" s="149"/>
      <c r="M11207" s="149"/>
      <c r="N11207" s="150"/>
      <c r="P11207" s="149"/>
    </row>
    <row r="11208" spans="7:16" x14ac:dyDescent="0.2">
      <c r="G11208" s="149"/>
      <c r="I11208" s="149"/>
      <c r="K11208" s="149"/>
      <c r="M11208" s="149"/>
      <c r="N11208" s="150"/>
      <c r="P11208" s="149"/>
    </row>
    <row r="11209" spans="7:16" x14ac:dyDescent="0.2">
      <c r="G11209" s="149"/>
      <c r="I11209" s="149"/>
      <c r="K11209" s="149"/>
      <c r="M11209" s="149"/>
      <c r="N11209" s="150"/>
      <c r="P11209" s="149"/>
    </row>
    <row r="11210" spans="7:16" x14ac:dyDescent="0.2">
      <c r="G11210" s="149"/>
      <c r="I11210" s="149"/>
      <c r="K11210" s="149"/>
      <c r="M11210" s="149"/>
      <c r="N11210" s="150"/>
      <c r="P11210" s="149"/>
    </row>
    <row r="11211" spans="7:16" x14ac:dyDescent="0.2">
      <c r="G11211" s="149"/>
      <c r="I11211" s="149"/>
      <c r="K11211" s="149"/>
      <c r="M11211" s="149"/>
      <c r="N11211" s="150"/>
      <c r="P11211" s="149"/>
    </row>
    <row r="11212" spans="7:16" x14ac:dyDescent="0.2">
      <c r="G11212" s="149"/>
      <c r="I11212" s="149"/>
      <c r="K11212" s="149"/>
      <c r="M11212" s="149"/>
      <c r="N11212" s="150"/>
      <c r="P11212" s="149"/>
    </row>
    <row r="11213" spans="7:16" x14ac:dyDescent="0.2">
      <c r="G11213" s="149"/>
      <c r="I11213" s="149"/>
      <c r="K11213" s="149"/>
      <c r="M11213" s="149"/>
      <c r="N11213" s="150"/>
      <c r="P11213" s="149"/>
    </row>
    <row r="11214" spans="7:16" x14ac:dyDescent="0.2">
      <c r="G11214" s="149"/>
      <c r="I11214" s="149"/>
      <c r="K11214" s="149"/>
      <c r="M11214" s="149"/>
      <c r="N11214" s="150"/>
      <c r="P11214" s="149"/>
    </row>
    <row r="11215" spans="7:16" x14ac:dyDescent="0.2">
      <c r="G11215" s="149"/>
      <c r="I11215" s="149"/>
      <c r="K11215" s="149"/>
      <c r="M11215" s="149"/>
      <c r="N11215" s="150"/>
      <c r="P11215" s="149"/>
    </row>
    <row r="11216" spans="7:16" x14ac:dyDescent="0.2">
      <c r="G11216" s="149"/>
      <c r="I11216" s="149"/>
      <c r="K11216" s="149"/>
      <c r="M11216" s="149"/>
      <c r="N11216" s="150"/>
      <c r="P11216" s="149"/>
    </row>
    <row r="11217" spans="7:16" x14ac:dyDescent="0.2">
      <c r="G11217" s="149"/>
      <c r="I11217" s="149"/>
      <c r="K11217" s="149"/>
      <c r="M11217" s="149"/>
      <c r="N11217" s="150"/>
      <c r="P11217" s="149"/>
    </row>
    <row r="11218" spans="7:16" x14ac:dyDescent="0.2">
      <c r="G11218" s="149"/>
      <c r="I11218" s="149"/>
      <c r="K11218" s="149"/>
      <c r="M11218" s="149"/>
      <c r="N11218" s="150"/>
      <c r="P11218" s="149"/>
    </row>
    <row r="11219" spans="7:16" x14ac:dyDescent="0.2">
      <c r="G11219" s="149"/>
      <c r="I11219" s="149"/>
      <c r="K11219" s="149"/>
      <c r="M11219" s="149"/>
      <c r="N11219" s="150"/>
      <c r="P11219" s="149"/>
    </row>
    <row r="11220" spans="7:16" x14ac:dyDescent="0.2">
      <c r="G11220" s="149"/>
      <c r="I11220" s="149"/>
      <c r="K11220" s="149"/>
      <c r="M11220" s="149"/>
      <c r="N11220" s="150"/>
      <c r="P11220" s="149"/>
    </row>
    <row r="11221" spans="7:16" x14ac:dyDescent="0.2">
      <c r="G11221" s="149"/>
      <c r="I11221" s="149"/>
      <c r="K11221" s="149"/>
      <c r="M11221" s="149"/>
      <c r="N11221" s="150"/>
      <c r="P11221" s="149"/>
    </row>
    <row r="11222" spans="7:16" x14ac:dyDescent="0.2">
      <c r="G11222" s="149"/>
      <c r="I11222" s="149"/>
      <c r="K11222" s="149"/>
      <c r="M11222" s="149"/>
      <c r="N11222" s="150"/>
      <c r="P11222" s="149"/>
    </row>
    <row r="11223" spans="7:16" x14ac:dyDescent="0.2">
      <c r="G11223" s="149"/>
      <c r="I11223" s="149"/>
      <c r="K11223" s="149"/>
      <c r="M11223" s="149"/>
      <c r="N11223" s="150"/>
      <c r="P11223" s="149"/>
    </row>
    <row r="11224" spans="7:16" x14ac:dyDescent="0.2">
      <c r="G11224" s="149"/>
      <c r="I11224" s="149"/>
      <c r="K11224" s="149"/>
      <c r="M11224" s="149"/>
      <c r="N11224" s="150"/>
      <c r="P11224" s="149"/>
    </row>
    <row r="11225" spans="7:16" x14ac:dyDescent="0.2">
      <c r="G11225" s="149"/>
      <c r="I11225" s="149"/>
      <c r="K11225" s="149"/>
      <c r="M11225" s="149"/>
      <c r="N11225" s="150"/>
      <c r="P11225" s="149"/>
    </row>
    <row r="11226" spans="7:16" x14ac:dyDescent="0.2">
      <c r="G11226" s="149"/>
      <c r="I11226" s="149"/>
      <c r="K11226" s="149"/>
      <c r="M11226" s="149"/>
      <c r="N11226" s="150"/>
      <c r="P11226" s="149"/>
    </row>
    <row r="11227" spans="7:16" x14ac:dyDescent="0.2">
      <c r="G11227" s="149"/>
      <c r="I11227" s="149"/>
      <c r="K11227" s="149"/>
      <c r="M11227" s="149"/>
      <c r="N11227" s="150"/>
      <c r="P11227" s="149"/>
    </row>
    <row r="11228" spans="7:16" x14ac:dyDescent="0.2">
      <c r="G11228" s="149"/>
      <c r="I11228" s="149"/>
      <c r="K11228" s="149"/>
      <c r="M11228" s="149"/>
      <c r="N11228" s="150"/>
      <c r="P11228" s="149"/>
    </row>
    <row r="11229" spans="7:16" x14ac:dyDescent="0.2">
      <c r="G11229" s="149"/>
      <c r="I11229" s="149"/>
      <c r="K11229" s="149"/>
      <c r="M11229" s="149"/>
      <c r="N11229" s="150"/>
      <c r="P11229" s="149"/>
    </row>
    <row r="11230" spans="7:16" x14ac:dyDescent="0.2">
      <c r="G11230" s="149"/>
      <c r="I11230" s="149"/>
      <c r="K11230" s="149"/>
      <c r="M11230" s="149"/>
      <c r="N11230" s="150"/>
      <c r="P11230" s="149"/>
    </row>
    <row r="11231" spans="7:16" x14ac:dyDescent="0.2">
      <c r="G11231" s="149"/>
      <c r="I11231" s="149"/>
      <c r="K11231" s="149"/>
      <c r="M11231" s="149"/>
      <c r="N11231" s="150"/>
      <c r="P11231" s="149"/>
    </row>
    <row r="11232" spans="7:16" x14ac:dyDescent="0.2">
      <c r="G11232" s="149"/>
      <c r="I11232" s="149"/>
      <c r="K11232" s="149"/>
      <c r="M11232" s="149"/>
      <c r="N11232" s="150"/>
      <c r="P11232" s="149"/>
    </row>
    <row r="11233" spans="7:16" x14ac:dyDescent="0.2">
      <c r="G11233" s="149"/>
      <c r="I11233" s="149"/>
      <c r="K11233" s="149"/>
      <c r="M11233" s="149"/>
      <c r="N11233" s="150"/>
      <c r="P11233" s="149"/>
    </row>
    <row r="11234" spans="7:16" x14ac:dyDescent="0.2">
      <c r="G11234" s="149"/>
      <c r="I11234" s="149"/>
      <c r="K11234" s="149"/>
      <c r="M11234" s="149"/>
      <c r="N11234" s="150"/>
      <c r="P11234" s="149"/>
    </row>
    <row r="11235" spans="7:16" x14ac:dyDescent="0.2">
      <c r="G11235" s="149"/>
      <c r="I11235" s="149"/>
      <c r="K11235" s="149"/>
      <c r="M11235" s="149"/>
      <c r="N11235" s="150"/>
      <c r="P11235" s="149"/>
    </row>
    <row r="11236" spans="7:16" x14ac:dyDescent="0.2">
      <c r="G11236" s="149"/>
      <c r="I11236" s="149"/>
      <c r="K11236" s="149"/>
      <c r="M11236" s="149"/>
      <c r="N11236" s="150"/>
      <c r="P11236" s="149"/>
    </row>
    <row r="11237" spans="7:16" x14ac:dyDescent="0.2">
      <c r="G11237" s="149"/>
      <c r="I11237" s="149"/>
      <c r="K11237" s="149"/>
      <c r="M11237" s="149"/>
      <c r="N11237" s="150"/>
      <c r="P11237" s="149"/>
    </row>
    <row r="11238" spans="7:16" x14ac:dyDescent="0.2">
      <c r="G11238" s="149"/>
      <c r="I11238" s="149"/>
      <c r="K11238" s="149"/>
      <c r="M11238" s="149"/>
      <c r="N11238" s="150"/>
      <c r="P11238" s="149"/>
    </row>
    <row r="11239" spans="7:16" x14ac:dyDescent="0.2">
      <c r="G11239" s="149"/>
      <c r="I11239" s="149"/>
      <c r="K11239" s="149"/>
      <c r="M11239" s="149"/>
      <c r="N11239" s="150"/>
      <c r="P11239" s="149"/>
    </row>
    <row r="11240" spans="7:16" x14ac:dyDescent="0.2">
      <c r="G11240" s="149"/>
      <c r="I11240" s="149"/>
      <c r="K11240" s="149"/>
      <c r="M11240" s="149"/>
      <c r="N11240" s="150"/>
      <c r="P11240" s="149"/>
    </row>
    <row r="11241" spans="7:16" x14ac:dyDescent="0.2">
      <c r="G11241" s="149"/>
      <c r="I11241" s="149"/>
      <c r="K11241" s="149"/>
      <c r="M11241" s="149"/>
      <c r="N11241" s="150"/>
      <c r="P11241" s="149"/>
    </row>
    <row r="11242" spans="7:16" x14ac:dyDescent="0.2">
      <c r="G11242" s="149"/>
      <c r="I11242" s="149"/>
      <c r="K11242" s="149"/>
      <c r="M11242" s="149"/>
      <c r="N11242" s="150"/>
      <c r="P11242" s="149"/>
    </row>
    <row r="11243" spans="7:16" x14ac:dyDescent="0.2">
      <c r="G11243" s="149"/>
      <c r="I11243" s="149"/>
      <c r="K11243" s="149"/>
      <c r="M11243" s="149"/>
      <c r="N11243" s="150"/>
      <c r="P11243" s="149"/>
    </row>
    <row r="11244" spans="7:16" x14ac:dyDescent="0.2">
      <c r="G11244" s="149"/>
      <c r="I11244" s="149"/>
      <c r="K11244" s="149"/>
      <c r="M11244" s="149"/>
      <c r="N11244" s="150"/>
      <c r="P11244" s="149"/>
    </row>
    <row r="11245" spans="7:16" x14ac:dyDescent="0.2">
      <c r="G11245" s="149"/>
      <c r="I11245" s="149"/>
      <c r="K11245" s="149"/>
      <c r="M11245" s="149"/>
      <c r="N11245" s="150"/>
      <c r="P11245" s="149"/>
    </row>
    <row r="11246" spans="7:16" x14ac:dyDescent="0.2">
      <c r="G11246" s="149"/>
      <c r="I11246" s="149"/>
      <c r="K11246" s="149"/>
      <c r="M11246" s="149"/>
      <c r="N11246" s="150"/>
      <c r="P11246" s="149"/>
    </row>
    <row r="11247" spans="7:16" x14ac:dyDescent="0.2">
      <c r="G11247" s="149"/>
      <c r="I11247" s="149"/>
      <c r="K11247" s="149"/>
      <c r="M11247" s="149"/>
      <c r="N11247" s="150"/>
      <c r="P11247" s="149"/>
    </row>
    <row r="11248" spans="7:16" x14ac:dyDescent="0.2">
      <c r="G11248" s="149"/>
      <c r="I11248" s="149"/>
      <c r="K11248" s="149"/>
      <c r="M11248" s="149"/>
      <c r="N11248" s="150"/>
      <c r="P11248" s="149"/>
    </row>
    <row r="11249" spans="7:16" x14ac:dyDescent="0.2">
      <c r="G11249" s="149"/>
      <c r="I11249" s="149"/>
      <c r="K11249" s="149"/>
      <c r="M11249" s="149"/>
      <c r="N11249" s="150"/>
      <c r="P11249" s="149"/>
    </row>
    <row r="11250" spans="7:16" x14ac:dyDescent="0.2">
      <c r="G11250" s="149"/>
      <c r="I11250" s="149"/>
      <c r="K11250" s="149"/>
      <c r="M11250" s="149"/>
      <c r="N11250" s="150"/>
      <c r="P11250" s="149"/>
    </row>
    <row r="11251" spans="7:16" x14ac:dyDescent="0.2">
      <c r="G11251" s="149"/>
      <c r="I11251" s="149"/>
      <c r="K11251" s="149"/>
      <c r="M11251" s="149"/>
      <c r="N11251" s="150"/>
      <c r="P11251" s="149"/>
    </row>
    <row r="11252" spans="7:16" x14ac:dyDescent="0.2">
      <c r="G11252" s="149"/>
      <c r="I11252" s="149"/>
      <c r="K11252" s="149"/>
      <c r="M11252" s="149"/>
      <c r="N11252" s="150"/>
      <c r="P11252" s="149"/>
    </row>
    <row r="11253" spans="7:16" x14ac:dyDescent="0.2">
      <c r="G11253" s="149"/>
      <c r="I11253" s="149"/>
      <c r="K11253" s="149"/>
      <c r="M11253" s="149"/>
      <c r="N11253" s="150"/>
      <c r="P11253" s="149"/>
    </row>
    <row r="11254" spans="7:16" x14ac:dyDescent="0.2">
      <c r="G11254" s="149"/>
      <c r="I11254" s="149"/>
      <c r="K11254" s="149"/>
      <c r="M11254" s="149"/>
      <c r="N11254" s="150"/>
      <c r="P11254" s="149"/>
    </row>
    <row r="11255" spans="7:16" x14ac:dyDescent="0.2">
      <c r="G11255" s="149"/>
      <c r="I11255" s="149"/>
      <c r="K11255" s="149"/>
      <c r="M11255" s="149"/>
      <c r="N11255" s="150"/>
      <c r="P11255" s="149"/>
    </row>
    <row r="11256" spans="7:16" x14ac:dyDescent="0.2">
      <c r="G11256" s="149"/>
      <c r="I11256" s="149"/>
      <c r="K11256" s="149"/>
      <c r="M11256" s="149"/>
      <c r="N11256" s="150"/>
      <c r="P11256" s="149"/>
    </row>
    <row r="11257" spans="7:16" x14ac:dyDescent="0.2">
      <c r="G11257" s="149"/>
      <c r="I11257" s="149"/>
      <c r="K11257" s="149"/>
      <c r="M11257" s="149"/>
      <c r="N11257" s="150"/>
      <c r="P11257" s="149"/>
    </row>
    <row r="11258" spans="7:16" x14ac:dyDescent="0.2">
      <c r="G11258" s="149"/>
      <c r="I11258" s="149"/>
      <c r="K11258" s="149"/>
      <c r="M11258" s="149"/>
      <c r="N11258" s="150"/>
      <c r="P11258" s="149"/>
    </row>
    <row r="11259" spans="7:16" x14ac:dyDescent="0.2">
      <c r="G11259" s="149"/>
      <c r="I11259" s="149"/>
      <c r="K11259" s="149"/>
      <c r="M11259" s="149"/>
      <c r="N11259" s="150"/>
      <c r="P11259" s="149"/>
    </row>
    <row r="11260" spans="7:16" x14ac:dyDescent="0.2">
      <c r="G11260" s="149"/>
      <c r="I11260" s="149"/>
      <c r="K11260" s="149"/>
      <c r="M11260" s="149"/>
      <c r="N11260" s="150"/>
      <c r="P11260" s="149"/>
    </row>
    <row r="11261" spans="7:16" x14ac:dyDescent="0.2">
      <c r="G11261" s="149"/>
      <c r="I11261" s="149"/>
      <c r="K11261" s="149"/>
      <c r="M11261" s="149"/>
      <c r="N11261" s="150"/>
      <c r="P11261" s="149"/>
    </row>
    <row r="11262" spans="7:16" x14ac:dyDescent="0.2">
      <c r="G11262" s="149"/>
      <c r="I11262" s="149"/>
      <c r="K11262" s="149"/>
      <c r="M11262" s="149"/>
      <c r="N11262" s="150"/>
      <c r="P11262" s="149"/>
    </row>
    <row r="11263" spans="7:16" x14ac:dyDescent="0.2">
      <c r="G11263" s="149"/>
      <c r="I11263" s="149"/>
      <c r="K11263" s="149"/>
      <c r="M11263" s="149"/>
      <c r="N11263" s="150"/>
      <c r="P11263" s="149"/>
    </row>
    <row r="11264" spans="7:16" x14ac:dyDescent="0.2">
      <c r="G11264" s="149"/>
      <c r="I11264" s="149"/>
      <c r="K11264" s="149"/>
      <c r="M11264" s="149"/>
      <c r="N11264" s="150"/>
      <c r="P11264" s="149"/>
    </row>
    <row r="11265" spans="7:16" x14ac:dyDescent="0.2">
      <c r="G11265" s="149"/>
      <c r="I11265" s="149"/>
      <c r="K11265" s="149"/>
      <c r="M11265" s="149"/>
      <c r="N11265" s="150"/>
      <c r="P11265" s="149"/>
    </row>
    <row r="11266" spans="7:16" x14ac:dyDescent="0.2">
      <c r="G11266" s="149"/>
      <c r="I11266" s="149"/>
      <c r="K11266" s="149"/>
      <c r="M11266" s="149"/>
      <c r="N11266" s="150"/>
      <c r="P11266" s="149"/>
    </row>
    <row r="11267" spans="7:16" x14ac:dyDescent="0.2">
      <c r="G11267" s="149"/>
      <c r="I11267" s="149"/>
      <c r="K11267" s="149"/>
      <c r="M11267" s="149"/>
      <c r="N11267" s="150"/>
      <c r="P11267" s="149"/>
    </row>
    <row r="11268" spans="7:16" x14ac:dyDescent="0.2">
      <c r="G11268" s="149"/>
      <c r="I11268" s="149"/>
      <c r="K11268" s="149"/>
      <c r="M11268" s="149"/>
      <c r="N11268" s="150"/>
      <c r="P11268" s="149"/>
    </row>
    <row r="11269" spans="7:16" x14ac:dyDescent="0.2">
      <c r="G11269" s="149"/>
      <c r="I11269" s="149"/>
      <c r="K11269" s="149"/>
      <c r="M11269" s="149"/>
      <c r="N11269" s="150"/>
      <c r="P11269" s="149"/>
    </row>
    <row r="11270" spans="7:16" x14ac:dyDescent="0.2">
      <c r="G11270" s="149"/>
      <c r="I11270" s="149"/>
      <c r="K11270" s="149"/>
      <c r="M11270" s="149"/>
      <c r="N11270" s="150"/>
      <c r="P11270" s="149"/>
    </row>
    <row r="11271" spans="7:16" x14ac:dyDescent="0.2">
      <c r="G11271" s="149"/>
      <c r="I11271" s="149"/>
      <c r="K11271" s="149"/>
      <c r="M11271" s="149"/>
      <c r="N11271" s="150"/>
      <c r="P11271" s="149"/>
    </row>
    <row r="11272" spans="7:16" x14ac:dyDescent="0.2">
      <c r="G11272" s="149"/>
      <c r="I11272" s="149"/>
      <c r="K11272" s="149"/>
      <c r="M11272" s="149"/>
      <c r="N11272" s="150"/>
      <c r="P11272" s="149"/>
    </row>
    <row r="11273" spans="7:16" x14ac:dyDescent="0.2">
      <c r="G11273" s="149"/>
      <c r="I11273" s="149"/>
      <c r="K11273" s="149"/>
      <c r="M11273" s="149"/>
      <c r="N11273" s="150"/>
      <c r="P11273" s="149"/>
    </row>
    <row r="11274" spans="7:16" x14ac:dyDescent="0.2">
      <c r="G11274" s="149"/>
      <c r="I11274" s="149"/>
      <c r="K11274" s="149"/>
      <c r="M11274" s="149"/>
      <c r="N11274" s="150"/>
      <c r="P11274" s="149"/>
    </row>
    <row r="11275" spans="7:16" x14ac:dyDescent="0.2">
      <c r="G11275" s="149"/>
      <c r="I11275" s="149"/>
      <c r="K11275" s="149"/>
      <c r="M11275" s="149"/>
      <c r="N11275" s="150"/>
      <c r="P11275" s="149"/>
    </row>
    <row r="11276" spans="7:16" x14ac:dyDescent="0.2">
      <c r="G11276" s="149"/>
      <c r="I11276" s="149"/>
      <c r="K11276" s="149"/>
      <c r="M11276" s="149"/>
      <c r="N11276" s="150"/>
      <c r="P11276" s="149"/>
    </row>
    <row r="11277" spans="7:16" x14ac:dyDescent="0.2">
      <c r="G11277" s="149"/>
      <c r="I11277" s="149"/>
      <c r="K11277" s="149"/>
      <c r="M11277" s="149"/>
      <c r="N11277" s="150"/>
      <c r="P11277" s="149"/>
    </row>
    <row r="11278" spans="7:16" x14ac:dyDescent="0.2">
      <c r="G11278" s="149"/>
      <c r="I11278" s="149"/>
      <c r="K11278" s="149"/>
      <c r="M11278" s="149"/>
      <c r="N11278" s="150"/>
      <c r="P11278" s="149"/>
    </row>
    <row r="11279" spans="7:16" x14ac:dyDescent="0.2">
      <c r="G11279" s="149"/>
      <c r="I11279" s="149"/>
      <c r="K11279" s="149"/>
      <c r="M11279" s="149"/>
      <c r="N11279" s="150"/>
      <c r="P11279" s="149"/>
    </row>
    <row r="11280" spans="7:16" x14ac:dyDescent="0.2">
      <c r="G11280" s="149"/>
      <c r="I11280" s="149"/>
      <c r="K11280" s="149"/>
      <c r="M11280" s="149"/>
      <c r="N11280" s="150"/>
      <c r="P11280" s="149"/>
    </row>
    <row r="11281" spans="7:16" x14ac:dyDescent="0.2">
      <c r="G11281" s="149"/>
      <c r="I11281" s="149"/>
      <c r="K11281" s="149"/>
      <c r="M11281" s="149"/>
      <c r="N11281" s="150"/>
      <c r="P11281" s="149"/>
    </row>
    <row r="11282" spans="7:16" x14ac:dyDescent="0.2">
      <c r="G11282" s="149"/>
      <c r="I11282" s="149"/>
      <c r="K11282" s="149"/>
      <c r="M11282" s="149"/>
      <c r="N11282" s="150"/>
      <c r="P11282" s="149"/>
    </row>
    <row r="11283" spans="7:16" x14ac:dyDescent="0.2">
      <c r="G11283" s="149"/>
      <c r="I11283" s="149"/>
      <c r="K11283" s="149"/>
      <c r="M11283" s="149"/>
      <c r="N11283" s="150"/>
      <c r="P11283" s="149"/>
    </row>
    <row r="11284" spans="7:16" x14ac:dyDescent="0.2">
      <c r="G11284" s="149"/>
      <c r="I11284" s="149"/>
      <c r="K11284" s="149"/>
      <c r="M11284" s="149"/>
      <c r="N11284" s="150"/>
      <c r="P11284" s="149"/>
    </row>
    <row r="11285" spans="7:16" x14ac:dyDescent="0.2">
      <c r="G11285" s="149"/>
      <c r="I11285" s="149"/>
      <c r="K11285" s="149"/>
      <c r="M11285" s="149"/>
      <c r="N11285" s="150"/>
      <c r="P11285" s="149"/>
    </row>
    <row r="11286" spans="7:16" x14ac:dyDescent="0.2">
      <c r="G11286" s="149"/>
      <c r="I11286" s="149"/>
      <c r="K11286" s="149"/>
      <c r="M11286" s="149"/>
      <c r="N11286" s="150"/>
      <c r="P11286" s="149"/>
    </row>
    <row r="11287" spans="7:16" x14ac:dyDescent="0.2">
      <c r="G11287" s="149"/>
      <c r="I11287" s="149"/>
      <c r="K11287" s="149"/>
      <c r="M11287" s="149"/>
      <c r="N11287" s="150"/>
      <c r="P11287" s="149"/>
    </row>
    <row r="11288" spans="7:16" x14ac:dyDescent="0.2">
      <c r="G11288" s="149"/>
      <c r="I11288" s="149"/>
      <c r="K11288" s="149"/>
      <c r="M11288" s="149"/>
      <c r="N11288" s="150"/>
      <c r="P11288" s="149"/>
    </row>
    <row r="11289" spans="7:16" x14ac:dyDescent="0.2">
      <c r="G11289" s="149"/>
      <c r="I11289" s="149"/>
      <c r="K11289" s="149"/>
      <c r="M11289" s="149"/>
      <c r="N11289" s="150"/>
      <c r="P11289" s="149"/>
    </row>
    <row r="11290" spans="7:16" x14ac:dyDescent="0.2">
      <c r="G11290" s="149"/>
      <c r="I11290" s="149"/>
      <c r="K11290" s="149"/>
      <c r="M11290" s="149"/>
      <c r="N11290" s="150"/>
      <c r="P11290" s="149"/>
    </row>
    <row r="11291" spans="7:16" x14ac:dyDescent="0.2">
      <c r="G11291" s="149"/>
      <c r="I11291" s="149"/>
      <c r="K11291" s="149"/>
      <c r="M11291" s="149"/>
      <c r="N11291" s="150"/>
      <c r="P11291" s="149"/>
    </row>
    <row r="11292" spans="7:16" x14ac:dyDescent="0.2">
      <c r="G11292" s="149"/>
      <c r="I11292" s="149"/>
      <c r="K11292" s="149"/>
      <c r="M11292" s="149"/>
      <c r="N11292" s="150"/>
      <c r="P11292" s="149"/>
    </row>
    <row r="11293" spans="7:16" x14ac:dyDescent="0.2">
      <c r="G11293" s="149"/>
      <c r="I11293" s="149"/>
      <c r="K11293" s="149"/>
      <c r="M11293" s="149"/>
      <c r="N11293" s="150"/>
      <c r="P11293" s="149"/>
    </row>
    <row r="11294" spans="7:16" x14ac:dyDescent="0.2">
      <c r="G11294" s="149"/>
      <c r="I11294" s="149"/>
      <c r="K11294" s="149"/>
      <c r="M11294" s="149"/>
      <c r="N11294" s="150"/>
      <c r="P11294" s="149"/>
    </row>
    <row r="11295" spans="7:16" x14ac:dyDescent="0.2">
      <c r="G11295" s="149"/>
      <c r="I11295" s="149"/>
      <c r="K11295" s="149"/>
      <c r="M11295" s="149"/>
      <c r="N11295" s="150"/>
      <c r="P11295" s="149"/>
    </row>
    <row r="11296" spans="7:16" x14ac:dyDescent="0.2">
      <c r="G11296" s="149"/>
      <c r="I11296" s="149"/>
      <c r="K11296" s="149"/>
      <c r="M11296" s="149"/>
      <c r="N11296" s="150"/>
      <c r="P11296" s="149"/>
    </row>
    <row r="11297" spans="7:16" x14ac:dyDescent="0.2">
      <c r="G11297" s="149"/>
      <c r="I11297" s="149"/>
      <c r="K11297" s="149"/>
      <c r="M11297" s="149"/>
      <c r="N11297" s="150"/>
      <c r="P11297" s="149"/>
    </row>
    <row r="11298" spans="7:16" x14ac:dyDescent="0.2">
      <c r="G11298" s="149"/>
      <c r="I11298" s="149"/>
      <c r="K11298" s="149"/>
      <c r="M11298" s="149"/>
      <c r="N11298" s="150"/>
      <c r="P11298" s="149"/>
    </row>
    <row r="11299" spans="7:16" x14ac:dyDescent="0.2">
      <c r="G11299" s="149"/>
      <c r="I11299" s="149"/>
      <c r="K11299" s="149"/>
      <c r="M11299" s="149"/>
      <c r="N11299" s="150"/>
      <c r="P11299" s="149"/>
    </row>
    <row r="11300" spans="7:16" x14ac:dyDescent="0.2">
      <c r="G11300" s="149"/>
      <c r="I11300" s="149"/>
      <c r="K11300" s="149"/>
      <c r="M11300" s="149"/>
      <c r="N11300" s="150"/>
      <c r="P11300" s="149"/>
    </row>
    <row r="11301" spans="7:16" x14ac:dyDescent="0.2">
      <c r="G11301" s="149"/>
      <c r="I11301" s="149"/>
      <c r="K11301" s="149"/>
      <c r="M11301" s="149"/>
      <c r="N11301" s="150"/>
      <c r="P11301" s="149"/>
    </row>
    <row r="11302" spans="7:16" x14ac:dyDescent="0.2">
      <c r="G11302" s="149"/>
      <c r="I11302" s="149"/>
      <c r="K11302" s="149"/>
      <c r="M11302" s="149"/>
      <c r="N11302" s="150"/>
      <c r="P11302" s="149"/>
    </row>
    <row r="11303" spans="7:16" x14ac:dyDescent="0.2">
      <c r="G11303" s="149"/>
      <c r="I11303" s="149"/>
      <c r="K11303" s="149"/>
      <c r="M11303" s="149"/>
      <c r="N11303" s="150"/>
      <c r="P11303" s="149"/>
    </row>
    <row r="11304" spans="7:16" x14ac:dyDescent="0.2">
      <c r="G11304" s="149"/>
      <c r="I11304" s="149"/>
      <c r="K11304" s="149"/>
      <c r="M11304" s="149"/>
      <c r="N11304" s="150"/>
      <c r="P11304" s="149"/>
    </row>
    <row r="11305" spans="7:16" x14ac:dyDescent="0.2">
      <c r="G11305" s="149"/>
      <c r="I11305" s="149"/>
      <c r="K11305" s="149"/>
      <c r="M11305" s="149"/>
      <c r="N11305" s="150"/>
      <c r="P11305" s="149"/>
    </row>
    <row r="11306" spans="7:16" x14ac:dyDescent="0.2">
      <c r="G11306" s="149"/>
      <c r="I11306" s="149"/>
      <c r="K11306" s="149"/>
      <c r="M11306" s="149"/>
      <c r="N11306" s="150"/>
      <c r="P11306" s="149"/>
    </row>
    <row r="11307" spans="7:16" x14ac:dyDescent="0.2">
      <c r="G11307" s="149"/>
      <c r="I11307" s="149"/>
      <c r="K11307" s="149"/>
      <c r="M11307" s="149"/>
      <c r="N11307" s="150"/>
      <c r="P11307" s="149"/>
    </row>
    <row r="11308" spans="7:16" x14ac:dyDescent="0.2">
      <c r="G11308" s="149"/>
      <c r="I11308" s="149"/>
      <c r="K11308" s="149"/>
      <c r="M11308" s="149"/>
      <c r="N11308" s="150"/>
      <c r="P11308" s="149"/>
    </row>
    <row r="11309" spans="7:16" x14ac:dyDescent="0.2">
      <c r="G11309" s="149"/>
      <c r="I11309" s="149"/>
      <c r="K11309" s="149"/>
      <c r="M11309" s="149"/>
      <c r="N11309" s="150"/>
      <c r="P11309" s="149"/>
    </row>
    <row r="11310" spans="7:16" x14ac:dyDescent="0.2">
      <c r="G11310" s="149"/>
      <c r="I11310" s="149"/>
      <c r="K11310" s="149"/>
      <c r="M11310" s="149"/>
      <c r="N11310" s="150"/>
      <c r="P11310" s="149"/>
    </row>
    <row r="11311" spans="7:16" x14ac:dyDescent="0.2">
      <c r="G11311" s="149"/>
      <c r="I11311" s="149"/>
      <c r="K11311" s="149"/>
      <c r="M11311" s="149"/>
      <c r="N11311" s="150"/>
      <c r="P11311" s="149"/>
    </row>
    <row r="11312" spans="7:16" x14ac:dyDescent="0.2">
      <c r="G11312" s="149"/>
      <c r="I11312" s="149"/>
      <c r="K11312" s="149"/>
      <c r="M11312" s="149"/>
      <c r="N11312" s="150"/>
      <c r="P11312" s="149"/>
    </row>
    <row r="11313" spans="7:16" x14ac:dyDescent="0.2">
      <c r="G11313" s="149"/>
      <c r="I11313" s="149"/>
      <c r="K11313" s="149"/>
      <c r="M11313" s="149"/>
      <c r="N11313" s="150"/>
      <c r="P11313" s="149"/>
    </row>
    <row r="11314" spans="7:16" x14ac:dyDescent="0.2">
      <c r="G11314" s="149"/>
      <c r="I11314" s="149"/>
      <c r="K11314" s="149"/>
      <c r="M11314" s="149"/>
      <c r="N11314" s="150"/>
      <c r="P11314" s="149"/>
    </row>
    <row r="11315" spans="7:16" x14ac:dyDescent="0.2">
      <c r="G11315" s="149"/>
      <c r="I11315" s="149"/>
      <c r="K11315" s="149"/>
      <c r="M11315" s="149"/>
      <c r="N11315" s="150"/>
      <c r="P11315" s="149"/>
    </row>
    <row r="11316" spans="7:16" x14ac:dyDescent="0.2">
      <c r="G11316" s="149"/>
      <c r="I11316" s="149"/>
      <c r="K11316" s="149"/>
      <c r="M11316" s="149"/>
      <c r="N11316" s="150"/>
      <c r="P11316" s="149"/>
    </row>
    <row r="11317" spans="7:16" x14ac:dyDescent="0.2">
      <c r="G11317" s="149"/>
      <c r="I11317" s="149"/>
      <c r="K11317" s="149"/>
      <c r="M11317" s="149"/>
      <c r="N11317" s="150"/>
      <c r="P11317" s="149"/>
    </row>
    <row r="11318" spans="7:16" x14ac:dyDescent="0.2">
      <c r="G11318" s="149"/>
      <c r="I11318" s="149"/>
      <c r="K11318" s="149"/>
      <c r="M11318" s="149"/>
      <c r="N11318" s="150"/>
      <c r="P11318" s="149"/>
    </row>
    <row r="11319" spans="7:16" x14ac:dyDescent="0.2">
      <c r="G11319" s="149"/>
      <c r="I11319" s="149"/>
      <c r="K11319" s="149"/>
      <c r="M11319" s="149"/>
      <c r="N11319" s="150"/>
      <c r="P11319" s="149"/>
    </row>
    <row r="11320" spans="7:16" x14ac:dyDescent="0.2">
      <c r="G11320" s="149"/>
      <c r="I11320" s="149"/>
      <c r="K11320" s="149"/>
      <c r="M11320" s="149"/>
      <c r="N11320" s="150"/>
      <c r="P11320" s="149"/>
    </row>
    <row r="11321" spans="7:16" x14ac:dyDescent="0.2">
      <c r="G11321" s="149"/>
      <c r="I11321" s="149"/>
      <c r="K11321" s="149"/>
      <c r="M11321" s="149"/>
      <c r="N11321" s="150"/>
      <c r="P11321" s="149"/>
    </row>
    <row r="11322" spans="7:16" x14ac:dyDescent="0.2">
      <c r="G11322" s="149"/>
      <c r="I11322" s="149"/>
      <c r="K11322" s="149"/>
      <c r="M11322" s="149"/>
      <c r="N11322" s="150"/>
      <c r="P11322" s="149"/>
    </row>
    <row r="11323" spans="7:16" x14ac:dyDescent="0.2">
      <c r="G11323" s="149"/>
      <c r="I11323" s="149"/>
      <c r="K11323" s="149"/>
      <c r="M11323" s="149"/>
      <c r="N11323" s="150"/>
      <c r="P11323" s="149"/>
    </row>
    <row r="11324" spans="7:16" x14ac:dyDescent="0.2">
      <c r="G11324" s="149"/>
      <c r="I11324" s="149"/>
      <c r="K11324" s="149"/>
      <c r="M11324" s="149"/>
      <c r="N11324" s="150"/>
      <c r="P11324" s="149"/>
    </row>
    <row r="11325" spans="7:16" x14ac:dyDescent="0.2">
      <c r="G11325" s="149"/>
      <c r="I11325" s="149"/>
      <c r="K11325" s="149"/>
      <c r="M11325" s="149"/>
      <c r="N11325" s="150"/>
      <c r="P11325" s="149"/>
    </row>
    <row r="11326" spans="7:16" x14ac:dyDescent="0.2">
      <c r="G11326" s="149"/>
      <c r="I11326" s="149"/>
      <c r="K11326" s="149"/>
      <c r="M11326" s="149"/>
      <c r="N11326" s="150"/>
      <c r="P11326" s="149"/>
    </row>
    <row r="11327" spans="7:16" x14ac:dyDescent="0.2">
      <c r="G11327" s="149"/>
      <c r="I11327" s="149"/>
      <c r="K11327" s="149"/>
      <c r="M11327" s="149"/>
      <c r="N11327" s="150"/>
      <c r="P11327" s="149"/>
    </row>
    <row r="11328" spans="7:16" x14ac:dyDescent="0.2">
      <c r="G11328" s="149"/>
      <c r="I11328" s="149"/>
      <c r="K11328" s="149"/>
      <c r="M11328" s="149"/>
      <c r="N11328" s="150"/>
      <c r="P11328" s="149"/>
    </row>
    <row r="11329" spans="7:16" x14ac:dyDescent="0.2">
      <c r="G11329" s="149"/>
      <c r="I11329" s="149"/>
      <c r="K11329" s="149"/>
      <c r="M11329" s="149"/>
      <c r="N11329" s="150"/>
      <c r="P11329" s="149"/>
    </row>
    <row r="11330" spans="7:16" x14ac:dyDescent="0.2">
      <c r="G11330" s="149"/>
      <c r="I11330" s="149"/>
      <c r="K11330" s="149"/>
      <c r="M11330" s="149"/>
      <c r="N11330" s="150"/>
      <c r="P11330" s="149"/>
    </row>
    <row r="11331" spans="7:16" x14ac:dyDescent="0.2">
      <c r="G11331" s="149"/>
      <c r="I11331" s="149"/>
      <c r="K11331" s="149"/>
      <c r="M11331" s="149"/>
      <c r="N11331" s="150"/>
      <c r="P11331" s="149"/>
    </row>
    <row r="11332" spans="7:16" x14ac:dyDescent="0.2">
      <c r="G11332" s="149"/>
      <c r="I11332" s="149"/>
      <c r="K11332" s="149"/>
      <c r="M11332" s="149"/>
      <c r="N11332" s="150"/>
      <c r="P11332" s="149"/>
    </row>
    <row r="11333" spans="7:16" x14ac:dyDescent="0.2">
      <c r="G11333" s="149"/>
      <c r="I11333" s="149"/>
      <c r="K11333" s="149"/>
      <c r="M11333" s="149"/>
      <c r="N11333" s="150"/>
      <c r="P11333" s="149"/>
    </row>
    <row r="11334" spans="7:16" x14ac:dyDescent="0.2">
      <c r="G11334" s="149"/>
      <c r="I11334" s="149"/>
      <c r="K11334" s="149"/>
      <c r="M11334" s="149"/>
      <c r="N11334" s="150"/>
      <c r="P11334" s="149"/>
    </row>
    <row r="11335" spans="7:16" x14ac:dyDescent="0.2">
      <c r="G11335" s="149"/>
      <c r="I11335" s="149"/>
      <c r="K11335" s="149"/>
      <c r="M11335" s="149"/>
      <c r="N11335" s="150"/>
      <c r="P11335" s="149"/>
    </row>
    <row r="11336" spans="7:16" x14ac:dyDescent="0.2">
      <c r="G11336" s="149"/>
      <c r="I11336" s="149"/>
      <c r="K11336" s="149"/>
      <c r="M11336" s="149"/>
      <c r="N11336" s="150"/>
      <c r="P11336" s="149"/>
    </row>
    <row r="11337" spans="7:16" x14ac:dyDescent="0.2">
      <c r="G11337" s="149"/>
      <c r="I11337" s="149"/>
      <c r="K11337" s="149"/>
      <c r="M11337" s="149"/>
      <c r="N11337" s="150"/>
      <c r="P11337" s="149"/>
    </row>
    <row r="11338" spans="7:16" x14ac:dyDescent="0.2">
      <c r="G11338" s="149"/>
      <c r="I11338" s="149"/>
      <c r="K11338" s="149"/>
      <c r="M11338" s="149"/>
      <c r="N11338" s="150"/>
      <c r="P11338" s="149"/>
    </row>
    <row r="11339" spans="7:16" x14ac:dyDescent="0.2">
      <c r="G11339" s="149"/>
      <c r="I11339" s="149"/>
      <c r="K11339" s="149"/>
      <c r="M11339" s="149"/>
      <c r="N11339" s="150"/>
      <c r="P11339" s="149"/>
    </row>
    <row r="11340" spans="7:16" x14ac:dyDescent="0.2">
      <c r="G11340" s="149"/>
      <c r="I11340" s="149"/>
      <c r="K11340" s="149"/>
      <c r="M11340" s="149"/>
      <c r="N11340" s="150"/>
      <c r="P11340" s="149"/>
    </row>
    <row r="11341" spans="7:16" x14ac:dyDescent="0.2">
      <c r="G11341" s="149"/>
      <c r="I11341" s="149"/>
      <c r="K11341" s="149"/>
      <c r="M11341" s="149"/>
      <c r="N11341" s="150"/>
      <c r="P11341" s="149"/>
    </row>
    <row r="11342" spans="7:16" x14ac:dyDescent="0.2">
      <c r="G11342" s="149"/>
      <c r="I11342" s="149"/>
      <c r="K11342" s="149"/>
      <c r="M11342" s="149"/>
      <c r="N11342" s="150"/>
      <c r="P11342" s="149"/>
    </row>
    <row r="11343" spans="7:16" x14ac:dyDescent="0.2">
      <c r="G11343" s="149"/>
      <c r="I11343" s="149"/>
      <c r="K11343" s="149"/>
      <c r="M11343" s="149"/>
      <c r="N11343" s="150"/>
      <c r="P11343" s="149"/>
    </row>
    <row r="11344" spans="7:16" x14ac:dyDescent="0.2">
      <c r="G11344" s="149"/>
      <c r="I11344" s="149"/>
      <c r="K11344" s="149"/>
      <c r="M11344" s="149"/>
      <c r="N11344" s="150"/>
      <c r="P11344" s="149"/>
    </row>
    <row r="11345" spans="7:16" x14ac:dyDescent="0.2">
      <c r="G11345" s="149"/>
      <c r="I11345" s="149"/>
      <c r="K11345" s="149"/>
      <c r="M11345" s="149"/>
      <c r="N11345" s="150"/>
      <c r="P11345" s="149"/>
    </row>
    <row r="11346" spans="7:16" x14ac:dyDescent="0.2">
      <c r="G11346" s="149"/>
      <c r="I11346" s="149"/>
      <c r="K11346" s="149"/>
      <c r="M11346" s="149"/>
      <c r="N11346" s="150"/>
      <c r="P11346" s="149"/>
    </row>
    <row r="11347" spans="7:16" x14ac:dyDescent="0.2">
      <c r="G11347" s="149"/>
      <c r="I11347" s="149"/>
      <c r="K11347" s="149"/>
      <c r="M11347" s="149"/>
      <c r="N11347" s="150"/>
      <c r="P11347" s="149"/>
    </row>
    <row r="11348" spans="7:16" x14ac:dyDescent="0.2">
      <c r="G11348" s="149"/>
      <c r="I11348" s="149"/>
      <c r="K11348" s="149"/>
      <c r="M11348" s="149"/>
      <c r="N11348" s="150"/>
      <c r="P11348" s="149"/>
    </row>
    <row r="11349" spans="7:16" x14ac:dyDescent="0.2">
      <c r="G11349" s="149"/>
      <c r="I11349" s="149"/>
      <c r="K11349" s="149"/>
      <c r="M11349" s="149"/>
      <c r="N11349" s="150"/>
      <c r="P11349" s="149"/>
    </row>
    <row r="11350" spans="7:16" x14ac:dyDescent="0.2">
      <c r="G11350" s="149"/>
      <c r="I11350" s="149"/>
      <c r="K11350" s="149"/>
      <c r="M11350" s="149"/>
      <c r="N11350" s="150"/>
      <c r="P11350" s="149"/>
    </row>
    <row r="11351" spans="7:16" x14ac:dyDescent="0.2">
      <c r="G11351" s="149"/>
      <c r="I11351" s="149"/>
      <c r="K11351" s="149"/>
      <c r="M11351" s="149"/>
      <c r="N11351" s="150"/>
      <c r="P11351" s="149"/>
    </row>
    <row r="11352" spans="7:16" x14ac:dyDescent="0.2">
      <c r="G11352" s="149"/>
      <c r="I11352" s="149"/>
      <c r="K11352" s="149"/>
      <c r="M11352" s="149"/>
      <c r="N11352" s="150"/>
      <c r="P11352" s="149"/>
    </row>
    <row r="11353" spans="7:16" x14ac:dyDescent="0.2">
      <c r="G11353" s="149"/>
      <c r="I11353" s="149"/>
      <c r="K11353" s="149"/>
      <c r="M11353" s="149"/>
      <c r="N11353" s="150"/>
      <c r="P11353" s="149"/>
    </row>
    <row r="11354" spans="7:16" x14ac:dyDescent="0.2">
      <c r="G11354" s="149"/>
      <c r="I11354" s="149"/>
      <c r="K11354" s="149"/>
      <c r="M11354" s="149"/>
      <c r="N11354" s="150"/>
      <c r="P11354" s="149"/>
    </row>
    <row r="11355" spans="7:16" x14ac:dyDescent="0.2">
      <c r="G11355" s="149"/>
      <c r="I11355" s="149"/>
      <c r="K11355" s="149"/>
      <c r="M11355" s="149"/>
      <c r="N11355" s="150"/>
      <c r="P11355" s="149"/>
    </row>
    <row r="11356" spans="7:16" x14ac:dyDescent="0.2">
      <c r="G11356" s="149"/>
      <c r="I11356" s="149"/>
      <c r="K11356" s="149"/>
      <c r="M11356" s="149"/>
      <c r="N11356" s="150"/>
      <c r="P11356" s="149"/>
    </row>
    <row r="11357" spans="7:16" x14ac:dyDescent="0.2">
      <c r="G11357" s="149"/>
      <c r="I11357" s="149"/>
      <c r="K11357" s="149"/>
      <c r="M11357" s="149"/>
      <c r="N11357" s="150"/>
      <c r="P11357" s="149"/>
    </row>
    <row r="11358" spans="7:16" x14ac:dyDescent="0.2">
      <c r="G11358" s="149"/>
      <c r="I11358" s="149"/>
      <c r="K11358" s="149"/>
      <c r="M11358" s="149"/>
      <c r="N11358" s="150"/>
      <c r="P11358" s="149"/>
    </row>
    <row r="11359" spans="7:16" x14ac:dyDescent="0.2">
      <c r="G11359" s="149"/>
      <c r="I11359" s="149"/>
      <c r="K11359" s="149"/>
      <c r="M11359" s="149"/>
      <c r="N11359" s="150"/>
      <c r="P11359" s="149"/>
    </row>
    <row r="11360" spans="7:16" x14ac:dyDescent="0.2">
      <c r="G11360" s="149"/>
      <c r="I11360" s="149"/>
      <c r="K11360" s="149"/>
      <c r="M11360" s="149"/>
      <c r="N11360" s="150"/>
      <c r="P11360" s="149"/>
    </row>
    <row r="11361" spans="7:16" x14ac:dyDescent="0.2">
      <c r="G11361" s="149"/>
      <c r="I11361" s="149"/>
      <c r="K11361" s="149"/>
      <c r="M11361" s="149"/>
      <c r="N11361" s="150"/>
      <c r="P11361" s="149"/>
    </row>
    <row r="11362" spans="7:16" x14ac:dyDescent="0.2">
      <c r="G11362" s="149"/>
      <c r="I11362" s="149"/>
      <c r="K11362" s="149"/>
      <c r="M11362" s="149"/>
      <c r="N11362" s="150"/>
      <c r="P11362" s="149"/>
    </row>
    <row r="11363" spans="7:16" x14ac:dyDescent="0.2">
      <c r="G11363" s="149"/>
      <c r="I11363" s="149"/>
      <c r="K11363" s="149"/>
      <c r="M11363" s="149"/>
      <c r="N11363" s="150"/>
      <c r="P11363" s="149"/>
    </row>
    <row r="11364" spans="7:16" x14ac:dyDescent="0.2">
      <c r="G11364" s="149"/>
      <c r="I11364" s="149"/>
      <c r="K11364" s="149"/>
      <c r="M11364" s="149"/>
      <c r="N11364" s="150"/>
      <c r="P11364" s="149"/>
    </row>
    <row r="11365" spans="7:16" x14ac:dyDescent="0.2">
      <c r="G11365" s="149"/>
      <c r="I11365" s="149"/>
      <c r="K11365" s="149"/>
      <c r="M11365" s="149"/>
      <c r="N11365" s="150"/>
      <c r="P11365" s="149"/>
    </row>
    <row r="11366" spans="7:16" x14ac:dyDescent="0.2">
      <c r="G11366" s="149"/>
      <c r="I11366" s="149"/>
      <c r="K11366" s="149"/>
      <c r="M11366" s="149"/>
      <c r="N11366" s="150"/>
      <c r="P11366" s="149"/>
    </row>
    <row r="11367" spans="7:16" x14ac:dyDescent="0.2">
      <c r="G11367" s="149"/>
      <c r="I11367" s="149"/>
      <c r="K11367" s="149"/>
      <c r="M11367" s="149"/>
      <c r="N11367" s="150"/>
      <c r="P11367" s="149"/>
    </row>
    <row r="11368" spans="7:16" x14ac:dyDescent="0.2">
      <c r="G11368" s="149"/>
      <c r="I11368" s="149"/>
      <c r="K11368" s="149"/>
      <c r="M11368" s="149"/>
      <c r="N11368" s="150"/>
      <c r="P11368" s="149"/>
    </row>
    <row r="11369" spans="7:16" x14ac:dyDescent="0.2">
      <c r="G11369" s="149"/>
      <c r="I11369" s="149"/>
      <c r="K11369" s="149"/>
      <c r="M11369" s="149"/>
      <c r="N11369" s="150"/>
      <c r="P11369" s="149"/>
    </row>
    <row r="11370" spans="7:16" x14ac:dyDescent="0.2">
      <c r="G11370" s="149"/>
      <c r="I11370" s="149"/>
      <c r="K11370" s="149"/>
      <c r="M11370" s="149"/>
      <c r="N11370" s="150"/>
      <c r="P11370" s="149"/>
    </row>
    <row r="11371" spans="7:16" x14ac:dyDescent="0.2">
      <c r="G11371" s="149"/>
      <c r="I11371" s="149"/>
      <c r="K11371" s="149"/>
      <c r="M11371" s="149"/>
      <c r="N11371" s="150"/>
      <c r="P11371" s="149"/>
    </row>
    <row r="11372" spans="7:16" x14ac:dyDescent="0.2">
      <c r="G11372" s="149"/>
      <c r="I11372" s="149"/>
      <c r="K11372" s="149"/>
      <c r="M11372" s="149"/>
      <c r="N11372" s="150"/>
      <c r="P11372" s="149"/>
    </row>
    <row r="11373" spans="7:16" x14ac:dyDescent="0.2">
      <c r="G11373" s="149"/>
      <c r="I11373" s="149"/>
      <c r="K11373" s="149"/>
      <c r="M11373" s="149"/>
      <c r="N11373" s="150"/>
      <c r="P11373" s="149"/>
    </row>
    <row r="11374" spans="7:16" x14ac:dyDescent="0.2">
      <c r="G11374" s="149"/>
      <c r="I11374" s="149"/>
      <c r="K11374" s="149"/>
      <c r="M11374" s="149"/>
      <c r="N11374" s="150"/>
      <c r="P11374" s="149"/>
    </row>
    <row r="11375" spans="7:16" x14ac:dyDescent="0.2">
      <c r="G11375" s="149"/>
      <c r="I11375" s="149"/>
      <c r="K11375" s="149"/>
      <c r="M11375" s="149"/>
      <c r="N11375" s="150"/>
      <c r="P11375" s="149"/>
    </row>
    <row r="11376" spans="7:16" x14ac:dyDescent="0.2">
      <c r="G11376" s="149"/>
      <c r="I11376" s="149"/>
      <c r="K11376" s="149"/>
      <c r="M11376" s="149"/>
      <c r="N11376" s="150"/>
      <c r="P11376" s="149"/>
    </row>
    <row r="11377" spans="7:16" x14ac:dyDescent="0.2">
      <c r="G11377" s="149"/>
      <c r="I11377" s="149"/>
      <c r="K11377" s="149"/>
      <c r="M11377" s="149"/>
      <c r="N11377" s="150"/>
      <c r="P11377" s="149"/>
    </row>
    <row r="11378" spans="7:16" x14ac:dyDescent="0.2">
      <c r="G11378" s="149"/>
      <c r="I11378" s="149"/>
      <c r="K11378" s="149"/>
      <c r="M11378" s="149"/>
      <c r="N11378" s="150"/>
      <c r="P11378" s="149"/>
    </row>
    <row r="11379" spans="7:16" x14ac:dyDescent="0.2">
      <c r="G11379" s="149"/>
      <c r="I11379" s="149"/>
      <c r="K11379" s="149"/>
      <c r="M11379" s="149"/>
      <c r="N11379" s="150"/>
      <c r="P11379" s="149"/>
    </row>
    <row r="11380" spans="7:16" x14ac:dyDescent="0.2">
      <c r="G11380" s="149"/>
      <c r="I11380" s="149"/>
      <c r="K11380" s="149"/>
      <c r="M11380" s="149"/>
      <c r="N11380" s="150"/>
      <c r="P11380" s="149"/>
    </row>
    <row r="11381" spans="7:16" x14ac:dyDescent="0.2">
      <c r="G11381" s="149"/>
      <c r="I11381" s="149"/>
      <c r="K11381" s="149"/>
      <c r="M11381" s="149"/>
      <c r="N11381" s="150"/>
      <c r="P11381" s="149"/>
    </row>
    <row r="11382" spans="7:16" x14ac:dyDescent="0.2">
      <c r="G11382" s="149"/>
      <c r="I11382" s="149"/>
      <c r="K11382" s="149"/>
      <c r="M11382" s="149"/>
      <c r="N11382" s="150"/>
      <c r="P11382" s="149"/>
    </row>
    <row r="11383" spans="7:16" x14ac:dyDescent="0.2">
      <c r="G11383" s="149"/>
      <c r="I11383" s="149"/>
      <c r="K11383" s="149"/>
      <c r="M11383" s="149"/>
      <c r="N11383" s="150"/>
      <c r="P11383" s="149"/>
    </row>
    <row r="11384" spans="7:16" x14ac:dyDescent="0.2">
      <c r="G11384" s="149"/>
      <c r="I11384" s="149"/>
      <c r="K11384" s="149"/>
      <c r="M11384" s="149"/>
      <c r="N11384" s="150"/>
      <c r="P11384" s="149"/>
    </row>
    <row r="11385" spans="7:16" x14ac:dyDescent="0.2">
      <c r="G11385" s="149"/>
      <c r="I11385" s="149"/>
      <c r="K11385" s="149"/>
      <c r="M11385" s="149"/>
      <c r="N11385" s="150"/>
      <c r="P11385" s="149"/>
    </row>
    <row r="11386" spans="7:16" x14ac:dyDescent="0.2">
      <c r="G11386" s="149"/>
      <c r="I11386" s="149"/>
      <c r="K11386" s="149"/>
      <c r="M11386" s="149"/>
      <c r="N11386" s="150"/>
      <c r="P11386" s="149"/>
    </row>
    <row r="11387" spans="7:16" x14ac:dyDescent="0.2">
      <c r="G11387" s="149"/>
      <c r="I11387" s="149"/>
      <c r="K11387" s="149"/>
      <c r="M11387" s="149"/>
      <c r="N11387" s="150"/>
      <c r="P11387" s="149"/>
    </row>
    <row r="11388" spans="7:16" x14ac:dyDescent="0.2">
      <c r="G11388" s="149"/>
      <c r="I11388" s="149"/>
      <c r="K11388" s="149"/>
      <c r="M11388" s="149"/>
      <c r="N11388" s="150"/>
      <c r="P11388" s="149"/>
    </row>
    <row r="11389" spans="7:16" x14ac:dyDescent="0.2">
      <c r="G11389" s="149"/>
      <c r="I11389" s="149"/>
      <c r="K11389" s="149"/>
      <c r="M11389" s="149"/>
      <c r="N11389" s="150"/>
      <c r="P11389" s="149"/>
    </row>
    <row r="11390" spans="7:16" x14ac:dyDescent="0.2">
      <c r="G11390" s="149"/>
      <c r="I11390" s="149"/>
      <c r="K11390" s="149"/>
      <c r="M11390" s="149"/>
      <c r="N11390" s="150"/>
      <c r="P11390" s="149"/>
    </row>
    <row r="11391" spans="7:16" x14ac:dyDescent="0.2">
      <c r="G11391" s="149"/>
      <c r="I11391" s="149"/>
      <c r="K11391" s="149"/>
      <c r="M11391" s="149"/>
      <c r="N11391" s="150"/>
      <c r="P11391" s="149"/>
    </row>
    <row r="11392" spans="7:16" x14ac:dyDescent="0.2">
      <c r="G11392" s="149"/>
      <c r="I11392" s="149"/>
      <c r="K11392" s="149"/>
      <c r="M11392" s="149"/>
      <c r="N11392" s="150"/>
      <c r="P11392" s="149"/>
    </row>
    <row r="11393" spans="7:16" x14ac:dyDescent="0.2">
      <c r="G11393" s="149"/>
      <c r="I11393" s="149"/>
      <c r="K11393" s="149"/>
      <c r="M11393" s="149"/>
      <c r="N11393" s="150"/>
      <c r="P11393" s="149"/>
    </row>
    <row r="11394" spans="7:16" x14ac:dyDescent="0.2">
      <c r="G11394" s="149"/>
      <c r="I11394" s="149"/>
      <c r="K11394" s="149"/>
      <c r="M11394" s="149"/>
      <c r="N11394" s="150"/>
      <c r="P11394" s="149"/>
    </row>
    <row r="11395" spans="7:16" x14ac:dyDescent="0.2">
      <c r="G11395" s="149"/>
      <c r="I11395" s="149"/>
      <c r="K11395" s="149"/>
      <c r="M11395" s="149"/>
      <c r="N11395" s="150"/>
      <c r="P11395" s="149"/>
    </row>
    <row r="11396" spans="7:16" x14ac:dyDescent="0.2">
      <c r="G11396" s="149"/>
      <c r="I11396" s="149"/>
      <c r="K11396" s="149"/>
      <c r="M11396" s="149"/>
      <c r="N11396" s="150"/>
      <c r="P11396" s="149"/>
    </row>
    <row r="11397" spans="7:16" x14ac:dyDescent="0.2">
      <c r="G11397" s="149"/>
      <c r="I11397" s="149"/>
      <c r="K11397" s="149"/>
      <c r="M11397" s="149"/>
      <c r="N11397" s="150"/>
      <c r="P11397" s="149"/>
    </row>
    <row r="11398" spans="7:16" x14ac:dyDescent="0.2">
      <c r="G11398" s="149"/>
      <c r="I11398" s="149"/>
      <c r="K11398" s="149"/>
      <c r="M11398" s="149"/>
      <c r="N11398" s="150"/>
      <c r="P11398" s="149"/>
    </row>
    <row r="11399" spans="7:16" x14ac:dyDescent="0.2">
      <c r="G11399" s="149"/>
      <c r="I11399" s="149"/>
      <c r="K11399" s="149"/>
      <c r="M11399" s="149"/>
      <c r="N11399" s="150"/>
      <c r="P11399" s="149"/>
    </row>
    <row r="11400" spans="7:16" x14ac:dyDescent="0.2">
      <c r="G11400" s="149"/>
      <c r="I11400" s="149"/>
      <c r="K11400" s="149"/>
      <c r="M11400" s="149"/>
      <c r="N11400" s="150"/>
      <c r="P11400" s="149"/>
    </row>
    <row r="11401" spans="7:16" x14ac:dyDescent="0.2">
      <c r="G11401" s="149"/>
      <c r="I11401" s="149"/>
      <c r="K11401" s="149"/>
      <c r="M11401" s="149"/>
      <c r="N11401" s="150"/>
      <c r="P11401" s="149"/>
    </row>
    <row r="11402" spans="7:16" x14ac:dyDescent="0.2">
      <c r="G11402" s="149"/>
      <c r="I11402" s="149"/>
      <c r="K11402" s="149"/>
      <c r="M11402" s="149"/>
      <c r="N11402" s="150"/>
      <c r="P11402" s="149"/>
    </row>
    <row r="11403" spans="7:16" x14ac:dyDescent="0.2">
      <c r="G11403" s="149"/>
      <c r="I11403" s="149"/>
      <c r="K11403" s="149"/>
      <c r="M11403" s="149"/>
      <c r="N11403" s="150"/>
      <c r="P11403" s="149"/>
    </row>
    <row r="11404" spans="7:16" x14ac:dyDescent="0.2">
      <c r="G11404" s="149"/>
      <c r="I11404" s="149"/>
      <c r="K11404" s="149"/>
      <c r="M11404" s="149"/>
      <c r="N11404" s="150"/>
      <c r="P11404" s="149"/>
    </row>
    <row r="11405" spans="7:16" x14ac:dyDescent="0.2">
      <c r="G11405" s="149"/>
      <c r="I11405" s="149"/>
      <c r="K11405" s="149"/>
      <c r="M11405" s="149"/>
      <c r="N11405" s="150"/>
      <c r="P11405" s="149"/>
    </row>
    <row r="11406" spans="7:16" x14ac:dyDescent="0.2">
      <c r="G11406" s="149"/>
      <c r="I11406" s="149"/>
      <c r="K11406" s="149"/>
      <c r="M11406" s="149"/>
      <c r="N11406" s="150"/>
      <c r="P11406" s="149"/>
    </row>
    <row r="11407" spans="7:16" x14ac:dyDescent="0.2">
      <c r="G11407" s="149"/>
      <c r="I11407" s="149"/>
      <c r="K11407" s="149"/>
      <c r="M11407" s="149"/>
      <c r="N11407" s="150"/>
      <c r="P11407" s="149"/>
    </row>
    <row r="11408" spans="7:16" x14ac:dyDescent="0.2">
      <c r="G11408" s="149"/>
      <c r="I11408" s="149"/>
      <c r="K11408" s="149"/>
      <c r="M11408" s="149"/>
      <c r="N11408" s="150"/>
      <c r="P11408" s="149"/>
    </row>
    <row r="11409" spans="7:16" x14ac:dyDescent="0.2">
      <c r="G11409" s="149"/>
      <c r="I11409" s="149"/>
      <c r="K11409" s="149"/>
      <c r="M11409" s="149"/>
      <c r="N11409" s="150"/>
      <c r="P11409" s="149"/>
    </row>
    <row r="11410" spans="7:16" x14ac:dyDescent="0.2">
      <c r="G11410" s="149"/>
      <c r="I11410" s="149"/>
      <c r="K11410" s="149"/>
      <c r="M11410" s="149"/>
      <c r="N11410" s="150"/>
      <c r="P11410" s="149"/>
    </row>
    <row r="11411" spans="7:16" x14ac:dyDescent="0.2">
      <c r="G11411" s="149"/>
      <c r="I11411" s="149"/>
      <c r="K11411" s="149"/>
      <c r="M11411" s="149"/>
      <c r="N11411" s="150"/>
      <c r="P11411" s="149"/>
    </row>
    <row r="11412" spans="7:16" x14ac:dyDescent="0.2">
      <c r="G11412" s="149"/>
      <c r="I11412" s="149"/>
      <c r="K11412" s="149"/>
      <c r="M11412" s="149"/>
      <c r="N11412" s="150"/>
      <c r="P11412" s="149"/>
    </row>
    <row r="11413" spans="7:16" x14ac:dyDescent="0.2">
      <c r="G11413" s="149"/>
      <c r="I11413" s="149"/>
      <c r="K11413" s="149"/>
      <c r="M11413" s="149"/>
      <c r="N11413" s="150"/>
      <c r="P11413" s="149"/>
    </row>
    <row r="11414" spans="7:16" x14ac:dyDescent="0.2">
      <c r="G11414" s="149"/>
      <c r="I11414" s="149"/>
      <c r="K11414" s="149"/>
      <c r="M11414" s="149"/>
      <c r="N11414" s="150"/>
      <c r="P11414" s="149"/>
    </row>
    <row r="11415" spans="7:16" x14ac:dyDescent="0.2">
      <c r="G11415" s="149"/>
      <c r="I11415" s="149"/>
      <c r="K11415" s="149"/>
      <c r="M11415" s="149"/>
      <c r="N11415" s="150"/>
      <c r="P11415" s="149"/>
    </row>
    <row r="11416" spans="7:16" x14ac:dyDescent="0.2">
      <c r="G11416" s="149"/>
      <c r="I11416" s="149"/>
      <c r="K11416" s="149"/>
      <c r="M11416" s="149"/>
      <c r="N11416" s="150"/>
      <c r="P11416" s="149"/>
    </row>
    <row r="11417" spans="7:16" x14ac:dyDescent="0.2">
      <c r="G11417" s="149"/>
      <c r="I11417" s="149"/>
      <c r="K11417" s="149"/>
      <c r="M11417" s="149"/>
      <c r="N11417" s="150"/>
      <c r="P11417" s="149"/>
    </row>
    <row r="11418" spans="7:16" x14ac:dyDescent="0.2">
      <c r="G11418" s="149"/>
      <c r="I11418" s="149"/>
      <c r="K11418" s="149"/>
      <c r="M11418" s="149"/>
      <c r="N11418" s="150"/>
      <c r="P11418" s="149"/>
    </row>
    <row r="11419" spans="7:16" x14ac:dyDescent="0.2">
      <c r="G11419" s="149"/>
      <c r="I11419" s="149"/>
      <c r="K11419" s="149"/>
      <c r="M11419" s="149"/>
      <c r="N11419" s="150"/>
      <c r="P11419" s="149"/>
    </row>
    <row r="11420" spans="7:16" x14ac:dyDescent="0.2">
      <c r="G11420" s="149"/>
      <c r="I11420" s="149"/>
      <c r="K11420" s="149"/>
      <c r="M11420" s="149"/>
      <c r="N11420" s="150"/>
      <c r="P11420" s="149"/>
    </row>
    <row r="11421" spans="7:16" x14ac:dyDescent="0.2">
      <c r="G11421" s="149"/>
      <c r="I11421" s="149"/>
      <c r="K11421" s="149"/>
      <c r="M11421" s="149"/>
      <c r="N11421" s="150"/>
      <c r="P11421" s="149"/>
    </row>
    <row r="11422" spans="7:16" x14ac:dyDescent="0.2">
      <c r="G11422" s="149"/>
      <c r="I11422" s="149"/>
      <c r="K11422" s="149"/>
      <c r="M11422" s="149"/>
      <c r="N11422" s="150"/>
      <c r="P11422" s="149"/>
    </row>
    <row r="11423" spans="7:16" x14ac:dyDescent="0.2">
      <c r="G11423" s="149"/>
      <c r="I11423" s="149"/>
      <c r="K11423" s="149"/>
      <c r="M11423" s="149"/>
      <c r="N11423" s="150"/>
      <c r="P11423" s="149"/>
    </row>
    <row r="11424" spans="7:16" x14ac:dyDescent="0.2">
      <c r="G11424" s="149"/>
      <c r="I11424" s="149"/>
      <c r="K11424" s="149"/>
      <c r="M11424" s="149"/>
      <c r="N11424" s="150"/>
      <c r="P11424" s="149"/>
    </row>
    <row r="11425" spans="7:16" x14ac:dyDescent="0.2">
      <c r="G11425" s="149"/>
      <c r="I11425" s="149"/>
      <c r="K11425" s="149"/>
      <c r="M11425" s="149"/>
      <c r="N11425" s="150"/>
      <c r="P11425" s="149"/>
    </row>
    <row r="11426" spans="7:16" x14ac:dyDescent="0.2">
      <c r="G11426" s="149"/>
      <c r="I11426" s="149"/>
      <c r="K11426" s="149"/>
      <c r="M11426" s="149"/>
      <c r="N11426" s="150"/>
      <c r="P11426" s="149"/>
    </row>
    <row r="11427" spans="7:16" x14ac:dyDescent="0.2">
      <c r="G11427" s="149"/>
      <c r="I11427" s="149"/>
      <c r="K11427" s="149"/>
      <c r="M11427" s="149"/>
      <c r="N11427" s="150"/>
      <c r="P11427" s="149"/>
    </row>
    <row r="11428" spans="7:16" x14ac:dyDescent="0.2">
      <c r="G11428" s="149"/>
      <c r="I11428" s="149"/>
      <c r="K11428" s="149"/>
      <c r="M11428" s="149"/>
      <c r="N11428" s="150"/>
      <c r="P11428" s="149"/>
    </row>
    <row r="11429" spans="7:16" x14ac:dyDescent="0.2">
      <c r="G11429" s="149"/>
      <c r="I11429" s="149"/>
      <c r="K11429" s="149"/>
      <c r="M11429" s="149"/>
      <c r="N11429" s="150"/>
      <c r="P11429" s="149"/>
    </row>
    <row r="11430" spans="7:16" x14ac:dyDescent="0.2">
      <c r="G11430" s="149"/>
      <c r="I11430" s="149"/>
      <c r="K11430" s="149"/>
      <c r="M11430" s="149"/>
      <c r="N11430" s="150"/>
      <c r="P11430" s="149"/>
    </row>
    <row r="11431" spans="7:16" x14ac:dyDescent="0.2">
      <c r="G11431" s="149"/>
      <c r="I11431" s="149"/>
      <c r="K11431" s="149"/>
      <c r="M11431" s="149"/>
      <c r="N11431" s="150"/>
      <c r="P11431" s="149"/>
    </row>
    <row r="11432" spans="7:16" x14ac:dyDescent="0.2">
      <c r="G11432" s="149"/>
      <c r="I11432" s="149"/>
      <c r="K11432" s="149"/>
      <c r="M11432" s="149"/>
      <c r="N11432" s="150"/>
      <c r="P11432" s="149"/>
    </row>
    <row r="11433" spans="7:16" x14ac:dyDescent="0.2">
      <c r="G11433" s="149"/>
      <c r="I11433" s="149"/>
      <c r="K11433" s="149"/>
      <c r="M11433" s="149"/>
      <c r="N11433" s="150"/>
      <c r="P11433" s="149"/>
    </row>
    <row r="11434" spans="7:16" x14ac:dyDescent="0.2">
      <c r="G11434" s="149"/>
      <c r="I11434" s="149"/>
      <c r="K11434" s="149"/>
      <c r="M11434" s="149"/>
      <c r="N11434" s="150"/>
      <c r="P11434" s="149"/>
    </row>
    <row r="11435" spans="7:16" x14ac:dyDescent="0.2">
      <c r="G11435" s="149"/>
      <c r="I11435" s="149"/>
      <c r="K11435" s="149"/>
      <c r="M11435" s="149"/>
      <c r="N11435" s="150"/>
      <c r="P11435" s="149"/>
    </row>
    <row r="11436" spans="7:16" x14ac:dyDescent="0.2">
      <c r="G11436" s="149"/>
      <c r="I11436" s="149"/>
      <c r="K11436" s="149"/>
      <c r="M11436" s="149"/>
      <c r="N11436" s="150"/>
      <c r="P11436" s="149"/>
    </row>
    <row r="11437" spans="7:16" x14ac:dyDescent="0.2">
      <c r="G11437" s="149"/>
      <c r="I11437" s="149"/>
      <c r="K11437" s="149"/>
      <c r="M11437" s="149"/>
      <c r="N11437" s="150"/>
      <c r="P11437" s="149"/>
    </row>
    <row r="11438" spans="7:16" x14ac:dyDescent="0.2">
      <c r="G11438" s="149"/>
      <c r="I11438" s="149"/>
      <c r="K11438" s="149"/>
      <c r="M11438" s="149"/>
      <c r="N11438" s="150"/>
      <c r="P11438" s="149"/>
    </row>
    <row r="11439" spans="7:16" x14ac:dyDescent="0.2">
      <c r="G11439" s="149"/>
      <c r="I11439" s="149"/>
      <c r="K11439" s="149"/>
      <c r="M11439" s="149"/>
      <c r="N11439" s="150"/>
      <c r="P11439" s="149"/>
    </row>
    <row r="11440" spans="7:16" x14ac:dyDescent="0.2">
      <c r="G11440" s="149"/>
      <c r="I11440" s="149"/>
      <c r="K11440" s="149"/>
      <c r="M11440" s="149"/>
      <c r="N11440" s="150"/>
      <c r="P11440" s="149"/>
    </row>
    <row r="11441" spans="7:16" x14ac:dyDescent="0.2">
      <c r="G11441" s="149"/>
      <c r="I11441" s="149"/>
      <c r="K11441" s="149"/>
      <c r="M11441" s="149"/>
      <c r="N11441" s="150"/>
      <c r="P11441" s="149"/>
    </row>
    <row r="11442" spans="7:16" x14ac:dyDescent="0.2">
      <c r="G11442" s="149"/>
      <c r="I11442" s="149"/>
      <c r="K11442" s="149"/>
      <c r="M11442" s="149"/>
      <c r="N11442" s="150"/>
      <c r="P11442" s="149"/>
    </row>
    <row r="11443" spans="7:16" x14ac:dyDescent="0.2">
      <c r="G11443" s="149"/>
      <c r="I11443" s="149"/>
      <c r="K11443" s="149"/>
      <c r="M11443" s="149"/>
      <c r="N11443" s="150"/>
      <c r="P11443" s="149"/>
    </row>
    <row r="11444" spans="7:16" x14ac:dyDescent="0.2">
      <c r="G11444" s="149"/>
      <c r="I11444" s="149"/>
      <c r="K11444" s="149"/>
      <c r="M11444" s="149"/>
      <c r="N11444" s="150"/>
      <c r="P11444" s="149"/>
    </row>
    <row r="11445" spans="7:16" x14ac:dyDescent="0.2">
      <c r="G11445" s="149"/>
      <c r="I11445" s="149"/>
      <c r="K11445" s="149"/>
      <c r="M11445" s="149"/>
      <c r="N11445" s="150"/>
      <c r="P11445" s="149"/>
    </row>
    <row r="11446" spans="7:16" x14ac:dyDescent="0.2">
      <c r="G11446" s="149"/>
      <c r="I11446" s="149"/>
      <c r="K11446" s="149"/>
      <c r="M11446" s="149"/>
      <c r="N11446" s="150"/>
      <c r="P11446" s="149"/>
    </row>
    <row r="11447" spans="7:16" x14ac:dyDescent="0.2">
      <c r="G11447" s="149"/>
      <c r="I11447" s="149"/>
      <c r="K11447" s="149"/>
      <c r="M11447" s="149"/>
      <c r="N11447" s="150"/>
      <c r="P11447" s="149"/>
    </row>
    <row r="11448" spans="7:16" x14ac:dyDescent="0.2">
      <c r="G11448" s="149"/>
      <c r="I11448" s="149"/>
      <c r="K11448" s="149"/>
      <c r="M11448" s="149"/>
      <c r="N11448" s="150"/>
      <c r="P11448" s="149"/>
    </row>
    <row r="11449" spans="7:16" x14ac:dyDescent="0.2">
      <c r="G11449" s="149"/>
      <c r="I11449" s="149"/>
      <c r="K11449" s="149"/>
      <c r="M11449" s="149"/>
      <c r="N11449" s="150"/>
      <c r="P11449" s="149"/>
    </row>
    <row r="11450" spans="7:16" x14ac:dyDescent="0.2">
      <c r="G11450" s="149"/>
      <c r="I11450" s="149"/>
      <c r="K11450" s="149"/>
      <c r="M11450" s="149"/>
      <c r="N11450" s="150"/>
      <c r="P11450" s="149"/>
    </row>
    <row r="11451" spans="7:16" x14ac:dyDescent="0.2">
      <c r="G11451" s="149"/>
      <c r="I11451" s="149"/>
      <c r="K11451" s="149"/>
      <c r="M11451" s="149"/>
      <c r="N11451" s="150"/>
      <c r="P11451" s="149"/>
    </row>
    <row r="11452" spans="7:16" x14ac:dyDescent="0.2">
      <c r="G11452" s="149"/>
      <c r="I11452" s="149"/>
      <c r="K11452" s="149"/>
      <c r="M11452" s="149"/>
      <c r="N11452" s="150"/>
      <c r="P11452" s="149"/>
    </row>
    <row r="11453" spans="7:16" x14ac:dyDescent="0.2">
      <c r="G11453" s="149"/>
      <c r="I11453" s="149"/>
      <c r="K11453" s="149"/>
      <c r="M11453" s="149"/>
      <c r="N11453" s="150"/>
      <c r="P11453" s="149"/>
    </row>
    <row r="11454" spans="7:16" x14ac:dyDescent="0.2">
      <c r="G11454" s="149"/>
      <c r="I11454" s="149"/>
      <c r="K11454" s="149"/>
      <c r="M11454" s="149"/>
      <c r="N11454" s="150"/>
      <c r="P11454" s="149"/>
    </row>
    <row r="11455" spans="7:16" x14ac:dyDescent="0.2">
      <c r="G11455" s="149"/>
      <c r="I11455" s="149"/>
      <c r="K11455" s="149"/>
      <c r="M11455" s="149"/>
      <c r="N11455" s="150"/>
      <c r="P11455" s="149"/>
    </row>
    <row r="11456" spans="7:16" x14ac:dyDescent="0.2">
      <c r="G11456" s="149"/>
      <c r="I11456" s="149"/>
      <c r="K11456" s="149"/>
      <c r="M11456" s="149"/>
      <c r="N11456" s="150"/>
      <c r="P11456" s="149"/>
    </row>
    <row r="11457" spans="7:16" x14ac:dyDescent="0.2">
      <c r="G11457" s="149"/>
      <c r="I11457" s="149"/>
      <c r="K11457" s="149"/>
      <c r="M11457" s="149"/>
      <c r="N11457" s="150"/>
      <c r="P11457" s="149"/>
    </row>
    <row r="11458" spans="7:16" x14ac:dyDescent="0.2">
      <c r="G11458" s="149"/>
      <c r="I11458" s="149"/>
      <c r="K11458" s="149"/>
      <c r="M11458" s="149"/>
      <c r="N11458" s="150"/>
      <c r="P11458" s="149"/>
    </row>
    <row r="11459" spans="7:16" x14ac:dyDescent="0.2">
      <c r="G11459" s="149"/>
      <c r="I11459" s="149"/>
      <c r="K11459" s="149"/>
      <c r="M11459" s="149"/>
      <c r="N11459" s="150"/>
      <c r="P11459" s="149"/>
    </row>
    <row r="11460" spans="7:16" x14ac:dyDescent="0.2">
      <c r="G11460" s="149"/>
      <c r="I11460" s="149"/>
      <c r="K11460" s="149"/>
      <c r="M11460" s="149"/>
      <c r="N11460" s="150"/>
      <c r="P11460" s="149"/>
    </row>
    <row r="11461" spans="7:16" x14ac:dyDescent="0.2">
      <c r="G11461" s="149"/>
      <c r="I11461" s="149"/>
      <c r="K11461" s="149"/>
      <c r="M11461" s="149"/>
      <c r="N11461" s="150"/>
      <c r="P11461" s="149"/>
    </row>
    <row r="11462" spans="7:16" x14ac:dyDescent="0.2">
      <c r="G11462" s="149"/>
      <c r="I11462" s="149"/>
      <c r="K11462" s="149"/>
      <c r="M11462" s="149"/>
      <c r="N11462" s="150"/>
      <c r="P11462" s="149"/>
    </row>
    <row r="11463" spans="7:16" x14ac:dyDescent="0.2">
      <c r="G11463" s="149"/>
      <c r="I11463" s="149"/>
      <c r="K11463" s="149"/>
      <c r="M11463" s="149"/>
      <c r="N11463" s="150"/>
      <c r="P11463" s="149"/>
    </row>
    <row r="11464" spans="7:16" x14ac:dyDescent="0.2">
      <c r="G11464" s="149"/>
      <c r="I11464" s="149"/>
      <c r="K11464" s="149"/>
      <c r="M11464" s="149"/>
      <c r="N11464" s="150"/>
      <c r="P11464" s="149"/>
    </row>
    <row r="11465" spans="7:16" x14ac:dyDescent="0.2">
      <c r="G11465" s="149"/>
      <c r="I11465" s="149"/>
      <c r="K11465" s="149"/>
      <c r="M11465" s="149"/>
      <c r="N11465" s="150"/>
      <c r="P11465" s="149"/>
    </row>
    <row r="11466" spans="7:16" x14ac:dyDescent="0.2">
      <c r="G11466" s="149"/>
      <c r="I11466" s="149"/>
      <c r="K11466" s="149"/>
      <c r="M11466" s="149"/>
      <c r="N11466" s="150"/>
      <c r="P11466" s="149"/>
    </row>
    <row r="11467" spans="7:16" x14ac:dyDescent="0.2">
      <c r="G11467" s="149"/>
      <c r="I11467" s="149"/>
      <c r="K11467" s="149"/>
      <c r="M11467" s="149"/>
      <c r="N11467" s="150"/>
      <c r="P11467" s="149"/>
    </row>
    <row r="11468" spans="7:16" x14ac:dyDescent="0.2">
      <c r="G11468" s="149"/>
      <c r="I11468" s="149"/>
      <c r="K11468" s="149"/>
      <c r="M11468" s="149"/>
      <c r="N11468" s="150"/>
      <c r="P11468" s="149"/>
    </row>
    <row r="11469" spans="7:16" x14ac:dyDescent="0.2">
      <c r="G11469" s="149"/>
      <c r="I11469" s="149"/>
      <c r="K11469" s="149"/>
      <c r="M11469" s="149"/>
      <c r="N11469" s="150"/>
      <c r="P11469" s="149"/>
    </row>
    <row r="11470" spans="7:16" x14ac:dyDescent="0.2">
      <c r="G11470" s="149"/>
      <c r="I11470" s="149"/>
      <c r="K11470" s="149"/>
      <c r="M11470" s="149"/>
      <c r="N11470" s="150"/>
      <c r="P11470" s="149"/>
    </row>
    <row r="11471" spans="7:16" x14ac:dyDescent="0.2">
      <c r="G11471" s="149"/>
      <c r="I11471" s="149"/>
      <c r="K11471" s="149"/>
      <c r="M11471" s="149"/>
      <c r="N11471" s="150"/>
      <c r="P11471" s="149"/>
    </row>
    <row r="11472" spans="7:16" x14ac:dyDescent="0.2">
      <c r="G11472" s="149"/>
      <c r="I11472" s="149"/>
      <c r="K11472" s="149"/>
      <c r="M11472" s="149"/>
      <c r="N11472" s="150"/>
      <c r="P11472" s="149"/>
    </row>
    <row r="11473" spans="7:16" x14ac:dyDescent="0.2">
      <c r="G11473" s="149"/>
      <c r="I11473" s="149"/>
      <c r="K11473" s="149"/>
      <c r="M11473" s="149"/>
      <c r="N11473" s="150"/>
      <c r="P11473" s="149"/>
    </row>
    <row r="11474" spans="7:16" x14ac:dyDescent="0.2">
      <c r="G11474" s="149"/>
      <c r="I11474" s="149"/>
      <c r="K11474" s="149"/>
      <c r="M11474" s="149"/>
      <c r="N11474" s="150"/>
      <c r="P11474" s="149"/>
    </row>
    <row r="11475" spans="7:16" x14ac:dyDescent="0.2">
      <c r="G11475" s="149"/>
      <c r="I11475" s="149"/>
      <c r="K11475" s="149"/>
      <c r="M11475" s="149"/>
      <c r="N11475" s="150"/>
      <c r="P11475" s="149"/>
    </row>
    <row r="11476" spans="7:16" x14ac:dyDescent="0.2">
      <c r="G11476" s="149"/>
      <c r="I11476" s="149"/>
      <c r="K11476" s="149"/>
      <c r="M11476" s="149"/>
      <c r="N11476" s="150"/>
      <c r="P11476" s="149"/>
    </row>
    <row r="11477" spans="7:16" x14ac:dyDescent="0.2">
      <c r="G11477" s="149"/>
      <c r="I11477" s="149"/>
      <c r="K11477" s="149"/>
      <c r="M11477" s="149"/>
      <c r="N11477" s="150"/>
      <c r="P11477" s="149"/>
    </row>
    <row r="11478" spans="7:16" x14ac:dyDescent="0.2">
      <c r="G11478" s="149"/>
      <c r="I11478" s="149"/>
      <c r="K11478" s="149"/>
      <c r="M11478" s="149"/>
      <c r="N11478" s="150"/>
      <c r="P11478" s="149"/>
    </row>
    <row r="11479" spans="7:16" x14ac:dyDescent="0.2">
      <c r="G11479" s="149"/>
      <c r="I11479" s="149"/>
      <c r="K11479" s="149"/>
      <c r="M11479" s="149"/>
      <c r="N11479" s="150"/>
      <c r="P11479" s="149"/>
    </row>
    <row r="11480" spans="7:16" x14ac:dyDescent="0.2">
      <c r="G11480" s="149"/>
      <c r="I11480" s="149"/>
      <c r="K11480" s="149"/>
      <c r="M11480" s="149"/>
      <c r="N11480" s="150"/>
      <c r="P11480" s="149"/>
    </row>
    <row r="11481" spans="7:16" x14ac:dyDescent="0.2">
      <c r="G11481" s="149"/>
      <c r="I11481" s="149"/>
      <c r="K11481" s="149"/>
      <c r="M11481" s="149"/>
      <c r="N11481" s="150"/>
      <c r="P11481" s="149"/>
    </row>
    <row r="11482" spans="7:16" x14ac:dyDescent="0.2">
      <c r="G11482" s="149"/>
      <c r="I11482" s="149"/>
      <c r="K11482" s="149"/>
      <c r="M11482" s="149"/>
      <c r="N11482" s="150"/>
      <c r="P11482" s="149"/>
    </row>
    <row r="11483" spans="7:16" x14ac:dyDescent="0.2">
      <c r="G11483" s="149"/>
      <c r="I11483" s="149"/>
      <c r="K11483" s="149"/>
      <c r="M11483" s="149"/>
      <c r="N11483" s="150"/>
      <c r="P11483" s="149"/>
    </row>
    <row r="11484" spans="7:16" x14ac:dyDescent="0.2">
      <c r="G11484" s="149"/>
      <c r="I11484" s="149"/>
      <c r="K11484" s="149"/>
      <c r="M11484" s="149"/>
      <c r="N11484" s="150"/>
      <c r="P11484" s="149"/>
    </row>
    <row r="11485" spans="7:16" x14ac:dyDescent="0.2">
      <c r="G11485" s="149"/>
      <c r="I11485" s="149"/>
      <c r="K11485" s="149"/>
      <c r="M11485" s="149"/>
      <c r="N11485" s="150"/>
      <c r="P11485" s="149"/>
    </row>
    <row r="11486" spans="7:16" x14ac:dyDescent="0.2">
      <c r="G11486" s="149"/>
      <c r="I11486" s="149"/>
      <c r="K11486" s="149"/>
      <c r="M11486" s="149"/>
      <c r="N11486" s="150"/>
      <c r="P11486" s="149"/>
    </row>
    <row r="11487" spans="7:16" x14ac:dyDescent="0.2">
      <c r="G11487" s="149"/>
      <c r="I11487" s="149"/>
      <c r="K11487" s="149"/>
      <c r="M11487" s="149"/>
      <c r="N11487" s="150"/>
      <c r="P11487" s="149"/>
    </row>
    <row r="11488" spans="7:16" x14ac:dyDescent="0.2">
      <c r="G11488" s="149"/>
      <c r="I11488" s="149"/>
      <c r="K11488" s="149"/>
      <c r="M11488" s="149"/>
      <c r="N11488" s="150"/>
      <c r="P11488" s="149"/>
    </row>
    <row r="11489" spans="7:16" x14ac:dyDescent="0.2">
      <c r="G11489" s="149"/>
      <c r="I11489" s="149"/>
      <c r="K11489" s="149"/>
      <c r="M11489" s="149"/>
      <c r="N11489" s="150"/>
      <c r="P11489" s="149"/>
    </row>
    <row r="11490" spans="7:16" x14ac:dyDescent="0.2">
      <c r="G11490" s="149"/>
      <c r="I11490" s="149"/>
      <c r="K11490" s="149"/>
      <c r="M11490" s="149"/>
      <c r="N11490" s="150"/>
      <c r="P11490" s="149"/>
    </row>
    <row r="11491" spans="7:16" x14ac:dyDescent="0.2">
      <c r="G11491" s="149"/>
      <c r="I11491" s="149"/>
      <c r="K11491" s="149"/>
      <c r="M11491" s="149"/>
      <c r="N11491" s="150"/>
      <c r="P11491" s="149"/>
    </row>
    <row r="11492" spans="7:16" x14ac:dyDescent="0.2">
      <c r="G11492" s="149"/>
      <c r="I11492" s="149"/>
      <c r="K11492" s="149"/>
      <c r="M11492" s="149"/>
      <c r="N11492" s="150"/>
      <c r="P11492" s="149"/>
    </row>
    <row r="11493" spans="7:16" x14ac:dyDescent="0.2">
      <c r="G11493" s="149"/>
      <c r="I11493" s="149"/>
      <c r="K11493" s="149"/>
      <c r="M11493" s="149"/>
      <c r="N11493" s="150"/>
      <c r="P11493" s="149"/>
    </row>
    <row r="11494" spans="7:16" x14ac:dyDescent="0.2">
      <c r="G11494" s="149"/>
      <c r="I11494" s="149"/>
      <c r="K11494" s="149"/>
      <c r="M11494" s="149"/>
      <c r="N11494" s="150"/>
      <c r="P11494" s="149"/>
    </row>
    <row r="11495" spans="7:16" x14ac:dyDescent="0.2">
      <c r="G11495" s="149"/>
      <c r="I11495" s="149"/>
      <c r="K11495" s="149"/>
      <c r="M11495" s="149"/>
      <c r="N11495" s="150"/>
      <c r="P11495" s="149"/>
    </row>
    <row r="11496" spans="7:16" x14ac:dyDescent="0.2">
      <c r="G11496" s="149"/>
      <c r="I11496" s="149"/>
      <c r="K11496" s="149"/>
      <c r="M11496" s="149"/>
      <c r="N11496" s="150"/>
      <c r="P11496" s="149"/>
    </row>
    <row r="11497" spans="7:16" x14ac:dyDescent="0.2">
      <c r="G11497" s="149"/>
      <c r="I11497" s="149"/>
      <c r="K11497" s="149"/>
      <c r="M11497" s="149"/>
      <c r="N11497" s="150"/>
      <c r="P11497" s="149"/>
    </row>
    <row r="11498" spans="7:16" x14ac:dyDescent="0.2">
      <c r="G11498" s="149"/>
      <c r="I11498" s="149"/>
      <c r="K11498" s="149"/>
      <c r="M11498" s="149"/>
      <c r="N11498" s="150"/>
      <c r="P11498" s="149"/>
    </row>
    <row r="11499" spans="7:16" x14ac:dyDescent="0.2">
      <c r="G11499" s="149"/>
      <c r="I11499" s="149"/>
      <c r="K11499" s="149"/>
      <c r="M11499" s="149"/>
      <c r="N11499" s="150"/>
      <c r="P11499" s="149"/>
    </row>
    <row r="11500" spans="7:16" x14ac:dyDescent="0.2">
      <c r="G11500" s="149"/>
      <c r="I11500" s="149"/>
      <c r="K11500" s="149"/>
      <c r="M11500" s="149"/>
      <c r="N11500" s="150"/>
      <c r="P11500" s="149"/>
    </row>
    <row r="11501" spans="7:16" x14ac:dyDescent="0.2">
      <c r="G11501" s="149"/>
      <c r="I11501" s="149"/>
      <c r="K11501" s="149"/>
      <c r="M11501" s="149"/>
      <c r="N11501" s="150"/>
      <c r="P11501" s="149"/>
    </row>
    <row r="11502" spans="7:16" x14ac:dyDescent="0.2">
      <c r="G11502" s="149"/>
      <c r="I11502" s="149"/>
      <c r="K11502" s="149"/>
      <c r="M11502" s="149"/>
      <c r="N11502" s="150"/>
      <c r="P11502" s="149"/>
    </row>
    <row r="11503" spans="7:16" x14ac:dyDescent="0.2">
      <c r="G11503" s="149"/>
      <c r="I11503" s="149"/>
      <c r="K11503" s="149"/>
      <c r="M11503" s="149"/>
      <c r="N11503" s="150"/>
      <c r="P11503" s="149"/>
    </row>
    <row r="11504" spans="7:16" x14ac:dyDescent="0.2">
      <c r="G11504" s="149"/>
      <c r="I11504" s="149"/>
      <c r="K11504" s="149"/>
      <c r="M11504" s="149"/>
      <c r="N11504" s="150"/>
      <c r="P11504" s="149"/>
    </row>
    <row r="11505" spans="7:16" x14ac:dyDescent="0.2">
      <c r="G11505" s="149"/>
      <c r="I11505" s="149"/>
      <c r="K11505" s="149"/>
      <c r="M11505" s="149"/>
      <c r="N11505" s="150"/>
      <c r="P11505" s="149"/>
    </row>
    <row r="11506" spans="7:16" x14ac:dyDescent="0.2">
      <c r="G11506" s="149"/>
      <c r="I11506" s="149"/>
      <c r="K11506" s="149"/>
      <c r="M11506" s="149"/>
      <c r="N11506" s="150"/>
      <c r="P11506" s="149"/>
    </row>
    <row r="11507" spans="7:16" x14ac:dyDescent="0.2">
      <c r="G11507" s="149"/>
      <c r="I11507" s="149"/>
      <c r="K11507" s="149"/>
      <c r="M11507" s="149"/>
      <c r="N11507" s="150"/>
      <c r="P11507" s="149"/>
    </row>
    <row r="11508" spans="7:16" x14ac:dyDescent="0.2">
      <c r="G11508" s="149"/>
      <c r="I11508" s="149"/>
      <c r="K11508" s="149"/>
      <c r="M11508" s="149"/>
      <c r="N11508" s="150"/>
      <c r="P11508" s="149"/>
    </row>
    <row r="11509" spans="7:16" x14ac:dyDescent="0.2">
      <c r="G11509" s="149"/>
      <c r="I11509" s="149"/>
      <c r="K11509" s="149"/>
      <c r="M11509" s="149"/>
      <c r="N11509" s="150"/>
      <c r="P11509" s="149"/>
    </row>
    <row r="11510" spans="7:16" x14ac:dyDescent="0.2">
      <c r="G11510" s="149"/>
      <c r="I11510" s="149"/>
      <c r="K11510" s="149"/>
      <c r="M11510" s="149"/>
      <c r="N11510" s="150"/>
      <c r="P11510" s="149"/>
    </row>
    <row r="11511" spans="7:16" x14ac:dyDescent="0.2">
      <c r="G11511" s="149"/>
      <c r="I11511" s="149"/>
      <c r="K11511" s="149"/>
      <c r="M11511" s="149"/>
      <c r="N11511" s="150"/>
      <c r="P11511" s="149"/>
    </row>
    <row r="11512" spans="7:16" x14ac:dyDescent="0.2">
      <c r="G11512" s="149"/>
      <c r="I11512" s="149"/>
      <c r="K11512" s="149"/>
      <c r="M11512" s="149"/>
      <c r="N11512" s="150"/>
      <c r="P11512" s="149"/>
    </row>
    <row r="11513" spans="7:16" x14ac:dyDescent="0.2">
      <c r="G11513" s="149"/>
      <c r="I11513" s="149"/>
      <c r="K11513" s="149"/>
      <c r="M11513" s="149"/>
      <c r="N11513" s="150"/>
      <c r="P11513" s="149"/>
    </row>
    <row r="11514" spans="7:16" x14ac:dyDescent="0.2">
      <c r="G11514" s="149"/>
      <c r="I11514" s="149"/>
      <c r="K11514" s="149"/>
      <c r="M11514" s="149"/>
      <c r="N11514" s="150"/>
      <c r="P11514" s="149"/>
    </row>
    <row r="11515" spans="7:16" x14ac:dyDescent="0.2">
      <c r="G11515" s="149"/>
      <c r="I11515" s="149"/>
      <c r="K11515" s="149"/>
      <c r="M11515" s="149"/>
      <c r="N11515" s="150"/>
      <c r="P11515" s="149"/>
    </row>
    <row r="11516" spans="7:16" x14ac:dyDescent="0.2">
      <c r="G11516" s="149"/>
      <c r="I11516" s="149"/>
      <c r="K11516" s="149"/>
      <c r="M11516" s="149"/>
      <c r="N11516" s="150"/>
      <c r="P11516" s="149"/>
    </row>
    <row r="11517" spans="7:16" x14ac:dyDescent="0.2">
      <c r="G11517" s="149"/>
      <c r="I11517" s="149"/>
      <c r="K11517" s="149"/>
      <c r="M11517" s="149"/>
      <c r="N11517" s="150"/>
      <c r="P11517" s="149"/>
    </row>
    <row r="11518" spans="7:16" x14ac:dyDescent="0.2">
      <c r="G11518" s="149"/>
      <c r="I11518" s="149"/>
      <c r="K11518" s="149"/>
      <c r="M11518" s="149"/>
      <c r="N11518" s="150"/>
      <c r="P11518" s="149"/>
    </row>
    <row r="11519" spans="7:16" x14ac:dyDescent="0.2">
      <c r="G11519" s="149"/>
      <c r="I11519" s="149"/>
      <c r="K11519" s="149"/>
      <c r="M11519" s="149"/>
      <c r="N11519" s="150"/>
      <c r="P11519" s="149"/>
    </row>
    <row r="11520" spans="7:16" x14ac:dyDescent="0.2">
      <c r="G11520" s="149"/>
      <c r="I11520" s="149"/>
      <c r="K11520" s="149"/>
      <c r="M11520" s="149"/>
      <c r="N11520" s="150"/>
      <c r="P11520" s="149"/>
    </row>
    <row r="11521" spans="7:16" x14ac:dyDescent="0.2">
      <c r="G11521" s="149"/>
      <c r="I11521" s="149"/>
      <c r="K11521" s="149"/>
      <c r="M11521" s="149"/>
      <c r="N11521" s="150"/>
      <c r="P11521" s="149"/>
    </row>
    <row r="11522" spans="7:16" x14ac:dyDescent="0.2">
      <c r="G11522" s="149"/>
      <c r="I11522" s="149"/>
      <c r="K11522" s="149"/>
      <c r="M11522" s="149"/>
      <c r="N11522" s="150"/>
      <c r="P11522" s="149"/>
    </row>
    <row r="11523" spans="7:16" x14ac:dyDescent="0.2">
      <c r="G11523" s="149"/>
      <c r="I11523" s="149"/>
      <c r="K11523" s="149"/>
      <c r="M11523" s="149"/>
      <c r="N11523" s="150"/>
      <c r="P11523" s="149"/>
    </row>
    <row r="11524" spans="7:16" x14ac:dyDescent="0.2">
      <c r="G11524" s="149"/>
      <c r="I11524" s="149"/>
      <c r="K11524" s="149"/>
      <c r="M11524" s="149"/>
      <c r="N11524" s="150"/>
      <c r="P11524" s="149"/>
    </row>
    <row r="11525" spans="7:16" x14ac:dyDescent="0.2">
      <c r="G11525" s="149"/>
      <c r="I11525" s="149"/>
      <c r="K11525" s="149"/>
      <c r="M11525" s="149"/>
      <c r="N11525" s="150"/>
      <c r="P11525" s="149"/>
    </row>
    <row r="11526" spans="7:16" x14ac:dyDescent="0.2">
      <c r="G11526" s="149"/>
      <c r="I11526" s="149"/>
      <c r="K11526" s="149"/>
      <c r="M11526" s="149"/>
      <c r="N11526" s="150"/>
      <c r="P11526" s="149"/>
    </row>
    <row r="11527" spans="7:16" x14ac:dyDescent="0.2">
      <c r="G11527" s="149"/>
      <c r="I11527" s="149"/>
      <c r="K11527" s="149"/>
      <c r="M11527" s="149"/>
      <c r="N11527" s="150"/>
      <c r="P11527" s="149"/>
    </row>
    <row r="11528" spans="7:16" x14ac:dyDescent="0.2">
      <c r="G11528" s="149"/>
      <c r="I11528" s="149"/>
      <c r="K11528" s="149"/>
      <c r="M11528" s="149"/>
      <c r="N11528" s="150"/>
      <c r="P11528" s="149"/>
    </row>
    <row r="11529" spans="7:16" x14ac:dyDescent="0.2">
      <c r="G11529" s="149"/>
      <c r="I11529" s="149"/>
      <c r="K11529" s="149"/>
      <c r="M11529" s="149"/>
      <c r="N11529" s="150"/>
      <c r="P11529" s="149"/>
    </row>
    <row r="11530" spans="7:16" x14ac:dyDescent="0.2">
      <c r="G11530" s="149"/>
      <c r="I11530" s="149"/>
      <c r="K11530" s="149"/>
      <c r="M11530" s="149"/>
      <c r="N11530" s="150"/>
      <c r="P11530" s="149"/>
    </row>
    <row r="11531" spans="7:16" x14ac:dyDescent="0.2">
      <c r="G11531" s="149"/>
      <c r="I11531" s="149"/>
      <c r="K11531" s="149"/>
      <c r="M11531" s="149"/>
      <c r="N11531" s="150"/>
      <c r="P11531" s="149"/>
    </row>
    <row r="11532" spans="7:16" x14ac:dyDescent="0.2">
      <c r="G11532" s="149"/>
      <c r="I11532" s="149"/>
      <c r="K11532" s="149"/>
      <c r="M11532" s="149"/>
      <c r="N11532" s="150"/>
      <c r="P11532" s="149"/>
    </row>
    <row r="11533" spans="7:16" x14ac:dyDescent="0.2">
      <c r="G11533" s="149"/>
      <c r="I11533" s="149"/>
      <c r="K11533" s="149"/>
      <c r="M11533" s="149"/>
      <c r="N11533" s="150"/>
      <c r="P11533" s="149"/>
    </row>
    <row r="11534" spans="7:16" x14ac:dyDescent="0.2">
      <c r="G11534" s="149"/>
      <c r="I11534" s="149"/>
      <c r="K11534" s="149"/>
      <c r="M11534" s="149"/>
      <c r="N11534" s="150"/>
      <c r="P11534" s="149"/>
    </row>
    <row r="11535" spans="7:16" x14ac:dyDescent="0.2">
      <c r="G11535" s="149"/>
      <c r="I11535" s="149"/>
      <c r="K11535" s="149"/>
      <c r="M11535" s="149"/>
      <c r="N11535" s="150"/>
      <c r="P11535" s="149"/>
    </row>
    <row r="11536" spans="7:16" x14ac:dyDescent="0.2">
      <c r="G11536" s="149"/>
      <c r="I11536" s="149"/>
      <c r="K11536" s="149"/>
      <c r="M11536" s="149"/>
      <c r="N11536" s="150"/>
      <c r="P11536" s="149"/>
    </row>
    <row r="11537" spans="7:16" x14ac:dyDescent="0.2">
      <c r="G11537" s="149"/>
      <c r="I11537" s="149"/>
      <c r="K11537" s="149"/>
      <c r="M11537" s="149"/>
      <c r="N11537" s="150"/>
      <c r="P11537" s="149"/>
    </row>
    <row r="11538" spans="7:16" x14ac:dyDescent="0.2">
      <c r="G11538" s="149"/>
      <c r="I11538" s="149"/>
      <c r="K11538" s="149"/>
      <c r="M11538" s="149"/>
      <c r="N11538" s="150"/>
      <c r="P11538" s="149"/>
    </row>
    <row r="11539" spans="7:16" x14ac:dyDescent="0.2">
      <c r="G11539" s="149"/>
      <c r="I11539" s="149"/>
      <c r="K11539" s="149"/>
      <c r="M11539" s="149"/>
      <c r="N11539" s="150"/>
      <c r="P11539" s="149"/>
    </row>
    <row r="11540" spans="7:16" x14ac:dyDescent="0.2">
      <c r="G11540" s="149"/>
      <c r="I11540" s="149"/>
      <c r="K11540" s="149"/>
      <c r="M11540" s="149"/>
      <c r="N11540" s="150"/>
      <c r="P11540" s="149"/>
    </row>
    <row r="11541" spans="7:16" x14ac:dyDescent="0.2">
      <c r="G11541" s="149"/>
      <c r="I11541" s="149"/>
      <c r="K11541" s="149"/>
      <c r="M11541" s="149"/>
      <c r="N11541" s="150"/>
      <c r="P11541" s="149"/>
    </row>
    <row r="11542" spans="7:16" x14ac:dyDescent="0.2">
      <c r="G11542" s="149"/>
      <c r="I11542" s="149"/>
      <c r="K11542" s="149"/>
      <c r="M11542" s="149"/>
      <c r="N11542" s="150"/>
      <c r="P11542" s="149"/>
    </row>
    <row r="11543" spans="7:16" x14ac:dyDescent="0.2">
      <c r="G11543" s="149"/>
      <c r="I11543" s="149"/>
      <c r="K11543" s="149"/>
      <c r="M11543" s="149"/>
      <c r="N11543" s="150"/>
      <c r="P11543" s="149"/>
    </row>
    <row r="11544" spans="7:16" x14ac:dyDescent="0.2">
      <c r="G11544" s="149"/>
      <c r="I11544" s="149"/>
      <c r="K11544" s="149"/>
      <c r="M11544" s="149"/>
      <c r="N11544" s="150"/>
      <c r="P11544" s="149"/>
    </row>
    <row r="11545" spans="7:16" x14ac:dyDescent="0.2">
      <c r="G11545" s="149"/>
      <c r="I11545" s="149"/>
      <c r="K11545" s="149"/>
      <c r="M11545" s="149"/>
      <c r="N11545" s="150"/>
      <c r="P11545" s="149"/>
    </row>
    <row r="11546" spans="7:16" x14ac:dyDescent="0.2">
      <c r="G11546" s="149"/>
      <c r="I11546" s="149"/>
      <c r="K11546" s="149"/>
      <c r="M11546" s="149"/>
      <c r="N11546" s="150"/>
      <c r="P11546" s="149"/>
    </row>
    <row r="11547" spans="7:16" x14ac:dyDescent="0.2">
      <c r="G11547" s="149"/>
      <c r="I11547" s="149"/>
      <c r="K11547" s="149"/>
      <c r="M11547" s="149"/>
      <c r="N11547" s="150"/>
      <c r="P11547" s="149"/>
    </row>
    <row r="11548" spans="7:16" x14ac:dyDescent="0.2">
      <c r="G11548" s="149"/>
      <c r="I11548" s="149"/>
      <c r="K11548" s="149"/>
      <c r="M11548" s="149"/>
      <c r="N11548" s="150"/>
      <c r="P11548" s="149"/>
    </row>
    <row r="11549" spans="7:16" x14ac:dyDescent="0.2">
      <c r="G11549" s="149"/>
      <c r="I11549" s="149"/>
      <c r="K11549" s="149"/>
      <c r="M11549" s="149"/>
      <c r="N11549" s="150"/>
      <c r="P11549" s="149"/>
    </row>
    <row r="11550" spans="7:16" x14ac:dyDescent="0.2">
      <c r="G11550" s="149"/>
      <c r="I11550" s="149"/>
      <c r="K11550" s="149"/>
      <c r="M11550" s="149"/>
      <c r="N11550" s="150"/>
      <c r="P11550" s="149"/>
    </row>
    <row r="11551" spans="7:16" x14ac:dyDescent="0.2">
      <c r="G11551" s="149"/>
      <c r="I11551" s="149"/>
      <c r="K11551" s="149"/>
      <c r="M11551" s="149"/>
      <c r="N11551" s="150"/>
      <c r="P11551" s="149"/>
    </row>
    <row r="11552" spans="7:16" x14ac:dyDescent="0.2">
      <c r="G11552" s="149"/>
      <c r="I11552" s="149"/>
      <c r="K11552" s="149"/>
      <c r="M11552" s="149"/>
      <c r="N11552" s="150"/>
      <c r="P11552" s="149"/>
    </row>
    <row r="11553" spans="7:16" x14ac:dyDescent="0.2">
      <c r="G11553" s="149"/>
      <c r="I11553" s="149"/>
      <c r="K11553" s="149"/>
      <c r="M11553" s="149"/>
      <c r="N11553" s="150"/>
      <c r="P11553" s="149"/>
    </row>
    <row r="11554" spans="7:16" x14ac:dyDescent="0.2">
      <c r="G11554" s="149"/>
      <c r="I11554" s="149"/>
      <c r="K11554" s="149"/>
      <c r="M11554" s="149"/>
      <c r="N11554" s="150"/>
      <c r="P11554" s="149"/>
    </row>
    <row r="11555" spans="7:16" x14ac:dyDescent="0.2">
      <c r="G11555" s="149"/>
      <c r="I11555" s="149"/>
      <c r="K11555" s="149"/>
      <c r="M11555" s="149"/>
      <c r="N11555" s="150"/>
      <c r="P11555" s="149"/>
    </row>
    <row r="11556" spans="7:16" x14ac:dyDescent="0.2">
      <c r="G11556" s="149"/>
      <c r="I11556" s="149"/>
      <c r="K11556" s="149"/>
      <c r="M11556" s="149"/>
      <c r="N11556" s="150"/>
      <c r="P11556" s="149"/>
    </row>
    <row r="11557" spans="7:16" x14ac:dyDescent="0.2">
      <c r="G11557" s="149"/>
      <c r="I11557" s="149"/>
      <c r="K11557" s="149"/>
      <c r="M11557" s="149"/>
      <c r="N11557" s="150"/>
      <c r="P11557" s="149"/>
    </row>
    <row r="11558" spans="7:16" x14ac:dyDescent="0.2">
      <c r="G11558" s="149"/>
      <c r="I11558" s="149"/>
      <c r="K11558" s="149"/>
      <c r="M11558" s="149"/>
      <c r="N11558" s="150"/>
      <c r="P11558" s="149"/>
    </row>
    <row r="11559" spans="7:16" x14ac:dyDescent="0.2">
      <c r="G11559" s="149"/>
      <c r="I11559" s="149"/>
      <c r="K11559" s="149"/>
      <c r="M11559" s="149"/>
      <c r="N11559" s="150"/>
      <c r="P11559" s="149"/>
    </row>
    <row r="11560" spans="7:16" x14ac:dyDescent="0.2">
      <c r="G11560" s="149"/>
      <c r="I11560" s="149"/>
      <c r="K11560" s="149"/>
      <c r="M11560" s="149"/>
      <c r="N11560" s="150"/>
      <c r="P11560" s="149"/>
    </row>
    <row r="11561" spans="7:16" x14ac:dyDescent="0.2">
      <c r="G11561" s="149"/>
      <c r="I11561" s="149"/>
      <c r="K11561" s="149"/>
      <c r="M11561" s="149"/>
      <c r="N11561" s="150"/>
      <c r="P11561" s="149"/>
    </row>
    <row r="11562" spans="7:16" x14ac:dyDescent="0.2">
      <c r="G11562" s="149"/>
      <c r="I11562" s="149"/>
      <c r="K11562" s="149"/>
      <c r="M11562" s="149"/>
      <c r="N11562" s="150"/>
      <c r="P11562" s="149"/>
    </row>
    <row r="11563" spans="7:16" x14ac:dyDescent="0.2">
      <c r="G11563" s="149"/>
      <c r="I11563" s="149"/>
      <c r="K11563" s="149"/>
      <c r="M11563" s="149"/>
      <c r="N11563" s="150"/>
      <c r="P11563" s="149"/>
    </row>
    <row r="11564" spans="7:16" x14ac:dyDescent="0.2">
      <c r="G11564" s="149"/>
      <c r="I11564" s="149"/>
      <c r="K11564" s="149"/>
      <c r="M11564" s="149"/>
      <c r="N11564" s="150"/>
      <c r="P11564" s="149"/>
    </row>
    <row r="11565" spans="7:16" x14ac:dyDescent="0.2">
      <c r="G11565" s="149"/>
      <c r="I11565" s="149"/>
      <c r="K11565" s="149"/>
      <c r="M11565" s="149"/>
      <c r="N11565" s="150"/>
      <c r="P11565" s="149"/>
    </row>
    <row r="11566" spans="7:16" x14ac:dyDescent="0.2">
      <c r="G11566" s="149"/>
      <c r="I11566" s="149"/>
      <c r="K11566" s="149"/>
      <c r="M11566" s="149"/>
      <c r="N11566" s="150"/>
      <c r="P11566" s="149"/>
    </row>
    <row r="11567" spans="7:16" x14ac:dyDescent="0.2">
      <c r="G11567" s="149"/>
      <c r="I11567" s="149"/>
      <c r="K11567" s="149"/>
      <c r="M11567" s="149"/>
      <c r="N11567" s="150"/>
      <c r="P11567" s="149"/>
    </row>
    <row r="11568" spans="7:16" x14ac:dyDescent="0.2">
      <c r="G11568" s="149"/>
      <c r="I11568" s="149"/>
      <c r="K11568" s="149"/>
      <c r="M11568" s="149"/>
      <c r="N11568" s="150"/>
      <c r="P11568" s="149"/>
    </row>
    <row r="11569" spans="7:16" x14ac:dyDescent="0.2">
      <c r="G11569" s="149"/>
      <c r="I11569" s="149"/>
      <c r="K11569" s="149"/>
      <c r="M11569" s="149"/>
      <c r="N11569" s="150"/>
      <c r="P11569" s="149"/>
    </row>
    <row r="11570" spans="7:16" x14ac:dyDescent="0.2">
      <c r="G11570" s="149"/>
      <c r="I11570" s="149"/>
      <c r="K11570" s="149"/>
      <c r="M11570" s="149"/>
      <c r="N11570" s="150"/>
      <c r="P11570" s="149"/>
    </row>
    <row r="11571" spans="7:16" x14ac:dyDescent="0.2">
      <c r="G11571" s="149"/>
      <c r="I11571" s="149"/>
      <c r="K11571" s="149"/>
      <c r="M11571" s="149"/>
      <c r="N11571" s="150"/>
      <c r="P11571" s="149"/>
    </row>
    <row r="11572" spans="7:16" x14ac:dyDescent="0.2">
      <c r="G11572" s="149"/>
      <c r="I11572" s="149"/>
      <c r="K11572" s="149"/>
      <c r="M11572" s="149"/>
      <c r="N11572" s="150"/>
      <c r="P11572" s="149"/>
    </row>
    <row r="11573" spans="7:16" x14ac:dyDescent="0.2">
      <c r="G11573" s="149"/>
      <c r="I11573" s="149"/>
      <c r="K11573" s="149"/>
      <c r="M11573" s="149"/>
      <c r="N11573" s="150"/>
      <c r="P11573" s="149"/>
    </row>
    <row r="11574" spans="7:16" x14ac:dyDescent="0.2">
      <c r="G11574" s="149"/>
      <c r="I11574" s="149"/>
      <c r="K11574" s="149"/>
      <c r="M11574" s="149"/>
      <c r="N11574" s="150"/>
      <c r="P11574" s="149"/>
    </row>
    <row r="11575" spans="7:16" x14ac:dyDescent="0.2">
      <c r="G11575" s="149"/>
      <c r="I11575" s="149"/>
      <c r="K11575" s="149"/>
      <c r="M11575" s="149"/>
      <c r="N11575" s="150"/>
      <c r="P11575" s="149"/>
    </row>
    <row r="11576" spans="7:16" x14ac:dyDescent="0.2">
      <c r="G11576" s="149"/>
      <c r="I11576" s="149"/>
      <c r="K11576" s="149"/>
      <c r="M11576" s="149"/>
      <c r="N11576" s="150"/>
      <c r="P11576" s="149"/>
    </row>
    <row r="11577" spans="7:16" x14ac:dyDescent="0.2">
      <c r="G11577" s="149"/>
      <c r="I11577" s="149"/>
      <c r="K11577" s="149"/>
      <c r="M11577" s="149"/>
      <c r="N11577" s="150"/>
      <c r="P11577" s="149"/>
    </row>
    <row r="11578" spans="7:16" x14ac:dyDescent="0.2">
      <c r="G11578" s="149"/>
      <c r="I11578" s="149"/>
      <c r="K11578" s="149"/>
      <c r="M11578" s="149"/>
      <c r="N11578" s="150"/>
      <c r="P11578" s="149"/>
    </row>
    <row r="11579" spans="7:16" x14ac:dyDescent="0.2">
      <c r="G11579" s="149"/>
      <c r="I11579" s="149"/>
      <c r="K11579" s="149"/>
      <c r="M11579" s="149"/>
      <c r="N11579" s="150"/>
      <c r="P11579" s="149"/>
    </row>
    <row r="11580" spans="7:16" x14ac:dyDescent="0.2">
      <c r="G11580" s="149"/>
      <c r="I11580" s="149"/>
      <c r="K11580" s="149"/>
      <c r="M11580" s="149"/>
      <c r="N11580" s="150"/>
      <c r="P11580" s="149"/>
    </row>
    <row r="11581" spans="7:16" x14ac:dyDescent="0.2">
      <c r="G11581" s="149"/>
      <c r="I11581" s="149"/>
      <c r="K11581" s="149"/>
      <c r="M11581" s="149"/>
      <c r="N11581" s="150"/>
      <c r="P11581" s="149"/>
    </row>
    <row r="11582" spans="7:16" x14ac:dyDescent="0.2">
      <c r="G11582" s="149"/>
      <c r="I11582" s="149"/>
      <c r="K11582" s="149"/>
      <c r="M11582" s="149"/>
      <c r="N11582" s="150"/>
      <c r="P11582" s="149"/>
    </row>
    <row r="11583" spans="7:16" x14ac:dyDescent="0.2">
      <c r="G11583" s="149"/>
      <c r="I11583" s="149"/>
      <c r="K11583" s="149"/>
      <c r="M11583" s="149"/>
      <c r="N11583" s="150"/>
      <c r="P11583" s="149"/>
    </row>
    <row r="11584" spans="7:16" x14ac:dyDescent="0.2">
      <c r="G11584" s="149"/>
      <c r="I11584" s="149"/>
      <c r="K11584" s="149"/>
      <c r="M11584" s="149"/>
      <c r="N11584" s="150"/>
      <c r="P11584" s="149"/>
    </row>
    <row r="11585" spans="7:16" x14ac:dyDescent="0.2">
      <c r="G11585" s="149"/>
      <c r="I11585" s="149"/>
      <c r="K11585" s="149"/>
      <c r="M11585" s="149"/>
      <c r="N11585" s="150"/>
      <c r="P11585" s="149"/>
    </row>
    <row r="11586" spans="7:16" x14ac:dyDescent="0.2">
      <c r="G11586" s="149"/>
      <c r="I11586" s="149"/>
      <c r="K11586" s="149"/>
      <c r="M11586" s="149"/>
      <c r="N11586" s="150"/>
      <c r="P11586" s="149"/>
    </row>
    <row r="11587" spans="7:16" x14ac:dyDescent="0.2">
      <c r="G11587" s="149"/>
      <c r="I11587" s="149"/>
      <c r="K11587" s="149"/>
      <c r="M11587" s="149"/>
      <c r="N11587" s="150"/>
      <c r="P11587" s="149"/>
    </row>
    <row r="11588" spans="7:16" x14ac:dyDescent="0.2">
      <c r="G11588" s="149"/>
      <c r="I11588" s="149"/>
      <c r="K11588" s="149"/>
      <c r="M11588" s="149"/>
      <c r="N11588" s="150"/>
      <c r="P11588" s="149"/>
    </row>
    <row r="11589" spans="7:16" x14ac:dyDescent="0.2">
      <c r="G11589" s="149"/>
      <c r="I11589" s="149"/>
      <c r="K11589" s="149"/>
      <c r="M11589" s="149"/>
      <c r="N11589" s="150"/>
      <c r="P11589" s="149"/>
    </row>
    <row r="11590" spans="7:16" x14ac:dyDescent="0.2">
      <c r="G11590" s="149"/>
      <c r="I11590" s="149"/>
      <c r="K11590" s="149"/>
      <c r="M11590" s="149"/>
      <c r="N11590" s="150"/>
      <c r="P11590" s="149"/>
    </row>
    <row r="11591" spans="7:16" x14ac:dyDescent="0.2">
      <c r="G11591" s="149"/>
      <c r="I11591" s="149"/>
      <c r="K11591" s="149"/>
      <c r="M11591" s="149"/>
      <c r="N11591" s="150"/>
      <c r="P11591" s="149"/>
    </row>
    <row r="11592" spans="7:16" x14ac:dyDescent="0.2">
      <c r="G11592" s="149"/>
      <c r="I11592" s="149"/>
      <c r="K11592" s="149"/>
      <c r="M11592" s="149"/>
      <c r="N11592" s="150"/>
      <c r="P11592" s="149"/>
    </row>
    <row r="11593" spans="7:16" x14ac:dyDescent="0.2">
      <c r="G11593" s="149"/>
      <c r="I11593" s="149"/>
      <c r="K11593" s="149"/>
      <c r="M11593" s="149"/>
      <c r="N11593" s="150"/>
      <c r="P11593" s="149"/>
    </row>
    <row r="11594" spans="7:16" x14ac:dyDescent="0.2">
      <c r="G11594" s="149"/>
      <c r="I11594" s="149"/>
      <c r="K11594" s="149"/>
      <c r="M11594" s="149"/>
      <c r="N11594" s="150"/>
      <c r="P11594" s="149"/>
    </row>
    <row r="11595" spans="7:16" x14ac:dyDescent="0.2">
      <c r="G11595" s="149"/>
      <c r="I11595" s="149"/>
      <c r="K11595" s="149"/>
      <c r="M11595" s="149"/>
      <c r="N11595" s="150"/>
      <c r="P11595" s="149"/>
    </row>
    <row r="11596" spans="7:16" x14ac:dyDescent="0.2">
      <c r="G11596" s="149"/>
      <c r="I11596" s="149"/>
      <c r="K11596" s="149"/>
      <c r="M11596" s="149"/>
      <c r="N11596" s="150"/>
      <c r="P11596" s="149"/>
    </row>
    <row r="11597" spans="7:16" x14ac:dyDescent="0.2">
      <c r="G11597" s="149"/>
      <c r="I11597" s="149"/>
      <c r="K11597" s="149"/>
      <c r="M11597" s="149"/>
      <c r="N11597" s="150"/>
      <c r="P11597" s="149"/>
    </row>
    <row r="11598" spans="7:16" x14ac:dyDescent="0.2">
      <c r="G11598" s="149"/>
      <c r="I11598" s="149"/>
      <c r="K11598" s="149"/>
      <c r="M11598" s="149"/>
      <c r="N11598" s="150"/>
      <c r="P11598" s="149"/>
    </row>
    <row r="11599" spans="7:16" x14ac:dyDescent="0.2">
      <c r="G11599" s="149"/>
      <c r="I11599" s="149"/>
      <c r="K11599" s="149"/>
      <c r="M11599" s="149"/>
      <c r="N11599" s="150"/>
      <c r="P11599" s="149"/>
    </row>
    <row r="11600" spans="7:16" x14ac:dyDescent="0.2">
      <c r="G11600" s="149"/>
      <c r="I11600" s="149"/>
      <c r="K11600" s="149"/>
      <c r="M11600" s="149"/>
      <c r="N11600" s="150"/>
      <c r="P11600" s="149"/>
    </row>
    <row r="11601" spans="7:16" x14ac:dyDescent="0.2">
      <c r="G11601" s="149"/>
      <c r="I11601" s="149"/>
      <c r="K11601" s="149"/>
      <c r="M11601" s="149"/>
      <c r="N11601" s="150"/>
      <c r="P11601" s="149"/>
    </row>
    <row r="11602" spans="7:16" x14ac:dyDescent="0.2">
      <c r="G11602" s="149"/>
      <c r="I11602" s="149"/>
      <c r="K11602" s="149"/>
      <c r="M11602" s="149"/>
      <c r="N11602" s="150"/>
      <c r="P11602" s="149"/>
    </row>
    <row r="11603" spans="7:16" x14ac:dyDescent="0.2">
      <c r="G11603" s="149"/>
      <c r="I11603" s="149"/>
      <c r="K11603" s="149"/>
      <c r="M11603" s="149"/>
      <c r="N11603" s="150"/>
      <c r="P11603" s="149"/>
    </row>
    <row r="11604" spans="7:16" x14ac:dyDescent="0.2">
      <c r="G11604" s="149"/>
      <c r="I11604" s="149"/>
      <c r="K11604" s="149"/>
      <c r="M11604" s="149"/>
      <c r="N11604" s="150"/>
      <c r="P11604" s="149"/>
    </row>
    <row r="11605" spans="7:16" x14ac:dyDescent="0.2">
      <c r="G11605" s="149"/>
      <c r="I11605" s="149"/>
      <c r="K11605" s="149"/>
      <c r="M11605" s="149"/>
      <c r="N11605" s="150"/>
      <c r="P11605" s="149"/>
    </row>
    <row r="11606" spans="7:16" x14ac:dyDescent="0.2">
      <c r="G11606" s="149"/>
      <c r="I11606" s="149"/>
      <c r="K11606" s="149"/>
      <c r="M11606" s="149"/>
      <c r="N11606" s="150"/>
      <c r="P11606" s="149"/>
    </row>
    <row r="11607" spans="7:16" x14ac:dyDescent="0.2">
      <c r="G11607" s="149"/>
      <c r="I11607" s="149"/>
      <c r="K11607" s="149"/>
      <c r="M11607" s="149"/>
      <c r="N11607" s="150"/>
      <c r="P11607" s="149"/>
    </row>
    <row r="11608" spans="7:16" x14ac:dyDescent="0.2">
      <c r="G11608" s="149"/>
      <c r="I11608" s="149"/>
      <c r="K11608" s="149"/>
      <c r="M11608" s="149"/>
      <c r="N11608" s="150"/>
      <c r="P11608" s="149"/>
    </row>
    <row r="11609" spans="7:16" x14ac:dyDescent="0.2">
      <c r="G11609" s="149"/>
      <c r="I11609" s="149"/>
      <c r="K11609" s="149"/>
      <c r="M11609" s="149"/>
      <c r="N11609" s="150"/>
      <c r="P11609" s="149"/>
    </row>
    <row r="11610" spans="7:16" x14ac:dyDescent="0.2">
      <c r="G11610" s="149"/>
      <c r="I11610" s="149"/>
      <c r="K11610" s="149"/>
      <c r="M11610" s="149"/>
      <c r="N11610" s="150"/>
      <c r="P11610" s="149"/>
    </row>
    <row r="11611" spans="7:16" x14ac:dyDescent="0.2">
      <c r="G11611" s="149"/>
      <c r="I11611" s="149"/>
      <c r="K11611" s="149"/>
      <c r="M11611" s="149"/>
      <c r="N11611" s="150"/>
      <c r="P11611" s="149"/>
    </row>
    <row r="11612" spans="7:16" x14ac:dyDescent="0.2">
      <c r="G11612" s="149"/>
      <c r="I11612" s="149"/>
      <c r="K11612" s="149"/>
      <c r="M11612" s="149"/>
      <c r="N11612" s="150"/>
      <c r="P11612" s="149"/>
    </row>
    <row r="11613" spans="7:16" x14ac:dyDescent="0.2">
      <c r="G11613" s="149"/>
      <c r="I11613" s="149"/>
      <c r="K11613" s="149"/>
      <c r="M11613" s="149"/>
      <c r="N11613" s="150"/>
      <c r="P11613" s="149"/>
    </row>
    <row r="11614" spans="7:16" x14ac:dyDescent="0.2">
      <c r="G11614" s="149"/>
      <c r="I11614" s="149"/>
      <c r="K11614" s="149"/>
      <c r="M11614" s="149"/>
      <c r="N11614" s="150"/>
      <c r="P11614" s="149"/>
    </row>
    <row r="11615" spans="7:16" x14ac:dyDescent="0.2">
      <c r="G11615" s="149"/>
      <c r="I11615" s="149"/>
      <c r="K11615" s="149"/>
      <c r="M11615" s="149"/>
      <c r="N11615" s="150"/>
      <c r="P11615" s="149"/>
    </row>
    <row r="11616" spans="7:16" x14ac:dyDescent="0.2">
      <c r="G11616" s="149"/>
      <c r="I11616" s="149"/>
      <c r="K11616" s="149"/>
      <c r="M11616" s="149"/>
      <c r="N11616" s="150"/>
      <c r="P11616" s="149"/>
    </row>
    <row r="11617" spans="7:16" x14ac:dyDescent="0.2">
      <c r="G11617" s="149"/>
      <c r="I11617" s="149"/>
      <c r="K11617" s="149"/>
      <c r="M11617" s="149"/>
      <c r="N11617" s="150"/>
      <c r="P11617" s="149"/>
    </row>
    <row r="11618" spans="7:16" x14ac:dyDescent="0.2">
      <c r="G11618" s="149"/>
      <c r="I11618" s="149"/>
      <c r="K11618" s="149"/>
      <c r="M11618" s="149"/>
      <c r="N11618" s="150"/>
      <c r="P11618" s="149"/>
    </row>
    <row r="11619" spans="7:16" x14ac:dyDescent="0.2">
      <c r="G11619" s="149"/>
      <c r="I11619" s="149"/>
      <c r="K11619" s="149"/>
      <c r="M11619" s="149"/>
      <c r="N11619" s="150"/>
      <c r="P11619" s="149"/>
    </row>
    <row r="11620" spans="7:16" x14ac:dyDescent="0.2">
      <c r="G11620" s="149"/>
      <c r="I11620" s="149"/>
      <c r="K11620" s="149"/>
      <c r="M11620" s="149"/>
      <c r="N11620" s="150"/>
      <c r="P11620" s="149"/>
    </row>
    <row r="11621" spans="7:16" x14ac:dyDescent="0.2">
      <c r="G11621" s="149"/>
      <c r="I11621" s="149"/>
      <c r="K11621" s="149"/>
      <c r="M11621" s="149"/>
      <c r="N11621" s="150"/>
      <c r="P11621" s="149"/>
    </row>
    <row r="11622" spans="7:16" x14ac:dyDescent="0.2">
      <c r="G11622" s="149"/>
      <c r="I11622" s="149"/>
      <c r="K11622" s="149"/>
      <c r="M11622" s="149"/>
      <c r="N11622" s="150"/>
      <c r="P11622" s="149"/>
    </row>
    <row r="11623" spans="7:16" x14ac:dyDescent="0.2">
      <c r="G11623" s="149"/>
      <c r="I11623" s="149"/>
      <c r="K11623" s="149"/>
      <c r="M11623" s="149"/>
      <c r="N11623" s="150"/>
      <c r="P11623" s="149"/>
    </row>
    <row r="11624" spans="7:16" x14ac:dyDescent="0.2">
      <c r="G11624" s="149"/>
      <c r="I11624" s="149"/>
      <c r="K11624" s="149"/>
      <c r="M11624" s="149"/>
      <c r="N11624" s="150"/>
      <c r="P11624" s="149"/>
    </row>
    <row r="11625" spans="7:16" x14ac:dyDescent="0.2">
      <c r="G11625" s="149"/>
      <c r="I11625" s="149"/>
      <c r="K11625" s="149"/>
      <c r="M11625" s="149"/>
      <c r="N11625" s="150"/>
      <c r="P11625" s="149"/>
    </row>
    <row r="11626" spans="7:16" x14ac:dyDescent="0.2">
      <c r="G11626" s="149"/>
      <c r="I11626" s="149"/>
      <c r="K11626" s="149"/>
      <c r="M11626" s="149"/>
      <c r="N11626" s="150"/>
      <c r="P11626" s="149"/>
    </row>
    <row r="11627" spans="7:16" x14ac:dyDescent="0.2">
      <c r="G11627" s="149"/>
      <c r="I11627" s="149"/>
      <c r="K11627" s="149"/>
      <c r="M11627" s="149"/>
      <c r="N11627" s="150"/>
      <c r="P11627" s="149"/>
    </row>
    <row r="11628" spans="7:16" x14ac:dyDescent="0.2">
      <c r="G11628" s="149"/>
      <c r="I11628" s="149"/>
      <c r="K11628" s="149"/>
      <c r="M11628" s="149"/>
      <c r="N11628" s="150"/>
      <c r="P11628" s="149"/>
    </row>
    <row r="11629" spans="7:16" x14ac:dyDescent="0.2">
      <c r="G11629" s="149"/>
      <c r="I11629" s="149"/>
      <c r="K11629" s="149"/>
      <c r="M11629" s="149"/>
      <c r="N11629" s="150"/>
      <c r="P11629" s="149"/>
    </row>
    <row r="11630" spans="7:16" x14ac:dyDescent="0.2">
      <c r="G11630" s="149"/>
      <c r="I11630" s="149"/>
      <c r="K11630" s="149"/>
      <c r="M11630" s="149"/>
      <c r="N11630" s="150"/>
      <c r="P11630" s="149"/>
    </row>
    <row r="11631" spans="7:16" x14ac:dyDescent="0.2">
      <c r="G11631" s="149"/>
      <c r="I11631" s="149"/>
      <c r="K11631" s="149"/>
      <c r="M11631" s="149"/>
      <c r="N11631" s="150"/>
      <c r="P11631" s="149"/>
    </row>
    <row r="11632" spans="7:16" x14ac:dyDescent="0.2">
      <c r="G11632" s="149"/>
      <c r="I11632" s="149"/>
      <c r="K11632" s="149"/>
      <c r="M11632" s="149"/>
      <c r="N11632" s="150"/>
      <c r="P11632" s="149"/>
    </row>
    <row r="11633" spans="7:16" x14ac:dyDescent="0.2">
      <c r="G11633" s="149"/>
      <c r="I11633" s="149"/>
      <c r="K11633" s="149"/>
      <c r="M11633" s="149"/>
      <c r="N11633" s="150"/>
      <c r="P11633" s="149"/>
    </row>
    <row r="11634" spans="7:16" x14ac:dyDescent="0.2">
      <c r="G11634" s="149"/>
      <c r="I11634" s="149"/>
      <c r="K11634" s="149"/>
      <c r="M11634" s="149"/>
      <c r="N11634" s="150"/>
      <c r="P11634" s="149"/>
    </row>
    <row r="11635" spans="7:16" x14ac:dyDescent="0.2">
      <c r="G11635" s="149"/>
      <c r="I11635" s="149"/>
      <c r="K11635" s="149"/>
      <c r="M11635" s="149"/>
      <c r="N11635" s="150"/>
      <c r="P11635" s="149"/>
    </row>
    <row r="11636" spans="7:16" x14ac:dyDescent="0.2">
      <c r="G11636" s="149"/>
      <c r="I11636" s="149"/>
      <c r="K11636" s="149"/>
      <c r="M11636" s="149"/>
      <c r="N11636" s="150"/>
      <c r="P11636" s="149"/>
    </row>
    <row r="11637" spans="7:16" x14ac:dyDescent="0.2">
      <c r="G11637" s="149"/>
      <c r="I11637" s="149"/>
      <c r="K11637" s="149"/>
      <c r="M11637" s="149"/>
      <c r="N11637" s="150"/>
      <c r="P11637" s="149"/>
    </row>
    <row r="11638" spans="7:16" x14ac:dyDescent="0.2">
      <c r="G11638" s="149"/>
      <c r="I11638" s="149"/>
      <c r="K11638" s="149"/>
      <c r="M11638" s="149"/>
      <c r="N11638" s="150"/>
      <c r="P11638" s="149"/>
    </row>
    <row r="11639" spans="7:16" x14ac:dyDescent="0.2">
      <c r="G11639" s="149"/>
      <c r="I11639" s="149"/>
      <c r="K11639" s="149"/>
      <c r="M11639" s="149"/>
      <c r="N11639" s="150"/>
      <c r="P11639" s="149"/>
    </row>
    <row r="11640" spans="7:16" x14ac:dyDescent="0.2">
      <c r="G11640" s="149"/>
      <c r="I11640" s="149"/>
      <c r="K11640" s="149"/>
      <c r="M11640" s="149"/>
      <c r="N11640" s="150"/>
      <c r="P11640" s="149"/>
    </row>
    <row r="11641" spans="7:16" x14ac:dyDescent="0.2">
      <c r="G11641" s="149"/>
      <c r="I11641" s="149"/>
      <c r="K11641" s="149"/>
      <c r="M11641" s="149"/>
      <c r="N11641" s="150"/>
      <c r="P11641" s="149"/>
    </row>
    <row r="11642" spans="7:16" x14ac:dyDescent="0.2">
      <c r="G11642" s="149"/>
      <c r="I11642" s="149"/>
      <c r="K11642" s="149"/>
      <c r="M11642" s="149"/>
      <c r="N11642" s="150"/>
      <c r="P11642" s="149"/>
    </row>
    <row r="11643" spans="7:16" x14ac:dyDescent="0.2">
      <c r="G11643" s="149"/>
      <c r="I11643" s="149"/>
      <c r="K11643" s="149"/>
      <c r="M11643" s="149"/>
      <c r="N11643" s="150"/>
      <c r="P11643" s="149"/>
    </row>
    <row r="11644" spans="7:16" x14ac:dyDescent="0.2">
      <c r="G11644" s="149"/>
      <c r="I11644" s="149"/>
      <c r="K11644" s="149"/>
      <c r="M11644" s="149"/>
      <c r="N11644" s="150"/>
      <c r="P11644" s="149"/>
    </row>
    <row r="11645" spans="7:16" x14ac:dyDescent="0.2">
      <c r="G11645" s="149"/>
      <c r="I11645" s="149"/>
      <c r="K11645" s="149"/>
      <c r="M11645" s="149"/>
      <c r="N11645" s="150"/>
      <c r="P11645" s="149"/>
    </row>
    <row r="11646" spans="7:16" x14ac:dyDescent="0.2">
      <c r="G11646" s="149"/>
      <c r="I11646" s="149"/>
      <c r="K11646" s="149"/>
      <c r="M11646" s="149"/>
      <c r="N11646" s="150"/>
      <c r="P11646" s="149"/>
    </row>
    <row r="11647" spans="7:16" x14ac:dyDescent="0.2">
      <c r="G11647" s="149"/>
      <c r="I11647" s="149"/>
      <c r="K11647" s="149"/>
      <c r="M11647" s="149"/>
      <c r="N11647" s="150"/>
      <c r="P11647" s="149"/>
    </row>
    <row r="11648" spans="7:16" x14ac:dyDescent="0.2">
      <c r="G11648" s="149"/>
      <c r="I11648" s="149"/>
      <c r="K11648" s="149"/>
      <c r="M11648" s="149"/>
      <c r="N11648" s="150"/>
      <c r="P11648" s="149"/>
    </row>
    <row r="11649" spans="7:16" x14ac:dyDescent="0.2">
      <c r="G11649" s="149"/>
      <c r="I11649" s="149"/>
      <c r="K11649" s="149"/>
      <c r="M11649" s="149"/>
      <c r="N11649" s="150"/>
      <c r="P11649" s="149"/>
    </row>
    <row r="11650" spans="7:16" x14ac:dyDescent="0.2">
      <c r="G11650" s="149"/>
      <c r="I11650" s="149"/>
      <c r="K11650" s="149"/>
      <c r="M11650" s="149"/>
      <c r="N11650" s="150"/>
      <c r="P11650" s="149"/>
    </row>
    <row r="11651" spans="7:16" x14ac:dyDescent="0.2">
      <c r="G11651" s="149"/>
      <c r="I11651" s="149"/>
      <c r="K11651" s="149"/>
      <c r="M11651" s="149"/>
      <c r="N11651" s="150"/>
      <c r="P11651" s="149"/>
    </row>
    <row r="11652" spans="7:16" x14ac:dyDescent="0.2">
      <c r="G11652" s="149"/>
      <c r="I11652" s="149"/>
      <c r="K11652" s="149"/>
      <c r="M11652" s="149"/>
      <c r="N11652" s="150"/>
      <c r="P11652" s="149"/>
    </row>
    <row r="11653" spans="7:16" x14ac:dyDescent="0.2">
      <c r="G11653" s="149"/>
      <c r="I11653" s="149"/>
      <c r="K11653" s="149"/>
      <c r="M11653" s="149"/>
      <c r="N11653" s="150"/>
      <c r="P11653" s="149"/>
    </row>
    <row r="11654" spans="7:16" x14ac:dyDescent="0.2">
      <c r="G11654" s="149"/>
      <c r="I11654" s="149"/>
      <c r="K11654" s="149"/>
      <c r="M11654" s="149"/>
      <c r="N11654" s="150"/>
      <c r="P11654" s="149"/>
    </row>
    <row r="11655" spans="7:16" x14ac:dyDescent="0.2">
      <c r="G11655" s="149"/>
      <c r="I11655" s="149"/>
      <c r="K11655" s="149"/>
      <c r="M11655" s="149"/>
      <c r="N11655" s="150"/>
      <c r="P11655" s="149"/>
    </row>
    <row r="11656" spans="7:16" x14ac:dyDescent="0.2">
      <c r="G11656" s="149"/>
      <c r="I11656" s="149"/>
      <c r="K11656" s="149"/>
      <c r="M11656" s="149"/>
      <c r="N11656" s="150"/>
      <c r="P11656" s="149"/>
    </row>
    <row r="11657" spans="7:16" x14ac:dyDescent="0.2">
      <c r="G11657" s="149"/>
      <c r="I11657" s="149"/>
      <c r="K11657" s="149"/>
      <c r="M11657" s="149"/>
      <c r="N11657" s="150"/>
      <c r="P11657" s="149"/>
    </row>
    <row r="11658" spans="7:16" x14ac:dyDescent="0.2">
      <c r="G11658" s="149"/>
      <c r="I11658" s="149"/>
      <c r="K11658" s="149"/>
      <c r="M11658" s="149"/>
      <c r="N11658" s="150"/>
      <c r="P11658" s="149"/>
    </row>
    <row r="11659" spans="7:16" x14ac:dyDescent="0.2">
      <c r="G11659" s="149"/>
      <c r="I11659" s="149"/>
      <c r="K11659" s="149"/>
      <c r="M11659" s="149"/>
      <c r="N11659" s="150"/>
      <c r="P11659" s="149"/>
    </row>
    <row r="11660" spans="7:16" x14ac:dyDescent="0.2">
      <c r="G11660" s="149"/>
      <c r="I11660" s="149"/>
      <c r="K11660" s="149"/>
      <c r="M11660" s="149"/>
      <c r="N11660" s="150"/>
      <c r="P11660" s="149"/>
    </row>
    <row r="11661" spans="7:16" x14ac:dyDescent="0.2">
      <c r="G11661" s="149"/>
      <c r="I11661" s="149"/>
      <c r="K11661" s="149"/>
      <c r="M11661" s="149"/>
      <c r="N11661" s="150"/>
      <c r="P11661" s="149"/>
    </row>
    <row r="11662" spans="7:16" x14ac:dyDescent="0.2">
      <c r="G11662" s="149"/>
      <c r="I11662" s="149"/>
      <c r="K11662" s="149"/>
      <c r="M11662" s="149"/>
      <c r="N11662" s="150"/>
      <c r="P11662" s="149"/>
    </row>
    <row r="11663" spans="7:16" x14ac:dyDescent="0.2">
      <c r="G11663" s="149"/>
      <c r="I11663" s="149"/>
      <c r="K11663" s="149"/>
      <c r="M11663" s="149"/>
      <c r="N11663" s="150"/>
      <c r="P11663" s="149"/>
    </row>
    <row r="11664" spans="7:16" x14ac:dyDescent="0.2">
      <c r="G11664" s="149"/>
      <c r="I11664" s="149"/>
      <c r="K11664" s="149"/>
      <c r="M11664" s="149"/>
      <c r="N11664" s="150"/>
      <c r="P11664" s="149"/>
    </row>
    <row r="11665" spans="7:16" x14ac:dyDescent="0.2">
      <c r="G11665" s="149"/>
      <c r="I11665" s="149"/>
      <c r="K11665" s="149"/>
      <c r="M11665" s="149"/>
      <c r="N11665" s="150"/>
      <c r="P11665" s="149"/>
    </row>
    <row r="11666" spans="7:16" x14ac:dyDescent="0.2">
      <c r="G11666" s="149"/>
      <c r="I11666" s="149"/>
      <c r="K11666" s="149"/>
      <c r="M11666" s="149"/>
      <c r="N11666" s="150"/>
      <c r="P11666" s="149"/>
    </row>
    <row r="11667" spans="7:16" x14ac:dyDescent="0.2">
      <c r="G11667" s="149"/>
      <c r="I11667" s="149"/>
      <c r="K11667" s="149"/>
      <c r="M11667" s="149"/>
      <c r="N11667" s="150"/>
      <c r="P11667" s="149"/>
    </row>
    <row r="11668" spans="7:16" x14ac:dyDescent="0.2">
      <c r="G11668" s="149"/>
      <c r="I11668" s="149"/>
      <c r="K11668" s="149"/>
      <c r="M11668" s="149"/>
      <c r="N11668" s="150"/>
      <c r="P11668" s="149"/>
    </row>
    <row r="11669" spans="7:16" x14ac:dyDescent="0.2">
      <c r="G11669" s="149"/>
      <c r="I11669" s="149"/>
      <c r="K11669" s="149"/>
      <c r="M11669" s="149"/>
      <c r="N11669" s="150"/>
      <c r="P11669" s="149"/>
    </row>
    <row r="11670" spans="7:16" x14ac:dyDescent="0.2">
      <c r="G11670" s="149"/>
      <c r="I11670" s="149"/>
      <c r="K11670" s="149"/>
      <c r="M11670" s="149"/>
      <c r="N11670" s="150"/>
      <c r="P11670" s="149"/>
    </row>
    <row r="11671" spans="7:16" x14ac:dyDescent="0.2">
      <c r="G11671" s="149"/>
      <c r="I11671" s="149"/>
      <c r="K11671" s="149"/>
      <c r="M11671" s="149"/>
      <c r="N11671" s="150"/>
      <c r="P11671" s="149"/>
    </row>
    <row r="11672" spans="7:16" x14ac:dyDescent="0.2">
      <c r="G11672" s="149"/>
      <c r="I11672" s="149"/>
      <c r="K11672" s="149"/>
      <c r="M11672" s="149"/>
      <c r="N11672" s="150"/>
      <c r="P11672" s="149"/>
    </row>
    <row r="11673" spans="7:16" x14ac:dyDescent="0.2">
      <c r="G11673" s="149"/>
      <c r="I11673" s="149"/>
      <c r="K11673" s="149"/>
      <c r="M11673" s="149"/>
      <c r="N11673" s="150"/>
      <c r="P11673" s="149"/>
    </row>
    <row r="11674" spans="7:16" x14ac:dyDescent="0.2">
      <c r="G11674" s="149"/>
      <c r="I11674" s="149"/>
      <c r="K11674" s="149"/>
      <c r="M11674" s="149"/>
      <c r="N11674" s="150"/>
      <c r="P11674" s="149"/>
    </row>
    <row r="11675" spans="7:16" x14ac:dyDescent="0.2">
      <c r="G11675" s="149"/>
      <c r="I11675" s="149"/>
      <c r="K11675" s="149"/>
      <c r="M11675" s="149"/>
      <c r="N11675" s="150"/>
      <c r="P11675" s="149"/>
    </row>
    <row r="11676" spans="7:16" x14ac:dyDescent="0.2">
      <c r="G11676" s="149"/>
      <c r="I11676" s="149"/>
      <c r="K11676" s="149"/>
      <c r="M11676" s="149"/>
      <c r="N11676" s="150"/>
      <c r="P11676" s="149"/>
    </row>
    <row r="11677" spans="7:16" x14ac:dyDescent="0.2">
      <c r="G11677" s="149"/>
      <c r="I11677" s="149"/>
      <c r="K11677" s="149"/>
      <c r="M11677" s="149"/>
      <c r="N11677" s="150"/>
      <c r="P11677" s="149"/>
    </row>
    <row r="11678" spans="7:16" x14ac:dyDescent="0.2">
      <c r="G11678" s="149"/>
      <c r="I11678" s="149"/>
      <c r="K11678" s="149"/>
      <c r="M11678" s="149"/>
      <c r="N11678" s="150"/>
      <c r="P11678" s="149"/>
    </row>
    <row r="11679" spans="7:16" x14ac:dyDescent="0.2">
      <c r="G11679" s="149"/>
      <c r="I11679" s="149"/>
      <c r="K11679" s="149"/>
      <c r="M11679" s="149"/>
      <c r="N11679" s="150"/>
      <c r="P11679" s="149"/>
    </row>
    <row r="11680" spans="7:16" x14ac:dyDescent="0.2">
      <c r="G11680" s="149"/>
      <c r="I11680" s="149"/>
      <c r="K11680" s="149"/>
      <c r="M11680" s="149"/>
      <c r="N11680" s="150"/>
      <c r="P11680" s="149"/>
    </row>
    <row r="11681" spans="7:16" x14ac:dyDescent="0.2">
      <c r="G11681" s="149"/>
      <c r="I11681" s="149"/>
      <c r="K11681" s="149"/>
      <c r="M11681" s="149"/>
      <c r="N11681" s="150"/>
      <c r="P11681" s="149"/>
    </row>
    <row r="11682" spans="7:16" x14ac:dyDescent="0.2">
      <c r="G11682" s="149"/>
      <c r="I11682" s="149"/>
      <c r="K11682" s="149"/>
      <c r="M11682" s="149"/>
      <c r="N11682" s="150"/>
      <c r="P11682" s="149"/>
    </row>
    <row r="11683" spans="7:16" x14ac:dyDescent="0.2">
      <c r="G11683" s="149"/>
      <c r="I11683" s="149"/>
      <c r="K11683" s="149"/>
      <c r="M11683" s="149"/>
      <c r="N11683" s="150"/>
      <c r="P11683" s="149"/>
    </row>
    <row r="11684" spans="7:16" x14ac:dyDescent="0.2">
      <c r="G11684" s="149"/>
      <c r="I11684" s="149"/>
      <c r="K11684" s="149"/>
      <c r="M11684" s="149"/>
      <c r="N11684" s="150"/>
      <c r="P11684" s="149"/>
    </row>
    <row r="11685" spans="7:16" x14ac:dyDescent="0.2">
      <c r="G11685" s="149"/>
      <c r="I11685" s="149"/>
      <c r="K11685" s="149"/>
      <c r="M11685" s="149"/>
      <c r="N11685" s="150"/>
      <c r="P11685" s="149"/>
    </row>
    <row r="11686" spans="7:16" x14ac:dyDescent="0.2">
      <c r="G11686" s="149"/>
      <c r="I11686" s="149"/>
      <c r="K11686" s="149"/>
      <c r="M11686" s="149"/>
      <c r="N11686" s="150"/>
      <c r="P11686" s="149"/>
    </row>
    <row r="11687" spans="7:16" x14ac:dyDescent="0.2">
      <c r="G11687" s="149"/>
      <c r="I11687" s="149"/>
      <c r="K11687" s="149"/>
      <c r="M11687" s="149"/>
      <c r="N11687" s="150"/>
      <c r="P11687" s="149"/>
    </row>
    <row r="11688" spans="7:16" x14ac:dyDescent="0.2">
      <c r="G11688" s="149"/>
      <c r="I11688" s="149"/>
      <c r="K11688" s="149"/>
      <c r="M11688" s="149"/>
      <c r="N11688" s="150"/>
      <c r="P11688" s="149"/>
    </row>
    <row r="11689" spans="7:16" x14ac:dyDescent="0.2">
      <c r="G11689" s="149"/>
      <c r="I11689" s="149"/>
      <c r="K11689" s="149"/>
      <c r="M11689" s="149"/>
      <c r="N11689" s="150"/>
      <c r="P11689" s="149"/>
    </row>
    <row r="11690" spans="7:16" x14ac:dyDescent="0.2">
      <c r="G11690" s="149"/>
      <c r="I11690" s="149"/>
      <c r="K11690" s="149"/>
      <c r="M11690" s="149"/>
      <c r="N11690" s="150"/>
      <c r="P11690" s="149"/>
    </row>
    <row r="11691" spans="7:16" x14ac:dyDescent="0.2">
      <c r="G11691" s="149"/>
      <c r="I11691" s="149"/>
      <c r="K11691" s="149"/>
      <c r="M11691" s="149"/>
      <c r="N11691" s="150"/>
      <c r="P11691" s="149"/>
    </row>
    <row r="11692" spans="7:16" x14ac:dyDescent="0.2">
      <c r="G11692" s="149"/>
      <c r="I11692" s="149"/>
      <c r="K11692" s="149"/>
      <c r="M11692" s="149"/>
      <c r="N11692" s="150"/>
      <c r="P11692" s="149"/>
    </row>
    <row r="11693" spans="7:16" x14ac:dyDescent="0.2">
      <c r="G11693" s="149"/>
      <c r="I11693" s="149"/>
      <c r="K11693" s="149"/>
      <c r="M11693" s="149"/>
      <c r="N11693" s="150"/>
      <c r="P11693" s="149"/>
    </row>
    <row r="11694" spans="7:16" x14ac:dyDescent="0.2">
      <c r="G11694" s="149"/>
      <c r="I11694" s="149"/>
      <c r="K11694" s="149"/>
      <c r="M11694" s="149"/>
      <c r="N11694" s="150"/>
      <c r="P11694" s="149"/>
    </row>
    <row r="11695" spans="7:16" x14ac:dyDescent="0.2">
      <c r="G11695" s="149"/>
      <c r="I11695" s="149"/>
      <c r="K11695" s="149"/>
      <c r="M11695" s="149"/>
      <c r="N11695" s="150"/>
      <c r="P11695" s="149"/>
    </row>
    <row r="11696" spans="7:16" x14ac:dyDescent="0.2">
      <c r="G11696" s="149"/>
      <c r="I11696" s="149"/>
      <c r="K11696" s="149"/>
      <c r="M11696" s="149"/>
      <c r="N11696" s="150"/>
      <c r="P11696" s="149"/>
    </row>
    <row r="11697" spans="7:16" x14ac:dyDescent="0.2">
      <c r="G11697" s="149"/>
      <c r="I11697" s="149"/>
      <c r="K11697" s="149"/>
      <c r="M11697" s="149"/>
      <c r="N11697" s="150"/>
      <c r="P11697" s="149"/>
    </row>
    <row r="11698" spans="7:16" x14ac:dyDescent="0.2">
      <c r="G11698" s="149"/>
      <c r="I11698" s="149"/>
      <c r="K11698" s="149"/>
      <c r="M11698" s="149"/>
      <c r="N11698" s="150"/>
      <c r="P11698" s="149"/>
    </row>
    <row r="11699" spans="7:16" x14ac:dyDescent="0.2">
      <c r="G11699" s="149"/>
      <c r="I11699" s="149"/>
      <c r="K11699" s="149"/>
      <c r="M11699" s="149"/>
      <c r="N11699" s="150"/>
      <c r="P11699" s="149"/>
    </row>
    <row r="11700" spans="7:16" x14ac:dyDescent="0.2">
      <c r="G11700" s="149"/>
      <c r="I11700" s="149"/>
      <c r="K11700" s="149"/>
      <c r="M11700" s="149"/>
      <c r="N11700" s="150"/>
      <c r="P11700" s="149"/>
    </row>
    <row r="11701" spans="7:16" x14ac:dyDescent="0.2">
      <c r="G11701" s="149"/>
      <c r="I11701" s="149"/>
      <c r="K11701" s="149"/>
      <c r="M11701" s="149"/>
      <c r="N11701" s="150"/>
      <c r="P11701" s="149"/>
    </row>
    <row r="11702" spans="7:16" x14ac:dyDescent="0.2">
      <c r="G11702" s="149"/>
      <c r="I11702" s="149"/>
      <c r="K11702" s="149"/>
      <c r="M11702" s="149"/>
      <c r="N11702" s="150"/>
      <c r="P11702" s="149"/>
    </row>
    <row r="11703" spans="7:16" x14ac:dyDescent="0.2">
      <c r="G11703" s="149"/>
      <c r="I11703" s="149"/>
      <c r="K11703" s="149"/>
      <c r="M11703" s="149"/>
      <c r="N11703" s="150"/>
      <c r="P11703" s="149"/>
    </row>
    <row r="11704" spans="7:16" x14ac:dyDescent="0.2">
      <c r="G11704" s="149"/>
      <c r="I11704" s="149"/>
      <c r="K11704" s="149"/>
      <c r="M11704" s="149"/>
      <c r="N11704" s="150"/>
      <c r="P11704" s="149"/>
    </row>
    <row r="11705" spans="7:16" x14ac:dyDescent="0.2">
      <c r="G11705" s="149"/>
      <c r="I11705" s="149"/>
      <c r="K11705" s="149"/>
      <c r="M11705" s="149"/>
      <c r="N11705" s="150"/>
      <c r="P11705" s="149"/>
    </row>
    <row r="11706" spans="7:16" x14ac:dyDescent="0.2">
      <c r="G11706" s="149"/>
      <c r="I11706" s="149"/>
      <c r="K11706" s="149"/>
      <c r="M11706" s="149"/>
      <c r="N11706" s="150"/>
      <c r="P11706" s="149"/>
    </row>
    <row r="11707" spans="7:16" x14ac:dyDescent="0.2">
      <c r="G11707" s="149"/>
      <c r="I11707" s="149"/>
      <c r="K11707" s="149"/>
      <c r="M11707" s="149"/>
      <c r="N11707" s="150"/>
      <c r="P11707" s="149"/>
    </row>
    <row r="11708" spans="7:16" x14ac:dyDescent="0.2">
      <c r="G11708" s="149"/>
      <c r="I11708" s="149"/>
      <c r="K11708" s="149"/>
      <c r="M11708" s="149"/>
      <c r="N11708" s="150"/>
      <c r="P11708" s="149"/>
    </row>
    <row r="11709" spans="7:16" x14ac:dyDescent="0.2">
      <c r="G11709" s="149"/>
      <c r="I11709" s="149"/>
      <c r="K11709" s="149"/>
      <c r="M11709" s="149"/>
      <c r="N11709" s="150"/>
      <c r="P11709" s="149"/>
    </row>
    <row r="11710" spans="7:16" x14ac:dyDescent="0.2">
      <c r="G11710" s="149"/>
      <c r="I11710" s="149"/>
      <c r="K11710" s="149"/>
      <c r="M11710" s="149"/>
      <c r="N11710" s="150"/>
      <c r="P11710" s="149"/>
    </row>
    <row r="11711" spans="7:16" x14ac:dyDescent="0.2">
      <c r="G11711" s="149"/>
      <c r="I11711" s="149"/>
      <c r="K11711" s="149"/>
      <c r="M11711" s="149"/>
      <c r="N11711" s="150"/>
      <c r="P11711" s="149"/>
    </row>
    <row r="11712" spans="7:16" x14ac:dyDescent="0.2">
      <c r="G11712" s="149"/>
      <c r="I11712" s="149"/>
      <c r="K11712" s="149"/>
      <c r="M11712" s="149"/>
      <c r="N11712" s="150"/>
      <c r="P11712" s="149"/>
    </row>
    <row r="11713" spans="7:16" x14ac:dyDescent="0.2">
      <c r="G11713" s="149"/>
      <c r="I11713" s="149"/>
      <c r="K11713" s="149"/>
      <c r="M11713" s="149"/>
      <c r="N11713" s="150"/>
      <c r="P11713" s="149"/>
    </row>
    <row r="11714" spans="7:16" x14ac:dyDescent="0.2">
      <c r="G11714" s="149"/>
      <c r="I11714" s="149"/>
      <c r="K11714" s="149"/>
      <c r="M11714" s="149"/>
      <c r="N11714" s="150"/>
      <c r="P11714" s="149"/>
    </row>
    <row r="11715" spans="7:16" x14ac:dyDescent="0.2">
      <c r="G11715" s="149"/>
      <c r="I11715" s="149"/>
      <c r="K11715" s="149"/>
      <c r="M11715" s="149"/>
      <c r="N11715" s="150"/>
      <c r="P11715" s="149"/>
    </row>
    <row r="11716" spans="7:16" x14ac:dyDescent="0.2">
      <c r="G11716" s="149"/>
      <c r="I11716" s="149"/>
      <c r="K11716" s="149"/>
      <c r="M11716" s="149"/>
      <c r="N11716" s="150"/>
      <c r="P11716" s="149"/>
    </row>
    <row r="11717" spans="7:16" x14ac:dyDescent="0.2">
      <c r="G11717" s="149"/>
      <c r="I11717" s="149"/>
      <c r="K11717" s="149"/>
      <c r="M11717" s="149"/>
      <c r="N11717" s="150"/>
      <c r="P11717" s="149"/>
    </row>
    <row r="11718" spans="7:16" x14ac:dyDescent="0.2">
      <c r="G11718" s="149"/>
      <c r="I11718" s="149"/>
      <c r="K11718" s="149"/>
      <c r="M11718" s="149"/>
      <c r="N11718" s="150"/>
      <c r="P11718" s="149"/>
    </row>
    <row r="11719" spans="7:16" x14ac:dyDescent="0.2">
      <c r="G11719" s="149"/>
      <c r="I11719" s="149"/>
      <c r="K11719" s="149"/>
      <c r="M11719" s="149"/>
      <c r="N11719" s="150"/>
      <c r="P11719" s="149"/>
    </row>
    <row r="11720" spans="7:16" x14ac:dyDescent="0.2">
      <c r="G11720" s="149"/>
      <c r="I11720" s="149"/>
      <c r="K11720" s="149"/>
      <c r="M11720" s="149"/>
      <c r="N11720" s="150"/>
      <c r="P11720" s="149"/>
    </row>
    <row r="11721" spans="7:16" x14ac:dyDescent="0.2">
      <c r="G11721" s="149"/>
      <c r="I11721" s="149"/>
      <c r="K11721" s="149"/>
      <c r="M11721" s="149"/>
      <c r="N11721" s="150"/>
      <c r="P11721" s="149"/>
    </row>
    <row r="11722" spans="7:16" x14ac:dyDescent="0.2">
      <c r="G11722" s="149"/>
      <c r="I11722" s="149"/>
      <c r="K11722" s="149"/>
      <c r="M11722" s="149"/>
      <c r="N11722" s="150"/>
      <c r="P11722" s="149"/>
    </row>
    <row r="11723" spans="7:16" x14ac:dyDescent="0.2">
      <c r="G11723" s="149"/>
      <c r="I11723" s="149"/>
      <c r="K11723" s="149"/>
      <c r="M11723" s="149"/>
      <c r="N11723" s="150"/>
      <c r="P11723" s="149"/>
    </row>
    <row r="11724" spans="7:16" x14ac:dyDescent="0.2">
      <c r="G11724" s="149"/>
      <c r="I11724" s="149"/>
      <c r="K11724" s="149"/>
      <c r="M11724" s="149"/>
      <c r="N11724" s="150"/>
      <c r="P11724" s="149"/>
    </row>
    <row r="11725" spans="7:16" x14ac:dyDescent="0.2">
      <c r="G11725" s="149"/>
      <c r="I11725" s="149"/>
      <c r="K11725" s="149"/>
      <c r="M11725" s="149"/>
      <c r="N11725" s="150"/>
      <c r="P11725" s="149"/>
    </row>
    <row r="11726" spans="7:16" x14ac:dyDescent="0.2">
      <c r="G11726" s="149"/>
      <c r="I11726" s="149"/>
      <c r="K11726" s="149"/>
      <c r="M11726" s="149"/>
      <c r="N11726" s="150"/>
      <c r="P11726" s="149"/>
    </row>
    <row r="11727" spans="7:16" x14ac:dyDescent="0.2">
      <c r="G11727" s="149"/>
      <c r="I11727" s="149"/>
      <c r="K11727" s="149"/>
      <c r="M11727" s="149"/>
      <c r="N11727" s="150"/>
      <c r="P11727" s="149"/>
    </row>
    <row r="11728" spans="7:16" x14ac:dyDescent="0.2">
      <c r="G11728" s="149"/>
      <c r="I11728" s="149"/>
      <c r="K11728" s="149"/>
      <c r="M11728" s="149"/>
      <c r="N11728" s="150"/>
      <c r="P11728" s="149"/>
    </row>
    <row r="11729" spans="7:16" x14ac:dyDescent="0.2">
      <c r="G11729" s="149"/>
      <c r="I11729" s="149"/>
      <c r="K11729" s="149"/>
      <c r="M11729" s="149"/>
      <c r="N11729" s="150"/>
      <c r="P11729" s="149"/>
    </row>
    <row r="11730" spans="7:16" x14ac:dyDescent="0.2">
      <c r="G11730" s="149"/>
      <c r="I11730" s="149"/>
      <c r="K11730" s="149"/>
      <c r="M11730" s="149"/>
      <c r="N11730" s="150"/>
      <c r="P11730" s="149"/>
    </row>
    <row r="11731" spans="7:16" x14ac:dyDescent="0.2">
      <c r="G11731" s="149"/>
      <c r="I11731" s="149"/>
      <c r="K11731" s="149"/>
      <c r="M11731" s="149"/>
      <c r="N11731" s="150"/>
      <c r="P11731" s="149"/>
    </row>
    <row r="11732" spans="7:16" x14ac:dyDescent="0.2">
      <c r="G11732" s="149"/>
      <c r="I11732" s="149"/>
      <c r="K11732" s="149"/>
      <c r="M11732" s="149"/>
      <c r="N11732" s="150"/>
      <c r="P11732" s="149"/>
    </row>
    <row r="11733" spans="7:16" x14ac:dyDescent="0.2">
      <c r="G11733" s="149"/>
      <c r="I11733" s="149"/>
      <c r="K11733" s="149"/>
      <c r="M11733" s="149"/>
      <c r="N11733" s="150"/>
      <c r="P11733" s="149"/>
    </row>
    <row r="11734" spans="7:16" x14ac:dyDescent="0.2">
      <c r="G11734" s="149"/>
      <c r="I11734" s="149"/>
      <c r="K11734" s="149"/>
      <c r="M11734" s="149"/>
      <c r="N11734" s="150"/>
      <c r="P11734" s="149"/>
    </row>
    <row r="11735" spans="7:16" x14ac:dyDescent="0.2">
      <c r="G11735" s="149"/>
      <c r="I11735" s="149"/>
      <c r="K11735" s="149"/>
      <c r="M11735" s="149"/>
      <c r="N11735" s="150"/>
      <c r="P11735" s="149"/>
    </row>
    <row r="11736" spans="7:16" x14ac:dyDescent="0.2">
      <c r="G11736" s="149"/>
      <c r="I11736" s="149"/>
      <c r="K11736" s="149"/>
      <c r="M11736" s="149"/>
      <c r="N11736" s="150"/>
      <c r="P11736" s="149"/>
    </row>
    <row r="11737" spans="7:16" x14ac:dyDescent="0.2">
      <c r="G11737" s="149"/>
      <c r="I11737" s="149"/>
      <c r="K11737" s="149"/>
      <c r="M11737" s="149"/>
      <c r="N11737" s="150"/>
      <c r="P11737" s="149"/>
    </row>
    <row r="11738" spans="7:16" x14ac:dyDescent="0.2">
      <c r="G11738" s="149"/>
      <c r="I11738" s="149"/>
      <c r="K11738" s="149"/>
      <c r="M11738" s="149"/>
      <c r="N11738" s="150"/>
      <c r="P11738" s="149"/>
    </row>
    <row r="11739" spans="7:16" x14ac:dyDescent="0.2">
      <c r="G11739" s="149"/>
      <c r="I11739" s="149"/>
      <c r="K11739" s="149"/>
      <c r="M11739" s="149"/>
      <c r="N11739" s="150"/>
      <c r="P11739" s="149"/>
    </row>
    <row r="11740" spans="7:16" x14ac:dyDescent="0.2">
      <c r="G11740" s="149"/>
      <c r="I11740" s="149"/>
      <c r="K11740" s="149"/>
      <c r="M11740" s="149"/>
      <c r="N11740" s="150"/>
      <c r="P11740" s="149"/>
    </row>
    <row r="11741" spans="7:16" x14ac:dyDescent="0.2">
      <c r="G11741" s="149"/>
      <c r="I11741" s="149"/>
      <c r="K11741" s="149"/>
      <c r="M11741" s="149"/>
      <c r="N11741" s="150"/>
      <c r="P11741" s="149"/>
    </row>
    <row r="11742" spans="7:16" x14ac:dyDescent="0.2">
      <c r="G11742" s="149"/>
      <c r="I11742" s="149"/>
      <c r="K11742" s="149"/>
      <c r="M11742" s="149"/>
      <c r="N11742" s="150"/>
      <c r="P11742" s="149"/>
    </row>
    <row r="11743" spans="7:16" x14ac:dyDescent="0.2">
      <c r="G11743" s="149"/>
      <c r="I11743" s="149"/>
      <c r="K11743" s="149"/>
      <c r="M11743" s="149"/>
      <c r="N11743" s="150"/>
      <c r="P11743" s="149"/>
    </row>
    <row r="11744" spans="7:16" x14ac:dyDescent="0.2">
      <c r="G11744" s="149"/>
      <c r="I11744" s="149"/>
      <c r="K11744" s="149"/>
      <c r="M11744" s="149"/>
      <c r="N11744" s="150"/>
      <c r="P11744" s="149"/>
    </row>
    <row r="11745" spans="7:16" x14ac:dyDescent="0.2">
      <c r="G11745" s="149"/>
      <c r="I11745" s="149"/>
      <c r="K11745" s="149"/>
      <c r="M11745" s="149"/>
      <c r="N11745" s="150"/>
      <c r="P11745" s="149"/>
    </row>
    <row r="11746" spans="7:16" x14ac:dyDescent="0.2">
      <c r="G11746" s="149"/>
      <c r="I11746" s="149"/>
      <c r="K11746" s="149"/>
      <c r="M11746" s="149"/>
      <c r="N11746" s="150"/>
      <c r="P11746" s="149"/>
    </row>
    <row r="11747" spans="7:16" x14ac:dyDescent="0.2">
      <c r="G11747" s="149"/>
      <c r="I11747" s="149"/>
      <c r="K11747" s="149"/>
      <c r="M11747" s="149"/>
      <c r="N11747" s="150"/>
      <c r="P11747" s="149"/>
    </row>
    <row r="11748" spans="7:16" x14ac:dyDescent="0.2">
      <c r="G11748" s="149"/>
      <c r="I11748" s="149"/>
      <c r="K11748" s="149"/>
      <c r="M11748" s="149"/>
      <c r="N11748" s="150"/>
      <c r="P11748" s="149"/>
    </row>
    <row r="11749" spans="7:16" x14ac:dyDescent="0.2">
      <c r="G11749" s="149"/>
      <c r="I11749" s="149"/>
      <c r="K11749" s="149"/>
      <c r="M11749" s="149"/>
      <c r="N11749" s="150"/>
      <c r="P11749" s="149"/>
    </row>
    <row r="11750" spans="7:16" x14ac:dyDescent="0.2">
      <c r="G11750" s="149"/>
      <c r="I11750" s="149"/>
      <c r="K11750" s="149"/>
      <c r="M11750" s="149"/>
      <c r="N11750" s="150"/>
      <c r="P11750" s="149"/>
    </row>
    <row r="11751" spans="7:16" x14ac:dyDescent="0.2">
      <c r="G11751" s="149"/>
      <c r="I11751" s="149"/>
      <c r="K11751" s="149"/>
      <c r="M11751" s="149"/>
      <c r="N11751" s="150"/>
      <c r="P11751" s="149"/>
    </row>
    <row r="11752" spans="7:16" x14ac:dyDescent="0.2">
      <c r="G11752" s="149"/>
      <c r="I11752" s="149"/>
      <c r="K11752" s="149"/>
      <c r="M11752" s="149"/>
      <c r="N11752" s="150"/>
      <c r="P11752" s="149"/>
    </row>
    <row r="11753" spans="7:16" x14ac:dyDescent="0.2">
      <c r="G11753" s="149"/>
      <c r="I11753" s="149"/>
      <c r="K11753" s="149"/>
      <c r="M11753" s="149"/>
      <c r="N11753" s="150"/>
      <c r="P11753" s="149"/>
    </row>
    <row r="11754" spans="7:16" x14ac:dyDescent="0.2">
      <c r="G11754" s="149"/>
      <c r="I11754" s="149"/>
      <c r="K11754" s="149"/>
      <c r="M11754" s="149"/>
      <c r="N11754" s="150"/>
      <c r="P11754" s="149"/>
    </row>
    <row r="11755" spans="7:16" x14ac:dyDescent="0.2">
      <c r="G11755" s="149"/>
      <c r="I11755" s="149"/>
      <c r="K11755" s="149"/>
      <c r="M11755" s="149"/>
      <c r="N11755" s="150"/>
      <c r="P11755" s="149"/>
    </row>
    <row r="11756" spans="7:16" x14ac:dyDescent="0.2">
      <c r="G11756" s="149"/>
      <c r="I11756" s="149"/>
      <c r="K11756" s="149"/>
      <c r="M11756" s="149"/>
      <c r="N11756" s="150"/>
      <c r="P11756" s="149"/>
    </row>
    <row r="11757" spans="7:16" x14ac:dyDescent="0.2">
      <c r="G11757" s="149"/>
      <c r="I11757" s="149"/>
      <c r="K11757" s="149"/>
      <c r="M11757" s="149"/>
      <c r="N11757" s="150"/>
      <c r="P11757" s="149"/>
    </row>
    <row r="11758" spans="7:16" x14ac:dyDescent="0.2">
      <c r="G11758" s="149"/>
      <c r="I11758" s="149"/>
      <c r="K11758" s="149"/>
      <c r="M11758" s="149"/>
      <c r="N11758" s="150"/>
      <c r="P11758" s="149"/>
    </row>
    <row r="11759" spans="7:16" x14ac:dyDescent="0.2">
      <c r="G11759" s="149"/>
      <c r="I11759" s="149"/>
      <c r="K11759" s="149"/>
      <c r="M11759" s="149"/>
      <c r="N11759" s="150"/>
      <c r="P11759" s="149"/>
    </row>
    <row r="11760" spans="7:16" x14ac:dyDescent="0.2">
      <c r="G11760" s="149"/>
      <c r="I11760" s="149"/>
      <c r="K11760" s="149"/>
      <c r="M11760" s="149"/>
      <c r="N11760" s="150"/>
      <c r="P11760" s="149"/>
    </row>
    <row r="11761" spans="7:16" x14ac:dyDescent="0.2">
      <c r="G11761" s="149"/>
      <c r="I11761" s="149"/>
      <c r="K11761" s="149"/>
      <c r="M11761" s="149"/>
      <c r="N11761" s="150"/>
      <c r="P11761" s="149"/>
    </row>
    <row r="11762" spans="7:16" x14ac:dyDescent="0.2">
      <c r="G11762" s="149"/>
      <c r="I11762" s="149"/>
      <c r="K11762" s="149"/>
      <c r="M11762" s="149"/>
      <c r="N11762" s="150"/>
      <c r="P11762" s="149"/>
    </row>
    <row r="11763" spans="7:16" x14ac:dyDescent="0.2">
      <c r="G11763" s="149"/>
      <c r="I11763" s="149"/>
      <c r="K11763" s="149"/>
      <c r="M11763" s="149"/>
      <c r="N11763" s="150"/>
      <c r="P11763" s="149"/>
    </row>
    <row r="11764" spans="7:16" x14ac:dyDescent="0.2">
      <c r="G11764" s="149"/>
      <c r="I11764" s="149"/>
      <c r="K11764" s="149"/>
      <c r="M11764" s="149"/>
      <c r="N11764" s="150"/>
      <c r="P11764" s="149"/>
    </row>
    <row r="11765" spans="7:16" x14ac:dyDescent="0.2">
      <c r="G11765" s="149"/>
      <c r="I11765" s="149"/>
      <c r="K11765" s="149"/>
      <c r="M11765" s="149"/>
      <c r="N11765" s="150"/>
      <c r="P11765" s="149"/>
    </row>
    <row r="11766" spans="7:16" x14ac:dyDescent="0.2">
      <c r="G11766" s="149"/>
      <c r="I11766" s="149"/>
      <c r="K11766" s="149"/>
      <c r="M11766" s="149"/>
      <c r="N11766" s="150"/>
      <c r="P11766" s="149"/>
    </row>
    <row r="11767" spans="7:16" x14ac:dyDescent="0.2">
      <c r="G11767" s="149"/>
      <c r="I11767" s="149"/>
      <c r="K11767" s="149"/>
      <c r="M11767" s="149"/>
      <c r="N11767" s="150"/>
      <c r="P11767" s="149"/>
    </row>
    <row r="11768" spans="7:16" x14ac:dyDescent="0.2">
      <c r="G11768" s="149"/>
      <c r="I11768" s="149"/>
      <c r="K11768" s="149"/>
      <c r="M11768" s="149"/>
      <c r="N11768" s="150"/>
      <c r="P11768" s="149"/>
    </row>
    <row r="11769" spans="7:16" x14ac:dyDescent="0.2">
      <c r="G11769" s="149"/>
      <c r="I11769" s="149"/>
      <c r="K11769" s="149"/>
      <c r="M11769" s="149"/>
      <c r="N11769" s="150"/>
      <c r="P11769" s="149"/>
    </row>
    <row r="11770" spans="7:16" x14ac:dyDescent="0.2">
      <c r="G11770" s="149"/>
      <c r="I11770" s="149"/>
      <c r="K11770" s="149"/>
      <c r="M11770" s="149"/>
      <c r="N11770" s="150"/>
      <c r="P11770" s="149"/>
    </row>
    <row r="11771" spans="7:16" x14ac:dyDescent="0.2">
      <c r="G11771" s="149"/>
      <c r="I11771" s="149"/>
      <c r="K11771" s="149"/>
      <c r="M11771" s="149"/>
      <c r="N11771" s="150"/>
      <c r="P11771" s="149"/>
    </row>
    <row r="11772" spans="7:16" x14ac:dyDescent="0.2">
      <c r="G11772" s="149"/>
      <c r="I11772" s="149"/>
      <c r="K11772" s="149"/>
      <c r="M11772" s="149"/>
      <c r="N11772" s="150"/>
      <c r="P11772" s="149"/>
    </row>
    <row r="11773" spans="7:16" x14ac:dyDescent="0.2">
      <c r="G11773" s="149"/>
      <c r="I11773" s="149"/>
      <c r="K11773" s="149"/>
      <c r="M11773" s="149"/>
      <c r="N11773" s="150"/>
      <c r="P11773" s="149"/>
    </row>
    <row r="11774" spans="7:16" x14ac:dyDescent="0.2">
      <c r="G11774" s="149"/>
      <c r="I11774" s="149"/>
      <c r="K11774" s="149"/>
      <c r="M11774" s="149"/>
      <c r="N11774" s="150"/>
      <c r="P11774" s="149"/>
    </row>
    <row r="11775" spans="7:16" x14ac:dyDescent="0.2">
      <c r="G11775" s="149"/>
      <c r="I11775" s="149"/>
      <c r="K11775" s="149"/>
      <c r="M11775" s="149"/>
      <c r="N11775" s="150"/>
      <c r="P11775" s="149"/>
    </row>
    <row r="11776" spans="7:16" x14ac:dyDescent="0.2">
      <c r="G11776" s="149"/>
      <c r="I11776" s="149"/>
      <c r="K11776" s="149"/>
      <c r="M11776" s="149"/>
      <c r="N11776" s="150"/>
      <c r="P11776" s="149"/>
    </row>
    <row r="11777" spans="7:16" x14ac:dyDescent="0.2">
      <c r="G11777" s="149"/>
      <c r="I11777" s="149"/>
      <c r="K11777" s="149"/>
      <c r="M11777" s="149"/>
      <c r="N11777" s="150"/>
      <c r="P11777" s="149"/>
    </row>
    <row r="11778" spans="7:16" x14ac:dyDescent="0.2">
      <c r="G11778" s="149"/>
      <c r="I11778" s="149"/>
      <c r="K11778" s="149"/>
      <c r="M11778" s="149"/>
      <c r="N11778" s="150"/>
      <c r="P11778" s="149"/>
    </row>
    <row r="11779" spans="7:16" x14ac:dyDescent="0.2">
      <c r="G11779" s="149"/>
      <c r="I11779" s="149"/>
      <c r="K11779" s="149"/>
      <c r="M11779" s="149"/>
      <c r="N11779" s="150"/>
      <c r="P11779" s="149"/>
    </row>
    <row r="11780" spans="7:16" x14ac:dyDescent="0.2">
      <c r="G11780" s="149"/>
      <c r="I11780" s="149"/>
      <c r="K11780" s="149"/>
      <c r="M11780" s="149"/>
      <c r="N11780" s="150"/>
      <c r="P11780" s="149"/>
    </row>
    <row r="11781" spans="7:16" x14ac:dyDescent="0.2">
      <c r="G11781" s="149"/>
      <c r="I11781" s="149"/>
      <c r="K11781" s="149"/>
      <c r="M11781" s="149"/>
      <c r="N11781" s="150"/>
      <c r="P11781" s="149"/>
    </row>
    <row r="11782" spans="7:16" x14ac:dyDescent="0.2">
      <c r="G11782" s="149"/>
      <c r="I11782" s="149"/>
      <c r="K11782" s="149"/>
      <c r="M11782" s="149"/>
      <c r="N11782" s="150"/>
      <c r="P11782" s="149"/>
    </row>
    <row r="11783" spans="7:16" x14ac:dyDescent="0.2">
      <c r="G11783" s="149"/>
      <c r="I11783" s="149"/>
      <c r="K11783" s="149"/>
      <c r="M11783" s="149"/>
      <c r="N11783" s="150"/>
      <c r="P11783" s="149"/>
    </row>
    <row r="11784" spans="7:16" x14ac:dyDescent="0.2">
      <c r="G11784" s="149"/>
      <c r="I11784" s="149"/>
      <c r="K11784" s="149"/>
      <c r="M11784" s="149"/>
      <c r="N11784" s="150"/>
      <c r="P11784" s="149"/>
    </row>
    <row r="11785" spans="7:16" x14ac:dyDescent="0.2">
      <c r="G11785" s="149"/>
      <c r="I11785" s="149"/>
      <c r="K11785" s="149"/>
      <c r="M11785" s="149"/>
      <c r="N11785" s="150"/>
      <c r="P11785" s="149"/>
    </row>
    <row r="11786" spans="7:16" x14ac:dyDescent="0.2">
      <c r="G11786" s="149"/>
      <c r="I11786" s="149"/>
      <c r="K11786" s="149"/>
      <c r="M11786" s="149"/>
      <c r="N11786" s="150"/>
      <c r="P11786" s="149"/>
    </row>
    <row r="11787" spans="7:16" x14ac:dyDescent="0.2">
      <c r="G11787" s="149"/>
      <c r="I11787" s="149"/>
      <c r="K11787" s="149"/>
      <c r="M11787" s="149"/>
      <c r="N11787" s="150"/>
      <c r="P11787" s="149"/>
    </row>
    <row r="11788" spans="7:16" x14ac:dyDescent="0.2">
      <c r="G11788" s="149"/>
      <c r="I11788" s="149"/>
      <c r="K11788" s="149"/>
      <c r="M11788" s="149"/>
      <c r="N11788" s="150"/>
      <c r="P11788" s="149"/>
    </row>
    <row r="11789" spans="7:16" x14ac:dyDescent="0.2">
      <c r="G11789" s="149"/>
      <c r="I11789" s="149"/>
      <c r="K11789" s="149"/>
      <c r="M11789" s="149"/>
      <c r="N11789" s="150"/>
      <c r="P11789" s="149"/>
    </row>
    <row r="11790" spans="7:16" x14ac:dyDescent="0.2">
      <c r="G11790" s="149"/>
      <c r="I11790" s="149"/>
      <c r="K11790" s="149"/>
      <c r="M11790" s="149"/>
      <c r="N11790" s="150"/>
      <c r="P11790" s="149"/>
    </row>
    <row r="11791" spans="7:16" x14ac:dyDescent="0.2">
      <c r="G11791" s="149"/>
      <c r="I11791" s="149"/>
      <c r="K11791" s="149"/>
      <c r="M11791" s="149"/>
      <c r="N11791" s="150"/>
      <c r="P11791" s="149"/>
    </row>
    <row r="11792" spans="7:16" x14ac:dyDescent="0.2">
      <c r="G11792" s="149"/>
      <c r="I11792" s="149"/>
      <c r="K11792" s="149"/>
      <c r="M11792" s="149"/>
      <c r="N11792" s="150"/>
      <c r="P11792" s="149"/>
    </row>
    <row r="11793" spans="7:16" x14ac:dyDescent="0.2">
      <c r="G11793" s="149"/>
      <c r="I11793" s="149"/>
      <c r="K11793" s="149"/>
      <c r="M11793" s="149"/>
      <c r="N11793" s="150"/>
      <c r="P11793" s="149"/>
    </row>
    <row r="11794" spans="7:16" x14ac:dyDescent="0.2">
      <c r="G11794" s="149"/>
      <c r="I11794" s="149"/>
      <c r="K11794" s="149"/>
      <c r="M11794" s="149"/>
      <c r="N11794" s="150"/>
      <c r="P11794" s="149"/>
    </row>
    <row r="11795" spans="7:16" x14ac:dyDescent="0.2">
      <c r="G11795" s="149"/>
      <c r="I11795" s="149"/>
      <c r="K11795" s="149"/>
      <c r="M11795" s="149"/>
      <c r="N11795" s="150"/>
      <c r="P11795" s="149"/>
    </row>
    <row r="11796" spans="7:16" x14ac:dyDescent="0.2">
      <c r="G11796" s="149"/>
      <c r="I11796" s="149"/>
      <c r="K11796" s="149"/>
      <c r="M11796" s="149"/>
      <c r="N11796" s="150"/>
      <c r="P11796" s="149"/>
    </row>
    <row r="11797" spans="7:16" x14ac:dyDescent="0.2">
      <c r="G11797" s="149"/>
      <c r="I11797" s="149"/>
      <c r="K11797" s="149"/>
      <c r="M11797" s="149"/>
      <c r="N11797" s="150"/>
      <c r="P11797" s="149"/>
    </row>
    <row r="11798" spans="7:16" x14ac:dyDescent="0.2">
      <c r="G11798" s="149"/>
      <c r="I11798" s="149"/>
      <c r="K11798" s="149"/>
      <c r="M11798" s="149"/>
      <c r="N11798" s="150"/>
      <c r="P11798" s="149"/>
    </row>
    <row r="11799" spans="7:16" x14ac:dyDescent="0.2">
      <c r="G11799" s="149"/>
      <c r="I11799" s="149"/>
      <c r="K11799" s="149"/>
      <c r="M11799" s="149"/>
      <c r="N11799" s="150"/>
      <c r="P11799" s="149"/>
    </row>
    <row r="11800" spans="7:16" x14ac:dyDescent="0.2">
      <c r="G11800" s="149"/>
      <c r="I11800" s="149"/>
      <c r="K11800" s="149"/>
      <c r="M11800" s="149"/>
      <c r="N11800" s="150"/>
      <c r="P11800" s="149"/>
    </row>
    <row r="11801" spans="7:16" x14ac:dyDescent="0.2">
      <c r="G11801" s="149"/>
      <c r="I11801" s="149"/>
      <c r="K11801" s="149"/>
      <c r="M11801" s="149"/>
      <c r="N11801" s="150"/>
      <c r="P11801" s="149"/>
    </row>
    <row r="11802" spans="7:16" x14ac:dyDescent="0.2">
      <c r="G11802" s="149"/>
      <c r="I11802" s="149"/>
      <c r="K11802" s="149"/>
      <c r="M11802" s="149"/>
      <c r="N11802" s="150"/>
      <c r="P11802" s="149"/>
    </row>
    <row r="11803" spans="7:16" x14ac:dyDescent="0.2">
      <c r="G11803" s="149"/>
      <c r="I11803" s="149"/>
      <c r="K11803" s="149"/>
      <c r="M11803" s="149"/>
      <c r="N11803" s="150"/>
      <c r="P11803" s="149"/>
    </row>
    <row r="11804" spans="7:16" x14ac:dyDescent="0.2">
      <c r="G11804" s="149"/>
      <c r="I11804" s="149"/>
      <c r="K11804" s="149"/>
      <c r="M11804" s="149"/>
      <c r="N11804" s="150"/>
      <c r="P11804" s="149"/>
    </row>
    <row r="11805" spans="7:16" x14ac:dyDescent="0.2">
      <c r="G11805" s="149"/>
      <c r="I11805" s="149"/>
      <c r="K11805" s="149"/>
      <c r="M11805" s="149"/>
      <c r="N11805" s="150"/>
      <c r="P11805" s="149"/>
    </row>
    <row r="11806" spans="7:16" x14ac:dyDescent="0.2">
      <c r="G11806" s="149"/>
      <c r="I11806" s="149"/>
      <c r="K11806" s="149"/>
      <c r="M11806" s="149"/>
      <c r="N11806" s="150"/>
      <c r="P11806" s="149"/>
    </row>
    <row r="11807" spans="7:16" x14ac:dyDescent="0.2">
      <c r="G11807" s="149"/>
      <c r="I11807" s="149"/>
      <c r="K11807" s="149"/>
      <c r="M11807" s="149"/>
      <c r="N11807" s="150"/>
      <c r="P11807" s="149"/>
    </row>
    <row r="11808" spans="7:16" x14ac:dyDescent="0.2">
      <c r="G11808" s="149"/>
      <c r="I11808" s="149"/>
      <c r="K11808" s="149"/>
      <c r="M11808" s="149"/>
      <c r="N11808" s="150"/>
      <c r="P11808" s="149"/>
    </row>
    <row r="11809" spans="7:16" x14ac:dyDescent="0.2">
      <c r="G11809" s="149"/>
      <c r="I11809" s="149"/>
      <c r="K11809" s="149"/>
      <c r="M11809" s="149"/>
      <c r="N11809" s="150"/>
      <c r="P11809" s="149"/>
    </row>
    <row r="11810" spans="7:16" x14ac:dyDescent="0.2">
      <c r="G11810" s="149"/>
      <c r="I11810" s="149"/>
      <c r="K11810" s="149"/>
      <c r="M11810" s="149"/>
      <c r="N11810" s="150"/>
      <c r="P11810" s="149"/>
    </row>
    <row r="11811" spans="7:16" x14ac:dyDescent="0.2">
      <c r="G11811" s="149"/>
      <c r="I11811" s="149"/>
      <c r="K11811" s="149"/>
      <c r="M11811" s="149"/>
      <c r="N11811" s="150"/>
      <c r="P11811" s="149"/>
    </row>
    <row r="11812" spans="7:16" x14ac:dyDescent="0.2">
      <c r="G11812" s="149"/>
      <c r="I11812" s="149"/>
      <c r="K11812" s="149"/>
      <c r="M11812" s="149"/>
      <c r="N11812" s="150"/>
      <c r="P11812" s="149"/>
    </row>
    <row r="11813" spans="7:16" x14ac:dyDescent="0.2">
      <c r="G11813" s="149"/>
      <c r="I11813" s="149"/>
      <c r="K11813" s="149"/>
      <c r="M11813" s="149"/>
      <c r="N11813" s="150"/>
      <c r="P11813" s="149"/>
    </row>
    <row r="11814" spans="7:16" x14ac:dyDescent="0.2">
      <c r="G11814" s="149"/>
      <c r="I11814" s="149"/>
      <c r="K11814" s="149"/>
      <c r="M11814" s="149"/>
      <c r="N11814" s="150"/>
      <c r="P11814" s="149"/>
    </row>
    <row r="11815" spans="7:16" x14ac:dyDescent="0.2">
      <c r="G11815" s="149"/>
      <c r="I11815" s="149"/>
      <c r="K11815" s="149"/>
      <c r="M11815" s="149"/>
      <c r="N11815" s="150"/>
      <c r="P11815" s="149"/>
    </row>
    <row r="11816" spans="7:16" x14ac:dyDescent="0.2">
      <c r="G11816" s="149"/>
      <c r="I11816" s="149"/>
      <c r="K11816" s="149"/>
      <c r="M11816" s="149"/>
      <c r="N11816" s="150"/>
      <c r="P11816" s="149"/>
    </row>
    <row r="11817" spans="7:16" x14ac:dyDescent="0.2">
      <c r="G11817" s="149"/>
      <c r="I11817" s="149"/>
      <c r="K11817" s="149"/>
      <c r="M11817" s="149"/>
      <c r="N11817" s="150"/>
      <c r="P11817" s="149"/>
    </row>
    <row r="11818" spans="7:16" x14ac:dyDescent="0.2">
      <c r="G11818" s="149"/>
      <c r="I11818" s="149"/>
      <c r="K11818" s="149"/>
      <c r="M11818" s="149"/>
      <c r="N11818" s="150"/>
      <c r="P11818" s="149"/>
    </row>
    <row r="11819" spans="7:16" x14ac:dyDescent="0.2">
      <c r="G11819" s="149"/>
      <c r="I11819" s="149"/>
      <c r="K11819" s="149"/>
      <c r="M11819" s="149"/>
      <c r="N11819" s="150"/>
      <c r="P11819" s="149"/>
    </row>
    <row r="11820" spans="7:16" x14ac:dyDescent="0.2">
      <c r="G11820" s="149"/>
      <c r="I11820" s="149"/>
      <c r="K11820" s="149"/>
      <c r="M11820" s="149"/>
      <c r="N11820" s="150"/>
      <c r="P11820" s="149"/>
    </row>
    <row r="11821" spans="7:16" x14ac:dyDescent="0.2">
      <c r="G11821" s="149"/>
      <c r="I11821" s="149"/>
      <c r="K11821" s="149"/>
      <c r="M11821" s="149"/>
      <c r="N11821" s="150"/>
      <c r="P11821" s="149"/>
    </row>
    <row r="11822" spans="7:16" x14ac:dyDescent="0.2">
      <c r="G11822" s="149"/>
      <c r="I11822" s="149"/>
      <c r="K11822" s="149"/>
      <c r="M11822" s="149"/>
      <c r="N11822" s="150"/>
      <c r="P11822" s="149"/>
    </row>
    <row r="11823" spans="7:16" x14ac:dyDescent="0.2">
      <c r="G11823" s="149"/>
      <c r="I11823" s="149"/>
      <c r="K11823" s="149"/>
      <c r="M11823" s="149"/>
      <c r="N11823" s="150"/>
      <c r="P11823" s="149"/>
    </row>
    <row r="11824" spans="7:16" x14ac:dyDescent="0.2">
      <c r="G11824" s="149"/>
      <c r="I11824" s="149"/>
      <c r="K11824" s="149"/>
      <c r="M11824" s="149"/>
      <c r="N11824" s="150"/>
      <c r="P11824" s="149"/>
    </row>
    <row r="11825" spans="7:16" x14ac:dyDescent="0.2">
      <c r="G11825" s="149"/>
      <c r="I11825" s="149"/>
      <c r="K11825" s="149"/>
      <c r="M11825" s="149"/>
      <c r="N11825" s="150"/>
      <c r="P11825" s="149"/>
    </row>
    <row r="11826" spans="7:16" x14ac:dyDescent="0.2">
      <c r="G11826" s="149"/>
      <c r="I11826" s="149"/>
      <c r="K11826" s="149"/>
      <c r="M11826" s="149"/>
      <c r="N11826" s="150"/>
      <c r="P11826" s="149"/>
    </row>
    <row r="11827" spans="7:16" x14ac:dyDescent="0.2">
      <c r="G11827" s="149"/>
      <c r="I11827" s="149"/>
      <c r="K11827" s="149"/>
      <c r="M11827" s="149"/>
      <c r="N11827" s="150"/>
      <c r="P11827" s="149"/>
    </row>
    <row r="11828" spans="7:16" x14ac:dyDescent="0.2">
      <c r="G11828" s="149"/>
      <c r="I11828" s="149"/>
      <c r="K11828" s="149"/>
      <c r="M11828" s="149"/>
      <c r="N11828" s="150"/>
      <c r="P11828" s="149"/>
    </row>
    <row r="11829" spans="7:16" x14ac:dyDescent="0.2">
      <c r="G11829" s="149"/>
      <c r="I11829" s="149"/>
      <c r="K11829" s="149"/>
      <c r="M11829" s="149"/>
      <c r="N11829" s="150"/>
      <c r="P11829" s="149"/>
    </row>
    <row r="11830" spans="7:16" x14ac:dyDescent="0.2">
      <c r="G11830" s="149"/>
      <c r="I11830" s="149"/>
      <c r="K11830" s="149"/>
      <c r="M11830" s="149"/>
      <c r="N11830" s="150"/>
      <c r="P11830" s="149"/>
    </row>
    <row r="11831" spans="7:16" x14ac:dyDescent="0.2">
      <c r="G11831" s="149"/>
      <c r="I11831" s="149"/>
      <c r="K11831" s="149"/>
      <c r="M11831" s="149"/>
      <c r="N11831" s="150"/>
      <c r="P11831" s="149"/>
    </row>
    <row r="11832" spans="7:16" x14ac:dyDescent="0.2">
      <c r="G11832" s="149"/>
      <c r="I11832" s="149"/>
      <c r="K11832" s="149"/>
      <c r="M11832" s="149"/>
      <c r="N11832" s="150"/>
      <c r="P11832" s="149"/>
    </row>
    <row r="11833" spans="7:16" x14ac:dyDescent="0.2">
      <c r="G11833" s="149"/>
      <c r="I11833" s="149"/>
      <c r="K11833" s="149"/>
      <c r="M11833" s="149"/>
      <c r="N11833" s="150"/>
      <c r="P11833" s="149"/>
    </row>
    <row r="11834" spans="7:16" x14ac:dyDescent="0.2">
      <c r="G11834" s="149"/>
      <c r="I11834" s="149"/>
      <c r="K11834" s="149"/>
      <c r="M11834" s="149"/>
      <c r="N11834" s="150"/>
      <c r="P11834" s="149"/>
    </row>
    <row r="11835" spans="7:16" x14ac:dyDescent="0.2">
      <c r="G11835" s="149"/>
      <c r="I11835" s="149"/>
      <c r="K11835" s="149"/>
      <c r="M11835" s="149"/>
      <c r="N11835" s="150"/>
      <c r="P11835" s="149"/>
    </row>
    <row r="11836" spans="7:16" x14ac:dyDescent="0.2">
      <c r="G11836" s="149"/>
      <c r="I11836" s="149"/>
      <c r="K11836" s="149"/>
      <c r="M11836" s="149"/>
      <c r="N11836" s="150"/>
      <c r="P11836" s="149"/>
    </row>
    <row r="11837" spans="7:16" x14ac:dyDescent="0.2">
      <c r="G11837" s="149"/>
      <c r="I11837" s="149"/>
      <c r="K11837" s="149"/>
      <c r="M11837" s="149"/>
      <c r="N11837" s="150"/>
      <c r="P11837" s="149"/>
    </row>
    <row r="11838" spans="7:16" x14ac:dyDescent="0.2">
      <c r="G11838" s="149"/>
      <c r="I11838" s="149"/>
      <c r="K11838" s="149"/>
      <c r="M11838" s="149"/>
      <c r="N11838" s="150"/>
      <c r="P11838" s="149"/>
    </row>
    <row r="11839" spans="7:16" x14ac:dyDescent="0.2">
      <c r="G11839" s="149"/>
      <c r="I11839" s="149"/>
      <c r="K11839" s="149"/>
      <c r="M11839" s="149"/>
      <c r="N11839" s="150"/>
      <c r="P11839" s="149"/>
    </row>
    <row r="11840" spans="7:16" x14ac:dyDescent="0.2">
      <c r="G11840" s="149"/>
      <c r="I11840" s="149"/>
      <c r="K11840" s="149"/>
      <c r="M11840" s="149"/>
      <c r="N11840" s="150"/>
      <c r="P11840" s="149"/>
    </row>
    <row r="11841" spans="7:16" x14ac:dyDescent="0.2">
      <c r="G11841" s="149"/>
      <c r="I11841" s="149"/>
      <c r="K11841" s="149"/>
      <c r="M11841" s="149"/>
      <c r="N11841" s="150"/>
      <c r="P11841" s="149"/>
    </row>
    <row r="11842" spans="7:16" x14ac:dyDescent="0.2">
      <c r="G11842" s="149"/>
      <c r="I11842" s="149"/>
      <c r="K11842" s="149"/>
      <c r="M11842" s="149"/>
      <c r="N11842" s="150"/>
      <c r="P11842" s="149"/>
    </row>
    <row r="11843" spans="7:16" x14ac:dyDescent="0.2">
      <c r="G11843" s="149"/>
      <c r="I11843" s="149"/>
      <c r="K11843" s="149"/>
      <c r="M11843" s="149"/>
      <c r="N11843" s="150"/>
      <c r="P11843" s="149"/>
    </row>
    <row r="11844" spans="7:16" x14ac:dyDescent="0.2">
      <c r="G11844" s="149"/>
      <c r="I11844" s="149"/>
      <c r="K11844" s="149"/>
      <c r="M11844" s="149"/>
      <c r="N11844" s="150"/>
      <c r="P11844" s="149"/>
    </row>
    <row r="11845" spans="7:16" x14ac:dyDescent="0.2">
      <c r="G11845" s="149"/>
      <c r="I11845" s="149"/>
      <c r="K11845" s="149"/>
      <c r="M11845" s="149"/>
      <c r="N11845" s="150"/>
      <c r="P11845" s="149"/>
    </row>
    <row r="11846" spans="7:16" x14ac:dyDescent="0.2">
      <c r="G11846" s="149"/>
      <c r="I11846" s="149"/>
      <c r="K11846" s="149"/>
      <c r="M11846" s="149"/>
      <c r="N11846" s="150"/>
      <c r="P11846" s="149"/>
    </row>
    <row r="11847" spans="7:16" x14ac:dyDescent="0.2">
      <c r="G11847" s="149"/>
      <c r="I11847" s="149"/>
      <c r="K11847" s="149"/>
      <c r="M11847" s="149"/>
      <c r="N11847" s="150"/>
      <c r="P11847" s="149"/>
    </row>
    <row r="11848" spans="7:16" x14ac:dyDescent="0.2">
      <c r="G11848" s="149"/>
      <c r="I11848" s="149"/>
      <c r="K11848" s="149"/>
      <c r="M11848" s="149"/>
      <c r="N11848" s="150"/>
      <c r="P11848" s="149"/>
    </row>
    <row r="11849" spans="7:16" x14ac:dyDescent="0.2">
      <c r="G11849" s="149"/>
      <c r="I11849" s="149"/>
      <c r="K11849" s="149"/>
      <c r="M11849" s="149"/>
      <c r="N11849" s="150"/>
      <c r="P11849" s="149"/>
    </row>
    <row r="11850" spans="7:16" x14ac:dyDescent="0.2">
      <c r="G11850" s="149"/>
      <c r="I11850" s="149"/>
      <c r="K11850" s="149"/>
      <c r="M11850" s="149"/>
      <c r="N11850" s="150"/>
      <c r="P11850" s="149"/>
    </row>
    <row r="11851" spans="7:16" x14ac:dyDescent="0.2">
      <c r="G11851" s="149"/>
      <c r="I11851" s="149"/>
      <c r="K11851" s="149"/>
      <c r="M11851" s="149"/>
      <c r="N11851" s="150"/>
      <c r="P11851" s="149"/>
    </row>
    <row r="11852" spans="7:16" x14ac:dyDescent="0.2">
      <c r="G11852" s="149"/>
      <c r="I11852" s="149"/>
      <c r="K11852" s="149"/>
      <c r="M11852" s="149"/>
      <c r="N11852" s="150"/>
      <c r="P11852" s="149"/>
    </row>
    <row r="11853" spans="7:16" x14ac:dyDescent="0.2">
      <c r="G11853" s="149"/>
      <c r="I11853" s="149"/>
      <c r="K11853" s="149"/>
      <c r="M11853" s="149"/>
      <c r="N11853" s="150"/>
      <c r="P11853" s="149"/>
    </row>
    <row r="11854" spans="7:16" x14ac:dyDescent="0.2">
      <c r="G11854" s="149"/>
      <c r="I11854" s="149"/>
      <c r="K11854" s="149"/>
      <c r="M11854" s="149"/>
      <c r="N11854" s="150"/>
      <c r="P11854" s="149"/>
    </row>
    <row r="11855" spans="7:16" x14ac:dyDescent="0.2">
      <c r="G11855" s="149"/>
      <c r="I11855" s="149"/>
      <c r="K11855" s="149"/>
      <c r="M11855" s="149"/>
      <c r="N11855" s="150"/>
      <c r="P11855" s="149"/>
    </row>
    <row r="11856" spans="7:16" x14ac:dyDescent="0.2">
      <c r="G11856" s="149"/>
      <c r="I11856" s="149"/>
      <c r="K11856" s="149"/>
      <c r="M11856" s="149"/>
      <c r="N11856" s="150"/>
      <c r="P11856" s="149"/>
    </row>
    <row r="11857" spans="7:16" x14ac:dyDescent="0.2">
      <c r="G11857" s="149"/>
      <c r="I11857" s="149"/>
      <c r="K11857" s="149"/>
      <c r="M11857" s="149"/>
      <c r="N11857" s="150"/>
      <c r="P11857" s="149"/>
    </row>
    <row r="11858" spans="7:16" x14ac:dyDescent="0.2">
      <c r="G11858" s="149"/>
      <c r="I11858" s="149"/>
      <c r="K11858" s="149"/>
      <c r="M11858" s="149"/>
      <c r="N11858" s="150"/>
      <c r="P11858" s="149"/>
    </row>
    <row r="11859" spans="7:16" x14ac:dyDescent="0.2">
      <c r="G11859" s="149"/>
      <c r="I11859" s="149"/>
      <c r="K11859" s="149"/>
      <c r="M11859" s="149"/>
      <c r="N11859" s="150"/>
      <c r="P11859" s="149"/>
    </row>
    <row r="11860" spans="7:16" x14ac:dyDescent="0.2">
      <c r="G11860" s="149"/>
      <c r="I11860" s="149"/>
      <c r="K11860" s="149"/>
      <c r="M11860" s="149"/>
      <c r="N11860" s="150"/>
      <c r="P11860" s="149"/>
    </row>
    <row r="11861" spans="7:16" x14ac:dyDescent="0.2">
      <c r="G11861" s="149"/>
      <c r="I11861" s="149"/>
      <c r="K11861" s="149"/>
      <c r="M11861" s="149"/>
      <c r="N11861" s="150"/>
      <c r="P11861" s="149"/>
    </row>
    <row r="11862" spans="7:16" x14ac:dyDescent="0.2">
      <c r="G11862" s="149"/>
      <c r="I11862" s="149"/>
      <c r="K11862" s="149"/>
      <c r="M11862" s="149"/>
      <c r="N11862" s="150"/>
      <c r="P11862" s="149"/>
    </row>
    <row r="11863" spans="7:16" x14ac:dyDescent="0.2">
      <c r="G11863" s="149"/>
      <c r="I11863" s="149"/>
      <c r="K11863" s="149"/>
      <c r="M11863" s="149"/>
      <c r="N11863" s="150"/>
      <c r="P11863" s="149"/>
    </row>
    <row r="11864" spans="7:16" x14ac:dyDescent="0.2">
      <c r="G11864" s="149"/>
      <c r="I11864" s="149"/>
      <c r="K11864" s="149"/>
      <c r="M11864" s="149"/>
      <c r="N11864" s="150"/>
      <c r="P11864" s="149"/>
    </row>
    <row r="11865" spans="7:16" x14ac:dyDescent="0.2">
      <c r="G11865" s="149"/>
      <c r="I11865" s="149"/>
      <c r="K11865" s="149"/>
      <c r="M11865" s="149"/>
      <c r="N11865" s="150"/>
      <c r="P11865" s="149"/>
    </row>
    <row r="11866" spans="7:16" x14ac:dyDescent="0.2">
      <c r="G11866" s="149"/>
      <c r="I11866" s="149"/>
      <c r="K11866" s="149"/>
      <c r="M11866" s="149"/>
      <c r="N11866" s="150"/>
      <c r="P11866" s="149"/>
    </row>
    <row r="11867" spans="7:16" x14ac:dyDescent="0.2">
      <c r="G11867" s="149"/>
      <c r="I11867" s="149"/>
      <c r="K11867" s="149"/>
      <c r="M11867" s="149"/>
      <c r="N11867" s="150"/>
      <c r="P11867" s="149"/>
    </row>
    <row r="11868" spans="7:16" x14ac:dyDescent="0.2">
      <c r="G11868" s="149"/>
      <c r="I11868" s="149"/>
      <c r="K11868" s="149"/>
      <c r="M11868" s="149"/>
      <c r="N11868" s="150"/>
      <c r="P11868" s="149"/>
    </row>
    <row r="11869" spans="7:16" x14ac:dyDescent="0.2">
      <c r="G11869" s="149"/>
      <c r="I11869" s="149"/>
      <c r="K11869" s="149"/>
      <c r="M11869" s="149"/>
      <c r="N11869" s="150"/>
      <c r="P11869" s="149"/>
    </row>
    <row r="11870" spans="7:16" x14ac:dyDescent="0.2">
      <c r="G11870" s="149"/>
      <c r="I11870" s="149"/>
      <c r="K11870" s="149"/>
      <c r="M11870" s="149"/>
      <c r="N11870" s="150"/>
      <c r="P11870" s="149"/>
    </row>
    <row r="11871" spans="7:16" x14ac:dyDescent="0.2">
      <c r="G11871" s="149"/>
      <c r="I11871" s="149"/>
      <c r="K11871" s="149"/>
      <c r="M11871" s="149"/>
      <c r="N11871" s="150"/>
      <c r="P11871" s="149"/>
    </row>
    <row r="11872" spans="7:16" x14ac:dyDescent="0.2">
      <c r="G11872" s="149"/>
      <c r="I11872" s="149"/>
      <c r="K11872" s="149"/>
      <c r="M11872" s="149"/>
      <c r="N11872" s="150"/>
      <c r="P11872" s="149"/>
    </row>
    <row r="11873" spans="7:16" x14ac:dyDescent="0.2">
      <c r="G11873" s="149"/>
      <c r="I11873" s="149"/>
      <c r="K11873" s="149"/>
      <c r="M11873" s="149"/>
      <c r="N11873" s="150"/>
      <c r="P11873" s="149"/>
    </row>
    <row r="11874" spans="7:16" x14ac:dyDescent="0.2">
      <c r="G11874" s="149"/>
      <c r="I11874" s="149"/>
      <c r="K11874" s="149"/>
      <c r="M11874" s="149"/>
      <c r="N11874" s="150"/>
      <c r="P11874" s="149"/>
    </row>
    <row r="11875" spans="7:16" x14ac:dyDescent="0.2">
      <c r="G11875" s="149"/>
      <c r="I11875" s="149"/>
      <c r="K11875" s="149"/>
      <c r="M11875" s="149"/>
      <c r="N11875" s="150"/>
      <c r="P11875" s="149"/>
    </row>
    <row r="11876" spans="7:16" x14ac:dyDescent="0.2">
      <c r="G11876" s="149"/>
      <c r="I11876" s="149"/>
      <c r="K11876" s="149"/>
      <c r="M11876" s="149"/>
      <c r="N11876" s="150"/>
      <c r="P11876" s="149"/>
    </row>
    <row r="11877" spans="7:16" x14ac:dyDescent="0.2">
      <c r="G11877" s="149"/>
      <c r="I11877" s="149"/>
      <c r="K11877" s="149"/>
      <c r="M11877" s="149"/>
      <c r="N11877" s="150"/>
      <c r="P11877" s="149"/>
    </row>
    <row r="11878" spans="7:16" x14ac:dyDescent="0.2">
      <c r="G11878" s="149"/>
      <c r="I11878" s="149"/>
      <c r="K11878" s="149"/>
      <c r="M11878" s="149"/>
      <c r="N11878" s="150"/>
      <c r="P11878" s="149"/>
    </row>
    <row r="11879" spans="7:16" x14ac:dyDescent="0.2">
      <c r="G11879" s="149"/>
      <c r="I11879" s="149"/>
      <c r="K11879" s="149"/>
      <c r="M11879" s="149"/>
      <c r="N11879" s="150"/>
      <c r="P11879" s="149"/>
    </row>
    <row r="11880" spans="7:16" x14ac:dyDescent="0.2">
      <c r="G11880" s="149"/>
      <c r="I11880" s="149"/>
      <c r="K11880" s="149"/>
      <c r="M11880" s="149"/>
      <c r="N11880" s="150"/>
      <c r="P11880" s="149"/>
    </row>
    <row r="11881" spans="7:16" x14ac:dyDescent="0.2">
      <c r="G11881" s="149"/>
      <c r="I11881" s="149"/>
      <c r="K11881" s="149"/>
      <c r="M11881" s="149"/>
      <c r="N11881" s="150"/>
      <c r="P11881" s="149"/>
    </row>
    <row r="11882" spans="7:16" x14ac:dyDescent="0.2">
      <c r="G11882" s="149"/>
      <c r="I11882" s="149"/>
      <c r="K11882" s="149"/>
      <c r="M11882" s="149"/>
      <c r="N11882" s="150"/>
      <c r="P11882" s="149"/>
    </row>
    <row r="11883" spans="7:16" x14ac:dyDescent="0.2">
      <c r="G11883" s="149"/>
      <c r="I11883" s="149"/>
      <c r="K11883" s="149"/>
      <c r="M11883" s="149"/>
      <c r="N11883" s="150"/>
      <c r="P11883" s="149"/>
    </row>
    <row r="11884" spans="7:16" x14ac:dyDescent="0.2">
      <c r="G11884" s="149"/>
      <c r="I11884" s="149"/>
      <c r="K11884" s="149"/>
      <c r="M11884" s="149"/>
      <c r="N11884" s="150"/>
      <c r="P11884" s="149"/>
    </row>
    <row r="11885" spans="7:16" x14ac:dyDescent="0.2">
      <c r="G11885" s="149"/>
      <c r="I11885" s="149"/>
      <c r="K11885" s="149"/>
      <c r="M11885" s="149"/>
      <c r="N11885" s="150"/>
      <c r="P11885" s="149"/>
    </row>
    <row r="11886" spans="7:16" x14ac:dyDescent="0.2">
      <c r="G11886" s="149"/>
      <c r="I11886" s="149"/>
      <c r="K11886" s="149"/>
      <c r="M11886" s="149"/>
      <c r="N11886" s="150"/>
      <c r="P11886" s="149"/>
    </row>
    <row r="11887" spans="7:16" x14ac:dyDescent="0.2">
      <c r="G11887" s="149"/>
      <c r="I11887" s="149"/>
      <c r="K11887" s="149"/>
      <c r="M11887" s="149"/>
      <c r="N11887" s="150"/>
      <c r="P11887" s="149"/>
    </row>
    <row r="11888" spans="7:16" x14ac:dyDescent="0.2">
      <c r="G11888" s="149"/>
      <c r="I11888" s="149"/>
      <c r="K11888" s="149"/>
      <c r="M11888" s="149"/>
      <c r="N11888" s="150"/>
      <c r="P11888" s="149"/>
    </row>
    <row r="11889" spans="7:16" x14ac:dyDescent="0.2">
      <c r="G11889" s="149"/>
      <c r="I11889" s="149"/>
      <c r="K11889" s="149"/>
      <c r="M11889" s="149"/>
      <c r="N11889" s="150"/>
      <c r="P11889" s="149"/>
    </row>
    <row r="11890" spans="7:16" x14ac:dyDescent="0.2">
      <c r="G11890" s="149"/>
      <c r="I11890" s="149"/>
      <c r="K11890" s="149"/>
      <c r="M11890" s="149"/>
      <c r="N11890" s="150"/>
      <c r="P11890" s="149"/>
    </row>
    <row r="11891" spans="7:16" x14ac:dyDescent="0.2">
      <c r="G11891" s="149"/>
      <c r="I11891" s="149"/>
      <c r="K11891" s="149"/>
      <c r="M11891" s="149"/>
      <c r="N11891" s="150"/>
      <c r="P11891" s="149"/>
    </row>
    <row r="11892" spans="7:16" x14ac:dyDescent="0.2">
      <c r="G11892" s="149"/>
      <c r="I11892" s="149"/>
      <c r="K11892" s="149"/>
      <c r="M11892" s="149"/>
      <c r="N11892" s="150"/>
      <c r="P11892" s="149"/>
    </row>
    <row r="11893" spans="7:16" x14ac:dyDescent="0.2">
      <c r="G11893" s="149"/>
      <c r="I11893" s="149"/>
      <c r="K11893" s="149"/>
      <c r="M11893" s="149"/>
      <c r="N11893" s="150"/>
      <c r="P11893" s="149"/>
    </row>
    <row r="11894" spans="7:16" x14ac:dyDescent="0.2">
      <c r="G11894" s="149"/>
      <c r="I11894" s="149"/>
      <c r="K11894" s="149"/>
      <c r="M11894" s="149"/>
      <c r="N11894" s="150"/>
      <c r="P11894" s="149"/>
    </row>
    <row r="11895" spans="7:16" x14ac:dyDescent="0.2">
      <c r="G11895" s="149"/>
      <c r="I11895" s="149"/>
      <c r="K11895" s="149"/>
      <c r="M11895" s="149"/>
      <c r="N11895" s="150"/>
      <c r="P11895" s="149"/>
    </row>
    <row r="11896" spans="7:16" x14ac:dyDescent="0.2">
      <c r="G11896" s="149"/>
      <c r="I11896" s="149"/>
      <c r="K11896" s="149"/>
      <c r="M11896" s="149"/>
      <c r="N11896" s="150"/>
      <c r="P11896" s="149"/>
    </row>
    <row r="11897" spans="7:16" x14ac:dyDescent="0.2">
      <c r="G11897" s="149"/>
      <c r="I11897" s="149"/>
      <c r="K11897" s="149"/>
      <c r="M11897" s="149"/>
      <c r="N11897" s="150"/>
      <c r="P11897" s="149"/>
    </row>
    <row r="11898" spans="7:16" x14ac:dyDescent="0.2">
      <c r="G11898" s="149"/>
      <c r="I11898" s="149"/>
      <c r="K11898" s="149"/>
      <c r="M11898" s="149"/>
      <c r="N11898" s="150"/>
      <c r="P11898" s="149"/>
    </row>
    <row r="11899" spans="7:16" x14ac:dyDescent="0.2">
      <c r="G11899" s="149"/>
      <c r="I11899" s="149"/>
      <c r="K11899" s="149"/>
      <c r="M11899" s="149"/>
      <c r="N11899" s="150"/>
      <c r="P11899" s="149"/>
    </row>
    <row r="11900" spans="7:16" x14ac:dyDescent="0.2">
      <c r="G11900" s="149"/>
      <c r="I11900" s="149"/>
      <c r="K11900" s="149"/>
      <c r="M11900" s="149"/>
      <c r="N11900" s="150"/>
      <c r="P11900" s="149"/>
    </row>
    <row r="11901" spans="7:16" x14ac:dyDescent="0.2">
      <c r="G11901" s="149"/>
      <c r="I11901" s="149"/>
      <c r="K11901" s="149"/>
      <c r="M11901" s="149"/>
      <c r="N11901" s="150"/>
      <c r="P11901" s="149"/>
    </row>
    <row r="11902" spans="7:16" x14ac:dyDescent="0.2">
      <c r="G11902" s="149"/>
      <c r="I11902" s="149"/>
      <c r="K11902" s="149"/>
      <c r="M11902" s="149"/>
      <c r="N11902" s="150"/>
      <c r="P11902" s="149"/>
    </row>
    <row r="11903" spans="7:16" x14ac:dyDescent="0.2">
      <c r="G11903" s="149"/>
      <c r="I11903" s="149"/>
      <c r="K11903" s="149"/>
      <c r="M11903" s="149"/>
      <c r="N11903" s="150"/>
      <c r="P11903" s="149"/>
    </row>
    <row r="11904" spans="7:16" x14ac:dyDescent="0.2">
      <c r="G11904" s="149"/>
      <c r="I11904" s="149"/>
      <c r="K11904" s="149"/>
      <c r="M11904" s="149"/>
      <c r="N11904" s="150"/>
      <c r="P11904" s="149"/>
    </row>
    <row r="11905" spans="7:16" x14ac:dyDescent="0.2">
      <c r="G11905" s="149"/>
      <c r="I11905" s="149"/>
      <c r="K11905" s="149"/>
      <c r="M11905" s="149"/>
      <c r="N11905" s="150"/>
      <c r="P11905" s="149"/>
    </row>
    <row r="11906" spans="7:16" x14ac:dyDescent="0.2">
      <c r="G11906" s="149"/>
      <c r="I11906" s="149"/>
      <c r="K11906" s="149"/>
      <c r="M11906" s="149"/>
      <c r="N11906" s="150"/>
      <c r="P11906" s="149"/>
    </row>
    <row r="11907" spans="7:16" x14ac:dyDescent="0.2">
      <c r="G11907" s="149"/>
      <c r="I11907" s="149"/>
      <c r="K11907" s="149"/>
      <c r="M11907" s="149"/>
      <c r="N11907" s="150"/>
      <c r="P11907" s="149"/>
    </row>
    <row r="11908" spans="7:16" x14ac:dyDescent="0.2">
      <c r="G11908" s="149"/>
      <c r="I11908" s="149"/>
      <c r="K11908" s="149"/>
      <c r="M11908" s="149"/>
      <c r="N11908" s="150"/>
      <c r="P11908" s="149"/>
    </row>
    <row r="11909" spans="7:16" x14ac:dyDescent="0.2">
      <c r="G11909" s="149"/>
      <c r="I11909" s="149"/>
      <c r="K11909" s="149"/>
      <c r="M11909" s="149"/>
      <c r="N11909" s="150"/>
      <c r="P11909" s="149"/>
    </row>
    <row r="11910" spans="7:16" x14ac:dyDescent="0.2">
      <c r="G11910" s="149"/>
      <c r="I11910" s="149"/>
      <c r="K11910" s="149"/>
      <c r="M11910" s="149"/>
      <c r="N11910" s="150"/>
      <c r="P11910" s="149"/>
    </row>
    <row r="11911" spans="7:16" x14ac:dyDescent="0.2">
      <c r="G11911" s="149"/>
      <c r="I11911" s="149"/>
      <c r="K11911" s="149"/>
      <c r="M11911" s="149"/>
      <c r="N11911" s="150"/>
      <c r="P11911" s="149"/>
    </row>
    <row r="11912" spans="7:16" x14ac:dyDescent="0.2">
      <c r="G11912" s="149"/>
      <c r="I11912" s="149"/>
      <c r="K11912" s="149"/>
      <c r="M11912" s="149"/>
      <c r="N11912" s="150"/>
      <c r="P11912" s="149"/>
    </row>
    <row r="11913" spans="7:16" x14ac:dyDescent="0.2">
      <c r="G11913" s="149"/>
      <c r="I11913" s="149"/>
      <c r="K11913" s="149"/>
      <c r="M11913" s="149"/>
      <c r="N11913" s="150"/>
      <c r="P11913" s="149"/>
    </row>
    <row r="11914" spans="7:16" x14ac:dyDescent="0.2">
      <c r="G11914" s="149"/>
      <c r="I11914" s="149"/>
      <c r="K11914" s="149"/>
      <c r="M11914" s="149"/>
      <c r="N11914" s="150"/>
      <c r="P11914" s="149"/>
    </row>
    <row r="11915" spans="7:16" x14ac:dyDescent="0.2">
      <c r="G11915" s="149"/>
      <c r="I11915" s="149"/>
      <c r="K11915" s="149"/>
      <c r="M11915" s="149"/>
      <c r="N11915" s="150"/>
      <c r="P11915" s="149"/>
    </row>
    <row r="11916" spans="7:16" x14ac:dyDescent="0.2">
      <c r="G11916" s="149"/>
      <c r="I11916" s="149"/>
      <c r="K11916" s="149"/>
      <c r="M11916" s="149"/>
      <c r="N11916" s="150"/>
      <c r="P11916" s="149"/>
    </row>
    <row r="11917" spans="7:16" x14ac:dyDescent="0.2">
      <c r="G11917" s="149"/>
      <c r="I11917" s="149"/>
      <c r="K11917" s="149"/>
      <c r="M11917" s="149"/>
      <c r="N11917" s="150"/>
      <c r="P11917" s="149"/>
    </row>
    <row r="11918" spans="7:16" x14ac:dyDescent="0.2">
      <c r="G11918" s="149"/>
      <c r="I11918" s="149"/>
      <c r="K11918" s="149"/>
      <c r="M11918" s="149"/>
      <c r="N11918" s="150"/>
      <c r="P11918" s="149"/>
    </row>
    <row r="11919" spans="7:16" x14ac:dyDescent="0.2">
      <c r="G11919" s="149"/>
      <c r="I11919" s="149"/>
      <c r="K11919" s="149"/>
      <c r="M11919" s="149"/>
      <c r="N11919" s="150"/>
      <c r="P11919" s="149"/>
    </row>
    <row r="11920" spans="7:16" x14ac:dyDescent="0.2">
      <c r="G11920" s="149"/>
      <c r="I11920" s="149"/>
      <c r="K11920" s="149"/>
      <c r="M11920" s="149"/>
      <c r="N11920" s="150"/>
      <c r="P11920" s="149"/>
    </row>
    <row r="11921" spans="7:16" x14ac:dyDescent="0.2">
      <c r="G11921" s="149"/>
      <c r="I11921" s="149"/>
      <c r="K11921" s="149"/>
      <c r="M11921" s="149"/>
      <c r="N11921" s="150"/>
      <c r="P11921" s="149"/>
    </row>
    <row r="11922" spans="7:16" x14ac:dyDescent="0.2">
      <c r="G11922" s="149"/>
      <c r="I11922" s="149"/>
      <c r="K11922" s="149"/>
      <c r="M11922" s="149"/>
      <c r="N11922" s="150"/>
      <c r="P11922" s="149"/>
    </row>
    <row r="11923" spans="7:16" x14ac:dyDescent="0.2">
      <c r="G11923" s="149"/>
      <c r="I11923" s="149"/>
      <c r="K11923" s="149"/>
      <c r="M11923" s="149"/>
      <c r="N11923" s="150"/>
      <c r="P11923" s="149"/>
    </row>
    <row r="11924" spans="7:16" x14ac:dyDescent="0.2">
      <c r="G11924" s="149"/>
      <c r="I11924" s="149"/>
      <c r="K11924" s="149"/>
      <c r="M11924" s="149"/>
      <c r="N11924" s="150"/>
      <c r="P11924" s="149"/>
    </row>
    <row r="11925" spans="7:16" x14ac:dyDescent="0.2">
      <c r="G11925" s="149"/>
      <c r="I11925" s="149"/>
      <c r="K11925" s="149"/>
      <c r="M11925" s="149"/>
      <c r="N11925" s="150"/>
      <c r="P11925" s="149"/>
    </row>
    <row r="11926" spans="7:16" x14ac:dyDescent="0.2">
      <c r="G11926" s="149"/>
      <c r="I11926" s="149"/>
      <c r="K11926" s="149"/>
      <c r="M11926" s="149"/>
      <c r="N11926" s="150"/>
      <c r="P11926" s="149"/>
    </row>
    <row r="11927" spans="7:16" x14ac:dyDescent="0.2">
      <c r="G11927" s="149"/>
      <c r="I11927" s="149"/>
      <c r="K11927" s="149"/>
      <c r="M11927" s="149"/>
      <c r="N11927" s="150"/>
      <c r="P11927" s="149"/>
    </row>
    <row r="11928" spans="7:16" x14ac:dyDescent="0.2">
      <c r="G11928" s="149"/>
      <c r="I11928" s="149"/>
      <c r="K11928" s="149"/>
      <c r="M11928" s="149"/>
      <c r="N11928" s="150"/>
      <c r="P11928" s="149"/>
    </row>
    <row r="11929" spans="7:16" x14ac:dyDescent="0.2">
      <c r="G11929" s="149"/>
      <c r="I11929" s="149"/>
      <c r="K11929" s="149"/>
      <c r="M11929" s="149"/>
      <c r="N11929" s="150"/>
      <c r="P11929" s="149"/>
    </row>
    <row r="11930" spans="7:16" x14ac:dyDescent="0.2">
      <c r="G11930" s="149"/>
      <c r="I11930" s="149"/>
      <c r="K11930" s="149"/>
      <c r="M11930" s="149"/>
      <c r="N11930" s="150"/>
      <c r="P11930" s="149"/>
    </row>
    <row r="11931" spans="7:16" x14ac:dyDescent="0.2">
      <c r="G11931" s="149"/>
      <c r="I11931" s="149"/>
      <c r="K11931" s="149"/>
      <c r="M11931" s="149"/>
      <c r="N11931" s="150"/>
      <c r="P11931" s="149"/>
    </row>
    <row r="11932" spans="7:16" x14ac:dyDescent="0.2">
      <c r="G11932" s="149"/>
      <c r="I11932" s="149"/>
      <c r="K11932" s="149"/>
      <c r="M11932" s="149"/>
      <c r="N11932" s="150"/>
      <c r="P11932" s="149"/>
    </row>
    <row r="11933" spans="7:16" x14ac:dyDescent="0.2">
      <c r="G11933" s="149"/>
      <c r="I11933" s="149"/>
      <c r="K11933" s="149"/>
      <c r="M11933" s="149"/>
      <c r="N11933" s="150"/>
      <c r="P11933" s="149"/>
    </row>
    <row r="11934" spans="7:16" x14ac:dyDescent="0.2">
      <c r="G11934" s="149"/>
      <c r="I11934" s="149"/>
      <c r="K11934" s="149"/>
      <c r="M11934" s="149"/>
      <c r="N11934" s="150"/>
      <c r="P11934" s="149"/>
    </row>
    <row r="11935" spans="7:16" x14ac:dyDescent="0.2">
      <c r="G11935" s="149"/>
      <c r="I11935" s="149"/>
      <c r="K11935" s="149"/>
      <c r="M11935" s="149"/>
      <c r="N11935" s="150"/>
      <c r="P11935" s="149"/>
    </row>
    <row r="11936" spans="7:16" x14ac:dyDescent="0.2">
      <c r="G11936" s="149"/>
      <c r="I11936" s="149"/>
      <c r="K11936" s="149"/>
      <c r="M11936" s="149"/>
      <c r="N11936" s="150"/>
      <c r="P11936" s="149"/>
    </row>
    <row r="11937" spans="7:16" x14ac:dyDescent="0.2">
      <c r="G11937" s="149"/>
      <c r="I11937" s="149"/>
      <c r="K11937" s="149"/>
      <c r="M11937" s="149"/>
      <c r="N11937" s="150"/>
      <c r="P11937" s="149"/>
    </row>
    <row r="11938" spans="7:16" x14ac:dyDescent="0.2">
      <c r="G11938" s="149"/>
      <c r="I11938" s="149"/>
      <c r="K11938" s="149"/>
      <c r="M11938" s="149"/>
      <c r="N11938" s="150"/>
      <c r="P11938" s="149"/>
    </row>
    <row r="11939" spans="7:16" x14ac:dyDescent="0.2">
      <c r="G11939" s="149"/>
      <c r="I11939" s="149"/>
      <c r="K11939" s="149"/>
      <c r="M11939" s="149"/>
      <c r="N11939" s="150"/>
      <c r="P11939" s="149"/>
    </row>
    <row r="11940" spans="7:16" x14ac:dyDescent="0.2">
      <c r="G11940" s="149"/>
      <c r="I11940" s="149"/>
      <c r="K11940" s="149"/>
      <c r="M11940" s="149"/>
      <c r="N11940" s="150"/>
      <c r="P11940" s="149"/>
    </row>
    <row r="11941" spans="7:16" x14ac:dyDescent="0.2">
      <c r="G11941" s="149"/>
      <c r="I11941" s="149"/>
      <c r="K11941" s="149"/>
      <c r="M11941" s="149"/>
      <c r="N11941" s="150"/>
      <c r="P11941" s="149"/>
    </row>
    <row r="11942" spans="7:16" x14ac:dyDescent="0.2">
      <c r="G11942" s="149"/>
      <c r="I11942" s="149"/>
      <c r="K11942" s="149"/>
      <c r="M11942" s="149"/>
      <c r="N11942" s="150"/>
      <c r="P11942" s="149"/>
    </row>
    <row r="11943" spans="7:16" x14ac:dyDescent="0.2">
      <c r="G11943" s="149"/>
      <c r="I11943" s="149"/>
      <c r="K11943" s="149"/>
      <c r="M11943" s="149"/>
      <c r="N11943" s="150"/>
      <c r="P11943" s="149"/>
    </row>
    <row r="11944" spans="7:16" x14ac:dyDescent="0.2">
      <c r="G11944" s="149"/>
      <c r="I11944" s="149"/>
      <c r="K11944" s="149"/>
      <c r="M11944" s="149"/>
      <c r="N11944" s="150"/>
      <c r="P11944" s="149"/>
    </row>
    <row r="11945" spans="7:16" x14ac:dyDescent="0.2">
      <c r="G11945" s="149"/>
      <c r="I11945" s="149"/>
      <c r="K11945" s="149"/>
      <c r="M11945" s="149"/>
      <c r="N11945" s="150"/>
      <c r="P11945" s="149"/>
    </row>
    <row r="11946" spans="7:16" x14ac:dyDescent="0.2">
      <c r="G11946" s="149"/>
      <c r="I11946" s="149"/>
      <c r="K11946" s="149"/>
      <c r="M11946" s="149"/>
      <c r="N11946" s="150"/>
      <c r="P11946" s="149"/>
    </row>
    <row r="11947" spans="7:16" x14ac:dyDescent="0.2">
      <c r="G11947" s="149"/>
      <c r="I11947" s="149"/>
      <c r="K11947" s="149"/>
      <c r="M11947" s="149"/>
      <c r="N11947" s="150"/>
      <c r="P11947" s="149"/>
    </row>
    <row r="11948" spans="7:16" x14ac:dyDescent="0.2">
      <c r="G11948" s="149"/>
      <c r="I11948" s="149"/>
      <c r="K11948" s="149"/>
      <c r="M11948" s="149"/>
      <c r="N11948" s="150"/>
      <c r="P11948" s="149"/>
    </row>
    <row r="11949" spans="7:16" x14ac:dyDescent="0.2">
      <c r="G11949" s="149"/>
      <c r="I11949" s="149"/>
      <c r="K11949" s="149"/>
      <c r="M11949" s="149"/>
      <c r="N11949" s="150"/>
      <c r="P11949" s="149"/>
    </row>
    <row r="11950" spans="7:16" x14ac:dyDescent="0.2">
      <c r="G11950" s="149"/>
      <c r="I11950" s="149"/>
      <c r="K11950" s="149"/>
      <c r="M11950" s="149"/>
      <c r="N11950" s="150"/>
      <c r="P11950" s="149"/>
    </row>
    <row r="11951" spans="7:16" x14ac:dyDescent="0.2">
      <c r="G11951" s="149"/>
      <c r="I11951" s="149"/>
      <c r="K11951" s="149"/>
      <c r="M11951" s="149"/>
      <c r="N11951" s="150"/>
      <c r="P11951" s="149"/>
    </row>
    <row r="11952" spans="7:16" x14ac:dyDescent="0.2">
      <c r="G11952" s="149"/>
      <c r="I11952" s="149"/>
      <c r="K11952" s="149"/>
      <c r="M11952" s="149"/>
      <c r="N11952" s="150"/>
      <c r="P11952" s="149"/>
    </row>
    <row r="11953" spans="7:16" x14ac:dyDescent="0.2">
      <c r="G11953" s="149"/>
      <c r="I11953" s="149"/>
      <c r="K11953" s="149"/>
      <c r="M11953" s="149"/>
      <c r="N11953" s="150"/>
      <c r="P11953" s="149"/>
    </row>
    <row r="11954" spans="7:16" x14ac:dyDescent="0.2">
      <c r="G11954" s="149"/>
      <c r="I11954" s="149"/>
      <c r="K11954" s="149"/>
      <c r="M11954" s="149"/>
      <c r="N11954" s="150"/>
      <c r="P11954" s="149"/>
    </row>
    <row r="11955" spans="7:16" x14ac:dyDescent="0.2">
      <c r="G11955" s="149"/>
      <c r="I11955" s="149"/>
      <c r="K11955" s="149"/>
      <c r="M11955" s="149"/>
      <c r="N11955" s="150"/>
      <c r="P11955" s="149"/>
    </row>
    <row r="11956" spans="7:16" x14ac:dyDescent="0.2">
      <c r="G11956" s="149"/>
      <c r="I11956" s="149"/>
      <c r="K11956" s="149"/>
      <c r="M11956" s="149"/>
      <c r="N11956" s="150"/>
      <c r="P11956" s="149"/>
    </row>
    <row r="11957" spans="7:16" x14ac:dyDescent="0.2">
      <c r="G11957" s="149"/>
      <c r="I11957" s="149"/>
      <c r="K11957" s="149"/>
      <c r="M11957" s="149"/>
      <c r="N11957" s="150"/>
      <c r="P11957" s="149"/>
    </row>
    <row r="11958" spans="7:16" x14ac:dyDescent="0.2">
      <c r="G11958" s="149"/>
      <c r="I11958" s="149"/>
      <c r="K11958" s="149"/>
      <c r="M11958" s="149"/>
      <c r="N11958" s="150"/>
      <c r="P11958" s="149"/>
    </row>
    <row r="11959" spans="7:16" x14ac:dyDescent="0.2">
      <c r="G11959" s="149"/>
      <c r="I11959" s="149"/>
      <c r="K11959" s="149"/>
      <c r="M11959" s="149"/>
      <c r="N11959" s="150"/>
      <c r="P11959" s="149"/>
    </row>
    <row r="11960" spans="7:16" x14ac:dyDescent="0.2">
      <c r="G11960" s="149"/>
      <c r="I11960" s="149"/>
      <c r="K11960" s="149"/>
      <c r="M11960" s="149"/>
      <c r="N11960" s="150"/>
      <c r="P11960" s="149"/>
    </row>
    <row r="11961" spans="7:16" x14ac:dyDescent="0.2">
      <c r="G11961" s="149"/>
      <c r="I11961" s="149"/>
      <c r="K11961" s="149"/>
      <c r="M11961" s="149"/>
      <c r="N11961" s="150"/>
      <c r="P11961" s="149"/>
    </row>
    <row r="11962" spans="7:16" x14ac:dyDescent="0.2">
      <c r="G11962" s="149"/>
      <c r="I11962" s="149"/>
      <c r="K11962" s="149"/>
      <c r="M11962" s="149"/>
      <c r="N11962" s="150"/>
      <c r="P11962" s="149"/>
    </row>
    <row r="11963" spans="7:16" x14ac:dyDescent="0.2">
      <c r="G11963" s="149"/>
      <c r="I11963" s="149"/>
      <c r="K11963" s="149"/>
      <c r="M11963" s="149"/>
      <c r="N11963" s="150"/>
      <c r="P11963" s="149"/>
    </row>
    <row r="11964" spans="7:16" x14ac:dyDescent="0.2">
      <c r="G11964" s="149"/>
      <c r="I11964" s="149"/>
      <c r="K11964" s="149"/>
      <c r="M11964" s="149"/>
      <c r="N11964" s="150"/>
      <c r="P11964" s="149"/>
    </row>
    <row r="11965" spans="7:16" x14ac:dyDescent="0.2">
      <c r="G11965" s="149"/>
      <c r="I11965" s="149"/>
      <c r="K11965" s="149"/>
      <c r="M11965" s="149"/>
      <c r="N11965" s="150"/>
      <c r="P11965" s="149"/>
    </row>
    <row r="11966" spans="7:16" x14ac:dyDescent="0.2">
      <c r="G11966" s="149"/>
      <c r="I11966" s="149"/>
      <c r="K11966" s="149"/>
      <c r="M11966" s="149"/>
      <c r="N11966" s="150"/>
      <c r="P11966" s="149"/>
    </row>
    <row r="11967" spans="7:16" x14ac:dyDescent="0.2">
      <c r="G11967" s="149"/>
      <c r="I11967" s="149"/>
      <c r="K11967" s="149"/>
      <c r="M11967" s="149"/>
      <c r="N11967" s="150"/>
      <c r="P11967" s="149"/>
    </row>
    <row r="11968" spans="7:16" x14ac:dyDescent="0.2">
      <c r="G11968" s="149"/>
      <c r="I11968" s="149"/>
      <c r="K11968" s="149"/>
      <c r="M11968" s="149"/>
      <c r="N11968" s="150"/>
      <c r="P11968" s="149"/>
    </row>
    <row r="11969" spans="7:16" x14ac:dyDescent="0.2">
      <c r="G11969" s="149"/>
      <c r="I11969" s="149"/>
      <c r="K11969" s="149"/>
      <c r="M11969" s="149"/>
      <c r="N11969" s="150"/>
      <c r="P11969" s="149"/>
    </row>
    <row r="11970" spans="7:16" x14ac:dyDescent="0.2">
      <c r="G11970" s="149"/>
      <c r="I11970" s="149"/>
      <c r="K11970" s="149"/>
      <c r="M11970" s="149"/>
      <c r="N11970" s="150"/>
      <c r="P11970" s="149"/>
    </row>
    <row r="11971" spans="7:16" x14ac:dyDescent="0.2">
      <c r="G11971" s="149"/>
      <c r="I11971" s="149"/>
      <c r="K11971" s="149"/>
      <c r="M11971" s="149"/>
      <c r="N11971" s="150"/>
      <c r="P11971" s="149"/>
    </row>
    <row r="11972" spans="7:16" x14ac:dyDescent="0.2">
      <c r="G11972" s="149"/>
      <c r="I11972" s="149"/>
      <c r="K11972" s="149"/>
      <c r="M11972" s="149"/>
      <c r="N11972" s="150"/>
      <c r="P11972" s="149"/>
    </row>
    <row r="11973" spans="7:16" x14ac:dyDescent="0.2">
      <c r="G11973" s="149"/>
      <c r="I11973" s="149"/>
      <c r="K11973" s="149"/>
      <c r="M11973" s="149"/>
      <c r="N11973" s="150"/>
      <c r="P11973" s="149"/>
    </row>
    <row r="11974" spans="7:16" x14ac:dyDescent="0.2">
      <c r="G11974" s="149"/>
      <c r="I11974" s="149"/>
      <c r="K11974" s="149"/>
      <c r="M11974" s="149"/>
      <c r="N11974" s="150"/>
      <c r="P11974" s="149"/>
    </row>
    <row r="11975" spans="7:16" x14ac:dyDescent="0.2">
      <c r="G11975" s="149"/>
      <c r="I11975" s="149"/>
      <c r="K11975" s="149"/>
      <c r="M11975" s="149"/>
      <c r="N11975" s="150"/>
      <c r="P11975" s="149"/>
    </row>
    <row r="11976" spans="7:16" x14ac:dyDescent="0.2">
      <c r="G11976" s="149"/>
      <c r="I11976" s="149"/>
      <c r="K11976" s="149"/>
      <c r="M11976" s="149"/>
      <c r="N11976" s="150"/>
      <c r="P11976" s="149"/>
    </row>
    <row r="11977" spans="7:16" x14ac:dyDescent="0.2">
      <c r="G11977" s="149"/>
      <c r="I11977" s="149"/>
      <c r="K11977" s="149"/>
      <c r="M11977" s="149"/>
      <c r="N11977" s="150"/>
      <c r="P11977" s="149"/>
    </row>
    <row r="11978" spans="7:16" x14ac:dyDescent="0.2">
      <c r="G11978" s="149"/>
      <c r="I11978" s="149"/>
      <c r="K11978" s="149"/>
      <c r="M11978" s="149"/>
      <c r="N11978" s="150"/>
      <c r="P11978" s="149"/>
    </row>
    <row r="11979" spans="7:16" x14ac:dyDescent="0.2">
      <c r="G11979" s="149"/>
      <c r="I11979" s="149"/>
      <c r="K11979" s="149"/>
      <c r="M11979" s="149"/>
      <c r="N11979" s="150"/>
      <c r="P11979" s="149"/>
    </row>
    <row r="11980" spans="7:16" x14ac:dyDescent="0.2">
      <c r="G11980" s="149"/>
      <c r="I11980" s="149"/>
      <c r="K11980" s="149"/>
      <c r="M11980" s="149"/>
      <c r="N11980" s="150"/>
      <c r="P11980" s="149"/>
    </row>
    <row r="11981" spans="7:16" x14ac:dyDescent="0.2">
      <c r="G11981" s="149"/>
      <c r="I11981" s="149"/>
      <c r="K11981" s="149"/>
      <c r="M11981" s="149"/>
      <c r="N11981" s="150"/>
      <c r="P11981" s="149"/>
    </row>
    <row r="11982" spans="7:16" x14ac:dyDescent="0.2">
      <c r="G11982" s="149"/>
      <c r="I11982" s="149"/>
      <c r="K11982" s="149"/>
      <c r="M11982" s="149"/>
      <c r="N11982" s="150"/>
      <c r="P11982" s="149"/>
    </row>
    <row r="11983" spans="7:16" x14ac:dyDescent="0.2">
      <c r="G11983" s="149"/>
      <c r="I11983" s="149"/>
      <c r="K11983" s="149"/>
      <c r="M11983" s="149"/>
      <c r="N11983" s="150"/>
      <c r="P11983" s="149"/>
    </row>
    <row r="11984" spans="7:16" x14ac:dyDescent="0.2">
      <c r="G11984" s="149"/>
      <c r="I11984" s="149"/>
      <c r="K11984" s="149"/>
      <c r="M11984" s="149"/>
      <c r="N11984" s="150"/>
      <c r="P11984" s="149"/>
    </row>
    <row r="11985" spans="7:16" x14ac:dyDescent="0.2">
      <c r="G11985" s="149"/>
      <c r="I11985" s="149"/>
      <c r="K11985" s="149"/>
      <c r="M11985" s="149"/>
      <c r="N11985" s="150"/>
      <c r="P11985" s="149"/>
    </row>
    <row r="11986" spans="7:16" x14ac:dyDescent="0.2">
      <c r="G11986" s="149"/>
      <c r="I11986" s="149"/>
      <c r="K11986" s="149"/>
      <c r="M11986" s="149"/>
      <c r="N11986" s="150"/>
      <c r="P11986" s="149"/>
    </row>
    <row r="11987" spans="7:16" x14ac:dyDescent="0.2">
      <c r="G11987" s="149"/>
      <c r="I11987" s="149"/>
      <c r="K11987" s="149"/>
      <c r="M11987" s="149"/>
      <c r="N11987" s="150"/>
      <c r="P11987" s="149"/>
    </row>
    <row r="11988" spans="7:16" x14ac:dyDescent="0.2">
      <c r="G11988" s="149"/>
      <c r="I11988" s="149"/>
      <c r="K11988" s="149"/>
      <c r="M11988" s="149"/>
      <c r="N11988" s="150"/>
      <c r="P11988" s="149"/>
    </row>
    <row r="11989" spans="7:16" x14ac:dyDescent="0.2">
      <c r="G11989" s="149"/>
      <c r="I11989" s="149"/>
      <c r="K11989" s="149"/>
      <c r="M11989" s="149"/>
      <c r="N11989" s="150"/>
      <c r="P11989" s="149"/>
    </row>
    <row r="11990" spans="7:16" x14ac:dyDescent="0.2">
      <c r="G11990" s="149"/>
      <c r="I11990" s="149"/>
      <c r="K11990" s="149"/>
      <c r="M11990" s="149"/>
      <c r="N11990" s="150"/>
      <c r="P11990" s="149"/>
    </row>
    <row r="11991" spans="7:16" x14ac:dyDescent="0.2">
      <c r="G11991" s="149"/>
      <c r="I11991" s="149"/>
      <c r="K11991" s="149"/>
      <c r="M11991" s="149"/>
      <c r="N11991" s="150"/>
      <c r="P11991" s="149"/>
    </row>
    <row r="11992" spans="7:16" x14ac:dyDescent="0.2">
      <c r="G11992" s="149"/>
      <c r="I11992" s="149"/>
      <c r="K11992" s="149"/>
      <c r="M11992" s="149"/>
      <c r="N11992" s="150"/>
      <c r="P11992" s="149"/>
    </row>
    <row r="11993" spans="7:16" x14ac:dyDescent="0.2">
      <c r="G11993" s="149"/>
      <c r="I11993" s="149"/>
      <c r="K11993" s="149"/>
      <c r="M11993" s="149"/>
      <c r="N11993" s="150"/>
      <c r="P11993" s="149"/>
    </row>
    <row r="11994" spans="7:16" x14ac:dyDescent="0.2">
      <c r="G11994" s="149"/>
      <c r="I11994" s="149"/>
      <c r="K11994" s="149"/>
      <c r="M11994" s="149"/>
      <c r="N11994" s="150"/>
      <c r="P11994" s="149"/>
    </row>
    <row r="11995" spans="7:16" x14ac:dyDescent="0.2">
      <c r="G11995" s="149"/>
      <c r="I11995" s="149"/>
      <c r="K11995" s="149"/>
      <c r="M11995" s="149"/>
      <c r="N11995" s="150"/>
      <c r="P11995" s="149"/>
    </row>
    <row r="11996" spans="7:16" x14ac:dyDescent="0.2">
      <c r="G11996" s="149"/>
      <c r="I11996" s="149"/>
      <c r="K11996" s="149"/>
      <c r="M11996" s="149"/>
      <c r="N11996" s="150"/>
      <c r="P11996" s="149"/>
    </row>
    <row r="11997" spans="7:16" x14ac:dyDescent="0.2">
      <c r="G11997" s="149"/>
      <c r="I11997" s="149"/>
      <c r="K11997" s="149"/>
      <c r="M11997" s="149"/>
      <c r="N11997" s="150"/>
      <c r="P11997" s="149"/>
    </row>
    <row r="11998" spans="7:16" x14ac:dyDescent="0.2">
      <c r="G11998" s="149"/>
      <c r="I11998" s="149"/>
      <c r="K11998" s="149"/>
      <c r="M11998" s="149"/>
      <c r="N11998" s="150"/>
      <c r="P11998" s="149"/>
    </row>
    <row r="11999" spans="7:16" x14ac:dyDescent="0.2">
      <c r="G11999" s="149"/>
      <c r="I11999" s="149"/>
      <c r="K11999" s="149"/>
      <c r="M11999" s="149"/>
      <c r="N11999" s="150"/>
      <c r="P11999" s="149"/>
    </row>
    <row r="12000" spans="7:16" x14ac:dyDescent="0.2">
      <c r="G12000" s="149"/>
      <c r="I12000" s="149"/>
      <c r="K12000" s="149"/>
      <c r="M12000" s="149"/>
      <c r="N12000" s="150"/>
      <c r="P12000" s="149"/>
    </row>
    <row r="12001" spans="7:16" x14ac:dyDescent="0.2">
      <c r="G12001" s="149"/>
      <c r="I12001" s="149"/>
      <c r="K12001" s="149"/>
      <c r="M12001" s="149"/>
      <c r="N12001" s="150"/>
      <c r="P12001" s="149"/>
    </row>
    <row r="12002" spans="7:16" x14ac:dyDescent="0.2">
      <c r="G12002" s="149"/>
      <c r="I12002" s="149"/>
      <c r="K12002" s="149"/>
      <c r="M12002" s="149"/>
      <c r="N12002" s="150"/>
      <c r="P12002" s="149"/>
    </row>
    <row r="12003" spans="7:16" x14ac:dyDescent="0.2">
      <c r="G12003" s="149"/>
      <c r="I12003" s="149"/>
      <c r="K12003" s="149"/>
      <c r="M12003" s="149"/>
      <c r="N12003" s="150"/>
      <c r="P12003" s="149"/>
    </row>
    <row r="12004" spans="7:16" x14ac:dyDescent="0.2">
      <c r="G12004" s="149"/>
      <c r="I12004" s="149"/>
      <c r="K12004" s="149"/>
      <c r="M12004" s="149"/>
      <c r="N12004" s="150"/>
      <c r="P12004" s="149"/>
    </row>
    <row r="12005" spans="7:16" x14ac:dyDescent="0.2">
      <c r="G12005" s="149"/>
      <c r="I12005" s="149"/>
      <c r="K12005" s="149"/>
      <c r="M12005" s="149"/>
      <c r="N12005" s="150"/>
      <c r="P12005" s="149"/>
    </row>
    <row r="12006" spans="7:16" x14ac:dyDescent="0.2">
      <c r="G12006" s="149"/>
      <c r="I12006" s="149"/>
      <c r="K12006" s="149"/>
      <c r="M12006" s="149"/>
      <c r="N12006" s="150"/>
      <c r="P12006" s="149"/>
    </row>
    <row r="12007" spans="7:16" x14ac:dyDescent="0.2">
      <c r="G12007" s="149"/>
      <c r="I12007" s="149"/>
      <c r="K12007" s="149"/>
      <c r="M12007" s="149"/>
      <c r="N12007" s="150"/>
      <c r="P12007" s="149"/>
    </row>
    <row r="12008" spans="7:16" x14ac:dyDescent="0.2">
      <c r="G12008" s="149"/>
      <c r="I12008" s="149"/>
      <c r="K12008" s="149"/>
      <c r="M12008" s="149"/>
      <c r="N12008" s="150"/>
      <c r="P12008" s="149"/>
    </row>
    <row r="12009" spans="7:16" x14ac:dyDescent="0.2">
      <c r="G12009" s="149"/>
      <c r="I12009" s="149"/>
      <c r="K12009" s="149"/>
      <c r="M12009" s="149"/>
      <c r="N12009" s="150"/>
      <c r="P12009" s="149"/>
    </row>
    <row r="12010" spans="7:16" x14ac:dyDescent="0.2">
      <c r="G12010" s="149"/>
      <c r="I12010" s="149"/>
      <c r="K12010" s="149"/>
      <c r="M12010" s="149"/>
      <c r="N12010" s="150"/>
      <c r="P12010" s="149"/>
    </row>
    <row r="12011" spans="7:16" x14ac:dyDescent="0.2">
      <c r="G12011" s="149"/>
      <c r="I12011" s="149"/>
      <c r="K12011" s="149"/>
      <c r="M12011" s="149"/>
      <c r="N12011" s="150"/>
      <c r="P12011" s="149"/>
    </row>
    <row r="12012" spans="7:16" x14ac:dyDescent="0.2">
      <c r="G12012" s="149"/>
      <c r="I12012" s="149"/>
      <c r="K12012" s="149"/>
      <c r="M12012" s="149"/>
      <c r="N12012" s="150"/>
      <c r="P12012" s="149"/>
    </row>
    <row r="12013" spans="7:16" x14ac:dyDescent="0.2">
      <c r="G12013" s="149"/>
      <c r="I12013" s="149"/>
      <c r="K12013" s="149"/>
      <c r="M12013" s="149"/>
      <c r="N12013" s="150"/>
      <c r="P12013" s="149"/>
    </row>
    <row r="12014" spans="7:16" x14ac:dyDescent="0.2">
      <c r="G12014" s="149"/>
      <c r="I12014" s="149"/>
      <c r="K12014" s="149"/>
      <c r="M12014" s="149"/>
      <c r="N12014" s="150"/>
      <c r="P12014" s="149"/>
    </row>
    <row r="12015" spans="7:16" x14ac:dyDescent="0.2">
      <c r="G12015" s="149"/>
      <c r="I12015" s="149"/>
      <c r="K12015" s="149"/>
      <c r="M12015" s="149"/>
      <c r="N12015" s="150"/>
      <c r="P12015" s="149"/>
    </row>
    <row r="12016" spans="7:16" x14ac:dyDescent="0.2">
      <c r="G12016" s="149"/>
      <c r="I12016" s="149"/>
      <c r="K12016" s="149"/>
      <c r="M12016" s="149"/>
      <c r="N12016" s="150"/>
      <c r="P12016" s="149"/>
    </row>
    <row r="12017" spans="7:16" x14ac:dyDescent="0.2">
      <c r="G12017" s="149"/>
      <c r="I12017" s="149"/>
      <c r="K12017" s="149"/>
      <c r="M12017" s="149"/>
      <c r="N12017" s="150"/>
      <c r="P12017" s="149"/>
    </row>
    <row r="12018" spans="7:16" x14ac:dyDescent="0.2">
      <c r="G12018" s="149"/>
      <c r="I12018" s="149"/>
      <c r="K12018" s="149"/>
      <c r="M12018" s="149"/>
      <c r="N12018" s="150"/>
      <c r="P12018" s="149"/>
    </row>
    <row r="12019" spans="7:16" x14ac:dyDescent="0.2">
      <c r="G12019" s="149"/>
      <c r="I12019" s="149"/>
      <c r="K12019" s="149"/>
      <c r="M12019" s="149"/>
      <c r="N12019" s="150"/>
      <c r="P12019" s="149"/>
    </row>
    <row r="12020" spans="7:16" x14ac:dyDescent="0.2">
      <c r="G12020" s="149"/>
      <c r="I12020" s="149"/>
      <c r="K12020" s="149"/>
      <c r="M12020" s="149"/>
      <c r="N12020" s="150"/>
      <c r="P12020" s="149"/>
    </row>
    <row r="12021" spans="7:16" x14ac:dyDescent="0.2">
      <c r="G12021" s="149"/>
      <c r="I12021" s="149"/>
      <c r="K12021" s="149"/>
      <c r="M12021" s="149"/>
      <c r="N12021" s="150"/>
      <c r="P12021" s="149"/>
    </row>
    <row r="12022" spans="7:16" x14ac:dyDescent="0.2">
      <c r="G12022" s="149"/>
      <c r="I12022" s="149"/>
      <c r="K12022" s="149"/>
      <c r="M12022" s="149"/>
      <c r="N12022" s="150"/>
      <c r="P12022" s="149"/>
    </row>
    <row r="12023" spans="7:16" x14ac:dyDescent="0.2">
      <c r="G12023" s="149"/>
      <c r="I12023" s="149"/>
      <c r="K12023" s="149"/>
      <c r="M12023" s="149"/>
      <c r="N12023" s="150"/>
      <c r="P12023" s="149"/>
    </row>
    <row r="12024" spans="7:16" x14ac:dyDescent="0.2">
      <c r="G12024" s="149"/>
      <c r="I12024" s="149"/>
      <c r="K12024" s="149"/>
      <c r="M12024" s="149"/>
      <c r="N12024" s="150"/>
      <c r="P12024" s="149"/>
    </row>
    <row r="12025" spans="7:16" x14ac:dyDescent="0.2">
      <c r="G12025" s="149"/>
      <c r="I12025" s="149"/>
      <c r="K12025" s="149"/>
      <c r="M12025" s="149"/>
      <c r="N12025" s="150"/>
      <c r="P12025" s="149"/>
    </row>
    <row r="12026" spans="7:16" x14ac:dyDescent="0.2">
      <c r="G12026" s="149"/>
      <c r="I12026" s="149"/>
      <c r="K12026" s="149"/>
      <c r="M12026" s="149"/>
      <c r="N12026" s="150"/>
      <c r="P12026" s="149"/>
    </row>
    <row r="12027" spans="7:16" x14ac:dyDescent="0.2">
      <c r="G12027" s="149"/>
      <c r="I12027" s="149"/>
      <c r="K12027" s="149"/>
      <c r="M12027" s="149"/>
      <c r="N12027" s="150"/>
      <c r="P12027" s="149"/>
    </row>
    <row r="12028" spans="7:16" x14ac:dyDescent="0.2">
      <c r="G12028" s="149"/>
      <c r="I12028" s="149"/>
      <c r="K12028" s="149"/>
      <c r="M12028" s="149"/>
      <c r="N12028" s="150"/>
      <c r="P12028" s="149"/>
    </row>
    <row r="12029" spans="7:16" x14ac:dyDescent="0.2">
      <c r="G12029" s="149"/>
      <c r="I12029" s="149"/>
      <c r="K12029" s="149"/>
      <c r="M12029" s="149"/>
      <c r="N12029" s="150"/>
      <c r="P12029" s="149"/>
    </row>
    <row r="12030" spans="7:16" x14ac:dyDescent="0.2">
      <c r="G12030" s="149"/>
      <c r="I12030" s="149"/>
      <c r="K12030" s="149"/>
      <c r="M12030" s="149"/>
      <c r="N12030" s="150"/>
      <c r="P12030" s="149"/>
    </row>
    <row r="12031" spans="7:16" x14ac:dyDescent="0.2">
      <c r="G12031" s="149"/>
      <c r="I12031" s="149"/>
      <c r="K12031" s="149"/>
      <c r="M12031" s="149"/>
      <c r="N12031" s="150"/>
      <c r="P12031" s="149"/>
    </row>
    <row r="12032" spans="7:16" x14ac:dyDescent="0.2">
      <c r="G12032" s="149"/>
      <c r="I12032" s="149"/>
      <c r="K12032" s="149"/>
      <c r="M12032" s="149"/>
      <c r="N12032" s="150"/>
      <c r="P12032" s="149"/>
    </row>
    <row r="12033" spans="7:16" x14ac:dyDescent="0.2">
      <c r="G12033" s="149"/>
      <c r="I12033" s="149"/>
      <c r="K12033" s="149"/>
      <c r="M12033" s="149"/>
      <c r="N12033" s="150"/>
      <c r="P12033" s="149"/>
    </row>
    <row r="12034" spans="7:16" x14ac:dyDescent="0.2">
      <c r="G12034" s="149"/>
      <c r="I12034" s="149"/>
      <c r="K12034" s="149"/>
      <c r="M12034" s="149"/>
      <c r="N12034" s="150"/>
      <c r="P12034" s="149"/>
    </row>
    <row r="12035" spans="7:16" x14ac:dyDescent="0.2">
      <c r="G12035" s="149"/>
      <c r="I12035" s="149"/>
      <c r="K12035" s="149"/>
      <c r="M12035" s="149"/>
      <c r="N12035" s="150"/>
      <c r="P12035" s="149"/>
    </row>
    <row r="12036" spans="7:16" x14ac:dyDescent="0.2">
      <c r="G12036" s="149"/>
      <c r="I12036" s="149"/>
      <c r="K12036" s="149"/>
      <c r="M12036" s="149"/>
      <c r="N12036" s="150"/>
      <c r="P12036" s="149"/>
    </row>
    <row r="12037" spans="7:16" x14ac:dyDescent="0.2">
      <c r="G12037" s="149"/>
      <c r="I12037" s="149"/>
      <c r="K12037" s="149"/>
      <c r="M12037" s="149"/>
      <c r="N12037" s="150"/>
      <c r="P12037" s="149"/>
    </row>
    <row r="12038" spans="7:16" x14ac:dyDescent="0.2">
      <c r="G12038" s="149"/>
      <c r="I12038" s="149"/>
      <c r="K12038" s="149"/>
      <c r="M12038" s="149"/>
      <c r="N12038" s="150"/>
      <c r="P12038" s="149"/>
    </row>
    <row r="12039" spans="7:16" x14ac:dyDescent="0.2">
      <c r="G12039" s="149"/>
      <c r="I12039" s="149"/>
      <c r="K12039" s="149"/>
      <c r="M12039" s="149"/>
      <c r="N12039" s="150"/>
      <c r="P12039" s="149"/>
    </row>
    <row r="12040" spans="7:16" x14ac:dyDescent="0.2">
      <c r="G12040" s="149"/>
      <c r="I12040" s="149"/>
      <c r="K12040" s="149"/>
      <c r="M12040" s="149"/>
      <c r="N12040" s="150"/>
      <c r="P12040" s="149"/>
    </row>
    <row r="12041" spans="7:16" x14ac:dyDescent="0.2">
      <c r="G12041" s="149"/>
      <c r="I12041" s="149"/>
      <c r="K12041" s="149"/>
      <c r="M12041" s="149"/>
      <c r="N12041" s="150"/>
      <c r="P12041" s="149"/>
    </row>
    <row r="12042" spans="7:16" x14ac:dyDescent="0.2">
      <c r="G12042" s="149"/>
      <c r="I12042" s="149"/>
      <c r="K12042" s="149"/>
      <c r="M12042" s="149"/>
      <c r="N12042" s="150"/>
      <c r="P12042" s="149"/>
    </row>
    <row r="12043" spans="7:16" x14ac:dyDescent="0.2">
      <c r="G12043" s="149"/>
      <c r="I12043" s="149"/>
      <c r="K12043" s="149"/>
      <c r="M12043" s="149"/>
      <c r="N12043" s="150"/>
      <c r="P12043" s="149"/>
    </row>
    <row r="12044" spans="7:16" x14ac:dyDescent="0.2">
      <c r="G12044" s="149"/>
      <c r="I12044" s="149"/>
      <c r="K12044" s="149"/>
      <c r="M12044" s="149"/>
      <c r="N12044" s="150"/>
      <c r="P12044" s="149"/>
    </row>
    <row r="12045" spans="7:16" x14ac:dyDescent="0.2">
      <c r="G12045" s="149"/>
      <c r="I12045" s="149"/>
      <c r="K12045" s="149"/>
      <c r="M12045" s="149"/>
      <c r="N12045" s="150"/>
      <c r="P12045" s="149"/>
    </row>
    <row r="12046" spans="7:16" x14ac:dyDescent="0.2">
      <c r="G12046" s="149"/>
      <c r="I12046" s="149"/>
      <c r="K12046" s="149"/>
      <c r="M12046" s="149"/>
      <c r="N12046" s="150"/>
      <c r="P12046" s="149"/>
    </row>
    <row r="12047" spans="7:16" x14ac:dyDescent="0.2">
      <c r="G12047" s="149"/>
      <c r="I12047" s="149"/>
      <c r="K12047" s="149"/>
      <c r="M12047" s="149"/>
      <c r="N12047" s="150"/>
      <c r="P12047" s="149"/>
    </row>
    <row r="12048" spans="7:16" x14ac:dyDescent="0.2">
      <c r="G12048" s="149"/>
      <c r="I12048" s="149"/>
      <c r="K12048" s="149"/>
      <c r="M12048" s="149"/>
      <c r="N12048" s="150"/>
      <c r="P12048" s="149"/>
    </row>
    <row r="12049" spans="7:16" x14ac:dyDescent="0.2">
      <c r="G12049" s="149"/>
      <c r="I12049" s="149"/>
      <c r="K12049" s="149"/>
      <c r="M12049" s="149"/>
      <c r="N12049" s="150"/>
      <c r="P12049" s="149"/>
    </row>
    <row r="12050" spans="7:16" x14ac:dyDescent="0.2">
      <c r="G12050" s="149"/>
      <c r="I12050" s="149"/>
      <c r="K12050" s="149"/>
      <c r="M12050" s="149"/>
      <c r="N12050" s="150"/>
      <c r="P12050" s="149"/>
    </row>
    <row r="12051" spans="7:16" x14ac:dyDescent="0.2">
      <c r="G12051" s="149"/>
      <c r="I12051" s="149"/>
      <c r="K12051" s="149"/>
      <c r="M12051" s="149"/>
      <c r="N12051" s="150"/>
      <c r="P12051" s="149"/>
    </row>
    <row r="12052" spans="7:16" x14ac:dyDescent="0.2">
      <c r="G12052" s="149"/>
      <c r="I12052" s="149"/>
      <c r="K12052" s="149"/>
      <c r="M12052" s="149"/>
      <c r="N12052" s="150"/>
      <c r="P12052" s="149"/>
    </row>
    <row r="12053" spans="7:16" x14ac:dyDescent="0.2">
      <c r="G12053" s="149"/>
      <c r="I12053" s="149"/>
      <c r="K12053" s="149"/>
      <c r="M12053" s="149"/>
      <c r="N12053" s="150"/>
      <c r="P12053" s="149"/>
    </row>
    <row r="12054" spans="7:16" x14ac:dyDescent="0.2">
      <c r="G12054" s="149"/>
      <c r="I12054" s="149"/>
      <c r="K12054" s="149"/>
      <c r="M12054" s="149"/>
      <c r="N12054" s="150"/>
      <c r="P12054" s="149"/>
    </row>
    <row r="12055" spans="7:16" x14ac:dyDescent="0.2">
      <c r="G12055" s="149"/>
      <c r="I12055" s="149"/>
      <c r="K12055" s="149"/>
      <c r="M12055" s="149"/>
      <c r="N12055" s="150"/>
      <c r="P12055" s="149"/>
    </row>
    <row r="12056" spans="7:16" x14ac:dyDescent="0.2">
      <c r="G12056" s="149"/>
      <c r="I12056" s="149"/>
      <c r="K12056" s="149"/>
      <c r="M12056" s="149"/>
      <c r="N12056" s="150"/>
      <c r="P12056" s="149"/>
    </row>
    <row r="12057" spans="7:16" x14ac:dyDescent="0.2">
      <c r="G12057" s="149"/>
      <c r="I12057" s="149"/>
      <c r="K12057" s="149"/>
      <c r="M12057" s="149"/>
      <c r="N12057" s="150"/>
      <c r="P12057" s="149"/>
    </row>
    <row r="12058" spans="7:16" x14ac:dyDescent="0.2">
      <c r="G12058" s="149"/>
      <c r="I12058" s="149"/>
      <c r="K12058" s="149"/>
      <c r="M12058" s="149"/>
      <c r="N12058" s="150"/>
      <c r="P12058" s="149"/>
    </row>
    <row r="12059" spans="7:16" x14ac:dyDescent="0.2">
      <c r="G12059" s="149"/>
      <c r="I12059" s="149"/>
      <c r="K12059" s="149"/>
      <c r="M12059" s="149"/>
      <c r="N12059" s="150"/>
      <c r="P12059" s="149"/>
    </row>
    <row r="12060" spans="7:16" x14ac:dyDescent="0.2">
      <c r="G12060" s="149"/>
      <c r="I12060" s="149"/>
      <c r="K12060" s="149"/>
      <c r="M12060" s="149"/>
      <c r="N12060" s="150"/>
      <c r="P12060" s="149"/>
    </row>
    <row r="12061" spans="7:16" x14ac:dyDescent="0.2">
      <c r="G12061" s="149"/>
      <c r="I12061" s="149"/>
      <c r="K12061" s="149"/>
      <c r="M12061" s="149"/>
      <c r="N12061" s="150"/>
      <c r="P12061" s="149"/>
    </row>
    <row r="12062" spans="7:16" x14ac:dyDescent="0.2">
      <c r="G12062" s="149"/>
      <c r="I12062" s="149"/>
      <c r="K12062" s="149"/>
      <c r="M12062" s="149"/>
      <c r="N12062" s="150"/>
      <c r="P12062" s="149"/>
    </row>
    <row r="12063" spans="7:16" x14ac:dyDescent="0.2">
      <c r="G12063" s="149"/>
      <c r="I12063" s="149"/>
      <c r="K12063" s="149"/>
      <c r="M12063" s="149"/>
      <c r="N12063" s="150"/>
      <c r="P12063" s="149"/>
    </row>
    <row r="12064" spans="7:16" x14ac:dyDescent="0.2">
      <c r="G12064" s="149"/>
      <c r="I12064" s="149"/>
      <c r="K12064" s="149"/>
      <c r="M12064" s="149"/>
      <c r="N12064" s="150"/>
      <c r="P12064" s="149"/>
    </row>
    <row r="12065" spans="7:16" x14ac:dyDescent="0.2">
      <c r="G12065" s="149"/>
      <c r="I12065" s="149"/>
      <c r="K12065" s="149"/>
      <c r="M12065" s="149"/>
      <c r="N12065" s="150"/>
      <c r="P12065" s="149"/>
    </row>
    <row r="12066" spans="7:16" x14ac:dyDescent="0.2">
      <c r="G12066" s="149"/>
      <c r="I12066" s="149"/>
      <c r="K12066" s="149"/>
      <c r="M12066" s="149"/>
      <c r="N12066" s="150"/>
      <c r="P12066" s="149"/>
    </row>
    <row r="12067" spans="7:16" x14ac:dyDescent="0.2">
      <c r="G12067" s="149"/>
      <c r="I12067" s="149"/>
      <c r="K12067" s="149"/>
      <c r="M12067" s="149"/>
      <c r="N12067" s="150"/>
      <c r="P12067" s="149"/>
    </row>
    <row r="12068" spans="7:16" x14ac:dyDescent="0.2">
      <c r="G12068" s="149"/>
      <c r="I12068" s="149"/>
      <c r="K12068" s="149"/>
      <c r="M12068" s="149"/>
      <c r="N12068" s="150"/>
      <c r="P12068" s="149"/>
    </row>
    <row r="12069" spans="7:16" x14ac:dyDescent="0.2">
      <c r="G12069" s="149"/>
      <c r="I12069" s="149"/>
      <c r="K12069" s="149"/>
      <c r="M12069" s="149"/>
      <c r="N12069" s="150"/>
      <c r="P12069" s="149"/>
    </row>
    <row r="12070" spans="7:16" x14ac:dyDescent="0.2">
      <c r="G12070" s="149"/>
      <c r="I12070" s="149"/>
      <c r="K12070" s="149"/>
      <c r="M12070" s="149"/>
      <c r="N12070" s="150"/>
      <c r="P12070" s="149"/>
    </row>
    <row r="12071" spans="7:16" x14ac:dyDescent="0.2">
      <c r="G12071" s="149"/>
      <c r="I12071" s="149"/>
      <c r="K12071" s="149"/>
      <c r="M12071" s="149"/>
      <c r="N12071" s="150"/>
      <c r="P12071" s="149"/>
    </row>
    <row r="12072" spans="7:16" x14ac:dyDescent="0.2">
      <c r="G12072" s="149"/>
      <c r="I12072" s="149"/>
      <c r="K12072" s="149"/>
      <c r="M12072" s="149"/>
      <c r="N12072" s="150"/>
      <c r="P12072" s="149"/>
    </row>
    <row r="12073" spans="7:16" x14ac:dyDescent="0.2">
      <c r="G12073" s="149"/>
      <c r="I12073" s="149"/>
      <c r="K12073" s="149"/>
      <c r="M12073" s="149"/>
      <c r="N12073" s="150"/>
      <c r="P12073" s="149"/>
    </row>
    <row r="12074" spans="7:16" x14ac:dyDescent="0.2">
      <c r="G12074" s="149"/>
      <c r="I12074" s="149"/>
      <c r="K12074" s="149"/>
      <c r="M12074" s="149"/>
      <c r="N12074" s="150"/>
      <c r="P12074" s="149"/>
    </row>
    <row r="12075" spans="7:16" x14ac:dyDescent="0.2">
      <c r="G12075" s="149"/>
      <c r="I12075" s="149"/>
      <c r="K12075" s="149"/>
      <c r="M12075" s="149"/>
      <c r="N12075" s="150"/>
      <c r="P12075" s="149"/>
    </row>
    <row r="12076" spans="7:16" x14ac:dyDescent="0.2">
      <c r="G12076" s="149"/>
      <c r="I12076" s="149"/>
      <c r="K12076" s="149"/>
      <c r="M12076" s="149"/>
      <c r="N12076" s="150"/>
      <c r="P12076" s="149"/>
    </row>
    <row r="12077" spans="7:16" x14ac:dyDescent="0.2">
      <c r="G12077" s="149"/>
      <c r="I12077" s="149"/>
      <c r="K12077" s="149"/>
      <c r="M12077" s="149"/>
      <c r="N12077" s="150"/>
      <c r="P12077" s="149"/>
    </row>
    <row r="12078" spans="7:16" x14ac:dyDescent="0.2">
      <c r="G12078" s="149"/>
      <c r="I12078" s="149"/>
      <c r="K12078" s="149"/>
      <c r="M12078" s="149"/>
      <c r="N12078" s="150"/>
      <c r="P12078" s="149"/>
    </row>
    <row r="12079" spans="7:16" x14ac:dyDescent="0.2">
      <c r="G12079" s="149"/>
      <c r="I12079" s="149"/>
      <c r="K12079" s="149"/>
      <c r="M12079" s="149"/>
      <c r="N12079" s="150"/>
      <c r="P12079" s="149"/>
    </row>
    <row r="12080" spans="7:16" x14ac:dyDescent="0.2">
      <c r="G12080" s="149"/>
      <c r="I12080" s="149"/>
      <c r="K12080" s="149"/>
      <c r="M12080" s="149"/>
      <c r="N12080" s="150"/>
      <c r="P12080" s="149"/>
    </row>
    <row r="12081" spans="7:16" x14ac:dyDescent="0.2">
      <c r="G12081" s="149"/>
      <c r="I12081" s="149"/>
      <c r="K12081" s="149"/>
      <c r="M12081" s="149"/>
      <c r="N12081" s="150"/>
      <c r="P12081" s="149"/>
    </row>
    <row r="12082" spans="7:16" x14ac:dyDescent="0.2">
      <c r="G12082" s="149"/>
      <c r="I12082" s="149"/>
      <c r="K12082" s="149"/>
      <c r="M12082" s="149"/>
      <c r="N12082" s="150"/>
      <c r="P12082" s="149"/>
    </row>
    <row r="12083" spans="7:16" x14ac:dyDescent="0.2">
      <c r="G12083" s="149"/>
      <c r="I12083" s="149"/>
      <c r="K12083" s="149"/>
      <c r="M12083" s="149"/>
      <c r="N12083" s="150"/>
      <c r="P12083" s="149"/>
    </row>
    <row r="12084" spans="7:16" x14ac:dyDescent="0.2">
      <c r="G12084" s="149"/>
      <c r="I12084" s="149"/>
      <c r="K12084" s="149"/>
      <c r="M12084" s="149"/>
      <c r="N12084" s="150"/>
      <c r="P12084" s="149"/>
    </row>
    <row r="12085" spans="7:16" x14ac:dyDescent="0.2">
      <c r="G12085" s="149"/>
      <c r="I12085" s="149"/>
      <c r="K12085" s="149"/>
      <c r="M12085" s="149"/>
      <c r="N12085" s="150"/>
      <c r="P12085" s="149"/>
    </row>
    <row r="12086" spans="7:16" x14ac:dyDescent="0.2">
      <c r="G12086" s="149"/>
      <c r="I12086" s="149"/>
      <c r="K12086" s="149"/>
      <c r="M12086" s="149"/>
      <c r="N12086" s="150"/>
      <c r="P12086" s="149"/>
    </row>
    <row r="12087" spans="7:16" x14ac:dyDescent="0.2">
      <c r="G12087" s="149"/>
      <c r="I12087" s="149"/>
      <c r="K12087" s="149"/>
      <c r="M12087" s="149"/>
      <c r="N12087" s="150"/>
      <c r="P12087" s="149"/>
    </row>
    <row r="12088" spans="7:16" x14ac:dyDescent="0.2">
      <c r="G12088" s="149"/>
      <c r="I12088" s="149"/>
      <c r="K12088" s="149"/>
      <c r="M12088" s="149"/>
      <c r="N12088" s="150"/>
      <c r="P12088" s="149"/>
    </row>
    <row r="12089" spans="7:16" x14ac:dyDescent="0.2">
      <c r="G12089" s="149"/>
      <c r="I12089" s="149"/>
      <c r="K12089" s="149"/>
      <c r="M12089" s="149"/>
      <c r="N12089" s="150"/>
      <c r="P12089" s="149"/>
    </row>
    <row r="12090" spans="7:16" x14ac:dyDescent="0.2">
      <c r="G12090" s="149"/>
      <c r="I12090" s="149"/>
      <c r="K12090" s="149"/>
      <c r="M12090" s="149"/>
      <c r="N12090" s="150"/>
      <c r="P12090" s="149"/>
    </row>
    <row r="12091" spans="7:16" x14ac:dyDescent="0.2">
      <c r="G12091" s="149"/>
      <c r="I12091" s="149"/>
      <c r="K12091" s="149"/>
      <c r="M12091" s="149"/>
      <c r="N12091" s="150"/>
      <c r="P12091" s="149"/>
    </row>
    <row r="12092" spans="7:16" x14ac:dyDescent="0.2">
      <c r="G12092" s="149"/>
      <c r="I12092" s="149"/>
      <c r="K12092" s="149"/>
      <c r="M12092" s="149"/>
      <c r="N12092" s="150"/>
      <c r="P12092" s="149"/>
    </row>
    <row r="12093" spans="7:16" x14ac:dyDescent="0.2">
      <c r="G12093" s="149"/>
      <c r="I12093" s="149"/>
      <c r="K12093" s="149"/>
      <c r="M12093" s="149"/>
      <c r="N12093" s="150"/>
      <c r="P12093" s="149"/>
    </row>
    <row r="12094" spans="7:16" x14ac:dyDescent="0.2">
      <c r="G12094" s="149"/>
      <c r="I12094" s="149"/>
      <c r="K12094" s="149"/>
      <c r="M12094" s="149"/>
      <c r="N12094" s="150"/>
      <c r="P12094" s="149"/>
    </row>
    <row r="12095" spans="7:16" x14ac:dyDescent="0.2">
      <c r="G12095" s="149"/>
      <c r="I12095" s="149"/>
      <c r="K12095" s="149"/>
      <c r="M12095" s="149"/>
      <c r="N12095" s="150"/>
      <c r="P12095" s="149"/>
    </row>
    <row r="12096" spans="7:16" x14ac:dyDescent="0.2">
      <c r="G12096" s="149"/>
      <c r="I12096" s="149"/>
      <c r="K12096" s="149"/>
      <c r="M12096" s="149"/>
      <c r="N12096" s="150"/>
      <c r="P12096" s="149"/>
    </row>
    <row r="12097" spans="7:16" x14ac:dyDescent="0.2">
      <c r="G12097" s="149"/>
      <c r="I12097" s="149"/>
      <c r="K12097" s="149"/>
      <c r="M12097" s="149"/>
      <c r="N12097" s="150"/>
      <c r="P12097" s="149"/>
    </row>
    <row r="12098" spans="7:16" x14ac:dyDescent="0.2">
      <c r="G12098" s="149"/>
      <c r="I12098" s="149"/>
      <c r="K12098" s="149"/>
      <c r="M12098" s="149"/>
      <c r="N12098" s="150"/>
      <c r="P12098" s="149"/>
    </row>
    <row r="12099" spans="7:16" x14ac:dyDescent="0.2">
      <c r="G12099" s="149"/>
      <c r="I12099" s="149"/>
      <c r="K12099" s="149"/>
      <c r="M12099" s="149"/>
      <c r="N12099" s="150"/>
      <c r="P12099" s="149"/>
    </row>
    <row r="12100" spans="7:16" x14ac:dyDescent="0.2">
      <c r="G12100" s="149"/>
      <c r="I12100" s="149"/>
      <c r="K12100" s="149"/>
      <c r="M12100" s="149"/>
      <c r="N12100" s="150"/>
      <c r="P12100" s="149"/>
    </row>
    <row r="12101" spans="7:16" x14ac:dyDescent="0.2">
      <c r="G12101" s="149"/>
      <c r="I12101" s="149"/>
      <c r="K12101" s="149"/>
      <c r="M12101" s="149"/>
      <c r="N12101" s="150"/>
      <c r="P12101" s="149"/>
    </row>
    <row r="12102" spans="7:16" x14ac:dyDescent="0.2">
      <c r="G12102" s="149"/>
      <c r="I12102" s="149"/>
      <c r="K12102" s="149"/>
      <c r="M12102" s="149"/>
      <c r="N12102" s="150"/>
      <c r="P12102" s="149"/>
    </row>
    <row r="12103" spans="7:16" x14ac:dyDescent="0.2">
      <c r="G12103" s="149"/>
      <c r="I12103" s="149"/>
      <c r="K12103" s="149"/>
      <c r="M12103" s="149"/>
      <c r="N12103" s="150"/>
      <c r="P12103" s="149"/>
    </row>
    <row r="12104" spans="7:16" x14ac:dyDescent="0.2">
      <c r="G12104" s="149"/>
      <c r="I12104" s="149"/>
      <c r="K12104" s="149"/>
      <c r="M12104" s="149"/>
      <c r="N12104" s="150"/>
      <c r="P12104" s="149"/>
    </row>
    <row r="12105" spans="7:16" x14ac:dyDescent="0.2">
      <c r="G12105" s="149"/>
      <c r="I12105" s="149"/>
      <c r="K12105" s="149"/>
      <c r="M12105" s="149"/>
      <c r="N12105" s="150"/>
      <c r="P12105" s="149"/>
    </row>
    <row r="12106" spans="7:16" x14ac:dyDescent="0.2">
      <c r="G12106" s="149"/>
      <c r="I12106" s="149"/>
      <c r="K12106" s="149"/>
      <c r="M12106" s="149"/>
      <c r="N12106" s="150"/>
      <c r="P12106" s="149"/>
    </row>
    <row r="12107" spans="7:16" x14ac:dyDescent="0.2">
      <c r="G12107" s="149"/>
      <c r="I12107" s="149"/>
      <c r="K12107" s="149"/>
      <c r="M12107" s="149"/>
      <c r="N12107" s="150"/>
      <c r="P12107" s="149"/>
    </row>
    <row r="12108" spans="7:16" x14ac:dyDescent="0.2">
      <c r="G12108" s="149"/>
      <c r="I12108" s="149"/>
      <c r="K12108" s="149"/>
      <c r="M12108" s="149"/>
      <c r="N12108" s="150"/>
      <c r="P12108" s="149"/>
    </row>
    <row r="12109" spans="7:16" x14ac:dyDescent="0.2">
      <c r="G12109" s="149"/>
      <c r="I12109" s="149"/>
      <c r="K12109" s="149"/>
      <c r="M12109" s="149"/>
      <c r="N12109" s="150"/>
      <c r="P12109" s="149"/>
    </row>
    <row r="12110" spans="7:16" x14ac:dyDescent="0.2">
      <c r="G12110" s="149"/>
      <c r="I12110" s="149"/>
      <c r="K12110" s="149"/>
      <c r="M12110" s="149"/>
      <c r="N12110" s="150"/>
      <c r="P12110" s="149"/>
    </row>
    <row r="12111" spans="7:16" x14ac:dyDescent="0.2">
      <c r="G12111" s="149"/>
      <c r="I12111" s="149"/>
      <c r="K12111" s="149"/>
      <c r="M12111" s="149"/>
      <c r="N12111" s="150"/>
      <c r="P12111" s="149"/>
    </row>
    <row r="12112" spans="7:16" x14ac:dyDescent="0.2">
      <c r="G12112" s="149"/>
      <c r="I12112" s="149"/>
      <c r="K12112" s="149"/>
      <c r="M12112" s="149"/>
      <c r="N12112" s="150"/>
      <c r="P12112" s="149"/>
    </row>
    <row r="12113" spans="7:16" x14ac:dyDescent="0.2">
      <c r="G12113" s="149"/>
      <c r="I12113" s="149"/>
      <c r="K12113" s="149"/>
      <c r="M12113" s="149"/>
      <c r="N12113" s="150"/>
      <c r="P12113" s="149"/>
    </row>
    <row r="12114" spans="7:16" x14ac:dyDescent="0.2">
      <c r="G12114" s="149"/>
      <c r="I12114" s="149"/>
      <c r="K12114" s="149"/>
      <c r="M12114" s="149"/>
      <c r="N12114" s="150"/>
      <c r="P12114" s="149"/>
    </row>
    <row r="12115" spans="7:16" x14ac:dyDescent="0.2">
      <c r="G12115" s="149"/>
      <c r="I12115" s="149"/>
      <c r="K12115" s="149"/>
      <c r="M12115" s="149"/>
      <c r="N12115" s="150"/>
      <c r="P12115" s="149"/>
    </row>
    <row r="12116" spans="7:16" x14ac:dyDescent="0.2">
      <c r="G12116" s="149"/>
      <c r="I12116" s="149"/>
      <c r="K12116" s="149"/>
      <c r="M12116" s="149"/>
      <c r="N12116" s="150"/>
      <c r="P12116" s="149"/>
    </row>
    <row r="12117" spans="7:16" x14ac:dyDescent="0.2">
      <c r="G12117" s="149"/>
      <c r="I12117" s="149"/>
      <c r="K12117" s="149"/>
      <c r="M12117" s="149"/>
      <c r="N12117" s="150"/>
      <c r="P12117" s="149"/>
    </row>
    <row r="12118" spans="7:16" x14ac:dyDescent="0.2">
      <c r="G12118" s="149"/>
      <c r="I12118" s="149"/>
      <c r="K12118" s="149"/>
      <c r="M12118" s="149"/>
      <c r="N12118" s="150"/>
      <c r="P12118" s="149"/>
    </row>
    <row r="12119" spans="7:16" x14ac:dyDescent="0.2">
      <c r="G12119" s="149"/>
      <c r="I12119" s="149"/>
      <c r="K12119" s="149"/>
      <c r="M12119" s="149"/>
      <c r="N12119" s="150"/>
      <c r="P12119" s="149"/>
    </row>
    <row r="12120" spans="7:16" x14ac:dyDescent="0.2">
      <c r="G12120" s="149"/>
      <c r="I12120" s="149"/>
      <c r="K12120" s="149"/>
      <c r="M12120" s="149"/>
      <c r="N12120" s="150"/>
      <c r="P12120" s="149"/>
    </row>
    <row r="12121" spans="7:16" x14ac:dyDescent="0.2">
      <c r="G12121" s="149"/>
      <c r="I12121" s="149"/>
      <c r="K12121" s="149"/>
      <c r="M12121" s="149"/>
      <c r="N12121" s="150"/>
      <c r="P12121" s="149"/>
    </row>
    <row r="12122" spans="7:16" x14ac:dyDescent="0.2">
      <c r="G12122" s="149"/>
      <c r="I12122" s="149"/>
      <c r="K12122" s="149"/>
      <c r="M12122" s="149"/>
      <c r="N12122" s="150"/>
      <c r="P12122" s="149"/>
    </row>
    <row r="12123" spans="7:16" x14ac:dyDescent="0.2">
      <c r="G12123" s="149"/>
      <c r="I12123" s="149"/>
      <c r="K12123" s="149"/>
      <c r="M12123" s="149"/>
      <c r="N12123" s="150"/>
      <c r="P12123" s="149"/>
    </row>
    <row r="12124" spans="7:16" x14ac:dyDescent="0.2">
      <c r="G12124" s="149"/>
      <c r="I12124" s="149"/>
      <c r="K12124" s="149"/>
      <c r="M12124" s="149"/>
      <c r="N12124" s="150"/>
      <c r="P12124" s="149"/>
    </row>
    <row r="12125" spans="7:16" x14ac:dyDescent="0.2">
      <c r="G12125" s="149"/>
      <c r="I12125" s="149"/>
      <c r="K12125" s="149"/>
      <c r="M12125" s="149"/>
      <c r="N12125" s="150"/>
      <c r="P12125" s="149"/>
    </row>
    <row r="12126" spans="7:16" x14ac:dyDescent="0.2">
      <c r="G12126" s="149"/>
      <c r="I12126" s="149"/>
      <c r="K12126" s="149"/>
      <c r="M12126" s="149"/>
      <c r="N12126" s="150"/>
      <c r="P12126" s="149"/>
    </row>
    <row r="12127" spans="7:16" x14ac:dyDescent="0.2">
      <c r="G12127" s="149"/>
      <c r="I12127" s="149"/>
      <c r="K12127" s="149"/>
      <c r="M12127" s="149"/>
      <c r="N12127" s="150"/>
      <c r="P12127" s="149"/>
    </row>
    <row r="12128" spans="7:16" x14ac:dyDescent="0.2">
      <c r="G12128" s="149"/>
      <c r="I12128" s="149"/>
      <c r="K12128" s="149"/>
      <c r="M12128" s="149"/>
      <c r="N12128" s="150"/>
      <c r="P12128" s="149"/>
    </row>
    <row r="12129" spans="7:16" x14ac:dyDescent="0.2">
      <c r="G12129" s="149"/>
      <c r="I12129" s="149"/>
      <c r="K12129" s="149"/>
      <c r="M12129" s="149"/>
      <c r="N12129" s="150"/>
      <c r="P12129" s="149"/>
    </row>
    <row r="12130" spans="7:16" x14ac:dyDescent="0.2">
      <c r="G12130" s="149"/>
      <c r="I12130" s="149"/>
      <c r="K12130" s="149"/>
      <c r="M12130" s="149"/>
      <c r="N12130" s="150"/>
      <c r="P12130" s="149"/>
    </row>
    <row r="12131" spans="7:16" x14ac:dyDescent="0.2">
      <c r="G12131" s="149"/>
      <c r="I12131" s="149"/>
      <c r="K12131" s="149"/>
      <c r="M12131" s="149"/>
      <c r="N12131" s="150"/>
      <c r="P12131" s="149"/>
    </row>
    <row r="12132" spans="7:16" x14ac:dyDescent="0.2">
      <c r="G12132" s="149"/>
      <c r="I12132" s="149"/>
      <c r="K12132" s="149"/>
      <c r="M12132" s="149"/>
      <c r="N12132" s="150"/>
      <c r="P12132" s="149"/>
    </row>
    <row r="12133" spans="7:16" x14ac:dyDescent="0.2">
      <c r="G12133" s="149"/>
      <c r="I12133" s="149"/>
      <c r="K12133" s="149"/>
      <c r="M12133" s="149"/>
      <c r="N12133" s="150"/>
      <c r="P12133" s="149"/>
    </row>
    <row r="12134" spans="7:16" x14ac:dyDescent="0.2">
      <c r="G12134" s="149"/>
      <c r="I12134" s="149"/>
      <c r="K12134" s="149"/>
      <c r="M12134" s="149"/>
      <c r="N12134" s="150"/>
      <c r="P12134" s="149"/>
    </row>
    <row r="12135" spans="7:16" x14ac:dyDescent="0.2">
      <c r="G12135" s="149"/>
      <c r="I12135" s="149"/>
      <c r="K12135" s="149"/>
      <c r="M12135" s="149"/>
      <c r="N12135" s="150"/>
      <c r="P12135" s="149"/>
    </row>
    <row r="12136" spans="7:16" x14ac:dyDescent="0.2">
      <c r="G12136" s="149"/>
      <c r="I12136" s="149"/>
      <c r="K12136" s="149"/>
      <c r="M12136" s="149"/>
      <c r="N12136" s="150"/>
      <c r="P12136" s="149"/>
    </row>
    <row r="12137" spans="7:16" x14ac:dyDescent="0.2">
      <c r="G12137" s="149"/>
      <c r="I12137" s="149"/>
      <c r="K12137" s="149"/>
      <c r="M12137" s="149"/>
      <c r="N12137" s="150"/>
      <c r="P12137" s="149"/>
    </row>
    <row r="12138" spans="7:16" x14ac:dyDescent="0.2">
      <c r="G12138" s="149"/>
      <c r="I12138" s="149"/>
      <c r="K12138" s="149"/>
      <c r="M12138" s="149"/>
      <c r="N12138" s="150"/>
      <c r="P12138" s="149"/>
    </row>
    <row r="12139" spans="7:16" x14ac:dyDescent="0.2">
      <c r="G12139" s="149"/>
      <c r="I12139" s="149"/>
      <c r="K12139" s="149"/>
      <c r="M12139" s="149"/>
      <c r="N12139" s="150"/>
      <c r="P12139" s="149"/>
    </row>
    <row r="12140" spans="7:16" x14ac:dyDescent="0.2">
      <c r="G12140" s="149"/>
      <c r="I12140" s="149"/>
      <c r="K12140" s="149"/>
      <c r="M12140" s="149"/>
      <c r="N12140" s="150"/>
      <c r="P12140" s="149"/>
    </row>
    <row r="12141" spans="7:16" x14ac:dyDescent="0.2">
      <c r="G12141" s="149"/>
      <c r="I12141" s="149"/>
      <c r="K12141" s="149"/>
      <c r="M12141" s="149"/>
      <c r="N12141" s="150"/>
      <c r="P12141" s="149"/>
    </row>
    <row r="12142" spans="7:16" x14ac:dyDescent="0.2">
      <c r="G12142" s="149"/>
      <c r="I12142" s="149"/>
      <c r="K12142" s="149"/>
      <c r="M12142" s="149"/>
      <c r="N12142" s="150"/>
      <c r="P12142" s="149"/>
    </row>
    <row r="12143" spans="7:16" x14ac:dyDescent="0.2">
      <c r="G12143" s="149"/>
      <c r="I12143" s="149"/>
      <c r="K12143" s="149"/>
      <c r="M12143" s="149"/>
      <c r="N12143" s="150"/>
      <c r="P12143" s="149"/>
    </row>
    <row r="12144" spans="7:16" x14ac:dyDescent="0.2">
      <c r="G12144" s="149"/>
      <c r="I12144" s="149"/>
      <c r="K12144" s="149"/>
      <c r="M12144" s="149"/>
      <c r="N12144" s="150"/>
      <c r="P12144" s="149"/>
    </row>
    <row r="12145" spans="7:16" x14ac:dyDescent="0.2">
      <c r="G12145" s="149"/>
      <c r="I12145" s="149"/>
      <c r="K12145" s="149"/>
      <c r="M12145" s="149"/>
      <c r="N12145" s="150"/>
      <c r="P12145" s="149"/>
    </row>
    <row r="12146" spans="7:16" x14ac:dyDescent="0.2">
      <c r="G12146" s="149"/>
      <c r="I12146" s="149"/>
      <c r="K12146" s="149"/>
      <c r="M12146" s="149"/>
      <c r="N12146" s="150"/>
      <c r="P12146" s="149"/>
    </row>
    <row r="12147" spans="7:16" x14ac:dyDescent="0.2">
      <c r="G12147" s="149"/>
      <c r="I12147" s="149"/>
      <c r="K12147" s="149"/>
      <c r="M12147" s="149"/>
      <c r="N12147" s="150"/>
      <c r="P12147" s="149"/>
    </row>
    <row r="12148" spans="7:16" x14ac:dyDescent="0.2">
      <c r="G12148" s="149"/>
      <c r="I12148" s="149"/>
      <c r="K12148" s="149"/>
      <c r="M12148" s="149"/>
      <c r="N12148" s="150"/>
      <c r="P12148" s="149"/>
    </row>
    <row r="12149" spans="7:16" x14ac:dyDescent="0.2">
      <c r="G12149" s="149"/>
      <c r="I12149" s="149"/>
      <c r="K12149" s="149"/>
      <c r="M12149" s="149"/>
      <c r="N12149" s="150"/>
      <c r="P12149" s="149"/>
    </row>
    <row r="12150" spans="7:16" x14ac:dyDescent="0.2">
      <c r="G12150" s="149"/>
      <c r="I12150" s="149"/>
      <c r="K12150" s="149"/>
      <c r="M12150" s="149"/>
      <c r="N12150" s="150"/>
      <c r="P12150" s="149"/>
    </row>
    <row r="12151" spans="7:16" x14ac:dyDescent="0.2">
      <c r="G12151" s="149"/>
      <c r="I12151" s="149"/>
      <c r="K12151" s="149"/>
      <c r="M12151" s="149"/>
      <c r="N12151" s="150"/>
      <c r="P12151" s="149"/>
    </row>
    <row r="12152" spans="7:16" x14ac:dyDescent="0.2">
      <c r="G12152" s="149"/>
      <c r="I12152" s="149"/>
      <c r="K12152" s="149"/>
      <c r="M12152" s="149"/>
      <c r="N12152" s="150"/>
      <c r="P12152" s="149"/>
    </row>
    <row r="12153" spans="7:16" x14ac:dyDescent="0.2">
      <c r="G12153" s="149"/>
      <c r="I12153" s="149"/>
      <c r="K12153" s="149"/>
      <c r="M12153" s="149"/>
      <c r="N12153" s="150"/>
      <c r="P12153" s="149"/>
    </row>
    <row r="12154" spans="7:16" x14ac:dyDescent="0.2">
      <c r="G12154" s="149"/>
      <c r="I12154" s="149"/>
      <c r="K12154" s="149"/>
      <c r="M12154" s="149"/>
      <c r="N12154" s="150"/>
      <c r="P12154" s="149"/>
    </row>
    <row r="12155" spans="7:16" x14ac:dyDescent="0.2">
      <c r="G12155" s="149"/>
      <c r="I12155" s="149"/>
      <c r="K12155" s="149"/>
      <c r="M12155" s="149"/>
      <c r="N12155" s="150"/>
      <c r="P12155" s="149"/>
    </row>
    <row r="12156" spans="7:16" x14ac:dyDescent="0.2">
      <c r="G12156" s="149"/>
      <c r="I12156" s="149"/>
      <c r="K12156" s="149"/>
      <c r="M12156" s="149"/>
      <c r="N12156" s="150"/>
      <c r="P12156" s="149"/>
    </row>
    <row r="12157" spans="7:16" x14ac:dyDescent="0.2">
      <c r="G12157" s="149"/>
      <c r="I12157" s="149"/>
      <c r="K12157" s="149"/>
      <c r="M12157" s="149"/>
      <c r="N12157" s="150"/>
      <c r="P12157" s="149"/>
    </row>
    <row r="12158" spans="7:16" x14ac:dyDescent="0.2">
      <c r="G12158" s="149"/>
      <c r="I12158" s="149"/>
      <c r="K12158" s="149"/>
      <c r="M12158" s="149"/>
      <c r="N12158" s="150"/>
      <c r="P12158" s="149"/>
    </row>
    <row r="12159" spans="7:16" x14ac:dyDescent="0.2">
      <c r="G12159" s="149"/>
      <c r="I12159" s="149"/>
      <c r="K12159" s="149"/>
      <c r="M12159" s="149"/>
      <c r="N12159" s="150"/>
      <c r="P12159" s="149"/>
    </row>
    <row r="12160" spans="7:16" x14ac:dyDescent="0.2">
      <c r="G12160" s="149"/>
      <c r="I12160" s="149"/>
      <c r="K12160" s="149"/>
      <c r="M12160" s="149"/>
      <c r="N12160" s="150"/>
      <c r="P12160" s="149"/>
    </row>
    <row r="12161" spans="7:16" x14ac:dyDescent="0.2">
      <c r="G12161" s="149"/>
      <c r="I12161" s="149"/>
      <c r="K12161" s="149"/>
      <c r="M12161" s="149"/>
      <c r="N12161" s="150"/>
      <c r="P12161" s="149"/>
    </row>
    <row r="12162" spans="7:16" x14ac:dyDescent="0.2">
      <c r="G12162" s="149"/>
      <c r="I12162" s="149"/>
      <c r="K12162" s="149"/>
      <c r="M12162" s="149"/>
      <c r="N12162" s="150"/>
      <c r="P12162" s="149"/>
    </row>
    <row r="12163" spans="7:16" x14ac:dyDescent="0.2">
      <c r="G12163" s="149"/>
      <c r="I12163" s="149"/>
      <c r="K12163" s="149"/>
      <c r="M12163" s="149"/>
      <c r="N12163" s="150"/>
      <c r="P12163" s="149"/>
    </row>
    <row r="12164" spans="7:16" x14ac:dyDescent="0.2">
      <c r="G12164" s="149"/>
      <c r="I12164" s="149"/>
      <c r="K12164" s="149"/>
      <c r="M12164" s="149"/>
      <c r="N12164" s="150"/>
      <c r="P12164" s="149"/>
    </row>
    <row r="12165" spans="7:16" x14ac:dyDescent="0.2">
      <c r="G12165" s="149"/>
      <c r="I12165" s="149"/>
      <c r="K12165" s="149"/>
      <c r="M12165" s="149"/>
      <c r="N12165" s="150"/>
      <c r="P12165" s="149"/>
    </row>
    <row r="12166" spans="7:16" x14ac:dyDescent="0.2">
      <c r="G12166" s="149"/>
      <c r="I12166" s="149"/>
      <c r="K12166" s="149"/>
      <c r="M12166" s="149"/>
      <c r="N12166" s="150"/>
      <c r="P12166" s="149"/>
    </row>
    <row r="12167" spans="7:16" x14ac:dyDescent="0.2">
      <c r="G12167" s="149"/>
      <c r="I12167" s="149"/>
      <c r="K12167" s="149"/>
      <c r="M12167" s="149"/>
      <c r="N12167" s="150"/>
      <c r="P12167" s="149"/>
    </row>
    <row r="12168" spans="7:16" x14ac:dyDescent="0.2">
      <c r="G12168" s="149"/>
      <c r="I12168" s="149"/>
      <c r="K12168" s="149"/>
      <c r="M12168" s="149"/>
      <c r="N12168" s="150"/>
      <c r="P12168" s="149"/>
    </row>
    <row r="12169" spans="7:16" x14ac:dyDescent="0.2">
      <c r="G12169" s="149"/>
      <c r="I12169" s="149"/>
      <c r="K12169" s="149"/>
      <c r="M12169" s="149"/>
      <c r="N12169" s="150"/>
      <c r="P12169" s="149"/>
    </row>
    <row r="12170" spans="7:16" x14ac:dyDescent="0.2">
      <c r="G12170" s="149"/>
      <c r="I12170" s="149"/>
      <c r="K12170" s="149"/>
      <c r="M12170" s="149"/>
      <c r="N12170" s="150"/>
      <c r="P12170" s="149"/>
    </row>
    <row r="12171" spans="7:16" x14ac:dyDescent="0.2">
      <c r="G12171" s="149"/>
      <c r="I12171" s="149"/>
      <c r="K12171" s="149"/>
      <c r="M12171" s="149"/>
      <c r="N12171" s="150"/>
      <c r="P12171" s="149"/>
    </row>
    <row r="12172" spans="7:16" x14ac:dyDescent="0.2">
      <c r="G12172" s="149"/>
      <c r="I12172" s="149"/>
      <c r="K12172" s="149"/>
      <c r="M12172" s="149"/>
      <c r="N12172" s="150"/>
      <c r="P12172" s="149"/>
    </row>
    <row r="12173" spans="7:16" x14ac:dyDescent="0.2">
      <c r="G12173" s="149"/>
      <c r="I12173" s="149"/>
      <c r="K12173" s="149"/>
      <c r="M12173" s="149"/>
      <c r="N12173" s="150"/>
      <c r="P12173" s="149"/>
    </row>
    <row r="12174" spans="7:16" x14ac:dyDescent="0.2">
      <c r="G12174" s="149"/>
      <c r="I12174" s="149"/>
      <c r="K12174" s="149"/>
      <c r="M12174" s="149"/>
      <c r="N12174" s="150"/>
      <c r="P12174" s="149"/>
    </row>
    <row r="12175" spans="7:16" x14ac:dyDescent="0.2">
      <c r="G12175" s="149"/>
      <c r="I12175" s="149"/>
      <c r="K12175" s="149"/>
      <c r="M12175" s="149"/>
      <c r="N12175" s="150"/>
      <c r="P12175" s="149"/>
    </row>
    <row r="12176" spans="7:16" x14ac:dyDescent="0.2">
      <c r="G12176" s="149"/>
      <c r="I12176" s="149"/>
      <c r="K12176" s="149"/>
      <c r="M12176" s="149"/>
      <c r="N12176" s="150"/>
      <c r="P12176" s="149"/>
    </row>
    <row r="12177" spans="7:16" x14ac:dyDescent="0.2">
      <c r="G12177" s="149"/>
      <c r="I12177" s="149"/>
      <c r="K12177" s="149"/>
      <c r="M12177" s="149"/>
      <c r="N12177" s="150"/>
      <c r="P12177" s="149"/>
    </row>
    <row r="12178" spans="7:16" x14ac:dyDescent="0.2">
      <c r="G12178" s="149"/>
      <c r="I12178" s="149"/>
      <c r="K12178" s="149"/>
      <c r="M12178" s="149"/>
      <c r="N12178" s="150"/>
      <c r="P12178" s="149"/>
    </row>
    <row r="12179" spans="7:16" x14ac:dyDescent="0.2">
      <c r="G12179" s="149"/>
      <c r="I12179" s="149"/>
      <c r="K12179" s="149"/>
      <c r="M12179" s="149"/>
      <c r="N12179" s="150"/>
      <c r="P12179" s="149"/>
    </row>
    <row r="12180" spans="7:16" x14ac:dyDescent="0.2">
      <c r="G12180" s="149"/>
      <c r="I12180" s="149"/>
      <c r="K12180" s="149"/>
      <c r="M12180" s="149"/>
      <c r="N12180" s="150"/>
      <c r="P12180" s="149"/>
    </row>
    <row r="12181" spans="7:16" x14ac:dyDescent="0.2">
      <c r="G12181" s="149"/>
      <c r="I12181" s="149"/>
      <c r="K12181" s="149"/>
      <c r="M12181" s="149"/>
      <c r="N12181" s="150"/>
      <c r="P12181" s="149"/>
    </row>
    <row r="12182" spans="7:16" x14ac:dyDescent="0.2">
      <c r="G12182" s="149"/>
      <c r="I12182" s="149"/>
      <c r="K12182" s="149"/>
      <c r="M12182" s="149"/>
      <c r="N12182" s="150"/>
      <c r="P12182" s="149"/>
    </row>
    <row r="12183" spans="7:16" x14ac:dyDescent="0.2">
      <c r="G12183" s="149"/>
      <c r="I12183" s="149"/>
      <c r="K12183" s="149"/>
      <c r="M12183" s="149"/>
      <c r="N12183" s="150"/>
      <c r="P12183" s="149"/>
    </row>
    <row r="12184" spans="7:16" x14ac:dyDescent="0.2">
      <c r="G12184" s="149"/>
      <c r="I12184" s="149"/>
      <c r="K12184" s="149"/>
      <c r="M12184" s="149"/>
      <c r="N12184" s="150"/>
      <c r="P12184" s="149"/>
    </row>
    <row r="12185" spans="7:16" x14ac:dyDescent="0.2">
      <c r="G12185" s="149"/>
      <c r="I12185" s="149"/>
      <c r="K12185" s="149"/>
      <c r="M12185" s="149"/>
      <c r="N12185" s="150"/>
      <c r="P12185" s="149"/>
    </row>
    <row r="12186" spans="7:16" x14ac:dyDescent="0.2">
      <c r="G12186" s="149"/>
      <c r="I12186" s="149"/>
      <c r="K12186" s="149"/>
      <c r="M12186" s="149"/>
      <c r="N12186" s="150"/>
      <c r="P12186" s="149"/>
    </row>
    <row r="12187" spans="7:16" x14ac:dyDescent="0.2">
      <c r="G12187" s="149"/>
      <c r="I12187" s="149"/>
      <c r="K12187" s="149"/>
      <c r="M12187" s="149"/>
      <c r="N12187" s="150"/>
      <c r="P12187" s="149"/>
    </row>
    <row r="12188" spans="7:16" x14ac:dyDescent="0.2">
      <c r="G12188" s="149"/>
      <c r="I12188" s="149"/>
      <c r="K12188" s="149"/>
      <c r="M12188" s="149"/>
      <c r="N12188" s="150"/>
      <c r="P12188" s="149"/>
    </row>
    <row r="12189" spans="7:16" x14ac:dyDescent="0.2">
      <c r="G12189" s="149"/>
      <c r="I12189" s="149"/>
      <c r="K12189" s="149"/>
      <c r="M12189" s="149"/>
      <c r="N12189" s="150"/>
      <c r="P12189" s="149"/>
    </row>
    <row r="12190" spans="7:16" x14ac:dyDescent="0.2">
      <c r="G12190" s="149"/>
      <c r="I12190" s="149"/>
      <c r="K12190" s="149"/>
      <c r="M12190" s="149"/>
      <c r="N12190" s="150"/>
      <c r="P12190" s="149"/>
    </row>
    <row r="12191" spans="7:16" x14ac:dyDescent="0.2">
      <c r="G12191" s="149"/>
      <c r="I12191" s="149"/>
      <c r="K12191" s="149"/>
      <c r="M12191" s="149"/>
      <c r="N12191" s="150"/>
      <c r="P12191" s="149"/>
    </row>
    <row r="12192" spans="7:16" x14ac:dyDescent="0.2">
      <c r="G12192" s="149"/>
      <c r="I12192" s="149"/>
      <c r="K12192" s="149"/>
      <c r="M12192" s="149"/>
      <c r="N12192" s="150"/>
      <c r="P12192" s="149"/>
    </row>
    <row r="12193" spans="7:16" x14ac:dyDescent="0.2">
      <c r="G12193" s="149"/>
      <c r="I12193" s="149"/>
      <c r="K12193" s="149"/>
      <c r="M12193" s="149"/>
      <c r="N12193" s="150"/>
      <c r="P12193" s="149"/>
    </row>
    <row r="12194" spans="7:16" x14ac:dyDescent="0.2">
      <c r="G12194" s="149"/>
      <c r="I12194" s="149"/>
      <c r="K12194" s="149"/>
      <c r="M12194" s="149"/>
      <c r="N12194" s="150"/>
      <c r="P12194" s="149"/>
    </row>
    <row r="12195" spans="7:16" x14ac:dyDescent="0.2">
      <c r="G12195" s="149"/>
      <c r="I12195" s="149"/>
      <c r="K12195" s="149"/>
      <c r="M12195" s="149"/>
      <c r="N12195" s="150"/>
      <c r="P12195" s="149"/>
    </row>
    <row r="12196" spans="7:16" x14ac:dyDescent="0.2">
      <c r="G12196" s="149"/>
      <c r="I12196" s="149"/>
      <c r="K12196" s="149"/>
      <c r="M12196" s="149"/>
      <c r="N12196" s="150"/>
      <c r="P12196" s="149"/>
    </row>
    <row r="12197" spans="7:16" x14ac:dyDescent="0.2">
      <c r="G12197" s="149"/>
      <c r="I12197" s="149"/>
      <c r="K12197" s="149"/>
      <c r="M12197" s="149"/>
      <c r="N12197" s="150"/>
      <c r="P12197" s="149"/>
    </row>
    <row r="12198" spans="7:16" x14ac:dyDescent="0.2">
      <c r="G12198" s="149"/>
      <c r="I12198" s="149"/>
      <c r="K12198" s="149"/>
      <c r="M12198" s="149"/>
      <c r="N12198" s="150"/>
      <c r="P12198" s="149"/>
    </row>
    <row r="12199" spans="7:16" x14ac:dyDescent="0.2">
      <c r="G12199" s="149"/>
      <c r="I12199" s="149"/>
      <c r="K12199" s="149"/>
      <c r="M12199" s="149"/>
      <c r="N12199" s="150"/>
      <c r="P12199" s="149"/>
    </row>
    <row r="12200" spans="7:16" x14ac:dyDescent="0.2">
      <c r="G12200" s="149"/>
      <c r="I12200" s="149"/>
      <c r="K12200" s="149"/>
      <c r="M12200" s="149"/>
      <c r="N12200" s="150"/>
      <c r="P12200" s="149"/>
    </row>
    <row r="12201" spans="7:16" x14ac:dyDescent="0.2">
      <c r="G12201" s="149"/>
      <c r="I12201" s="149"/>
      <c r="K12201" s="149"/>
      <c r="M12201" s="149"/>
      <c r="N12201" s="150"/>
      <c r="P12201" s="149"/>
    </row>
    <row r="12202" spans="7:16" x14ac:dyDescent="0.2">
      <c r="G12202" s="149"/>
      <c r="I12202" s="149"/>
      <c r="K12202" s="149"/>
      <c r="M12202" s="149"/>
      <c r="N12202" s="150"/>
      <c r="P12202" s="149"/>
    </row>
    <row r="12203" spans="7:16" x14ac:dyDescent="0.2">
      <c r="G12203" s="149"/>
      <c r="I12203" s="149"/>
      <c r="K12203" s="149"/>
      <c r="M12203" s="149"/>
      <c r="N12203" s="150"/>
      <c r="P12203" s="149"/>
    </row>
    <row r="12204" spans="7:16" x14ac:dyDescent="0.2">
      <c r="G12204" s="149"/>
      <c r="I12204" s="149"/>
      <c r="K12204" s="149"/>
      <c r="M12204" s="149"/>
      <c r="N12204" s="150"/>
      <c r="P12204" s="149"/>
    </row>
    <row r="12205" spans="7:16" x14ac:dyDescent="0.2">
      <c r="G12205" s="149"/>
      <c r="I12205" s="149"/>
      <c r="K12205" s="149"/>
      <c r="M12205" s="149"/>
      <c r="N12205" s="150"/>
      <c r="P12205" s="149"/>
    </row>
    <row r="12206" spans="7:16" x14ac:dyDescent="0.2">
      <c r="G12206" s="149"/>
      <c r="I12206" s="149"/>
      <c r="K12206" s="149"/>
      <c r="M12206" s="149"/>
      <c r="N12206" s="150"/>
      <c r="P12206" s="149"/>
    </row>
    <row r="12207" spans="7:16" x14ac:dyDescent="0.2">
      <c r="G12207" s="149"/>
      <c r="I12207" s="149"/>
      <c r="K12207" s="149"/>
      <c r="M12207" s="149"/>
      <c r="N12207" s="150"/>
      <c r="P12207" s="149"/>
    </row>
    <row r="12208" spans="7:16" x14ac:dyDescent="0.2">
      <c r="G12208" s="149"/>
      <c r="I12208" s="149"/>
      <c r="K12208" s="149"/>
      <c r="M12208" s="149"/>
      <c r="N12208" s="150"/>
      <c r="P12208" s="149"/>
    </row>
    <row r="12209" spans="7:16" x14ac:dyDescent="0.2">
      <c r="G12209" s="149"/>
      <c r="I12209" s="149"/>
      <c r="K12209" s="149"/>
      <c r="M12209" s="149"/>
      <c r="N12209" s="150"/>
      <c r="P12209" s="149"/>
    </row>
    <row r="12210" spans="7:16" x14ac:dyDescent="0.2">
      <c r="G12210" s="149"/>
      <c r="I12210" s="149"/>
      <c r="K12210" s="149"/>
      <c r="M12210" s="149"/>
      <c r="N12210" s="150"/>
      <c r="P12210" s="149"/>
    </row>
    <row r="12211" spans="7:16" x14ac:dyDescent="0.2">
      <c r="G12211" s="149"/>
      <c r="I12211" s="149"/>
      <c r="K12211" s="149"/>
      <c r="M12211" s="149"/>
      <c r="N12211" s="150"/>
      <c r="P12211" s="149"/>
    </row>
    <row r="12212" spans="7:16" x14ac:dyDescent="0.2">
      <c r="G12212" s="149"/>
      <c r="I12212" s="149"/>
      <c r="K12212" s="149"/>
      <c r="M12212" s="149"/>
      <c r="N12212" s="150"/>
      <c r="P12212" s="149"/>
    </row>
    <row r="12213" spans="7:16" x14ac:dyDescent="0.2">
      <c r="G12213" s="149"/>
      <c r="I12213" s="149"/>
      <c r="K12213" s="149"/>
      <c r="M12213" s="149"/>
      <c r="N12213" s="150"/>
      <c r="P12213" s="149"/>
    </row>
    <row r="12214" spans="7:16" x14ac:dyDescent="0.2">
      <c r="G12214" s="149"/>
      <c r="I12214" s="149"/>
      <c r="K12214" s="149"/>
      <c r="M12214" s="149"/>
      <c r="N12214" s="150"/>
      <c r="P12214" s="149"/>
    </row>
    <row r="12215" spans="7:16" x14ac:dyDescent="0.2">
      <c r="G12215" s="149"/>
      <c r="I12215" s="149"/>
      <c r="K12215" s="149"/>
      <c r="M12215" s="149"/>
      <c r="N12215" s="150"/>
      <c r="P12215" s="149"/>
    </row>
    <row r="12216" spans="7:16" x14ac:dyDescent="0.2">
      <c r="G12216" s="149"/>
      <c r="I12216" s="149"/>
      <c r="K12216" s="149"/>
      <c r="M12216" s="149"/>
      <c r="N12216" s="150"/>
      <c r="P12216" s="149"/>
    </row>
    <row r="12217" spans="7:16" x14ac:dyDescent="0.2">
      <c r="G12217" s="149"/>
      <c r="I12217" s="149"/>
      <c r="K12217" s="149"/>
      <c r="M12217" s="149"/>
      <c r="N12217" s="150"/>
      <c r="P12217" s="149"/>
    </row>
    <row r="12218" spans="7:16" x14ac:dyDescent="0.2">
      <c r="G12218" s="149"/>
      <c r="I12218" s="149"/>
      <c r="K12218" s="149"/>
      <c r="M12218" s="149"/>
      <c r="N12218" s="150"/>
      <c r="P12218" s="149"/>
    </row>
    <row r="12219" spans="7:16" x14ac:dyDescent="0.2">
      <c r="G12219" s="149"/>
      <c r="I12219" s="149"/>
      <c r="K12219" s="149"/>
      <c r="M12219" s="149"/>
      <c r="N12219" s="150"/>
      <c r="P12219" s="149"/>
    </row>
    <row r="12220" spans="7:16" x14ac:dyDescent="0.2">
      <c r="G12220" s="149"/>
      <c r="I12220" s="149"/>
      <c r="K12220" s="149"/>
      <c r="M12220" s="149"/>
      <c r="N12220" s="150"/>
      <c r="P12220" s="149"/>
    </row>
    <row r="12221" spans="7:16" x14ac:dyDescent="0.2">
      <c r="G12221" s="149"/>
      <c r="I12221" s="149"/>
      <c r="K12221" s="149"/>
      <c r="M12221" s="149"/>
      <c r="N12221" s="150"/>
      <c r="P12221" s="149"/>
    </row>
    <row r="12222" spans="7:16" x14ac:dyDescent="0.2">
      <c r="G12222" s="149"/>
      <c r="I12222" s="149"/>
      <c r="K12222" s="149"/>
      <c r="M12222" s="149"/>
      <c r="N12222" s="150"/>
      <c r="P12222" s="149"/>
    </row>
    <row r="12223" spans="7:16" x14ac:dyDescent="0.2">
      <c r="G12223" s="149"/>
      <c r="I12223" s="149"/>
      <c r="K12223" s="149"/>
      <c r="M12223" s="149"/>
      <c r="N12223" s="150"/>
      <c r="P12223" s="149"/>
    </row>
    <row r="12224" spans="7:16" x14ac:dyDescent="0.2">
      <c r="G12224" s="149"/>
      <c r="I12224" s="149"/>
      <c r="K12224" s="149"/>
      <c r="M12224" s="149"/>
      <c r="N12224" s="150"/>
      <c r="P12224" s="149"/>
    </row>
    <row r="12225" spans="7:16" x14ac:dyDescent="0.2">
      <c r="G12225" s="149"/>
      <c r="I12225" s="149"/>
      <c r="K12225" s="149"/>
      <c r="M12225" s="149"/>
      <c r="N12225" s="150"/>
      <c r="P12225" s="149"/>
    </row>
    <row r="12226" spans="7:16" x14ac:dyDescent="0.2">
      <c r="G12226" s="149"/>
      <c r="I12226" s="149"/>
      <c r="K12226" s="149"/>
      <c r="M12226" s="149"/>
      <c r="N12226" s="150"/>
      <c r="P12226" s="149"/>
    </row>
    <row r="12227" spans="7:16" x14ac:dyDescent="0.2">
      <c r="G12227" s="149"/>
      <c r="I12227" s="149"/>
      <c r="K12227" s="149"/>
      <c r="M12227" s="149"/>
      <c r="N12227" s="150"/>
      <c r="P12227" s="149"/>
    </row>
    <row r="12228" spans="7:16" x14ac:dyDescent="0.2">
      <c r="G12228" s="149"/>
      <c r="I12228" s="149"/>
      <c r="K12228" s="149"/>
      <c r="M12228" s="149"/>
      <c r="N12228" s="150"/>
      <c r="P12228" s="149"/>
    </row>
    <row r="12229" spans="7:16" x14ac:dyDescent="0.2">
      <c r="G12229" s="149"/>
      <c r="I12229" s="149"/>
      <c r="K12229" s="149"/>
      <c r="M12229" s="149"/>
      <c r="N12229" s="150"/>
      <c r="P12229" s="149"/>
    </row>
    <row r="12230" spans="7:16" x14ac:dyDescent="0.2">
      <c r="G12230" s="149"/>
      <c r="I12230" s="149"/>
      <c r="K12230" s="149"/>
      <c r="M12230" s="149"/>
      <c r="N12230" s="150"/>
      <c r="P12230" s="149"/>
    </row>
    <row r="12231" spans="7:16" x14ac:dyDescent="0.2">
      <c r="G12231" s="149"/>
      <c r="I12231" s="149"/>
      <c r="K12231" s="149"/>
      <c r="M12231" s="149"/>
      <c r="N12231" s="150"/>
      <c r="P12231" s="149"/>
    </row>
    <row r="12232" spans="7:16" x14ac:dyDescent="0.2">
      <c r="G12232" s="149"/>
      <c r="I12232" s="149"/>
      <c r="K12232" s="149"/>
      <c r="M12232" s="149"/>
      <c r="N12232" s="150"/>
      <c r="P12232" s="149"/>
    </row>
    <row r="12233" spans="7:16" x14ac:dyDescent="0.2">
      <c r="G12233" s="149"/>
      <c r="I12233" s="149"/>
      <c r="K12233" s="149"/>
      <c r="M12233" s="149"/>
      <c r="N12233" s="150"/>
      <c r="P12233" s="149"/>
    </row>
    <row r="12234" spans="7:16" x14ac:dyDescent="0.2">
      <c r="G12234" s="149"/>
      <c r="I12234" s="149"/>
      <c r="K12234" s="149"/>
      <c r="M12234" s="149"/>
      <c r="N12234" s="150"/>
      <c r="P12234" s="149"/>
    </row>
    <row r="12235" spans="7:16" x14ac:dyDescent="0.2">
      <c r="G12235" s="149"/>
      <c r="I12235" s="149"/>
      <c r="K12235" s="149"/>
      <c r="M12235" s="149"/>
      <c r="N12235" s="150"/>
      <c r="P12235" s="149"/>
    </row>
    <row r="12236" spans="7:16" x14ac:dyDescent="0.2">
      <c r="G12236" s="149"/>
      <c r="I12236" s="149"/>
      <c r="K12236" s="149"/>
      <c r="M12236" s="149"/>
      <c r="N12236" s="150"/>
      <c r="P12236" s="149"/>
    </row>
    <row r="12237" spans="7:16" x14ac:dyDescent="0.2">
      <c r="G12237" s="149"/>
      <c r="I12237" s="149"/>
      <c r="K12237" s="149"/>
      <c r="M12237" s="149"/>
      <c r="N12237" s="150"/>
      <c r="P12237" s="149"/>
    </row>
    <row r="12238" spans="7:16" x14ac:dyDescent="0.2">
      <c r="G12238" s="149"/>
      <c r="I12238" s="149"/>
      <c r="K12238" s="149"/>
      <c r="M12238" s="149"/>
      <c r="N12238" s="150"/>
      <c r="P12238" s="149"/>
    </row>
    <row r="12239" spans="7:16" x14ac:dyDescent="0.2">
      <c r="G12239" s="149"/>
      <c r="I12239" s="149"/>
      <c r="K12239" s="149"/>
      <c r="M12239" s="149"/>
      <c r="N12239" s="150"/>
      <c r="P12239" s="149"/>
    </row>
    <row r="12240" spans="7:16" x14ac:dyDescent="0.2">
      <c r="G12240" s="149"/>
      <c r="I12240" s="149"/>
      <c r="K12240" s="149"/>
      <c r="M12240" s="149"/>
      <c r="N12240" s="150"/>
      <c r="P12240" s="149"/>
    </row>
    <row r="12241" spans="7:16" x14ac:dyDescent="0.2">
      <c r="G12241" s="149"/>
      <c r="I12241" s="149"/>
      <c r="K12241" s="149"/>
      <c r="M12241" s="149"/>
      <c r="N12241" s="150"/>
      <c r="P12241" s="149"/>
    </row>
    <row r="12242" spans="7:16" x14ac:dyDescent="0.2">
      <c r="G12242" s="149"/>
      <c r="I12242" s="149"/>
      <c r="K12242" s="149"/>
      <c r="M12242" s="149"/>
      <c r="N12242" s="150"/>
      <c r="P12242" s="149"/>
    </row>
    <row r="12243" spans="7:16" x14ac:dyDescent="0.2">
      <c r="G12243" s="149"/>
      <c r="I12243" s="149"/>
      <c r="K12243" s="149"/>
      <c r="M12243" s="149"/>
      <c r="N12243" s="150"/>
      <c r="P12243" s="149"/>
    </row>
    <row r="12244" spans="7:16" x14ac:dyDescent="0.2">
      <c r="G12244" s="149"/>
      <c r="I12244" s="149"/>
      <c r="K12244" s="149"/>
      <c r="M12244" s="149"/>
      <c r="N12244" s="150"/>
      <c r="P12244" s="149"/>
    </row>
    <row r="12245" spans="7:16" x14ac:dyDescent="0.2">
      <c r="G12245" s="149"/>
      <c r="I12245" s="149"/>
      <c r="K12245" s="149"/>
      <c r="M12245" s="149"/>
      <c r="N12245" s="150"/>
      <c r="P12245" s="149"/>
    </row>
    <row r="12246" spans="7:16" x14ac:dyDescent="0.2">
      <c r="G12246" s="149"/>
      <c r="I12246" s="149"/>
      <c r="K12246" s="149"/>
      <c r="M12246" s="149"/>
      <c r="N12246" s="150"/>
      <c r="P12246" s="149"/>
    </row>
    <row r="12247" spans="7:16" x14ac:dyDescent="0.2">
      <c r="G12247" s="149"/>
      <c r="I12247" s="149"/>
      <c r="K12247" s="149"/>
      <c r="M12247" s="149"/>
      <c r="N12247" s="150"/>
      <c r="P12247" s="149"/>
    </row>
    <row r="12248" spans="7:16" x14ac:dyDescent="0.2">
      <c r="G12248" s="149"/>
      <c r="I12248" s="149"/>
      <c r="K12248" s="149"/>
      <c r="M12248" s="149"/>
      <c r="N12248" s="150"/>
      <c r="P12248" s="149"/>
    </row>
    <row r="12249" spans="7:16" x14ac:dyDescent="0.2">
      <c r="G12249" s="149"/>
      <c r="I12249" s="149"/>
      <c r="K12249" s="149"/>
      <c r="M12249" s="149"/>
      <c r="N12249" s="150"/>
      <c r="P12249" s="149"/>
    </row>
    <row r="12250" spans="7:16" x14ac:dyDescent="0.2">
      <c r="G12250" s="149"/>
      <c r="I12250" s="149"/>
      <c r="K12250" s="149"/>
      <c r="M12250" s="149"/>
      <c r="N12250" s="150"/>
      <c r="P12250" s="149"/>
    </row>
    <row r="12251" spans="7:16" x14ac:dyDescent="0.2">
      <c r="G12251" s="149"/>
      <c r="I12251" s="149"/>
      <c r="K12251" s="149"/>
      <c r="M12251" s="149"/>
      <c r="N12251" s="150"/>
      <c r="P12251" s="149"/>
    </row>
    <row r="12252" spans="7:16" x14ac:dyDescent="0.2">
      <c r="G12252" s="149"/>
      <c r="I12252" s="149"/>
      <c r="K12252" s="149"/>
      <c r="M12252" s="149"/>
      <c r="N12252" s="150"/>
      <c r="P12252" s="149"/>
    </row>
    <row r="12253" spans="7:16" x14ac:dyDescent="0.2">
      <c r="G12253" s="149"/>
      <c r="I12253" s="149"/>
      <c r="K12253" s="149"/>
      <c r="M12253" s="149"/>
      <c r="N12253" s="150"/>
      <c r="P12253" s="149"/>
    </row>
    <row r="12254" spans="7:16" x14ac:dyDescent="0.2">
      <c r="G12254" s="149"/>
      <c r="I12254" s="149"/>
      <c r="K12254" s="149"/>
      <c r="M12254" s="149"/>
      <c r="N12254" s="150"/>
      <c r="P12254" s="149"/>
    </row>
    <row r="12255" spans="7:16" x14ac:dyDescent="0.2">
      <c r="G12255" s="149"/>
      <c r="I12255" s="149"/>
      <c r="K12255" s="149"/>
      <c r="M12255" s="149"/>
      <c r="N12255" s="150"/>
      <c r="P12255" s="149"/>
    </row>
    <row r="12256" spans="7:16" x14ac:dyDescent="0.2">
      <c r="G12256" s="149"/>
      <c r="I12256" s="149"/>
      <c r="K12256" s="149"/>
      <c r="M12256" s="149"/>
      <c r="N12256" s="150"/>
      <c r="P12256" s="149"/>
    </row>
    <row r="12257" spans="7:16" x14ac:dyDescent="0.2">
      <c r="G12257" s="149"/>
      <c r="I12257" s="149"/>
      <c r="K12257" s="149"/>
      <c r="M12257" s="149"/>
      <c r="N12257" s="150"/>
      <c r="P12257" s="149"/>
    </row>
    <row r="12258" spans="7:16" x14ac:dyDescent="0.2">
      <c r="G12258" s="149"/>
      <c r="I12258" s="149"/>
      <c r="K12258" s="149"/>
      <c r="M12258" s="149"/>
      <c r="N12258" s="150"/>
      <c r="P12258" s="149"/>
    </row>
    <row r="12259" spans="7:16" x14ac:dyDescent="0.2">
      <c r="G12259" s="149"/>
      <c r="I12259" s="149"/>
      <c r="K12259" s="149"/>
      <c r="M12259" s="149"/>
      <c r="N12259" s="150"/>
      <c r="P12259" s="149"/>
    </row>
    <row r="12260" spans="7:16" x14ac:dyDescent="0.2">
      <c r="G12260" s="149"/>
      <c r="I12260" s="149"/>
      <c r="K12260" s="149"/>
      <c r="M12260" s="149"/>
      <c r="N12260" s="150"/>
      <c r="P12260" s="149"/>
    </row>
    <row r="12261" spans="7:16" x14ac:dyDescent="0.2">
      <c r="G12261" s="149"/>
      <c r="I12261" s="149"/>
      <c r="K12261" s="149"/>
      <c r="M12261" s="149"/>
      <c r="N12261" s="150"/>
      <c r="P12261" s="149"/>
    </row>
    <row r="12262" spans="7:16" x14ac:dyDescent="0.2">
      <c r="G12262" s="149"/>
      <c r="I12262" s="149"/>
      <c r="K12262" s="149"/>
      <c r="M12262" s="149"/>
      <c r="N12262" s="150"/>
      <c r="P12262" s="149"/>
    </row>
    <row r="12263" spans="7:16" x14ac:dyDescent="0.2">
      <c r="G12263" s="149"/>
      <c r="I12263" s="149"/>
      <c r="K12263" s="149"/>
      <c r="M12263" s="149"/>
      <c r="N12263" s="150"/>
      <c r="P12263" s="149"/>
    </row>
    <row r="12264" spans="7:16" x14ac:dyDescent="0.2">
      <c r="G12264" s="149"/>
      <c r="I12264" s="149"/>
      <c r="K12264" s="149"/>
      <c r="M12264" s="149"/>
      <c r="N12264" s="150"/>
      <c r="P12264" s="149"/>
    </row>
    <row r="12265" spans="7:16" x14ac:dyDescent="0.2">
      <c r="G12265" s="149"/>
      <c r="I12265" s="149"/>
      <c r="K12265" s="149"/>
      <c r="M12265" s="149"/>
      <c r="N12265" s="150"/>
      <c r="P12265" s="149"/>
    </row>
    <row r="12266" spans="7:16" x14ac:dyDescent="0.2">
      <c r="G12266" s="149"/>
      <c r="I12266" s="149"/>
      <c r="K12266" s="149"/>
      <c r="M12266" s="149"/>
      <c r="N12266" s="150"/>
      <c r="P12266" s="149"/>
    </row>
    <row r="12267" spans="7:16" x14ac:dyDescent="0.2">
      <c r="G12267" s="149"/>
      <c r="I12267" s="149"/>
      <c r="K12267" s="149"/>
      <c r="M12267" s="149"/>
      <c r="N12267" s="150"/>
      <c r="P12267" s="149"/>
    </row>
    <row r="12268" spans="7:16" x14ac:dyDescent="0.2">
      <c r="G12268" s="149"/>
      <c r="I12268" s="149"/>
      <c r="K12268" s="149"/>
      <c r="M12268" s="149"/>
      <c r="N12268" s="150"/>
      <c r="P12268" s="149"/>
    </row>
    <row r="12269" spans="7:16" x14ac:dyDescent="0.2">
      <c r="G12269" s="149"/>
      <c r="I12269" s="149"/>
      <c r="K12269" s="149"/>
      <c r="M12269" s="149"/>
      <c r="N12269" s="150"/>
      <c r="P12269" s="149"/>
    </row>
    <row r="12270" spans="7:16" x14ac:dyDescent="0.2">
      <c r="G12270" s="149"/>
      <c r="I12270" s="149"/>
      <c r="K12270" s="149"/>
      <c r="M12270" s="149"/>
      <c r="N12270" s="150"/>
      <c r="P12270" s="149"/>
    </row>
    <row r="12271" spans="7:16" x14ac:dyDescent="0.2">
      <c r="G12271" s="149"/>
      <c r="I12271" s="149"/>
      <c r="K12271" s="149"/>
      <c r="M12271" s="149"/>
      <c r="N12271" s="150"/>
      <c r="P12271" s="149"/>
    </row>
    <row r="12272" spans="7:16" x14ac:dyDescent="0.2">
      <c r="G12272" s="149"/>
      <c r="I12272" s="149"/>
      <c r="K12272" s="149"/>
      <c r="M12272" s="149"/>
      <c r="N12272" s="150"/>
      <c r="P12272" s="149"/>
    </row>
    <row r="12273" spans="7:16" x14ac:dyDescent="0.2">
      <c r="G12273" s="149"/>
      <c r="I12273" s="149"/>
      <c r="K12273" s="149"/>
      <c r="M12273" s="149"/>
      <c r="N12273" s="150"/>
      <c r="P12273" s="149"/>
    </row>
    <row r="12274" spans="7:16" x14ac:dyDescent="0.2">
      <c r="G12274" s="149"/>
      <c r="I12274" s="149"/>
      <c r="K12274" s="149"/>
      <c r="M12274" s="149"/>
      <c r="N12274" s="150"/>
      <c r="P12274" s="149"/>
    </row>
    <row r="12275" spans="7:16" x14ac:dyDescent="0.2">
      <c r="G12275" s="149"/>
      <c r="I12275" s="149"/>
      <c r="K12275" s="149"/>
      <c r="M12275" s="149"/>
      <c r="N12275" s="150"/>
      <c r="P12275" s="149"/>
    </row>
    <row r="12276" spans="7:16" x14ac:dyDescent="0.2">
      <c r="G12276" s="149"/>
      <c r="I12276" s="149"/>
      <c r="K12276" s="149"/>
      <c r="M12276" s="149"/>
      <c r="N12276" s="150"/>
      <c r="P12276" s="149"/>
    </row>
    <row r="12277" spans="7:16" x14ac:dyDescent="0.2">
      <c r="G12277" s="149"/>
      <c r="I12277" s="149"/>
      <c r="K12277" s="149"/>
      <c r="M12277" s="149"/>
      <c r="N12277" s="150"/>
      <c r="P12277" s="149"/>
    </row>
    <row r="12278" spans="7:16" x14ac:dyDescent="0.2">
      <c r="G12278" s="149"/>
      <c r="I12278" s="149"/>
      <c r="K12278" s="149"/>
      <c r="M12278" s="149"/>
      <c r="N12278" s="150"/>
      <c r="P12278" s="149"/>
    </row>
    <row r="12279" spans="7:16" x14ac:dyDescent="0.2">
      <c r="G12279" s="149"/>
      <c r="I12279" s="149"/>
      <c r="K12279" s="149"/>
      <c r="M12279" s="149"/>
      <c r="N12279" s="150"/>
      <c r="P12279" s="149"/>
    </row>
    <row r="12280" spans="7:16" x14ac:dyDescent="0.2">
      <c r="G12280" s="149"/>
      <c r="I12280" s="149"/>
      <c r="K12280" s="149"/>
      <c r="M12280" s="149"/>
      <c r="N12280" s="150"/>
      <c r="P12280" s="149"/>
    </row>
    <row r="12281" spans="7:16" x14ac:dyDescent="0.2">
      <c r="G12281" s="149"/>
      <c r="I12281" s="149"/>
      <c r="K12281" s="149"/>
      <c r="M12281" s="149"/>
      <c r="N12281" s="150"/>
      <c r="P12281" s="149"/>
    </row>
    <row r="12282" spans="7:16" x14ac:dyDescent="0.2">
      <c r="G12282" s="149"/>
      <c r="I12282" s="149"/>
      <c r="K12282" s="149"/>
      <c r="M12282" s="149"/>
      <c r="N12282" s="150"/>
      <c r="P12282" s="149"/>
    </row>
    <row r="12283" spans="7:16" x14ac:dyDescent="0.2">
      <c r="G12283" s="149"/>
      <c r="I12283" s="149"/>
      <c r="K12283" s="149"/>
      <c r="M12283" s="149"/>
      <c r="N12283" s="150"/>
      <c r="P12283" s="149"/>
    </row>
    <row r="12284" spans="7:16" x14ac:dyDescent="0.2">
      <c r="G12284" s="149"/>
      <c r="I12284" s="149"/>
      <c r="K12284" s="149"/>
      <c r="M12284" s="149"/>
      <c r="N12284" s="150"/>
      <c r="P12284" s="149"/>
    </row>
    <row r="12285" spans="7:16" x14ac:dyDescent="0.2">
      <c r="G12285" s="149"/>
      <c r="I12285" s="149"/>
      <c r="K12285" s="149"/>
      <c r="M12285" s="149"/>
      <c r="N12285" s="150"/>
      <c r="P12285" s="149"/>
    </row>
    <row r="12286" spans="7:16" x14ac:dyDescent="0.2">
      <c r="G12286" s="149"/>
      <c r="I12286" s="149"/>
      <c r="K12286" s="149"/>
      <c r="M12286" s="149"/>
      <c r="N12286" s="150"/>
      <c r="P12286" s="149"/>
    </row>
    <row r="12287" spans="7:16" x14ac:dyDescent="0.2">
      <c r="G12287" s="149"/>
      <c r="I12287" s="149"/>
      <c r="K12287" s="149"/>
      <c r="M12287" s="149"/>
      <c r="N12287" s="150"/>
      <c r="P12287" s="149"/>
    </row>
    <row r="12288" spans="7:16" x14ac:dyDescent="0.2">
      <c r="G12288" s="149"/>
      <c r="I12288" s="149"/>
      <c r="K12288" s="149"/>
      <c r="M12288" s="149"/>
      <c r="N12288" s="150"/>
      <c r="P12288" s="149"/>
    </row>
    <row r="12289" spans="7:16" x14ac:dyDescent="0.2">
      <c r="G12289" s="149"/>
      <c r="I12289" s="149"/>
      <c r="K12289" s="149"/>
      <c r="M12289" s="149"/>
      <c r="N12289" s="150"/>
      <c r="P12289" s="149"/>
    </row>
    <row r="12290" spans="7:16" x14ac:dyDescent="0.2">
      <c r="G12290" s="149"/>
      <c r="I12290" s="149"/>
      <c r="K12290" s="149"/>
      <c r="M12290" s="149"/>
      <c r="N12290" s="150"/>
      <c r="P12290" s="149"/>
    </row>
    <row r="12291" spans="7:16" x14ac:dyDescent="0.2">
      <c r="G12291" s="149"/>
      <c r="I12291" s="149"/>
      <c r="K12291" s="149"/>
      <c r="M12291" s="149"/>
      <c r="N12291" s="150"/>
      <c r="P12291" s="149"/>
    </row>
    <row r="12292" spans="7:16" x14ac:dyDescent="0.2">
      <c r="G12292" s="149"/>
      <c r="I12292" s="149"/>
      <c r="K12292" s="149"/>
      <c r="M12292" s="149"/>
      <c r="N12292" s="150"/>
      <c r="P12292" s="149"/>
    </row>
    <row r="12293" spans="7:16" x14ac:dyDescent="0.2">
      <c r="G12293" s="149"/>
      <c r="I12293" s="149"/>
      <c r="K12293" s="149"/>
      <c r="M12293" s="149"/>
      <c r="N12293" s="150"/>
      <c r="P12293" s="149"/>
    </row>
    <row r="12294" spans="7:16" x14ac:dyDescent="0.2">
      <c r="G12294" s="149"/>
      <c r="I12294" s="149"/>
      <c r="K12294" s="149"/>
      <c r="M12294" s="149"/>
      <c r="N12294" s="150"/>
      <c r="P12294" s="149"/>
    </row>
    <row r="12295" spans="7:16" x14ac:dyDescent="0.2">
      <c r="G12295" s="149"/>
      <c r="I12295" s="149"/>
      <c r="K12295" s="149"/>
      <c r="M12295" s="149"/>
      <c r="N12295" s="150"/>
      <c r="P12295" s="149"/>
    </row>
    <row r="12296" spans="7:16" x14ac:dyDescent="0.2">
      <c r="G12296" s="149"/>
      <c r="I12296" s="149"/>
      <c r="K12296" s="149"/>
      <c r="M12296" s="149"/>
      <c r="N12296" s="150"/>
      <c r="P12296" s="149"/>
    </row>
    <row r="12297" spans="7:16" x14ac:dyDescent="0.2">
      <c r="G12297" s="149"/>
      <c r="I12297" s="149"/>
      <c r="K12297" s="149"/>
      <c r="M12297" s="149"/>
      <c r="N12297" s="150"/>
      <c r="P12297" s="149"/>
    </row>
    <row r="12298" spans="7:16" x14ac:dyDescent="0.2">
      <c r="G12298" s="149"/>
      <c r="I12298" s="149"/>
      <c r="K12298" s="149"/>
      <c r="M12298" s="149"/>
      <c r="N12298" s="150"/>
      <c r="P12298" s="149"/>
    </row>
    <row r="12299" spans="7:16" x14ac:dyDescent="0.2">
      <c r="G12299" s="149"/>
      <c r="I12299" s="149"/>
      <c r="K12299" s="149"/>
      <c r="M12299" s="149"/>
      <c r="N12299" s="150"/>
      <c r="P12299" s="149"/>
    </row>
    <row r="12300" spans="7:16" x14ac:dyDescent="0.2">
      <c r="G12300" s="149"/>
      <c r="I12300" s="149"/>
      <c r="K12300" s="149"/>
      <c r="M12300" s="149"/>
      <c r="N12300" s="150"/>
      <c r="P12300" s="149"/>
    </row>
    <row r="12301" spans="7:16" x14ac:dyDescent="0.2">
      <c r="G12301" s="149"/>
      <c r="I12301" s="149"/>
      <c r="K12301" s="149"/>
      <c r="M12301" s="149"/>
      <c r="N12301" s="150"/>
      <c r="P12301" s="149"/>
    </row>
    <row r="12302" spans="7:16" x14ac:dyDescent="0.2">
      <c r="G12302" s="149"/>
      <c r="I12302" s="149"/>
      <c r="K12302" s="149"/>
      <c r="M12302" s="149"/>
      <c r="N12302" s="150"/>
      <c r="P12302" s="149"/>
    </row>
    <row r="12303" spans="7:16" x14ac:dyDescent="0.2">
      <c r="G12303" s="149"/>
      <c r="I12303" s="149"/>
      <c r="K12303" s="149"/>
      <c r="M12303" s="149"/>
      <c r="N12303" s="150"/>
      <c r="P12303" s="149"/>
    </row>
    <row r="12304" spans="7:16" x14ac:dyDescent="0.2">
      <c r="G12304" s="149"/>
      <c r="I12304" s="149"/>
      <c r="K12304" s="149"/>
      <c r="M12304" s="149"/>
      <c r="N12304" s="150"/>
      <c r="P12304" s="149"/>
    </row>
    <row r="12305" spans="7:16" x14ac:dyDescent="0.2">
      <c r="G12305" s="149"/>
      <c r="I12305" s="149"/>
      <c r="K12305" s="149"/>
      <c r="M12305" s="149"/>
      <c r="N12305" s="150"/>
      <c r="P12305" s="149"/>
    </row>
    <row r="12306" spans="7:16" x14ac:dyDescent="0.2">
      <c r="G12306" s="149"/>
      <c r="I12306" s="149"/>
      <c r="K12306" s="149"/>
      <c r="M12306" s="149"/>
      <c r="N12306" s="150"/>
      <c r="P12306" s="149"/>
    </row>
    <row r="12307" spans="7:16" x14ac:dyDescent="0.2">
      <c r="G12307" s="149"/>
      <c r="I12307" s="149"/>
      <c r="K12307" s="149"/>
      <c r="M12307" s="149"/>
      <c r="N12307" s="150"/>
      <c r="P12307" s="149"/>
    </row>
    <row r="12308" spans="7:16" x14ac:dyDescent="0.2">
      <c r="G12308" s="149"/>
      <c r="I12308" s="149"/>
      <c r="K12308" s="149"/>
      <c r="M12308" s="149"/>
      <c r="N12308" s="150"/>
      <c r="P12308" s="149"/>
    </row>
    <row r="12309" spans="7:16" x14ac:dyDescent="0.2">
      <c r="G12309" s="149"/>
      <c r="I12309" s="149"/>
      <c r="K12309" s="149"/>
      <c r="M12309" s="149"/>
      <c r="N12309" s="150"/>
      <c r="P12309" s="149"/>
    </row>
    <row r="12310" spans="7:16" x14ac:dyDescent="0.2">
      <c r="G12310" s="149"/>
      <c r="I12310" s="149"/>
      <c r="K12310" s="149"/>
      <c r="M12310" s="149"/>
      <c r="N12310" s="150"/>
      <c r="P12310" s="149"/>
    </row>
    <row r="12311" spans="7:16" x14ac:dyDescent="0.2">
      <c r="G12311" s="149"/>
      <c r="I12311" s="149"/>
      <c r="K12311" s="149"/>
      <c r="M12311" s="149"/>
      <c r="N12311" s="150"/>
      <c r="P12311" s="149"/>
    </row>
    <row r="12312" spans="7:16" x14ac:dyDescent="0.2">
      <c r="G12312" s="149"/>
      <c r="I12312" s="149"/>
      <c r="K12312" s="149"/>
      <c r="M12312" s="149"/>
      <c r="N12312" s="150"/>
      <c r="P12312" s="149"/>
    </row>
    <row r="12313" spans="7:16" x14ac:dyDescent="0.2">
      <c r="G12313" s="149"/>
      <c r="I12313" s="149"/>
      <c r="K12313" s="149"/>
      <c r="M12313" s="149"/>
      <c r="N12313" s="150"/>
      <c r="P12313" s="149"/>
    </row>
    <row r="12314" spans="7:16" x14ac:dyDescent="0.2">
      <c r="G12314" s="149"/>
      <c r="I12314" s="149"/>
      <c r="K12314" s="149"/>
      <c r="M12314" s="149"/>
      <c r="N12314" s="150"/>
      <c r="P12314" s="149"/>
    </row>
    <row r="12315" spans="7:16" x14ac:dyDescent="0.2">
      <c r="G12315" s="149"/>
      <c r="I12315" s="149"/>
      <c r="K12315" s="149"/>
      <c r="M12315" s="149"/>
      <c r="N12315" s="150"/>
      <c r="P12315" s="149"/>
    </row>
    <row r="12316" spans="7:16" x14ac:dyDescent="0.2">
      <c r="G12316" s="149"/>
      <c r="I12316" s="149"/>
      <c r="K12316" s="149"/>
      <c r="M12316" s="149"/>
      <c r="N12316" s="150"/>
      <c r="P12316" s="149"/>
    </row>
    <row r="12317" spans="7:16" x14ac:dyDescent="0.2">
      <c r="G12317" s="149"/>
      <c r="I12317" s="149"/>
      <c r="K12317" s="149"/>
      <c r="M12317" s="149"/>
      <c r="N12317" s="150"/>
      <c r="P12317" s="149"/>
    </row>
    <row r="12318" spans="7:16" x14ac:dyDescent="0.2">
      <c r="G12318" s="149"/>
      <c r="I12318" s="149"/>
      <c r="K12318" s="149"/>
      <c r="M12318" s="149"/>
      <c r="N12318" s="150"/>
      <c r="P12318" s="149"/>
    </row>
    <row r="12319" spans="7:16" x14ac:dyDescent="0.2">
      <c r="G12319" s="149"/>
      <c r="I12319" s="149"/>
      <c r="K12319" s="149"/>
      <c r="M12319" s="149"/>
      <c r="N12319" s="150"/>
      <c r="P12319" s="149"/>
    </row>
    <row r="12320" spans="7:16" x14ac:dyDescent="0.2">
      <c r="G12320" s="149"/>
      <c r="I12320" s="149"/>
      <c r="K12320" s="149"/>
      <c r="M12320" s="149"/>
      <c r="N12320" s="150"/>
      <c r="P12320" s="149"/>
    </row>
    <row r="12321" spans="7:16" x14ac:dyDescent="0.2">
      <c r="G12321" s="149"/>
      <c r="I12321" s="149"/>
      <c r="K12321" s="149"/>
      <c r="M12321" s="149"/>
      <c r="N12321" s="150"/>
      <c r="P12321" s="149"/>
    </row>
    <row r="12322" spans="7:16" x14ac:dyDescent="0.2">
      <c r="G12322" s="149"/>
      <c r="I12322" s="149"/>
      <c r="K12322" s="149"/>
      <c r="M12322" s="149"/>
      <c r="N12322" s="150"/>
      <c r="P12322" s="149"/>
    </row>
    <row r="12323" spans="7:16" x14ac:dyDescent="0.2">
      <c r="G12323" s="149"/>
      <c r="I12323" s="149"/>
      <c r="K12323" s="149"/>
      <c r="M12323" s="149"/>
      <c r="N12323" s="150"/>
      <c r="P12323" s="149"/>
    </row>
    <row r="12324" spans="7:16" x14ac:dyDescent="0.2">
      <c r="G12324" s="149"/>
      <c r="I12324" s="149"/>
      <c r="K12324" s="149"/>
      <c r="M12324" s="149"/>
      <c r="N12324" s="150"/>
      <c r="P12324" s="149"/>
    </row>
    <row r="12325" spans="7:16" x14ac:dyDescent="0.2">
      <c r="G12325" s="149"/>
      <c r="I12325" s="149"/>
      <c r="K12325" s="149"/>
      <c r="M12325" s="149"/>
      <c r="N12325" s="150"/>
      <c r="P12325" s="149"/>
    </row>
    <row r="12326" spans="7:16" x14ac:dyDescent="0.2">
      <c r="G12326" s="149"/>
      <c r="I12326" s="149"/>
      <c r="K12326" s="149"/>
      <c r="M12326" s="149"/>
      <c r="N12326" s="150"/>
      <c r="P12326" s="149"/>
    </row>
    <row r="12327" spans="7:16" x14ac:dyDescent="0.2">
      <c r="G12327" s="149"/>
      <c r="I12327" s="149"/>
      <c r="K12327" s="149"/>
      <c r="M12327" s="149"/>
      <c r="N12327" s="150"/>
      <c r="P12327" s="149"/>
    </row>
    <row r="12328" spans="7:16" x14ac:dyDescent="0.2">
      <c r="G12328" s="149"/>
      <c r="I12328" s="149"/>
      <c r="K12328" s="149"/>
      <c r="M12328" s="149"/>
      <c r="N12328" s="150"/>
      <c r="P12328" s="149"/>
    </row>
    <row r="12329" spans="7:16" x14ac:dyDescent="0.2">
      <c r="G12329" s="149"/>
      <c r="I12329" s="149"/>
      <c r="K12329" s="149"/>
      <c r="M12329" s="149"/>
      <c r="N12329" s="150"/>
      <c r="P12329" s="149"/>
    </row>
    <row r="12330" spans="7:16" x14ac:dyDescent="0.2">
      <c r="G12330" s="149"/>
      <c r="I12330" s="149"/>
      <c r="K12330" s="149"/>
      <c r="M12330" s="149"/>
      <c r="N12330" s="150"/>
      <c r="P12330" s="149"/>
    </row>
    <row r="12331" spans="7:16" x14ac:dyDescent="0.2">
      <c r="G12331" s="149"/>
      <c r="I12331" s="149"/>
      <c r="K12331" s="149"/>
      <c r="M12331" s="149"/>
      <c r="N12331" s="150"/>
      <c r="P12331" s="149"/>
    </row>
    <row r="12332" spans="7:16" x14ac:dyDescent="0.2">
      <c r="G12332" s="149"/>
      <c r="I12332" s="149"/>
      <c r="K12332" s="149"/>
      <c r="M12332" s="149"/>
      <c r="N12332" s="150"/>
      <c r="P12332" s="149"/>
    </row>
    <row r="12333" spans="7:16" x14ac:dyDescent="0.2">
      <c r="G12333" s="149"/>
      <c r="I12333" s="149"/>
      <c r="K12333" s="149"/>
      <c r="M12333" s="149"/>
      <c r="N12333" s="150"/>
      <c r="P12333" s="149"/>
    </row>
    <row r="12334" spans="7:16" x14ac:dyDescent="0.2">
      <c r="G12334" s="149"/>
      <c r="I12334" s="149"/>
      <c r="K12334" s="149"/>
      <c r="M12334" s="149"/>
      <c r="N12334" s="150"/>
      <c r="P12334" s="149"/>
    </row>
    <row r="12335" spans="7:16" x14ac:dyDescent="0.2">
      <c r="G12335" s="149"/>
      <c r="I12335" s="149"/>
      <c r="K12335" s="149"/>
      <c r="M12335" s="149"/>
      <c r="N12335" s="150"/>
      <c r="P12335" s="149"/>
    </row>
    <row r="12336" spans="7:16" x14ac:dyDescent="0.2">
      <c r="G12336" s="149"/>
      <c r="I12336" s="149"/>
      <c r="K12336" s="149"/>
      <c r="M12336" s="149"/>
      <c r="N12336" s="150"/>
      <c r="P12336" s="149"/>
    </row>
    <row r="12337" spans="7:16" x14ac:dyDescent="0.2">
      <c r="G12337" s="149"/>
      <c r="I12337" s="149"/>
      <c r="K12337" s="149"/>
      <c r="M12337" s="149"/>
      <c r="N12337" s="150"/>
      <c r="P12337" s="149"/>
    </row>
    <row r="12338" spans="7:16" x14ac:dyDescent="0.2">
      <c r="G12338" s="149"/>
      <c r="I12338" s="149"/>
      <c r="K12338" s="149"/>
      <c r="M12338" s="149"/>
      <c r="N12338" s="150"/>
      <c r="P12338" s="149"/>
    </row>
    <row r="12339" spans="7:16" x14ac:dyDescent="0.2">
      <c r="G12339" s="149"/>
      <c r="I12339" s="149"/>
      <c r="K12339" s="149"/>
      <c r="M12339" s="149"/>
      <c r="N12339" s="150"/>
      <c r="P12339" s="149"/>
    </row>
    <row r="12340" spans="7:16" x14ac:dyDescent="0.2">
      <c r="G12340" s="149"/>
      <c r="I12340" s="149"/>
      <c r="K12340" s="149"/>
      <c r="M12340" s="149"/>
      <c r="N12340" s="150"/>
      <c r="P12340" s="149"/>
    </row>
    <row r="12341" spans="7:16" x14ac:dyDescent="0.2">
      <c r="G12341" s="149"/>
      <c r="I12341" s="149"/>
      <c r="K12341" s="149"/>
      <c r="M12341" s="149"/>
      <c r="N12341" s="150"/>
      <c r="P12341" s="149"/>
    </row>
    <row r="12342" spans="7:16" x14ac:dyDescent="0.2">
      <c r="G12342" s="149"/>
      <c r="I12342" s="149"/>
      <c r="K12342" s="149"/>
      <c r="M12342" s="149"/>
      <c r="N12342" s="150"/>
      <c r="P12342" s="149"/>
    </row>
    <row r="12343" spans="7:16" x14ac:dyDescent="0.2">
      <c r="G12343" s="149"/>
      <c r="I12343" s="149"/>
      <c r="K12343" s="149"/>
      <c r="M12343" s="149"/>
      <c r="N12343" s="150"/>
      <c r="P12343" s="149"/>
    </row>
    <row r="12344" spans="7:16" x14ac:dyDescent="0.2">
      <c r="G12344" s="149"/>
      <c r="I12344" s="149"/>
      <c r="K12344" s="149"/>
      <c r="M12344" s="149"/>
      <c r="N12344" s="150"/>
      <c r="P12344" s="149"/>
    </row>
    <row r="12345" spans="7:16" x14ac:dyDescent="0.2">
      <c r="G12345" s="149"/>
      <c r="I12345" s="149"/>
      <c r="K12345" s="149"/>
      <c r="M12345" s="149"/>
      <c r="N12345" s="150"/>
      <c r="P12345" s="149"/>
    </row>
    <row r="12346" spans="7:16" x14ac:dyDescent="0.2">
      <c r="G12346" s="149"/>
      <c r="I12346" s="149"/>
      <c r="K12346" s="149"/>
      <c r="M12346" s="149"/>
      <c r="N12346" s="150"/>
      <c r="P12346" s="149"/>
    </row>
    <row r="12347" spans="7:16" x14ac:dyDescent="0.2">
      <c r="G12347" s="149"/>
      <c r="I12347" s="149"/>
      <c r="K12347" s="149"/>
      <c r="M12347" s="149"/>
      <c r="N12347" s="150"/>
      <c r="P12347" s="149"/>
    </row>
    <row r="12348" spans="7:16" x14ac:dyDescent="0.2">
      <c r="G12348" s="149"/>
      <c r="I12348" s="149"/>
      <c r="K12348" s="149"/>
      <c r="M12348" s="149"/>
      <c r="N12348" s="150"/>
      <c r="P12348" s="149"/>
    </row>
    <row r="12349" spans="7:16" x14ac:dyDescent="0.2">
      <c r="G12349" s="149"/>
      <c r="I12349" s="149"/>
      <c r="K12349" s="149"/>
      <c r="M12349" s="149"/>
      <c r="N12349" s="150"/>
      <c r="P12349" s="149"/>
    </row>
    <row r="12350" spans="7:16" x14ac:dyDescent="0.2">
      <c r="G12350" s="149"/>
      <c r="I12350" s="149"/>
      <c r="K12350" s="149"/>
      <c r="M12350" s="149"/>
      <c r="N12350" s="150"/>
      <c r="P12350" s="149"/>
    </row>
    <row r="12351" spans="7:16" x14ac:dyDescent="0.2">
      <c r="G12351" s="149"/>
      <c r="I12351" s="149"/>
      <c r="K12351" s="149"/>
      <c r="M12351" s="149"/>
      <c r="N12351" s="150"/>
      <c r="P12351" s="149"/>
    </row>
    <row r="12352" spans="7:16" x14ac:dyDescent="0.2">
      <c r="G12352" s="149"/>
      <c r="I12352" s="149"/>
      <c r="K12352" s="149"/>
      <c r="M12352" s="149"/>
      <c r="N12352" s="150"/>
      <c r="P12352" s="149"/>
    </row>
    <row r="12353" spans="7:16" x14ac:dyDescent="0.2">
      <c r="G12353" s="149"/>
      <c r="I12353" s="149"/>
      <c r="K12353" s="149"/>
      <c r="M12353" s="149"/>
      <c r="N12353" s="150"/>
      <c r="P12353" s="149"/>
    </row>
    <row r="12354" spans="7:16" x14ac:dyDescent="0.2">
      <c r="G12354" s="149"/>
      <c r="I12354" s="149"/>
      <c r="K12354" s="149"/>
      <c r="M12354" s="149"/>
      <c r="N12354" s="150"/>
      <c r="P12354" s="149"/>
    </row>
    <row r="12355" spans="7:16" x14ac:dyDescent="0.2">
      <c r="G12355" s="149"/>
      <c r="I12355" s="149"/>
      <c r="K12355" s="149"/>
      <c r="M12355" s="149"/>
      <c r="N12355" s="150"/>
      <c r="P12355" s="149"/>
    </row>
    <row r="12356" spans="7:16" x14ac:dyDescent="0.2">
      <c r="G12356" s="149"/>
      <c r="I12356" s="149"/>
      <c r="K12356" s="149"/>
      <c r="M12356" s="149"/>
      <c r="N12356" s="150"/>
      <c r="P12356" s="149"/>
    </row>
    <row r="12357" spans="7:16" x14ac:dyDescent="0.2">
      <c r="G12357" s="149"/>
      <c r="I12357" s="149"/>
      <c r="K12357" s="149"/>
      <c r="M12357" s="149"/>
      <c r="N12357" s="150"/>
      <c r="P12357" s="149"/>
    </row>
    <row r="12358" spans="7:16" x14ac:dyDescent="0.2">
      <c r="G12358" s="149"/>
      <c r="I12358" s="149"/>
      <c r="K12358" s="149"/>
      <c r="M12358" s="149"/>
      <c r="N12358" s="150"/>
      <c r="P12358" s="149"/>
    </row>
    <row r="12359" spans="7:16" x14ac:dyDescent="0.2">
      <c r="G12359" s="149"/>
      <c r="I12359" s="149"/>
      <c r="K12359" s="149"/>
      <c r="M12359" s="149"/>
      <c r="N12359" s="150"/>
      <c r="P12359" s="149"/>
    </row>
    <row r="12360" spans="7:16" x14ac:dyDescent="0.2">
      <c r="G12360" s="149"/>
      <c r="I12360" s="149"/>
      <c r="K12360" s="149"/>
      <c r="M12360" s="149"/>
      <c r="N12360" s="150"/>
      <c r="P12360" s="149"/>
    </row>
    <row r="12361" spans="7:16" x14ac:dyDescent="0.2">
      <c r="G12361" s="149"/>
      <c r="I12361" s="149"/>
      <c r="K12361" s="149"/>
      <c r="M12361" s="149"/>
      <c r="N12361" s="150"/>
      <c r="P12361" s="149"/>
    </row>
    <row r="12362" spans="7:16" x14ac:dyDescent="0.2">
      <c r="G12362" s="149"/>
      <c r="I12362" s="149"/>
      <c r="K12362" s="149"/>
      <c r="M12362" s="149"/>
      <c r="N12362" s="150"/>
      <c r="P12362" s="149"/>
    </row>
    <row r="12363" spans="7:16" x14ac:dyDescent="0.2">
      <c r="G12363" s="149"/>
      <c r="I12363" s="149"/>
      <c r="K12363" s="149"/>
      <c r="M12363" s="149"/>
      <c r="N12363" s="150"/>
      <c r="P12363" s="149"/>
    </row>
    <row r="12364" spans="7:16" x14ac:dyDescent="0.2">
      <c r="G12364" s="149"/>
      <c r="I12364" s="149"/>
      <c r="K12364" s="149"/>
      <c r="M12364" s="149"/>
      <c r="N12364" s="150"/>
      <c r="P12364" s="149"/>
    </row>
    <row r="12365" spans="7:16" x14ac:dyDescent="0.2">
      <c r="G12365" s="149"/>
      <c r="I12365" s="149"/>
      <c r="K12365" s="149"/>
      <c r="M12365" s="149"/>
      <c r="N12365" s="150"/>
      <c r="P12365" s="149"/>
    </row>
    <row r="12366" spans="7:16" x14ac:dyDescent="0.2">
      <c r="G12366" s="149"/>
      <c r="I12366" s="149"/>
      <c r="K12366" s="149"/>
      <c r="M12366" s="149"/>
      <c r="N12366" s="150"/>
      <c r="P12366" s="149"/>
    </row>
    <row r="12367" spans="7:16" x14ac:dyDescent="0.2">
      <c r="G12367" s="149"/>
      <c r="I12367" s="149"/>
      <c r="K12367" s="149"/>
      <c r="M12367" s="149"/>
      <c r="N12367" s="150"/>
      <c r="P12367" s="149"/>
    </row>
    <row r="12368" spans="7:16" x14ac:dyDescent="0.2">
      <c r="G12368" s="149"/>
      <c r="I12368" s="149"/>
      <c r="K12368" s="149"/>
      <c r="M12368" s="149"/>
      <c r="N12368" s="150"/>
      <c r="P12368" s="149"/>
    </row>
    <row r="12369" spans="7:16" x14ac:dyDescent="0.2">
      <c r="G12369" s="149"/>
      <c r="I12369" s="149"/>
      <c r="K12369" s="149"/>
      <c r="M12369" s="149"/>
      <c r="N12369" s="150"/>
      <c r="P12369" s="149"/>
    </row>
    <row r="12370" spans="7:16" x14ac:dyDescent="0.2">
      <c r="G12370" s="149"/>
      <c r="I12370" s="149"/>
      <c r="K12370" s="149"/>
      <c r="M12370" s="149"/>
      <c r="N12370" s="150"/>
      <c r="P12370" s="149"/>
    </row>
    <row r="12371" spans="7:16" x14ac:dyDescent="0.2">
      <c r="G12371" s="149"/>
      <c r="I12371" s="149"/>
      <c r="K12371" s="149"/>
      <c r="M12371" s="149"/>
      <c r="N12371" s="150"/>
      <c r="P12371" s="149"/>
    </row>
    <row r="12372" spans="7:16" x14ac:dyDescent="0.2">
      <c r="G12372" s="149"/>
      <c r="I12372" s="149"/>
      <c r="K12372" s="149"/>
      <c r="M12372" s="149"/>
      <c r="N12372" s="150"/>
      <c r="P12372" s="149"/>
    </row>
    <row r="12373" spans="7:16" x14ac:dyDescent="0.2">
      <c r="G12373" s="149"/>
      <c r="I12373" s="149"/>
      <c r="K12373" s="149"/>
      <c r="M12373" s="149"/>
      <c r="N12373" s="150"/>
      <c r="P12373" s="149"/>
    </row>
    <row r="12374" spans="7:16" x14ac:dyDescent="0.2">
      <c r="G12374" s="149"/>
      <c r="I12374" s="149"/>
      <c r="K12374" s="149"/>
      <c r="M12374" s="149"/>
      <c r="N12374" s="150"/>
      <c r="P12374" s="149"/>
    </row>
    <row r="12375" spans="7:16" x14ac:dyDescent="0.2">
      <c r="G12375" s="149"/>
      <c r="I12375" s="149"/>
      <c r="K12375" s="149"/>
      <c r="M12375" s="149"/>
      <c r="N12375" s="150"/>
      <c r="P12375" s="149"/>
    </row>
    <row r="12376" spans="7:16" x14ac:dyDescent="0.2">
      <c r="G12376" s="149"/>
      <c r="I12376" s="149"/>
      <c r="K12376" s="149"/>
      <c r="M12376" s="149"/>
      <c r="N12376" s="150"/>
      <c r="P12376" s="149"/>
    </row>
    <row r="12377" spans="7:16" x14ac:dyDescent="0.2">
      <c r="G12377" s="149"/>
      <c r="I12377" s="149"/>
      <c r="K12377" s="149"/>
      <c r="M12377" s="149"/>
      <c r="N12377" s="150"/>
      <c r="P12377" s="149"/>
    </row>
    <row r="12378" spans="7:16" x14ac:dyDescent="0.2">
      <c r="G12378" s="149"/>
      <c r="I12378" s="149"/>
      <c r="K12378" s="149"/>
      <c r="M12378" s="149"/>
      <c r="N12378" s="150"/>
      <c r="P12378" s="149"/>
    </row>
    <row r="12379" spans="7:16" x14ac:dyDescent="0.2">
      <c r="G12379" s="149"/>
      <c r="I12379" s="149"/>
      <c r="K12379" s="149"/>
      <c r="M12379" s="149"/>
      <c r="N12379" s="150"/>
      <c r="P12379" s="149"/>
    </row>
    <row r="12380" spans="7:16" x14ac:dyDescent="0.2">
      <c r="G12380" s="149"/>
      <c r="I12380" s="149"/>
      <c r="K12380" s="149"/>
      <c r="M12380" s="149"/>
      <c r="N12380" s="150"/>
      <c r="P12380" s="149"/>
    </row>
    <row r="12381" spans="7:16" x14ac:dyDescent="0.2">
      <c r="G12381" s="149"/>
      <c r="I12381" s="149"/>
      <c r="K12381" s="149"/>
      <c r="M12381" s="149"/>
      <c r="N12381" s="150"/>
      <c r="P12381" s="149"/>
    </row>
    <row r="12382" spans="7:16" x14ac:dyDescent="0.2">
      <c r="G12382" s="149"/>
      <c r="I12382" s="149"/>
      <c r="K12382" s="149"/>
      <c r="M12382" s="149"/>
      <c r="N12382" s="150"/>
      <c r="P12382" s="149"/>
    </row>
    <row r="12383" spans="7:16" x14ac:dyDescent="0.2">
      <c r="G12383" s="149"/>
      <c r="I12383" s="149"/>
      <c r="K12383" s="149"/>
      <c r="M12383" s="149"/>
      <c r="N12383" s="150"/>
      <c r="P12383" s="149"/>
    </row>
    <row r="12384" spans="7:16" x14ac:dyDescent="0.2">
      <c r="G12384" s="149"/>
      <c r="I12384" s="149"/>
      <c r="K12384" s="149"/>
      <c r="M12384" s="149"/>
      <c r="N12384" s="150"/>
      <c r="P12384" s="149"/>
    </row>
    <row r="12385" spans="7:16" x14ac:dyDescent="0.2">
      <c r="G12385" s="149"/>
      <c r="I12385" s="149"/>
      <c r="K12385" s="149"/>
      <c r="M12385" s="149"/>
      <c r="N12385" s="150"/>
      <c r="P12385" s="149"/>
    </row>
    <row r="12386" spans="7:16" x14ac:dyDescent="0.2">
      <c r="G12386" s="149"/>
      <c r="I12386" s="149"/>
      <c r="K12386" s="149"/>
      <c r="M12386" s="149"/>
      <c r="N12386" s="150"/>
      <c r="P12386" s="149"/>
    </row>
    <row r="12387" spans="7:16" x14ac:dyDescent="0.2">
      <c r="G12387" s="149"/>
      <c r="I12387" s="149"/>
      <c r="K12387" s="149"/>
      <c r="M12387" s="149"/>
      <c r="N12387" s="150"/>
      <c r="P12387" s="149"/>
    </row>
    <row r="12388" spans="7:16" x14ac:dyDescent="0.2">
      <c r="G12388" s="149"/>
      <c r="I12388" s="149"/>
      <c r="K12388" s="149"/>
      <c r="M12388" s="149"/>
      <c r="N12388" s="150"/>
      <c r="P12388" s="149"/>
    </row>
    <row r="12389" spans="7:16" x14ac:dyDescent="0.2">
      <c r="G12389" s="149"/>
      <c r="I12389" s="149"/>
      <c r="K12389" s="149"/>
      <c r="M12389" s="149"/>
      <c r="N12389" s="150"/>
      <c r="P12389" s="149"/>
    </row>
    <row r="12390" spans="7:16" x14ac:dyDescent="0.2">
      <c r="G12390" s="149"/>
      <c r="I12390" s="149"/>
      <c r="K12390" s="149"/>
      <c r="M12390" s="149"/>
      <c r="N12390" s="150"/>
      <c r="P12390" s="149"/>
    </row>
    <row r="12391" spans="7:16" x14ac:dyDescent="0.2">
      <c r="G12391" s="149"/>
      <c r="I12391" s="149"/>
      <c r="K12391" s="149"/>
      <c r="M12391" s="149"/>
      <c r="N12391" s="150"/>
      <c r="P12391" s="149"/>
    </row>
    <row r="12392" spans="7:16" x14ac:dyDescent="0.2">
      <c r="G12392" s="149"/>
      <c r="I12392" s="149"/>
      <c r="K12392" s="149"/>
      <c r="M12392" s="149"/>
      <c r="N12392" s="150"/>
      <c r="P12392" s="149"/>
    </row>
    <row r="12393" spans="7:16" x14ac:dyDescent="0.2">
      <c r="G12393" s="149"/>
      <c r="I12393" s="149"/>
      <c r="K12393" s="149"/>
      <c r="M12393" s="149"/>
      <c r="N12393" s="150"/>
      <c r="P12393" s="149"/>
    </row>
    <row r="12394" spans="7:16" x14ac:dyDescent="0.2">
      <c r="G12394" s="149"/>
      <c r="I12394" s="149"/>
      <c r="K12394" s="149"/>
      <c r="M12394" s="149"/>
      <c r="N12394" s="150"/>
      <c r="P12394" s="149"/>
    </row>
    <row r="12395" spans="7:16" x14ac:dyDescent="0.2">
      <c r="G12395" s="149"/>
      <c r="I12395" s="149"/>
      <c r="K12395" s="149"/>
      <c r="M12395" s="149"/>
      <c r="N12395" s="150"/>
      <c r="P12395" s="149"/>
    </row>
    <row r="12396" spans="7:16" x14ac:dyDescent="0.2">
      <c r="G12396" s="149"/>
      <c r="I12396" s="149"/>
      <c r="K12396" s="149"/>
      <c r="M12396" s="149"/>
      <c r="N12396" s="150"/>
      <c r="P12396" s="149"/>
    </row>
    <row r="12397" spans="7:16" x14ac:dyDescent="0.2">
      <c r="G12397" s="149"/>
      <c r="I12397" s="149"/>
      <c r="K12397" s="149"/>
      <c r="M12397" s="149"/>
      <c r="N12397" s="150"/>
      <c r="P12397" s="149"/>
    </row>
    <row r="12398" spans="7:16" x14ac:dyDescent="0.2">
      <c r="G12398" s="149"/>
      <c r="I12398" s="149"/>
      <c r="K12398" s="149"/>
      <c r="M12398" s="149"/>
      <c r="N12398" s="150"/>
      <c r="P12398" s="149"/>
    </row>
    <row r="12399" spans="7:16" x14ac:dyDescent="0.2">
      <c r="G12399" s="149"/>
      <c r="I12399" s="149"/>
      <c r="K12399" s="149"/>
      <c r="M12399" s="149"/>
      <c r="N12399" s="150"/>
      <c r="P12399" s="149"/>
    </row>
    <row r="12400" spans="7:16" x14ac:dyDescent="0.2">
      <c r="G12400" s="149"/>
      <c r="I12400" s="149"/>
      <c r="K12400" s="149"/>
      <c r="M12400" s="149"/>
      <c r="N12400" s="150"/>
      <c r="P12400" s="149"/>
    </row>
    <row r="12401" spans="7:16" x14ac:dyDescent="0.2">
      <c r="G12401" s="149"/>
      <c r="I12401" s="149"/>
      <c r="K12401" s="149"/>
      <c r="M12401" s="149"/>
      <c r="N12401" s="150"/>
      <c r="P12401" s="149"/>
    </row>
    <row r="12402" spans="7:16" x14ac:dyDescent="0.2">
      <c r="G12402" s="149"/>
      <c r="I12402" s="149"/>
      <c r="K12402" s="149"/>
      <c r="M12402" s="149"/>
      <c r="N12402" s="150"/>
      <c r="P12402" s="149"/>
    </row>
    <row r="12403" spans="7:16" x14ac:dyDescent="0.2">
      <c r="G12403" s="149"/>
      <c r="I12403" s="149"/>
      <c r="K12403" s="149"/>
      <c r="M12403" s="149"/>
      <c r="N12403" s="150"/>
      <c r="P12403" s="149"/>
    </row>
    <row r="12404" spans="7:16" x14ac:dyDescent="0.2">
      <c r="G12404" s="149"/>
      <c r="I12404" s="149"/>
      <c r="K12404" s="149"/>
      <c r="M12404" s="149"/>
      <c r="N12404" s="150"/>
      <c r="P12404" s="149"/>
    </row>
    <row r="12405" spans="7:16" x14ac:dyDescent="0.2">
      <c r="G12405" s="149"/>
      <c r="I12405" s="149"/>
      <c r="K12405" s="149"/>
      <c r="M12405" s="149"/>
      <c r="N12405" s="150"/>
      <c r="P12405" s="149"/>
    </row>
    <row r="12406" spans="7:16" x14ac:dyDescent="0.2">
      <c r="G12406" s="149"/>
      <c r="I12406" s="149"/>
      <c r="K12406" s="149"/>
      <c r="M12406" s="149"/>
      <c r="N12406" s="150"/>
      <c r="P12406" s="149"/>
    </row>
    <row r="12407" spans="7:16" x14ac:dyDescent="0.2">
      <c r="G12407" s="149"/>
      <c r="I12407" s="149"/>
      <c r="K12407" s="149"/>
      <c r="M12407" s="149"/>
      <c r="N12407" s="150"/>
      <c r="P12407" s="149"/>
    </row>
    <row r="12408" spans="7:16" x14ac:dyDescent="0.2">
      <c r="G12408" s="149"/>
      <c r="I12408" s="149"/>
      <c r="K12408" s="149"/>
      <c r="M12408" s="149"/>
      <c r="N12408" s="150"/>
      <c r="P12408" s="149"/>
    </row>
    <row r="12409" spans="7:16" x14ac:dyDescent="0.2">
      <c r="G12409" s="149"/>
      <c r="I12409" s="149"/>
      <c r="K12409" s="149"/>
      <c r="M12409" s="149"/>
      <c r="N12409" s="150"/>
      <c r="P12409" s="149"/>
    </row>
    <row r="12410" spans="7:16" x14ac:dyDescent="0.2">
      <c r="G12410" s="149"/>
      <c r="I12410" s="149"/>
      <c r="K12410" s="149"/>
      <c r="M12410" s="149"/>
      <c r="N12410" s="150"/>
      <c r="P12410" s="149"/>
    </row>
    <row r="12411" spans="7:16" x14ac:dyDescent="0.2">
      <c r="G12411" s="149"/>
      <c r="I12411" s="149"/>
      <c r="K12411" s="149"/>
      <c r="M12411" s="149"/>
      <c r="N12411" s="150"/>
      <c r="P12411" s="149"/>
    </row>
    <row r="12412" spans="7:16" x14ac:dyDescent="0.2">
      <c r="G12412" s="149"/>
      <c r="I12412" s="149"/>
      <c r="K12412" s="149"/>
      <c r="M12412" s="149"/>
      <c r="N12412" s="150"/>
      <c r="P12412" s="149"/>
    </row>
    <row r="12413" spans="7:16" x14ac:dyDescent="0.2">
      <c r="G12413" s="149"/>
      <c r="I12413" s="149"/>
      <c r="K12413" s="149"/>
      <c r="M12413" s="149"/>
      <c r="N12413" s="150"/>
      <c r="P12413" s="149"/>
    </row>
    <row r="12414" spans="7:16" x14ac:dyDescent="0.2">
      <c r="G12414" s="149"/>
      <c r="I12414" s="149"/>
      <c r="K12414" s="149"/>
      <c r="M12414" s="149"/>
      <c r="N12414" s="150"/>
      <c r="P12414" s="149"/>
    </row>
    <row r="12415" spans="7:16" x14ac:dyDescent="0.2">
      <c r="G12415" s="149"/>
      <c r="I12415" s="149"/>
      <c r="K12415" s="149"/>
      <c r="M12415" s="149"/>
      <c r="N12415" s="150"/>
      <c r="P12415" s="149"/>
    </row>
    <row r="12416" spans="7:16" x14ac:dyDescent="0.2">
      <c r="G12416" s="149"/>
      <c r="I12416" s="149"/>
      <c r="K12416" s="149"/>
      <c r="M12416" s="149"/>
      <c r="N12416" s="150"/>
      <c r="P12416" s="149"/>
    </row>
    <row r="12417" spans="7:16" x14ac:dyDescent="0.2">
      <c r="G12417" s="149"/>
      <c r="I12417" s="149"/>
      <c r="K12417" s="149"/>
      <c r="M12417" s="149"/>
      <c r="N12417" s="150"/>
      <c r="P12417" s="149"/>
    </row>
    <row r="12418" spans="7:16" x14ac:dyDescent="0.2">
      <c r="G12418" s="149"/>
      <c r="I12418" s="149"/>
      <c r="K12418" s="149"/>
      <c r="M12418" s="149"/>
      <c r="N12418" s="150"/>
      <c r="P12418" s="149"/>
    </row>
    <row r="12419" spans="7:16" x14ac:dyDescent="0.2">
      <c r="G12419" s="149"/>
      <c r="I12419" s="149"/>
      <c r="K12419" s="149"/>
      <c r="M12419" s="149"/>
      <c r="N12419" s="150"/>
      <c r="P12419" s="149"/>
    </row>
    <row r="12420" spans="7:16" x14ac:dyDescent="0.2">
      <c r="G12420" s="149"/>
      <c r="I12420" s="149"/>
      <c r="K12420" s="149"/>
      <c r="M12420" s="149"/>
      <c r="N12420" s="150"/>
      <c r="P12420" s="149"/>
    </row>
    <row r="12421" spans="7:16" x14ac:dyDescent="0.2">
      <c r="G12421" s="149"/>
      <c r="I12421" s="149"/>
      <c r="K12421" s="149"/>
      <c r="M12421" s="149"/>
      <c r="N12421" s="150"/>
      <c r="P12421" s="149"/>
    </row>
    <row r="12422" spans="7:16" x14ac:dyDescent="0.2">
      <c r="G12422" s="149"/>
      <c r="I12422" s="149"/>
      <c r="K12422" s="149"/>
      <c r="M12422" s="149"/>
      <c r="N12422" s="150"/>
      <c r="P12422" s="149"/>
    </row>
    <row r="12423" spans="7:16" x14ac:dyDescent="0.2">
      <c r="G12423" s="149"/>
      <c r="I12423" s="149"/>
      <c r="K12423" s="149"/>
      <c r="M12423" s="149"/>
      <c r="N12423" s="150"/>
      <c r="P12423" s="149"/>
    </row>
    <row r="12424" spans="7:16" x14ac:dyDescent="0.2">
      <c r="G12424" s="149"/>
      <c r="I12424" s="149"/>
      <c r="K12424" s="149"/>
      <c r="M12424" s="149"/>
      <c r="N12424" s="150"/>
      <c r="P12424" s="149"/>
    </row>
    <row r="12425" spans="7:16" x14ac:dyDescent="0.2">
      <c r="G12425" s="149"/>
      <c r="I12425" s="149"/>
      <c r="K12425" s="149"/>
      <c r="M12425" s="149"/>
      <c r="N12425" s="150"/>
      <c r="P12425" s="149"/>
    </row>
    <row r="12426" spans="7:16" x14ac:dyDescent="0.2">
      <c r="G12426" s="149"/>
      <c r="I12426" s="149"/>
      <c r="K12426" s="149"/>
      <c r="M12426" s="149"/>
      <c r="N12426" s="150"/>
      <c r="P12426" s="149"/>
    </row>
    <row r="12427" spans="7:16" x14ac:dyDescent="0.2">
      <c r="G12427" s="149"/>
      <c r="I12427" s="149"/>
      <c r="K12427" s="149"/>
      <c r="M12427" s="149"/>
      <c r="N12427" s="150"/>
      <c r="P12427" s="149"/>
    </row>
    <row r="12428" spans="7:16" x14ac:dyDescent="0.2">
      <c r="G12428" s="149"/>
      <c r="I12428" s="149"/>
      <c r="K12428" s="149"/>
      <c r="M12428" s="149"/>
      <c r="N12428" s="150"/>
      <c r="P12428" s="149"/>
    </row>
    <row r="12429" spans="7:16" x14ac:dyDescent="0.2">
      <c r="G12429" s="149"/>
      <c r="I12429" s="149"/>
      <c r="K12429" s="149"/>
      <c r="M12429" s="149"/>
      <c r="N12429" s="150"/>
      <c r="P12429" s="149"/>
    </row>
    <row r="12430" spans="7:16" x14ac:dyDescent="0.2">
      <c r="G12430" s="149"/>
      <c r="I12430" s="149"/>
      <c r="K12430" s="149"/>
      <c r="M12430" s="149"/>
      <c r="N12430" s="150"/>
      <c r="P12430" s="149"/>
    </row>
    <row r="12431" spans="7:16" x14ac:dyDescent="0.2">
      <c r="G12431" s="149"/>
      <c r="I12431" s="149"/>
      <c r="K12431" s="149"/>
      <c r="M12431" s="149"/>
      <c r="N12431" s="150"/>
      <c r="P12431" s="149"/>
    </row>
    <row r="12432" spans="7:16" x14ac:dyDescent="0.2">
      <c r="G12432" s="149"/>
      <c r="I12432" s="149"/>
      <c r="K12432" s="149"/>
      <c r="M12432" s="149"/>
      <c r="N12432" s="150"/>
      <c r="P12432" s="149"/>
    </row>
    <row r="12433" spans="7:16" x14ac:dyDescent="0.2">
      <c r="G12433" s="149"/>
      <c r="I12433" s="149"/>
      <c r="K12433" s="149"/>
      <c r="M12433" s="149"/>
      <c r="N12433" s="150"/>
      <c r="P12433" s="149"/>
    </row>
    <row r="12434" spans="7:16" x14ac:dyDescent="0.2">
      <c r="G12434" s="149"/>
      <c r="I12434" s="149"/>
      <c r="K12434" s="149"/>
      <c r="M12434" s="149"/>
      <c r="N12434" s="150"/>
      <c r="P12434" s="149"/>
    </row>
    <row r="12435" spans="7:16" x14ac:dyDescent="0.2">
      <c r="G12435" s="149"/>
      <c r="I12435" s="149"/>
      <c r="K12435" s="149"/>
      <c r="M12435" s="149"/>
      <c r="N12435" s="150"/>
      <c r="P12435" s="149"/>
    </row>
    <row r="12436" spans="7:16" x14ac:dyDescent="0.2">
      <c r="G12436" s="149"/>
      <c r="I12436" s="149"/>
      <c r="K12436" s="149"/>
      <c r="M12436" s="149"/>
      <c r="N12436" s="150"/>
      <c r="P12436" s="149"/>
    </row>
    <row r="12437" spans="7:16" x14ac:dyDescent="0.2">
      <c r="G12437" s="149"/>
      <c r="I12437" s="149"/>
      <c r="K12437" s="149"/>
      <c r="M12437" s="149"/>
      <c r="N12437" s="150"/>
      <c r="P12437" s="149"/>
    </row>
    <row r="12438" spans="7:16" x14ac:dyDescent="0.2">
      <c r="G12438" s="149"/>
      <c r="I12438" s="149"/>
      <c r="K12438" s="149"/>
      <c r="M12438" s="149"/>
      <c r="N12438" s="150"/>
      <c r="P12438" s="149"/>
    </row>
    <row r="12439" spans="7:16" x14ac:dyDescent="0.2">
      <c r="G12439" s="149"/>
      <c r="I12439" s="149"/>
      <c r="K12439" s="149"/>
      <c r="M12439" s="149"/>
      <c r="N12439" s="150"/>
      <c r="P12439" s="149"/>
    </row>
    <row r="12440" spans="7:16" x14ac:dyDescent="0.2">
      <c r="G12440" s="149"/>
      <c r="I12440" s="149"/>
      <c r="K12440" s="149"/>
      <c r="M12440" s="149"/>
      <c r="N12440" s="150"/>
      <c r="P12440" s="149"/>
    </row>
    <row r="12441" spans="7:16" x14ac:dyDescent="0.2">
      <c r="G12441" s="149"/>
      <c r="I12441" s="149"/>
      <c r="K12441" s="149"/>
      <c r="M12441" s="149"/>
      <c r="N12441" s="150"/>
      <c r="P12441" s="149"/>
    </row>
    <row r="12442" spans="7:16" x14ac:dyDescent="0.2">
      <c r="G12442" s="149"/>
      <c r="I12442" s="149"/>
      <c r="K12442" s="149"/>
      <c r="M12442" s="149"/>
      <c r="N12442" s="150"/>
      <c r="P12442" s="149"/>
    </row>
    <row r="12443" spans="7:16" x14ac:dyDescent="0.2">
      <c r="G12443" s="149"/>
      <c r="I12443" s="149"/>
      <c r="K12443" s="149"/>
      <c r="M12443" s="149"/>
      <c r="N12443" s="150"/>
      <c r="P12443" s="149"/>
    </row>
    <row r="12444" spans="7:16" x14ac:dyDescent="0.2">
      <c r="G12444" s="149"/>
      <c r="I12444" s="149"/>
      <c r="K12444" s="149"/>
      <c r="M12444" s="149"/>
      <c r="N12444" s="150"/>
      <c r="P12444" s="149"/>
    </row>
    <row r="12445" spans="7:16" x14ac:dyDescent="0.2">
      <c r="G12445" s="149"/>
      <c r="I12445" s="149"/>
      <c r="K12445" s="149"/>
      <c r="M12445" s="149"/>
      <c r="N12445" s="150"/>
      <c r="P12445" s="149"/>
    </row>
    <row r="12446" spans="7:16" x14ac:dyDescent="0.2">
      <c r="G12446" s="149"/>
      <c r="I12446" s="149"/>
      <c r="K12446" s="149"/>
      <c r="M12446" s="149"/>
      <c r="N12446" s="150"/>
      <c r="P12446" s="149"/>
    </row>
    <row r="12447" spans="7:16" x14ac:dyDescent="0.2">
      <c r="G12447" s="149"/>
      <c r="I12447" s="149"/>
      <c r="K12447" s="149"/>
      <c r="M12447" s="149"/>
      <c r="N12447" s="150"/>
      <c r="P12447" s="149"/>
    </row>
    <row r="12448" spans="7:16" x14ac:dyDescent="0.2">
      <c r="G12448" s="149"/>
      <c r="I12448" s="149"/>
      <c r="K12448" s="149"/>
      <c r="M12448" s="149"/>
      <c r="N12448" s="150"/>
      <c r="P12448" s="149"/>
    </row>
    <row r="12449" spans="7:16" x14ac:dyDescent="0.2">
      <c r="G12449" s="149"/>
      <c r="I12449" s="149"/>
      <c r="K12449" s="149"/>
      <c r="M12449" s="149"/>
      <c r="N12449" s="150"/>
      <c r="P12449" s="149"/>
    </row>
    <row r="12450" spans="7:16" x14ac:dyDescent="0.2">
      <c r="G12450" s="149"/>
      <c r="I12450" s="149"/>
      <c r="K12450" s="149"/>
      <c r="M12450" s="149"/>
      <c r="N12450" s="150"/>
      <c r="P12450" s="149"/>
    </row>
    <row r="12451" spans="7:16" x14ac:dyDescent="0.2">
      <c r="G12451" s="149"/>
      <c r="I12451" s="149"/>
      <c r="K12451" s="149"/>
      <c r="M12451" s="149"/>
      <c r="N12451" s="150"/>
      <c r="P12451" s="149"/>
    </row>
    <row r="12452" spans="7:16" x14ac:dyDescent="0.2">
      <c r="G12452" s="149"/>
      <c r="I12452" s="149"/>
      <c r="K12452" s="149"/>
      <c r="M12452" s="149"/>
      <c r="N12452" s="150"/>
      <c r="P12452" s="149"/>
    </row>
    <row r="12453" spans="7:16" x14ac:dyDescent="0.2">
      <c r="G12453" s="149"/>
      <c r="I12453" s="149"/>
      <c r="K12453" s="149"/>
      <c r="M12453" s="149"/>
      <c r="N12453" s="150"/>
      <c r="P12453" s="149"/>
    </row>
    <row r="12454" spans="7:16" x14ac:dyDescent="0.2">
      <c r="G12454" s="149"/>
      <c r="I12454" s="149"/>
      <c r="K12454" s="149"/>
      <c r="M12454" s="149"/>
      <c r="N12454" s="150"/>
      <c r="P12454" s="149"/>
    </row>
    <row r="12455" spans="7:16" x14ac:dyDescent="0.2">
      <c r="G12455" s="149"/>
      <c r="I12455" s="149"/>
      <c r="K12455" s="149"/>
      <c r="M12455" s="149"/>
      <c r="N12455" s="150"/>
      <c r="P12455" s="149"/>
    </row>
    <row r="12456" spans="7:16" x14ac:dyDescent="0.2">
      <c r="G12456" s="149"/>
      <c r="I12456" s="149"/>
      <c r="K12456" s="149"/>
      <c r="M12456" s="149"/>
      <c r="N12456" s="150"/>
      <c r="P12456" s="149"/>
    </row>
    <row r="12457" spans="7:16" x14ac:dyDescent="0.2">
      <c r="G12457" s="149"/>
      <c r="I12457" s="149"/>
      <c r="K12457" s="149"/>
      <c r="M12457" s="149"/>
      <c r="N12457" s="150"/>
      <c r="P12457" s="149"/>
    </row>
    <row r="12458" spans="7:16" x14ac:dyDescent="0.2">
      <c r="G12458" s="149"/>
      <c r="I12458" s="149"/>
      <c r="K12458" s="149"/>
      <c r="M12458" s="149"/>
      <c r="N12458" s="150"/>
      <c r="P12458" s="149"/>
    </row>
    <row r="12459" spans="7:16" x14ac:dyDescent="0.2">
      <c r="G12459" s="149"/>
      <c r="I12459" s="149"/>
      <c r="K12459" s="149"/>
      <c r="M12459" s="149"/>
      <c r="N12459" s="150"/>
      <c r="P12459" s="149"/>
    </row>
    <row r="12460" spans="7:16" x14ac:dyDescent="0.2">
      <c r="G12460" s="149"/>
      <c r="I12460" s="149"/>
      <c r="K12460" s="149"/>
      <c r="M12460" s="149"/>
      <c r="N12460" s="150"/>
      <c r="P12460" s="149"/>
    </row>
    <row r="12461" spans="7:16" x14ac:dyDescent="0.2">
      <c r="G12461" s="149"/>
      <c r="I12461" s="149"/>
      <c r="K12461" s="149"/>
      <c r="M12461" s="149"/>
      <c r="N12461" s="150"/>
      <c r="P12461" s="149"/>
    </row>
    <row r="12462" spans="7:16" x14ac:dyDescent="0.2">
      <c r="G12462" s="149"/>
      <c r="I12462" s="149"/>
      <c r="K12462" s="149"/>
      <c r="M12462" s="149"/>
      <c r="N12462" s="150"/>
      <c r="P12462" s="149"/>
    </row>
    <row r="12463" spans="7:16" x14ac:dyDescent="0.2">
      <c r="G12463" s="149"/>
      <c r="I12463" s="149"/>
      <c r="K12463" s="149"/>
      <c r="M12463" s="149"/>
      <c r="N12463" s="150"/>
      <c r="P12463" s="149"/>
    </row>
    <row r="12464" spans="7:16" x14ac:dyDescent="0.2">
      <c r="G12464" s="149"/>
      <c r="I12464" s="149"/>
      <c r="K12464" s="149"/>
      <c r="M12464" s="149"/>
      <c r="N12464" s="150"/>
      <c r="P12464" s="149"/>
    </row>
    <row r="12465" spans="7:16" x14ac:dyDescent="0.2">
      <c r="G12465" s="149"/>
      <c r="I12465" s="149"/>
      <c r="K12465" s="149"/>
      <c r="M12465" s="149"/>
      <c r="N12465" s="150"/>
      <c r="P12465" s="149"/>
    </row>
    <row r="12466" spans="7:16" x14ac:dyDescent="0.2">
      <c r="G12466" s="149"/>
      <c r="I12466" s="149"/>
      <c r="K12466" s="149"/>
      <c r="M12466" s="149"/>
      <c r="N12466" s="150"/>
      <c r="P12466" s="149"/>
    </row>
    <row r="12467" spans="7:16" x14ac:dyDescent="0.2">
      <c r="G12467" s="149"/>
      <c r="I12467" s="149"/>
      <c r="K12467" s="149"/>
      <c r="M12467" s="149"/>
      <c r="N12467" s="150"/>
      <c r="P12467" s="149"/>
    </row>
    <row r="12468" spans="7:16" x14ac:dyDescent="0.2">
      <c r="G12468" s="149"/>
      <c r="I12468" s="149"/>
      <c r="K12468" s="149"/>
      <c r="M12468" s="149"/>
      <c r="N12468" s="150"/>
      <c r="P12468" s="149"/>
    </row>
    <row r="12469" spans="7:16" x14ac:dyDescent="0.2">
      <c r="G12469" s="149"/>
      <c r="I12469" s="149"/>
      <c r="K12469" s="149"/>
      <c r="M12469" s="149"/>
      <c r="N12469" s="150"/>
      <c r="P12469" s="149"/>
    </row>
    <row r="12470" spans="7:16" x14ac:dyDescent="0.2">
      <c r="G12470" s="149"/>
      <c r="I12470" s="149"/>
      <c r="K12470" s="149"/>
      <c r="M12470" s="149"/>
      <c r="N12470" s="150"/>
      <c r="P12470" s="149"/>
    </row>
    <row r="12471" spans="7:16" x14ac:dyDescent="0.2">
      <c r="G12471" s="149"/>
      <c r="I12471" s="149"/>
      <c r="K12471" s="149"/>
      <c r="M12471" s="149"/>
      <c r="N12471" s="150"/>
      <c r="P12471" s="149"/>
    </row>
    <row r="12472" spans="7:16" x14ac:dyDescent="0.2">
      <c r="G12472" s="149"/>
      <c r="I12472" s="149"/>
      <c r="K12472" s="149"/>
      <c r="M12472" s="149"/>
      <c r="N12472" s="150"/>
      <c r="P12472" s="149"/>
    </row>
    <row r="12473" spans="7:16" x14ac:dyDescent="0.2">
      <c r="G12473" s="149"/>
      <c r="I12473" s="149"/>
      <c r="K12473" s="149"/>
      <c r="M12473" s="149"/>
      <c r="N12473" s="150"/>
      <c r="P12473" s="149"/>
    </row>
    <row r="12474" spans="7:16" x14ac:dyDescent="0.2">
      <c r="G12474" s="149"/>
      <c r="I12474" s="149"/>
      <c r="K12474" s="149"/>
      <c r="M12474" s="149"/>
      <c r="N12474" s="150"/>
      <c r="P12474" s="149"/>
    </row>
    <row r="12475" spans="7:16" x14ac:dyDescent="0.2">
      <c r="G12475" s="149"/>
      <c r="I12475" s="149"/>
      <c r="K12475" s="149"/>
      <c r="M12475" s="149"/>
      <c r="N12475" s="150"/>
      <c r="P12475" s="149"/>
    </row>
    <row r="12476" spans="7:16" x14ac:dyDescent="0.2">
      <c r="G12476" s="149"/>
      <c r="I12476" s="149"/>
      <c r="K12476" s="149"/>
      <c r="M12476" s="149"/>
      <c r="N12476" s="150"/>
      <c r="P12476" s="149"/>
    </row>
    <row r="12477" spans="7:16" x14ac:dyDescent="0.2">
      <c r="G12477" s="149"/>
      <c r="I12477" s="149"/>
      <c r="K12477" s="149"/>
      <c r="M12477" s="149"/>
      <c r="N12477" s="150"/>
      <c r="P12477" s="149"/>
    </row>
    <row r="12478" spans="7:16" x14ac:dyDescent="0.2">
      <c r="G12478" s="149"/>
      <c r="I12478" s="149"/>
      <c r="K12478" s="149"/>
      <c r="M12478" s="149"/>
      <c r="N12478" s="150"/>
      <c r="P12478" s="149"/>
    </row>
    <row r="12479" spans="7:16" x14ac:dyDescent="0.2">
      <c r="G12479" s="149"/>
      <c r="I12479" s="149"/>
      <c r="K12479" s="149"/>
      <c r="M12479" s="149"/>
      <c r="N12479" s="150"/>
      <c r="P12479" s="149"/>
    </row>
    <row r="12480" spans="7:16" x14ac:dyDescent="0.2">
      <c r="G12480" s="149"/>
      <c r="I12480" s="149"/>
      <c r="K12480" s="149"/>
      <c r="M12480" s="149"/>
      <c r="N12480" s="150"/>
      <c r="P12480" s="149"/>
    </row>
    <row r="12481" spans="7:16" x14ac:dyDescent="0.2">
      <c r="G12481" s="149"/>
      <c r="I12481" s="149"/>
      <c r="K12481" s="149"/>
      <c r="M12481" s="149"/>
      <c r="N12481" s="150"/>
      <c r="P12481" s="149"/>
    </row>
    <row r="12482" spans="7:16" x14ac:dyDescent="0.2">
      <c r="G12482" s="149"/>
      <c r="I12482" s="149"/>
      <c r="K12482" s="149"/>
      <c r="M12482" s="149"/>
      <c r="N12482" s="150"/>
      <c r="P12482" s="149"/>
    </row>
    <row r="12483" spans="7:16" x14ac:dyDescent="0.2">
      <c r="G12483" s="149"/>
      <c r="I12483" s="149"/>
      <c r="K12483" s="149"/>
      <c r="M12483" s="149"/>
      <c r="N12483" s="150"/>
      <c r="P12483" s="149"/>
    </row>
    <row r="12484" spans="7:16" x14ac:dyDescent="0.2">
      <c r="G12484" s="149"/>
      <c r="I12484" s="149"/>
      <c r="K12484" s="149"/>
      <c r="M12484" s="149"/>
      <c r="N12484" s="150"/>
      <c r="P12484" s="149"/>
    </row>
    <row r="12485" spans="7:16" x14ac:dyDescent="0.2">
      <c r="G12485" s="149"/>
      <c r="I12485" s="149"/>
      <c r="K12485" s="149"/>
      <c r="M12485" s="149"/>
      <c r="N12485" s="150"/>
      <c r="P12485" s="149"/>
    </row>
    <row r="12486" spans="7:16" x14ac:dyDescent="0.2">
      <c r="G12486" s="149"/>
      <c r="I12486" s="149"/>
      <c r="K12486" s="149"/>
      <c r="M12486" s="149"/>
      <c r="N12486" s="150"/>
      <c r="P12486" s="149"/>
    </row>
    <row r="12487" spans="7:16" x14ac:dyDescent="0.2">
      <c r="G12487" s="149"/>
      <c r="I12487" s="149"/>
      <c r="K12487" s="149"/>
      <c r="M12487" s="149"/>
      <c r="N12487" s="150"/>
      <c r="P12487" s="149"/>
    </row>
    <row r="12488" spans="7:16" x14ac:dyDescent="0.2">
      <c r="G12488" s="149"/>
      <c r="I12488" s="149"/>
      <c r="K12488" s="149"/>
      <c r="M12488" s="149"/>
      <c r="N12488" s="150"/>
      <c r="P12488" s="149"/>
    </row>
    <row r="12489" spans="7:16" x14ac:dyDescent="0.2">
      <c r="G12489" s="149"/>
      <c r="I12489" s="149"/>
      <c r="K12489" s="149"/>
      <c r="M12489" s="149"/>
      <c r="N12489" s="150"/>
      <c r="P12489" s="149"/>
    </row>
    <row r="12490" spans="7:16" x14ac:dyDescent="0.2">
      <c r="G12490" s="149"/>
      <c r="I12490" s="149"/>
      <c r="K12490" s="149"/>
      <c r="M12490" s="149"/>
      <c r="N12490" s="150"/>
      <c r="P12490" s="149"/>
    </row>
    <row r="12491" spans="7:16" x14ac:dyDescent="0.2">
      <c r="G12491" s="149"/>
      <c r="I12491" s="149"/>
      <c r="K12491" s="149"/>
      <c r="M12491" s="149"/>
      <c r="N12491" s="150"/>
      <c r="P12491" s="149"/>
    </row>
    <row r="12492" spans="7:16" x14ac:dyDescent="0.2">
      <c r="G12492" s="149"/>
      <c r="I12492" s="149"/>
      <c r="K12492" s="149"/>
      <c r="M12492" s="149"/>
      <c r="N12492" s="150"/>
      <c r="P12492" s="149"/>
    </row>
    <row r="12493" spans="7:16" x14ac:dyDescent="0.2">
      <c r="G12493" s="149"/>
      <c r="I12493" s="149"/>
      <c r="K12493" s="149"/>
      <c r="M12493" s="149"/>
      <c r="N12493" s="150"/>
      <c r="P12493" s="149"/>
    </row>
    <row r="12494" spans="7:16" x14ac:dyDescent="0.2">
      <c r="G12494" s="149"/>
      <c r="I12494" s="149"/>
      <c r="K12494" s="149"/>
      <c r="M12494" s="149"/>
      <c r="N12494" s="150"/>
      <c r="P12494" s="149"/>
    </row>
    <row r="12495" spans="7:16" x14ac:dyDescent="0.2">
      <c r="G12495" s="149"/>
      <c r="I12495" s="149"/>
      <c r="K12495" s="149"/>
      <c r="M12495" s="149"/>
      <c r="N12495" s="150"/>
      <c r="P12495" s="149"/>
    </row>
    <row r="12496" spans="7:16" x14ac:dyDescent="0.2">
      <c r="G12496" s="149"/>
      <c r="I12496" s="149"/>
      <c r="K12496" s="149"/>
      <c r="M12496" s="149"/>
      <c r="N12496" s="150"/>
      <c r="P12496" s="149"/>
    </row>
    <row r="12497" spans="7:16" x14ac:dyDescent="0.2">
      <c r="G12497" s="149"/>
      <c r="I12497" s="149"/>
      <c r="K12497" s="149"/>
      <c r="M12497" s="149"/>
      <c r="N12497" s="150"/>
      <c r="P12497" s="149"/>
    </row>
    <row r="12498" spans="7:16" x14ac:dyDescent="0.2">
      <c r="G12498" s="149"/>
      <c r="I12498" s="149"/>
      <c r="K12498" s="149"/>
      <c r="M12498" s="149"/>
      <c r="N12498" s="150"/>
      <c r="P12498" s="149"/>
    </row>
    <row r="12499" spans="7:16" x14ac:dyDescent="0.2">
      <c r="G12499" s="149"/>
      <c r="I12499" s="149"/>
      <c r="K12499" s="149"/>
      <c r="M12499" s="149"/>
      <c r="N12499" s="150"/>
      <c r="P12499" s="149"/>
    </row>
    <row r="12500" spans="7:16" x14ac:dyDescent="0.2">
      <c r="G12500" s="149"/>
      <c r="I12500" s="149"/>
      <c r="K12500" s="149"/>
      <c r="M12500" s="149"/>
      <c r="N12500" s="150"/>
      <c r="P12500" s="149"/>
    </row>
    <row r="12501" spans="7:16" x14ac:dyDescent="0.2">
      <c r="G12501" s="149"/>
      <c r="I12501" s="149"/>
      <c r="K12501" s="149"/>
      <c r="M12501" s="149"/>
      <c r="N12501" s="150"/>
      <c r="P12501" s="149"/>
    </row>
    <row r="12502" spans="7:16" x14ac:dyDescent="0.2">
      <c r="G12502" s="149"/>
      <c r="I12502" s="149"/>
      <c r="K12502" s="149"/>
      <c r="M12502" s="149"/>
      <c r="N12502" s="150"/>
      <c r="P12502" s="149"/>
    </row>
    <row r="12503" spans="7:16" x14ac:dyDescent="0.2">
      <c r="G12503" s="149"/>
      <c r="I12503" s="149"/>
      <c r="K12503" s="149"/>
      <c r="M12503" s="149"/>
      <c r="N12503" s="150"/>
      <c r="P12503" s="149"/>
    </row>
    <row r="12504" spans="7:16" x14ac:dyDescent="0.2">
      <c r="G12504" s="149"/>
      <c r="I12504" s="149"/>
      <c r="K12504" s="149"/>
      <c r="M12504" s="149"/>
      <c r="N12504" s="150"/>
      <c r="P12504" s="149"/>
    </row>
    <row r="12505" spans="7:16" x14ac:dyDescent="0.2">
      <c r="G12505" s="149"/>
      <c r="I12505" s="149"/>
      <c r="K12505" s="149"/>
      <c r="M12505" s="149"/>
      <c r="N12505" s="150"/>
      <c r="P12505" s="149"/>
    </row>
    <row r="12506" spans="7:16" x14ac:dyDescent="0.2">
      <c r="G12506" s="149"/>
      <c r="I12506" s="149"/>
      <c r="K12506" s="149"/>
      <c r="M12506" s="149"/>
      <c r="N12506" s="150"/>
      <c r="P12506" s="149"/>
    </row>
    <row r="12507" spans="7:16" x14ac:dyDescent="0.2">
      <c r="G12507" s="149"/>
      <c r="I12507" s="149"/>
      <c r="K12507" s="149"/>
      <c r="M12507" s="149"/>
      <c r="N12507" s="150"/>
      <c r="P12507" s="149"/>
    </row>
    <row r="12508" spans="7:16" x14ac:dyDescent="0.2">
      <c r="G12508" s="149"/>
      <c r="I12508" s="149"/>
      <c r="K12508" s="149"/>
      <c r="M12508" s="149"/>
      <c r="N12508" s="150"/>
      <c r="P12508" s="149"/>
    </row>
    <row r="12509" spans="7:16" x14ac:dyDescent="0.2">
      <c r="G12509" s="149"/>
      <c r="I12509" s="149"/>
      <c r="K12509" s="149"/>
      <c r="M12509" s="149"/>
      <c r="N12509" s="150"/>
      <c r="P12509" s="149"/>
    </row>
    <row r="12510" spans="7:16" x14ac:dyDescent="0.2">
      <c r="G12510" s="149"/>
      <c r="I12510" s="149"/>
      <c r="K12510" s="149"/>
      <c r="M12510" s="149"/>
      <c r="N12510" s="150"/>
      <c r="P12510" s="149"/>
    </row>
    <row r="12511" spans="7:16" x14ac:dyDescent="0.2">
      <c r="G12511" s="149"/>
      <c r="I12511" s="149"/>
      <c r="K12511" s="149"/>
      <c r="M12511" s="149"/>
      <c r="N12511" s="150"/>
      <c r="P12511" s="149"/>
    </row>
    <row r="12512" spans="7:16" x14ac:dyDescent="0.2">
      <c r="G12512" s="149"/>
      <c r="I12512" s="149"/>
      <c r="K12512" s="149"/>
      <c r="M12512" s="149"/>
      <c r="N12512" s="150"/>
      <c r="P12512" s="149"/>
    </row>
    <row r="12513" spans="7:16" x14ac:dyDescent="0.2">
      <c r="G12513" s="149"/>
      <c r="I12513" s="149"/>
      <c r="K12513" s="149"/>
      <c r="M12513" s="149"/>
      <c r="N12513" s="150"/>
      <c r="P12513" s="149"/>
    </row>
    <row r="12514" spans="7:16" x14ac:dyDescent="0.2">
      <c r="G12514" s="149"/>
      <c r="I12514" s="149"/>
      <c r="K12514" s="149"/>
      <c r="M12514" s="149"/>
      <c r="N12514" s="150"/>
      <c r="P12514" s="149"/>
    </row>
    <row r="12515" spans="7:16" x14ac:dyDescent="0.2">
      <c r="G12515" s="149"/>
      <c r="I12515" s="149"/>
      <c r="K12515" s="149"/>
      <c r="M12515" s="149"/>
      <c r="N12515" s="150"/>
      <c r="P12515" s="149"/>
    </row>
    <row r="12516" spans="7:16" x14ac:dyDescent="0.2">
      <c r="G12516" s="149"/>
      <c r="I12516" s="149"/>
      <c r="K12516" s="149"/>
      <c r="M12516" s="149"/>
      <c r="N12516" s="150"/>
      <c r="P12516" s="149"/>
    </row>
    <row r="12517" spans="7:16" x14ac:dyDescent="0.2">
      <c r="G12517" s="149"/>
      <c r="I12517" s="149"/>
      <c r="K12517" s="149"/>
      <c r="M12517" s="149"/>
      <c r="N12517" s="150"/>
      <c r="P12517" s="149"/>
    </row>
    <row r="12518" spans="7:16" x14ac:dyDescent="0.2">
      <c r="G12518" s="149"/>
      <c r="I12518" s="149"/>
      <c r="K12518" s="149"/>
      <c r="M12518" s="149"/>
      <c r="N12518" s="150"/>
      <c r="P12518" s="149"/>
    </row>
    <row r="12519" spans="7:16" x14ac:dyDescent="0.2">
      <c r="G12519" s="149"/>
      <c r="I12519" s="149"/>
      <c r="K12519" s="149"/>
      <c r="M12519" s="149"/>
      <c r="N12519" s="150"/>
      <c r="P12519" s="149"/>
    </row>
    <row r="12520" spans="7:16" x14ac:dyDescent="0.2">
      <c r="G12520" s="149"/>
      <c r="I12520" s="149"/>
      <c r="K12520" s="149"/>
      <c r="M12520" s="149"/>
      <c r="N12520" s="150"/>
      <c r="P12520" s="149"/>
    </row>
    <row r="12521" spans="7:16" x14ac:dyDescent="0.2">
      <c r="G12521" s="149"/>
      <c r="I12521" s="149"/>
      <c r="K12521" s="149"/>
      <c r="M12521" s="149"/>
      <c r="N12521" s="150"/>
      <c r="P12521" s="149"/>
    </row>
    <row r="12522" spans="7:16" x14ac:dyDescent="0.2">
      <c r="G12522" s="149"/>
      <c r="I12522" s="149"/>
      <c r="K12522" s="149"/>
      <c r="M12522" s="149"/>
      <c r="N12522" s="150"/>
      <c r="P12522" s="149"/>
    </row>
    <row r="12523" spans="7:16" x14ac:dyDescent="0.2">
      <c r="G12523" s="149"/>
      <c r="I12523" s="149"/>
      <c r="K12523" s="149"/>
      <c r="M12523" s="149"/>
      <c r="N12523" s="150"/>
      <c r="P12523" s="149"/>
    </row>
    <row r="12524" spans="7:16" x14ac:dyDescent="0.2">
      <c r="G12524" s="149"/>
      <c r="I12524" s="149"/>
      <c r="K12524" s="149"/>
      <c r="M12524" s="149"/>
      <c r="N12524" s="150"/>
      <c r="P12524" s="149"/>
    </row>
    <row r="12525" spans="7:16" x14ac:dyDescent="0.2">
      <c r="G12525" s="149"/>
      <c r="I12525" s="149"/>
      <c r="K12525" s="149"/>
      <c r="M12525" s="149"/>
      <c r="N12525" s="150"/>
      <c r="P12525" s="149"/>
    </row>
    <row r="12526" spans="7:16" x14ac:dyDescent="0.2">
      <c r="G12526" s="149"/>
      <c r="I12526" s="149"/>
      <c r="K12526" s="149"/>
      <c r="M12526" s="149"/>
      <c r="N12526" s="150"/>
      <c r="P12526" s="149"/>
    </row>
    <row r="12527" spans="7:16" x14ac:dyDescent="0.2">
      <c r="G12527" s="149"/>
      <c r="I12527" s="149"/>
      <c r="K12527" s="149"/>
      <c r="M12527" s="149"/>
      <c r="N12527" s="150"/>
      <c r="P12527" s="149"/>
    </row>
    <row r="12528" spans="7:16" x14ac:dyDescent="0.2">
      <c r="G12528" s="149"/>
      <c r="I12528" s="149"/>
      <c r="K12528" s="149"/>
      <c r="M12528" s="149"/>
      <c r="N12528" s="150"/>
      <c r="P12528" s="149"/>
    </row>
    <row r="12529" spans="7:16" x14ac:dyDescent="0.2">
      <c r="G12529" s="149"/>
      <c r="I12529" s="149"/>
      <c r="K12529" s="149"/>
      <c r="M12529" s="149"/>
      <c r="N12529" s="150"/>
      <c r="P12529" s="149"/>
    </row>
    <row r="12530" spans="7:16" x14ac:dyDescent="0.2">
      <c r="G12530" s="149"/>
      <c r="I12530" s="149"/>
      <c r="K12530" s="149"/>
      <c r="M12530" s="149"/>
      <c r="N12530" s="150"/>
      <c r="P12530" s="149"/>
    </row>
    <row r="12531" spans="7:16" x14ac:dyDescent="0.2">
      <c r="G12531" s="149"/>
      <c r="I12531" s="149"/>
      <c r="K12531" s="149"/>
      <c r="M12531" s="149"/>
      <c r="N12531" s="150"/>
      <c r="P12531" s="149"/>
    </row>
    <row r="12532" spans="7:16" x14ac:dyDescent="0.2">
      <c r="G12532" s="149"/>
      <c r="I12532" s="149"/>
      <c r="K12532" s="149"/>
      <c r="M12532" s="149"/>
      <c r="N12532" s="150"/>
      <c r="P12532" s="149"/>
    </row>
    <row r="12533" spans="7:16" x14ac:dyDescent="0.2">
      <c r="G12533" s="149"/>
      <c r="I12533" s="149"/>
      <c r="K12533" s="149"/>
      <c r="M12533" s="149"/>
      <c r="N12533" s="150"/>
      <c r="P12533" s="149"/>
    </row>
    <row r="12534" spans="7:16" x14ac:dyDescent="0.2">
      <c r="G12534" s="149"/>
      <c r="I12534" s="149"/>
      <c r="K12534" s="149"/>
      <c r="M12534" s="149"/>
      <c r="N12534" s="150"/>
      <c r="P12534" s="149"/>
    </row>
    <row r="12535" spans="7:16" x14ac:dyDescent="0.2">
      <c r="G12535" s="149"/>
      <c r="I12535" s="149"/>
      <c r="K12535" s="149"/>
      <c r="M12535" s="149"/>
      <c r="N12535" s="150"/>
      <c r="P12535" s="149"/>
    </row>
    <row r="12536" spans="7:16" x14ac:dyDescent="0.2">
      <c r="G12536" s="149"/>
      <c r="I12536" s="149"/>
      <c r="K12536" s="149"/>
      <c r="M12536" s="149"/>
      <c r="N12536" s="150"/>
      <c r="P12536" s="149"/>
    </row>
    <row r="12537" spans="7:16" x14ac:dyDescent="0.2">
      <c r="G12537" s="149"/>
      <c r="I12537" s="149"/>
      <c r="K12537" s="149"/>
      <c r="M12537" s="149"/>
      <c r="N12537" s="150"/>
      <c r="P12537" s="149"/>
    </row>
    <row r="12538" spans="7:16" x14ac:dyDescent="0.2">
      <c r="G12538" s="149"/>
      <c r="I12538" s="149"/>
      <c r="K12538" s="149"/>
      <c r="M12538" s="149"/>
      <c r="N12538" s="150"/>
      <c r="P12538" s="149"/>
    </row>
    <row r="12539" spans="7:16" x14ac:dyDescent="0.2">
      <c r="G12539" s="149"/>
      <c r="I12539" s="149"/>
      <c r="K12539" s="149"/>
      <c r="M12539" s="149"/>
      <c r="N12539" s="150"/>
      <c r="P12539" s="149"/>
    </row>
    <row r="12540" spans="7:16" x14ac:dyDescent="0.2">
      <c r="G12540" s="149"/>
      <c r="I12540" s="149"/>
      <c r="K12540" s="149"/>
      <c r="M12540" s="149"/>
      <c r="N12540" s="150"/>
      <c r="P12540" s="149"/>
    </row>
    <row r="12541" spans="7:16" x14ac:dyDescent="0.2">
      <c r="G12541" s="149"/>
      <c r="I12541" s="149"/>
      <c r="K12541" s="149"/>
      <c r="M12541" s="149"/>
      <c r="N12541" s="150"/>
      <c r="P12541" s="149"/>
    </row>
    <row r="12542" spans="7:16" x14ac:dyDescent="0.2">
      <c r="G12542" s="149"/>
      <c r="I12542" s="149"/>
      <c r="K12542" s="149"/>
      <c r="M12542" s="149"/>
      <c r="N12542" s="150"/>
      <c r="P12542" s="149"/>
    </row>
    <row r="12543" spans="7:16" x14ac:dyDescent="0.2">
      <c r="G12543" s="149"/>
      <c r="I12543" s="149"/>
      <c r="K12543" s="149"/>
      <c r="M12543" s="149"/>
      <c r="N12543" s="150"/>
      <c r="P12543" s="149"/>
    </row>
    <row r="12544" spans="7:16" x14ac:dyDescent="0.2">
      <c r="G12544" s="149"/>
      <c r="I12544" s="149"/>
      <c r="K12544" s="149"/>
      <c r="M12544" s="149"/>
      <c r="N12544" s="150"/>
      <c r="P12544" s="149"/>
    </row>
    <row r="12545" spans="7:16" x14ac:dyDescent="0.2">
      <c r="G12545" s="149"/>
      <c r="I12545" s="149"/>
      <c r="K12545" s="149"/>
      <c r="M12545" s="149"/>
      <c r="N12545" s="150"/>
      <c r="P12545" s="149"/>
    </row>
    <row r="12546" spans="7:16" x14ac:dyDescent="0.2">
      <c r="G12546" s="149"/>
      <c r="I12546" s="149"/>
      <c r="K12546" s="149"/>
      <c r="M12546" s="149"/>
      <c r="N12546" s="150"/>
      <c r="P12546" s="149"/>
    </row>
    <row r="12547" spans="7:16" x14ac:dyDescent="0.2">
      <c r="G12547" s="149"/>
      <c r="I12547" s="149"/>
      <c r="K12547" s="149"/>
      <c r="M12547" s="149"/>
      <c r="N12547" s="150"/>
      <c r="P12547" s="149"/>
    </row>
    <row r="12548" spans="7:16" x14ac:dyDescent="0.2">
      <c r="G12548" s="149"/>
      <c r="I12548" s="149"/>
      <c r="K12548" s="149"/>
      <c r="M12548" s="149"/>
      <c r="N12548" s="150"/>
      <c r="P12548" s="149"/>
    </row>
    <row r="12549" spans="7:16" x14ac:dyDescent="0.2">
      <c r="G12549" s="149"/>
      <c r="I12549" s="149"/>
      <c r="K12549" s="149"/>
      <c r="M12549" s="149"/>
      <c r="N12549" s="150"/>
      <c r="P12549" s="149"/>
    </row>
    <row r="12550" spans="7:16" x14ac:dyDescent="0.2">
      <c r="G12550" s="149"/>
      <c r="I12550" s="149"/>
      <c r="K12550" s="149"/>
      <c r="M12550" s="149"/>
      <c r="N12550" s="150"/>
      <c r="P12550" s="149"/>
    </row>
    <row r="12551" spans="7:16" x14ac:dyDescent="0.2">
      <c r="G12551" s="149"/>
      <c r="I12551" s="149"/>
      <c r="K12551" s="149"/>
      <c r="M12551" s="149"/>
      <c r="N12551" s="150"/>
      <c r="P12551" s="149"/>
    </row>
    <row r="12552" spans="7:16" x14ac:dyDescent="0.2">
      <c r="G12552" s="149"/>
      <c r="I12552" s="149"/>
      <c r="K12552" s="149"/>
      <c r="M12552" s="149"/>
      <c r="N12552" s="150"/>
      <c r="P12552" s="149"/>
    </row>
    <row r="12553" spans="7:16" x14ac:dyDescent="0.2">
      <c r="G12553" s="149"/>
      <c r="I12553" s="149"/>
      <c r="K12553" s="149"/>
      <c r="M12553" s="149"/>
      <c r="N12553" s="150"/>
      <c r="P12553" s="149"/>
    </row>
    <row r="12554" spans="7:16" x14ac:dyDescent="0.2">
      <c r="G12554" s="149"/>
      <c r="I12554" s="149"/>
      <c r="K12554" s="149"/>
      <c r="M12554" s="149"/>
      <c r="N12554" s="150"/>
      <c r="P12554" s="149"/>
    </row>
    <row r="12555" spans="7:16" x14ac:dyDescent="0.2">
      <c r="G12555" s="149"/>
      <c r="I12555" s="149"/>
      <c r="K12555" s="149"/>
      <c r="M12555" s="149"/>
      <c r="N12555" s="150"/>
      <c r="P12555" s="149"/>
    </row>
    <row r="12556" spans="7:16" x14ac:dyDescent="0.2">
      <c r="G12556" s="149"/>
      <c r="I12556" s="149"/>
      <c r="K12556" s="149"/>
      <c r="M12556" s="149"/>
      <c r="N12556" s="150"/>
      <c r="P12556" s="149"/>
    </row>
    <row r="12557" spans="7:16" x14ac:dyDescent="0.2">
      <c r="G12557" s="149"/>
      <c r="I12557" s="149"/>
      <c r="K12557" s="149"/>
      <c r="M12557" s="149"/>
      <c r="N12557" s="150"/>
      <c r="P12557" s="149"/>
    </row>
    <row r="12558" spans="7:16" x14ac:dyDescent="0.2">
      <c r="G12558" s="149"/>
      <c r="I12558" s="149"/>
      <c r="K12558" s="149"/>
      <c r="M12558" s="149"/>
      <c r="N12558" s="150"/>
      <c r="P12558" s="149"/>
    </row>
    <row r="12559" spans="7:16" x14ac:dyDescent="0.2">
      <c r="G12559" s="149"/>
      <c r="I12559" s="149"/>
      <c r="K12559" s="149"/>
      <c r="M12559" s="149"/>
      <c r="N12559" s="150"/>
      <c r="P12559" s="149"/>
    </row>
    <row r="12560" spans="7:16" x14ac:dyDescent="0.2">
      <c r="G12560" s="149"/>
      <c r="I12560" s="149"/>
      <c r="K12560" s="149"/>
      <c r="M12560" s="149"/>
      <c r="N12560" s="150"/>
      <c r="P12560" s="149"/>
    </row>
    <row r="12561" spans="7:16" x14ac:dyDescent="0.2">
      <c r="G12561" s="149"/>
      <c r="I12561" s="149"/>
      <c r="K12561" s="149"/>
      <c r="M12561" s="149"/>
      <c r="N12561" s="150"/>
      <c r="P12561" s="149"/>
    </row>
    <row r="12562" spans="7:16" x14ac:dyDescent="0.2">
      <c r="G12562" s="149"/>
      <c r="I12562" s="149"/>
      <c r="K12562" s="149"/>
      <c r="M12562" s="149"/>
      <c r="N12562" s="150"/>
      <c r="P12562" s="149"/>
    </row>
    <row r="12563" spans="7:16" x14ac:dyDescent="0.2">
      <c r="G12563" s="149"/>
      <c r="I12563" s="149"/>
      <c r="K12563" s="149"/>
      <c r="M12563" s="149"/>
      <c r="N12563" s="150"/>
      <c r="P12563" s="149"/>
    </row>
    <row r="12564" spans="7:16" x14ac:dyDescent="0.2">
      <c r="G12564" s="149"/>
      <c r="I12564" s="149"/>
      <c r="K12564" s="149"/>
      <c r="M12564" s="149"/>
      <c r="N12564" s="150"/>
      <c r="P12564" s="149"/>
    </row>
    <row r="12565" spans="7:16" x14ac:dyDescent="0.2">
      <c r="G12565" s="149"/>
      <c r="I12565" s="149"/>
      <c r="K12565" s="149"/>
      <c r="M12565" s="149"/>
      <c r="N12565" s="150"/>
      <c r="P12565" s="149"/>
    </row>
    <row r="12566" spans="7:16" x14ac:dyDescent="0.2">
      <c r="G12566" s="149"/>
      <c r="I12566" s="149"/>
      <c r="K12566" s="149"/>
      <c r="M12566" s="149"/>
      <c r="N12566" s="150"/>
      <c r="P12566" s="149"/>
    </row>
    <row r="12567" spans="7:16" x14ac:dyDescent="0.2">
      <c r="G12567" s="149"/>
      <c r="I12567" s="149"/>
      <c r="K12567" s="149"/>
      <c r="M12567" s="149"/>
      <c r="N12567" s="150"/>
      <c r="P12567" s="149"/>
    </row>
    <row r="12568" spans="7:16" x14ac:dyDescent="0.2">
      <c r="G12568" s="149"/>
      <c r="I12568" s="149"/>
      <c r="K12568" s="149"/>
      <c r="M12568" s="149"/>
      <c r="N12568" s="150"/>
      <c r="P12568" s="149"/>
    </row>
    <row r="12569" spans="7:16" x14ac:dyDescent="0.2">
      <c r="G12569" s="149"/>
      <c r="I12569" s="149"/>
      <c r="K12569" s="149"/>
      <c r="M12569" s="149"/>
      <c r="N12569" s="150"/>
      <c r="P12569" s="149"/>
    </row>
    <row r="12570" spans="7:16" x14ac:dyDescent="0.2">
      <c r="G12570" s="149"/>
      <c r="I12570" s="149"/>
      <c r="K12570" s="149"/>
      <c r="M12570" s="149"/>
      <c r="N12570" s="150"/>
      <c r="P12570" s="149"/>
    </row>
    <row r="12571" spans="7:16" x14ac:dyDescent="0.2">
      <c r="G12571" s="149"/>
      <c r="I12571" s="149"/>
      <c r="K12571" s="149"/>
      <c r="M12571" s="149"/>
      <c r="N12571" s="150"/>
      <c r="P12571" s="149"/>
    </row>
    <row r="12572" spans="7:16" x14ac:dyDescent="0.2">
      <c r="G12572" s="149"/>
      <c r="I12572" s="149"/>
      <c r="K12572" s="149"/>
      <c r="M12572" s="149"/>
      <c r="N12572" s="150"/>
      <c r="P12572" s="149"/>
    </row>
    <row r="12573" spans="7:16" x14ac:dyDescent="0.2">
      <c r="G12573" s="149"/>
      <c r="I12573" s="149"/>
      <c r="K12573" s="149"/>
      <c r="M12573" s="149"/>
      <c r="N12573" s="150"/>
      <c r="P12573" s="149"/>
    </row>
    <row r="12574" spans="7:16" x14ac:dyDescent="0.2">
      <c r="G12574" s="149"/>
      <c r="I12574" s="149"/>
      <c r="K12574" s="149"/>
      <c r="M12574" s="149"/>
      <c r="N12574" s="150"/>
      <c r="P12574" s="149"/>
    </row>
    <row r="12575" spans="7:16" x14ac:dyDescent="0.2">
      <c r="G12575" s="149"/>
      <c r="I12575" s="149"/>
      <c r="K12575" s="149"/>
      <c r="M12575" s="149"/>
      <c r="N12575" s="150"/>
      <c r="P12575" s="149"/>
    </row>
    <row r="12576" spans="7:16" x14ac:dyDescent="0.2">
      <c r="G12576" s="149"/>
      <c r="I12576" s="149"/>
      <c r="K12576" s="149"/>
      <c r="M12576" s="149"/>
      <c r="N12576" s="150"/>
      <c r="P12576" s="149"/>
    </row>
    <row r="12577" spans="7:16" x14ac:dyDescent="0.2">
      <c r="G12577" s="149"/>
      <c r="I12577" s="149"/>
      <c r="K12577" s="149"/>
      <c r="M12577" s="149"/>
      <c r="N12577" s="150"/>
      <c r="P12577" s="149"/>
    </row>
    <row r="12578" spans="7:16" x14ac:dyDescent="0.2">
      <c r="G12578" s="149"/>
      <c r="I12578" s="149"/>
      <c r="K12578" s="149"/>
      <c r="M12578" s="149"/>
      <c r="N12578" s="150"/>
      <c r="P12578" s="149"/>
    </row>
    <row r="12579" spans="7:16" x14ac:dyDescent="0.2">
      <c r="G12579" s="149"/>
      <c r="I12579" s="149"/>
      <c r="K12579" s="149"/>
      <c r="M12579" s="149"/>
      <c r="N12579" s="150"/>
      <c r="P12579" s="149"/>
    </row>
    <row r="12580" spans="7:16" x14ac:dyDescent="0.2">
      <c r="G12580" s="149"/>
      <c r="I12580" s="149"/>
      <c r="K12580" s="149"/>
      <c r="M12580" s="149"/>
      <c r="N12580" s="150"/>
      <c r="P12580" s="149"/>
    </row>
    <row r="12581" spans="7:16" x14ac:dyDescent="0.2">
      <c r="G12581" s="149"/>
      <c r="I12581" s="149"/>
      <c r="K12581" s="149"/>
      <c r="M12581" s="149"/>
      <c r="N12581" s="150"/>
      <c r="P12581" s="149"/>
    </row>
    <row r="12582" spans="7:16" x14ac:dyDescent="0.2">
      <c r="G12582" s="149"/>
      <c r="I12582" s="149"/>
      <c r="K12582" s="149"/>
      <c r="M12582" s="149"/>
      <c r="N12582" s="150"/>
      <c r="P12582" s="149"/>
    </row>
    <row r="12583" spans="7:16" x14ac:dyDescent="0.2">
      <c r="G12583" s="149"/>
      <c r="I12583" s="149"/>
      <c r="K12583" s="149"/>
      <c r="M12583" s="149"/>
      <c r="N12583" s="150"/>
      <c r="P12583" s="149"/>
    </row>
    <row r="12584" spans="7:16" x14ac:dyDescent="0.2">
      <c r="G12584" s="149"/>
      <c r="I12584" s="149"/>
      <c r="K12584" s="149"/>
      <c r="M12584" s="149"/>
      <c r="N12584" s="150"/>
      <c r="P12584" s="149"/>
    </row>
    <row r="12585" spans="7:16" x14ac:dyDescent="0.2">
      <c r="G12585" s="149"/>
      <c r="I12585" s="149"/>
      <c r="K12585" s="149"/>
      <c r="M12585" s="149"/>
      <c r="N12585" s="150"/>
      <c r="P12585" s="149"/>
    </row>
    <row r="12586" spans="7:16" x14ac:dyDescent="0.2">
      <c r="G12586" s="149"/>
      <c r="I12586" s="149"/>
      <c r="K12586" s="149"/>
      <c r="M12586" s="149"/>
      <c r="N12586" s="150"/>
      <c r="P12586" s="149"/>
    </row>
    <row r="12587" spans="7:16" x14ac:dyDescent="0.2">
      <c r="G12587" s="149"/>
      <c r="I12587" s="149"/>
      <c r="K12587" s="149"/>
      <c r="M12587" s="149"/>
      <c r="N12587" s="150"/>
      <c r="P12587" s="149"/>
    </row>
    <row r="12588" spans="7:16" x14ac:dyDescent="0.2">
      <c r="G12588" s="149"/>
      <c r="I12588" s="149"/>
      <c r="K12588" s="149"/>
      <c r="M12588" s="149"/>
      <c r="N12588" s="150"/>
      <c r="P12588" s="149"/>
    </row>
    <row r="12589" spans="7:16" x14ac:dyDescent="0.2">
      <c r="G12589" s="149"/>
      <c r="I12589" s="149"/>
      <c r="K12589" s="149"/>
      <c r="M12589" s="149"/>
      <c r="N12589" s="150"/>
      <c r="P12589" s="149"/>
    </row>
    <row r="12590" spans="7:16" x14ac:dyDescent="0.2">
      <c r="G12590" s="149"/>
      <c r="I12590" s="149"/>
      <c r="K12590" s="149"/>
      <c r="M12590" s="149"/>
      <c r="N12590" s="150"/>
      <c r="P12590" s="149"/>
    </row>
    <row r="12591" spans="7:16" x14ac:dyDescent="0.2">
      <c r="G12591" s="149"/>
      <c r="I12591" s="149"/>
      <c r="K12591" s="149"/>
      <c r="M12591" s="149"/>
      <c r="N12591" s="150"/>
      <c r="P12591" s="149"/>
    </row>
    <row r="12592" spans="7:16" x14ac:dyDescent="0.2">
      <c r="G12592" s="149"/>
      <c r="I12592" s="149"/>
      <c r="K12592" s="149"/>
      <c r="M12592" s="149"/>
      <c r="N12592" s="150"/>
      <c r="P12592" s="149"/>
    </row>
    <row r="12593" spans="7:16" x14ac:dyDescent="0.2">
      <c r="G12593" s="149"/>
      <c r="I12593" s="149"/>
      <c r="K12593" s="149"/>
      <c r="M12593" s="149"/>
      <c r="N12593" s="150"/>
      <c r="P12593" s="149"/>
    </row>
    <row r="12594" spans="7:16" x14ac:dyDescent="0.2">
      <c r="G12594" s="149"/>
      <c r="I12594" s="149"/>
      <c r="K12594" s="149"/>
      <c r="M12594" s="149"/>
      <c r="N12594" s="150"/>
      <c r="P12594" s="149"/>
    </row>
    <row r="12595" spans="7:16" x14ac:dyDescent="0.2">
      <c r="G12595" s="149"/>
      <c r="I12595" s="149"/>
      <c r="K12595" s="149"/>
      <c r="M12595" s="149"/>
      <c r="N12595" s="150"/>
      <c r="P12595" s="149"/>
    </row>
    <row r="12596" spans="7:16" x14ac:dyDescent="0.2">
      <c r="G12596" s="149"/>
      <c r="I12596" s="149"/>
      <c r="K12596" s="149"/>
      <c r="M12596" s="149"/>
      <c r="N12596" s="150"/>
      <c r="P12596" s="149"/>
    </row>
    <row r="12597" spans="7:16" x14ac:dyDescent="0.2">
      <c r="G12597" s="149"/>
      <c r="I12597" s="149"/>
      <c r="K12597" s="149"/>
      <c r="M12597" s="149"/>
      <c r="N12597" s="150"/>
      <c r="P12597" s="149"/>
    </row>
    <row r="12598" spans="7:16" x14ac:dyDescent="0.2">
      <c r="G12598" s="149"/>
      <c r="I12598" s="149"/>
      <c r="K12598" s="149"/>
      <c r="M12598" s="149"/>
      <c r="N12598" s="150"/>
      <c r="P12598" s="149"/>
    </row>
    <row r="12599" spans="7:16" x14ac:dyDescent="0.2">
      <c r="G12599" s="149"/>
      <c r="I12599" s="149"/>
      <c r="K12599" s="149"/>
      <c r="M12599" s="149"/>
      <c r="N12599" s="150"/>
      <c r="P12599" s="149"/>
    </row>
    <row r="12600" spans="7:16" x14ac:dyDescent="0.2">
      <c r="G12600" s="149"/>
      <c r="I12600" s="149"/>
      <c r="K12600" s="149"/>
      <c r="M12600" s="149"/>
      <c r="N12600" s="150"/>
      <c r="P12600" s="149"/>
    </row>
    <row r="12601" spans="7:16" x14ac:dyDescent="0.2">
      <c r="G12601" s="149"/>
      <c r="I12601" s="149"/>
      <c r="K12601" s="149"/>
      <c r="M12601" s="149"/>
      <c r="N12601" s="150"/>
      <c r="P12601" s="149"/>
    </row>
    <row r="12602" spans="7:16" x14ac:dyDescent="0.2">
      <c r="G12602" s="149"/>
      <c r="I12602" s="149"/>
      <c r="K12602" s="149"/>
      <c r="M12602" s="149"/>
      <c r="N12602" s="150"/>
      <c r="P12602" s="149"/>
    </row>
    <row r="12603" spans="7:16" x14ac:dyDescent="0.2">
      <c r="G12603" s="149"/>
      <c r="I12603" s="149"/>
      <c r="K12603" s="149"/>
      <c r="M12603" s="149"/>
      <c r="N12603" s="150"/>
      <c r="P12603" s="149"/>
    </row>
    <row r="12604" spans="7:16" x14ac:dyDescent="0.2">
      <c r="G12604" s="149"/>
      <c r="I12604" s="149"/>
      <c r="K12604" s="149"/>
      <c r="M12604" s="149"/>
      <c r="N12604" s="150"/>
      <c r="P12604" s="149"/>
    </row>
    <row r="12605" spans="7:16" x14ac:dyDescent="0.2">
      <c r="G12605" s="149"/>
      <c r="I12605" s="149"/>
      <c r="K12605" s="149"/>
      <c r="M12605" s="149"/>
      <c r="N12605" s="150"/>
      <c r="P12605" s="149"/>
    </row>
    <row r="12606" spans="7:16" x14ac:dyDescent="0.2">
      <c r="G12606" s="149"/>
      <c r="I12606" s="149"/>
      <c r="K12606" s="149"/>
      <c r="M12606" s="149"/>
      <c r="N12606" s="150"/>
      <c r="P12606" s="149"/>
    </row>
    <row r="12607" spans="7:16" x14ac:dyDescent="0.2">
      <c r="G12607" s="149"/>
      <c r="I12607" s="149"/>
      <c r="K12607" s="149"/>
      <c r="M12607" s="149"/>
      <c r="N12607" s="150"/>
      <c r="P12607" s="149"/>
    </row>
    <row r="12608" spans="7:16" x14ac:dyDescent="0.2">
      <c r="G12608" s="149"/>
      <c r="I12608" s="149"/>
      <c r="K12608" s="149"/>
      <c r="M12608" s="149"/>
      <c r="N12608" s="150"/>
      <c r="P12608" s="149"/>
    </row>
    <row r="12609" spans="7:16" x14ac:dyDescent="0.2">
      <c r="G12609" s="149"/>
      <c r="I12609" s="149"/>
      <c r="K12609" s="149"/>
      <c r="M12609" s="149"/>
      <c r="N12609" s="150"/>
      <c r="P12609" s="149"/>
    </row>
    <row r="12610" spans="7:16" x14ac:dyDescent="0.2">
      <c r="G12610" s="149"/>
      <c r="I12610" s="149"/>
      <c r="K12610" s="149"/>
      <c r="M12610" s="149"/>
      <c r="N12610" s="150"/>
      <c r="P12610" s="149"/>
    </row>
    <row r="12611" spans="7:16" x14ac:dyDescent="0.2">
      <c r="G12611" s="149"/>
      <c r="I12611" s="149"/>
      <c r="K12611" s="149"/>
      <c r="M12611" s="149"/>
      <c r="N12611" s="150"/>
      <c r="P12611" s="149"/>
    </row>
    <row r="12612" spans="7:16" x14ac:dyDescent="0.2">
      <c r="G12612" s="149"/>
      <c r="I12612" s="149"/>
      <c r="K12612" s="149"/>
      <c r="M12612" s="149"/>
      <c r="N12612" s="150"/>
      <c r="P12612" s="149"/>
    </row>
    <row r="12613" spans="7:16" x14ac:dyDescent="0.2">
      <c r="G12613" s="149"/>
      <c r="I12613" s="149"/>
      <c r="K12613" s="149"/>
      <c r="M12613" s="149"/>
      <c r="N12613" s="150"/>
      <c r="P12613" s="149"/>
    </row>
    <row r="12614" spans="7:16" x14ac:dyDescent="0.2">
      <c r="G12614" s="149"/>
      <c r="I12614" s="149"/>
      <c r="K12614" s="149"/>
      <c r="M12614" s="149"/>
      <c r="N12614" s="150"/>
      <c r="P12614" s="149"/>
    </row>
    <row r="12615" spans="7:16" x14ac:dyDescent="0.2">
      <c r="G12615" s="149"/>
      <c r="I12615" s="149"/>
      <c r="K12615" s="149"/>
      <c r="M12615" s="149"/>
      <c r="N12615" s="150"/>
      <c r="P12615" s="149"/>
    </row>
    <row r="12616" spans="7:16" x14ac:dyDescent="0.2">
      <c r="G12616" s="149"/>
      <c r="I12616" s="149"/>
      <c r="K12616" s="149"/>
      <c r="M12616" s="149"/>
      <c r="N12616" s="150"/>
      <c r="P12616" s="149"/>
    </row>
    <row r="12617" spans="7:16" x14ac:dyDescent="0.2">
      <c r="G12617" s="149"/>
      <c r="I12617" s="149"/>
      <c r="K12617" s="149"/>
      <c r="M12617" s="149"/>
      <c r="N12617" s="150"/>
      <c r="P12617" s="149"/>
    </row>
    <row r="12618" spans="7:16" x14ac:dyDescent="0.2">
      <c r="G12618" s="149"/>
      <c r="I12618" s="149"/>
      <c r="K12618" s="149"/>
      <c r="M12618" s="149"/>
      <c r="N12618" s="150"/>
      <c r="P12618" s="149"/>
    </row>
    <row r="12619" spans="7:16" x14ac:dyDescent="0.2">
      <c r="G12619" s="149"/>
      <c r="I12619" s="149"/>
      <c r="K12619" s="149"/>
      <c r="M12619" s="149"/>
      <c r="N12619" s="150"/>
      <c r="P12619" s="149"/>
    </row>
    <row r="12620" spans="7:16" x14ac:dyDescent="0.2">
      <c r="G12620" s="149"/>
      <c r="I12620" s="149"/>
      <c r="K12620" s="149"/>
      <c r="M12620" s="149"/>
      <c r="N12620" s="150"/>
      <c r="P12620" s="149"/>
    </row>
    <row r="12621" spans="7:16" x14ac:dyDescent="0.2">
      <c r="G12621" s="149"/>
      <c r="I12621" s="149"/>
      <c r="K12621" s="149"/>
      <c r="M12621" s="149"/>
      <c r="N12621" s="150"/>
      <c r="P12621" s="149"/>
    </row>
    <row r="12622" spans="7:16" x14ac:dyDescent="0.2">
      <c r="G12622" s="149"/>
      <c r="I12622" s="149"/>
      <c r="K12622" s="149"/>
      <c r="M12622" s="149"/>
      <c r="N12622" s="150"/>
      <c r="P12622" s="149"/>
    </row>
    <row r="12623" spans="7:16" x14ac:dyDescent="0.2">
      <c r="G12623" s="149"/>
      <c r="I12623" s="149"/>
      <c r="K12623" s="149"/>
      <c r="M12623" s="149"/>
      <c r="N12623" s="150"/>
      <c r="P12623" s="149"/>
    </row>
    <row r="12624" spans="7:16" x14ac:dyDescent="0.2">
      <c r="G12624" s="149"/>
      <c r="I12624" s="149"/>
      <c r="K12624" s="149"/>
      <c r="M12624" s="149"/>
      <c r="N12624" s="150"/>
      <c r="P12624" s="149"/>
    </row>
    <row r="12625" spans="7:16" x14ac:dyDescent="0.2">
      <c r="G12625" s="149"/>
      <c r="I12625" s="149"/>
      <c r="K12625" s="149"/>
      <c r="M12625" s="149"/>
      <c r="N12625" s="150"/>
      <c r="P12625" s="149"/>
    </row>
    <row r="12626" spans="7:16" x14ac:dyDescent="0.2">
      <c r="G12626" s="149"/>
      <c r="I12626" s="149"/>
      <c r="K12626" s="149"/>
      <c r="M12626" s="149"/>
      <c r="N12626" s="150"/>
      <c r="P12626" s="149"/>
    </row>
    <row r="12627" spans="7:16" x14ac:dyDescent="0.2">
      <c r="G12627" s="149"/>
      <c r="I12627" s="149"/>
      <c r="K12627" s="149"/>
      <c r="M12627" s="149"/>
      <c r="N12627" s="150"/>
      <c r="P12627" s="149"/>
    </row>
    <row r="12628" spans="7:16" x14ac:dyDescent="0.2">
      <c r="G12628" s="149"/>
      <c r="I12628" s="149"/>
      <c r="K12628" s="149"/>
      <c r="M12628" s="149"/>
      <c r="N12628" s="150"/>
      <c r="P12628" s="149"/>
    </row>
    <row r="12629" spans="7:16" x14ac:dyDescent="0.2">
      <c r="G12629" s="149"/>
      <c r="I12629" s="149"/>
      <c r="K12629" s="149"/>
      <c r="M12629" s="149"/>
      <c r="N12629" s="150"/>
      <c r="P12629" s="149"/>
    </row>
    <row r="12630" spans="7:16" x14ac:dyDescent="0.2">
      <c r="G12630" s="149"/>
      <c r="I12630" s="149"/>
      <c r="K12630" s="149"/>
      <c r="M12630" s="149"/>
      <c r="N12630" s="150"/>
      <c r="P12630" s="149"/>
    </row>
    <row r="12631" spans="7:16" x14ac:dyDescent="0.2">
      <c r="G12631" s="149"/>
      <c r="I12631" s="149"/>
      <c r="K12631" s="149"/>
      <c r="M12631" s="149"/>
      <c r="N12631" s="150"/>
      <c r="P12631" s="149"/>
    </row>
    <row r="12632" spans="7:16" x14ac:dyDescent="0.2">
      <c r="G12632" s="149"/>
      <c r="I12632" s="149"/>
      <c r="K12632" s="149"/>
      <c r="M12632" s="149"/>
      <c r="N12632" s="150"/>
      <c r="P12632" s="149"/>
    </row>
    <row r="12633" spans="7:16" x14ac:dyDescent="0.2">
      <c r="G12633" s="149"/>
      <c r="I12633" s="149"/>
      <c r="K12633" s="149"/>
      <c r="M12633" s="149"/>
      <c r="N12633" s="150"/>
      <c r="P12633" s="149"/>
    </row>
    <row r="12634" spans="7:16" x14ac:dyDescent="0.2">
      <c r="G12634" s="149"/>
      <c r="I12634" s="149"/>
      <c r="K12634" s="149"/>
      <c r="M12634" s="149"/>
      <c r="N12634" s="150"/>
      <c r="P12634" s="149"/>
    </row>
    <row r="12635" spans="7:16" x14ac:dyDescent="0.2">
      <c r="G12635" s="149"/>
      <c r="I12635" s="149"/>
      <c r="K12635" s="149"/>
      <c r="M12635" s="149"/>
      <c r="N12635" s="150"/>
      <c r="P12635" s="149"/>
    </row>
    <row r="12636" spans="7:16" x14ac:dyDescent="0.2">
      <c r="G12636" s="149"/>
      <c r="I12636" s="149"/>
      <c r="K12636" s="149"/>
      <c r="M12636" s="149"/>
      <c r="N12636" s="150"/>
      <c r="P12636" s="149"/>
    </row>
    <row r="12637" spans="7:16" x14ac:dyDescent="0.2">
      <c r="G12637" s="149"/>
      <c r="I12637" s="149"/>
      <c r="K12637" s="149"/>
      <c r="M12637" s="149"/>
      <c r="N12637" s="150"/>
      <c r="P12637" s="149"/>
    </row>
    <row r="12638" spans="7:16" x14ac:dyDescent="0.2">
      <c r="G12638" s="149"/>
      <c r="I12638" s="149"/>
      <c r="K12638" s="149"/>
      <c r="M12638" s="149"/>
      <c r="N12638" s="150"/>
      <c r="P12638" s="149"/>
    </row>
    <row r="12639" spans="7:16" x14ac:dyDescent="0.2">
      <c r="G12639" s="149"/>
      <c r="I12639" s="149"/>
      <c r="K12639" s="149"/>
      <c r="M12639" s="149"/>
      <c r="N12639" s="150"/>
      <c r="P12639" s="149"/>
    </row>
    <row r="12640" spans="7:16" x14ac:dyDescent="0.2">
      <c r="G12640" s="149"/>
      <c r="I12640" s="149"/>
      <c r="K12640" s="149"/>
      <c r="M12640" s="149"/>
      <c r="N12640" s="150"/>
      <c r="P12640" s="149"/>
    </row>
    <row r="12641" spans="7:16" x14ac:dyDescent="0.2">
      <c r="G12641" s="149"/>
      <c r="I12641" s="149"/>
      <c r="K12641" s="149"/>
      <c r="M12641" s="149"/>
      <c r="N12641" s="150"/>
      <c r="P12641" s="149"/>
    </row>
    <row r="12642" spans="7:16" x14ac:dyDescent="0.2">
      <c r="G12642" s="149"/>
      <c r="I12642" s="149"/>
      <c r="K12642" s="149"/>
      <c r="M12642" s="149"/>
      <c r="N12642" s="150"/>
      <c r="P12642" s="149"/>
    </row>
    <row r="12643" spans="7:16" x14ac:dyDescent="0.2">
      <c r="G12643" s="149"/>
      <c r="I12643" s="149"/>
      <c r="K12643" s="149"/>
      <c r="M12643" s="149"/>
      <c r="N12643" s="150"/>
      <c r="P12643" s="149"/>
    </row>
    <row r="12644" spans="7:16" x14ac:dyDescent="0.2">
      <c r="G12644" s="149"/>
      <c r="I12644" s="149"/>
      <c r="K12644" s="149"/>
      <c r="M12644" s="149"/>
      <c r="N12644" s="150"/>
      <c r="P12644" s="149"/>
    </row>
    <row r="12645" spans="7:16" x14ac:dyDescent="0.2">
      <c r="G12645" s="149"/>
      <c r="I12645" s="149"/>
      <c r="K12645" s="149"/>
      <c r="M12645" s="149"/>
      <c r="N12645" s="150"/>
      <c r="P12645" s="149"/>
    </row>
    <row r="12646" spans="7:16" x14ac:dyDescent="0.2">
      <c r="G12646" s="149"/>
      <c r="I12646" s="149"/>
      <c r="K12646" s="149"/>
      <c r="M12646" s="149"/>
      <c r="N12646" s="150"/>
      <c r="P12646" s="149"/>
    </row>
    <row r="12647" spans="7:16" x14ac:dyDescent="0.2">
      <c r="G12647" s="149"/>
      <c r="I12647" s="149"/>
      <c r="K12647" s="149"/>
      <c r="M12647" s="149"/>
      <c r="N12647" s="150"/>
      <c r="P12647" s="149"/>
    </row>
    <row r="12648" spans="7:16" x14ac:dyDescent="0.2">
      <c r="G12648" s="149"/>
      <c r="I12648" s="149"/>
      <c r="K12648" s="149"/>
      <c r="M12648" s="149"/>
      <c r="N12648" s="150"/>
      <c r="P12648" s="149"/>
    </row>
    <row r="12649" spans="7:16" x14ac:dyDescent="0.2">
      <c r="G12649" s="149"/>
      <c r="I12649" s="149"/>
      <c r="K12649" s="149"/>
      <c r="M12649" s="149"/>
      <c r="N12649" s="150"/>
      <c r="P12649" s="149"/>
    </row>
    <row r="12650" spans="7:16" x14ac:dyDescent="0.2">
      <c r="G12650" s="149"/>
      <c r="I12650" s="149"/>
      <c r="K12650" s="149"/>
      <c r="M12650" s="149"/>
      <c r="N12650" s="150"/>
      <c r="P12650" s="149"/>
    </row>
    <row r="12651" spans="7:16" x14ac:dyDescent="0.2">
      <c r="G12651" s="149"/>
      <c r="I12651" s="149"/>
      <c r="K12651" s="149"/>
      <c r="M12651" s="149"/>
      <c r="N12651" s="150"/>
      <c r="P12651" s="149"/>
    </row>
    <row r="12652" spans="7:16" x14ac:dyDescent="0.2">
      <c r="G12652" s="149"/>
      <c r="I12652" s="149"/>
      <c r="K12652" s="149"/>
      <c r="M12652" s="149"/>
      <c r="N12652" s="150"/>
      <c r="P12652" s="149"/>
    </row>
    <row r="12653" spans="7:16" x14ac:dyDescent="0.2">
      <c r="G12653" s="149"/>
      <c r="I12653" s="149"/>
      <c r="K12653" s="149"/>
      <c r="M12653" s="149"/>
      <c r="N12653" s="150"/>
      <c r="P12653" s="149"/>
    </row>
    <row r="12654" spans="7:16" x14ac:dyDescent="0.2">
      <c r="G12654" s="149"/>
      <c r="I12654" s="149"/>
      <c r="K12654" s="149"/>
      <c r="M12654" s="149"/>
      <c r="N12654" s="150"/>
      <c r="P12654" s="149"/>
    </row>
    <row r="12655" spans="7:16" x14ac:dyDescent="0.2">
      <c r="G12655" s="149"/>
      <c r="I12655" s="149"/>
      <c r="K12655" s="149"/>
      <c r="M12655" s="149"/>
      <c r="N12655" s="150"/>
      <c r="P12655" s="149"/>
    </row>
    <row r="12656" spans="7:16" x14ac:dyDescent="0.2">
      <c r="G12656" s="149"/>
      <c r="I12656" s="149"/>
      <c r="K12656" s="149"/>
      <c r="M12656" s="149"/>
      <c r="N12656" s="150"/>
      <c r="P12656" s="149"/>
    </row>
    <row r="12657" spans="7:16" x14ac:dyDescent="0.2">
      <c r="G12657" s="149"/>
      <c r="I12657" s="149"/>
      <c r="K12657" s="149"/>
      <c r="M12657" s="149"/>
      <c r="N12657" s="150"/>
      <c r="P12657" s="149"/>
    </row>
    <row r="12658" spans="7:16" x14ac:dyDescent="0.2">
      <c r="G12658" s="149"/>
      <c r="I12658" s="149"/>
      <c r="K12658" s="149"/>
      <c r="M12658" s="149"/>
      <c r="N12658" s="150"/>
      <c r="P12658" s="149"/>
    </row>
    <row r="12659" spans="7:16" x14ac:dyDescent="0.2">
      <c r="G12659" s="149"/>
      <c r="I12659" s="149"/>
      <c r="K12659" s="149"/>
      <c r="M12659" s="149"/>
      <c r="N12659" s="150"/>
      <c r="P12659" s="149"/>
    </row>
    <row r="12660" spans="7:16" x14ac:dyDescent="0.2">
      <c r="G12660" s="149"/>
      <c r="I12660" s="149"/>
      <c r="K12660" s="149"/>
      <c r="M12660" s="149"/>
      <c r="N12660" s="150"/>
      <c r="P12660" s="149"/>
    </row>
    <row r="12661" spans="7:16" x14ac:dyDescent="0.2">
      <c r="G12661" s="149"/>
      <c r="I12661" s="149"/>
      <c r="K12661" s="149"/>
      <c r="M12661" s="149"/>
      <c r="N12661" s="150"/>
      <c r="P12661" s="149"/>
    </row>
    <row r="12662" spans="7:16" x14ac:dyDescent="0.2">
      <c r="G12662" s="149"/>
      <c r="I12662" s="149"/>
      <c r="K12662" s="149"/>
      <c r="M12662" s="149"/>
      <c r="N12662" s="150"/>
      <c r="P12662" s="149"/>
    </row>
    <row r="12663" spans="7:16" x14ac:dyDescent="0.2">
      <c r="G12663" s="149"/>
      <c r="I12663" s="149"/>
      <c r="K12663" s="149"/>
      <c r="M12663" s="149"/>
      <c r="N12663" s="150"/>
      <c r="P12663" s="149"/>
    </row>
    <row r="12664" spans="7:16" x14ac:dyDescent="0.2">
      <c r="G12664" s="149"/>
      <c r="I12664" s="149"/>
      <c r="K12664" s="149"/>
      <c r="M12664" s="149"/>
      <c r="N12664" s="150"/>
      <c r="P12664" s="149"/>
    </row>
    <row r="12665" spans="7:16" x14ac:dyDescent="0.2">
      <c r="G12665" s="149"/>
      <c r="I12665" s="149"/>
      <c r="K12665" s="149"/>
      <c r="M12665" s="149"/>
      <c r="N12665" s="150"/>
      <c r="P12665" s="149"/>
    </row>
    <row r="12666" spans="7:16" x14ac:dyDescent="0.2">
      <c r="G12666" s="149"/>
      <c r="I12666" s="149"/>
      <c r="K12666" s="149"/>
      <c r="M12666" s="149"/>
      <c r="N12666" s="150"/>
      <c r="P12666" s="149"/>
    </row>
    <row r="12667" spans="7:16" x14ac:dyDescent="0.2">
      <c r="G12667" s="149"/>
      <c r="I12667" s="149"/>
      <c r="K12667" s="149"/>
      <c r="M12667" s="149"/>
      <c r="N12667" s="150"/>
      <c r="P12667" s="149"/>
    </row>
    <row r="12668" spans="7:16" x14ac:dyDescent="0.2">
      <c r="G12668" s="149"/>
      <c r="I12668" s="149"/>
      <c r="K12668" s="149"/>
      <c r="M12668" s="149"/>
      <c r="N12668" s="150"/>
      <c r="P12668" s="149"/>
    </row>
    <row r="12669" spans="7:16" x14ac:dyDescent="0.2">
      <c r="G12669" s="149"/>
      <c r="I12669" s="149"/>
      <c r="K12669" s="149"/>
      <c r="M12669" s="149"/>
      <c r="N12669" s="150"/>
      <c r="P12669" s="149"/>
    </row>
    <row r="12670" spans="7:16" x14ac:dyDescent="0.2">
      <c r="G12670" s="149"/>
      <c r="I12670" s="149"/>
      <c r="K12670" s="149"/>
      <c r="M12670" s="149"/>
      <c r="N12670" s="150"/>
      <c r="P12670" s="149"/>
    </row>
    <row r="12671" spans="7:16" x14ac:dyDescent="0.2">
      <c r="G12671" s="149"/>
      <c r="I12671" s="149"/>
      <c r="K12671" s="149"/>
      <c r="M12671" s="149"/>
      <c r="N12671" s="150"/>
      <c r="P12671" s="149"/>
    </row>
    <row r="12672" spans="7:16" x14ac:dyDescent="0.2">
      <c r="G12672" s="149"/>
      <c r="I12672" s="149"/>
      <c r="K12672" s="149"/>
      <c r="M12672" s="149"/>
      <c r="N12672" s="150"/>
      <c r="P12672" s="149"/>
    </row>
    <row r="12673" spans="7:16" x14ac:dyDescent="0.2">
      <c r="G12673" s="149"/>
      <c r="I12673" s="149"/>
      <c r="K12673" s="149"/>
      <c r="M12673" s="149"/>
      <c r="N12673" s="150"/>
      <c r="P12673" s="149"/>
    </row>
    <row r="12674" spans="7:16" x14ac:dyDescent="0.2">
      <c r="G12674" s="149"/>
      <c r="I12674" s="149"/>
      <c r="K12674" s="149"/>
      <c r="M12674" s="149"/>
      <c r="N12674" s="150"/>
      <c r="P12674" s="149"/>
    </row>
    <row r="12675" spans="7:16" x14ac:dyDescent="0.2">
      <c r="G12675" s="149"/>
      <c r="I12675" s="149"/>
      <c r="K12675" s="149"/>
      <c r="M12675" s="149"/>
      <c r="N12675" s="150"/>
      <c r="P12675" s="149"/>
    </row>
    <row r="12676" spans="7:16" x14ac:dyDescent="0.2">
      <c r="G12676" s="149"/>
      <c r="I12676" s="149"/>
      <c r="K12676" s="149"/>
      <c r="M12676" s="149"/>
      <c r="N12676" s="150"/>
      <c r="P12676" s="149"/>
    </row>
    <row r="12677" spans="7:16" x14ac:dyDescent="0.2">
      <c r="G12677" s="149"/>
      <c r="I12677" s="149"/>
      <c r="K12677" s="149"/>
      <c r="M12677" s="149"/>
      <c r="N12677" s="150"/>
      <c r="P12677" s="149"/>
    </row>
    <row r="12678" spans="7:16" x14ac:dyDescent="0.2">
      <c r="G12678" s="149"/>
      <c r="I12678" s="149"/>
      <c r="K12678" s="149"/>
      <c r="M12678" s="149"/>
      <c r="N12678" s="150"/>
      <c r="P12678" s="149"/>
    </row>
    <row r="12679" spans="7:16" x14ac:dyDescent="0.2">
      <c r="G12679" s="149"/>
      <c r="I12679" s="149"/>
      <c r="K12679" s="149"/>
      <c r="M12679" s="149"/>
      <c r="N12679" s="150"/>
      <c r="P12679" s="149"/>
    </row>
    <row r="12680" spans="7:16" x14ac:dyDescent="0.2">
      <c r="G12680" s="149"/>
      <c r="I12680" s="149"/>
      <c r="K12680" s="149"/>
      <c r="M12680" s="149"/>
      <c r="N12680" s="150"/>
      <c r="P12680" s="149"/>
    </row>
    <row r="12681" spans="7:16" x14ac:dyDescent="0.2">
      <c r="G12681" s="149"/>
      <c r="I12681" s="149"/>
      <c r="K12681" s="149"/>
      <c r="M12681" s="149"/>
      <c r="N12681" s="150"/>
      <c r="P12681" s="149"/>
    </row>
    <row r="12682" spans="7:16" x14ac:dyDescent="0.2">
      <c r="G12682" s="149"/>
      <c r="I12682" s="149"/>
      <c r="K12682" s="149"/>
      <c r="M12682" s="149"/>
      <c r="N12682" s="150"/>
      <c r="P12682" s="149"/>
    </row>
    <row r="12683" spans="7:16" x14ac:dyDescent="0.2">
      <c r="G12683" s="149"/>
      <c r="I12683" s="149"/>
      <c r="K12683" s="149"/>
      <c r="M12683" s="149"/>
      <c r="N12683" s="150"/>
      <c r="P12683" s="149"/>
    </row>
    <row r="12684" spans="7:16" x14ac:dyDescent="0.2">
      <c r="G12684" s="149"/>
      <c r="I12684" s="149"/>
      <c r="K12684" s="149"/>
      <c r="M12684" s="149"/>
      <c r="N12684" s="150"/>
      <c r="P12684" s="149"/>
    </row>
    <row r="12685" spans="7:16" x14ac:dyDescent="0.2">
      <c r="G12685" s="149"/>
      <c r="I12685" s="149"/>
      <c r="K12685" s="149"/>
      <c r="M12685" s="149"/>
      <c r="N12685" s="150"/>
      <c r="P12685" s="149"/>
    </row>
    <row r="12686" spans="7:16" x14ac:dyDescent="0.2">
      <c r="G12686" s="149"/>
      <c r="I12686" s="149"/>
      <c r="K12686" s="149"/>
      <c r="M12686" s="149"/>
      <c r="N12686" s="150"/>
      <c r="P12686" s="149"/>
    </row>
    <row r="12687" spans="7:16" x14ac:dyDescent="0.2">
      <c r="G12687" s="149"/>
      <c r="I12687" s="149"/>
      <c r="K12687" s="149"/>
      <c r="M12687" s="149"/>
      <c r="N12687" s="150"/>
      <c r="P12687" s="149"/>
    </row>
    <row r="12688" spans="7:16" x14ac:dyDescent="0.2">
      <c r="G12688" s="149"/>
      <c r="I12688" s="149"/>
      <c r="K12688" s="149"/>
      <c r="M12688" s="149"/>
      <c r="N12688" s="150"/>
      <c r="P12688" s="149"/>
    </row>
    <row r="12689" spans="7:16" x14ac:dyDescent="0.2">
      <c r="G12689" s="149"/>
      <c r="I12689" s="149"/>
      <c r="K12689" s="149"/>
      <c r="M12689" s="149"/>
      <c r="N12689" s="150"/>
      <c r="P12689" s="149"/>
    </row>
    <row r="12690" spans="7:16" x14ac:dyDescent="0.2">
      <c r="G12690" s="149"/>
      <c r="I12690" s="149"/>
      <c r="K12690" s="149"/>
      <c r="M12690" s="149"/>
      <c r="N12690" s="150"/>
      <c r="P12690" s="149"/>
    </row>
    <row r="12691" spans="7:16" x14ac:dyDescent="0.2">
      <c r="G12691" s="149"/>
      <c r="I12691" s="149"/>
      <c r="K12691" s="149"/>
      <c r="M12691" s="149"/>
      <c r="N12691" s="150"/>
      <c r="P12691" s="149"/>
    </row>
    <row r="12692" spans="7:16" x14ac:dyDescent="0.2">
      <c r="G12692" s="149"/>
      <c r="I12692" s="149"/>
      <c r="K12692" s="149"/>
      <c r="M12692" s="149"/>
      <c r="N12692" s="150"/>
      <c r="P12692" s="149"/>
    </row>
    <row r="12693" spans="7:16" x14ac:dyDescent="0.2">
      <c r="G12693" s="149"/>
      <c r="I12693" s="149"/>
      <c r="K12693" s="149"/>
      <c r="M12693" s="149"/>
      <c r="N12693" s="150"/>
      <c r="P12693" s="149"/>
    </row>
    <row r="12694" spans="7:16" x14ac:dyDescent="0.2">
      <c r="G12694" s="149"/>
      <c r="I12694" s="149"/>
      <c r="K12694" s="149"/>
      <c r="M12694" s="149"/>
      <c r="N12694" s="150"/>
      <c r="P12694" s="149"/>
    </row>
    <row r="12695" spans="7:16" x14ac:dyDescent="0.2">
      <c r="G12695" s="149"/>
      <c r="I12695" s="149"/>
      <c r="K12695" s="149"/>
      <c r="M12695" s="149"/>
      <c r="N12695" s="150"/>
      <c r="P12695" s="149"/>
    </row>
    <row r="12696" spans="7:16" x14ac:dyDescent="0.2">
      <c r="G12696" s="149"/>
      <c r="I12696" s="149"/>
      <c r="K12696" s="149"/>
      <c r="M12696" s="149"/>
      <c r="N12696" s="150"/>
      <c r="P12696" s="149"/>
    </row>
    <row r="12697" spans="7:16" x14ac:dyDescent="0.2">
      <c r="G12697" s="149"/>
      <c r="I12697" s="149"/>
      <c r="K12697" s="149"/>
      <c r="M12697" s="149"/>
      <c r="N12697" s="150"/>
      <c r="P12697" s="149"/>
    </row>
    <row r="12698" spans="7:16" x14ac:dyDescent="0.2">
      <c r="G12698" s="149"/>
      <c r="I12698" s="149"/>
      <c r="K12698" s="149"/>
      <c r="M12698" s="149"/>
      <c r="N12698" s="150"/>
      <c r="P12698" s="149"/>
    </row>
    <row r="12699" spans="7:16" x14ac:dyDescent="0.2">
      <c r="G12699" s="149"/>
      <c r="I12699" s="149"/>
      <c r="K12699" s="149"/>
      <c r="M12699" s="149"/>
      <c r="N12699" s="150"/>
      <c r="P12699" s="149"/>
    </row>
    <row r="12700" spans="7:16" x14ac:dyDescent="0.2">
      <c r="G12700" s="149"/>
      <c r="I12700" s="149"/>
      <c r="K12700" s="149"/>
      <c r="M12700" s="149"/>
      <c r="N12700" s="150"/>
      <c r="P12700" s="149"/>
    </row>
    <row r="12701" spans="7:16" x14ac:dyDescent="0.2">
      <c r="G12701" s="149"/>
      <c r="I12701" s="149"/>
      <c r="K12701" s="149"/>
      <c r="M12701" s="149"/>
      <c r="N12701" s="150"/>
      <c r="P12701" s="149"/>
    </row>
    <row r="12702" spans="7:16" x14ac:dyDescent="0.2">
      <c r="G12702" s="149"/>
      <c r="I12702" s="149"/>
      <c r="K12702" s="149"/>
      <c r="M12702" s="149"/>
      <c r="N12702" s="150"/>
      <c r="P12702" s="149"/>
    </row>
    <row r="12703" spans="7:16" x14ac:dyDescent="0.2">
      <c r="G12703" s="149"/>
      <c r="I12703" s="149"/>
      <c r="K12703" s="149"/>
      <c r="M12703" s="149"/>
      <c r="N12703" s="150"/>
      <c r="P12703" s="149"/>
    </row>
    <row r="12704" spans="7:16" x14ac:dyDescent="0.2">
      <c r="G12704" s="149"/>
      <c r="I12704" s="149"/>
      <c r="K12704" s="149"/>
      <c r="M12704" s="149"/>
      <c r="N12704" s="150"/>
      <c r="P12704" s="149"/>
    </row>
    <row r="12705" spans="7:16" x14ac:dyDescent="0.2">
      <c r="G12705" s="149"/>
      <c r="I12705" s="149"/>
      <c r="K12705" s="149"/>
      <c r="M12705" s="149"/>
      <c r="N12705" s="150"/>
      <c r="P12705" s="149"/>
    </row>
    <row r="12706" spans="7:16" x14ac:dyDescent="0.2">
      <c r="G12706" s="149"/>
      <c r="I12706" s="149"/>
      <c r="K12706" s="149"/>
      <c r="M12706" s="149"/>
      <c r="N12706" s="150"/>
      <c r="P12706" s="149"/>
    </row>
    <row r="12707" spans="7:16" x14ac:dyDescent="0.2">
      <c r="G12707" s="149"/>
      <c r="I12707" s="149"/>
      <c r="K12707" s="149"/>
      <c r="M12707" s="149"/>
      <c r="N12707" s="150"/>
      <c r="P12707" s="149"/>
    </row>
    <row r="12708" spans="7:16" x14ac:dyDescent="0.2">
      <c r="G12708" s="149"/>
      <c r="I12708" s="149"/>
      <c r="K12708" s="149"/>
      <c r="M12708" s="149"/>
      <c r="N12708" s="150"/>
      <c r="P12708" s="149"/>
    </row>
    <row r="12709" spans="7:16" x14ac:dyDescent="0.2">
      <c r="G12709" s="149"/>
      <c r="I12709" s="149"/>
      <c r="K12709" s="149"/>
      <c r="M12709" s="149"/>
      <c r="N12709" s="150"/>
      <c r="P12709" s="149"/>
    </row>
    <row r="12710" spans="7:16" x14ac:dyDescent="0.2">
      <c r="G12710" s="149"/>
      <c r="I12710" s="149"/>
      <c r="K12710" s="149"/>
      <c r="M12710" s="149"/>
      <c r="N12710" s="150"/>
      <c r="P12710" s="149"/>
    </row>
    <row r="12711" spans="7:16" x14ac:dyDescent="0.2">
      <c r="G12711" s="149"/>
      <c r="I12711" s="149"/>
      <c r="K12711" s="149"/>
      <c r="M12711" s="149"/>
      <c r="N12711" s="150"/>
      <c r="P12711" s="149"/>
    </row>
    <row r="12712" spans="7:16" x14ac:dyDescent="0.2">
      <c r="G12712" s="149"/>
      <c r="I12712" s="149"/>
      <c r="K12712" s="149"/>
      <c r="M12712" s="149"/>
      <c r="N12712" s="150"/>
      <c r="P12712" s="149"/>
    </row>
    <row r="12713" spans="7:16" x14ac:dyDescent="0.2">
      <c r="G12713" s="149"/>
      <c r="I12713" s="149"/>
      <c r="K12713" s="149"/>
      <c r="M12713" s="149"/>
      <c r="N12713" s="150"/>
      <c r="P12713" s="149"/>
    </row>
    <row r="12714" spans="7:16" x14ac:dyDescent="0.2">
      <c r="G12714" s="149"/>
      <c r="I12714" s="149"/>
      <c r="K12714" s="149"/>
      <c r="M12714" s="149"/>
      <c r="N12714" s="150"/>
      <c r="P12714" s="149"/>
    </row>
    <row r="12715" spans="7:16" x14ac:dyDescent="0.2">
      <c r="G12715" s="149"/>
      <c r="I12715" s="149"/>
      <c r="K12715" s="149"/>
      <c r="M12715" s="149"/>
      <c r="N12715" s="150"/>
      <c r="P12715" s="149"/>
    </row>
    <row r="12716" spans="7:16" x14ac:dyDescent="0.2">
      <c r="G12716" s="149"/>
      <c r="I12716" s="149"/>
      <c r="K12716" s="149"/>
      <c r="M12716" s="149"/>
      <c r="N12716" s="150"/>
      <c r="P12716" s="149"/>
    </row>
    <row r="12717" spans="7:16" x14ac:dyDescent="0.2">
      <c r="G12717" s="149"/>
      <c r="I12717" s="149"/>
      <c r="K12717" s="149"/>
      <c r="M12717" s="149"/>
      <c r="N12717" s="150"/>
      <c r="P12717" s="149"/>
    </row>
    <row r="12718" spans="7:16" x14ac:dyDescent="0.2">
      <c r="G12718" s="149"/>
      <c r="I12718" s="149"/>
      <c r="K12718" s="149"/>
      <c r="M12718" s="149"/>
      <c r="N12718" s="150"/>
      <c r="P12718" s="149"/>
    </row>
    <row r="12719" spans="7:16" x14ac:dyDescent="0.2">
      <c r="G12719" s="149"/>
      <c r="I12719" s="149"/>
      <c r="K12719" s="149"/>
      <c r="M12719" s="149"/>
      <c r="N12719" s="150"/>
      <c r="P12719" s="149"/>
    </row>
    <row r="12720" spans="7:16" x14ac:dyDescent="0.2">
      <c r="G12720" s="149"/>
      <c r="I12720" s="149"/>
      <c r="K12720" s="149"/>
      <c r="M12720" s="149"/>
      <c r="N12720" s="150"/>
      <c r="P12720" s="149"/>
    </row>
    <row r="12721" spans="7:16" x14ac:dyDescent="0.2">
      <c r="G12721" s="149"/>
      <c r="I12721" s="149"/>
      <c r="K12721" s="149"/>
      <c r="M12721" s="149"/>
      <c r="N12721" s="150"/>
      <c r="P12721" s="149"/>
    </row>
    <row r="12722" spans="7:16" x14ac:dyDescent="0.2">
      <c r="G12722" s="149"/>
      <c r="I12722" s="149"/>
      <c r="K12722" s="149"/>
      <c r="M12722" s="149"/>
      <c r="N12722" s="150"/>
      <c r="P12722" s="149"/>
    </row>
    <row r="12723" spans="7:16" x14ac:dyDescent="0.2">
      <c r="G12723" s="149"/>
      <c r="I12723" s="149"/>
      <c r="K12723" s="149"/>
      <c r="M12723" s="149"/>
      <c r="N12723" s="150"/>
      <c r="P12723" s="149"/>
    </row>
    <row r="12724" spans="7:16" x14ac:dyDescent="0.2">
      <c r="G12724" s="149"/>
      <c r="I12724" s="149"/>
      <c r="K12724" s="149"/>
      <c r="M12724" s="149"/>
      <c r="N12724" s="150"/>
      <c r="P12724" s="149"/>
    </row>
    <row r="12725" spans="7:16" x14ac:dyDescent="0.2">
      <c r="G12725" s="149"/>
      <c r="I12725" s="149"/>
      <c r="K12725" s="149"/>
      <c r="M12725" s="149"/>
      <c r="N12725" s="150"/>
      <c r="P12725" s="149"/>
    </row>
    <row r="12726" spans="7:16" x14ac:dyDescent="0.2">
      <c r="G12726" s="149"/>
      <c r="I12726" s="149"/>
      <c r="K12726" s="149"/>
      <c r="M12726" s="149"/>
      <c r="N12726" s="150"/>
      <c r="P12726" s="149"/>
    </row>
    <row r="12727" spans="7:16" x14ac:dyDescent="0.2">
      <c r="G12727" s="149"/>
      <c r="I12727" s="149"/>
      <c r="K12727" s="149"/>
      <c r="M12727" s="149"/>
      <c r="N12727" s="150"/>
      <c r="P12727" s="149"/>
    </row>
    <row r="12728" spans="7:16" x14ac:dyDescent="0.2">
      <c r="G12728" s="149"/>
      <c r="I12728" s="149"/>
      <c r="K12728" s="149"/>
      <c r="M12728" s="149"/>
      <c r="N12728" s="150"/>
      <c r="P12728" s="149"/>
    </row>
    <row r="12729" spans="7:16" x14ac:dyDescent="0.2">
      <c r="G12729" s="149"/>
      <c r="I12729" s="149"/>
      <c r="K12729" s="149"/>
      <c r="M12729" s="149"/>
      <c r="N12729" s="150"/>
      <c r="P12729" s="149"/>
    </row>
    <row r="12730" spans="7:16" x14ac:dyDescent="0.2">
      <c r="G12730" s="149"/>
      <c r="I12730" s="149"/>
      <c r="K12730" s="149"/>
      <c r="M12730" s="149"/>
      <c r="N12730" s="150"/>
      <c r="P12730" s="149"/>
    </row>
    <row r="12731" spans="7:16" x14ac:dyDescent="0.2">
      <c r="G12731" s="149"/>
      <c r="I12731" s="149"/>
      <c r="K12731" s="149"/>
      <c r="M12731" s="149"/>
      <c r="N12731" s="150"/>
      <c r="P12731" s="149"/>
    </row>
    <row r="12732" spans="7:16" x14ac:dyDescent="0.2">
      <c r="G12732" s="149"/>
      <c r="I12732" s="149"/>
      <c r="K12732" s="149"/>
      <c r="M12732" s="149"/>
      <c r="N12732" s="150"/>
      <c r="P12732" s="149"/>
    </row>
    <row r="12733" spans="7:16" x14ac:dyDescent="0.2">
      <c r="G12733" s="149"/>
      <c r="I12733" s="149"/>
      <c r="K12733" s="149"/>
      <c r="M12733" s="149"/>
      <c r="N12733" s="150"/>
      <c r="P12733" s="149"/>
    </row>
    <row r="12734" spans="7:16" x14ac:dyDescent="0.2">
      <c r="G12734" s="149"/>
      <c r="I12734" s="149"/>
      <c r="K12734" s="149"/>
      <c r="M12734" s="149"/>
      <c r="N12734" s="150"/>
      <c r="P12734" s="149"/>
    </row>
    <row r="12735" spans="7:16" x14ac:dyDescent="0.2">
      <c r="G12735" s="149"/>
      <c r="I12735" s="149"/>
      <c r="K12735" s="149"/>
      <c r="M12735" s="149"/>
      <c r="N12735" s="150"/>
      <c r="P12735" s="149"/>
    </row>
    <row r="12736" spans="7:16" x14ac:dyDescent="0.2">
      <c r="G12736" s="149"/>
      <c r="I12736" s="149"/>
      <c r="K12736" s="149"/>
      <c r="M12736" s="149"/>
      <c r="N12736" s="150"/>
      <c r="P12736" s="149"/>
    </row>
    <row r="12737" spans="7:16" x14ac:dyDescent="0.2">
      <c r="G12737" s="149"/>
      <c r="I12737" s="149"/>
      <c r="K12737" s="149"/>
      <c r="M12737" s="149"/>
      <c r="N12737" s="150"/>
      <c r="P12737" s="149"/>
    </row>
    <row r="12738" spans="7:16" x14ac:dyDescent="0.2">
      <c r="G12738" s="149"/>
      <c r="I12738" s="149"/>
      <c r="K12738" s="149"/>
      <c r="M12738" s="149"/>
      <c r="N12738" s="150"/>
      <c r="P12738" s="149"/>
    </row>
    <row r="12739" spans="7:16" x14ac:dyDescent="0.2">
      <c r="G12739" s="149"/>
      <c r="I12739" s="149"/>
      <c r="K12739" s="149"/>
      <c r="M12739" s="149"/>
      <c r="N12739" s="150"/>
      <c r="P12739" s="149"/>
    </row>
    <row r="12740" spans="7:16" x14ac:dyDescent="0.2">
      <c r="G12740" s="149"/>
      <c r="I12740" s="149"/>
      <c r="K12740" s="149"/>
      <c r="M12740" s="149"/>
      <c r="N12740" s="150"/>
      <c r="P12740" s="149"/>
    </row>
    <row r="12741" spans="7:16" x14ac:dyDescent="0.2">
      <c r="G12741" s="149"/>
      <c r="I12741" s="149"/>
      <c r="K12741" s="149"/>
      <c r="M12741" s="149"/>
      <c r="N12741" s="150"/>
      <c r="P12741" s="149"/>
    </row>
    <row r="12742" spans="7:16" x14ac:dyDescent="0.2">
      <c r="G12742" s="149"/>
      <c r="I12742" s="149"/>
      <c r="K12742" s="149"/>
      <c r="M12742" s="149"/>
      <c r="N12742" s="150"/>
      <c r="P12742" s="149"/>
    </row>
    <row r="12743" spans="7:16" x14ac:dyDescent="0.2">
      <c r="G12743" s="149"/>
      <c r="I12743" s="149"/>
      <c r="K12743" s="149"/>
      <c r="M12743" s="149"/>
      <c r="N12743" s="150"/>
      <c r="P12743" s="149"/>
    </row>
    <row r="12744" spans="7:16" x14ac:dyDescent="0.2">
      <c r="G12744" s="149"/>
      <c r="I12744" s="149"/>
      <c r="K12744" s="149"/>
      <c r="M12744" s="149"/>
      <c r="N12744" s="150"/>
      <c r="P12744" s="149"/>
    </row>
    <row r="12745" spans="7:16" x14ac:dyDescent="0.2">
      <c r="G12745" s="149"/>
      <c r="I12745" s="149"/>
      <c r="K12745" s="149"/>
      <c r="M12745" s="149"/>
      <c r="N12745" s="150"/>
      <c r="P12745" s="149"/>
    </row>
    <row r="12746" spans="7:16" x14ac:dyDescent="0.2">
      <c r="G12746" s="149"/>
      <c r="I12746" s="149"/>
      <c r="K12746" s="149"/>
      <c r="M12746" s="149"/>
      <c r="N12746" s="150"/>
      <c r="P12746" s="149"/>
    </row>
    <row r="12747" spans="7:16" x14ac:dyDescent="0.2">
      <c r="G12747" s="149"/>
      <c r="I12747" s="149"/>
      <c r="K12747" s="149"/>
      <c r="M12747" s="149"/>
      <c r="N12747" s="150"/>
      <c r="P12747" s="149"/>
    </row>
    <row r="12748" spans="7:16" x14ac:dyDescent="0.2">
      <c r="G12748" s="149"/>
      <c r="I12748" s="149"/>
      <c r="K12748" s="149"/>
      <c r="M12748" s="149"/>
      <c r="N12748" s="150"/>
      <c r="P12748" s="149"/>
    </row>
    <row r="12749" spans="7:16" x14ac:dyDescent="0.2">
      <c r="G12749" s="149"/>
      <c r="I12749" s="149"/>
      <c r="K12749" s="149"/>
      <c r="M12749" s="149"/>
      <c r="N12749" s="150"/>
      <c r="P12749" s="149"/>
    </row>
    <row r="12750" spans="7:16" x14ac:dyDescent="0.2">
      <c r="G12750" s="149"/>
      <c r="I12750" s="149"/>
      <c r="K12750" s="149"/>
      <c r="M12750" s="149"/>
      <c r="N12750" s="150"/>
      <c r="P12750" s="149"/>
    </row>
    <row r="12751" spans="7:16" x14ac:dyDescent="0.2">
      <c r="G12751" s="149"/>
      <c r="I12751" s="149"/>
      <c r="K12751" s="149"/>
      <c r="M12751" s="149"/>
      <c r="N12751" s="150"/>
      <c r="P12751" s="149"/>
    </row>
    <row r="12752" spans="7:16" x14ac:dyDescent="0.2">
      <c r="G12752" s="149"/>
      <c r="I12752" s="149"/>
      <c r="K12752" s="149"/>
      <c r="M12752" s="149"/>
      <c r="N12752" s="150"/>
      <c r="P12752" s="149"/>
    </row>
    <row r="12753" spans="7:16" x14ac:dyDescent="0.2">
      <c r="G12753" s="149"/>
      <c r="I12753" s="149"/>
      <c r="K12753" s="149"/>
      <c r="M12753" s="149"/>
      <c r="N12753" s="150"/>
      <c r="P12753" s="149"/>
    </row>
    <row r="12754" spans="7:16" x14ac:dyDescent="0.2">
      <c r="G12754" s="149"/>
      <c r="I12754" s="149"/>
      <c r="K12754" s="149"/>
      <c r="M12754" s="149"/>
      <c r="N12754" s="150"/>
      <c r="P12754" s="149"/>
    </row>
    <row r="12755" spans="7:16" x14ac:dyDescent="0.2">
      <c r="G12755" s="149"/>
      <c r="I12755" s="149"/>
      <c r="K12755" s="149"/>
      <c r="M12755" s="149"/>
      <c r="N12755" s="150"/>
      <c r="P12755" s="149"/>
    </row>
    <row r="12756" spans="7:16" x14ac:dyDescent="0.2">
      <c r="G12756" s="149"/>
      <c r="I12756" s="149"/>
      <c r="K12756" s="149"/>
      <c r="M12756" s="149"/>
      <c r="N12756" s="150"/>
      <c r="P12756" s="149"/>
    </row>
    <row r="12757" spans="7:16" x14ac:dyDescent="0.2">
      <c r="G12757" s="149"/>
      <c r="I12757" s="149"/>
      <c r="K12757" s="149"/>
      <c r="M12757" s="149"/>
      <c r="N12757" s="150"/>
      <c r="P12757" s="149"/>
    </row>
    <row r="12758" spans="7:16" x14ac:dyDescent="0.2">
      <c r="G12758" s="149"/>
      <c r="I12758" s="149"/>
      <c r="K12758" s="149"/>
      <c r="M12758" s="149"/>
      <c r="N12758" s="150"/>
      <c r="P12758" s="149"/>
    </row>
    <row r="12759" spans="7:16" x14ac:dyDescent="0.2">
      <c r="G12759" s="149"/>
      <c r="I12759" s="149"/>
      <c r="K12759" s="149"/>
      <c r="M12759" s="149"/>
      <c r="N12759" s="150"/>
      <c r="P12759" s="149"/>
    </row>
    <row r="12760" spans="7:16" x14ac:dyDescent="0.2">
      <c r="G12760" s="149"/>
      <c r="I12760" s="149"/>
      <c r="K12760" s="149"/>
      <c r="M12760" s="149"/>
      <c r="N12760" s="150"/>
      <c r="P12760" s="149"/>
    </row>
    <row r="12761" spans="7:16" x14ac:dyDescent="0.2">
      <c r="G12761" s="149"/>
      <c r="I12761" s="149"/>
      <c r="K12761" s="149"/>
      <c r="M12761" s="149"/>
      <c r="N12761" s="150"/>
      <c r="P12761" s="149"/>
    </row>
    <row r="12762" spans="7:16" x14ac:dyDescent="0.2">
      <c r="G12762" s="149"/>
      <c r="I12762" s="149"/>
      <c r="K12762" s="149"/>
      <c r="M12762" s="149"/>
      <c r="N12762" s="150"/>
      <c r="P12762" s="149"/>
    </row>
    <row r="12763" spans="7:16" x14ac:dyDescent="0.2">
      <c r="G12763" s="149"/>
      <c r="I12763" s="149"/>
      <c r="K12763" s="149"/>
      <c r="M12763" s="149"/>
      <c r="N12763" s="150"/>
      <c r="P12763" s="149"/>
    </row>
    <row r="12764" spans="7:16" x14ac:dyDescent="0.2">
      <c r="G12764" s="149"/>
      <c r="I12764" s="149"/>
      <c r="K12764" s="149"/>
      <c r="M12764" s="149"/>
      <c r="N12764" s="150"/>
      <c r="P12764" s="149"/>
    </row>
    <row r="12765" spans="7:16" x14ac:dyDescent="0.2">
      <c r="G12765" s="149"/>
      <c r="I12765" s="149"/>
      <c r="K12765" s="149"/>
      <c r="M12765" s="149"/>
      <c r="N12765" s="150"/>
      <c r="P12765" s="149"/>
    </row>
    <row r="12766" spans="7:16" x14ac:dyDescent="0.2">
      <c r="G12766" s="149"/>
      <c r="I12766" s="149"/>
      <c r="K12766" s="149"/>
      <c r="M12766" s="149"/>
      <c r="N12766" s="150"/>
      <c r="P12766" s="149"/>
    </row>
    <row r="12767" spans="7:16" x14ac:dyDescent="0.2">
      <c r="G12767" s="149"/>
      <c r="I12767" s="149"/>
      <c r="K12767" s="149"/>
      <c r="M12767" s="149"/>
      <c r="N12767" s="150"/>
      <c r="P12767" s="149"/>
    </row>
    <row r="12768" spans="7:16" x14ac:dyDescent="0.2">
      <c r="G12768" s="149"/>
      <c r="I12768" s="149"/>
      <c r="K12768" s="149"/>
      <c r="M12768" s="149"/>
      <c r="N12768" s="150"/>
      <c r="P12768" s="149"/>
    </row>
    <row r="12769" spans="7:16" x14ac:dyDescent="0.2">
      <c r="G12769" s="149"/>
      <c r="I12769" s="149"/>
      <c r="K12769" s="149"/>
      <c r="M12769" s="149"/>
      <c r="N12769" s="150"/>
      <c r="P12769" s="149"/>
    </row>
    <row r="12770" spans="7:16" x14ac:dyDescent="0.2">
      <c r="G12770" s="149"/>
      <c r="I12770" s="149"/>
      <c r="K12770" s="149"/>
      <c r="M12770" s="149"/>
      <c r="N12770" s="150"/>
      <c r="P12770" s="149"/>
    </row>
    <row r="12771" spans="7:16" x14ac:dyDescent="0.2">
      <c r="G12771" s="149"/>
      <c r="I12771" s="149"/>
      <c r="K12771" s="149"/>
      <c r="M12771" s="149"/>
      <c r="N12771" s="150"/>
      <c r="P12771" s="149"/>
    </row>
    <row r="12772" spans="7:16" x14ac:dyDescent="0.2">
      <c r="G12772" s="149"/>
      <c r="I12772" s="149"/>
      <c r="K12772" s="149"/>
      <c r="M12772" s="149"/>
      <c r="N12772" s="150"/>
      <c r="P12772" s="149"/>
    </row>
    <row r="12773" spans="7:16" x14ac:dyDescent="0.2">
      <c r="G12773" s="149"/>
      <c r="I12773" s="149"/>
      <c r="K12773" s="149"/>
      <c r="M12773" s="149"/>
      <c r="N12773" s="150"/>
      <c r="P12773" s="149"/>
    </row>
    <row r="12774" spans="7:16" x14ac:dyDescent="0.2">
      <c r="G12774" s="149"/>
      <c r="I12774" s="149"/>
      <c r="K12774" s="149"/>
      <c r="M12774" s="149"/>
      <c r="N12774" s="150"/>
      <c r="P12774" s="149"/>
    </row>
    <row r="12775" spans="7:16" x14ac:dyDescent="0.2">
      <c r="G12775" s="149"/>
      <c r="I12775" s="149"/>
      <c r="K12775" s="149"/>
      <c r="M12775" s="149"/>
      <c r="N12775" s="150"/>
      <c r="P12775" s="149"/>
    </row>
    <row r="12776" spans="7:16" x14ac:dyDescent="0.2">
      <c r="G12776" s="149"/>
      <c r="I12776" s="149"/>
      <c r="K12776" s="149"/>
      <c r="M12776" s="149"/>
      <c r="N12776" s="150"/>
      <c r="P12776" s="149"/>
    </row>
    <row r="12777" spans="7:16" x14ac:dyDescent="0.2">
      <c r="G12777" s="149"/>
      <c r="I12777" s="149"/>
      <c r="K12777" s="149"/>
      <c r="M12777" s="149"/>
      <c r="N12777" s="150"/>
      <c r="P12777" s="149"/>
    </row>
    <row r="12778" spans="7:16" x14ac:dyDescent="0.2">
      <c r="G12778" s="149"/>
      <c r="I12778" s="149"/>
      <c r="K12778" s="149"/>
      <c r="M12778" s="149"/>
      <c r="N12778" s="150"/>
      <c r="P12778" s="149"/>
    </row>
    <row r="12779" spans="7:16" x14ac:dyDescent="0.2">
      <c r="G12779" s="149"/>
      <c r="I12779" s="149"/>
      <c r="K12779" s="149"/>
      <c r="M12779" s="149"/>
      <c r="N12779" s="150"/>
      <c r="P12779" s="149"/>
    </row>
    <row r="12780" spans="7:16" x14ac:dyDescent="0.2">
      <c r="G12780" s="149"/>
      <c r="I12780" s="149"/>
      <c r="K12780" s="149"/>
      <c r="M12780" s="149"/>
      <c r="N12780" s="150"/>
      <c r="P12780" s="149"/>
    </row>
    <row r="12781" spans="7:16" x14ac:dyDescent="0.2">
      <c r="G12781" s="149"/>
      <c r="I12781" s="149"/>
      <c r="K12781" s="149"/>
      <c r="M12781" s="149"/>
      <c r="N12781" s="150"/>
      <c r="P12781" s="149"/>
    </row>
    <row r="12782" spans="7:16" x14ac:dyDescent="0.2">
      <c r="G12782" s="149"/>
      <c r="I12782" s="149"/>
      <c r="K12782" s="149"/>
      <c r="M12782" s="149"/>
      <c r="N12782" s="150"/>
      <c r="P12782" s="149"/>
    </row>
    <row r="12783" spans="7:16" x14ac:dyDescent="0.2">
      <c r="G12783" s="149"/>
      <c r="I12783" s="149"/>
      <c r="K12783" s="149"/>
      <c r="M12783" s="149"/>
      <c r="N12783" s="150"/>
      <c r="P12783" s="149"/>
    </row>
    <row r="12784" spans="7:16" x14ac:dyDescent="0.2">
      <c r="G12784" s="149"/>
      <c r="I12784" s="149"/>
      <c r="K12784" s="149"/>
      <c r="M12784" s="149"/>
      <c r="N12784" s="150"/>
      <c r="P12784" s="149"/>
    </row>
    <row r="12785" spans="7:16" x14ac:dyDescent="0.2">
      <c r="G12785" s="149"/>
      <c r="I12785" s="149"/>
      <c r="K12785" s="149"/>
      <c r="M12785" s="149"/>
      <c r="N12785" s="150"/>
      <c r="P12785" s="149"/>
    </row>
    <row r="12786" spans="7:16" x14ac:dyDescent="0.2">
      <c r="G12786" s="149"/>
      <c r="I12786" s="149"/>
      <c r="K12786" s="149"/>
      <c r="M12786" s="149"/>
      <c r="N12786" s="150"/>
      <c r="P12786" s="149"/>
    </row>
    <row r="12787" spans="7:16" x14ac:dyDescent="0.2">
      <c r="G12787" s="149"/>
      <c r="I12787" s="149"/>
      <c r="K12787" s="149"/>
      <c r="M12787" s="149"/>
      <c r="N12787" s="150"/>
      <c r="P12787" s="149"/>
    </row>
    <row r="12788" spans="7:16" x14ac:dyDescent="0.2">
      <c r="G12788" s="149"/>
      <c r="I12788" s="149"/>
      <c r="K12788" s="149"/>
      <c r="M12788" s="149"/>
      <c r="N12788" s="150"/>
      <c r="P12788" s="149"/>
    </row>
    <row r="12789" spans="7:16" x14ac:dyDescent="0.2">
      <c r="G12789" s="149"/>
      <c r="I12789" s="149"/>
      <c r="K12789" s="149"/>
      <c r="M12789" s="149"/>
      <c r="N12789" s="150"/>
      <c r="P12789" s="149"/>
    </row>
    <row r="12790" spans="7:16" x14ac:dyDescent="0.2">
      <c r="G12790" s="149"/>
      <c r="I12790" s="149"/>
      <c r="K12790" s="149"/>
      <c r="M12790" s="149"/>
      <c r="N12790" s="150"/>
      <c r="P12790" s="149"/>
    </row>
    <row r="12791" spans="7:16" x14ac:dyDescent="0.2">
      <c r="G12791" s="149"/>
      <c r="I12791" s="149"/>
      <c r="K12791" s="149"/>
      <c r="M12791" s="149"/>
      <c r="N12791" s="150"/>
      <c r="P12791" s="149"/>
    </row>
    <row r="12792" spans="7:16" x14ac:dyDescent="0.2">
      <c r="G12792" s="149"/>
      <c r="I12792" s="149"/>
      <c r="K12792" s="149"/>
      <c r="M12792" s="149"/>
      <c r="N12792" s="150"/>
      <c r="P12792" s="149"/>
    </row>
    <row r="12793" spans="7:16" x14ac:dyDescent="0.2">
      <c r="G12793" s="149"/>
      <c r="I12793" s="149"/>
      <c r="K12793" s="149"/>
      <c r="M12793" s="149"/>
      <c r="N12793" s="150"/>
      <c r="P12793" s="149"/>
    </row>
    <row r="12794" spans="7:16" x14ac:dyDescent="0.2">
      <c r="G12794" s="149"/>
      <c r="I12794" s="149"/>
      <c r="K12794" s="149"/>
      <c r="M12794" s="149"/>
      <c r="N12794" s="150"/>
      <c r="P12794" s="149"/>
    </row>
    <row r="12795" spans="7:16" x14ac:dyDescent="0.2">
      <c r="G12795" s="149"/>
      <c r="I12795" s="149"/>
      <c r="K12795" s="149"/>
      <c r="M12795" s="149"/>
      <c r="N12795" s="150"/>
      <c r="P12795" s="149"/>
    </row>
    <row r="12796" spans="7:16" x14ac:dyDescent="0.2">
      <c r="G12796" s="149"/>
      <c r="I12796" s="149"/>
      <c r="K12796" s="149"/>
      <c r="M12796" s="149"/>
      <c r="N12796" s="150"/>
      <c r="P12796" s="149"/>
    </row>
    <row r="12797" spans="7:16" x14ac:dyDescent="0.2">
      <c r="G12797" s="149"/>
      <c r="I12797" s="149"/>
      <c r="K12797" s="149"/>
      <c r="M12797" s="149"/>
      <c r="N12797" s="150"/>
      <c r="P12797" s="149"/>
    </row>
    <row r="12798" spans="7:16" x14ac:dyDescent="0.2">
      <c r="G12798" s="149"/>
      <c r="I12798" s="149"/>
      <c r="K12798" s="149"/>
      <c r="M12798" s="149"/>
      <c r="N12798" s="150"/>
      <c r="P12798" s="149"/>
    </row>
    <row r="12799" spans="7:16" x14ac:dyDescent="0.2">
      <c r="G12799" s="149"/>
      <c r="I12799" s="149"/>
      <c r="K12799" s="149"/>
      <c r="M12799" s="149"/>
      <c r="N12799" s="150"/>
      <c r="P12799" s="149"/>
    </row>
    <row r="12800" spans="7:16" x14ac:dyDescent="0.2">
      <c r="G12800" s="149"/>
      <c r="I12800" s="149"/>
      <c r="K12800" s="149"/>
      <c r="M12800" s="149"/>
      <c r="N12800" s="150"/>
      <c r="P12800" s="149"/>
    </row>
    <row r="12801" spans="7:16" x14ac:dyDescent="0.2">
      <c r="G12801" s="149"/>
      <c r="I12801" s="149"/>
      <c r="K12801" s="149"/>
      <c r="M12801" s="149"/>
      <c r="N12801" s="150"/>
      <c r="P12801" s="149"/>
    </row>
    <row r="12802" spans="7:16" x14ac:dyDescent="0.2">
      <c r="G12802" s="149"/>
      <c r="I12802" s="149"/>
      <c r="K12802" s="149"/>
      <c r="M12802" s="149"/>
      <c r="N12802" s="150"/>
      <c r="P12802" s="149"/>
    </row>
    <row r="12803" spans="7:16" x14ac:dyDescent="0.2">
      <c r="G12803" s="149"/>
      <c r="I12803" s="149"/>
      <c r="K12803" s="149"/>
      <c r="M12803" s="149"/>
      <c r="N12803" s="150"/>
      <c r="P12803" s="149"/>
    </row>
    <row r="12804" spans="7:16" x14ac:dyDescent="0.2">
      <c r="G12804" s="149"/>
      <c r="I12804" s="149"/>
      <c r="K12804" s="149"/>
      <c r="M12804" s="149"/>
      <c r="N12804" s="150"/>
      <c r="P12804" s="149"/>
    </row>
    <row r="12805" spans="7:16" x14ac:dyDescent="0.2">
      <c r="G12805" s="149"/>
      <c r="I12805" s="149"/>
      <c r="K12805" s="149"/>
      <c r="M12805" s="149"/>
      <c r="N12805" s="150"/>
      <c r="P12805" s="149"/>
    </row>
    <row r="12806" spans="7:16" x14ac:dyDescent="0.2">
      <c r="G12806" s="149"/>
      <c r="I12806" s="149"/>
      <c r="K12806" s="149"/>
      <c r="M12806" s="149"/>
      <c r="N12806" s="150"/>
      <c r="P12806" s="149"/>
    </row>
    <row r="12807" spans="7:16" x14ac:dyDescent="0.2">
      <c r="G12807" s="149"/>
      <c r="I12807" s="149"/>
      <c r="K12807" s="149"/>
      <c r="M12807" s="149"/>
      <c r="N12807" s="150"/>
      <c r="P12807" s="149"/>
    </row>
    <row r="12808" spans="7:16" x14ac:dyDescent="0.2">
      <c r="G12808" s="149"/>
      <c r="I12808" s="149"/>
      <c r="K12808" s="149"/>
      <c r="M12808" s="149"/>
      <c r="N12808" s="150"/>
      <c r="P12808" s="149"/>
    </row>
    <row r="12809" spans="7:16" x14ac:dyDescent="0.2">
      <c r="G12809" s="149"/>
      <c r="I12809" s="149"/>
      <c r="K12809" s="149"/>
      <c r="M12809" s="149"/>
      <c r="N12809" s="150"/>
      <c r="P12809" s="149"/>
    </row>
    <row r="12810" spans="7:16" x14ac:dyDescent="0.2">
      <c r="G12810" s="149"/>
      <c r="I12810" s="149"/>
      <c r="K12810" s="149"/>
      <c r="M12810" s="149"/>
      <c r="N12810" s="150"/>
      <c r="P12810" s="149"/>
    </row>
    <row r="12811" spans="7:16" x14ac:dyDescent="0.2">
      <c r="G12811" s="149"/>
      <c r="I12811" s="149"/>
      <c r="K12811" s="149"/>
      <c r="M12811" s="149"/>
      <c r="N12811" s="150"/>
      <c r="P12811" s="149"/>
    </row>
    <row r="12812" spans="7:16" x14ac:dyDescent="0.2">
      <c r="G12812" s="149"/>
      <c r="I12812" s="149"/>
      <c r="K12812" s="149"/>
      <c r="M12812" s="149"/>
      <c r="N12812" s="150"/>
      <c r="P12812" s="149"/>
    </row>
    <row r="12813" spans="7:16" x14ac:dyDescent="0.2">
      <c r="G12813" s="149"/>
      <c r="I12813" s="149"/>
      <c r="K12813" s="149"/>
      <c r="M12813" s="149"/>
      <c r="N12813" s="150"/>
      <c r="P12813" s="149"/>
    </row>
    <row r="12814" spans="7:16" x14ac:dyDescent="0.2">
      <c r="G12814" s="149"/>
      <c r="I12814" s="149"/>
      <c r="K12814" s="149"/>
      <c r="M12814" s="149"/>
      <c r="N12814" s="150"/>
      <c r="P12814" s="149"/>
    </row>
    <row r="12815" spans="7:16" x14ac:dyDescent="0.2">
      <c r="G12815" s="149"/>
      <c r="I12815" s="149"/>
      <c r="K12815" s="149"/>
      <c r="M12815" s="149"/>
      <c r="N12815" s="150"/>
      <c r="P12815" s="149"/>
    </row>
    <row r="12816" spans="7:16" x14ac:dyDescent="0.2">
      <c r="G12816" s="149"/>
      <c r="I12816" s="149"/>
      <c r="K12816" s="149"/>
      <c r="M12816" s="149"/>
      <c r="N12816" s="150"/>
      <c r="P12816" s="149"/>
    </row>
    <row r="12817" spans="7:16" x14ac:dyDescent="0.2">
      <c r="G12817" s="149"/>
      <c r="I12817" s="149"/>
      <c r="K12817" s="149"/>
      <c r="M12817" s="149"/>
      <c r="N12817" s="150"/>
      <c r="P12817" s="149"/>
    </row>
    <row r="12818" spans="7:16" x14ac:dyDescent="0.2">
      <c r="G12818" s="149"/>
      <c r="I12818" s="149"/>
      <c r="K12818" s="149"/>
      <c r="M12818" s="149"/>
      <c r="N12818" s="150"/>
      <c r="P12818" s="149"/>
    </row>
    <row r="12819" spans="7:16" x14ac:dyDescent="0.2">
      <c r="G12819" s="149"/>
      <c r="I12819" s="149"/>
      <c r="K12819" s="149"/>
      <c r="M12819" s="149"/>
      <c r="N12819" s="150"/>
      <c r="P12819" s="149"/>
    </row>
    <row r="12820" spans="7:16" x14ac:dyDescent="0.2">
      <c r="G12820" s="149"/>
      <c r="I12820" s="149"/>
      <c r="K12820" s="149"/>
      <c r="M12820" s="149"/>
      <c r="N12820" s="150"/>
      <c r="P12820" s="149"/>
    </row>
    <row r="12821" spans="7:16" x14ac:dyDescent="0.2">
      <c r="G12821" s="149"/>
      <c r="I12821" s="149"/>
      <c r="K12821" s="149"/>
      <c r="M12821" s="149"/>
      <c r="N12821" s="150"/>
      <c r="P12821" s="149"/>
    </row>
    <row r="12822" spans="7:16" x14ac:dyDescent="0.2">
      <c r="G12822" s="149"/>
      <c r="I12822" s="149"/>
      <c r="K12822" s="149"/>
      <c r="M12822" s="149"/>
      <c r="N12822" s="150"/>
      <c r="P12822" s="149"/>
    </row>
    <row r="12823" spans="7:16" x14ac:dyDescent="0.2">
      <c r="G12823" s="149"/>
      <c r="I12823" s="149"/>
      <c r="K12823" s="149"/>
      <c r="M12823" s="149"/>
      <c r="N12823" s="150"/>
      <c r="P12823" s="149"/>
    </row>
    <row r="12824" spans="7:16" x14ac:dyDescent="0.2">
      <c r="G12824" s="149"/>
      <c r="I12824" s="149"/>
      <c r="K12824" s="149"/>
      <c r="M12824" s="149"/>
      <c r="N12824" s="150"/>
      <c r="P12824" s="149"/>
    </row>
    <row r="12825" spans="7:16" x14ac:dyDescent="0.2">
      <c r="G12825" s="149"/>
      <c r="I12825" s="149"/>
      <c r="K12825" s="149"/>
      <c r="M12825" s="149"/>
      <c r="N12825" s="150"/>
      <c r="P12825" s="149"/>
    </row>
    <row r="12826" spans="7:16" x14ac:dyDescent="0.2">
      <c r="G12826" s="149"/>
      <c r="I12826" s="149"/>
      <c r="K12826" s="149"/>
      <c r="M12826" s="149"/>
      <c r="N12826" s="150"/>
      <c r="P12826" s="149"/>
    </row>
    <row r="12827" spans="7:16" x14ac:dyDescent="0.2">
      <c r="G12827" s="149"/>
      <c r="I12827" s="149"/>
      <c r="K12827" s="149"/>
      <c r="M12827" s="149"/>
      <c r="N12827" s="150"/>
      <c r="P12827" s="149"/>
    </row>
    <row r="12828" spans="7:16" x14ac:dyDescent="0.2">
      <c r="G12828" s="149"/>
      <c r="I12828" s="149"/>
      <c r="K12828" s="149"/>
      <c r="M12828" s="149"/>
      <c r="N12828" s="150"/>
      <c r="P12828" s="149"/>
    </row>
    <row r="12829" spans="7:16" x14ac:dyDescent="0.2">
      <c r="G12829" s="149"/>
      <c r="I12829" s="149"/>
      <c r="K12829" s="149"/>
      <c r="M12829" s="149"/>
      <c r="N12829" s="150"/>
      <c r="P12829" s="149"/>
    </row>
    <row r="12830" spans="7:16" x14ac:dyDescent="0.2">
      <c r="G12830" s="149"/>
      <c r="I12830" s="149"/>
      <c r="K12830" s="149"/>
      <c r="M12830" s="149"/>
      <c r="N12830" s="150"/>
      <c r="P12830" s="149"/>
    </row>
    <row r="12831" spans="7:16" x14ac:dyDescent="0.2">
      <c r="G12831" s="149"/>
      <c r="I12831" s="149"/>
      <c r="K12831" s="149"/>
      <c r="M12831" s="149"/>
      <c r="N12831" s="150"/>
      <c r="P12831" s="149"/>
    </row>
    <row r="12832" spans="7:16" x14ac:dyDescent="0.2">
      <c r="G12832" s="149"/>
      <c r="I12832" s="149"/>
      <c r="K12832" s="149"/>
      <c r="M12832" s="149"/>
      <c r="N12832" s="150"/>
      <c r="P12832" s="149"/>
    </row>
    <row r="12833" spans="7:16" x14ac:dyDescent="0.2">
      <c r="G12833" s="149"/>
      <c r="I12833" s="149"/>
      <c r="K12833" s="149"/>
      <c r="M12833" s="149"/>
      <c r="N12833" s="150"/>
      <c r="P12833" s="149"/>
    </row>
    <row r="12834" spans="7:16" x14ac:dyDescent="0.2">
      <c r="G12834" s="149"/>
      <c r="I12834" s="149"/>
      <c r="K12834" s="149"/>
      <c r="M12834" s="149"/>
      <c r="N12834" s="150"/>
      <c r="P12834" s="149"/>
    </row>
    <row r="12835" spans="7:16" x14ac:dyDescent="0.2">
      <c r="G12835" s="149"/>
      <c r="I12835" s="149"/>
      <c r="K12835" s="149"/>
      <c r="M12835" s="149"/>
      <c r="N12835" s="150"/>
      <c r="P12835" s="149"/>
    </row>
    <row r="12836" spans="7:16" x14ac:dyDescent="0.2">
      <c r="G12836" s="149"/>
      <c r="I12836" s="149"/>
      <c r="K12836" s="149"/>
      <c r="M12836" s="149"/>
      <c r="N12836" s="150"/>
      <c r="P12836" s="149"/>
    </row>
    <row r="12837" spans="7:16" x14ac:dyDescent="0.2">
      <c r="G12837" s="149"/>
      <c r="I12837" s="149"/>
      <c r="K12837" s="149"/>
      <c r="M12837" s="149"/>
      <c r="N12837" s="150"/>
      <c r="P12837" s="149"/>
    </row>
    <row r="12838" spans="7:16" x14ac:dyDescent="0.2">
      <c r="G12838" s="149"/>
      <c r="I12838" s="149"/>
      <c r="K12838" s="149"/>
      <c r="M12838" s="149"/>
      <c r="N12838" s="150"/>
      <c r="P12838" s="149"/>
    </row>
    <row r="12839" spans="7:16" x14ac:dyDescent="0.2">
      <c r="G12839" s="149"/>
      <c r="I12839" s="149"/>
      <c r="K12839" s="149"/>
      <c r="M12839" s="149"/>
      <c r="N12839" s="150"/>
      <c r="P12839" s="149"/>
    </row>
    <row r="12840" spans="7:16" x14ac:dyDescent="0.2">
      <c r="G12840" s="149"/>
      <c r="I12840" s="149"/>
      <c r="K12840" s="149"/>
      <c r="M12840" s="149"/>
      <c r="N12840" s="150"/>
      <c r="P12840" s="149"/>
    </row>
    <row r="12841" spans="7:16" x14ac:dyDescent="0.2">
      <c r="G12841" s="149"/>
      <c r="I12841" s="149"/>
      <c r="K12841" s="149"/>
      <c r="M12841" s="149"/>
      <c r="N12841" s="150"/>
      <c r="P12841" s="149"/>
    </row>
    <row r="12842" spans="7:16" x14ac:dyDescent="0.2">
      <c r="G12842" s="149"/>
      <c r="I12842" s="149"/>
      <c r="K12842" s="149"/>
      <c r="M12842" s="149"/>
      <c r="N12842" s="150"/>
      <c r="P12842" s="149"/>
    </row>
    <row r="12843" spans="7:16" x14ac:dyDescent="0.2">
      <c r="G12843" s="149"/>
      <c r="I12843" s="149"/>
      <c r="K12843" s="149"/>
      <c r="M12843" s="149"/>
      <c r="N12843" s="150"/>
      <c r="P12843" s="149"/>
    </row>
    <row r="12844" spans="7:16" x14ac:dyDescent="0.2">
      <c r="G12844" s="149"/>
      <c r="I12844" s="149"/>
      <c r="K12844" s="149"/>
      <c r="M12844" s="149"/>
      <c r="N12844" s="150"/>
      <c r="P12844" s="149"/>
    </row>
    <row r="12845" spans="7:16" x14ac:dyDescent="0.2">
      <c r="G12845" s="149"/>
      <c r="I12845" s="149"/>
      <c r="K12845" s="149"/>
      <c r="M12845" s="149"/>
      <c r="N12845" s="150"/>
      <c r="P12845" s="149"/>
    </row>
    <row r="12846" spans="7:16" x14ac:dyDescent="0.2">
      <c r="G12846" s="149"/>
      <c r="I12846" s="149"/>
      <c r="K12846" s="149"/>
      <c r="M12846" s="149"/>
      <c r="N12846" s="150"/>
      <c r="P12846" s="149"/>
    </row>
    <row r="12847" spans="7:16" x14ac:dyDescent="0.2">
      <c r="G12847" s="149"/>
      <c r="I12847" s="149"/>
      <c r="K12847" s="149"/>
      <c r="M12847" s="149"/>
      <c r="N12847" s="150"/>
      <c r="P12847" s="149"/>
    </row>
    <row r="12848" spans="7:16" x14ac:dyDescent="0.2">
      <c r="G12848" s="149"/>
      <c r="I12848" s="149"/>
      <c r="K12848" s="149"/>
      <c r="M12848" s="149"/>
      <c r="N12848" s="150"/>
      <c r="P12848" s="149"/>
    </row>
    <row r="12849" spans="7:16" x14ac:dyDescent="0.2">
      <c r="G12849" s="149"/>
      <c r="I12849" s="149"/>
      <c r="K12849" s="149"/>
      <c r="M12849" s="149"/>
      <c r="N12849" s="150"/>
      <c r="P12849" s="149"/>
    </row>
    <row r="12850" spans="7:16" x14ac:dyDescent="0.2">
      <c r="G12850" s="149"/>
      <c r="I12850" s="149"/>
      <c r="K12850" s="149"/>
      <c r="M12850" s="149"/>
      <c r="N12850" s="150"/>
      <c r="P12850" s="149"/>
    </row>
    <row r="12851" spans="7:16" x14ac:dyDescent="0.2">
      <c r="G12851" s="149"/>
      <c r="I12851" s="149"/>
      <c r="K12851" s="149"/>
      <c r="M12851" s="149"/>
      <c r="N12851" s="150"/>
      <c r="P12851" s="149"/>
    </row>
    <row r="12852" spans="7:16" x14ac:dyDescent="0.2">
      <c r="G12852" s="149"/>
      <c r="I12852" s="149"/>
      <c r="K12852" s="149"/>
      <c r="M12852" s="149"/>
      <c r="N12852" s="150"/>
      <c r="P12852" s="149"/>
    </row>
    <row r="12853" spans="7:16" x14ac:dyDescent="0.2">
      <c r="G12853" s="149"/>
      <c r="I12853" s="149"/>
      <c r="K12853" s="149"/>
      <c r="M12853" s="149"/>
      <c r="N12853" s="150"/>
      <c r="P12853" s="149"/>
    </row>
    <row r="12854" spans="7:16" x14ac:dyDescent="0.2">
      <c r="G12854" s="149"/>
      <c r="I12854" s="149"/>
      <c r="K12854" s="149"/>
      <c r="M12854" s="149"/>
      <c r="N12854" s="150"/>
      <c r="P12854" s="149"/>
    </row>
    <row r="12855" spans="7:16" x14ac:dyDescent="0.2">
      <c r="G12855" s="149"/>
      <c r="I12855" s="149"/>
      <c r="K12855" s="149"/>
      <c r="M12855" s="149"/>
      <c r="N12855" s="150"/>
      <c r="P12855" s="149"/>
    </row>
    <row r="12856" spans="7:16" x14ac:dyDescent="0.2">
      <c r="G12856" s="149"/>
      <c r="I12856" s="149"/>
      <c r="K12856" s="149"/>
      <c r="M12856" s="149"/>
      <c r="N12856" s="150"/>
      <c r="P12856" s="149"/>
    </row>
    <row r="12857" spans="7:16" x14ac:dyDescent="0.2">
      <c r="G12857" s="149"/>
      <c r="I12857" s="149"/>
      <c r="K12857" s="149"/>
      <c r="M12857" s="149"/>
      <c r="N12857" s="150"/>
      <c r="P12857" s="149"/>
    </row>
    <row r="12858" spans="7:16" x14ac:dyDescent="0.2">
      <c r="G12858" s="149"/>
      <c r="I12858" s="149"/>
      <c r="K12858" s="149"/>
      <c r="M12858" s="149"/>
      <c r="N12858" s="150"/>
      <c r="P12858" s="149"/>
    </row>
    <row r="12859" spans="7:16" x14ac:dyDescent="0.2">
      <c r="G12859" s="149"/>
      <c r="I12859" s="149"/>
      <c r="K12859" s="149"/>
      <c r="M12859" s="149"/>
      <c r="N12859" s="150"/>
      <c r="P12859" s="149"/>
    </row>
    <row r="12860" spans="7:16" x14ac:dyDescent="0.2">
      <c r="G12860" s="149"/>
      <c r="I12860" s="149"/>
      <c r="K12860" s="149"/>
      <c r="M12860" s="149"/>
      <c r="N12860" s="150"/>
      <c r="P12860" s="149"/>
    </row>
    <row r="12861" spans="7:16" x14ac:dyDescent="0.2">
      <c r="G12861" s="149"/>
      <c r="I12861" s="149"/>
      <c r="K12861" s="149"/>
      <c r="M12861" s="149"/>
      <c r="N12861" s="150"/>
      <c r="P12861" s="149"/>
    </row>
    <row r="12862" spans="7:16" x14ac:dyDescent="0.2">
      <c r="G12862" s="149"/>
      <c r="I12862" s="149"/>
      <c r="K12862" s="149"/>
      <c r="M12862" s="149"/>
      <c r="N12862" s="150"/>
      <c r="P12862" s="149"/>
    </row>
    <row r="12863" spans="7:16" x14ac:dyDescent="0.2">
      <c r="G12863" s="149"/>
      <c r="I12863" s="149"/>
      <c r="K12863" s="149"/>
      <c r="M12863" s="149"/>
      <c r="N12863" s="150"/>
      <c r="P12863" s="149"/>
    </row>
    <row r="12864" spans="7:16" x14ac:dyDescent="0.2">
      <c r="G12864" s="149"/>
      <c r="I12864" s="149"/>
      <c r="K12864" s="149"/>
      <c r="M12864" s="149"/>
      <c r="N12864" s="150"/>
      <c r="P12864" s="149"/>
    </row>
    <row r="12865" spans="7:16" x14ac:dyDescent="0.2">
      <c r="G12865" s="149"/>
      <c r="I12865" s="149"/>
      <c r="K12865" s="149"/>
      <c r="M12865" s="149"/>
      <c r="N12865" s="150"/>
      <c r="P12865" s="149"/>
    </row>
    <row r="12866" spans="7:16" x14ac:dyDescent="0.2">
      <c r="G12866" s="149"/>
      <c r="I12866" s="149"/>
      <c r="K12866" s="149"/>
      <c r="M12866" s="149"/>
      <c r="N12866" s="150"/>
      <c r="P12866" s="149"/>
    </row>
    <row r="12867" spans="7:16" x14ac:dyDescent="0.2">
      <c r="G12867" s="149"/>
      <c r="I12867" s="149"/>
      <c r="K12867" s="149"/>
      <c r="M12867" s="149"/>
      <c r="N12867" s="150"/>
      <c r="P12867" s="149"/>
    </row>
    <row r="12868" spans="7:16" x14ac:dyDescent="0.2">
      <c r="G12868" s="149"/>
      <c r="I12868" s="149"/>
      <c r="K12868" s="149"/>
      <c r="M12868" s="149"/>
      <c r="N12868" s="150"/>
      <c r="P12868" s="149"/>
    </row>
    <row r="12869" spans="7:16" x14ac:dyDescent="0.2">
      <c r="G12869" s="149"/>
      <c r="I12869" s="149"/>
      <c r="K12869" s="149"/>
      <c r="M12869" s="149"/>
      <c r="N12869" s="150"/>
      <c r="P12869" s="149"/>
    </row>
    <row r="12870" spans="7:16" x14ac:dyDescent="0.2">
      <c r="G12870" s="149"/>
      <c r="I12870" s="149"/>
      <c r="K12870" s="149"/>
      <c r="M12870" s="149"/>
      <c r="N12870" s="150"/>
      <c r="P12870" s="149"/>
    </row>
    <row r="12871" spans="7:16" x14ac:dyDescent="0.2">
      <c r="G12871" s="149"/>
      <c r="I12871" s="149"/>
      <c r="K12871" s="149"/>
      <c r="M12871" s="149"/>
      <c r="N12871" s="150"/>
      <c r="P12871" s="149"/>
    </row>
    <row r="12872" spans="7:16" x14ac:dyDescent="0.2">
      <c r="G12872" s="149"/>
      <c r="I12872" s="149"/>
      <c r="K12872" s="149"/>
      <c r="M12872" s="149"/>
      <c r="N12872" s="150"/>
      <c r="P12872" s="149"/>
    </row>
    <row r="12873" spans="7:16" x14ac:dyDescent="0.2">
      <c r="G12873" s="149"/>
      <c r="I12873" s="149"/>
      <c r="K12873" s="149"/>
      <c r="M12873" s="149"/>
      <c r="N12873" s="150"/>
      <c r="P12873" s="149"/>
    </row>
    <row r="12874" spans="7:16" x14ac:dyDescent="0.2">
      <c r="G12874" s="149"/>
      <c r="I12874" s="149"/>
      <c r="K12874" s="149"/>
      <c r="M12874" s="149"/>
      <c r="N12874" s="150"/>
      <c r="P12874" s="149"/>
    </row>
    <row r="12875" spans="7:16" x14ac:dyDescent="0.2">
      <c r="G12875" s="149"/>
      <c r="I12875" s="149"/>
      <c r="K12875" s="149"/>
      <c r="M12875" s="149"/>
      <c r="N12875" s="150"/>
      <c r="P12875" s="149"/>
    </row>
    <row r="12876" spans="7:16" x14ac:dyDescent="0.2">
      <c r="G12876" s="149"/>
      <c r="I12876" s="149"/>
      <c r="K12876" s="149"/>
      <c r="M12876" s="149"/>
      <c r="N12876" s="150"/>
      <c r="P12876" s="149"/>
    </row>
    <row r="12877" spans="7:16" x14ac:dyDescent="0.2">
      <c r="G12877" s="149"/>
      <c r="I12877" s="149"/>
      <c r="K12877" s="149"/>
      <c r="M12877" s="149"/>
      <c r="N12877" s="150"/>
      <c r="P12877" s="149"/>
    </row>
    <row r="12878" spans="7:16" x14ac:dyDescent="0.2">
      <c r="G12878" s="149"/>
      <c r="I12878" s="149"/>
      <c r="K12878" s="149"/>
      <c r="M12878" s="149"/>
      <c r="N12878" s="150"/>
      <c r="P12878" s="149"/>
    </row>
    <row r="12879" spans="7:16" x14ac:dyDescent="0.2">
      <c r="G12879" s="149"/>
      <c r="I12879" s="149"/>
      <c r="K12879" s="149"/>
      <c r="M12879" s="149"/>
      <c r="N12879" s="150"/>
      <c r="P12879" s="149"/>
    </row>
    <row r="12880" spans="7:16" x14ac:dyDescent="0.2">
      <c r="G12880" s="149"/>
      <c r="I12880" s="149"/>
      <c r="K12880" s="149"/>
      <c r="M12880" s="149"/>
      <c r="N12880" s="150"/>
      <c r="P12880" s="149"/>
    </row>
    <row r="12881" spans="7:16" x14ac:dyDescent="0.2">
      <c r="G12881" s="149"/>
      <c r="I12881" s="149"/>
      <c r="K12881" s="149"/>
      <c r="M12881" s="149"/>
      <c r="N12881" s="150"/>
      <c r="P12881" s="149"/>
    </row>
    <row r="12882" spans="7:16" x14ac:dyDescent="0.2">
      <c r="G12882" s="149"/>
      <c r="I12882" s="149"/>
      <c r="K12882" s="149"/>
      <c r="M12882" s="149"/>
      <c r="N12882" s="150"/>
      <c r="P12882" s="149"/>
    </row>
    <row r="12883" spans="7:16" x14ac:dyDescent="0.2">
      <c r="G12883" s="149"/>
      <c r="I12883" s="149"/>
      <c r="K12883" s="149"/>
      <c r="M12883" s="149"/>
      <c r="N12883" s="150"/>
      <c r="P12883" s="149"/>
    </row>
    <row r="12884" spans="7:16" x14ac:dyDescent="0.2">
      <c r="G12884" s="149"/>
      <c r="I12884" s="149"/>
      <c r="K12884" s="149"/>
      <c r="M12884" s="149"/>
      <c r="N12884" s="150"/>
      <c r="P12884" s="149"/>
    </row>
    <row r="12885" spans="7:16" x14ac:dyDescent="0.2">
      <c r="G12885" s="149"/>
      <c r="I12885" s="149"/>
      <c r="K12885" s="149"/>
      <c r="M12885" s="149"/>
      <c r="N12885" s="150"/>
      <c r="P12885" s="149"/>
    </row>
    <row r="12886" spans="7:16" x14ac:dyDescent="0.2">
      <c r="G12886" s="149"/>
      <c r="I12886" s="149"/>
      <c r="K12886" s="149"/>
      <c r="M12886" s="149"/>
      <c r="N12886" s="150"/>
      <c r="P12886" s="149"/>
    </row>
    <row r="12887" spans="7:16" x14ac:dyDescent="0.2">
      <c r="G12887" s="149"/>
      <c r="I12887" s="149"/>
      <c r="K12887" s="149"/>
      <c r="M12887" s="149"/>
      <c r="N12887" s="150"/>
      <c r="P12887" s="149"/>
    </row>
    <row r="12888" spans="7:16" x14ac:dyDescent="0.2">
      <c r="G12888" s="149"/>
      <c r="I12888" s="149"/>
      <c r="K12888" s="149"/>
      <c r="M12888" s="149"/>
      <c r="N12888" s="150"/>
      <c r="P12888" s="149"/>
    </row>
    <row r="12889" spans="7:16" x14ac:dyDescent="0.2">
      <c r="G12889" s="149"/>
      <c r="I12889" s="149"/>
      <c r="K12889" s="149"/>
      <c r="M12889" s="149"/>
      <c r="N12889" s="150"/>
      <c r="P12889" s="149"/>
    </row>
    <row r="12890" spans="7:16" x14ac:dyDescent="0.2">
      <c r="G12890" s="149"/>
      <c r="I12890" s="149"/>
      <c r="K12890" s="149"/>
      <c r="M12890" s="149"/>
      <c r="N12890" s="150"/>
      <c r="P12890" s="149"/>
    </row>
    <row r="12891" spans="7:16" x14ac:dyDescent="0.2">
      <c r="G12891" s="149"/>
      <c r="I12891" s="149"/>
      <c r="K12891" s="149"/>
      <c r="M12891" s="149"/>
      <c r="N12891" s="150"/>
      <c r="P12891" s="149"/>
    </row>
    <row r="12892" spans="7:16" x14ac:dyDescent="0.2">
      <c r="G12892" s="149"/>
      <c r="I12892" s="149"/>
      <c r="K12892" s="149"/>
      <c r="M12892" s="149"/>
      <c r="N12892" s="150"/>
      <c r="P12892" s="149"/>
    </row>
    <row r="12893" spans="7:16" x14ac:dyDescent="0.2">
      <c r="G12893" s="149"/>
      <c r="I12893" s="149"/>
      <c r="K12893" s="149"/>
      <c r="M12893" s="149"/>
      <c r="N12893" s="150"/>
      <c r="P12893" s="149"/>
    </row>
    <row r="12894" spans="7:16" x14ac:dyDescent="0.2">
      <c r="G12894" s="149"/>
      <c r="I12894" s="149"/>
      <c r="K12894" s="149"/>
      <c r="M12894" s="149"/>
      <c r="N12894" s="150"/>
      <c r="P12894" s="149"/>
    </row>
    <row r="12895" spans="7:16" x14ac:dyDescent="0.2">
      <c r="G12895" s="149"/>
      <c r="I12895" s="149"/>
      <c r="K12895" s="149"/>
      <c r="M12895" s="149"/>
      <c r="N12895" s="150"/>
      <c r="P12895" s="149"/>
    </row>
    <row r="12896" spans="7:16" x14ac:dyDescent="0.2">
      <c r="G12896" s="149"/>
      <c r="I12896" s="149"/>
      <c r="K12896" s="149"/>
      <c r="M12896" s="149"/>
      <c r="N12896" s="150"/>
      <c r="P12896" s="149"/>
    </row>
    <row r="12897" spans="7:16" x14ac:dyDescent="0.2">
      <c r="G12897" s="149"/>
      <c r="I12897" s="149"/>
      <c r="K12897" s="149"/>
      <c r="M12897" s="149"/>
      <c r="N12897" s="150"/>
      <c r="P12897" s="149"/>
    </row>
    <row r="12898" spans="7:16" x14ac:dyDescent="0.2">
      <c r="G12898" s="149"/>
      <c r="I12898" s="149"/>
      <c r="K12898" s="149"/>
      <c r="M12898" s="149"/>
      <c r="N12898" s="150"/>
      <c r="P12898" s="149"/>
    </row>
    <row r="12899" spans="7:16" x14ac:dyDescent="0.2">
      <c r="G12899" s="149"/>
      <c r="I12899" s="149"/>
      <c r="K12899" s="149"/>
      <c r="M12899" s="149"/>
      <c r="N12899" s="150"/>
      <c r="P12899" s="149"/>
    </row>
    <row r="12900" spans="7:16" x14ac:dyDescent="0.2">
      <c r="G12900" s="149"/>
      <c r="I12900" s="149"/>
      <c r="K12900" s="149"/>
      <c r="M12900" s="149"/>
      <c r="N12900" s="150"/>
      <c r="P12900" s="149"/>
    </row>
    <row r="12901" spans="7:16" x14ac:dyDescent="0.2">
      <c r="G12901" s="149"/>
      <c r="I12901" s="149"/>
      <c r="K12901" s="149"/>
      <c r="M12901" s="149"/>
      <c r="N12901" s="150"/>
      <c r="P12901" s="149"/>
    </row>
    <row r="12902" spans="7:16" x14ac:dyDescent="0.2">
      <c r="G12902" s="149"/>
      <c r="I12902" s="149"/>
      <c r="K12902" s="149"/>
      <c r="M12902" s="149"/>
      <c r="N12902" s="150"/>
      <c r="P12902" s="149"/>
    </row>
    <row r="12903" spans="7:16" x14ac:dyDescent="0.2">
      <c r="G12903" s="149"/>
      <c r="I12903" s="149"/>
      <c r="K12903" s="149"/>
      <c r="M12903" s="149"/>
      <c r="N12903" s="150"/>
      <c r="P12903" s="149"/>
    </row>
    <row r="12904" spans="7:16" x14ac:dyDescent="0.2">
      <c r="G12904" s="149"/>
      <c r="I12904" s="149"/>
      <c r="K12904" s="149"/>
      <c r="M12904" s="149"/>
      <c r="N12904" s="150"/>
      <c r="P12904" s="149"/>
    </row>
    <row r="12905" spans="7:16" x14ac:dyDescent="0.2">
      <c r="G12905" s="149"/>
      <c r="I12905" s="149"/>
      <c r="K12905" s="149"/>
      <c r="M12905" s="149"/>
      <c r="N12905" s="150"/>
      <c r="P12905" s="149"/>
    </row>
    <row r="12906" spans="7:16" x14ac:dyDescent="0.2">
      <c r="G12906" s="149"/>
      <c r="I12906" s="149"/>
      <c r="K12906" s="149"/>
      <c r="M12906" s="149"/>
      <c r="N12906" s="150"/>
      <c r="P12906" s="149"/>
    </row>
    <row r="12907" spans="7:16" x14ac:dyDescent="0.2">
      <c r="G12907" s="149"/>
      <c r="I12907" s="149"/>
      <c r="K12907" s="149"/>
      <c r="M12907" s="149"/>
      <c r="N12907" s="150"/>
      <c r="P12907" s="149"/>
    </row>
    <row r="12908" spans="7:16" x14ac:dyDescent="0.2">
      <c r="G12908" s="149"/>
      <c r="I12908" s="149"/>
      <c r="K12908" s="149"/>
      <c r="M12908" s="149"/>
      <c r="N12908" s="150"/>
      <c r="P12908" s="149"/>
    </row>
    <row r="12909" spans="7:16" x14ac:dyDescent="0.2">
      <c r="G12909" s="149"/>
      <c r="I12909" s="149"/>
      <c r="K12909" s="149"/>
      <c r="M12909" s="149"/>
      <c r="N12909" s="150"/>
      <c r="P12909" s="149"/>
    </row>
    <row r="12910" spans="7:16" x14ac:dyDescent="0.2">
      <c r="G12910" s="149"/>
      <c r="I12910" s="149"/>
      <c r="K12910" s="149"/>
      <c r="M12910" s="149"/>
      <c r="N12910" s="150"/>
      <c r="P12910" s="149"/>
    </row>
    <row r="12911" spans="7:16" x14ac:dyDescent="0.2">
      <c r="G12911" s="149"/>
      <c r="I12911" s="149"/>
      <c r="K12911" s="149"/>
      <c r="M12911" s="149"/>
      <c r="N12911" s="150"/>
      <c r="P12911" s="149"/>
    </row>
    <row r="12912" spans="7:16" x14ac:dyDescent="0.2">
      <c r="G12912" s="149"/>
      <c r="I12912" s="149"/>
      <c r="K12912" s="149"/>
      <c r="M12912" s="149"/>
      <c r="N12912" s="150"/>
      <c r="P12912" s="149"/>
    </row>
    <row r="12913" spans="7:16" x14ac:dyDescent="0.2">
      <c r="G12913" s="149"/>
      <c r="I12913" s="149"/>
      <c r="K12913" s="149"/>
      <c r="M12913" s="149"/>
      <c r="N12913" s="150"/>
      <c r="P12913" s="149"/>
    </row>
    <row r="12914" spans="7:16" x14ac:dyDescent="0.2">
      <c r="G12914" s="149"/>
      <c r="I12914" s="149"/>
      <c r="K12914" s="149"/>
      <c r="M12914" s="149"/>
      <c r="N12914" s="150"/>
      <c r="P12914" s="149"/>
    </row>
    <row r="12915" spans="7:16" x14ac:dyDescent="0.2">
      <c r="G12915" s="149"/>
      <c r="I12915" s="149"/>
      <c r="K12915" s="149"/>
      <c r="M12915" s="149"/>
      <c r="N12915" s="150"/>
      <c r="P12915" s="149"/>
    </row>
    <row r="12916" spans="7:16" x14ac:dyDescent="0.2">
      <c r="G12916" s="149"/>
      <c r="I12916" s="149"/>
      <c r="K12916" s="149"/>
      <c r="M12916" s="149"/>
      <c r="N12916" s="150"/>
      <c r="P12916" s="149"/>
    </row>
    <row r="12917" spans="7:16" x14ac:dyDescent="0.2">
      <c r="G12917" s="149"/>
      <c r="I12917" s="149"/>
      <c r="K12917" s="149"/>
      <c r="M12917" s="149"/>
      <c r="N12917" s="150"/>
      <c r="P12917" s="149"/>
    </row>
    <row r="12918" spans="7:16" x14ac:dyDescent="0.2">
      <c r="G12918" s="149"/>
      <c r="I12918" s="149"/>
      <c r="K12918" s="149"/>
      <c r="M12918" s="149"/>
      <c r="N12918" s="150"/>
      <c r="P12918" s="149"/>
    </row>
    <row r="12919" spans="7:16" x14ac:dyDescent="0.2">
      <c r="G12919" s="149"/>
      <c r="I12919" s="149"/>
      <c r="K12919" s="149"/>
      <c r="M12919" s="149"/>
      <c r="N12919" s="150"/>
      <c r="P12919" s="149"/>
    </row>
    <row r="12920" spans="7:16" x14ac:dyDescent="0.2">
      <c r="G12920" s="149"/>
      <c r="I12920" s="149"/>
      <c r="K12920" s="149"/>
      <c r="M12920" s="149"/>
      <c r="N12920" s="150"/>
      <c r="P12920" s="149"/>
    </row>
    <row r="12921" spans="7:16" x14ac:dyDescent="0.2">
      <c r="G12921" s="149"/>
      <c r="I12921" s="149"/>
      <c r="K12921" s="149"/>
      <c r="M12921" s="149"/>
      <c r="N12921" s="150"/>
      <c r="P12921" s="149"/>
    </row>
    <row r="12922" spans="7:16" x14ac:dyDescent="0.2">
      <c r="G12922" s="149"/>
      <c r="I12922" s="149"/>
      <c r="K12922" s="149"/>
      <c r="M12922" s="149"/>
      <c r="N12922" s="150"/>
      <c r="P12922" s="149"/>
    </row>
    <row r="12923" spans="7:16" x14ac:dyDescent="0.2">
      <c r="G12923" s="149"/>
      <c r="I12923" s="149"/>
      <c r="K12923" s="149"/>
      <c r="M12923" s="149"/>
      <c r="N12923" s="150"/>
      <c r="P12923" s="149"/>
    </row>
    <row r="12924" spans="7:16" x14ac:dyDescent="0.2">
      <c r="G12924" s="149"/>
      <c r="I12924" s="149"/>
      <c r="K12924" s="149"/>
      <c r="M12924" s="149"/>
      <c r="N12924" s="150"/>
      <c r="P12924" s="149"/>
    </row>
    <row r="12925" spans="7:16" x14ac:dyDescent="0.2">
      <c r="G12925" s="149"/>
      <c r="I12925" s="149"/>
      <c r="K12925" s="149"/>
      <c r="M12925" s="149"/>
      <c r="N12925" s="150"/>
      <c r="P12925" s="149"/>
    </row>
    <row r="12926" spans="7:16" x14ac:dyDescent="0.2">
      <c r="G12926" s="149"/>
      <c r="I12926" s="149"/>
      <c r="K12926" s="149"/>
      <c r="M12926" s="149"/>
      <c r="N12926" s="150"/>
      <c r="P12926" s="149"/>
    </row>
    <row r="12927" spans="7:16" x14ac:dyDescent="0.2">
      <c r="G12927" s="149"/>
      <c r="I12927" s="149"/>
      <c r="K12927" s="149"/>
      <c r="M12927" s="149"/>
      <c r="N12927" s="150"/>
      <c r="P12927" s="149"/>
    </row>
    <row r="12928" spans="7:16" x14ac:dyDescent="0.2">
      <c r="G12928" s="149"/>
      <c r="I12928" s="149"/>
      <c r="K12928" s="149"/>
      <c r="M12928" s="149"/>
      <c r="N12928" s="150"/>
      <c r="P12928" s="149"/>
    </row>
    <row r="12929" spans="7:16" x14ac:dyDescent="0.2">
      <c r="G12929" s="149"/>
      <c r="I12929" s="149"/>
      <c r="K12929" s="149"/>
      <c r="M12929" s="149"/>
      <c r="N12929" s="150"/>
      <c r="P12929" s="149"/>
    </row>
    <row r="12930" spans="7:16" x14ac:dyDescent="0.2">
      <c r="G12930" s="149"/>
      <c r="I12930" s="149"/>
      <c r="K12930" s="149"/>
      <c r="M12930" s="149"/>
      <c r="N12930" s="150"/>
      <c r="P12930" s="149"/>
    </row>
    <row r="12931" spans="7:16" x14ac:dyDescent="0.2">
      <c r="G12931" s="149"/>
      <c r="I12931" s="149"/>
      <c r="K12931" s="149"/>
      <c r="M12931" s="149"/>
      <c r="N12931" s="150"/>
      <c r="P12931" s="149"/>
    </row>
    <row r="12932" spans="7:16" x14ac:dyDescent="0.2">
      <c r="G12932" s="149"/>
      <c r="I12932" s="149"/>
      <c r="K12932" s="149"/>
      <c r="M12932" s="149"/>
      <c r="N12932" s="150"/>
      <c r="P12932" s="149"/>
    </row>
    <row r="12933" spans="7:16" x14ac:dyDescent="0.2">
      <c r="G12933" s="149"/>
      <c r="I12933" s="149"/>
      <c r="K12933" s="149"/>
      <c r="M12933" s="149"/>
      <c r="N12933" s="150"/>
      <c r="P12933" s="149"/>
    </row>
    <row r="12934" spans="7:16" x14ac:dyDescent="0.2">
      <c r="G12934" s="149"/>
      <c r="I12934" s="149"/>
      <c r="K12934" s="149"/>
      <c r="M12934" s="149"/>
      <c r="N12934" s="150"/>
      <c r="P12934" s="149"/>
    </row>
    <row r="12935" spans="7:16" x14ac:dyDescent="0.2">
      <c r="G12935" s="149"/>
      <c r="I12935" s="149"/>
      <c r="K12935" s="149"/>
      <c r="M12935" s="149"/>
      <c r="N12935" s="150"/>
      <c r="P12935" s="149"/>
    </row>
    <row r="12936" spans="7:16" x14ac:dyDescent="0.2">
      <c r="G12936" s="149"/>
      <c r="I12936" s="149"/>
      <c r="K12936" s="149"/>
      <c r="M12936" s="149"/>
      <c r="N12936" s="150"/>
      <c r="P12936" s="149"/>
    </row>
    <row r="12937" spans="7:16" x14ac:dyDescent="0.2">
      <c r="G12937" s="149"/>
      <c r="I12937" s="149"/>
      <c r="K12937" s="149"/>
      <c r="M12937" s="149"/>
      <c r="N12937" s="150"/>
      <c r="P12937" s="149"/>
    </row>
    <row r="12938" spans="7:16" x14ac:dyDescent="0.2">
      <c r="G12938" s="149"/>
      <c r="I12938" s="149"/>
      <c r="K12938" s="149"/>
      <c r="M12938" s="149"/>
      <c r="N12938" s="150"/>
      <c r="P12938" s="149"/>
    </row>
    <row r="12939" spans="7:16" x14ac:dyDescent="0.2">
      <c r="G12939" s="149"/>
      <c r="I12939" s="149"/>
      <c r="K12939" s="149"/>
      <c r="M12939" s="149"/>
      <c r="N12939" s="150"/>
      <c r="P12939" s="149"/>
    </row>
    <row r="12940" spans="7:16" x14ac:dyDescent="0.2">
      <c r="G12940" s="149"/>
      <c r="I12940" s="149"/>
      <c r="K12940" s="149"/>
      <c r="M12940" s="149"/>
      <c r="N12940" s="150"/>
      <c r="P12940" s="149"/>
    </row>
    <row r="12941" spans="7:16" x14ac:dyDescent="0.2">
      <c r="G12941" s="149"/>
      <c r="I12941" s="149"/>
      <c r="K12941" s="149"/>
      <c r="M12941" s="149"/>
      <c r="N12941" s="150"/>
      <c r="P12941" s="149"/>
    </row>
    <row r="12942" spans="7:16" x14ac:dyDescent="0.2">
      <c r="G12942" s="149"/>
      <c r="I12942" s="149"/>
      <c r="K12942" s="149"/>
      <c r="M12942" s="149"/>
      <c r="N12942" s="150"/>
      <c r="P12942" s="149"/>
    </row>
    <row r="12943" spans="7:16" x14ac:dyDescent="0.2">
      <c r="G12943" s="149"/>
      <c r="I12943" s="149"/>
      <c r="K12943" s="149"/>
      <c r="M12943" s="149"/>
      <c r="N12943" s="150"/>
      <c r="P12943" s="149"/>
    </row>
    <row r="12944" spans="7:16" x14ac:dyDescent="0.2">
      <c r="G12944" s="149"/>
      <c r="I12944" s="149"/>
      <c r="K12944" s="149"/>
      <c r="M12944" s="149"/>
      <c r="N12944" s="150"/>
      <c r="P12944" s="149"/>
    </row>
    <row r="12945" spans="7:16" x14ac:dyDescent="0.2">
      <c r="G12945" s="149"/>
      <c r="I12945" s="149"/>
      <c r="K12945" s="149"/>
      <c r="M12945" s="149"/>
      <c r="N12945" s="150"/>
      <c r="P12945" s="149"/>
    </row>
    <row r="12946" spans="7:16" x14ac:dyDescent="0.2">
      <c r="G12946" s="149"/>
      <c r="I12946" s="149"/>
      <c r="K12946" s="149"/>
      <c r="M12946" s="149"/>
      <c r="N12946" s="150"/>
      <c r="P12946" s="149"/>
    </row>
    <row r="12947" spans="7:16" x14ac:dyDescent="0.2">
      <c r="G12947" s="149"/>
      <c r="I12947" s="149"/>
      <c r="K12947" s="149"/>
      <c r="M12947" s="149"/>
      <c r="N12947" s="150"/>
      <c r="P12947" s="149"/>
    </row>
    <row r="12948" spans="7:16" x14ac:dyDescent="0.2">
      <c r="G12948" s="149"/>
      <c r="I12948" s="149"/>
      <c r="K12948" s="149"/>
      <c r="M12948" s="149"/>
      <c r="N12948" s="150"/>
      <c r="P12948" s="149"/>
    </row>
    <row r="12949" spans="7:16" x14ac:dyDescent="0.2">
      <c r="G12949" s="149"/>
      <c r="I12949" s="149"/>
      <c r="K12949" s="149"/>
      <c r="M12949" s="149"/>
      <c r="N12949" s="150"/>
      <c r="P12949" s="149"/>
    </row>
    <row r="12950" spans="7:16" x14ac:dyDescent="0.2">
      <c r="G12950" s="149"/>
      <c r="I12950" s="149"/>
      <c r="K12950" s="149"/>
      <c r="M12950" s="149"/>
      <c r="N12950" s="150"/>
      <c r="P12950" s="149"/>
    </row>
    <row r="12951" spans="7:16" x14ac:dyDescent="0.2">
      <c r="G12951" s="149"/>
      <c r="I12951" s="149"/>
      <c r="K12951" s="149"/>
      <c r="M12951" s="149"/>
      <c r="N12951" s="150"/>
      <c r="P12951" s="149"/>
    </row>
    <row r="12952" spans="7:16" x14ac:dyDescent="0.2">
      <c r="G12952" s="149"/>
      <c r="I12952" s="149"/>
      <c r="K12952" s="149"/>
      <c r="M12952" s="149"/>
      <c r="N12952" s="150"/>
      <c r="P12952" s="149"/>
    </row>
    <row r="12953" spans="7:16" x14ac:dyDescent="0.2">
      <c r="G12953" s="149"/>
      <c r="I12953" s="149"/>
      <c r="K12953" s="149"/>
      <c r="M12953" s="149"/>
      <c r="N12953" s="150"/>
      <c r="P12953" s="149"/>
    </row>
    <row r="12954" spans="7:16" x14ac:dyDescent="0.2">
      <c r="G12954" s="149"/>
      <c r="I12954" s="149"/>
      <c r="K12954" s="149"/>
      <c r="M12954" s="149"/>
      <c r="N12954" s="150"/>
      <c r="P12954" s="149"/>
    </row>
    <row r="12955" spans="7:16" x14ac:dyDescent="0.2">
      <c r="G12955" s="149"/>
      <c r="I12955" s="149"/>
      <c r="K12955" s="149"/>
      <c r="M12955" s="149"/>
      <c r="N12955" s="150"/>
      <c r="P12955" s="149"/>
    </row>
    <row r="12956" spans="7:16" x14ac:dyDescent="0.2">
      <c r="G12956" s="149"/>
      <c r="I12956" s="149"/>
      <c r="K12956" s="149"/>
      <c r="M12956" s="149"/>
      <c r="N12956" s="150"/>
      <c r="P12956" s="149"/>
    </row>
    <row r="12957" spans="7:16" x14ac:dyDescent="0.2">
      <c r="G12957" s="149"/>
      <c r="I12957" s="149"/>
      <c r="K12957" s="149"/>
      <c r="M12957" s="149"/>
      <c r="N12957" s="150"/>
      <c r="P12957" s="149"/>
    </row>
    <row r="12958" spans="7:16" x14ac:dyDescent="0.2">
      <c r="G12958" s="149"/>
      <c r="I12958" s="149"/>
      <c r="K12958" s="149"/>
      <c r="M12958" s="149"/>
      <c r="N12958" s="150"/>
      <c r="P12958" s="149"/>
    </row>
    <row r="12959" spans="7:16" x14ac:dyDescent="0.2">
      <c r="G12959" s="149"/>
      <c r="I12959" s="149"/>
      <c r="K12959" s="149"/>
      <c r="M12959" s="149"/>
      <c r="N12959" s="150"/>
      <c r="P12959" s="149"/>
    </row>
    <row r="12960" spans="7:16" x14ac:dyDescent="0.2">
      <c r="G12960" s="149"/>
      <c r="I12960" s="149"/>
      <c r="K12960" s="149"/>
      <c r="M12960" s="149"/>
      <c r="N12960" s="150"/>
      <c r="P12960" s="149"/>
    </row>
    <row r="12961" spans="7:16" x14ac:dyDescent="0.2">
      <c r="G12961" s="149"/>
      <c r="I12961" s="149"/>
      <c r="K12961" s="149"/>
      <c r="M12961" s="149"/>
      <c r="N12961" s="150"/>
      <c r="P12961" s="149"/>
    </row>
    <row r="12962" spans="7:16" x14ac:dyDescent="0.2">
      <c r="G12962" s="149"/>
      <c r="I12962" s="149"/>
      <c r="K12962" s="149"/>
      <c r="M12962" s="149"/>
      <c r="N12962" s="150"/>
      <c r="P12962" s="149"/>
    </row>
    <row r="12963" spans="7:16" x14ac:dyDescent="0.2">
      <c r="G12963" s="149"/>
      <c r="I12963" s="149"/>
      <c r="K12963" s="149"/>
      <c r="M12963" s="149"/>
      <c r="N12963" s="150"/>
      <c r="P12963" s="149"/>
    </row>
    <row r="12964" spans="7:16" x14ac:dyDescent="0.2">
      <c r="G12964" s="149"/>
      <c r="I12964" s="149"/>
      <c r="K12964" s="149"/>
      <c r="M12964" s="149"/>
      <c r="N12964" s="150"/>
      <c r="P12964" s="149"/>
    </row>
    <row r="12965" spans="7:16" x14ac:dyDescent="0.2">
      <c r="G12965" s="149"/>
      <c r="I12965" s="149"/>
      <c r="K12965" s="149"/>
      <c r="M12965" s="149"/>
      <c r="N12965" s="150"/>
      <c r="P12965" s="149"/>
    </row>
    <row r="12966" spans="7:16" x14ac:dyDescent="0.2">
      <c r="G12966" s="149"/>
      <c r="I12966" s="149"/>
      <c r="K12966" s="149"/>
      <c r="M12966" s="149"/>
      <c r="N12966" s="150"/>
      <c r="P12966" s="149"/>
    </row>
    <row r="12967" spans="7:16" x14ac:dyDescent="0.2">
      <c r="G12967" s="149"/>
      <c r="I12967" s="149"/>
      <c r="K12967" s="149"/>
      <c r="M12967" s="149"/>
      <c r="N12967" s="150"/>
      <c r="P12967" s="149"/>
    </row>
    <row r="12968" spans="7:16" x14ac:dyDescent="0.2">
      <c r="G12968" s="149"/>
      <c r="I12968" s="149"/>
      <c r="K12968" s="149"/>
      <c r="M12968" s="149"/>
      <c r="N12968" s="150"/>
      <c r="P12968" s="149"/>
    </row>
    <row r="12969" spans="7:16" x14ac:dyDescent="0.2">
      <c r="G12969" s="149"/>
      <c r="I12969" s="149"/>
      <c r="K12969" s="149"/>
      <c r="M12969" s="149"/>
      <c r="N12969" s="150"/>
      <c r="P12969" s="149"/>
    </row>
    <row r="12970" spans="7:16" x14ac:dyDescent="0.2">
      <c r="G12970" s="149"/>
      <c r="I12970" s="149"/>
      <c r="K12970" s="149"/>
      <c r="M12970" s="149"/>
      <c r="N12970" s="150"/>
      <c r="P12970" s="149"/>
    </row>
    <row r="12971" spans="7:16" x14ac:dyDescent="0.2">
      <c r="G12971" s="149"/>
      <c r="I12971" s="149"/>
      <c r="K12971" s="149"/>
      <c r="M12971" s="149"/>
      <c r="N12971" s="150"/>
      <c r="P12971" s="149"/>
    </row>
    <row r="12972" spans="7:16" x14ac:dyDescent="0.2">
      <c r="G12972" s="149"/>
      <c r="I12972" s="149"/>
      <c r="K12972" s="149"/>
      <c r="M12972" s="149"/>
      <c r="N12972" s="150"/>
      <c r="P12972" s="149"/>
    </row>
    <row r="12973" spans="7:16" x14ac:dyDescent="0.2">
      <c r="G12973" s="149"/>
      <c r="I12973" s="149"/>
      <c r="K12973" s="149"/>
      <c r="M12973" s="149"/>
      <c r="N12973" s="150"/>
      <c r="P12973" s="149"/>
    </row>
    <row r="12974" spans="7:16" x14ac:dyDescent="0.2">
      <c r="G12974" s="149"/>
      <c r="I12974" s="149"/>
      <c r="K12974" s="149"/>
      <c r="M12974" s="149"/>
      <c r="N12974" s="150"/>
      <c r="P12974" s="149"/>
    </row>
    <row r="12975" spans="7:16" x14ac:dyDescent="0.2">
      <c r="G12975" s="149"/>
      <c r="I12975" s="149"/>
      <c r="K12975" s="149"/>
      <c r="M12975" s="149"/>
      <c r="N12975" s="150"/>
      <c r="P12975" s="149"/>
    </row>
    <row r="12976" spans="7:16" x14ac:dyDescent="0.2">
      <c r="G12976" s="149"/>
      <c r="I12976" s="149"/>
      <c r="K12976" s="149"/>
      <c r="M12976" s="149"/>
      <c r="N12976" s="150"/>
      <c r="P12976" s="149"/>
    </row>
    <row r="12977" spans="7:16" x14ac:dyDescent="0.2">
      <c r="G12977" s="149"/>
      <c r="I12977" s="149"/>
      <c r="K12977" s="149"/>
      <c r="M12977" s="149"/>
      <c r="N12977" s="150"/>
      <c r="P12977" s="149"/>
    </row>
    <row r="12978" spans="7:16" x14ac:dyDescent="0.2">
      <c r="G12978" s="149"/>
      <c r="I12978" s="149"/>
      <c r="K12978" s="149"/>
      <c r="M12978" s="149"/>
      <c r="N12978" s="150"/>
      <c r="P12978" s="149"/>
    </row>
    <row r="12979" spans="7:16" x14ac:dyDescent="0.2">
      <c r="G12979" s="149"/>
      <c r="I12979" s="149"/>
      <c r="K12979" s="149"/>
      <c r="M12979" s="149"/>
      <c r="N12979" s="150"/>
      <c r="P12979" s="149"/>
    </row>
    <row r="12980" spans="7:16" x14ac:dyDescent="0.2">
      <c r="G12980" s="149"/>
      <c r="I12980" s="149"/>
      <c r="K12980" s="149"/>
      <c r="M12980" s="149"/>
      <c r="N12980" s="150"/>
      <c r="P12980" s="149"/>
    </row>
    <row r="12981" spans="7:16" x14ac:dyDescent="0.2">
      <c r="G12981" s="149"/>
      <c r="I12981" s="149"/>
      <c r="K12981" s="149"/>
      <c r="M12981" s="149"/>
      <c r="N12981" s="150"/>
      <c r="P12981" s="149"/>
    </row>
    <row r="12982" spans="7:16" x14ac:dyDescent="0.2">
      <c r="G12982" s="149"/>
      <c r="I12982" s="149"/>
      <c r="K12982" s="149"/>
      <c r="M12982" s="149"/>
      <c r="N12982" s="150"/>
      <c r="P12982" s="149"/>
    </row>
    <row r="12983" spans="7:16" x14ac:dyDescent="0.2">
      <c r="G12983" s="149"/>
      <c r="I12983" s="149"/>
      <c r="K12983" s="149"/>
      <c r="M12983" s="149"/>
      <c r="N12983" s="150"/>
      <c r="P12983" s="149"/>
    </row>
    <row r="12984" spans="7:16" x14ac:dyDescent="0.2">
      <c r="G12984" s="149"/>
      <c r="I12984" s="149"/>
      <c r="K12984" s="149"/>
      <c r="M12984" s="149"/>
      <c r="N12984" s="150"/>
      <c r="P12984" s="149"/>
    </row>
    <row r="12985" spans="7:16" x14ac:dyDescent="0.2">
      <c r="G12985" s="149"/>
      <c r="I12985" s="149"/>
      <c r="K12985" s="149"/>
      <c r="M12985" s="149"/>
      <c r="N12985" s="150"/>
      <c r="P12985" s="149"/>
    </row>
    <row r="12986" spans="7:16" x14ac:dyDescent="0.2">
      <c r="G12986" s="149"/>
      <c r="I12986" s="149"/>
      <c r="K12986" s="149"/>
      <c r="M12986" s="149"/>
      <c r="N12986" s="150"/>
      <c r="P12986" s="149"/>
    </row>
    <row r="12987" spans="7:16" x14ac:dyDescent="0.2">
      <c r="G12987" s="149"/>
      <c r="I12987" s="149"/>
      <c r="K12987" s="149"/>
      <c r="M12987" s="149"/>
      <c r="N12987" s="150"/>
      <c r="P12987" s="149"/>
    </row>
    <row r="12988" spans="7:16" x14ac:dyDescent="0.2">
      <c r="G12988" s="149"/>
      <c r="I12988" s="149"/>
      <c r="K12988" s="149"/>
      <c r="M12988" s="149"/>
      <c r="N12988" s="150"/>
      <c r="P12988" s="149"/>
    </row>
    <row r="12989" spans="7:16" x14ac:dyDescent="0.2">
      <c r="G12989" s="149"/>
      <c r="I12989" s="149"/>
      <c r="K12989" s="149"/>
      <c r="M12989" s="149"/>
      <c r="N12989" s="150"/>
      <c r="P12989" s="149"/>
    </row>
    <row r="12990" spans="7:16" x14ac:dyDescent="0.2">
      <c r="G12990" s="149"/>
      <c r="I12990" s="149"/>
      <c r="K12990" s="149"/>
      <c r="M12990" s="149"/>
      <c r="N12990" s="150"/>
      <c r="P12990" s="149"/>
    </row>
    <row r="12991" spans="7:16" x14ac:dyDescent="0.2">
      <c r="G12991" s="149"/>
      <c r="I12991" s="149"/>
      <c r="K12991" s="149"/>
      <c r="M12991" s="149"/>
      <c r="N12991" s="150"/>
      <c r="P12991" s="149"/>
    </row>
    <row r="12992" spans="7:16" x14ac:dyDescent="0.2">
      <c r="G12992" s="149"/>
      <c r="I12992" s="149"/>
      <c r="K12992" s="149"/>
      <c r="M12992" s="149"/>
      <c r="N12992" s="150"/>
      <c r="P12992" s="149"/>
    </row>
    <row r="12993" spans="7:16" x14ac:dyDescent="0.2">
      <c r="G12993" s="149"/>
      <c r="I12993" s="149"/>
      <c r="K12993" s="149"/>
      <c r="M12993" s="149"/>
      <c r="N12993" s="150"/>
      <c r="P12993" s="149"/>
    </row>
    <row r="12994" spans="7:16" x14ac:dyDescent="0.2">
      <c r="G12994" s="149"/>
      <c r="I12994" s="149"/>
      <c r="K12994" s="149"/>
      <c r="M12994" s="149"/>
      <c r="N12994" s="150"/>
      <c r="P12994" s="149"/>
    </row>
    <row r="12995" spans="7:16" x14ac:dyDescent="0.2">
      <c r="G12995" s="149"/>
      <c r="I12995" s="149"/>
      <c r="K12995" s="149"/>
      <c r="M12995" s="149"/>
      <c r="N12995" s="150"/>
      <c r="P12995" s="149"/>
    </row>
    <row r="12996" spans="7:16" x14ac:dyDescent="0.2">
      <c r="G12996" s="149"/>
      <c r="I12996" s="149"/>
      <c r="K12996" s="149"/>
      <c r="M12996" s="149"/>
      <c r="N12996" s="150"/>
      <c r="P12996" s="149"/>
    </row>
    <row r="12997" spans="7:16" x14ac:dyDescent="0.2">
      <c r="G12997" s="149"/>
      <c r="I12997" s="149"/>
      <c r="K12997" s="149"/>
      <c r="M12997" s="149"/>
      <c r="N12997" s="150"/>
      <c r="P12997" s="149"/>
    </row>
    <row r="12998" spans="7:16" x14ac:dyDescent="0.2">
      <c r="G12998" s="149"/>
      <c r="I12998" s="149"/>
      <c r="K12998" s="149"/>
      <c r="M12998" s="149"/>
      <c r="N12998" s="150"/>
      <c r="P12998" s="149"/>
    </row>
    <row r="12999" spans="7:16" x14ac:dyDescent="0.2">
      <c r="G12999" s="149"/>
      <c r="I12999" s="149"/>
      <c r="K12999" s="149"/>
      <c r="M12999" s="149"/>
      <c r="N12999" s="150"/>
      <c r="P12999" s="149"/>
    </row>
    <row r="13000" spans="7:16" x14ac:dyDescent="0.2">
      <c r="G13000" s="149"/>
      <c r="I13000" s="149"/>
      <c r="K13000" s="149"/>
      <c r="M13000" s="149"/>
      <c r="N13000" s="150"/>
      <c r="P13000" s="149"/>
    </row>
    <row r="13001" spans="7:16" x14ac:dyDescent="0.2">
      <c r="G13001" s="149"/>
      <c r="I13001" s="149"/>
      <c r="K13001" s="149"/>
      <c r="M13001" s="149"/>
      <c r="N13001" s="150"/>
      <c r="P13001" s="149"/>
    </row>
    <row r="13002" spans="7:16" x14ac:dyDescent="0.2">
      <c r="G13002" s="149"/>
      <c r="I13002" s="149"/>
      <c r="K13002" s="149"/>
      <c r="M13002" s="149"/>
      <c r="N13002" s="150"/>
      <c r="P13002" s="149"/>
    </row>
    <row r="13003" spans="7:16" x14ac:dyDescent="0.2">
      <c r="G13003" s="149"/>
      <c r="I13003" s="149"/>
      <c r="K13003" s="149"/>
      <c r="M13003" s="149"/>
      <c r="N13003" s="150"/>
      <c r="P13003" s="149"/>
    </row>
    <row r="13004" spans="7:16" x14ac:dyDescent="0.2">
      <c r="G13004" s="149"/>
      <c r="I13004" s="149"/>
      <c r="K13004" s="149"/>
      <c r="M13004" s="149"/>
      <c r="N13004" s="150"/>
      <c r="P13004" s="149"/>
    </row>
    <row r="13005" spans="7:16" x14ac:dyDescent="0.2">
      <c r="G13005" s="149"/>
      <c r="I13005" s="149"/>
      <c r="K13005" s="149"/>
      <c r="M13005" s="149"/>
      <c r="N13005" s="150"/>
      <c r="P13005" s="149"/>
    </row>
    <row r="13006" spans="7:16" x14ac:dyDescent="0.2">
      <c r="G13006" s="149"/>
      <c r="I13006" s="149"/>
      <c r="K13006" s="149"/>
      <c r="M13006" s="149"/>
      <c r="N13006" s="150"/>
      <c r="P13006" s="149"/>
    </row>
    <row r="13007" spans="7:16" x14ac:dyDescent="0.2">
      <c r="G13007" s="149"/>
      <c r="I13007" s="149"/>
      <c r="K13007" s="149"/>
      <c r="M13007" s="149"/>
      <c r="N13007" s="150"/>
      <c r="P13007" s="149"/>
    </row>
    <row r="13008" spans="7:16" x14ac:dyDescent="0.2">
      <c r="G13008" s="149"/>
      <c r="I13008" s="149"/>
      <c r="K13008" s="149"/>
      <c r="M13008" s="149"/>
      <c r="N13008" s="150"/>
      <c r="P13008" s="149"/>
    </row>
    <row r="13009" spans="7:16" x14ac:dyDescent="0.2">
      <c r="G13009" s="149"/>
      <c r="I13009" s="149"/>
      <c r="K13009" s="149"/>
      <c r="M13009" s="149"/>
      <c r="N13009" s="150"/>
      <c r="P13009" s="149"/>
    </row>
    <row r="13010" spans="7:16" x14ac:dyDescent="0.2">
      <c r="G13010" s="149"/>
      <c r="I13010" s="149"/>
      <c r="K13010" s="149"/>
      <c r="M13010" s="149"/>
      <c r="N13010" s="150"/>
      <c r="P13010" s="149"/>
    </row>
    <row r="13011" spans="7:16" x14ac:dyDescent="0.2">
      <c r="G13011" s="149"/>
      <c r="I13011" s="149"/>
      <c r="K13011" s="149"/>
      <c r="M13011" s="149"/>
      <c r="N13011" s="150"/>
      <c r="P13011" s="149"/>
    </row>
    <row r="13012" spans="7:16" x14ac:dyDescent="0.2">
      <c r="G13012" s="149"/>
      <c r="I13012" s="149"/>
      <c r="K13012" s="149"/>
      <c r="M13012" s="149"/>
      <c r="N13012" s="150"/>
      <c r="P13012" s="149"/>
    </row>
    <row r="13013" spans="7:16" x14ac:dyDescent="0.2">
      <c r="G13013" s="149"/>
      <c r="I13013" s="149"/>
      <c r="K13013" s="149"/>
      <c r="M13013" s="149"/>
      <c r="N13013" s="150"/>
      <c r="P13013" s="149"/>
    </row>
    <row r="13014" spans="7:16" x14ac:dyDescent="0.2">
      <c r="G13014" s="149"/>
      <c r="I13014" s="149"/>
      <c r="K13014" s="149"/>
      <c r="M13014" s="149"/>
      <c r="N13014" s="150"/>
      <c r="P13014" s="149"/>
    </row>
    <row r="13015" spans="7:16" x14ac:dyDescent="0.2">
      <c r="G13015" s="149"/>
      <c r="I13015" s="149"/>
      <c r="K13015" s="149"/>
      <c r="M13015" s="149"/>
      <c r="N13015" s="150"/>
      <c r="P13015" s="149"/>
    </row>
    <row r="13016" spans="7:16" x14ac:dyDescent="0.2">
      <c r="G13016" s="149"/>
      <c r="I13016" s="149"/>
      <c r="K13016" s="149"/>
      <c r="M13016" s="149"/>
      <c r="N13016" s="150"/>
      <c r="P13016" s="149"/>
    </row>
    <row r="13017" spans="7:16" x14ac:dyDescent="0.2">
      <c r="G13017" s="149"/>
      <c r="I13017" s="149"/>
      <c r="K13017" s="149"/>
      <c r="M13017" s="149"/>
      <c r="N13017" s="150"/>
      <c r="P13017" s="149"/>
    </row>
    <row r="13018" spans="7:16" x14ac:dyDescent="0.2">
      <c r="G13018" s="149"/>
      <c r="I13018" s="149"/>
      <c r="K13018" s="149"/>
      <c r="M13018" s="149"/>
      <c r="N13018" s="150"/>
      <c r="P13018" s="149"/>
    </row>
    <row r="13019" spans="7:16" x14ac:dyDescent="0.2">
      <c r="G13019" s="149"/>
      <c r="I13019" s="149"/>
      <c r="K13019" s="149"/>
      <c r="M13019" s="149"/>
      <c r="N13019" s="150"/>
      <c r="P13019" s="149"/>
    </row>
    <row r="13020" spans="7:16" x14ac:dyDescent="0.2">
      <c r="G13020" s="149"/>
      <c r="I13020" s="149"/>
      <c r="K13020" s="149"/>
      <c r="M13020" s="149"/>
      <c r="N13020" s="150"/>
      <c r="P13020" s="149"/>
    </row>
    <row r="13021" spans="7:16" x14ac:dyDescent="0.2">
      <c r="G13021" s="149"/>
      <c r="I13021" s="149"/>
      <c r="K13021" s="149"/>
      <c r="M13021" s="149"/>
      <c r="N13021" s="150"/>
      <c r="P13021" s="149"/>
    </row>
    <row r="13022" spans="7:16" x14ac:dyDescent="0.2">
      <c r="G13022" s="149"/>
      <c r="I13022" s="149"/>
      <c r="K13022" s="149"/>
      <c r="M13022" s="149"/>
      <c r="N13022" s="150"/>
      <c r="P13022" s="149"/>
    </row>
    <row r="13023" spans="7:16" x14ac:dyDescent="0.2">
      <c r="G13023" s="149"/>
      <c r="I13023" s="149"/>
      <c r="K13023" s="149"/>
      <c r="M13023" s="149"/>
      <c r="N13023" s="150"/>
      <c r="P13023" s="149"/>
    </row>
    <row r="13024" spans="7:16" x14ac:dyDescent="0.2">
      <c r="G13024" s="149"/>
      <c r="I13024" s="149"/>
      <c r="K13024" s="149"/>
      <c r="M13024" s="149"/>
      <c r="N13024" s="150"/>
      <c r="P13024" s="149"/>
    </row>
    <row r="13025" spans="7:16" x14ac:dyDescent="0.2">
      <c r="G13025" s="149"/>
      <c r="I13025" s="149"/>
      <c r="K13025" s="149"/>
      <c r="M13025" s="149"/>
      <c r="N13025" s="150"/>
      <c r="P13025" s="149"/>
    </row>
    <row r="13026" spans="7:16" x14ac:dyDescent="0.2">
      <c r="G13026" s="149"/>
      <c r="I13026" s="149"/>
      <c r="K13026" s="149"/>
      <c r="M13026" s="149"/>
      <c r="N13026" s="150"/>
      <c r="P13026" s="149"/>
    </row>
    <row r="13027" spans="7:16" x14ac:dyDescent="0.2">
      <c r="G13027" s="149"/>
      <c r="I13027" s="149"/>
      <c r="K13027" s="149"/>
      <c r="M13027" s="149"/>
      <c r="N13027" s="150"/>
      <c r="P13027" s="149"/>
    </row>
    <row r="13028" spans="7:16" x14ac:dyDescent="0.2">
      <c r="G13028" s="149"/>
      <c r="I13028" s="149"/>
      <c r="K13028" s="149"/>
      <c r="M13028" s="149"/>
      <c r="N13028" s="150"/>
      <c r="P13028" s="149"/>
    </row>
    <row r="13029" spans="7:16" x14ac:dyDescent="0.2">
      <c r="G13029" s="149"/>
      <c r="I13029" s="149"/>
      <c r="K13029" s="149"/>
      <c r="M13029" s="149"/>
      <c r="N13029" s="150"/>
      <c r="P13029" s="149"/>
    </row>
    <row r="13030" spans="7:16" x14ac:dyDescent="0.2">
      <c r="G13030" s="149"/>
      <c r="I13030" s="149"/>
      <c r="K13030" s="149"/>
      <c r="M13030" s="149"/>
      <c r="N13030" s="150"/>
      <c r="P13030" s="149"/>
    </row>
    <row r="13031" spans="7:16" x14ac:dyDescent="0.2">
      <c r="G13031" s="149"/>
      <c r="I13031" s="149"/>
      <c r="K13031" s="149"/>
      <c r="M13031" s="149"/>
      <c r="N13031" s="150"/>
      <c r="P13031" s="149"/>
    </row>
    <row r="13032" spans="7:16" x14ac:dyDescent="0.2">
      <c r="G13032" s="149"/>
      <c r="I13032" s="149"/>
      <c r="K13032" s="149"/>
      <c r="M13032" s="149"/>
      <c r="N13032" s="150"/>
      <c r="P13032" s="149"/>
    </row>
    <row r="13033" spans="7:16" x14ac:dyDescent="0.2">
      <c r="G13033" s="149"/>
      <c r="I13033" s="149"/>
      <c r="K13033" s="149"/>
      <c r="M13033" s="149"/>
      <c r="N13033" s="150"/>
      <c r="P13033" s="149"/>
    </row>
    <row r="13034" spans="7:16" x14ac:dyDescent="0.2">
      <c r="G13034" s="149"/>
      <c r="I13034" s="149"/>
      <c r="K13034" s="149"/>
      <c r="M13034" s="149"/>
      <c r="N13034" s="150"/>
      <c r="P13034" s="149"/>
    </row>
    <row r="13035" spans="7:16" x14ac:dyDescent="0.2">
      <c r="G13035" s="149"/>
      <c r="I13035" s="149"/>
      <c r="K13035" s="149"/>
      <c r="M13035" s="149"/>
      <c r="N13035" s="150"/>
      <c r="P13035" s="149"/>
    </row>
    <row r="13036" spans="7:16" x14ac:dyDescent="0.2">
      <c r="G13036" s="149"/>
      <c r="I13036" s="149"/>
      <c r="K13036" s="149"/>
      <c r="M13036" s="149"/>
      <c r="N13036" s="150"/>
      <c r="P13036" s="149"/>
    </row>
    <row r="13037" spans="7:16" x14ac:dyDescent="0.2">
      <c r="G13037" s="149"/>
      <c r="I13037" s="149"/>
      <c r="K13037" s="149"/>
      <c r="M13037" s="149"/>
      <c r="N13037" s="150"/>
      <c r="P13037" s="149"/>
    </row>
    <row r="13038" spans="7:16" x14ac:dyDescent="0.2">
      <c r="G13038" s="149"/>
      <c r="I13038" s="149"/>
      <c r="K13038" s="149"/>
      <c r="M13038" s="149"/>
      <c r="N13038" s="150"/>
      <c r="P13038" s="149"/>
    </row>
    <row r="13039" spans="7:16" x14ac:dyDescent="0.2">
      <c r="G13039" s="149"/>
      <c r="I13039" s="149"/>
      <c r="K13039" s="149"/>
      <c r="M13039" s="149"/>
      <c r="N13039" s="150"/>
      <c r="P13039" s="149"/>
    </row>
    <row r="13040" spans="7:16" x14ac:dyDescent="0.2">
      <c r="G13040" s="149"/>
      <c r="I13040" s="149"/>
      <c r="K13040" s="149"/>
      <c r="M13040" s="149"/>
      <c r="N13040" s="150"/>
      <c r="P13040" s="149"/>
    </row>
    <row r="13041" spans="7:16" x14ac:dyDescent="0.2">
      <c r="G13041" s="149"/>
      <c r="I13041" s="149"/>
      <c r="K13041" s="149"/>
      <c r="M13041" s="149"/>
      <c r="N13041" s="150"/>
      <c r="P13041" s="149"/>
    </row>
    <row r="13042" spans="7:16" x14ac:dyDescent="0.2">
      <c r="G13042" s="149"/>
      <c r="I13042" s="149"/>
      <c r="K13042" s="149"/>
      <c r="M13042" s="149"/>
      <c r="N13042" s="150"/>
      <c r="P13042" s="149"/>
    </row>
    <row r="13043" spans="7:16" x14ac:dyDescent="0.2">
      <c r="G13043" s="149"/>
      <c r="I13043" s="149"/>
      <c r="K13043" s="149"/>
      <c r="M13043" s="149"/>
      <c r="N13043" s="150"/>
      <c r="P13043" s="149"/>
    </row>
    <row r="13044" spans="7:16" x14ac:dyDescent="0.2">
      <c r="G13044" s="149"/>
      <c r="I13044" s="149"/>
      <c r="K13044" s="149"/>
      <c r="M13044" s="149"/>
      <c r="N13044" s="150"/>
      <c r="P13044" s="149"/>
    </row>
    <row r="13045" spans="7:16" x14ac:dyDescent="0.2">
      <c r="G13045" s="149"/>
      <c r="I13045" s="149"/>
      <c r="K13045" s="149"/>
      <c r="M13045" s="149"/>
      <c r="N13045" s="150"/>
      <c r="P13045" s="149"/>
    </row>
    <row r="13046" spans="7:16" x14ac:dyDescent="0.2">
      <c r="G13046" s="149"/>
      <c r="I13046" s="149"/>
      <c r="K13046" s="149"/>
      <c r="M13046" s="149"/>
      <c r="N13046" s="150"/>
      <c r="P13046" s="149"/>
    </row>
    <row r="13047" spans="7:16" x14ac:dyDescent="0.2">
      <c r="G13047" s="149"/>
      <c r="I13047" s="149"/>
      <c r="K13047" s="149"/>
      <c r="M13047" s="149"/>
      <c r="N13047" s="150"/>
      <c r="P13047" s="149"/>
    </row>
    <row r="13048" spans="7:16" x14ac:dyDescent="0.2">
      <c r="G13048" s="149"/>
      <c r="I13048" s="149"/>
      <c r="K13048" s="149"/>
      <c r="M13048" s="149"/>
      <c r="N13048" s="150"/>
      <c r="P13048" s="149"/>
    </row>
    <row r="13049" spans="7:16" x14ac:dyDescent="0.2">
      <c r="G13049" s="149"/>
      <c r="I13049" s="149"/>
      <c r="K13049" s="149"/>
      <c r="M13049" s="149"/>
      <c r="N13049" s="150"/>
      <c r="P13049" s="149"/>
    </row>
    <row r="13050" spans="7:16" x14ac:dyDescent="0.2">
      <c r="G13050" s="149"/>
      <c r="I13050" s="149"/>
      <c r="K13050" s="149"/>
      <c r="M13050" s="149"/>
      <c r="N13050" s="150"/>
      <c r="P13050" s="149"/>
    </row>
    <row r="13051" spans="7:16" x14ac:dyDescent="0.2">
      <c r="G13051" s="149"/>
      <c r="I13051" s="149"/>
      <c r="K13051" s="149"/>
      <c r="M13051" s="149"/>
      <c r="N13051" s="150"/>
      <c r="P13051" s="149"/>
    </row>
    <row r="13052" spans="7:16" x14ac:dyDescent="0.2">
      <c r="G13052" s="149"/>
      <c r="I13052" s="149"/>
      <c r="K13052" s="149"/>
      <c r="M13052" s="149"/>
      <c r="N13052" s="150"/>
      <c r="P13052" s="149"/>
    </row>
    <row r="13053" spans="7:16" x14ac:dyDescent="0.2">
      <c r="G13053" s="149"/>
      <c r="I13053" s="149"/>
      <c r="K13053" s="149"/>
      <c r="M13053" s="149"/>
      <c r="N13053" s="150"/>
      <c r="P13053" s="149"/>
    </row>
    <row r="13054" spans="7:16" x14ac:dyDescent="0.2">
      <c r="G13054" s="149"/>
      <c r="I13054" s="149"/>
      <c r="K13054" s="149"/>
      <c r="M13054" s="149"/>
      <c r="N13054" s="150"/>
      <c r="P13054" s="149"/>
    </row>
    <row r="13055" spans="7:16" x14ac:dyDescent="0.2">
      <c r="G13055" s="149"/>
      <c r="I13055" s="149"/>
      <c r="K13055" s="149"/>
      <c r="M13055" s="149"/>
      <c r="N13055" s="150"/>
      <c r="P13055" s="149"/>
    </row>
    <row r="13056" spans="7:16" x14ac:dyDescent="0.2">
      <c r="G13056" s="149"/>
      <c r="I13056" s="149"/>
      <c r="K13056" s="149"/>
      <c r="M13056" s="149"/>
      <c r="N13056" s="150"/>
      <c r="P13056" s="149"/>
    </row>
    <row r="13057" spans="7:16" x14ac:dyDescent="0.2">
      <c r="G13057" s="149"/>
      <c r="I13057" s="149"/>
      <c r="K13057" s="149"/>
      <c r="M13057" s="149"/>
      <c r="N13057" s="150"/>
      <c r="P13057" s="149"/>
    </row>
    <row r="13058" spans="7:16" x14ac:dyDescent="0.2">
      <c r="G13058" s="149"/>
      <c r="I13058" s="149"/>
      <c r="K13058" s="149"/>
      <c r="M13058" s="149"/>
      <c r="N13058" s="150"/>
      <c r="P13058" s="149"/>
    </row>
    <row r="13059" spans="7:16" x14ac:dyDescent="0.2">
      <c r="G13059" s="149"/>
      <c r="I13059" s="149"/>
      <c r="K13059" s="149"/>
      <c r="M13059" s="149"/>
      <c r="N13059" s="150"/>
      <c r="P13059" s="149"/>
    </row>
    <row r="13060" spans="7:16" x14ac:dyDescent="0.2">
      <c r="G13060" s="149"/>
      <c r="I13060" s="149"/>
      <c r="K13060" s="149"/>
      <c r="M13060" s="149"/>
      <c r="N13060" s="150"/>
      <c r="P13060" s="149"/>
    </row>
    <row r="13061" spans="7:16" x14ac:dyDescent="0.2">
      <c r="G13061" s="149"/>
      <c r="I13061" s="149"/>
      <c r="K13061" s="149"/>
      <c r="M13061" s="149"/>
      <c r="N13061" s="150"/>
      <c r="P13061" s="149"/>
    </row>
    <row r="13062" spans="7:16" x14ac:dyDescent="0.2">
      <c r="G13062" s="149"/>
      <c r="I13062" s="149"/>
      <c r="K13062" s="149"/>
      <c r="M13062" s="149"/>
      <c r="N13062" s="150"/>
      <c r="P13062" s="149"/>
    </row>
    <row r="13063" spans="7:16" x14ac:dyDescent="0.2">
      <c r="G13063" s="149"/>
      <c r="I13063" s="149"/>
      <c r="K13063" s="149"/>
      <c r="M13063" s="149"/>
      <c r="N13063" s="150"/>
      <c r="P13063" s="149"/>
    </row>
    <row r="13064" spans="7:16" x14ac:dyDescent="0.2">
      <c r="G13064" s="149"/>
      <c r="I13064" s="149"/>
      <c r="K13064" s="149"/>
      <c r="M13064" s="149"/>
      <c r="N13064" s="150"/>
      <c r="P13064" s="149"/>
    </row>
    <row r="13065" spans="7:16" x14ac:dyDescent="0.2">
      <c r="G13065" s="149"/>
      <c r="I13065" s="149"/>
      <c r="K13065" s="149"/>
      <c r="M13065" s="149"/>
      <c r="N13065" s="150"/>
      <c r="P13065" s="149"/>
    </row>
    <row r="13066" spans="7:16" x14ac:dyDescent="0.2">
      <c r="G13066" s="149"/>
      <c r="I13066" s="149"/>
      <c r="K13066" s="149"/>
      <c r="M13066" s="149"/>
      <c r="N13066" s="150"/>
      <c r="P13066" s="149"/>
    </row>
    <row r="13067" spans="7:16" x14ac:dyDescent="0.2">
      <c r="G13067" s="149"/>
      <c r="I13067" s="149"/>
      <c r="K13067" s="149"/>
      <c r="M13067" s="149"/>
      <c r="N13067" s="150"/>
      <c r="P13067" s="149"/>
    </row>
    <row r="13068" spans="7:16" x14ac:dyDescent="0.2">
      <c r="G13068" s="149"/>
      <c r="I13068" s="149"/>
      <c r="K13068" s="149"/>
      <c r="M13068" s="149"/>
      <c r="N13068" s="150"/>
      <c r="P13068" s="149"/>
    </row>
    <row r="13069" spans="7:16" x14ac:dyDescent="0.2">
      <c r="G13069" s="149"/>
      <c r="I13069" s="149"/>
      <c r="K13069" s="149"/>
      <c r="M13069" s="149"/>
      <c r="N13069" s="150"/>
      <c r="P13069" s="149"/>
    </row>
    <row r="13070" spans="7:16" x14ac:dyDescent="0.2">
      <c r="G13070" s="149"/>
      <c r="I13070" s="149"/>
      <c r="K13070" s="149"/>
      <c r="M13070" s="149"/>
      <c r="N13070" s="150"/>
      <c r="P13070" s="149"/>
    </row>
    <row r="13071" spans="7:16" x14ac:dyDescent="0.2">
      <c r="G13071" s="149"/>
      <c r="I13071" s="149"/>
      <c r="K13071" s="149"/>
      <c r="M13071" s="149"/>
      <c r="N13071" s="150"/>
      <c r="P13071" s="149"/>
    </row>
    <row r="13072" spans="7:16" x14ac:dyDescent="0.2">
      <c r="G13072" s="149"/>
      <c r="I13072" s="149"/>
      <c r="K13072" s="149"/>
      <c r="M13072" s="149"/>
      <c r="N13072" s="150"/>
      <c r="P13072" s="149"/>
    </row>
    <row r="13073" spans="7:16" x14ac:dyDescent="0.2">
      <c r="G13073" s="149"/>
      <c r="I13073" s="149"/>
      <c r="K13073" s="149"/>
      <c r="M13073" s="149"/>
      <c r="N13073" s="150"/>
      <c r="P13073" s="149"/>
    </row>
    <row r="13074" spans="7:16" x14ac:dyDescent="0.2">
      <c r="G13074" s="149"/>
      <c r="I13074" s="149"/>
      <c r="K13074" s="149"/>
      <c r="M13074" s="149"/>
      <c r="N13074" s="150"/>
      <c r="P13074" s="149"/>
    </row>
    <row r="13075" spans="7:16" x14ac:dyDescent="0.2">
      <c r="G13075" s="149"/>
      <c r="I13075" s="149"/>
      <c r="K13075" s="149"/>
      <c r="M13075" s="149"/>
      <c r="N13075" s="150"/>
      <c r="P13075" s="149"/>
    </row>
    <row r="13076" spans="7:16" x14ac:dyDescent="0.2">
      <c r="G13076" s="149"/>
      <c r="I13076" s="149"/>
      <c r="K13076" s="149"/>
      <c r="M13076" s="149"/>
      <c r="N13076" s="150"/>
      <c r="P13076" s="149"/>
    </row>
    <row r="13077" spans="7:16" x14ac:dyDescent="0.2">
      <c r="G13077" s="149"/>
      <c r="I13077" s="149"/>
      <c r="K13077" s="149"/>
      <c r="M13077" s="149"/>
      <c r="N13077" s="150"/>
      <c r="P13077" s="149"/>
    </row>
    <row r="13078" spans="7:16" x14ac:dyDescent="0.2">
      <c r="G13078" s="149"/>
      <c r="I13078" s="149"/>
      <c r="K13078" s="149"/>
      <c r="M13078" s="149"/>
      <c r="N13078" s="150"/>
      <c r="P13078" s="149"/>
    </row>
    <row r="13079" spans="7:16" x14ac:dyDescent="0.2">
      <c r="G13079" s="149"/>
      <c r="I13079" s="149"/>
      <c r="K13079" s="149"/>
      <c r="M13079" s="149"/>
      <c r="N13079" s="150"/>
      <c r="P13079" s="149"/>
    </row>
    <row r="13080" spans="7:16" x14ac:dyDescent="0.2">
      <c r="G13080" s="149"/>
      <c r="I13080" s="149"/>
      <c r="K13080" s="149"/>
      <c r="M13080" s="149"/>
      <c r="N13080" s="150"/>
      <c r="P13080" s="149"/>
    </row>
    <row r="13081" spans="7:16" x14ac:dyDescent="0.2">
      <c r="G13081" s="149"/>
      <c r="I13081" s="149"/>
      <c r="K13081" s="149"/>
      <c r="M13081" s="149"/>
      <c r="N13081" s="150"/>
      <c r="P13081" s="149"/>
    </row>
    <row r="13082" spans="7:16" x14ac:dyDescent="0.2">
      <c r="G13082" s="149"/>
      <c r="I13082" s="149"/>
      <c r="K13082" s="149"/>
      <c r="M13082" s="149"/>
      <c r="N13082" s="150"/>
      <c r="P13082" s="149"/>
    </row>
    <row r="13083" spans="7:16" x14ac:dyDescent="0.2">
      <c r="G13083" s="149"/>
      <c r="I13083" s="149"/>
      <c r="K13083" s="149"/>
      <c r="M13083" s="149"/>
      <c r="N13083" s="150"/>
      <c r="P13083" s="149"/>
    </row>
    <row r="13084" spans="7:16" x14ac:dyDescent="0.2">
      <c r="G13084" s="149"/>
      <c r="I13084" s="149"/>
      <c r="K13084" s="149"/>
      <c r="M13084" s="149"/>
      <c r="N13084" s="150"/>
      <c r="P13084" s="149"/>
    </row>
    <row r="13085" spans="7:16" x14ac:dyDescent="0.2">
      <c r="G13085" s="149"/>
      <c r="I13085" s="149"/>
      <c r="K13085" s="149"/>
      <c r="M13085" s="149"/>
      <c r="N13085" s="150"/>
      <c r="P13085" s="149"/>
    </row>
    <row r="13086" spans="7:16" x14ac:dyDescent="0.2">
      <c r="G13086" s="149"/>
      <c r="I13086" s="149"/>
      <c r="K13086" s="149"/>
      <c r="M13086" s="149"/>
      <c r="N13086" s="150"/>
      <c r="P13086" s="149"/>
    </row>
    <row r="13087" spans="7:16" x14ac:dyDescent="0.2">
      <c r="G13087" s="149"/>
      <c r="I13087" s="149"/>
      <c r="K13087" s="149"/>
      <c r="M13087" s="149"/>
      <c r="N13087" s="150"/>
      <c r="P13087" s="149"/>
    </row>
    <row r="13088" spans="7:16" x14ac:dyDescent="0.2">
      <c r="G13088" s="149"/>
      <c r="I13088" s="149"/>
      <c r="K13088" s="149"/>
      <c r="M13088" s="149"/>
      <c r="N13088" s="150"/>
      <c r="P13088" s="149"/>
    </row>
    <row r="13089" spans="7:16" x14ac:dyDescent="0.2">
      <c r="G13089" s="149"/>
      <c r="I13089" s="149"/>
      <c r="K13089" s="149"/>
      <c r="M13089" s="149"/>
      <c r="N13089" s="150"/>
      <c r="P13089" s="149"/>
    </row>
    <row r="13090" spans="7:16" x14ac:dyDescent="0.2">
      <c r="G13090" s="149"/>
      <c r="I13090" s="149"/>
      <c r="K13090" s="149"/>
      <c r="M13090" s="149"/>
      <c r="N13090" s="150"/>
      <c r="P13090" s="149"/>
    </row>
    <row r="13091" spans="7:16" x14ac:dyDescent="0.2">
      <c r="G13091" s="149"/>
      <c r="I13091" s="149"/>
      <c r="K13091" s="149"/>
      <c r="M13091" s="149"/>
      <c r="N13091" s="150"/>
      <c r="P13091" s="149"/>
    </row>
    <row r="13092" spans="7:16" x14ac:dyDescent="0.2">
      <c r="G13092" s="149"/>
      <c r="I13092" s="149"/>
      <c r="K13092" s="149"/>
      <c r="M13092" s="149"/>
      <c r="N13092" s="150"/>
      <c r="P13092" s="149"/>
    </row>
    <row r="13093" spans="7:16" x14ac:dyDescent="0.2">
      <c r="G13093" s="149"/>
      <c r="I13093" s="149"/>
      <c r="K13093" s="149"/>
      <c r="M13093" s="149"/>
      <c r="N13093" s="150"/>
      <c r="P13093" s="149"/>
    </row>
    <row r="13094" spans="7:16" x14ac:dyDescent="0.2">
      <c r="G13094" s="149"/>
      <c r="I13094" s="149"/>
      <c r="K13094" s="149"/>
      <c r="M13094" s="149"/>
      <c r="N13094" s="150"/>
      <c r="P13094" s="149"/>
    </row>
    <row r="13095" spans="7:16" x14ac:dyDescent="0.2">
      <c r="G13095" s="149"/>
      <c r="I13095" s="149"/>
      <c r="K13095" s="149"/>
      <c r="M13095" s="149"/>
      <c r="N13095" s="150"/>
      <c r="P13095" s="149"/>
    </row>
    <row r="13096" spans="7:16" x14ac:dyDescent="0.2">
      <c r="G13096" s="149"/>
      <c r="I13096" s="149"/>
      <c r="K13096" s="149"/>
      <c r="M13096" s="149"/>
      <c r="N13096" s="150"/>
      <c r="P13096" s="149"/>
    </row>
    <row r="13097" spans="7:16" x14ac:dyDescent="0.2">
      <c r="G13097" s="149"/>
      <c r="I13097" s="149"/>
      <c r="K13097" s="149"/>
      <c r="M13097" s="149"/>
      <c r="N13097" s="150"/>
      <c r="P13097" s="149"/>
    </row>
    <row r="13098" spans="7:16" x14ac:dyDescent="0.2">
      <c r="G13098" s="149"/>
      <c r="I13098" s="149"/>
      <c r="K13098" s="149"/>
      <c r="M13098" s="149"/>
      <c r="N13098" s="150"/>
      <c r="P13098" s="149"/>
    </row>
    <row r="13099" spans="7:16" x14ac:dyDescent="0.2">
      <c r="G13099" s="149"/>
      <c r="I13099" s="149"/>
      <c r="K13099" s="149"/>
      <c r="M13099" s="149"/>
      <c r="N13099" s="150"/>
      <c r="P13099" s="149"/>
    </row>
    <row r="13100" spans="7:16" x14ac:dyDescent="0.2">
      <c r="G13100" s="149"/>
      <c r="I13100" s="149"/>
      <c r="K13100" s="149"/>
      <c r="M13100" s="149"/>
      <c r="N13100" s="150"/>
      <c r="P13100" s="149"/>
    </row>
    <row r="13101" spans="7:16" x14ac:dyDescent="0.2">
      <c r="G13101" s="149"/>
      <c r="I13101" s="149"/>
      <c r="K13101" s="149"/>
      <c r="M13101" s="149"/>
      <c r="N13101" s="150"/>
      <c r="P13101" s="149"/>
    </row>
    <row r="13102" spans="7:16" x14ac:dyDescent="0.2">
      <c r="G13102" s="149"/>
      <c r="I13102" s="149"/>
      <c r="K13102" s="149"/>
      <c r="M13102" s="149"/>
      <c r="N13102" s="150"/>
      <c r="P13102" s="149"/>
    </row>
    <row r="13103" spans="7:16" x14ac:dyDescent="0.2">
      <c r="G13103" s="149"/>
      <c r="I13103" s="149"/>
      <c r="K13103" s="149"/>
      <c r="M13103" s="149"/>
      <c r="N13103" s="150"/>
      <c r="P13103" s="149"/>
    </row>
    <row r="13104" spans="7:16" x14ac:dyDescent="0.2">
      <c r="G13104" s="149"/>
      <c r="I13104" s="149"/>
      <c r="K13104" s="149"/>
      <c r="M13104" s="149"/>
      <c r="N13104" s="150"/>
      <c r="P13104" s="149"/>
    </row>
    <row r="13105" spans="7:16" x14ac:dyDescent="0.2">
      <c r="G13105" s="149"/>
      <c r="I13105" s="149"/>
      <c r="K13105" s="149"/>
      <c r="M13105" s="149"/>
      <c r="N13105" s="150"/>
      <c r="P13105" s="149"/>
    </row>
    <row r="13106" spans="7:16" x14ac:dyDescent="0.2">
      <c r="G13106" s="149"/>
      <c r="I13106" s="149"/>
      <c r="K13106" s="149"/>
      <c r="M13106" s="149"/>
      <c r="N13106" s="150"/>
      <c r="P13106" s="149"/>
    </row>
    <row r="13107" spans="7:16" x14ac:dyDescent="0.2">
      <c r="G13107" s="149"/>
      <c r="I13107" s="149"/>
      <c r="K13107" s="149"/>
      <c r="M13107" s="149"/>
      <c r="N13107" s="150"/>
      <c r="P13107" s="149"/>
    </row>
    <row r="13108" spans="7:16" x14ac:dyDescent="0.2">
      <c r="G13108" s="149"/>
      <c r="I13108" s="149"/>
      <c r="K13108" s="149"/>
      <c r="M13108" s="149"/>
      <c r="N13108" s="150"/>
      <c r="P13108" s="149"/>
    </row>
    <row r="13109" spans="7:16" x14ac:dyDescent="0.2">
      <c r="G13109" s="149"/>
      <c r="I13109" s="149"/>
      <c r="K13109" s="149"/>
      <c r="M13109" s="149"/>
      <c r="N13109" s="150"/>
      <c r="P13109" s="149"/>
    </row>
    <row r="13110" spans="7:16" x14ac:dyDescent="0.2">
      <c r="G13110" s="149"/>
      <c r="I13110" s="149"/>
      <c r="K13110" s="149"/>
      <c r="M13110" s="149"/>
      <c r="N13110" s="150"/>
      <c r="P13110" s="149"/>
    </row>
    <row r="13111" spans="7:16" x14ac:dyDescent="0.2">
      <c r="G13111" s="149"/>
      <c r="I13111" s="149"/>
      <c r="K13111" s="149"/>
      <c r="M13111" s="149"/>
      <c r="N13111" s="150"/>
      <c r="P13111" s="149"/>
    </row>
    <row r="13112" spans="7:16" x14ac:dyDescent="0.2">
      <c r="G13112" s="149"/>
      <c r="I13112" s="149"/>
      <c r="K13112" s="149"/>
      <c r="M13112" s="149"/>
      <c r="N13112" s="150"/>
      <c r="P13112" s="149"/>
    </row>
    <row r="13113" spans="7:16" x14ac:dyDescent="0.2">
      <c r="G13113" s="149"/>
      <c r="I13113" s="149"/>
      <c r="K13113" s="149"/>
      <c r="M13113" s="149"/>
      <c r="N13113" s="150"/>
      <c r="P13113" s="149"/>
    </row>
    <row r="13114" spans="7:16" x14ac:dyDescent="0.2">
      <c r="G13114" s="149"/>
      <c r="I13114" s="149"/>
      <c r="K13114" s="149"/>
      <c r="M13114" s="149"/>
      <c r="N13114" s="150"/>
      <c r="P13114" s="149"/>
    </row>
    <row r="13115" spans="7:16" x14ac:dyDescent="0.2">
      <c r="G13115" s="149"/>
      <c r="I13115" s="149"/>
      <c r="K13115" s="149"/>
      <c r="M13115" s="149"/>
      <c r="N13115" s="150"/>
      <c r="P13115" s="149"/>
    </row>
    <row r="13116" spans="7:16" x14ac:dyDescent="0.2">
      <c r="G13116" s="149"/>
      <c r="I13116" s="149"/>
      <c r="K13116" s="149"/>
      <c r="M13116" s="149"/>
      <c r="N13116" s="150"/>
      <c r="P13116" s="149"/>
    </row>
    <row r="13117" spans="7:16" x14ac:dyDescent="0.2">
      <c r="G13117" s="149"/>
      <c r="I13117" s="149"/>
      <c r="K13117" s="149"/>
      <c r="M13117" s="149"/>
      <c r="N13117" s="150"/>
      <c r="P13117" s="149"/>
    </row>
    <row r="13118" spans="7:16" x14ac:dyDescent="0.2">
      <c r="G13118" s="149"/>
      <c r="I13118" s="149"/>
      <c r="K13118" s="149"/>
      <c r="M13118" s="149"/>
      <c r="N13118" s="150"/>
      <c r="P13118" s="149"/>
    </row>
    <row r="13119" spans="7:16" x14ac:dyDescent="0.2">
      <c r="G13119" s="149"/>
      <c r="I13119" s="149"/>
      <c r="K13119" s="149"/>
      <c r="M13119" s="149"/>
      <c r="N13119" s="150"/>
      <c r="P13119" s="149"/>
    </row>
    <row r="13120" spans="7:16" x14ac:dyDescent="0.2">
      <c r="G13120" s="149"/>
      <c r="I13120" s="149"/>
      <c r="K13120" s="149"/>
      <c r="M13120" s="149"/>
      <c r="N13120" s="150"/>
      <c r="P13120" s="149"/>
    </row>
    <row r="13121" spans="7:16" x14ac:dyDescent="0.2">
      <c r="G13121" s="149"/>
      <c r="I13121" s="149"/>
      <c r="K13121" s="149"/>
      <c r="M13121" s="149"/>
      <c r="N13121" s="150"/>
      <c r="P13121" s="149"/>
    </row>
    <row r="13122" spans="7:16" x14ac:dyDescent="0.2">
      <c r="G13122" s="149"/>
      <c r="I13122" s="149"/>
      <c r="K13122" s="149"/>
      <c r="M13122" s="149"/>
      <c r="N13122" s="150"/>
      <c r="P13122" s="149"/>
    </row>
    <row r="13123" spans="7:16" x14ac:dyDescent="0.2">
      <c r="G13123" s="149"/>
      <c r="I13123" s="149"/>
      <c r="K13123" s="149"/>
      <c r="M13123" s="149"/>
      <c r="N13123" s="150"/>
      <c r="P13123" s="149"/>
    </row>
    <row r="13124" spans="7:16" x14ac:dyDescent="0.2">
      <c r="G13124" s="149"/>
      <c r="I13124" s="149"/>
      <c r="K13124" s="149"/>
      <c r="M13124" s="149"/>
      <c r="N13124" s="150"/>
      <c r="P13124" s="149"/>
    </row>
    <row r="13125" spans="7:16" x14ac:dyDescent="0.2">
      <c r="G13125" s="149"/>
      <c r="I13125" s="149"/>
      <c r="K13125" s="149"/>
      <c r="M13125" s="149"/>
      <c r="N13125" s="150"/>
      <c r="P13125" s="149"/>
    </row>
    <row r="13126" spans="7:16" x14ac:dyDescent="0.2">
      <c r="G13126" s="149"/>
      <c r="I13126" s="149"/>
      <c r="K13126" s="149"/>
      <c r="M13126" s="149"/>
      <c r="N13126" s="150"/>
      <c r="P13126" s="149"/>
    </row>
    <row r="13127" spans="7:16" x14ac:dyDescent="0.2">
      <c r="G13127" s="149"/>
      <c r="I13127" s="149"/>
      <c r="K13127" s="149"/>
      <c r="M13127" s="149"/>
      <c r="N13127" s="150"/>
      <c r="P13127" s="149"/>
    </row>
    <row r="13128" spans="7:16" x14ac:dyDescent="0.2">
      <c r="G13128" s="149"/>
      <c r="I13128" s="149"/>
      <c r="K13128" s="149"/>
      <c r="M13128" s="149"/>
      <c r="N13128" s="150"/>
      <c r="P13128" s="149"/>
    </row>
    <row r="13129" spans="7:16" x14ac:dyDescent="0.2">
      <c r="G13129" s="149"/>
      <c r="I13129" s="149"/>
      <c r="K13129" s="149"/>
      <c r="M13129" s="149"/>
      <c r="N13129" s="150"/>
      <c r="P13129" s="149"/>
    </row>
    <row r="13130" spans="7:16" x14ac:dyDescent="0.2">
      <c r="G13130" s="149"/>
      <c r="I13130" s="149"/>
      <c r="K13130" s="149"/>
      <c r="M13130" s="149"/>
      <c r="N13130" s="150"/>
      <c r="P13130" s="149"/>
    </row>
    <row r="13131" spans="7:16" x14ac:dyDescent="0.2">
      <c r="G13131" s="149"/>
      <c r="I13131" s="149"/>
      <c r="K13131" s="149"/>
      <c r="M13131" s="149"/>
      <c r="N13131" s="150"/>
      <c r="P13131" s="149"/>
    </row>
    <row r="13132" spans="7:16" x14ac:dyDescent="0.2">
      <c r="G13132" s="149"/>
      <c r="I13132" s="149"/>
      <c r="K13132" s="149"/>
      <c r="M13132" s="149"/>
      <c r="N13132" s="150"/>
      <c r="P13132" s="149"/>
    </row>
    <row r="13133" spans="7:16" x14ac:dyDescent="0.2">
      <c r="G13133" s="149"/>
      <c r="I13133" s="149"/>
      <c r="K13133" s="149"/>
      <c r="M13133" s="149"/>
      <c r="N13133" s="150"/>
      <c r="P13133" s="149"/>
    </row>
    <row r="13134" spans="7:16" x14ac:dyDescent="0.2">
      <c r="G13134" s="149"/>
      <c r="I13134" s="149"/>
      <c r="K13134" s="149"/>
      <c r="M13134" s="149"/>
      <c r="N13134" s="150"/>
      <c r="P13134" s="149"/>
    </row>
    <row r="13135" spans="7:16" x14ac:dyDescent="0.2">
      <c r="G13135" s="149"/>
      <c r="I13135" s="149"/>
      <c r="K13135" s="149"/>
      <c r="M13135" s="149"/>
      <c r="N13135" s="150"/>
      <c r="P13135" s="149"/>
    </row>
    <row r="13136" spans="7:16" x14ac:dyDescent="0.2">
      <c r="G13136" s="149"/>
      <c r="I13136" s="149"/>
      <c r="K13136" s="149"/>
      <c r="M13136" s="149"/>
      <c r="N13136" s="150"/>
      <c r="P13136" s="149"/>
    </row>
    <row r="13137" spans="7:16" x14ac:dyDescent="0.2">
      <c r="G13137" s="149"/>
      <c r="I13137" s="149"/>
      <c r="K13137" s="149"/>
      <c r="M13137" s="149"/>
      <c r="N13137" s="150"/>
      <c r="P13137" s="149"/>
    </row>
    <row r="13138" spans="7:16" x14ac:dyDescent="0.2">
      <c r="G13138" s="149"/>
      <c r="I13138" s="149"/>
      <c r="K13138" s="149"/>
      <c r="M13138" s="149"/>
      <c r="N13138" s="150"/>
      <c r="P13138" s="149"/>
    </row>
    <row r="13139" spans="7:16" x14ac:dyDescent="0.2">
      <c r="G13139" s="149"/>
      <c r="I13139" s="149"/>
      <c r="K13139" s="149"/>
      <c r="M13139" s="149"/>
      <c r="N13139" s="150"/>
      <c r="P13139" s="149"/>
    </row>
    <row r="13140" spans="7:16" x14ac:dyDescent="0.2">
      <c r="G13140" s="149"/>
      <c r="I13140" s="149"/>
      <c r="K13140" s="149"/>
      <c r="M13140" s="149"/>
      <c r="N13140" s="150"/>
      <c r="P13140" s="149"/>
    </row>
    <row r="13141" spans="7:16" x14ac:dyDescent="0.2">
      <c r="G13141" s="149"/>
      <c r="I13141" s="149"/>
      <c r="K13141" s="149"/>
      <c r="M13141" s="149"/>
      <c r="N13141" s="150"/>
      <c r="P13141" s="149"/>
    </row>
    <row r="13142" spans="7:16" x14ac:dyDescent="0.2">
      <c r="G13142" s="149"/>
      <c r="I13142" s="149"/>
      <c r="K13142" s="149"/>
      <c r="M13142" s="149"/>
      <c r="N13142" s="150"/>
      <c r="P13142" s="149"/>
    </row>
    <row r="13143" spans="7:16" x14ac:dyDescent="0.2">
      <c r="G13143" s="149"/>
      <c r="I13143" s="149"/>
      <c r="K13143" s="149"/>
      <c r="M13143" s="149"/>
      <c r="N13143" s="150"/>
      <c r="P13143" s="149"/>
    </row>
    <row r="13144" spans="7:16" x14ac:dyDescent="0.2">
      <c r="G13144" s="149"/>
      <c r="I13144" s="149"/>
      <c r="K13144" s="149"/>
      <c r="M13144" s="149"/>
      <c r="N13144" s="150"/>
      <c r="P13144" s="149"/>
    </row>
    <row r="13145" spans="7:16" x14ac:dyDescent="0.2">
      <c r="G13145" s="149"/>
      <c r="I13145" s="149"/>
      <c r="K13145" s="149"/>
      <c r="M13145" s="149"/>
      <c r="N13145" s="150"/>
      <c r="P13145" s="149"/>
    </row>
    <row r="13146" spans="7:16" x14ac:dyDescent="0.2">
      <c r="G13146" s="149"/>
      <c r="I13146" s="149"/>
      <c r="K13146" s="149"/>
      <c r="M13146" s="149"/>
      <c r="N13146" s="150"/>
      <c r="P13146" s="149"/>
    </row>
    <row r="13147" spans="7:16" x14ac:dyDescent="0.2">
      <c r="G13147" s="149"/>
      <c r="I13147" s="149"/>
      <c r="K13147" s="149"/>
      <c r="M13147" s="149"/>
      <c r="N13147" s="150"/>
      <c r="P13147" s="149"/>
    </row>
    <row r="13148" spans="7:16" x14ac:dyDescent="0.2">
      <c r="G13148" s="149"/>
      <c r="I13148" s="149"/>
      <c r="K13148" s="149"/>
      <c r="M13148" s="149"/>
      <c r="N13148" s="150"/>
      <c r="P13148" s="149"/>
    </row>
    <row r="13149" spans="7:16" x14ac:dyDescent="0.2">
      <c r="G13149" s="149"/>
      <c r="I13149" s="149"/>
      <c r="K13149" s="149"/>
      <c r="M13149" s="149"/>
      <c r="N13149" s="150"/>
      <c r="P13149" s="149"/>
    </row>
    <row r="13150" spans="7:16" x14ac:dyDescent="0.2">
      <c r="G13150" s="149"/>
      <c r="I13150" s="149"/>
      <c r="K13150" s="149"/>
      <c r="M13150" s="149"/>
      <c r="N13150" s="150"/>
      <c r="P13150" s="149"/>
    </row>
    <row r="13151" spans="7:16" x14ac:dyDescent="0.2">
      <c r="G13151" s="149"/>
      <c r="I13151" s="149"/>
      <c r="K13151" s="149"/>
      <c r="M13151" s="149"/>
      <c r="N13151" s="150"/>
      <c r="P13151" s="149"/>
    </row>
    <row r="13152" spans="7:16" x14ac:dyDescent="0.2">
      <c r="G13152" s="149"/>
      <c r="I13152" s="149"/>
      <c r="K13152" s="149"/>
      <c r="M13152" s="149"/>
      <c r="N13152" s="150"/>
      <c r="P13152" s="149"/>
    </row>
    <row r="13153" spans="7:16" x14ac:dyDescent="0.2">
      <c r="G13153" s="149"/>
      <c r="I13153" s="149"/>
      <c r="K13153" s="149"/>
      <c r="M13153" s="149"/>
      <c r="N13153" s="150"/>
      <c r="P13153" s="149"/>
    </row>
    <row r="13154" spans="7:16" x14ac:dyDescent="0.2">
      <c r="G13154" s="149"/>
      <c r="I13154" s="149"/>
      <c r="K13154" s="149"/>
      <c r="M13154" s="149"/>
      <c r="N13154" s="150"/>
      <c r="P13154" s="149"/>
    </row>
    <row r="13155" spans="7:16" x14ac:dyDescent="0.2">
      <c r="G13155" s="149"/>
      <c r="I13155" s="149"/>
      <c r="K13155" s="149"/>
      <c r="M13155" s="149"/>
      <c r="N13155" s="150"/>
      <c r="P13155" s="149"/>
    </row>
    <row r="13156" spans="7:16" x14ac:dyDescent="0.2">
      <c r="G13156" s="149"/>
      <c r="I13156" s="149"/>
      <c r="K13156" s="149"/>
      <c r="M13156" s="149"/>
      <c r="N13156" s="150"/>
      <c r="P13156" s="149"/>
    </row>
    <row r="13157" spans="7:16" x14ac:dyDescent="0.2">
      <c r="G13157" s="149"/>
      <c r="I13157" s="149"/>
      <c r="K13157" s="149"/>
      <c r="M13157" s="149"/>
      <c r="N13157" s="150"/>
      <c r="P13157" s="149"/>
    </row>
    <row r="13158" spans="7:16" x14ac:dyDescent="0.2">
      <c r="G13158" s="149"/>
      <c r="I13158" s="149"/>
      <c r="K13158" s="149"/>
      <c r="M13158" s="149"/>
      <c r="N13158" s="150"/>
      <c r="P13158" s="149"/>
    </row>
    <row r="13159" spans="7:16" x14ac:dyDescent="0.2">
      <c r="G13159" s="149"/>
      <c r="I13159" s="149"/>
      <c r="K13159" s="149"/>
      <c r="M13159" s="149"/>
      <c r="N13159" s="150"/>
      <c r="P13159" s="149"/>
    </row>
    <row r="13160" spans="7:16" x14ac:dyDescent="0.2">
      <c r="G13160" s="149"/>
      <c r="I13160" s="149"/>
      <c r="K13160" s="149"/>
      <c r="M13160" s="149"/>
      <c r="N13160" s="150"/>
      <c r="P13160" s="149"/>
    </row>
    <row r="13161" spans="7:16" x14ac:dyDescent="0.2">
      <c r="G13161" s="149"/>
      <c r="I13161" s="149"/>
      <c r="K13161" s="149"/>
      <c r="M13161" s="149"/>
      <c r="N13161" s="150"/>
      <c r="P13161" s="149"/>
    </row>
    <row r="13162" spans="7:16" x14ac:dyDescent="0.2">
      <c r="G13162" s="149"/>
      <c r="I13162" s="149"/>
      <c r="K13162" s="149"/>
      <c r="M13162" s="149"/>
      <c r="N13162" s="150"/>
      <c r="P13162" s="149"/>
    </row>
    <row r="13163" spans="7:16" x14ac:dyDescent="0.2">
      <c r="G13163" s="149"/>
      <c r="I13163" s="149"/>
      <c r="K13163" s="149"/>
      <c r="M13163" s="149"/>
      <c r="N13163" s="150"/>
      <c r="P13163" s="149"/>
    </row>
    <row r="13164" spans="7:16" x14ac:dyDescent="0.2">
      <c r="G13164" s="149"/>
      <c r="I13164" s="149"/>
      <c r="K13164" s="149"/>
      <c r="M13164" s="149"/>
      <c r="N13164" s="150"/>
      <c r="P13164" s="149"/>
    </row>
    <row r="13165" spans="7:16" x14ac:dyDescent="0.2">
      <c r="G13165" s="149"/>
      <c r="I13165" s="149"/>
      <c r="K13165" s="149"/>
      <c r="M13165" s="149"/>
      <c r="N13165" s="150"/>
      <c r="P13165" s="149"/>
    </row>
    <row r="13166" spans="7:16" x14ac:dyDescent="0.2">
      <c r="G13166" s="149"/>
      <c r="I13166" s="149"/>
      <c r="K13166" s="149"/>
      <c r="M13166" s="149"/>
      <c r="N13166" s="150"/>
      <c r="P13166" s="149"/>
    </row>
    <row r="13167" spans="7:16" x14ac:dyDescent="0.2">
      <c r="G13167" s="149"/>
      <c r="I13167" s="149"/>
      <c r="K13167" s="149"/>
      <c r="M13167" s="149"/>
      <c r="N13167" s="150"/>
      <c r="P13167" s="149"/>
    </row>
    <row r="13168" spans="7:16" x14ac:dyDescent="0.2">
      <c r="G13168" s="149"/>
      <c r="I13168" s="149"/>
      <c r="K13168" s="149"/>
      <c r="M13168" s="149"/>
      <c r="N13168" s="150"/>
      <c r="P13168" s="149"/>
    </row>
    <row r="13169" spans="7:16" x14ac:dyDescent="0.2">
      <c r="G13169" s="149"/>
      <c r="I13169" s="149"/>
      <c r="K13169" s="149"/>
      <c r="M13169" s="149"/>
      <c r="N13169" s="150"/>
      <c r="P13169" s="149"/>
    </row>
    <row r="13170" spans="7:16" x14ac:dyDescent="0.2">
      <c r="G13170" s="149"/>
      <c r="I13170" s="149"/>
      <c r="K13170" s="149"/>
      <c r="M13170" s="149"/>
      <c r="N13170" s="150"/>
      <c r="P13170" s="149"/>
    </row>
    <row r="13171" spans="7:16" x14ac:dyDescent="0.2">
      <c r="G13171" s="149"/>
      <c r="I13171" s="149"/>
      <c r="K13171" s="149"/>
      <c r="M13171" s="149"/>
      <c r="N13171" s="150"/>
      <c r="P13171" s="149"/>
    </row>
    <row r="13172" spans="7:16" x14ac:dyDescent="0.2">
      <c r="G13172" s="149"/>
      <c r="I13172" s="149"/>
      <c r="K13172" s="149"/>
      <c r="M13172" s="149"/>
      <c r="N13172" s="150"/>
      <c r="P13172" s="149"/>
    </row>
    <row r="13173" spans="7:16" x14ac:dyDescent="0.2">
      <c r="G13173" s="149"/>
      <c r="I13173" s="149"/>
      <c r="K13173" s="149"/>
      <c r="M13173" s="149"/>
      <c r="N13173" s="150"/>
      <c r="P13173" s="149"/>
    </row>
    <row r="13174" spans="7:16" x14ac:dyDescent="0.2">
      <c r="G13174" s="149"/>
      <c r="I13174" s="149"/>
      <c r="K13174" s="149"/>
      <c r="M13174" s="149"/>
      <c r="N13174" s="150"/>
      <c r="P13174" s="149"/>
    </row>
    <row r="13175" spans="7:16" x14ac:dyDescent="0.2">
      <c r="G13175" s="149"/>
      <c r="I13175" s="149"/>
      <c r="K13175" s="149"/>
      <c r="M13175" s="149"/>
      <c r="N13175" s="150"/>
      <c r="P13175" s="149"/>
    </row>
    <row r="13176" spans="7:16" x14ac:dyDescent="0.2">
      <c r="G13176" s="149"/>
      <c r="I13176" s="149"/>
      <c r="K13176" s="149"/>
      <c r="M13176" s="149"/>
      <c r="N13176" s="150"/>
      <c r="P13176" s="149"/>
    </row>
    <row r="13177" spans="7:16" x14ac:dyDescent="0.2">
      <c r="G13177" s="149"/>
      <c r="I13177" s="149"/>
      <c r="K13177" s="149"/>
      <c r="M13177" s="149"/>
      <c r="N13177" s="150"/>
      <c r="P13177" s="149"/>
    </row>
    <row r="13178" spans="7:16" x14ac:dyDescent="0.2">
      <c r="G13178" s="149"/>
      <c r="I13178" s="149"/>
      <c r="K13178" s="149"/>
      <c r="M13178" s="149"/>
      <c r="N13178" s="150"/>
      <c r="P13178" s="149"/>
    </row>
    <row r="13179" spans="7:16" x14ac:dyDescent="0.2">
      <c r="G13179" s="149"/>
      <c r="I13179" s="149"/>
      <c r="K13179" s="149"/>
      <c r="M13179" s="149"/>
      <c r="N13179" s="150"/>
      <c r="P13179" s="149"/>
    </row>
    <row r="13180" spans="7:16" x14ac:dyDescent="0.2">
      <c r="G13180" s="149"/>
      <c r="I13180" s="149"/>
      <c r="K13180" s="149"/>
      <c r="M13180" s="149"/>
      <c r="N13180" s="150"/>
      <c r="P13180" s="149"/>
    </row>
    <row r="13181" spans="7:16" x14ac:dyDescent="0.2">
      <c r="G13181" s="149"/>
      <c r="I13181" s="149"/>
      <c r="K13181" s="149"/>
      <c r="M13181" s="149"/>
      <c r="N13181" s="150"/>
      <c r="P13181" s="149"/>
    </row>
    <row r="13182" spans="7:16" x14ac:dyDescent="0.2">
      <c r="G13182" s="149"/>
      <c r="I13182" s="149"/>
      <c r="K13182" s="149"/>
      <c r="M13182" s="149"/>
      <c r="N13182" s="150"/>
      <c r="P13182" s="149"/>
    </row>
    <row r="13183" spans="7:16" x14ac:dyDescent="0.2">
      <c r="G13183" s="149"/>
      <c r="I13183" s="149"/>
      <c r="K13183" s="149"/>
      <c r="M13183" s="149"/>
      <c r="N13183" s="150"/>
      <c r="P13183" s="149"/>
    </row>
    <row r="13184" spans="7:16" x14ac:dyDescent="0.2">
      <c r="G13184" s="149"/>
      <c r="I13184" s="149"/>
      <c r="K13184" s="149"/>
      <c r="M13184" s="149"/>
      <c r="N13184" s="150"/>
      <c r="P13184" s="149"/>
    </row>
    <row r="13185" spans="7:16" x14ac:dyDescent="0.2">
      <c r="G13185" s="149"/>
      <c r="I13185" s="149"/>
      <c r="K13185" s="149"/>
      <c r="M13185" s="149"/>
      <c r="N13185" s="150"/>
      <c r="P13185" s="149"/>
    </row>
    <row r="13186" spans="7:16" x14ac:dyDescent="0.2">
      <c r="G13186" s="149"/>
      <c r="I13186" s="149"/>
      <c r="K13186" s="149"/>
      <c r="M13186" s="149"/>
      <c r="N13186" s="150"/>
      <c r="P13186" s="149"/>
    </row>
    <row r="13187" spans="7:16" x14ac:dyDescent="0.2">
      <c r="G13187" s="149"/>
      <c r="I13187" s="149"/>
      <c r="K13187" s="149"/>
      <c r="M13187" s="149"/>
      <c r="N13187" s="150"/>
      <c r="P13187" s="149"/>
    </row>
    <row r="13188" spans="7:16" x14ac:dyDescent="0.2">
      <c r="G13188" s="149"/>
      <c r="I13188" s="149"/>
      <c r="K13188" s="149"/>
      <c r="M13188" s="149"/>
      <c r="N13188" s="150"/>
      <c r="P13188" s="149"/>
    </row>
    <row r="13189" spans="7:16" x14ac:dyDescent="0.2">
      <c r="G13189" s="149"/>
      <c r="I13189" s="149"/>
      <c r="K13189" s="149"/>
      <c r="M13189" s="149"/>
      <c r="N13189" s="150"/>
      <c r="P13189" s="149"/>
    </row>
    <row r="13190" spans="7:16" x14ac:dyDescent="0.2">
      <c r="G13190" s="149"/>
      <c r="I13190" s="149"/>
      <c r="K13190" s="149"/>
      <c r="M13190" s="149"/>
      <c r="N13190" s="150"/>
      <c r="P13190" s="149"/>
    </row>
    <row r="13191" spans="7:16" x14ac:dyDescent="0.2">
      <c r="G13191" s="149"/>
      <c r="I13191" s="149"/>
      <c r="K13191" s="149"/>
      <c r="M13191" s="149"/>
      <c r="N13191" s="150"/>
      <c r="P13191" s="149"/>
    </row>
    <row r="13192" spans="7:16" x14ac:dyDescent="0.2">
      <c r="G13192" s="149"/>
      <c r="I13192" s="149"/>
      <c r="K13192" s="149"/>
      <c r="M13192" s="149"/>
      <c r="N13192" s="150"/>
      <c r="P13192" s="149"/>
    </row>
    <row r="13193" spans="7:16" x14ac:dyDescent="0.2">
      <c r="G13193" s="149"/>
      <c r="I13193" s="149"/>
      <c r="K13193" s="149"/>
      <c r="M13193" s="149"/>
      <c r="N13193" s="150"/>
      <c r="P13193" s="149"/>
    </row>
    <row r="13194" spans="7:16" x14ac:dyDescent="0.2">
      <c r="G13194" s="149"/>
      <c r="I13194" s="149"/>
      <c r="K13194" s="149"/>
      <c r="M13194" s="149"/>
      <c r="N13194" s="150"/>
      <c r="P13194" s="149"/>
    </row>
    <row r="13195" spans="7:16" x14ac:dyDescent="0.2">
      <c r="G13195" s="149"/>
      <c r="I13195" s="149"/>
      <c r="K13195" s="149"/>
      <c r="M13195" s="149"/>
      <c r="N13195" s="150"/>
      <c r="P13195" s="149"/>
    </row>
    <row r="13196" spans="7:16" x14ac:dyDescent="0.2">
      <c r="G13196" s="149"/>
      <c r="I13196" s="149"/>
      <c r="K13196" s="149"/>
      <c r="M13196" s="149"/>
      <c r="N13196" s="150"/>
      <c r="P13196" s="149"/>
    </row>
    <row r="13197" spans="7:16" x14ac:dyDescent="0.2">
      <c r="G13197" s="149"/>
      <c r="I13197" s="149"/>
      <c r="K13197" s="149"/>
      <c r="M13197" s="149"/>
      <c r="N13197" s="150"/>
      <c r="P13197" s="149"/>
    </row>
    <row r="13198" spans="7:16" x14ac:dyDescent="0.2">
      <c r="G13198" s="149"/>
      <c r="I13198" s="149"/>
      <c r="K13198" s="149"/>
      <c r="M13198" s="149"/>
      <c r="N13198" s="150"/>
      <c r="P13198" s="149"/>
    </row>
    <row r="13199" spans="7:16" x14ac:dyDescent="0.2">
      <c r="G13199" s="149"/>
      <c r="I13199" s="149"/>
      <c r="K13199" s="149"/>
      <c r="M13199" s="149"/>
      <c r="N13199" s="150"/>
      <c r="P13199" s="149"/>
    </row>
    <row r="13200" spans="7:16" x14ac:dyDescent="0.2">
      <c r="G13200" s="149"/>
      <c r="I13200" s="149"/>
      <c r="K13200" s="149"/>
      <c r="M13200" s="149"/>
      <c r="N13200" s="150"/>
      <c r="P13200" s="149"/>
    </row>
    <row r="13201" spans="7:16" x14ac:dyDescent="0.2">
      <c r="G13201" s="149"/>
      <c r="I13201" s="149"/>
      <c r="K13201" s="149"/>
      <c r="M13201" s="149"/>
      <c r="N13201" s="150"/>
      <c r="P13201" s="149"/>
    </row>
    <row r="13202" spans="7:16" x14ac:dyDescent="0.2">
      <c r="G13202" s="149"/>
      <c r="I13202" s="149"/>
      <c r="K13202" s="149"/>
      <c r="M13202" s="149"/>
      <c r="N13202" s="150"/>
      <c r="P13202" s="149"/>
    </row>
    <row r="13203" spans="7:16" x14ac:dyDescent="0.2">
      <c r="G13203" s="149"/>
      <c r="I13203" s="149"/>
      <c r="K13203" s="149"/>
      <c r="M13203" s="149"/>
      <c r="N13203" s="150"/>
      <c r="P13203" s="149"/>
    </row>
    <row r="13204" spans="7:16" x14ac:dyDescent="0.2">
      <c r="G13204" s="149"/>
      <c r="I13204" s="149"/>
      <c r="K13204" s="149"/>
      <c r="M13204" s="149"/>
      <c r="N13204" s="150"/>
      <c r="P13204" s="149"/>
    </row>
    <row r="13205" spans="7:16" x14ac:dyDescent="0.2">
      <c r="G13205" s="149"/>
      <c r="I13205" s="149"/>
      <c r="K13205" s="149"/>
      <c r="M13205" s="149"/>
      <c r="N13205" s="150"/>
      <c r="P13205" s="149"/>
    </row>
    <row r="13206" spans="7:16" x14ac:dyDescent="0.2">
      <c r="G13206" s="149"/>
      <c r="I13206" s="149"/>
      <c r="K13206" s="149"/>
      <c r="M13206" s="149"/>
      <c r="N13206" s="150"/>
      <c r="P13206" s="149"/>
    </row>
    <row r="13207" spans="7:16" x14ac:dyDescent="0.2">
      <c r="G13207" s="149"/>
      <c r="I13207" s="149"/>
      <c r="K13207" s="149"/>
      <c r="M13207" s="149"/>
      <c r="N13207" s="150"/>
      <c r="P13207" s="149"/>
    </row>
    <row r="13208" spans="7:16" x14ac:dyDescent="0.2">
      <c r="G13208" s="149"/>
      <c r="I13208" s="149"/>
      <c r="K13208" s="149"/>
      <c r="M13208" s="149"/>
      <c r="N13208" s="150"/>
      <c r="P13208" s="149"/>
    </row>
    <row r="13209" spans="7:16" x14ac:dyDescent="0.2">
      <c r="G13209" s="149"/>
      <c r="I13209" s="149"/>
      <c r="K13209" s="149"/>
      <c r="M13209" s="149"/>
      <c r="N13209" s="150"/>
      <c r="P13209" s="149"/>
    </row>
    <row r="13210" spans="7:16" x14ac:dyDescent="0.2">
      <c r="G13210" s="149"/>
      <c r="I13210" s="149"/>
      <c r="K13210" s="149"/>
      <c r="M13210" s="149"/>
      <c r="N13210" s="150"/>
      <c r="P13210" s="149"/>
    </row>
    <row r="13211" spans="7:16" x14ac:dyDescent="0.2">
      <c r="G13211" s="149"/>
      <c r="I13211" s="149"/>
      <c r="K13211" s="149"/>
      <c r="M13211" s="149"/>
      <c r="N13211" s="150"/>
      <c r="P13211" s="149"/>
    </row>
    <row r="13212" spans="7:16" x14ac:dyDescent="0.2">
      <c r="G13212" s="149"/>
      <c r="I13212" s="149"/>
      <c r="K13212" s="149"/>
      <c r="M13212" s="149"/>
      <c r="N13212" s="150"/>
      <c r="P13212" s="149"/>
    </row>
    <row r="13213" spans="7:16" x14ac:dyDescent="0.2">
      <c r="G13213" s="149"/>
      <c r="I13213" s="149"/>
      <c r="K13213" s="149"/>
      <c r="M13213" s="149"/>
      <c r="N13213" s="150"/>
      <c r="P13213" s="149"/>
    </row>
    <row r="13214" spans="7:16" x14ac:dyDescent="0.2">
      <c r="G13214" s="149"/>
      <c r="I13214" s="149"/>
      <c r="K13214" s="149"/>
      <c r="M13214" s="149"/>
      <c r="N13214" s="150"/>
      <c r="P13214" s="149"/>
    </row>
    <row r="13215" spans="7:16" x14ac:dyDescent="0.2">
      <c r="G13215" s="149"/>
      <c r="I13215" s="149"/>
      <c r="K13215" s="149"/>
      <c r="M13215" s="149"/>
      <c r="N13215" s="150"/>
      <c r="P13215" s="149"/>
    </row>
    <row r="13216" spans="7:16" x14ac:dyDescent="0.2">
      <c r="G13216" s="149"/>
      <c r="I13216" s="149"/>
      <c r="K13216" s="149"/>
      <c r="M13216" s="149"/>
      <c r="N13216" s="150"/>
      <c r="P13216" s="149"/>
    </row>
    <row r="13217" spans="7:16" x14ac:dyDescent="0.2">
      <c r="G13217" s="149"/>
      <c r="I13217" s="149"/>
      <c r="K13217" s="149"/>
      <c r="M13217" s="149"/>
      <c r="N13217" s="150"/>
      <c r="P13217" s="149"/>
    </row>
    <row r="13218" spans="7:16" x14ac:dyDescent="0.2">
      <c r="G13218" s="149"/>
      <c r="I13218" s="149"/>
      <c r="K13218" s="149"/>
      <c r="M13218" s="149"/>
      <c r="N13218" s="150"/>
      <c r="P13218" s="149"/>
    </row>
    <row r="13219" spans="7:16" x14ac:dyDescent="0.2">
      <c r="G13219" s="149"/>
      <c r="I13219" s="149"/>
      <c r="K13219" s="149"/>
      <c r="M13219" s="149"/>
      <c r="N13219" s="150"/>
      <c r="P13219" s="149"/>
    </row>
    <row r="13220" spans="7:16" x14ac:dyDescent="0.2">
      <c r="G13220" s="149"/>
      <c r="I13220" s="149"/>
      <c r="K13220" s="149"/>
      <c r="M13220" s="149"/>
      <c r="N13220" s="150"/>
      <c r="P13220" s="149"/>
    </row>
    <row r="13221" spans="7:16" x14ac:dyDescent="0.2">
      <c r="G13221" s="149"/>
      <c r="I13221" s="149"/>
      <c r="K13221" s="149"/>
      <c r="M13221" s="149"/>
      <c r="N13221" s="150"/>
      <c r="P13221" s="149"/>
    </row>
    <row r="13222" spans="7:16" x14ac:dyDescent="0.2">
      <c r="G13222" s="149"/>
      <c r="I13222" s="149"/>
      <c r="K13222" s="149"/>
      <c r="M13222" s="149"/>
      <c r="N13222" s="150"/>
      <c r="P13222" s="149"/>
    </row>
    <row r="13223" spans="7:16" x14ac:dyDescent="0.2">
      <c r="G13223" s="149"/>
      <c r="I13223" s="149"/>
      <c r="K13223" s="149"/>
      <c r="M13223" s="149"/>
      <c r="N13223" s="150"/>
      <c r="P13223" s="149"/>
    </row>
    <row r="13224" spans="7:16" x14ac:dyDescent="0.2">
      <c r="G13224" s="149"/>
      <c r="I13224" s="149"/>
      <c r="K13224" s="149"/>
      <c r="M13224" s="149"/>
      <c r="N13224" s="150"/>
      <c r="P13224" s="149"/>
    </row>
    <row r="13225" spans="7:16" x14ac:dyDescent="0.2">
      <c r="G13225" s="149"/>
      <c r="I13225" s="149"/>
      <c r="K13225" s="149"/>
      <c r="M13225" s="149"/>
      <c r="N13225" s="150"/>
      <c r="P13225" s="149"/>
    </row>
    <row r="13226" spans="7:16" x14ac:dyDescent="0.2">
      <c r="G13226" s="149"/>
      <c r="I13226" s="149"/>
      <c r="K13226" s="149"/>
      <c r="M13226" s="149"/>
      <c r="N13226" s="150"/>
      <c r="P13226" s="149"/>
    </row>
    <row r="13227" spans="7:16" x14ac:dyDescent="0.2">
      <c r="G13227" s="149"/>
      <c r="I13227" s="149"/>
      <c r="K13227" s="149"/>
      <c r="M13227" s="149"/>
      <c r="N13227" s="150"/>
      <c r="P13227" s="149"/>
    </row>
    <row r="13228" spans="7:16" x14ac:dyDescent="0.2">
      <c r="G13228" s="149"/>
      <c r="I13228" s="149"/>
      <c r="K13228" s="149"/>
      <c r="M13228" s="149"/>
      <c r="N13228" s="150"/>
      <c r="P13228" s="149"/>
    </row>
    <row r="13229" spans="7:16" x14ac:dyDescent="0.2">
      <c r="G13229" s="149"/>
      <c r="I13229" s="149"/>
      <c r="K13229" s="149"/>
      <c r="M13229" s="149"/>
      <c r="N13229" s="150"/>
      <c r="P13229" s="149"/>
    </row>
    <row r="13230" spans="7:16" x14ac:dyDescent="0.2">
      <c r="G13230" s="149"/>
      <c r="I13230" s="149"/>
      <c r="K13230" s="149"/>
      <c r="M13230" s="149"/>
      <c r="N13230" s="150"/>
      <c r="P13230" s="149"/>
    </row>
    <row r="13231" spans="7:16" x14ac:dyDescent="0.2">
      <c r="G13231" s="149"/>
      <c r="I13231" s="149"/>
      <c r="K13231" s="149"/>
      <c r="M13231" s="149"/>
      <c r="N13231" s="150"/>
      <c r="P13231" s="149"/>
    </row>
    <row r="13232" spans="7:16" x14ac:dyDescent="0.2">
      <c r="G13232" s="149"/>
      <c r="I13232" s="149"/>
      <c r="K13232" s="149"/>
      <c r="M13232" s="149"/>
      <c r="N13232" s="150"/>
      <c r="P13232" s="149"/>
    </row>
    <row r="13233" spans="7:16" x14ac:dyDescent="0.2">
      <c r="G13233" s="149"/>
      <c r="I13233" s="149"/>
      <c r="K13233" s="149"/>
      <c r="M13233" s="149"/>
      <c r="N13233" s="150"/>
      <c r="P13233" s="149"/>
    </row>
    <row r="13234" spans="7:16" x14ac:dyDescent="0.2">
      <c r="G13234" s="149"/>
      <c r="I13234" s="149"/>
      <c r="K13234" s="149"/>
      <c r="M13234" s="149"/>
      <c r="N13234" s="150"/>
      <c r="P13234" s="149"/>
    </row>
    <row r="13235" spans="7:16" x14ac:dyDescent="0.2">
      <c r="G13235" s="149"/>
      <c r="I13235" s="149"/>
      <c r="K13235" s="149"/>
      <c r="M13235" s="149"/>
      <c r="N13235" s="150"/>
      <c r="P13235" s="149"/>
    </row>
    <row r="13236" spans="7:16" x14ac:dyDescent="0.2">
      <c r="G13236" s="149"/>
      <c r="I13236" s="149"/>
      <c r="K13236" s="149"/>
      <c r="M13236" s="149"/>
      <c r="N13236" s="150"/>
      <c r="P13236" s="149"/>
    </row>
    <row r="13237" spans="7:16" x14ac:dyDescent="0.2">
      <c r="G13237" s="149"/>
      <c r="I13237" s="149"/>
      <c r="K13237" s="149"/>
      <c r="M13237" s="149"/>
      <c r="N13237" s="150"/>
      <c r="P13237" s="149"/>
    </row>
    <row r="13238" spans="7:16" x14ac:dyDescent="0.2">
      <c r="G13238" s="149"/>
      <c r="I13238" s="149"/>
      <c r="K13238" s="149"/>
      <c r="M13238" s="149"/>
      <c r="N13238" s="150"/>
      <c r="P13238" s="149"/>
    </row>
    <row r="13239" spans="7:16" x14ac:dyDescent="0.2">
      <c r="G13239" s="149"/>
      <c r="I13239" s="149"/>
      <c r="K13239" s="149"/>
      <c r="M13239" s="149"/>
      <c r="N13239" s="150"/>
      <c r="P13239" s="149"/>
    </row>
    <row r="13240" spans="7:16" x14ac:dyDescent="0.2">
      <c r="G13240" s="149"/>
      <c r="I13240" s="149"/>
      <c r="K13240" s="149"/>
      <c r="M13240" s="149"/>
      <c r="N13240" s="150"/>
      <c r="P13240" s="149"/>
    </row>
    <row r="13241" spans="7:16" x14ac:dyDescent="0.2">
      <c r="G13241" s="149"/>
      <c r="I13241" s="149"/>
      <c r="K13241" s="149"/>
      <c r="M13241" s="149"/>
      <c r="N13241" s="150"/>
      <c r="P13241" s="149"/>
    </row>
    <row r="13242" spans="7:16" x14ac:dyDescent="0.2">
      <c r="G13242" s="149"/>
      <c r="I13242" s="149"/>
      <c r="K13242" s="149"/>
      <c r="M13242" s="149"/>
      <c r="N13242" s="150"/>
      <c r="P13242" s="149"/>
    </row>
    <row r="13243" spans="7:16" x14ac:dyDescent="0.2">
      <c r="G13243" s="149"/>
      <c r="I13243" s="149"/>
      <c r="K13243" s="149"/>
      <c r="M13243" s="149"/>
      <c r="N13243" s="150"/>
      <c r="P13243" s="149"/>
    </row>
    <row r="13244" spans="7:16" x14ac:dyDescent="0.2">
      <c r="G13244" s="149"/>
      <c r="I13244" s="149"/>
      <c r="K13244" s="149"/>
      <c r="M13244" s="149"/>
      <c r="N13244" s="150"/>
      <c r="P13244" s="149"/>
    </row>
    <row r="13245" spans="7:16" x14ac:dyDescent="0.2">
      <c r="G13245" s="149"/>
      <c r="I13245" s="149"/>
      <c r="K13245" s="149"/>
      <c r="M13245" s="149"/>
      <c r="N13245" s="150"/>
      <c r="P13245" s="149"/>
    </row>
    <row r="13246" spans="7:16" x14ac:dyDescent="0.2">
      <c r="G13246" s="149"/>
      <c r="I13246" s="149"/>
      <c r="K13246" s="149"/>
      <c r="M13246" s="149"/>
      <c r="N13246" s="150"/>
      <c r="P13246" s="149"/>
    </row>
    <row r="13247" spans="7:16" x14ac:dyDescent="0.2">
      <c r="G13247" s="149"/>
      <c r="I13247" s="149"/>
      <c r="K13247" s="149"/>
      <c r="M13247" s="149"/>
      <c r="N13247" s="150"/>
      <c r="P13247" s="149"/>
    </row>
    <row r="13248" spans="7:16" x14ac:dyDescent="0.2">
      <c r="G13248" s="149"/>
      <c r="I13248" s="149"/>
      <c r="K13248" s="149"/>
      <c r="M13248" s="149"/>
      <c r="N13248" s="150"/>
      <c r="P13248" s="149"/>
    </row>
    <row r="13249" spans="7:16" x14ac:dyDescent="0.2">
      <c r="G13249" s="149"/>
      <c r="I13249" s="149"/>
      <c r="K13249" s="149"/>
      <c r="M13249" s="149"/>
      <c r="N13249" s="150"/>
      <c r="P13249" s="149"/>
    </row>
    <row r="13250" spans="7:16" x14ac:dyDescent="0.2">
      <c r="G13250" s="149"/>
      <c r="I13250" s="149"/>
      <c r="K13250" s="149"/>
      <c r="M13250" s="149"/>
      <c r="N13250" s="150"/>
      <c r="P13250" s="149"/>
    </row>
    <row r="13251" spans="7:16" x14ac:dyDescent="0.2">
      <c r="G13251" s="149"/>
      <c r="I13251" s="149"/>
      <c r="K13251" s="149"/>
      <c r="M13251" s="149"/>
      <c r="N13251" s="150"/>
      <c r="P13251" s="149"/>
    </row>
    <row r="13252" spans="7:16" x14ac:dyDescent="0.2">
      <c r="G13252" s="149"/>
      <c r="I13252" s="149"/>
      <c r="K13252" s="149"/>
      <c r="M13252" s="149"/>
      <c r="N13252" s="150"/>
      <c r="P13252" s="149"/>
    </row>
    <row r="13253" spans="7:16" x14ac:dyDescent="0.2">
      <c r="G13253" s="149"/>
      <c r="I13253" s="149"/>
      <c r="K13253" s="149"/>
      <c r="M13253" s="149"/>
      <c r="N13253" s="150"/>
      <c r="P13253" s="149"/>
    </row>
    <row r="13254" spans="7:16" x14ac:dyDescent="0.2">
      <c r="G13254" s="149"/>
      <c r="I13254" s="149"/>
      <c r="K13254" s="149"/>
      <c r="M13254" s="149"/>
      <c r="N13254" s="150"/>
      <c r="P13254" s="149"/>
    </row>
    <row r="13255" spans="7:16" x14ac:dyDescent="0.2">
      <c r="G13255" s="149"/>
      <c r="I13255" s="149"/>
      <c r="K13255" s="149"/>
      <c r="M13255" s="149"/>
      <c r="N13255" s="150"/>
      <c r="P13255" s="149"/>
    </row>
    <row r="13256" spans="7:16" x14ac:dyDescent="0.2">
      <c r="G13256" s="149"/>
      <c r="I13256" s="149"/>
      <c r="K13256" s="149"/>
      <c r="M13256" s="149"/>
      <c r="N13256" s="150"/>
      <c r="P13256" s="149"/>
    </row>
    <row r="13257" spans="7:16" x14ac:dyDescent="0.2">
      <c r="G13257" s="149"/>
      <c r="I13257" s="149"/>
      <c r="K13257" s="149"/>
      <c r="M13257" s="149"/>
      <c r="N13257" s="150"/>
      <c r="P13257" s="149"/>
    </row>
    <row r="13258" spans="7:16" x14ac:dyDescent="0.2">
      <c r="G13258" s="149"/>
      <c r="I13258" s="149"/>
      <c r="K13258" s="149"/>
      <c r="M13258" s="149"/>
      <c r="N13258" s="150"/>
      <c r="P13258" s="149"/>
    </row>
    <row r="13259" spans="7:16" x14ac:dyDescent="0.2">
      <c r="G13259" s="149"/>
      <c r="I13259" s="149"/>
      <c r="K13259" s="149"/>
      <c r="M13259" s="149"/>
      <c r="N13259" s="150"/>
      <c r="P13259" s="149"/>
    </row>
    <row r="13260" spans="7:16" x14ac:dyDescent="0.2">
      <c r="G13260" s="149"/>
      <c r="I13260" s="149"/>
      <c r="K13260" s="149"/>
      <c r="M13260" s="149"/>
      <c r="N13260" s="150"/>
      <c r="P13260" s="149"/>
    </row>
    <row r="13261" spans="7:16" x14ac:dyDescent="0.2">
      <c r="G13261" s="149"/>
      <c r="I13261" s="149"/>
      <c r="K13261" s="149"/>
      <c r="M13261" s="149"/>
      <c r="N13261" s="150"/>
      <c r="P13261" s="149"/>
    </row>
    <row r="13262" spans="7:16" x14ac:dyDescent="0.2">
      <c r="G13262" s="149"/>
      <c r="I13262" s="149"/>
      <c r="K13262" s="149"/>
      <c r="M13262" s="149"/>
      <c r="N13262" s="150"/>
      <c r="P13262" s="149"/>
    </row>
    <row r="13263" spans="7:16" x14ac:dyDescent="0.2">
      <c r="G13263" s="149"/>
      <c r="I13263" s="149"/>
      <c r="K13263" s="149"/>
      <c r="M13263" s="149"/>
      <c r="N13263" s="150"/>
      <c r="P13263" s="149"/>
    </row>
    <row r="13264" spans="7:16" x14ac:dyDescent="0.2">
      <c r="G13264" s="149"/>
      <c r="I13264" s="149"/>
      <c r="K13264" s="149"/>
      <c r="M13264" s="149"/>
      <c r="N13264" s="150"/>
      <c r="P13264" s="149"/>
    </row>
    <row r="13265" spans="7:16" x14ac:dyDescent="0.2">
      <c r="G13265" s="149"/>
      <c r="I13265" s="149"/>
      <c r="K13265" s="149"/>
      <c r="M13265" s="149"/>
      <c r="N13265" s="150"/>
      <c r="P13265" s="149"/>
    </row>
    <row r="13266" spans="7:16" x14ac:dyDescent="0.2">
      <c r="G13266" s="149"/>
      <c r="I13266" s="149"/>
      <c r="K13266" s="149"/>
      <c r="M13266" s="149"/>
      <c r="N13266" s="150"/>
      <c r="P13266" s="149"/>
    </row>
    <row r="13267" spans="7:16" x14ac:dyDescent="0.2">
      <c r="G13267" s="149"/>
      <c r="I13267" s="149"/>
      <c r="K13267" s="149"/>
      <c r="M13267" s="149"/>
      <c r="N13267" s="150"/>
      <c r="P13267" s="149"/>
    </row>
    <row r="13268" spans="7:16" x14ac:dyDescent="0.2">
      <c r="G13268" s="149"/>
      <c r="I13268" s="149"/>
      <c r="K13268" s="149"/>
      <c r="M13268" s="149"/>
      <c r="N13268" s="150"/>
      <c r="P13268" s="149"/>
    </row>
    <row r="13269" spans="7:16" x14ac:dyDescent="0.2">
      <c r="G13269" s="149"/>
      <c r="I13269" s="149"/>
      <c r="K13269" s="149"/>
      <c r="M13269" s="149"/>
      <c r="N13269" s="150"/>
      <c r="P13269" s="149"/>
    </row>
    <row r="13270" spans="7:16" x14ac:dyDescent="0.2">
      <c r="G13270" s="149"/>
      <c r="I13270" s="149"/>
      <c r="K13270" s="149"/>
      <c r="M13270" s="149"/>
      <c r="N13270" s="150"/>
      <c r="P13270" s="149"/>
    </row>
    <row r="13271" spans="7:16" x14ac:dyDescent="0.2">
      <c r="G13271" s="149"/>
      <c r="I13271" s="149"/>
      <c r="K13271" s="149"/>
      <c r="M13271" s="149"/>
      <c r="N13271" s="150"/>
      <c r="P13271" s="149"/>
    </row>
    <row r="13272" spans="7:16" x14ac:dyDescent="0.2">
      <c r="G13272" s="149"/>
      <c r="I13272" s="149"/>
      <c r="K13272" s="149"/>
      <c r="M13272" s="149"/>
      <c r="N13272" s="150"/>
      <c r="P13272" s="149"/>
    </row>
    <row r="13273" spans="7:16" x14ac:dyDescent="0.2">
      <c r="G13273" s="149"/>
      <c r="I13273" s="149"/>
      <c r="K13273" s="149"/>
      <c r="M13273" s="149"/>
      <c r="N13273" s="150"/>
      <c r="P13273" s="149"/>
    </row>
    <row r="13274" spans="7:16" x14ac:dyDescent="0.2">
      <c r="G13274" s="149"/>
      <c r="I13274" s="149"/>
      <c r="K13274" s="149"/>
      <c r="M13274" s="149"/>
      <c r="N13274" s="150"/>
      <c r="P13274" s="149"/>
    </row>
    <row r="13275" spans="7:16" x14ac:dyDescent="0.2">
      <c r="G13275" s="149"/>
      <c r="I13275" s="149"/>
      <c r="K13275" s="149"/>
      <c r="M13275" s="149"/>
      <c r="N13275" s="150"/>
      <c r="P13275" s="149"/>
    </row>
    <row r="13276" spans="7:16" x14ac:dyDescent="0.2">
      <c r="G13276" s="149"/>
      <c r="I13276" s="149"/>
      <c r="K13276" s="149"/>
      <c r="M13276" s="149"/>
      <c r="N13276" s="150"/>
      <c r="P13276" s="149"/>
    </row>
    <row r="13277" spans="7:16" x14ac:dyDescent="0.2">
      <c r="G13277" s="149"/>
      <c r="I13277" s="149"/>
      <c r="K13277" s="149"/>
      <c r="M13277" s="149"/>
      <c r="N13277" s="150"/>
      <c r="P13277" s="149"/>
    </row>
    <row r="13278" spans="7:16" x14ac:dyDescent="0.2">
      <c r="G13278" s="149"/>
      <c r="I13278" s="149"/>
      <c r="K13278" s="149"/>
      <c r="M13278" s="149"/>
      <c r="N13278" s="150"/>
      <c r="P13278" s="149"/>
    </row>
    <row r="13279" spans="7:16" x14ac:dyDescent="0.2">
      <c r="G13279" s="149"/>
      <c r="I13279" s="149"/>
      <c r="K13279" s="149"/>
      <c r="M13279" s="149"/>
      <c r="N13279" s="150"/>
      <c r="P13279" s="149"/>
    </row>
    <row r="13280" spans="7:16" x14ac:dyDescent="0.2">
      <c r="G13280" s="149"/>
      <c r="I13280" s="149"/>
      <c r="K13280" s="149"/>
      <c r="M13280" s="149"/>
      <c r="N13280" s="150"/>
      <c r="P13280" s="149"/>
    </row>
    <row r="13281" spans="7:16" x14ac:dyDescent="0.2">
      <c r="G13281" s="149"/>
      <c r="I13281" s="149"/>
      <c r="K13281" s="149"/>
      <c r="M13281" s="149"/>
      <c r="N13281" s="150"/>
      <c r="P13281" s="149"/>
    </row>
    <row r="13282" spans="7:16" x14ac:dyDescent="0.2">
      <c r="G13282" s="149"/>
      <c r="I13282" s="149"/>
      <c r="K13282" s="149"/>
      <c r="M13282" s="149"/>
      <c r="N13282" s="150"/>
      <c r="P13282" s="149"/>
    </row>
    <row r="13283" spans="7:16" x14ac:dyDescent="0.2">
      <c r="G13283" s="149"/>
      <c r="I13283" s="149"/>
      <c r="K13283" s="149"/>
      <c r="M13283" s="149"/>
      <c r="N13283" s="150"/>
      <c r="P13283" s="149"/>
    </row>
    <row r="13284" spans="7:16" x14ac:dyDescent="0.2">
      <c r="G13284" s="149"/>
      <c r="I13284" s="149"/>
      <c r="K13284" s="149"/>
      <c r="M13284" s="149"/>
      <c r="N13284" s="150"/>
      <c r="P13284" s="149"/>
    </row>
    <row r="13285" spans="7:16" x14ac:dyDescent="0.2">
      <c r="G13285" s="149"/>
      <c r="I13285" s="149"/>
      <c r="K13285" s="149"/>
      <c r="M13285" s="149"/>
      <c r="N13285" s="150"/>
      <c r="P13285" s="149"/>
    </row>
    <row r="13286" spans="7:16" x14ac:dyDescent="0.2">
      <c r="G13286" s="149"/>
      <c r="I13286" s="149"/>
      <c r="K13286" s="149"/>
      <c r="M13286" s="149"/>
      <c r="N13286" s="150"/>
      <c r="P13286" s="149"/>
    </row>
    <row r="13287" spans="7:16" x14ac:dyDescent="0.2">
      <c r="G13287" s="149"/>
      <c r="I13287" s="149"/>
      <c r="K13287" s="149"/>
      <c r="M13287" s="149"/>
      <c r="N13287" s="150"/>
      <c r="P13287" s="149"/>
    </row>
    <row r="13288" spans="7:16" x14ac:dyDescent="0.2">
      <c r="G13288" s="149"/>
      <c r="I13288" s="149"/>
      <c r="K13288" s="149"/>
      <c r="M13288" s="149"/>
      <c r="N13288" s="150"/>
      <c r="P13288" s="149"/>
    </row>
    <row r="13289" spans="7:16" x14ac:dyDescent="0.2">
      <c r="G13289" s="149"/>
      <c r="I13289" s="149"/>
      <c r="K13289" s="149"/>
      <c r="M13289" s="149"/>
      <c r="N13289" s="150"/>
      <c r="P13289" s="149"/>
    </row>
    <row r="13290" spans="7:16" x14ac:dyDescent="0.2">
      <c r="G13290" s="149"/>
      <c r="I13290" s="149"/>
      <c r="K13290" s="149"/>
      <c r="M13290" s="149"/>
      <c r="N13290" s="150"/>
      <c r="P13290" s="149"/>
    </row>
    <row r="13291" spans="7:16" x14ac:dyDescent="0.2">
      <c r="G13291" s="149"/>
      <c r="I13291" s="149"/>
      <c r="K13291" s="149"/>
      <c r="M13291" s="149"/>
      <c r="N13291" s="150"/>
      <c r="P13291" s="149"/>
    </row>
    <row r="13292" spans="7:16" x14ac:dyDescent="0.2">
      <c r="G13292" s="149"/>
      <c r="I13292" s="149"/>
      <c r="K13292" s="149"/>
      <c r="M13292" s="149"/>
      <c r="N13292" s="150"/>
      <c r="P13292" s="149"/>
    </row>
    <row r="13293" spans="7:16" x14ac:dyDescent="0.2">
      <c r="G13293" s="149"/>
      <c r="I13293" s="149"/>
      <c r="K13293" s="149"/>
      <c r="M13293" s="149"/>
      <c r="N13293" s="150"/>
      <c r="P13293" s="149"/>
    </row>
    <row r="13294" spans="7:16" x14ac:dyDescent="0.2">
      <c r="G13294" s="149"/>
      <c r="I13294" s="149"/>
      <c r="K13294" s="149"/>
      <c r="M13294" s="149"/>
      <c r="N13294" s="150"/>
      <c r="P13294" s="149"/>
    </row>
    <row r="13295" spans="7:16" x14ac:dyDescent="0.2">
      <c r="G13295" s="149"/>
      <c r="I13295" s="149"/>
      <c r="K13295" s="149"/>
      <c r="M13295" s="149"/>
      <c r="N13295" s="150"/>
      <c r="P13295" s="149"/>
    </row>
    <row r="13296" spans="7:16" x14ac:dyDescent="0.2">
      <c r="G13296" s="149"/>
      <c r="I13296" s="149"/>
      <c r="K13296" s="149"/>
      <c r="M13296" s="149"/>
      <c r="N13296" s="150"/>
      <c r="P13296" s="149"/>
    </row>
    <row r="13297" spans="7:16" x14ac:dyDescent="0.2">
      <c r="G13297" s="149"/>
      <c r="I13297" s="149"/>
      <c r="K13297" s="149"/>
      <c r="M13297" s="149"/>
      <c r="N13297" s="150"/>
      <c r="P13297" s="149"/>
    </row>
    <row r="13298" spans="7:16" x14ac:dyDescent="0.2">
      <c r="G13298" s="149"/>
      <c r="I13298" s="149"/>
      <c r="K13298" s="149"/>
      <c r="M13298" s="149"/>
      <c r="N13298" s="150"/>
      <c r="P13298" s="149"/>
    </row>
    <row r="13299" spans="7:16" x14ac:dyDescent="0.2">
      <c r="G13299" s="149"/>
      <c r="I13299" s="149"/>
      <c r="K13299" s="149"/>
      <c r="M13299" s="149"/>
      <c r="N13299" s="150"/>
      <c r="P13299" s="149"/>
    </row>
    <row r="13300" spans="7:16" x14ac:dyDescent="0.2">
      <c r="G13300" s="149"/>
      <c r="I13300" s="149"/>
      <c r="K13300" s="149"/>
      <c r="M13300" s="149"/>
      <c r="N13300" s="150"/>
      <c r="P13300" s="149"/>
    </row>
    <row r="13301" spans="7:16" x14ac:dyDescent="0.2">
      <c r="G13301" s="149"/>
      <c r="I13301" s="149"/>
      <c r="K13301" s="149"/>
      <c r="M13301" s="149"/>
      <c r="N13301" s="150"/>
      <c r="P13301" s="149"/>
    </row>
    <row r="13302" spans="7:16" x14ac:dyDescent="0.2">
      <c r="G13302" s="149"/>
      <c r="I13302" s="149"/>
      <c r="K13302" s="149"/>
      <c r="M13302" s="149"/>
      <c r="N13302" s="150"/>
      <c r="P13302" s="149"/>
    </row>
    <row r="13303" spans="7:16" x14ac:dyDescent="0.2">
      <c r="G13303" s="149"/>
      <c r="I13303" s="149"/>
      <c r="K13303" s="149"/>
      <c r="M13303" s="149"/>
      <c r="N13303" s="150"/>
      <c r="P13303" s="149"/>
    </row>
    <row r="13304" spans="7:16" x14ac:dyDescent="0.2">
      <c r="G13304" s="149"/>
      <c r="I13304" s="149"/>
      <c r="K13304" s="149"/>
      <c r="M13304" s="149"/>
      <c r="N13304" s="150"/>
      <c r="P13304" s="149"/>
    </row>
    <row r="13305" spans="7:16" x14ac:dyDescent="0.2">
      <c r="G13305" s="149"/>
      <c r="I13305" s="149"/>
      <c r="K13305" s="149"/>
      <c r="M13305" s="149"/>
      <c r="N13305" s="150"/>
      <c r="P13305" s="149"/>
    </row>
    <row r="13306" spans="7:16" x14ac:dyDescent="0.2">
      <c r="G13306" s="149"/>
      <c r="I13306" s="149"/>
      <c r="K13306" s="149"/>
      <c r="M13306" s="149"/>
      <c r="N13306" s="150"/>
      <c r="P13306" s="149"/>
    </row>
    <row r="13307" spans="7:16" x14ac:dyDescent="0.2">
      <c r="G13307" s="149"/>
      <c r="I13307" s="149"/>
      <c r="K13307" s="149"/>
      <c r="M13307" s="149"/>
      <c r="N13307" s="150"/>
      <c r="P13307" s="149"/>
    </row>
    <row r="13308" spans="7:16" x14ac:dyDescent="0.2">
      <c r="G13308" s="149"/>
      <c r="I13308" s="149"/>
      <c r="K13308" s="149"/>
      <c r="M13308" s="149"/>
      <c r="N13308" s="150"/>
      <c r="P13308" s="149"/>
    </row>
    <row r="13309" spans="7:16" x14ac:dyDescent="0.2">
      <c r="G13309" s="149"/>
      <c r="I13309" s="149"/>
      <c r="K13309" s="149"/>
      <c r="M13309" s="149"/>
      <c r="N13309" s="150"/>
      <c r="P13309" s="149"/>
    </row>
    <row r="13310" spans="7:16" x14ac:dyDescent="0.2">
      <c r="G13310" s="149"/>
      <c r="I13310" s="149"/>
      <c r="K13310" s="149"/>
      <c r="M13310" s="149"/>
      <c r="N13310" s="150"/>
      <c r="P13310" s="149"/>
    </row>
    <row r="13311" spans="7:16" x14ac:dyDescent="0.2">
      <c r="G13311" s="149"/>
      <c r="I13311" s="149"/>
      <c r="K13311" s="149"/>
      <c r="M13311" s="149"/>
      <c r="N13311" s="150"/>
      <c r="P13311" s="149"/>
    </row>
    <row r="13312" spans="7:16" x14ac:dyDescent="0.2">
      <c r="G13312" s="149"/>
      <c r="I13312" s="149"/>
      <c r="K13312" s="149"/>
      <c r="M13312" s="149"/>
      <c r="N13312" s="150"/>
      <c r="P13312" s="149"/>
    </row>
    <row r="13313" spans="7:16" x14ac:dyDescent="0.2">
      <c r="G13313" s="149"/>
      <c r="I13313" s="149"/>
      <c r="K13313" s="149"/>
      <c r="M13313" s="149"/>
      <c r="N13313" s="150"/>
      <c r="P13313" s="149"/>
    </row>
    <row r="13314" spans="7:16" x14ac:dyDescent="0.2">
      <c r="G13314" s="149"/>
      <c r="I13314" s="149"/>
      <c r="K13314" s="149"/>
      <c r="M13314" s="149"/>
      <c r="N13314" s="150"/>
      <c r="P13314" s="149"/>
    </row>
    <row r="13315" spans="7:16" x14ac:dyDescent="0.2">
      <c r="G13315" s="149"/>
      <c r="I13315" s="149"/>
      <c r="K13315" s="149"/>
      <c r="M13315" s="149"/>
      <c r="N13315" s="150"/>
      <c r="P13315" s="149"/>
    </row>
    <row r="13316" spans="7:16" x14ac:dyDescent="0.2">
      <c r="G13316" s="149"/>
      <c r="I13316" s="149"/>
      <c r="K13316" s="149"/>
      <c r="M13316" s="149"/>
      <c r="N13316" s="150"/>
      <c r="P13316" s="149"/>
    </row>
    <row r="13317" spans="7:16" x14ac:dyDescent="0.2">
      <c r="G13317" s="149"/>
      <c r="I13317" s="149"/>
      <c r="K13317" s="149"/>
      <c r="M13317" s="149"/>
      <c r="N13317" s="150"/>
      <c r="P13317" s="149"/>
    </row>
    <row r="13318" spans="7:16" x14ac:dyDescent="0.2">
      <c r="G13318" s="149"/>
      <c r="I13318" s="149"/>
      <c r="K13318" s="149"/>
      <c r="M13318" s="149"/>
      <c r="N13318" s="150"/>
      <c r="P13318" s="149"/>
    </row>
    <row r="13319" spans="7:16" x14ac:dyDescent="0.2">
      <c r="G13319" s="149"/>
      <c r="I13319" s="149"/>
      <c r="K13319" s="149"/>
      <c r="M13319" s="149"/>
      <c r="N13319" s="150"/>
      <c r="P13319" s="149"/>
    </row>
    <row r="13320" spans="7:16" x14ac:dyDescent="0.2">
      <c r="G13320" s="149"/>
      <c r="I13320" s="149"/>
      <c r="K13320" s="149"/>
      <c r="M13320" s="149"/>
      <c r="N13320" s="150"/>
      <c r="P13320" s="149"/>
    </row>
    <row r="13321" spans="7:16" x14ac:dyDescent="0.2">
      <c r="G13321" s="149"/>
      <c r="I13321" s="149"/>
      <c r="K13321" s="149"/>
      <c r="M13321" s="149"/>
      <c r="N13321" s="150"/>
      <c r="P13321" s="149"/>
    </row>
    <row r="13322" spans="7:16" x14ac:dyDescent="0.2">
      <c r="G13322" s="149"/>
      <c r="I13322" s="149"/>
      <c r="K13322" s="149"/>
      <c r="M13322" s="149"/>
      <c r="N13322" s="150"/>
      <c r="P13322" s="149"/>
    </row>
    <row r="13323" spans="7:16" x14ac:dyDescent="0.2">
      <c r="G13323" s="149"/>
      <c r="I13323" s="149"/>
      <c r="K13323" s="149"/>
      <c r="M13323" s="149"/>
      <c r="N13323" s="150"/>
      <c r="P13323" s="149"/>
    </row>
    <row r="13324" spans="7:16" x14ac:dyDescent="0.2">
      <c r="G13324" s="149"/>
      <c r="I13324" s="149"/>
      <c r="K13324" s="149"/>
      <c r="M13324" s="149"/>
      <c r="N13324" s="150"/>
      <c r="P13324" s="149"/>
    </row>
    <row r="13325" spans="7:16" x14ac:dyDescent="0.2">
      <c r="G13325" s="149"/>
      <c r="I13325" s="149"/>
      <c r="K13325" s="149"/>
      <c r="M13325" s="149"/>
      <c r="N13325" s="150"/>
      <c r="P13325" s="149"/>
    </row>
    <row r="13326" spans="7:16" x14ac:dyDescent="0.2">
      <c r="G13326" s="149"/>
      <c r="I13326" s="149"/>
      <c r="K13326" s="149"/>
      <c r="M13326" s="149"/>
      <c r="N13326" s="150"/>
      <c r="P13326" s="149"/>
    </row>
    <row r="13327" spans="7:16" x14ac:dyDescent="0.2">
      <c r="G13327" s="149"/>
      <c r="I13327" s="149"/>
      <c r="K13327" s="149"/>
      <c r="M13327" s="149"/>
      <c r="N13327" s="150"/>
      <c r="P13327" s="149"/>
    </row>
    <row r="13328" spans="7:16" x14ac:dyDescent="0.2">
      <c r="G13328" s="149"/>
      <c r="I13328" s="149"/>
      <c r="K13328" s="149"/>
      <c r="M13328" s="149"/>
      <c r="N13328" s="150"/>
      <c r="P13328" s="149"/>
    </row>
    <row r="13329" spans="7:16" x14ac:dyDescent="0.2">
      <c r="G13329" s="149"/>
      <c r="I13329" s="149"/>
      <c r="K13329" s="149"/>
      <c r="M13329" s="149"/>
      <c r="N13329" s="150"/>
      <c r="P13329" s="149"/>
    </row>
    <row r="13330" spans="7:16" x14ac:dyDescent="0.2">
      <c r="G13330" s="149"/>
      <c r="I13330" s="149"/>
      <c r="K13330" s="149"/>
      <c r="M13330" s="149"/>
      <c r="N13330" s="150"/>
      <c r="P13330" s="149"/>
    </row>
    <row r="13331" spans="7:16" x14ac:dyDescent="0.2">
      <c r="G13331" s="149"/>
      <c r="I13331" s="149"/>
      <c r="K13331" s="149"/>
      <c r="M13331" s="149"/>
      <c r="N13331" s="150"/>
      <c r="P13331" s="149"/>
    </row>
    <row r="13332" spans="7:16" x14ac:dyDescent="0.2">
      <c r="G13332" s="149"/>
      <c r="I13332" s="149"/>
      <c r="K13332" s="149"/>
      <c r="M13332" s="149"/>
      <c r="N13332" s="150"/>
      <c r="P13332" s="149"/>
    </row>
    <row r="13333" spans="7:16" x14ac:dyDescent="0.2">
      <c r="G13333" s="149"/>
      <c r="I13333" s="149"/>
      <c r="K13333" s="149"/>
      <c r="M13333" s="149"/>
      <c r="N13333" s="150"/>
      <c r="P13333" s="149"/>
    </row>
    <row r="13334" spans="7:16" x14ac:dyDescent="0.2">
      <c r="G13334" s="149"/>
      <c r="I13334" s="149"/>
      <c r="K13334" s="149"/>
      <c r="M13334" s="149"/>
      <c r="N13334" s="150"/>
      <c r="P13334" s="149"/>
    </row>
    <row r="13335" spans="7:16" x14ac:dyDescent="0.2">
      <c r="G13335" s="149"/>
      <c r="I13335" s="149"/>
      <c r="K13335" s="149"/>
      <c r="M13335" s="149"/>
      <c r="N13335" s="150"/>
      <c r="P13335" s="149"/>
    </row>
    <row r="13336" spans="7:16" x14ac:dyDescent="0.2">
      <c r="G13336" s="149"/>
      <c r="I13336" s="149"/>
      <c r="K13336" s="149"/>
      <c r="M13336" s="149"/>
      <c r="N13336" s="150"/>
      <c r="P13336" s="149"/>
    </row>
    <row r="13337" spans="7:16" x14ac:dyDescent="0.2">
      <c r="G13337" s="149"/>
      <c r="I13337" s="149"/>
      <c r="K13337" s="149"/>
      <c r="M13337" s="149"/>
      <c r="N13337" s="150"/>
      <c r="P13337" s="149"/>
    </row>
    <row r="13338" spans="7:16" x14ac:dyDescent="0.2">
      <c r="G13338" s="149"/>
      <c r="I13338" s="149"/>
      <c r="K13338" s="149"/>
      <c r="M13338" s="149"/>
      <c r="N13338" s="150"/>
      <c r="P13338" s="149"/>
    </row>
    <row r="13339" spans="7:16" x14ac:dyDescent="0.2">
      <c r="G13339" s="149"/>
      <c r="I13339" s="149"/>
      <c r="K13339" s="149"/>
      <c r="M13339" s="149"/>
      <c r="N13339" s="150"/>
      <c r="P13339" s="149"/>
    </row>
    <row r="13340" spans="7:16" x14ac:dyDescent="0.2">
      <c r="G13340" s="149"/>
      <c r="I13340" s="149"/>
      <c r="K13340" s="149"/>
      <c r="M13340" s="149"/>
      <c r="N13340" s="150"/>
      <c r="P13340" s="149"/>
    </row>
    <row r="13341" spans="7:16" x14ac:dyDescent="0.2">
      <c r="G13341" s="149"/>
      <c r="I13341" s="149"/>
      <c r="K13341" s="149"/>
      <c r="M13341" s="149"/>
      <c r="N13341" s="150"/>
      <c r="P13341" s="149"/>
    </row>
    <row r="13342" spans="7:16" x14ac:dyDescent="0.2">
      <c r="G13342" s="149"/>
      <c r="I13342" s="149"/>
      <c r="K13342" s="149"/>
      <c r="M13342" s="149"/>
      <c r="N13342" s="150"/>
      <c r="P13342" s="149"/>
    </row>
    <row r="13343" spans="7:16" x14ac:dyDescent="0.2">
      <c r="G13343" s="149"/>
      <c r="I13343" s="149"/>
      <c r="K13343" s="149"/>
      <c r="M13343" s="149"/>
      <c r="N13343" s="150"/>
      <c r="P13343" s="149"/>
    </row>
    <row r="13344" spans="7:16" x14ac:dyDescent="0.2">
      <c r="G13344" s="149"/>
      <c r="I13344" s="149"/>
      <c r="K13344" s="149"/>
      <c r="M13344" s="149"/>
      <c r="N13344" s="150"/>
      <c r="P13344" s="149"/>
    </row>
    <row r="13345" spans="7:16" x14ac:dyDescent="0.2">
      <c r="G13345" s="149"/>
      <c r="I13345" s="149"/>
      <c r="K13345" s="149"/>
      <c r="M13345" s="149"/>
      <c r="N13345" s="150"/>
      <c r="P13345" s="149"/>
    </row>
    <row r="13346" spans="7:16" x14ac:dyDescent="0.2">
      <c r="G13346" s="149"/>
      <c r="I13346" s="149"/>
      <c r="K13346" s="149"/>
      <c r="M13346" s="149"/>
      <c r="N13346" s="150"/>
      <c r="P13346" s="149"/>
    </row>
    <row r="13347" spans="7:16" x14ac:dyDescent="0.2">
      <c r="G13347" s="149"/>
      <c r="I13347" s="149"/>
      <c r="K13347" s="149"/>
      <c r="M13347" s="149"/>
      <c r="N13347" s="150"/>
      <c r="P13347" s="149"/>
    </row>
    <row r="13348" spans="7:16" x14ac:dyDescent="0.2">
      <c r="G13348" s="149"/>
      <c r="I13348" s="149"/>
      <c r="K13348" s="149"/>
      <c r="M13348" s="149"/>
      <c r="N13348" s="150"/>
      <c r="P13348" s="149"/>
    </row>
    <row r="13349" spans="7:16" x14ac:dyDescent="0.2">
      <c r="G13349" s="149"/>
      <c r="I13349" s="149"/>
      <c r="K13349" s="149"/>
      <c r="M13349" s="149"/>
      <c r="N13349" s="150"/>
      <c r="P13349" s="149"/>
    </row>
    <row r="13350" spans="7:16" x14ac:dyDescent="0.2">
      <c r="G13350" s="149"/>
      <c r="I13350" s="149"/>
      <c r="K13350" s="149"/>
      <c r="M13350" s="149"/>
      <c r="N13350" s="150"/>
      <c r="P13350" s="149"/>
    </row>
    <row r="13351" spans="7:16" x14ac:dyDescent="0.2">
      <c r="G13351" s="149"/>
      <c r="I13351" s="149"/>
      <c r="K13351" s="149"/>
      <c r="M13351" s="149"/>
      <c r="N13351" s="150"/>
      <c r="P13351" s="149"/>
    </row>
    <row r="13352" spans="7:16" x14ac:dyDescent="0.2">
      <c r="G13352" s="149"/>
      <c r="I13352" s="149"/>
      <c r="K13352" s="149"/>
      <c r="M13352" s="149"/>
      <c r="N13352" s="150"/>
      <c r="P13352" s="149"/>
    </row>
    <row r="13353" spans="7:16" x14ac:dyDescent="0.2">
      <c r="G13353" s="149"/>
      <c r="I13353" s="149"/>
      <c r="K13353" s="149"/>
      <c r="M13353" s="149"/>
      <c r="N13353" s="150"/>
      <c r="P13353" s="149"/>
    </row>
    <row r="13354" spans="7:16" x14ac:dyDescent="0.2">
      <c r="G13354" s="149"/>
      <c r="I13354" s="149"/>
      <c r="K13354" s="149"/>
      <c r="M13354" s="149"/>
      <c r="N13354" s="150"/>
      <c r="P13354" s="149"/>
    </row>
    <row r="13355" spans="7:16" x14ac:dyDescent="0.2">
      <c r="G13355" s="149"/>
      <c r="I13355" s="149"/>
      <c r="K13355" s="149"/>
      <c r="M13355" s="149"/>
      <c r="N13355" s="150"/>
      <c r="P13355" s="149"/>
    </row>
    <row r="13356" spans="7:16" x14ac:dyDescent="0.2">
      <c r="G13356" s="149"/>
      <c r="I13356" s="149"/>
      <c r="K13356" s="149"/>
      <c r="M13356" s="149"/>
      <c r="N13356" s="150"/>
      <c r="P13356" s="149"/>
    </row>
    <row r="13357" spans="7:16" x14ac:dyDescent="0.2">
      <c r="G13357" s="149"/>
      <c r="I13357" s="149"/>
      <c r="K13357" s="149"/>
      <c r="M13357" s="149"/>
      <c r="N13357" s="150"/>
      <c r="P13357" s="149"/>
    </row>
    <row r="13358" spans="7:16" x14ac:dyDescent="0.2">
      <c r="G13358" s="149"/>
      <c r="I13358" s="149"/>
      <c r="K13358" s="149"/>
      <c r="M13358" s="149"/>
      <c r="N13358" s="150"/>
      <c r="P13358" s="149"/>
    </row>
    <row r="13359" spans="7:16" x14ac:dyDescent="0.2">
      <c r="G13359" s="149"/>
      <c r="I13359" s="149"/>
      <c r="K13359" s="149"/>
      <c r="M13359" s="149"/>
      <c r="N13359" s="150"/>
      <c r="P13359" s="149"/>
    </row>
    <row r="13360" spans="7:16" x14ac:dyDescent="0.2">
      <c r="G13360" s="149"/>
      <c r="I13360" s="149"/>
      <c r="K13360" s="149"/>
      <c r="M13360" s="149"/>
      <c r="N13360" s="150"/>
      <c r="P13360" s="149"/>
    </row>
    <row r="13361" spans="7:16" x14ac:dyDescent="0.2">
      <c r="G13361" s="149"/>
      <c r="I13361" s="149"/>
      <c r="K13361" s="149"/>
      <c r="M13361" s="149"/>
      <c r="N13361" s="150"/>
      <c r="P13361" s="149"/>
    </row>
    <row r="13362" spans="7:16" x14ac:dyDescent="0.2">
      <c r="G13362" s="149"/>
      <c r="I13362" s="149"/>
      <c r="K13362" s="149"/>
      <c r="M13362" s="149"/>
      <c r="N13362" s="150"/>
      <c r="P13362" s="149"/>
    </row>
    <row r="13363" spans="7:16" x14ac:dyDescent="0.2">
      <c r="G13363" s="149"/>
      <c r="I13363" s="149"/>
      <c r="K13363" s="149"/>
      <c r="M13363" s="149"/>
      <c r="N13363" s="150"/>
      <c r="P13363" s="149"/>
    </row>
    <row r="13364" spans="7:16" x14ac:dyDescent="0.2">
      <c r="G13364" s="149"/>
      <c r="I13364" s="149"/>
      <c r="K13364" s="149"/>
      <c r="M13364" s="149"/>
      <c r="N13364" s="150"/>
      <c r="P13364" s="149"/>
    </row>
    <row r="13365" spans="7:16" x14ac:dyDescent="0.2">
      <c r="G13365" s="149"/>
      <c r="I13365" s="149"/>
      <c r="K13365" s="149"/>
      <c r="M13365" s="149"/>
      <c r="N13365" s="150"/>
      <c r="P13365" s="149"/>
    </row>
    <row r="13366" spans="7:16" x14ac:dyDescent="0.2">
      <c r="G13366" s="149"/>
      <c r="I13366" s="149"/>
      <c r="K13366" s="149"/>
      <c r="M13366" s="149"/>
      <c r="N13366" s="150"/>
      <c r="P13366" s="149"/>
    </row>
    <row r="13367" spans="7:16" x14ac:dyDescent="0.2">
      <c r="G13367" s="149"/>
      <c r="I13367" s="149"/>
      <c r="K13367" s="149"/>
      <c r="M13367" s="149"/>
      <c r="N13367" s="150"/>
      <c r="P13367" s="149"/>
    </row>
    <row r="13368" spans="7:16" x14ac:dyDescent="0.2">
      <c r="G13368" s="149"/>
      <c r="I13368" s="149"/>
      <c r="K13368" s="149"/>
      <c r="M13368" s="149"/>
      <c r="N13368" s="150"/>
      <c r="P13368" s="149"/>
    </row>
    <row r="13369" spans="7:16" x14ac:dyDescent="0.2">
      <c r="G13369" s="149"/>
      <c r="I13369" s="149"/>
      <c r="K13369" s="149"/>
      <c r="M13369" s="149"/>
      <c r="N13369" s="150"/>
      <c r="P13369" s="149"/>
    </row>
    <row r="13370" spans="7:16" x14ac:dyDescent="0.2">
      <c r="G13370" s="149"/>
      <c r="I13370" s="149"/>
      <c r="K13370" s="149"/>
      <c r="M13370" s="149"/>
      <c r="N13370" s="150"/>
      <c r="P13370" s="149"/>
    </row>
    <row r="13371" spans="7:16" x14ac:dyDescent="0.2">
      <c r="G13371" s="149"/>
      <c r="I13371" s="149"/>
      <c r="K13371" s="149"/>
      <c r="M13371" s="149"/>
      <c r="N13371" s="150"/>
      <c r="P13371" s="149"/>
    </row>
    <row r="13372" spans="7:16" x14ac:dyDescent="0.2">
      <c r="G13372" s="149"/>
      <c r="I13372" s="149"/>
      <c r="K13372" s="149"/>
      <c r="M13372" s="149"/>
      <c r="N13372" s="150"/>
      <c r="P13372" s="149"/>
    </row>
    <row r="13373" spans="7:16" x14ac:dyDescent="0.2">
      <c r="G13373" s="149"/>
      <c r="I13373" s="149"/>
      <c r="K13373" s="149"/>
      <c r="M13373" s="149"/>
      <c r="N13373" s="150"/>
      <c r="P13373" s="149"/>
    </row>
    <row r="13374" spans="7:16" x14ac:dyDescent="0.2">
      <c r="G13374" s="149"/>
      <c r="I13374" s="149"/>
      <c r="K13374" s="149"/>
      <c r="M13374" s="149"/>
      <c r="N13374" s="150"/>
      <c r="P13374" s="149"/>
    </row>
    <row r="13375" spans="7:16" x14ac:dyDescent="0.2">
      <c r="G13375" s="149"/>
      <c r="I13375" s="149"/>
      <c r="K13375" s="149"/>
      <c r="M13375" s="149"/>
      <c r="N13375" s="150"/>
      <c r="P13375" s="149"/>
    </row>
    <row r="13376" spans="7:16" x14ac:dyDescent="0.2">
      <c r="G13376" s="149"/>
      <c r="I13376" s="149"/>
      <c r="K13376" s="149"/>
      <c r="M13376" s="149"/>
      <c r="N13376" s="150"/>
      <c r="P13376" s="149"/>
    </row>
    <row r="13377" spans="7:16" x14ac:dyDescent="0.2">
      <c r="G13377" s="149"/>
      <c r="I13377" s="149"/>
      <c r="K13377" s="149"/>
      <c r="M13377" s="149"/>
      <c r="N13377" s="150"/>
      <c r="P13377" s="149"/>
    </row>
    <row r="13378" spans="7:16" x14ac:dyDescent="0.2">
      <c r="G13378" s="149"/>
      <c r="I13378" s="149"/>
      <c r="K13378" s="149"/>
      <c r="M13378" s="149"/>
      <c r="N13378" s="150"/>
      <c r="P13378" s="149"/>
    </row>
    <row r="13379" spans="7:16" x14ac:dyDescent="0.2">
      <c r="G13379" s="149"/>
      <c r="I13379" s="149"/>
      <c r="K13379" s="149"/>
      <c r="M13379" s="149"/>
      <c r="N13379" s="150"/>
      <c r="P13379" s="149"/>
    </row>
    <row r="13380" spans="7:16" x14ac:dyDescent="0.2">
      <c r="G13380" s="149"/>
      <c r="I13380" s="149"/>
      <c r="K13380" s="149"/>
      <c r="M13380" s="149"/>
      <c r="N13380" s="150"/>
      <c r="P13380" s="149"/>
    </row>
    <row r="13381" spans="7:16" x14ac:dyDescent="0.2">
      <c r="G13381" s="149"/>
      <c r="I13381" s="149"/>
      <c r="K13381" s="149"/>
      <c r="M13381" s="149"/>
      <c r="N13381" s="150"/>
      <c r="P13381" s="149"/>
    </row>
    <row r="13382" spans="7:16" x14ac:dyDescent="0.2">
      <c r="G13382" s="149"/>
      <c r="I13382" s="149"/>
      <c r="K13382" s="149"/>
      <c r="M13382" s="149"/>
      <c r="N13382" s="150"/>
      <c r="P13382" s="149"/>
    </row>
    <row r="13383" spans="7:16" x14ac:dyDescent="0.2">
      <c r="G13383" s="149"/>
      <c r="I13383" s="149"/>
      <c r="K13383" s="149"/>
      <c r="M13383" s="149"/>
      <c r="N13383" s="150"/>
      <c r="P13383" s="149"/>
    </row>
    <row r="13384" spans="7:16" x14ac:dyDescent="0.2">
      <c r="G13384" s="149"/>
      <c r="I13384" s="149"/>
      <c r="K13384" s="149"/>
      <c r="M13384" s="149"/>
      <c r="N13384" s="150"/>
      <c r="P13384" s="149"/>
    </row>
    <row r="13385" spans="7:16" x14ac:dyDescent="0.2">
      <c r="G13385" s="149"/>
      <c r="I13385" s="149"/>
      <c r="K13385" s="149"/>
      <c r="M13385" s="149"/>
      <c r="N13385" s="150"/>
      <c r="P13385" s="149"/>
    </row>
    <row r="13386" spans="7:16" x14ac:dyDescent="0.2">
      <c r="G13386" s="149"/>
      <c r="I13386" s="149"/>
      <c r="K13386" s="149"/>
      <c r="M13386" s="149"/>
      <c r="N13386" s="150"/>
      <c r="P13386" s="149"/>
    </row>
    <row r="13387" spans="7:16" x14ac:dyDescent="0.2">
      <c r="G13387" s="149"/>
      <c r="I13387" s="149"/>
      <c r="K13387" s="149"/>
      <c r="M13387" s="149"/>
      <c r="N13387" s="150"/>
      <c r="P13387" s="149"/>
    </row>
    <row r="13388" spans="7:16" x14ac:dyDescent="0.2">
      <c r="G13388" s="149"/>
      <c r="I13388" s="149"/>
      <c r="K13388" s="149"/>
      <c r="M13388" s="149"/>
      <c r="N13388" s="150"/>
      <c r="P13388" s="149"/>
    </row>
    <row r="13389" spans="7:16" x14ac:dyDescent="0.2">
      <c r="G13389" s="149"/>
      <c r="I13389" s="149"/>
      <c r="K13389" s="149"/>
      <c r="M13389" s="149"/>
      <c r="N13389" s="150"/>
      <c r="P13389" s="149"/>
    </row>
    <row r="13390" spans="7:16" x14ac:dyDescent="0.2">
      <c r="G13390" s="149"/>
      <c r="I13390" s="149"/>
      <c r="K13390" s="149"/>
      <c r="M13390" s="149"/>
      <c r="N13390" s="150"/>
      <c r="P13390" s="149"/>
    </row>
    <row r="13391" spans="7:16" x14ac:dyDescent="0.2">
      <c r="G13391" s="149"/>
      <c r="I13391" s="149"/>
      <c r="K13391" s="149"/>
      <c r="M13391" s="149"/>
      <c r="N13391" s="150"/>
      <c r="P13391" s="149"/>
    </row>
    <row r="13392" spans="7:16" x14ac:dyDescent="0.2">
      <c r="G13392" s="149"/>
      <c r="I13392" s="149"/>
      <c r="K13392" s="149"/>
      <c r="M13392" s="149"/>
      <c r="N13392" s="150"/>
      <c r="P13392" s="149"/>
    </row>
    <row r="13393" spans="7:16" x14ac:dyDescent="0.2">
      <c r="G13393" s="149"/>
      <c r="I13393" s="149"/>
      <c r="K13393" s="149"/>
      <c r="M13393" s="149"/>
      <c r="N13393" s="150"/>
      <c r="P13393" s="149"/>
    </row>
    <row r="13394" spans="7:16" x14ac:dyDescent="0.2">
      <c r="G13394" s="149"/>
      <c r="I13394" s="149"/>
      <c r="K13394" s="149"/>
      <c r="M13394" s="149"/>
      <c r="N13394" s="150"/>
      <c r="P13394" s="149"/>
    </row>
    <row r="13395" spans="7:16" x14ac:dyDescent="0.2">
      <c r="G13395" s="149"/>
      <c r="I13395" s="149"/>
      <c r="K13395" s="149"/>
      <c r="M13395" s="149"/>
      <c r="N13395" s="150"/>
      <c r="P13395" s="149"/>
    </row>
    <row r="13396" spans="7:16" x14ac:dyDescent="0.2">
      <c r="G13396" s="149"/>
      <c r="I13396" s="149"/>
      <c r="K13396" s="149"/>
      <c r="M13396" s="149"/>
      <c r="N13396" s="150"/>
      <c r="P13396" s="149"/>
    </row>
    <row r="13397" spans="7:16" x14ac:dyDescent="0.2">
      <c r="G13397" s="149"/>
      <c r="I13397" s="149"/>
      <c r="K13397" s="149"/>
      <c r="M13397" s="149"/>
      <c r="N13397" s="150"/>
      <c r="P13397" s="149"/>
    </row>
    <row r="13398" spans="7:16" x14ac:dyDescent="0.2">
      <c r="G13398" s="149"/>
      <c r="I13398" s="149"/>
      <c r="K13398" s="149"/>
      <c r="M13398" s="149"/>
      <c r="N13398" s="150"/>
      <c r="P13398" s="149"/>
    </row>
    <row r="13399" spans="7:16" x14ac:dyDescent="0.2">
      <c r="G13399" s="149"/>
      <c r="I13399" s="149"/>
      <c r="K13399" s="149"/>
      <c r="M13399" s="149"/>
      <c r="N13399" s="150"/>
      <c r="P13399" s="149"/>
    </row>
    <row r="13400" spans="7:16" x14ac:dyDescent="0.2">
      <c r="G13400" s="149"/>
      <c r="I13400" s="149"/>
      <c r="K13400" s="149"/>
      <c r="M13400" s="149"/>
      <c r="N13400" s="150"/>
      <c r="P13400" s="149"/>
    </row>
    <row r="13401" spans="7:16" x14ac:dyDescent="0.2">
      <c r="G13401" s="149"/>
      <c r="I13401" s="149"/>
      <c r="K13401" s="149"/>
      <c r="M13401" s="149"/>
      <c r="N13401" s="150"/>
      <c r="P13401" s="149"/>
    </row>
    <row r="13402" spans="7:16" x14ac:dyDescent="0.2">
      <c r="G13402" s="149"/>
      <c r="I13402" s="149"/>
      <c r="K13402" s="149"/>
      <c r="M13402" s="149"/>
      <c r="N13402" s="150"/>
      <c r="P13402" s="149"/>
    </row>
    <row r="13403" spans="7:16" x14ac:dyDescent="0.2">
      <c r="G13403" s="149"/>
      <c r="I13403" s="149"/>
      <c r="K13403" s="149"/>
      <c r="M13403" s="149"/>
      <c r="N13403" s="150"/>
      <c r="P13403" s="149"/>
    </row>
    <row r="13404" spans="7:16" x14ac:dyDescent="0.2">
      <c r="G13404" s="149"/>
      <c r="I13404" s="149"/>
      <c r="K13404" s="149"/>
      <c r="M13404" s="149"/>
      <c r="N13404" s="150"/>
      <c r="P13404" s="149"/>
    </row>
    <row r="13405" spans="7:16" x14ac:dyDescent="0.2">
      <c r="G13405" s="149"/>
      <c r="I13405" s="149"/>
      <c r="K13405" s="149"/>
      <c r="M13405" s="149"/>
      <c r="N13405" s="150"/>
      <c r="P13405" s="149"/>
    </row>
    <row r="13406" spans="7:16" x14ac:dyDescent="0.2">
      <c r="G13406" s="149"/>
      <c r="I13406" s="149"/>
      <c r="K13406" s="149"/>
      <c r="M13406" s="149"/>
      <c r="N13406" s="150"/>
      <c r="P13406" s="149"/>
    </row>
    <row r="13407" spans="7:16" x14ac:dyDescent="0.2">
      <c r="G13407" s="149"/>
      <c r="I13407" s="149"/>
      <c r="K13407" s="149"/>
      <c r="M13407" s="149"/>
      <c r="N13407" s="150"/>
      <c r="P13407" s="149"/>
    </row>
    <row r="13408" spans="7:16" x14ac:dyDescent="0.2">
      <c r="G13408" s="149"/>
      <c r="I13408" s="149"/>
      <c r="K13408" s="149"/>
      <c r="M13408" s="149"/>
      <c r="N13408" s="150"/>
      <c r="P13408" s="149"/>
    </row>
    <row r="13409" spans="7:16" x14ac:dyDescent="0.2">
      <c r="G13409" s="149"/>
      <c r="I13409" s="149"/>
      <c r="K13409" s="149"/>
      <c r="M13409" s="149"/>
      <c r="N13409" s="150"/>
      <c r="P13409" s="149"/>
    </row>
    <row r="13410" spans="7:16" x14ac:dyDescent="0.2">
      <c r="G13410" s="149"/>
      <c r="I13410" s="149"/>
      <c r="K13410" s="149"/>
      <c r="M13410" s="149"/>
      <c r="N13410" s="150"/>
      <c r="P13410" s="149"/>
    </row>
    <row r="13411" spans="7:16" x14ac:dyDescent="0.2">
      <c r="G13411" s="149"/>
      <c r="I13411" s="149"/>
      <c r="K13411" s="149"/>
      <c r="M13411" s="149"/>
      <c r="N13411" s="150"/>
      <c r="P13411" s="149"/>
    </row>
    <row r="13412" spans="7:16" x14ac:dyDescent="0.2">
      <c r="G13412" s="149"/>
      <c r="I13412" s="149"/>
      <c r="K13412" s="149"/>
      <c r="M13412" s="149"/>
      <c r="N13412" s="150"/>
      <c r="P13412" s="149"/>
    </row>
    <row r="13413" spans="7:16" x14ac:dyDescent="0.2">
      <c r="G13413" s="149"/>
      <c r="I13413" s="149"/>
      <c r="K13413" s="149"/>
      <c r="M13413" s="149"/>
      <c r="N13413" s="150"/>
      <c r="P13413" s="149"/>
    </row>
    <row r="13414" spans="7:16" x14ac:dyDescent="0.2">
      <c r="G13414" s="149"/>
      <c r="I13414" s="149"/>
      <c r="K13414" s="149"/>
      <c r="M13414" s="149"/>
      <c r="N13414" s="150"/>
      <c r="P13414" s="149"/>
    </row>
    <row r="13415" spans="7:16" x14ac:dyDescent="0.2">
      <c r="G13415" s="149"/>
      <c r="I13415" s="149"/>
      <c r="K13415" s="149"/>
      <c r="M13415" s="149"/>
      <c r="N13415" s="150"/>
      <c r="P13415" s="149"/>
    </row>
    <row r="13416" spans="7:16" x14ac:dyDescent="0.2">
      <c r="G13416" s="149"/>
      <c r="I13416" s="149"/>
      <c r="K13416" s="149"/>
      <c r="M13416" s="149"/>
      <c r="N13416" s="150"/>
      <c r="P13416" s="149"/>
    </row>
    <row r="13417" spans="7:16" x14ac:dyDescent="0.2">
      <c r="G13417" s="149"/>
      <c r="I13417" s="149"/>
      <c r="K13417" s="149"/>
      <c r="M13417" s="149"/>
      <c r="N13417" s="150"/>
      <c r="P13417" s="149"/>
    </row>
    <row r="13418" spans="7:16" x14ac:dyDescent="0.2">
      <c r="G13418" s="149"/>
      <c r="I13418" s="149"/>
      <c r="K13418" s="149"/>
      <c r="M13418" s="149"/>
      <c r="N13418" s="150"/>
      <c r="P13418" s="149"/>
    </row>
    <row r="13419" spans="7:16" x14ac:dyDescent="0.2">
      <c r="G13419" s="149"/>
      <c r="I13419" s="149"/>
      <c r="K13419" s="149"/>
      <c r="M13419" s="149"/>
      <c r="N13419" s="150"/>
      <c r="P13419" s="149"/>
    </row>
    <row r="13420" spans="7:16" x14ac:dyDescent="0.2">
      <c r="G13420" s="149"/>
      <c r="I13420" s="149"/>
      <c r="K13420" s="149"/>
      <c r="M13420" s="149"/>
      <c r="N13420" s="150"/>
      <c r="P13420" s="149"/>
    </row>
    <row r="13421" spans="7:16" x14ac:dyDescent="0.2">
      <c r="G13421" s="149"/>
      <c r="I13421" s="149"/>
      <c r="K13421" s="149"/>
      <c r="M13421" s="149"/>
      <c r="N13421" s="150"/>
      <c r="P13421" s="149"/>
    </row>
    <row r="13422" spans="7:16" x14ac:dyDescent="0.2">
      <c r="G13422" s="149"/>
      <c r="I13422" s="149"/>
      <c r="K13422" s="149"/>
      <c r="M13422" s="149"/>
      <c r="N13422" s="150"/>
      <c r="P13422" s="149"/>
    </row>
    <row r="13423" spans="7:16" x14ac:dyDescent="0.2">
      <c r="G13423" s="149"/>
      <c r="I13423" s="149"/>
      <c r="K13423" s="149"/>
      <c r="M13423" s="149"/>
      <c r="N13423" s="150"/>
      <c r="P13423" s="149"/>
    </row>
    <row r="13424" spans="7:16" x14ac:dyDescent="0.2">
      <c r="G13424" s="149"/>
      <c r="I13424" s="149"/>
      <c r="K13424" s="149"/>
      <c r="M13424" s="149"/>
      <c r="N13424" s="150"/>
      <c r="P13424" s="149"/>
    </row>
    <row r="13425" spans="7:16" x14ac:dyDescent="0.2">
      <c r="G13425" s="149"/>
      <c r="I13425" s="149"/>
      <c r="K13425" s="149"/>
      <c r="M13425" s="149"/>
      <c r="N13425" s="150"/>
      <c r="P13425" s="149"/>
    </row>
    <row r="13426" spans="7:16" x14ac:dyDescent="0.2">
      <c r="G13426" s="149"/>
      <c r="I13426" s="149"/>
      <c r="K13426" s="149"/>
      <c r="M13426" s="149"/>
      <c r="N13426" s="150"/>
      <c r="P13426" s="149"/>
    </row>
    <row r="13427" spans="7:16" x14ac:dyDescent="0.2">
      <c r="G13427" s="149"/>
      <c r="I13427" s="149"/>
      <c r="K13427" s="149"/>
      <c r="M13427" s="149"/>
      <c r="N13427" s="150"/>
      <c r="P13427" s="149"/>
    </row>
    <row r="13428" spans="7:16" x14ac:dyDescent="0.2">
      <c r="G13428" s="149"/>
      <c r="I13428" s="149"/>
      <c r="K13428" s="149"/>
      <c r="M13428" s="149"/>
      <c r="N13428" s="150"/>
      <c r="P13428" s="149"/>
    </row>
    <row r="13429" spans="7:16" x14ac:dyDescent="0.2">
      <c r="G13429" s="149"/>
      <c r="I13429" s="149"/>
      <c r="K13429" s="149"/>
      <c r="M13429" s="149"/>
      <c r="N13429" s="150"/>
      <c r="P13429" s="149"/>
    </row>
    <row r="13430" spans="7:16" x14ac:dyDescent="0.2">
      <c r="G13430" s="149"/>
      <c r="I13430" s="149"/>
      <c r="K13430" s="149"/>
      <c r="M13430" s="149"/>
      <c r="N13430" s="150"/>
      <c r="P13430" s="149"/>
    </row>
    <row r="13431" spans="7:16" x14ac:dyDescent="0.2">
      <c r="G13431" s="149"/>
      <c r="I13431" s="149"/>
      <c r="K13431" s="149"/>
      <c r="M13431" s="149"/>
      <c r="N13431" s="150"/>
      <c r="P13431" s="149"/>
    </row>
    <row r="13432" spans="7:16" x14ac:dyDescent="0.2">
      <c r="G13432" s="149"/>
      <c r="I13432" s="149"/>
      <c r="K13432" s="149"/>
      <c r="M13432" s="149"/>
      <c r="N13432" s="150"/>
      <c r="P13432" s="149"/>
    </row>
    <row r="13433" spans="7:16" x14ac:dyDescent="0.2">
      <c r="G13433" s="149"/>
      <c r="I13433" s="149"/>
      <c r="K13433" s="149"/>
      <c r="M13433" s="149"/>
      <c r="N13433" s="150"/>
      <c r="P13433" s="149"/>
    </row>
    <row r="13434" spans="7:16" x14ac:dyDescent="0.2">
      <c r="G13434" s="149"/>
      <c r="I13434" s="149"/>
      <c r="K13434" s="149"/>
      <c r="M13434" s="149"/>
      <c r="N13434" s="150"/>
      <c r="P13434" s="149"/>
    </row>
    <row r="13435" spans="7:16" x14ac:dyDescent="0.2">
      <c r="G13435" s="149"/>
      <c r="I13435" s="149"/>
      <c r="K13435" s="149"/>
      <c r="M13435" s="149"/>
      <c r="N13435" s="150"/>
      <c r="P13435" s="149"/>
    </row>
    <row r="13436" spans="7:16" x14ac:dyDescent="0.2">
      <c r="G13436" s="149"/>
      <c r="I13436" s="149"/>
      <c r="K13436" s="149"/>
      <c r="M13436" s="149"/>
      <c r="N13436" s="150"/>
      <c r="P13436" s="149"/>
    </row>
    <row r="13437" spans="7:16" x14ac:dyDescent="0.2">
      <c r="G13437" s="149"/>
      <c r="I13437" s="149"/>
      <c r="K13437" s="149"/>
      <c r="M13437" s="149"/>
      <c r="N13437" s="150"/>
      <c r="P13437" s="149"/>
    </row>
    <row r="13438" spans="7:16" x14ac:dyDescent="0.2">
      <c r="G13438" s="149"/>
      <c r="I13438" s="149"/>
      <c r="K13438" s="149"/>
      <c r="M13438" s="149"/>
      <c r="N13438" s="150"/>
      <c r="P13438" s="149"/>
    </row>
    <row r="13439" spans="7:16" x14ac:dyDescent="0.2">
      <c r="G13439" s="149"/>
      <c r="I13439" s="149"/>
      <c r="K13439" s="149"/>
      <c r="M13439" s="149"/>
      <c r="N13439" s="150"/>
      <c r="P13439" s="149"/>
    </row>
    <row r="13440" spans="7:16" x14ac:dyDescent="0.2">
      <c r="G13440" s="149"/>
      <c r="I13440" s="149"/>
      <c r="K13440" s="149"/>
      <c r="M13440" s="149"/>
      <c r="N13440" s="150"/>
      <c r="P13440" s="149"/>
    </row>
    <row r="13441" spans="7:16" x14ac:dyDescent="0.2">
      <c r="G13441" s="149"/>
      <c r="I13441" s="149"/>
      <c r="K13441" s="149"/>
      <c r="M13441" s="149"/>
      <c r="N13441" s="150"/>
      <c r="P13441" s="149"/>
    </row>
    <row r="13442" spans="7:16" x14ac:dyDescent="0.2">
      <c r="G13442" s="149"/>
      <c r="I13442" s="149"/>
      <c r="K13442" s="149"/>
      <c r="M13442" s="149"/>
      <c r="N13442" s="150"/>
      <c r="P13442" s="149"/>
    </row>
    <row r="13443" spans="7:16" x14ac:dyDescent="0.2">
      <c r="G13443" s="149"/>
      <c r="I13443" s="149"/>
      <c r="K13443" s="149"/>
      <c r="M13443" s="149"/>
      <c r="N13443" s="150"/>
      <c r="P13443" s="149"/>
    </row>
    <row r="13444" spans="7:16" x14ac:dyDescent="0.2">
      <c r="G13444" s="149"/>
      <c r="I13444" s="149"/>
      <c r="K13444" s="149"/>
      <c r="M13444" s="149"/>
      <c r="N13444" s="150"/>
      <c r="P13444" s="149"/>
    </row>
    <row r="13445" spans="7:16" x14ac:dyDescent="0.2">
      <c r="G13445" s="149"/>
      <c r="I13445" s="149"/>
      <c r="K13445" s="149"/>
      <c r="M13445" s="149"/>
      <c r="N13445" s="150"/>
      <c r="P13445" s="149"/>
    </row>
    <row r="13446" spans="7:16" x14ac:dyDescent="0.2">
      <c r="G13446" s="149"/>
      <c r="I13446" s="149"/>
      <c r="K13446" s="149"/>
      <c r="M13446" s="149"/>
      <c r="N13446" s="150"/>
      <c r="P13446" s="149"/>
    </row>
    <row r="13447" spans="7:16" x14ac:dyDescent="0.2">
      <c r="G13447" s="149"/>
      <c r="I13447" s="149"/>
      <c r="K13447" s="149"/>
      <c r="M13447" s="149"/>
      <c r="N13447" s="150"/>
      <c r="P13447" s="149"/>
    </row>
    <row r="13448" spans="7:16" x14ac:dyDescent="0.2">
      <c r="G13448" s="149"/>
      <c r="I13448" s="149"/>
      <c r="K13448" s="149"/>
      <c r="M13448" s="149"/>
      <c r="N13448" s="150"/>
      <c r="P13448" s="149"/>
    </row>
    <row r="13449" spans="7:16" x14ac:dyDescent="0.2">
      <c r="G13449" s="149"/>
      <c r="I13449" s="149"/>
      <c r="K13449" s="149"/>
      <c r="M13449" s="149"/>
      <c r="N13449" s="150"/>
      <c r="P13449" s="149"/>
    </row>
    <row r="13450" spans="7:16" x14ac:dyDescent="0.2">
      <c r="G13450" s="149"/>
      <c r="I13450" s="149"/>
      <c r="K13450" s="149"/>
      <c r="M13450" s="149"/>
      <c r="N13450" s="150"/>
      <c r="P13450" s="149"/>
    </row>
    <row r="13451" spans="7:16" x14ac:dyDescent="0.2">
      <c r="G13451" s="149"/>
      <c r="I13451" s="149"/>
      <c r="K13451" s="149"/>
      <c r="M13451" s="149"/>
      <c r="N13451" s="150"/>
      <c r="P13451" s="149"/>
    </row>
    <row r="13452" spans="7:16" x14ac:dyDescent="0.2">
      <c r="G13452" s="149"/>
      <c r="I13452" s="149"/>
      <c r="K13452" s="149"/>
      <c r="M13452" s="149"/>
      <c r="N13452" s="150"/>
      <c r="P13452" s="149"/>
    </row>
    <row r="13453" spans="7:16" x14ac:dyDescent="0.2">
      <c r="G13453" s="149"/>
      <c r="I13453" s="149"/>
      <c r="K13453" s="149"/>
      <c r="M13453" s="149"/>
      <c r="N13453" s="150"/>
      <c r="P13453" s="149"/>
    </row>
    <row r="13454" spans="7:16" x14ac:dyDescent="0.2">
      <c r="G13454" s="149"/>
      <c r="I13454" s="149"/>
      <c r="K13454" s="149"/>
      <c r="M13454" s="149"/>
      <c r="N13454" s="150"/>
      <c r="P13454" s="149"/>
    </row>
    <row r="13455" spans="7:16" x14ac:dyDescent="0.2">
      <c r="G13455" s="149"/>
      <c r="I13455" s="149"/>
      <c r="K13455" s="149"/>
      <c r="M13455" s="149"/>
      <c r="N13455" s="150"/>
      <c r="P13455" s="149"/>
    </row>
    <row r="13456" spans="7:16" x14ac:dyDescent="0.2">
      <c r="G13456" s="149"/>
      <c r="I13456" s="149"/>
      <c r="K13456" s="149"/>
      <c r="M13456" s="149"/>
      <c r="N13456" s="150"/>
      <c r="P13456" s="149"/>
    </row>
    <row r="13457" spans="7:16" x14ac:dyDescent="0.2">
      <c r="G13457" s="149"/>
      <c r="I13457" s="149"/>
      <c r="K13457" s="149"/>
      <c r="M13457" s="149"/>
      <c r="N13457" s="150"/>
      <c r="P13457" s="149"/>
    </row>
    <row r="13458" spans="7:16" x14ac:dyDescent="0.2">
      <c r="G13458" s="149"/>
      <c r="I13458" s="149"/>
      <c r="K13458" s="149"/>
      <c r="M13458" s="149"/>
      <c r="N13458" s="150"/>
      <c r="P13458" s="149"/>
    </row>
    <row r="13459" spans="7:16" x14ac:dyDescent="0.2">
      <c r="G13459" s="149"/>
      <c r="I13459" s="149"/>
      <c r="K13459" s="149"/>
      <c r="M13459" s="149"/>
      <c r="N13459" s="150"/>
      <c r="P13459" s="149"/>
    </row>
    <row r="13460" spans="7:16" x14ac:dyDescent="0.2">
      <c r="G13460" s="149"/>
      <c r="I13460" s="149"/>
      <c r="K13460" s="149"/>
      <c r="M13460" s="149"/>
      <c r="N13460" s="150"/>
      <c r="P13460" s="149"/>
    </row>
    <row r="13461" spans="7:16" x14ac:dyDescent="0.2">
      <c r="G13461" s="149"/>
      <c r="I13461" s="149"/>
      <c r="K13461" s="149"/>
      <c r="M13461" s="149"/>
      <c r="N13461" s="150"/>
      <c r="P13461" s="149"/>
    </row>
    <row r="13462" spans="7:16" x14ac:dyDescent="0.2">
      <c r="G13462" s="149"/>
      <c r="I13462" s="149"/>
      <c r="K13462" s="149"/>
      <c r="M13462" s="149"/>
      <c r="N13462" s="150"/>
      <c r="P13462" s="149"/>
    </row>
    <row r="13463" spans="7:16" x14ac:dyDescent="0.2">
      <c r="G13463" s="149"/>
      <c r="I13463" s="149"/>
      <c r="K13463" s="149"/>
      <c r="M13463" s="149"/>
      <c r="N13463" s="150"/>
      <c r="P13463" s="149"/>
    </row>
    <row r="13464" spans="7:16" x14ac:dyDescent="0.2">
      <c r="G13464" s="149"/>
      <c r="I13464" s="149"/>
      <c r="K13464" s="149"/>
      <c r="M13464" s="149"/>
      <c r="N13464" s="150"/>
      <c r="P13464" s="149"/>
    </row>
    <row r="13465" spans="7:16" x14ac:dyDescent="0.2">
      <c r="G13465" s="149"/>
      <c r="I13465" s="149"/>
      <c r="K13465" s="149"/>
      <c r="M13465" s="149"/>
      <c r="N13465" s="150"/>
      <c r="P13465" s="149"/>
    </row>
    <row r="13466" spans="7:16" x14ac:dyDescent="0.2">
      <c r="G13466" s="149"/>
      <c r="I13466" s="149"/>
      <c r="K13466" s="149"/>
      <c r="M13466" s="149"/>
      <c r="N13466" s="150"/>
      <c r="P13466" s="149"/>
    </row>
    <row r="13467" spans="7:16" x14ac:dyDescent="0.2">
      <c r="G13467" s="149"/>
      <c r="I13467" s="149"/>
      <c r="K13467" s="149"/>
      <c r="M13467" s="149"/>
      <c r="N13467" s="150"/>
      <c r="P13467" s="149"/>
    </row>
    <row r="13468" spans="7:16" x14ac:dyDescent="0.2">
      <c r="G13468" s="149"/>
      <c r="I13468" s="149"/>
      <c r="K13468" s="149"/>
      <c r="M13468" s="149"/>
      <c r="N13468" s="150"/>
      <c r="P13468" s="149"/>
    </row>
    <row r="13469" spans="7:16" x14ac:dyDescent="0.2">
      <c r="G13469" s="149"/>
      <c r="I13469" s="149"/>
      <c r="K13469" s="149"/>
      <c r="M13469" s="149"/>
      <c r="N13469" s="150"/>
      <c r="P13469" s="149"/>
    </row>
    <row r="13470" spans="7:16" x14ac:dyDescent="0.2">
      <c r="G13470" s="149"/>
      <c r="I13470" s="149"/>
      <c r="K13470" s="149"/>
      <c r="M13470" s="149"/>
      <c r="N13470" s="150"/>
      <c r="P13470" s="149"/>
    </row>
    <row r="13471" spans="7:16" x14ac:dyDescent="0.2">
      <c r="G13471" s="149"/>
      <c r="I13471" s="149"/>
      <c r="K13471" s="149"/>
      <c r="M13471" s="149"/>
      <c r="N13471" s="150"/>
      <c r="P13471" s="149"/>
    </row>
    <row r="13472" spans="7:16" x14ac:dyDescent="0.2">
      <c r="G13472" s="149"/>
      <c r="I13472" s="149"/>
      <c r="K13472" s="149"/>
      <c r="M13472" s="149"/>
      <c r="N13472" s="150"/>
      <c r="P13472" s="149"/>
    </row>
    <row r="13473" spans="7:16" x14ac:dyDescent="0.2">
      <c r="G13473" s="149"/>
      <c r="I13473" s="149"/>
      <c r="K13473" s="149"/>
      <c r="M13473" s="149"/>
      <c r="N13473" s="150"/>
      <c r="P13473" s="149"/>
    </row>
    <row r="13474" spans="7:16" x14ac:dyDescent="0.2">
      <c r="G13474" s="149"/>
      <c r="I13474" s="149"/>
      <c r="K13474" s="149"/>
      <c r="M13474" s="149"/>
      <c r="N13474" s="150"/>
      <c r="P13474" s="149"/>
    </row>
    <row r="13475" spans="7:16" x14ac:dyDescent="0.2">
      <c r="G13475" s="149"/>
      <c r="I13475" s="149"/>
      <c r="K13475" s="149"/>
      <c r="M13475" s="149"/>
      <c r="N13475" s="150"/>
      <c r="P13475" s="149"/>
    </row>
    <row r="13476" spans="7:16" x14ac:dyDescent="0.2">
      <c r="G13476" s="149"/>
      <c r="I13476" s="149"/>
      <c r="K13476" s="149"/>
      <c r="M13476" s="149"/>
      <c r="N13476" s="150"/>
      <c r="P13476" s="149"/>
    </row>
    <row r="13477" spans="7:16" x14ac:dyDescent="0.2">
      <c r="G13477" s="149"/>
      <c r="I13477" s="149"/>
      <c r="K13477" s="149"/>
      <c r="M13477" s="149"/>
      <c r="N13477" s="150"/>
      <c r="P13477" s="149"/>
    </row>
    <row r="13478" spans="7:16" x14ac:dyDescent="0.2">
      <c r="G13478" s="149"/>
      <c r="I13478" s="149"/>
      <c r="K13478" s="149"/>
      <c r="M13478" s="149"/>
      <c r="N13478" s="150"/>
      <c r="P13478" s="149"/>
    </row>
    <row r="13479" spans="7:16" x14ac:dyDescent="0.2">
      <c r="G13479" s="149"/>
      <c r="I13479" s="149"/>
      <c r="K13479" s="149"/>
      <c r="M13479" s="149"/>
      <c r="N13479" s="150"/>
      <c r="P13479" s="149"/>
    </row>
    <row r="13480" spans="7:16" x14ac:dyDescent="0.2">
      <c r="G13480" s="149"/>
      <c r="I13480" s="149"/>
      <c r="K13480" s="149"/>
      <c r="M13480" s="149"/>
      <c r="N13480" s="150"/>
      <c r="P13480" s="149"/>
    </row>
    <row r="13481" spans="7:16" x14ac:dyDescent="0.2">
      <c r="G13481" s="149"/>
      <c r="I13481" s="149"/>
      <c r="K13481" s="149"/>
      <c r="M13481" s="149"/>
      <c r="N13481" s="150"/>
      <c r="P13481" s="149"/>
    </row>
    <row r="13482" spans="7:16" x14ac:dyDescent="0.2">
      <c r="G13482" s="149"/>
      <c r="I13482" s="149"/>
      <c r="K13482" s="149"/>
      <c r="M13482" s="149"/>
      <c r="N13482" s="150"/>
      <c r="P13482" s="149"/>
    </row>
    <row r="13483" spans="7:16" x14ac:dyDescent="0.2">
      <c r="G13483" s="149"/>
      <c r="I13483" s="149"/>
      <c r="K13483" s="149"/>
      <c r="M13483" s="149"/>
      <c r="N13483" s="150"/>
      <c r="P13483" s="149"/>
    </row>
    <row r="13484" spans="7:16" x14ac:dyDescent="0.2">
      <c r="G13484" s="149"/>
      <c r="I13484" s="149"/>
      <c r="K13484" s="149"/>
      <c r="M13484" s="149"/>
      <c r="N13484" s="150"/>
      <c r="P13484" s="149"/>
    </row>
    <row r="13485" spans="7:16" x14ac:dyDescent="0.2">
      <c r="G13485" s="149"/>
      <c r="I13485" s="149"/>
      <c r="K13485" s="149"/>
      <c r="M13485" s="149"/>
      <c r="N13485" s="150"/>
      <c r="P13485" s="149"/>
    </row>
    <row r="13486" spans="7:16" x14ac:dyDescent="0.2">
      <c r="G13486" s="149"/>
      <c r="I13486" s="149"/>
      <c r="K13486" s="149"/>
      <c r="M13486" s="149"/>
      <c r="N13486" s="150"/>
      <c r="P13486" s="149"/>
    </row>
    <row r="13487" spans="7:16" x14ac:dyDescent="0.2">
      <c r="G13487" s="149"/>
      <c r="I13487" s="149"/>
      <c r="K13487" s="149"/>
      <c r="M13487" s="149"/>
      <c r="N13487" s="150"/>
      <c r="P13487" s="149"/>
    </row>
    <row r="13488" spans="7:16" x14ac:dyDescent="0.2">
      <c r="G13488" s="149"/>
      <c r="I13488" s="149"/>
      <c r="K13488" s="149"/>
      <c r="M13488" s="149"/>
      <c r="N13488" s="150"/>
      <c r="P13488" s="149"/>
    </row>
    <row r="13489" spans="7:16" x14ac:dyDescent="0.2">
      <c r="G13489" s="149"/>
      <c r="I13489" s="149"/>
      <c r="K13489" s="149"/>
      <c r="M13489" s="149"/>
      <c r="N13489" s="150"/>
      <c r="P13489" s="149"/>
    </row>
    <row r="13490" spans="7:16" x14ac:dyDescent="0.2">
      <c r="G13490" s="149"/>
      <c r="I13490" s="149"/>
      <c r="K13490" s="149"/>
      <c r="M13490" s="149"/>
      <c r="N13490" s="150"/>
      <c r="P13490" s="149"/>
    </row>
    <row r="13491" spans="7:16" x14ac:dyDescent="0.2">
      <c r="G13491" s="149"/>
      <c r="I13491" s="149"/>
      <c r="K13491" s="149"/>
      <c r="M13491" s="149"/>
      <c r="N13491" s="150"/>
      <c r="P13491" s="149"/>
    </row>
    <row r="13492" spans="7:16" x14ac:dyDescent="0.2">
      <c r="G13492" s="149"/>
      <c r="I13492" s="149"/>
      <c r="K13492" s="149"/>
      <c r="M13492" s="149"/>
      <c r="N13492" s="150"/>
      <c r="P13492" s="149"/>
    </row>
    <row r="13493" spans="7:16" x14ac:dyDescent="0.2">
      <c r="G13493" s="149"/>
      <c r="I13493" s="149"/>
      <c r="K13493" s="149"/>
      <c r="M13493" s="149"/>
      <c r="N13493" s="150"/>
      <c r="P13493" s="149"/>
    </row>
    <row r="13494" spans="7:16" x14ac:dyDescent="0.2">
      <c r="G13494" s="149"/>
      <c r="I13494" s="149"/>
      <c r="K13494" s="149"/>
      <c r="M13494" s="149"/>
      <c r="N13494" s="150"/>
      <c r="P13494" s="149"/>
    </row>
    <row r="13495" spans="7:16" x14ac:dyDescent="0.2">
      <c r="G13495" s="149"/>
      <c r="I13495" s="149"/>
      <c r="K13495" s="149"/>
      <c r="M13495" s="149"/>
      <c r="N13495" s="150"/>
      <c r="P13495" s="149"/>
    </row>
    <row r="13496" spans="7:16" x14ac:dyDescent="0.2">
      <c r="G13496" s="149"/>
      <c r="I13496" s="149"/>
      <c r="K13496" s="149"/>
      <c r="M13496" s="149"/>
      <c r="N13496" s="150"/>
      <c r="P13496" s="149"/>
    </row>
    <row r="13497" spans="7:16" x14ac:dyDescent="0.2">
      <c r="G13497" s="149"/>
      <c r="I13497" s="149"/>
      <c r="K13497" s="149"/>
      <c r="M13497" s="149"/>
      <c r="N13497" s="150"/>
      <c r="P13497" s="149"/>
    </row>
    <row r="13498" spans="7:16" x14ac:dyDescent="0.2">
      <c r="G13498" s="149"/>
      <c r="I13498" s="149"/>
      <c r="K13498" s="149"/>
      <c r="M13498" s="149"/>
      <c r="N13498" s="150"/>
      <c r="P13498" s="149"/>
    </row>
    <row r="13499" spans="7:16" x14ac:dyDescent="0.2">
      <c r="G13499" s="149"/>
      <c r="I13499" s="149"/>
      <c r="K13499" s="149"/>
      <c r="M13499" s="149"/>
      <c r="N13499" s="150"/>
      <c r="P13499" s="149"/>
    </row>
    <row r="13500" spans="7:16" x14ac:dyDescent="0.2">
      <c r="G13500" s="149"/>
      <c r="I13500" s="149"/>
      <c r="K13500" s="149"/>
      <c r="M13500" s="149"/>
      <c r="N13500" s="150"/>
      <c r="P13500" s="149"/>
    </row>
    <row r="13501" spans="7:16" x14ac:dyDescent="0.2">
      <c r="G13501" s="149"/>
      <c r="I13501" s="149"/>
      <c r="K13501" s="149"/>
      <c r="M13501" s="149"/>
      <c r="N13501" s="150"/>
      <c r="P13501" s="149"/>
    </row>
    <row r="13502" spans="7:16" x14ac:dyDescent="0.2">
      <c r="G13502" s="149"/>
      <c r="I13502" s="149"/>
      <c r="K13502" s="149"/>
      <c r="M13502" s="149"/>
      <c r="N13502" s="150"/>
      <c r="P13502" s="149"/>
    </row>
    <row r="13503" spans="7:16" x14ac:dyDescent="0.2">
      <c r="G13503" s="149"/>
      <c r="I13503" s="149"/>
      <c r="K13503" s="149"/>
      <c r="M13503" s="149"/>
      <c r="N13503" s="150"/>
      <c r="P13503" s="149"/>
    </row>
    <row r="13504" spans="7:16" x14ac:dyDescent="0.2">
      <c r="G13504" s="149"/>
      <c r="I13504" s="149"/>
      <c r="K13504" s="149"/>
      <c r="M13504" s="149"/>
      <c r="N13504" s="150"/>
      <c r="P13504" s="149"/>
    </row>
    <row r="13505" spans="7:16" x14ac:dyDescent="0.2">
      <c r="G13505" s="149"/>
      <c r="I13505" s="149"/>
      <c r="K13505" s="149"/>
      <c r="M13505" s="149"/>
      <c r="N13505" s="150"/>
      <c r="P13505" s="149"/>
    </row>
    <row r="13506" spans="7:16" x14ac:dyDescent="0.2">
      <c r="G13506" s="149"/>
      <c r="I13506" s="149"/>
      <c r="K13506" s="149"/>
      <c r="M13506" s="149"/>
      <c r="N13506" s="150"/>
      <c r="P13506" s="149"/>
    </row>
    <row r="13507" spans="7:16" x14ac:dyDescent="0.2">
      <c r="G13507" s="149"/>
      <c r="I13507" s="149"/>
      <c r="K13507" s="149"/>
      <c r="M13507" s="149"/>
      <c r="N13507" s="150"/>
      <c r="P13507" s="149"/>
    </row>
    <row r="13508" spans="7:16" x14ac:dyDescent="0.2">
      <c r="G13508" s="149"/>
      <c r="I13508" s="149"/>
      <c r="K13508" s="149"/>
      <c r="M13508" s="149"/>
      <c r="N13508" s="150"/>
      <c r="P13508" s="149"/>
    </row>
    <row r="13509" spans="7:16" x14ac:dyDescent="0.2">
      <c r="G13509" s="149"/>
      <c r="I13509" s="149"/>
      <c r="K13509" s="149"/>
      <c r="M13509" s="149"/>
      <c r="N13509" s="150"/>
      <c r="P13509" s="149"/>
    </row>
    <row r="13510" spans="7:16" x14ac:dyDescent="0.2">
      <c r="G13510" s="149"/>
      <c r="I13510" s="149"/>
      <c r="K13510" s="149"/>
      <c r="M13510" s="149"/>
      <c r="N13510" s="150"/>
      <c r="P13510" s="149"/>
    </row>
    <row r="13511" spans="7:16" x14ac:dyDescent="0.2">
      <c r="G13511" s="149"/>
      <c r="I13511" s="149"/>
      <c r="K13511" s="149"/>
      <c r="M13511" s="149"/>
      <c r="N13511" s="150"/>
      <c r="P13511" s="149"/>
    </row>
    <row r="13512" spans="7:16" x14ac:dyDescent="0.2">
      <c r="G13512" s="149"/>
      <c r="I13512" s="149"/>
      <c r="K13512" s="149"/>
      <c r="M13512" s="149"/>
      <c r="N13512" s="150"/>
      <c r="P13512" s="149"/>
    </row>
    <row r="13513" spans="7:16" x14ac:dyDescent="0.2">
      <c r="G13513" s="149"/>
      <c r="I13513" s="149"/>
      <c r="K13513" s="149"/>
      <c r="M13513" s="149"/>
      <c r="N13513" s="150"/>
      <c r="P13513" s="149"/>
    </row>
    <row r="13514" spans="7:16" x14ac:dyDescent="0.2">
      <c r="G13514" s="149"/>
      <c r="I13514" s="149"/>
      <c r="K13514" s="149"/>
      <c r="M13514" s="149"/>
      <c r="N13514" s="150"/>
      <c r="P13514" s="149"/>
    </row>
    <row r="13515" spans="7:16" x14ac:dyDescent="0.2">
      <c r="G13515" s="149"/>
      <c r="I13515" s="149"/>
      <c r="K13515" s="149"/>
      <c r="M13515" s="149"/>
      <c r="N13515" s="150"/>
      <c r="P13515" s="149"/>
    </row>
    <row r="13516" spans="7:16" x14ac:dyDescent="0.2">
      <c r="G13516" s="149"/>
      <c r="I13516" s="149"/>
      <c r="K13516" s="149"/>
      <c r="M13516" s="149"/>
      <c r="N13516" s="150"/>
      <c r="P13516" s="149"/>
    </row>
    <row r="13517" spans="7:16" x14ac:dyDescent="0.2">
      <c r="G13517" s="149"/>
      <c r="I13517" s="149"/>
      <c r="K13517" s="149"/>
      <c r="M13517" s="149"/>
      <c r="N13517" s="150"/>
      <c r="P13517" s="149"/>
    </row>
    <row r="13518" spans="7:16" x14ac:dyDescent="0.2">
      <c r="G13518" s="149"/>
      <c r="I13518" s="149"/>
      <c r="K13518" s="149"/>
      <c r="M13518" s="149"/>
      <c r="N13518" s="150"/>
      <c r="P13518" s="149"/>
    </row>
    <row r="13519" spans="7:16" x14ac:dyDescent="0.2">
      <c r="G13519" s="149"/>
      <c r="I13519" s="149"/>
      <c r="K13519" s="149"/>
      <c r="M13519" s="149"/>
      <c r="N13519" s="150"/>
      <c r="P13519" s="149"/>
    </row>
    <row r="13520" spans="7:16" x14ac:dyDescent="0.2">
      <c r="G13520" s="149"/>
      <c r="I13520" s="149"/>
      <c r="K13520" s="149"/>
      <c r="M13520" s="149"/>
      <c r="N13520" s="150"/>
      <c r="P13520" s="149"/>
    </row>
    <row r="13521" spans="7:16" x14ac:dyDescent="0.2">
      <c r="G13521" s="149"/>
      <c r="I13521" s="149"/>
      <c r="K13521" s="149"/>
      <c r="M13521" s="149"/>
      <c r="N13521" s="150"/>
      <c r="P13521" s="149"/>
    </row>
    <row r="13522" spans="7:16" x14ac:dyDescent="0.2">
      <c r="G13522" s="149"/>
      <c r="I13522" s="149"/>
      <c r="K13522" s="149"/>
      <c r="M13522" s="149"/>
      <c r="N13522" s="150"/>
      <c r="P13522" s="149"/>
    </row>
    <row r="13523" spans="7:16" x14ac:dyDescent="0.2">
      <c r="G13523" s="149"/>
      <c r="I13523" s="149"/>
      <c r="K13523" s="149"/>
      <c r="M13523" s="149"/>
      <c r="N13523" s="150"/>
      <c r="P13523" s="149"/>
    </row>
    <row r="13524" spans="7:16" x14ac:dyDescent="0.2">
      <c r="G13524" s="149"/>
      <c r="I13524" s="149"/>
      <c r="K13524" s="149"/>
      <c r="M13524" s="149"/>
      <c r="N13524" s="150"/>
      <c r="P13524" s="149"/>
    </row>
    <row r="13525" spans="7:16" x14ac:dyDescent="0.2">
      <c r="G13525" s="149"/>
      <c r="I13525" s="149"/>
      <c r="K13525" s="149"/>
      <c r="M13525" s="149"/>
      <c r="N13525" s="150"/>
      <c r="P13525" s="149"/>
    </row>
    <row r="13526" spans="7:16" x14ac:dyDescent="0.2">
      <c r="G13526" s="149"/>
      <c r="I13526" s="149"/>
      <c r="K13526" s="149"/>
      <c r="M13526" s="149"/>
      <c r="N13526" s="150"/>
      <c r="P13526" s="149"/>
    </row>
    <row r="13527" spans="7:16" x14ac:dyDescent="0.2">
      <c r="G13527" s="149"/>
      <c r="I13527" s="149"/>
      <c r="K13527" s="149"/>
      <c r="M13527" s="149"/>
      <c r="N13527" s="150"/>
      <c r="P13527" s="149"/>
    </row>
    <row r="13528" spans="7:16" x14ac:dyDescent="0.2">
      <c r="G13528" s="149"/>
      <c r="I13528" s="149"/>
      <c r="K13528" s="149"/>
      <c r="M13528" s="149"/>
      <c r="N13528" s="150"/>
      <c r="P13528" s="149"/>
    </row>
    <row r="13529" spans="7:16" x14ac:dyDescent="0.2">
      <c r="G13529" s="149"/>
      <c r="I13529" s="149"/>
      <c r="K13529" s="149"/>
      <c r="M13529" s="149"/>
      <c r="N13529" s="150"/>
      <c r="P13529" s="149"/>
    </row>
    <row r="13530" spans="7:16" x14ac:dyDescent="0.2">
      <c r="G13530" s="149"/>
      <c r="I13530" s="149"/>
      <c r="K13530" s="149"/>
      <c r="M13530" s="149"/>
      <c r="N13530" s="150"/>
      <c r="P13530" s="149"/>
    </row>
    <row r="13531" spans="7:16" x14ac:dyDescent="0.2">
      <c r="G13531" s="149"/>
      <c r="I13531" s="149"/>
      <c r="K13531" s="149"/>
      <c r="M13531" s="149"/>
      <c r="N13531" s="150"/>
      <c r="P13531" s="149"/>
    </row>
    <row r="13532" spans="7:16" x14ac:dyDescent="0.2">
      <c r="G13532" s="149"/>
      <c r="I13532" s="149"/>
      <c r="K13532" s="149"/>
      <c r="M13532" s="149"/>
      <c r="N13532" s="150"/>
      <c r="P13532" s="149"/>
    </row>
    <row r="13533" spans="7:16" x14ac:dyDescent="0.2">
      <c r="G13533" s="149"/>
      <c r="I13533" s="149"/>
      <c r="K13533" s="149"/>
      <c r="M13533" s="149"/>
      <c r="N13533" s="150"/>
      <c r="P13533" s="149"/>
    </row>
    <row r="13534" spans="7:16" x14ac:dyDescent="0.2">
      <c r="G13534" s="149"/>
      <c r="I13534" s="149"/>
      <c r="K13534" s="149"/>
      <c r="M13534" s="149"/>
      <c r="N13534" s="150"/>
      <c r="P13534" s="149"/>
    </row>
    <row r="13535" spans="7:16" x14ac:dyDescent="0.2">
      <c r="G13535" s="149"/>
      <c r="I13535" s="149"/>
      <c r="K13535" s="149"/>
      <c r="M13535" s="149"/>
      <c r="N13535" s="150"/>
      <c r="P13535" s="149"/>
    </row>
    <row r="13536" spans="7:16" x14ac:dyDescent="0.2">
      <c r="G13536" s="149"/>
      <c r="I13536" s="149"/>
      <c r="K13536" s="149"/>
      <c r="M13536" s="149"/>
      <c r="N13536" s="150"/>
      <c r="P13536" s="149"/>
    </row>
    <row r="13537" spans="7:16" x14ac:dyDescent="0.2">
      <c r="G13537" s="149"/>
      <c r="I13537" s="149"/>
      <c r="K13537" s="149"/>
      <c r="M13537" s="149"/>
      <c r="N13537" s="150"/>
      <c r="P13537" s="149"/>
    </row>
    <row r="13538" spans="7:16" x14ac:dyDescent="0.2">
      <c r="G13538" s="149"/>
      <c r="I13538" s="149"/>
      <c r="K13538" s="149"/>
      <c r="M13538" s="149"/>
      <c r="N13538" s="150"/>
      <c r="P13538" s="149"/>
    </row>
    <row r="13539" spans="7:16" x14ac:dyDescent="0.2">
      <c r="G13539" s="149"/>
      <c r="I13539" s="149"/>
      <c r="K13539" s="149"/>
      <c r="M13539" s="149"/>
      <c r="N13539" s="150"/>
      <c r="P13539" s="149"/>
    </row>
    <row r="13540" spans="7:16" x14ac:dyDescent="0.2">
      <c r="G13540" s="149"/>
      <c r="I13540" s="149"/>
      <c r="K13540" s="149"/>
      <c r="M13540" s="149"/>
      <c r="N13540" s="150"/>
      <c r="P13540" s="149"/>
    </row>
    <row r="13541" spans="7:16" x14ac:dyDescent="0.2">
      <c r="G13541" s="149"/>
      <c r="I13541" s="149"/>
      <c r="K13541" s="149"/>
      <c r="M13541" s="149"/>
      <c r="N13541" s="150"/>
      <c r="P13541" s="149"/>
    </row>
    <row r="13542" spans="7:16" x14ac:dyDescent="0.2">
      <c r="G13542" s="149"/>
      <c r="I13542" s="149"/>
      <c r="K13542" s="149"/>
      <c r="M13542" s="149"/>
      <c r="N13542" s="150"/>
      <c r="P13542" s="149"/>
    </row>
    <row r="13543" spans="7:16" x14ac:dyDescent="0.2">
      <c r="G13543" s="149"/>
      <c r="I13543" s="149"/>
      <c r="K13543" s="149"/>
      <c r="M13543" s="149"/>
      <c r="N13543" s="150"/>
      <c r="P13543" s="149"/>
    </row>
    <row r="13544" spans="7:16" x14ac:dyDescent="0.2">
      <c r="G13544" s="149"/>
      <c r="I13544" s="149"/>
      <c r="K13544" s="149"/>
      <c r="M13544" s="149"/>
      <c r="N13544" s="150"/>
      <c r="P13544" s="149"/>
    </row>
    <row r="13545" spans="7:16" x14ac:dyDescent="0.2">
      <c r="G13545" s="149"/>
      <c r="I13545" s="149"/>
      <c r="K13545" s="149"/>
      <c r="M13545" s="149"/>
      <c r="N13545" s="150"/>
      <c r="P13545" s="149"/>
    </row>
    <row r="13546" spans="7:16" x14ac:dyDescent="0.2">
      <c r="G13546" s="149"/>
      <c r="I13546" s="149"/>
      <c r="K13546" s="149"/>
      <c r="M13546" s="149"/>
      <c r="N13546" s="150"/>
      <c r="P13546" s="149"/>
    </row>
    <row r="13547" spans="7:16" x14ac:dyDescent="0.2">
      <c r="G13547" s="149"/>
      <c r="I13547" s="149"/>
      <c r="K13547" s="149"/>
      <c r="M13547" s="149"/>
      <c r="N13547" s="150"/>
      <c r="P13547" s="149"/>
    </row>
    <row r="13548" spans="7:16" x14ac:dyDescent="0.2">
      <c r="G13548" s="149"/>
      <c r="I13548" s="149"/>
      <c r="K13548" s="149"/>
      <c r="M13548" s="149"/>
      <c r="N13548" s="150"/>
      <c r="P13548" s="149"/>
    </row>
    <row r="13549" spans="7:16" x14ac:dyDescent="0.2">
      <c r="G13549" s="149"/>
      <c r="I13549" s="149"/>
      <c r="K13549" s="149"/>
      <c r="M13549" s="149"/>
      <c r="N13549" s="150"/>
      <c r="P13549" s="149"/>
    </row>
    <row r="13550" spans="7:16" x14ac:dyDescent="0.2">
      <c r="G13550" s="149"/>
      <c r="I13550" s="149"/>
      <c r="K13550" s="149"/>
      <c r="M13550" s="149"/>
      <c r="N13550" s="150"/>
      <c r="P13550" s="149"/>
    </row>
    <row r="13551" spans="7:16" x14ac:dyDescent="0.2">
      <c r="G13551" s="149"/>
      <c r="I13551" s="149"/>
      <c r="K13551" s="149"/>
      <c r="M13551" s="149"/>
      <c r="N13551" s="150"/>
      <c r="P13551" s="149"/>
    </row>
    <row r="13552" spans="7:16" x14ac:dyDescent="0.2">
      <c r="G13552" s="149"/>
      <c r="I13552" s="149"/>
      <c r="K13552" s="149"/>
      <c r="M13552" s="149"/>
      <c r="N13552" s="150"/>
      <c r="P13552" s="149"/>
    </row>
    <row r="13553" spans="7:16" x14ac:dyDescent="0.2">
      <c r="G13553" s="149"/>
      <c r="I13553" s="149"/>
      <c r="K13553" s="149"/>
      <c r="M13553" s="149"/>
      <c r="N13553" s="150"/>
      <c r="P13553" s="149"/>
    </row>
    <row r="13554" spans="7:16" x14ac:dyDescent="0.2">
      <c r="G13554" s="149"/>
      <c r="I13554" s="149"/>
      <c r="K13554" s="149"/>
      <c r="M13554" s="149"/>
      <c r="N13554" s="150"/>
      <c r="P13554" s="149"/>
    </row>
    <row r="13555" spans="7:16" x14ac:dyDescent="0.2">
      <c r="G13555" s="149"/>
      <c r="I13555" s="149"/>
      <c r="K13555" s="149"/>
      <c r="M13555" s="149"/>
      <c r="N13555" s="150"/>
      <c r="P13555" s="149"/>
    </row>
    <row r="13556" spans="7:16" x14ac:dyDescent="0.2">
      <c r="G13556" s="149"/>
      <c r="I13556" s="149"/>
      <c r="K13556" s="149"/>
      <c r="M13556" s="149"/>
      <c r="N13556" s="150"/>
      <c r="P13556" s="149"/>
    </row>
    <row r="13557" spans="7:16" x14ac:dyDescent="0.2">
      <c r="G13557" s="149"/>
      <c r="I13557" s="149"/>
      <c r="K13557" s="149"/>
      <c r="M13557" s="149"/>
      <c r="N13557" s="150"/>
      <c r="P13557" s="149"/>
    </row>
    <row r="13558" spans="7:16" x14ac:dyDescent="0.2">
      <c r="G13558" s="149"/>
      <c r="I13558" s="149"/>
      <c r="K13558" s="149"/>
      <c r="M13558" s="149"/>
      <c r="N13558" s="150"/>
      <c r="P13558" s="149"/>
    </row>
    <row r="13559" spans="7:16" x14ac:dyDescent="0.2">
      <c r="G13559" s="149"/>
      <c r="I13559" s="149"/>
      <c r="K13559" s="149"/>
      <c r="M13559" s="149"/>
      <c r="N13559" s="150"/>
      <c r="P13559" s="149"/>
    </row>
    <row r="13560" spans="7:16" x14ac:dyDescent="0.2">
      <c r="G13560" s="149"/>
      <c r="I13560" s="149"/>
      <c r="K13560" s="149"/>
      <c r="M13560" s="149"/>
      <c r="N13560" s="150"/>
      <c r="P13560" s="149"/>
    </row>
    <row r="13561" spans="7:16" x14ac:dyDescent="0.2">
      <c r="G13561" s="149"/>
      <c r="I13561" s="149"/>
      <c r="K13561" s="149"/>
      <c r="M13561" s="149"/>
      <c r="N13561" s="150"/>
      <c r="P13561" s="149"/>
    </row>
    <row r="13562" spans="7:16" x14ac:dyDescent="0.2">
      <c r="G13562" s="149"/>
      <c r="I13562" s="149"/>
      <c r="K13562" s="149"/>
      <c r="M13562" s="149"/>
      <c r="N13562" s="150"/>
      <c r="P13562" s="149"/>
    </row>
    <row r="13563" spans="7:16" x14ac:dyDescent="0.2">
      <c r="G13563" s="149"/>
      <c r="I13563" s="149"/>
      <c r="K13563" s="149"/>
      <c r="M13563" s="149"/>
      <c r="N13563" s="150"/>
      <c r="P13563" s="149"/>
    </row>
    <row r="13564" spans="7:16" x14ac:dyDescent="0.2">
      <c r="G13564" s="149"/>
      <c r="I13564" s="149"/>
      <c r="K13564" s="149"/>
      <c r="M13564" s="149"/>
      <c r="N13564" s="150"/>
      <c r="P13564" s="149"/>
    </row>
    <row r="13565" spans="7:16" x14ac:dyDescent="0.2">
      <c r="G13565" s="149"/>
      <c r="I13565" s="149"/>
      <c r="K13565" s="149"/>
      <c r="M13565" s="149"/>
      <c r="N13565" s="150"/>
      <c r="P13565" s="149"/>
    </row>
    <row r="13566" spans="7:16" x14ac:dyDescent="0.2">
      <c r="G13566" s="149"/>
      <c r="I13566" s="149"/>
      <c r="K13566" s="149"/>
      <c r="M13566" s="149"/>
      <c r="N13566" s="150"/>
      <c r="P13566" s="149"/>
    </row>
    <row r="13567" spans="7:16" x14ac:dyDescent="0.2">
      <c r="G13567" s="149"/>
      <c r="I13567" s="149"/>
      <c r="K13567" s="149"/>
      <c r="M13567" s="149"/>
      <c r="N13567" s="150"/>
      <c r="P13567" s="149"/>
    </row>
    <row r="13568" spans="7:16" x14ac:dyDescent="0.2">
      <c r="G13568" s="149"/>
      <c r="I13568" s="149"/>
      <c r="K13568" s="149"/>
      <c r="M13568" s="149"/>
      <c r="N13568" s="150"/>
      <c r="P13568" s="149"/>
    </row>
    <row r="13569" spans="7:16" x14ac:dyDescent="0.2">
      <c r="G13569" s="149"/>
      <c r="I13569" s="149"/>
      <c r="K13569" s="149"/>
      <c r="M13569" s="149"/>
      <c r="N13569" s="150"/>
      <c r="P13569" s="149"/>
    </row>
    <row r="13570" spans="7:16" x14ac:dyDescent="0.2">
      <c r="G13570" s="149"/>
      <c r="I13570" s="149"/>
      <c r="K13570" s="149"/>
      <c r="M13570" s="149"/>
      <c r="N13570" s="150"/>
      <c r="P13570" s="149"/>
    </row>
    <row r="13571" spans="7:16" x14ac:dyDescent="0.2">
      <c r="G13571" s="149"/>
      <c r="I13571" s="149"/>
      <c r="K13571" s="149"/>
      <c r="M13571" s="149"/>
      <c r="N13571" s="150"/>
      <c r="P13571" s="149"/>
    </row>
    <row r="13572" spans="7:16" x14ac:dyDescent="0.2">
      <c r="G13572" s="149"/>
      <c r="I13572" s="149"/>
      <c r="K13572" s="149"/>
      <c r="M13572" s="149"/>
      <c r="N13572" s="150"/>
      <c r="P13572" s="149"/>
    </row>
    <row r="13573" spans="7:16" x14ac:dyDescent="0.2">
      <c r="G13573" s="149"/>
      <c r="I13573" s="149"/>
      <c r="K13573" s="149"/>
      <c r="M13573" s="149"/>
      <c r="N13573" s="150"/>
      <c r="P13573" s="149"/>
    </row>
    <row r="13574" spans="7:16" x14ac:dyDescent="0.2">
      <c r="G13574" s="149"/>
      <c r="I13574" s="149"/>
      <c r="K13574" s="149"/>
      <c r="M13574" s="149"/>
      <c r="N13574" s="150"/>
      <c r="P13574" s="149"/>
    </row>
    <row r="13575" spans="7:16" x14ac:dyDescent="0.2">
      <c r="G13575" s="149"/>
      <c r="I13575" s="149"/>
      <c r="K13575" s="149"/>
      <c r="M13575" s="149"/>
      <c r="N13575" s="150"/>
      <c r="P13575" s="149"/>
    </row>
    <row r="13576" spans="7:16" x14ac:dyDescent="0.2">
      <c r="G13576" s="149"/>
      <c r="I13576" s="149"/>
      <c r="K13576" s="149"/>
      <c r="M13576" s="149"/>
      <c r="N13576" s="150"/>
      <c r="P13576" s="149"/>
    </row>
    <row r="13577" spans="7:16" x14ac:dyDescent="0.2">
      <c r="G13577" s="149"/>
      <c r="I13577" s="149"/>
      <c r="K13577" s="149"/>
      <c r="M13577" s="149"/>
      <c r="N13577" s="150"/>
      <c r="P13577" s="149"/>
    </row>
    <row r="13578" spans="7:16" x14ac:dyDescent="0.2">
      <c r="G13578" s="149"/>
      <c r="I13578" s="149"/>
      <c r="K13578" s="149"/>
      <c r="M13578" s="149"/>
      <c r="N13578" s="150"/>
      <c r="P13578" s="149"/>
    </row>
    <row r="13579" spans="7:16" x14ac:dyDescent="0.2">
      <c r="G13579" s="149"/>
      <c r="I13579" s="149"/>
      <c r="K13579" s="149"/>
      <c r="M13579" s="149"/>
      <c r="N13579" s="150"/>
      <c r="P13579" s="149"/>
    </row>
    <row r="13580" spans="7:16" x14ac:dyDescent="0.2">
      <c r="G13580" s="149"/>
      <c r="I13580" s="149"/>
      <c r="K13580" s="149"/>
      <c r="M13580" s="149"/>
      <c r="N13580" s="150"/>
      <c r="P13580" s="149"/>
    </row>
    <row r="13581" spans="7:16" x14ac:dyDescent="0.2">
      <c r="G13581" s="149"/>
      <c r="I13581" s="149"/>
      <c r="K13581" s="149"/>
      <c r="M13581" s="149"/>
      <c r="N13581" s="150"/>
      <c r="P13581" s="149"/>
    </row>
    <row r="13582" spans="7:16" x14ac:dyDescent="0.2">
      <c r="G13582" s="149"/>
      <c r="I13582" s="149"/>
      <c r="K13582" s="149"/>
      <c r="M13582" s="149"/>
      <c r="N13582" s="150"/>
      <c r="P13582" s="149"/>
    </row>
    <row r="13583" spans="7:16" x14ac:dyDescent="0.2">
      <c r="G13583" s="149"/>
      <c r="I13583" s="149"/>
      <c r="K13583" s="149"/>
      <c r="M13583" s="149"/>
      <c r="N13583" s="150"/>
      <c r="P13583" s="149"/>
    </row>
    <row r="13584" spans="7:16" x14ac:dyDescent="0.2">
      <c r="G13584" s="149"/>
      <c r="I13584" s="149"/>
      <c r="K13584" s="149"/>
      <c r="M13584" s="149"/>
      <c r="N13584" s="150"/>
      <c r="P13584" s="149"/>
    </row>
    <row r="13585" spans="7:16" x14ac:dyDescent="0.2">
      <c r="G13585" s="149"/>
      <c r="I13585" s="149"/>
      <c r="K13585" s="149"/>
      <c r="M13585" s="149"/>
      <c r="N13585" s="150"/>
      <c r="P13585" s="149"/>
    </row>
    <row r="13586" spans="7:16" x14ac:dyDescent="0.2">
      <c r="G13586" s="149"/>
      <c r="I13586" s="149"/>
      <c r="K13586" s="149"/>
      <c r="M13586" s="149"/>
      <c r="N13586" s="150"/>
      <c r="P13586" s="149"/>
    </row>
    <row r="13587" spans="7:16" x14ac:dyDescent="0.2">
      <c r="G13587" s="149"/>
      <c r="I13587" s="149"/>
      <c r="K13587" s="149"/>
      <c r="M13587" s="149"/>
      <c r="N13587" s="150"/>
      <c r="P13587" s="149"/>
    </row>
    <row r="13588" spans="7:16" x14ac:dyDescent="0.2">
      <c r="G13588" s="149"/>
      <c r="I13588" s="149"/>
      <c r="K13588" s="149"/>
      <c r="M13588" s="149"/>
      <c r="N13588" s="150"/>
      <c r="P13588" s="149"/>
    </row>
    <row r="13589" spans="7:16" x14ac:dyDescent="0.2">
      <c r="G13589" s="149"/>
      <c r="I13589" s="149"/>
      <c r="K13589" s="149"/>
      <c r="M13589" s="149"/>
      <c r="N13589" s="150"/>
      <c r="P13589" s="149"/>
    </row>
    <row r="13590" spans="7:16" x14ac:dyDescent="0.2">
      <c r="G13590" s="149"/>
      <c r="I13590" s="149"/>
      <c r="K13590" s="149"/>
      <c r="M13590" s="149"/>
      <c r="N13590" s="150"/>
      <c r="P13590" s="149"/>
    </row>
    <row r="13591" spans="7:16" x14ac:dyDescent="0.2">
      <c r="G13591" s="149"/>
      <c r="I13591" s="149"/>
      <c r="K13591" s="149"/>
      <c r="M13591" s="149"/>
      <c r="N13591" s="150"/>
      <c r="P13591" s="149"/>
    </row>
    <row r="13592" spans="7:16" x14ac:dyDescent="0.2">
      <c r="G13592" s="149"/>
      <c r="I13592" s="149"/>
      <c r="K13592" s="149"/>
      <c r="M13592" s="149"/>
      <c r="N13592" s="150"/>
      <c r="P13592" s="149"/>
    </row>
    <row r="13593" spans="7:16" x14ac:dyDescent="0.2">
      <c r="G13593" s="149"/>
      <c r="I13593" s="149"/>
      <c r="K13593" s="149"/>
      <c r="M13593" s="149"/>
      <c r="N13593" s="150"/>
      <c r="P13593" s="149"/>
    </row>
    <row r="13594" spans="7:16" x14ac:dyDescent="0.2">
      <c r="G13594" s="149"/>
      <c r="I13594" s="149"/>
      <c r="K13594" s="149"/>
      <c r="M13594" s="149"/>
      <c r="N13594" s="150"/>
      <c r="P13594" s="149"/>
    </row>
    <row r="13595" spans="7:16" x14ac:dyDescent="0.2">
      <c r="G13595" s="149"/>
      <c r="I13595" s="149"/>
      <c r="K13595" s="149"/>
      <c r="M13595" s="149"/>
      <c r="N13595" s="150"/>
      <c r="P13595" s="149"/>
    </row>
    <row r="13596" spans="7:16" x14ac:dyDescent="0.2">
      <c r="G13596" s="149"/>
      <c r="I13596" s="149"/>
      <c r="K13596" s="149"/>
      <c r="M13596" s="149"/>
      <c r="N13596" s="150"/>
      <c r="P13596" s="149"/>
    </row>
    <row r="13597" spans="7:16" x14ac:dyDescent="0.2">
      <c r="G13597" s="149"/>
      <c r="I13597" s="149"/>
      <c r="K13597" s="149"/>
      <c r="M13597" s="149"/>
      <c r="N13597" s="150"/>
      <c r="P13597" s="149"/>
    </row>
    <row r="13598" spans="7:16" x14ac:dyDescent="0.2">
      <c r="G13598" s="149"/>
      <c r="I13598" s="149"/>
      <c r="K13598" s="149"/>
      <c r="M13598" s="149"/>
      <c r="N13598" s="150"/>
      <c r="P13598" s="149"/>
    </row>
    <row r="13599" spans="7:16" x14ac:dyDescent="0.2">
      <c r="G13599" s="149"/>
      <c r="I13599" s="149"/>
      <c r="K13599" s="149"/>
      <c r="M13599" s="149"/>
      <c r="N13599" s="150"/>
      <c r="P13599" s="149"/>
    </row>
    <row r="13600" spans="7:16" x14ac:dyDescent="0.2">
      <c r="G13600" s="149"/>
      <c r="I13600" s="149"/>
      <c r="K13600" s="149"/>
      <c r="M13600" s="149"/>
      <c r="N13600" s="150"/>
      <c r="P13600" s="149"/>
    </row>
    <row r="13601" spans="7:16" x14ac:dyDescent="0.2">
      <c r="G13601" s="149"/>
      <c r="I13601" s="149"/>
      <c r="K13601" s="149"/>
      <c r="M13601" s="149"/>
      <c r="N13601" s="150"/>
      <c r="P13601" s="149"/>
    </row>
    <row r="13602" spans="7:16" x14ac:dyDescent="0.2">
      <c r="G13602" s="149"/>
      <c r="I13602" s="149"/>
      <c r="K13602" s="149"/>
      <c r="M13602" s="149"/>
      <c r="N13602" s="150"/>
      <c r="P13602" s="149"/>
    </row>
    <row r="13603" spans="7:16" x14ac:dyDescent="0.2">
      <c r="G13603" s="149"/>
      <c r="I13603" s="149"/>
      <c r="K13603" s="149"/>
      <c r="M13603" s="149"/>
      <c r="N13603" s="150"/>
      <c r="P13603" s="149"/>
    </row>
    <row r="13604" spans="7:16" x14ac:dyDescent="0.2">
      <c r="G13604" s="149"/>
      <c r="I13604" s="149"/>
      <c r="K13604" s="149"/>
      <c r="M13604" s="149"/>
      <c r="N13604" s="150"/>
      <c r="P13604" s="149"/>
    </row>
    <row r="13605" spans="7:16" x14ac:dyDescent="0.2">
      <c r="G13605" s="149"/>
      <c r="I13605" s="149"/>
      <c r="K13605" s="149"/>
      <c r="M13605" s="149"/>
      <c r="N13605" s="150"/>
      <c r="P13605" s="149"/>
    </row>
    <row r="13606" spans="7:16" x14ac:dyDescent="0.2">
      <c r="G13606" s="149"/>
      <c r="I13606" s="149"/>
      <c r="K13606" s="149"/>
      <c r="M13606" s="149"/>
      <c r="N13606" s="150"/>
      <c r="P13606" s="149"/>
    </row>
    <row r="13607" spans="7:16" x14ac:dyDescent="0.2">
      <c r="G13607" s="149"/>
      <c r="I13607" s="149"/>
      <c r="K13607" s="149"/>
      <c r="M13607" s="149"/>
      <c r="N13607" s="150"/>
      <c r="P13607" s="149"/>
    </row>
    <row r="13608" spans="7:16" x14ac:dyDescent="0.2">
      <c r="G13608" s="149"/>
      <c r="I13608" s="149"/>
      <c r="K13608" s="149"/>
      <c r="M13608" s="149"/>
      <c r="N13608" s="150"/>
      <c r="P13608" s="149"/>
    </row>
    <row r="13609" spans="7:16" x14ac:dyDescent="0.2">
      <c r="G13609" s="149"/>
      <c r="I13609" s="149"/>
      <c r="K13609" s="149"/>
      <c r="M13609" s="149"/>
      <c r="N13609" s="150"/>
      <c r="P13609" s="149"/>
    </row>
    <row r="13610" spans="7:16" x14ac:dyDescent="0.2">
      <c r="G13610" s="149"/>
      <c r="I13610" s="149"/>
      <c r="K13610" s="149"/>
      <c r="M13610" s="149"/>
      <c r="N13610" s="150"/>
      <c r="P13610" s="149"/>
    </row>
    <row r="13611" spans="7:16" x14ac:dyDescent="0.2">
      <c r="G13611" s="149"/>
      <c r="I13611" s="149"/>
      <c r="K13611" s="149"/>
      <c r="M13611" s="149"/>
      <c r="N13611" s="150"/>
      <c r="P13611" s="149"/>
    </row>
    <row r="13612" spans="7:16" x14ac:dyDescent="0.2">
      <c r="G13612" s="149"/>
      <c r="I13612" s="149"/>
      <c r="K13612" s="149"/>
      <c r="M13612" s="149"/>
      <c r="N13612" s="150"/>
      <c r="P13612" s="149"/>
    </row>
    <row r="13613" spans="7:16" x14ac:dyDescent="0.2">
      <c r="G13613" s="149"/>
      <c r="I13613" s="149"/>
      <c r="K13613" s="149"/>
      <c r="M13613" s="149"/>
      <c r="N13613" s="150"/>
      <c r="P13613" s="149"/>
    </row>
    <row r="13614" spans="7:16" x14ac:dyDescent="0.2">
      <c r="G13614" s="149"/>
      <c r="I13614" s="149"/>
      <c r="K13614" s="149"/>
      <c r="M13614" s="149"/>
      <c r="N13614" s="150"/>
      <c r="P13614" s="149"/>
    </row>
    <row r="13615" spans="7:16" x14ac:dyDescent="0.2">
      <c r="G13615" s="149"/>
      <c r="I13615" s="149"/>
      <c r="K13615" s="149"/>
      <c r="M13615" s="149"/>
      <c r="N13615" s="150"/>
      <c r="P13615" s="149"/>
    </row>
    <row r="13616" spans="7:16" x14ac:dyDescent="0.2">
      <c r="G13616" s="149"/>
      <c r="I13616" s="149"/>
      <c r="K13616" s="149"/>
      <c r="M13616" s="149"/>
      <c r="N13616" s="150"/>
      <c r="P13616" s="149"/>
    </row>
    <row r="13617" spans="7:16" x14ac:dyDescent="0.2">
      <c r="G13617" s="149"/>
      <c r="I13617" s="149"/>
      <c r="K13617" s="149"/>
      <c r="M13617" s="149"/>
      <c r="N13617" s="150"/>
      <c r="P13617" s="149"/>
    </row>
    <row r="13618" spans="7:16" x14ac:dyDescent="0.2">
      <c r="G13618" s="149"/>
      <c r="I13618" s="149"/>
      <c r="K13618" s="149"/>
      <c r="M13618" s="149"/>
      <c r="N13618" s="150"/>
      <c r="P13618" s="149"/>
    </row>
    <row r="13619" spans="7:16" x14ac:dyDescent="0.2">
      <c r="G13619" s="149"/>
      <c r="I13619" s="149"/>
      <c r="K13619" s="149"/>
      <c r="M13619" s="149"/>
      <c r="N13619" s="150"/>
      <c r="P13619" s="149"/>
    </row>
    <row r="13620" spans="7:16" x14ac:dyDescent="0.2">
      <c r="G13620" s="149"/>
      <c r="I13620" s="149"/>
      <c r="K13620" s="149"/>
      <c r="M13620" s="149"/>
      <c r="N13620" s="150"/>
      <c r="P13620" s="149"/>
    </row>
    <row r="13621" spans="7:16" x14ac:dyDescent="0.2">
      <c r="G13621" s="149"/>
      <c r="I13621" s="149"/>
      <c r="K13621" s="149"/>
      <c r="M13621" s="149"/>
      <c r="N13621" s="150"/>
      <c r="P13621" s="149"/>
    </row>
    <row r="13622" spans="7:16" x14ac:dyDescent="0.2">
      <c r="G13622" s="149"/>
      <c r="I13622" s="149"/>
      <c r="K13622" s="149"/>
      <c r="M13622" s="149"/>
      <c r="N13622" s="150"/>
      <c r="P13622" s="149"/>
    </row>
    <row r="13623" spans="7:16" x14ac:dyDescent="0.2">
      <c r="G13623" s="149"/>
      <c r="I13623" s="149"/>
      <c r="K13623" s="149"/>
      <c r="M13623" s="149"/>
      <c r="N13623" s="150"/>
      <c r="P13623" s="149"/>
    </row>
    <row r="13624" spans="7:16" x14ac:dyDescent="0.2">
      <c r="G13624" s="149"/>
      <c r="I13624" s="149"/>
      <c r="K13624" s="149"/>
      <c r="M13624" s="149"/>
      <c r="N13624" s="150"/>
      <c r="P13624" s="149"/>
    </row>
    <row r="13625" spans="7:16" x14ac:dyDescent="0.2">
      <c r="G13625" s="149"/>
      <c r="I13625" s="149"/>
      <c r="K13625" s="149"/>
      <c r="M13625" s="149"/>
      <c r="N13625" s="150"/>
      <c r="P13625" s="149"/>
    </row>
    <row r="13626" spans="7:16" x14ac:dyDescent="0.2">
      <c r="G13626" s="149"/>
      <c r="I13626" s="149"/>
      <c r="K13626" s="149"/>
      <c r="M13626" s="149"/>
      <c r="N13626" s="150"/>
      <c r="P13626" s="149"/>
    </row>
    <row r="13627" spans="7:16" x14ac:dyDescent="0.2">
      <c r="G13627" s="149"/>
      <c r="I13627" s="149"/>
      <c r="K13627" s="149"/>
      <c r="M13627" s="149"/>
      <c r="N13627" s="150"/>
      <c r="P13627" s="149"/>
    </row>
    <row r="13628" spans="7:16" x14ac:dyDescent="0.2">
      <c r="G13628" s="149"/>
      <c r="I13628" s="149"/>
      <c r="K13628" s="149"/>
      <c r="M13628" s="149"/>
      <c r="N13628" s="150"/>
      <c r="P13628" s="149"/>
    </row>
    <row r="13629" spans="7:16" x14ac:dyDescent="0.2">
      <c r="G13629" s="149"/>
      <c r="I13629" s="149"/>
      <c r="K13629" s="149"/>
      <c r="M13629" s="149"/>
      <c r="N13629" s="150"/>
      <c r="P13629" s="149"/>
    </row>
    <row r="13630" spans="7:16" x14ac:dyDescent="0.2">
      <c r="G13630" s="149"/>
      <c r="I13630" s="149"/>
      <c r="K13630" s="149"/>
      <c r="M13630" s="149"/>
      <c r="N13630" s="150"/>
      <c r="P13630" s="149"/>
    </row>
    <row r="13631" spans="7:16" x14ac:dyDescent="0.2">
      <c r="G13631" s="149"/>
      <c r="I13631" s="149"/>
      <c r="K13631" s="149"/>
      <c r="M13631" s="149"/>
      <c r="N13631" s="150"/>
      <c r="P13631" s="149"/>
    </row>
    <row r="13632" spans="7:16" x14ac:dyDescent="0.2">
      <c r="G13632" s="149"/>
      <c r="I13632" s="149"/>
      <c r="K13632" s="149"/>
      <c r="M13632" s="149"/>
      <c r="N13632" s="150"/>
      <c r="P13632" s="149"/>
    </row>
    <row r="13633" spans="7:16" x14ac:dyDescent="0.2">
      <c r="G13633" s="149"/>
      <c r="I13633" s="149"/>
      <c r="K13633" s="149"/>
      <c r="M13633" s="149"/>
      <c r="N13633" s="150"/>
      <c r="P13633" s="149"/>
    </row>
    <row r="13634" spans="7:16" x14ac:dyDescent="0.2">
      <c r="G13634" s="149"/>
      <c r="I13634" s="149"/>
      <c r="K13634" s="149"/>
      <c r="M13634" s="149"/>
      <c r="N13634" s="150"/>
      <c r="P13634" s="149"/>
    </row>
    <row r="13635" spans="7:16" x14ac:dyDescent="0.2">
      <c r="G13635" s="149"/>
      <c r="I13635" s="149"/>
      <c r="K13635" s="149"/>
      <c r="M13635" s="149"/>
      <c r="N13635" s="150"/>
      <c r="P13635" s="149"/>
    </row>
    <row r="13636" spans="7:16" x14ac:dyDescent="0.2">
      <c r="G13636" s="149"/>
      <c r="I13636" s="149"/>
      <c r="K13636" s="149"/>
      <c r="M13636" s="149"/>
      <c r="N13636" s="150"/>
      <c r="P13636" s="149"/>
    </row>
    <row r="13637" spans="7:16" x14ac:dyDescent="0.2">
      <c r="G13637" s="149"/>
      <c r="I13637" s="149"/>
      <c r="K13637" s="149"/>
      <c r="M13637" s="149"/>
      <c r="N13637" s="150"/>
      <c r="P13637" s="149"/>
    </row>
    <row r="13638" spans="7:16" x14ac:dyDescent="0.2">
      <c r="G13638" s="149"/>
      <c r="I13638" s="149"/>
      <c r="K13638" s="149"/>
      <c r="M13638" s="149"/>
      <c r="N13638" s="150"/>
      <c r="P13638" s="149"/>
    </row>
    <row r="13639" spans="7:16" x14ac:dyDescent="0.2">
      <c r="G13639" s="149"/>
      <c r="I13639" s="149"/>
      <c r="K13639" s="149"/>
      <c r="M13639" s="149"/>
      <c r="N13639" s="150"/>
      <c r="P13639" s="149"/>
    </row>
    <row r="13640" spans="7:16" x14ac:dyDescent="0.2">
      <c r="G13640" s="149"/>
      <c r="I13640" s="149"/>
      <c r="K13640" s="149"/>
      <c r="M13640" s="149"/>
      <c r="N13640" s="150"/>
      <c r="P13640" s="149"/>
    </row>
    <row r="13641" spans="7:16" x14ac:dyDescent="0.2">
      <c r="G13641" s="149"/>
      <c r="I13641" s="149"/>
      <c r="K13641" s="149"/>
      <c r="M13641" s="149"/>
      <c r="N13641" s="150"/>
      <c r="P13641" s="149"/>
    </row>
    <row r="13642" spans="7:16" x14ac:dyDescent="0.2">
      <c r="G13642" s="149"/>
      <c r="I13642" s="149"/>
      <c r="K13642" s="149"/>
      <c r="M13642" s="149"/>
      <c r="N13642" s="150"/>
      <c r="P13642" s="149"/>
    </row>
    <row r="13643" spans="7:16" x14ac:dyDescent="0.2">
      <c r="G13643" s="149"/>
      <c r="I13643" s="149"/>
      <c r="K13643" s="149"/>
      <c r="M13643" s="149"/>
      <c r="N13643" s="150"/>
      <c r="P13643" s="149"/>
    </row>
    <row r="13644" spans="7:16" x14ac:dyDescent="0.2">
      <c r="G13644" s="149"/>
      <c r="I13644" s="149"/>
      <c r="K13644" s="149"/>
      <c r="M13644" s="149"/>
      <c r="N13644" s="150"/>
      <c r="P13644" s="149"/>
    </row>
    <row r="13645" spans="7:16" x14ac:dyDescent="0.2">
      <c r="G13645" s="149"/>
      <c r="I13645" s="149"/>
      <c r="K13645" s="149"/>
      <c r="M13645" s="149"/>
      <c r="N13645" s="150"/>
      <c r="P13645" s="149"/>
    </row>
    <row r="13646" spans="7:16" x14ac:dyDescent="0.2">
      <c r="G13646" s="149"/>
      <c r="I13646" s="149"/>
      <c r="K13646" s="149"/>
      <c r="M13646" s="149"/>
      <c r="N13646" s="150"/>
      <c r="P13646" s="149"/>
    </row>
    <row r="13647" spans="7:16" x14ac:dyDescent="0.2">
      <c r="G13647" s="149"/>
      <c r="I13647" s="149"/>
      <c r="K13647" s="149"/>
      <c r="M13647" s="149"/>
      <c r="N13647" s="150"/>
      <c r="P13647" s="149"/>
    </row>
    <row r="13648" spans="7:16" x14ac:dyDescent="0.2">
      <c r="G13648" s="149"/>
      <c r="I13648" s="149"/>
      <c r="K13648" s="149"/>
      <c r="M13648" s="149"/>
      <c r="N13648" s="150"/>
      <c r="P13648" s="149"/>
    </row>
    <row r="13649" spans="7:16" x14ac:dyDescent="0.2">
      <c r="G13649" s="149"/>
      <c r="I13649" s="149"/>
      <c r="K13649" s="149"/>
      <c r="M13649" s="149"/>
      <c r="N13649" s="150"/>
      <c r="P13649" s="149"/>
    </row>
    <row r="13650" spans="7:16" x14ac:dyDescent="0.2">
      <c r="G13650" s="149"/>
      <c r="I13650" s="149"/>
      <c r="K13650" s="149"/>
      <c r="M13650" s="149"/>
      <c r="N13650" s="150"/>
      <c r="P13650" s="149"/>
    </row>
    <row r="13651" spans="7:16" x14ac:dyDescent="0.2">
      <c r="G13651" s="149"/>
      <c r="I13651" s="149"/>
      <c r="K13651" s="149"/>
      <c r="M13651" s="149"/>
      <c r="N13651" s="150"/>
      <c r="P13651" s="149"/>
    </row>
    <row r="13652" spans="7:16" x14ac:dyDescent="0.2">
      <c r="G13652" s="149"/>
      <c r="I13652" s="149"/>
      <c r="K13652" s="149"/>
      <c r="M13652" s="149"/>
      <c r="N13652" s="150"/>
      <c r="P13652" s="149"/>
    </row>
    <row r="13653" spans="7:16" x14ac:dyDescent="0.2">
      <c r="G13653" s="149"/>
      <c r="I13653" s="149"/>
      <c r="K13653" s="149"/>
      <c r="M13653" s="149"/>
      <c r="N13653" s="150"/>
      <c r="P13653" s="149"/>
    </row>
    <row r="13654" spans="7:16" x14ac:dyDescent="0.2">
      <c r="G13654" s="149"/>
      <c r="I13654" s="149"/>
      <c r="K13654" s="149"/>
      <c r="M13654" s="149"/>
      <c r="N13654" s="150"/>
      <c r="P13654" s="149"/>
    </row>
    <row r="13655" spans="7:16" x14ac:dyDescent="0.2">
      <c r="G13655" s="149"/>
      <c r="I13655" s="149"/>
      <c r="K13655" s="149"/>
      <c r="M13655" s="149"/>
      <c r="N13655" s="150"/>
      <c r="P13655" s="149"/>
    </row>
    <row r="13656" spans="7:16" x14ac:dyDescent="0.2">
      <c r="G13656" s="149"/>
      <c r="I13656" s="149"/>
      <c r="K13656" s="149"/>
      <c r="M13656" s="149"/>
      <c r="N13656" s="150"/>
      <c r="P13656" s="149"/>
    </row>
    <row r="13657" spans="7:16" x14ac:dyDescent="0.2">
      <c r="G13657" s="149"/>
      <c r="I13657" s="149"/>
      <c r="K13657" s="149"/>
      <c r="M13657" s="149"/>
      <c r="N13657" s="150"/>
      <c r="P13657" s="149"/>
    </row>
    <row r="13658" spans="7:16" x14ac:dyDescent="0.2">
      <c r="G13658" s="149"/>
      <c r="I13658" s="149"/>
      <c r="K13658" s="149"/>
      <c r="M13658" s="149"/>
      <c r="N13658" s="150"/>
      <c r="P13658" s="149"/>
    </row>
    <row r="13659" spans="7:16" x14ac:dyDescent="0.2">
      <c r="G13659" s="149"/>
      <c r="I13659" s="149"/>
      <c r="K13659" s="149"/>
      <c r="M13659" s="149"/>
      <c r="N13659" s="150"/>
      <c r="P13659" s="149"/>
    </row>
    <row r="13660" spans="7:16" x14ac:dyDescent="0.2">
      <c r="G13660" s="149"/>
      <c r="I13660" s="149"/>
      <c r="K13660" s="149"/>
      <c r="M13660" s="149"/>
      <c r="N13660" s="150"/>
      <c r="P13660" s="149"/>
    </row>
    <row r="13661" spans="7:16" x14ac:dyDescent="0.2">
      <c r="G13661" s="149"/>
      <c r="I13661" s="149"/>
      <c r="K13661" s="149"/>
      <c r="M13661" s="149"/>
      <c r="N13661" s="150"/>
      <c r="P13661" s="149"/>
    </row>
    <row r="13662" spans="7:16" x14ac:dyDescent="0.2">
      <c r="G13662" s="149"/>
      <c r="I13662" s="149"/>
      <c r="K13662" s="149"/>
      <c r="M13662" s="149"/>
      <c r="N13662" s="150"/>
      <c r="P13662" s="149"/>
    </row>
    <row r="13663" spans="7:16" x14ac:dyDescent="0.2">
      <c r="G13663" s="149"/>
      <c r="I13663" s="149"/>
      <c r="K13663" s="149"/>
      <c r="M13663" s="149"/>
      <c r="N13663" s="150"/>
      <c r="P13663" s="149"/>
    </row>
    <row r="13664" spans="7:16" x14ac:dyDescent="0.2">
      <c r="G13664" s="149"/>
      <c r="I13664" s="149"/>
      <c r="K13664" s="149"/>
      <c r="M13664" s="149"/>
      <c r="N13664" s="150"/>
      <c r="P13664" s="149"/>
    </row>
    <row r="13665" spans="7:16" x14ac:dyDescent="0.2">
      <c r="G13665" s="149"/>
      <c r="I13665" s="149"/>
      <c r="K13665" s="149"/>
      <c r="M13665" s="149"/>
      <c r="N13665" s="150"/>
      <c r="P13665" s="149"/>
    </row>
    <row r="13666" spans="7:16" x14ac:dyDescent="0.2">
      <c r="G13666" s="149"/>
      <c r="I13666" s="149"/>
      <c r="K13666" s="149"/>
      <c r="M13666" s="149"/>
      <c r="N13666" s="150"/>
      <c r="P13666" s="149"/>
    </row>
    <row r="13667" spans="7:16" x14ac:dyDescent="0.2">
      <c r="G13667" s="149"/>
      <c r="I13667" s="149"/>
      <c r="K13667" s="149"/>
      <c r="M13667" s="149"/>
      <c r="N13667" s="150"/>
      <c r="P13667" s="149"/>
    </row>
    <row r="13668" spans="7:16" x14ac:dyDescent="0.2">
      <c r="G13668" s="149"/>
      <c r="I13668" s="149"/>
      <c r="K13668" s="149"/>
      <c r="M13668" s="149"/>
      <c r="N13668" s="150"/>
      <c r="P13668" s="149"/>
    </row>
    <row r="13669" spans="7:16" x14ac:dyDescent="0.2">
      <c r="G13669" s="149"/>
      <c r="I13669" s="149"/>
      <c r="K13669" s="149"/>
      <c r="M13669" s="149"/>
      <c r="N13669" s="150"/>
      <c r="P13669" s="149"/>
    </row>
    <row r="13670" spans="7:16" x14ac:dyDescent="0.2">
      <c r="G13670" s="149"/>
      <c r="I13670" s="149"/>
      <c r="K13670" s="149"/>
      <c r="M13670" s="149"/>
      <c r="N13670" s="150"/>
      <c r="P13670" s="149"/>
    </row>
    <row r="13671" spans="7:16" x14ac:dyDescent="0.2">
      <c r="G13671" s="149"/>
      <c r="I13671" s="149"/>
      <c r="K13671" s="149"/>
      <c r="M13671" s="149"/>
      <c r="N13671" s="150"/>
      <c r="P13671" s="149"/>
    </row>
    <row r="13672" spans="7:16" x14ac:dyDescent="0.2">
      <c r="G13672" s="149"/>
      <c r="I13672" s="149"/>
      <c r="K13672" s="149"/>
      <c r="M13672" s="149"/>
      <c r="N13672" s="150"/>
      <c r="P13672" s="149"/>
    </row>
    <row r="13673" spans="7:16" x14ac:dyDescent="0.2">
      <c r="G13673" s="149"/>
      <c r="I13673" s="149"/>
      <c r="K13673" s="149"/>
      <c r="M13673" s="149"/>
      <c r="N13673" s="150"/>
      <c r="P13673" s="149"/>
    </row>
    <row r="13674" spans="7:16" x14ac:dyDescent="0.2">
      <c r="G13674" s="149"/>
      <c r="I13674" s="149"/>
      <c r="K13674" s="149"/>
      <c r="M13674" s="149"/>
      <c r="N13674" s="150"/>
      <c r="P13674" s="149"/>
    </row>
    <row r="13675" spans="7:16" x14ac:dyDescent="0.2">
      <c r="G13675" s="149"/>
      <c r="I13675" s="149"/>
      <c r="K13675" s="149"/>
      <c r="M13675" s="149"/>
      <c r="N13675" s="150"/>
      <c r="P13675" s="149"/>
    </row>
    <row r="13676" spans="7:16" x14ac:dyDescent="0.2">
      <c r="G13676" s="149"/>
      <c r="I13676" s="149"/>
      <c r="K13676" s="149"/>
      <c r="M13676" s="149"/>
      <c r="N13676" s="150"/>
      <c r="P13676" s="149"/>
    </row>
    <row r="13677" spans="7:16" x14ac:dyDescent="0.2">
      <c r="G13677" s="149"/>
      <c r="I13677" s="149"/>
      <c r="K13677" s="149"/>
      <c r="M13677" s="149"/>
      <c r="N13677" s="150"/>
      <c r="P13677" s="149"/>
    </row>
    <row r="13678" spans="7:16" x14ac:dyDescent="0.2">
      <c r="G13678" s="149"/>
      <c r="I13678" s="149"/>
      <c r="K13678" s="149"/>
      <c r="M13678" s="149"/>
      <c r="N13678" s="150"/>
      <c r="P13678" s="149"/>
    </row>
    <row r="13679" spans="7:16" x14ac:dyDescent="0.2">
      <c r="G13679" s="149"/>
      <c r="I13679" s="149"/>
      <c r="K13679" s="149"/>
      <c r="M13679" s="149"/>
      <c r="N13679" s="150"/>
      <c r="P13679" s="149"/>
    </row>
    <row r="13680" spans="7:16" x14ac:dyDescent="0.2">
      <c r="G13680" s="149"/>
      <c r="I13680" s="149"/>
      <c r="K13680" s="149"/>
      <c r="M13680" s="149"/>
      <c r="N13680" s="150"/>
      <c r="P13680" s="149"/>
    </row>
    <row r="13681" spans="7:16" x14ac:dyDescent="0.2">
      <c r="G13681" s="149"/>
      <c r="I13681" s="149"/>
      <c r="K13681" s="149"/>
      <c r="M13681" s="149"/>
      <c r="N13681" s="150"/>
      <c r="P13681" s="149"/>
    </row>
    <row r="13682" spans="7:16" x14ac:dyDescent="0.2">
      <c r="G13682" s="149"/>
      <c r="I13682" s="149"/>
      <c r="K13682" s="149"/>
      <c r="M13682" s="149"/>
      <c r="N13682" s="150"/>
      <c r="P13682" s="149"/>
    </row>
    <row r="13683" spans="7:16" x14ac:dyDescent="0.2">
      <c r="G13683" s="149"/>
      <c r="I13683" s="149"/>
      <c r="K13683" s="149"/>
      <c r="M13683" s="149"/>
      <c r="N13683" s="150"/>
      <c r="P13683" s="149"/>
    </row>
    <row r="13684" spans="7:16" x14ac:dyDescent="0.2">
      <c r="G13684" s="149"/>
      <c r="I13684" s="149"/>
      <c r="K13684" s="149"/>
      <c r="M13684" s="149"/>
      <c r="N13684" s="150"/>
      <c r="P13684" s="149"/>
    </row>
    <row r="13685" spans="7:16" x14ac:dyDescent="0.2">
      <c r="G13685" s="149"/>
      <c r="I13685" s="149"/>
      <c r="K13685" s="149"/>
      <c r="M13685" s="149"/>
      <c r="N13685" s="150"/>
      <c r="P13685" s="149"/>
    </row>
    <row r="13686" spans="7:16" x14ac:dyDescent="0.2">
      <c r="G13686" s="149"/>
      <c r="I13686" s="149"/>
      <c r="K13686" s="149"/>
      <c r="M13686" s="149"/>
      <c r="N13686" s="150"/>
      <c r="P13686" s="149"/>
    </row>
    <row r="13687" spans="7:16" x14ac:dyDescent="0.2">
      <c r="G13687" s="149"/>
      <c r="I13687" s="149"/>
      <c r="K13687" s="149"/>
      <c r="M13687" s="149"/>
      <c r="N13687" s="150"/>
      <c r="P13687" s="149"/>
    </row>
    <row r="13688" spans="7:16" x14ac:dyDescent="0.2">
      <c r="G13688" s="149"/>
      <c r="I13688" s="149"/>
      <c r="K13688" s="149"/>
      <c r="M13688" s="149"/>
      <c r="N13688" s="150"/>
      <c r="P13688" s="149"/>
    </row>
    <row r="13689" spans="7:16" x14ac:dyDescent="0.2">
      <c r="G13689" s="149"/>
      <c r="I13689" s="149"/>
      <c r="K13689" s="149"/>
      <c r="M13689" s="149"/>
      <c r="N13689" s="150"/>
      <c r="P13689" s="149"/>
    </row>
    <row r="13690" spans="7:16" x14ac:dyDescent="0.2">
      <c r="G13690" s="149"/>
      <c r="I13690" s="149"/>
      <c r="K13690" s="149"/>
      <c r="M13690" s="149"/>
      <c r="N13690" s="150"/>
      <c r="P13690" s="149"/>
    </row>
    <row r="13691" spans="7:16" x14ac:dyDescent="0.2">
      <c r="G13691" s="149"/>
      <c r="I13691" s="149"/>
      <c r="K13691" s="149"/>
      <c r="M13691" s="149"/>
      <c r="N13691" s="150"/>
      <c r="P13691" s="149"/>
    </row>
    <row r="13692" spans="7:16" x14ac:dyDescent="0.2">
      <c r="G13692" s="149"/>
      <c r="I13692" s="149"/>
      <c r="K13692" s="149"/>
      <c r="M13692" s="149"/>
      <c r="N13692" s="150"/>
      <c r="P13692" s="149"/>
    </row>
    <row r="13693" spans="7:16" x14ac:dyDescent="0.2">
      <c r="G13693" s="149"/>
      <c r="I13693" s="149"/>
      <c r="K13693" s="149"/>
      <c r="M13693" s="149"/>
      <c r="N13693" s="150"/>
      <c r="P13693" s="149"/>
    </row>
    <row r="13694" spans="7:16" x14ac:dyDescent="0.2">
      <c r="G13694" s="149"/>
      <c r="I13694" s="149"/>
      <c r="K13694" s="149"/>
      <c r="M13694" s="149"/>
      <c r="N13694" s="150"/>
      <c r="P13694" s="149"/>
    </row>
    <row r="13695" spans="7:16" x14ac:dyDescent="0.2">
      <c r="G13695" s="149"/>
      <c r="I13695" s="149"/>
      <c r="K13695" s="149"/>
      <c r="M13695" s="149"/>
      <c r="N13695" s="150"/>
      <c r="P13695" s="149"/>
    </row>
    <row r="13696" spans="7:16" x14ac:dyDescent="0.2">
      <c r="G13696" s="149"/>
      <c r="I13696" s="149"/>
      <c r="K13696" s="149"/>
      <c r="M13696" s="149"/>
      <c r="N13696" s="150"/>
      <c r="P13696" s="149"/>
    </row>
    <row r="13697" spans="7:16" x14ac:dyDescent="0.2">
      <c r="G13697" s="149"/>
      <c r="I13697" s="149"/>
      <c r="K13697" s="149"/>
      <c r="M13697" s="149"/>
      <c r="N13697" s="150"/>
      <c r="P13697" s="149"/>
    </row>
    <row r="13698" spans="7:16" x14ac:dyDescent="0.2">
      <c r="G13698" s="149"/>
      <c r="I13698" s="149"/>
      <c r="K13698" s="149"/>
      <c r="M13698" s="149"/>
      <c r="N13698" s="150"/>
      <c r="P13698" s="149"/>
    </row>
    <row r="13699" spans="7:16" x14ac:dyDescent="0.2">
      <c r="G13699" s="149"/>
      <c r="I13699" s="149"/>
      <c r="K13699" s="149"/>
      <c r="M13699" s="149"/>
      <c r="N13699" s="150"/>
      <c r="P13699" s="149"/>
    </row>
    <row r="13700" spans="7:16" x14ac:dyDescent="0.2">
      <c r="G13700" s="149"/>
      <c r="I13700" s="149"/>
      <c r="K13700" s="149"/>
      <c r="M13700" s="149"/>
      <c r="N13700" s="150"/>
      <c r="P13700" s="149"/>
    </row>
    <row r="13701" spans="7:16" x14ac:dyDescent="0.2">
      <c r="G13701" s="149"/>
      <c r="I13701" s="149"/>
      <c r="K13701" s="149"/>
      <c r="M13701" s="149"/>
      <c r="N13701" s="150"/>
      <c r="P13701" s="149"/>
    </row>
    <row r="13702" spans="7:16" x14ac:dyDescent="0.2">
      <c r="G13702" s="149"/>
      <c r="I13702" s="149"/>
      <c r="K13702" s="149"/>
      <c r="M13702" s="149"/>
      <c r="N13702" s="150"/>
      <c r="P13702" s="149"/>
    </row>
    <row r="13703" spans="7:16" x14ac:dyDescent="0.2">
      <c r="G13703" s="149"/>
      <c r="I13703" s="149"/>
      <c r="K13703" s="149"/>
      <c r="M13703" s="149"/>
      <c r="N13703" s="150"/>
      <c r="P13703" s="149"/>
    </row>
    <row r="13704" spans="7:16" x14ac:dyDescent="0.2">
      <c r="G13704" s="149"/>
      <c r="I13704" s="149"/>
      <c r="K13704" s="149"/>
      <c r="M13704" s="149"/>
      <c r="N13704" s="150"/>
      <c r="P13704" s="149"/>
    </row>
    <row r="13705" spans="7:16" x14ac:dyDescent="0.2">
      <c r="G13705" s="149"/>
      <c r="I13705" s="149"/>
      <c r="K13705" s="149"/>
      <c r="M13705" s="149"/>
      <c r="N13705" s="150"/>
      <c r="P13705" s="149"/>
    </row>
    <row r="13706" spans="7:16" x14ac:dyDescent="0.2">
      <c r="G13706" s="149"/>
      <c r="I13706" s="149"/>
      <c r="K13706" s="149"/>
      <c r="M13706" s="149"/>
      <c r="N13706" s="150"/>
      <c r="P13706" s="149"/>
    </row>
    <row r="13707" spans="7:16" x14ac:dyDescent="0.2">
      <c r="G13707" s="149"/>
      <c r="I13707" s="149"/>
      <c r="K13707" s="149"/>
      <c r="M13707" s="149"/>
      <c r="N13707" s="150"/>
      <c r="P13707" s="149"/>
    </row>
    <row r="13708" spans="7:16" x14ac:dyDescent="0.2">
      <c r="G13708" s="149"/>
      <c r="I13708" s="149"/>
      <c r="K13708" s="149"/>
      <c r="M13708" s="149"/>
      <c r="N13708" s="150"/>
      <c r="P13708" s="149"/>
    </row>
    <row r="13709" spans="7:16" x14ac:dyDescent="0.2">
      <c r="G13709" s="149"/>
      <c r="I13709" s="149"/>
      <c r="K13709" s="149"/>
      <c r="M13709" s="149"/>
      <c r="N13709" s="150"/>
      <c r="P13709" s="149"/>
    </row>
    <row r="13710" spans="7:16" x14ac:dyDescent="0.2">
      <c r="G13710" s="149"/>
      <c r="I13710" s="149"/>
      <c r="K13710" s="149"/>
      <c r="M13710" s="149"/>
      <c r="N13710" s="150"/>
      <c r="P13710" s="149"/>
    </row>
    <row r="13711" spans="7:16" x14ac:dyDescent="0.2">
      <c r="G13711" s="149"/>
      <c r="I13711" s="149"/>
      <c r="K13711" s="149"/>
      <c r="M13711" s="149"/>
      <c r="N13711" s="150"/>
      <c r="P13711" s="149"/>
    </row>
    <row r="13712" spans="7:16" x14ac:dyDescent="0.2">
      <c r="G13712" s="149"/>
      <c r="I13712" s="149"/>
      <c r="K13712" s="149"/>
      <c r="M13712" s="149"/>
      <c r="N13712" s="150"/>
      <c r="P13712" s="149"/>
    </row>
    <row r="13713" spans="7:16" x14ac:dyDescent="0.2">
      <c r="G13713" s="149"/>
      <c r="I13713" s="149"/>
      <c r="K13713" s="149"/>
      <c r="M13713" s="149"/>
      <c r="N13713" s="150"/>
      <c r="P13713" s="149"/>
    </row>
    <row r="13714" spans="7:16" x14ac:dyDescent="0.2">
      <c r="G13714" s="149"/>
      <c r="I13714" s="149"/>
      <c r="K13714" s="149"/>
      <c r="M13714" s="149"/>
      <c r="N13714" s="150"/>
      <c r="P13714" s="149"/>
    </row>
    <row r="13715" spans="7:16" x14ac:dyDescent="0.2">
      <c r="G13715" s="149"/>
      <c r="I13715" s="149"/>
      <c r="K13715" s="149"/>
      <c r="M13715" s="149"/>
      <c r="N13715" s="150"/>
      <c r="P13715" s="149"/>
    </row>
    <row r="13716" spans="7:16" x14ac:dyDescent="0.2">
      <c r="G13716" s="149"/>
      <c r="I13716" s="149"/>
      <c r="K13716" s="149"/>
      <c r="M13716" s="149"/>
      <c r="N13716" s="150"/>
      <c r="P13716" s="149"/>
    </row>
    <row r="13717" spans="7:16" x14ac:dyDescent="0.2">
      <c r="G13717" s="149"/>
      <c r="I13717" s="149"/>
      <c r="K13717" s="149"/>
      <c r="M13717" s="149"/>
      <c r="N13717" s="150"/>
      <c r="P13717" s="149"/>
    </row>
    <row r="13718" spans="7:16" x14ac:dyDescent="0.2">
      <c r="G13718" s="149"/>
      <c r="I13718" s="149"/>
      <c r="K13718" s="149"/>
      <c r="M13718" s="149"/>
      <c r="N13718" s="150"/>
      <c r="P13718" s="149"/>
    </row>
    <row r="13719" spans="7:16" x14ac:dyDescent="0.2">
      <c r="G13719" s="149"/>
      <c r="I13719" s="149"/>
      <c r="K13719" s="149"/>
      <c r="M13719" s="149"/>
      <c r="N13719" s="150"/>
      <c r="P13719" s="149"/>
    </row>
    <row r="13720" spans="7:16" x14ac:dyDescent="0.2">
      <c r="G13720" s="149"/>
      <c r="I13720" s="149"/>
      <c r="K13720" s="149"/>
      <c r="M13720" s="149"/>
      <c r="N13720" s="150"/>
      <c r="P13720" s="149"/>
    </row>
    <row r="13721" spans="7:16" x14ac:dyDescent="0.2">
      <c r="G13721" s="149"/>
      <c r="I13721" s="149"/>
      <c r="K13721" s="149"/>
      <c r="M13721" s="149"/>
      <c r="N13721" s="150"/>
      <c r="P13721" s="149"/>
    </row>
    <row r="13722" spans="7:16" x14ac:dyDescent="0.2">
      <c r="G13722" s="149"/>
      <c r="I13722" s="149"/>
      <c r="K13722" s="149"/>
      <c r="M13722" s="149"/>
      <c r="N13722" s="150"/>
      <c r="P13722" s="149"/>
    </row>
    <row r="13723" spans="7:16" x14ac:dyDescent="0.2">
      <c r="G13723" s="149"/>
      <c r="I13723" s="149"/>
      <c r="K13723" s="149"/>
      <c r="M13723" s="149"/>
      <c r="N13723" s="150"/>
      <c r="P13723" s="149"/>
    </row>
    <row r="13724" spans="7:16" x14ac:dyDescent="0.2">
      <c r="G13724" s="149"/>
      <c r="I13724" s="149"/>
      <c r="K13724" s="149"/>
      <c r="M13724" s="149"/>
      <c r="N13724" s="150"/>
      <c r="P13724" s="149"/>
    </row>
    <row r="13725" spans="7:16" x14ac:dyDescent="0.2">
      <c r="G13725" s="149"/>
      <c r="I13725" s="149"/>
      <c r="K13725" s="149"/>
      <c r="M13725" s="149"/>
      <c r="N13725" s="150"/>
      <c r="P13725" s="149"/>
    </row>
    <row r="13726" spans="7:16" x14ac:dyDescent="0.2">
      <c r="G13726" s="149"/>
      <c r="I13726" s="149"/>
      <c r="K13726" s="149"/>
      <c r="M13726" s="149"/>
      <c r="N13726" s="150"/>
      <c r="P13726" s="149"/>
    </row>
    <row r="13727" spans="7:16" x14ac:dyDescent="0.2">
      <c r="G13727" s="149"/>
      <c r="I13727" s="149"/>
      <c r="K13727" s="149"/>
      <c r="M13727" s="149"/>
      <c r="N13727" s="150"/>
      <c r="P13727" s="149"/>
    </row>
    <row r="13728" spans="7:16" x14ac:dyDescent="0.2">
      <c r="G13728" s="149"/>
      <c r="I13728" s="149"/>
      <c r="K13728" s="149"/>
      <c r="M13728" s="149"/>
      <c r="N13728" s="150"/>
      <c r="P13728" s="149"/>
    </row>
    <row r="13729" spans="7:16" x14ac:dyDescent="0.2">
      <c r="G13729" s="149"/>
      <c r="I13729" s="149"/>
      <c r="K13729" s="149"/>
      <c r="M13729" s="149"/>
      <c r="N13729" s="150"/>
      <c r="P13729" s="149"/>
    </row>
    <row r="13730" spans="7:16" x14ac:dyDescent="0.2">
      <c r="G13730" s="149"/>
      <c r="I13730" s="149"/>
      <c r="K13730" s="149"/>
      <c r="M13730" s="149"/>
      <c r="N13730" s="150"/>
      <c r="P13730" s="149"/>
    </row>
    <row r="13731" spans="7:16" x14ac:dyDescent="0.2">
      <c r="G13731" s="149"/>
      <c r="I13731" s="149"/>
      <c r="K13731" s="149"/>
      <c r="M13731" s="149"/>
      <c r="N13731" s="150"/>
      <c r="P13731" s="149"/>
    </row>
    <row r="13732" spans="7:16" x14ac:dyDescent="0.2">
      <c r="G13732" s="149"/>
      <c r="I13732" s="149"/>
      <c r="K13732" s="149"/>
      <c r="M13732" s="149"/>
      <c r="N13732" s="150"/>
      <c r="P13732" s="149"/>
    </row>
    <row r="13733" spans="7:16" x14ac:dyDescent="0.2">
      <c r="G13733" s="149"/>
      <c r="I13733" s="149"/>
      <c r="K13733" s="149"/>
      <c r="M13733" s="149"/>
      <c r="N13733" s="150"/>
      <c r="P13733" s="149"/>
    </row>
    <row r="13734" spans="7:16" x14ac:dyDescent="0.2">
      <c r="G13734" s="149"/>
      <c r="I13734" s="149"/>
      <c r="K13734" s="149"/>
      <c r="M13734" s="149"/>
      <c r="N13734" s="150"/>
      <c r="P13734" s="149"/>
    </row>
    <row r="13735" spans="7:16" x14ac:dyDescent="0.2">
      <c r="G13735" s="149"/>
      <c r="I13735" s="149"/>
      <c r="K13735" s="149"/>
      <c r="M13735" s="149"/>
      <c r="N13735" s="150"/>
      <c r="P13735" s="149"/>
    </row>
    <row r="13736" spans="7:16" x14ac:dyDescent="0.2">
      <c r="G13736" s="149"/>
      <c r="I13736" s="149"/>
      <c r="K13736" s="149"/>
      <c r="M13736" s="149"/>
      <c r="N13736" s="150"/>
      <c r="P13736" s="149"/>
    </row>
    <row r="13737" spans="7:16" x14ac:dyDescent="0.2">
      <c r="G13737" s="149"/>
      <c r="I13737" s="149"/>
      <c r="K13737" s="149"/>
      <c r="M13737" s="149"/>
      <c r="N13737" s="150"/>
      <c r="P13737" s="149"/>
    </row>
    <row r="13738" spans="7:16" x14ac:dyDescent="0.2">
      <c r="G13738" s="149"/>
      <c r="I13738" s="149"/>
      <c r="K13738" s="149"/>
      <c r="M13738" s="149"/>
      <c r="N13738" s="150"/>
      <c r="P13738" s="149"/>
    </row>
    <row r="13739" spans="7:16" x14ac:dyDescent="0.2">
      <c r="G13739" s="149"/>
      <c r="I13739" s="149"/>
      <c r="K13739" s="149"/>
      <c r="M13739" s="149"/>
      <c r="N13739" s="150"/>
      <c r="P13739" s="149"/>
    </row>
    <row r="13740" spans="7:16" x14ac:dyDescent="0.2">
      <c r="G13740" s="149"/>
      <c r="I13740" s="149"/>
      <c r="K13740" s="149"/>
      <c r="M13740" s="149"/>
      <c r="N13740" s="150"/>
      <c r="P13740" s="149"/>
    </row>
    <row r="13741" spans="7:16" x14ac:dyDescent="0.2">
      <c r="G13741" s="149"/>
      <c r="I13741" s="149"/>
      <c r="K13741" s="149"/>
      <c r="M13741" s="149"/>
      <c r="N13741" s="150"/>
      <c r="P13741" s="149"/>
    </row>
    <row r="13742" spans="7:16" x14ac:dyDescent="0.2">
      <c r="G13742" s="149"/>
      <c r="I13742" s="149"/>
      <c r="K13742" s="149"/>
      <c r="M13742" s="149"/>
      <c r="N13742" s="150"/>
      <c r="P13742" s="149"/>
    </row>
    <row r="13743" spans="7:16" x14ac:dyDescent="0.2">
      <c r="G13743" s="149"/>
      <c r="I13743" s="149"/>
      <c r="K13743" s="149"/>
      <c r="M13743" s="149"/>
      <c r="N13743" s="150"/>
      <c r="P13743" s="149"/>
    </row>
    <row r="13744" spans="7:16" x14ac:dyDescent="0.2">
      <c r="G13744" s="149"/>
      <c r="I13744" s="149"/>
      <c r="K13744" s="149"/>
      <c r="M13744" s="149"/>
      <c r="N13744" s="150"/>
      <c r="P13744" s="149"/>
    </row>
    <row r="13745" spans="7:16" x14ac:dyDescent="0.2">
      <c r="G13745" s="149"/>
      <c r="I13745" s="149"/>
      <c r="K13745" s="149"/>
      <c r="M13745" s="149"/>
      <c r="N13745" s="150"/>
      <c r="P13745" s="149"/>
    </row>
    <row r="13746" spans="7:16" x14ac:dyDescent="0.2">
      <c r="G13746" s="149"/>
      <c r="I13746" s="149"/>
      <c r="K13746" s="149"/>
      <c r="M13746" s="149"/>
      <c r="N13746" s="150"/>
      <c r="P13746" s="149"/>
    </row>
    <row r="13747" spans="7:16" x14ac:dyDescent="0.2">
      <c r="G13747" s="149"/>
      <c r="I13747" s="149"/>
      <c r="K13747" s="149"/>
      <c r="M13747" s="149"/>
      <c r="N13747" s="150"/>
      <c r="P13747" s="149"/>
    </row>
    <row r="13748" spans="7:16" x14ac:dyDescent="0.2">
      <c r="G13748" s="149"/>
      <c r="I13748" s="149"/>
      <c r="K13748" s="149"/>
      <c r="M13748" s="149"/>
      <c r="N13748" s="150"/>
      <c r="P13748" s="149"/>
    </row>
    <row r="13749" spans="7:16" x14ac:dyDescent="0.2">
      <c r="G13749" s="149"/>
      <c r="I13749" s="149"/>
      <c r="K13749" s="149"/>
      <c r="M13749" s="149"/>
      <c r="N13749" s="150"/>
      <c r="P13749" s="149"/>
    </row>
    <row r="13750" spans="7:16" x14ac:dyDescent="0.2">
      <c r="G13750" s="149"/>
      <c r="I13750" s="149"/>
      <c r="K13750" s="149"/>
      <c r="M13750" s="149"/>
      <c r="N13750" s="150"/>
      <c r="P13750" s="149"/>
    </row>
    <row r="13751" spans="7:16" x14ac:dyDescent="0.2">
      <c r="G13751" s="149"/>
      <c r="I13751" s="149"/>
      <c r="K13751" s="149"/>
      <c r="M13751" s="149"/>
      <c r="N13751" s="150"/>
      <c r="P13751" s="149"/>
    </row>
    <row r="13752" spans="7:16" x14ac:dyDescent="0.2">
      <c r="G13752" s="149"/>
      <c r="I13752" s="149"/>
      <c r="K13752" s="149"/>
      <c r="M13752" s="149"/>
      <c r="N13752" s="150"/>
      <c r="P13752" s="149"/>
    </row>
    <row r="13753" spans="7:16" x14ac:dyDescent="0.2">
      <c r="G13753" s="149"/>
      <c r="I13753" s="149"/>
      <c r="K13753" s="149"/>
      <c r="M13753" s="149"/>
      <c r="N13753" s="150"/>
      <c r="P13753" s="149"/>
    </row>
    <row r="13754" spans="7:16" x14ac:dyDescent="0.2">
      <c r="G13754" s="149"/>
      <c r="I13754" s="149"/>
      <c r="K13754" s="149"/>
      <c r="M13754" s="149"/>
      <c r="N13754" s="150"/>
      <c r="P13754" s="149"/>
    </row>
    <row r="13755" spans="7:16" x14ac:dyDescent="0.2">
      <c r="G13755" s="149"/>
      <c r="I13755" s="149"/>
      <c r="K13755" s="149"/>
      <c r="M13755" s="149"/>
      <c r="N13755" s="150"/>
      <c r="P13755" s="149"/>
    </row>
    <row r="13756" spans="7:16" x14ac:dyDescent="0.2">
      <c r="G13756" s="149"/>
      <c r="I13756" s="149"/>
      <c r="K13756" s="149"/>
      <c r="M13756" s="149"/>
      <c r="N13756" s="150"/>
      <c r="P13756" s="149"/>
    </row>
    <row r="13757" spans="7:16" x14ac:dyDescent="0.2">
      <c r="G13757" s="149"/>
      <c r="I13757" s="149"/>
      <c r="K13757" s="149"/>
      <c r="M13757" s="149"/>
      <c r="N13757" s="150"/>
      <c r="P13757" s="149"/>
    </row>
    <row r="13758" spans="7:16" x14ac:dyDescent="0.2">
      <c r="G13758" s="149"/>
      <c r="I13758" s="149"/>
      <c r="K13758" s="149"/>
      <c r="M13758" s="149"/>
      <c r="N13758" s="150"/>
      <c r="P13758" s="149"/>
    </row>
    <row r="13759" spans="7:16" x14ac:dyDescent="0.2">
      <c r="G13759" s="149"/>
      <c r="I13759" s="149"/>
      <c r="K13759" s="149"/>
      <c r="M13759" s="149"/>
      <c r="N13759" s="150"/>
      <c r="P13759" s="149"/>
    </row>
    <row r="13760" spans="7:16" x14ac:dyDescent="0.2">
      <c r="G13760" s="149"/>
      <c r="I13760" s="149"/>
      <c r="K13760" s="149"/>
      <c r="M13760" s="149"/>
      <c r="N13760" s="150"/>
      <c r="P13760" s="149"/>
    </row>
    <row r="13761" spans="7:16" x14ac:dyDescent="0.2">
      <c r="G13761" s="149"/>
      <c r="I13761" s="149"/>
      <c r="K13761" s="149"/>
      <c r="M13761" s="149"/>
      <c r="N13761" s="150"/>
      <c r="P13761" s="149"/>
    </row>
    <row r="13762" spans="7:16" x14ac:dyDescent="0.2">
      <c r="G13762" s="149"/>
      <c r="I13762" s="149"/>
      <c r="K13762" s="149"/>
      <c r="M13762" s="149"/>
      <c r="N13762" s="150"/>
      <c r="P13762" s="149"/>
    </row>
    <row r="13763" spans="7:16" x14ac:dyDescent="0.2">
      <c r="G13763" s="149"/>
      <c r="I13763" s="149"/>
      <c r="K13763" s="149"/>
      <c r="M13763" s="149"/>
      <c r="N13763" s="150"/>
      <c r="P13763" s="149"/>
    </row>
    <row r="13764" spans="7:16" x14ac:dyDescent="0.2">
      <c r="G13764" s="149"/>
      <c r="I13764" s="149"/>
      <c r="K13764" s="149"/>
      <c r="M13764" s="149"/>
      <c r="N13764" s="150"/>
      <c r="P13764" s="149"/>
    </row>
    <row r="13765" spans="7:16" x14ac:dyDescent="0.2">
      <c r="G13765" s="149"/>
      <c r="I13765" s="149"/>
      <c r="K13765" s="149"/>
      <c r="M13765" s="149"/>
      <c r="N13765" s="150"/>
      <c r="P13765" s="149"/>
    </row>
    <row r="13766" spans="7:16" x14ac:dyDescent="0.2">
      <c r="G13766" s="149"/>
      <c r="I13766" s="149"/>
      <c r="K13766" s="149"/>
      <c r="M13766" s="149"/>
      <c r="N13766" s="150"/>
      <c r="P13766" s="149"/>
    </row>
    <row r="13767" spans="7:16" x14ac:dyDescent="0.2">
      <c r="G13767" s="149"/>
      <c r="I13767" s="149"/>
      <c r="K13767" s="149"/>
      <c r="M13767" s="149"/>
      <c r="N13767" s="150"/>
      <c r="P13767" s="149"/>
    </row>
    <row r="13768" spans="7:16" x14ac:dyDescent="0.2">
      <c r="G13768" s="149"/>
      <c r="I13768" s="149"/>
      <c r="K13768" s="149"/>
      <c r="M13768" s="149"/>
      <c r="N13768" s="150"/>
      <c r="P13768" s="149"/>
    </row>
    <row r="13769" spans="7:16" x14ac:dyDescent="0.2">
      <c r="G13769" s="149"/>
      <c r="I13769" s="149"/>
      <c r="K13769" s="149"/>
      <c r="M13769" s="149"/>
      <c r="N13769" s="150"/>
      <c r="P13769" s="149"/>
    </row>
    <row r="13770" spans="7:16" x14ac:dyDescent="0.2">
      <c r="G13770" s="149"/>
      <c r="I13770" s="149"/>
      <c r="K13770" s="149"/>
      <c r="M13770" s="149"/>
      <c r="N13770" s="150"/>
      <c r="P13770" s="149"/>
    </row>
    <row r="13771" spans="7:16" x14ac:dyDescent="0.2">
      <c r="G13771" s="149"/>
      <c r="I13771" s="149"/>
      <c r="K13771" s="149"/>
      <c r="M13771" s="149"/>
      <c r="N13771" s="150"/>
      <c r="P13771" s="149"/>
    </row>
    <row r="13772" spans="7:16" x14ac:dyDescent="0.2">
      <c r="G13772" s="149"/>
      <c r="I13772" s="149"/>
      <c r="K13772" s="149"/>
      <c r="M13772" s="149"/>
      <c r="N13772" s="150"/>
      <c r="P13772" s="149"/>
    </row>
    <row r="13773" spans="7:16" x14ac:dyDescent="0.2">
      <c r="G13773" s="149"/>
      <c r="I13773" s="149"/>
      <c r="K13773" s="149"/>
      <c r="M13773" s="149"/>
      <c r="N13773" s="150"/>
      <c r="P13773" s="149"/>
    </row>
    <row r="13774" spans="7:16" x14ac:dyDescent="0.2">
      <c r="G13774" s="149"/>
      <c r="I13774" s="149"/>
      <c r="K13774" s="149"/>
      <c r="M13774" s="149"/>
      <c r="N13774" s="150"/>
      <c r="P13774" s="149"/>
    </row>
    <row r="13775" spans="7:16" x14ac:dyDescent="0.2">
      <c r="G13775" s="149"/>
      <c r="I13775" s="149"/>
      <c r="K13775" s="149"/>
      <c r="M13775" s="149"/>
      <c r="N13775" s="150"/>
      <c r="P13775" s="149"/>
    </row>
    <row r="13776" spans="7:16" x14ac:dyDescent="0.2">
      <c r="G13776" s="149"/>
      <c r="I13776" s="149"/>
      <c r="K13776" s="149"/>
      <c r="M13776" s="149"/>
      <c r="N13776" s="150"/>
      <c r="P13776" s="149"/>
    </row>
    <row r="13777" spans="7:16" x14ac:dyDescent="0.2">
      <c r="G13777" s="149"/>
      <c r="I13777" s="149"/>
      <c r="K13777" s="149"/>
      <c r="M13777" s="149"/>
      <c r="N13777" s="150"/>
      <c r="P13777" s="149"/>
    </row>
    <row r="13778" spans="7:16" x14ac:dyDescent="0.2">
      <c r="G13778" s="149"/>
      <c r="I13778" s="149"/>
      <c r="K13778" s="149"/>
      <c r="M13778" s="149"/>
      <c r="N13778" s="150"/>
      <c r="P13778" s="149"/>
    </row>
    <row r="13779" spans="7:16" x14ac:dyDescent="0.2">
      <c r="G13779" s="149"/>
      <c r="I13779" s="149"/>
      <c r="K13779" s="149"/>
      <c r="M13779" s="149"/>
      <c r="N13779" s="150"/>
      <c r="P13779" s="149"/>
    </row>
    <row r="13780" spans="7:16" x14ac:dyDescent="0.2">
      <c r="G13780" s="149"/>
      <c r="I13780" s="149"/>
      <c r="K13780" s="149"/>
      <c r="M13780" s="149"/>
      <c r="N13780" s="150"/>
      <c r="P13780" s="149"/>
    </row>
    <row r="13781" spans="7:16" x14ac:dyDescent="0.2">
      <c r="G13781" s="149"/>
      <c r="I13781" s="149"/>
      <c r="K13781" s="149"/>
      <c r="M13781" s="149"/>
      <c r="N13781" s="150"/>
      <c r="P13781" s="149"/>
    </row>
    <row r="13782" spans="7:16" x14ac:dyDescent="0.2">
      <c r="G13782" s="149"/>
      <c r="I13782" s="149"/>
      <c r="K13782" s="149"/>
      <c r="M13782" s="149"/>
      <c r="N13782" s="150"/>
      <c r="P13782" s="149"/>
    </row>
    <row r="13783" spans="7:16" x14ac:dyDescent="0.2">
      <c r="G13783" s="149"/>
      <c r="I13783" s="149"/>
      <c r="K13783" s="149"/>
      <c r="M13783" s="149"/>
      <c r="N13783" s="150"/>
      <c r="P13783" s="149"/>
    </row>
    <row r="13784" spans="7:16" x14ac:dyDescent="0.2">
      <c r="G13784" s="149"/>
      <c r="I13784" s="149"/>
      <c r="K13784" s="149"/>
      <c r="M13784" s="149"/>
      <c r="N13784" s="150"/>
      <c r="P13784" s="149"/>
    </row>
    <row r="13785" spans="7:16" x14ac:dyDescent="0.2">
      <c r="G13785" s="149"/>
      <c r="I13785" s="149"/>
      <c r="K13785" s="149"/>
      <c r="M13785" s="149"/>
      <c r="N13785" s="150"/>
      <c r="P13785" s="149"/>
    </row>
    <row r="13786" spans="7:16" x14ac:dyDescent="0.2">
      <c r="G13786" s="149"/>
      <c r="I13786" s="149"/>
      <c r="K13786" s="149"/>
      <c r="M13786" s="149"/>
      <c r="N13786" s="150"/>
      <c r="P13786" s="149"/>
    </row>
    <row r="13787" spans="7:16" x14ac:dyDescent="0.2">
      <c r="G13787" s="149"/>
      <c r="I13787" s="149"/>
      <c r="K13787" s="149"/>
      <c r="M13787" s="149"/>
      <c r="N13787" s="150"/>
      <c r="P13787" s="149"/>
    </row>
    <row r="13788" spans="7:16" x14ac:dyDescent="0.2">
      <c r="G13788" s="149"/>
      <c r="I13788" s="149"/>
      <c r="K13788" s="149"/>
      <c r="M13788" s="149"/>
      <c r="N13788" s="150"/>
      <c r="P13788" s="149"/>
    </row>
    <row r="13789" spans="7:16" x14ac:dyDescent="0.2">
      <c r="G13789" s="149"/>
      <c r="I13789" s="149"/>
      <c r="K13789" s="149"/>
      <c r="M13789" s="149"/>
      <c r="N13789" s="150"/>
      <c r="P13789" s="149"/>
    </row>
    <row r="13790" spans="7:16" x14ac:dyDescent="0.2">
      <c r="G13790" s="149"/>
      <c r="I13790" s="149"/>
      <c r="K13790" s="149"/>
      <c r="M13790" s="149"/>
      <c r="N13790" s="150"/>
      <c r="P13790" s="149"/>
    </row>
    <row r="13791" spans="7:16" x14ac:dyDescent="0.2">
      <c r="G13791" s="149"/>
      <c r="I13791" s="149"/>
      <c r="K13791" s="149"/>
      <c r="M13791" s="149"/>
      <c r="N13791" s="150"/>
      <c r="P13791" s="149"/>
    </row>
    <row r="13792" spans="7:16" x14ac:dyDescent="0.2">
      <c r="G13792" s="149"/>
      <c r="I13792" s="149"/>
      <c r="K13792" s="149"/>
      <c r="M13792" s="149"/>
      <c r="N13792" s="150"/>
      <c r="P13792" s="149"/>
    </row>
    <row r="13793" spans="7:16" x14ac:dyDescent="0.2">
      <c r="G13793" s="149"/>
      <c r="I13793" s="149"/>
      <c r="K13793" s="149"/>
      <c r="M13793" s="149"/>
      <c r="N13793" s="150"/>
      <c r="P13793" s="149"/>
    </row>
    <row r="13794" spans="7:16" x14ac:dyDescent="0.2">
      <c r="G13794" s="149"/>
      <c r="I13794" s="149"/>
      <c r="K13794" s="149"/>
      <c r="M13794" s="149"/>
      <c r="N13794" s="150"/>
      <c r="P13794" s="149"/>
    </row>
    <row r="13795" spans="7:16" x14ac:dyDescent="0.2">
      <c r="G13795" s="149"/>
      <c r="I13795" s="149"/>
      <c r="K13795" s="149"/>
      <c r="M13795" s="149"/>
      <c r="N13795" s="150"/>
      <c r="P13795" s="149"/>
    </row>
    <row r="13796" spans="7:16" x14ac:dyDescent="0.2">
      <c r="G13796" s="149"/>
      <c r="I13796" s="149"/>
      <c r="K13796" s="149"/>
      <c r="M13796" s="149"/>
      <c r="N13796" s="150"/>
      <c r="P13796" s="149"/>
    </row>
    <row r="13797" spans="7:16" x14ac:dyDescent="0.2">
      <c r="G13797" s="149"/>
      <c r="I13797" s="149"/>
      <c r="K13797" s="149"/>
      <c r="M13797" s="149"/>
      <c r="N13797" s="150"/>
      <c r="P13797" s="149"/>
    </row>
    <row r="13798" spans="7:16" x14ac:dyDescent="0.2">
      <c r="G13798" s="149"/>
      <c r="I13798" s="149"/>
      <c r="K13798" s="149"/>
      <c r="M13798" s="149"/>
      <c r="N13798" s="150"/>
      <c r="P13798" s="149"/>
    </row>
    <row r="13799" spans="7:16" x14ac:dyDescent="0.2">
      <c r="G13799" s="149"/>
      <c r="I13799" s="149"/>
      <c r="K13799" s="149"/>
      <c r="M13799" s="149"/>
      <c r="N13799" s="150"/>
      <c r="P13799" s="149"/>
    </row>
    <row r="13800" spans="7:16" x14ac:dyDescent="0.2">
      <c r="G13800" s="149"/>
      <c r="I13800" s="149"/>
      <c r="K13800" s="149"/>
      <c r="M13800" s="149"/>
      <c r="N13800" s="150"/>
      <c r="P13800" s="149"/>
    </row>
    <row r="13801" spans="7:16" x14ac:dyDescent="0.2">
      <c r="G13801" s="149"/>
      <c r="I13801" s="149"/>
      <c r="K13801" s="149"/>
      <c r="M13801" s="149"/>
      <c r="N13801" s="150"/>
      <c r="P13801" s="149"/>
    </row>
    <row r="13802" spans="7:16" x14ac:dyDescent="0.2">
      <c r="G13802" s="149"/>
      <c r="I13802" s="149"/>
      <c r="K13802" s="149"/>
      <c r="M13802" s="149"/>
      <c r="N13802" s="150"/>
      <c r="P13802" s="149"/>
    </row>
    <row r="13803" spans="7:16" x14ac:dyDescent="0.2">
      <c r="G13803" s="149"/>
      <c r="I13803" s="149"/>
      <c r="K13803" s="149"/>
      <c r="M13803" s="149"/>
      <c r="N13803" s="150"/>
      <c r="P13803" s="149"/>
    </row>
    <row r="13804" spans="7:16" x14ac:dyDescent="0.2">
      <c r="G13804" s="149"/>
      <c r="I13804" s="149"/>
      <c r="K13804" s="149"/>
      <c r="M13804" s="149"/>
      <c r="N13804" s="150"/>
      <c r="P13804" s="149"/>
    </row>
    <row r="13805" spans="7:16" x14ac:dyDescent="0.2">
      <c r="G13805" s="149"/>
      <c r="I13805" s="149"/>
      <c r="K13805" s="149"/>
      <c r="M13805" s="149"/>
      <c r="N13805" s="150"/>
      <c r="P13805" s="149"/>
    </row>
    <row r="13806" spans="7:16" x14ac:dyDescent="0.2">
      <c r="G13806" s="149"/>
      <c r="I13806" s="149"/>
      <c r="K13806" s="149"/>
      <c r="M13806" s="149"/>
      <c r="N13806" s="150"/>
      <c r="P13806" s="149"/>
    </row>
    <row r="13807" spans="7:16" x14ac:dyDescent="0.2">
      <c r="G13807" s="149"/>
      <c r="I13807" s="149"/>
      <c r="K13807" s="149"/>
      <c r="M13807" s="149"/>
      <c r="N13807" s="150"/>
      <c r="P13807" s="149"/>
    </row>
    <row r="13808" spans="7:16" x14ac:dyDescent="0.2">
      <c r="G13808" s="149"/>
      <c r="I13808" s="149"/>
      <c r="K13808" s="149"/>
      <c r="M13808" s="149"/>
      <c r="N13808" s="150"/>
      <c r="P13808" s="149"/>
    </row>
    <row r="13809" spans="7:16" x14ac:dyDescent="0.2">
      <c r="G13809" s="149"/>
      <c r="I13809" s="149"/>
      <c r="K13809" s="149"/>
      <c r="M13809" s="149"/>
      <c r="N13809" s="150"/>
      <c r="P13809" s="149"/>
    </row>
    <row r="13810" spans="7:16" x14ac:dyDescent="0.2">
      <c r="G13810" s="149"/>
      <c r="I13810" s="149"/>
      <c r="K13810" s="149"/>
      <c r="M13810" s="149"/>
      <c r="N13810" s="150"/>
      <c r="P13810" s="149"/>
    </row>
    <row r="13811" spans="7:16" x14ac:dyDescent="0.2">
      <c r="G13811" s="149"/>
      <c r="I13811" s="149"/>
      <c r="K13811" s="149"/>
      <c r="M13811" s="149"/>
      <c r="N13811" s="150"/>
      <c r="P13811" s="149"/>
    </row>
    <row r="13812" spans="7:16" x14ac:dyDescent="0.2">
      <c r="G13812" s="149"/>
      <c r="I13812" s="149"/>
      <c r="K13812" s="149"/>
      <c r="M13812" s="149"/>
      <c r="N13812" s="150"/>
      <c r="P13812" s="149"/>
    </row>
    <row r="13813" spans="7:16" x14ac:dyDescent="0.2">
      <c r="G13813" s="149"/>
      <c r="I13813" s="149"/>
      <c r="K13813" s="149"/>
      <c r="M13813" s="149"/>
      <c r="N13813" s="150"/>
      <c r="P13813" s="149"/>
    </row>
    <row r="13814" spans="7:16" x14ac:dyDescent="0.2">
      <c r="G13814" s="149"/>
      <c r="I13814" s="149"/>
      <c r="K13814" s="149"/>
      <c r="M13814" s="149"/>
      <c r="N13814" s="150"/>
      <c r="P13814" s="149"/>
    </row>
    <row r="13815" spans="7:16" x14ac:dyDescent="0.2">
      <c r="G13815" s="149"/>
      <c r="I13815" s="149"/>
      <c r="K13815" s="149"/>
      <c r="M13815" s="149"/>
      <c r="N13815" s="150"/>
      <c r="P13815" s="149"/>
    </row>
    <row r="13816" spans="7:16" x14ac:dyDescent="0.2">
      <c r="G13816" s="149"/>
      <c r="I13816" s="149"/>
      <c r="K13816" s="149"/>
      <c r="M13816" s="149"/>
      <c r="N13816" s="150"/>
      <c r="P13816" s="149"/>
    </row>
    <row r="13817" spans="7:16" x14ac:dyDescent="0.2">
      <c r="G13817" s="149"/>
      <c r="I13817" s="149"/>
      <c r="K13817" s="149"/>
      <c r="M13817" s="149"/>
      <c r="N13817" s="150"/>
      <c r="P13817" s="149"/>
    </row>
    <row r="13818" spans="7:16" x14ac:dyDescent="0.2">
      <c r="G13818" s="149"/>
      <c r="I13818" s="149"/>
      <c r="K13818" s="149"/>
      <c r="M13818" s="149"/>
      <c r="N13818" s="150"/>
      <c r="P13818" s="149"/>
    </row>
    <row r="13819" spans="7:16" x14ac:dyDescent="0.2">
      <c r="G13819" s="149"/>
      <c r="I13819" s="149"/>
      <c r="K13819" s="149"/>
      <c r="M13819" s="149"/>
      <c r="N13819" s="150"/>
      <c r="P13819" s="149"/>
    </row>
    <row r="13820" spans="7:16" x14ac:dyDescent="0.2">
      <c r="G13820" s="149"/>
      <c r="I13820" s="149"/>
      <c r="K13820" s="149"/>
      <c r="M13820" s="149"/>
      <c r="N13820" s="150"/>
      <c r="P13820" s="149"/>
    </row>
    <row r="13821" spans="7:16" x14ac:dyDescent="0.2">
      <c r="G13821" s="149"/>
      <c r="I13821" s="149"/>
      <c r="K13821" s="149"/>
      <c r="M13821" s="149"/>
      <c r="N13821" s="150"/>
      <c r="P13821" s="149"/>
    </row>
    <row r="13822" spans="7:16" x14ac:dyDescent="0.2">
      <c r="G13822" s="149"/>
      <c r="I13822" s="149"/>
      <c r="K13822" s="149"/>
      <c r="M13822" s="149"/>
      <c r="N13822" s="150"/>
      <c r="P13822" s="149"/>
    </row>
    <row r="13823" spans="7:16" x14ac:dyDescent="0.2">
      <c r="G13823" s="149"/>
      <c r="I13823" s="149"/>
      <c r="K13823" s="149"/>
      <c r="M13823" s="149"/>
      <c r="N13823" s="150"/>
      <c r="P13823" s="149"/>
    </row>
    <row r="13824" spans="7:16" x14ac:dyDescent="0.2">
      <c r="G13824" s="149"/>
      <c r="I13824" s="149"/>
      <c r="K13824" s="149"/>
      <c r="M13824" s="149"/>
      <c r="N13824" s="150"/>
      <c r="P13824" s="149"/>
    </row>
    <row r="13825" spans="7:16" x14ac:dyDescent="0.2">
      <c r="G13825" s="149"/>
      <c r="I13825" s="149"/>
      <c r="K13825" s="149"/>
      <c r="M13825" s="149"/>
      <c r="N13825" s="150"/>
      <c r="P13825" s="149"/>
    </row>
    <row r="13826" spans="7:16" x14ac:dyDescent="0.2">
      <c r="G13826" s="149"/>
      <c r="I13826" s="149"/>
      <c r="K13826" s="149"/>
      <c r="M13826" s="149"/>
      <c r="N13826" s="150"/>
      <c r="P13826" s="149"/>
    </row>
    <row r="13827" spans="7:16" x14ac:dyDescent="0.2">
      <c r="G13827" s="149"/>
      <c r="I13827" s="149"/>
      <c r="K13827" s="149"/>
      <c r="M13827" s="149"/>
      <c r="N13827" s="150"/>
      <c r="P13827" s="149"/>
    </row>
    <row r="13828" spans="7:16" x14ac:dyDescent="0.2">
      <c r="G13828" s="149"/>
      <c r="I13828" s="149"/>
      <c r="K13828" s="149"/>
      <c r="M13828" s="149"/>
      <c r="N13828" s="150"/>
      <c r="P13828" s="149"/>
    </row>
    <row r="13829" spans="7:16" x14ac:dyDescent="0.2">
      <c r="G13829" s="149"/>
      <c r="I13829" s="149"/>
      <c r="K13829" s="149"/>
      <c r="M13829" s="149"/>
      <c r="N13829" s="150"/>
      <c r="P13829" s="149"/>
    </row>
    <row r="13830" spans="7:16" x14ac:dyDescent="0.2">
      <c r="G13830" s="149"/>
      <c r="I13830" s="149"/>
      <c r="K13830" s="149"/>
      <c r="M13830" s="149"/>
      <c r="N13830" s="150"/>
      <c r="P13830" s="149"/>
    </row>
    <row r="13831" spans="7:16" x14ac:dyDescent="0.2">
      <c r="G13831" s="149"/>
      <c r="I13831" s="149"/>
      <c r="K13831" s="149"/>
      <c r="M13831" s="149"/>
      <c r="N13831" s="150"/>
      <c r="P13831" s="149"/>
    </row>
    <row r="13832" spans="7:16" x14ac:dyDescent="0.2">
      <c r="G13832" s="149"/>
      <c r="I13832" s="149"/>
      <c r="K13832" s="149"/>
      <c r="M13832" s="149"/>
      <c r="N13832" s="150"/>
      <c r="P13832" s="149"/>
    </row>
    <row r="13833" spans="7:16" x14ac:dyDescent="0.2">
      <c r="G13833" s="149"/>
      <c r="I13833" s="149"/>
      <c r="K13833" s="149"/>
      <c r="M13833" s="149"/>
      <c r="N13833" s="150"/>
      <c r="P13833" s="149"/>
    </row>
    <row r="13834" spans="7:16" x14ac:dyDescent="0.2">
      <c r="G13834" s="149"/>
      <c r="I13834" s="149"/>
      <c r="K13834" s="149"/>
      <c r="M13834" s="149"/>
      <c r="N13834" s="150"/>
      <c r="P13834" s="149"/>
    </row>
    <row r="13835" spans="7:16" x14ac:dyDescent="0.2">
      <c r="G13835" s="149"/>
      <c r="I13835" s="149"/>
      <c r="K13835" s="149"/>
      <c r="M13835" s="149"/>
      <c r="N13835" s="150"/>
      <c r="P13835" s="149"/>
    </row>
    <row r="13836" spans="7:16" x14ac:dyDescent="0.2">
      <c r="G13836" s="149"/>
      <c r="I13836" s="149"/>
      <c r="K13836" s="149"/>
      <c r="M13836" s="149"/>
      <c r="N13836" s="150"/>
      <c r="P13836" s="149"/>
    </row>
    <row r="13837" spans="7:16" x14ac:dyDescent="0.2">
      <c r="G13837" s="149"/>
      <c r="I13837" s="149"/>
      <c r="K13837" s="149"/>
      <c r="M13837" s="149"/>
      <c r="N13837" s="150"/>
      <c r="P13837" s="149"/>
    </row>
    <row r="13838" spans="7:16" x14ac:dyDescent="0.2">
      <c r="G13838" s="149"/>
      <c r="I13838" s="149"/>
      <c r="K13838" s="149"/>
      <c r="M13838" s="149"/>
      <c r="N13838" s="150"/>
      <c r="P13838" s="149"/>
    </row>
    <row r="13839" spans="7:16" x14ac:dyDescent="0.2">
      <c r="G13839" s="149"/>
      <c r="I13839" s="149"/>
      <c r="K13839" s="149"/>
      <c r="M13839" s="149"/>
      <c r="N13839" s="150"/>
      <c r="P13839" s="149"/>
    </row>
    <row r="13840" spans="7:16" x14ac:dyDescent="0.2">
      <c r="G13840" s="149"/>
      <c r="I13840" s="149"/>
      <c r="K13840" s="149"/>
      <c r="M13840" s="149"/>
      <c r="N13840" s="150"/>
      <c r="P13840" s="149"/>
    </row>
    <row r="13841" spans="7:16" x14ac:dyDescent="0.2">
      <c r="G13841" s="149"/>
      <c r="I13841" s="149"/>
      <c r="K13841" s="149"/>
      <c r="M13841" s="149"/>
      <c r="N13841" s="150"/>
      <c r="P13841" s="149"/>
    </row>
    <row r="13842" spans="7:16" x14ac:dyDescent="0.2">
      <c r="G13842" s="149"/>
      <c r="I13842" s="149"/>
      <c r="K13842" s="149"/>
      <c r="M13842" s="149"/>
      <c r="N13842" s="150"/>
      <c r="P13842" s="149"/>
    </row>
    <row r="13843" spans="7:16" x14ac:dyDescent="0.2">
      <c r="G13843" s="149"/>
      <c r="I13843" s="149"/>
      <c r="K13843" s="149"/>
      <c r="M13843" s="149"/>
      <c r="N13843" s="150"/>
      <c r="P13843" s="149"/>
    </row>
    <row r="13844" spans="7:16" x14ac:dyDescent="0.2">
      <c r="G13844" s="149"/>
      <c r="I13844" s="149"/>
      <c r="K13844" s="149"/>
      <c r="M13844" s="149"/>
      <c r="N13844" s="150"/>
      <c r="P13844" s="149"/>
    </row>
    <row r="13845" spans="7:16" x14ac:dyDescent="0.2">
      <c r="G13845" s="149"/>
      <c r="I13845" s="149"/>
      <c r="K13845" s="149"/>
      <c r="M13845" s="149"/>
      <c r="N13845" s="150"/>
      <c r="P13845" s="149"/>
    </row>
    <row r="13846" spans="7:16" x14ac:dyDescent="0.2">
      <c r="G13846" s="149"/>
      <c r="I13846" s="149"/>
      <c r="K13846" s="149"/>
      <c r="M13846" s="149"/>
      <c r="N13846" s="150"/>
      <c r="P13846" s="149"/>
    </row>
    <row r="13847" spans="7:16" x14ac:dyDescent="0.2">
      <c r="G13847" s="149"/>
      <c r="I13847" s="149"/>
      <c r="K13847" s="149"/>
      <c r="M13847" s="149"/>
      <c r="N13847" s="150"/>
      <c r="P13847" s="149"/>
    </row>
    <row r="13848" spans="7:16" x14ac:dyDescent="0.2">
      <c r="G13848" s="149"/>
      <c r="I13848" s="149"/>
      <c r="K13848" s="149"/>
      <c r="M13848" s="149"/>
      <c r="N13848" s="150"/>
      <c r="P13848" s="149"/>
    </row>
    <row r="13849" spans="7:16" x14ac:dyDescent="0.2">
      <c r="G13849" s="149"/>
      <c r="I13849" s="149"/>
      <c r="K13849" s="149"/>
      <c r="M13849" s="149"/>
      <c r="N13849" s="150"/>
      <c r="P13849" s="149"/>
    </row>
    <row r="13850" spans="7:16" x14ac:dyDescent="0.2">
      <c r="G13850" s="149"/>
      <c r="I13850" s="149"/>
      <c r="K13850" s="149"/>
      <c r="M13850" s="149"/>
      <c r="N13850" s="150"/>
      <c r="P13850" s="149"/>
    </row>
    <row r="13851" spans="7:16" x14ac:dyDescent="0.2">
      <c r="G13851" s="149"/>
      <c r="I13851" s="149"/>
      <c r="K13851" s="149"/>
      <c r="M13851" s="149"/>
      <c r="N13851" s="150"/>
      <c r="P13851" s="149"/>
    </row>
    <row r="13852" spans="7:16" x14ac:dyDescent="0.2">
      <c r="G13852" s="149"/>
      <c r="I13852" s="149"/>
      <c r="K13852" s="149"/>
      <c r="M13852" s="149"/>
      <c r="N13852" s="150"/>
      <c r="P13852" s="149"/>
    </row>
    <row r="13853" spans="7:16" x14ac:dyDescent="0.2">
      <c r="G13853" s="149"/>
      <c r="I13853" s="149"/>
      <c r="K13853" s="149"/>
      <c r="M13853" s="149"/>
      <c r="N13853" s="150"/>
      <c r="P13853" s="149"/>
    </row>
    <row r="13854" spans="7:16" x14ac:dyDescent="0.2">
      <c r="G13854" s="149"/>
      <c r="I13854" s="149"/>
      <c r="K13854" s="149"/>
      <c r="M13854" s="149"/>
      <c r="N13854" s="150"/>
      <c r="P13854" s="149"/>
    </row>
    <row r="13855" spans="7:16" x14ac:dyDescent="0.2">
      <c r="G13855" s="149"/>
      <c r="I13855" s="149"/>
      <c r="K13855" s="149"/>
      <c r="M13855" s="149"/>
      <c r="N13855" s="150"/>
      <c r="P13855" s="149"/>
    </row>
    <row r="13856" spans="7:16" x14ac:dyDescent="0.2">
      <c r="G13856" s="149"/>
      <c r="I13856" s="149"/>
      <c r="K13856" s="149"/>
      <c r="M13856" s="149"/>
      <c r="N13856" s="150"/>
      <c r="P13856" s="149"/>
    </row>
    <row r="13857" spans="7:16" x14ac:dyDescent="0.2">
      <c r="G13857" s="149"/>
      <c r="I13857" s="149"/>
      <c r="K13857" s="149"/>
      <c r="M13857" s="149"/>
      <c r="N13857" s="150"/>
      <c r="P13857" s="149"/>
    </row>
    <row r="13858" spans="7:16" x14ac:dyDescent="0.2">
      <c r="G13858" s="149"/>
      <c r="I13858" s="149"/>
      <c r="K13858" s="149"/>
      <c r="M13858" s="149"/>
      <c r="N13858" s="150"/>
      <c r="P13858" s="149"/>
    </row>
    <row r="13859" spans="7:16" x14ac:dyDescent="0.2">
      <c r="G13859" s="149"/>
      <c r="I13859" s="149"/>
      <c r="K13859" s="149"/>
      <c r="M13859" s="149"/>
      <c r="N13859" s="150"/>
      <c r="P13859" s="149"/>
    </row>
    <row r="13860" spans="7:16" x14ac:dyDescent="0.2">
      <c r="G13860" s="149"/>
      <c r="I13860" s="149"/>
      <c r="K13860" s="149"/>
      <c r="M13860" s="149"/>
      <c r="N13860" s="150"/>
      <c r="P13860" s="149"/>
    </row>
    <row r="13861" spans="7:16" x14ac:dyDescent="0.2">
      <c r="G13861" s="149"/>
      <c r="I13861" s="149"/>
      <c r="K13861" s="149"/>
      <c r="M13861" s="149"/>
      <c r="N13861" s="150"/>
      <c r="P13861" s="149"/>
    </row>
    <row r="13862" spans="7:16" x14ac:dyDescent="0.2">
      <c r="G13862" s="149"/>
      <c r="I13862" s="149"/>
      <c r="K13862" s="149"/>
      <c r="M13862" s="149"/>
      <c r="N13862" s="150"/>
      <c r="P13862" s="149"/>
    </row>
    <row r="13863" spans="7:16" x14ac:dyDescent="0.2">
      <c r="G13863" s="149"/>
      <c r="I13863" s="149"/>
      <c r="K13863" s="149"/>
      <c r="M13863" s="149"/>
      <c r="N13863" s="150"/>
      <c r="P13863" s="149"/>
    </row>
    <row r="13864" spans="7:16" x14ac:dyDescent="0.2">
      <c r="G13864" s="149"/>
      <c r="I13864" s="149"/>
      <c r="K13864" s="149"/>
      <c r="M13864" s="149"/>
      <c r="N13864" s="150"/>
      <c r="P13864" s="149"/>
    </row>
    <row r="13865" spans="7:16" x14ac:dyDescent="0.2">
      <c r="G13865" s="149"/>
      <c r="I13865" s="149"/>
      <c r="K13865" s="149"/>
      <c r="M13865" s="149"/>
      <c r="N13865" s="150"/>
      <c r="P13865" s="149"/>
    </row>
    <row r="13866" spans="7:16" x14ac:dyDescent="0.2">
      <c r="G13866" s="149"/>
      <c r="I13866" s="149"/>
      <c r="K13866" s="149"/>
      <c r="M13866" s="149"/>
      <c r="N13866" s="150"/>
      <c r="P13866" s="149"/>
    </row>
    <row r="13867" spans="7:16" x14ac:dyDescent="0.2">
      <c r="G13867" s="149"/>
      <c r="I13867" s="149"/>
      <c r="K13867" s="149"/>
      <c r="M13867" s="149"/>
      <c r="N13867" s="150"/>
      <c r="P13867" s="149"/>
    </row>
    <row r="13868" spans="7:16" x14ac:dyDescent="0.2">
      <c r="G13868" s="149"/>
      <c r="I13868" s="149"/>
      <c r="K13868" s="149"/>
      <c r="M13868" s="149"/>
      <c r="N13868" s="150"/>
      <c r="P13868" s="149"/>
    </row>
    <row r="13869" spans="7:16" x14ac:dyDescent="0.2">
      <c r="G13869" s="149"/>
      <c r="I13869" s="149"/>
      <c r="K13869" s="149"/>
      <c r="M13869" s="149"/>
      <c r="N13869" s="150"/>
      <c r="P13869" s="149"/>
    </row>
    <row r="13870" spans="7:16" x14ac:dyDescent="0.2">
      <c r="G13870" s="149"/>
      <c r="I13870" s="149"/>
      <c r="K13870" s="149"/>
      <c r="M13870" s="149"/>
      <c r="N13870" s="150"/>
      <c r="P13870" s="149"/>
    </row>
    <row r="13871" spans="7:16" x14ac:dyDescent="0.2">
      <c r="G13871" s="149"/>
      <c r="I13871" s="149"/>
      <c r="K13871" s="149"/>
      <c r="M13871" s="149"/>
      <c r="N13871" s="150"/>
      <c r="P13871" s="149"/>
    </row>
    <row r="13872" spans="7:16" x14ac:dyDescent="0.2">
      <c r="G13872" s="149"/>
      <c r="I13872" s="149"/>
      <c r="K13872" s="149"/>
      <c r="M13872" s="149"/>
      <c r="N13872" s="150"/>
      <c r="P13872" s="149"/>
    </row>
    <row r="13873" spans="7:16" x14ac:dyDescent="0.2">
      <c r="G13873" s="149"/>
      <c r="I13873" s="149"/>
      <c r="K13873" s="149"/>
      <c r="M13873" s="149"/>
      <c r="N13873" s="150"/>
      <c r="P13873" s="149"/>
    </row>
    <row r="13874" spans="7:16" x14ac:dyDescent="0.2">
      <c r="G13874" s="149"/>
      <c r="I13874" s="149"/>
      <c r="K13874" s="149"/>
      <c r="M13874" s="149"/>
      <c r="N13874" s="150"/>
      <c r="P13874" s="149"/>
    </row>
    <row r="13875" spans="7:16" x14ac:dyDescent="0.2">
      <c r="G13875" s="149"/>
      <c r="I13875" s="149"/>
      <c r="K13875" s="149"/>
      <c r="M13875" s="149"/>
      <c r="N13875" s="150"/>
      <c r="P13875" s="149"/>
    </row>
    <row r="13876" spans="7:16" x14ac:dyDescent="0.2">
      <c r="G13876" s="149"/>
      <c r="I13876" s="149"/>
      <c r="K13876" s="149"/>
      <c r="M13876" s="149"/>
      <c r="N13876" s="150"/>
      <c r="P13876" s="149"/>
    </row>
    <row r="13877" spans="7:16" x14ac:dyDescent="0.2">
      <c r="G13877" s="149"/>
      <c r="I13877" s="149"/>
      <c r="K13877" s="149"/>
      <c r="M13877" s="149"/>
      <c r="N13877" s="150"/>
      <c r="P13877" s="149"/>
    </row>
    <row r="13878" spans="7:16" x14ac:dyDescent="0.2">
      <c r="G13878" s="149"/>
      <c r="I13878" s="149"/>
      <c r="K13878" s="149"/>
      <c r="M13878" s="149"/>
      <c r="N13878" s="150"/>
      <c r="P13878" s="149"/>
    </row>
    <row r="13879" spans="7:16" x14ac:dyDescent="0.2">
      <c r="G13879" s="149"/>
      <c r="I13879" s="149"/>
      <c r="K13879" s="149"/>
      <c r="M13879" s="149"/>
      <c r="N13879" s="150"/>
      <c r="P13879" s="149"/>
    </row>
    <row r="13880" spans="7:16" x14ac:dyDescent="0.2">
      <c r="G13880" s="149"/>
      <c r="I13880" s="149"/>
      <c r="K13880" s="149"/>
      <c r="M13880" s="149"/>
      <c r="N13880" s="150"/>
      <c r="P13880" s="149"/>
    </row>
    <row r="13881" spans="7:16" x14ac:dyDescent="0.2">
      <c r="G13881" s="149"/>
      <c r="I13881" s="149"/>
      <c r="K13881" s="149"/>
      <c r="M13881" s="149"/>
      <c r="N13881" s="150"/>
      <c r="P13881" s="149"/>
    </row>
    <row r="13882" spans="7:16" x14ac:dyDescent="0.2">
      <c r="G13882" s="149"/>
      <c r="I13882" s="149"/>
      <c r="K13882" s="149"/>
      <c r="M13882" s="149"/>
      <c r="N13882" s="150"/>
      <c r="P13882" s="149"/>
    </row>
    <row r="13883" spans="7:16" x14ac:dyDescent="0.2">
      <c r="G13883" s="149"/>
      <c r="I13883" s="149"/>
      <c r="K13883" s="149"/>
      <c r="M13883" s="149"/>
      <c r="N13883" s="150"/>
      <c r="P13883" s="149"/>
    </row>
    <row r="13884" spans="7:16" x14ac:dyDescent="0.2">
      <c r="G13884" s="149"/>
      <c r="I13884" s="149"/>
      <c r="K13884" s="149"/>
      <c r="M13884" s="149"/>
      <c r="N13884" s="150"/>
      <c r="P13884" s="149"/>
    </row>
    <row r="13885" spans="7:16" x14ac:dyDescent="0.2">
      <c r="G13885" s="149"/>
      <c r="I13885" s="149"/>
      <c r="K13885" s="149"/>
      <c r="M13885" s="149"/>
      <c r="N13885" s="150"/>
      <c r="P13885" s="149"/>
    </row>
    <row r="13886" spans="7:16" x14ac:dyDescent="0.2">
      <c r="G13886" s="149"/>
      <c r="I13886" s="149"/>
      <c r="K13886" s="149"/>
      <c r="M13886" s="149"/>
      <c r="N13886" s="150"/>
      <c r="P13886" s="149"/>
    </row>
    <row r="13887" spans="7:16" x14ac:dyDescent="0.2">
      <c r="G13887" s="149"/>
      <c r="I13887" s="149"/>
      <c r="K13887" s="149"/>
      <c r="M13887" s="149"/>
      <c r="N13887" s="150"/>
      <c r="P13887" s="149"/>
    </row>
    <row r="13888" spans="7:16" x14ac:dyDescent="0.2">
      <c r="G13888" s="149"/>
      <c r="I13888" s="149"/>
      <c r="K13888" s="149"/>
      <c r="M13888" s="149"/>
      <c r="N13888" s="150"/>
      <c r="P13888" s="149"/>
    </row>
    <row r="13889" spans="7:16" x14ac:dyDescent="0.2">
      <c r="G13889" s="149"/>
      <c r="I13889" s="149"/>
      <c r="K13889" s="149"/>
      <c r="M13889" s="149"/>
      <c r="N13889" s="150"/>
      <c r="P13889" s="149"/>
    </row>
    <row r="13890" spans="7:16" x14ac:dyDescent="0.2">
      <c r="G13890" s="149"/>
      <c r="I13890" s="149"/>
      <c r="K13890" s="149"/>
      <c r="M13890" s="149"/>
      <c r="N13890" s="150"/>
      <c r="P13890" s="149"/>
    </row>
    <row r="13891" spans="7:16" x14ac:dyDescent="0.2">
      <c r="G13891" s="149"/>
      <c r="I13891" s="149"/>
      <c r="K13891" s="149"/>
      <c r="M13891" s="149"/>
      <c r="N13891" s="150"/>
      <c r="P13891" s="149"/>
    </row>
    <row r="13892" spans="7:16" x14ac:dyDescent="0.2">
      <c r="G13892" s="149"/>
      <c r="I13892" s="149"/>
      <c r="K13892" s="149"/>
      <c r="M13892" s="149"/>
      <c r="N13892" s="150"/>
      <c r="P13892" s="149"/>
    </row>
    <row r="13893" spans="7:16" x14ac:dyDescent="0.2">
      <c r="G13893" s="149"/>
      <c r="I13893" s="149"/>
      <c r="K13893" s="149"/>
      <c r="M13893" s="149"/>
      <c r="N13893" s="150"/>
      <c r="P13893" s="149"/>
    </row>
    <row r="13894" spans="7:16" x14ac:dyDescent="0.2">
      <c r="G13894" s="149"/>
      <c r="I13894" s="149"/>
      <c r="K13894" s="149"/>
      <c r="M13894" s="149"/>
      <c r="N13894" s="150"/>
      <c r="P13894" s="149"/>
    </row>
    <row r="13895" spans="7:16" x14ac:dyDescent="0.2">
      <c r="G13895" s="149"/>
      <c r="I13895" s="149"/>
      <c r="K13895" s="149"/>
      <c r="M13895" s="149"/>
      <c r="N13895" s="150"/>
      <c r="P13895" s="149"/>
    </row>
    <row r="13896" spans="7:16" x14ac:dyDescent="0.2">
      <c r="G13896" s="149"/>
      <c r="I13896" s="149"/>
      <c r="K13896" s="149"/>
      <c r="M13896" s="149"/>
      <c r="N13896" s="150"/>
      <c r="P13896" s="149"/>
    </row>
    <row r="13897" spans="7:16" x14ac:dyDescent="0.2">
      <c r="G13897" s="149"/>
      <c r="I13897" s="149"/>
      <c r="K13897" s="149"/>
      <c r="M13897" s="149"/>
      <c r="N13897" s="150"/>
      <c r="P13897" s="149"/>
    </row>
    <row r="13898" spans="7:16" x14ac:dyDescent="0.2">
      <c r="G13898" s="149"/>
      <c r="I13898" s="149"/>
      <c r="K13898" s="149"/>
      <c r="M13898" s="149"/>
      <c r="N13898" s="150"/>
      <c r="P13898" s="149"/>
    </row>
    <row r="13899" spans="7:16" x14ac:dyDescent="0.2">
      <c r="G13899" s="149"/>
      <c r="I13899" s="149"/>
      <c r="K13899" s="149"/>
      <c r="M13899" s="149"/>
      <c r="N13899" s="150"/>
      <c r="P13899" s="149"/>
    </row>
    <row r="13900" spans="7:16" x14ac:dyDescent="0.2">
      <c r="G13900" s="149"/>
      <c r="I13900" s="149"/>
      <c r="K13900" s="149"/>
      <c r="M13900" s="149"/>
      <c r="N13900" s="150"/>
      <c r="P13900" s="149"/>
    </row>
    <row r="13901" spans="7:16" x14ac:dyDescent="0.2">
      <c r="G13901" s="149"/>
      <c r="I13901" s="149"/>
      <c r="K13901" s="149"/>
      <c r="M13901" s="149"/>
      <c r="N13901" s="150"/>
      <c r="P13901" s="149"/>
    </row>
    <row r="13902" spans="7:16" x14ac:dyDescent="0.2">
      <c r="G13902" s="149"/>
      <c r="I13902" s="149"/>
      <c r="K13902" s="149"/>
      <c r="M13902" s="149"/>
      <c r="N13902" s="150"/>
      <c r="P13902" s="149"/>
    </row>
    <row r="13903" spans="7:16" x14ac:dyDescent="0.2">
      <c r="G13903" s="149"/>
      <c r="I13903" s="149"/>
      <c r="K13903" s="149"/>
      <c r="M13903" s="149"/>
      <c r="N13903" s="150"/>
      <c r="P13903" s="149"/>
    </row>
    <row r="13904" spans="7:16" x14ac:dyDescent="0.2">
      <c r="G13904" s="149"/>
      <c r="I13904" s="149"/>
      <c r="K13904" s="149"/>
      <c r="M13904" s="149"/>
      <c r="N13904" s="150"/>
      <c r="P13904" s="149"/>
    </row>
    <row r="13905" spans="7:16" x14ac:dyDescent="0.2">
      <c r="G13905" s="149"/>
      <c r="I13905" s="149"/>
      <c r="K13905" s="149"/>
      <c r="M13905" s="149"/>
      <c r="N13905" s="150"/>
      <c r="P13905" s="149"/>
    </row>
    <row r="13906" spans="7:16" x14ac:dyDescent="0.2">
      <c r="G13906" s="149"/>
      <c r="I13906" s="149"/>
      <c r="K13906" s="149"/>
      <c r="M13906" s="149"/>
      <c r="N13906" s="150"/>
      <c r="P13906" s="149"/>
    </row>
    <row r="13907" spans="7:16" x14ac:dyDescent="0.2">
      <c r="G13907" s="149"/>
      <c r="I13907" s="149"/>
      <c r="K13907" s="149"/>
      <c r="M13907" s="149"/>
      <c r="N13907" s="150"/>
      <c r="P13907" s="149"/>
    </row>
    <row r="13908" spans="7:16" x14ac:dyDescent="0.2">
      <c r="G13908" s="149"/>
      <c r="I13908" s="149"/>
      <c r="K13908" s="149"/>
      <c r="M13908" s="149"/>
      <c r="N13908" s="150"/>
      <c r="P13908" s="149"/>
    </row>
    <row r="13909" spans="7:16" x14ac:dyDescent="0.2">
      <c r="G13909" s="149"/>
      <c r="I13909" s="149"/>
      <c r="K13909" s="149"/>
      <c r="M13909" s="149"/>
      <c r="N13909" s="150"/>
      <c r="P13909" s="149"/>
    </row>
    <row r="13910" spans="7:16" x14ac:dyDescent="0.2">
      <c r="G13910" s="149"/>
      <c r="I13910" s="149"/>
      <c r="K13910" s="149"/>
      <c r="M13910" s="149"/>
      <c r="N13910" s="150"/>
      <c r="P13910" s="149"/>
    </row>
    <row r="13911" spans="7:16" x14ac:dyDescent="0.2">
      <c r="G13911" s="149"/>
      <c r="I13911" s="149"/>
      <c r="K13911" s="149"/>
      <c r="M13911" s="149"/>
      <c r="N13911" s="150"/>
      <c r="P13911" s="149"/>
    </row>
    <row r="13912" spans="7:16" x14ac:dyDescent="0.2">
      <c r="G13912" s="149"/>
      <c r="I13912" s="149"/>
      <c r="K13912" s="149"/>
      <c r="M13912" s="149"/>
      <c r="N13912" s="150"/>
      <c r="P13912" s="149"/>
    </row>
    <row r="13913" spans="7:16" x14ac:dyDescent="0.2">
      <c r="G13913" s="149"/>
      <c r="I13913" s="149"/>
      <c r="K13913" s="149"/>
      <c r="M13913" s="149"/>
      <c r="N13913" s="150"/>
      <c r="P13913" s="149"/>
    </row>
    <row r="13914" spans="7:16" x14ac:dyDescent="0.2">
      <c r="G13914" s="149"/>
      <c r="I13914" s="149"/>
      <c r="K13914" s="149"/>
      <c r="M13914" s="149"/>
      <c r="N13914" s="150"/>
      <c r="P13914" s="149"/>
    </row>
    <row r="13915" spans="7:16" x14ac:dyDescent="0.2">
      <c r="G13915" s="149"/>
      <c r="I13915" s="149"/>
      <c r="K13915" s="149"/>
      <c r="M13915" s="149"/>
      <c r="N13915" s="150"/>
      <c r="P13915" s="149"/>
    </row>
    <row r="13916" spans="7:16" x14ac:dyDescent="0.2">
      <c r="G13916" s="149"/>
      <c r="I13916" s="149"/>
      <c r="K13916" s="149"/>
      <c r="M13916" s="149"/>
      <c r="N13916" s="150"/>
      <c r="P13916" s="149"/>
    </row>
    <row r="13917" spans="7:16" x14ac:dyDescent="0.2">
      <c r="G13917" s="149"/>
      <c r="I13917" s="149"/>
      <c r="K13917" s="149"/>
      <c r="M13917" s="149"/>
      <c r="N13917" s="150"/>
      <c r="P13917" s="149"/>
    </row>
    <row r="13918" spans="7:16" x14ac:dyDescent="0.2">
      <c r="G13918" s="149"/>
      <c r="I13918" s="149"/>
      <c r="K13918" s="149"/>
      <c r="M13918" s="149"/>
      <c r="N13918" s="150"/>
      <c r="P13918" s="149"/>
    </row>
    <row r="13919" spans="7:16" x14ac:dyDescent="0.2">
      <c r="G13919" s="149"/>
      <c r="I13919" s="149"/>
      <c r="K13919" s="149"/>
      <c r="M13919" s="149"/>
      <c r="N13919" s="150"/>
      <c r="P13919" s="149"/>
    </row>
    <row r="13920" spans="7:16" x14ac:dyDescent="0.2">
      <c r="G13920" s="149"/>
      <c r="I13920" s="149"/>
      <c r="K13920" s="149"/>
      <c r="M13920" s="149"/>
      <c r="N13920" s="150"/>
      <c r="P13920" s="149"/>
    </row>
    <row r="13921" spans="7:16" x14ac:dyDescent="0.2">
      <c r="G13921" s="149"/>
      <c r="I13921" s="149"/>
      <c r="K13921" s="149"/>
      <c r="M13921" s="149"/>
      <c r="N13921" s="150"/>
      <c r="P13921" s="149"/>
    </row>
    <row r="13922" spans="7:16" x14ac:dyDescent="0.2">
      <c r="G13922" s="149"/>
      <c r="I13922" s="149"/>
      <c r="K13922" s="149"/>
      <c r="M13922" s="149"/>
      <c r="N13922" s="150"/>
      <c r="P13922" s="149"/>
    </row>
    <row r="13923" spans="7:16" x14ac:dyDescent="0.2">
      <c r="G13923" s="149"/>
      <c r="I13923" s="149"/>
      <c r="K13923" s="149"/>
      <c r="M13923" s="149"/>
      <c r="N13923" s="150"/>
      <c r="P13923" s="149"/>
    </row>
    <row r="13924" spans="7:16" x14ac:dyDescent="0.2">
      <c r="G13924" s="149"/>
      <c r="I13924" s="149"/>
      <c r="K13924" s="149"/>
      <c r="M13924" s="149"/>
      <c r="N13924" s="150"/>
      <c r="P13924" s="149"/>
    </row>
    <row r="13925" spans="7:16" x14ac:dyDescent="0.2">
      <c r="G13925" s="149"/>
      <c r="I13925" s="149"/>
      <c r="K13925" s="149"/>
      <c r="M13925" s="149"/>
      <c r="N13925" s="150"/>
      <c r="P13925" s="149"/>
    </row>
    <row r="13926" spans="7:16" x14ac:dyDescent="0.2">
      <c r="G13926" s="149"/>
      <c r="I13926" s="149"/>
      <c r="K13926" s="149"/>
      <c r="M13926" s="149"/>
      <c r="N13926" s="150"/>
      <c r="P13926" s="149"/>
    </row>
    <row r="13927" spans="7:16" x14ac:dyDescent="0.2">
      <c r="G13927" s="149"/>
      <c r="I13927" s="149"/>
      <c r="K13927" s="149"/>
      <c r="M13927" s="149"/>
      <c r="N13927" s="150"/>
      <c r="P13927" s="149"/>
    </row>
    <row r="13928" spans="7:16" x14ac:dyDescent="0.2">
      <c r="G13928" s="149"/>
      <c r="I13928" s="149"/>
      <c r="K13928" s="149"/>
      <c r="M13928" s="149"/>
      <c r="N13928" s="150"/>
      <c r="P13928" s="149"/>
    </row>
    <row r="13929" spans="7:16" x14ac:dyDescent="0.2">
      <c r="G13929" s="149"/>
      <c r="I13929" s="149"/>
      <c r="K13929" s="149"/>
      <c r="M13929" s="149"/>
      <c r="N13929" s="150"/>
      <c r="P13929" s="149"/>
    </row>
    <row r="13930" spans="7:16" x14ac:dyDescent="0.2">
      <c r="G13930" s="149"/>
      <c r="I13930" s="149"/>
      <c r="K13930" s="149"/>
      <c r="M13930" s="149"/>
      <c r="N13930" s="150"/>
      <c r="P13930" s="149"/>
    </row>
    <row r="13931" spans="7:16" x14ac:dyDescent="0.2">
      <c r="G13931" s="149"/>
      <c r="I13931" s="149"/>
      <c r="K13931" s="149"/>
      <c r="M13931" s="149"/>
      <c r="N13931" s="150"/>
      <c r="P13931" s="149"/>
    </row>
    <row r="13932" spans="7:16" x14ac:dyDescent="0.2">
      <c r="G13932" s="149"/>
      <c r="I13932" s="149"/>
      <c r="K13932" s="149"/>
      <c r="M13932" s="149"/>
      <c r="N13932" s="150"/>
      <c r="P13932" s="149"/>
    </row>
    <row r="13933" spans="7:16" x14ac:dyDescent="0.2">
      <c r="G13933" s="149"/>
      <c r="I13933" s="149"/>
      <c r="K13933" s="149"/>
      <c r="M13933" s="149"/>
      <c r="N13933" s="150"/>
      <c r="P13933" s="149"/>
    </row>
    <row r="13934" spans="7:16" x14ac:dyDescent="0.2">
      <c r="G13934" s="149"/>
      <c r="I13934" s="149"/>
      <c r="K13934" s="149"/>
      <c r="M13934" s="149"/>
      <c r="N13934" s="150"/>
      <c r="P13934" s="149"/>
    </row>
    <row r="13935" spans="7:16" x14ac:dyDescent="0.2">
      <c r="G13935" s="149"/>
      <c r="I13935" s="149"/>
      <c r="K13935" s="149"/>
      <c r="M13935" s="149"/>
      <c r="N13935" s="150"/>
      <c r="P13935" s="149"/>
    </row>
    <row r="13936" spans="7:16" x14ac:dyDescent="0.2">
      <c r="G13936" s="149"/>
      <c r="I13936" s="149"/>
      <c r="K13936" s="149"/>
      <c r="M13936" s="149"/>
      <c r="N13936" s="150"/>
      <c r="P13936" s="149"/>
    </row>
    <row r="13937" spans="7:16" x14ac:dyDescent="0.2">
      <c r="G13937" s="149"/>
      <c r="I13937" s="149"/>
      <c r="K13937" s="149"/>
      <c r="M13937" s="149"/>
      <c r="N13937" s="150"/>
      <c r="P13937" s="149"/>
    </row>
    <row r="13938" spans="7:16" x14ac:dyDescent="0.2">
      <c r="G13938" s="149"/>
      <c r="I13938" s="149"/>
      <c r="K13938" s="149"/>
      <c r="M13938" s="149"/>
      <c r="N13938" s="150"/>
      <c r="P13938" s="149"/>
    </row>
    <row r="13939" spans="7:16" x14ac:dyDescent="0.2">
      <c r="G13939" s="149"/>
      <c r="I13939" s="149"/>
      <c r="K13939" s="149"/>
      <c r="M13939" s="149"/>
      <c r="N13939" s="150"/>
      <c r="P13939" s="149"/>
    </row>
    <row r="13940" spans="7:16" x14ac:dyDescent="0.2">
      <c r="G13940" s="149"/>
      <c r="I13940" s="149"/>
      <c r="K13940" s="149"/>
      <c r="M13940" s="149"/>
      <c r="N13940" s="150"/>
      <c r="P13940" s="149"/>
    </row>
    <row r="13941" spans="7:16" x14ac:dyDescent="0.2">
      <c r="G13941" s="149"/>
      <c r="I13941" s="149"/>
      <c r="K13941" s="149"/>
      <c r="M13941" s="149"/>
      <c r="N13941" s="150"/>
      <c r="P13941" s="149"/>
    </row>
    <row r="13942" spans="7:16" x14ac:dyDescent="0.2">
      <c r="G13942" s="149"/>
      <c r="I13942" s="149"/>
      <c r="K13942" s="149"/>
      <c r="M13942" s="149"/>
      <c r="N13942" s="150"/>
      <c r="P13942" s="149"/>
    </row>
    <row r="13943" spans="7:16" x14ac:dyDescent="0.2">
      <c r="G13943" s="149"/>
      <c r="I13943" s="149"/>
      <c r="K13943" s="149"/>
      <c r="M13943" s="149"/>
      <c r="N13943" s="150"/>
      <c r="P13943" s="149"/>
    </row>
    <row r="13944" spans="7:16" x14ac:dyDescent="0.2">
      <c r="G13944" s="149"/>
      <c r="I13944" s="149"/>
      <c r="K13944" s="149"/>
      <c r="M13944" s="149"/>
      <c r="N13944" s="150"/>
      <c r="P13944" s="149"/>
    </row>
    <row r="13945" spans="7:16" x14ac:dyDescent="0.2">
      <c r="G13945" s="149"/>
      <c r="I13945" s="149"/>
      <c r="K13945" s="149"/>
      <c r="M13945" s="149"/>
      <c r="N13945" s="150"/>
      <c r="P13945" s="149"/>
    </row>
    <row r="13946" spans="7:16" x14ac:dyDescent="0.2">
      <c r="G13946" s="149"/>
      <c r="I13946" s="149"/>
      <c r="K13946" s="149"/>
      <c r="M13946" s="149"/>
      <c r="N13946" s="150"/>
      <c r="P13946" s="149"/>
    </row>
    <row r="13947" spans="7:16" x14ac:dyDescent="0.2">
      <c r="G13947" s="149"/>
      <c r="I13947" s="149"/>
      <c r="K13947" s="149"/>
      <c r="M13947" s="149"/>
      <c r="N13947" s="150"/>
      <c r="P13947" s="149"/>
    </row>
    <row r="13948" spans="7:16" x14ac:dyDescent="0.2">
      <c r="G13948" s="149"/>
      <c r="I13948" s="149"/>
      <c r="K13948" s="149"/>
      <c r="M13948" s="149"/>
      <c r="N13948" s="150"/>
      <c r="P13948" s="149"/>
    </row>
    <row r="13949" spans="7:16" x14ac:dyDescent="0.2">
      <c r="G13949" s="149"/>
      <c r="I13949" s="149"/>
      <c r="K13949" s="149"/>
      <c r="M13949" s="149"/>
      <c r="N13949" s="150"/>
      <c r="P13949" s="149"/>
    </row>
    <row r="13950" spans="7:16" x14ac:dyDescent="0.2">
      <c r="G13950" s="149"/>
      <c r="I13950" s="149"/>
      <c r="K13950" s="149"/>
      <c r="M13950" s="149"/>
      <c r="N13950" s="150"/>
      <c r="P13950" s="149"/>
    </row>
    <row r="13951" spans="7:16" x14ac:dyDescent="0.2">
      <c r="G13951" s="149"/>
      <c r="I13951" s="149"/>
      <c r="K13951" s="149"/>
      <c r="M13951" s="149"/>
      <c r="N13951" s="150"/>
      <c r="P13951" s="149"/>
    </row>
    <row r="13952" spans="7:16" x14ac:dyDescent="0.2">
      <c r="G13952" s="149"/>
      <c r="I13952" s="149"/>
      <c r="K13952" s="149"/>
      <c r="M13952" s="149"/>
      <c r="N13952" s="150"/>
      <c r="P13952" s="149"/>
    </row>
    <row r="13953" spans="7:16" x14ac:dyDescent="0.2">
      <c r="G13953" s="149"/>
      <c r="I13953" s="149"/>
      <c r="K13953" s="149"/>
      <c r="M13953" s="149"/>
      <c r="N13953" s="150"/>
      <c r="P13953" s="149"/>
    </row>
    <row r="13954" spans="7:16" x14ac:dyDescent="0.2">
      <c r="G13954" s="149"/>
      <c r="I13954" s="149"/>
      <c r="K13954" s="149"/>
      <c r="M13954" s="149"/>
      <c r="N13954" s="150"/>
      <c r="P13954" s="149"/>
    </row>
    <row r="13955" spans="7:16" x14ac:dyDescent="0.2">
      <c r="G13955" s="149"/>
      <c r="I13955" s="149"/>
      <c r="K13955" s="149"/>
      <c r="M13955" s="149"/>
      <c r="N13955" s="150"/>
      <c r="P13955" s="149"/>
    </row>
    <row r="13956" spans="7:16" x14ac:dyDescent="0.2">
      <c r="G13956" s="149"/>
      <c r="I13956" s="149"/>
      <c r="K13956" s="149"/>
      <c r="M13956" s="149"/>
      <c r="N13956" s="150"/>
      <c r="P13956" s="149"/>
    </row>
    <row r="13957" spans="7:16" x14ac:dyDescent="0.2">
      <c r="G13957" s="149"/>
      <c r="I13957" s="149"/>
      <c r="K13957" s="149"/>
      <c r="M13957" s="149"/>
      <c r="N13957" s="150"/>
      <c r="P13957" s="149"/>
    </row>
    <row r="13958" spans="7:16" x14ac:dyDescent="0.2">
      <c r="G13958" s="149"/>
      <c r="I13958" s="149"/>
      <c r="K13958" s="149"/>
      <c r="M13958" s="149"/>
      <c r="N13958" s="150"/>
      <c r="P13958" s="149"/>
    </row>
    <row r="13959" spans="7:16" x14ac:dyDescent="0.2">
      <c r="G13959" s="149"/>
      <c r="I13959" s="149"/>
      <c r="K13959" s="149"/>
      <c r="M13959" s="149"/>
      <c r="N13959" s="150"/>
      <c r="P13959" s="149"/>
    </row>
    <row r="13960" spans="7:16" x14ac:dyDescent="0.2">
      <c r="G13960" s="149"/>
      <c r="I13960" s="149"/>
      <c r="K13960" s="149"/>
      <c r="M13960" s="149"/>
      <c r="N13960" s="150"/>
      <c r="P13960" s="149"/>
    </row>
    <row r="13961" spans="7:16" x14ac:dyDescent="0.2">
      <c r="G13961" s="149"/>
      <c r="I13961" s="149"/>
      <c r="K13961" s="149"/>
      <c r="M13961" s="149"/>
      <c r="N13961" s="150"/>
      <c r="P13961" s="149"/>
    </row>
    <row r="13962" spans="7:16" x14ac:dyDescent="0.2">
      <c r="G13962" s="149"/>
      <c r="I13962" s="149"/>
      <c r="K13962" s="149"/>
      <c r="M13962" s="149"/>
      <c r="N13962" s="150"/>
      <c r="P13962" s="149"/>
    </row>
    <row r="13963" spans="7:16" x14ac:dyDescent="0.2">
      <c r="G13963" s="149"/>
      <c r="I13963" s="149"/>
      <c r="K13963" s="149"/>
      <c r="M13963" s="149"/>
      <c r="N13963" s="150"/>
      <c r="P13963" s="149"/>
    </row>
    <row r="13964" spans="7:16" x14ac:dyDescent="0.2">
      <c r="G13964" s="149"/>
      <c r="I13964" s="149"/>
      <c r="K13964" s="149"/>
      <c r="M13964" s="149"/>
      <c r="N13964" s="150"/>
      <c r="P13964" s="149"/>
    </row>
    <row r="13965" spans="7:16" x14ac:dyDescent="0.2">
      <c r="G13965" s="149"/>
      <c r="I13965" s="149"/>
      <c r="K13965" s="149"/>
      <c r="M13965" s="149"/>
      <c r="N13965" s="150"/>
      <c r="P13965" s="149"/>
    </row>
    <row r="13966" spans="7:16" x14ac:dyDescent="0.2">
      <c r="G13966" s="149"/>
      <c r="I13966" s="149"/>
      <c r="K13966" s="149"/>
      <c r="M13966" s="149"/>
      <c r="N13966" s="150"/>
      <c r="P13966" s="149"/>
    </row>
    <row r="13967" spans="7:16" x14ac:dyDescent="0.2">
      <c r="G13967" s="149"/>
      <c r="I13967" s="149"/>
      <c r="K13967" s="149"/>
      <c r="M13967" s="149"/>
      <c r="N13967" s="150"/>
      <c r="P13967" s="149"/>
    </row>
    <row r="13968" spans="7:16" x14ac:dyDescent="0.2">
      <c r="G13968" s="149"/>
      <c r="I13968" s="149"/>
      <c r="K13968" s="149"/>
      <c r="M13968" s="149"/>
      <c r="N13968" s="150"/>
      <c r="P13968" s="149"/>
    </row>
    <row r="13969" spans="7:16" x14ac:dyDescent="0.2">
      <c r="G13969" s="149"/>
      <c r="I13969" s="149"/>
      <c r="K13969" s="149"/>
      <c r="M13969" s="149"/>
      <c r="N13969" s="150"/>
      <c r="P13969" s="149"/>
    </row>
    <row r="13970" spans="7:16" x14ac:dyDescent="0.2">
      <c r="G13970" s="149"/>
      <c r="I13970" s="149"/>
      <c r="K13970" s="149"/>
      <c r="M13970" s="149"/>
      <c r="N13970" s="150"/>
      <c r="P13970" s="149"/>
    </row>
    <row r="13971" spans="7:16" x14ac:dyDescent="0.2">
      <c r="G13971" s="149"/>
      <c r="I13971" s="149"/>
      <c r="K13971" s="149"/>
      <c r="M13971" s="149"/>
      <c r="N13971" s="150"/>
      <c r="P13971" s="149"/>
    </row>
    <row r="13972" spans="7:16" x14ac:dyDescent="0.2">
      <c r="G13972" s="149"/>
      <c r="I13972" s="149"/>
      <c r="K13972" s="149"/>
      <c r="M13972" s="149"/>
      <c r="N13972" s="150"/>
      <c r="P13972" s="149"/>
    </row>
    <row r="13973" spans="7:16" x14ac:dyDescent="0.2">
      <c r="G13973" s="149"/>
      <c r="I13973" s="149"/>
      <c r="K13973" s="149"/>
      <c r="M13973" s="149"/>
      <c r="N13973" s="150"/>
      <c r="P13973" s="149"/>
    </row>
    <row r="13974" spans="7:16" x14ac:dyDescent="0.2">
      <c r="G13974" s="149"/>
      <c r="I13974" s="149"/>
      <c r="K13974" s="149"/>
      <c r="M13974" s="149"/>
      <c r="N13974" s="150"/>
      <c r="P13974" s="149"/>
    </row>
    <row r="13975" spans="7:16" x14ac:dyDescent="0.2">
      <c r="G13975" s="149"/>
      <c r="I13975" s="149"/>
      <c r="K13975" s="149"/>
      <c r="M13975" s="149"/>
      <c r="N13975" s="150"/>
      <c r="P13975" s="149"/>
    </row>
    <row r="13976" spans="7:16" x14ac:dyDescent="0.2">
      <c r="G13976" s="149"/>
      <c r="I13976" s="149"/>
      <c r="K13976" s="149"/>
      <c r="M13976" s="149"/>
      <c r="N13976" s="150"/>
      <c r="P13976" s="149"/>
    </row>
    <row r="13977" spans="7:16" x14ac:dyDescent="0.2">
      <c r="G13977" s="149"/>
      <c r="I13977" s="149"/>
      <c r="K13977" s="149"/>
      <c r="M13977" s="149"/>
      <c r="N13977" s="150"/>
      <c r="P13977" s="149"/>
    </row>
    <row r="13978" spans="7:16" x14ac:dyDescent="0.2">
      <c r="G13978" s="149"/>
      <c r="I13978" s="149"/>
      <c r="K13978" s="149"/>
      <c r="M13978" s="149"/>
      <c r="N13978" s="150"/>
      <c r="P13978" s="149"/>
    </row>
    <row r="13979" spans="7:16" x14ac:dyDescent="0.2">
      <c r="G13979" s="149"/>
      <c r="I13979" s="149"/>
      <c r="K13979" s="149"/>
      <c r="M13979" s="149"/>
      <c r="N13979" s="150"/>
      <c r="P13979" s="149"/>
    </row>
    <row r="13980" spans="7:16" x14ac:dyDescent="0.2">
      <c r="G13980" s="149"/>
      <c r="I13980" s="149"/>
      <c r="K13980" s="149"/>
      <c r="M13980" s="149"/>
      <c r="N13980" s="150"/>
      <c r="P13980" s="149"/>
    </row>
    <row r="13981" spans="7:16" x14ac:dyDescent="0.2">
      <c r="G13981" s="149"/>
      <c r="I13981" s="149"/>
      <c r="K13981" s="149"/>
      <c r="M13981" s="149"/>
      <c r="N13981" s="150"/>
      <c r="P13981" s="149"/>
    </row>
    <row r="13982" spans="7:16" x14ac:dyDescent="0.2">
      <c r="G13982" s="149"/>
      <c r="I13982" s="149"/>
      <c r="K13982" s="149"/>
      <c r="M13982" s="149"/>
      <c r="N13982" s="150"/>
      <c r="P13982" s="149"/>
    </row>
    <row r="13983" spans="7:16" x14ac:dyDescent="0.2">
      <c r="G13983" s="149"/>
      <c r="I13983" s="149"/>
      <c r="K13983" s="149"/>
      <c r="M13983" s="149"/>
      <c r="N13983" s="150"/>
      <c r="P13983" s="149"/>
    </row>
    <row r="13984" spans="7:16" x14ac:dyDescent="0.2">
      <c r="G13984" s="149"/>
      <c r="I13984" s="149"/>
      <c r="K13984" s="149"/>
      <c r="M13984" s="149"/>
      <c r="N13984" s="150"/>
      <c r="P13984" s="149"/>
    </row>
    <row r="13985" spans="7:16" x14ac:dyDescent="0.2">
      <c r="G13985" s="149"/>
      <c r="I13985" s="149"/>
      <c r="K13985" s="149"/>
      <c r="M13985" s="149"/>
      <c r="N13985" s="150"/>
      <c r="P13985" s="149"/>
    </row>
    <row r="13986" spans="7:16" x14ac:dyDescent="0.2">
      <c r="G13986" s="149"/>
      <c r="I13986" s="149"/>
      <c r="K13986" s="149"/>
      <c r="M13986" s="149"/>
      <c r="N13986" s="150"/>
      <c r="P13986" s="149"/>
    </row>
    <row r="13987" spans="7:16" x14ac:dyDescent="0.2">
      <c r="G13987" s="149"/>
      <c r="I13987" s="149"/>
      <c r="K13987" s="149"/>
      <c r="M13987" s="149"/>
      <c r="N13987" s="150"/>
      <c r="P13987" s="149"/>
    </row>
    <row r="13988" spans="7:16" x14ac:dyDescent="0.2">
      <c r="G13988" s="149"/>
      <c r="I13988" s="149"/>
      <c r="K13988" s="149"/>
      <c r="M13988" s="149"/>
      <c r="N13988" s="150"/>
      <c r="P13988" s="149"/>
    </row>
    <row r="13989" spans="7:16" x14ac:dyDescent="0.2">
      <c r="G13989" s="149"/>
      <c r="I13989" s="149"/>
      <c r="K13989" s="149"/>
      <c r="M13989" s="149"/>
      <c r="N13989" s="150"/>
      <c r="P13989" s="149"/>
    </row>
    <row r="13990" spans="7:16" x14ac:dyDescent="0.2">
      <c r="G13990" s="149"/>
      <c r="I13990" s="149"/>
      <c r="K13990" s="149"/>
      <c r="M13990" s="149"/>
      <c r="N13990" s="150"/>
      <c r="P13990" s="149"/>
    </row>
    <row r="13991" spans="7:16" x14ac:dyDescent="0.2">
      <c r="G13991" s="149"/>
      <c r="I13991" s="149"/>
      <c r="K13991" s="149"/>
      <c r="M13991" s="149"/>
      <c r="N13991" s="150"/>
      <c r="P13991" s="149"/>
    </row>
    <row r="13992" spans="7:16" x14ac:dyDescent="0.2">
      <c r="G13992" s="149"/>
      <c r="I13992" s="149"/>
      <c r="K13992" s="149"/>
      <c r="M13992" s="149"/>
      <c r="N13992" s="150"/>
      <c r="P13992" s="149"/>
    </row>
    <row r="13993" spans="7:16" x14ac:dyDescent="0.2">
      <c r="G13993" s="149"/>
      <c r="I13993" s="149"/>
      <c r="K13993" s="149"/>
      <c r="M13993" s="149"/>
      <c r="N13993" s="150"/>
      <c r="P13993" s="149"/>
    </row>
    <row r="13994" spans="7:16" x14ac:dyDescent="0.2">
      <c r="G13994" s="149"/>
      <c r="I13994" s="149"/>
      <c r="K13994" s="149"/>
      <c r="M13994" s="149"/>
      <c r="N13994" s="150"/>
      <c r="P13994" s="149"/>
    </row>
    <row r="13995" spans="7:16" x14ac:dyDescent="0.2">
      <c r="G13995" s="149"/>
      <c r="I13995" s="149"/>
      <c r="K13995" s="149"/>
      <c r="M13995" s="149"/>
      <c r="N13995" s="150"/>
      <c r="P13995" s="149"/>
    </row>
    <row r="13996" spans="7:16" x14ac:dyDescent="0.2">
      <c r="G13996" s="149"/>
      <c r="I13996" s="149"/>
      <c r="K13996" s="149"/>
      <c r="M13996" s="149"/>
      <c r="N13996" s="150"/>
      <c r="P13996" s="149"/>
    </row>
    <row r="13997" spans="7:16" x14ac:dyDescent="0.2">
      <c r="G13997" s="149"/>
      <c r="I13997" s="149"/>
      <c r="K13997" s="149"/>
      <c r="M13997" s="149"/>
      <c r="N13997" s="150"/>
      <c r="P13997" s="149"/>
    </row>
    <row r="13998" spans="7:16" x14ac:dyDescent="0.2">
      <c r="G13998" s="149"/>
      <c r="I13998" s="149"/>
      <c r="K13998" s="149"/>
      <c r="M13998" s="149"/>
      <c r="N13998" s="150"/>
      <c r="P13998" s="149"/>
    </row>
    <row r="13999" spans="7:16" x14ac:dyDescent="0.2">
      <c r="G13999" s="149"/>
      <c r="I13999" s="149"/>
      <c r="K13999" s="149"/>
      <c r="M13999" s="149"/>
      <c r="N13999" s="150"/>
      <c r="P13999" s="149"/>
    </row>
    <row r="14000" spans="7:16" x14ac:dyDescent="0.2">
      <c r="G14000" s="149"/>
      <c r="I14000" s="149"/>
      <c r="K14000" s="149"/>
      <c r="M14000" s="149"/>
      <c r="N14000" s="150"/>
      <c r="P14000" s="149"/>
    </row>
    <row r="14001" spans="7:16" x14ac:dyDescent="0.2">
      <c r="G14001" s="149"/>
      <c r="I14001" s="149"/>
      <c r="K14001" s="149"/>
      <c r="M14001" s="149"/>
      <c r="N14001" s="150"/>
      <c r="P14001" s="149"/>
    </row>
    <row r="14002" spans="7:16" x14ac:dyDescent="0.2">
      <c r="G14002" s="149"/>
      <c r="I14002" s="149"/>
      <c r="K14002" s="149"/>
      <c r="M14002" s="149"/>
      <c r="N14002" s="150"/>
      <c r="P14002" s="149"/>
    </row>
    <row r="14003" spans="7:16" x14ac:dyDescent="0.2">
      <c r="G14003" s="149"/>
      <c r="I14003" s="149"/>
      <c r="K14003" s="149"/>
      <c r="M14003" s="149"/>
      <c r="N14003" s="150"/>
      <c r="P14003" s="149"/>
    </row>
    <row r="14004" spans="7:16" x14ac:dyDescent="0.2">
      <c r="G14004" s="149"/>
      <c r="I14004" s="149"/>
      <c r="K14004" s="149"/>
      <c r="M14004" s="149"/>
      <c r="N14004" s="150"/>
      <c r="P14004" s="149"/>
    </row>
    <row r="14005" spans="7:16" x14ac:dyDescent="0.2">
      <c r="G14005" s="149"/>
      <c r="I14005" s="149"/>
      <c r="K14005" s="149"/>
      <c r="M14005" s="149"/>
      <c r="N14005" s="150"/>
      <c r="P14005" s="149"/>
    </row>
    <row r="14006" spans="7:16" x14ac:dyDescent="0.2">
      <c r="G14006" s="149"/>
      <c r="I14006" s="149"/>
      <c r="K14006" s="149"/>
      <c r="M14006" s="149"/>
      <c r="N14006" s="150"/>
      <c r="P14006" s="149"/>
    </row>
    <row r="14007" spans="7:16" x14ac:dyDescent="0.2">
      <c r="G14007" s="149"/>
      <c r="I14007" s="149"/>
      <c r="K14007" s="149"/>
      <c r="M14007" s="149"/>
      <c r="N14007" s="150"/>
      <c r="P14007" s="149"/>
    </row>
    <row r="14008" spans="7:16" x14ac:dyDescent="0.2">
      <c r="G14008" s="149"/>
      <c r="I14008" s="149"/>
      <c r="K14008" s="149"/>
      <c r="M14008" s="149"/>
      <c r="N14008" s="150"/>
      <c r="P14008" s="149"/>
    </row>
    <row r="14009" spans="7:16" x14ac:dyDescent="0.2">
      <c r="G14009" s="149"/>
      <c r="I14009" s="149"/>
      <c r="K14009" s="149"/>
      <c r="M14009" s="149"/>
      <c r="N14009" s="150"/>
      <c r="P14009" s="149"/>
    </row>
    <row r="14010" spans="7:16" x14ac:dyDescent="0.2">
      <c r="G14010" s="149"/>
      <c r="I14010" s="149"/>
      <c r="K14010" s="149"/>
      <c r="M14010" s="149"/>
      <c r="N14010" s="150"/>
      <c r="P14010" s="149"/>
    </row>
    <row r="14011" spans="7:16" x14ac:dyDescent="0.2">
      <c r="G14011" s="149"/>
      <c r="I14011" s="149"/>
      <c r="K14011" s="149"/>
      <c r="M14011" s="149"/>
      <c r="N14011" s="150"/>
      <c r="P14011" s="149"/>
    </row>
    <row r="14012" spans="7:16" x14ac:dyDescent="0.2">
      <c r="G14012" s="149"/>
      <c r="I14012" s="149"/>
      <c r="K14012" s="149"/>
      <c r="M14012" s="149"/>
      <c r="N14012" s="150"/>
      <c r="P14012" s="149"/>
    </row>
    <row r="14013" spans="7:16" x14ac:dyDescent="0.2">
      <c r="G14013" s="149"/>
      <c r="I14013" s="149"/>
      <c r="K14013" s="149"/>
      <c r="M14013" s="149"/>
      <c r="N14013" s="150"/>
      <c r="P14013" s="149"/>
    </row>
    <row r="14014" spans="7:16" x14ac:dyDescent="0.2">
      <c r="G14014" s="149"/>
      <c r="I14014" s="149"/>
      <c r="K14014" s="149"/>
      <c r="M14014" s="149"/>
      <c r="N14014" s="150"/>
      <c r="P14014" s="149"/>
    </row>
    <row r="14015" spans="7:16" x14ac:dyDescent="0.2">
      <c r="G14015" s="149"/>
      <c r="I14015" s="149"/>
      <c r="K14015" s="149"/>
      <c r="M14015" s="149"/>
      <c r="N14015" s="150"/>
      <c r="P14015" s="149"/>
    </row>
    <row r="14016" spans="7:16" x14ac:dyDescent="0.2">
      <c r="G14016" s="149"/>
      <c r="I14016" s="149"/>
      <c r="K14016" s="149"/>
      <c r="M14016" s="149"/>
      <c r="N14016" s="150"/>
      <c r="P14016" s="149"/>
    </row>
    <row r="14017" spans="7:16" x14ac:dyDescent="0.2">
      <c r="G14017" s="149"/>
      <c r="I14017" s="149"/>
      <c r="K14017" s="149"/>
      <c r="M14017" s="149"/>
      <c r="N14017" s="150"/>
      <c r="P14017" s="149"/>
    </row>
    <row r="14018" spans="7:16" x14ac:dyDescent="0.2">
      <c r="G14018" s="149"/>
      <c r="I14018" s="149"/>
      <c r="K14018" s="149"/>
      <c r="M14018" s="149"/>
      <c r="N14018" s="150"/>
      <c r="P14018" s="149"/>
    </row>
    <row r="14019" spans="7:16" x14ac:dyDescent="0.2">
      <c r="G14019" s="149"/>
      <c r="I14019" s="149"/>
      <c r="K14019" s="149"/>
      <c r="M14019" s="149"/>
      <c r="N14019" s="150"/>
      <c r="P14019" s="149"/>
    </row>
    <row r="14020" spans="7:16" x14ac:dyDescent="0.2">
      <c r="G14020" s="149"/>
      <c r="I14020" s="149"/>
      <c r="K14020" s="149"/>
      <c r="M14020" s="149"/>
      <c r="N14020" s="150"/>
      <c r="P14020" s="149"/>
    </row>
    <row r="14021" spans="7:16" x14ac:dyDescent="0.2">
      <c r="G14021" s="149"/>
      <c r="I14021" s="149"/>
      <c r="K14021" s="149"/>
      <c r="M14021" s="149"/>
      <c r="N14021" s="150"/>
      <c r="P14021" s="149"/>
    </row>
    <row r="14022" spans="7:16" x14ac:dyDescent="0.2">
      <c r="G14022" s="149"/>
      <c r="I14022" s="149"/>
      <c r="K14022" s="149"/>
      <c r="M14022" s="149"/>
      <c r="N14022" s="150"/>
      <c r="P14022" s="149"/>
    </row>
    <row r="14023" spans="7:16" x14ac:dyDescent="0.2">
      <c r="G14023" s="149"/>
      <c r="I14023" s="149"/>
      <c r="K14023" s="149"/>
      <c r="M14023" s="149"/>
      <c r="N14023" s="150"/>
      <c r="P14023" s="149"/>
    </row>
    <row r="14024" spans="7:16" x14ac:dyDescent="0.2">
      <c r="G14024" s="149"/>
      <c r="I14024" s="149"/>
      <c r="K14024" s="149"/>
      <c r="M14024" s="149"/>
      <c r="N14024" s="150"/>
      <c r="P14024" s="149"/>
    </row>
    <row r="14025" spans="7:16" x14ac:dyDescent="0.2">
      <c r="G14025" s="149"/>
      <c r="I14025" s="149"/>
      <c r="K14025" s="149"/>
      <c r="M14025" s="149"/>
      <c r="N14025" s="150"/>
      <c r="P14025" s="149"/>
    </row>
    <row r="14026" spans="7:16" x14ac:dyDescent="0.2">
      <c r="G14026" s="149"/>
      <c r="I14026" s="149"/>
      <c r="K14026" s="149"/>
      <c r="M14026" s="149"/>
      <c r="N14026" s="150"/>
      <c r="P14026" s="149"/>
    </row>
    <row r="14027" spans="7:16" x14ac:dyDescent="0.2">
      <c r="G14027" s="149"/>
      <c r="I14027" s="149"/>
      <c r="K14027" s="149"/>
      <c r="M14027" s="149"/>
      <c r="N14027" s="150"/>
      <c r="P14027" s="149"/>
    </row>
    <row r="14028" spans="7:16" x14ac:dyDescent="0.2">
      <c r="G14028" s="149"/>
      <c r="I14028" s="149"/>
      <c r="K14028" s="149"/>
      <c r="M14028" s="149"/>
      <c r="N14028" s="150"/>
      <c r="P14028" s="149"/>
    </row>
    <row r="14029" spans="7:16" x14ac:dyDescent="0.2">
      <c r="G14029" s="149"/>
      <c r="I14029" s="149"/>
      <c r="K14029" s="149"/>
      <c r="M14029" s="149"/>
      <c r="N14029" s="150"/>
      <c r="P14029" s="149"/>
    </row>
    <row r="14030" spans="7:16" x14ac:dyDescent="0.2">
      <c r="G14030" s="149"/>
      <c r="I14030" s="149"/>
      <c r="K14030" s="149"/>
      <c r="M14030" s="149"/>
      <c r="N14030" s="150"/>
      <c r="P14030" s="149"/>
    </row>
    <row r="14031" spans="7:16" x14ac:dyDescent="0.2">
      <c r="G14031" s="149"/>
      <c r="I14031" s="149"/>
      <c r="K14031" s="149"/>
      <c r="M14031" s="149"/>
      <c r="N14031" s="150"/>
      <c r="P14031" s="149"/>
    </row>
    <row r="14032" spans="7:16" x14ac:dyDescent="0.2">
      <c r="G14032" s="149"/>
      <c r="I14032" s="149"/>
      <c r="K14032" s="149"/>
      <c r="M14032" s="149"/>
      <c r="N14032" s="150"/>
      <c r="P14032" s="149"/>
    </row>
    <row r="14033" spans="7:16" x14ac:dyDescent="0.2">
      <c r="G14033" s="149"/>
      <c r="I14033" s="149"/>
      <c r="K14033" s="149"/>
      <c r="M14033" s="149"/>
      <c r="N14033" s="150"/>
      <c r="P14033" s="149"/>
    </row>
    <row r="14034" spans="7:16" x14ac:dyDescent="0.2">
      <c r="G14034" s="149"/>
      <c r="I14034" s="149"/>
      <c r="K14034" s="149"/>
      <c r="M14034" s="149"/>
      <c r="N14034" s="150"/>
      <c r="P14034" s="149"/>
    </row>
    <row r="14035" spans="7:16" x14ac:dyDescent="0.2">
      <c r="G14035" s="149"/>
      <c r="I14035" s="149"/>
      <c r="K14035" s="149"/>
      <c r="M14035" s="149"/>
      <c r="N14035" s="150"/>
      <c r="P14035" s="149"/>
    </row>
    <row r="14036" spans="7:16" x14ac:dyDescent="0.2">
      <c r="G14036" s="149"/>
      <c r="I14036" s="149"/>
      <c r="K14036" s="149"/>
      <c r="M14036" s="149"/>
      <c r="N14036" s="150"/>
      <c r="P14036" s="149"/>
    </row>
    <row r="14037" spans="7:16" x14ac:dyDescent="0.2">
      <c r="G14037" s="149"/>
      <c r="I14037" s="149"/>
      <c r="K14037" s="149"/>
      <c r="M14037" s="149"/>
      <c r="N14037" s="150"/>
      <c r="P14037" s="149"/>
    </row>
    <row r="14038" spans="7:16" x14ac:dyDescent="0.2">
      <c r="G14038" s="149"/>
      <c r="I14038" s="149"/>
      <c r="K14038" s="149"/>
      <c r="M14038" s="149"/>
      <c r="N14038" s="150"/>
      <c r="P14038" s="149"/>
    </row>
    <row r="14039" spans="7:16" x14ac:dyDescent="0.2">
      <c r="G14039" s="149"/>
      <c r="I14039" s="149"/>
      <c r="K14039" s="149"/>
      <c r="M14039" s="149"/>
      <c r="N14039" s="150"/>
      <c r="P14039" s="149"/>
    </row>
    <row r="14040" spans="7:16" x14ac:dyDescent="0.2">
      <c r="G14040" s="149"/>
      <c r="I14040" s="149"/>
      <c r="K14040" s="149"/>
      <c r="M14040" s="149"/>
      <c r="N14040" s="150"/>
      <c r="P14040" s="149"/>
    </row>
    <row r="14041" spans="7:16" x14ac:dyDescent="0.2">
      <c r="G14041" s="149"/>
      <c r="I14041" s="149"/>
      <c r="K14041" s="149"/>
      <c r="M14041" s="149"/>
      <c r="N14041" s="150"/>
      <c r="P14041" s="149"/>
    </row>
    <row r="14042" spans="7:16" x14ac:dyDescent="0.2">
      <c r="G14042" s="149"/>
      <c r="I14042" s="149"/>
      <c r="K14042" s="149"/>
      <c r="M14042" s="149"/>
      <c r="N14042" s="150"/>
      <c r="P14042" s="149"/>
    </row>
    <row r="14043" spans="7:16" x14ac:dyDescent="0.2">
      <c r="G14043" s="149"/>
      <c r="I14043" s="149"/>
      <c r="K14043" s="149"/>
      <c r="M14043" s="149"/>
      <c r="N14043" s="150"/>
      <c r="P14043" s="149"/>
    </row>
    <row r="14044" spans="7:16" x14ac:dyDescent="0.2">
      <c r="G14044" s="149"/>
      <c r="I14044" s="149"/>
      <c r="K14044" s="149"/>
      <c r="M14044" s="149"/>
      <c r="N14044" s="150"/>
      <c r="P14044" s="149"/>
    </row>
    <row r="14045" spans="7:16" x14ac:dyDescent="0.2">
      <c r="G14045" s="149"/>
      <c r="I14045" s="149"/>
      <c r="K14045" s="149"/>
      <c r="M14045" s="149"/>
      <c r="N14045" s="150"/>
      <c r="P14045" s="149"/>
    </row>
    <row r="14046" spans="7:16" x14ac:dyDescent="0.2">
      <c r="G14046" s="149"/>
      <c r="I14046" s="149"/>
      <c r="K14046" s="149"/>
      <c r="M14046" s="149"/>
      <c r="N14046" s="150"/>
      <c r="P14046" s="149"/>
    </row>
    <row r="14047" spans="7:16" x14ac:dyDescent="0.2">
      <c r="G14047" s="149"/>
      <c r="I14047" s="149"/>
      <c r="K14047" s="149"/>
      <c r="M14047" s="149"/>
      <c r="N14047" s="150"/>
      <c r="P14047" s="149"/>
    </row>
    <row r="14048" spans="7:16" x14ac:dyDescent="0.2">
      <c r="G14048" s="149"/>
      <c r="I14048" s="149"/>
      <c r="K14048" s="149"/>
      <c r="M14048" s="149"/>
      <c r="N14048" s="150"/>
      <c r="P14048" s="149"/>
    </row>
    <row r="14049" spans="7:16" x14ac:dyDescent="0.2">
      <c r="G14049" s="149"/>
      <c r="I14049" s="149"/>
      <c r="K14049" s="149"/>
      <c r="M14049" s="149"/>
      <c r="N14049" s="150"/>
      <c r="P14049" s="149"/>
    </row>
    <row r="14050" spans="7:16" x14ac:dyDescent="0.2">
      <c r="G14050" s="149"/>
      <c r="I14050" s="149"/>
      <c r="K14050" s="149"/>
      <c r="M14050" s="149"/>
      <c r="N14050" s="150"/>
      <c r="P14050" s="149"/>
    </row>
    <row r="14051" spans="7:16" x14ac:dyDescent="0.2">
      <c r="G14051" s="149"/>
      <c r="I14051" s="149"/>
      <c r="K14051" s="149"/>
      <c r="M14051" s="149"/>
      <c r="N14051" s="150"/>
      <c r="P14051" s="149"/>
    </row>
    <row r="14052" spans="7:16" x14ac:dyDescent="0.2">
      <c r="G14052" s="149"/>
      <c r="I14052" s="149"/>
      <c r="K14052" s="149"/>
      <c r="M14052" s="149"/>
      <c r="N14052" s="150"/>
      <c r="P14052" s="149"/>
    </row>
    <row r="14053" spans="7:16" x14ac:dyDescent="0.2">
      <c r="G14053" s="149"/>
      <c r="I14053" s="149"/>
      <c r="K14053" s="149"/>
      <c r="M14053" s="149"/>
      <c r="N14053" s="150"/>
      <c r="P14053" s="149"/>
    </row>
    <row r="14054" spans="7:16" x14ac:dyDescent="0.2">
      <c r="G14054" s="149"/>
      <c r="I14054" s="149"/>
      <c r="K14054" s="149"/>
      <c r="M14054" s="149"/>
      <c r="N14054" s="150"/>
      <c r="P14054" s="149"/>
    </row>
    <row r="14055" spans="7:16" x14ac:dyDescent="0.2">
      <c r="G14055" s="149"/>
      <c r="I14055" s="149"/>
      <c r="K14055" s="149"/>
      <c r="M14055" s="149"/>
      <c r="N14055" s="150"/>
      <c r="P14055" s="149"/>
    </row>
    <row r="14056" spans="7:16" x14ac:dyDescent="0.2">
      <c r="G14056" s="149"/>
      <c r="I14056" s="149"/>
      <c r="K14056" s="149"/>
      <c r="M14056" s="149"/>
      <c r="N14056" s="150"/>
      <c r="P14056" s="149"/>
    </row>
    <row r="14057" spans="7:16" x14ac:dyDescent="0.2">
      <c r="G14057" s="149"/>
      <c r="I14057" s="149"/>
      <c r="K14057" s="149"/>
      <c r="M14057" s="149"/>
      <c r="N14057" s="150"/>
      <c r="P14057" s="149"/>
    </row>
    <row r="14058" spans="7:16" x14ac:dyDescent="0.2">
      <c r="G14058" s="149"/>
      <c r="I14058" s="149"/>
      <c r="K14058" s="149"/>
      <c r="M14058" s="149"/>
      <c r="N14058" s="150"/>
      <c r="P14058" s="149"/>
    </row>
    <row r="14059" spans="7:16" x14ac:dyDescent="0.2">
      <c r="G14059" s="149"/>
      <c r="I14059" s="149"/>
      <c r="K14059" s="149"/>
      <c r="M14059" s="149"/>
      <c r="N14059" s="150"/>
      <c r="P14059" s="149"/>
    </row>
    <row r="14060" spans="7:16" x14ac:dyDescent="0.2">
      <c r="G14060" s="149"/>
      <c r="I14060" s="149"/>
      <c r="K14060" s="149"/>
      <c r="M14060" s="149"/>
      <c r="N14060" s="150"/>
      <c r="P14060" s="149"/>
    </row>
    <row r="14061" spans="7:16" x14ac:dyDescent="0.2">
      <c r="G14061" s="149"/>
      <c r="I14061" s="149"/>
      <c r="K14061" s="149"/>
      <c r="M14061" s="149"/>
      <c r="N14061" s="150"/>
      <c r="P14061" s="149"/>
    </row>
    <row r="14062" spans="7:16" x14ac:dyDescent="0.2">
      <c r="G14062" s="149"/>
      <c r="I14062" s="149"/>
      <c r="K14062" s="149"/>
      <c r="M14062" s="149"/>
      <c r="N14062" s="150"/>
      <c r="P14062" s="149"/>
    </row>
    <row r="14063" spans="7:16" x14ac:dyDescent="0.2">
      <c r="G14063" s="149"/>
      <c r="I14063" s="149"/>
      <c r="K14063" s="149"/>
      <c r="M14063" s="149"/>
      <c r="N14063" s="150"/>
      <c r="P14063" s="149"/>
    </row>
    <row r="14064" spans="7:16" x14ac:dyDescent="0.2">
      <c r="G14064" s="149"/>
      <c r="I14064" s="149"/>
      <c r="K14064" s="149"/>
      <c r="M14064" s="149"/>
      <c r="N14064" s="150"/>
      <c r="P14064" s="149"/>
    </row>
    <row r="14065" spans="7:16" x14ac:dyDescent="0.2">
      <c r="G14065" s="149"/>
      <c r="I14065" s="149"/>
      <c r="K14065" s="149"/>
      <c r="M14065" s="149"/>
      <c r="N14065" s="150"/>
      <c r="P14065" s="149"/>
    </row>
    <row r="14066" spans="7:16" x14ac:dyDescent="0.2">
      <c r="G14066" s="149"/>
      <c r="I14066" s="149"/>
      <c r="K14066" s="149"/>
      <c r="M14066" s="149"/>
      <c r="N14066" s="150"/>
      <c r="P14066" s="149"/>
    </row>
    <row r="14067" spans="7:16" x14ac:dyDescent="0.2">
      <c r="G14067" s="149"/>
      <c r="I14067" s="149"/>
      <c r="K14067" s="149"/>
      <c r="M14067" s="149"/>
      <c r="N14067" s="150"/>
      <c r="P14067" s="149"/>
    </row>
    <row r="14068" spans="7:16" x14ac:dyDescent="0.2">
      <c r="G14068" s="149"/>
      <c r="I14068" s="149"/>
      <c r="K14068" s="149"/>
      <c r="M14068" s="149"/>
      <c r="N14068" s="150"/>
      <c r="P14068" s="149"/>
    </row>
    <row r="14069" spans="7:16" x14ac:dyDescent="0.2">
      <c r="G14069" s="149"/>
      <c r="I14069" s="149"/>
      <c r="K14069" s="149"/>
      <c r="M14069" s="149"/>
      <c r="N14069" s="150"/>
      <c r="P14069" s="149"/>
    </row>
    <row r="14070" spans="7:16" x14ac:dyDescent="0.2">
      <c r="G14070" s="149"/>
      <c r="I14070" s="149"/>
      <c r="K14070" s="149"/>
      <c r="M14070" s="149"/>
      <c r="N14070" s="150"/>
      <c r="P14070" s="149"/>
    </row>
    <row r="14071" spans="7:16" x14ac:dyDescent="0.2">
      <c r="G14071" s="149"/>
      <c r="I14071" s="149"/>
      <c r="K14071" s="149"/>
      <c r="M14071" s="149"/>
      <c r="N14071" s="150"/>
      <c r="P14071" s="149"/>
    </row>
    <row r="14072" spans="7:16" x14ac:dyDescent="0.2">
      <c r="G14072" s="149"/>
      <c r="I14072" s="149"/>
      <c r="K14072" s="149"/>
      <c r="M14072" s="149"/>
      <c r="N14072" s="150"/>
      <c r="P14072" s="149"/>
    </row>
    <row r="14073" spans="7:16" x14ac:dyDescent="0.2">
      <c r="G14073" s="149"/>
      <c r="I14073" s="149"/>
      <c r="K14073" s="149"/>
      <c r="M14073" s="149"/>
      <c r="N14073" s="150"/>
      <c r="P14073" s="149"/>
    </row>
    <row r="14074" spans="7:16" x14ac:dyDescent="0.2">
      <c r="G14074" s="149"/>
      <c r="I14074" s="149"/>
      <c r="K14074" s="149"/>
      <c r="M14074" s="149"/>
      <c r="N14074" s="150"/>
      <c r="P14074" s="149"/>
    </row>
    <row r="14075" spans="7:16" x14ac:dyDescent="0.2">
      <c r="G14075" s="149"/>
      <c r="I14075" s="149"/>
      <c r="K14075" s="149"/>
      <c r="M14075" s="149"/>
      <c r="N14075" s="150"/>
      <c r="P14075" s="149"/>
    </row>
    <row r="14076" spans="7:16" x14ac:dyDescent="0.2">
      <c r="G14076" s="149"/>
      <c r="I14076" s="149"/>
      <c r="K14076" s="149"/>
      <c r="M14076" s="149"/>
      <c r="N14076" s="150"/>
      <c r="P14076" s="149"/>
    </row>
    <row r="14077" spans="7:16" x14ac:dyDescent="0.2">
      <c r="G14077" s="149"/>
      <c r="I14077" s="149"/>
      <c r="K14077" s="149"/>
      <c r="M14077" s="149"/>
      <c r="N14077" s="150"/>
      <c r="P14077" s="149"/>
    </row>
    <row r="14078" spans="7:16" x14ac:dyDescent="0.2">
      <c r="G14078" s="149"/>
      <c r="I14078" s="149"/>
      <c r="K14078" s="149"/>
      <c r="M14078" s="149"/>
      <c r="N14078" s="150"/>
      <c r="P14078" s="149"/>
    </row>
    <row r="14079" spans="7:16" x14ac:dyDescent="0.2">
      <c r="G14079" s="149"/>
      <c r="I14079" s="149"/>
      <c r="K14079" s="149"/>
      <c r="M14079" s="149"/>
      <c r="N14079" s="150"/>
      <c r="P14079" s="149"/>
    </row>
    <row r="14080" spans="7:16" x14ac:dyDescent="0.2">
      <c r="G14080" s="149"/>
      <c r="I14080" s="149"/>
      <c r="K14080" s="149"/>
      <c r="M14080" s="149"/>
      <c r="N14080" s="150"/>
      <c r="P14080" s="149"/>
    </row>
    <row r="14081" spans="7:16" x14ac:dyDescent="0.2">
      <c r="G14081" s="149"/>
      <c r="I14081" s="149"/>
      <c r="K14081" s="149"/>
      <c r="M14081" s="149"/>
      <c r="N14081" s="150"/>
      <c r="P14081" s="149"/>
    </row>
    <row r="14082" spans="7:16" x14ac:dyDescent="0.2">
      <c r="G14082" s="149"/>
      <c r="I14082" s="149"/>
      <c r="K14082" s="149"/>
      <c r="M14082" s="149"/>
      <c r="N14082" s="150"/>
      <c r="P14082" s="149"/>
    </row>
    <row r="14083" spans="7:16" x14ac:dyDescent="0.2">
      <c r="G14083" s="149"/>
      <c r="I14083" s="149"/>
      <c r="K14083" s="149"/>
      <c r="M14083" s="149"/>
      <c r="N14083" s="150"/>
      <c r="P14083" s="149"/>
    </row>
    <row r="14084" spans="7:16" x14ac:dyDescent="0.2">
      <c r="G14084" s="149"/>
      <c r="I14084" s="149"/>
      <c r="K14084" s="149"/>
      <c r="M14084" s="149"/>
      <c r="N14084" s="150"/>
      <c r="P14084" s="149"/>
    </row>
    <row r="14085" spans="7:16" x14ac:dyDescent="0.2">
      <c r="G14085" s="149"/>
      <c r="I14085" s="149"/>
      <c r="K14085" s="149"/>
      <c r="M14085" s="149"/>
      <c r="N14085" s="150"/>
      <c r="P14085" s="149"/>
    </row>
    <row r="14086" spans="7:16" x14ac:dyDescent="0.2">
      <c r="G14086" s="149"/>
      <c r="I14086" s="149"/>
      <c r="K14086" s="149"/>
      <c r="M14086" s="149"/>
      <c r="N14086" s="150"/>
      <c r="P14086" s="149"/>
    </row>
    <row r="14087" spans="7:16" x14ac:dyDescent="0.2">
      <c r="G14087" s="149"/>
      <c r="I14087" s="149"/>
      <c r="K14087" s="149"/>
      <c r="M14087" s="149"/>
      <c r="N14087" s="150"/>
      <c r="P14087" s="149"/>
    </row>
    <row r="14088" spans="7:16" x14ac:dyDescent="0.2">
      <c r="G14088" s="149"/>
      <c r="I14088" s="149"/>
      <c r="K14088" s="149"/>
      <c r="M14088" s="149"/>
      <c r="N14088" s="150"/>
      <c r="P14088" s="149"/>
    </row>
    <row r="14089" spans="7:16" x14ac:dyDescent="0.2">
      <c r="G14089" s="149"/>
      <c r="I14089" s="149"/>
      <c r="K14089" s="149"/>
      <c r="M14089" s="149"/>
      <c r="N14089" s="150"/>
      <c r="P14089" s="149"/>
    </row>
    <row r="14090" spans="7:16" x14ac:dyDescent="0.2">
      <c r="G14090" s="149"/>
      <c r="I14090" s="149"/>
      <c r="K14090" s="149"/>
      <c r="M14090" s="149"/>
      <c r="N14090" s="150"/>
      <c r="P14090" s="149"/>
    </row>
    <row r="14091" spans="7:16" x14ac:dyDescent="0.2">
      <c r="G14091" s="149"/>
      <c r="I14091" s="149"/>
      <c r="K14091" s="149"/>
      <c r="M14091" s="149"/>
      <c r="N14091" s="150"/>
      <c r="P14091" s="149"/>
    </row>
    <row r="14092" spans="7:16" x14ac:dyDescent="0.2">
      <c r="G14092" s="149"/>
      <c r="I14092" s="149"/>
      <c r="K14092" s="149"/>
      <c r="M14092" s="149"/>
      <c r="N14092" s="150"/>
      <c r="P14092" s="149"/>
    </row>
    <row r="14093" spans="7:16" x14ac:dyDescent="0.2">
      <c r="G14093" s="149"/>
      <c r="I14093" s="149"/>
      <c r="K14093" s="149"/>
      <c r="M14093" s="149"/>
      <c r="N14093" s="150"/>
      <c r="P14093" s="149"/>
    </row>
    <row r="14094" spans="7:16" x14ac:dyDescent="0.2">
      <c r="G14094" s="149"/>
      <c r="I14094" s="149"/>
      <c r="K14094" s="149"/>
      <c r="M14094" s="149"/>
      <c r="N14094" s="150"/>
      <c r="P14094" s="149"/>
    </row>
    <row r="14095" spans="7:16" x14ac:dyDescent="0.2">
      <c r="G14095" s="149"/>
      <c r="I14095" s="149"/>
      <c r="K14095" s="149"/>
      <c r="M14095" s="149"/>
      <c r="N14095" s="150"/>
      <c r="P14095" s="149"/>
    </row>
    <row r="14096" spans="7:16" x14ac:dyDescent="0.2">
      <c r="G14096" s="149"/>
      <c r="I14096" s="149"/>
      <c r="K14096" s="149"/>
      <c r="M14096" s="149"/>
      <c r="N14096" s="150"/>
      <c r="P14096" s="149"/>
    </row>
    <row r="14097" spans="7:16" x14ac:dyDescent="0.2">
      <c r="G14097" s="149"/>
      <c r="I14097" s="149"/>
      <c r="K14097" s="149"/>
      <c r="M14097" s="149"/>
      <c r="N14097" s="150"/>
      <c r="P14097" s="149"/>
    </row>
    <row r="14098" spans="7:16" x14ac:dyDescent="0.2">
      <c r="G14098" s="149"/>
      <c r="I14098" s="149"/>
      <c r="K14098" s="149"/>
      <c r="M14098" s="149"/>
      <c r="N14098" s="150"/>
      <c r="P14098" s="149"/>
    </row>
    <row r="14099" spans="7:16" x14ac:dyDescent="0.2">
      <c r="G14099" s="149"/>
      <c r="I14099" s="149"/>
      <c r="K14099" s="149"/>
      <c r="M14099" s="149"/>
      <c r="N14099" s="150"/>
      <c r="P14099" s="149"/>
    </row>
    <row r="14100" spans="7:16" x14ac:dyDescent="0.2">
      <c r="G14100" s="149"/>
      <c r="I14100" s="149"/>
      <c r="K14100" s="149"/>
      <c r="M14100" s="149"/>
      <c r="N14100" s="150"/>
      <c r="P14100" s="149"/>
    </row>
    <row r="14101" spans="7:16" x14ac:dyDescent="0.2">
      <c r="G14101" s="149"/>
      <c r="I14101" s="149"/>
      <c r="K14101" s="149"/>
      <c r="M14101" s="149"/>
      <c r="N14101" s="150"/>
      <c r="P14101" s="149"/>
    </row>
    <row r="14102" spans="7:16" x14ac:dyDescent="0.2">
      <c r="G14102" s="149"/>
      <c r="I14102" s="149"/>
      <c r="K14102" s="149"/>
      <c r="M14102" s="149"/>
      <c r="N14102" s="150"/>
      <c r="P14102" s="149"/>
    </row>
    <row r="14103" spans="7:16" x14ac:dyDescent="0.2">
      <c r="G14103" s="149"/>
      <c r="I14103" s="149"/>
      <c r="K14103" s="149"/>
      <c r="M14103" s="149"/>
      <c r="N14103" s="150"/>
      <c r="P14103" s="149"/>
    </row>
    <row r="14104" spans="7:16" x14ac:dyDescent="0.2">
      <c r="G14104" s="149"/>
      <c r="I14104" s="149"/>
      <c r="K14104" s="149"/>
      <c r="M14104" s="149"/>
      <c r="N14104" s="150"/>
      <c r="P14104" s="149"/>
    </row>
    <row r="14105" spans="7:16" x14ac:dyDescent="0.2">
      <c r="G14105" s="149"/>
      <c r="I14105" s="149"/>
      <c r="K14105" s="149"/>
      <c r="M14105" s="149"/>
      <c r="N14105" s="150"/>
      <c r="P14105" s="149"/>
    </row>
    <row r="14106" spans="7:16" x14ac:dyDescent="0.2">
      <c r="G14106" s="149"/>
      <c r="I14106" s="149"/>
      <c r="K14106" s="149"/>
      <c r="M14106" s="149"/>
      <c r="N14106" s="150"/>
      <c r="P14106" s="149"/>
    </row>
    <row r="14107" spans="7:16" x14ac:dyDescent="0.2">
      <c r="G14107" s="149"/>
      <c r="I14107" s="149"/>
      <c r="K14107" s="149"/>
      <c r="M14107" s="149"/>
      <c r="N14107" s="150"/>
      <c r="P14107" s="149"/>
    </row>
    <row r="14108" spans="7:16" x14ac:dyDescent="0.2">
      <c r="G14108" s="149"/>
      <c r="I14108" s="149"/>
      <c r="K14108" s="149"/>
      <c r="M14108" s="149"/>
      <c r="N14108" s="150"/>
      <c r="P14108" s="149"/>
    </row>
    <row r="14109" spans="7:16" x14ac:dyDescent="0.2">
      <c r="G14109" s="149"/>
      <c r="I14109" s="149"/>
      <c r="K14109" s="149"/>
      <c r="M14109" s="149"/>
      <c r="N14109" s="150"/>
      <c r="P14109" s="149"/>
    </row>
    <row r="14110" spans="7:16" x14ac:dyDescent="0.2">
      <c r="G14110" s="149"/>
      <c r="I14110" s="149"/>
      <c r="K14110" s="149"/>
      <c r="M14110" s="149"/>
      <c r="N14110" s="150"/>
      <c r="P14110" s="149"/>
    </row>
    <row r="14111" spans="7:16" x14ac:dyDescent="0.2">
      <c r="G14111" s="149"/>
      <c r="I14111" s="149"/>
      <c r="K14111" s="149"/>
      <c r="M14111" s="149"/>
      <c r="N14111" s="150"/>
      <c r="P14111" s="149"/>
    </row>
    <row r="14112" spans="7:16" x14ac:dyDescent="0.2">
      <c r="G14112" s="149"/>
      <c r="I14112" s="149"/>
      <c r="K14112" s="149"/>
      <c r="M14112" s="149"/>
      <c r="N14112" s="150"/>
      <c r="P14112" s="149"/>
    </row>
    <row r="14113" spans="7:16" x14ac:dyDescent="0.2">
      <c r="G14113" s="149"/>
      <c r="I14113" s="149"/>
      <c r="K14113" s="149"/>
      <c r="M14113" s="149"/>
      <c r="N14113" s="150"/>
      <c r="P14113" s="149"/>
    </row>
    <row r="14114" spans="7:16" x14ac:dyDescent="0.2">
      <c r="G14114" s="149"/>
      <c r="I14114" s="149"/>
      <c r="K14114" s="149"/>
      <c r="M14114" s="149"/>
      <c r="N14114" s="150"/>
      <c r="P14114" s="149"/>
    </row>
    <row r="14115" spans="7:16" x14ac:dyDescent="0.2">
      <c r="G14115" s="149"/>
      <c r="I14115" s="149"/>
      <c r="K14115" s="149"/>
      <c r="M14115" s="149"/>
      <c r="N14115" s="150"/>
      <c r="P14115" s="149"/>
    </row>
    <row r="14116" spans="7:16" x14ac:dyDescent="0.2">
      <c r="G14116" s="149"/>
      <c r="I14116" s="149"/>
      <c r="K14116" s="149"/>
      <c r="M14116" s="149"/>
      <c r="N14116" s="150"/>
      <c r="P14116" s="149"/>
    </row>
    <row r="14117" spans="7:16" x14ac:dyDescent="0.2">
      <c r="G14117" s="149"/>
      <c r="I14117" s="149"/>
      <c r="K14117" s="149"/>
      <c r="M14117" s="149"/>
      <c r="N14117" s="150"/>
      <c r="P14117" s="149"/>
    </row>
    <row r="14118" spans="7:16" x14ac:dyDescent="0.2">
      <c r="G14118" s="149"/>
      <c r="I14118" s="149"/>
      <c r="K14118" s="149"/>
      <c r="M14118" s="149"/>
      <c r="N14118" s="150"/>
      <c r="P14118" s="149"/>
    </row>
    <row r="14119" spans="7:16" x14ac:dyDescent="0.2">
      <c r="G14119" s="149"/>
      <c r="I14119" s="149"/>
      <c r="K14119" s="149"/>
      <c r="M14119" s="149"/>
      <c r="N14119" s="150"/>
      <c r="P14119" s="149"/>
    </row>
    <row r="14120" spans="7:16" x14ac:dyDescent="0.2">
      <c r="G14120" s="149"/>
      <c r="I14120" s="149"/>
      <c r="K14120" s="149"/>
      <c r="M14120" s="149"/>
      <c r="N14120" s="150"/>
      <c r="P14120" s="149"/>
    </row>
    <row r="14121" spans="7:16" x14ac:dyDescent="0.2">
      <c r="G14121" s="149"/>
      <c r="I14121" s="149"/>
      <c r="K14121" s="149"/>
      <c r="M14121" s="149"/>
      <c r="N14121" s="150"/>
      <c r="P14121" s="149"/>
    </row>
    <row r="14122" spans="7:16" x14ac:dyDescent="0.2">
      <c r="G14122" s="149"/>
      <c r="I14122" s="149"/>
      <c r="K14122" s="149"/>
      <c r="M14122" s="149"/>
      <c r="N14122" s="150"/>
      <c r="P14122" s="149"/>
    </row>
    <row r="14123" spans="7:16" x14ac:dyDescent="0.2">
      <c r="G14123" s="149"/>
      <c r="I14123" s="149"/>
      <c r="K14123" s="149"/>
      <c r="M14123" s="149"/>
      <c r="N14123" s="150"/>
      <c r="P14123" s="149"/>
    </row>
    <row r="14124" spans="7:16" x14ac:dyDescent="0.2">
      <c r="G14124" s="149"/>
      <c r="I14124" s="149"/>
      <c r="K14124" s="149"/>
      <c r="M14124" s="149"/>
      <c r="N14124" s="150"/>
      <c r="P14124" s="149"/>
    </row>
    <row r="14125" spans="7:16" x14ac:dyDescent="0.2">
      <c r="G14125" s="149"/>
      <c r="I14125" s="149"/>
      <c r="K14125" s="149"/>
      <c r="M14125" s="149"/>
      <c r="N14125" s="150"/>
      <c r="P14125" s="149"/>
    </row>
    <row r="14126" spans="7:16" x14ac:dyDescent="0.2">
      <c r="G14126" s="149"/>
      <c r="I14126" s="149"/>
      <c r="K14126" s="149"/>
      <c r="M14126" s="149"/>
      <c r="N14126" s="150"/>
      <c r="P14126" s="149"/>
    </row>
    <row r="14127" spans="7:16" x14ac:dyDescent="0.2">
      <c r="G14127" s="149"/>
      <c r="I14127" s="149"/>
      <c r="K14127" s="149"/>
      <c r="M14127" s="149"/>
      <c r="N14127" s="150"/>
      <c r="P14127" s="149"/>
    </row>
    <row r="14128" spans="7:16" x14ac:dyDescent="0.2">
      <c r="G14128" s="149"/>
      <c r="I14128" s="149"/>
      <c r="K14128" s="149"/>
      <c r="M14128" s="149"/>
      <c r="N14128" s="150"/>
      <c r="P14128" s="149"/>
    </row>
    <row r="14129" spans="7:16" x14ac:dyDescent="0.2">
      <c r="G14129" s="149"/>
      <c r="I14129" s="149"/>
      <c r="K14129" s="149"/>
      <c r="M14129" s="149"/>
      <c r="N14129" s="150"/>
      <c r="P14129" s="149"/>
    </row>
    <row r="14130" spans="7:16" x14ac:dyDescent="0.2">
      <c r="G14130" s="149"/>
      <c r="I14130" s="149"/>
      <c r="K14130" s="149"/>
      <c r="M14130" s="149"/>
      <c r="N14130" s="150"/>
      <c r="P14130" s="149"/>
    </row>
    <row r="14131" spans="7:16" x14ac:dyDescent="0.2">
      <c r="G14131" s="149"/>
      <c r="I14131" s="149"/>
      <c r="K14131" s="149"/>
      <c r="M14131" s="149"/>
      <c r="N14131" s="150"/>
      <c r="P14131" s="149"/>
    </row>
    <row r="14132" spans="7:16" x14ac:dyDescent="0.2">
      <c r="G14132" s="149"/>
      <c r="I14132" s="149"/>
      <c r="K14132" s="149"/>
      <c r="M14132" s="149"/>
      <c r="N14132" s="150"/>
      <c r="P14132" s="149"/>
    </row>
    <row r="14133" spans="7:16" x14ac:dyDescent="0.2">
      <c r="G14133" s="149"/>
      <c r="I14133" s="149"/>
      <c r="K14133" s="149"/>
      <c r="M14133" s="149"/>
      <c r="N14133" s="150"/>
      <c r="P14133" s="149"/>
    </row>
    <row r="14134" spans="7:16" x14ac:dyDescent="0.2">
      <c r="G14134" s="149"/>
      <c r="I14134" s="149"/>
      <c r="K14134" s="149"/>
      <c r="M14134" s="149"/>
      <c r="N14134" s="150"/>
      <c r="P14134" s="149"/>
    </row>
    <row r="14135" spans="7:16" x14ac:dyDescent="0.2">
      <c r="G14135" s="149"/>
      <c r="I14135" s="149"/>
      <c r="K14135" s="149"/>
      <c r="M14135" s="149"/>
      <c r="N14135" s="150"/>
      <c r="P14135" s="149"/>
    </row>
    <row r="14136" spans="7:16" x14ac:dyDescent="0.2">
      <c r="G14136" s="149"/>
      <c r="I14136" s="149"/>
      <c r="K14136" s="149"/>
      <c r="M14136" s="149"/>
      <c r="N14136" s="150"/>
      <c r="P14136" s="149"/>
    </row>
    <row r="14137" spans="7:16" x14ac:dyDescent="0.2">
      <c r="G14137" s="149"/>
      <c r="I14137" s="149"/>
      <c r="K14137" s="149"/>
      <c r="M14137" s="149"/>
      <c r="N14137" s="150"/>
      <c r="P14137" s="149"/>
    </row>
    <row r="14138" spans="7:16" x14ac:dyDescent="0.2">
      <c r="G14138" s="149"/>
      <c r="I14138" s="149"/>
      <c r="K14138" s="149"/>
      <c r="M14138" s="149"/>
      <c r="N14138" s="150"/>
      <c r="P14138" s="149"/>
    </row>
    <row r="14139" spans="7:16" x14ac:dyDescent="0.2">
      <c r="G14139" s="149"/>
      <c r="I14139" s="149"/>
      <c r="K14139" s="149"/>
      <c r="M14139" s="149"/>
      <c r="N14139" s="150"/>
      <c r="P14139" s="149"/>
    </row>
    <row r="14140" spans="7:16" x14ac:dyDescent="0.2">
      <c r="G14140" s="149"/>
      <c r="I14140" s="149"/>
      <c r="K14140" s="149"/>
      <c r="M14140" s="149"/>
      <c r="N14140" s="150"/>
      <c r="P14140" s="149"/>
    </row>
    <row r="14141" spans="7:16" x14ac:dyDescent="0.2">
      <c r="G14141" s="149"/>
      <c r="I14141" s="149"/>
      <c r="K14141" s="149"/>
      <c r="M14141" s="149"/>
      <c r="N14141" s="150"/>
      <c r="P14141" s="149"/>
    </row>
    <row r="14142" spans="7:16" x14ac:dyDescent="0.2">
      <c r="G14142" s="149"/>
      <c r="I14142" s="149"/>
      <c r="K14142" s="149"/>
      <c r="M14142" s="149"/>
      <c r="N14142" s="150"/>
      <c r="P14142" s="149"/>
    </row>
    <row r="14143" spans="7:16" x14ac:dyDescent="0.2">
      <c r="G14143" s="149"/>
      <c r="I14143" s="149"/>
      <c r="K14143" s="149"/>
      <c r="M14143" s="149"/>
      <c r="N14143" s="150"/>
      <c r="P14143" s="149"/>
    </row>
    <row r="14144" spans="7:16" x14ac:dyDescent="0.2">
      <c r="G14144" s="149"/>
      <c r="I14144" s="149"/>
      <c r="K14144" s="149"/>
      <c r="M14144" s="149"/>
      <c r="N14144" s="150"/>
      <c r="P14144" s="149"/>
    </row>
    <row r="14145" spans="7:16" x14ac:dyDescent="0.2">
      <c r="G14145" s="149"/>
      <c r="I14145" s="149"/>
      <c r="K14145" s="149"/>
      <c r="M14145" s="149"/>
      <c r="N14145" s="150"/>
      <c r="P14145" s="149"/>
    </row>
    <row r="14146" spans="7:16" x14ac:dyDescent="0.2">
      <c r="G14146" s="149"/>
      <c r="I14146" s="149"/>
      <c r="K14146" s="149"/>
      <c r="M14146" s="149"/>
      <c r="N14146" s="150"/>
      <c r="P14146" s="149"/>
    </row>
    <row r="14147" spans="7:16" x14ac:dyDescent="0.2">
      <c r="G14147" s="149"/>
      <c r="I14147" s="149"/>
      <c r="K14147" s="149"/>
      <c r="M14147" s="149"/>
      <c r="N14147" s="150"/>
      <c r="P14147" s="149"/>
    </row>
    <row r="14148" spans="7:16" x14ac:dyDescent="0.2">
      <c r="G14148" s="149"/>
      <c r="I14148" s="149"/>
      <c r="K14148" s="149"/>
      <c r="M14148" s="149"/>
      <c r="N14148" s="150"/>
      <c r="P14148" s="149"/>
    </row>
    <row r="14149" spans="7:16" x14ac:dyDescent="0.2">
      <c r="G14149" s="149"/>
      <c r="I14149" s="149"/>
      <c r="K14149" s="149"/>
      <c r="M14149" s="149"/>
      <c r="N14149" s="150"/>
      <c r="P14149" s="149"/>
    </row>
    <row r="14150" spans="7:16" x14ac:dyDescent="0.2">
      <c r="G14150" s="149"/>
      <c r="I14150" s="149"/>
      <c r="K14150" s="149"/>
      <c r="M14150" s="149"/>
      <c r="N14150" s="150"/>
      <c r="P14150" s="149"/>
    </row>
    <row r="14151" spans="7:16" x14ac:dyDescent="0.2">
      <c r="G14151" s="149"/>
      <c r="I14151" s="149"/>
      <c r="K14151" s="149"/>
      <c r="M14151" s="149"/>
      <c r="N14151" s="150"/>
      <c r="P14151" s="149"/>
    </row>
    <row r="14152" spans="7:16" x14ac:dyDescent="0.2">
      <c r="G14152" s="149"/>
      <c r="I14152" s="149"/>
      <c r="K14152" s="149"/>
      <c r="M14152" s="149"/>
      <c r="N14152" s="150"/>
      <c r="P14152" s="149"/>
    </row>
    <row r="14153" spans="7:16" x14ac:dyDescent="0.2">
      <c r="G14153" s="149"/>
      <c r="I14153" s="149"/>
      <c r="K14153" s="149"/>
      <c r="M14153" s="149"/>
      <c r="N14153" s="150"/>
      <c r="P14153" s="149"/>
    </row>
    <row r="14154" spans="7:16" x14ac:dyDescent="0.2">
      <c r="G14154" s="149"/>
      <c r="I14154" s="149"/>
      <c r="K14154" s="149"/>
      <c r="M14154" s="149"/>
      <c r="N14154" s="150"/>
      <c r="P14154" s="149"/>
    </row>
    <row r="14155" spans="7:16" x14ac:dyDescent="0.2">
      <c r="G14155" s="149"/>
      <c r="I14155" s="149"/>
      <c r="K14155" s="149"/>
      <c r="M14155" s="149"/>
      <c r="N14155" s="150"/>
      <c r="P14155" s="149"/>
    </row>
    <row r="14156" spans="7:16" x14ac:dyDescent="0.2">
      <c r="G14156" s="149"/>
      <c r="I14156" s="149"/>
      <c r="K14156" s="149"/>
      <c r="M14156" s="149"/>
      <c r="N14156" s="150"/>
      <c r="P14156" s="149"/>
    </row>
    <row r="14157" spans="7:16" x14ac:dyDescent="0.2">
      <c r="G14157" s="149"/>
      <c r="I14157" s="149"/>
      <c r="K14157" s="149"/>
      <c r="M14157" s="149"/>
      <c r="N14157" s="150"/>
      <c r="P14157" s="149"/>
    </row>
    <row r="14158" spans="7:16" x14ac:dyDescent="0.2">
      <c r="G14158" s="149"/>
      <c r="I14158" s="149"/>
      <c r="K14158" s="149"/>
      <c r="M14158" s="149"/>
      <c r="N14158" s="150"/>
      <c r="P14158" s="149"/>
    </row>
    <row r="14159" spans="7:16" x14ac:dyDescent="0.2">
      <c r="G14159" s="149"/>
      <c r="I14159" s="149"/>
      <c r="K14159" s="149"/>
      <c r="M14159" s="149"/>
      <c r="N14159" s="150"/>
      <c r="P14159" s="149"/>
    </row>
    <row r="14160" spans="7:16" x14ac:dyDescent="0.2">
      <c r="G14160" s="149"/>
      <c r="I14160" s="149"/>
      <c r="K14160" s="149"/>
      <c r="M14160" s="149"/>
      <c r="N14160" s="150"/>
      <c r="P14160" s="149"/>
    </row>
    <row r="14161" spans="7:16" x14ac:dyDescent="0.2">
      <c r="G14161" s="149"/>
      <c r="I14161" s="149"/>
      <c r="K14161" s="149"/>
      <c r="M14161" s="149"/>
      <c r="N14161" s="150"/>
      <c r="P14161" s="149"/>
    </row>
    <row r="14162" spans="7:16" x14ac:dyDescent="0.2">
      <c r="G14162" s="149"/>
      <c r="I14162" s="149"/>
      <c r="K14162" s="149"/>
      <c r="M14162" s="149"/>
      <c r="N14162" s="150"/>
      <c r="P14162" s="149"/>
    </row>
    <row r="14163" spans="7:16" x14ac:dyDescent="0.2">
      <c r="G14163" s="149"/>
      <c r="I14163" s="149"/>
      <c r="K14163" s="149"/>
      <c r="M14163" s="149"/>
      <c r="N14163" s="150"/>
      <c r="P14163" s="149"/>
    </row>
    <row r="14164" spans="7:16" x14ac:dyDescent="0.2">
      <c r="G14164" s="149"/>
      <c r="I14164" s="149"/>
      <c r="K14164" s="149"/>
      <c r="M14164" s="149"/>
      <c r="N14164" s="150"/>
      <c r="P14164" s="149"/>
    </row>
    <row r="14165" spans="7:16" x14ac:dyDescent="0.2">
      <c r="G14165" s="149"/>
      <c r="I14165" s="149"/>
      <c r="K14165" s="149"/>
      <c r="M14165" s="149"/>
      <c r="N14165" s="150"/>
      <c r="P14165" s="149"/>
    </row>
    <row r="14166" spans="7:16" x14ac:dyDescent="0.2">
      <c r="G14166" s="149"/>
      <c r="I14166" s="149"/>
      <c r="K14166" s="149"/>
      <c r="M14166" s="149"/>
      <c r="N14166" s="150"/>
      <c r="P14166" s="149"/>
    </row>
    <row r="14167" spans="7:16" x14ac:dyDescent="0.2">
      <c r="G14167" s="149"/>
      <c r="I14167" s="149"/>
      <c r="K14167" s="149"/>
      <c r="M14167" s="149"/>
      <c r="N14167" s="150"/>
      <c r="P14167" s="149"/>
    </row>
    <row r="14168" spans="7:16" x14ac:dyDescent="0.2">
      <c r="G14168" s="149"/>
      <c r="I14168" s="149"/>
      <c r="K14168" s="149"/>
      <c r="M14168" s="149"/>
      <c r="N14168" s="150"/>
      <c r="P14168" s="149"/>
    </row>
    <row r="14169" spans="7:16" x14ac:dyDescent="0.2">
      <c r="G14169" s="149"/>
      <c r="I14169" s="149"/>
      <c r="K14169" s="149"/>
      <c r="M14169" s="149"/>
      <c r="N14169" s="150"/>
      <c r="P14169" s="149"/>
    </row>
    <row r="14170" spans="7:16" x14ac:dyDescent="0.2">
      <c r="G14170" s="149"/>
      <c r="I14170" s="149"/>
      <c r="K14170" s="149"/>
      <c r="M14170" s="149"/>
      <c r="N14170" s="150"/>
      <c r="P14170" s="149"/>
    </row>
    <row r="14171" spans="7:16" x14ac:dyDescent="0.2">
      <c r="G14171" s="149"/>
      <c r="I14171" s="149"/>
      <c r="K14171" s="149"/>
      <c r="M14171" s="149"/>
      <c r="N14171" s="150"/>
      <c r="P14171" s="149"/>
    </row>
    <row r="14172" spans="7:16" x14ac:dyDescent="0.2">
      <c r="G14172" s="149"/>
      <c r="I14172" s="149"/>
      <c r="K14172" s="149"/>
      <c r="M14172" s="149"/>
      <c r="N14172" s="150"/>
      <c r="P14172" s="149"/>
    </row>
    <row r="14173" spans="7:16" x14ac:dyDescent="0.2">
      <c r="G14173" s="149"/>
      <c r="I14173" s="149"/>
      <c r="K14173" s="149"/>
      <c r="M14173" s="149"/>
      <c r="N14173" s="150"/>
      <c r="P14173" s="149"/>
    </row>
    <row r="14174" spans="7:16" x14ac:dyDescent="0.2">
      <c r="G14174" s="149"/>
      <c r="I14174" s="149"/>
      <c r="K14174" s="149"/>
      <c r="M14174" s="149"/>
      <c r="N14174" s="150"/>
      <c r="P14174" s="149"/>
    </row>
    <row r="14175" spans="7:16" x14ac:dyDescent="0.2">
      <c r="G14175" s="149"/>
      <c r="I14175" s="149"/>
      <c r="K14175" s="149"/>
      <c r="M14175" s="149"/>
      <c r="N14175" s="150"/>
      <c r="P14175" s="149"/>
    </row>
    <row r="14176" spans="7:16" x14ac:dyDescent="0.2">
      <c r="G14176" s="149"/>
      <c r="I14176" s="149"/>
      <c r="K14176" s="149"/>
      <c r="M14176" s="149"/>
      <c r="N14176" s="150"/>
      <c r="P14176" s="149"/>
    </row>
    <row r="14177" spans="7:16" x14ac:dyDescent="0.2">
      <c r="G14177" s="149"/>
      <c r="I14177" s="149"/>
      <c r="K14177" s="149"/>
      <c r="M14177" s="149"/>
      <c r="N14177" s="150"/>
      <c r="P14177" s="149"/>
    </row>
    <row r="14178" spans="7:16" x14ac:dyDescent="0.2">
      <c r="G14178" s="149"/>
      <c r="I14178" s="149"/>
      <c r="K14178" s="149"/>
      <c r="M14178" s="149"/>
      <c r="N14178" s="150"/>
      <c r="P14178" s="149"/>
    </row>
    <row r="14179" spans="7:16" x14ac:dyDescent="0.2">
      <c r="G14179" s="149"/>
      <c r="I14179" s="149"/>
      <c r="K14179" s="149"/>
      <c r="M14179" s="149"/>
      <c r="N14179" s="150"/>
      <c r="P14179" s="149"/>
    </row>
    <row r="14180" spans="7:16" x14ac:dyDescent="0.2">
      <c r="G14180" s="149"/>
      <c r="I14180" s="149"/>
      <c r="K14180" s="149"/>
      <c r="M14180" s="149"/>
      <c r="N14180" s="150"/>
      <c r="P14180" s="149"/>
    </row>
    <row r="14181" spans="7:16" x14ac:dyDescent="0.2">
      <c r="G14181" s="149"/>
      <c r="I14181" s="149"/>
      <c r="K14181" s="149"/>
      <c r="M14181" s="149"/>
      <c r="N14181" s="150"/>
      <c r="P14181" s="149"/>
    </row>
    <row r="14182" spans="7:16" x14ac:dyDescent="0.2">
      <c r="G14182" s="149"/>
      <c r="I14182" s="149"/>
      <c r="K14182" s="149"/>
      <c r="M14182" s="149"/>
      <c r="N14182" s="150"/>
      <c r="P14182" s="149"/>
    </row>
    <row r="14183" spans="7:16" x14ac:dyDescent="0.2">
      <c r="G14183" s="149"/>
      <c r="I14183" s="149"/>
      <c r="K14183" s="149"/>
      <c r="M14183" s="149"/>
      <c r="N14183" s="150"/>
      <c r="P14183" s="149"/>
    </row>
    <row r="14184" spans="7:16" x14ac:dyDescent="0.2">
      <c r="G14184" s="149"/>
      <c r="I14184" s="149"/>
      <c r="K14184" s="149"/>
      <c r="M14184" s="149"/>
      <c r="N14184" s="150"/>
      <c r="P14184" s="149"/>
    </row>
    <row r="14185" spans="7:16" x14ac:dyDescent="0.2">
      <c r="G14185" s="149"/>
      <c r="I14185" s="149"/>
      <c r="K14185" s="149"/>
      <c r="M14185" s="149"/>
      <c r="N14185" s="150"/>
      <c r="P14185" s="149"/>
    </row>
    <row r="14186" spans="7:16" x14ac:dyDescent="0.2">
      <c r="G14186" s="149"/>
      <c r="I14186" s="149"/>
      <c r="K14186" s="149"/>
      <c r="M14186" s="149"/>
      <c r="N14186" s="150"/>
      <c r="P14186" s="149"/>
    </row>
    <row r="14187" spans="7:16" x14ac:dyDescent="0.2">
      <c r="G14187" s="149"/>
      <c r="I14187" s="149"/>
      <c r="K14187" s="149"/>
      <c r="M14187" s="149"/>
      <c r="N14187" s="150"/>
      <c r="P14187" s="149"/>
    </row>
    <row r="14188" spans="7:16" x14ac:dyDescent="0.2">
      <c r="G14188" s="149"/>
      <c r="I14188" s="149"/>
      <c r="K14188" s="149"/>
      <c r="M14188" s="149"/>
      <c r="N14188" s="150"/>
      <c r="P14188" s="149"/>
    </row>
    <row r="14189" spans="7:16" x14ac:dyDescent="0.2">
      <c r="G14189" s="149"/>
      <c r="I14189" s="149"/>
      <c r="K14189" s="149"/>
      <c r="M14189" s="149"/>
      <c r="N14189" s="150"/>
      <c r="P14189" s="149"/>
    </row>
    <row r="14190" spans="7:16" x14ac:dyDescent="0.2">
      <c r="G14190" s="149"/>
      <c r="I14190" s="149"/>
      <c r="K14190" s="149"/>
      <c r="M14190" s="149"/>
      <c r="N14190" s="150"/>
      <c r="P14190" s="149"/>
    </row>
    <row r="14191" spans="7:16" x14ac:dyDescent="0.2">
      <c r="G14191" s="149"/>
      <c r="I14191" s="149"/>
      <c r="K14191" s="149"/>
      <c r="M14191" s="149"/>
      <c r="N14191" s="150"/>
      <c r="P14191" s="149"/>
    </row>
    <row r="14192" spans="7:16" x14ac:dyDescent="0.2">
      <c r="G14192" s="149"/>
      <c r="I14192" s="149"/>
      <c r="K14192" s="149"/>
      <c r="M14192" s="149"/>
      <c r="N14192" s="150"/>
      <c r="P14192" s="149"/>
    </row>
    <row r="14193" spans="7:16" x14ac:dyDescent="0.2">
      <c r="G14193" s="149"/>
      <c r="I14193" s="149"/>
      <c r="K14193" s="149"/>
      <c r="M14193" s="149"/>
      <c r="N14193" s="150"/>
      <c r="P14193" s="149"/>
    </row>
    <row r="14194" spans="7:16" x14ac:dyDescent="0.2">
      <c r="G14194" s="149"/>
      <c r="I14194" s="149"/>
      <c r="K14194" s="149"/>
      <c r="M14194" s="149"/>
      <c r="N14194" s="150"/>
      <c r="P14194" s="149"/>
    </row>
    <row r="14195" spans="7:16" x14ac:dyDescent="0.2">
      <c r="G14195" s="149"/>
      <c r="I14195" s="149"/>
      <c r="K14195" s="149"/>
      <c r="M14195" s="149"/>
      <c r="N14195" s="150"/>
      <c r="P14195" s="149"/>
    </row>
    <row r="14196" spans="7:16" x14ac:dyDescent="0.2">
      <c r="G14196" s="149"/>
      <c r="I14196" s="149"/>
      <c r="K14196" s="149"/>
      <c r="M14196" s="149"/>
      <c r="N14196" s="150"/>
      <c r="P14196" s="149"/>
    </row>
    <row r="14197" spans="7:16" x14ac:dyDescent="0.2">
      <c r="G14197" s="149"/>
      <c r="I14197" s="149"/>
      <c r="K14197" s="149"/>
      <c r="M14197" s="149"/>
      <c r="N14197" s="150"/>
      <c r="P14197" s="149"/>
    </row>
    <row r="14198" spans="7:16" x14ac:dyDescent="0.2">
      <c r="G14198" s="149"/>
      <c r="I14198" s="149"/>
      <c r="K14198" s="149"/>
      <c r="M14198" s="149"/>
      <c r="N14198" s="150"/>
      <c r="P14198" s="149"/>
    </row>
    <row r="14199" spans="7:16" x14ac:dyDescent="0.2">
      <c r="G14199" s="149"/>
      <c r="I14199" s="149"/>
      <c r="K14199" s="149"/>
      <c r="M14199" s="149"/>
      <c r="N14199" s="150"/>
      <c r="P14199" s="149"/>
    </row>
    <row r="14200" spans="7:16" x14ac:dyDescent="0.2">
      <c r="G14200" s="149"/>
      <c r="I14200" s="149"/>
      <c r="K14200" s="149"/>
      <c r="M14200" s="149"/>
      <c r="N14200" s="150"/>
      <c r="P14200" s="149"/>
    </row>
    <row r="14201" spans="7:16" x14ac:dyDescent="0.2">
      <c r="G14201" s="149"/>
      <c r="I14201" s="149"/>
      <c r="K14201" s="149"/>
      <c r="M14201" s="149"/>
      <c r="N14201" s="150"/>
      <c r="P14201" s="149"/>
    </row>
    <row r="14202" spans="7:16" x14ac:dyDescent="0.2">
      <c r="G14202" s="149"/>
      <c r="I14202" s="149"/>
      <c r="K14202" s="149"/>
      <c r="M14202" s="149"/>
      <c r="N14202" s="150"/>
      <c r="P14202" s="149"/>
    </row>
    <row r="14203" spans="7:16" x14ac:dyDescent="0.2">
      <c r="G14203" s="149"/>
      <c r="I14203" s="149"/>
      <c r="K14203" s="149"/>
      <c r="M14203" s="149"/>
      <c r="N14203" s="150"/>
      <c r="P14203" s="149"/>
    </row>
    <row r="14204" spans="7:16" x14ac:dyDescent="0.2">
      <c r="G14204" s="149"/>
      <c r="I14204" s="149"/>
      <c r="K14204" s="149"/>
      <c r="M14204" s="149"/>
      <c r="N14204" s="150"/>
      <c r="P14204" s="149"/>
    </row>
    <row r="14205" spans="7:16" x14ac:dyDescent="0.2">
      <c r="G14205" s="149"/>
      <c r="I14205" s="149"/>
      <c r="K14205" s="149"/>
      <c r="M14205" s="149"/>
      <c r="N14205" s="150"/>
      <c r="P14205" s="149"/>
    </row>
    <row r="14206" spans="7:16" x14ac:dyDescent="0.2">
      <c r="G14206" s="149"/>
      <c r="I14206" s="149"/>
      <c r="K14206" s="149"/>
      <c r="M14206" s="149"/>
      <c r="N14206" s="150"/>
      <c r="P14206" s="149"/>
    </row>
    <row r="14207" spans="7:16" x14ac:dyDescent="0.2">
      <c r="G14207" s="149"/>
      <c r="I14207" s="149"/>
      <c r="K14207" s="149"/>
      <c r="M14207" s="149"/>
      <c r="N14207" s="150"/>
      <c r="P14207" s="149"/>
    </row>
    <row r="14208" spans="7:16" x14ac:dyDescent="0.2">
      <c r="G14208" s="149"/>
      <c r="I14208" s="149"/>
      <c r="K14208" s="149"/>
      <c r="M14208" s="149"/>
      <c r="N14208" s="150"/>
      <c r="P14208" s="149"/>
    </row>
    <row r="14209" spans="7:16" x14ac:dyDescent="0.2">
      <c r="G14209" s="149"/>
      <c r="I14209" s="149"/>
      <c r="K14209" s="149"/>
      <c r="M14209" s="149"/>
      <c r="N14209" s="150"/>
      <c r="P14209" s="149"/>
    </row>
    <row r="14210" spans="7:16" x14ac:dyDescent="0.2">
      <c r="G14210" s="149"/>
      <c r="I14210" s="149"/>
      <c r="K14210" s="149"/>
      <c r="M14210" s="149"/>
      <c r="N14210" s="150"/>
      <c r="P14210" s="149"/>
    </row>
    <row r="14211" spans="7:16" x14ac:dyDescent="0.2">
      <c r="G14211" s="149"/>
      <c r="I14211" s="149"/>
      <c r="K14211" s="149"/>
      <c r="M14211" s="149"/>
      <c r="N14211" s="150"/>
      <c r="P14211" s="149"/>
    </row>
    <row r="14212" spans="7:16" x14ac:dyDescent="0.2">
      <c r="G14212" s="149"/>
      <c r="I14212" s="149"/>
      <c r="K14212" s="149"/>
      <c r="M14212" s="149"/>
      <c r="N14212" s="150"/>
      <c r="P14212" s="149"/>
    </row>
    <row r="14213" spans="7:16" x14ac:dyDescent="0.2">
      <c r="G14213" s="149"/>
      <c r="I14213" s="149"/>
      <c r="K14213" s="149"/>
      <c r="M14213" s="149"/>
      <c r="N14213" s="150"/>
      <c r="P14213" s="149"/>
    </row>
    <row r="14214" spans="7:16" x14ac:dyDescent="0.2">
      <c r="G14214" s="149"/>
      <c r="I14214" s="149"/>
      <c r="K14214" s="149"/>
      <c r="M14214" s="149"/>
      <c r="N14214" s="150"/>
      <c r="P14214" s="149"/>
    </row>
    <row r="14215" spans="7:16" x14ac:dyDescent="0.2">
      <c r="G14215" s="149"/>
      <c r="I14215" s="149"/>
      <c r="K14215" s="149"/>
      <c r="M14215" s="149"/>
      <c r="N14215" s="150"/>
      <c r="P14215" s="149"/>
    </row>
    <row r="14216" spans="7:16" x14ac:dyDescent="0.2">
      <c r="G14216" s="149"/>
      <c r="I14216" s="149"/>
      <c r="K14216" s="149"/>
      <c r="M14216" s="149"/>
      <c r="N14216" s="150"/>
      <c r="P14216" s="149"/>
    </row>
    <row r="14217" spans="7:16" x14ac:dyDescent="0.2">
      <c r="G14217" s="149"/>
      <c r="I14217" s="149"/>
      <c r="K14217" s="149"/>
      <c r="M14217" s="149"/>
      <c r="N14217" s="150"/>
      <c r="P14217" s="149"/>
    </row>
    <row r="14218" spans="7:16" x14ac:dyDescent="0.2">
      <c r="G14218" s="149"/>
      <c r="I14218" s="149"/>
      <c r="K14218" s="149"/>
      <c r="M14218" s="149"/>
      <c r="N14218" s="150"/>
      <c r="P14218" s="149"/>
    </row>
    <row r="14219" spans="7:16" x14ac:dyDescent="0.2">
      <c r="G14219" s="149"/>
      <c r="I14219" s="149"/>
      <c r="K14219" s="149"/>
      <c r="M14219" s="149"/>
      <c r="N14219" s="150"/>
      <c r="P14219" s="149"/>
    </row>
    <row r="14220" spans="7:16" x14ac:dyDescent="0.2">
      <c r="G14220" s="149"/>
      <c r="I14220" s="149"/>
      <c r="K14220" s="149"/>
      <c r="M14220" s="149"/>
      <c r="N14220" s="150"/>
      <c r="P14220" s="149"/>
    </row>
    <row r="14221" spans="7:16" x14ac:dyDescent="0.2">
      <c r="G14221" s="149"/>
      <c r="I14221" s="149"/>
      <c r="K14221" s="149"/>
      <c r="M14221" s="149"/>
      <c r="N14221" s="150"/>
      <c r="P14221" s="149"/>
    </row>
    <row r="14222" spans="7:16" x14ac:dyDescent="0.2">
      <c r="G14222" s="149"/>
      <c r="I14222" s="149"/>
      <c r="K14222" s="149"/>
      <c r="M14222" s="149"/>
      <c r="N14222" s="150"/>
      <c r="P14222" s="149"/>
    </row>
    <row r="14223" spans="7:16" x14ac:dyDescent="0.2">
      <c r="G14223" s="149"/>
      <c r="I14223" s="149"/>
      <c r="K14223" s="149"/>
      <c r="M14223" s="149"/>
      <c r="N14223" s="150"/>
      <c r="P14223" s="149"/>
    </row>
    <row r="14224" spans="7:16" x14ac:dyDescent="0.2">
      <c r="G14224" s="149"/>
      <c r="I14224" s="149"/>
      <c r="K14224" s="149"/>
      <c r="M14224" s="149"/>
      <c r="N14224" s="150"/>
      <c r="P14224" s="149"/>
    </row>
    <row r="14225" spans="7:16" x14ac:dyDescent="0.2">
      <c r="G14225" s="149"/>
      <c r="I14225" s="149"/>
      <c r="K14225" s="149"/>
      <c r="M14225" s="149"/>
      <c r="N14225" s="150"/>
      <c r="P14225" s="149"/>
    </row>
    <row r="14226" spans="7:16" x14ac:dyDescent="0.2">
      <c r="G14226" s="149"/>
      <c r="I14226" s="149"/>
      <c r="K14226" s="149"/>
      <c r="M14226" s="149"/>
      <c r="N14226" s="150"/>
      <c r="P14226" s="149"/>
    </row>
    <row r="14227" spans="7:16" x14ac:dyDescent="0.2">
      <c r="G14227" s="149"/>
      <c r="I14227" s="149"/>
      <c r="K14227" s="149"/>
      <c r="M14227" s="149"/>
      <c r="N14227" s="150"/>
      <c r="P14227" s="149"/>
    </row>
    <row r="14228" spans="7:16" x14ac:dyDescent="0.2">
      <c r="G14228" s="149"/>
      <c r="I14228" s="149"/>
      <c r="K14228" s="149"/>
      <c r="M14228" s="149"/>
      <c r="N14228" s="150"/>
      <c r="P14228" s="149"/>
    </row>
    <row r="14229" spans="7:16" x14ac:dyDescent="0.2">
      <c r="G14229" s="149"/>
      <c r="I14229" s="149"/>
      <c r="K14229" s="149"/>
      <c r="M14229" s="149"/>
      <c r="N14229" s="150"/>
      <c r="P14229" s="149"/>
    </row>
    <row r="14230" spans="7:16" x14ac:dyDescent="0.2">
      <c r="G14230" s="149"/>
      <c r="I14230" s="149"/>
      <c r="K14230" s="149"/>
      <c r="M14230" s="149"/>
      <c r="N14230" s="150"/>
      <c r="P14230" s="149"/>
    </row>
    <row r="14231" spans="7:16" x14ac:dyDescent="0.2">
      <c r="G14231" s="149"/>
      <c r="I14231" s="149"/>
      <c r="K14231" s="149"/>
      <c r="M14231" s="149"/>
      <c r="N14231" s="150"/>
      <c r="P14231" s="149"/>
    </row>
    <row r="14232" spans="7:16" x14ac:dyDescent="0.2">
      <c r="G14232" s="149"/>
      <c r="I14232" s="149"/>
      <c r="K14232" s="149"/>
      <c r="M14232" s="149"/>
      <c r="N14232" s="150"/>
      <c r="P14232" s="149"/>
    </row>
    <row r="14233" spans="7:16" x14ac:dyDescent="0.2">
      <c r="G14233" s="149"/>
      <c r="I14233" s="149"/>
      <c r="K14233" s="149"/>
      <c r="M14233" s="149"/>
      <c r="N14233" s="150"/>
      <c r="P14233" s="149"/>
    </row>
    <row r="14234" spans="7:16" x14ac:dyDescent="0.2">
      <c r="G14234" s="149"/>
      <c r="I14234" s="149"/>
      <c r="K14234" s="149"/>
      <c r="M14234" s="149"/>
      <c r="N14234" s="150"/>
      <c r="P14234" s="149"/>
    </row>
    <row r="14235" spans="7:16" x14ac:dyDescent="0.2">
      <c r="G14235" s="149"/>
      <c r="I14235" s="149"/>
      <c r="K14235" s="149"/>
      <c r="M14235" s="149"/>
      <c r="N14235" s="150"/>
      <c r="P14235" s="149"/>
    </row>
    <row r="14236" spans="7:16" x14ac:dyDescent="0.2">
      <c r="G14236" s="149"/>
      <c r="I14236" s="149"/>
      <c r="K14236" s="149"/>
      <c r="M14236" s="149"/>
      <c r="N14236" s="150"/>
      <c r="P14236" s="149"/>
    </row>
    <row r="14237" spans="7:16" x14ac:dyDescent="0.2">
      <c r="G14237" s="149"/>
      <c r="I14237" s="149"/>
      <c r="K14237" s="149"/>
      <c r="M14237" s="149"/>
      <c r="N14237" s="150"/>
      <c r="P14237" s="149"/>
    </row>
    <row r="14238" spans="7:16" x14ac:dyDescent="0.2">
      <c r="G14238" s="149"/>
      <c r="I14238" s="149"/>
      <c r="K14238" s="149"/>
      <c r="M14238" s="149"/>
      <c r="N14238" s="150"/>
      <c r="P14238" s="149"/>
    </row>
    <row r="14239" spans="7:16" x14ac:dyDescent="0.2">
      <c r="G14239" s="149"/>
      <c r="I14239" s="149"/>
      <c r="K14239" s="149"/>
      <c r="M14239" s="149"/>
      <c r="N14239" s="150"/>
      <c r="P14239" s="149"/>
    </row>
    <row r="14240" spans="7:16" x14ac:dyDescent="0.2">
      <c r="G14240" s="149"/>
      <c r="I14240" s="149"/>
      <c r="K14240" s="149"/>
      <c r="M14240" s="149"/>
      <c r="N14240" s="150"/>
      <c r="P14240" s="149"/>
    </row>
    <row r="14241" spans="7:16" x14ac:dyDescent="0.2">
      <c r="G14241" s="149"/>
      <c r="I14241" s="149"/>
      <c r="K14241" s="149"/>
      <c r="M14241" s="149"/>
      <c r="N14241" s="150"/>
      <c r="P14241" s="149"/>
    </row>
    <row r="14242" spans="7:16" x14ac:dyDescent="0.2">
      <c r="G14242" s="149"/>
      <c r="I14242" s="149"/>
      <c r="K14242" s="149"/>
      <c r="M14242" s="149"/>
      <c r="N14242" s="150"/>
      <c r="P14242" s="149"/>
    </row>
    <row r="14243" spans="7:16" x14ac:dyDescent="0.2">
      <c r="G14243" s="149"/>
      <c r="I14243" s="149"/>
      <c r="K14243" s="149"/>
      <c r="M14243" s="149"/>
      <c r="N14243" s="150"/>
      <c r="P14243" s="149"/>
    </row>
    <row r="14244" spans="7:16" x14ac:dyDescent="0.2">
      <c r="G14244" s="149"/>
      <c r="I14244" s="149"/>
      <c r="K14244" s="149"/>
      <c r="M14244" s="149"/>
      <c r="N14244" s="150"/>
      <c r="P14244" s="149"/>
    </row>
    <row r="14245" spans="7:16" x14ac:dyDescent="0.2">
      <c r="G14245" s="149"/>
      <c r="I14245" s="149"/>
      <c r="K14245" s="149"/>
      <c r="M14245" s="149"/>
      <c r="N14245" s="150"/>
      <c r="P14245" s="149"/>
    </row>
    <row r="14246" spans="7:16" x14ac:dyDescent="0.2">
      <c r="G14246" s="149"/>
      <c r="I14246" s="149"/>
      <c r="K14246" s="149"/>
      <c r="M14246" s="149"/>
      <c r="N14246" s="150"/>
      <c r="P14246" s="149"/>
    </row>
    <row r="14247" spans="7:16" x14ac:dyDescent="0.2">
      <c r="G14247" s="149"/>
      <c r="I14247" s="149"/>
      <c r="K14247" s="149"/>
      <c r="M14247" s="149"/>
      <c r="N14247" s="150"/>
      <c r="P14247" s="149"/>
    </row>
    <row r="14248" spans="7:16" x14ac:dyDescent="0.2">
      <c r="G14248" s="149"/>
      <c r="I14248" s="149"/>
      <c r="K14248" s="149"/>
      <c r="M14248" s="149"/>
      <c r="N14248" s="150"/>
      <c r="P14248" s="149"/>
    </row>
    <row r="14249" spans="7:16" x14ac:dyDescent="0.2">
      <c r="G14249" s="149"/>
      <c r="I14249" s="149"/>
      <c r="K14249" s="149"/>
      <c r="M14249" s="149"/>
      <c r="N14249" s="150"/>
      <c r="P14249" s="149"/>
    </row>
    <row r="14250" spans="7:16" x14ac:dyDescent="0.2">
      <c r="G14250" s="149"/>
      <c r="I14250" s="149"/>
      <c r="K14250" s="149"/>
      <c r="M14250" s="149"/>
      <c r="N14250" s="150"/>
      <c r="P14250" s="149"/>
    </row>
    <row r="14251" spans="7:16" x14ac:dyDescent="0.2">
      <c r="G14251" s="149"/>
      <c r="I14251" s="149"/>
      <c r="K14251" s="149"/>
      <c r="M14251" s="149"/>
      <c r="N14251" s="150"/>
      <c r="P14251" s="149"/>
    </row>
    <row r="14252" spans="7:16" x14ac:dyDescent="0.2">
      <c r="G14252" s="149"/>
      <c r="I14252" s="149"/>
      <c r="K14252" s="149"/>
      <c r="M14252" s="149"/>
      <c r="N14252" s="150"/>
      <c r="P14252" s="149"/>
    </row>
    <row r="14253" spans="7:16" x14ac:dyDescent="0.2">
      <c r="G14253" s="149"/>
      <c r="I14253" s="149"/>
      <c r="K14253" s="149"/>
      <c r="M14253" s="149"/>
      <c r="N14253" s="150"/>
      <c r="P14253" s="149"/>
    </row>
    <row r="14254" spans="7:16" x14ac:dyDescent="0.2">
      <c r="G14254" s="149"/>
      <c r="I14254" s="149"/>
      <c r="K14254" s="149"/>
      <c r="M14254" s="149"/>
      <c r="N14254" s="150"/>
      <c r="P14254" s="149"/>
    </row>
    <row r="14255" spans="7:16" x14ac:dyDescent="0.2">
      <c r="G14255" s="149"/>
      <c r="I14255" s="149"/>
      <c r="K14255" s="149"/>
      <c r="M14255" s="149"/>
      <c r="N14255" s="150"/>
      <c r="P14255" s="149"/>
    </row>
    <row r="14256" spans="7:16" x14ac:dyDescent="0.2">
      <c r="G14256" s="149"/>
      <c r="I14256" s="149"/>
      <c r="K14256" s="149"/>
      <c r="M14256" s="149"/>
      <c r="N14256" s="150"/>
      <c r="P14256" s="149"/>
    </row>
    <row r="14257" spans="7:16" x14ac:dyDescent="0.2">
      <c r="G14257" s="149"/>
      <c r="I14257" s="149"/>
      <c r="K14257" s="149"/>
      <c r="M14257" s="149"/>
      <c r="N14257" s="150"/>
      <c r="P14257" s="149"/>
    </row>
    <row r="14258" spans="7:16" x14ac:dyDescent="0.2">
      <c r="G14258" s="149"/>
      <c r="I14258" s="149"/>
      <c r="K14258" s="149"/>
      <c r="M14258" s="149"/>
      <c r="N14258" s="150"/>
      <c r="P14258" s="149"/>
    </row>
    <row r="14259" spans="7:16" x14ac:dyDescent="0.2">
      <c r="G14259" s="149"/>
      <c r="I14259" s="149"/>
      <c r="K14259" s="149"/>
      <c r="M14259" s="149"/>
      <c r="N14259" s="150"/>
      <c r="P14259" s="149"/>
    </row>
    <row r="14260" spans="7:16" x14ac:dyDescent="0.2">
      <c r="G14260" s="149"/>
      <c r="I14260" s="149"/>
      <c r="K14260" s="149"/>
      <c r="M14260" s="149"/>
      <c r="N14260" s="150"/>
      <c r="P14260" s="149"/>
    </row>
    <row r="14261" spans="7:16" x14ac:dyDescent="0.2">
      <c r="G14261" s="149"/>
      <c r="I14261" s="149"/>
      <c r="K14261" s="149"/>
      <c r="M14261" s="149"/>
      <c r="N14261" s="150"/>
      <c r="P14261" s="149"/>
    </row>
    <row r="14262" spans="7:16" x14ac:dyDescent="0.2">
      <c r="G14262" s="149"/>
      <c r="I14262" s="149"/>
      <c r="K14262" s="149"/>
      <c r="M14262" s="149"/>
      <c r="N14262" s="150"/>
      <c r="P14262" s="149"/>
    </row>
    <row r="14263" spans="7:16" x14ac:dyDescent="0.2">
      <c r="G14263" s="149"/>
      <c r="I14263" s="149"/>
      <c r="K14263" s="149"/>
      <c r="M14263" s="149"/>
      <c r="N14263" s="150"/>
      <c r="P14263" s="149"/>
    </row>
    <row r="14264" spans="7:16" x14ac:dyDescent="0.2">
      <c r="G14264" s="149"/>
      <c r="I14264" s="149"/>
      <c r="K14264" s="149"/>
      <c r="M14264" s="149"/>
      <c r="N14264" s="150"/>
      <c r="P14264" s="149"/>
    </row>
    <row r="14265" spans="7:16" x14ac:dyDescent="0.2">
      <c r="G14265" s="149"/>
      <c r="I14265" s="149"/>
      <c r="K14265" s="149"/>
      <c r="M14265" s="149"/>
      <c r="N14265" s="150"/>
      <c r="P14265" s="149"/>
    </row>
    <row r="14266" spans="7:16" x14ac:dyDescent="0.2">
      <c r="G14266" s="149"/>
      <c r="I14266" s="149"/>
      <c r="K14266" s="149"/>
      <c r="M14266" s="149"/>
      <c r="N14266" s="150"/>
      <c r="P14266" s="149"/>
    </row>
    <row r="14267" spans="7:16" x14ac:dyDescent="0.2">
      <c r="G14267" s="149"/>
      <c r="I14267" s="149"/>
      <c r="K14267" s="149"/>
      <c r="M14267" s="149"/>
      <c r="N14267" s="150"/>
      <c r="P14267" s="149"/>
    </row>
    <row r="14268" spans="7:16" x14ac:dyDescent="0.2">
      <c r="G14268" s="149"/>
      <c r="I14268" s="149"/>
      <c r="K14268" s="149"/>
      <c r="M14268" s="149"/>
      <c r="N14268" s="150"/>
      <c r="P14268" s="149"/>
    </row>
    <row r="14269" spans="7:16" x14ac:dyDescent="0.2">
      <c r="G14269" s="149"/>
      <c r="I14269" s="149"/>
      <c r="K14269" s="149"/>
      <c r="M14269" s="149"/>
      <c r="N14269" s="150"/>
      <c r="P14269" s="149"/>
    </row>
    <row r="14270" spans="7:16" x14ac:dyDescent="0.2">
      <c r="G14270" s="149"/>
      <c r="I14270" s="149"/>
      <c r="K14270" s="149"/>
      <c r="M14270" s="149"/>
      <c r="N14270" s="150"/>
      <c r="P14270" s="149"/>
    </row>
    <row r="14271" spans="7:16" x14ac:dyDescent="0.2">
      <c r="G14271" s="149"/>
      <c r="I14271" s="149"/>
      <c r="K14271" s="149"/>
      <c r="M14271" s="149"/>
      <c r="N14271" s="150"/>
      <c r="P14271" s="149"/>
    </row>
    <row r="14272" spans="7:16" x14ac:dyDescent="0.2">
      <c r="G14272" s="149"/>
      <c r="I14272" s="149"/>
      <c r="K14272" s="149"/>
      <c r="M14272" s="149"/>
      <c r="N14272" s="150"/>
      <c r="P14272" s="149"/>
    </row>
    <row r="14273" spans="7:16" x14ac:dyDescent="0.2">
      <c r="G14273" s="149"/>
      <c r="I14273" s="149"/>
      <c r="K14273" s="149"/>
      <c r="M14273" s="149"/>
      <c r="N14273" s="150"/>
      <c r="P14273" s="149"/>
    </row>
    <row r="14274" spans="7:16" x14ac:dyDescent="0.2">
      <c r="G14274" s="149"/>
      <c r="I14274" s="149"/>
      <c r="K14274" s="149"/>
      <c r="M14274" s="149"/>
      <c r="N14274" s="150"/>
      <c r="P14274" s="149"/>
    </row>
    <row r="14275" spans="7:16" x14ac:dyDescent="0.2">
      <c r="G14275" s="149"/>
      <c r="I14275" s="149"/>
      <c r="K14275" s="149"/>
      <c r="M14275" s="149"/>
      <c r="N14275" s="150"/>
      <c r="P14275" s="149"/>
    </row>
    <row r="14276" spans="7:16" x14ac:dyDescent="0.2">
      <c r="G14276" s="149"/>
      <c r="I14276" s="149"/>
      <c r="K14276" s="149"/>
      <c r="M14276" s="149"/>
      <c r="N14276" s="150"/>
      <c r="P14276" s="149"/>
    </row>
    <row r="14277" spans="7:16" x14ac:dyDescent="0.2">
      <c r="G14277" s="149"/>
      <c r="I14277" s="149"/>
      <c r="K14277" s="149"/>
      <c r="M14277" s="149"/>
      <c r="N14277" s="150"/>
      <c r="P14277" s="149"/>
    </row>
    <row r="14278" spans="7:16" x14ac:dyDescent="0.2">
      <c r="G14278" s="149"/>
      <c r="I14278" s="149"/>
      <c r="K14278" s="149"/>
      <c r="M14278" s="149"/>
      <c r="N14278" s="150"/>
      <c r="P14278" s="149"/>
    </row>
    <row r="14279" spans="7:16" x14ac:dyDescent="0.2">
      <c r="G14279" s="149"/>
      <c r="I14279" s="149"/>
      <c r="K14279" s="149"/>
      <c r="M14279" s="149"/>
      <c r="N14279" s="150"/>
      <c r="P14279" s="149"/>
    </row>
    <row r="14280" spans="7:16" x14ac:dyDescent="0.2">
      <c r="G14280" s="149"/>
      <c r="I14280" s="149"/>
      <c r="K14280" s="149"/>
      <c r="M14280" s="149"/>
      <c r="N14280" s="150"/>
      <c r="P14280" s="149"/>
    </row>
    <row r="14281" spans="7:16" x14ac:dyDescent="0.2">
      <c r="G14281" s="149"/>
      <c r="I14281" s="149"/>
      <c r="K14281" s="149"/>
      <c r="M14281" s="149"/>
      <c r="N14281" s="150"/>
      <c r="P14281" s="149"/>
    </row>
    <row r="14282" spans="7:16" x14ac:dyDescent="0.2">
      <c r="G14282" s="149"/>
      <c r="I14282" s="149"/>
      <c r="K14282" s="149"/>
      <c r="M14282" s="149"/>
      <c r="N14282" s="150"/>
      <c r="P14282" s="149"/>
    </row>
    <row r="14283" spans="7:16" x14ac:dyDescent="0.2">
      <c r="G14283" s="149"/>
      <c r="I14283" s="149"/>
      <c r="K14283" s="149"/>
      <c r="M14283" s="149"/>
      <c r="N14283" s="150"/>
      <c r="P14283" s="149"/>
    </row>
    <row r="14284" spans="7:16" x14ac:dyDescent="0.2">
      <c r="G14284" s="149"/>
      <c r="I14284" s="149"/>
      <c r="K14284" s="149"/>
      <c r="M14284" s="149"/>
      <c r="N14284" s="150"/>
      <c r="P14284" s="149"/>
    </row>
    <row r="14285" spans="7:16" x14ac:dyDescent="0.2">
      <c r="G14285" s="149"/>
      <c r="I14285" s="149"/>
      <c r="K14285" s="149"/>
      <c r="M14285" s="149"/>
      <c r="N14285" s="150"/>
      <c r="P14285" s="149"/>
    </row>
    <row r="14286" spans="7:16" x14ac:dyDescent="0.2">
      <c r="G14286" s="149"/>
      <c r="I14286" s="149"/>
      <c r="K14286" s="149"/>
      <c r="M14286" s="149"/>
      <c r="N14286" s="150"/>
      <c r="P14286" s="149"/>
    </row>
    <row r="14287" spans="7:16" x14ac:dyDescent="0.2">
      <c r="G14287" s="149"/>
      <c r="I14287" s="149"/>
      <c r="K14287" s="149"/>
      <c r="M14287" s="149"/>
      <c r="N14287" s="150"/>
      <c r="P14287" s="149"/>
    </row>
    <row r="14288" spans="7:16" x14ac:dyDescent="0.2">
      <c r="G14288" s="149"/>
      <c r="I14288" s="149"/>
      <c r="K14288" s="149"/>
      <c r="M14288" s="149"/>
      <c r="N14288" s="150"/>
      <c r="P14288" s="149"/>
    </row>
    <row r="14289" spans="7:16" x14ac:dyDescent="0.2">
      <c r="G14289" s="149"/>
      <c r="I14289" s="149"/>
      <c r="K14289" s="149"/>
      <c r="M14289" s="149"/>
      <c r="N14289" s="150"/>
      <c r="P14289" s="149"/>
    </row>
    <row r="14290" spans="7:16" x14ac:dyDescent="0.2">
      <c r="G14290" s="149"/>
      <c r="I14290" s="149"/>
      <c r="K14290" s="149"/>
      <c r="M14290" s="149"/>
      <c r="N14290" s="150"/>
      <c r="P14290" s="149"/>
    </row>
    <row r="14291" spans="7:16" x14ac:dyDescent="0.2">
      <c r="G14291" s="149"/>
      <c r="I14291" s="149"/>
      <c r="K14291" s="149"/>
      <c r="M14291" s="149"/>
      <c r="N14291" s="150"/>
      <c r="P14291" s="149"/>
    </row>
    <row r="14292" spans="7:16" x14ac:dyDescent="0.2">
      <c r="G14292" s="149"/>
      <c r="I14292" s="149"/>
      <c r="K14292" s="149"/>
      <c r="M14292" s="149"/>
      <c r="N14292" s="150"/>
      <c r="P14292" s="149"/>
    </row>
    <row r="14293" spans="7:16" x14ac:dyDescent="0.2">
      <c r="G14293" s="149"/>
      <c r="I14293" s="149"/>
      <c r="K14293" s="149"/>
      <c r="M14293" s="149"/>
      <c r="N14293" s="150"/>
      <c r="P14293" s="149"/>
    </row>
    <row r="14294" spans="7:16" x14ac:dyDescent="0.2">
      <c r="G14294" s="149"/>
      <c r="I14294" s="149"/>
      <c r="K14294" s="149"/>
      <c r="M14294" s="149"/>
      <c r="N14294" s="150"/>
      <c r="P14294" s="149"/>
    </row>
    <row r="14295" spans="7:16" x14ac:dyDescent="0.2">
      <c r="G14295" s="149"/>
      <c r="I14295" s="149"/>
      <c r="K14295" s="149"/>
      <c r="M14295" s="149"/>
      <c r="N14295" s="150"/>
      <c r="P14295" s="149"/>
    </row>
    <row r="14296" spans="7:16" x14ac:dyDescent="0.2">
      <c r="G14296" s="149"/>
      <c r="I14296" s="149"/>
      <c r="K14296" s="149"/>
      <c r="M14296" s="149"/>
      <c r="N14296" s="150"/>
      <c r="P14296" s="149"/>
    </row>
    <row r="14297" spans="7:16" x14ac:dyDescent="0.2">
      <c r="G14297" s="149"/>
      <c r="I14297" s="149"/>
      <c r="K14297" s="149"/>
      <c r="M14297" s="149"/>
      <c r="N14297" s="150"/>
      <c r="P14297" s="149"/>
    </row>
    <row r="14298" spans="7:16" x14ac:dyDescent="0.2">
      <c r="G14298" s="149"/>
      <c r="I14298" s="149"/>
      <c r="K14298" s="149"/>
      <c r="M14298" s="149"/>
      <c r="N14298" s="150"/>
      <c r="P14298" s="149"/>
    </row>
    <row r="14299" spans="7:16" x14ac:dyDescent="0.2">
      <c r="G14299" s="149"/>
      <c r="I14299" s="149"/>
      <c r="K14299" s="149"/>
      <c r="M14299" s="149"/>
      <c r="N14299" s="150"/>
      <c r="P14299" s="149"/>
    </row>
    <row r="14300" spans="7:16" x14ac:dyDescent="0.2">
      <c r="G14300" s="149"/>
      <c r="I14300" s="149"/>
      <c r="K14300" s="149"/>
      <c r="M14300" s="149"/>
      <c r="N14300" s="150"/>
      <c r="P14300" s="149"/>
    </row>
    <row r="14301" spans="7:16" x14ac:dyDescent="0.2">
      <c r="G14301" s="149"/>
      <c r="I14301" s="149"/>
      <c r="K14301" s="149"/>
      <c r="M14301" s="149"/>
      <c r="N14301" s="150"/>
      <c r="P14301" s="149"/>
    </row>
    <row r="14302" spans="7:16" x14ac:dyDescent="0.2">
      <c r="G14302" s="149"/>
      <c r="I14302" s="149"/>
      <c r="K14302" s="149"/>
      <c r="M14302" s="149"/>
      <c r="N14302" s="150"/>
      <c r="P14302" s="149"/>
    </row>
    <row r="14303" spans="7:16" x14ac:dyDescent="0.2">
      <c r="G14303" s="149"/>
      <c r="I14303" s="149"/>
      <c r="K14303" s="149"/>
      <c r="M14303" s="149"/>
      <c r="N14303" s="150"/>
      <c r="P14303" s="149"/>
    </row>
    <row r="14304" spans="7:16" x14ac:dyDescent="0.2">
      <c r="G14304" s="149"/>
      <c r="I14304" s="149"/>
      <c r="K14304" s="149"/>
      <c r="M14304" s="149"/>
      <c r="N14304" s="150"/>
      <c r="P14304" s="149"/>
    </row>
    <row r="14305" spans="7:16" x14ac:dyDescent="0.2">
      <c r="G14305" s="149"/>
      <c r="I14305" s="149"/>
      <c r="K14305" s="149"/>
      <c r="M14305" s="149"/>
      <c r="N14305" s="150"/>
      <c r="P14305" s="149"/>
    </row>
    <row r="14306" spans="7:16" x14ac:dyDescent="0.2">
      <c r="G14306" s="149"/>
      <c r="I14306" s="149"/>
      <c r="K14306" s="149"/>
      <c r="M14306" s="149"/>
      <c r="N14306" s="150"/>
      <c r="P14306" s="149"/>
    </row>
    <row r="14307" spans="7:16" x14ac:dyDescent="0.2">
      <c r="G14307" s="149"/>
      <c r="I14307" s="149"/>
      <c r="K14307" s="149"/>
      <c r="M14307" s="149"/>
      <c r="N14307" s="150"/>
      <c r="P14307" s="149"/>
    </row>
    <row r="14308" spans="7:16" x14ac:dyDescent="0.2">
      <c r="G14308" s="149"/>
      <c r="I14308" s="149"/>
      <c r="K14308" s="149"/>
      <c r="M14308" s="149"/>
      <c r="N14308" s="150"/>
      <c r="P14308" s="149"/>
    </row>
    <row r="14309" spans="7:16" x14ac:dyDescent="0.2">
      <c r="G14309" s="149"/>
      <c r="I14309" s="149"/>
      <c r="K14309" s="149"/>
      <c r="M14309" s="149"/>
      <c r="N14309" s="150"/>
      <c r="P14309" s="149"/>
    </row>
    <row r="14310" spans="7:16" x14ac:dyDescent="0.2">
      <c r="G14310" s="149"/>
      <c r="I14310" s="149"/>
      <c r="K14310" s="149"/>
      <c r="M14310" s="149"/>
      <c r="N14310" s="150"/>
      <c r="P14310" s="149"/>
    </row>
    <row r="14311" spans="7:16" x14ac:dyDescent="0.2">
      <c r="G14311" s="149"/>
      <c r="I14311" s="149"/>
      <c r="K14311" s="149"/>
      <c r="M14311" s="149"/>
      <c r="N14311" s="150"/>
      <c r="P14311" s="149"/>
    </row>
    <row r="14312" spans="7:16" x14ac:dyDescent="0.2">
      <c r="G14312" s="149"/>
      <c r="I14312" s="149"/>
      <c r="K14312" s="149"/>
      <c r="M14312" s="149"/>
      <c r="N14312" s="150"/>
      <c r="P14312" s="149"/>
    </row>
    <row r="14313" spans="7:16" x14ac:dyDescent="0.2">
      <c r="G14313" s="149"/>
      <c r="I14313" s="149"/>
      <c r="K14313" s="149"/>
      <c r="M14313" s="149"/>
      <c r="N14313" s="150"/>
      <c r="P14313" s="149"/>
    </row>
    <row r="14314" spans="7:16" x14ac:dyDescent="0.2">
      <c r="G14314" s="149"/>
      <c r="I14314" s="149"/>
      <c r="K14314" s="149"/>
      <c r="M14314" s="149"/>
      <c r="N14314" s="150"/>
      <c r="P14314" s="149"/>
    </row>
    <row r="14315" spans="7:16" x14ac:dyDescent="0.2">
      <c r="G14315" s="149"/>
      <c r="I14315" s="149"/>
      <c r="K14315" s="149"/>
      <c r="M14315" s="149"/>
      <c r="N14315" s="150"/>
      <c r="P14315" s="149"/>
    </row>
    <row r="14316" spans="7:16" x14ac:dyDescent="0.2">
      <c r="G14316" s="149"/>
      <c r="I14316" s="149"/>
      <c r="K14316" s="149"/>
      <c r="M14316" s="149"/>
      <c r="N14316" s="150"/>
      <c r="P14316" s="149"/>
    </row>
    <row r="14317" spans="7:16" x14ac:dyDescent="0.2">
      <c r="G14317" s="149"/>
      <c r="I14317" s="149"/>
      <c r="K14317" s="149"/>
      <c r="M14317" s="149"/>
      <c r="N14317" s="150"/>
      <c r="P14317" s="149"/>
    </row>
    <row r="14318" spans="7:16" x14ac:dyDescent="0.2">
      <c r="G14318" s="149"/>
      <c r="I14318" s="149"/>
      <c r="K14318" s="149"/>
      <c r="M14318" s="149"/>
      <c r="N14318" s="150"/>
      <c r="P14318" s="149"/>
    </row>
    <row r="14319" spans="7:16" x14ac:dyDescent="0.2">
      <c r="G14319" s="149"/>
      <c r="I14319" s="149"/>
      <c r="K14319" s="149"/>
      <c r="M14319" s="149"/>
      <c r="N14319" s="150"/>
      <c r="P14319" s="149"/>
    </row>
    <row r="14320" spans="7:16" x14ac:dyDescent="0.2">
      <c r="G14320" s="149"/>
      <c r="I14320" s="149"/>
      <c r="K14320" s="149"/>
      <c r="M14320" s="149"/>
      <c r="N14320" s="150"/>
      <c r="P14320" s="149"/>
    </row>
    <row r="14321" spans="7:16" x14ac:dyDescent="0.2">
      <c r="G14321" s="149"/>
      <c r="I14321" s="149"/>
      <c r="K14321" s="149"/>
      <c r="M14321" s="149"/>
      <c r="N14321" s="150"/>
      <c r="P14321" s="149"/>
    </row>
    <row r="14322" spans="7:16" x14ac:dyDescent="0.2">
      <c r="G14322" s="149"/>
      <c r="I14322" s="149"/>
      <c r="K14322" s="149"/>
      <c r="M14322" s="149"/>
      <c r="N14322" s="150"/>
      <c r="P14322" s="149"/>
    </row>
    <row r="14323" spans="7:16" x14ac:dyDescent="0.2">
      <c r="G14323" s="149"/>
      <c r="I14323" s="149"/>
      <c r="K14323" s="149"/>
      <c r="M14323" s="149"/>
      <c r="N14323" s="150"/>
      <c r="P14323" s="149"/>
    </row>
    <row r="14324" spans="7:16" x14ac:dyDescent="0.2">
      <c r="G14324" s="149"/>
      <c r="I14324" s="149"/>
      <c r="K14324" s="149"/>
      <c r="M14324" s="149"/>
      <c r="N14324" s="150"/>
      <c r="P14324" s="149"/>
    </row>
    <row r="14325" spans="7:16" x14ac:dyDescent="0.2">
      <c r="G14325" s="149"/>
      <c r="I14325" s="149"/>
      <c r="K14325" s="149"/>
      <c r="M14325" s="149"/>
      <c r="N14325" s="150"/>
      <c r="P14325" s="149"/>
    </row>
    <row r="14326" spans="7:16" x14ac:dyDescent="0.2">
      <c r="G14326" s="149"/>
      <c r="I14326" s="149"/>
      <c r="K14326" s="149"/>
      <c r="M14326" s="149"/>
      <c r="N14326" s="150"/>
      <c r="P14326" s="149"/>
    </row>
    <row r="14327" spans="7:16" x14ac:dyDescent="0.2">
      <c r="G14327" s="149"/>
      <c r="I14327" s="149"/>
      <c r="K14327" s="149"/>
      <c r="M14327" s="149"/>
      <c r="N14327" s="150"/>
      <c r="P14327" s="149"/>
    </row>
    <row r="14328" spans="7:16" x14ac:dyDescent="0.2">
      <c r="G14328" s="149"/>
      <c r="I14328" s="149"/>
      <c r="K14328" s="149"/>
      <c r="M14328" s="149"/>
      <c r="N14328" s="150"/>
      <c r="P14328" s="149"/>
    </row>
    <row r="14329" spans="7:16" x14ac:dyDescent="0.2">
      <c r="G14329" s="149"/>
      <c r="I14329" s="149"/>
      <c r="K14329" s="149"/>
      <c r="M14329" s="149"/>
      <c r="N14329" s="150"/>
      <c r="P14329" s="149"/>
    </row>
    <row r="14330" spans="7:16" x14ac:dyDescent="0.2">
      <c r="G14330" s="149"/>
      <c r="I14330" s="149"/>
      <c r="K14330" s="149"/>
      <c r="M14330" s="149"/>
      <c r="N14330" s="150"/>
      <c r="P14330" s="149"/>
    </row>
    <row r="14331" spans="7:16" x14ac:dyDescent="0.2">
      <c r="G14331" s="149"/>
      <c r="I14331" s="149"/>
      <c r="K14331" s="149"/>
      <c r="M14331" s="149"/>
      <c r="N14331" s="150"/>
      <c r="P14331" s="149"/>
    </row>
    <row r="14332" spans="7:16" x14ac:dyDescent="0.2">
      <c r="G14332" s="149"/>
      <c r="I14332" s="149"/>
      <c r="K14332" s="149"/>
      <c r="M14332" s="149"/>
      <c r="N14332" s="150"/>
      <c r="P14332" s="149"/>
    </row>
    <row r="14333" spans="7:16" x14ac:dyDescent="0.2">
      <c r="G14333" s="149"/>
      <c r="I14333" s="149"/>
      <c r="K14333" s="149"/>
      <c r="M14333" s="149"/>
      <c r="N14333" s="150"/>
      <c r="P14333" s="149"/>
    </row>
    <row r="14334" spans="7:16" x14ac:dyDescent="0.2">
      <c r="G14334" s="149"/>
      <c r="I14334" s="149"/>
      <c r="K14334" s="149"/>
      <c r="M14334" s="149"/>
      <c r="N14334" s="150"/>
      <c r="P14334" s="149"/>
    </row>
    <row r="14335" spans="7:16" x14ac:dyDescent="0.2">
      <c r="G14335" s="149"/>
      <c r="I14335" s="149"/>
      <c r="K14335" s="149"/>
      <c r="M14335" s="149"/>
      <c r="N14335" s="150"/>
      <c r="P14335" s="149"/>
    </row>
    <row r="14336" spans="7:16" x14ac:dyDescent="0.2">
      <c r="G14336" s="149"/>
      <c r="I14336" s="149"/>
      <c r="K14336" s="149"/>
      <c r="M14336" s="149"/>
      <c r="N14336" s="150"/>
      <c r="P14336" s="149"/>
    </row>
    <row r="14337" spans="7:16" x14ac:dyDescent="0.2">
      <c r="G14337" s="149"/>
      <c r="I14337" s="149"/>
      <c r="K14337" s="149"/>
      <c r="M14337" s="149"/>
      <c r="N14337" s="150"/>
      <c r="P14337" s="149"/>
    </row>
    <row r="14338" spans="7:16" x14ac:dyDescent="0.2">
      <c r="G14338" s="149"/>
      <c r="I14338" s="149"/>
      <c r="K14338" s="149"/>
      <c r="M14338" s="149"/>
      <c r="N14338" s="150"/>
      <c r="P14338" s="149"/>
    </row>
    <row r="14339" spans="7:16" x14ac:dyDescent="0.2">
      <c r="G14339" s="149"/>
      <c r="I14339" s="149"/>
      <c r="K14339" s="149"/>
      <c r="M14339" s="149"/>
      <c r="N14339" s="150"/>
      <c r="P14339" s="149"/>
    </row>
    <row r="14340" spans="7:16" x14ac:dyDescent="0.2">
      <c r="G14340" s="149"/>
      <c r="I14340" s="149"/>
      <c r="K14340" s="149"/>
      <c r="M14340" s="149"/>
      <c r="N14340" s="150"/>
      <c r="P14340" s="149"/>
    </row>
    <row r="14341" spans="7:16" x14ac:dyDescent="0.2">
      <c r="G14341" s="149"/>
      <c r="I14341" s="149"/>
      <c r="K14341" s="149"/>
      <c r="M14341" s="149"/>
      <c r="N14341" s="150"/>
      <c r="P14341" s="149"/>
    </row>
    <row r="14342" spans="7:16" x14ac:dyDescent="0.2">
      <c r="G14342" s="149"/>
      <c r="I14342" s="149"/>
      <c r="K14342" s="149"/>
      <c r="M14342" s="149"/>
      <c r="N14342" s="150"/>
      <c r="P14342" s="149"/>
    </row>
    <row r="14343" spans="7:16" x14ac:dyDescent="0.2">
      <c r="G14343" s="149"/>
      <c r="I14343" s="149"/>
      <c r="K14343" s="149"/>
      <c r="M14343" s="149"/>
      <c r="N14343" s="150"/>
      <c r="P14343" s="149"/>
    </row>
    <row r="14344" spans="7:16" x14ac:dyDescent="0.2">
      <c r="G14344" s="149"/>
      <c r="I14344" s="149"/>
      <c r="K14344" s="149"/>
      <c r="M14344" s="149"/>
      <c r="N14344" s="150"/>
      <c r="P14344" s="149"/>
    </row>
    <row r="14345" spans="7:16" x14ac:dyDescent="0.2">
      <c r="G14345" s="149"/>
      <c r="I14345" s="149"/>
      <c r="K14345" s="149"/>
      <c r="M14345" s="149"/>
      <c r="N14345" s="150"/>
      <c r="P14345" s="149"/>
    </row>
    <row r="14346" spans="7:16" x14ac:dyDescent="0.2">
      <c r="G14346" s="149"/>
      <c r="I14346" s="149"/>
      <c r="K14346" s="149"/>
      <c r="M14346" s="149"/>
      <c r="N14346" s="150"/>
      <c r="P14346" s="149"/>
    </row>
    <row r="14347" spans="7:16" x14ac:dyDescent="0.2">
      <c r="G14347" s="149"/>
      <c r="I14347" s="149"/>
      <c r="K14347" s="149"/>
      <c r="M14347" s="149"/>
      <c r="N14347" s="150"/>
      <c r="P14347" s="149"/>
    </row>
    <row r="14348" spans="7:16" x14ac:dyDescent="0.2">
      <c r="G14348" s="149"/>
      <c r="I14348" s="149"/>
      <c r="K14348" s="149"/>
      <c r="M14348" s="149"/>
      <c r="N14348" s="150"/>
      <c r="P14348" s="149"/>
    </row>
    <row r="14349" spans="7:16" x14ac:dyDescent="0.2">
      <c r="G14349" s="149"/>
      <c r="I14349" s="149"/>
      <c r="K14349" s="149"/>
      <c r="M14349" s="149"/>
      <c r="N14349" s="150"/>
      <c r="P14349" s="149"/>
    </row>
    <row r="14350" spans="7:16" x14ac:dyDescent="0.2">
      <c r="G14350" s="149"/>
      <c r="I14350" s="149"/>
      <c r="K14350" s="149"/>
      <c r="M14350" s="149"/>
      <c r="N14350" s="150"/>
      <c r="P14350" s="149"/>
    </row>
    <row r="14351" spans="7:16" x14ac:dyDescent="0.2">
      <c r="G14351" s="149"/>
      <c r="I14351" s="149"/>
      <c r="K14351" s="149"/>
      <c r="M14351" s="149"/>
      <c r="N14351" s="150"/>
      <c r="P14351" s="149"/>
    </row>
    <row r="14352" spans="7:16" x14ac:dyDescent="0.2">
      <c r="G14352" s="149"/>
      <c r="I14352" s="149"/>
      <c r="K14352" s="149"/>
      <c r="M14352" s="149"/>
      <c r="N14352" s="150"/>
      <c r="P14352" s="149"/>
    </row>
    <row r="14353" spans="7:16" x14ac:dyDescent="0.2">
      <c r="G14353" s="149"/>
      <c r="I14353" s="149"/>
      <c r="K14353" s="149"/>
      <c r="M14353" s="149"/>
      <c r="N14353" s="150"/>
      <c r="P14353" s="149"/>
    </row>
    <row r="14354" spans="7:16" x14ac:dyDescent="0.2">
      <c r="G14354" s="149"/>
      <c r="I14354" s="149"/>
      <c r="K14354" s="149"/>
      <c r="M14354" s="149"/>
      <c r="N14354" s="150"/>
      <c r="P14354" s="149"/>
    </row>
    <row r="14355" spans="7:16" x14ac:dyDescent="0.2">
      <c r="G14355" s="149"/>
      <c r="I14355" s="149"/>
      <c r="K14355" s="149"/>
      <c r="M14355" s="149"/>
      <c r="N14355" s="150"/>
      <c r="P14355" s="149"/>
    </row>
    <row r="14356" spans="7:16" x14ac:dyDescent="0.2">
      <c r="G14356" s="149"/>
      <c r="I14356" s="149"/>
      <c r="K14356" s="149"/>
      <c r="M14356" s="149"/>
      <c r="N14356" s="150"/>
      <c r="P14356" s="149"/>
    </row>
    <row r="14357" spans="7:16" x14ac:dyDescent="0.2">
      <c r="G14357" s="149"/>
      <c r="I14357" s="149"/>
      <c r="K14357" s="149"/>
      <c r="M14357" s="149"/>
      <c r="N14357" s="150"/>
      <c r="P14357" s="149"/>
    </row>
    <row r="14358" spans="7:16" x14ac:dyDescent="0.2">
      <c r="G14358" s="149"/>
      <c r="I14358" s="149"/>
      <c r="K14358" s="149"/>
      <c r="M14358" s="149"/>
      <c r="N14358" s="150"/>
      <c r="P14358" s="149"/>
    </row>
    <row r="14359" spans="7:16" x14ac:dyDescent="0.2">
      <c r="G14359" s="149"/>
      <c r="I14359" s="149"/>
      <c r="K14359" s="149"/>
      <c r="M14359" s="149"/>
      <c r="N14359" s="150"/>
      <c r="P14359" s="149"/>
    </row>
    <row r="14360" spans="7:16" x14ac:dyDescent="0.2">
      <c r="G14360" s="149"/>
      <c r="I14360" s="149"/>
      <c r="K14360" s="149"/>
      <c r="M14360" s="149"/>
      <c r="N14360" s="150"/>
      <c r="P14360" s="149"/>
    </row>
    <row r="14361" spans="7:16" x14ac:dyDescent="0.2">
      <c r="G14361" s="149"/>
      <c r="I14361" s="149"/>
      <c r="K14361" s="149"/>
      <c r="M14361" s="149"/>
      <c r="N14361" s="150"/>
      <c r="P14361" s="149"/>
    </row>
    <row r="14362" spans="7:16" x14ac:dyDescent="0.2">
      <c r="G14362" s="149"/>
      <c r="I14362" s="149"/>
      <c r="K14362" s="149"/>
      <c r="M14362" s="149"/>
      <c r="N14362" s="150"/>
      <c r="P14362" s="149"/>
    </row>
    <row r="14363" spans="7:16" x14ac:dyDescent="0.2">
      <c r="G14363" s="149"/>
      <c r="I14363" s="149"/>
      <c r="K14363" s="149"/>
      <c r="M14363" s="149"/>
      <c r="N14363" s="150"/>
      <c r="P14363" s="149"/>
    </row>
    <row r="14364" spans="7:16" x14ac:dyDescent="0.2">
      <c r="G14364" s="149"/>
      <c r="I14364" s="149"/>
      <c r="K14364" s="149"/>
      <c r="M14364" s="149"/>
      <c r="N14364" s="150"/>
      <c r="P14364" s="149"/>
    </row>
    <row r="14365" spans="7:16" x14ac:dyDescent="0.2">
      <c r="G14365" s="149"/>
      <c r="I14365" s="149"/>
      <c r="K14365" s="149"/>
      <c r="M14365" s="149"/>
      <c r="N14365" s="150"/>
      <c r="P14365" s="149"/>
    </row>
    <row r="14366" spans="7:16" x14ac:dyDescent="0.2">
      <c r="G14366" s="149"/>
      <c r="I14366" s="149"/>
      <c r="K14366" s="149"/>
      <c r="M14366" s="149"/>
      <c r="N14366" s="150"/>
      <c r="P14366" s="149"/>
    </row>
    <row r="14367" spans="7:16" x14ac:dyDescent="0.2">
      <c r="G14367" s="149"/>
      <c r="I14367" s="149"/>
      <c r="K14367" s="149"/>
      <c r="M14367" s="149"/>
      <c r="N14367" s="150"/>
      <c r="P14367" s="149"/>
    </row>
    <row r="14368" spans="7:16" x14ac:dyDescent="0.2">
      <c r="G14368" s="149"/>
      <c r="I14368" s="149"/>
      <c r="K14368" s="149"/>
      <c r="M14368" s="149"/>
      <c r="N14368" s="150"/>
      <c r="P14368" s="149"/>
    </row>
    <row r="14369" spans="7:16" x14ac:dyDescent="0.2">
      <c r="G14369" s="149"/>
      <c r="I14369" s="149"/>
      <c r="K14369" s="149"/>
      <c r="M14369" s="149"/>
      <c r="N14369" s="150"/>
      <c r="P14369" s="149"/>
    </row>
    <row r="14370" spans="7:16" x14ac:dyDescent="0.2">
      <c r="G14370" s="149"/>
      <c r="I14370" s="149"/>
      <c r="K14370" s="149"/>
      <c r="M14370" s="149"/>
      <c r="N14370" s="150"/>
      <c r="P14370" s="149"/>
    </row>
    <row r="14371" spans="7:16" x14ac:dyDescent="0.2">
      <c r="G14371" s="149"/>
      <c r="I14371" s="149"/>
      <c r="K14371" s="149"/>
      <c r="M14371" s="149"/>
      <c r="N14371" s="150"/>
      <c r="P14371" s="149"/>
    </row>
    <row r="14372" spans="7:16" x14ac:dyDescent="0.2">
      <c r="G14372" s="149"/>
      <c r="I14372" s="149"/>
      <c r="K14372" s="149"/>
      <c r="M14372" s="149"/>
      <c r="N14372" s="150"/>
      <c r="P14372" s="149"/>
    </row>
    <row r="14373" spans="7:16" x14ac:dyDescent="0.2">
      <c r="G14373" s="149"/>
      <c r="I14373" s="149"/>
      <c r="K14373" s="149"/>
      <c r="M14373" s="149"/>
      <c r="N14373" s="150"/>
      <c r="P14373" s="149"/>
    </row>
    <row r="14374" spans="7:16" x14ac:dyDescent="0.2">
      <c r="G14374" s="149"/>
      <c r="I14374" s="149"/>
      <c r="K14374" s="149"/>
      <c r="M14374" s="149"/>
      <c r="N14374" s="150"/>
      <c r="P14374" s="149"/>
    </row>
    <row r="14375" spans="7:16" x14ac:dyDescent="0.2">
      <c r="G14375" s="149"/>
      <c r="I14375" s="149"/>
      <c r="K14375" s="149"/>
      <c r="M14375" s="149"/>
      <c r="N14375" s="150"/>
      <c r="P14375" s="149"/>
    </row>
    <row r="14376" spans="7:16" x14ac:dyDescent="0.2">
      <c r="G14376" s="149"/>
      <c r="I14376" s="149"/>
      <c r="K14376" s="149"/>
      <c r="M14376" s="149"/>
      <c r="N14376" s="150"/>
      <c r="P14376" s="149"/>
    </row>
    <row r="14377" spans="7:16" x14ac:dyDescent="0.2">
      <c r="G14377" s="149"/>
      <c r="I14377" s="149"/>
      <c r="K14377" s="149"/>
      <c r="M14377" s="149"/>
      <c r="N14377" s="150"/>
      <c r="P14377" s="149"/>
    </row>
    <row r="14378" spans="7:16" x14ac:dyDescent="0.2">
      <c r="G14378" s="149"/>
      <c r="I14378" s="149"/>
      <c r="K14378" s="149"/>
      <c r="M14378" s="149"/>
      <c r="N14378" s="150"/>
      <c r="P14378" s="149"/>
    </row>
    <row r="14379" spans="7:16" x14ac:dyDescent="0.2">
      <c r="G14379" s="149"/>
      <c r="I14379" s="149"/>
      <c r="K14379" s="149"/>
      <c r="M14379" s="149"/>
      <c r="N14379" s="150"/>
      <c r="P14379" s="149"/>
    </row>
    <row r="14380" spans="7:16" x14ac:dyDescent="0.2">
      <c r="G14380" s="149"/>
      <c r="I14380" s="149"/>
      <c r="K14380" s="149"/>
      <c r="M14380" s="149"/>
      <c r="N14380" s="150"/>
      <c r="P14380" s="149"/>
    </row>
    <row r="14381" spans="7:16" x14ac:dyDescent="0.2">
      <c r="G14381" s="149"/>
      <c r="I14381" s="149"/>
      <c r="K14381" s="149"/>
      <c r="M14381" s="149"/>
      <c r="N14381" s="150"/>
      <c r="P14381" s="149"/>
    </row>
    <row r="14382" spans="7:16" x14ac:dyDescent="0.2">
      <c r="G14382" s="149"/>
      <c r="I14382" s="149"/>
      <c r="K14382" s="149"/>
      <c r="M14382" s="149"/>
      <c r="N14382" s="150"/>
      <c r="P14382" s="149"/>
    </row>
    <row r="14383" spans="7:16" x14ac:dyDescent="0.2">
      <c r="G14383" s="149"/>
      <c r="I14383" s="149"/>
      <c r="K14383" s="149"/>
      <c r="M14383" s="149"/>
      <c r="N14383" s="150"/>
      <c r="P14383" s="149"/>
    </row>
    <row r="14384" spans="7:16" x14ac:dyDescent="0.2">
      <c r="G14384" s="149"/>
      <c r="I14384" s="149"/>
      <c r="K14384" s="149"/>
      <c r="M14384" s="149"/>
      <c r="N14384" s="150"/>
      <c r="P14384" s="149"/>
    </row>
    <row r="14385" spans="7:16" x14ac:dyDescent="0.2">
      <c r="G14385" s="149"/>
      <c r="I14385" s="149"/>
      <c r="K14385" s="149"/>
      <c r="M14385" s="149"/>
      <c r="N14385" s="150"/>
      <c r="P14385" s="149"/>
    </row>
    <row r="14386" spans="7:16" x14ac:dyDescent="0.2">
      <c r="G14386" s="149"/>
      <c r="I14386" s="149"/>
      <c r="K14386" s="149"/>
      <c r="M14386" s="149"/>
      <c r="N14386" s="150"/>
      <c r="P14386" s="149"/>
    </row>
    <row r="14387" spans="7:16" x14ac:dyDescent="0.2">
      <c r="G14387" s="149"/>
      <c r="I14387" s="149"/>
      <c r="K14387" s="149"/>
      <c r="M14387" s="149"/>
      <c r="N14387" s="150"/>
      <c r="P14387" s="149"/>
    </row>
    <row r="14388" spans="7:16" x14ac:dyDescent="0.2">
      <c r="G14388" s="149"/>
      <c r="I14388" s="149"/>
      <c r="K14388" s="149"/>
      <c r="M14388" s="149"/>
      <c r="N14388" s="150"/>
      <c r="P14388" s="149"/>
    </row>
    <row r="14389" spans="7:16" x14ac:dyDescent="0.2">
      <c r="G14389" s="149"/>
      <c r="I14389" s="149"/>
      <c r="K14389" s="149"/>
      <c r="M14389" s="149"/>
      <c r="N14389" s="150"/>
      <c r="P14389" s="149"/>
    </row>
    <row r="14390" spans="7:16" x14ac:dyDescent="0.2">
      <c r="G14390" s="149"/>
      <c r="I14390" s="149"/>
      <c r="K14390" s="149"/>
      <c r="M14390" s="149"/>
      <c r="N14390" s="150"/>
      <c r="P14390" s="149"/>
    </row>
    <row r="14391" spans="7:16" x14ac:dyDescent="0.2">
      <c r="G14391" s="149"/>
      <c r="I14391" s="149"/>
      <c r="K14391" s="149"/>
      <c r="M14391" s="149"/>
      <c r="N14391" s="150"/>
      <c r="P14391" s="149"/>
    </row>
    <row r="14392" spans="7:16" x14ac:dyDescent="0.2">
      <c r="G14392" s="149"/>
      <c r="I14392" s="149"/>
      <c r="K14392" s="149"/>
      <c r="M14392" s="149"/>
      <c r="N14392" s="150"/>
      <c r="P14392" s="149"/>
    </row>
    <row r="14393" spans="7:16" x14ac:dyDescent="0.2">
      <c r="G14393" s="149"/>
      <c r="I14393" s="149"/>
      <c r="K14393" s="149"/>
      <c r="M14393" s="149"/>
      <c r="N14393" s="150"/>
      <c r="P14393" s="149"/>
    </row>
    <row r="14394" spans="7:16" x14ac:dyDescent="0.2">
      <c r="G14394" s="149"/>
      <c r="I14394" s="149"/>
      <c r="K14394" s="149"/>
      <c r="M14394" s="149"/>
      <c r="N14394" s="150"/>
      <c r="P14394" s="149"/>
    </row>
    <row r="14395" spans="7:16" x14ac:dyDescent="0.2">
      <c r="G14395" s="149"/>
      <c r="I14395" s="149"/>
      <c r="K14395" s="149"/>
      <c r="M14395" s="149"/>
      <c r="N14395" s="150"/>
      <c r="P14395" s="149"/>
    </row>
    <row r="14396" spans="7:16" x14ac:dyDescent="0.2">
      <c r="G14396" s="149"/>
      <c r="I14396" s="149"/>
      <c r="K14396" s="149"/>
      <c r="M14396" s="149"/>
      <c r="N14396" s="150"/>
      <c r="P14396" s="149"/>
    </row>
    <row r="14397" spans="7:16" x14ac:dyDescent="0.2">
      <c r="G14397" s="149"/>
      <c r="I14397" s="149"/>
      <c r="K14397" s="149"/>
      <c r="M14397" s="149"/>
      <c r="N14397" s="150"/>
      <c r="P14397" s="149"/>
    </row>
    <row r="14398" spans="7:16" x14ac:dyDescent="0.2">
      <c r="G14398" s="149"/>
      <c r="I14398" s="149"/>
      <c r="K14398" s="149"/>
      <c r="M14398" s="149"/>
      <c r="N14398" s="150"/>
      <c r="P14398" s="149"/>
    </row>
    <row r="14399" spans="7:16" x14ac:dyDescent="0.2">
      <c r="G14399" s="149"/>
      <c r="I14399" s="149"/>
      <c r="K14399" s="149"/>
      <c r="M14399" s="149"/>
      <c r="N14399" s="150"/>
      <c r="P14399" s="149"/>
    </row>
    <row r="14400" spans="7:16" x14ac:dyDescent="0.2">
      <c r="G14400" s="149"/>
      <c r="I14400" s="149"/>
      <c r="K14400" s="149"/>
      <c r="M14400" s="149"/>
      <c r="N14400" s="150"/>
      <c r="P14400" s="149"/>
    </row>
    <row r="14401" spans="7:16" x14ac:dyDescent="0.2">
      <c r="G14401" s="149"/>
      <c r="I14401" s="149"/>
      <c r="K14401" s="149"/>
      <c r="M14401" s="149"/>
      <c r="N14401" s="150"/>
      <c r="P14401" s="149"/>
    </row>
    <row r="14402" spans="7:16" x14ac:dyDescent="0.2">
      <c r="G14402" s="149"/>
      <c r="I14402" s="149"/>
      <c r="K14402" s="149"/>
      <c r="M14402" s="149"/>
      <c r="N14402" s="150"/>
      <c r="P14402" s="149"/>
    </row>
    <row r="14403" spans="7:16" x14ac:dyDescent="0.2">
      <c r="G14403" s="149"/>
      <c r="I14403" s="149"/>
      <c r="K14403" s="149"/>
      <c r="M14403" s="149"/>
      <c r="N14403" s="150"/>
      <c r="P14403" s="149"/>
    </row>
    <row r="14404" spans="7:16" x14ac:dyDescent="0.2">
      <c r="G14404" s="149"/>
      <c r="I14404" s="149"/>
      <c r="K14404" s="149"/>
      <c r="M14404" s="149"/>
      <c r="N14404" s="150"/>
      <c r="P14404" s="149"/>
    </row>
    <row r="14405" spans="7:16" x14ac:dyDescent="0.2">
      <c r="G14405" s="149"/>
      <c r="I14405" s="149"/>
      <c r="K14405" s="149"/>
      <c r="M14405" s="149"/>
      <c r="N14405" s="150"/>
      <c r="P14405" s="149"/>
    </row>
    <row r="14406" spans="7:16" x14ac:dyDescent="0.2">
      <c r="G14406" s="149"/>
      <c r="I14406" s="149"/>
      <c r="K14406" s="149"/>
      <c r="M14406" s="149"/>
      <c r="N14406" s="150"/>
      <c r="P14406" s="149"/>
    </row>
    <row r="14407" spans="7:16" x14ac:dyDescent="0.2">
      <c r="G14407" s="149"/>
      <c r="I14407" s="149"/>
      <c r="K14407" s="149"/>
      <c r="M14407" s="149"/>
      <c r="N14407" s="150"/>
      <c r="P14407" s="149"/>
    </row>
    <row r="14408" spans="7:16" x14ac:dyDescent="0.2">
      <c r="G14408" s="149"/>
      <c r="I14408" s="149"/>
      <c r="K14408" s="149"/>
      <c r="M14408" s="149"/>
      <c r="N14408" s="150"/>
      <c r="P14408" s="149"/>
    </row>
    <row r="14409" spans="7:16" x14ac:dyDescent="0.2">
      <c r="G14409" s="149"/>
      <c r="I14409" s="149"/>
      <c r="K14409" s="149"/>
      <c r="M14409" s="149"/>
      <c r="N14409" s="150"/>
      <c r="P14409" s="149"/>
    </row>
    <row r="14410" spans="7:16" x14ac:dyDescent="0.2">
      <c r="G14410" s="149"/>
      <c r="I14410" s="149"/>
      <c r="K14410" s="149"/>
      <c r="M14410" s="149"/>
      <c r="N14410" s="150"/>
      <c r="P14410" s="149"/>
    </row>
    <row r="14411" spans="7:16" x14ac:dyDescent="0.2">
      <c r="G14411" s="149"/>
      <c r="I14411" s="149"/>
      <c r="K14411" s="149"/>
      <c r="M14411" s="149"/>
      <c r="N14411" s="150"/>
      <c r="P14411" s="149"/>
    </row>
    <row r="14412" spans="7:16" x14ac:dyDescent="0.2">
      <c r="G14412" s="149"/>
      <c r="I14412" s="149"/>
      <c r="K14412" s="149"/>
      <c r="M14412" s="149"/>
      <c r="N14412" s="150"/>
      <c r="P14412" s="149"/>
    </row>
    <row r="14413" spans="7:16" x14ac:dyDescent="0.2">
      <c r="G14413" s="149"/>
      <c r="I14413" s="149"/>
      <c r="K14413" s="149"/>
      <c r="M14413" s="149"/>
      <c r="N14413" s="150"/>
      <c r="P14413" s="149"/>
    </row>
    <row r="14414" spans="7:16" x14ac:dyDescent="0.2">
      <c r="G14414" s="149"/>
      <c r="I14414" s="149"/>
      <c r="K14414" s="149"/>
      <c r="M14414" s="149"/>
      <c r="N14414" s="150"/>
      <c r="P14414" s="149"/>
    </row>
    <row r="14415" spans="7:16" x14ac:dyDescent="0.2">
      <c r="G14415" s="149"/>
      <c r="I14415" s="149"/>
      <c r="K14415" s="149"/>
      <c r="M14415" s="149"/>
      <c r="N14415" s="150"/>
      <c r="P14415" s="149"/>
    </row>
    <row r="14416" spans="7:16" x14ac:dyDescent="0.2">
      <c r="G14416" s="149"/>
      <c r="I14416" s="149"/>
      <c r="K14416" s="149"/>
      <c r="M14416" s="149"/>
      <c r="N14416" s="150"/>
      <c r="P14416" s="149"/>
    </row>
    <row r="14417" spans="7:16" x14ac:dyDescent="0.2">
      <c r="G14417" s="149"/>
      <c r="I14417" s="149"/>
      <c r="K14417" s="149"/>
      <c r="M14417" s="149"/>
      <c r="N14417" s="150"/>
      <c r="P14417" s="149"/>
    </row>
    <row r="14418" spans="7:16" x14ac:dyDescent="0.2">
      <c r="G14418" s="149"/>
      <c r="I14418" s="149"/>
      <c r="K14418" s="149"/>
      <c r="M14418" s="149"/>
      <c r="N14418" s="150"/>
      <c r="P14418" s="149"/>
    </row>
    <row r="14419" spans="7:16" x14ac:dyDescent="0.2">
      <c r="G14419" s="149"/>
      <c r="I14419" s="149"/>
      <c r="K14419" s="149"/>
      <c r="M14419" s="149"/>
      <c r="N14419" s="150"/>
      <c r="P14419" s="149"/>
    </row>
    <row r="14420" spans="7:16" x14ac:dyDescent="0.2">
      <c r="G14420" s="149"/>
      <c r="I14420" s="149"/>
      <c r="K14420" s="149"/>
      <c r="M14420" s="149"/>
      <c r="N14420" s="150"/>
      <c r="P14420" s="149"/>
    </row>
    <row r="14421" spans="7:16" x14ac:dyDescent="0.2">
      <c r="G14421" s="149"/>
      <c r="I14421" s="149"/>
      <c r="K14421" s="149"/>
      <c r="M14421" s="149"/>
      <c r="N14421" s="150"/>
      <c r="P14421" s="149"/>
    </row>
    <row r="14422" spans="7:16" x14ac:dyDescent="0.2">
      <c r="G14422" s="149"/>
      <c r="I14422" s="149"/>
      <c r="K14422" s="149"/>
      <c r="M14422" s="149"/>
      <c r="N14422" s="150"/>
      <c r="P14422" s="149"/>
    </row>
    <row r="14423" spans="7:16" x14ac:dyDescent="0.2">
      <c r="G14423" s="149"/>
      <c r="I14423" s="149"/>
      <c r="K14423" s="149"/>
      <c r="M14423" s="149"/>
      <c r="N14423" s="150"/>
      <c r="P14423" s="149"/>
    </row>
    <row r="14424" spans="7:16" x14ac:dyDescent="0.2">
      <c r="G14424" s="149"/>
      <c r="I14424" s="149"/>
      <c r="K14424" s="149"/>
      <c r="M14424" s="149"/>
      <c r="N14424" s="150"/>
      <c r="P14424" s="149"/>
    </row>
    <row r="14425" spans="7:16" x14ac:dyDescent="0.2">
      <c r="G14425" s="149"/>
      <c r="I14425" s="149"/>
      <c r="K14425" s="149"/>
      <c r="M14425" s="149"/>
      <c r="N14425" s="150"/>
      <c r="P14425" s="149"/>
    </row>
    <row r="14426" spans="7:16" x14ac:dyDescent="0.2">
      <c r="G14426" s="149"/>
      <c r="I14426" s="149"/>
      <c r="K14426" s="149"/>
      <c r="M14426" s="149"/>
      <c r="N14426" s="150"/>
      <c r="P14426" s="149"/>
    </row>
    <row r="14427" spans="7:16" x14ac:dyDescent="0.2">
      <c r="G14427" s="149"/>
      <c r="I14427" s="149"/>
      <c r="K14427" s="149"/>
      <c r="M14427" s="149"/>
      <c r="N14427" s="150"/>
      <c r="P14427" s="149"/>
    </row>
    <row r="14428" spans="7:16" x14ac:dyDescent="0.2">
      <c r="G14428" s="149"/>
      <c r="I14428" s="149"/>
      <c r="K14428" s="149"/>
      <c r="M14428" s="149"/>
      <c r="N14428" s="150"/>
      <c r="P14428" s="149"/>
    </row>
    <row r="14429" spans="7:16" x14ac:dyDescent="0.2">
      <c r="G14429" s="149"/>
      <c r="I14429" s="149"/>
      <c r="K14429" s="149"/>
      <c r="M14429" s="149"/>
      <c r="N14429" s="150"/>
      <c r="P14429" s="149"/>
    </row>
    <row r="14430" spans="7:16" x14ac:dyDescent="0.2">
      <c r="G14430" s="149"/>
      <c r="I14430" s="149"/>
      <c r="K14430" s="149"/>
      <c r="M14430" s="149"/>
      <c r="N14430" s="150"/>
      <c r="P14430" s="149"/>
    </row>
    <row r="14431" spans="7:16" x14ac:dyDescent="0.2">
      <c r="G14431" s="149"/>
      <c r="I14431" s="149"/>
      <c r="K14431" s="149"/>
      <c r="M14431" s="149"/>
      <c r="N14431" s="150"/>
      <c r="P14431" s="149"/>
    </row>
    <row r="14432" spans="7:16" x14ac:dyDescent="0.2">
      <c r="G14432" s="149"/>
      <c r="I14432" s="149"/>
      <c r="K14432" s="149"/>
      <c r="M14432" s="149"/>
      <c r="N14432" s="150"/>
      <c r="P14432" s="149"/>
    </row>
    <row r="14433" spans="7:16" x14ac:dyDescent="0.2">
      <c r="G14433" s="149"/>
      <c r="I14433" s="149"/>
      <c r="K14433" s="149"/>
      <c r="M14433" s="149"/>
      <c r="N14433" s="150"/>
      <c r="P14433" s="149"/>
    </row>
    <row r="14434" spans="7:16" x14ac:dyDescent="0.2">
      <c r="G14434" s="149"/>
      <c r="I14434" s="149"/>
      <c r="K14434" s="149"/>
      <c r="M14434" s="149"/>
      <c r="N14434" s="150"/>
      <c r="P14434" s="149"/>
    </row>
    <row r="14435" spans="7:16" x14ac:dyDescent="0.2">
      <c r="G14435" s="149"/>
      <c r="I14435" s="149"/>
      <c r="K14435" s="149"/>
      <c r="M14435" s="149"/>
      <c r="N14435" s="150"/>
      <c r="P14435" s="149"/>
    </row>
    <row r="14436" spans="7:16" x14ac:dyDescent="0.2">
      <c r="G14436" s="149"/>
      <c r="I14436" s="149"/>
      <c r="K14436" s="149"/>
      <c r="M14436" s="149"/>
      <c r="N14436" s="150"/>
      <c r="P14436" s="149"/>
    </row>
    <row r="14437" spans="7:16" x14ac:dyDescent="0.2">
      <c r="G14437" s="149"/>
      <c r="I14437" s="149"/>
      <c r="K14437" s="149"/>
      <c r="M14437" s="149"/>
      <c r="N14437" s="150"/>
      <c r="P14437" s="149"/>
    </row>
    <row r="14438" spans="7:16" x14ac:dyDescent="0.2">
      <c r="G14438" s="149"/>
      <c r="I14438" s="149"/>
      <c r="K14438" s="149"/>
      <c r="M14438" s="149"/>
      <c r="N14438" s="150"/>
      <c r="P14438" s="149"/>
    </row>
    <row r="14439" spans="7:16" x14ac:dyDescent="0.2">
      <c r="G14439" s="149"/>
      <c r="I14439" s="149"/>
      <c r="K14439" s="149"/>
      <c r="M14439" s="149"/>
      <c r="N14439" s="150"/>
      <c r="P14439" s="149"/>
    </row>
    <row r="14440" spans="7:16" x14ac:dyDescent="0.2">
      <c r="G14440" s="149"/>
      <c r="I14440" s="149"/>
      <c r="K14440" s="149"/>
      <c r="M14440" s="149"/>
      <c r="N14440" s="150"/>
      <c r="P14440" s="149"/>
    </row>
    <row r="14441" spans="7:16" x14ac:dyDescent="0.2">
      <c r="G14441" s="149"/>
      <c r="I14441" s="149"/>
      <c r="K14441" s="149"/>
      <c r="M14441" s="149"/>
      <c r="N14441" s="150"/>
      <c r="P14441" s="149"/>
    </row>
    <row r="14442" spans="7:16" x14ac:dyDescent="0.2">
      <c r="G14442" s="149"/>
      <c r="I14442" s="149"/>
      <c r="K14442" s="149"/>
      <c r="M14442" s="149"/>
      <c r="N14442" s="150"/>
      <c r="P14442" s="149"/>
    </row>
    <row r="14443" spans="7:16" x14ac:dyDescent="0.2">
      <c r="G14443" s="149"/>
      <c r="I14443" s="149"/>
      <c r="K14443" s="149"/>
      <c r="M14443" s="149"/>
      <c r="N14443" s="150"/>
      <c r="P14443" s="149"/>
    </row>
    <row r="14444" spans="7:16" x14ac:dyDescent="0.2">
      <c r="G14444" s="149"/>
      <c r="I14444" s="149"/>
      <c r="K14444" s="149"/>
      <c r="M14444" s="149"/>
      <c r="N14444" s="150"/>
      <c r="P14444" s="149"/>
    </row>
    <row r="14445" spans="7:16" x14ac:dyDescent="0.2">
      <c r="G14445" s="149"/>
      <c r="I14445" s="149"/>
      <c r="K14445" s="149"/>
      <c r="M14445" s="149"/>
      <c r="N14445" s="150"/>
      <c r="P14445" s="149"/>
    </row>
    <row r="14446" spans="7:16" x14ac:dyDescent="0.2">
      <c r="G14446" s="149"/>
      <c r="I14446" s="149"/>
      <c r="K14446" s="149"/>
      <c r="M14446" s="149"/>
      <c r="N14446" s="150"/>
      <c r="P14446" s="149"/>
    </row>
    <row r="14447" spans="7:16" x14ac:dyDescent="0.2">
      <c r="G14447" s="149"/>
      <c r="I14447" s="149"/>
      <c r="K14447" s="149"/>
      <c r="M14447" s="149"/>
      <c r="N14447" s="150"/>
      <c r="P14447" s="149"/>
    </row>
    <row r="14448" spans="7:16" x14ac:dyDescent="0.2">
      <c r="G14448" s="149"/>
      <c r="I14448" s="149"/>
      <c r="K14448" s="149"/>
      <c r="M14448" s="149"/>
      <c r="N14448" s="150"/>
      <c r="P14448" s="149"/>
    </row>
    <row r="14449" spans="7:16" x14ac:dyDescent="0.2">
      <c r="G14449" s="149"/>
      <c r="I14449" s="149"/>
      <c r="K14449" s="149"/>
      <c r="M14449" s="149"/>
      <c r="N14449" s="150"/>
      <c r="P14449" s="149"/>
    </row>
    <row r="14450" spans="7:16" x14ac:dyDescent="0.2">
      <c r="G14450" s="149"/>
      <c r="I14450" s="149"/>
      <c r="K14450" s="149"/>
      <c r="M14450" s="149"/>
      <c r="N14450" s="150"/>
      <c r="P14450" s="149"/>
    </row>
    <row r="14451" spans="7:16" x14ac:dyDescent="0.2">
      <c r="G14451" s="149"/>
      <c r="I14451" s="149"/>
      <c r="K14451" s="149"/>
      <c r="M14451" s="149"/>
      <c r="N14451" s="150"/>
      <c r="P14451" s="149"/>
    </row>
    <row r="14452" spans="7:16" x14ac:dyDescent="0.2">
      <c r="G14452" s="149"/>
      <c r="I14452" s="149"/>
      <c r="K14452" s="149"/>
      <c r="M14452" s="149"/>
      <c r="N14452" s="150"/>
      <c r="P14452" s="149"/>
    </row>
    <row r="14453" spans="7:16" x14ac:dyDescent="0.2">
      <c r="G14453" s="149"/>
      <c r="I14453" s="149"/>
      <c r="K14453" s="149"/>
      <c r="M14453" s="149"/>
      <c r="N14453" s="150"/>
      <c r="P14453" s="149"/>
    </row>
    <row r="14454" spans="7:16" x14ac:dyDescent="0.2">
      <c r="G14454" s="149"/>
      <c r="I14454" s="149"/>
      <c r="K14454" s="149"/>
      <c r="M14454" s="149"/>
      <c r="N14454" s="150"/>
      <c r="P14454" s="149"/>
    </row>
    <row r="14455" spans="7:16" x14ac:dyDescent="0.2">
      <c r="G14455" s="149"/>
      <c r="I14455" s="149"/>
      <c r="K14455" s="149"/>
      <c r="M14455" s="149"/>
      <c r="N14455" s="150"/>
      <c r="P14455" s="149"/>
    </row>
    <row r="14456" spans="7:16" x14ac:dyDescent="0.2">
      <c r="G14456" s="149"/>
      <c r="I14456" s="149"/>
      <c r="K14456" s="149"/>
      <c r="M14456" s="149"/>
      <c r="N14456" s="150"/>
      <c r="P14456" s="149"/>
    </row>
    <row r="14457" spans="7:16" x14ac:dyDescent="0.2">
      <c r="G14457" s="149"/>
      <c r="I14457" s="149"/>
      <c r="K14457" s="149"/>
      <c r="M14457" s="149"/>
      <c r="N14457" s="150"/>
      <c r="P14457" s="149"/>
    </row>
    <row r="14458" spans="7:16" x14ac:dyDescent="0.2">
      <c r="G14458" s="149"/>
      <c r="I14458" s="149"/>
      <c r="K14458" s="149"/>
      <c r="M14458" s="149"/>
      <c r="N14458" s="150"/>
      <c r="P14458" s="149"/>
    </row>
    <row r="14459" spans="7:16" x14ac:dyDescent="0.2">
      <c r="G14459" s="149"/>
      <c r="I14459" s="149"/>
      <c r="K14459" s="149"/>
      <c r="M14459" s="149"/>
      <c r="N14459" s="150"/>
      <c r="P14459" s="149"/>
    </row>
    <row r="14460" spans="7:16" x14ac:dyDescent="0.2">
      <c r="G14460" s="149"/>
      <c r="I14460" s="149"/>
      <c r="K14460" s="149"/>
      <c r="M14460" s="149"/>
      <c r="N14460" s="150"/>
      <c r="P14460" s="149"/>
    </row>
    <row r="14461" spans="7:16" x14ac:dyDescent="0.2">
      <c r="G14461" s="149"/>
      <c r="I14461" s="149"/>
      <c r="K14461" s="149"/>
      <c r="M14461" s="149"/>
      <c r="N14461" s="150"/>
      <c r="P14461" s="149"/>
    </row>
    <row r="14462" spans="7:16" x14ac:dyDescent="0.2">
      <c r="G14462" s="149"/>
      <c r="I14462" s="149"/>
      <c r="K14462" s="149"/>
      <c r="M14462" s="149"/>
      <c r="N14462" s="150"/>
      <c r="P14462" s="149"/>
    </row>
    <row r="14463" spans="7:16" x14ac:dyDescent="0.2">
      <c r="G14463" s="149"/>
      <c r="I14463" s="149"/>
      <c r="K14463" s="149"/>
      <c r="M14463" s="149"/>
      <c r="N14463" s="150"/>
      <c r="P14463" s="149"/>
    </row>
    <row r="14464" spans="7:16" x14ac:dyDescent="0.2">
      <c r="G14464" s="149"/>
      <c r="I14464" s="149"/>
      <c r="K14464" s="149"/>
      <c r="M14464" s="149"/>
      <c r="N14464" s="150"/>
      <c r="P14464" s="149"/>
    </row>
    <row r="14465" spans="7:16" x14ac:dyDescent="0.2">
      <c r="G14465" s="149"/>
      <c r="I14465" s="149"/>
      <c r="K14465" s="149"/>
      <c r="M14465" s="149"/>
      <c r="N14465" s="150"/>
      <c r="P14465" s="149"/>
    </row>
    <row r="14466" spans="7:16" x14ac:dyDescent="0.2">
      <c r="G14466" s="149"/>
      <c r="I14466" s="149"/>
      <c r="K14466" s="149"/>
      <c r="M14466" s="149"/>
      <c r="N14466" s="150"/>
      <c r="P14466" s="149"/>
    </row>
    <row r="14467" spans="7:16" x14ac:dyDescent="0.2">
      <c r="G14467" s="149"/>
      <c r="I14467" s="149"/>
      <c r="K14467" s="149"/>
      <c r="M14467" s="149"/>
      <c r="N14467" s="150"/>
      <c r="P14467" s="149"/>
    </row>
    <row r="14468" spans="7:16" x14ac:dyDescent="0.2">
      <c r="G14468" s="149"/>
      <c r="I14468" s="149"/>
      <c r="K14468" s="149"/>
      <c r="M14468" s="149"/>
      <c r="N14468" s="150"/>
      <c r="P14468" s="149"/>
    </row>
    <row r="14469" spans="7:16" x14ac:dyDescent="0.2">
      <c r="G14469" s="149"/>
      <c r="I14469" s="149"/>
      <c r="K14469" s="149"/>
      <c r="M14469" s="149"/>
      <c r="N14469" s="150"/>
      <c r="P14469" s="149"/>
    </row>
    <row r="14470" spans="7:16" x14ac:dyDescent="0.2">
      <c r="G14470" s="149"/>
      <c r="I14470" s="149"/>
      <c r="K14470" s="149"/>
      <c r="M14470" s="149"/>
      <c r="N14470" s="150"/>
      <c r="P14470" s="149"/>
    </row>
    <row r="14471" spans="7:16" x14ac:dyDescent="0.2">
      <c r="G14471" s="149"/>
      <c r="I14471" s="149"/>
      <c r="K14471" s="149"/>
      <c r="M14471" s="149"/>
      <c r="N14471" s="150"/>
      <c r="P14471" s="149"/>
    </row>
    <row r="14472" spans="7:16" x14ac:dyDescent="0.2">
      <c r="G14472" s="149"/>
      <c r="I14472" s="149"/>
      <c r="K14472" s="149"/>
      <c r="M14472" s="149"/>
      <c r="N14472" s="150"/>
      <c r="P14472" s="149"/>
    </row>
    <row r="14473" spans="7:16" x14ac:dyDescent="0.2">
      <c r="G14473" s="149"/>
      <c r="I14473" s="149"/>
      <c r="K14473" s="149"/>
      <c r="M14473" s="149"/>
      <c r="N14473" s="150"/>
      <c r="P14473" s="149"/>
    </row>
    <row r="14474" spans="7:16" x14ac:dyDescent="0.2">
      <c r="G14474" s="149"/>
      <c r="I14474" s="149"/>
      <c r="K14474" s="149"/>
      <c r="M14474" s="149"/>
      <c r="N14474" s="150"/>
      <c r="P14474" s="149"/>
    </row>
    <row r="14475" spans="7:16" x14ac:dyDescent="0.2">
      <c r="G14475" s="149"/>
      <c r="I14475" s="149"/>
      <c r="K14475" s="149"/>
      <c r="M14475" s="149"/>
      <c r="N14475" s="150"/>
      <c r="P14475" s="149"/>
    </row>
    <row r="14476" spans="7:16" x14ac:dyDescent="0.2">
      <c r="G14476" s="149"/>
      <c r="I14476" s="149"/>
      <c r="K14476" s="149"/>
      <c r="M14476" s="149"/>
      <c r="N14476" s="150"/>
      <c r="P14476" s="149"/>
    </row>
    <row r="14477" spans="7:16" x14ac:dyDescent="0.2">
      <c r="G14477" s="149"/>
      <c r="I14477" s="149"/>
      <c r="K14477" s="149"/>
      <c r="M14477" s="149"/>
      <c r="N14477" s="150"/>
      <c r="P14477" s="149"/>
    </row>
    <row r="14478" spans="7:16" x14ac:dyDescent="0.2">
      <c r="G14478" s="149"/>
      <c r="I14478" s="149"/>
      <c r="K14478" s="149"/>
      <c r="M14478" s="149"/>
      <c r="N14478" s="150"/>
      <c r="P14478" s="149"/>
    </row>
    <row r="14479" spans="7:16" x14ac:dyDescent="0.2">
      <c r="G14479" s="149"/>
      <c r="I14479" s="149"/>
      <c r="K14479" s="149"/>
      <c r="M14479" s="149"/>
      <c r="N14479" s="150"/>
      <c r="P14479" s="149"/>
    </row>
    <row r="14480" spans="7:16" x14ac:dyDescent="0.2">
      <c r="G14480" s="149"/>
      <c r="I14480" s="149"/>
      <c r="K14480" s="149"/>
      <c r="M14480" s="149"/>
      <c r="N14480" s="150"/>
      <c r="P14480" s="149"/>
    </row>
    <row r="14481" spans="7:16" x14ac:dyDescent="0.2">
      <c r="G14481" s="149"/>
      <c r="I14481" s="149"/>
      <c r="K14481" s="149"/>
      <c r="M14481" s="149"/>
      <c r="N14481" s="150"/>
      <c r="P14481" s="149"/>
    </row>
    <row r="14482" spans="7:16" x14ac:dyDescent="0.2">
      <c r="G14482" s="149"/>
      <c r="I14482" s="149"/>
      <c r="K14482" s="149"/>
      <c r="M14482" s="149"/>
      <c r="N14482" s="150"/>
      <c r="P14482" s="149"/>
    </row>
    <row r="14483" spans="7:16" x14ac:dyDescent="0.2">
      <c r="G14483" s="149"/>
      <c r="I14483" s="149"/>
      <c r="K14483" s="149"/>
      <c r="M14483" s="149"/>
      <c r="N14483" s="150"/>
      <c r="P14483" s="149"/>
    </row>
    <row r="14484" spans="7:16" x14ac:dyDescent="0.2">
      <c r="G14484" s="149"/>
      <c r="I14484" s="149"/>
      <c r="K14484" s="149"/>
      <c r="M14484" s="149"/>
      <c r="N14484" s="150"/>
      <c r="P14484" s="149"/>
    </row>
    <row r="14485" spans="7:16" x14ac:dyDescent="0.2">
      <c r="G14485" s="149"/>
      <c r="I14485" s="149"/>
      <c r="K14485" s="149"/>
      <c r="M14485" s="149"/>
      <c r="N14485" s="150"/>
      <c r="P14485" s="149"/>
    </row>
    <row r="14486" spans="7:16" x14ac:dyDescent="0.2">
      <c r="G14486" s="149"/>
      <c r="I14486" s="149"/>
      <c r="K14486" s="149"/>
      <c r="M14486" s="149"/>
      <c r="N14486" s="150"/>
      <c r="P14486" s="149"/>
    </row>
    <row r="14487" spans="7:16" x14ac:dyDescent="0.2">
      <c r="G14487" s="149"/>
      <c r="I14487" s="149"/>
      <c r="K14487" s="149"/>
      <c r="M14487" s="149"/>
      <c r="N14487" s="150"/>
      <c r="P14487" s="149"/>
    </row>
    <row r="14488" spans="7:16" x14ac:dyDescent="0.2">
      <c r="G14488" s="149"/>
      <c r="I14488" s="149"/>
      <c r="K14488" s="149"/>
      <c r="M14488" s="149"/>
      <c r="N14488" s="150"/>
      <c r="P14488" s="149"/>
    </row>
    <row r="14489" spans="7:16" x14ac:dyDescent="0.2">
      <c r="G14489" s="149"/>
      <c r="I14489" s="149"/>
      <c r="K14489" s="149"/>
      <c r="M14489" s="149"/>
      <c r="N14489" s="150"/>
      <c r="P14489" s="149"/>
    </row>
    <row r="14490" spans="7:16" x14ac:dyDescent="0.2">
      <c r="G14490" s="149"/>
      <c r="I14490" s="149"/>
      <c r="K14490" s="149"/>
      <c r="M14490" s="149"/>
      <c r="N14490" s="150"/>
      <c r="P14490" s="149"/>
    </row>
    <row r="14491" spans="7:16" x14ac:dyDescent="0.2">
      <c r="G14491" s="149"/>
      <c r="I14491" s="149"/>
      <c r="K14491" s="149"/>
      <c r="M14491" s="149"/>
      <c r="N14491" s="150"/>
      <c r="P14491" s="149"/>
    </row>
    <row r="14492" spans="7:16" x14ac:dyDescent="0.2">
      <c r="G14492" s="149"/>
      <c r="I14492" s="149"/>
      <c r="K14492" s="149"/>
      <c r="M14492" s="149"/>
      <c r="N14492" s="150"/>
      <c r="P14492" s="149"/>
    </row>
    <row r="14493" spans="7:16" x14ac:dyDescent="0.2">
      <c r="G14493" s="149"/>
      <c r="I14493" s="149"/>
      <c r="K14493" s="149"/>
      <c r="M14493" s="149"/>
      <c r="N14493" s="150"/>
      <c r="P14493" s="149"/>
    </row>
    <row r="14494" spans="7:16" x14ac:dyDescent="0.2">
      <c r="G14494" s="149"/>
      <c r="I14494" s="149"/>
      <c r="K14494" s="149"/>
      <c r="M14494" s="149"/>
      <c r="N14494" s="150"/>
      <c r="P14494" s="149"/>
    </row>
    <row r="14495" spans="7:16" x14ac:dyDescent="0.2">
      <c r="G14495" s="149"/>
      <c r="I14495" s="149"/>
      <c r="K14495" s="149"/>
      <c r="M14495" s="149"/>
      <c r="N14495" s="150"/>
      <c r="P14495" s="149"/>
    </row>
    <row r="14496" spans="7:16" x14ac:dyDescent="0.2">
      <c r="G14496" s="149"/>
      <c r="I14496" s="149"/>
      <c r="K14496" s="149"/>
      <c r="M14496" s="149"/>
      <c r="N14496" s="150"/>
      <c r="P14496" s="149"/>
    </row>
    <row r="14497" spans="7:16" x14ac:dyDescent="0.2">
      <c r="G14497" s="149"/>
      <c r="I14497" s="149"/>
      <c r="K14497" s="149"/>
      <c r="M14497" s="149"/>
      <c r="N14497" s="150"/>
      <c r="P14497" s="149"/>
    </row>
    <row r="14498" spans="7:16" x14ac:dyDescent="0.2">
      <c r="G14498" s="149"/>
      <c r="I14498" s="149"/>
      <c r="K14498" s="149"/>
      <c r="M14498" s="149"/>
      <c r="N14498" s="150"/>
      <c r="P14498" s="149"/>
    </row>
    <row r="14499" spans="7:16" x14ac:dyDescent="0.2">
      <c r="G14499" s="149"/>
      <c r="I14499" s="149"/>
      <c r="K14499" s="149"/>
      <c r="M14499" s="149"/>
      <c r="N14499" s="150"/>
      <c r="P14499" s="149"/>
    </row>
    <row r="14500" spans="7:16" x14ac:dyDescent="0.2">
      <c r="G14500" s="149"/>
      <c r="I14500" s="149"/>
      <c r="K14500" s="149"/>
      <c r="M14500" s="149"/>
      <c r="N14500" s="150"/>
      <c r="P14500" s="149"/>
    </row>
    <row r="14501" spans="7:16" x14ac:dyDescent="0.2">
      <c r="G14501" s="149"/>
      <c r="I14501" s="149"/>
      <c r="K14501" s="149"/>
      <c r="M14501" s="149"/>
      <c r="N14501" s="150"/>
      <c r="P14501" s="149"/>
    </row>
    <row r="14502" spans="7:16" x14ac:dyDescent="0.2">
      <c r="G14502" s="149"/>
      <c r="I14502" s="149"/>
      <c r="K14502" s="149"/>
      <c r="M14502" s="149"/>
      <c r="N14502" s="150"/>
      <c r="P14502" s="149"/>
    </row>
    <row r="14503" spans="7:16" x14ac:dyDescent="0.2">
      <c r="G14503" s="149"/>
      <c r="I14503" s="149"/>
      <c r="K14503" s="149"/>
      <c r="M14503" s="149"/>
      <c r="N14503" s="150"/>
      <c r="P14503" s="149"/>
    </row>
    <row r="14504" spans="7:16" x14ac:dyDescent="0.2">
      <c r="G14504" s="149"/>
      <c r="I14504" s="149"/>
      <c r="K14504" s="149"/>
      <c r="M14504" s="149"/>
      <c r="N14504" s="150"/>
      <c r="P14504" s="149"/>
    </row>
    <row r="14505" spans="7:16" x14ac:dyDescent="0.2">
      <c r="G14505" s="149"/>
      <c r="I14505" s="149"/>
      <c r="K14505" s="149"/>
      <c r="M14505" s="149"/>
      <c r="N14505" s="150"/>
      <c r="P14505" s="149"/>
    </row>
    <row r="14506" spans="7:16" x14ac:dyDescent="0.2">
      <c r="G14506" s="149"/>
      <c r="I14506" s="149"/>
      <c r="K14506" s="149"/>
      <c r="M14506" s="149"/>
      <c r="N14506" s="150"/>
      <c r="P14506" s="149"/>
    </row>
    <row r="14507" spans="7:16" x14ac:dyDescent="0.2">
      <c r="G14507" s="149"/>
      <c r="I14507" s="149"/>
      <c r="K14507" s="149"/>
      <c r="M14507" s="149"/>
      <c r="N14507" s="150"/>
      <c r="P14507" s="149"/>
    </row>
    <row r="14508" spans="7:16" x14ac:dyDescent="0.2">
      <c r="G14508" s="149"/>
      <c r="I14508" s="149"/>
      <c r="K14508" s="149"/>
      <c r="M14508" s="149"/>
      <c r="N14508" s="150"/>
      <c r="P14508" s="149"/>
    </row>
    <row r="14509" spans="7:16" x14ac:dyDescent="0.2">
      <c r="G14509" s="149"/>
      <c r="I14509" s="149"/>
      <c r="K14509" s="149"/>
      <c r="M14509" s="149"/>
      <c r="N14509" s="150"/>
      <c r="P14509" s="149"/>
    </row>
    <row r="14510" spans="7:16" x14ac:dyDescent="0.2">
      <c r="G14510" s="149"/>
      <c r="I14510" s="149"/>
      <c r="K14510" s="149"/>
      <c r="M14510" s="149"/>
      <c r="N14510" s="150"/>
      <c r="P14510" s="149"/>
    </row>
    <row r="14511" spans="7:16" x14ac:dyDescent="0.2">
      <c r="G14511" s="149"/>
      <c r="I14511" s="149"/>
      <c r="K14511" s="149"/>
      <c r="M14511" s="149"/>
      <c r="N14511" s="150"/>
      <c r="P14511" s="149"/>
    </row>
    <row r="14512" spans="7:16" x14ac:dyDescent="0.2">
      <c r="G14512" s="149"/>
      <c r="I14512" s="149"/>
      <c r="K14512" s="149"/>
      <c r="M14512" s="149"/>
      <c r="N14512" s="150"/>
      <c r="P14512" s="149"/>
    </row>
    <row r="14513" spans="7:16" x14ac:dyDescent="0.2">
      <c r="G14513" s="149"/>
      <c r="I14513" s="149"/>
      <c r="K14513" s="149"/>
      <c r="M14513" s="149"/>
      <c r="N14513" s="150"/>
      <c r="P14513" s="149"/>
    </row>
    <row r="14514" spans="7:16" x14ac:dyDescent="0.2">
      <c r="G14514" s="149"/>
      <c r="I14514" s="149"/>
      <c r="K14514" s="149"/>
      <c r="M14514" s="149"/>
      <c r="N14514" s="150"/>
      <c r="P14514" s="149"/>
    </row>
    <row r="14515" spans="7:16" x14ac:dyDescent="0.2">
      <c r="G14515" s="149"/>
      <c r="I14515" s="149"/>
      <c r="K14515" s="149"/>
      <c r="M14515" s="149"/>
      <c r="N14515" s="150"/>
      <c r="P14515" s="149"/>
    </row>
    <row r="14516" spans="7:16" x14ac:dyDescent="0.2">
      <c r="G14516" s="149"/>
      <c r="I14516" s="149"/>
      <c r="K14516" s="149"/>
      <c r="M14516" s="149"/>
      <c r="N14516" s="150"/>
      <c r="P14516" s="149"/>
    </row>
    <row r="14517" spans="7:16" x14ac:dyDescent="0.2">
      <c r="G14517" s="149"/>
      <c r="I14517" s="149"/>
      <c r="K14517" s="149"/>
      <c r="M14517" s="149"/>
      <c r="N14517" s="150"/>
      <c r="P14517" s="149"/>
    </row>
    <row r="14518" spans="7:16" x14ac:dyDescent="0.2">
      <c r="G14518" s="149"/>
      <c r="I14518" s="149"/>
      <c r="K14518" s="149"/>
      <c r="M14518" s="149"/>
      <c r="N14518" s="150"/>
      <c r="P14518" s="149"/>
    </row>
    <row r="14519" spans="7:16" x14ac:dyDescent="0.2">
      <c r="G14519" s="149"/>
      <c r="I14519" s="149"/>
      <c r="K14519" s="149"/>
      <c r="M14519" s="149"/>
      <c r="N14519" s="150"/>
      <c r="P14519" s="149"/>
    </row>
    <row r="14520" spans="7:16" x14ac:dyDescent="0.2">
      <c r="G14520" s="149"/>
      <c r="I14520" s="149"/>
      <c r="K14520" s="149"/>
      <c r="M14520" s="149"/>
      <c r="N14520" s="150"/>
      <c r="P14520" s="149"/>
    </row>
    <row r="14521" spans="7:16" x14ac:dyDescent="0.2">
      <c r="G14521" s="149"/>
      <c r="I14521" s="149"/>
      <c r="K14521" s="149"/>
      <c r="M14521" s="149"/>
      <c r="N14521" s="150"/>
      <c r="P14521" s="149"/>
    </row>
    <row r="14522" spans="7:16" x14ac:dyDescent="0.2">
      <c r="G14522" s="149"/>
      <c r="I14522" s="149"/>
      <c r="K14522" s="149"/>
      <c r="M14522" s="149"/>
      <c r="N14522" s="150"/>
      <c r="P14522" s="149"/>
    </row>
    <row r="14523" spans="7:16" x14ac:dyDescent="0.2">
      <c r="G14523" s="149"/>
      <c r="I14523" s="149"/>
      <c r="K14523" s="149"/>
      <c r="M14523" s="149"/>
      <c r="N14523" s="150"/>
      <c r="P14523" s="149"/>
    </row>
    <row r="14524" spans="7:16" x14ac:dyDescent="0.2">
      <c r="G14524" s="149"/>
      <c r="I14524" s="149"/>
      <c r="K14524" s="149"/>
      <c r="M14524" s="149"/>
      <c r="N14524" s="150"/>
      <c r="P14524" s="149"/>
    </row>
    <row r="14525" spans="7:16" x14ac:dyDescent="0.2">
      <c r="G14525" s="149"/>
      <c r="I14525" s="149"/>
      <c r="K14525" s="149"/>
      <c r="M14525" s="149"/>
      <c r="N14525" s="150"/>
      <c r="P14525" s="149"/>
    </row>
    <row r="14526" spans="7:16" x14ac:dyDescent="0.2">
      <c r="G14526" s="149"/>
      <c r="I14526" s="149"/>
      <c r="K14526" s="149"/>
      <c r="M14526" s="149"/>
      <c r="N14526" s="150"/>
      <c r="P14526" s="149"/>
    </row>
    <row r="14527" spans="7:16" x14ac:dyDescent="0.2">
      <c r="G14527" s="149"/>
      <c r="I14527" s="149"/>
      <c r="K14527" s="149"/>
      <c r="M14527" s="149"/>
      <c r="N14527" s="150"/>
      <c r="P14527" s="149"/>
    </row>
    <row r="14528" spans="7:16" x14ac:dyDescent="0.2">
      <c r="G14528" s="149"/>
      <c r="I14528" s="149"/>
      <c r="K14528" s="149"/>
      <c r="M14528" s="149"/>
      <c r="N14528" s="150"/>
      <c r="P14528" s="149"/>
    </row>
    <row r="14529" spans="7:16" x14ac:dyDescent="0.2">
      <c r="G14529" s="149"/>
      <c r="I14529" s="149"/>
      <c r="K14529" s="149"/>
      <c r="M14529" s="149"/>
      <c r="N14529" s="150"/>
      <c r="P14529" s="149"/>
    </row>
    <row r="14530" spans="7:16" x14ac:dyDescent="0.2">
      <c r="G14530" s="149"/>
      <c r="I14530" s="149"/>
      <c r="K14530" s="149"/>
      <c r="M14530" s="149"/>
      <c r="N14530" s="150"/>
      <c r="P14530" s="149"/>
    </row>
    <row r="14531" spans="7:16" x14ac:dyDescent="0.2">
      <c r="G14531" s="149"/>
      <c r="I14531" s="149"/>
      <c r="K14531" s="149"/>
      <c r="M14531" s="149"/>
      <c r="N14531" s="150"/>
      <c r="P14531" s="149"/>
    </row>
    <row r="14532" spans="7:16" x14ac:dyDescent="0.2">
      <c r="G14532" s="149"/>
      <c r="I14532" s="149"/>
      <c r="K14532" s="149"/>
      <c r="M14532" s="149"/>
      <c r="N14532" s="150"/>
      <c r="P14532" s="149"/>
    </row>
    <row r="14533" spans="7:16" x14ac:dyDescent="0.2">
      <c r="G14533" s="149"/>
      <c r="I14533" s="149"/>
      <c r="K14533" s="149"/>
      <c r="M14533" s="149"/>
      <c r="N14533" s="150"/>
      <c r="P14533" s="149"/>
    </row>
    <row r="14534" spans="7:16" x14ac:dyDescent="0.2">
      <c r="G14534" s="149"/>
      <c r="I14534" s="149"/>
      <c r="K14534" s="149"/>
      <c r="M14534" s="149"/>
      <c r="N14534" s="150"/>
      <c r="P14534" s="149"/>
    </row>
    <row r="14535" spans="7:16" x14ac:dyDescent="0.2">
      <c r="G14535" s="149"/>
      <c r="I14535" s="149"/>
      <c r="K14535" s="149"/>
      <c r="M14535" s="149"/>
      <c r="N14535" s="150"/>
      <c r="P14535" s="149"/>
    </row>
    <row r="14536" spans="7:16" x14ac:dyDescent="0.2">
      <c r="G14536" s="149"/>
      <c r="I14536" s="149"/>
      <c r="K14536" s="149"/>
      <c r="M14536" s="149"/>
      <c r="N14536" s="150"/>
      <c r="P14536" s="149"/>
    </row>
    <row r="14537" spans="7:16" x14ac:dyDescent="0.2">
      <c r="G14537" s="149"/>
      <c r="I14537" s="149"/>
      <c r="K14537" s="149"/>
      <c r="M14537" s="149"/>
      <c r="N14537" s="150"/>
      <c r="P14537" s="149"/>
    </row>
    <row r="14538" spans="7:16" x14ac:dyDescent="0.2">
      <c r="G14538" s="149"/>
      <c r="I14538" s="149"/>
      <c r="K14538" s="149"/>
      <c r="M14538" s="149"/>
      <c r="N14538" s="150"/>
      <c r="P14538" s="149"/>
    </row>
    <row r="14539" spans="7:16" x14ac:dyDescent="0.2">
      <c r="G14539" s="149"/>
      <c r="I14539" s="149"/>
      <c r="K14539" s="149"/>
      <c r="M14539" s="149"/>
      <c r="N14539" s="150"/>
      <c r="P14539" s="149"/>
    </row>
    <row r="14540" spans="7:16" x14ac:dyDescent="0.2">
      <c r="G14540" s="149"/>
      <c r="I14540" s="149"/>
      <c r="K14540" s="149"/>
      <c r="M14540" s="149"/>
      <c r="N14540" s="150"/>
      <c r="P14540" s="149"/>
    </row>
    <row r="14541" spans="7:16" x14ac:dyDescent="0.2">
      <c r="G14541" s="149"/>
      <c r="I14541" s="149"/>
      <c r="K14541" s="149"/>
      <c r="M14541" s="149"/>
      <c r="N14541" s="150"/>
      <c r="P14541" s="149"/>
    </row>
    <row r="14542" spans="7:16" x14ac:dyDescent="0.2">
      <c r="G14542" s="149"/>
      <c r="I14542" s="149"/>
      <c r="K14542" s="149"/>
      <c r="M14542" s="149"/>
      <c r="N14542" s="150"/>
      <c r="P14542" s="149"/>
    </row>
    <row r="14543" spans="7:16" x14ac:dyDescent="0.2">
      <c r="G14543" s="149"/>
      <c r="I14543" s="149"/>
      <c r="K14543" s="149"/>
      <c r="M14543" s="149"/>
      <c r="N14543" s="150"/>
      <c r="P14543" s="149"/>
    </row>
    <row r="14544" spans="7:16" x14ac:dyDescent="0.2">
      <c r="G14544" s="149"/>
      <c r="I14544" s="149"/>
      <c r="K14544" s="149"/>
      <c r="M14544" s="149"/>
      <c r="N14544" s="150"/>
      <c r="P14544" s="149"/>
    </row>
    <row r="14545" spans="7:16" x14ac:dyDescent="0.2">
      <c r="G14545" s="149"/>
      <c r="I14545" s="149"/>
      <c r="K14545" s="149"/>
      <c r="M14545" s="149"/>
      <c r="N14545" s="150"/>
      <c r="P14545" s="149"/>
    </row>
    <row r="14546" spans="7:16" x14ac:dyDescent="0.2">
      <c r="G14546" s="149"/>
      <c r="I14546" s="149"/>
      <c r="K14546" s="149"/>
      <c r="M14546" s="149"/>
      <c r="N14546" s="150"/>
      <c r="P14546" s="149"/>
    </row>
    <row r="14547" spans="7:16" x14ac:dyDescent="0.2">
      <c r="G14547" s="149"/>
      <c r="I14547" s="149"/>
      <c r="K14547" s="149"/>
      <c r="M14547" s="149"/>
      <c r="N14547" s="150"/>
      <c r="P14547" s="149"/>
    </row>
    <row r="14548" spans="7:16" x14ac:dyDescent="0.2">
      <c r="G14548" s="149"/>
      <c r="I14548" s="149"/>
      <c r="K14548" s="149"/>
      <c r="M14548" s="149"/>
      <c r="N14548" s="150"/>
      <c r="P14548" s="149"/>
    </row>
    <row r="14549" spans="7:16" x14ac:dyDescent="0.2">
      <c r="G14549" s="149"/>
      <c r="I14549" s="149"/>
      <c r="K14549" s="149"/>
      <c r="M14549" s="149"/>
      <c r="N14549" s="150"/>
      <c r="P14549" s="149"/>
    </row>
    <row r="14550" spans="7:16" x14ac:dyDescent="0.2">
      <c r="G14550" s="149"/>
      <c r="I14550" s="149"/>
      <c r="K14550" s="149"/>
      <c r="M14550" s="149"/>
      <c r="N14550" s="150"/>
      <c r="P14550" s="149"/>
    </row>
    <row r="14551" spans="7:16" x14ac:dyDescent="0.2">
      <c r="G14551" s="149"/>
      <c r="I14551" s="149"/>
      <c r="K14551" s="149"/>
      <c r="M14551" s="149"/>
      <c r="N14551" s="150"/>
      <c r="P14551" s="149"/>
    </row>
    <row r="14552" spans="7:16" x14ac:dyDescent="0.2">
      <c r="G14552" s="149"/>
      <c r="I14552" s="149"/>
      <c r="K14552" s="149"/>
      <c r="M14552" s="149"/>
      <c r="N14552" s="150"/>
      <c r="P14552" s="149"/>
    </row>
    <row r="14553" spans="7:16" x14ac:dyDescent="0.2">
      <c r="G14553" s="149"/>
      <c r="I14553" s="149"/>
      <c r="K14553" s="149"/>
      <c r="M14553" s="149"/>
      <c r="N14553" s="150"/>
      <c r="P14553" s="149"/>
    </row>
    <row r="14554" spans="7:16" x14ac:dyDescent="0.2">
      <c r="G14554" s="149"/>
      <c r="I14554" s="149"/>
      <c r="K14554" s="149"/>
      <c r="M14554" s="149"/>
      <c r="N14554" s="150"/>
      <c r="P14554" s="149"/>
    </row>
    <row r="14555" spans="7:16" x14ac:dyDescent="0.2">
      <c r="G14555" s="149"/>
      <c r="I14555" s="149"/>
      <c r="K14555" s="149"/>
      <c r="M14555" s="149"/>
      <c r="N14555" s="150"/>
      <c r="P14555" s="149"/>
    </row>
    <row r="14556" spans="7:16" x14ac:dyDescent="0.2">
      <c r="G14556" s="149"/>
      <c r="I14556" s="149"/>
      <c r="K14556" s="149"/>
      <c r="M14556" s="149"/>
      <c r="N14556" s="150"/>
      <c r="P14556" s="149"/>
    </row>
    <row r="14557" spans="7:16" x14ac:dyDescent="0.2">
      <c r="G14557" s="149"/>
      <c r="I14557" s="149"/>
      <c r="K14557" s="149"/>
      <c r="M14557" s="149"/>
      <c r="N14557" s="150"/>
      <c r="P14557" s="149"/>
    </row>
    <row r="14558" spans="7:16" x14ac:dyDescent="0.2">
      <c r="G14558" s="149"/>
      <c r="I14558" s="149"/>
      <c r="K14558" s="149"/>
      <c r="M14558" s="149"/>
      <c r="N14558" s="150"/>
      <c r="P14558" s="149"/>
    </row>
    <row r="14559" spans="7:16" x14ac:dyDescent="0.2">
      <c r="G14559" s="149"/>
      <c r="I14559" s="149"/>
      <c r="K14559" s="149"/>
      <c r="M14559" s="149"/>
      <c r="N14559" s="150"/>
      <c r="P14559" s="149"/>
    </row>
    <row r="14560" spans="7:16" x14ac:dyDescent="0.2">
      <c r="G14560" s="149"/>
      <c r="I14560" s="149"/>
      <c r="K14560" s="149"/>
      <c r="M14560" s="149"/>
      <c r="N14560" s="150"/>
      <c r="P14560" s="149"/>
    </row>
    <row r="14561" spans="7:16" x14ac:dyDescent="0.2">
      <c r="G14561" s="149"/>
      <c r="I14561" s="149"/>
      <c r="K14561" s="149"/>
      <c r="M14561" s="149"/>
      <c r="N14561" s="150"/>
      <c r="P14561" s="149"/>
    </row>
    <row r="14562" spans="7:16" x14ac:dyDescent="0.2">
      <c r="G14562" s="149"/>
      <c r="I14562" s="149"/>
      <c r="K14562" s="149"/>
      <c r="M14562" s="149"/>
      <c r="N14562" s="150"/>
      <c r="P14562" s="149"/>
    </row>
    <row r="14563" spans="7:16" x14ac:dyDescent="0.2">
      <c r="G14563" s="149"/>
      <c r="I14563" s="149"/>
      <c r="K14563" s="149"/>
      <c r="M14563" s="149"/>
      <c r="N14563" s="150"/>
      <c r="P14563" s="149"/>
    </row>
    <row r="14564" spans="7:16" x14ac:dyDescent="0.2">
      <c r="G14564" s="149"/>
      <c r="I14564" s="149"/>
      <c r="K14564" s="149"/>
      <c r="M14564" s="149"/>
      <c r="N14564" s="150"/>
      <c r="P14564" s="149"/>
    </row>
    <row r="14565" spans="7:16" x14ac:dyDescent="0.2">
      <c r="G14565" s="149"/>
      <c r="I14565" s="149"/>
      <c r="K14565" s="149"/>
      <c r="M14565" s="149"/>
      <c r="N14565" s="150"/>
      <c r="P14565" s="149"/>
    </row>
    <row r="14566" spans="7:16" x14ac:dyDescent="0.2">
      <c r="G14566" s="149"/>
      <c r="I14566" s="149"/>
      <c r="K14566" s="149"/>
      <c r="M14566" s="149"/>
      <c r="N14566" s="150"/>
      <c r="P14566" s="149"/>
    </row>
    <row r="14567" spans="7:16" x14ac:dyDescent="0.2">
      <c r="G14567" s="149"/>
      <c r="I14567" s="149"/>
      <c r="K14567" s="149"/>
      <c r="M14567" s="149"/>
      <c r="N14567" s="150"/>
      <c r="P14567" s="149"/>
    </row>
    <row r="14568" spans="7:16" x14ac:dyDescent="0.2">
      <c r="G14568" s="149"/>
      <c r="I14568" s="149"/>
      <c r="K14568" s="149"/>
      <c r="M14568" s="149"/>
      <c r="N14568" s="150"/>
      <c r="P14568" s="149"/>
    </row>
    <row r="14569" spans="7:16" x14ac:dyDescent="0.2">
      <c r="G14569" s="149"/>
      <c r="I14569" s="149"/>
      <c r="K14569" s="149"/>
      <c r="M14569" s="149"/>
      <c r="N14569" s="150"/>
      <c r="P14569" s="149"/>
    </row>
    <row r="14570" spans="7:16" x14ac:dyDescent="0.2">
      <c r="G14570" s="149"/>
      <c r="I14570" s="149"/>
      <c r="K14570" s="149"/>
      <c r="M14570" s="149"/>
      <c r="N14570" s="150"/>
      <c r="P14570" s="149"/>
    </row>
    <row r="14571" spans="7:16" x14ac:dyDescent="0.2">
      <c r="G14571" s="149"/>
      <c r="I14571" s="149"/>
      <c r="K14571" s="149"/>
      <c r="M14571" s="149"/>
      <c r="N14571" s="150"/>
      <c r="P14571" s="149"/>
    </row>
    <row r="14572" spans="7:16" x14ac:dyDescent="0.2">
      <c r="G14572" s="149"/>
      <c r="I14572" s="149"/>
      <c r="K14572" s="149"/>
      <c r="M14572" s="149"/>
      <c r="N14572" s="150"/>
      <c r="P14572" s="149"/>
    </row>
    <row r="14573" spans="7:16" x14ac:dyDescent="0.2">
      <c r="G14573" s="149"/>
      <c r="I14573" s="149"/>
      <c r="K14573" s="149"/>
      <c r="M14573" s="149"/>
      <c r="N14573" s="150"/>
      <c r="P14573" s="149"/>
    </row>
    <row r="14574" spans="7:16" x14ac:dyDescent="0.2">
      <c r="G14574" s="149"/>
      <c r="I14574" s="149"/>
      <c r="K14574" s="149"/>
      <c r="M14574" s="149"/>
      <c r="N14574" s="150"/>
      <c r="P14574" s="149"/>
    </row>
    <row r="14575" spans="7:16" x14ac:dyDescent="0.2">
      <c r="G14575" s="149"/>
      <c r="I14575" s="149"/>
      <c r="K14575" s="149"/>
      <c r="M14575" s="149"/>
      <c r="N14575" s="150"/>
      <c r="P14575" s="149"/>
    </row>
    <row r="14576" spans="7:16" x14ac:dyDescent="0.2">
      <c r="G14576" s="149"/>
      <c r="I14576" s="149"/>
      <c r="K14576" s="149"/>
      <c r="M14576" s="149"/>
      <c r="N14576" s="150"/>
      <c r="P14576" s="149"/>
    </row>
    <row r="14577" spans="7:16" x14ac:dyDescent="0.2">
      <c r="G14577" s="149"/>
      <c r="I14577" s="149"/>
      <c r="K14577" s="149"/>
      <c r="M14577" s="149"/>
      <c r="N14577" s="150"/>
      <c r="P14577" s="149"/>
    </row>
    <row r="14578" spans="7:16" x14ac:dyDescent="0.2">
      <c r="G14578" s="149"/>
      <c r="I14578" s="149"/>
      <c r="K14578" s="149"/>
      <c r="M14578" s="149"/>
      <c r="N14578" s="150"/>
      <c r="P14578" s="149"/>
    </row>
    <row r="14579" spans="7:16" x14ac:dyDescent="0.2">
      <c r="G14579" s="149"/>
      <c r="I14579" s="149"/>
      <c r="K14579" s="149"/>
      <c r="M14579" s="149"/>
      <c r="N14579" s="150"/>
      <c r="P14579" s="149"/>
    </row>
    <row r="14580" spans="7:16" x14ac:dyDescent="0.2">
      <c r="G14580" s="149"/>
      <c r="I14580" s="149"/>
      <c r="K14580" s="149"/>
      <c r="M14580" s="149"/>
      <c r="N14580" s="150"/>
      <c r="P14580" s="149"/>
    </row>
    <row r="14581" spans="7:16" x14ac:dyDescent="0.2">
      <c r="G14581" s="149"/>
      <c r="I14581" s="149"/>
      <c r="K14581" s="149"/>
      <c r="M14581" s="149"/>
      <c r="N14581" s="150"/>
      <c r="P14581" s="149"/>
    </row>
    <row r="14582" spans="7:16" x14ac:dyDescent="0.2">
      <c r="G14582" s="149"/>
      <c r="I14582" s="149"/>
      <c r="K14582" s="149"/>
      <c r="M14582" s="149"/>
      <c r="N14582" s="150"/>
      <c r="P14582" s="149"/>
    </row>
    <row r="14583" spans="7:16" x14ac:dyDescent="0.2">
      <c r="G14583" s="149"/>
      <c r="I14583" s="149"/>
      <c r="K14583" s="149"/>
      <c r="M14583" s="149"/>
      <c r="N14583" s="150"/>
      <c r="P14583" s="149"/>
    </row>
    <row r="14584" spans="7:16" x14ac:dyDescent="0.2">
      <c r="G14584" s="149"/>
      <c r="I14584" s="149"/>
      <c r="K14584" s="149"/>
      <c r="M14584" s="149"/>
      <c r="N14584" s="150"/>
      <c r="P14584" s="149"/>
    </row>
    <row r="14585" spans="7:16" x14ac:dyDescent="0.2">
      <c r="G14585" s="149"/>
      <c r="I14585" s="149"/>
      <c r="K14585" s="149"/>
      <c r="M14585" s="149"/>
      <c r="N14585" s="150"/>
      <c r="P14585" s="149"/>
    </row>
    <row r="14586" spans="7:16" x14ac:dyDescent="0.2">
      <c r="G14586" s="149"/>
      <c r="I14586" s="149"/>
      <c r="K14586" s="149"/>
      <c r="M14586" s="149"/>
      <c r="N14586" s="150"/>
      <c r="P14586" s="149"/>
    </row>
    <row r="14587" spans="7:16" x14ac:dyDescent="0.2">
      <c r="G14587" s="149"/>
      <c r="I14587" s="149"/>
      <c r="K14587" s="149"/>
      <c r="M14587" s="149"/>
      <c r="N14587" s="150"/>
      <c r="P14587" s="149"/>
    </row>
    <row r="14588" spans="7:16" x14ac:dyDescent="0.2">
      <c r="G14588" s="149"/>
      <c r="I14588" s="149"/>
      <c r="K14588" s="149"/>
      <c r="M14588" s="149"/>
      <c r="N14588" s="150"/>
      <c r="P14588" s="149"/>
    </row>
    <row r="14589" spans="7:16" x14ac:dyDescent="0.2">
      <c r="G14589" s="149"/>
      <c r="I14589" s="149"/>
      <c r="K14589" s="149"/>
      <c r="M14589" s="149"/>
      <c r="N14589" s="150"/>
      <c r="P14589" s="149"/>
    </row>
    <row r="14590" spans="7:16" x14ac:dyDescent="0.2">
      <c r="G14590" s="149"/>
      <c r="I14590" s="149"/>
      <c r="K14590" s="149"/>
      <c r="M14590" s="149"/>
      <c r="N14590" s="150"/>
      <c r="P14590" s="149"/>
    </row>
    <row r="14591" spans="7:16" x14ac:dyDescent="0.2">
      <c r="G14591" s="149"/>
      <c r="I14591" s="149"/>
      <c r="K14591" s="149"/>
      <c r="M14591" s="149"/>
      <c r="N14591" s="150"/>
      <c r="P14591" s="149"/>
    </row>
    <row r="14592" spans="7:16" x14ac:dyDescent="0.2">
      <c r="G14592" s="149"/>
      <c r="I14592" s="149"/>
      <c r="K14592" s="149"/>
      <c r="M14592" s="149"/>
      <c r="N14592" s="150"/>
      <c r="P14592" s="149"/>
    </row>
    <row r="14593" spans="7:16" x14ac:dyDescent="0.2">
      <c r="G14593" s="149"/>
      <c r="I14593" s="149"/>
      <c r="K14593" s="149"/>
      <c r="M14593" s="149"/>
      <c r="N14593" s="150"/>
      <c r="P14593" s="149"/>
    </row>
    <row r="14594" spans="7:16" x14ac:dyDescent="0.2">
      <c r="G14594" s="149"/>
      <c r="I14594" s="149"/>
      <c r="K14594" s="149"/>
      <c r="M14594" s="149"/>
      <c r="N14594" s="150"/>
      <c r="P14594" s="149"/>
    </row>
    <row r="14595" spans="7:16" x14ac:dyDescent="0.2">
      <c r="G14595" s="149"/>
      <c r="I14595" s="149"/>
      <c r="K14595" s="149"/>
      <c r="M14595" s="149"/>
      <c r="N14595" s="150"/>
      <c r="P14595" s="149"/>
    </row>
    <row r="14596" spans="7:16" x14ac:dyDescent="0.2">
      <c r="G14596" s="149"/>
      <c r="I14596" s="149"/>
      <c r="K14596" s="149"/>
      <c r="M14596" s="149"/>
      <c r="N14596" s="150"/>
      <c r="P14596" s="149"/>
    </row>
    <row r="14597" spans="7:16" x14ac:dyDescent="0.2">
      <c r="G14597" s="149"/>
      <c r="I14597" s="149"/>
      <c r="K14597" s="149"/>
      <c r="M14597" s="149"/>
      <c r="N14597" s="150"/>
      <c r="P14597" s="149"/>
    </row>
    <row r="14598" spans="7:16" x14ac:dyDescent="0.2">
      <c r="G14598" s="149"/>
      <c r="I14598" s="149"/>
      <c r="K14598" s="149"/>
      <c r="M14598" s="149"/>
      <c r="N14598" s="150"/>
      <c r="P14598" s="149"/>
    </row>
    <row r="14599" spans="7:16" x14ac:dyDescent="0.2">
      <c r="G14599" s="149"/>
      <c r="I14599" s="149"/>
      <c r="K14599" s="149"/>
      <c r="M14599" s="149"/>
      <c r="N14599" s="150"/>
      <c r="P14599" s="149"/>
    </row>
    <row r="14600" spans="7:16" x14ac:dyDescent="0.2">
      <c r="G14600" s="149"/>
      <c r="I14600" s="149"/>
      <c r="K14600" s="149"/>
      <c r="M14600" s="149"/>
      <c r="N14600" s="150"/>
      <c r="P14600" s="149"/>
    </row>
    <row r="14601" spans="7:16" x14ac:dyDescent="0.2">
      <c r="G14601" s="149"/>
      <c r="I14601" s="149"/>
      <c r="K14601" s="149"/>
      <c r="M14601" s="149"/>
      <c r="N14601" s="150"/>
      <c r="P14601" s="149"/>
    </row>
    <row r="14602" spans="7:16" x14ac:dyDescent="0.2">
      <c r="G14602" s="149"/>
      <c r="I14602" s="149"/>
      <c r="K14602" s="149"/>
      <c r="M14602" s="149"/>
      <c r="N14602" s="150"/>
      <c r="P14602" s="149"/>
    </row>
    <row r="14603" spans="7:16" x14ac:dyDescent="0.2">
      <c r="G14603" s="149"/>
      <c r="I14603" s="149"/>
      <c r="K14603" s="149"/>
      <c r="M14603" s="149"/>
      <c r="N14603" s="150"/>
      <c r="P14603" s="149"/>
    </row>
    <row r="14604" spans="7:16" x14ac:dyDescent="0.2">
      <c r="G14604" s="149"/>
      <c r="I14604" s="149"/>
      <c r="K14604" s="149"/>
      <c r="M14604" s="149"/>
      <c r="N14604" s="150"/>
      <c r="P14604" s="149"/>
    </row>
    <row r="14605" spans="7:16" x14ac:dyDescent="0.2">
      <c r="G14605" s="149"/>
      <c r="I14605" s="149"/>
      <c r="K14605" s="149"/>
      <c r="M14605" s="149"/>
      <c r="N14605" s="150"/>
      <c r="P14605" s="149"/>
    </row>
    <row r="14606" spans="7:16" x14ac:dyDescent="0.2">
      <c r="G14606" s="149"/>
      <c r="I14606" s="149"/>
      <c r="K14606" s="149"/>
      <c r="M14606" s="149"/>
      <c r="N14606" s="150"/>
      <c r="P14606" s="149"/>
    </row>
    <row r="14607" spans="7:16" x14ac:dyDescent="0.2">
      <c r="G14607" s="149"/>
      <c r="I14607" s="149"/>
      <c r="K14607" s="149"/>
      <c r="M14607" s="149"/>
      <c r="N14607" s="150"/>
      <c r="P14607" s="149"/>
    </row>
    <row r="14608" spans="7:16" x14ac:dyDescent="0.2">
      <c r="G14608" s="149"/>
      <c r="I14608" s="149"/>
      <c r="K14608" s="149"/>
      <c r="M14608" s="149"/>
      <c r="N14608" s="150"/>
      <c r="P14608" s="149"/>
    </row>
    <row r="14609" spans="7:16" x14ac:dyDescent="0.2">
      <c r="G14609" s="149"/>
      <c r="I14609" s="149"/>
      <c r="K14609" s="149"/>
      <c r="M14609" s="149"/>
      <c r="N14609" s="150"/>
      <c r="P14609" s="149"/>
    </row>
    <row r="14610" spans="7:16" x14ac:dyDescent="0.2">
      <c r="G14610" s="149"/>
      <c r="I14610" s="149"/>
      <c r="K14610" s="149"/>
      <c r="M14610" s="149"/>
      <c r="N14610" s="150"/>
      <c r="P14610" s="149"/>
    </row>
    <row r="14611" spans="7:16" x14ac:dyDescent="0.2">
      <c r="G14611" s="149"/>
      <c r="I14611" s="149"/>
      <c r="K14611" s="149"/>
      <c r="M14611" s="149"/>
      <c r="N14611" s="150"/>
      <c r="P14611" s="149"/>
    </row>
    <row r="14612" spans="7:16" x14ac:dyDescent="0.2">
      <c r="G14612" s="149"/>
      <c r="I14612" s="149"/>
      <c r="K14612" s="149"/>
      <c r="M14612" s="149"/>
      <c r="N14612" s="150"/>
      <c r="P14612" s="149"/>
    </row>
    <row r="14613" spans="7:16" x14ac:dyDescent="0.2">
      <c r="G14613" s="149"/>
      <c r="I14613" s="149"/>
      <c r="K14613" s="149"/>
      <c r="M14613" s="149"/>
      <c r="N14613" s="150"/>
      <c r="P14613" s="149"/>
    </row>
    <row r="14614" spans="7:16" x14ac:dyDescent="0.2">
      <c r="G14614" s="149"/>
      <c r="I14614" s="149"/>
      <c r="K14614" s="149"/>
      <c r="M14614" s="149"/>
      <c r="N14614" s="150"/>
      <c r="P14614" s="149"/>
    </row>
    <row r="14615" spans="7:16" x14ac:dyDescent="0.2">
      <c r="G14615" s="149"/>
      <c r="I14615" s="149"/>
      <c r="K14615" s="149"/>
      <c r="M14615" s="149"/>
      <c r="N14615" s="150"/>
      <c r="P14615" s="149"/>
    </row>
    <row r="14616" spans="7:16" x14ac:dyDescent="0.2">
      <c r="G14616" s="149"/>
      <c r="I14616" s="149"/>
      <c r="K14616" s="149"/>
      <c r="M14616" s="149"/>
      <c r="N14616" s="150"/>
      <c r="P14616" s="149"/>
    </row>
    <row r="14617" spans="7:16" x14ac:dyDescent="0.2">
      <c r="G14617" s="149"/>
      <c r="I14617" s="149"/>
      <c r="K14617" s="149"/>
      <c r="M14617" s="149"/>
      <c r="N14617" s="150"/>
      <c r="P14617" s="149"/>
    </row>
    <row r="14618" spans="7:16" x14ac:dyDescent="0.2">
      <c r="G14618" s="149"/>
      <c r="I14618" s="149"/>
      <c r="K14618" s="149"/>
      <c r="M14618" s="149"/>
      <c r="N14618" s="150"/>
      <c r="P14618" s="149"/>
    </row>
    <row r="14619" spans="7:16" x14ac:dyDescent="0.2">
      <c r="G14619" s="149"/>
      <c r="I14619" s="149"/>
      <c r="K14619" s="149"/>
      <c r="M14619" s="149"/>
      <c r="N14619" s="150"/>
      <c r="P14619" s="149"/>
    </row>
    <row r="14620" spans="7:16" x14ac:dyDescent="0.2">
      <c r="G14620" s="149"/>
      <c r="I14620" s="149"/>
      <c r="K14620" s="149"/>
      <c r="M14620" s="149"/>
      <c r="N14620" s="150"/>
      <c r="P14620" s="149"/>
    </row>
    <row r="14621" spans="7:16" x14ac:dyDescent="0.2">
      <c r="G14621" s="149"/>
      <c r="I14621" s="149"/>
      <c r="K14621" s="149"/>
      <c r="M14621" s="149"/>
      <c r="N14621" s="150"/>
      <c r="P14621" s="149"/>
    </row>
    <row r="14622" spans="7:16" x14ac:dyDescent="0.2">
      <c r="G14622" s="149"/>
      <c r="I14622" s="149"/>
      <c r="K14622" s="149"/>
      <c r="M14622" s="149"/>
      <c r="N14622" s="150"/>
      <c r="P14622" s="149"/>
    </row>
    <row r="14623" spans="7:16" x14ac:dyDescent="0.2">
      <c r="G14623" s="149"/>
      <c r="I14623" s="149"/>
      <c r="K14623" s="149"/>
      <c r="M14623" s="149"/>
      <c r="N14623" s="150"/>
      <c r="P14623" s="149"/>
    </row>
    <row r="14624" spans="7:16" x14ac:dyDescent="0.2">
      <c r="G14624" s="149"/>
      <c r="I14624" s="149"/>
      <c r="K14624" s="149"/>
      <c r="M14624" s="149"/>
      <c r="N14624" s="150"/>
      <c r="P14624" s="149"/>
    </row>
    <row r="14625" spans="7:16" x14ac:dyDescent="0.2">
      <c r="G14625" s="149"/>
      <c r="I14625" s="149"/>
      <c r="K14625" s="149"/>
      <c r="M14625" s="149"/>
      <c r="N14625" s="150"/>
      <c r="P14625" s="149"/>
    </row>
    <row r="14626" spans="7:16" x14ac:dyDescent="0.2">
      <c r="G14626" s="149"/>
      <c r="I14626" s="149"/>
      <c r="K14626" s="149"/>
      <c r="M14626" s="149"/>
      <c r="N14626" s="150"/>
      <c r="P14626" s="149"/>
    </row>
    <row r="14627" spans="7:16" x14ac:dyDescent="0.2">
      <c r="G14627" s="149"/>
      <c r="I14627" s="149"/>
      <c r="K14627" s="149"/>
      <c r="M14627" s="149"/>
      <c r="N14627" s="150"/>
      <c r="P14627" s="149"/>
    </row>
    <row r="14628" spans="7:16" x14ac:dyDescent="0.2">
      <c r="G14628" s="149"/>
      <c r="I14628" s="149"/>
      <c r="K14628" s="149"/>
      <c r="M14628" s="149"/>
      <c r="N14628" s="150"/>
      <c r="P14628" s="149"/>
    </row>
    <row r="14629" spans="7:16" x14ac:dyDescent="0.2">
      <c r="G14629" s="149"/>
      <c r="I14629" s="149"/>
      <c r="K14629" s="149"/>
      <c r="M14629" s="149"/>
      <c r="N14629" s="150"/>
      <c r="P14629" s="149"/>
    </row>
    <row r="14630" spans="7:16" x14ac:dyDescent="0.2">
      <c r="G14630" s="149"/>
      <c r="I14630" s="149"/>
      <c r="K14630" s="149"/>
      <c r="M14630" s="149"/>
      <c r="N14630" s="150"/>
      <c r="P14630" s="149"/>
    </row>
    <row r="14631" spans="7:16" x14ac:dyDescent="0.2">
      <c r="G14631" s="149"/>
      <c r="I14631" s="149"/>
      <c r="K14631" s="149"/>
      <c r="M14631" s="149"/>
      <c r="N14631" s="150"/>
      <c r="P14631" s="149"/>
    </row>
    <row r="14632" spans="7:16" x14ac:dyDescent="0.2">
      <c r="G14632" s="149"/>
      <c r="I14632" s="149"/>
      <c r="K14632" s="149"/>
      <c r="M14632" s="149"/>
      <c r="N14632" s="150"/>
      <c r="P14632" s="149"/>
    </row>
    <row r="14633" spans="7:16" x14ac:dyDescent="0.2">
      <c r="G14633" s="149"/>
      <c r="I14633" s="149"/>
      <c r="K14633" s="149"/>
      <c r="M14633" s="149"/>
      <c r="N14633" s="150"/>
      <c r="P14633" s="149"/>
    </row>
    <row r="14634" spans="7:16" x14ac:dyDescent="0.2">
      <c r="G14634" s="149"/>
      <c r="I14634" s="149"/>
      <c r="K14634" s="149"/>
      <c r="M14634" s="149"/>
      <c r="N14634" s="150"/>
      <c r="P14634" s="149"/>
    </row>
    <row r="14635" spans="7:16" x14ac:dyDescent="0.2">
      <c r="G14635" s="149"/>
      <c r="I14635" s="149"/>
      <c r="K14635" s="149"/>
      <c r="M14635" s="149"/>
      <c r="N14635" s="150"/>
      <c r="P14635" s="149"/>
    </row>
    <row r="14636" spans="7:16" x14ac:dyDescent="0.2">
      <c r="G14636" s="149"/>
      <c r="I14636" s="149"/>
      <c r="K14636" s="149"/>
      <c r="M14636" s="149"/>
      <c r="N14636" s="150"/>
      <c r="P14636" s="149"/>
    </row>
    <row r="14637" spans="7:16" x14ac:dyDescent="0.2">
      <c r="G14637" s="149"/>
      <c r="I14637" s="149"/>
      <c r="K14637" s="149"/>
      <c r="M14637" s="149"/>
      <c r="N14637" s="150"/>
      <c r="P14637" s="149"/>
    </row>
    <row r="14638" spans="7:16" x14ac:dyDescent="0.2">
      <c r="G14638" s="149"/>
      <c r="I14638" s="149"/>
      <c r="K14638" s="149"/>
      <c r="M14638" s="149"/>
      <c r="N14638" s="150"/>
      <c r="P14638" s="149"/>
    </row>
    <row r="14639" spans="7:16" x14ac:dyDescent="0.2">
      <c r="G14639" s="149"/>
      <c r="I14639" s="149"/>
      <c r="K14639" s="149"/>
      <c r="M14639" s="149"/>
      <c r="N14639" s="150"/>
      <c r="P14639" s="149"/>
    </row>
    <row r="14640" spans="7:16" x14ac:dyDescent="0.2">
      <c r="G14640" s="149"/>
      <c r="I14640" s="149"/>
      <c r="K14640" s="149"/>
      <c r="M14640" s="149"/>
      <c r="N14640" s="150"/>
      <c r="P14640" s="149"/>
    </row>
    <row r="14641" spans="7:16" x14ac:dyDescent="0.2">
      <c r="G14641" s="149"/>
      <c r="I14641" s="149"/>
      <c r="K14641" s="149"/>
      <c r="M14641" s="149"/>
      <c r="N14641" s="150"/>
      <c r="P14641" s="149"/>
    </row>
    <row r="14642" spans="7:16" x14ac:dyDescent="0.2">
      <c r="G14642" s="149"/>
      <c r="I14642" s="149"/>
      <c r="K14642" s="149"/>
      <c r="M14642" s="149"/>
      <c r="N14642" s="150"/>
      <c r="P14642" s="149"/>
    </row>
    <row r="14643" spans="7:16" x14ac:dyDescent="0.2">
      <c r="G14643" s="149"/>
      <c r="I14643" s="149"/>
      <c r="K14643" s="149"/>
      <c r="M14643" s="149"/>
      <c r="N14643" s="150"/>
      <c r="P14643" s="149"/>
    </row>
    <row r="14644" spans="7:16" x14ac:dyDescent="0.2">
      <c r="G14644" s="149"/>
      <c r="I14644" s="149"/>
      <c r="K14644" s="149"/>
      <c r="M14644" s="149"/>
      <c r="N14644" s="150"/>
      <c r="P14644" s="149"/>
    </row>
    <row r="14645" spans="7:16" x14ac:dyDescent="0.2">
      <c r="G14645" s="149"/>
      <c r="I14645" s="149"/>
      <c r="K14645" s="149"/>
      <c r="M14645" s="149"/>
      <c r="N14645" s="150"/>
      <c r="P14645" s="149"/>
    </row>
    <row r="14646" spans="7:16" x14ac:dyDescent="0.2">
      <c r="G14646" s="149"/>
      <c r="I14646" s="149"/>
      <c r="K14646" s="149"/>
      <c r="M14646" s="149"/>
      <c r="N14646" s="150"/>
      <c r="P14646" s="149"/>
    </row>
    <row r="14647" spans="7:16" x14ac:dyDescent="0.2">
      <c r="G14647" s="149"/>
      <c r="I14647" s="149"/>
      <c r="K14647" s="149"/>
      <c r="M14647" s="149"/>
      <c r="N14647" s="150"/>
      <c r="P14647" s="149"/>
    </row>
    <row r="14648" spans="7:16" x14ac:dyDescent="0.2">
      <c r="G14648" s="149"/>
      <c r="I14648" s="149"/>
      <c r="K14648" s="149"/>
      <c r="M14648" s="149"/>
      <c r="N14648" s="150"/>
      <c r="P14648" s="149"/>
    </row>
    <row r="14649" spans="7:16" x14ac:dyDescent="0.2">
      <c r="G14649" s="149"/>
      <c r="I14649" s="149"/>
      <c r="K14649" s="149"/>
      <c r="M14649" s="149"/>
      <c r="N14649" s="150"/>
      <c r="P14649" s="149"/>
    </row>
    <row r="14650" spans="7:16" x14ac:dyDescent="0.2">
      <c r="G14650" s="149"/>
      <c r="I14650" s="149"/>
      <c r="K14650" s="149"/>
      <c r="M14650" s="149"/>
      <c r="N14650" s="150"/>
      <c r="P14650" s="149"/>
    </row>
    <row r="14651" spans="7:16" x14ac:dyDescent="0.2">
      <c r="G14651" s="149"/>
      <c r="I14651" s="149"/>
      <c r="K14651" s="149"/>
      <c r="M14651" s="149"/>
      <c r="N14651" s="150"/>
      <c r="P14651" s="149"/>
    </row>
    <row r="14652" spans="7:16" x14ac:dyDescent="0.2">
      <c r="G14652" s="149"/>
      <c r="I14652" s="149"/>
      <c r="K14652" s="149"/>
      <c r="M14652" s="149"/>
      <c r="N14652" s="150"/>
      <c r="P14652" s="149"/>
    </row>
    <row r="14653" spans="7:16" x14ac:dyDescent="0.2">
      <c r="G14653" s="149"/>
      <c r="I14653" s="149"/>
      <c r="K14653" s="149"/>
      <c r="M14653" s="149"/>
      <c r="N14653" s="150"/>
      <c r="P14653" s="149"/>
    </row>
    <row r="14654" spans="7:16" x14ac:dyDescent="0.2">
      <c r="G14654" s="149"/>
      <c r="I14654" s="149"/>
      <c r="K14654" s="149"/>
      <c r="M14654" s="149"/>
      <c r="N14654" s="150"/>
      <c r="P14654" s="149"/>
    </row>
    <row r="14655" spans="7:16" x14ac:dyDescent="0.2">
      <c r="G14655" s="149"/>
      <c r="I14655" s="149"/>
      <c r="K14655" s="149"/>
      <c r="M14655" s="149"/>
      <c r="N14655" s="150"/>
      <c r="P14655" s="149"/>
    </row>
    <row r="14656" spans="7:16" x14ac:dyDescent="0.2">
      <c r="G14656" s="149"/>
      <c r="I14656" s="149"/>
      <c r="K14656" s="149"/>
      <c r="M14656" s="149"/>
      <c r="N14656" s="150"/>
      <c r="P14656" s="149"/>
    </row>
    <row r="14657" spans="7:16" x14ac:dyDescent="0.2">
      <c r="G14657" s="149"/>
      <c r="I14657" s="149"/>
      <c r="K14657" s="149"/>
      <c r="M14657" s="149"/>
      <c r="N14657" s="150"/>
      <c r="P14657" s="149"/>
    </row>
    <row r="14658" spans="7:16" x14ac:dyDescent="0.2">
      <c r="G14658" s="149"/>
      <c r="I14658" s="149"/>
      <c r="K14658" s="149"/>
      <c r="M14658" s="149"/>
      <c r="N14658" s="150"/>
      <c r="P14658" s="149"/>
    </row>
    <row r="14659" spans="7:16" x14ac:dyDescent="0.2">
      <c r="G14659" s="149"/>
      <c r="I14659" s="149"/>
      <c r="K14659" s="149"/>
      <c r="M14659" s="149"/>
      <c r="N14659" s="150"/>
      <c r="P14659" s="149"/>
    </row>
    <row r="14660" spans="7:16" x14ac:dyDescent="0.2">
      <c r="G14660" s="149"/>
      <c r="I14660" s="149"/>
      <c r="K14660" s="149"/>
      <c r="M14660" s="149"/>
      <c r="N14660" s="150"/>
      <c r="P14660" s="149"/>
    </row>
    <row r="14661" spans="7:16" x14ac:dyDescent="0.2">
      <c r="G14661" s="149"/>
      <c r="I14661" s="149"/>
      <c r="K14661" s="149"/>
      <c r="M14661" s="149"/>
      <c r="N14661" s="150"/>
      <c r="P14661" s="149"/>
    </row>
    <row r="14662" spans="7:16" x14ac:dyDescent="0.2">
      <c r="G14662" s="149"/>
      <c r="I14662" s="149"/>
      <c r="K14662" s="149"/>
      <c r="M14662" s="149"/>
      <c r="N14662" s="150"/>
      <c r="P14662" s="149"/>
    </row>
    <row r="14663" spans="7:16" x14ac:dyDescent="0.2">
      <c r="G14663" s="149"/>
      <c r="I14663" s="149"/>
      <c r="K14663" s="149"/>
      <c r="M14663" s="149"/>
      <c r="N14663" s="150"/>
      <c r="P14663" s="149"/>
    </row>
    <row r="14664" spans="7:16" x14ac:dyDescent="0.2">
      <c r="G14664" s="149"/>
      <c r="I14664" s="149"/>
      <c r="K14664" s="149"/>
      <c r="M14664" s="149"/>
      <c r="N14664" s="150"/>
      <c r="P14664" s="149"/>
    </row>
    <row r="14665" spans="7:16" x14ac:dyDescent="0.2">
      <c r="G14665" s="149"/>
      <c r="I14665" s="149"/>
      <c r="K14665" s="149"/>
      <c r="M14665" s="149"/>
      <c r="N14665" s="150"/>
      <c r="P14665" s="149"/>
    </row>
    <row r="14666" spans="7:16" x14ac:dyDescent="0.2">
      <c r="G14666" s="149"/>
      <c r="I14666" s="149"/>
      <c r="K14666" s="149"/>
      <c r="M14666" s="149"/>
      <c r="N14666" s="150"/>
      <c r="P14666" s="149"/>
    </row>
    <row r="14667" spans="7:16" x14ac:dyDescent="0.2">
      <c r="G14667" s="149"/>
      <c r="I14667" s="149"/>
      <c r="K14667" s="149"/>
      <c r="M14667" s="149"/>
      <c r="N14667" s="150"/>
      <c r="P14667" s="149"/>
    </row>
    <row r="14668" spans="7:16" x14ac:dyDescent="0.2">
      <c r="G14668" s="149"/>
      <c r="I14668" s="149"/>
      <c r="K14668" s="149"/>
      <c r="M14668" s="149"/>
      <c r="N14668" s="150"/>
      <c r="P14668" s="149"/>
    </row>
    <row r="14669" spans="7:16" x14ac:dyDescent="0.2">
      <c r="G14669" s="149"/>
      <c r="I14669" s="149"/>
      <c r="K14669" s="149"/>
      <c r="M14669" s="149"/>
      <c r="N14669" s="150"/>
      <c r="P14669" s="149"/>
    </row>
    <row r="14670" spans="7:16" x14ac:dyDescent="0.2">
      <c r="G14670" s="149"/>
      <c r="I14670" s="149"/>
      <c r="K14670" s="149"/>
      <c r="M14670" s="149"/>
      <c r="N14670" s="150"/>
      <c r="P14670" s="149"/>
    </row>
    <row r="14671" spans="7:16" x14ac:dyDescent="0.2">
      <c r="G14671" s="149"/>
      <c r="I14671" s="149"/>
      <c r="K14671" s="149"/>
      <c r="M14671" s="149"/>
      <c r="N14671" s="150"/>
      <c r="P14671" s="149"/>
    </row>
    <row r="14672" spans="7:16" x14ac:dyDescent="0.2">
      <c r="G14672" s="149"/>
      <c r="I14672" s="149"/>
      <c r="K14672" s="149"/>
      <c r="M14672" s="149"/>
      <c r="N14672" s="150"/>
      <c r="P14672" s="149"/>
    </row>
    <row r="14673" spans="7:16" x14ac:dyDescent="0.2">
      <c r="G14673" s="149"/>
      <c r="I14673" s="149"/>
      <c r="K14673" s="149"/>
      <c r="M14673" s="149"/>
      <c r="N14673" s="150"/>
      <c r="P14673" s="149"/>
    </row>
    <row r="14674" spans="7:16" x14ac:dyDescent="0.2">
      <c r="G14674" s="149"/>
      <c r="I14674" s="149"/>
      <c r="K14674" s="149"/>
      <c r="M14674" s="149"/>
      <c r="N14674" s="150"/>
      <c r="P14674" s="149"/>
    </row>
    <row r="14675" spans="7:16" x14ac:dyDescent="0.2">
      <c r="G14675" s="149"/>
      <c r="I14675" s="149"/>
      <c r="K14675" s="149"/>
      <c r="M14675" s="149"/>
      <c r="N14675" s="150"/>
      <c r="P14675" s="149"/>
    </row>
    <row r="14676" spans="7:16" x14ac:dyDescent="0.2">
      <c r="G14676" s="149"/>
      <c r="I14676" s="149"/>
      <c r="K14676" s="149"/>
      <c r="M14676" s="149"/>
      <c r="N14676" s="150"/>
      <c r="P14676" s="149"/>
    </row>
    <row r="14677" spans="7:16" x14ac:dyDescent="0.2">
      <c r="G14677" s="149"/>
      <c r="I14677" s="149"/>
      <c r="K14677" s="149"/>
      <c r="M14677" s="149"/>
      <c r="N14677" s="150"/>
      <c r="P14677" s="149"/>
    </row>
    <row r="14678" spans="7:16" x14ac:dyDescent="0.2">
      <c r="G14678" s="149"/>
      <c r="I14678" s="149"/>
      <c r="K14678" s="149"/>
      <c r="M14678" s="149"/>
      <c r="N14678" s="150"/>
      <c r="P14678" s="149"/>
    </row>
    <row r="14679" spans="7:16" x14ac:dyDescent="0.2">
      <c r="G14679" s="149"/>
      <c r="I14679" s="149"/>
      <c r="K14679" s="149"/>
      <c r="M14679" s="149"/>
      <c r="N14679" s="150"/>
      <c r="P14679" s="149"/>
    </row>
    <row r="14680" spans="7:16" x14ac:dyDescent="0.2">
      <c r="G14680" s="149"/>
      <c r="I14680" s="149"/>
      <c r="K14680" s="149"/>
      <c r="M14680" s="149"/>
      <c r="N14680" s="150"/>
      <c r="P14680" s="149"/>
    </row>
    <row r="14681" spans="7:16" x14ac:dyDescent="0.2">
      <c r="G14681" s="149"/>
      <c r="I14681" s="149"/>
      <c r="K14681" s="149"/>
      <c r="M14681" s="149"/>
      <c r="N14681" s="150"/>
      <c r="P14681" s="149"/>
    </row>
    <row r="14682" spans="7:16" x14ac:dyDescent="0.2">
      <c r="G14682" s="149"/>
      <c r="I14682" s="149"/>
      <c r="K14682" s="149"/>
      <c r="M14682" s="149"/>
      <c r="N14682" s="150"/>
      <c r="P14682" s="149"/>
    </row>
    <row r="14683" spans="7:16" x14ac:dyDescent="0.2">
      <c r="G14683" s="149"/>
      <c r="I14683" s="149"/>
      <c r="K14683" s="149"/>
      <c r="M14683" s="149"/>
      <c r="N14683" s="150"/>
      <c r="P14683" s="149"/>
    </row>
    <row r="14684" spans="7:16" x14ac:dyDescent="0.2">
      <c r="G14684" s="149"/>
      <c r="I14684" s="149"/>
      <c r="K14684" s="149"/>
      <c r="M14684" s="149"/>
      <c r="N14684" s="150"/>
      <c r="P14684" s="149"/>
    </row>
    <row r="14685" spans="7:16" x14ac:dyDescent="0.2">
      <c r="G14685" s="149"/>
      <c r="I14685" s="149"/>
      <c r="K14685" s="149"/>
      <c r="M14685" s="149"/>
      <c r="N14685" s="150"/>
      <c r="P14685" s="149"/>
    </row>
    <row r="14686" spans="7:16" x14ac:dyDescent="0.2">
      <c r="G14686" s="149"/>
      <c r="I14686" s="149"/>
      <c r="K14686" s="149"/>
      <c r="M14686" s="149"/>
      <c r="N14686" s="150"/>
      <c r="P14686" s="149"/>
    </row>
    <row r="14687" spans="7:16" x14ac:dyDescent="0.2">
      <c r="G14687" s="149"/>
      <c r="I14687" s="149"/>
      <c r="K14687" s="149"/>
      <c r="M14687" s="149"/>
      <c r="N14687" s="150"/>
      <c r="P14687" s="149"/>
    </row>
    <row r="14688" spans="7:16" x14ac:dyDescent="0.2">
      <c r="G14688" s="149"/>
      <c r="I14688" s="149"/>
      <c r="K14688" s="149"/>
      <c r="M14688" s="149"/>
      <c r="N14688" s="150"/>
      <c r="P14688" s="149"/>
    </row>
    <row r="14689" spans="7:16" x14ac:dyDescent="0.2">
      <c r="G14689" s="149"/>
      <c r="I14689" s="149"/>
      <c r="K14689" s="149"/>
      <c r="M14689" s="149"/>
      <c r="N14689" s="150"/>
      <c r="P14689" s="149"/>
    </row>
    <row r="14690" spans="7:16" x14ac:dyDescent="0.2">
      <c r="G14690" s="149"/>
      <c r="I14690" s="149"/>
      <c r="K14690" s="149"/>
      <c r="M14690" s="149"/>
      <c r="N14690" s="150"/>
      <c r="P14690" s="149"/>
    </row>
    <row r="14691" spans="7:16" x14ac:dyDescent="0.2">
      <c r="G14691" s="149"/>
      <c r="I14691" s="149"/>
      <c r="K14691" s="149"/>
      <c r="M14691" s="149"/>
      <c r="N14691" s="150"/>
      <c r="P14691" s="149"/>
    </row>
    <row r="14692" spans="7:16" x14ac:dyDescent="0.2">
      <c r="G14692" s="149"/>
      <c r="I14692" s="149"/>
      <c r="K14692" s="149"/>
      <c r="M14692" s="149"/>
      <c r="N14692" s="150"/>
      <c r="P14692" s="149"/>
    </row>
    <row r="14693" spans="7:16" x14ac:dyDescent="0.2">
      <c r="G14693" s="149"/>
      <c r="I14693" s="149"/>
      <c r="K14693" s="149"/>
      <c r="M14693" s="149"/>
      <c r="N14693" s="150"/>
      <c r="P14693" s="149"/>
    </row>
    <row r="14694" spans="7:16" x14ac:dyDescent="0.2">
      <c r="G14694" s="149"/>
      <c r="I14694" s="149"/>
      <c r="K14694" s="149"/>
      <c r="M14694" s="149"/>
      <c r="N14694" s="150"/>
      <c r="P14694" s="149"/>
    </row>
    <row r="14695" spans="7:16" x14ac:dyDescent="0.2">
      <c r="G14695" s="149"/>
      <c r="I14695" s="149"/>
      <c r="K14695" s="149"/>
      <c r="M14695" s="149"/>
      <c r="N14695" s="150"/>
      <c r="P14695" s="149"/>
    </row>
    <row r="14696" spans="7:16" x14ac:dyDescent="0.2">
      <c r="G14696" s="149"/>
      <c r="I14696" s="149"/>
      <c r="K14696" s="149"/>
      <c r="M14696" s="149"/>
      <c r="N14696" s="150"/>
      <c r="P14696" s="149"/>
    </row>
    <row r="14697" spans="7:16" x14ac:dyDescent="0.2">
      <c r="G14697" s="149"/>
      <c r="I14697" s="149"/>
      <c r="K14697" s="149"/>
      <c r="M14697" s="149"/>
      <c r="N14697" s="150"/>
      <c r="P14697" s="149"/>
    </row>
    <row r="14698" spans="7:16" x14ac:dyDescent="0.2">
      <c r="G14698" s="149"/>
      <c r="I14698" s="149"/>
      <c r="K14698" s="149"/>
      <c r="M14698" s="149"/>
      <c r="N14698" s="150"/>
      <c r="P14698" s="149"/>
    </row>
    <row r="14699" spans="7:16" x14ac:dyDescent="0.2">
      <c r="G14699" s="149"/>
      <c r="I14699" s="149"/>
      <c r="K14699" s="149"/>
      <c r="M14699" s="149"/>
      <c r="N14699" s="150"/>
      <c r="P14699" s="149"/>
    </row>
    <row r="14700" spans="7:16" x14ac:dyDescent="0.2">
      <c r="G14700" s="149"/>
      <c r="I14700" s="149"/>
      <c r="K14700" s="149"/>
      <c r="M14700" s="149"/>
      <c r="N14700" s="150"/>
      <c r="P14700" s="149"/>
    </row>
    <row r="14701" spans="7:16" x14ac:dyDescent="0.2">
      <c r="G14701" s="149"/>
      <c r="I14701" s="149"/>
      <c r="K14701" s="149"/>
      <c r="M14701" s="149"/>
      <c r="N14701" s="150"/>
      <c r="P14701" s="149"/>
    </row>
    <row r="14702" spans="7:16" x14ac:dyDescent="0.2">
      <c r="G14702" s="149"/>
      <c r="I14702" s="149"/>
      <c r="K14702" s="149"/>
      <c r="M14702" s="149"/>
      <c r="N14702" s="150"/>
      <c r="P14702" s="149"/>
    </row>
    <row r="14703" spans="7:16" x14ac:dyDescent="0.2">
      <c r="G14703" s="149"/>
      <c r="I14703" s="149"/>
      <c r="K14703" s="149"/>
      <c r="M14703" s="149"/>
      <c r="N14703" s="150"/>
      <c r="P14703" s="149"/>
    </row>
    <row r="14704" spans="7:16" x14ac:dyDescent="0.2">
      <c r="G14704" s="149"/>
      <c r="I14704" s="149"/>
      <c r="K14704" s="149"/>
      <c r="M14704" s="149"/>
      <c r="N14704" s="150"/>
      <c r="P14704" s="149"/>
    </row>
    <row r="14705" spans="7:16" x14ac:dyDescent="0.2">
      <c r="G14705" s="149"/>
      <c r="I14705" s="149"/>
      <c r="K14705" s="149"/>
      <c r="M14705" s="149"/>
      <c r="N14705" s="150"/>
      <c r="P14705" s="149"/>
    </row>
    <row r="14706" spans="7:16" x14ac:dyDescent="0.2">
      <c r="G14706" s="149"/>
      <c r="I14706" s="149"/>
      <c r="K14706" s="149"/>
      <c r="M14706" s="149"/>
      <c r="N14706" s="150"/>
      <c r="P14706" s="149"/>
    </row>
    <row r="14707" spans="7:16" x14ac:dyDescent="0.2">
      <c r="G14707" s="149"/>
      <c r="I14707" s="149"/>
      <c r="K14707" s="149"/>
      <c r="M14707" s="149"/>
      <c r="N14707" s="150"/>
      <c r="P14707" s="149"/>
    </row>
    <row r="14708" spans="7:16" x14ac:dyDescent="0.2">
      <c r="G14708" s="149"/>
      <c r="I14708" s="149"/>
      <c r="K14708" s="149"/>
      <c r="M14708" s="149"/>
      <c r="N14708" s="150"/>
      <c r="P14708" s="149"/>
    </row>
    <row r="14709" spans="7:16" x14ac:dyDescent="0.2">
      <c r="G14709" s="149"/>
      <c r="I14709" s="149"/>
      <c r="K14709" s="149"/>
      <c r="M14709" s="149"/>
      <c r="N14709" s="150"/>
      <c r="P14709" s="149"/>
    </row>
    <row r="14710" spans="7:16" x14ac:dyDescent="0.2">
      <c r="G14710" s="149"/>
      <c r="I14710" s="149"/>
      <c r="K14710" s="149"/>
      <c r="M14710" s="149"/>
      <c r="N14710" s="150"/>
      <c r="P14710" s="149"/>
    </row>
    <row r="14711" spans="7:16" x14ac:dyDescent="0.2">
      <c r="G14711" s="149"/>
      <c r="I14711" s="149"/>
      <c r="K14711" s="149"/>
      <c r="M14711" s="149"/>
      <c r="N14711" s="150"/>
      <c r="P14711" s="149"/>
    </row>
    <row r="14712" spans="7:16" x14ac:dyDescent="0.2">
      <c r="G14712" s="149"/>
      <c r="I14712" s="149"/>
      <c r="K14712" s="149"/>
      <c r="M14712" s="149"/>
      <c r="N14712" s="150"/>
      <c r="P14712" s="149"/>
    </row>
    <row r="14713" spans="7:16" x14ac:dyDescent="0.2">
      <c r="G14713" s="149"/>
      <c r="I14713" s="149"/>
      <c r="K14713" s="149"/>
      <c r="M14713" s="149"/>
      <c r="N14713" s="150"/>
      <c r="P14713" s="149"/>
    </row>
    <row r="14714" spans="7:16" x14ac:dyDescent="0.2">
      <c r="G14714" s="149"/>
      <c r="I14714" s="149"/>
      <c r="K14714" s="149"/>
      <c r="M14714" s="149"/>
      <c r="N14714" s="150"/>
      <c r="P14714" s="149"/>
    </row>
    <row r="14715" spans="7:16" x14ac:dyDescent="0.2">
      <c r="G14715" s="149"/>
      <c r="I14715" s="149"/>
      <c r="K14715" s="149"/>
      <c r="M14715" s="149"/>
      <c r="N14715" s="150"/>
      <c r="P14715" s="149"/>
    </row>
    <row r="14716" spans="7:16" x14ac:dyDescent="0.2">
      <c r="G14716" s="149"/>
      <c r="I14716" s="149"/>
      <c r="K14716" s="149"/>
      <c r="M14716" s="149"/>
      <c r="N14716" s="150"/>
      <c r="P14716" s="149"/>
    </row>
    <row r="14717" spans="7:16" x14ac:dyDescent="0.2">
      <c r="G14717" s="149"/>
      <c r="I14717" s="149"/>
      <c r="K14717" s="149"/>
      <c r="M14717" s="149"/>
      <c r="N14717" s="150"/>
      <c r="P14717" s="149"/>
    </row>
    <row r="14718" spans="7:16" x14ac:dyDescent="0.2">
      <c r="G14718" s="149"/>
      <c r="I14718" s="149"/>
      <c r="K14718" s="149"/>
      <c r="M14718" s="149"/>
      <c r="N14718" s="150"/>
      <c r="P14718" s="149"/>
    </row>
    <row r="14719" spans="7:16" x14ac:dyDescent="0.2">
      <c r="G14719" s="149"/>
      <c r="I14719" s="149"/>
      <c r="K14719" s="149"/>
      <c r="M14719" s="149"/>
      <c r="N14719" s="150"/>
      <c r="P14719" s="149"/>
    </row>
    <row r="14720" spans="7:16" x14ac:dyDescent="0.2">
      <c r="G14720" s="149"/>
      <c r="I14720" s="149"/>
      <c r="K14720" s="149"/>
      <c r="M14720" s="149"/>
      <c r="N14720" s="150"/>
      <c r="P14720" s="149"/>
    </row>
    <row r="14721" spans="7:16" x14ac:dyDescent="0.2">
      <c r="G14721" s="149"/>
      <c r="I14721" s="149"/>
      <c r="K14721" s="149"/>
      <c r="M14721" s="149"/>
      <c r="N14721" s="150"/>
      <c r="P14721" s="149"/>
    </row>
    <row r="14722" spans="7:16" x14ac:dyDescent="0.2">
      <c r="G14722" s="149"/>
      <c r="I14722" s="149"/>
      <c r="K14722" s="149"/>
      <c r="M14722" s="149"/>
      <c r="N14722" s="150"/>
      <c r="P14722" s="149"/>
    </row>
    <row r="14723" spans="7:16" x14ac:dyDescent="0.2">
      <c r="G14723" s="149"/>
      <c r="I14723" s="149"/>
      <c r="K14723" s="149"/>
      <c r="M14723" s="149"/>
      <c r="N14723" s="150"/>
      <c r="P14723" s="149"/>
    </row>
    <row r="14724" spans="7:16" x14ac:dyDescent="0.2">
      <c r="G14724" s="149"/>
      <c r="I14724" s="149"/>
      <c r="K14724" s="149"/>
      <c r="M14724" s="149"/>
      <c r="N14724" s="150"/>
      <c r="P14724" s="149"/>
    </row>
    <row r="14725" spans="7:16" x14ac:dyDescent="0.2">
      <c r="G14725" s="149"/>
      <c r="I14725" s="149"/>
      <c r="K14725" s="149"/>
      <c r="M14725" s="149"/>
      <c r="N14725" s="150"/>
      <c r="P14725" s="149"/>
    </row>
    <row r="14726" spans="7:16" x14ac:dyDescent="0.2">
      <c r="G14726" s="149"/>
      <c r="I14726" s="149"/>
      <c r="K14726" s="149"/>
      <c r="M14726" s="149"/>
      <c r="N14726" s="150"/>
      <c r="P14726" s="149"/>
    </row>
    <row r="14727" spans="7:16" x14ac:dyDescent="0.2">
      <c r="G14727" s="149"/>
      <c r="I14727" s="149"/>
      <c r="K14727" s="149"/>
      <c r="M14727" s="149"/>
      <c r="N14727" s="150"/>
      <c r="P14727" s="149"/>
    </row>
    <row r="14728" spans="7:16" x14ac:dyDescent="0.2">
      <c r="G14728" s="149"/>
      <c r="I14728" s="149"/>
      <c r="K14728" s="149"/>
      <c r="M14728" s="149"/>
      <c r="N14728" s="150"/>
      <c r="P14728" s="149"/>
    </row>
    <row r="14729" spans="7:16" x14ac:dyDescent="0.2">
      <c r="G14729" s="149"/>
      <c r="I14729" s="149"/>
      <c r="K14729" s="149"/>
      <c r="M14729" s="149"/>
      <c r="N14729" s="150"/>
      <c r="P14729" s="149"/>
    </row>
    <row r="14730" spans="7:16" x14ac:dyDescent="0.2">
      <c r="G14730" s="149"/>
      <c r="I14730" s="149"/>
      <c r="K14730" s="149"/>
      <c r="M14730" s="149"/>
      <c r="N14730" s="150"/>
      <c r="P14730" s="149"/>
    </row>
    <row r="14731" spans="7:16" x14ac:dyDescent="0.2">
      <c r="G14731" s="149"/>
      <c r="I14731" s="149"/>
      <c r="K14731" s="149"/>
      <c r="M14731" s="149"/>
      <c r="N14731" s="150"/>
      <c r="P14731" s="149"/>
    </row>
    <row r="14732" spans="7:16" x14ac:dyDescent="0.2">
      <c r="G14732" s="149"/>
      <c r="I14732" s="149"/>
      <c r="K14732" s="149"/>
      <c r="M14732" s="149"/>
      <c r="N14732" s="150"/>
      <c r="P14732" s="149"/>
    </row>
    <row r="14733" spans="7:16" x14ac:dyDescent="0.2">
      <c r="G14733" s="149"/>
      <c r="I14733" s="149"/>
      <c r="K14733" s="149"/>
      <c r="M14733" s="149"/>
      <c r="N14733" s="150"/>
      <c r="P14733" s="149"/>
    </row>
    <row r="14734" spans="7:16" x14ac:dyDescent="0.2">
      <c r="G14734" s="149"/>
      <c r="I14734" s="149"/>
      <c r="K14734" s="149"/>
      <c r="M14734" s="149"/>
      <c r="N14734" s="150"/>
      <c r="P14734" s="149"/>
    </row>
    <row r="14735" spans="7:16" x14ac:dyDescent="0.2">
      <c r="G14735" s="149"/>
      <c r="I14735" s="149"/>
      <c r="K14735" s="149"/>
      <c r="M14735" s="149"/>
      <c r="N14735" s="150"/>
      <c r="P14735" s="149"/>
    </row>
    <row r="14736" spans="7:16" x14ac:dyDescent="0.2">
      <c r="G14736" s="149"/>
      <c r="I14736" s="149"/>
      <c r="K14736" s="149"/>
      <c r="M14736" s="149"/>
      <c r="N14736" s="150"/>
      <c r="P14736" s="149"/>
    </row>
    <row r="14737" spans="7:16" x14ac:dyDescent="0.2">
      <c r="G14737" s="149"/>
      <c r="I14737" s="149"/>
      <c r="K14737" s="149"/>
      <c r="M14737" s="149"/>
      <c r="N14737" s="150"/>
      <c r="P14737" s="149"/>
    </row>
    <row r="14738" spans="7:16" x14ac:dyDescent="0.2">
      <c r="G14738" s="149"/>
      <c r="I14738" s="149"/>
      <c r="K14738" s="149"/>
      <c r="M14738" s="149"/>
      <c r="N14738" s="150"/>
      <c r="P14738" s="149"/>
    </row>
    <row r="14739" spans="7:16" x14ac:dyDescent="0.2">
      <c r="G14739" s="149"/>
      <c r="I14739" s="149"/>
      <c r="K14739" s="149"/>
      <c r="M14739" s="149"/>
      <c r="N14739" s="150"/>
      <c r="P14739" s="149"/>
    </row>
    <row r="14740" spans="7:16" x14ac:dyDescent="0.2">
      <c r="G14740" s="149"/>
      <c r="I14740" s="149"/>
      <c r="K14740" s="149"/>
      <c r="M14740" s="149"/>
      <c r="N14740" s="150"/>
      <c r="P14740" s="149"/>
    </row>
    <row r="14741" spans="7:16" x14ac:dyDescent="0.2">
      <c r="G14741" s="149"/>
      <c r="I14741" s="149"/>
      <c r="K14741" s="149"/>
      <c r="M14741" s="149"/>
      <c r="N14741" s="150"/>
      <c r="P14741" s="149"/>
    </row>
    <row r="14742" spans="7:16" x14ac:dyDescent="0.2">
      <c r="G14742" s="149"/>
      <c r="I14742" s="149"/>
      <c r="K14742" s="149"/>
      <c r="M14742" s="149"/>
      <c r="N14742" s="150"/>
      <c r="P14742" s="149"/>
    </row>
    <row r="14743" spans="7:16" x14ac:dyDescent="0.2">
      <c r="G14743" s="149"/>
      <c r="I14743" s="149"/>
      <c r="K14743" s="149"/>
      <c r="M14743" s="149"/>
      <c r="N14743" s="150"/>
      <c r="P14743" s="149"/>
    </row>
    <row r="14744" spans="7:16" x14ac:dyDescent="0.2">
      <c r="G14744" s="149"/>
      <c r="I14744" s="149"/>
      <c r="K14744" s="149"/>
      <c r="M14744" s="149"/>
      <c r="N14744" s="150"/>
      <c r="P14744" s="149"/>
    </row>
    <row r="14745" spans="7:16" x14ac:dyDescent="0.2">
      <c r="G14745" s="149"/>
      <c r="I14745" s="149"/>
      <c r="K14745" s="149"/>
      <c r="M14745" s="149"/>
      <c r="N14745" s="150"/>
      <c r="P14745" s="149"/>
    </row>
    <row r="14746" spans="7:16" x14ac:dyDescent="0.2">
      <c r="G14746" s="149"/>
      <c r="I14746" s="149"/>
      <c r="K14746" s="149"/>
      <c r="M14746" s="149"/>
      <c r="N14746" s="150"/>
      <c r="P14746" s="149"/>
    </row>
    <row r="14747" spans="7:16" x14ac:dyDescent="0.2">
      <c r="G14747" s="149"/>
      <c r="I14747" s="149"/>
      <c r="K14747" s="149"/>
      <c r="M14747" s="149"/>
      <c r="N14747" s="150"/>
      <c r="P14747" s="149"/>
    </row>
    <row r="14748" spans="7:16" x14ac:dyDescent="0.2">
      <c r="G14748" s="149"/>
      <c r="I14748" s="149"/>
      <c r="K14748" s="149"/>
      <c r="M14748" s="149"/>
      <c r="N14748" s="150"/>
      <c r="P14748" s="149"/>
    </row>
    <row r="14749" spans="7:16" x14ac:dyDescent="0.2">
      <c r="G14749" s="149"/>
      <c r="I14749" s="149"/>
      <c r="K14749" s="149"/>
      <c r="M14749" s="149"/>
      <c r="N14749" s="150"/>
      <c r="P14749" s="149"/>
    </row>
    <row r="14750" spans="7:16" x14ac:dyDescent="0.2">
      <c r="G14750" s="149"/>
      <c r="I14750" s="149"/>
      <c r="K14750" s="149"/>
      <c r="M14750" s="149"/>
      <c r="N14750" s="150"/>
      <c r="P14750" s="149"/>
    </row>
    <row r="14751" spans="7:16" x14ac:dyDescent="0.2">
      <c r="G14751" s="149"/>
      <c r="I14751" s="149"/>
      <c r="K14751" s="149"/>
      <c r="M14751" s="149"/>
      <c r="N14751" s="150"/>
      <c r="P14751" s="149"/>
    </row>
    <row r="14752" spans="7:16" x14ac:dyDescent="0.2">
      <c r="G14752" s="149"/>
      <c r="I14752" s="149"/>
      <c r="K14752" s="149"/>
      <c r="M14752" s="149"/>
      <c r="N14752" s="150"/>
      <c r="P14752" s="149"/>
    </row>
    <row r="14753" spans="7:16" x14ac:dyDescent="0.2">
      <c r="G14753" s="149"/>
      <c r="I14753" s="149"/>
      <c r="K14753" s="149"/>
      <c r="M14753" s="149"/>
      <c r="N14753" s="150"/>
      <c r="P14753" s="149"/>
    </row>
    <row r="14754" spans="7:16" x14ac:dyDescent="0.2">
      <c r="G14754" s="149"/>
      <c r="I14754" s="149"/>
      <c r="K14754" s="149"/>
      <c r="M14754" s="149"/>
      <c r="N14754" s="150"/>
      <c r="P14754" s="149"/>
    </row>
    <row r="14755" spans="7:16" x14ac:dyDescent="0.2">
      <c r="G14755" s="149"/>
      <c r="I14755" s="149"/>
      <c r="K14755" s="149"/>
      <c r="M14755" s="149"/>
      <c r="N14755" s="150"/>
      <c r="P14755" s="149"/>
    </row>
    <row r="14756" spans="7:16" x14ac:dyDescent="0.2">
      <c r="G14756" s="149"/>
      <c r="I14756" s="149"/>
      <c r="K14756" s="149"/>
      <c r="M14756" s="149"/>
      <c r="N14756" s="150"/>
      <c r="P14756" s="149"/>
    </row>
    <row r="14757" spans="7:16" x14ac:dyDescent="0.2">
      <c r="G14757" s="149"/>
      <c r="I14757" s="149"/>
      <c r="K14757" s="149"/>
      <c r="M14757" s="149"/>
      <c r="N14757" s="150"/>
      <c r="P14757" s="149"/>
    </row>
    <row r="14758" spans="7:16" x14ac:dyDescent="0.2">
      <c r="G14758" s="149"/>
      <c r="I14758" s="149"/>
      <c r="K14758" s="149"/>
      <c r="M14758" s="149"/>
      <c r="N14758" s="150"/>
      <c r="P14758" s="149"/>
    </row>
    <row r="14759" spans="7:16" x14ac:dyDescent="0.2">
      <c r="G14759" s="149"/>
      <c r="I14759" s="149"/>
      <c r="K14759" s="149"/>
      <c r="M14759" s="149"/>
      <c r="N14759" s="150"/>
      <c r="P14759" s="149"/>
    </row>
    <row r="14760" spans="7:16" x14ac:dyDescent="0.2">
      <c r="G14760" s="149"/>
      <c r="I14760" s="149"/>
      <c r="K14760" s="149"/>
      <c r="M14760" s="149"/>
      <c r="N14760" s="150"/>
      <c r="P14760" s="149"/>
    </row>
    <row r="14761" spans="7:16" x14ac:dyDescent="0.2">
      <c r="G14761" s="149"/>
      <c r="I14761" s="149"/>
      <c r="K14761" s="149"/>
      <c r="M14761" s="149"/>
      <c r="N14761" s="150"/>
      <c r="P14761" s="149"/>
    </row>
    <row r="14762" spans="7:16" x14ac:dyDescent="0.2">
      <c r="G14762" s="149"/>
      <c r="I14762" s="149"/>
      <c r="K14762" s="149"/>
      <c r="M14762" s="149"/>
      <c r="N14762" s="150"/>
      <c r="P14762" s="149"/>
    </row>
    <row r="14763" spans="7:16" x14ac:dyDescent="0.2">
      <c r="G14763" s="149"/>
      <c r="I14763" s="149"/>
      <c r="K14763" s="149"/>
      <c r="M14763" s="149"/>
      <c r="N14763" s="150"/>
      <c r="P14763" s="149"/>
    </row>
    <row r="14764" spans="7:16" x14ac:dyDescent="0.2">
      <c r="G14764" s="149"/>
      <c r="I14764" s="149"/>
      <c r="K14764" s="149"/>
      <c r="M14764" s="149"/>
      <c r="N14764" s="150"/>
      <c r="P14764" s="149"/>
    </row>
    <row r="14765" spans="7:16" x14ac:dyDescent="0.2">
      <c r="G14765" s="149"/>
      <c r="I14765" s="149"/>
      <c r="K14765" s="149"/>
      <c r="M14765" s="149"/>
      <c r="N14765" s="150"/>
      <c r="P14765" s="149"/>
    </row>
    <row r="14766" spans="7:16" x14ac:dyDescent="0.2">
      <c r="G14766" s="149"/>
      <c r="I14766" s="149"/>
      <c r="K14766" s="149"/>
      <c r="M14766" s="149"/>
      <c r="N14766" s="150"/>
      <c r="P14766" s="149"/>
    </row>
    <row r="14767" spans="7:16" x14ac:dyDescent="0.2">
      <c r="G14767" s="149"/>
      <c r="I14767" s="149"/>
      <c r="K14767" s="149"/>
      <c r="M14767" s="149"/>
      <c r="N14767" s="150"/>
      <c r="P14767" s="149"/>
    </row>
    <row r="14768" spans="7:16" x14ac:dyDescent="0.2">
      <c r="G14768" s="149"/>
      <c r="I14768" s="149"/>
      <c r="K14768" s="149"/>
      <c r="M14768" s="149"/>
      <c r="N14768" s="150"/>
      <c r="P14768" s="149"/>
    </row>
    <row r="14769" spans="7:16" x14ac:dyDescent="0.2">
      <c r="G14769" s="149"/>
      <c r="I14769" s="149"/>
      <c r="K14769" s="149"/>
      <c r="M14769" s="149"/>
      <c r="N14769" s="150"/>
      <c r="P14769" s="149"/>
    </row>
    <row r="14770" spans="7:16" x14ac:dyDescent="0.2">
      <c r="G14770" s="149"/>
      <c r="I14770" s="149"/>
      <c r="K14770" s="149"/>
      <c r="M14770" s="149"/>
      <c r="N14770" s="150"/>
      <c r="P14770" s="149"/>
    </row>
    <row r="14771" spans="7:16" x14ac:dyDescent="0.2">
      <c r="G14771" s="149"/>
      <c r="I14771" s="149"/>
      <c r="K14771" s="149"/>
      <c r="M14771" s="149"/>
      <c r="N14771" s="150"/>
      <c r="P14771" s="149"/>
    </row>
    <row r="14772" spans="7:16" x14ac:dyDescent="0.2">
      <c r="G14772" s="149"/>
      <c r="I14772" s="149"/>
      <c r="K14772" s="149"/>
      <c r="M14772" s="149"/>
      <c r="N14772" s="150"/>
      <c r="P14772" s="149"/>
    </row>
    <row r="14773" spans="7:16" x14ac:dyDescent="0.2">
      <c r="G14773" s="149"/>
      <c r="I14773" s="149"/>
      <c r="K14773" s="149"/>
      <c r="M14773" s="149"/>
      <c r="N14773" s="150"/>
      <c r="P14773" s="149"/>
    </row>
    <row r="14774" spans="7:16" x14ac:dyDescent="0.2">
      <c r="G14774" s="149"/>
      <c r="I14774" s="149"/>
      <c r="K14774" s="149"/>
      <c r="M14774" s="149"/>
      <c r="N14774" s="150"/>
      <c r="P14774" s="149"/>
    </row>
    <row r="14775" spans="7:16" x14ac:dyDescent="0.2">
      <c r="G14775" s="149"/>
      <c r="I14775" s="149"/>
      <c r="K14775" s="149"/>
      <c r="M14775" s="149"/>
      <c r="N14775" s="150"/>
      <c r="P14775" s="149"/>
    </row>
    <row r="14776" spans="7:16" x14ac:dyDescent="0.2">
      <c r="G14776" s="149"/>
      <c r="I14776" s="149"/>
      <c r="K14776" s="149"/>
      <c r="M14776" s="149"/>
      <c r="N14776" s="150"/>
      <c r="P14776" s="149"/>
    </row>
    <row r="14777" spans="7:16" x14ac:dyDescent="0.2">
      <c r="G14777" s="149"/>
      <c r="I14777" s="149"/>
      <c r="K14777" s="149"/>
      <c r="M14777" s="149"/>
      <c r="N14777" s="150"/>
      <c r="P14777" s="149"/>
    </row>
    <row r="14778" spans="7:16" x14ac:dyDescent="0.2">
      <c r="G14778" s="149"/>
      <c r="I14778" s="149"/>
      <c r="K14778" s="149"/>
      <c r="M14778" s="149"/>
      <c r="N14778" s="150"/>
      <c r="P14778" s="149"/>
    </row>
    <row r="14779" spans="7:16" x14ac:dyDescent="0.2">
      <c r="G14779" s="149"/>
      <c r="I14779" s="149"/>
      <c r="K14779" s="149"/>
      <c r="M14779" s="149"/>
      <c r="N14779" s="150"/>
      <c r="P14779" s="149"/>
    </row>
    <row r="14780" spans="7:16" x14ac:dyDescent="0.2">
      <c r="G14780" s="149"/>
      <c r="I14780" s="149"/>
      <c r="K14780" s="149"/>
      <c r="M14780" s="149"/>
      <c r="N14780" s="150"/>
      <c r="P14780" s="149"/>
    </row>
    <row r="14781" spans="7:16" x14ac:dyDescent="0.2">
      <c r="G14781" s="149"/>
      <c r="I14781" s="149"/>
      <c r="K14781" s="149"/>
      <c r="M14781" s="149"/>
      <c r="N14781" s="150"/>
      <c r="P14781" s="149"/>
    </row>
    <row r="14782" spans="7:16" x14ac:dyDescent="0.2">
      <c r="G14782" s="149"/>
      <c r="I14782" s="149"/>
      <c r="K14782" s="149"/>
      <c r="M14782" s="149"/>
      <c r="N14782" s="150"/>
      <c r="P14782" s="149"/>
    </row>
    <row r="14783" spans="7:16" x14ac:dyDescent="0.2">
      <c r="G14783" s="149"/>
      <c r="I14783" s="149"/>
      <c r="K14783" s="149"/>
      <c r="M14783" s="149"/>
      <c r="N14783" s="150"/>
      <c r="P14783" s="149"/>
    </row>
    <row r="14784" spans="7:16" x14ac:dyDescent="0.2">
      <c r="G14784" s="149"/>
      <c r="I14784" s="149"/>
      <c r="K14784" s="149"/>
      <c r="M14784" s="149"/>
      <c r="N14784" s="150"/>
      <c r="P14784" s="149"/>
    </row>
    <row r="14785" spans="7:16" x14ac:dyDescent="0.2">
      <c r="G14785" s="149"/>
      <c r="I14785" s="149"/>
      <c r="K14785" s="149"/>
      <c r="M14785" s="149"/>
      <c r="N14785" s="150"/>
      <c r="P14785" s="149"/>
    </row>
    <row r="14786" spans="7:16" x14ac:dyDescent="0.2">
      <c r="G14786" s="149"/>
      <c r="I14786" s="149"/>
      <c r="K14786" s="149"/>
      <c r="M14786" s="149"/>
      <c r="N14786" s="150"/>
      <c r="P14786" s="149"/>
    </row>
    <row r="14787" spans="7:16" x14ac:dyDescent="0.2">
      <c r="G14787" s="149"/>
      <c r="I14787" s="149"/>
      <c r="K14787" s="149"/>
      <c r="M14787" s="149"/>
      <c r="N14787" s="150"/>
      <c r="P14787" s="149"/>
    </row>
    <row r="14788" spans="7:16" x14ac:dyDescent="0.2">
      <c r="G14788" s="149"/>
      <c r="I14788" s="149"/>
      <c r="K14788" s="149"/>
      <c r="M14788" s="149"/>
      <c r="N14788" s="150"/>
      <c r="P14788" s="149"/>
    </row>
    <row r="14789" spans="7:16" x14ac:dyDescent="0.2">
      <c r="G14789" s="149"/>
      <c r="I14789" s="149"/>
      <c r="K14789" s="149"/>
      <c r="M14789" s="149"/>
      <c r="N14789" s="150"/>
      <c r="P14789" s="149"/>
    </row>
    <row r="14790" spans="7:16" x14ac:dyDescent="0.2">
      <c r="G14790" s="149"/>
      <c r="I14790" s="149"/>
      <c r="K14790" s="149"/>
      <c r="M14790" s="149"/>
      <c r="N14790" s="150"/>
      <c r="P14790" s="149"/>
    </row>
    <row r="14791" spans="7:16" x14ac:dyDescent="0.2">
      <c r="G14791" s="149"/>
      <c r="I14791" s="149"/>
      <c r="K14791" s="149"/>
      <c r="M14791" s="149"/>
      <c r="N14791" s="150"/>
      <c r="P14791" s="149"/>
    </row>
    <row r="14792" spans="7:16" x14ac:dyDescent="0.2">
      <c r="G14792" s="149"/>
      <c r="I14792" s="149"/>
      <c r="K14792" s="149"/>
      <c r="M14792" s="149"/>
      <c r="N14792" s="150"/>
      <c r="P14792" s="149"/>
    </row>
    <row r="14793" spans="7:16" x14ac:dyDescent="0.2">
      <c r="G14793" s="149"/>
      <c r="I14793" s="149"/>
      <c r="K14793" s="149"/>
      <c r="M14793" s="149"/>
      <c r="N14793" s="150"/>
      <c r="P14793" s="149"/>
    </row>
    <row r="14794" spans="7:16" x14ac:dyDescent="0.2">
      <c r="G14794" s="149"/>
      <c r="I14794" s="149"/>
      <c r="K14794" s="149"/>
      <c r="M14794" s="149"/>
      <c r="N14794" s="150"/>
      <c r="P14794" s="149"/>
    </row>
    <row r="14795" spans="7:16" x14ac:dyDescent="0.2">
      <c r="G14795" s="149"/>
      <c r="I14795" s="149"/>
      <c r="K14795" s="149"/>
      <c r="M14795" s="149"/>
      <c r="N14795" s="150"/>
      <c r="P14795" s="149"/>
    </row>
    <row r="14796" spans="7:16" x14ac:dyDescent="0.2">
      <c r="G14796" s="149"/>
      <c r="I14796" s="149"/>
      <c r="K14796" s="149"/>
      <c r="M14796" s="149"/>
      <c r="N14796" s="150"/>
      <c r="P14796" s="149"/>
    </row>
    <row r="14797" spans="7:16" x14ac:dyDescent="0.2">
      <c r="G14797" s="149"/>
      <c r="I14797" s="149"/>
      <c r="K14797" s="149"/>
      <c r="M14797" s="149"/>
      <c r="N14797" s="150"/>
      <c r="P14797" s="149"/>
    </row>
    <row r="14798" spans="7:16" x14ac:dyDescent="0.2">
      <c r="G14798" s="149"/>
      <c r="I14798" s="149"/>
      <c r="K14798" s="149"/>
      <c r="M14798" s="149"/>
      <c r="N14798" s="150"/>
      <c r="P14798" s="149"/>
    </row>
    <row r="14799" spans="7:16" x14ac:dyDescent="0.2">
      <c r="G14799" s="149"/>
      <c r="I14799" s="149"/>
      <c r="K14799" s="149"/>
      <c r="M14799" s="149"/>
      <c r="N14799" s="150"/>
      <c r="P14799" s="149"/>
    </row>
    <row r="14800" spans="7:16" x14ac:dyDescent="0.2">
      <c r="G14800" s="149"/>
      <c r="I14800" s="149"/>
      <c r="K14800" s="149"/>
      <c r="M14800" s="149"/>
      <c r="N14800" s="150"/>
      <c r="P14800" s="149"/>
    </row>
    <row r="14801" spans="7:16" x14ac:dyDescent="0.2">
      <c r="G14801" s="149"/>
      <c r="I14801" s="149"/>
      <c r="K14801" s="149"/>
      <c r="M14801" s="149"/>
      <c r="N14801" s="150"/>
      <c r="P14801" s="149"/>
    </row>
    <row r="14802" spans="7:16" x14ac:dyDescent="0.2">
      <c r="G14802" s="149"/>
      <c r="I14802" s="149"/>
      <c r="K14802" s="149"/>
      <c r="M14802" s="149"/>
      <c r="N14802" s="150"/>
      <c r="P14802" s="149"/>
    </row>
    <row r="14803" spans="7:16" x14ac:dyDescent="0.2">
      <c r="G14803" s="149"/>
      <c r="I14803" s="149"/>
      <c r="K14803" s="149"/>
      <c r="M14803" s="149"/>
      <c r="N14803" s="150"/>
      <c r="P14803" s="149"/>
    </row>
    <row r="14804" spans="7:16" x14ac:dyDescent="0.2">
      <c r="G14804" s="149"/>
      <c r="I14804" s="149"/>
      <c r="K14804" s="149"/>
      <c r="M14804" s="149"/>
      <c r="N14804" s="150"/>
      <c r="P14804" s="149"/>
    </row>
    <row r="14805" spans="7:16" x14ac:dyDescent="0.2">
      <c r="G14805" s="149"/>
      <c r="I14805" s="149"/>
      <c r="K14805" s="149"/>
      <c r="M14805" s="149"/>
      <c r="N14805" s="150"/>
      <c r="P14805" s="149"/>
    </row>
    <row r="14806" spans="7:16" x14ac:dyDescent="0.2">
      <c r="G14806" s="149"/>
      <c r="I14806" s="149"/>
      <c r="K14806" s="149"/>
      <c r="M14806" s="149"/>
      <c r="N14806" s="150"/>
      <c r="P14806" s="149"/>
    </row>
    <row r="14807" spans="7:16" x14ac:dyDescent="0.2">
      <c r="G14807" s="149"/>
      <c r="I14807" s="149"/>
      <c r="K14807" s="149"/>
      <c r="M14807" s="149"/>
      <c r="N14807" s="150"/>
      <c r="P14807" s="149"/>
    </row>
    <row r="14808" spans="7:16" x14ac:dyDescent="0.2">
      <c r="G14808" s="149"/>
      <c r="I14808" s="149"/>
      <c r="K14808" s="149"/>
      <c r="M14808" s="149"/>
      <c r="N14808" s="150"/>
      <c r="P14808" s="149"/>
    </row>
    <row r="14809" spans="7:16" x14ac:dyDescent="0.2">
      <c r="G14809" s="149"/>
      <c r="I14809" s="149"/>
      <c r="K14809" s="149"/>
      <c r="M14809" s="149"/>
      <c r="N14809" s="150"/>
      <c r="P14809" s="149"/>
    </row>
    <row r="14810" spans="7:16" x14ac:dyDescent="0.2">
      <c r="G14810" s="149"/>
      <c r="I14810" s="149"/>
      <c r="K14810" s="149"/>
      <c r="M14810" s="149"/>
      <c r="N14810" s="150"/>
      <c r="P14810" s="149"/>
    </row>
    <row r="14811" spans="7:16" x14ac:dyDescent="0.2">
      <c r="G14811" s="149"/>
      <c r="I14811" s="149"/>
      <c r="K14811" s="149"/>
      <c r="M14811" s="149"/>
      <c r="N14811" s="150"/>
      <c r="P14811" s="149"/>
    </row>
    <row r="14812" spans="7:16" x14ac:dyDescent="0.2">
      <c r="G14812" s="149"/>
      <c r="I14812" s="149"/>
      <c r="K14812" s="149"/>
      <c r="M14812" s="149"/>
      <c r="N14812" s="150"/>
      <c r="P14812" s="149"/>
    </row>
    <row r="14813" spans="7:16" x14ac:dyDescent="0.2">
      <c r="G14813" s="149"/>
      <c r="I14813" s="149"/>
      <c r="K14813" s="149"/>
      <c r="M14813" s="149"/>
      <c r="N14813" s="150"/>
      <c r="P14813" s="149"/>
    </row>
    <row r="14814" spans="7:16" x14ac:dyDescent="0.2">
      <c r="G14814" s="149"/>
      <c r="I14814" s="149"/>
      <c r="K14814" s="149"/>
      <c r="M14814" s="149"/>
      <c r="N14814" s="150"/>
      <c r="P14814" s="149"/>
    </row>
    <row r="14815" spans="7:16" x14ac:dyDescent="0.2">
      <c r="G14815" s="149"/>
      <c r="I14815" s="149"/>
      <c r="K14815" s="149"/>
      <c r="M14815" s="149"/>
      <c r="N14815" s="150"/>
      <c r="P14815" s="149"/>
    </row>
    <row r="14816" spans="7:16" x14ac:dyDescent="0.2">
      <c r="G14816" s="149"/>
      <c r="I14816" s="149"/>
      <c r="K14816" s="149"/>
      <c r="M14816" s="149"/>
      <c r="N14816" s="150"/>
      <c r="P14816" s="149"/>
    </row>
    <row r="14817" spans="7:16" x14ac:dyDescent="0.2">
      <c r="G14817" s="149"/>
      <c r="I14817" s="149"/>
      <c r="K14817" s="149"/>
      <c r="M14817" s="149"/>
      <c r="N14817" s="150"/>
      <c r="P14817" s="149"/>
    </row>
    <row r="14818" spans="7:16" x14ac:dyDescent="0.2">
      <c r="G14818" s="149"/>
      <c r="I14818" s="149"/>
      <c r="K14818" s="149"/>
      <c r="M14818" s="149"/>
      <c r="N14818" s="150"/>
      <c r="P14818" s="149"/>
    </row>
    <row r="14819" spans="7:16" x14ac:dyDescent="0.2">
      <c r="G14819" s="149"/>
      <c r="I14819" s="149"/>
      <c r="K14819" s="149"/>
      <c r="M14819" s="149"/>
      <c r="N14819" s="150"/>
      <c r="P14819" s="149"/>
    </row>
    <row r="14820" spans="7:16" x14ac:dyDescent="0.2">
      <c r="G14820" s="149"/>
      <c r="I14820" s="149"/>
      <c r="K14820" s="149"/>
      <c r="M14820" s="149"/>
      <c r="N14820" s="150"/>
      <c r="P14820" s="149"/>
    </row>
    <row r="14821" spans="7:16" x14ac:dyDescent="0.2">
      <c r="G14821" s="149"/>
      <c r="I14821" s="149"/>
      <c r="K14821" s="149"/>
      <c r="M14821" s="149"/>
      <c r="N14821" s="150"/>
      <c r="P14821" s="149"/>
    </row>
    <row r="14822" spans="7:16" x14ac:dyDescent="0.2">
      <c r="G14822" s="149"/>
      <c r="I14822" s="149"/>
      <c r="K14822" s="149"/>
      <c r="M14822" s="149"/>
      <c r="N14822" s="150"/>
      <c r="P14822" s="149"/>
    </row>
    <row r="14823" spans="7:16" x14ac:dyDescent="0.2">
      <c r="G14823" s="149"/>
      <c r="I14823" s="149"/>
      <c r="K14823" s="149"/>
      <c r="M14823" s="149"/>
      <c r="N14823" s="150"/>
      <c r="P14823" s="149"/>
    </row>
    <row r="14824" spans="7:16" x14ac:dyDescent="0.2">
      <c r="G14824" s="149"/>
      <c r="I14824" s="149"/>
      <c r="K14824" s="149"/>
      <c r="M14824" s="149"/>
      <c r="N14824" s="150"/>
      <c r="P14824" s="149"/>
    </row>
    <row r="14825" spans="7:16" x14ac:dyDescent="0.2">
      <c r="G14825" s="149"/>
      <c r="I14825" s="149"/>
      <c r="K14825" s="149"/>
      <c r="M14825" s="149"/>
      <c r="N14825" s="150"/>
      <c r="P14825" s="149"/>
    </row>
    <row r="14826" spans="7:16" x14ac:dyDescent="0.2">
      <c r="G14826" s="149"/>
      <c r="I14826" s="149"/>
      <c r="K14826" s="149"/>
      <c r="M14826" s="149"/>
      <c r="N14826" s="150"/>
      <c r="P14826" s="149"/>
    </row>
    <row r="14827" spans="7:16" x14ac:dyDescent="0.2">
      <c r="G14827" s="149"/>
      <c r="I14827" s="149"/>
      <c r="K14827" s="149"/>
      <c r="M14827" s="149"/>
      <c r="N14827" s="150"/>
      <c r="P14827" s="149"/>
    </row>
    <row r="14828" spans="7:16" x14ac:dyDescent="0.2">
      <c r="G14828" s="149"/>
      <c r="I14828" s="149"/>
      <c r="K14828" s="149"/>
      <c r="M14828" s="149"/>
      <c r="N14828" s="150"/>
      <c r="P14828" s="149"/>
    </row>
    <row r="14829" spans="7:16" x14ac:dyDescent="0.2">
      <c r="G14829" s="149"/>
      <c r="I14829" s="149"/>
      <c r="K14829" s="149"/>
      <c r="M14829" s="149"/>
      <c r="N14829" s="150"/>
      <c r="P14829" s="149"/>
    </row>
    <row r="14830" spans="7:16" x14ac:dyDescent="0.2">
      <c r="G14830" s="149"/>
      <c r="I14830" s="149"/>
      <c r="K14830" s="149"/>
      <c r="M14830" s="149"/>
      <c r="N14830" s="150"/>
      <c r="P14830" s="149"/>
    </row>
    <row r="14831" spans="7:16" x14ac:dyDescent="0.2">
      <c r="G14831" s="149"/>
      <c r="I14831" s="149"/>
      <c r="K14831" s="149"/>
      <c r="M14831" s="149"/>
      <c r="N14831" s="150"/>
      <c r="P14831" s="149"/>
    </row>
    <row r="14832" spans="7:16" x14ac:dyDescent="0.2">
      <c r="G14832" s="149"/>
      <c r="I14832" s="149"/>
      <c r="K14832" s="149"/>
      <c r="M14832" s="149"/>
      <c r="N14832" s="150"/>
      <c r="P14832" s="149"/>
    </row>
    <row r="14833" spans="7:16" x14ac:dyDescent="0.2">
      <c r="G14833" s="149"/>
      <c r="I14833" s="149"/>
      <c r="K14833" s="149"/>
      <c r="M14833" s="149"/>
      <c r="N14833" s="150"/>
      <c r="P14833" s="149"/>
    </row>
    <row r="14834" spans="7:16" x14ac:dyDescent="0.2">
      <c r="G14834" s="149"/>
      <c r="I14834" s="149"/>
      <c r="K14834" s="149"/>
      <c r="M14834" s="149"/>
      <c r="N14834" s="150"/>
      <c r="P14834" s="149"/>
    </row>
    <row r="14835" spans="7:16" x14ac:dyDescent="0.2">
      <c r="G14835" s="149"/>
      <c r="I14835" s="149"/>
      <c r="K14835" s="149"/>
      <c r="M14835" s="149"/>
      <c r="N14835" s="150"/>
      <c r="P14835" s="149"/>
    </row>
    <row r="14836" spans="7:16" x14ac:dyDescent="0.2">
      <c r="G14836" s="149"/>
      <c r="I14836" s="149"/>
      <c r="K14836" s="149"/>
      <c r="M14836" s="149"/>
      <c r="N14836" s="150"/>
      <c r="P14836" s="149"/>
    </row>
    <row r="14837" spans="7:16" x14ac:dyDescent="0.2">
      <c r="G14837" s="149"/>
      <c r="I14837" s="149"/>
      <c r="K14837" s="149"/>
      <c r="M14837" s="149"/>
      <c r="N14837" s="150"/>
      <c r="P14837" s="149"/>
    </row>
    <row r="14838" spans="7:16" x14ac:dyDescent="0.2">
      <c r="G14838" s="149"/>
      <c r="I14838" s="149"/>
      <c r="K14838" s="149"/>
      <c r="M14838" s="149"/>
      <c r="N14838" s="150"/>
      <c r="P14838" s="149"/>
    </row>
    <row r="14839" spans="7:16" x14ac:dyDescent="0.2">
      <c r="G14839" s="149"/>
      <c r="I14839" s="149"/>
      <c r="K14839" s="149"/>
      <c r="M14839" s="149"/>
      <c r="N14839" s="150"/>
      <c r="P14839" s="149"/>
    </row>
    <row r="14840" spans="7:16" x14ac:dyDescent="0.2">
      <c r="G14840" s="149"/>
      <c r="I14840" s="149"/>
      <c r="K14840" s="149"/>
      <c r="M14840" s="149"/>
      <c r="N14840" s="150"/>
      <c r="P14840" s="149"/>
    </row>
    <row r="14841" spans="7:16" x14ac:dyDescent="0.2">
      <c r="G14841" s="149"/>
      <c r="I14841" s="149"/>
      <c r="K14841" s="149"/>
      <c r="M14841" s="149"/>
      <c r="N14841" s="150"/>
      <c r="P14841" s="149"/>
    </row>
    <row r="14842" spans="7:16" x14ac:dyDescent="0.2">
      <c r="G14842" s="149"/>
      <c r="I14842" s="149"/>
      <c r="K14842" s="149"/>
      <c r="M14842" s="149"/>
      <c r="N14842" s="150"/>
      <c r="P14842" s="149"/>
    </row>
    <row r="14843" spans="7:16" x14ac:dyDescent="0.2">
      <c r="G14843" s="149"/>
      <c r="I14843" s="149"/>
      <c r="K14843" s="149"/>
      <c r="M14843" s="149"/>
      <c r="N14843" s="150"/>
      <c r="P14843" s="149"/>
    </row>
    <row r="14844" spans="7:16" x14ac:dyDescent="0.2">
      <c r="G14844" s="149"/>
      <c r="I14844" s="149"/>
      <c r="K14844" s="149"/>
      <c r="M14844" s="149"/>
      <c r="N14844" s="150"/>
      <c r="P14844" s="149"/>
    </row>
    <row r="14845" spans="7:16" x14ac:dyDescent="0.2">
      <c r="G14845" s="149"/>
      <c r="I14845" s="149"/>
      <c r="K14845" s="149"/>
      <c r="M14845" s="149"/>
      <c r="N14845" s="150"/>
      <c r="P14845" s="149"/>
    </row>
    <row r="14846" spans="7:16" x14ac:dyDescent="0.2">
      <c r="G14846" s="149"/>
      <c r="I14846" s="149"/>
      <c r="K14846" s="149"/>
      <c r="M14846" s="149"/>
      <c r="N14846" s="150"/>
      <c r="P14846" s="149"/>
    </row>
    <row r="14847" spans="7:16" x14ac:dyDescent="0.2">
      <c r="G14847" s="149"/>
      <c r="I14847" s="149"/>
      <c r="K14847" s="149"/>
      <c r="M14847" s="149"/>
      <c r="N14847" s="150"/>
      <c r="P14847" s="149"/>
    </row>
    <row r="14848" spans="7:16" x14ac:dyDescent="0.2">
      <c r="G14848" s="149"/>
      <c r="I14848" s="149"/>
      <c r="K14848" s="149"/>
      <c r="M14848" s="149"/>
      <c r="N14848" s="150"/>
      <c r="P14848" s="149"/>
    </row>
    <row r="14849" spans="7:16" x14ac:dyDescent="0.2">
      <c r="G14849" s="149"/>
      <c r="I14849" s="149"/>
      <c r="K14849" s="149"/>
      <c r="M14849" s="149"/>
      <c r="N14849" s="150"/>
      <c r="P14849" s="149"/>
    </row>
    <row r="14850" spans="7:16" x14ac:dyDescent="0.2">
      <c r="G14850" s="149"/>
      <c r="I14850" s="149"/>
      <c r="K14850" s="149"/>
      <c r="M14850" s="149"/>
      <c r="N14850" s="150"/>
      <c r="P14850" s="149"/>
    </row>
    <row r="14851" spans="7:16" x14ac:dyDescent="0.2">
      <c r="G14851" s="149"/>
      <c r="I14851" s="149"/>
      <c r="K14851" s="149"/>
      <c r="M14851" s="149"/>
      <c r="N14851" s="150"/>
      <c r="P14851" s="149"/>
    </row>
    <row r="14852" spans="7:16" x14ac:dyDescent="0.2">
      <c r="G14852" s="149"/>
      <c r="I14852" s="149"/>
      <c r="K14852" s="149"/>
      <c r="M14852" s="149"/>
      <c r="N14852" s="150"/>
      <c r="P14852" s="149"/>
    </row>
    <row r="14853" spans="7:16" x14ac:dyDescent="0.2">
      <c r="G14853" s="149"/>
      <c r="I14853" s="149"/>
      <c r="K14853" s="149"/>
      <c r="M14853" s="149"/>
      <c r="N14853" s="150"/>
      <c r="P14853" s="149"/>
    </row>
    <row r="14854" spans="7:16" x14ac:dyDescent="0.2">
      <c r="G14854" s="149"/>
      <c r="I14854" s="149"/>
      <c r="K14854" s="149"/>
      <c r="M14854" s="149"/>
      <c r="N14854" s="150"/>
      <c r="P14854" s="149"/>
    </row>
    <row r="14855" spans="7:16" x14ac:dyDescent="0.2">
      <c r="G14855" s="149"/>
      <c r="I14855" s="149"/>
      <c r="K14855" s="149"/>
      <c r="M14855" s="149"/>
      <c r="N14855" s="150"/>
      <c r="P14855" s="149"/>
    </row>
    <row r="14856" spans="7:16" x14ac:dyDescent="0.2">
      <c r="G14856" s="149"/>
      <c r="I14856" s="149"/>
      <c r="K14856" s="149"/>
      <c r="M14856" s="149"/>
      <c r="N14856" s="150"/>
      <c r="P14856" s="149"/>
    </row>
    <row r="14857" spans="7:16" x14ac:dyDescent="0.2">
      <c r="G14857" s="149"/>
      <c r="I14857" s="149"/>
      <c r="K14857" s="149"/>
      <c r="M14857" s="149"/>
      <c r="N14857" s="150"/>
      <c r="P14857" s="149"/>
    </row>
    <row r="14858" spans="7:16" x14ac:dyDescent="0.2">
      <c r="G14858" s="149"/>
      <c r="I14858" s="149"/>
      <c r="K14858" s="149"/>
      <c r="M14858" s="149"/>
      <c r="N14858" s="150"/>
      <c r="P14858" s="149"/>
    </row>
    <row r="14859" spans="7:16" x14ac:dyDescent="0.2">
      <c r="G14859" s="149"/>
      <c r="I14859" s="149"/>
      <c r="K14859" s="149"/>
      <c r="M14859" s="149"/>
      <c r="N14859" s="150"/>
      <c r="P14859" s="149"/>
    </row>
    <row r="14860" spans="7:16" x14ac:dyDescent="0.2">
      <c r="G14860" s="149"/>
      <c r="I14860" s="149"/>
      <c r="K14860" s="149"/>
      <c r="M14860" s="149"/>
      <c r="N14860" s="150"/>
      <c r="P14860" s="149"/>
    </row>
    <row r="14861" spans="7:16" x14ac:dyDescent="0.2">
      <c r="G14861" s="149"/>
      <c r="I14861" s="149"/>
      <c r="K14861" s="149"/>
      <c r="M14861" s="149"/>
      <c r="N14861" s="150"/>
      <c r="P14861" s="149"/>
    </row>
    <row r="14862" spans="7:16" x14ac:dyDescent="0.2">
      <c r="G14862" s="149"/>
      <c r="I14862" s="149"/>
      <c r="K14862" s="149"/>
      <c r="M14862" s="149"/>
      <c r="N14862" s="150"/>
      <c r="P14862" s="149"/>
    </row>
    <row r="14863" spans="7:16" x14ac:dyDescent="0.2">
      <c r="G14863" s="149"/>
      <c r="I14863" s="149"/>
      <c r="K14863" s="149"/>
      <c r="M14863" s="149"/>
      <c r="N14863" s="150"/>
      <c r="P14863" s="149"/>
    </row>
    <row r="14864" spans="7:16" x14ac:dyDescent="0.2">
      <c r="G14864" s="149"/>
      <c r="I14864" s="149"/>
      <c r="K14864" s="149"/>
      <c r="M14864" s="149"/>
      <c r="N14864" s="150"/>
      <c r="P14864" s="149"/>
    </row>
    <row r="14865" spans="7:16" x14ac:dyDescent="0.2">
      <c r="G14865" s="149"/>
      <c r="I14865" s="149"/>
      <c r="K14865" s="149"/>
      <c r="M14865" s="149"/>
      <c r="N14865" s="150"/>
      <c r="P14865" s="149"/>
    </row>
    <row r="14866" spans="7:16" x14ac:dyDescent="0.2">
      <c r="G14866" s="149"/>
      <c r="I14866" s="149"/>
      <c r="K14866" s="149"/>
      <c r="M14866" s="149"/>
      <c r="N14866" s="150"/>
      <c r="P14866" s="149"/>
    </row>
    <row r="14867" spans="7:16" x14ac:dyDescent="0.2">
      <c r="G14867" s="149"/>
      <c r="I14867" s="149"/>
      <c r="K14867" s="149"/>
      <c r="M14867" s="149"/>
      <c r="N14867" s="150"/>
      <c r="P14867" s="149"/>
    </row>
    <row r="14868" spans="7:16" x14ac:dyDescent="0.2">
      <c r="G14868" s="149"/>
      <c r="I14868" s="149"/>
      <c r="K14868" s="149"/>
      <c r="M14868" s="149"/>
      <c r="N14868" s="150"/>
      <c r="P14868" s="149"/>
    </row>
    <row r="14869" spans="7:16" x14ac:dyDescent="0.2">
      <c r="G14869" s="149"/>
      <c r="I14869" s="149"/>
      <c r="K14869" s="149"/>
      <c r="M14869" s="149"/>
      <c r="N14869" s="150"/>
      <c r="P14869" s="149"/>
    </row>
    <row r="14870" spans="7:16" x14ac:dyDescent="0.2">
      <c r="G14870" s="149"/>
      <c r="I14870" s="149"/>
      <c r="K14870" s="149"/>
      <c r="M14870" s="149"/>
      <c r="N14870" s="150"/>
      <c r="P14870" s="149"/>
    </row>
    <row r="14871" spans="7:16" x14ac:dyDescent="0.2">
      <c r="G14871" s="149"/>
      <c r="I14871" s="149"/>
      <c r="K14871" s="149"/>
      <c r="M14871" s="149"/>
      <c r="N14871" s="150"/>
      <c r="P14871" s="149"/>
    </row>
    <row r="14872" spans="7:16" x14ac:dyDescent="0.2">
      <c r="G14872" s="149"/>
      <c r="I14872" s="149"/>
      <c r="K14872" s="149"/>
      <c r="M14872" s="149"/>
      <c r="N14872" s="150"/>
      <c r="P14872" s="149"/>
    </row>
    <row r="14873" spans="7:16" x14ac:dyDescent="0.2">
      <c r="G14873" s="149"/>
      <c r="I14873" s="149"/>
      <c r="K14873" s="149"/>
      <c r="M14873" s="149"/>
      <c r="N14873" s="150"/>
      <c r="P14873" s="149"/>
    </row>
    <row r="14874" spans="7:16" x14ac:dyDescent="0.2">
      <c r="G14874" s="149"/>
      <c r="I14874" s="149"/>
      <c r="K14874" s="149"/>
      <c r="M14874" s="149"/>
      <c r="N14874" s="150"/>
      <c r="P14874" s="149"/>
    </row>
    <row r="14875" spans="7:16" x14ac:dyDescent="0.2">
      <c r="G14875" s="149"/>
      <c r="I14875" s="149"/>
      <c r="K14875" s="149"/>
      <c r="M14875" s="149"/>
      <c r="N14875" s="150"/>
      <c r="P14875" s="149"/>
    </row>
    <row r="14876" spans="7:16" x14ac:dyDescent="0.2">
      <c r="G14876" s="149"/>
      <c r="I14876" s="149"/>
      <c r="K14876" s="149"/>
      <c r="M14876" s="149"/>
      <c r="N14876" s="150"/>
      <c r="P14876" s="149"/>
    </row>
    <row r="14877" spans="7:16" x14ac:dyDescent="0.2">
      <c r="G14877" s="149"/>
      <c r="I14877" s="149"/>
      <c r="K14877" s="149"/>
      <c r="M14877" s="149"/>
      <c r="N14877" s="150"/>
      <c r="P14877" s="149"/>
    </row>
    <row r="14878" spans="7:16" x14ac:dyDescent="0.2">
      <c r="G14878" s="149"/>
      <c r="I14878" s="149"/>
      <c r="K14878" s="149"/>
      <c r="M14878" s="149"/>
      <c r="N14878" s="150"/>
      <c r="P14878" s="149"/>
    </row>
    <row r="14879" spans="7:16" x14ac:dyDescent="0.2">
      <c r="G14879" s="149"/>
      <c r="I14879" s="149"/>
      <c r="K14879" s="149"/>
      <c r="M14879" s="149"/>
      <c r="N14879" s="150"/>
      <c r="P14879" s="149"/>
    </row>
    <row r="14880" spans="7:16" x14ac:dyDescent="0.2">
      <c r="G14880" s="149"/>
      <c r="I14880" s="149"/>
      <c r="K14880" s="149"/>
      <c r="M14880" s="149"/>
      <c r="N14880" s="150"/>
      <c r="P14880" s="149"/>
    </row>
    <row r="14881" spans="7:16" x14ac:dyDescent="0.2">
      <c r="G14881" s="149"/>
      <c r="I14881" s="149"/>
      <c r="K14881" s="149"/>
      <c r="M14881" s="149"/>
      <c r="N14881" s="150"/>
      <c r="P14881" s="149"/>
    </row>
    <row r="14882" spans="7:16" x14ac:dyDescent="0.2">
      <c r="G14882" s="149"/>
      <c r="I14882" s="149"/>
      <c r="K14882" s="149"/>
      <c r="M14882" s="149"/>
      <c r="N14882" s="150"/>
      <c r="P14882" s="149"/>
    </row>
    <row r="14883" spans="7:16" x14ac:dyDescent="0.2">
      <c r="G14883" s="149"/>
      <c r="I14883" s="149"/>
      <c r="K14883" s="149"/>
      <c r="M14883" s="149"/>
      <c r="N14883" s="150"/>
      <c r="P14883" s="149"/>
    </row>
    <row r="14884" spans="7:16" x14ac:dyDescent="0.2">
      <c r="G14884" s="149"/>
      <c r="I14884" s="149"/>
      <c r="K14884" s="149"/>
      <c r="M14884" s="149"/>
      <c r="N14884" s="150"/>
      <c r="P14884" s="149"/>
    </row>
    <row r="14885" spans="7:16" x14ac:dyDescent="0.2">
      <c r="G14885" s="149"/>
      <c r="I14885" s="149"/>
      <c r="K14885" s="149"/>
      <c r="M14885" s="149"/>
      <c r="N14885" s="150"/>
      <c r="P14885" s="149"/>
    </row>
    <row r="14886" spans="7:16" x14ac:dyDescent="0.2">
      <c r="G14886" s="149"/>
      <c r="I14886" s="149"/>
      <c r="K14886" s="149"/>
      <c r="M14886" s="149"/>
      <c r="N14886" s="150"/>
      <c r="P14886" s="149"/>
    </row>
    <row r="14887" spans="7:16" x14ac:dyDescent="0.2">
      <c r="G14887" s="149"/>
      <c r="I14887" s="149"/>
      <c r="K14887" s="149"/>
      <c r="M14887" s="149"/>
      <c r="N14887" s="150"/>
      <c r="P14887" s="149"/>
    </row>
    <row r="14888" spans="7:16" x14ac:dyDescent="0.2">
      <c r="G14888" s="149"/>
      <c r="I14888" s="149"/>
      <c r="K14888" s="149"/>
      <c r="M14888" s="149"/>
      <c r="N14888" s="150"/>
      <c r="P14888" s="149"/>
    </row>
    <row r="14889" spans="7:16" x14ac:dyDescent="0.2">
      <c r="G14889" s="149"/>
      <c r="I14889" s="149"/>
      <c r="K14889" s="149"/>
      <c r="M14889" s="149"/>
      <c r="N14889" s="150"/>
      <c r="P14889" s="149"/>
    </row>
    <row r="14890" spans="7:16" x14ac:dyDescent="0.2">
      <c r="G14890" s="149"/>
      <c r="I14890" s="149"/>
      <c r="K14890" s="149"/>
      <c r="M14890" s="149"/>
      <c r="N14890" s="150"/>
      <c r="P14890" s="149"/>
    </row>
    <row r="14891" spans="7:16" x14ac:dyDescent="0.2">
      <c r="G14891" s="149"/>
      <c r="I14891" s="149"/>
      <c r="K14891" s="149"/>
      <c r="M14891" s="149"/>
      <c r="N14891" s="150"/>
      <c r="P14891" s="149"/>
    </row>
    <row r="14892" spans="7:16" x14ac:dyDescent="0.2">
      <c r="G14892" s="149"/>
      <c r="I14892" s="149"/>
      <c r="K14892" s="149"/>
      <c r="M14892" s="149"/>
      <c r="N14892" s="150"/>
      <c r="P14892" s="149"/>
    </row>
    <row r="14893" spans="7:16" x14ac:dyDescent="0.2">
      <c r="G14893" s="149"/>
      <c r="I14893" s="149"/>
      <c r="K14893" s="149"/>
      <c r="M14893" s="149"/>
      <c r="N14893" s="150"/>
      <c r="P14893" s="149"/>
    </row>
    <row r="14894" spans="7:16" x14ac:dyDescent="0.2">
      <c r="G14894" s="149"/>
      <c r="I14894" s="149"/>
      <c r="K14894" s="149"/>
      <c r="M14894" s="149"/>
      <c r="N14894" s="150"/>
      <c r="P14894" s="149"/>
    </row>
    <row r="14895" spans="7:16" x14ac:dyDescent="0.2">
      <c r="G14895" s="149"/>
      <c r="I14895" s="149"/>
      <c r="K14895" s="149"/>
      <c r="M14895" s="149"/>
      <c r="N14895" s="150"/>
      <c r="P14895" s="149"/>
    </row>
    <row r="14896" spans="7:16" x14ac:dyDescent="0.2">
      <c r="G14896" s="149"/>
      <c r="I14896" s="149"/>
      <c r="K14896" s="149"/>
      <c r="M14896" s="149"/>
      <c r="N14896" s="150"/>
      <c r="P14896" s="149"/>
    </row>
    <row r="14897" spans="7:16" x14ac:dyDescent="0.2">
      <c r="G14897" s="149"/>
      <c r="I14897" s="149"/>
      <c r="K14897" s="149"/>
      <c r="M14897" s="149"/>
      <c r="N14897" s="150"/>
      <c r="P14897" s="149"/>
    </row>
    <row r="14898" spans="7:16" x14ac:dyDescent="0.2">
      <c r="G14898" s="149"/>
      <c r="I14898" s="149"/>
      <c r="K14898" s="149"/>
      <c r="M14898" s="149"/>
      <c r="N14898" s="150"/>
      <c r="P14898" s="149"/>
    </row>
    <row r="14899" spans="7:16" x14ac:dyDescent="0.2">
      <c r="G14899" s="149"/>
      <c r="I14899" s="149"/>
      <c r="K14899" s="149"/>
      <c r="M14899" s="149"/>
      <c r="N14899" s="150"/>
      <c r="P14899" s="149"/>
    </row>
    <row r="14900" spans="7:16" x14ac:dyDescent="0.2">
      <c r="G14900" s="149"/>
      <c r="I14900" s="149"/>
      <c r="K14900" s="149"/>
      <c r="M14900" s="149"/>
      <c r="N14900" s="150"/>
      <c r="P14900" s="149"/>
    </row>
    <row r="14901" spans="7:16" x14ac:dyDescent="0.2">
      <c r="G14901" s="149"/>
      <c r="I14901" s="149"/>
      <c r="K14901" s="149"/>
      <c r="M14901" s="149"/>
      <c r="N14901" s="150"/>
      <c r="P14901" s="149"/>
    </row>
    <row r="14902" spans="7:16" x14ac:dyDescent="0.2">
      <c r="G14902" s="149"/>
      <c r="I14902" s="149"/>
      <c r="K14902" s="149"/>
      <c r="M14902" s="149"/>
      <c r="N14902" s="150"/>
      <c r="P14902" s="149"/>
    </row>
    <row r="14903" spans="7:16" x14ac:dyDescent="0.2">
      <c r="G14903" s="149"/>
      <c r="I14903" s="149"/>
      <c r="K14903" s="149"/>
      <c r="M14903" s="149"/>
      <c r="N14903" s="150"/>
      <c r="P14903" s="149"/>
    </row>
    <row r="14904" spans="7:16" x14ac:dyDescent="0.2">
      <c r="G14904" s="149"/>
      <c r="I14904" s="149"/>
      <c r="K14904" s="149"/>
      <c r="M14904" s="149"/>
      <c r="N14904" s="150"/>
      <c r="P14904" s="149"/>
    </row>
    <row r="14905" spans="7:16" x14ac:dyDescent="0.2">
      <c r="G14905" s="149"/>
      <c r="I14905" s="149"/>
      <c r="K14905" s="149"/>
      <c r="M14905" s="149"/>
      <c r="N14905" s="150"/>
      <c r="P14905" s="149"/>
    </row>
    <row r="14906" spans="7:16" x14ac:dyDescent="0.2">
      <c r="G14906" s="149"/>
      <c r="I14906" s="149"/>
      <c r="K14906" s="149"/>
      <c r="M14906" s="149"/>
      <c r="N14906" s="150"/>
      <c r="P14906" s="149"/>
    </row>
    <row r="14907" spans="7:16" x14ac:dyDescent="0.2">
      <c r="G14907" s="149"/>
      <c r="I14907" s="149"/>
      <c r="K14907" s="149"/>
      <c r="M14907" s="149"/>
      <c r="N14907" s="150"/>
      <c r="P14907" s="149"/>
    </row>
    <row r="14908" spans="7:16" x14ac:dyDescent="0.2">
      <c r="G14908" s="149"/>
      <c r="I14908" s="149"/>
      <c r="K14908" s="149"/>
      <c r="M14908" s="149"/>
      <c r="N14908" s="150"/>
      <c r="P14908" s="149"/>
    </row>
    <row r="14909" spans="7:16" x14ac:dyDescent="0.2">
      <c r="G14909" s="149"/>
      <c r="I14909" s="149"/>
      <c r="K14909" s="149"/>
      <c r="M14909" s="149"/>
      <c r="N14909" s="150"/>
      <c r="P14909" s="149"/>
    </row>
    <row r="14910" spans="7:16" x14ac:dyDescent="0.2">
      <c r="G14910" s="149"/>
      <c r="I14910" s="149"/>
      <c r="K14910" s="149"/>
      <c r="M14910" s="149"/>
      <c r="N14910" s="150"/>
      <c r="P14910" s="149"/>
    </row>
    <row r="14911" spans="7:16" x14ac:dyDescent="0.2">
      <c r="G14911" s="149"/>
      <c r="I14911" s="149"/>
      <c r="K14911" s="149"/>
      <c r="M14911" s="149"/>
      <c r="N14911" s="150"/>
      <c r="P14911" s="149"/>
    </row>
    <row r="14912" spans="7:16" x14ac:dyDescent="0.2">
      <c r="G14912" s="149"/>
      <c r="I14912" s="149"/>
      <c r="K14912" s="149"/>
      <c r="M14912" s="149"/>
      <c r="N14912" s="150"/>
      <c r="P14912" s="149"/>
    </row>
    <row r="14913" spans="7:16" x14ac:dyDescent="0.2">
      <c r="G14913" s="149"/>
      <c r="I14913" s="149"/>
      <c r="K14913" s="149"/>
      <c r="M14913" s="149"/>
      <c r="N14913" s="150"/>
      <c r="P14913" s="149"/>
    </row>
    <row r="14914" spans="7:16" x14ac:dyDescent="0.2">
      <c r="G14914" s="149"/>
      <c r="I14914" s="149"/>
      <c r="K14914" s="149"/>
      <c r="M14914" s="149"/>
      <c r="N14914" s="150"/>
      <c r="P14914" s="149"/>
    </row>
    <row r="14915" spans="7:16" x14ac:dyDescent="0.2">
      <c r="G14915" s="149"/>
      <c r="I14915" s="149"/>
      <c r="K14915" s="149"/>
      <c r="M14915" s="149"/>
      <c r="N14915" s="150"/>
      <c r="P14915" s="149"/>
    </row>
    <row r="14916" spans="7:16" x14ac:dyDescent="0.2">
      <c r="G14916" s="149"/>
      <c r="I14916" s="149"/>
      <c r="K14916" s="149"/>
      <c r="M14916" s="149"/>
      <c r="N14916" s="150"/>
      <c r="P14916" s="149"/>
    </row>
    <row r="14917" spans="7:16" x14ac:dyDescent="0.2">
      <c r="G14917" s="149"/>
      <c r="I14917" s="149"/>
      <c r="K14917" s="149"/>
      <c r="M14917" s="149"/>
      <c r="N14917" s="150"/>
      <c r="P14917" s="149"/>
    </row>
    <row r="14918" spans="7:16" x14ac:dyDescent="0.2">
      <c r="G14918" s="149"/>
      <c r="I14918" s="149"/>
      <c r="K14918" s="149"/>
      <c r="M14918" s="149"/>
      <c r="N14918" s="150"/>
      <c r="P14918" s="149"/>
    </row>
    <row r="14919" spans="7:16" x14ac:dyDescent="0.2">
      <c r="G14919" s="149"/>
      <c r="I14919" s="149"/>
      <c r="K14919" s="149"/>
      <c r="M14919" s="149"/>
      <c r="N14919" s="150"/>
      <c r="P14919" s="149"/>
    </row>
    <row r="14920" spans="7:16" x14ac:dyDescent="0.2">
      <c r="G14920" s="149"/>
      <c r="I14920" s="149"/>
      <c r="K14920" s="149"/>
      <c r="M14920" s="149"/>
      <c r="N14920" s="150"/>
      <c r="P14920" s="149"/>
    </row>
    <row r="14921" spans="7:16" x14ac:dyDescent="0.2">
      <c r="G14921" s="149"/>
      <c r="I14921" s="149"/>
      <c r="K14921" s="149"/>
      <c r="M14921" s="149"/>
      <c r="N14921" s="150"/>
      <c r="P14921" s="149"/>
    </row>
    <row r="14922" spans="7:16" x14ac:dyDescent="0.2">
      <c r="G14922" s="149"/>
      <c r="I14922" s="149"/>
      <c r="K14922" s="149"/>
      <c r="M14922" s="149"/>
      <c r="N14922" s="150"/>
      <c r="P14922" s="149"/>
    </row>
    <row r="14923" spans="7:16" x14ac:dyDescent="0.2">
      <c r="G14923" s="149"/>
      <c r="I14923" s="149"/>
      <c r="K14923" s="149"/>
      <c r="M14923" s="149"/>
      <c r="N14923" s="150"/>
      <c r="P14923" s="149"/>
    </row>
    <row r="14924" spans="7:16" x14ac:dyDescent="0.2">
      <c r="G14924" s="149"/>
      <c r="I14924" s="149"/>
      <c r="K14924" s="149"/>
      <c r="M14924" s="149"/>
      <c r="N14924" s="150"/>
      <c r="P14924" s="149"/>
    </row>
    <row r="14925" spans="7:16" x14ac:dyDescent="0.2">
      <c r="G14925" s="149"/>
      <c r="I14925" s="149"/>
      <c r="K14925" s="149"/>
      <c r="M14925" s="149"/>
      <c r="N14925" s="150"/>
      <c r="P14925" s="149"/>
    </row>
    <row r="14926" spans="7:16" x14ac:dyDescent="0.2">
      <c r="G14926" s="149"/>
      <c r="I14926" s="149"/>
      <c r="K14926" s="149"/>
      <c r="M14926" s="149"/>
      <c r="N14926" s="150"/>
      <c r="P14926" s="149"/>
    </row>
    <row r="14927" spans="7:16" x14ac:dyDescent="0.2">
      <c r="G14927" s="149"/>
      <c r="I14927" s="149"/>
      <c r="K14927" s="149"/>
      <c r="M14927" s="149"/>
      <c r="N14927" s="150"/>
      <c r="P14927" s="149"/>
    </row>
    <row r="14928" spans="7:16" x14ac:dyDescent="0.2">
      <c r="G14928" s="149"/>
      <c r="I14928" s="149"/>
      <c r="K14928" s="149"/>
      <c r="M14928" s="149"/>
      <c r="N14928" s="150"/>
      <c r="P14928" s="149"/>
    </row>
    <row r="14929" spans="7:16" x14ac:dyDescent="0.2">
      <c r="G14929" s="149"/>
      <c r="I14929" s="149"/>
      <c r="K14929" s="149"/>
      <c r="M14929" s="149"/>
      <c r="N14929" s="150"/>
      <c r="P14929" s="149"/>
    </row>
    <row r="14930" spans="7:16" x14ac:dyDescent="0.2">
      <c r="G14930" s="149"/>
      <c r="I14930" s="149"/>
      <c r="K14930" s="149"/>
      <c r="M14930" s="149"/>
      <c r="N14930" s="150"/>
      <c r="P14930" s="149"/>
    </row>
    <row r="14931" spans="7:16" x14ac:dyDescent="0.2">
      <c r="G14931" s="149"/>
      <c r="I14931" s="149"/>
      <c r="K14931" s="149"/>
      <c r="M14931" s="149"/>
      <c r="N14931" s="150"/>
      <c r="P14931" s="149"/>
    </row>
    <row r="14932" spans="7:16" x14ac:dyDescent="0.2">
      <c r="G14932" s="149"/>
      <c r="I14932" s="149"/>
      <c r="K14932" s="149"/>
      <c r="M14932" s="149"/>
      <c r="N14932" s="150"/>
      <c r="P14932" s="149"/>
    </row>
    <row r="14933" spans="7:16" x14ac:dyDescent="0.2">
      <c r="G14933" s="149"/>
      <c r="I14933" s="149"/>
      <c r="K14933" s="149"/>
      <c r="M14933" s="149"/>
      <c r="N14933" s="150"/>
      <c r="P14933" s="149"/>
    </row>
    <row r="14934" spans="7:16" x14ac:dyDescent="0.2">
      <c r="G14934" s="149"/>
      <c r="I14934" s="149"/>
      <c r="K14934" s="149"/>
      <c r="M14934" s="149"/>
      <c r="N14934" s="150"/>
      <c r="P14934" s="149"/>
    </row>
    <row r="14935" spans="7:16" x14ac:dyDescent="0.2">
      <c r="G14935" s="149"/>
      <c r="I14935" s="149"/>
      <c r="K14935" s="149"/>
      <c r="M14935" s="149"/>
      <c r="N14935" s="150"/>
      <c r="P14935" s="149"/>
    </row>
    <row r="14936" spans="7:16" x14ac:dyDescent="0.2">
      <c r="G14936" s="149"/>
      <c r="I14936" s="149"/>
      <c r="K14936" s="149"/>
      <c r="M14936" s="149"/>
      <c r="N14936" s="150"/>
      <c r="P14936" s="149"/>
    </row>
    <row r="14937" spans="7:16" x14ac:dyDescent="0.2">
      <c r="G14937" s="149"/>
      <c r="I14937" s="149"/>
      <c r="K14937" s="149"/>
      <c r="M14937" s="149"/>
      <c r="N14937" s="150"/>
      <c r="P14937" s="149"/>
    </row>
    <row r="14938" spans="7:16" x14ac:dyDescent="0.2">
      <c r="G14938" s="149"/>
      <c r="I14938" s="149"/>
      <c r="K14938" s="149"/>
      <c r="M14938" s="149"/>
      <c r="N14938" s="150"/>
      <c r="P14938" s="149"/>
    </row>
    <row r="14939" spans="7:16" x14ac:dyDescent="0.2">
      <c r="G14939" s="149"/>
      <c r="I14939" s="149"/>
      <c r="K14939" s="149"/>
      <c r="M14939" s="149"/>
      <c r="N14939" s="150"/>
      <c r="P14939" s="149"/>
    </row>
    <row r="14940" spans="7:16" x14ac:dyDescent="0.2">
      <c r="G14940" s="149"/>
      <c r="I14940" s="149"/>
      <c r="K14940" s="149"/>
      <c r="M14940" s="149"/>
      <c r="N14940" s="150"/>
      <c r="P14940" s="149"/>
    </row>
    <row r="14941" spans="7:16" x14ac:dyDescent="0.2">
      <c r="G14941" s="149"/>
      <c r="I14941" s="149"/>
      <c r="K14941" s="149"/>
      <c r="M14941" s="149"/>
      <c r="N14941" s="150"/>
      <c r="P14941" s="149"/>
    </row>
    <row r="14942" spans="7:16" x14ac:dyDescent="0.2">
      <c r="G14942" s="149"/>
      <c r="I14942" s="149"/>
      <c r="K14942" s="149"/>
      <c r="M14942" s="149"/>
      <c r="N14942" s="150"/>
      <c r="P14942" s="149"/>
    </row>
    <row r="14943" spans="7:16" x14ac:dyDescent="0.2">
      <c r="G14943" s="149"/>
      <c r="I14943" s="149"/>
      <c r="K14943" s="149"/>
      <c r="M14943" s="149"/>
      <c r="N14943" s="150"/>
      <c r="P14943" s="149"/>
    </row>
    <row r="14944" spans="7:16" x14ac:dyDescent="0.2">
      <c r="G14944" s="149"/>
      <c r="I14944" s="149"/>
      <c r="K14944" s="149"/>
      <c r="M14944" s="149"/>
      <c r="N14944" s="150"/>
      <c r="P14944" s="149"/>
    </row>
    <row r="14945" spans="7:16" x14ac:dyDescent="0.2">
      <c r="G14945" s="149"/>
      <c r="I14945" s="149"/>
      <c r="K14945" s="149"/>
      <c r="M14945" s="149"/>
      <c r="N14945" s="150"/>
      <c r="P14945" s="149"/>
    </row>
    <row r="14946" spans="7:16" x14ac:dyDescent="0.2">
      <c r="G14946" s="149"/>
      <c r="I14946" s="149"/>
      <c r="K14946" s="149"/>
      <c r="M14946" s="149"/>
      <c r="N14946" s="150"/>
      <c r="P14946" s="149"/>
    </row>
    <row r="14947" spans="7:16" x14ac:dyDescent="0.2">
      <c r="G14947" s="149"/>
      <c r="I14947" s="149"/>
      <c r="K14947" s="149"/>
      <c r="M14947" s="149"/>
      <c r="N14947" s="150"/>
      <c r="P14947" s="149"/>
    </row>
    <row r="14948" spans="7:16" x14ac:dyDescent="0.2">
      <c r="G14948" s="149"/>
      <c r="I14948" s="149"/>
      <c r="K14948" s="149"/>
      <c r="M14948" s="149"/>
      <c r="N14948" s="150"/>
      <c r="P14948" s="149"/>
    </row>
    <row r="14949" spans="7:16" x14ac:dyDescent="0.2">
      <c r="G14949" s="149"/>
      <c r="I14949" s="149"/>
      <c r="K14949" s="149"/>
      <c r="M14949" s="149"/>
      <c r="N14949" s="150"/>
      <c r="P14949" s="149"/>
    </row>
    <row r="14950" spans="7:16" x14ac:dyDescent="0.2">
      <c r="G14950" s="149"/>
      <c r="I14950" s="149"/>
      <c r="K14950" s="149"/>
      <c r="M14950" s="149"/>
      <c r="N14950" s="150"/>
      <c r="P14950" s="149"/>
    </row>
    <row r="14951" spans="7:16" x14ac:dyDescent="0.2">
      <c r="G14951" s="149"/>
      <c r="I14951" s="149"/>
      <c r="K14951" s="149"/>
      <c r="M14951" s="149"/>
      <c r="N14951" s="150"/>
      <c r="P14951" s="149"/>
    </row>
    <row r="14952" spans="7:16" x14ac:dyDescent="0.2">
      <c r="G14952" s="149"/>
      <c r="I14952" s="149"/>
      <c r="K14952" s="149"/>
      <c r="M14952" s="149"/>
      <c r="N14952" s="150"/>
      <c r="P14952" s="149"/>
    </row>
    <row r="14953" spans="7:16" x14ac:dyDescent="0.2">
      <c r="G14953" s="149"/>
      <c r="I14953" s="149"/>
      <c r="K14953" s="149"/>
      <c r="M14953" s="149"/>
      <c r="N14953" s="150"/>
      <c r="P14953" s="149"/>
    </row>
    <row r="14954" spans="7:16" x14ac:dyDescent="0.2">
      <c r="G14954" s="149"/>
      <c r="I14954" s="149"/>
      <c r="K14954" s="149"/>
      <c r="M14954" s="149"/>
      <c r="N14954" s="150"/>
      <c r="P14954" s="149"/>
    </row>
    <row r="14955" spans="7:16" x14ac:dyDescent="0.2">
      <c r="G14955" s="149"/>
      <c r="I14955" s="149"/>
      <c r="K14955" s="149"/>
      <c r="M14955" s="149"/>
      <c r="N14955" s="150"/>
      <c r="P14955" s="149"/>
    </row>
    <row r="14956" spans="7:16" x14ac:dyDescent="0.2">
      <c r="G14956" s="149"/>
      <c r="I14956" s="149"/>
      <c r="K14956" s="149"/>
      <c r="M14956" s="149"/>
      <c r="N14956" s="150"/>
      <c r="P14956" s="149"/>
    </row>
    <row r="14957" spans="7:16" x14ac:dyDescent="0.2">
      <c r="G14957" s="149"/>
      <c r="I14957" s="149"/>
      <c r="K14957" s="149"/>
      <c r="M14957" s="149"/>
      <c r="N14957" s="150"/>
      <c r="P14957" s="149"/>
    </row>
    <row r="14958" spans="7:16" x14ac:dyDescent="0.2">
      <c r="G14958" s="149"/>
      <c r="I14958" s="149"/>
      <c r="K14958" s="149"/>
      <c r="M14958" s="149"/>
      <c r="N14958" s="150"/>
      <c r="P14958" s="149"/>
    </row>
    <row r="14959" spans="7:16" x14ac:dyDescent="0.2">
      <c r="G14959" s="149"/>
      <c r="I14959" s="149"/>
      <c r="K14959" s="149"/>
      <c r="M14959" s="149"/>
      <c r="N14959" s="150"/>
      <c r="P14959" s="149"/>
    </row>
    <row r="14960" spans="7:16" x14ac:dyDescent="0.2">
      <c r="G14960" s="149"/>
      <c r="I14960" s="149"/>
      <c r="K14960" s="149"/>
      <c r="M14960" s="149"/>
      <c r="N14960" s="150"/>
      <c r="P14960" s="149"/>
    </row>
    <row r="14961" spans="7:16" x14ac:dyDescent="0.2">
      <c r="G14961" s="149"/>
      <c r="I14961" s="149"/>
      <c r="K14961" s="149"/>
      <c r="M14961" s="149"/>
      <c r="N14961" s="150"/>
      <c r="P14961" s="149"/>
    </row>
    <row r="14962" spans="7:16" x14ac:dyDescent="0.2">
      <c r="G14962" s="149"/>
      <c r="I14962" s="149"/>
      <c r="K14962" s="149"/>
      <c r="M14962" s="149"/>
      <c r="N14962" s="150"/>
      <c r="P14962" s="149"/>
    </row>
    <row r="14963" spans="7:16" x14ac:dyDescent="0.2">
      <c r="G14963" s="149"/>
      <c r="I14963" s="149"/>
      <c r="K14963" s="149"/>
      <c r="M14963" s="149"/>
      <c r="N14963" s="150"/>
      <c r="P14963" s="149"/>
    </row>
    <row r="14964" spans="7:16" x14ac:dyDescent="0.2">
      <c r="G14964" s="149"/>
      <c r="I14964" s="149"/>
      <c r="K14964" s="149"/>
      <c r="M14964" s="149"/>
      <c r="N14964" s="150"/>
      <c r="P14964" s="149"/>
    </row>
    <row r="14965" spans="7:16" x14ac:dyDescent="0.2">
      <c r="G14965" s="149"/>
      <c r="I14965" s="149"/>
      <c r="K14965" s="149"/>
      <c r="M14965" s="149"/>
      <c r="N14965" s="150"/>
      <c r="P14965" s="149"/>
    </row>
    <row r="14966" spans="7:16" x14ac:dyDescent="0.2">
      <c r="G14966" s="149"/>
      <c r="I14966" s="149"/>
      <c r="K14966" s="149"/>
      <c r="M14966" s="149"/>
      <c r="N14966" s="150"/>
      <c r="P14966" s="149"/>
    </row>
    <row r="14967" spans="7:16" x14ac:dyDescent="0.2">
      <c r="G14967" s="149"/>
      <c r="I14967" s="149"/>
      <c r="K14967" s="149"/>
      <c r="M14967" s="149"/>
      <c r="N14967" s="150"/>
      <c r="P14967" s="149"/>
    </row>
    <row r="14968" spans="7:16" x14ac:dyDescent="0.2">
      <c r="G14968" s="149"/>
      <c r="I14968" s="149"/>
      <c r="K14968" s="149"/>
      <c r="M14968" s="149"/>
      <c r="N14968" s="150"/>
      <c r="P14968" s="149"/>
    </row>
    <row r="14969" spans="7:16" x14ac:dyDescent="0.2">
      <c r="G14969" s="149"/>
      <c r="I14969" s="149"/>
      <c r="K14969" s="149"/>
      <c r="M14969" s="149"/>
      <c r="N14969" s="150"/>
      <c r="P14969" s="149"/>
    </row>
    <row r="14970" spans="7:16" x14ac:dyDescent="0.2">
      <c r="G14970" s="149"/>
      <c r="I14970" s="149"/>
      <c r="K14970" s="149"/>
      <c r="M14970" s="149"/>
      <c r="N14970" s="150"/>
      <c r="P14970" s="149"/>
    </row>
    <row r="14971" spans="7:16" x14ac:dyDescent="0.2">
      <c r="G14971" s="149"/>
      <c r="I14971" s="149"/>
      <c r="K14971" s="149"/>
      <c r="M14971" s="149"/>
      <c r="N14971" s="150"/>
      <c r="P14971" s="149"/>
    </row>
    <row r="14972" spans="7:16" x14ac:dyDescent="0.2">
      <c r="G14972" s="149"/>
      <c r="I14972" s="149"/>
      <c r="K14972" s="149"/>
      <c r="M14972" s="149"/>
      <c r="N14972" s="150"/>
      <c r="P14972" s="149"/>
    </row>
    <row r="14973" spans="7:16" x14ac:dyDescent="0.2">
      <c r="G14973" s="149"/>
      <c r="I14973" s="149"/>
      <c r="K14973" s="149"/>
      <c r="M14973" s="149"/>
      <c r="N14973" s="150"/>
      <c r="P14973" s="149"/>
    </row>
    <row r="14974" spans="7:16" x14ac:dyDescent="0.2">
      <c r="G14974" s="149"/>
      <c r="I14974" s="149"/>
      <c r="K14974" s="149"/>
      <c r="M14974" s="149"/>
      <c r="N14974" s="150"/>
      <c r="P14974" s="149"/>
    </row>
    <row r="14975" spans="7:16" x14ac:dyDescent="0.2">
      <c r="G14975" s="149"/>
      <c r="I14975" s="149"/>
      <c r="K14975" s="149"/>
      <c r="M14975" s="149"/>
      <c r="N14975" s="150"/>
      <c r="P14975" s="149"/>
    </row>
    <row r="14976" spans="7:16" x14ac:dyDescent="0.2">
      <c r="G14976" s="149"/>
      <c r="I14976" s="149"/>
      <c r="K14976" s="149"/>
      <c r="M14976" s="149"/>
      <c r="N14976" s="150"/>
      <c r="P14976" s="149"/>
    </row>
    <row r="14977" spans="7:16" x14ac:dyDescent="0.2">
      <c r="G14977" s="149"/>
      <c r="I14977" s="149"/>
      <c r="K14977" s="149"/>
      <c r="M14977" s="149"/>
      <c r="N14977" s="150"/>
      <c r="P14977" s="149"/>
    </row>
    <row r="14978" spans="7:16" x14ac:dyDescent="0.2">
      <c r="G14978" s="149"/>
      <c r="I14978" s="149"/>
      <c r="K14978" s="149"/>
      <c r="M14978" s="149"/>
      <c r="N14978" s="150"/>
      <c r="P14978" s="149"/>
    </row>
    <row r="14979" spans="7:16" x14ac:dyDescent="0.2">
      <c r="G14979" s="149"/>
      <c r="I14979" s="149"/>
      <c r="K14979" s="149"/>
      <c r="M14979" s="149"/>
      <c r="N14979" s="150"/>
      <c r="P14979" s="149"/>
    </row>
    <row r="14980" spans="7:16" x14ac:dyDescent="0.2">
      <c r="G14980" s="149"/>
      <c r="I14980" s="149"/>
      <c r="K14980" s="149"/>
      <c r="M14980" s="149"/>
      <c r="N14980" s="150"/>
      <c r="P14980" s="149"/>
    </row>
    <row r="14981" spans="7:16" x14ac:dyDescent="0.2">
      <c r="G14981" s="149"/>
      <c r="I14981" s="149"/>
      <c r="K14981" s="149"/>
      <c r="M14981" s="149"/>
      <c r="N14981" s="150"/>
      <c r="P14981" s="149"/>
    </row>
    <row r="14982" spans="7:16" x14ac:dyDescent="0.2">
      <c r="G14982" s="149"/>
      <c r="I14982" s="149"/>
      <c r="K14982" s="149"/>
      <c r="M14982" s="149"/>
      <c r="N14982" s="150"/>
      <c r="P14982" s="149"/>
    </row>
    <row r="14983" spans="7:16" x14ac:dyDescent="0.2">
      <c r="G14983" s="149"/>
      <c r="I14983" s="149"/>
      <c r="K14983" s="149"/>
      <c r="M14983" s="149"/>
      <c r="N14983" s="150"/>
      <c r="P14983" s="149"/>
    </row>
    <row r="14984" spans="7:16" x14ac:dyDescent="0.2">
      <c r="G14984" s="149"/>
      <c r="I14984" s="149"/>
      <c r="K14984" s="149"/>
      <c r="M14984" s="149"/>
      <c r="N14984" s="150"/>
      <c r="P14984" s="149"/>
    </row>
    <row r="14985" spans="7:16" x14ac:dyDescent="0.2">
      <c r="G14985" s="149"/>
      <c r="I14985" s="149"/>
      <c r="K14985" s="149"/>
      <c r="M14985" s="149"/>
      <c r="N14985" s="150"/>
      <c r="P14985" s="149"/>
    </row>
    <row r="14986" spans="7:16" x14ac:dyDescent="0.2">
      <c r="G14986" s="149"/>
      <c r="I14986" s="149"/>
      <c r="K14986" s="149"/>
      <c r="M14986" s="149"/>
      <c r="N14986" s="150"/>
      <c r="P14986" s="149"/>
    </row>
    <row r="14987" spans="7:16" x14ac:dyDescent="0.2">
      <c r="G14987" s="149"/>
      <c r="I14987" s="149"/>
      <c r="K14987" s="149"/>
      <c r="M14987" s="149"/>
      <c r="N14987" s="150"/>
      <c r="P14987" s="149"/>
    </row>
    <row r="14988" spans="7:16" x14ac:dyDescent="0.2">
      <c r="G14988" s="149"/>
      <c r="I14988" s="149"/>
      <c r="K14988" s="149"/>
      <c r="M14988" s="149"/>
      <c r="N14988" s="150"/>
      <c r="P14988" s="149"/>
    </row>
    <row r="14989" spans="7:16" x14ac:dyDescent="0.2">
      <c r="G14989" s="149"/>
      <c r="I14989" s="149"/>
      <c r="K14989" s="149"/>
      <c r="M14989" s="149"/>
      <c r="N14989" s="150"/>
      <c r="P14989" s="149"/>
    </row>
    <row r="14990" spans="7:16" x14ac:dyDescent="0.2">
      <c r="G14990" s="149"/>
      <c r="I14990" s="149"/>
      <c r="K14990" s="149"/>
      <c r="M14990" s="149"/>
      <c r="N14990" s="150"/>
      <c r="P14990" s="149"/>
    </row>
    <row r="14991" spans="7:16" x14ac:dyDescent="0.2">
      <c r="G14991" s="149"/>
      <c r="I14991" s="149"/>
      <c r="K14991" s="149"/>
      <c r="M14991" s="149"/>
      <c r="N14991" s="150"/>
      <c r="P14991" s="149"/>
    </row>
    <row r="14992" spans="7:16" x14ac:dyDescent="0.2">
      <c r="G14992" s="149"/>
      <c r="I14992" s="149"/>
      <c r="K14992" s="149"/>
      <c r="M14992" s="149"/>
      <c r="N14992" s="150"/>
      <c r="P14992" s="149"/>
    </row>
    <row r="14993" spans="7:16" x14ac:dyDescent="0.2">
      <c r="G14993" s="149"/>
      <c r="I14993" s="149"/>
      <c r="K14993" s="149"/>
      <c r="M14993" s="149"/>
      <c r="N14993" s="150"/>
      <c r="P14993" s="149"/>
    </row>
    <row r="14994" spans="7:16" x14ac:dyDescent="0.2">
      <c r="G14994" s="149"/>
      <c r="I14994" s="149"/>
      <c r="K14994" s="149"/>
      <c r="M14994" s="149"/>
      <c r="N14994" s="150"/>
      <c r="P14994" s="149"/>
    </row>
    <row r="14995" spans="7:16" x14ac:dyDescent="0.2">
      <c r="G14995" s="149"/>
      <c r="I14995" s="149"/>
      <c r="K14995" s="149"/>
      <c r="M14995" s="149"/>
      <c r="N14995" s="150"/>
      <c r="P14995" s="149"/>
    </row>
    <row r="14996" spans="7:16" x14ac:dyDescent="0.2">
      <c r="G14996" s="149"/>
      <c r="I14996" s="149"/>
      <c r="K14996" s="149"/>
      <c r="M14996" s="149"/>
      <c r="N14996" s="150"/>
      <c r="P14996" s="149"/>
    </row>
    <row r="14997" spans="7:16" x14ac:dyDescent="0.2">
      <c r="G14997" s="149"/>
      <c r="I14997" s="149"/>
      <c r="K14997" s="149"/>
      <c r="M14997" s="149"/>
      <c r="N14997" s="150"/>
      <c r="P14997" s="149"/>
    </row>
    <row r="14998" spans="7:16" x14ac:dyDescent="0.2">
      <c r="G14998" s="149"/>
      <c r="I14998" s="149"/>
      <c r="K14998" s="149"/>
      <c r="M14998" s="149"/>
      <c r="N14998" s="150"/>
      <c r="P14998" s="149"/>
    </row>
    <row r="14999" spans="7:16" x14ac:dyDescent="0.2">
      <c r="G14999" s="149"/>
      <c r="I14999" s="149"/>
      <c r="K14999" s="149"/>
      <c r="M14999" s="149"/>
      <c r="N14999" s="150"/>
      <c r="P14999" s="149"/>
    </row>
    <row r="15000" spans="7:16" x14ac:dyDescent="0.2">
      <c r="G15000" s="149"/>
      <c r="I15000" s="149"/>
      <c r="K15000" s="149"/>
      <c r="M15000" s="149"/>
      <c r="N15000" s="150"/>
      <c r="P15000" s="149"/>
    </row>
    <row r="15001" spans="7:16" x14ac:dyDescent="0.2">
      <c r="G15001" s="149"/>
      <c r="I15001" s="149"/>
      <c r="K15001" s="149"/>
      <c r="M15001" s="149"/>
      <c r="N15001" s="150"/>
      <c r="P15001" s="149"/>
    </row>
    <row r="15002" spans="7:16" x14ac:dyDescent="0.2">
      <c r="G15002" s="149"/>
      <c r="I15002" s="149"/>
      <c r="K15002" s="149"/>
      <c r="M15002" s="149"/>
      <c r="N15002" s="150"/>
      <c r="P15002" s="149"/>
    </row>
    <row r="15003" spans="7:16" x14ac:dyDescent="0.2">
      <c r="G15003" s="149"/>
      <c r="I15003" s="149"/>
      <c r="K15003" s="149"/>
      <c r="M15003" s="149"/>
      <c r="N15003" s="150"/>
      <c r="P15003" s="149"/>
    </row>
    <row r="15004" spans="7:16" x14ac:dyDescent="0.2">
      <c r="G15004" s="149"/>
      <c r="I15004" s="149"/>
      <c r="K15004" s="149"/>
      <c r="M15004" s="149"/>
      <c r="N15004" s="150"/>
      <c r="P15004" s="149"/>
    </row>
    <row r="15005" spans="7:16" x14ac:dyDescent="0.2">
      <c r="G15005" s="149"/>
      <c r="I15005" s="149"/>
      <c r="K15005" s="149"/>
      <c r="M15005" s="149"/>
      <c r="N15005" s="150"/>
      <c r="P15005" s="149"/>
    </row>
    <row r="15006" spans="7:16" x14ac:dyDescent="0.2">
      <c r="G15006" s="149"/>
      <c r="I15006" s="149"/>
      <c r="K15006" s="149"/>
      <c r="M15006" s="149"/>
      <c r="N15006" s="150"/>
      <c r="P15006" s="149"/>
    </row>
    <row r="15007" spans="7:16" x14ac:dyDescent="0.2">
      <c r="G15007" s="149"/>
      <c r="I15007" s="149"/>
      <c r="K15007" s="149"/>
      <c r="M15007" s="149"/>
      <c r="N15007" s="150"/>
      <c r="P15007" s="149"/>
    </row>
    <row r="15008" spans="7:16" x14ac:dyDescent="0.2">
      <c r="G15008" s="149"/>
      <c r="I15008" s="149"/>
      <c r="K15008" s="149"/>
      <c r="M15008" s="149"/>
      <c r="N15008" s="150"/>
      <c r="P15008" s="149"/>
    </row>
    <row r="15009" spans="7:16" x14ac:dyDescent="0.2">
      <c r="G15009" s="149"/>
      <c r="I15009" s="149"/>
      <c r="K15009" s="149"/>
      <c r="M15009" s="149"/>
      <c r="N15009" s="150"/>
      <c r="P15009" s="149"/>
    </row>
    <row r="15010" spans="7:16" x14ac:dyDescent="0.2">
      <c r="G15010" s="149"/>
      <c r="I15010" s="149"/>
      <c r="K15010" s="149"/>
      <c r="M15010" s="149"/>
      <c r="N15010" s="150"/>
      <c r="P15010" s="149"/>
    </row>
    <row r="15011" spans="7:16" x14ac:dyDescent="0.2">
      <c r="G15011" s="149"/>
      <c r="I15011" s="149"/>
      <c r="K15011" s="149"/>
      <c r="M15011" s="149"/>
      <c r="N15011" s="150"/>
      <c r="P15011" s="149"/>
    </row>
    <row r="15012" spans="7:16" x14ac:dyDescent="0.2">
      <c r="G15012" s="149"/>
      <c r="I15012" s="149"/>
      <c r="K15012" s="149"/>
      <c r="M15012" s="149"/>
      <c r="N15012" s="150"/>
      <c r="P15012" s="149"/>
    </row>
    <row r="15013" spans="7:16" x14ac:dyDescent="0.2">
      <c r="G15013" s="149"/>
      <c r="I15013" s="149"/>
      <c r="K15013" s="149"/>
      <c r="M15013" s="149"/>
      <c r="N15013" s="150"/>
      <c r="P15013" s="149"/>
    </row>
    <row r="15014" spans="7:16" x14ac:dyDescent="0.2">
      <c r="G15014" s="149"/>
      <c r="I15014" s="149"/>
      <c r="K15014" s="149"/>
      <c r="M15014" s="149"/>
      <c r="N15014" s="150"/>
      <c r="P15014" s="149"/>
    </row>
    <row r="15015" spans="7:16" x14ac:dyDescent="0.2">
      <c r="G15015" s="149"/>
      <c r="I15015" s="149"/>
      <c r="K15015" s="149"/>
      <c r="M15015" s="149"/>
      <c r="N15015" s="150"/>
      <c r="P15015" s="149"/>
    </row>
    <row r="15016" spans="7:16" x14ac:dyDescent="0.2">
      <c r="G15016" s="149"/>
      <c r="I15016" s="149"/>
      <c r="K15016" s="149"/>
      <c r="M15016" s="149"/>
      <c r="N15016" s="150"/>
      <c r="P15016" s="149"/>
    </row>
    <row r="15017" spans="7:16" x14ac:dyDescent="0.2">
      <c r="G15017" s="149"/>
      <c r="I15017" s="149"/>
      <c r="K15017" s="149"/>
      <c r="M15017" s="149"/>
      <c r="N15017" s="150"/>
      <c r="P15017" s="149"/>
    </row>
    <row r="15018" spans="7:16" x14ac:dyDescent="0.2">
      <c r="G15018" s="149"/>
      <c r="I15018" s="149"/>
      <c r="K15018" s="149"/>
      <c r="M15018" s="149"/>
      <c r="N15018" s="150"/>
      <c r="P15018" s="149"/>
    </row>
    <row r="15019" spans="7:16" x14ac:dyDescent="0.2">
      <c r="G15019" s="149"/>
      <c r="I15019" s="149"/>
      <c r="K15019" s="149"/>
      <c r="M15019" s="149"/>
      <c r="N15019" s="150"/>
      <c r="P15019" s="149"/>
    </row>
    <row r="15020" spans="7:16" x14ac:dyDescent="0.2">
      <c r="G15020" s="149"/>
      <c r="I15020" s="149"/>
      <c r="K15020" s="149"/>
      <c r="M15020" s="149"/>
      <c r="N15020" s="150"/>
      <c r="P15020" s="149"/>
    </row>
    <row r="15021" spans="7:16" x14ac:dyDescent="0.2">
      <c r="G15021" s="149"/>
      <c r="I15021" s="149"/>
      <c r="K15021" s="149"/>
      <c r="M15021" s="149"/>
      <c r="N15021" s="150"/>
      <c r="P15021" s="149"/>
    </row>
    <row r="15022" spans="7:16" x14ac:dyDescent="0.2">
      <c r="G15022" s="149"/>
      <c r="I15022" s="149"/>
      <c r="K15022" s="149"/>
      <c r="M15022" s="149"/>
      <c r="N15022" s="150"/>
      <c r="P15022" s="149"/>
    </row>
    <row r="15023" spans="7:16" x14ac:dyDescent="0.2">
      <c r="G15023" s="149"/>
      <c r="I15023" s="149"/>
      <c r="K15023" s="149"/>
      <c r="M15023" s="149"/>
      <c r="N15023" s="150"/>
      <c r="P15023" s="149"/>
    </row>
    <row r="15024" spans="7:16" x14ac:dyDescent="0.2">
      <c r="G15024" s="149"/>
      <c r="I15024" s="149"/>
      <c r="K15024" s="149"/>
      <c r="M15024" s="149"/>
      <c r="N15024" s="150"/>
      <c r="P15024" s="149"/>
    </row>
    <row r="15025" spans="7:16" x14ac:dyDescent="0.2">
      <c r="G15025" s="149"/>
      <c r="I15025" s="149"/>
      <c r="K15025" s="149"/>
      <c r="M15025" s="149"/>
      <c r="N15025" s="150"/>
      <c r="P15025" s="149"/>
    </row>
    <row r="15026" spans="7:16" x14ac:dyDescent="0.2">
      <c r="G15026" s="149"/>
      <c r="I15026" s="149"/>
      <c r="K15026" s="149"/>
      <c r="M15026" s="149"/>
      <c r="N15026" s="150"/>
      <c r="P15026" s="149"/>
    </row>
    <row r="15027" spans="7:16" x14ac:dyDescent="0.2">
      <c r="G15027" s="149"/>
      <c r="I15027" s="149"/>
      <c r="K15027" s="149"/>
      <c r="M15027" s="149"/>
      <c r="N15027" s="150"/>
      <c r="P15027" s="149"/>
    </row>
    <row r="15028" spans="7:16" x14ac:dyDescent="0.2">
      <c r="G15028" s="149"/>
      <c r="I15028" s="149"/>
      <c r="K15028" s="149"/>
      <c r="M15028" s="149"/>
      <c r="N15028" s="150"/>
      <c r="P15028" s="149"/>
    </row>
    <row r="15029" spans="7:16" x14ac:dyDescent="0.2">
      <c r="G15029" s="149"/>
      <c r="I15029" s="149"/>
      <c r="K15029" s="149"/>
      <c r="M15029" s="149"/>
      <c r="N15029" s="150"/>
      <c r="P15029" s="149"/>
    </row>
    <row r="15030" spans="7:16" x14ac:dyDescent="0.2">
      <c r="G15030" s="149"/>
      <c r="I15030" s="149"/>
      <c r="K15030" s="149"/>
      <c r="M15030" s="149"/>
      <c r="N15030" s="150"/>
      <c r="P15030" s="149"/>
    </row>
    <row r="15031" spans="7:16" x14ac:dyDescent="0.2">
      <c r="G15031" s="149"/>
      <c r="I15031" s="149"/>
      <c r="K15031" s="149"/>
      <c r="M15031" s="149"/>
      <c r="N15031" s="150"/>
      <c r="P15031" s="149"/>
    </row>
    <row r="15032" spans="7:16" x14ac:dyDescent="0.2">
      <c r="G15032" s="149"/>
      <c r="I15032" s="149"/>
      <c r="K15032" s="149"/>
      <c r="M15032" s="149"/>
      <c r="N15032" s="150"/>
      <c r="P15032" s="149"/>
    </row>
    <row r="15033" spans="7:16" x14ac:dyDescent="0.2">
      <c r="G15033" s="149"/>
      <c r="I15033" s="149"/>
      <c r="K15033" s="149"/>
      <c r="M15033" s="149"/>
      <c r="N15033" s="150"/>
      <c r="P15033" s="149"/>
    </row>
    <row r="15034" spans="7:16" x14ac:dyDescent="0.2">
      <c r="G15034" s="149"/>
      <c r="I15034" s="149"/>
      <c r="K15034" s="149"/>
      <c r="M15034" s="149"/>
      <c r="N15034" s="150"/>
      <c r="P15034" s="149"/>
    </row>
    <row r="15035" spans="7:16" x14ac:dyDescent="0.2">
      <c r="G15035" s="149"/>
      <c r="I15035" s="149"/>
      <c r="K15035" s="149"/>
      <c r="M15035" s="149"/>
      <c r="N15035" s="150"/>
      <c r="P15035" s="149"/>
    </row>
    <row r="15036" spans="7:16" x14ac:dyDescent="0.2">
      <c r="G15036" s="149"/>
      <c r="I15036" s="149"/>
      <c r="K15036" s="149"/>
      <c r="M15036" s="149"/>
      <c r="N15036" s="150"/>
      <c r="P15036" s="149"/>
    </row>
    <row r="15037" spans="7:16" x14ac:dyDescent="0.2">
      <c r="G15037" s="149"/>
      <c r="I15037" s="149"/>
      <c r="K15037" s="149"/>
      <c r="M15037" s="149"/>
      <c r="N15037" s="150"/>
      <c r="P15037" s="149"/>
    </row>
    <row r="15038" spans="7:16" x14ac:dyDescent="0.2">
      <c r="G15038" s="149"/>
      <c r="I15038" s="149"/>
      <c r="K15038" s="149"/>
      <c r="M15038" s="149"/>
      <c r="N15038" s="150"/>
      <c r="P15038" s="149"/>
    </row>
    <row r="15039" spans="7:16" x14ac:dyDescent="0.2">
      <c r="G15039" s="149"/>
      <c r="I15039" s="149"/>
      <c r="K15039" s="149"/>
      <c r="M15039" s="149"/>
      <c r="N15039" s="150"/>
      <c r="P15039" s="149"/>
    </row>
    <row r="15040" spans="7:16" x14ac:dyDescent="0.2">
      <c r="G15040" s="149"/>
      <c r="I15040" s="149"/>
      <c r="K15040" s="149"/>
      <c r="M15040" s="149"/>
      <c r="N15040" s="150"/>
      <c r="P15040" s="149"/>
    </row>
    <row r="15041" spans="7:16" x14ac:dyDescent="0.2">
      <c r="G15041" s="149"/>
      <c r="I15041" s="149"/>
      <c r="K15041" s="149"/>
      <c r="M15041" s="149"/>
      <c r="N15041" s="150"/>
      <c r="P15041" s="149"/>
    </row>
    <row r="15042" spans="7:16" x14ac:dyDescent="0.2">
      <c r="G15042" s="149"/>
      <c r="I15042" s="149"/>
      <c r="K15042" s="149"/>
      <c r="M15042" s="149"/>
      <c r="N15042" s="150"/>
      <c r="P15042" s="149"/>
    </row>
    <row r="15043" spans="7:16" x14ac:dyDescent="0.2">
      <c r="G15043" s="149"/>
      <c r="I15043" s="149"/>
      <c r="K15043" s="149"/>
      <c r="M15043" s="149"/>
      <c r="N15043" s="150"/>
      <c r="P15043" s="149"/>
    </row>
    <row r="15044" spans="7:16" x14ac:dyDescent="0.2">
      <c r="G15044" s="149"/>
      <c r="I15044" s="149"/>
      <c r="K15044" s="149"/>
      <c r="M15044" s="149"/>
      <c r="N15044" s="150"/>
      <c r="P15044" s="149"/>
    </row>
    <row r="15045" spans="7:16" x14ac:dyDescent="0.2">
      <c r="G15045" s="149"/>
      <c r="I15045" s="149"/>
      <c r="K15045" s="149"/>
      <c r="M15045" s="149"/>
      <c r="N15045" s="150"/>
      <c r="P15045" s="149"/>
    </row>
    <row r="15046" spans="7:16" x14ac:dyDescent="0.2">
      <c r="G15046" s="149"/>
      <c r="I15046" s="149"/>
      <c r="K15046" s="149"/>
      <c r="M15046" s="149"/>
      <c r="N15046" s="150"/>
      <c r="P15046" s="149"/>
    </row>
    <row r="15047" spans="7:16" x14ac:dyDescent="0.2">
      <c r="G15047" s="149"/>
      <c r="I15047" s="149"/>
      <c r="K15047" s="149"/>
      <c r="M15047" s="149"/>
      <c r="N15047" s="150"/>
      <c r="P15047" s="149"/>
    </row>
    <row r="15048" spans="7:16" x14ac:dyDescent="0.2">
      <c r="G15048" s="149"/>
      <c r="I15048" s="149"/>
      <c r="K15048" s="149"/>
      <c r="M15048" s="149"/>
      <c r="N15048" s="150"/>
      <c r="P15048" s="149"/>
    </row>
    <row r="15049" spans="7:16" x14ac:dyDescent="0.2">
      <c r="G15049" s="149"/>
      <c r="I15049" s="149"/>
      <c r="K15049" s="149"/>
      <c r="M15049" s="149"/>
      <c r="N15049" s="150"/>
      <c r="P15049" s="149"/>
    </row>
    <row r="15050" spans="7:16" x14ac:dyDescent="0.2">
      <c r="G15050" s="149"/>
      <c r="I15050" s="149"/>
      <c r="K15050" s="149"/>
      <c r="M15050" s="149"/>
      <c r="N15050" s="150"/>
      <c r="P15050" s="149"/>
    </row>
    <row r="15051" spans="7:16" x14ac:dyDescent="0.2">
      <c r="G15051" s="149"/>
      <c r="I15051" s="149"/>
      <c r="K15051" s="149"/>
      <c r="M15051" s="149"/>
      <c r="N15051" s="150"/>
      <c r="P15051" s="149"/>
    </row>
    <row r="15052" spans="7:16" x14ac:dyDescent="0.2">
      <c r="G15052" s="149"/>
      <c r="I15052" s="149"/>
      <c r="K15052" s="149"/>
      <c r="M15052" s="149"/>
      <c r="N15052" s="150"/>
      <c r="P15052" s="149"/>
    </row>
    <row r="15053" spans="7:16" x14ac:dyDescent="0.2">
      <c r="G15053" s="149"/>
      <c r="I15053" s="149"/>
      <c r="K15053" s="149"/>
      <c r="M15053" s="149"/>
      <c r="N15053" s="150"/>
      <c r="P15053" s="149"/>
    </row>
    <row r="15054" spans="7:16" x14ac:dyDescent="0.2">
      <c r="G15054" s="149"/>
      <c r="I15054" s="149"/>
      <c r="K15054" s="149"/>
      <c r="M15054" s="149"/>
      <c r="N15054" s="150"/>
      <c r="P15054" s="149"/>
    </row>
    <row r="15055" spans="7:16" x14ac:dyDescent="0.2">
      <c r="G15055" s="149"/>
      <c r="I15055" s="149"/>
      <c r="K15055" s="149"/>
      <c r="M15055" s="149"/>
      <c r="N15055" s="150"/>
      <c r="P15055" s="149"/>
    </row>
    <row r="15056" spans="7:16" x14ac:dyDescent="0.2">
      <c r="G15056" s="149"/>
      <c r="I15056" s="149"/>
      <c r="K15056" s="149"/>
      <c r="M15056" s="149"/>
      <c r="N15056" s="150"/>
      <c r="P15056" s="149"/>
    </row>
    <row r="15057" spans="7:16" x14ac:dyDescent="0.2">
      <c r="G15057" s="149"/>
      <c r="I15057" s="149"/>
      <c r="K15057" s="149"/>
      <c r="M15057" s="149"/>
      <c r="N15057" s="150"/>
      <c r="P15057" s="149"/>
    </row>
    <row r="15058" spans="7:16" x14ac:dyDescent="0.2">
      <c r="G15058" s="149"/>
      <c r="I15058" s="149"/>
      <c r="K15058" s="149"/>
      <c r="M15058" s="149"/>
      <c r="N15058" s="150"/>
      <c r="P15058" s="149"/>
    </row>
    <row r="15059" spans="7:16" x14ac:dyDescent="0.2">
      <c r="G15059" s="149"/>
      <c r="I15059" s="149"/>
      <c r="K15059" s="149"/>
      <c r="M15059" s="149"/>
      <c r="N15059" s="150"/>
      <c r="P15059" s="149"/>
    </row>
    <row r="15060" spans="7:16" x14ac:dyDescent="0.2">
      <c r="G15060" s="149"/>
      <c r="I15060" s="149"/>
      <c r="K15060" s="149"/>
      <c r="M15060" s="149"/>
      <c r="N15060" s="150"/>
      <c r="P15060" s="149"/>
    </row>
    <row r="15061" spans="7:16" x14ac:dyDescent="0.2">
      <c r="G15061" s="149"/>
      <c r="I15061" s="149"/>
      <c r="K15061" s="149"/>
      <c r="M15061" s="149"/>
      <c r="N15061" s="150"/>
      <c r="P15061" s="149"/>
    </row>
    <row r="15062" spans="7:16" x14ac:dyDescent="0.2">
      <c r="G15062" s="149"/>
      <c r="I15062" s="149"/>
      <c r="K15062" s="149"/>
      <c r="M15062" s="149"/>
      <c r="N15062" s="150"/>
      <c r="P15062" s="149"/>
    </row>
    <row r="15063" spans="7:16" x14ac:dyDescent="0.2">
      <c r="G15063" s="149"/>
      <c r="I15063" s="149"/>
      <c r="K15063" s="149"/>
      <c r="M15063" s="149"/>
      <c r="N15063" s="150"/>
      <c r="P15063" s="149"/>
    </row>
    <row r="15064" spans="7:16" x14ac:dyDescent="0.2">
      <c r="G15064" s="149"/>
      <c r="I15064" s="149"/>
      <c r="K15064" s="149"/>
      <c r="M15064" s="149"/>
      <c r="N15064" s="150"/>
      <c r="P15064" s="149"/>
    </row>
    <row r="15065" spans="7:16" x14ac:dyDescent="0.2">
      <c r="G15065" s="149"/>
      <c r="I15065" s="149"/>
      <c r="K15065" s="149"/>
      <c r="M15065" s="149"/>
      <c r="N15065" s="150"/>
      <c r="P15065" s="149"/>
    </row>
    <row r="15066" spans="7:16" x14ac:dyDescent="0.2">
      <c r="G15066" s="149"/>
      <c r="I15066" s="149"/>
      <c r="K15066" s="149"/>
      <c r="M15066" s="149"/>
      <c r="N15066" s="150"/>
      <c r="P15066" s="149"/>
    </row>
    <row r="15067" spans="7:16" x14ac:dyDescent="0.2">
      <c r="G15067" s="149"/>
      <c r="I15067" s="149"/>
      <c r="K15067" s="149"/>
      <c r="M15067" s="149"/>
      <c r="N15067" s="150"/>
      <c r="P15067" s="149"/>
    </row>
    <row r="15068" spans="7:16" x14ac:dyDescent="0.2">
      <c r="G15068" s="149"/>
      <c r="I15068" s="149"/>
      <c r="K15068" s="149"/>
      <c r="M15068" s="149"/>
      <c r="N15068" s="150"/>
      <c r="P15068" s="149"/>
    </row>
    <row r="15069" spans="7:16" x14ac:dyDescent="0.2">
      <c r="G15069" s="149"/>
      <c r="I15069" s="149"/>
      <c r="K15069" s="149"/>
      <c r="M15069" s="149"/>
      <c r="N15069" s="150"/>
      <c r="P15069" s="149"/>
    </row>
    <row r="15070" spans="7:16" x14ac:dyDescent="0.2">
      <c r="G15070" s="149"/>
      <c r="I15070" s="149"/>
      <c r="K15070" s="149"/>
      <c r="M15070" s="149"/>
      <c r="N15070" s="150"/>
      <c r="P15070" s="149"/>
    </row>
    <row r="15071" spans="7:16" x14ac:dyDescent="0.2">
      <c r="G15071" s="149"/>
      <c r="I15071" s="149"/>
      <c r="K15071" s="149"/>
      <c r="M15071" s="149"/>
      <c r="N15071" s="150"/>
      <c r="P15071" s="149"/>
    </row>
    <row r="15072" spans="7:16" x14ac:dyDescent="0.2">
      <c r="G15072" s="149"/>
      <c r="I15072" s="149"/>
      <c r="K15072" s="149"/>
      <c r="M15072" s="149"/>
      <c r="N15072" s="150"/>
      <c r="P15072" s="149"/>
    </row>
    <row r="15073" spans="7:16" x14ac:dyDescent="0.2">
      <c r="G15073" s="149"/>
      <c r="I15073" s="149"/>
      <c r="K15073" s="149"/>
      <c r="M15073" s="149"/>
      <c r="N15073" s="150"/>
      <c r="P15073" s="149"/>
    </row>
    <row r="15074" spans="7:16" x14ac:dyDescent="0.2">
      <c r="G15074" s="149"/>
      <c r="I15074" s="149"/>
      <c r="K15074" s="149"/>
      <c r="M15074" s="149"/>
      <c r="N15074" s="150"/>
      <c r="P15074" s="149"/>
    </row>
    <row r="15075" spans="7:16" x14ac:dyDescent="0.2">
      <c r="G15075" s="149"/>
      <c r="I15075" s="149"/>
      <c r="K15075" s="149"/>
      <c r="M15075" s="149"/>
      <c r="N15075" s="150"/>
      <c r="P15075" s="149"/>
    </row>
    <row r="15076" spans="7:16" x14ac:dyDescent="0.2">
      <c r="G15076" s="149"/>
      <c r="I15076" s="149"/>
      <c r="K15076" s="149"/>
      <c r="M15076" s="149"/>
      <c r="N15076" s="150"/>
      <c r="P15076" s="149"/>
    </row>
    <row r="15077" spans="7:16" x14ac:dyDescent="0.2">
      <c r="G15077" s="149"/>
      <c r="I15077" s="149"/>
      <c r="K15077" s="149"/>
      <c r="M15077" s="149"/>
      <c r="N15077" s="150"/>
      <c r="P15077" s="149"/>
    </row>
    <row r="15078" spans="7:16" x14ac:dyDescent="0.2">
      <c r="G15078" s="149"/>
      <c r="I15078" s="149"/>
      <c r="K15078" s="149"/>
      <c r="M15078" s="149"/>
      <c r="N15078" s="150"/>
      <c r="P15078" s="149"/>
    </row>
    <row r="15079" spans="7:16" x14ac:dyDescent="0.2">
      <c r="G15079" s="149"/>
      <c r="I15079" s="149"/>
      <c r="K15079" s="149"/>
      <c r="M15079" s="149"/>
      <c r="N15079" s="150"/>
      <c r="P15079" s="149"/>
    </row>
    <row r="15080" spans="7:16" x14ac:dyDescent="0.2">
      <c r="G15080" s="149"/>
      <c r="I15080" s="149"/>
      <c r="K15080" s="149"/>
      <c r="M15080" s="149"/>
      <c r="N15080" s="150"/>
      <c r="P15080" s="149"/>
    </row>
    <row r="15081" spans="7:16" x14ac:dyDescent="0.2">
      <c r="G15081" s="149"/>
      <c r="I15081" s="149"/>
      <c r="K15081" s="149"/>
      <c r="M15081" s="149"/>
      <c r="N15081" s="150"/>
      <c r="P15081" s="149"/>
    </row>
    <row r="15082" spans="7:16" x14ac:dyDescent="0.2">
      <c r="G15082" s="149"/>
      <c r="I15082" s="149"/>
      <c r="K15082" s="149"/>
      <c r="M15082" s="149"/>
      <c r="N15082" s="150"/>
      <c r="P15082" s="149"/>
    </row>
    <row r="15083" spans="7:16" x14ac:dyDescent="0.2">
      <c r="G15083" s="149"/>
      <c r="I15083" s="149"/>
      <c r="K15083" s="149"/>
      <c r="M15083" s="149"/>
      <c r="N15083" s="150"/>
      <c r="P15083" s="149"/>
    </row>
    <row r="15084" spans="7:16" x14ac:dyDescent="0.2">
      <c r="G15084" s="149"/>
      <c r="I15084" s="149"/>
      <c r="K15084" s="149"/>
      <c r="M15084" s="149"/>
      <c r="N15084" s="150"/>
      <c r="P15084" s="149"/>
    </row>
    <row r="15085" spans="7:16" x14ac:dyDescent="0.2">
      <c r="G15085" s="149"/>
      <c r="I15085" s="149"/>
      <c r="K15085" s="149"/>
      <c r="M15085" s="149"/>
      <c r="N15085" s="150"/>
      <c r="P15085" s="149"/>
    </row>
    <row r="15086" spans="7:16" x14ac:dyDescent="0.2">
      <c r="G15086" s="149"/>
      <c r="I15086" s="149"/>
      <c r="K15086" s="149"/>
      <c r="M15086" s="149"/>
      <c r="N15086" s="150"/>
      <c r="P15086" s="149"/>
    </row>
    <row r="15087" spans="7:16" x14ac:dyDescent="0.2">
      <c r="G15087" s="149"/>
      <c r="I15087" s="149"/>
      <c r="K15087" s="149"/>
      <c r="M15087" s="149"/>
      <c r="N15087" s="150"/>
      <c r="P15087" s="149"/>
    </row>
    <row r="15088" spans="7:16" x14ac:dyDescent="0.2">
      <c r="G15088" s="149"/>
      <c r="I15088" s="149"/>
      <c r="K15088" s="149"/>
      <c r="M15088" s="149"/>
      <c r="N15088" s="150"/>
      <c r="P15088" s="149"/>
    </row>
    <row r="15089" spans="7:16" x14ac:dyDescent="0.2">
      <c r="G15089" s="149"/>
      <c r="I15089" s="149"/>
      <c r="K15089" s="149"/>
      <c r="M15089" s="149"/>
      <c r="N15089" s="150"/>
      <c r="P15089" s="149"/>
    </row>
    <row r="15090" spans="7:16" x14ac:dyDescent="0.2">
      <c r="G15090" s="149"/>
      <c r="I15090" s="149"/>
      <c r="K15090" s="149"/>
      <c r="M15090" s="149"/>
      <c r="N15090" s="150"/>
      <c r="P15090" s="149"/>
    </row>
    <row r="15091" spans="7:16" x14ac:dyDescent="0.2">
      <c r="G15091" s="149"/>
      <c r="I15091" s="149"/>
      <c r="K15091" s="149"/>
      <c r="M15091" s="149"/>
      <c r="N15091" s="150"/>
      <c r="P15091" s="149"/>
    </row>
    <row r="15092" spans="7:16" x14ac:dyDescent="0.2">
      <c r="G15092" s="149"/>
      <c r="I15092" s="149"/>
      <c r="K15092" s="149"/>
      <c r="M15092" s="149"/>
      <c r="N15092" s="150"/>
      <c r="P15092" s="149"/>
    </row>
    <row r="15093" spans="7:16" x14ac:dyDescent="0.2">
      <c r="G15093" s="149"/>
      <c r="I15093" s="149"/>
      <c r="K15093" s="149"/>
      <c r="M15093" s="149"/>
      <c r="N15093" s="150"/>
      <c r="P15093" s="149"/>
    </row>
    <row r="15094" spans="7:16" x14ac:dyDescent="0.2">
      <c r="G15094" s="149"/>
      <c r="I15094" s="149"/>
      <c r="K15094" s="149"/>
      <c r="M15094" s="149"/>
      <c r="N15094" s="150"/>
      <c r="P15094" s="149"/>
    </row>
    <row r="15095" spans="7:16" x14ac:dyDescent="0.2">
      <c r="G15095" s="149"/>
      <c r="I15095" s="149"/>
      <c r="K15095" s="149"/>
      <c r="M15095" s="149"/>
      <c r="N15095" s="150"/>
      <c r="P15095" s="149"/>
    </row>
    <row r="15096" spans="7:16" x14ac:dyDescent="0.2">
      <c r="G15096" s="149"/>
      <c r="I15096" s="149"/>
      <c r="K15096" s="149"/>
      <c r="M15096" s="149"/>
      <c r="N15096" s="150"/>
      <c r="P15096" s="149"/>
    </row>
    <row r="15097" spans="7:16" x14ac:dyDescent="0.2">
      <c r="G15097" s="149"/>
      <c r="I15097" s="149"/>
      <c r="K15097" s="149"/>
      <c r="M15097" s="149"/>
      <c r="N15097" s="150"/>
      <c r="P15097" s="149"/>
    </row>
    <row r="15098" spans="7:16" x14ac:dyDescent="0.2">
      <c r="G15098" s="149"/>
      <c r="I15098" s="149"/>
      <c r="K15098" s="149"/>
      <c r="M15098" s="149"/>
      <c r="N15098" s="150"/>
      <c r="P15098" s="149"/>
    </row>
    <row r="15099" spans="7:16" x14ac:dyDescent="0.2">
      <c r="G15099" s="149"/>
      <c r="I15099" s="149"/>
      <c r="K15099" s="149"/>
      <c r="M15099" s="149"/>
      <c r="N15099" s="150"/>
      <c r="P15099" s="149"/>
    </row>
    <row r="15100" spans="7:16" x14ac:dyDescent="0.2">
      <c r="G15100" s="149"/>
      <c r="I15100" s="149"/>
      <c r="K15100" s="149"/>
      <c r="M15100" s="149"/>
      <c r="N15100" s="150"/>
      <c r="P15100" s="149"/>
    </row>
    <row r="15101" spans="7:16" x14ac:dyDescent="0.2">
      <c r="G15101" s="149"/>
      <c r="I15101" s="149"/>
      <c r="K15101" s="149"/>
      <c r="M15101" s="149"/>
      <c r="N15101" s="150"/>
      <c r="P15101" s="149"/>
    </row>
    <row r="15102" spans="7:16" x14ac:dyDescent="0.2">
      <c r="G15102" s="149"/>
      <c r="I15102" s="149"/>
      <c r="K15102" s="149"/>
      <c r="M15102" s="149"/>
      <c r="N15102" s="150"/>
      <c r="P15102" s="149"/>
    </row>
    <row r="15103" spans="7:16" x14ac:dyDescent="0.2">
      <c r="G15103" s="149"/>
      <c r="I15103" s="149"/>
      <c r="K15103" s="149"/>
      <c r="M15103" s="149"/>
      <c r="N15103" s="150"/>
      <c r="P15103" s="149"/>
    </row>
    <row r="15104" spans="7:16" x14ac:dyDescent="0.2">
      <c r="G15104" s="149"/>
      <c r="I15104" s="149"/>
      <c r="K15104" s="149"/>
      <c r="M15104" s="149"/>
      <c r="N15104" s="150"/>
      <c r="P15104" s="149"/>
    </row>
    <row r="15105" spans="7:16" x14ac:dyDescent="0.2">
      <c r="G15105" s="149"/>
      <c r="I15105" s="149"/>
      <c r="K15105" s="149"/>
      <c r="M15105" s="149"/>
      <c r="N15105" s="150"/>
      <c r="P15105" s="149"/>
    </row>
    <row r="15106" spans="7:16" x14ac:dyDescent="0.2">
      <c r="G15106" s="149"/>
      <c r="I15106" s="149"/>
      <c r="K15106" s="149"/>
      <c r="M15106" s="149"/>
      <c r="N15106" s="150"/>
      <c r="P15106" s="149"/>
    </row>
    <row r="15107" spans="7:16" x14ac:dyDescent="0.2">
      <c r="G15107" s="149"/>
      <c r="I15107" s="149"/>
      <c r="K15107" s="149"/>
      <c r="M15107" s="149"/>
      <c r="N15107" s="150"/>
      <c r="P15107" s="149"/>
    </row>
    <row r="15108" spans="7:16" x14ac:dyDescent="0.2">
      <c r="G15108" s="149"/>
      <c r="I15108" s="149"/>
      <c r="K15108" s="149"/>
      <c r="M15108" s="149"/>
      <c r="N15108" s="150"/>
      <c r="P15108" s="149"/>
    </row>
    <row r="15109" spans="7:16" x14ac:dyDescent="0.2">
      <c r="G15109" s="149"/>
      <c r="I15109" s="149"/>
      <c r="K15109" s="149"/>
      <c r="M15109" s="149"/>
      <c r="N15109" s="150"/>
      <c r="P15109" s="149"/>
    </row>
    <row r="15110" spans="7:16" x14ac:dyDescent="0.2">
      <c r="G15110" s="149"/>
      <c r="I15110" s="149"/>
      <c r="K15110" s="149"/>
      <c r="M15110" s="149"/>
      <c r="N15110" s="150"/>
      <c r="P15110" s="149"/>
    </row>
    <row r="15111" spans="7:16" x14ac:dyDescent="0.2">
      <c r="G15111" s="149"/>
      <c r="I15111" s="149"/>
      <c r="K15111" s="149"/>
      <c r="M15111" s="149"/>
      <c r="N15111" s="150"/>
      <c r="P15111" s="149"/>
    </row>
    <row r="15112" spans="7:16" x14ac:dyDescent="0.2">
      <c r="G15112" s="149"/>
      <c r="I15112" s="149"/>
      <c r="K15112" s="149"/>
      <c r="M15112" s="149"/>
      <c r="N15112" s="150"/>
      <c r="P15112" s="149"/>
    </row>
    <row r="15113" spans="7:16" x14ac:dyDescent="0.2">
      <c r="G15113" s="149"/>
      <c r="I15113" s="149"/>
      <c r="K15113" s="149"/>
      <c r="M15113" s="149"/>
      <c r="N15113" s="150"/>
      <c r="P15113" s="149"/>
    </row>
    <row r="15114" spans="7:16" x14ac:dyDescent="0.2">
      <c r="G15114" s="149"/>
      <c r="I15114" s="149"/>
      <c r="K15114" s="149"/>
      <c r="M15114" s="149"/>
      <c r="N15114" s="150"/>
      <c r="P15114" s="149"/>
    </row>
    <row r="15115" spans="7:16" x14ac:dyDescent="0.2">
      <c r="G15115" s="149"/>
      <c r="I15115" s="149"/>
      <c r="K15115" s="149"/>
      <c r="M15115" s="149"/>
      <c r="N15115" s="150"/>
      <c r="P15115" s="149"/>
    </row>
    <row r="15116" spans="7:16" x14ac:dyDescent="0.2">
      <c r="G15116" s="149"/>
      <c r="I15116" s="149"/>
      <c r="K15116" s="149"/>
      <c r="M15116" s="149"/>
      <c r="N15116" s="150"/>
      <c r="P15116" s="149"/>
    </row>
    <row r="15117" spans="7:16" x14ac:dyDescent="0.2">
      <c r="G15117" s="149"/>
      <c r="I15117" s="149"/>
      <c r="K15117" s="149"/>
      <c r="M15117" s="149"/>
      <c r="N15117" s="150"/>
      <c r="P15117" s="149"/>
    </row>
    <row r="15118" spans="7:16" x14ac:dyDescent="0.2">
      <c r="G15118" s="149"/>
      <c r="I15118" s="149"/>
      <c r="K15118" s="149"/>
      <c r="M15118" s="149"/>
      <c r="N15118" s="150"/>
      <c r="P15118" s="149"/>
    </row>
    <row r="15119" spans="7:16" x14ac:dyDescent="0.2">
      <c r="G15119" s="149"/>
      <c r="I15119" s="149"/>
      <c r="K15119" s="149"/>
      <c r="M15119" s="149"/>
      <c r="N15119" s="150"/>
      <c r="P15119" s="149"/>
    </row>
    <row r="15120" spans="7:16" x14ac:dyDescent="0.2">
      <c r="G15120" s="149"/>
      <c r="I15120" s="149"/>
      <c r="K15120" s="149"/>
      <c r="M15120" s="149"/>
      <c r="N15120" s="150"/>
      <c r="P15120" s="149"/>
    </row>
    <row r="15121" spans="7:16" x14ac:dyDescent="0.2">
      <c r="G15121" s="149"/>
      <c r="I15121" s="149"/>
      <c r="K15121" s="149"/>
      <c r="M15121" s="149"/>
      <c r="N15121" s="150"/>
      <c r="P15121" s="149"/>
    </row>
    <row r="15122" spans="7:16" x14ac:dyDescent="0.2">
      <c r="G15122" s="149"/>
      <c r="I15122" s="149"/>
      <c r="K15122" s="149"/>
      <c r="M15122" s="149"/>
      <c r="N15122" s="150"/>
      <c r="P15122" s="149"/>
    </row>
    <row r="15123" spans="7:16" x14ac:dyDescent="0.2">
      <c r="G15123" s="149"/>
      <c r="I15123" s="149"/>
      <c r="K15123" s="149"/>
      <c r="M15123" s="149"/>
      <c r="N15123" s="150"/>
      <c r="P15123" s="149"/>
    </row>
    <row r="15124" spans="7:16" x14ac:dyDescent="0.2">
      <c r="G15124" s="149"/>
      <c r="I15124" s="149"/>
      <c r="K15124" s="149"/>
      <c r="M15124" s="149"/>
      <c r="N15124" s="150"/>
      <c r="P15124" s="149"/>
    </row>
    <row r="15125" spans="7:16" x14ac:dyDescent="0.2">
      <c r="G15125" s="149"/>
      <c r="I15125" s="149"/>
      <c r="K15125" s="149"/>
      <c r="M15125" s="149"/>
      <c r="N15125" s="150"/>
      <c r="P15125" s="149"/>
    </row>
    <row r="15126" spans="7:16" x14ac:dyDescent="0.2">
      <c r="G15126" s="149"/>
      <c r="I15126" s="149"/>
      <c r="K15126" s="149"/>
      <c r="M15126" s="149"/>
      <c r="N15126" s="150"/>
      <c r="P15126" s="149"/>
    </row>
    <row r="15127" spans="7:16" x14ac:dyDescent="0.2">
      <c r="G15127" s="149"/>
      <c r="I15127" s="149"/>
      <c r="K15127" s="149"/>
      <c r="M15127" s="149"/>
      <c r="N15127" s="150"/>
      <c r="P15127" s="149"/>
    </row>
    <row r="15128" spans="7:16" x14ac:dyDescent="0.2">
      <c r="G15128" s="149"/>
      <c r="I15128" s="149"/>
      <c r="K15128" s="149"/>
      <c r="M15128" s="149"/>
      <c r="N15128" s="150"/>
      <c r="P15128" s="149"/>
    </row>
    <row r="15129" spans="7:16" x14ac:dyDescent="0.2">
      <c r="G15129" s="149"/>
      <c r="I15129" s="149"/>
      <c r="K15129" s="149"/>
      <c r="M15129" s="149"/>
      <c r="N15129" s="150"/>
      <c r="P15129" s="149"/>
    </row>
    <row r="15130" spans="7:16" x14ac:dyDescent="0.2">
      <c r="G15130" s="149"/>
      <c r="I15130" s="149"/>
      <c r="K15130" s="149"/>
      <c r="M15130" s="149"/>
      <c r="N15130" s="150"/>
      <c r="P15130" s="149"/>
    </row>
    <row r="15131" spans="7:16" x14ac:dyDescent="0.2">
      <c r="G15131" s="149"/>
      <c r="I15131" s="149"/>
      <c r="K15131" s="149"/>
      <c r="M15131" s="149"/>
      <c r="N15131" s="150"/>
      <c r="P15131" s="149"/>
    </row>
    <row r="15132" spans="7:16" x14ac:dyDescent="0.2">
      <c r="G15132" s="149"/>
      <c r="I15132" s="149"/>
      <c r="K15132" s="149"/>
      <c r="M15132" s="149"/>
      <c r="N15132" s="150"/>
      <c r="P15132" s="149"/>
    </row>
    <row r="15133" spans="7:16" x14ac:dyDescent="0.2">
      <c r="G15133" s="149"/>
      <c r="I15133" s="149"/>
      <c r="K15133" s="149"/>
      <c r="M15133" s="149"/>
      <c r="N15133" s="150"/>
      <c r="P15133" s="149"/>
    </row>
    <row r="15134" spans="7:16" x14ac:dyDescent="0.2">
      <c r="G15134" s="149"/>
      <c r="I15134" s="149"/>
      <c r="K15134" s="149"/>
      <c r="M15134" s="149"/>
      <c r="N15134" s="150"/>
      <c r="P15134" s="149"/>
    </row>
    <row r="15135" spans="7:16" x14ac:dyDescent="0.2">
      <c r="G15135" s="149"/>
      <c r="I15135" s="149"/>
      <c r="K15135" s="149"/>
      <c r="M15135" s="149"/>
      <c r="N15135" s="150"/>
      <c r="P15135" s="149"/>
    </row>
    <row r="15136" spans="7:16" x14ac:dyDescent="0.2">
      <c r="G15136" s="149"/>
      <c r="I15136" s="149"/>
      <c r="K15136" s="149"/>
      <c r="M15136" s="149"/>
      <c r="N15136" s="150"/>
      <c r="P15136" s="149"/>
    </row>
    <row r="15137" spans="7:16" x14ac:dyDescent="0.2">
      <c r="G15137" s="149"/>
      <c r="I15137" s="149"/>
      <c r="K15137" s="149"/>
      <c r="M15137" s="149"/>
      <c r="N15137" s="150"/>
      <c r="P15137" s="149"/>
    </row>
    <row r="15138" spans="7:16" x14ac:dyDescent="0.2">
      <c r="G15138" s="149"/>
      <c r="I15138" s="149"/>
      <c r="K15138" s="149"/>
      <c r="M15138" s="149"/>
      <c r="N15138" s="150"/>
      <c r="P15138" s="149"/>
    </row>
    <row r="15139" spans="7:16" x14ac:dyDescent="0.2">
      <c r="G15139" s="149"/>
      <c r="I15139" s="149"/>
      <c r="K15139" s="149"/>
      <c r="M15139" s="149"/>
      <c r="N15139" s="150"/>
      <c r="P15139" s="149"/>
    </row>
    <row r="15140" spans="7:16" x14ac:dyDescent="0.2">
      <c r="G15140" s="149"/>
      <c r="I15140" s="149"/>
      <c r="K15140" s="149"/>
      <c r="M15140" s="149"/>
      <c r="N15140" s="150"/>
      <c r="P15140" s="149"/>
    </row>
    <row r="15141" spans="7:16" x14ac:dyDescent="0.2">
      <c r="G15141" s="149"/>
      <c r="I15141" s="149"/>
      <c r="K15141" s="149"/>
      <c r="M15141" s="149"/>
      <c r="N15141" s="150"/>
      <c r="P15141" s="149"/>
    </row>
    <row r="15142" spans="7:16" x14ac:dyDescent="0.2">
      <c r="G15142" s="149"/>
      <c r="I15142" s="149"/>
      <c r="K15142" s="149"/>
      <c r="M15142" s="149"/>
      <c r="N15142" s="150"/>
      <c r="P15142" s="149"/>
    </row>
    <row r="15143" spans="7:16" x14ac:dyDescent="0.2">
      <c r="G15143" s="149"/>
      <c r="I15143" s="149"/>
      <c r="K15143" s="149"/>
      <c r="M15143" s="149"/>
      <c r="N15143" s="150"/>
      <c r="P15143" s="149"/>
    </row>
    <row r="15144" spans="7:16" x14ac:dyDescent="0.2">
      <c r="G15144" s="149"/>
      <c r="I15144" s="149"/>
      <c r="K15144" s="149"/>
      <c r="M15144" s="149"/>
      <c r="N15144" s="150"/>
      <c r="P15144" s="149"/>
    </row>
    <row r="15145" spans="7:16" x14ac:dyDescent="0.2">
      <c r="G15145" s="149"/>
      <c r="I15145" s="149"/>
      <c r="K15145" s="149"/>
      <c r="M15145" s="149"/>
      <c r="N15145" s="150"/>
      <c r="P15145" s="149"/>
    </row>
    <row r="15146" spans="7:16" x14ac:dyDescent="0.2">
      <c r="G15146" s="149"/>
      <c r="I15146" s="149"/>
      <c r="K15146" s="149"/>
      <c r="M15146" s="149"/>
      <c r="N15146" s="150"/>
      <c r="P15146" s="149"/>
    </row>
    <row r="15147" spans="7:16" x14ac:dyDescent="0.2">
      <c r="G15147" s="149"/>
      <c r="I15147" s="149"/>
      <c r="K15147" s="149"/>
      <c r="M15147" s="149"/>
      <c r="N15147" s="150"/>
      <c r="P15147" s="149"/>
    </row>
    <row r="15148" spans="7:16" x14ac:dyDescent="0.2">
      <c r="G15148" s="149"/>
      <c r="I15148" s="149"/>
      <c r="K15148" s="149"/>
      <c r="M15148" s="149"/>
      <c r="N15148" s="150"/>
      <c r="P15148" s="149"/>
    </row>
    <row r="15149" spans="7:16" x14ac:dyDescent="0.2">
      <c r="G15149" s="149"/>
      <c r="I15149" s="149"/>
      <c r="K15149" s="149"/>
      <c r="M15149" s="149"/>
      <c r="N15149" s="150"/>
      <c r="P15149" s="149"/>
    </row>
    <row r="15150" spans="7:16" x14ac:dyDescent="0.2">
      <c r="G15150" s="149"/>
      <c r="I15150" s="149"/>
      <c r="K15150" s="149"/>
      <c r="M15150" s="149"/>
      <c r="N15150" s="150"/>
      <c r="P15150" s="149"/>
    </row>
    <row r="15151" spans="7:16" x14ac:dyDescent="0.2">
      <c r="G15151" s="149"/>
      <c r="I15151" s="149"/>
      <c r="K15151" s="149"/>
      <c r="M15151" s="149"/>
      <c r="N15151" s="150"/>
      <c r="P15151" s="149"/>
    </row>
    <row r="15152" spans="7:16" x14ac:dyDescent="0.2">
      <c r="G15152" s="149"/>
      <c r="I15152" s="149"/>
      <c r="K15152" s="149"/>
      <c r="M15152" s="149"/>
      <c r="N15152" s="150"/>
      <c r="P15152" s="149"/>
    </row>
    <row r="15153" spans="7:16" x14ac:dyDescent="0.2">
      <c r="G15153" s="149"/>
      <c r="I15153" s="149"/>
      <c r="K15153" s="149"/>
      <c r="M15153" s="149"/>
      <c r="N15153" s="150"/>
      <c r="P15153" s="149"/>
    </row>
    <row r="15154" spans="7:16" x14ac:dyDescent="0.2">
      <c r="G15154" s="149"/>
      <c r="I15154" s="149"/>
      <c r="K15154" s="149"/>
      <c r="M15154" s="149"/>
      <c r="N15154" s="150"/>
      <c r="P15154" s="149"/>
    </row>
    <row r="15155" spans="7:16" x14ac:dyDescent="0.2">
      <c r="G15155" s="149"/>
      <c r="I15155" s="149"/>
      <c r="K15155" s="149"/>
      <c r="M15155" s="149"/>
      <c r="N15155" s="150"/>
      <c r="P15155" s="149"/>
    </row>
    <row r="15156" spans="7:16" x14ac:dyDescent="0.2">
      <c r="G15156" s="149"/>
      <c r="I15156" s="149"/>
      <c r="K15156" s="149"/>
      <c r="M15156" s="149"/>
      <c r="N15156" s="150"/>
      <c r="P15156" s="149"/>
    </row>
    <row r="15157" spans="7:16" x14ac:dyDescent="0.2">
      <c r="G15157" s="149"/>
      <c r="I15157" s="149"/>
      <c r="K15157" s="149"/>
      <c r="M15157" s="149"/>
      <c r="N15157" s="150"/>
      <c r="P15157" s="149"/>
    </row>
    <row r="15158" spans="7:16" x14ac:dyDescent="0.2">
      <c r="G15158" s="149"/>
      <c r="I15158" s="149"/>
      <c r="K15158" s="149"/>
      <c r="M15158" s="149"/>
      <c r="N15158" s="150"/>
      <c r="P15158" s="149"/>
    </row>
    <row r="15159" spans="7:16" x14ac:dyDescent="0.2">
      <c r="G15159" s="149"/>
      <c r="I15159" s="149"/>
      <c r="K15159" s="149"/>
      <c r="M15159" s="149"/>
      <c r="N15159" s="150"/>
      <c r="P15159" s="149"/>
    </row>
    <row r="15160" spans="7:16" x14ac:dyDescent="0.2">
      <c r="G15160" s="149"/>
      <c r="I15160" s="149"/>
      <c r="K15160" s="149"/>
      <c r="M15160" s="149"/>
      <c r="N15160" s="150"/>
      <c r="P15160" s="149"/>
    </row>
    <row r="15161" spans="7:16" x14ac:dyDescent="0.2">
      <c r="G15161" s="149"/>
      <c r="I15161" s="149"/>
      <c r="K15161" s="149"/>
      <c r="M15161" s="149"/>
      <c r="N15161" s="150"/>
      <c r="P15161" s="149"/>
    </row>
    <row r="15162" spans="7:16" x14ac:dyDescent="0.2">
      <c r="G15162" s="149"/>
      <c r="I15162" s="149"/>
      <c r="K15162" s="149"/>
      <c r="M15162" s="149"/>
      <c r="N15162" s="150"/>
      <c r="P15162" s="149"/>
    </row>
    <row r="15163" spans="7:16" x14ac:dyDescent="0.2">
      <c r="G15163" s="149"/>
      <c r="I15163" s="149"/>
      <c r="K15163" s="149"/>
      <c r="M15163" s="149"/>
      <c r="N15163" s="150"/>
      <c r="P15163" s="149"/>
    </row>
    <row r="15164" spans="7:16" x14ac:dyDescent="0.2">
      <c r="G15164" s="149"/>
      <c r="I15164" s="149"/>
      <c r="K15164" s="149"/>
      <c r="M15164" s="149"/>
      <c r="N15164" s="150"/>
      <c r="P15164" s="149"/>
    </row>
    <row r="15165" spans="7:16" x14ac:dyDescent="0.2">
      <c r="G15165" s="149"/>
      <c r="I15165" s="149"/>
      <c r="K15165" s="149"/>
      <c r="M15165" s="149"/>
      <c r="N15165" s="150"/>
      <c r="P15165" s="149"/>
    </row>
    <row r="15166" spans="7:16" x14ac:dyDescent="0.2">
      <c r="G15166" s="149"/>
      <c r="I15166" s="149"/>
      <c r="K15166" s="149"/>
      <c r="M15166" s="149"/>
      <c r="N15166" s="150"/>
      <c r="P15166" s="149"/>
    </row>
    <row r="15167" spans="7:16" x14ac:dyDescent="0.2">
      <c r="G15167" s="149"/>
      <c r="I15167" s="149"/>
      <c r="K15167" s="149"/>
      <c r="M15167" s="149"/>
      <c r="N15167" s="150"/>
      <c r="P15167" s="149"/>
    </row>
    <row r="15168" spans="7:16" x14ac:dyDescent="0.2">
      <c r="G15168" s="149"/>
      <c r="I15168" s="149"/>
      <c r="K15168" s="149"/>
      <c r="M15168" s="149"/>
      <c r="N15168" s="150"/>
      <c r="P15168" s="149"/>
    </row>
    <row r="15169" spans="7:16" x14ac:dyDescent="0.2">
      <c r="G15169" s="149"/>
      <c r="I15169" s="149"/>
      <c r="K15169" s="149"/>
      <c r="M15169" s="149"/>
      <c r="N15169" s="150"/>
      <c r="P15169" s="149"/>
    </row>
    <row r="15170" spans="7:16" x14ac:dyDescent="0.2">
      <c r="G15170" s="149"/>
      <c r="I15170" s="149"/>
      <c r="K15170" s="149"/>
      <c r="M15170" s="149"/>
      <c r="N15170" s="150"/>
      <c r="P15170" s="149"/>
    </row>
    <row r="15171" spans="7:16" x14ac:dyDescent="0.2">
      <c r="G15171" s="149"/>
      <c r="I15171" s="149"/>
      <c r="K15171" s="149"/>
      <c r="M15171" s="149"/>
      <c r="N15171" s="150"/>
      <c r="P15171" s="149"/>
    </row>
    <row r="15172" spans="7:16" x14ac:dyDescent="0.2">
      <c r="G15172" s="149"/>
      <c r="I15172" s="149"/>
      <c r="K15172" s="149"/>
      <c r="M15172" s="149"/>
      <c r="N15172" s="150"/>
      <c r="P15172" s="149"/>
    </row>
    <row r="15173" spans="7:16" x14ac:dyDescent="0.2">
      <c r="G15173" s="149"/>
      <c r="I15173" s="149"/>
      <c r="K15173" s="149"/>
      <c r="M15173" s="149"/>
      <c r="N15173" s="150"/>
      <c r="P15173" s="149"/>
    </row>
    <row r="15174" spans="7:16" x14ac:dyDescent="0.2">
      <c r="G15174" s="149"/>
      <c r="I15174" s="149"/>
      <c r="K15174" s="149"/>
      <c r="M15174" s="149"/>
      <c r="N15174" s="150"/>
      <c r="P15174" s="149"/>
    </row>
    <row r="15175" spans="7:16" x14ac:dyDescent="0.2">
      <c r="G15175" s="149"/>
      <c r="I15175" s="149"/>
      <c r="K15175" s="149"/>
      <c r="M15175" s="149"/>
      <c r="N15175" s="150"/>
      <c r="P15175" s="149"/>
    </row>
    <row r="15176" spans="7:16" x14ac:dyDescent="0.2">
      <c r="G15176" s="149"/>
      <c r="I15176" s="149"/>
      <c r="K15176" s="149"/>
      <c r="M15176" s="149"/>
      <c r="N15176" s="150"/>
      <c r="P15176" s="149"/>
    </row>
    <row r="15177" spans="7:16" x14ac:dyDescent="0.2">
      <c r="G15177" s="149"/>
      <c r="I15177" s="149"/>
      <c r="K15177" s="149"/>
      <c r="M15177" s="149"/>
      <c r="N15177" s="150"/>
      <c r="P15177" s="149"/>
    </row>
    <row r="15178" spans="7:16" x14ac:dyDescent="0.2">
      <c r="G15178" s="149"/>
      <c r="I15178" s="149"/>
      <c r="K15178" s="149"/>
      <c r="M15178" s="149"/>
      <c r="N15178" s="150"/>
      <c r="P15178" s="149"/>
    </row>
    <row r="15179" spans="7:16" x14ac:dyDescent="0.2">
      <c r="G15179" s="149"/>
      <c r="I15179" s="149"/>
      <c r="K15179" s="149"/>
      <c r="M15179" s="149"/>
      <c r="N15179" s="150"/>
      <c r="P15179" s="149"/>
    </row>
    <row r="15180" spans="7:16" x14ac:dyDescent="0.2">
      <c r="G15180" s="149"/>
      <c r="I15180" s="149"/>
      <c r="K15180" s="149"/>
      <c r="M15180" s="149"/>
      <c r="N15180" s="150"/>
      <c r="P15180" s="149"/>
    </row>
    <row r="15181" spans="7:16" x14ac:dyDescent="0.2">
      <c r="G15181" s="149"/>
      <c r="I15181" s="149"/>
      <c r="K15181" s="149"/>
      <c r="M15181" s="149"/>
      <c r="N15181" s="150"/>
      <c r="P15181" s="149"/>
    </row>
    <row r="15182" spans="7:16" x14ac:dyDescent="0.2">
      <c r="G15182" s="149"/>
      <c r="I15182" s="149"/>
      <c r="K15182" s="149"/>
      <c r="M15182" s="149"/>
      <c r="N15182" s="150"/>
      <c r="P15182" s="149"/>
    </row>
    <row r="15183" spans="7:16" x14ac:dyDescent="0.2">
      <c r="G15183" s="149"/>
      <c r="I15183" s="149"/>
      <c r="K15183" s="149"/>
      <c r="M15183" s="149"/>
      <c r="N15183" s="150"/>
      <c r="P15183" s="149"/>
    </row>
    <row r="15184" spans="7:16" x14ac:dyDescent="0.2">
      <c r="G15184" s="149"/>
      <c r="I15184" s="149"/>
      <c r="K15184" s="149"/>
      <c r="M15184" s="149"/>
      <c r="N15184" s="150"/>
      <c r="P15184" s="149"/>
    </row>
    <row r="15185" spans="7:16" x14ac:dyDescent="0.2">
      <c r="G15185" s="149"/>
      <c r="I15185" s="149"/>
      <c r="K15185" s="149"/>
      <c r="M15185" s="149"/>
      <c r="N15185" s="150"/>
      <c r="P15185" s="149"/>
    </row>
    <row r="15186" spans="7:16" x14ac:dyDescent="0.2">
      <c r="G15186" s="149"/>
      <c r="I15186" s="149"/>
      <c r="K15186" s="149"/>
      <c r="M15186" s="149"/>
      <c r="N15186" s="150"/>
      <c r="P15186" s="149"/>
    </row>
    <row r="15187" spans="7:16" x14ac:dyDescent="0.2">
      <c r="G15187" s="149"/>
      <c r="I15187" s="149"/>
      <c r="K15187" s="149"/>
      <c r="M15187" s="149"/>
      <c r="N15187" s="150"/>
      <c r="P15187" s="149"/>
    </row>
    <row r="15188" spans="7:16" x14ac:dyDescent="0.2">
      <c r="G15188" s="149"/>
      <c r="I15188" s="149"/>
      <c r="K15188" s="149"/>
      <c r="M15188" s="149"/>
      <c r="N15188" s="150"/>
      <c r="P15188" s="149"/>
    </row>
    <row r="15189" spans="7:16" x14ac:dyDescent="0.2">
      <c r="G15189" s="149"/>
      <c r="I15189" s="149"/>
      <c r="K15189" s="149"/>
      <c r="M15189" s="149"/>
      <c r="N15189" s="150"/>
      <c r="P15189" s="149"/>
    </row>
    <row r="15190" spans="7:16" x14ac:dyDescent="0.2">
      <c r="G15190" s="149"/>
      <c r="I15190" s="149"/>
      <c r="K15190" s="149"/>
      <c r="M15190" s="149"/>
      <c r="N15190" s="150"/>
      <c r="P15190" s="149"/>
    </row>
    <row r="15191" spans="7:16" x14ac:dyDescent="0.2">
      <c r="G15191" s="149"/>
      <c r="I15191" s="149"/>
      <c r="K15191" s="149"/>
      <c r="M15191" s="149"/>
      <c r="N15191" s="150"/>
      <c r="P15191" s="149"/>
    </row>
    <row r="15192" spans="7:16" x14ac:dyDescent="0.2">
      <c r="G15192" s="149"/>
      <c r="I15192" s="149"/>
      <c r="K15192" s="149"/>
      <c r="M15192" s="149"/>
      <c r="N15192" s="150"/>
      <c r="P15192" s="149"/>
    </row>
    <row r="15193" spans="7:16" x14ac:dyDescent="0.2">
      <c r="G15193" s="149"/>
      <c r="I15193" s="149"/>
      <c r="K15193" s="149"/>
      <c r="M15193" s="149"/>
      <c r="N15193" s="150"/>
      <c r="P15193" s="149"/>
    </row>
    <row r="15194" spans="7:16" x14ac:dyDescent="0.2">
      <c r="G15194" s="149"/>
      <c r="I15194" s="149"/>
      <c r="K15194" s="149"/>
      <c r="M15194" s="149"/>
      <c r="N15194" s="150"/>
      <c r="P15194" s="149"/>
    </row>
    <row r="15195" spans="7:16" x14ac:dyDescent="0.2">
      <c r="G15195" s="149"/>
      <c r="I15195" s="149"/>
      <c r="K15195" s="149"/>
      <c r="M15195" s="149"/>
      <c r="N15195" s="150"/>
      <c r="P15195" s="149"/>
    </row>
    <row r="15196" spans="7:16" x14ac:dyDescent="0.2">
      <c r="G15196" s="149"/>
      <c r="I15196" s="149"/>
      <c r="K15196" s="149"/>
      <c r="M15196" s="149"/>
      <c r="N15196" s="150"/>
      <c r="P15196" s="149"/>
    </row>
    <row r="15197" spans="7:16" x14ac:dyDescent="0.2">
      <c r="G15197" s="149"/>
      <c r="I15197" s="149"/>
      <c r="K15197" s="149"/>
      <c r="M15197" s="149"/>
      <c r="N15197" s="150"/>
      <c r="P15197" s="149"/>
    </row>
    <row r="15198" spans="7:16" x14ac:dyDescent="0.2">
      <c r="G15198" s="149"/>
      <c r="I15198" s="149"/>
      <c r="K15198" s="149"/>
      <c r="M15198" s="149"/>
      <c r="N15198" s="150"/>
      <c r="P15198" s="149"/>
    </row>
    <row r="15199" spans="7:16" x14ac:dyDescent="0.2">
      <c r="G15199" s="149"/>
      <c r="I15199" s="149"/>
      <c r="K15199" s="149"/>
      <c r="M15199" s="149"/>
      <c r="N15199" s="150"/>
      <c r="P15199" s="149"/>
    </row>
    <row r="15200" spans="7:16" x14ac:dyDescent="0.2">
      <c r="G15200" s="149"/>
      <c r="I15200" s="149"/>
      <c r="K15200" s="149"/>
      <c r="M15200" s="149"/>
      <c r="N15200" s="150"/>
      <c r="P15200" s="149"/>
    </row>
    <row r="15201" spans="7:16" x14ac:dyDescent="0.2">
      <c r="G15201" s="149"/>
      <c r="I15201" s="149"/>
      <c r="K15201" s="149"/>
      <c r="M15201" s="149"/>
      <c r="N15201" s="150"/>
      <c r="P15201" s="149"/>
    </row>
    <row r="15202" spans="7:16" x14ac:dyDescent="0.2">
      <c r="G15202" s="149"/>
      <c r="I15202" s="149"/>
      <c r="K15202" s="149"/>
      <c r="M15202" s="149"/>
      <c r="N15202" s="150"/>
      <c r="P15202" s="149"/>
    </row>
    <row r="15203" spans="7:16" x14ac:dyDescent="0.2">
      <c r="G15203" s="149"/>
      <c r="I15203" s="149"/>
      <c r="K15203" s="149"/>
      <c r="M15203" s="149"/>
      <c r="N15203" s="150"/>
      <c r="P15203" s="149"/>
    </row>
    <row r="15204" spans="7:16" x14ac:dyDescent="0.2">
      <c r="G15204" s="149"/>
      <c r="I15204" s="149"/>
      <c r="K15204" s="149"/>
      <c r="M15204" s="149"/>
      <c r="N15204" s="150"/>
      <c r="P15204" s="149"/>
    </row>
    <row r="15205" spans="7:16" x14ac:dyDescent="0.2">
      <c r="G15205" s="149"/>
      <c r="I15205" s="149"/>
      <c r="K15205" s="149"/>
      <c r="M15205" s="149"/>
      <c r="N15205" s="150"/>
      <c r="P15205" s="149"/>
    </row>
    <row r="15206" spans="7:16" x14ac:dyDescent="0.2">
      <c r="G15206" s="149"/>
      <c r="I15206" s="149"/>
      <c r="K15206" s="149"/>
      <c r="M15206" s="149"/>
      <c r="N15206" s="150"/>
      <c r="P15206" s="149"/>
    </row>
    <row r="15207" spans="7:16" x14ac:dyDescent="0.2">
      <c r="G15207" s="149"/>
      <c r="I15207" s="149"/>
      <c r="K15207" s="149"/>
      <c r="M15207" s="149"/>
      <c r="N15207" s="150"/>
      <c r="P15207" s="149"/>
    </row>
    <row r="15208" spans="7:16" x14ac:dyDescent="0.2">
      <c r="G15208" s="149"/>
      <c r="I15208" s="149"/>
      <c r="K15208" s="149"/>
      <c r="M15208" s="149"/>
      <c r="N15208" s="150"/>
      <c r="P15208" s="149"/>
    </row>
    <row r="15209" spans="7:16" x14ac:dyDescent="0.2">
      <c r="G15209" s="149"/>
      <c r="I15209" s="149"/>
      <c r="K15209" s="149"/>
      <c r="M15209" s="149"/>
      <c r="N15209" s="150"/>
      <c r="P15209" s="149"/>
    </row>
    <row r="15210" spans="7:16" x14ac:dyDescent="0.2">
      <c r="G15210" s="149"/>
      <c r="I15210" s="149"/>
      <c r="K15210" s="149"/>
      <c r="M15210" s="149"/>
      <c r="N15210" s="150"/>
      <c r="P15210" s="149"/>
    </row>
    <row r="15211" spans="7:16" x14ac:dyDescent="0.2">
      <c r="G15211" s="149"/>
      <c r="I15211" s="149"/>
      <c r="K15211" s="149"/>
      <c r="M15211" s="149"/>
      <c r="N15211" s="150"/>
      <c r="P15211" s="149"/>
    </row>
    <row r="15212" spans="7:16" x14ac:dyDescent="0.2">
      <c r="G15212" s="149"/>
      <c r="I15212" s="149"/>
      <c r="K15212" s="149"/>
      <c r="M15212" s="149"/>
      <c r="N15212" s="150"/>
      <c r="P15212" s="149"/>
    </row>
    <row r="15213" spans="7:16" x14ac:dyDescent="0.2">
      <c r="G15213" s="149"/>
      <c r="I15213" s="149"/>
      <c r="K15213" s="149"/>
      <c r="M15213" s="149"/>
      <c r="N15213" s="150"/>
      <c r="P15213" s="149"/>
    </row>
    <row r="15214" spans="7:16" x14ac:dyDescent="0.2">
      <c r="G15214" s="149"/>
      <c r="I15214" s="149"/>
      <c r="K15214" s="149"/>
      <c r="M15214" s="149"/>
      <c r="N15214" s="150"/>
      <c r="P15214" s="149"/>
    </row>
    <row r="15215" spans="7:16" x14ac:dyDescent="0.2">
      <c r="G15215" s="149"/>
      <c r="I15215" s="149"/>
      <c r="K15215" s="149"/>
      <c r="M15215" s="149"/>
      <c r="N15215" s="150"/>
      <c r="P15215" s="149"/>
    </row>
    <row r="15216" spans="7:16" x14ac:dyDescent="0.2">
      <c r="G15216" s="149"/>
      <c r="I15216" s="149"/>
      <c r="K15216" s="149"/>
      <c r="M15216" s="149"/>
      <c r="N15216" s="150"/>
      <c r="P15216" s="149"/>
    </row>
    <row r="15217" spans="7:16" x14ac:dyDescent="0.2">
      <c r="G15217" s="149"/>
      <c r="I15217" s="149"/>
      <c r="K15217" s="149"/>
      <c r="M15217" s="149"/>
      <c r="N15217" s="150"/>
      <c r="P15217" s="149"/>
    </row>
    <row r="15218" spans="7:16" x14ac:dyDescent="0.2">
      <c r="G15218" s="149"/>
      <c r="I15218" s="149"/>
      <c r="K15218" s="149"/>
      <c r="M15218" s="149"/>
      <c r="N15218" s="150"/>
      <c r="P15218" s="149"/>
    </row>
    <row r="15219" spans="7:16" x14ac:dyDescent="0.2">
      <c r="G15219" s="149"/>
      <c r="I15219" s="149"/>
      <c r="K15219" s="149"/>
      <c r="M15219" s="149"/>
      <c r="N15219" s="150"/>
      <c r="P15219" s="149"/>
    </row>
    <row r="15220" spans="7:16" x14ac:dyDescent="0.2">
      <c r="G15220" s="149"/>
      <c r="I15220" s="149"/>
      <c r="K15220" s="149"/>
      <c r="M15220" s="149"/>
      <c r="N15220" s="150"/>
      <c r="P15220" s="149"/>
    </row>
    <row r="15221" spans="7:16" x14ac:dyDescent="0.2">
      <c r="G15221" s="149"/>
      <c r="I15221" s="149"/>
      <c r="K15221" s="149"/>
      <c r="M15221" s="149"/>
      <c r="N15221" s="150"/>
      <c r="P15221" s="149"/>
    </row>
    <row r="15222" spans="7:16" x14ac:dyDescent="0.2">
      <c r="G15222" s="149"/>
      <c r="I15222" s="149"/>
      <c r="K15222" s="149"/>
      <c r="M15222" s="149"/>
      <c r="N15222" s="150"/>
      <c r="P15222" s="149"/>
    </row>
    <row r="15223" spans="7:16" x14ac:dyDescent="0.2">
      <c r="G15223" s="149"/>
      <c r="I15223" s="149"/>
      <c r="K15223" s="149"/>
      <c r="M15223" s="149"/>
      <c r="N15223" s="150"/>
      <c r="P15223" s="149"/>
    </row>
    <row r="15224" spans="7:16" x14ac:dyDescent="0.2">
      <c r="G15224" s="149"/>
      <c r="I15224" s="149"/>
      <c r="K15224" s="149"/>
      <c r="M15224" s="149"/>
      <c r="N15224" s="150"/>
      <c r="P15224" s="149"/>
    </row>
    <row r="15225" spans="7:16" x14ac:dyDescent="0.2">
      <c r="G15225" s="149"/>
      <c r="I15225" s="149"/>
      <c r="K15225" s="149"/>
      <c r="M15225" s="149"/>
      <c r="N15225" s="150"/>
      <c r="P15225" s="149"/>
    </row>
    <row r="15226" spans="7:16" x14ac:dyDescent="0.2">
      <c r="G15226" s="149"/>
      <c r="I15226" s="149"/>
      <c r="K15226" s="149"/>
      <c r="M15226" s="149"/>
      <c r="N15226" s="150"/>
      <c r="P15226" s="149"/>
    </row>
    <row r="15227" spans="7:16" x14ac:dyDescent="0.2">
      <c r="G15227" s="149"/>
      <c r="I15227" s="149"/>
      <c r="K15227" s="149"/>
      <c r="M15227" s="149"/>
      <c r="N15227" s="150"/>
      <c r="P15227" s="149"/>
    </row>
    <row r="15228" spans="7:16" x14ac:dyDescent="0.2">
      <c r="G15228" s="149"/>
      <c r="I15228" s="149"/>
      <c r="K15228" s="149"/>
      <c r="M15228" s="149"/>
      <c r="N15228" s="150"/>
      <c r="P15228" s="149"/>
    </row>
    <row r="15229" spans="7:16" x14ac:dyDescent="0.2">
      <c r="G15229" s="149"/>
      <c r="I15229" s="149"/>
      <c r="K15229" s="149"/>
      <c r="M15229" s="149"/>
      <c r="N15229" s="150"/>
      <c r="P15229" s="149"/>
    </row>
    <row r="15230" spans="7:16" x14ac:dyDescent="0.2">
      <c r="G15230" s="149"/>
      <c r="I15230" s="149"/>
      <c r="K15230" s="149"/>
      <c r="M15230" s="149"/>
      <c r="N15230" s="150"/>
      <c r="P15230" s="149"/>
    </row>
    <row r="15231" spans="7:16" x14ac:dyDescent="0.2">
      <c r="G15231" s="149"/>
      <c r="I15231" s="149"/>
      <c r="K15231" s="149"/>
      <c r="M15231" s="149"/>
      <c r="N15231" s="150"/>
      <c r="P15231" s="149"/>
    </row>
    <row r="15232" spans="7:16" x14ac:dyDescent="0.2">
      <c r="G15232" s="149"/>
      <c r="I15232" s="149"/>
      <c r="K15232" s="149"/>
      <c r="M15232" s="149"/>
      <c r="N15232" s="150"/>
      <c r="P15232" s="149"/>
    </row>
    <row r="15233" spans="7:16" x14ac:dyDescent="0.2">
      <c r="G15233" s="149"/>
      <c r="I15233" s="149"/>
      <c r="K15233" s="149"/>
      <c r="M15233" s="149"/>
      <c r="N15233" s="150"/>
      <c r="P15233" s="149"/>
    </row>
    <row r="15234" spans="7:16" x14ac:dyDescent="0.2">
      <c r="G15234" s="149"/>
      <c r="I15234" s="149"/>
      <c r="K15234" s="149"/>
      <c r="M15234" s="149"/>
      <c r="N15234" s="150"/>
      <c r="P15234" s="149"/>
    </row>
    <row r="15235" spans="7:16" x14ac:dyDescent="0.2">
      <c r="G15235" s="149"/>
      <c r="I15235" s="149"/>
      <c r="K15235" s="149"/>
      <c r="M15235" s="149"/>
      <c r="N15235" s="150"/>
      <c r="P15235" s="149"/>
    </row>
    <row r="15236" spans="7:16" x14ac:dyDescent="0.2">
      <c r="G15236" s="149"/>
      <c r="I15236" s="149"/>
      <c r="K15236" s="149"/>
      <c r="M15236" s="149"/>
      <c r="N15236" s="150"/>
      <c r="P15236" s="149"/>
    </row>
    <row r="15237" spans="7:16" x14ac:dyDescent="0.2">
      <c r="G15237" s="149"/>
      <c r="I15237" s="149"/>
      <c r="K15237" s="149"/>
      <c r="M15237" s="149"/>
      <c r="N15237" s="150"/>
      <c r="P15237" s="149"/>
    </row>
    <row r="15238" spans="7:16" x14ac:dyDescent="0.2">
      <c r="G15238" s="149"/>
      <c r="I15238" s="149"/>
      <c r="K15238" s="149"/>
      <c r="M15238" s="149"/>
      <c r="N15238" s="150"/>
      <c r="P15238" s="149"/>
    </row>
    <row r="15239" spans="7:16" x14ac:dyDescent="0.2">
      <c r="G15239" s="149"/>
      <c r="I15239" s="149"/>
      <c r="K15239" s="149"/>
      <c r="M15239" s="149"/>
      <c r="N15239" s="150"/>
      <c r="P15239" s="149"/>
    </row>
    <row r="15240" spans="7:16" x14ac:dyDescent="0.2">
      <c r="G15240" s="149"/>
      <c r="I15240" s="149"/>
      <c r="K15240" s="149"/>
      <c r="M15240" s="149"/>
      <c r="N15240" s="150"/>
      <c r="P15240" s="149"/>
    </row>
    <row r="15241" spans="7:16" x14ac:dyDescent="0.2">
      <c r="G15241" s="149"/>
      <c r="I15241" s="149"/>
      <c r="K15241" s="149"/>
      <c r="M15241" s="149"/>
      <c r="N15241" s="150"/>
      <c r="P15241" s="149"/>
    </row>
    <row r="15242" spans="7:16" x14ac:dyDescent="0.2">
      <c r="G15242" s="149"/>
      <c r="I15242" s="149"/>
      <c r="K15242" s="149"/>
      <c r="M15242" s="149"/>
      <c r="N15242" s="150"/>
      <c r="P15242" s="149"/>
    </row>
    <row r="15243" spans="7:16" x14ac:dyDescent="0.2">
      <c r="G15243" s="149"/>
      <c r="I15243" s="149"/>
      <c r="K15243" s="149"/>
      <c r="M15243" s="149"/>
      <c r="N15243" s="150"/>
      <c r="P15243" s="149"/>
    </row>
    <row r="15244" spans="7:16" x14ac:dyDescent="0.2">
      <c r="G15244" s="149"/>
      <c r="I15244" s="149"/>
      <c r="K15244" s="149"/>
      <c r="M15244" s="149"/>
      <c r="N15244" s="150"/>
      <c r="P15244" s="149"/>
    </row>
    <row r="15245" spans="7:16" x14ac:dyDescent="0.2">
      <c r="G15245" s="149"/>
      <c r="I15245" s="149"/>
      <c r="K15245" s="149"/>
      <c r="M15245" s="149"/>
      <c r="N15245" s="150"/>
      <c r="P15245" s="149"/>
    </row>
    <row r="15246" spans="7:16" x14ac:dyDescent="0.2">
      <c r="G15246" s="149"/>
      <c r="I15246" s="149"/>
      <c r="K15246" s="149"/>
      <c r="M15246" s="149"/>
      <c r="N15246" s="150"/>
      <c r="P15246" s="149"/>
    </row>
    <row r="15247" spans="7:16" x14ac:dyDescent="0.2">
      <c r="G15247" s="149"/>
      <c r="I15247" s="149"/>
      <c r="K15247" s="149"/>
      <c r="M15247" s="149"/>
      <c r="N15247" s="150"/>
      <c r="P15247" s="149"/>
    </row>
    <row r="15248" spans="7:16" x14ac:dyDescent="0.2">
      <c r="G15248" s="149"/>
      <c r="I15248" s="149"/>
      <c r="K15248" s="149"/>
      <c r="M15248" s="149"/>
      <c r="N15248" s="150"/>
      <c r="P15248" s="149"/>
    </row>
    <row r="15249" spans="7:16" x14ac:dyDescent="0.2">
      <c r="G15249" s="149"/>
      <c r="I15249" s="149"/>
      <c r="K15249" s="149"/>
      <c r="M15249" s="149"/>
      <c r="N15249" s="150"/>
      <c r="P15249" s="149"/>
    </row>
    <row r="15250" spans="7:16" x14ac:dyDescent="0.2">
      <c r="G15250" s="149"/>
      <c r="I15250" s="149"/>
      <c r="K15250" s="149"/>
      <c r="M15250" s="149"/>
      <c r="N15250" s="150"/>
      <c r="P15250" s="149"/>
    </row>
    <row r="15251" spans="7:16" x14ac:dyDescent="0.2">
      <c r="G15251" s="149"/>
      <c r="I15251" s="149"/>
      <c r="K15251" s="149"/>
      <c r="M15251" s="149"/>
      <c r="N15251" s="150"/>
      <c r="P15251" s="149"/>
    </row>
    <row r="15252" spans="7:16" x14ac:dyDescent="0.2">
      <c r="G15252" s="149"/>
      <c r="I15252" s="149"/>
      <c r="K15252" s="149"/>
      <c r="M15252" s="149"/>
      <c r="N15252" s="150"/>
      <c r="P15252" s="149"/>
    </row>
    <row r="15253" spans="7:16" x14ac:dyDescent="0.2">
      <c r="G15253" s="149"/>
      <c r="I15253" s="149"/>
      <c r="K15253" s="149"/>
      <c r="M15253" s="149"/>
      <c r="N15253" s="150"/>
      <c r="P15253" s="149"/>
    </row>
    <row r="15254" spans="7:16" x14ac:dyDescent="0.2">
      <c r="G15254" s="149"/>
      <c r="I15254" s="149"/>
      <c r="K15254" s="149"/>
      <c r="M15254" s="149"/>
      <c r="N15254" s="150"/>
      <c r="P15254" s="149"/>
    </row>
    <row r="15255" spans="7:16" x14ac:dyDescent="0.2">
      <c r="G15255" s="149"/>
      <c r="I15255" s="149"/>
      <c r="K15255" s="149"/>
      <c r="M15255" s="149"/>
      <c r="N15255" s="150"/>
      <c r="P15255" s="149"/>
    </row>
    <row r="15256" spans="7:16" x14ac:dyDescent="0.2">
      <c r="G15256" s="149"/>
      <c r="I15256" s="149"/>
      <c r="K15256" s="149"/>
      <c r="M15256" s="149"/>
      <c r="N15256" s="150"/>
      <c r="P15256" s="149"/>
    </row>
    <row r="15257" spans="7:16" x14ac:dyDescent="0.2">
      <c r="G15257" s="149"/>
      <c r="I15257" s="149"/>
      <c r="K15257" s="149"/>
      <c r="M15257" s="149"/>
      <c r="N15257" s="150"/>
      <c r="P15257" s="149"/>
    </row>
    <row r="15258" spans="7:16" x14ac:dyDescent="0.2">
      <c r="G15258" s="149"/>
      <c r="I15258" s="149"/>
      <c r="K15258" s="149"/>
      <c r="M15258" s="149"/>
      <c r="N15258" s="150"/>
      <c r="P15258" s="149"/>
    </row>
    <row r="15259" spans="7:16" x14ac:dyDescent="0.2">
      <c r="G15259" s="149"/>
      <c r="I15259" s="149"/>
      <c r="K15259" s="149"/>
      <c r="M15259" s="149"/>
      <c r="N15259" s="150"/>
      <c r="P15259" s="149"/>
    </row>
    <row r="15260" spans="7:16" x14ac:dyDescent="0.2">
      <c r="G15260" s="149"/>
      <c r="I15260" s="149"/>
      <c r="K15260" s="149"/>
      <c r="M15260" s="149"/>
      <c r="N15260" s="150"/>
      <c r="P15260" s="149"/>
    </row>
    <row r="15261" spans="7:16" x14ac:dyDescent="0.2">
      <c r="G15261" s="149"/>
      <c r="I15261" s="149"/>
      <c r="K15261" s="149"/>
      <c r="M15261" s="149"/>
      <c r="N15261" s="150"/>
      <c r="P15261" s="149"/>
    </row>
    <row r="15262" spans="7:16" x14ac:dyDescent="0.2">
      <c r="G15262" s="149"/>
      <c r="I15262" s="149"/>
      <c r="K15262" s="149"/>
      <c r="M15262" s="149"/>
      <c r="N15262" s="150"/>
      <c r="P15262" s="149"/>
    </row>
    <row r="15263" spans="7:16" x14ac:dyDescent="0.2">
      <c r="G15263" s="149"/>
      <c r="I15263" s="149"/>
      <c r="K15263" s="149"/>
      <c r="M15263" s="149"/>
      <c r="N15263" s="150"/>
      <c r="P15263" s="149"/>
    </row>
    <row r="15264" spans="7:16" x14ac:dyDescent="0.2">
      <c r="G15264" s="149"/>
      <c r="I15264" s="149"/>
      <c r="K15264" s="149"/>
      <c r="M15264" s="149"/>
      <c r="N15264" s="150"/>
      <c r="P15264" s="149"/>
    </row>
    <row r="15265" spans="7:16" x14ac:dyDescent="0.2">
      <c r="G15265" s="149"/>
      <c r="I15265" s="149"/>
      <c r="K15265" s="149"/>
      <c r="M15265" s="149"/>
      <c r="N15265" s="150"/>
      <c r="P15265" s="149"/>
    </row>
    <row r="15266" spans="7:16" x14ac:dyDescent="0.2">
      <c r="G15266" s="149"/>
      <c r="I15266" s="149"/>
      <c r="K15266" s="149"/>
      <c r="M15266" s="149"/>
      <c r="N15266" s="150"/>
      <c r="P15266" s="149"/>
    </row>
    <row r="15267" spans="7:16" x14ac:dyDescent="0.2">
      <c r="G15267" s="149"/>
      <c r="I15267" s="149"/>
      <c r="K15267" s="149"/>
      <c r="M15267" s="149"/>
      <c r="N15267" s="150"/>
      <c r="P15267" s="149"/>
    </row>
    <row r="15268" spans="7:16" x14ac:dyDescent="0.2">
      <c r="G15268" s="149"/>
      <c r="I15268" s="149"/>
      <c r="K15268" s="149"/>
      <c r="M15268" s="149"/>
      <c r="N15268" s="150"/>
      <c r="P15268" s="149"/>
    </row>
    <row r="15269" spans="7:16" x14ac:dyDescent="0.2">
      <c r="G15269" s="149"/>
      <c r="I15269" s="149"/>
      <c r="K15269" s="149"/>
      <c r="M15269" s="149"/>
      <c r="N15269" s="150"/>
      <c r="P15269" s="149"/>
    </row>
    <row r="15270" spans="7:16" x14ac:dyDescent="0.2">
      <c r="G15270" s="149"/>
      <c r="I15270" s="149"/>
      <c r="K15270" s="149"/>
      <c r="M15270" s="149"/>
      <c r="N15270" s="150"/>
      <c r="P15270" s="149"/>
    </row>
    <row r="15271" spans="7:16" x14ac:dyDescent="0.2">
      <c r="G15271" s="149"/>
      <c r="I15271" s="149"/>
      <c r="K15271" s="149"/>
      <c r="M15271" s="149"/>
      <c r="N15271" s="150"/>
      <c r="P15271" s="149"/>
    </row>
    <row r="15272" spans="7:16" x14ac:dyDescent="0.2">
      <c r="G15272" s="149"/>
      <c r="I15272" s="149"/>
      <c r="K15272" s="149"/>
      <c r="M15272" s="149"/>
      <c r="N15272" s="150"/>
      <c r="P15272" s="149"/>
    </row>
    <row r="15273" spans="7:16" x14ac:dyDescent="0.2">
      <c r="G15273" s="149"/>
      <c r="I15273" s="149"/>
      <c r="K15273" s="149"/>
      <c r="M15273" s="149"/>
      <c r="N15273" s="150"/>
      <c r="P15273" s="149"/>
    </row>
    <row r="15274" spans="7:16" x14ac:dyDescent="0.2">
      <c r="G15274" s="149"/>
      <c r="I15274" s="149"/>
      <c r="K15274" s="149"/>
      <c r="M15274" s="149"/>
      <c r="N15274" s="150"/>
      <c r="P15274" s="149"/>
    </row>
    <row r="15275" spans="7:16" x14ac:dyDescent="0.2">
      <c r="G15275" s="149"/>
      <c r="I15275" s="149"/>
      <c r="K15275" s="149"/>
      <c r="M15275" s="149"/>
      <c r="N15275" s="150"/>
      <c r="P15275" s="149"/>
    </row>
    <row r="15276" spans="7:16" x14ac:dyDescent="0.2">
      <c r="G15276" s="149"/>
      <c r="I15276" s="149"/>
      <c r="K15276" s="149"/>
      <c r="M15276" s="149"/>
      <c r="N15276" s="150"/>
      <c r="P15276" s="149"/>
    </row>
    <row r="15277" spans="7:16" x14ac:dyDescent="0.2">
      <c r="G15277" s="149"/>
      <c r="I15277" s="149"/>
      <c r="K15277" s="149"/>
      <c r="M15277" s="149"/>
      <c r="N15277" s="150"/>
      <c r="P15277" s="149"/>
    </row>
    <row r="15278" spans="7:16" x14ac:dyDescent="0.2">
      <c r="G15278" s="149"/>
      <c r="I15278" s="149"/>
      <c r="K15278" s="149"/>
      <c r="M15278" s="149"/>
      <c r="N15278" s="150"/>
      <c r="P15278" s="149"/>
    </row>
    <row r="15279" spans="7:16" x14ac:dyDescent="0.2">
      <c r="G15279" s="149"/>
      <c r="I15279" s="149"/>
      <c r="K15279" s="149"/>
      <c r="M15279" s="149"/>
      <c r="N15279" s="150"/>
      <c r="P15279" s="149"/>
    </row>
    <row r="15280" spans="7:16" x14ac:dyDescent="0.2">
      <c r="G15280" s="149"/>
      <c r="I15280" s="149"/>
      <c r="K15280" s="149"/>
      <c r="M15280" s="149"/>
      <c r="N15280" s="150"/>
      <c r="P15280" s="149"/>
    </row>
    <row r="15281" spans="7:16" x14ac:dyDescent="0.2">
      <c r="G15281" s="149"/>
      <c r="I15281" s="149"/>
      <c r="K15281" s="149"/>
      <c r="M15281" s="149"/>
      <c r="N15281" s="150"/>
      <c r="P15281" s="149"/>
    </row>
    <row r="15282" spans="7:16" x14ac:dyDescent="0.2">
      <c r="G15282" s="149"/>
      <c r="I15282" s="149"/>
      <c r="K15282" s="149"/>
      <c r="M15282" s="149"/>
      <c r="N15282" s="150"/>
      <c r="P15282" s="149"/>
    </row>
    <row r="15283" spans="7:16" x14ac:dyDescent="0.2">
      <c r="G15283" s="149"/>
      <c r="I15283" s="149"/>
      <c r="K15283" s="149"/>
      <c r="M15283" s="149"/>
      <c r="N15283" s="150"/>
      <c r="P15283" s="149"/>
    </row>
    <row r="15284" spans="7:16" x14ac:dyDescent="0.2">
      <c r="G15284" s="149"/>
      <c r="I15284" s="149"/>
      <c r="K15284" s="149"/>
      <c r="M15284" s="149"/>
      <c r="N15284" s="150"/>
      <c r="P15284" s="149"/>
    </row>
    <row r="15285" spans="7:16" x14ac:dyDescent="0.2">
      <c r="G15285" s="149"/>
      <c r="I15285" s="149"/>
      <c r="K15285" s="149"/>
      <c r="M15285" s="149"/>
      <c r="N15285" s="150"/>
      <c r="P15285" s="149"/>
    </row>
    <row r="15286" spans="7:16" x14ac:dyDescent="0.2">
      <c r="G15286" s="149"/>
      <c r="I15286" s="149"/>
      <c r="K15286" s="149"/>
      <c r="M15286" s="149"/>
      <c r="N15286" s="150"/>
      <c r="P15286" s="149"/>
    </row>
    <row r="15287" spans="7:16" x14ac:dyDescent="0.2">
      <c r="G15287" s="149"/>
      <c r="I15287" s="149"/>
      <c r="K15287" s="149"/>
      <c r="M15287" s="149"/>
      <c r="N15287" s="150"/>
      <c r="P15287" s="149"/>
    </row>
    <row r="15288" spans="7:16" x14ac:dyDescent="0.2">
      <c r="G15288" s="149"/>
      <c r="I15288" s="149"/>
      <c r="K15288" s="149"/>
      <c r="M15288" s="149"/>
      <c r="N15288" s="150"/>
      <c r="P15288" s="149"/>
    </row>
    <row r="15289" spans="7:16" x14ac:dyDescent="0.2">
      <c r="G15289" s="149"/>
      <c r="I15289" s="149"/>
      <c r="K15289" s="149"/>
      <c r="M15289" s="149"/>
      <c r="N15289" s="150"/>
      <c r="P15289" s="149"/>
    </row>
    <row r="15290" spans="7:16" x14ac:dyDescent="0.2">
      <c r="G15290" s="149"/>
      <c r="I15290" s="149"/>
      <c r="K15290" s="149"/>
      <c r="M15290" s="149"/>
      <c r="N15290" s="150"/>
      <c r="P15290" s="149"/>
    </row>
    <row r="15291" spans="7:16" x14ac:dyDescent="0.2">
      <c r="G15291" s="149"/>
      <c r="I15291" s="149"/>
      <c r="K15291" s="149"/>
      <c r="M15291" s="149"/>
      <c r="N15291" s="150"/>
      <c r="P15291" s="149"/>
    </row>
    <row r="15292" spans="7:16" x14ac:dyDescent="0.2">
      <c r="G15292" s="149"/>
      <c r="I15292" s="149"/>
      <c r="K15292" s="149"/>
      <c r="M15292" s="149"/>
      <c r="N15292" s="150"/>
      <c r="P15292" s="149"/>
    </row>
    <row r="15293" spans="7:16" x14ac:dyDescent="0.2">
      <c r="G15293" s="149"/>
      <c r="I15293" s="149"/>
      <c r="K15293" s="149"/>
      <c r="M15293" s="149"/>
      <c r="N15293" s="150"/>
      <c r="P15293" s="149"/>
    </row>
    <row r="15294" spans="7:16" x14ac:dyDescent="0.2">
      <c r="G15294" s="149"/>
      <c r="I15294" s="149"/>
      <c r="K15294" s="149"/>
      <c r="M15294" s="149"/>
      <c r="N15294" s="150"/>
      <c r="P15294" s="149"/>
    </row>
    <row r="15295" spans="7:16" x14ac:dyDescent="0.2">
      <c r="G15295" s="149"/>
      <c r="I15295" s="149"/>
      <c r="K15295" s="149"/>
      <c r="M15295" s="149"/>
      <c r="N15295" s="150"/>
      <c r="P15295" s="149"/>
    </row>
    <row r="15296" spans="7:16" x14ac:dyDescent="0.2">
      <c r="G15296" s="149"/>
      <c r="I15296" s="149"/>
      <c r="K15296" s="149"/>
      <c r="M15296" s="149"/>
      <c r="N15296" s="150"/>
      <c r="P15296" s="149"/>
    </row>
    <row r="15297" spans="7:16" x14ac:dyDescent="0.2">
      <c r="G15297" s="149"/>
      <c r="I15297" s="149"/>
      <c r="K15297" s="149"/>
      <c r="M15297" s="149"/>
      <c r="N15297" s="150"/>
      <c r="P15297" s="149"/>
    </row>
    <row r="15298" spans="7:16" x14ac:dyDescent="0.2">
      <c r="G15298" s="149"/>
      <c r="I15298" s="149"/>
      <c r="K15298" s="149"/>
      <c r="M15298" s="149"/>
      <c r="N15298" s="150"/>
      <c r="P15298" s="149"/>
    </row>
    <row r="15299" spans="7:16" x14ac:dyDescent="0.2">
      <c r="G15299" s="149"/>
      <c r="I15299" s="149"/>
      <c r="K15299" s="149"/>
      <c r="M15299" s="149"/>
      <c r="N15299" s="150"/>
      <c r="P15299" s="149"/>
    </row>
    <row r="15300" spans="7:16" x14ac:dyDescent="0.2">
      <c r="G15300" s="149"/>
      <c r="I15300" s="149"/>
      <c r="K15300" s="149"/>
      <c r="M15300" s="149"/>
      <c r="N15300" s="150"/>
      <c r="P15300" s="149"/>
    </row>
    <row r="15301" spans="7:16" x14ac:dyDescent="0.2">
      <c r="G15301" s="149"/>
      <c r="I15301" s="149"/>
      <c r="K15301" s="149"/>
      <c r="M15301" s="149"/>
      <c r="N15301" s="150"/>
      <c r="P15301" s="149"/>
    </row>
    <row r="15302" spans="7:16" x14ac:dyDescent="0.2">
      <c r="G15302" s="149"/>
      <c r="I15302" s="149"/>
      <c r="K15302" s="149"/>
      <c r="M15302" s="149"/>
      <c r="N15302" s="150"/>
      <c r="P15302" s="149"/>
    </row>
    <row r="15303" spans="7:16" x14ac:dyDescent="0.2">
      <c r="G15303" s="149"/>
      <c r="I15303" s="149"/>
      <c r="K15303" s="149"/>
      <c r="M15303" s="149"/>
      <c r="N15303" s="150"/>
      <c r="P15303" s="149"/>
    </row>
    <row r="15304" spans="7:16" x14ac:dyDescent="0.2">
      <c r="G15304" s="149"/>
      <c r="I15304" s="149"/>
      <c r="K15304" s="149"/>
      <c r="M15304" s="149"/>
      <c r="N15304" s="150"/>
      <c r="P15304" s="149"/>
    </row>
    <row r="15305" spans="7:16" x14ac:dyDescent="0.2">
      <c r="G15305" s="149"/>
      <c r="I15305" s="149"/>
      <c r="K15305" s="149"/>
      <c r="M15305" s="149"/>
      <c r="N15305" s="150"/>
      <c r="P15305" s="149"/>
    </row>
    <row r="15306" spans="7:16" x14ac:dyDescent="0.2">
      <c r="G15306" s="149"/>
      <c r="I15306" s="149"/>
      <c r="K15306" s="149"/>
      <c r="M15306" s="149"/>
      <c r="N15306" s="150"/>
      <c r="P15306" s="149"/>
    </row>
    <row r="15307" spans="7:16" x14ac:dyDescent="0.2">
      <c r="G15307" s="149"/>
      <c r="I15307" s="149"/>
      <c r="K15307" s="149"/>
      <c r="M15307" s="149"/>
      <c r="N15307" s="150"/>
      <c r="P15307" s="149"/>
    </row>
    <row r="15308" spans="7:16" x14ac:dyDescent="0.2">
      <c r="G15308" s="149"/>
      <c r="I15308" s="149"/>
      <c r="K15308" s="149"/>
      <c r="M15308" s="149"/>
      <c r="N15308" s="150"/>
      <c r="P15308" s="149"/>
    </row>
    <row r="15309" spans="7:16" x14ac:dyDescent="0.2">
      <c r="G15309" s="149"/>
      <c r="I15309" s="149"/>
      <c r="K15309" s="149"/>
      <c r="M15309" s="149"/>
      <c r="N15309" s="150"/>
      <c r="P15309" s="149"/>
    </row>
    <row r="15310" spans="7:16" x14ac:dyDescent="0.2">
      <c r="G15310" s="149"/>
      <c r="I15310" s="149"/>
      <c r="K15310" s="149"/>
      <c r="M15310" s="149"/>
      <c r="N15310" s="150"/>
      <c r="P15310" s="149"/>
    </row>
    <row r="15311" spans="7:16" x14ac:dyDescent="0.2">
      <c r="G15311" s="149"/>
      <c r="I15311" s="149"/>
      <c r="K15311" s="149"/>
      <c r="M15311" s="149"/>
      <c r="N15311" s="150"/>
      <c r="P15311" s="149"/>
    </row>
    <row r="15312" spans="7:16" x14ac:dyDescent="0.2">
      <c r="G15312" s="149"/>
      <c r="I15312" s="149"/>
      <c r="K15312" s="149"/>
      <c r="M15312" s="149"/>
      <c r="N15312" s="150"/>
      <c r="P15312" s="149"/>
    </row>
    <row r="15313" spans="7:16" x14ac:dyDescent="0.2">
      <c r="G15313" s="149"/>
      <c r="I15313" s="149"/>
      <c r="K15313" s="149"/>
      <c r="M15313" s="149"/>
      <c r="N15313" s="150"/>
      <c r="P15313" s="149"/>
    </row>
    <row r="15314" spans="7:16" x14ac:dyDescent="0.2">
      <c r="G15314" s="149"/>
      <c r="I15314" s="149"/>
      <c r="K15314" s="149"/>
      <c r="M15314" s="149"/>
      <c r="N15314" s="150"/>
      <c r="P15314" s="149"/>
    </row>
    <row r="15315" spans="7:16" x14ac:dyDescent="0.2">
      <c r="G15315" s="149"/>
      <c r="I15315" s="149"/>
      <c r="K15315" s="149"/>
      <c r="M15315" s="149"/>
      <c r="N15315" s="150"/>
      <c r="P15315" s="149"/>
    </row>
    <row r="15316" spans="7:16" x14ac:dyDescent="0.2">
      <c r="G15316" s="149"/>
      <c r="I15316" s="149"/>
      <c r="K15316" s="149"/>
      <c r="M15316" s="149"/>
      <c r="N15316" s="150"/>
      <c r="P15316" s="149"/>
    </row>
    <row r="15317" spans="7:16" x14ac:dyDescent="0.2">
      <c r="G15317" s="149"/>
      <c r="I15317" s="149"/>
      <c r="K15317" s="149"/>
      <c r="M15317" s="149"/>
      <c r="N15317" s="150"/>
      <c r="P15317" s="149"/>
    </row>
    <row r="15318" spans="7:16" x14ac:dyDescent="0.2">
      <c r="G15318" s="149"/>
      <c r="I15318" s="149"/>
      <c r="K15318" s="149"/>
      <c r="M15318" s="149"/>
      <c r="N15318" s="150"/>
      <c r="P15318" s="149"/>
    </row>
    <row r="15319" spans="7:16" x14ac:dyDescent="0.2">
      <c r="G15319" s="149"/>
      <c r="I15319" s="149"/>
      <c r="K15319" s="149"/>
      <c r="M15319" s="149"/>
      <c r="N15319" s="150"/>
      <c r="P15319" s="149"/>
    </row>
    <row r="15320" spans="7:16" x14ac:dyDescent="0.2">
      <c r="G15320" s="149"/>
      <c r="I15320" s="149"/>
      <c r="K15320" s="149"/>
      <c r="M15320" s="149"/>
      <c r="N15320" s="150"/>
      <c r="P15320" s="149"/>
    </row>
    <row r="15321" spans="7:16" x14ac:dyDescent="0.2">
      <c r="G15321" s="149"/>
      <c r="I15321" s="149"/>
      <c r="K15321" s="149"/>
      <c r="M15321" s="149"/>
      <c r="N15321" s="150"/>
      <c r="P15321" s="149"/>
    </row>
    <row r="15322" spans="7:16" x14ac:dyDescent="0.2">
      <c r="G15322" s="149"/>
      <c r="I15322" s="149"/>
      <c r="K15322" s="149"/>
      <c r="M15322" s="149"/>
      <c r="N15322" s="150"/>
      <c r="P15322" s="149"/>
    </row>
    <row r="15323" spans="7:16" x14ac:dyDescent="0.2">
      <c r="G15323" s="149"/>
      <c r="I15323" s="149"/>
      <c r="K15323" s="149"/>
      <c r="M15323" s="149"/>
      <c r="N15323" s="150"/>
      <c r="P15323" s="149"/>
    </row>
    <row r="15324" spans="7:16" x14ac:dyDescent="0.2">
      <c r="G15324" s="149"/>
      <c r="I15324" s="149"/>
      <c r="K15324" s="149"/>
      <c r="M15324" s="149"/>
      <c r="N15324" s="150"/>
      <c r="P15324" s="149"/>
    </row>
    <row r="15325" spans="7:16" x14ac:dyDescent="0.2">
      <c r="G15325" s="149"/>
      <c r="I15325" s="149"/>
      <c r="K15325" s="149"/>
      <c r="M15325" s="149"/>
      <c r="N15325" s="150"/>
      <c r="P15325" s="149"/>
    </row>
    <row r="15326" spans="7:16" x14ac:dyDescent="0.2">
      <c r="G15326" s="149"/>
      <c r="I15326" s="149"/>
      <c r="K15326" s="149"/>
      <c r="M15326" s="149"/>
      <c r="N15326" s="150"/>
      <c r="P15326" s="149"/>
    </row>
    <row r="15327" spans="7:16" x14ac:dyDescent="0.2">
      <c r="G15327" s="149"/>
      <c r="I15327" s="149"/>
      <c r="K15327" s="149"/>
      <c r="M15327" s="149"/>
      <c r="N15327" s="150"/>
      <c r="P15327" s="149"/>
    </row>
    <row r="15328" spans="7:16" x14ac:dyDescent="0.2">
      <c r="G15328" s="149"/>
      <c r="I15328" s="149"/>
      <c r="K15328" s="149"/>
      <c r="M15328" s="149"/>
      <c r="N15328" s="150"/>
      <c r="P15328" s="149"/>
    </row>
    <row r="15329" spans="7:16" x14ac:dyDescent="0.2">
      <c r="G15329" s="149"/>
      <c r="I15329" s="149"/>
      <c r="K15329" s="149"/>
      <c r="M15329" s="149"/>
      <c r="N15329" s="150"/>
      <c r="P15329" s="149"/>
    </row>
    <row r="15330" spans="7:16" x14ac:dyDescent="0.2">
      <c r="G15330" s="149"/>
      <c r="I15330" s="149"/>
      <c r="K15330" s="149"/>
      <c r="M15330" s="149"/>
      <c r="N15330" s="150"/>
      <c r="P15330" s="149"/>
    </row>
    <row r="15331" spans="7:16" x14ac:dyDescent="0.2">
      <c r="G15331" s="149"/>
      <c r="I15331" s="149"/>
      <c r="K15331" s="149"/>
      <c r="M15331" s="149"/>
      <c r="N15331" s="150"/>
      <c r="P15331" s="149"/>
    </row>
    <row r="15332" spans="7:16" x14ac:dyDescent="0.2">
      <c r="G15332" s="149"/>
      <c r="I15332" s="149"/>
      <c r="K15332" s="149"/>
      <c r="M15332" s="149"/>
      <c r="N15332" s="150"/>
      <c r="P15332" s="149"/>
    </row>
    <row r="15333" spans="7:16" x14ac:dyDescent="0.2">
      <c r="G15333" s="149"/>
      <c r="I15333" s="149"/>
      <c r="K15333" s="149"/>
      <c r="M15333" s="149"/>
      <c r="N15333" s="150"/>
      <c r="P15333" s="149"/>
    </row>
    <row r="15334" spans="7:16" x14ac:dyDescent="0.2">
      <c r="G15334" s="149"/>
      <c r="I15334" s="149"/>
      <c r="K15334" s="149"/>
      <c r="M15334" s="149"/>
      <c r="N15334" s="150"/>
      <c r="P15334" s="149"/>
    </row>
    <row r="15335" spans="7:16" x14ac:dyDescent="0.2">
      <c r="G15335" s="149"/>
      <c r="I15335" s="149"/>
      <c r="K15335" s="149"/>
      <c r="M15335" s="149"/>
      <c r="N15335" s="150"/>
      <c r="P15335" s="149"/>
    </row>
    <row r="15336" spans="7:16" x14ac:dyDescent="0.2">
      <c r="G15336" s="149"/>
      <c r="I15336" s="149"/>
      <c r="K15336" s="149"/>
      <c r="M15336" s="149"/>
      <c r="N15336" s="150"/>
      <c r="P15336" s="149"/>
    </row>
    <row r="15337" spans="7:16" x14ac:dyDescent="0.2">
      <c r="G15337" s="149"/>
      <c r="I15337" s="149"/>
      <c r="K15337" s="149"/>
      <c r="M15337" s="149"/>
      <c r="N15337" s="150"/>
      <c r="P15337" s="149"/>
    </row>
    <row r="15338" spans="7:16" x14ac:dyDescent="0.2">
      <c r="G15338" s="149"/>
      <c r="I15338" s="149"/>
      <c r="K15338" s="149"/>
      <c r="M15338" s="149"/>
      <c r="N15338" s="150"/>
      <c r="P15338" s="149"/>
    </row>
    <row r="15339" spans="7:16" x14ac:dyDescent="0.2">
      <c r="G15339" s="149"/>
      <c r="I15339" s="149"/>
      <c r="K15339" s="149"/>
      <c r="M15339" s="149"/>
      <c r="N15339" s="150"/>
      <c r="P15339" s="149"/>
    </row>
    <row r="15340" spans="7:16" x14ac:dyDescent="0.2">
      <c r="G15340" s="149"/>
      <c r="I15340" s="149"/>
      <c r="K15340" s="149"/>
      <c r="M15340" s="149"/>
      <c r="N15340" s="150"/>
      <c r="P15340" s="149"/>
    </row>
    <row r="15341" spans="7:16" x14ac:dyDescent="0.2">
      <c r="G15341" s="149"/>
      <c r="I15341" s="149"/>
      <c r="K15341" s="149"/>
      <c r="M15341" s="149"/>
      <c r="N15341" s="150"/>
      <c r="P15341" s="149"/>
    </row>
    <row r="15342" spans="7:16" x14ac:dyDescent="0.2">
      <c r="G15342" s="149"/>
      <c r="I15342" s="149"/>
      <c r="K15342" s="149"/>
      <c r="M15342" s="149"/>
      <c r="N15342" s="150"/>
      <c r="P15342" s="149"/>
    </row>
    <row r="15343" spans="7:16" x14ac:dyDescent="0.2">
      <c r="G15343" s="149"/>
      <c r="I15343" s="149"/>
      <c r="K15343" s="149"/>
      <c r="M15343" s="149"/>
      <c r="N15343" s="150"/>
      <c r="P15343" s="149"/>
    </row>
    <row r="15344" spans="7:16" x14ac:dyDescent="0.2">
      <c r="G15344" s="149"/>
      <c r="I15344" s="149"/>
      <c r="K15344" s="149"/>
      <c r="M15344" s="149"/>
      <c r="N15344" s="150"/>
      <c r="P15344" s="149"/>
    </row>
    <row r="15345" spans="7:16" x14ac:dyDescent="0.2">
      <c r="G15345" s="149"/>
      <c r="I15345" s="149"/>
      <c r="K15345" s="149"/>
      <c r="M15345" s="149"/>
      <c r="N15345" s="150"/>
      <c r="P15345" s="149"/>
    </row>
    <row r="15346" spans="7:16" x14ac:dyDescent="0.2">
      <c r="G15346" s="149"/>
      <c r="I15346" s="149"/>
      <c r="K15346" s="149"/>
      <c r="M15346" s="149"/>
      <c r="N15346" s="150"/>
      <c r="P15346" s="149"/>
    </row>
    <row r="15347" spans="7:16" x14ac:dyDescent="0.2">
      <c r="G15347" s="149"/>
      <c r="I15347" s="149"/>
      <c r="K15347" s="149"/>
      <c r="M15347" s="149"/>
      <c r="N15347" s="150"/>
      <c r="P15347" s="149"/>
    </row>
    <row r="15348" spans="7:16" x14ac:dyDescent="0.2">
      <c r="G15348" s="149"/>
      <c r="I15348" s="149"/>
      <c r="K15348" s="149"/>
      <c r="M15348" s="149"/>
      <c r="N15348" s="150"/>
      <c r="P15348" s="149"/>
    </row>
    <row r="15349" spans="7:16" x14ac:dyDescent="0.2">
      <c r="G15349" s="149"/>
      <c r="I15349" s="149"/>
      <c r="K15349" s="149"/>
      <c r="M15349" s="149"/>
      <c r="N15349" s="150"/>
      <c r="P15349" s="149"/>
    </row>
    <row r="15350" spans="7:16" x14ac:dyDescent="0.2">
      <c r="G15350" s="149"/>
      <c r="I15350" s="149"/>
      <c r="K15350" s="149"/>
      <c r="M15350" s="149"/>
      <c r="N15350" s="150"/>
      <c r="P15350" s="149"/>
    </row>
    <row r="15351" spans="7:16" x14ac:dyDescent="0.2">
      <c r="G15351" s="149"/>
      <c r="I15351" s="149"/>
      <c r="K15351" s="149"/>
      <c r="M15351" s="149"/>
      <c r="N15351" s="150"/>
      <c r="P15351" s="149"/>
    </row>
    <row r="15352" spans="7:16" x14ac:dyDescent="0.2">
      <c r="G15352" s="149"/>
      <c r="I15352" s="149"/>
      <c r="K15352" s="149"/>
      <c r="M15352" s="149"/>
      <c r="N15352" s="150"/>
      <c r="P15352" s="149"/>
    </row>
    <row r="15353" spans="7:16" x14ac:dyDescent="0.2">
      <c r="G15353" s="149"/>
      <c r="I15353" s="149"/>
      <c r="K15353" s="149"/>
      <c r="M15353" s="149"/>
      <c r="N15353" s="150"/>
      <c r="P15353" s="149"/>
    </row>
    <row r="15354" spans="7:16" x14ac:dyDescent="0.2">
      <c r="G15354" s="149"/>
      <c r="I15354" s="149"/>
      <c r="K15354" s="149"/>
      <c r="M15354" s="149"/>
      <c r="N15354" s="150"/>
      <c r="P15354" s="149"/>
    </row>
    <row r="15355" spans="7:16" x14ac:dyDescent="0.2">
      <c r="G15355" s="149"/>
      <c r="I15355" s="149"/>
      <c r="K15355" s="149"/>
      <c r="M15355" s="149"/>
      <c r="N15355" s="150"/>
      <c r="P15355" s="149"/>
    </row>
    <row r="15356" spans="7:16" x14ac:dyDescent="0.2">
      <c r="G15356" s="149"/>
      <c r="I15356" s="149"/>
      <c r="K15356" s="149"/>
      <c r="M15356" s="149"/>
      <c r="N15356" s="150"/>
      <c r="P15356" s="149"/>
    </row>
    <row r="15357" spans="7:16" x14ac:dyDescent="0.2">
      <c r="G15357" s="149"/>
      <c r="I15357" s="149"/>
      <c r="K15357" s="149"/>
      <c r="M15357" s="149"/>
      <c r="N15357" s="150"/>
      <c r="P15357" s="149"/>
    </row>
    <row r="15358" spans="7:16" x14ac:dyDescent="0.2">
      <c r="G15358" s="149"/>
      <c r="I15358" s="149"/>
      <c r="K15358" s="149"/>
      <c r="M15358" s="149"/>
      <c r="N15358" s="150"/>
      <c r="P15358" s="149"/>
    </row>
    <row r="15359" spans="7:16" x14ac:dyDescent="0.2">
      <c r="G15359" s="149"/>
      <c r="I15359" s="149"/>
      <c r="K15359" s="149"/>
      <c r="M15359" s="149"/>
      <c r="N15359" s="150"/>
      <c r="P15359" s="149"/>
    </row>
    <row r="15360" spans="7:16" x14ac:dyDescent="0.2">
      <c r="G15360" s="149"/>
      <c r="I15360" s="149"/>
      <c r="K15360" s="149"/>
      <c r="M15360" s="149"/>
      <c r="N15360" s="150"/>
      <c r="P15360" s="149"/>
    </row>
    <row r="15361" spans="7:16" x14ac:dyDescent="0.2">
      <c r="G15361" s="149"/>
      <c r="I15361" s="149"/>
      <c r="K15361" s="149"/>
      <c r="M15361" s="149"/>
      <c r="N15361" s="150"/>
      <c r="P15361" s="149"/>
    </row>
    <row r="15362" spans="7:16" x14ac:dyDescent="0.2">
      <c r="G15362" s="149"/>
      <c r="I15362" s="149"/>
      <c r="K15362" s="149"/>
      <c r="M15362" s="149"/>
      <c r="N15362" s="150"/>
      <c r="P15362" s="149"/>
    </row>
    <row r="15363" spans="7:16" x14ac:dyDescent="0.2">
      <c r="G15363" s="149"/>
      <c r="I15363" s="149"/>
      <c r="K15363" s="149"/>
      <c r="M15363" s="149"/>
      <c r="N15363" s="150"/>
      <c r="P15363" s="149"/>
    </row>
    <row r="15364" spans="7:16" x14ac:dyDescent="0.2">
      <c r="G15364" s="149"/>
      <c r="I15364" s="149"/>
      <c r="K15364" s="149"/>
      <c r="M15364" s="149"/>
      <c r="N15364" s="150"/>
      <c r="P15364" s="149"/>
    </row>
    <row r="15365" spans="7:16" x14ac:dyDescent="0.2">
      <c r="G15365" s="149"/>
      <c r="I15365" s="149"/>
      <c r="K15365" s="149"/>
      <c r="M15365" s="149"/>
      <c r="N15365" s="150"/>
      <c r="P15365" s="149"/>
    </row>
    <row r="15366" spans="7:16" x14ac:dyDescent="0.2">
      <c r="G15366" s="149"/>
      <c r="I15366" s="149"/>
      <c r="K15366" s="149"/>
      <c r="M15366" s="149"/>
      <c r="N15366" s="150"/>
      <c r="P15366" s="149"/>
    </row>
    <row r="15367" spans="7:16" x14ac:dyDescent="0.2">
      <c r="G15367" s="149"/>
      <c r="I15367" s="149"/>
      <c r="K15367" s="149"/>
      <c r="M15367" s="149"/>
      <c r="N15367" s="150"/>
      <c r="P15367" s="149"/>
    </row>
    <row r="15368" spans="7:16" x14ac:dyDescent="0.2">
      <c r="G15368" s="149"/>
      <c r="I15368" s="149"/>
      <c r="K15368" s="149"/>
      <c r="M15368" s="149"/>
      <c r="N15368" s="150"/>
      <c r="P15368" s="149"/>
    </row>
    <row r="15369" spans="7:16" x14ac:dyDescent="0.2">
      <c r="G15369" s="149"/>
      <c r="I15369" s="149"/>
      <c r="K15369" s="149"/>
      <c r="M15369" s="149"/>
      <c r="N15369" s="150"/>
      <c r="P15369" s="149"/>
    </row>
    <row r="15370" spans="7:16" x14ac:dyDescent="0.2">
      <c r="G15370" s="149"/>
      <c r="I15370" s="149"/>
      <c r="K15370" s="149"/>
      <c r="M15370" s="149"/>
      <c r="N15370" s="150"/>
      <c r="P15370" s="149"/>
    </row>
    <row r="15371" spans="7:16" x14ac:dyDescent="0.2">
      <c r="G15371" s="149"/>
      <c r="I15371" s="149"/>
      <c r="K15371" s="149"/>
      <c r="M15371" s="149"/>
      <c r="N15371" s="150"/>
      <c r="P15371" s="149"/>
    </row>
    <row r="15372" spans="7:16" x14ac:dyDescent="0.2">
      <c r="G15372" s="149"/>
      <c r="I15372" s="149"/>
      <c r="K15372" s="149"/>
      <c r="M15372" s="149"/>
      <c r="N15372" s="150"/>
      <c r="P15372" s="149"/>
    </row>
    <row r="15373" spans="7:16" x14ac:dyDescent="0.2">
      <c r="G15373" s="149"/>
      <c r="I15373" s="149"/>
      <c r="K15373" s="149"/>
      <c r="M15373" s="149"/>
      <c r="N15373" s="150"/>
      <c r="P15373" s="149"/>
    </row>
    <row r="15374" spans="7:16" x14ac:dyDescent="0.2">
      <c r="G15374" s="149"/>
      <c r="I15374" s="149"/>
      <c r="K15374" s="149"/>
      <c r="M15374" s="149"/>
      <c r="N15374" s="150"/>
      <c r="P15374" s="149"/>
    </row>
    <row r="15375" spans="7:16" x14ac:dyDescent="0.2">
      <c r="G15375" s="149"/>
      <c r="I15375" s="149"/>
      <c r="K15375" s="149"/>
      <c r="M15375" s="149"/>
      <c r="N15375" s="150"/>
      <c r="P15375" s="149"/>
    </row>
    <row r="15376" spans="7:16" x14ac:dyDescent="0.2">
      <c r="G15376" s="149"/>
      <c r="I15376" s="149"/>
      <c r="K15376" s="149"/>
      <c r="M15376" s="149"/>
      <c r="N15376" s="150"/>
      <c r="P15376" s="149"/>
    </row>
    <row r="15377" spans="7:16" x14ac:dyDescent="0.2">
      <c r="G15377" s="149"/>
      <c r="I15377" s="149"/>
      <c r="K15377" s="149"/>
      <c r="M15377" s="149"/>
      <c r="N15377" s="150"/>
      <c r="P15377" s="149"/>
    </row>
    <row r="15378" spans="7:16" x14ac:dyDescent="0.2">
      <c r="G15378" s="149"/>
      <c r="I15378" s="149"/>
      <c r="K15378" s="149"/>
      <c r="M15378" s="149"/>
      <c r="N15378" s="150"/>
      <c r="P15378" s="149"/>
    </row>
    <row r="15379" spans="7:16" x14ac:dyDescent="0.2">
      <c r="G15379" s="149"/>
      <c r="I15379" s="149"/>
      <c r="K15379" s="149"/>
      <c r="M15379" s="149"/>
      <c r="N15379" s="150"/>
      <c r="P15379" s="149"/>
    </row>
    <row r="15380" spans="7:16" x14ac:dyDescent="0.2">
      <c r="G15380" s="149"/>
      <c r="I15380" s="149"/>
      <c r="K15380" s="149"/>
      <c r="M15380" s="149"/>
      <c r="N15380" s="150"/>
      <c r="P15380" s="149"/>
    </row>
    <row r="15381" spans="7:16" x14ac:dyDescent="0.2">
      <c r="G15381" s="149"/>
      <c r="I15381" s="149"/>
      <c r="K15381" s="149"/>
      <c r="M15381" s="149"/>
      <c r="N15381" s="150"/>
      <c r="P15381" s="149"/>
    </row>
    <row r="15382" spans="7:16" x14ac:dyDescent="0.2">
      <c r="G15382" s="149"/>
      <c r="I15382" s="149"/>
      <c r="K15382" s="149"/>
      <c r="M15382" s="149"/>
      <c r="N15382" s="150"/>
      <c r="P15382" s="149"/>
    </row>
    <row r="15383" spans="7:16" x14ac:dyDescent="0.2">
      <c r="G15383" s="149"/>
      <c r="I15383" s="149"/>
      <c r="K15383" s="149"/>
      <c r="M15383" s="149"/>
      <c r="N15383" s="150"/>
      <c r="P15383" s="149"/>
    </row>
    <row r="15384" spans="7:16" x14ac:dyDescent="0.2">
      <c r="G15384" s="149"/>
      <c r="I15384" s="149"/>
      <c r="K15384" s="149"/>
      <c r="M15384" s="149"/>
      <c r="N15384" s="150"/>
      <c r="P15384" s="149"/>
    </row>
    <row r="15385" spans="7:16" x14ac:dyDescent="0.2">
      <c r="G15385" s="149"/>
      <c r="I15385" s="149"/>
      <c r="K15385" s="149"/>
      <c r="M15385" s="149"/>
      <c r="N15385" s="150"/>
      <c r="P15385" s="149"/>
    </row>
    <row r="15386" spans="7:16" x14ac:dyDescent="0.2">
      <c r="G15386" s="149"/>
      <c r="I15386" s="149"/>
      <c r="K15386" s="149"/>
      <c r="M15386" s="149"/>
      <c r="N15386" s="150"/>
      <c r="P15386" s="149"/>
    </row>
    <row r="15387" spans="7:16" x14ac:dyDescent="0.2">
      <c r="G15387" s="149"/>
      <c r="I15387" s="149"/>
      <c r="K15387" s="149"/>
      <c r="M15387" s="149"/>
      <c r="N15387" s="150"/>
      <c r="P15387" s="149"/>
    </row>
    <row r="15388" spans="7:16" x14ac:dyDescent="0.2">
      <c r="G15388" s="149"/>
      <c r="I15388" s="149"/>
      <c r="K15388" s="149"/>
      <c r="M15388" s="149"/>
      <c r="N15388" s="150"/>
      <c r="P15388" s="149"/>
    </row>
    <row r="15389" spans="7:16" x14ac:dyDescent="0.2">
      <c r="G15389" s="149"/>
      <c r="I15389" s="149"/>
      <c r="K15389" s="149"/>
      <c r="M15389" s="149"/>
      <c r="N15389" s="150"/>
      <c r="P15389" s="149"/>
    </row>
    <row r="15390" spans="7:16" x14ac:dyDescent="0.2">
      <c r="G15390" s="149"/>
      <c r="I15390" s="149"/>
      <c r="K15390" s="149"/>
      <c r="M15390" s="149"/>
      <c r="N15390" s="150"/>
      <c r="P15390" s="149"/>
    </row>
    <row r="15391" spans="7:16" x14ac:dyDescent="0.2">
      <c r="G15391" s="149"/>
      <c r="I15391" s="149"/>
      <c r="K15391" s="149"/>
      <c r="M15391" s="149"/>
      <c r="N15391" s="150"/>
      <c r="P15391" s="149"/>
    </row>
    <row r="15392" spans="7:16" x14ac:dyDescent="0.2">
      <c r="G15392" s="149"/>
      <c r="I15392" s="149"/>
      <c r="K15392" s="149"/>
      <c r="M15392" s="149"/>
      <c r="N15392" s="150"/>
      <c r="P15392" s="149"/>
    </row>
    <row r="15393" spans="7:16" x14ac:dyDescent="0.2">
      <c r="G15393" s="149"/>
      <c r="I15393" s="149"/>
      <c r="K15393" s="149"/>
      <c r="M15393" s="149"/>
      <c r="N15393" s="150"/>
      <c r="P15393" s="149"/>
    </row>
    <row r="15394" spans="7:16" x14ac:dyDescent="0.2">
      <c r="G15394" s="149"/>
      <c r="I15394" s="149"/>
      <c r="K15394" s="149"/>
      <c r="M15394" s="149"/>
      <c r="N15394" s="150"/>
      <c r="P15394" s="149"/>
    </row>
    <row r="15395" spans="7:16" x14ac:dyDescent="0.2">
      <c r="G15395" s="149"/>
      <c r="I15395" s="149"/>
      <c r="K15395" s="149"/>
      <c r="M15395" s="149"/>
      <c r="N15395" s="150"/>
      <c r="P15395" s="149"/>
    </row>
    <row r="15396" spans="7:16" x14ac:dyDescent="0.2">
      <c r="G15396" s="149"/>
      <c r="I15396" s="149"/>
      <c r="K15396" s="149"/>
      <c r="M15396" s="149"/>
      <c r="N15396" s="150"/>
      <c r="P15396" s="149"/>
    </row>
    <row r="15397" spans="7:16" x14ac:dyDescent="0.2">
      <c r="G15397" s="149"/>
      <c r="I15397" s="149"/>
      <c r="K15397" s="149"/>
      <c r="M15397" s="149"/>
      <c r="N15397" s="150"/>
      <c r="P15397" s="149"/>
    </row>
    <row r="15398" spans="7:16" x14ac:dyDescent="0.2">
      <c r="G15398" s="149"/>
      <c r="I15398" s="149"/>
      <c r="K15398" s="149"/>
      <c r="M15398" s="149"/>
      <c r="N15398" s="150"/>
      <c r="P15398" s="149"/>
    </row>
    <row r="15399" spans="7:16" x14ac:dyDescent="0.2">
      <c r="G15399" s="149"/>
      <c r="I15399" s="149"/>
      <c r="K15399" s="149"/>
      <c r="M15399" s="149"/>
      <c r="N15399" s="150"/>
      <c r="P15399" s="149"/>
    </row>
    <row r="15400" spans="7:16" x14ac:dyDescent="0.2">
      <c r="G15400" s="149"/>
      <c r="I15400" s="149"/>
      <c r="K15400" s="149"/>
      <c r="M15400" s="149"/>
      <c r="N15400" s="150"/>
      <c r="P15400" s="149"/>
    </row>
    <row r="15401" spans="7:16" x14ac:dyDescent="0.2">
      <c r="G15401" s="149"/>
      <c r="I15401" s="149"/>
      <c r="K15401" s="149"/>
      <c r="M15401" s="149"/>
      <c r="N15401" s="150"/>
      <c r="P15401" s="149"/>
    </row>
    <row r="15402" spans="7:16" x14ac:dyDescent="0.2">
      <c r="G15402" s="149"/>
      <c r="I15402" s="149"/>
      <c r="K15402" s="149"/>
      <c r="M15402" s="149"/>
      <c r="N15402" s="150"/>
      <c r="P15402" s="149"/>
    </row>
    <row r="15403" spans="7:16" x14ac:dyDescent="0.2">
      <c r="G15403" s="149"/>
      <c r="I15403" s="149"/>
      <c r="K15403" s="149"/>
      <c r="M15403" s="149"/>
      <c r="N15403" s="150"/>
      <c r="P15403" s="149"/>
    </row>
    <row r="15404" spans="7:16" x14ac:dyDescent="0.2">
      <c r="G15404" s="149"/>
      <c r="I15404" s="149"/>
      <c r="K15404" s="149"/>
      <c r="M15404" s="149"/>
      <c r="N15404" s="150"/>
      <c r="P15404" s="149"/>
    </row>
    <row r="15405" spans="7:16" x14ac:dyDescent="0.2">
      <c r="G15405" s="149"/>
      <c r="I15405" s="149"/>
      <c r="K15405" s="149"/>
      <c r="M15405" s="149"/>
      <c r="N15405" s="150"/>
      <c r="P15405" s="149"/>
    </row>
    <row r="15406" spans="7:16" x14ac:dyDescent="0.2">
      <c r="G15406" s="149"/>
      <c r="I15406" s="149"/>
      <c r="K15406" s="149"/>
      <c r="M15406" s="149"/>
      <c r="N15406" s="150"/>
      <c r="P15406" s="149"/>
    </row>
    <row r="15407" spans="7:16" x14ac:dyDescent="0.2">
      <c r="G15407" s="149"/>
      <c r="I15407" s="149"/>
      <c r="K15407" s="149"/>
      <c r="M15407" s="149"/>
      <c r="N15407" s="150"/>
      <c r="P15407" s="149"/>
    </row>
    <row r="15408" spans="7:16" x14ac:dyDescent="0.2">
      <c r="G15408" s="149"/>
      <c r="I15408" s="149"/>
      <c r="K15408" s="149"/>
      <c r="M15408" s="149"/>
      <c r="N15408" s="150"/>
      <c r="P15408" s="149"/>
    </row>
    <row r="15409" spans="7:16" x14ac:dyDescent="0.2">
      <c r="G15409" s="149"/>
      <c r="I15409" s="149"/>
      <c r="K15409" s="149"/>
      <c r="M15409" s="149"/>
      <c r="N15409" s="150"/>
      <c r="P15409" s="149"/>
    </row>
    <row r="15410" spans="7:16" x14ac:dyDescent="0.2">
      <c r="G15410" s="149"/>
      <c r="I15410" s="149"/>
      <c r="K15410" s="149"/>
      <c r="M15410" s="149"/>
      <c r="N15410" s="150"/>
      <c r="P15410" s="149"/>
    </row>
    <row r="15411" spans="7:16" x14ac:dyDescent="0.2">
      <c r="G15411" s="149"/>
      <c r="I15411" s="149"/>
      <c r="K15411" s="149"/>
      <c r="M15411" s="149"/>
      <c r="N15411" s="150"/>
      <c r="P15411" s="149"/>
    </row>
    <row r="15412" spans="7:16" x14ac:dyDescent="0.2">
      <c r="G15412" s="149"/>
      <c r="I15412" s="149"/>
      <c r="K15412" s="149"/>
      <c r="M15412" s="149"/>
      <c r="N15412" s="150"/>
      <c r="P15412" s="149"/>
    </row>
    <row r="15413" spans="7:16" x14ac:dyDescent="0.2">
      <c r="G15413" s="149"/>
      <c r="I15413" s="149"/>
      <c r="K15413" s="149"/>
      <c r="M15413" s="149"/>
      <c r="N15413" s="150"/>
      <c r="P15413" s="149"/>
    </row>
    <row r="15414" spans="7:16" x14ac:dyDescent="0.2">
      <c r="G15414" s="149"/>
      <c r="I15414" s="149"/>
      <c r="K15414" s="149"/>
      <c r="M15414" s="149"/>
      <c r="N15414" s="150"/>
      <c r="P15414" s="149"/>
    </row>
    <row r="15415" spans="7:16" x14ac:dyDescent="0.2">
      <c r="G15415" s="149"/>
      <c r="I15415" s="149"/>
      <c r="K15415" s="149"/>
      <c r="M15415" s="149"/>
      <c r="N15415" s="150"/>
      <c r="P15415" s="149"/>
    </row>
    <row r="15416" spans="7:16" x14ac:dyDescent="0.2">
      <c r="G15416" s="149"/>
      <c r="I15416" s="149"/>
      <c r="K15416" s="149"/>
      <c r="M15416" s="149"/>
      <c r="N15416" s="150"/>
      <c r="P15416" s="149"/>
    </row>
    <row r="15417" spans="7:16" x14ac:dyDescent="0.2">
      <c r="G15417" s="149"/>
      <c r="I15417" s="149"/>
      <c r="K15417" s="149"/>
      <c r="M15417" s="149"/>
      <c r="N15417" s="150"/>
      <c r="P15417" s="149"/>
    </row>
    <row r="15418" spans="7:16" x14ac:dyDescent="0.2">
      <c r="G15418" s="149"/>
      <c r="I15418" s="149"/>
      <c r="K15418" s="149"/>
      <c r="M15418" s="149"/>
      <c r="N15418" s="150"/>
      <c r="P15418" s="149"/>
    </row>
    <row r="15419" spans="7:16" x14ac:dyDescent="0.2">
      <c r="G15419" s="149"/>
      <c r="I15419" s="149"/>
      <c r="K15419" s="149"/>
      <c r="M15419" s="149"/>
      <c r="N15419" s="150"/>
      <c r="P15419" s="149"/>
    </row>
    <row r="15420" spans="7:16" x14ac:dyDescent="0.2">
      <c r="G15420" s="149"/>
      <c r="I15420" s="149"/>
      <c r="K15420" s="149"/>
      <c r="M15420" s="149"/>
      <c r="N15420" s="150"/>
      <c r="P15420" s="149"/>
    </row>
    <row r="15421" spans="7:16" x14ac:dyDescent="0.2">
      <c r="G15421" s="149"/>
      <c r="I15421" s="149"/>
      <c r="K15421" s="149"/>
      <c r="M15421" s="149"/>
      <c r="N15421" s="150"/>
      <c r="P15421" s="149"/>
    </row>
    <row r="15422" spans="7:16" x14ac:dyDescent="0.2">
      <c r="G15422" s="149"/>
      <c r="I15422" s="149"/>
      <c r="K15422" s="149"/>
      <c r="M15422" s="149"/>
      <c r="N15422" s="150"/>
      <c r="P15422" s="149"/>
    </row>
    <row r="15423" spans="7:16" x14ac:dyDescent="0.2">
      <c r="G15423" s="149"/>
      <c r="I15423" s="149"/>
      <c r="K15423" s="149"/>
      <c r="M15423" s="149"/>
      <c r="N15423" s="150"/>
      <c r="P15423" s="149"/>
    </row>
    <row r="15424" spans="7:16" x14ac:dyDescent="0.2">
      <c r="G15424" s="149"/>
      <c r="I15424" s="149"/>
      <c r="K15424" s="149"/>
      <c r="M15424" s="149"/>
      <c r="N15424" s="150"/>
      <c r="P15424" s="149"/>
    </row>
    <row r="15425" spans="7:16" x14ac:dyDescent="0.2">
      <c r="G15425" s="149"/>
      <c r="I15425" s="149"/>
      <c r="K15425" s="149"/>
      <c r="M15425" s="149"/>
      <c r="N15425" s="150"/>
      <c r="P15425" s="149"/>
    </row>
    <row r="15426" spans="7:16" x14ac:dyDescent="0.2">
      <c r="G15426" s="149"/>
      <c r="I15426" s="149"/>
      <c r="K15426" s="149"/>
      <c r="M15426" s="149"/>
      <c r="N15426" s="150"/>
      <c r="P15426" s="149"/>
    </row>
    <row r="15427" spans="7:16" x14ac:dyDescent="0.2">
      <c r="G15427" s="149"/>
      <c r="I15427" s="149"/>
      <c r="K15427" s="149"/>
      <c r="M15427" s="149"/>
      <c r="N15427" s="150"/>
      <c r="P15427" s="149"/>
    </row>
    <row r="15428" spans="7:16" x14ac:dyDescent="0.2">
      <c r="G15428" s="149"/>
      <c r="I15428" s="149"/>
      <c r="K15428" s="149"/>
      <c r="M15428" s="149"/>
      <c r="N15428" s="150"/>
      <c r="P15428" s="149"/>
    </row>
    <row r="15429" spans="7:16" x14ac:dyDescent="0.2">
      <c r="G15429" s="149"/>
      <c r="I15429" s="149"/>
      <c r="K15429" s="149"/>
      <c r="M15429" s="149"/>
      <c r="N15429" s="150"/>
      <c r="P15429" s="149"/>
    </row>
    <row r="15430" spans="7:16" x14ac:dyDescent="0.2">
      <c r="G15430" s="149"/>
      <c r="I15430" s="149"/>
      <c r="K15430" s="149"/>
      <c r="M15430" s="149"/>
      <c r="N15430" s="150"/>
      <c r="P15430" s="149"/>
    </row>
    <row r="15431" spans="7:16" x14ac:dyDescent="0.2">
      <c r="G15431" s="149"/>
      <c r="I15431" s="149"/>
      <c r="K15431" s="149"/>
      <c r="M15431" s="149"/>
      <c r="N15431" s="150"/>
      <c r="P15431" s="149"/>
    </row>
    <row r="15432" spans="7:16" x14ac:dyDescent="0.2">
      <c r="G15432" s="149"/>
      <c r="I15432" s="149"/>
      <c r="K15432" s="149"/>
      <c r="M15432" s="149"/>
      <c r="N15432" s="150"/>
      <c r="P15432" s="149"/>
    </row>
    <row r="15433" spans="7:16" x14ac:dyDescent="0.2">
      <c r="G15433" s="149"/>
      <c r="I15433" s="149"/>
      <c r="K15433" s="149"/>
      <c r="M15433" s="149"/>
      <c r="N15433" s="150"/>
      <c r="P15433" s="149"/>
    </row>
    <row r="15434" spans="7:16" x14ac:dyDescent="0.2">
      <c r="G15434" s="149"/>
      <c r="I15434" s="149"/>
      <c r="K15434" s="149"/>
      <c r="M15434" s="149"/>
      <c r="N15434" s="150"/>
      <c r="P15434" s="149"/>
    </row>
    <row r="15435" spans="7:16" x14ac:dyDescent="0.2">
      <c r="G15435" s="149"/>
      <c r="I15435" s="149"/>
      <c r="K15435" s="149"/>
      <c r="M15435" s="149"/>
      <c r="N15435" s="150"/>
      <c r="P15435" s="149"/>
    </row>
    <row r="15436" spans="7:16" x14ac:dyDescent="0.2">
      <c r="G15436" s="149"/>
      <c r="I15436" s="149"/>
      <c r="K15436" s="149"/>
      <c r="M15436" s="149"/>
      <c r="N15436" s="150"/>
      <c r="P15436" s="149"/>
    </row>
    <row r="15437" spans="7:16" x14ac:dyDescent="0.2">
      <c r="G15437" s="149"/>
      <c r="I15437" s="149"/>
      <c r="K15437" s="149"/>
      <c r="M15437" s="149"/>
      <c r="N15437" s="150"/>
      <c r="P15437" s="149"/>
    </row>
    <row r="15438" spans="7:16" x14ac:dyDescent="0.2">
      <c r="G15438" s="149"/>
      <c r="I15438" s="149"/>
      <c r="K15438" s="149"/>
      <c r="M15438" s="149"/>
      <c r="N15438" s="150"/>
      <c r="P15438" s="149"/>
    </row>
    <row r="15439" spans="7:16" x14ac:dyDescent="0.2">
      <c r="G15439" s="149"/>
      <c r="I15439" s="149"/>
      <c r="K15439" s="149"/>
      <c r="M15439" s="149"/>
      <c r="N15439" s="150"/>
      <c r="P15439" s="149"/>
    </row>
    <row r="15440" spans="7:16" x14ac:dyDescent="0.2">
      <c r="G15440" s="149"/>
      <c r="I15440" s="149"/>
      <c r="K15440" s="149"/>
      <c r="M15440" s="149"/>
      <c r="N15440" s="150"/>
      <c r="P15440" s="149"/>
    </row>
    <row r="15441" spans="7:16" x14ac:dyDescent="0.2">
      <c r="G15441" s="149"/>
      <c r="I15441" s="149"/>
      <c r="K15441" s="149"/>
      <c r="M15441" s="149"/>
      <c r="N15441" s="150"/>
      <c r="P15441" s="149"/>
    </row>
    <row r="15442" spans="7:16" x14ac:dyDescent="0.2">
      <c r="G15442" s="149"/>
      <c r="I15442" s="149"/>
      <c r="K15442" s="149"/>
      <c r="M15442" s="149"/>
      <c r="N15442" s="150"/>
      <c r="P15442" s="149"/>
    </row>
    <row r="15443" spans="7:16" x14ac:dyDescent="0.2">
      <c r="G15443" s="149"/>
      <c r="I15443" s="149"/>
      <c r="K15443" s="149"/>
      <c r="M15443" s="149"/>
      <c r="N15443" s="150"/>
      <c r="P15443" s="149"/>
    </row>
    <row r="15444" spans="7:16" x14ac:dyDescent="0.2">
      <c r="G15444" s="149"/>
      <c r="I15444" s="149"/>
      <c r="K15444" s="149"/>
      <c r="M15444" s="149"/>
      <c r="N15444" s="150"/>
      <c r="P15444" s="149"/>
    </row>
    <row r="15445" spans="7:16" x14ac:dyDescent="0.2">
      <c r="G15445" s="149"/>
      <c r="I15445" s="149"/>
      <c r="K15445" s="149"/>
      <c r="M15445" s="149"/>
      <c r="N15445" s="150"/>
      <c r="P15445" s="149"/>
    </row>
    <row r="15446" spans="7:16" x14ac:dyDescent="0.2">
      <c r="G15446" s="149"/>
      <c r="I15446" s="149"/>
      <c r="K15446" s="149"/>
      <c r="M15446" s="149"/>
      <c r="N15446" s="150"/>
      <c r="P15446" s="149"/>
    </row>
    <row r="15447" spans="7:16" x14ac:dyDescent="0.2">
      <c r="G15447" s="149"/>
      <c r="I15447" s="149"/>
      <c r="K15447" s="149"/>
      <c r="M15447" s="149"/>
      <c r="N15447" s="150"/>
      <c r="P15447" s="149"/>
    </row>
    <row r="15448" spans="7:16" x14ac:dyDescent="0.2">
      <c r="G15448" s="149"/>
      <c r="I15448" s="149"/>
      <c r="K15448" s="149"/>
      <c r="M15448" s="149"/>
      <c r="N15448" s="150"/>
      <c r="P15448" s="149"/>
    </row>
    <row r="15449" spans="7:16" x14ac:dyDescent="0.2">
      <c r="G15449" s="149"/>
      <c r="I15449" s="149"/>
      <c r="K15449" s="149"/>
      <c r="M15449" s="149"/>
      <c r="N15449" s="150"/>
      <c r="P15449" s="149"/>
    </row>
    <row r="15450" spans="7:16" x14ac:dyDescent="0.2">
      <c r="G15450" s="149"/>
      <c r="I15450" s="149"/>
      <c r="K15450" s="149"/>
      <c r="M15450" s="149"/>
      <c r="N15450" s="150"/>
      <c r="P15450" s="149"/>
    </row>
    <row r="15451" spans="7:16" x14ac:dyDescent="0.2">
      <c r="G15451" s="149"/>
      <c r="I15451" s="149"/>
      <c r="K15451" s="149"/>
      <c r="M15451" s="149"/>
      <c r="N15451" s="150"/>
      <c r="P15451" s="149"/>
    </row>
    <row r="15452" spans="7:16" x14ac:dyDescent="0.2">
      <c r="G15452" s="149"/>
      <c r="I15452" s="149"/>
      <c r="K15452" s="149"/>
      <c r="M15452" s="149"/>
      <c r="N15452" s="150"/>
      <c r="P15452" s="149"/>
    </row>
    <row r="15453" spans="7:16" x14ac:dyDescent="0.2">
      <c r="G15453" s="149"/>
      <c r="I15453" s="149"/>
      <c r="K15453" s="149"/>
      <c r="M15453" s="149"/>
      <c r="N15453" s="150"/>
      <c r="P15453" s="149"/>
    </row>
    <row r="15454" spans="7:16" x14ac:dyDescent="0.2">
      <c r="G15454" s="149"/>
      <c r="I15454" s="149"/>
      <c r="K15454" s="149"/>
      <c r="M15454" s="149"/>
      <c r="N15454" s="150"/>
      <c r="P15454" s="149"/>
    </row>
    <row r="15455" spans="7:16" x14ac:dyDescent="0.2">
      <c r="G15455" s="149"/>
      <c r="I15455" s="149"/>
      <c r="K15455" s="149"/>
      <c r="M15455" s="149"/>
      <c r="N15455" s="150"/>
      <c r="P15455" s="149"/>
    </row>
    <row r="15456" spans="7:16" x14ac:dyDescent="0.2">
      <c r="G15456" s="149"/>
      <c r="I15456" s="149"/>
      <c r="K15456" s="149"/>
      <c r="M15456" s="149"/>
      <c r="N15456" s="150"/>
      <c r="P15456" s="149"/>
    </row>
    <row r="15457" spans="7:16" x14ac:dyDescent="0.2">
      <c r="G15457" s="149"/>
      <c r="I15457" s="149"/>
      <c r="K15457" s="149"/>
      <c r="M15457" s="149"/>
      <c r="N15457" s="150"/>
      <c r="P15457" s="149"/>
    </row>
    <row r="15458" spans="7:16" x14ac:dyDescent="0.2">
      <c r="G15458" s="149"/>
      <c r="I15458" s="149"/>
      <c r="K15458" s="149"/>
      <c r="M15458" s="149"/>
      <c r="N15458" s="150"/>
      <c r="P15458" s="149"/>
    </row>
    <row r="15459" spans="7:16" x14ac:dyDescent="0.2">
      <c r="G15459" s="149"/>
      <c r="I15459" s="149"/>
      <c r="K15459" s="149"/>
      <c r="M15459" s="149"/>
      <c r="N15459" s="150"/>
      <c r="P15459" s="149"/>
    </row>
    <row r="15460" spans="7:16" x14ac:dyDescent="0.2">
      <c r="G15460" s="149"/>
      <c r="I15460" s="149"/>
      <c r="K15460" s="149"/>
      <c r="M15460" s="149"/>
      <c r="N15460" s="150"/>
      <c r="P15460" s="149"/>
    </row>
    <row r="15461" spans="7:16" x14ac:dyDescent="0.2">
      <c r="G15461" s="149"/>
      <c r="I15461" s="149"/>
      <c r="K15461" s="149"/>
      <c r="M15461" s="149"/>
      <c r="N15461" s="150"/>
      <c r="P15461" s="149"/>
    </row>
    <row r="15462" spans="7:16" x14ac:dyDescent="0.2">
      <c r="G15462" s="149"/>
      <c r="I15462" s="149"/>
      <c r="K15462" s="149"/>
      <c r="M15462" s="149"/>
      <c r="N15462" s="150"/>
      <c r="P15462" s="149"/>
    </row>
    <row r="15463" spans="7:16" x14ac:dyDescent="0.2">
      <c r="G15463" s="149"/>
      <c r="I15463" s="149"/>
      <c r="K15463" s="149"/>
      <c r="M15463" s="149"/>
      <c r="N15463" s="150"/>
      <c r="P15463" s="149"/>
    </row>
    <row r="15464" spans="7:16" x14ac:dyDescent="0.2">
      <c r="G15464" s="149"/>
      <c r="I15464" s="149"/>
      <c r="K15464" s="149"/>
      <c r="M15464" s="149"/>
      <c r="N15464" s="150"/>
      <c r="P15464" s="149"/>
    </row>
    <row r="15465" spans="7:16" x14ac:dyDescent="0.2">
      <c r="G15465" s="149"/>
      <c r="I15465" s="149"/>
      <c r="K15465" s="149"/>
      <c r="M15465" s="149"/>
      <c r="N15465" s="150"/>
      <c r="P15465" s="149"/>
    </row>
    <row r="15466" spans="7:16" x14ac:dyDescent="0.2">
      <c r="G15466" s="149"/>
      <c r="I15466" s="149"/>
      <c r="K15466" s="149"/>
      <c r="M15466" s="149"/>
      <c r="N15466" s="150"/>
      <c r="P15466" s="149"/>
    </row>
    <row r="15467" spans="7:16" x14ac:dyDescent="0.2">
      <c r="G15467" s="149"/>
      <c r="I15467" s="149"/>
      <c r="K15467" s="149"/>
      <c r="M15467" s="149"/>
      <c r="N15467" s="150"/>
      <c r="P15467" s="149"/>
    </row>
    <row r="15468" spans="7:16" x14ac:dyDescent="0.2">
      <c r="G15468" s="149"/>
      <c r="I15468" s="149"/>
      <c r="K15468" s="149"/>
      <c r="M15468" s="149"/>
      <c r="N15468" s="150"/>
      <c r="P15468" s="149"/>
    </row>
    <row r="15469" spans="7:16" x14ac:dyDescent="0.2">
      <c r="G15469" s="149"/>
      <c r="I15469" s="149"/>
      <c r="K15469" s="149"/>
      <c r="M15469" s="149"/>
      <c r="N15469" s="150"/>
      <c r="P15469" s="149"/>
    </row>
    <row r="15470" spans="7:16" x14ac:dyDescent="0.2">
      <c r="G15470" s="149"/>
      <c r="I15470" s="149"/>
      <c r="K15470" s="149"/>
      <c r="M15470" s="149"/>
      <c r="N15470" s="150"/>
      <c r="P15470" s="149"/>
    </row>
    <row r="15471" spans="7:16" x14ac:dyDescent="0.2">
      <c r="G15471" s="149"/>
      <c r="I15471" s="149"/>
      <c r="K15471" s="149"/>
      <c r="M15471" s="149"/>
      <c r="N15471" s="150"/>
      <c r="P15471" s="149"/>
    </row>
    <row r="15472" spans="7:16" x14ac:dyDescent="0.2">
      <c r="G15472" s="149"/>
      <c r="I15472" s="149"/>
      <c r="K15472" s="149"/>
      <c r="M15472" s="149"/>
      <c r="N15472" s="150"/>
      <c r="P15472" s="149"/>
    </row>
    <row r="15473" spans="7:16" x14ac:dyDescent="0.2">
      <c r="G15473" s="149"/>
      <c r="I15473" s="149"/>
      <c r="K15473" s="149"/>
      <c r="M15473" s="149"/>
      <c r="N15473" s="150"/>
      <c r="P15473" s="149"/>
    </row>
    <row r="15474" spans="7:16" x14ac:dyDescent="0.2">
      <c r="G15474" s="149"/>
      <c r="I15474" s="149"/>
      <c r="K15474" s="149"/>
      <c r="M15474" s="149"/>
      <c r="N15474" s="150"/>
      <c r="P15474" s="149"/>
    </row>
    <row r="15475" spans="7:16" x14ac:dyDescent="0.2">
      <c r="G15475" s="149"/>
      <c r="I15475" s="149"/>
      <c r="K15475" s="149"/>
      <c r="M15475" s="149"/>
      <c r="N15475" s="150"/>
      <c r="P15475" s="149"/>
    </row>
    <row r="15476" spans="7:16" x14ac:dyDescent="0.2">
      <c r="G15476" s="149"/>
      <c r="I15476" s="149"/>
      <c r="K15476" s="149"/>
      <c r="M15476" s="149"/>
      <c r="N15476" s="150"/>
      <c r="P15476" s="149"/>
    </row>
    <row r="15477" spans="7:16" x14ac:dyDescent="0.2">
      <c r="G15477" s="149"/>
      <c r="I15477" s="149"/>
      <c r="K15477" s="149"/>
      <c r="M15477" s="149"/>
      <c r="N15477" s="150"/>
      <c r="P15477" s="149"/>
    </row>
    <row r="15478" spans="7:16" x14ac:dyDescent="0.2">
      <c r="G15478" s="149"/>
      <c r="I15478" s="149"/>
      <c r="K15478" s="149"/>
      <c r="M15478" s="149"/>
      <c r="N15478" s="150"/>
      <c r="P15478" s="149"/>
    </row>
    <row r="15479" spans="7:16" x14ac:dyDescent="0.2">
      <c r="G15479" s="149"/>
      <c r="I15479" s="149"/>
      <c r="K15479" s="149"/>
      <c r="M15479" s="149"/>
      <c r="N15479" s="150"/>
      <c r="P15479" s="149"/>
    </row>
    <row r="15480" spans="7:16" x14ac:dyDescent="0.2">
      <c r="G15480" s="149"/>
      <c r="I15480" s="149"/>
      <c r="K15480" s="149"/>
      <c r="M15480" s="149"/>
      <c r="N15480" s="150"/>
      <c r="P15480" s="149"/>
    </row>
    <row r="15481" spans="7:16" x14ac:dyDescent="0.2">
      <c r="G15481" s="149"/>
      <c r="I15481" s="149"/>
      <c r="K15481" s="149"/>
      <c r="M15481" s="149"/>
      <c r="N15481" s="150"/>
      <c r="P15481" s="149"/>
    </row>
    <row r="15482" spans="7:16" x14ac:dyDescent="0.2">
      <c r="G15482" s="149"/>
      <c r="I15482" s="149"/>
      <c r="K15482" s="149"/>
      <c r="M15482" s="149"/>
      <c r="N15482" s="150"/>
      <c r="P15482" s="149"/>
    </row>
    <row r="15483" spans="7:16" x14ac:dyDescent="0.2">
      <c r="G15483" s="149"/>
      <c r="I15483" s="149"/>
      <c r="K15483" s="149"/>
      <c r="M15483" s="149"/>
      <c r="N15483" s="150"/>
      <c r="P15483" s="149"/>
    </row>
    <row r="15484" spans="7:16" x14ac:dyDescent="0.2">
      <c r="G15484" s="149"/>
      <c r="I15484" s="149"/>
      <c r="K15484" s="149"/>
      <c r="M15484" s="149"/>
      <c r="N15484" s="150"/>
      <c r="P15484" s="149"/>
    </row>
    <row r="15485" spans="7:16" x14ac:dyDescent="0.2">
      <c r="G15485" s="149"/>
      <c r="I15485" s="149"/>
      <c r="K15485" s="149"/>
      <c r="M15485" s="149"/>
      <c r="N15485" s="150"/>
      <c r="P15485" s="149"/>
    </row>
    <row r="15486" spans="7:16" x14ac:dyDescent="0.2">
      <c r="G15486" s="149"/>
      <c r="I15486" s="149"/>
      <c r="K15486" s="149"/>
      <c r="M15486" s="149"/>
      <c r="N15486" s="150"/>
      <c r="P15486" s="149"/>
    </row>
    <row r="15487" spans="7:16" x14ac:dyDescent="0.2">
      <c r="G15487" s="149"/>
      <c r="I15487" s="149"/>
      <c r="K15487" s="149"/>
      <c r="M15487" s="149"/>
      <c r="N15487" s="150"/>
      <c r="P15487" s="149"/>
    </row>
    <row r="15488" spans="7:16" x14ac:dyDescent="0.2">
      <c r="G15488" s="149"/>
      <c r="I15488" s="149"/>
      <c r="K15488" s="149"/>
      <c r="M15488" s="149"/>
      <c r="N15488" s="150"/>
      <c r="P15488" s="149"/>
    </row>
    <row r="15489" spans="7:16" x14ac:dyDescent="0.2">
      <c r="G15489" s="149"/>
      <c r="I15489" s="149"/>
      <c r="K15489" s="149"/>
      <c r="M15489" s="149"/>
      <c r="N15489" s="150"/>
      <c r="P15489" s="149"/>
    </row>
    <row r="15490" spans="7:16" x14ac:dyDescent="0.2">
      <c r="G15490" s="149"/>
      <c r="I15490" s="149"/>
      <c r="K15490" s="149"/>
      <c r="M15490" s="149"/>
      <c r="N15490" s="150"/>
      <c r="P15490" s="149"/>
    </row>
    <row r="15491" spans="7:16" x14ac:dyDescent="0.2">
      <c r="G15491" s="149"/>
      <c r="I15491" s="149"/>
      <c r="K15491" s="149"/>
      <c r="M15491" s="149"/>
      <c r="N15491" s="150"/>
      <c r="P15491" s="149"/>
    </row>
    <row r="15492" spans="7:16" x14ac:dyDescent="0.2">
      <c r="G15492" s="149"/>
      <c r="I15492" s="149"/>
      <c r="K15492" s="149"/>
      <c r="M15492" s="149"/>
      <c r="N15492" s="150"/>
      <c r="P15492" s="149"/>
    </row>
    <row r="15493" spans="7:16" x14ac:dyDescent="0.2">
      <c r="G15493" s="149"/>
      <c r="I15493" s="149"/>
      <c r="K15493" s="149"/>
      <c r="M15493" s="149"/>
      <c r="N15493" s="150"/>
      <c r="P15493" s="149"/>
    </row>
    <row r="15494" spans="7:16" x14ac:dyDescent="0.2">
      <c r="G15494" s="149"/>
      <c r="I15494" s="149"/>
      <c r="K15494" s="149"/>
      <c r="M15494" s="149"/>
      <c r="N15494" s="150"/>
      <c r="P15494" s="149"/>
    </row>
    <row r="15495" spans="7:16" x14ac:dyDescent="0.2">
      <c r="G15495" s="149"/>
      <c r="I15495" s="149"/>
      <c r="K15495" s="149"/>
      <c r="M15495" s="149"/>
      <c r="N15495" s="150"/>
      <c r="P15495" s="149"/>
    </row>
    <row r="15496" spans="7:16" x14ac:dyDescent="0.2">
      <c r="G15496" s="149"/>
      <c r="I15496" s="149"/>
      <c r="K15496" s="149"/>
      <c r="M15496" s="149"/>
      <c r="N15496" s="150"/>
      <c r="P15496" s="149"/>
    </row>
    <row r="15497" spans="7:16" x14ac:dyDescent="0.2">
      <c r="G15497" s="149"/>
      <c r="I15497" s="149"/>
      <c r="K15497" s="149"/>
      <c r="M15497" s="149"/>
      <c r="N15497" s="150"/>
      <c r="P15497" s="149"/>
    </row>
    <row r="15498" spans="7:16" x14ac:dyDescent="0.2">
      <c r="G15498" s="149"/>
      <c r="I15498" s="149"/>
      <c r="K15498" s="149"/>
      <c r="M15498" s="149"/>
      <c r="N15498" s="150"/>
      <c r="P15498" s="149"/>
    </row>
    <row r="15499" spans="7:16" x14ac:dyDescent="0.2">
      <c r="G15499" s="149"/>
      <c r="I15499" s="149"/>
      <c r="K15499" s="149"/>
      <c r="M15499" s="149"/>
      <c r="N15499" s="150"/>
      <c r="P15499" s="149"/>
    </row>
    <row r="15500" spans="7:16" x14ac:dyDescent="0.2">
      <c r="G15500" s="149"/>
      <c r="I15500" s="149"/>
      <c r="K15500" s="149"/>
      <c r="M15500" s="149"/>
      <c r="N15500" s="150"/>
      <c r="P15500" s="149"/>
    </row>
    <row r="15501" spans="7:16" x14ac:dyDescent="0.2">
      <c r="G15501" s="149"/>
      <c r="I15501" s="149"/>
      <c r="K15501" s="149"/>
      <c r="M15501" s="149"/>
      <c r="N15501" s="150"/>
      <c r="P15501" s="149"/>
    </row>
    <row r="15502" spans="7:16" x14ac:dyDescent="0.2">
      <c r="G15502" s="149"/>
      <c r="I15502" s="149"/>
      <c r="K15502" s="149"/>
      <c r="M15502" s="149"/>
      <c r="N15502" s="150"/>
      <c r="P15502" s="149"/>
    </row>
    <row r="15503" spans="7:16" x14ac:dyDescent="0.2">
      <c r="G15503" s="149"/>
      <c r="I15503" s="149"/>
      <c r="K15503" s="149"/>
      <c r="M15503" s="149"/>
      <c r="N15503" s="150"/>
      <c r="P15503" s="149"/>
    </row>
    <row r="15504" spans="7:16" x14ac:dyDescent="0.2">
      <c r="G15504" s="149"/>
      <c r="I15504" s="149"/>
      <c r="K15504" s="149"/>
      <c r="M15504" s="149"/>
      <c r="N15504" s="150"/>
      <c r="P15504" s="149"/>
    </row>
    <row r="15505" spans="7:16" x14ac:dyDescent="0.2">
      <c r="G15505" s="149"/>
      <c r="I15505" s="149"/>
      <c r="K15505" s="149"/>
      <c r="M15505" s="149"/>
      <c r="N15505" s="150"/>
      <c r="P15505" s="149"/>
    </row>
    <row r="15506" spans="7:16" x14ac:dyDescent="0.2">
      <c r="G15506" s="149"/>
      <c r="I15506" s="149"/>
      <c r="K15506" s="149"/>
      <c r="M15506" s="149"/>
      <c r="N15506" s="150"/>
      <c r="P15506" s="149"/>
    </row>
    <row r="15507" spans="7:16" x14ac:dyDescent="0.2">
      <c r="G15507" s="149"/>
      <c r="I15507" s="149"/>
      <c r="K15507" s="149"/>
      <c r="M15507" s="149"/>
      <c r="N15507" s="150"/>
      <c r="P15507" s="149"/>
    </row>
    <row r="15508" spans="7:16" x14ac:dyDescent="0.2">
      <c r="G15508" s="149"/>
      <c r="I15508" s="149"/>
      <c r="K15508" s="149"/>
      <c r="M15508" s="149"/>
      <c r="N15508" s="150"/>
      <c r="P15508" s="149"/>
    </row>
    <row r="15509" spans="7:16" x14ac:dyDescent="0.2">
      <c r="G15509" s="149"/>
      <c r="I15509" s="149"/>
      <c r="K15509" s="149"/>
      <c r="M15509" s="149"/>
      <c r="N15509" s="150"/>
      <c r="P15509" s="149"/>
    </row>
    <row r="15510" spans="7:16" x14ac:dyDescent="0.2">
      <c r="G15510" s="149"/>
      <c r="I15510" s="149"/>
      <c r="K15510" s="149"/>
      <c r="M15510" s="149"/>
      <c r="N15510" s="150"/>
      <c r="P15510" s="149"/>
    </row>
    <row r="15511" spans="7:16" x14ac:dyDescent="0.2">
      <c r="G15511" s="149"/>
      <c r="I15511" s="149"/>
      <c r="K15511" s="149"/>
      <c r="M15511" s="149"/>
      <c r="N15511" s="150"/>
      <c r="P15511" s="149"/>
    </row>
    <row r="15512" spans="7:16" x14ac:dyDescent="0.2">
      <c r="G15512" s="149"/>
      <c r="I15512" s="149"/>
      <c r="K15512" s="149"/>
      <c r="M15512" s="149"/>
      <c r="N15512" s="150"/>
      <c r="P15512" s="149"/>
    </row>
    <row r="15513" spans="7:16" x14ac:dyDescent="0.2">
      <c r="G15513" s="149"/>
      <c r="I15513" s="149"/>
      <c r="K15513" s="149"/>
      <c r="M15513" s="149"/>
      <c r="N15513" s="150"/>
      <c r="P15513" s="149"/>
    </row>
    <row r="15514" spans="7:16" x14ac:dyDescent="0.2">
      <c r="G15514" s="149"/>
      <c r="I15514" s="149"/>
      <c r="K15514" s="149"/>
      <c r="M15514" s="149"/>
      <c r="N15514" s="150"/>
      <c r="P15514" s="149"/>
    </row>
    <row r="15515" spans="7:16" x14ac:dyDescent="0.2">
      <c r="G15515" s="149"/>
      <c r="I15515" s="149"/>
      <c r="K15515" s="149"/>
      <c r="M15515" s="149"/>
      <c r="N15515" s="150"/>
      <c r="P15515" s="149"/>
    </row>
    <row r="15516" spans="7:16" x14ac:dyDescent="0.2">
      <c r="G15516" s="149"/>
      <c r="I15516" s="149"/>
      <c r="K15516" s="149"/>
      <c r="M15516" s="149"/>
      <c r="N15516" s="150"/>
      <c r="P15516" s="149"/>
    </row>
    <row r="15517" spans="7:16" x14ac:dyDescent="0.2">
      <c r="G15517" s="149"/>
      <c r="I15517" s="149"/>
      <c r="K15517" s="149"/>
      <c r="M15517" s="149"/>
      <c r="N15517" s="150"/>
      <c r="P15517" s="149"/>
    </row>
    <row r="15518" spans="7:16" x14ac:dyDescent="0.2">
      <c r="G15518" s="149"/>
      <c r="I15518" s="149"/>
      <c r="K15518" s="149"/>
      <c r="M15518" s="149"/>
      <c r="N15518" s="150"/>
      <c r="P15518" s="149"/>
    </row>
    <row r="15519" spans="7:16" x14ac:dyDescent="0.2">
      <c r="G15519" s="149"/>
      <c r="I15519" s="149"/>
      <c r="K15519" s="149"/>
      <c r="M15519" s="149"/>
      <c r="N15519" s="150"/>
      <c r="P15519" s="149"/>
    </row>
    <row r="15520" spans="7:16" x14ac:dyDescent="0.2">
      <c r="G15520" s="149"/>
      <c r="I15520" s="149"/>
      <c r="K15520" s="149"/>
      <c r="M15520" s="149"/>
      <c r="N15520" s="150"/>
      <c r="P15520" s="149"/>
    </row>
    <row r="15521" spans="7:16" x14ac:dyDescent="0.2">
      <c r="G15521" s="149"/>
      <c r="I15521" s="149"/>
      <c r="K15521" s="149"/>
      <c r="M15521" s="149"/>
      <c r="N15521" s="150"/>
      <c r="P15521" s="149"/>
    </row>
    <row r="15522" spans="7:16" x14ac:dyDescent="0.2">
      <c r="G15522" s="149"/>
      <c r="I15522" s="149"/>
      <c r="K15522" s="149"/>
      <c r="M15522" s="149"/>
      <c r="N15522" s="150"/>
      <c r="P15522" s="149"/>
    </row>
    <row r="15523" spans="7:16" x14ac:dyDescent="0.2">
      <c r="G15523" s="149"/>
      <c r="I15523" s="149"/>
      <c r="K15523" s="149"/>
      <c r="M15523" s="149"/>
      <c r="N15523" s="150"/>
      <c r="P15523" s="149"/>
    </row>
    <row r="15524" spans="7:16" x14ac:dyDescent="0.2">
      <c r="G15524" s="149"/>
      <c r="I15524" s="149"/>
      <c r="K15524" s="149"/>
      <c r="M15524" s="149"/>
      <c r="N15524" s="150"/>
      <c r="P15524" s="149"/>
    </row>
    <row r="15525" spans="7:16" x14ac:dyDescent="0.2">
      <c r="G15525" s="149"/>
      <c r="I15525" s="149"/>
      <c r="K15525" s="149"/>
      <c r="M15525" s="149"/>
      <c r="N15525" s="150"/>
      <c r="P15525" s="149"/>
    </row>
    <row r="15526" spans="7:16" x14ac:dyDescent="0.2">
      <c r="G15526" s="149"/>
      <c r="I15526" s="149"/>
      <c r="K15526" s="149"/>
      <c r="M15526" s="149"/>
      <c r="N15526" s="150"/>
      <c r="P15526" s="149"/>
    </row>
    <row r="15527" spans="7:16" x14ac:dyDescent="0.2">
      <c r="G15527" s="149"/>
      <c r="I15527" s="149"/>
      <c r="K15527" s="149"/>
      <c r="M15527" s="149"/>
      <c r="N15527" s="150"/>
      <c r="P15527" s="149"/>
    </row>
    <row r="15528" spans="7:16" x14ac:dyDescent="0.2">
      <c r="G15528" s="149"/>
      <c r="I15528" s="149"/>
      <c r="K15528" s="149"/>
      <c r="M15528" s="149"/>
      <c r="N15528" s="150"/>
      <c r="P15528" s="149"/>
    </row>
    <row r="15529" spans="7:16" x14ac:dyDescent="0.2">
      <c r="G15529" s="149"/>
      <c r="I15529" s="149"/>
      <c r="K15529" s="149"/>
      <c r="M15529" s="149"/>
      <c r="N15529" s="150"/>
      <c r="P15529" s="149"/>
    </row>
    <row r="15530" spans="7:16" x14ac:dyDescent="0.2">
      <c r="G15530" s="149"/>
      <c r="I15530" s="149"/>
      <c r="K15530" s="149"/>
      <c r="M15530" s="149"/>
      <c r="N15530" s="150"/>
      <c r="P15530" s="149"/>
    </row>
    <row r="15531" spans="7:16" x14ac:dyDescent="0.2">
      <c r="G15531" s="149"/>
      <c r="I15531" s="149"/>
      <c r="K15531" s="149"/>
      <c r="M15531" s="149"/>
      <c r="N15531" s="150"/>
      <c r="P15531" s="149"/>
    </row>
    <row r="15532" spans="7:16" x14ac:dyDescent="0.2">
      <c r="G15532" s="149"/>
      <c r="I15532" s="149"/>
      <c r="K15532" s="149"/>
      <c r="M15532" s="149"/>
      <c r="N15532" s="150"/>
      <c r="P15532" s="149"/>
    </row>
    <row r="15533" spans="7:16" x14ac:dyDescent="0.2">
      <c r="G15533" s="149"/>
      <c r="I15533" s="149"/>
      <c r="K15533" s="149"/>
      <c r="M15533" s="149"/>
      <c r="N15533" s="150"/>
      <c r="P15533" s="149"/>
    </row>
    <row r="15534" spans="7:16" x14ac:dyDescent="0.2">
      <c r="G15534" s="149"/>
      <c r="I15534" s="149"/>
      <c r="K15534" s="149"/>
      <c r="M15534" s="149"/>
      <c r="N15534" s="150"/>
      <c r="P15534" s="149"/>
    </row>
    <row r="15535" spans="7:16" x14ac:dyDescent="0.2">
      <c r="G15535" s="149"/>
      <c r="I15535" s="149"/>
      <c r="K15535" s="149"/>
      <c r="M15535" s="149"/>
      <c r="N15535" s="150"/>
      <c r="P15535" s="149"/>
    </row>
    <row r="15536" spans="7:16" x14ac:dyDescent="0.2">
      <c r="G15536" s="149"/>
      <c r="I15536" s="149"/>
      <c r="K15536" s="149"/>
      <c r="M15536" s="149"/>
      <c r="N15536" s="150"/>
      <c r="P15536" s="149"/>
    </row>
    <row r="15537" spans="7:16" x14ac:dyDescent="0.2">
      <c r="G15537" s="149"/>
      <c r="I15537" s="149"/>
      <c r="K15537" s="149"/>
      <c r="M15537" s="149"/>
      <c r="N15537" s="150"/>
      <c r="P15537" s="149"/>
    </row>
    <row r="15538" spans="7:16" x14ac:dyDescent="0.2">
      <c r="G15538" s="149"/>
      <c r="I15538" s="149"/>
      <c r="K15538" s="149"/>
      <c r="M15538" s="149"/>
      <c r="N15538" s="150"/>
      <c r="P15538" s="149"/>
    </row>
    <row r="15539" spans="7:16" x14ac:dyDescent="0.2">
      <c r="G15539" s="149"/>
      <c r="I15539" s="149"/>
      <c r="K15539" s="149"/>
      <c r="M15539" s="149"/>
      <c r="N15539" s="150"/>
      <c r="P15539" s="149"/>
    </row>
    <row r="15540" spans="7:16" x14ac:dyDescent="0.2">
      <c r="G15540" s="149"/>
      <c r="I15540" s="149"/>
      <c r="K15540" s="149"/>
      <c r="M15540" s="149"/>
      <c r="N15540" s="150"/>
      <c r="P15540" s="149"/>
    </row>
    <row r="15541" spans="7:16" x14ac:dyDescent="0.2">
      <c r="G15541" s="149"/>
      <c r="I15541" s="149"/>
      <c r="K15541" s="149"/>
      <c r="M15541" s="149"/>
      <c r="N15541" s="150"/>
      <c r="P15541" s="149"/>
    </row>
    <row r="15542" spans="7:16" x14ac:dyDescent="0.2">
      <c r="G15542" s="149"/>
      <c r="I15542" s="149"/>
      <c r="K15542" s="149"/>
      <c r="M15542" s="149"/>
      <c r="N15542" s="150"/>
      <c r="P15542" s="149"/>
    </row>
    <row r="15543" spans="7:16" x14ac:dyDescent="0.2">
      <c r="G15543" s="149"/>
      <c r="I15543" s="149"/>
      <c r="K15543" s="149"/>
      <c r="M15543" s="149"/>
      <c r="N15543" s="150"/>
      <c r="P15543" s="149"/>
    </row>
    <row r="15544" spans="7:16" x14ac:dyDescent="0.2">
      <c r="G15544" s="149"/>
      <c r="I15544" s="149"/>
      <c r="K15544" s="149"/>
      <c r="M15544" s="149"/>
      <c r="N15544" s="150"/>
      <c r="P15544" s="149"/>
    </row>
    <row r="15545" spans="7:16" x14ac:dyDescent="0.2">
      <c r="G15545" s="149"/>
      <c r="I15545" s="149"/>
      <c r="K15545" s="149"/>
      <c r="M15545" s="149"/>
      <c r="N15545" s="150"/>
      <c r="P15545" s="149"/>
    </row>
    <row r="15546" spans="7:16" x14ac:dyDescent="0.2">
      <c r="G15546" s="149"/>
      <c r="I15546" s="149"/>
      <c r="K15546" s="149"/>
      <c r="M15546" s="149"/>
      <c r="N15546" s="150"/>
      <c r="P15546" s="149"/>
    </row>
    <row r="15547" spans="7:16" x14ac:dyDescent="0.2">
      <c r="G15547" s="149"/>
      <c r="I15547" s="149"/>
      <c r="K15547" s="149"/>
      <c r="M15547" s="149"/>
      <c r="N15547" s="150"/>
      <c r="P15547" s="149"/>
    </row>
    <row r="15548" spans="7:16" x14ac:dyDescent="0.2">
      <c r="G15548" s="149"/>
      <c r="I15548" s="149"/>
      <c r="K15548" s="149"/>
      <c r="M15548" s="149"/>
      <c r="N15548" s="150"/>
      <c r="P15548" s="149"/>
    </row>
    <row r="15549" spans="7:16" x14ac:dyDescent="0.2">
      <c r="G15549" s="149"/>
      <c r="I15549" s="149"/>
      <c r="K15549" s="149"/>
      <c r="M15549" s="149"/>
      <c r="N15549" s="150"/>
      <c r="P15549" s="149"/>
    </row>
    <row r="15550" spans="7:16" x14ac:dyDescent="0.2">
      <c r="G15550" s="149"/>
      <c r="I15550" s="149"/>
      <c r="K15550" s="149"/>
      <c r="M15550" s="149"/>
      <c r="N15550" s="150"/>
      <c r="P15550" s="149"/>
    </row>
    <row r="15551" spans="7:16" x14ac:dyDescent="0.2">
      <c r="G15551" s="149"/>
      <c r="I15551" s="149"/>
      <c r="K15551" s="149"/>
      <c r="M15551" s="149"/>
      <c r="N15551" s="150"/>
      <c r="P15551" s="149"/>
    </row>
    <row r="15552" spans="7:16" x14ac:dyDescent="0.2">
      <c r="G15552" s="149"/>
      <c r="I15552" s="149"/>
      <c r="K15552" s="149"/>
      <c r="M15552" s="149"/>
      <c r="N15552" s="150"/>
      <c r="P15552" s="149"/>
    </row>
    <row r="15553" spans="7:16" x14ac:dyDescent="0.2">
      <c r="G15553" s="149"/>
      <c r="I15553" s="149"/>
      <c r="K15553" s="149"/>
      <c r="M15553" s="149"/>
      <c r="N15553" s="150"/>
      <c r="P15553" s="149"/>
    </row>
    <row r="15554" spans="7:16" x14ac:dyDescent="0.2">
      <c r="G15554" s="149"/>
      <c r="I15554" s="149"/>
      <c r="K15554" s="149"/>
      <c r="M15554" s="149"/>
      <c r="N15554" s="150"/>
      <c r="P15554" s="149"/>
    </row>
    <row r="15555" spans="7:16" x14ac:dyDescent="0.2">
      <c r="G15555" s="149"/>
      <c r="I15555" s="149"/>
      <c r="K15555" s="149"/>
      <c r="M15555" s="149"/>
      <c r="N15555" s="150"/>
      <c r="P15555" s="149"/>
    </row>
    <row r="15556" spans="7:16" x14ac:dyDescent="0.2">
      <c r="G15556" s="149"/>
      <c r="I15556" s="149"/>
      <c r="K15556" s="149"/>
      <c r="M15556" s="149"/>
      <c r="N15556" s="150"/>
      <c r="P15556" s="149"/>
    </row>
    <row r="15557" spans="7:16" x14ac:dyDescent="0.2">
      <c r="G15557" s="149"/>
      <c r="I15557" s="149"/>
      <c r="K15557" s="149"/>
      <c r="M15557" s="149"/>
      <c r="N15557" s="150"/>
      <c r="P15557" s="149"/>
    </row>
    <row r="15558" spans="7:16" x14ac:dyDescent="0.2">
      <c r="G15558" s="149"/>
      <c r="I15558" s="149"/>
      <c r="K15558" s="149"/>
      <c r="M15558" s="149"/>
      <c r="N15558" s="150"/>
      <c r="P15558" s="149"/>
    </row>
    <row r="15559" spans="7:16" x14ac:dyDescent="0.2">
      <c r="G15559" s="149"/>
      <c r="I15559" s="149"/>
      <c r="K15559" s="149"/>
      <c r="M15559" s="149"/>
      <c r="N15559" s="150"/>
      <c r="P15559" s="149"/>
    </row>
    <row r="15560" spans="7:16" x14ac:dyDescent="0.2">
      <c r="G15560" s="149"/>
      <c r="I15560" s="149"/>
      <c r="K15560" s="149"/>
      <c r="M15560" s="149"/>
      <c r="N15560" s="150"/>
      <c r="P15560" s="149"/>
    </row>
    <row r="15561" spans="7:16" x14ac:dyDescent="0.2">
      <c r="G15561" s="149"/>
      <c r="I15561" s="149"/>
      <c r="K15561" s="149"/>
      <c r="M15561" s="149"/>
      <c r="N15561" s="150"/>
      <c r="P15561" s="149"/>
    </row>
    <row r="15562" spans="7:16" x14ac:dyDescent="0.2">
      <c r="G15562" s="149"/>
      <c r="I15562" s="149"/>
      <c r="K15562" s="149"/>
      <c r="M15562" s="149"/>
      <c r="N15562" s="150"/>
      <c r="P15562" s="149"/>
    </row>
    <row r="15563" spans="7:16" x14ac:dyDescent="0.2">
      <c r="G15563" s="149"/>
      <c r="I15563" s="149"/>
      <c r="K15563" s="149"/>
      <c r="M15563" s="149"/>
      <c r="N15563" s="150"/>
      <c r="P15563" s="149"/>
    </row>
    <row r="15564" spans="7:16" x14ac:dyDescent="0.2">
      <c r="G15564" s="149"/>
      <c r="I15564" s="149"/>
      <c r="K15564" s="149"/>
      <c r="M15564" s="149"/>
      <c r="N15564" s="150"/>
      <c r="P15564" s="149"/>
    </row>
    <row r="15565" spans="7:16" x14ac:dyDescent="0.2">
      <c r="G15565" s="149"/>
      <c r="I15565" s="149"/>
      <c r="K15565" s="149"/>
      <c r="M15565" s="149"/>
      <c r="N15565" s="150"/>
      <c r="P15565" s="149"/>
    </row>
    <row r="15566" spans="7:16" x14ac:dyDescent="0.2">
      <c r="G15566" s="149"/>
      <c r="I15566" s="149"/>
      <c r="K15566" s="149"/>
      <c r="M15566" s="149"/>
      <c r="N15566" s="150"/>
      <c r="P15566" s="149"/>
    </row>
    <row r="15567" spans="7:16" x14ac:dyDescent="0.2">
      <c r="G15567" s="149"/>
      <c r="I15567" s="149"/>
      <c r="K15567" s="149"/>
      <c r="M15567" s="149"/>
      <c r="N15567" s="150"/>
      <c r="P15567" s="149"/>
    </row>
    <row r="15568" spans="7:16" x14ac:dyDescent="0.2">
      <c r="G15568" s="149"/>
      <c r="I15568" s="149"/>
      <c r="K15568" s="149"/>
      <c r="M15568" s="149"/>
      <c r="N15568" s="150"/>
      <c r="P15568" s="149"/>
    </row>
    <row r="15569" spans="7:16" x14ac:dyDescent="0.2">
      <c r="G15569" s="149"/>
      <c r="I15569" s="149"/>
      <c r="K15569" s="149"/>
      <c r="M15569" s="149"/>
      <c r="N15569" s="150"/>
      <c r="P15569" s="149"/>
    </row>
    <row r="15570" spans="7:16" x14ac:dyDescent="0.2">
      <c r="G15570" s="149"/>
      <c r="I15570" s="149"/>
      <c r="K15570" s="149"/>
      <c r="M15570" s="149"/>
      <c r="N15570" s="150"/>
      <c r="P15570" s="149"/>
    </row>
    <row r="15571" spans="7:16" x14ac:dyDescent="0.2">
      <c r="G15571" s="149"/>
      <c r="I15571" s="149"/>
      <c r="K15571" s="149"/>
      <c r="M15571" s="149"/>
      <c r="N15571" s="150"/>
      <c r="P15571" s="149"/>
    </row>
    <row r="15572" spans="7:16" x14ac:dyDescent="0.2">
      <c r="G15572" s="149"/>
      <c r="I15572" s="149"/>
      <c r="K15572" s="149"/>
      <c r="M15572" s="149"/>
      <c r="N15572" s="150"/>
      <c r="P15572" s="149"/>
    </row>
    <row r="15573" spans="7:16" x14ac:dyDescent="0.2">
      <c r="G15573" s="149"/>
      <c r="I15573" s="149"/>
      <c r="K15573" s="149"/>
      <c r="M15573" s="149"/>
      <c r="N15573" s="150"/>
      <c r="P15573" s="149"/>
    </row>
    <row r="15574" spans="7:16" x14ac:dyDescent="0.2">
      <c r="G15574" s="149"/>
      <c r="I15574" s="149"/>
      <c r="K15574" s="149"/>
      <c r="M15574" s="149"/>
      <c r="N15574" s="150"/>
      <c r="P15574" s="149"/>
    </row>
    <row r="15575" spans="7:16" x14ac:dyDescent="0.2">
      <c r="G15575" s="149"/>
      <c r="I15575" s="149"/>
      <c r="K15575" s="149"/>
      <c r="M15575" s="149"/>
      <c r="N15575" s="150"/>
      <c r="P15575" s="149"/>
    </row>
    <row r="15576" spans="7:16" x14ac:dyDescent="0.2">
      <c r="G15576" s="149"/>
      <c r="I15576" s="149"/>
      <c r="K15576" s="149"/>
      <c r="M15576" s="149"/>
      <c r="N15576" s="150"/>
      <c r="P15576" s="149"/>
    </row>
    <row r="15577" spans="7:16" x14ac:dyDescent="0.2">
      <c r="G15577" s="149"/>
      <c r="I15577" s="149"/>
      <c r="K15577" s="149"/>
      <c r="M15577" s="149"/>
      <c r="N15577" s="150"/>
      <c r="P15577" s="149"/>
    </row>
    <row r="15578" spans="7:16" x14ac:dyDescent="0.2">
      <c r="G15578" s="149"/>
      <c r="I15578" s="149"/>
      <c r="K15578" s="149"/>
      <c r="M15578" s="149"/>
      <c r="N15578" s="150"/>
      <c r="P15578" s="149"/>
    </row>
    <row r="15579" spans="7:16" x14ac:dyDescent="0.2">
      <c r="G15579" s="149"/>
      <c r="I15579" s="149"/>
      <c r="K15579" s="149"/>
      <c r="M15579" s="149"/>
      <c r="N15579" s="150"/>
      <c r="P15579" s="149"/>
    </row>
    <row r="15580" spans="7:16" x14ac:dyDescent="0.2">
      <c r="G15580" s="149"/>
      <c r="I15580" s="149"/>
      <c r="K15580" s="149"/>
      <c r="M15580" s="149"/>
      <c r="N15580" s="150"/>
      <c r="P15580" s="149"/>
    </row>
    <row r="15581" spans="7:16" x14ac:dyDescent="0.2">
      <c r="G15581" s="149"/>
      <c r="I15581" s="149"/>
      <c r="K15581" s="149"/>
      <c r="M15581" s="149"/>
      <c r="N15581" s="150"/>
      <c r="P15581" s="149"/>
    </row>
    <row r="15582" spans="7:16" x14ac:dyDescent="0.2">
      <c r="G15582" s="149"/>
      <c r="I15582" s="149"/>
      <c r="K15582" s="149"/>
      <c r="M15582" s="149"/>
      <c r="N15582" s="150"/>
      <c r="P15582" s="149"/>
    </row>
    <row r="15583" spans="7:16" x14ac:dyDescent="0.2">
      <c r="G15583" s="149"/>
      <c r="I15583" s="149"/>
      <c r="K15583" s="149"/>
      <c r="M15583" s="149"/>
      <c r="N15583" s="150"/>
      <c r="P15583" s="149"/>
    </row>
    <row r="15584" spans="7:16" x14ac:dyDescent="0.2">
      <c r="G15584" s="149"/>
      <c r="I15584" s="149"/>
      <c r="K15584" s="149"/>
      <c r="M15584" s="149"/>
      <c r="N15584" s="150"/>
      <c r="P15584" s="149"/>
    </row>
    <row r="15585" spans="7:16" x14ac:dyDescent="0.2">
      <c r="G15585" s="149"/>
      <c r="I15585" s="149"/>
      <c r="K15585" s="149"/>
      <c r="M15585" s="149"/>
      <c r="N15585" s="150"/>
      <c r="P15585" s="149"/>
    </row>
    <row r="15586" spans="7:16" x14ac:dyDescent="0.2">
      <c r="G15586" s="149"/>
      <c r="I15586" s="149"/>
      <c r="K15586" s="149"/>
      <c r="M15586" s="149"/>
      <c r="N15586" s="150"/>
      <c r="P15586" s="149"/>
    </row>
    <row r="15587" spans="7:16" x14ac:dyDescent="0.2">
      <c r="G15587" s="149"/>
      <c r="I15587" s="149"/>
      <c r="K15587" s="149"/>
      <c r="M15587" s="149"/>
      <c r="N15587" s="150"/>
      <c r="P15587" s="149"/>
    </row>
    <row r="15588" spans="7:16" x14ac:dyDescent="0.2">
      <c r="G15588" s="149"/>
      <c r="I15588" s="149"/>
      <c r="K15588" s="149"/>
      <c r="M15588" s="149"/>
      <c r="N15588" s="150"/>
      <c r="P15588" s="149"/>
    </row>
    <row r="15589" spans="7:16" x14ac:dyDescent="0.2">
      <c r="G15589" s="149"/>
      <c r="I15589" s="149"/>
      <c r="K15589" s="149"/>
      <c r="M15589" s="149"/>
      <c r="N15589" s="150"/>
      <c r="P15589" s="149"/>
    </row>
    <row r="15590" spans="7:16" x14ac:dyDescent="0.2">
      <c r="G15590" s="149"/>
      <c r="I15590" s="149"/>
      <c r="K15590" s="149"/>
      <c r="M15590" s="149"/>
      <c r="N15590" s="150"/>
      <c r="P15590" s="149"/>
    </row>
    <row r="15591" spans="7:16" x14ac:dyDescent="0.2">
      <c r="G15591" s="149"/>
      <c r="I15591" s="149"/>
      <c r="K15591" s="149"/>
      <c r="M15591" s="149"/>
      <c r="N15591" s="150"/>
      <c r="P15591" s="149"/>
    </row>
    <row r="15592" spans="7:16" x14ac:dyDescent="0.2">
      <c r="G15592" s="149"/>
      <c r="I15592" s="149"/>
      <c r="K15592" s="149"/>
      <c r="M15592" s="149"/>
      <c r="N15592" s="150"/>
      <c r="P15592" s="149"/>
    </row>
    <row r="15593" spans="7:16" x14ac:dyDescent="0.2">
      <c r="G15593" s="149"/>
      <c r="I15593" s="149"/>
      <c r="K15593" s="149"/>
      <c r="M15593" s="149"/>
      <c r="N15593" s="150"/>
      <c r="P15593" s="149"/>
    </row>
    <row r="15594" spans="7:16" x14ac:dyDescent="0.2">
      <c r="G15594" s="149"/>
      <c r="I15594" s="149"/>
      <c r="K15594" s="149"/>
      <c r="M15594" s="149"/>
      <c r="N15594" s="150"/>
      <c r="P15594" s="149"/>
    </row>
    <row r="15595" spans="7:16" x14ac:dyDescent="0.2">
      <c r="G15595" s="149"/>
      <c r="I15595" s="149"/>
      <c r="K15595" s="149"/>
      <c r="M15595" s="149"/>
      <c r="N15595" s="150"/>
      <c r="P15595" s="149"/>
    </row>
    <row r="15596" spans="7:16" x14ac:dyDescent="0.2">
      <c r="G15596" s="149"/>
      <c r="I15596" s="149"/>
      <c r="K15596" s="149"/>
      <c r="M15596" s="149"/>
      <c r="N15596" s="150"/>
      <c r="P15596" s="149"/>
    </row>
    <row r="15597" spans="7:16" x14ac:dyDescent="0.2">
      <c r="G15597" s="149"/>
      <c r="I15597" s="149"/>
      <c r="K15597" s="149"/>
      <c r="M15597" s="149"/>
      <c r="N15597" s="150"/>
      <c r="P15597" s="149"/>
    </row>
    <row r="15598" spans="7:16" x14ac:dyDescent="0.2">
      <c r="G15598" s="149"/>
      <c r="I15598" s="149"/>
      <c r="K15598" s="149"/>
      <c r="M15598" s="149"/>
      <c r="N15598" s="150"/>
      <c r="P15598" s="149"/>
    </row>
    <row r="15599" spans="7:16" x14ac:dyDescent="0.2">
      <c r="G15599" s="149"/>
      <c r="I15599" s="149"/>
      <c r="K15599" s="149"/>
      <c r="M15599" s="149"/>
      <c r="N15599" s="150"/>
      <c r="P15599" s="149"/>
    </row>
    <row r="15600" spans="7:16" x14ac:dyDescent="0.2">
      <c r="G15600" s="149"/>
      <c r="I15600" s="149"/>
      <c r="K15600" s="149"/>
      <c r="M15600" s="149"/>
      <c r="N15600" s="150"/>
      <c r="P15600" s="149"/>
    </row>
    <row r="15601" spans="7:16" x14ac:dyDescent="0.2">
      <c r="G15601" s="149"/>
      <c r="I15601" s="149"/>
      <c r="K15601" s="149"/>
      <c r="M15601" s="149"/>
      <c r="N15601" s="150"/>
      <c r="P15601" s="149"/>
    </row>
    <row r="15602" spans="7:16" x14ac:dyDescent="0.2">
      <c r="G15602" s="149"/>
      <c r="I15602" s="149"/>
      <c r="K15602" s="149"/>
      <c r="M15602" s="149"/>
      <c r="N15602" s="150"/>
      <c r="P15602" s="149"/>
    </row>
    <row r="15603" spans="7:16" x14ac:dyDescent="0.2">
      <c r="G15603" s="149"/>
      <c r="I15603" s="149"/>
      <c r="K15603" s="149"/>
      <c r="M15603" s="149"/>
      <c r="N15603" s="150"/>
      <c r="P15603" s="149"/>
    </row>
    <row r="15604" spans="7:16" x14ac:dyDescent="0.2">
      <c r="G15604" s="149"/>
      <c r="I15604" s="149"/>
      <c r="K15604" s="149"/>
      <c r="M15604" s="149"/>
      <c r="N15604" s="150"/>
      <c r="P15604" s="149"/>
    </row>
    <row r="15605" spans="7:16" x14ac:dyDescent="0.2">
      <c r="G15605" s="149"/>
      <c r="I15605" s="149"/>
      <c r="K15605" s="149"/>
      <c r="M15605" s="149"/>
      <c r="N15605" s="150"/>
      <c r="P15605" s="149"/>
    </row>
    <row r="15606" spans="7:16" x14ac:dyDescent="0.2">
      <c r="G15606" s="149"/>
      <c r="I15606" s="149"/>
      <c r="K15606" s="149"/>
      <c r="M15606" s="149"/>
      <c r="N15606" s="150"/>
      <c r="P15606" s="149"/>
    </row>
    <row r="15607" spans="7:16" x14ac:dyDescent="0.2">
      <c r="G15607" s="149"/>
      <c r="I15607" s="149"/>
      <c r="K15607" s="149"/>
      <c r="M15607" s="149"/>
      <c r="N15607" s="150"/>
      <c r="P15607" s="149"/>
    </row>
    <row r="15608" spans="7:16" x14ac:dyDescent="0.2">
      <c r="G15608" s="149"/>
      <c r="I15608" s="149"/>
      <c r="K15608" s="149"/>
      <c r="M15608" s="149"/>
      <c r="N15608" s="150"/>
      <c r="P15608" s="149"/>
    </row>
    <row r="15609" spans="7:16" x14ac:dyDescent="0.2">
      <c r="G15609" s="149"/>
      <c r="I15609" s="149"/>
      <c r="K15609" s="149"/>
      <c r="M15609" s="149"/>
      <c r="N15609" s="150"/>
      <c r="P15609" s="149"/>
    </row>
    <row r="15610" spans="7:16" x14ac:dyDescent="0.2">
      <c r="G15610" s="149"/>
      <c r="I15610" s="149"/>
      <c r="K15610" s="149"/>
      <c r="M15610" s="149"/>
      <c r="N15610" s="150"/>
      <c r="P15610" s="149"/>
    </row>
    <row r="15611" spans="7:16" x14ac:dyDescent="0.2">
      <c r="G15611" s="149"/>
      <c r="I15611" s="149"/>
      <c r="K15611" s="149"/>
      <c r="M15611" s="149"/>
      <c r="N15611" s="150"/>
      <c r="P15611" s="149"/>
    </row>
    <row r="15612" spans="7:16" x14ac:dyDescent="0.2">
      <c r="G15612" s="149"/>
      <c r="I15612" s="149"/>
      <c r="K15612" s="149"/>
      <c r="M15612" s="149"/>
      <c r="N15612" s="150"/>
      <c r="P15612" s="149"/>
    </row>
    <row r="15613" spans="7:16" x14ac:dyDescent="0.2">
      <c r="G15613" s="149"/>
      <c r="I15613" s="149"/>
      <c r="K15613" s="149"/>
      <c r="M15613" s="149"/>
      <c r="N15613" s="150"/>
      <c r="P15613" s="149"/>
    </row>
    <row r="15614" spans="7:16" x14ac:dyDescent="0.2">
      <c r="G15614" s="149"/>
      <c r="I15614" s="149"/>
      <c r="K15614" s="149"/>
      <c r="M15614" s="149"/>
      <c r="N15614" s="150"/>
      <c r="P15614" s="149"/>
    </row>
    <row r="15615" spans="7:16" x14ac:dyDescent="0.2">
      <c r="G15615" s="149"/>
      <c r="I15615" s="149"/>
      <c r="K15615" s="149"/>
      <c r="M15615" s="149"/>
      <c r="N15615" s="150"/>
      <c r="P15615" s="149"/>
    </row>
    <row r="15616" spans="7:16" x14ac:dyDescent="0.2">
      <c r="G15616" s="149"/>
      <c r="I15616" s="149"/>
      <c r="K15616" s="149"/>
      <c r="M15616" s="149"/>
      <c r="N15616" s="150"/>
      <c r="P15616" s="149"/>
    </row>
    <row r="15617" spans="7:16" x14ac:dyDescent="0.2">
      <c r="G15617" s="149"/>
      <c r="I15617" s="149"/>
      <c r="K15617" s="149"/>
      <c r="M15617" s="149"/>
      <c r="N15617" s="150"/>
      <c r="P15617" s="149"/>
    </row>
    <row r="15618" spans="7:16" x14ac:dyDescent="0.2">
      <c r="G15618" s="149"/>
      <c r="I15618" s="149"/>
      <c r="K15618" s="149"/>
      <c r="M15618" s="149"/>
      <c r="N15618" s="150"/>
      <c r="P15618" s="149"/>
    </row>
    <row r="15619" spans="7:16" x14ac:dyDescent="0.2">
      <c r="G15619" s="149"/>
      <c r="I15619" s="149"/>
      <c r="K15619" s="149"/>
      <c r="M15619" s="149"/>
      <c r="N15619" s="150"/>
      <c r="P15619" s="149"/>
    </row>
    <row r="15620" spans="7:16" x14ac:dyDescent="0.2">
      <c r="G15620" s="149"/>
      <c r="I15620" s="149"/>
      <c r="K15620" s="149"/>
      <c r="M15620" s="149"/>
      <c r="N15620" s="150"/>
      <c r="P15620" s="149"/>
    </row>
    <row r="15621" spans="7:16" x14ac:dyDescent="0.2">
      <c r="G15621" s="149"/>
      <c r="I15621" s="149"/>
      <c r="K15621" s="149"/>
      <c r="M15621" s="149"/>
      <c r="N15621" s="150"/>
      <c r="P15621" s="149"/>
    </row>
    <row r="15622" spans="7:16" x14ac:dyDescent="0.2">
      <c r="G15622" s="149"/>
      <c r="I15622" s="149"/>
      <c r="K15622" s="149"/>
      <c r="M15622" s="149"/>
      <c r="N15622" s="150"/>
      <c r="P15622" s="149"/>
    </row>
    <row r="15623" spans="7:16" x14ac:dyDescent="0.2">
      <c r="G15623" s="149"/>
      <c r="I15623" s="149"/>
      <c r="K15623" s="149"/>
      <c r="M15623" s="149"/>
      <c r="N15623" s="150"/>
      <c r="P15623" s="149"/>
    </row>
    <row r="15624" spans="7:16" x14ac:dyDescent="0.2">
      <c r="G15624" s="149"/>
      <c r="I15624" s="149"/>
      <c r="K15624" s="149"/>
      <c r="M15624" s="149"/>
      <c r="N15624" s="150"/>
      <c r="P15624" s="149"/>
    </row>
    <row r="15625" spans="7:16" x14ac:dyDescent="0.2">
      <c r="G15625" s="149"/>
      <c r="I15625" s="149"/>
      <c r="K15625" s="149"/>
      <c r="M15625" s="149"/>
      <c r="N15625" s="150"/>
      <c r="P15625" s="149"/>
    </row>
    <row r="15626" spans="7:16" x14ac:dyDescent="0.2">
      <c r="G15626" s="149"/>
      <c r="I15626" s="149"/>
      <c r="K15626" s="149"/>
      <c r="M15626" s="149"/>
      <c r="N15626" s="150"/>
      <c r="P15626" s="149"/>
    </row>
    <row r="15627" spans="7:16" x14ac:dyDescent="0.2">
      <c r="G15627" s="149"/>
      <c r="I15627" s="149"/>
      <c r="K15627" s="149"/>
      <c r="M15627" s="149"/>
      <c r="N15627" s="150"/>
      <c r="P15627" s="149"/>
    </row>
    <row r="15628" spans="7:16" x14ac:dyDescent="0.2">
      <c r="G15628" s="149"/>
      <c r="I15628" s="149"/>
      <c r="K15628" s="149"/>
      <c r="M15628" s="149"/>
      <c r="N15628" s="150"/>
      <c r="P15628" s="149"/>
    </row>
    <row r="15629" spans="7:16" x14ac:dyDescent="0.2">
      <c r="G15629" s="149"/>
      <c r="I15629" s="149"/>
      <c r="K15629" s="149"/>
      <c r="M15629" s="149"/>
      <c r="N15629" s="150"/>
      <c r="P15629" s="149"/>
    </row>
    <row r="15630" spans="7:16" x14ac:dyDescent="0.2">
      <c r="G15630" s="149"/>
      <c r="I15630" s="149"/>
      <c r="K15630" s="149"/>
      <c r="M15630" s="149"/>
      <c r="N15630" s="150"/>
      <c r="P15630" s="149"/>
    </row>
    <row r="15631" spans="7:16" x14ac:dyDescent="0.2">
      <c r="G15631" s="149"/>
      <c r="I15631" s="149"/>
      <c r="K15631" s="149"/>
      <c r="M15631" s="149"/>
      <c r="N15631" s="150"/>
      <c r="P15631" s="149"/>
    </row>
    <row r="15632" spans="7:16" x14ac:dyDescent="0.2">
      <c r="G15632" s="149"/>
      <c r="I15632" s="149"/>
      <c r="K15632" s="149"/>
      <c r="M15632" s="149"/>
      <c r="N15632" s="150"/>
      <c r="P15632" s="149"/>
    </row>
    <row r="15633" spans="7:16" x14ac:dyDescent="0.2">
      <c r="G15633" s="149"/>
      <c r="I15633" s="149"/>
      <c r="K15633" s="149"/>
      <c r="M15633" s="149"/>
      <c r="N15633" s="150"/>
      <c r="P15633" s="149"/>
    </row>
    <row r="15634" spans="7:16" x14ac:dyDescent="0.2">
      <c r="G15634" s="149"/>
      <c r="I15634" s="149"/>
      <c r="K15634" s="149"/>
      <c r="M15634" s="149"/>
      <c r="N15634" s="150"/>
      <c r="P15634" s="149"/>
    </row>
    <row r="15635" spans="7:16" x14ac:dyDescent="0.2">
      <c r="G15635" s="149"/>
      <c r="I15635" s="149"/>
      <c r="K15635" s="149"/>
      <c r="M15635" s="149"/>
      <c r="N15635" s="150"/>
      <c r="P15635" s="149"/>
    </row>
    <row r="15636" spans="7:16" x14ac:dyDescent="0.2">
      <c r="G15636" s="149"/>
      <c r="I15636" s="149"/>
      <c r="K15636" s="149"/>
      <c r="M15636" s="149"/>
      <c r="N15636" s="150"/>
      <c r="P15636" s="149"/>
    </row>
    <row r="15637" spans="7:16" x14ac:dyDescent="0.2">
      <c r="G15637" s="149"/>
      <c r="I15637" s="149"/>
      <c r="K15637" s="149"/>
      <c r="M15637" s="149"/>
      <c r="N15637" s="150"/>
      <c r="P15637" s="149"/>
    </row>
    <row r="15638" spans="7:16" x14ac:dyDescent="0.2">
      <c r="G15638" s="149"/>
      <c r="I15638" s="149"/>
      <c r="K15638" s="149"/>
      <c r="M15638" s="149"/>
      <c r="N15638" s="150"/>
      <c r="P15638" s="149"/>
    </row>
    <row r="15639" spans="7:16" x14ac:dyDescent="0.2">
      <c r="G15639" s="149"/>
      <c r="I15639" s="149"/>
      <c r="K15639" s="149"/>
      <c r="M15639" s="149"/>
      <c r="N15639" s="150"/>
      <c r="P15639" s="149"/>
    </row>
    <row r="15640" spans="7:16" x14ac:dyDescent="0.2">
      <c r="G15640" s="149"/>
      <c r="I15640" s="149"/>
      <c r="K15640" s="149"/>
      <c r="M15640" s="149"/>
      <c r="N15640" s="150"/>
      <c r="P15640" s="149"/>
    </row>
    <row r="15641" spans="7:16" x14ac:dyDescent="0.2">
      <c r="G15641" s="149"/>
      <c r="I15641" s="149"/>
      <c r="K15641" s="149"/>
      <c r="M15641" s="149"/>
      <c r="N15641" s="150"/>
      <c r="P15641" s="149"/>
    </row>
    <row r="15642" spans="7:16" x14ac:dyDescent="0.2">
      <c r="G15642" s="149"/>
      <c r="I15642" s="149"/>
      <c r="K15642" s="149"/>
      <c r="M15642" s="149"/>
      <c r="N15642" s="150"/>
      <c r="P15642" s="149"/>
    </row>
    <row r="15643" spans="7:16" x14ac:dyDescent="0.2">
      <c r="G15643" s="149"/>
      <c r="I15643" s="149"/>
      <c r="K15643" s="149"/>
      <c r="M15643" s="149"/>
      <c r="N15643" s="150"/>
      <c r="P15643" s="149"/>
    </row>
    <row r="15644" spans="7:16" x14ac:dyDescent="0.2">
      <c r="G15644" s="149"/>
      <c r="I15644" s="149"/>
      <c r="K15644" s="149"/>
      <c r="M15644" s="149"/>
      <c r="N15644" s="150"/>
      <c r="P15644" s="149"/>
    </row>
    <row r="15645" spans="7:16" x14ac:dyDescent="0.2">
      <c r="G15645" s="149"/>
      <c r="I15645" s="149"/>
      <c r="K15645" s="149"/>
      <c r="M15645" s="149"/>
      <c r="N15645" s="150"/>
      <c r="P15645" s="149"/>
    </row>
    <row r="15646" spans="7:16" x14ac:dyDescent="0.2">
      <c r="G15646" s="149"/>
      <c r="I15646" s="149"/>
      <c r="K15646" s="149"/>
      <c r="M15646" s="149"/>
      <c r="N15646" s="150"/>
      <c r="P15646" s="149"/>
    </row>
    <row r="15647" spans="7:16" x14ac:dyDescent="0.2">
      <c r="G15647" s="149"/>
      <c r="I15647" s="149"/>
      <c r="K15647" s="149"/>
      <c r="M15647" s="149"/>
      <c r="N15647" s="150"/>
      <c r="P15647" s="149"/>
    </row>
    <row r="15648" spans="7:16" x14ac:dyDescent="0.2">
      <c r="G15648" s="149"/>
      <c r="I15648" s="149"/>
      <c r="K15648" s="149"/>
      <c r="M15648" s="149"/>
      <c r="N15648" s="150"/>
      <c r="P15648" s="149"/>
    </row>
    <row r="15649" spans="7:16" x14ac:dyDescent="0.2">
      <c r="G15649" s="149"/>
      <c r="I15649" s="149"/>
      <c r="K15649" s="149"/>
      <c r="M15649" s="149"/>
      <c r="N15649" s="150"/>
      <c r="P15649" s="149"/>
    </row>
    <row r="15650" spans="7:16" x14ac:dyDescent="0.2">
      <c r="G15650" s="149"/>
      <c r="I15650" s="149"/>
      <c r="K15650" s="149"/>
      <c r="M15650" s="149"/>
      <c r="N15650" s="150"/>
      <c r="P15650" s="149"/>
    </row>
    <row r="15651" spans="7:16" x14ac:dyDescent="0.2">
      <c r="G15651" s="149"/>
      <c r="I15651" s="149"/>
      <c r="K15651" s="149"/>
      <c r="M15651" s="149"/>
      <c r="N15651" s="150"/>
      <c r="P15651" s="149"/>
    </row>
    <row r="15652" spans="7:16" x14ac:dyDescent="0.2">
      <c r="G15652" s="149"/>
      <c r="I15652" s="149"/>
      <c r="K15652" s="149"/>
      <c r="M15652" s="149"/>
      <c r="N15652" s="150"/>
      <c r="P15652" s="149"/>
    </row>
    <row r="15653" spans="7:16" x14ac:dyDescent="0.2">
      <c r="G15653" s="149"/>
      <c r="I15653" s="149"/>
      <c r="K15653" s="149"/>
      <c r="M15653" s="149"/>
      <c r="N15653" s="150"/>
      <c r="P15653" s="149"/>
    </row>
    <row r="15654" spans="7:16" x14ac:dyDescent="0.2">
      <c r="G15654" s="149"/>
      <c r="I15654" s="149"/>
      <c r="K15654" s="149"/>
      <c r="M15654" s="149"/>
      <c r="N15654" s="150"/>
      <c r="P15654" s="149"/>
    </row>
    <row r="15655" spans="7:16" x14ac:dyDescent="0.2">
      <c r="G15655" s="149"/>
      <c r="I15655" s="149"/>
      <c r="K15655" s="149"/>
      <c r="M15655" s="149"/>
      <c r="N15655" s="150"/>
      <c r="P15655" s="149"/>
    </row>
    <row r="15656" spans="7:16" x14ac:dyDescent="0.2">
      <c r="G15656" s="149"/>
      <c r="I15656" s="149"/>
      <c r="K15656" s="149"/>
      <c r="M15656" s="149"/>
      <c r="N15656" s="150"/>
      <c r="P15656" s="149"/>
    </row>
    <row r="15657" spans="7:16" x14ac:dyDescent="0.2">
      <c r="G15657" s="149"/>
      <c r="I15657" s="149"/>
      <c r="K15657" s="149"/>
      <c r="M15657" s="149"/>
      <c r="N15657" s="150"/>
      <c r="P15657" s="149"/>
    </row>
    <row r="15658" spans="7:16" x14ac:dyDescent="0.2">
      <c r="G15658" s="149"/>
      <c r="I15658" s="149"/>
      <c r="K15658" s="149"/>
      <c r="M15658" s="149"/>
      <c r="N15658" s="150"/>
      <c r="P15658" s="149"/>
    </row>
    <row r="15659" spans="7:16" x14ac:dyDescent="0.2">
      <c r="G15659" s="149"/>
      <c r="I15659" s="149"/>
      <c r="K15659" s="149"/>
      <c r="M15659" s="149"/>
      <c r="N15659" s="150"/>
      <c r="P15659" s="149"/>
    </row>
    <row r="15660" spans="7:16" x14ac:dyDescent="0.2">
      <c r="G15660" s="149"/>
      <c r="I15660" s="149"/>
      <c r="K15660" s="149"/>
      <c r="M15660" s="149"/>
      <c r="N15660" s="150"/>
      <c r="P15660" s="149"/>
    </row>
    <row r="15661" spans="7:16" x14ac:dyDescent="0.2">
      <c r="G15661" s="149"/>
      <c r="I15661" s="149"/>
      <c r="K15661" s="149"/>
      <c r="M15661" s="149"/>
      <c r="N15661" s="150"/>
      <c r="P15661" s="149"/>
    </row>
    <row r="15662" spans="7:16" x14ac:dyDescent="0.2">
      <c r="G15662" s="149"/>
      <c r="I15662" s="149"/>
      <c r="K15662" s="149"/>
      <c r="M15662" s="149"/>
      <c r="N15662" s="150"/>
      <c r="P15662" s="149"/>
    </row>
    <row r="15663" spans="7:16" x14ac:dyDescent="0.2">
      <c r="G15663" s="149"/>
      <c r="I15663" s="149"/>
      <c r="K15663" s="149"/>
      <c r="M15663" s="149"/>
      <c r="N15663" s="150"/>
      <c r="P15663" s="149"/>
    </row>
    <row r="15664" spans="7:16" x14ac:dyDescent="0.2">
      <c r="G15664" s="149"/>
      <c r="I15664" s="149"/>
      <c r="K15664" s="149"/>
      <c r="M15664" s="149"/>
      <c r="N15664" s="150"/>
      <c r="P15664" s="149"/>
    </row>
    <row r="15665" spans="7:16" x14ac:dyDescent="0.2">
      <c r="G15665" s="149"/>
      <c r="I15665" s="149"/>
      <c r="K15665" s="149"/>
      <c r="M15665" s="149"/>
      <c r="N15665" s="150"/>
      <c r="P15665" s="149"/>
    </row>
    <row r="15666" spans="7:16" x14ac:dyDescent="0.2">
      <c r="G15666" s="149"/>
      <c r="I15666" s="149"/>
      <c r="K15666" s="149"/>
      <c r="M15666" s="149"/>
      <c r="N15666" s="150"/>
      <c r="P15666" s="149"/>
    </row>
    <row r="15667" spans="7:16" x14ac:dyDescent="0.2">
      <c r="G15667" s="149"/>
      <c r="I15667" s="149"/>
      <c r="K15667" s="149"/>
      <c r="M15667" s="149"/>
      <c r="N15667" s="150"/>
      <c r="P15667" s="149"/>
    </row>
    <row r="15668" spans="7:16" x14ac:dyDescent="0.2">
      <c r="G15668" s="149"/>
      <c r="I15668" s="149"/>
      <c r="K15668" s="149"/>
      <c r="M15668" s="149"/>
      <c r="N15668" s="150"/>
      <c r="P15668" s="149"/>
    </row>
    <row r="15669" spans="7:16" x14ac:dyDescent="0.2">
      <c r="G15669" s="149"/>
      <c r="I15669" s="149"/>
      <c r="K15669" s="149"/>
      <c r="M15669" s="149"/>
      <c r="N15669" s="150"/>
      <c r="P15669" s="149"/>
    </row>
    <row r="15670" spans="7:16" x14ac:dyDescent="0.2">
      <c r="G15670" s="149"/>
      <c r="I15670" s="149"/>
      <c r="K15670" s="149"/>
      <c r="M15670" s="149"/>
      <c r="N15670" s="150"/>
      <c r="P15670" s="149"/>
    </row>
    <row r="15671" spans="7:16" x14ac:dyDescent="0.2">
      <c r="G15671" s="149"/>
      <c r="I15671" s="149"/>
      <c r="K15671" s="149"/>
      <c r="M15671" s="149"/>
      <c r="N15671" s="150"/>
      <c r="P15671" s="149"/>
    </row>
    <row r="15672" spans="7:16" x14ac:dyDescent="0.2">
      <c r="G15672" s="149"/>
      <c r="I15672" s="149"/>
      <c r="K15672" s="149"/>
      <c r="M15672" s="149"/>
      <c r="N15672" s="150"/>
      <c r="P15672" s="149"/>
    </row>
    <row r="15673" spans="7:16" x14ac:dyDescent="0.2">
      <c r="G15673" s="149"/>
      <c r="I15673" s="149"/>
      <c r="K15673" s="149"/>
      <c r="M15673" s="149"/>
      <c r="N15673" s="150"/>
      <c r="P15673" s="149"/>
    </row>
    <row r="15674" spans="7:16" x14ac:dyDescent="0.2">
      <c r="G15674" s="149"/>
      <c r="I15674" s="149"/>
      <c r="K15674" s="149"/>
      <c r="M15674" s="149"/>
      <c r="N15674" s="150"/>
      <c r="P15674" s="149"/>
    </row>
    <row r="15675" spans="7:16" x14ac:dyDescent="0.2">
      <c r="G15675" s="149"/>
      <c r="I15675" s="149"/>
      <c r="K15675" s="149"/>
      <c r="M15675" s="149"/>
      <c r="N15675" s="150"/>
      <c r="P15675" s="149"/>
    </row>
    <row r="15676" spans="7:16" x14ac:dyDescent="0.2">
      <c r="G15676" s="149"/>
      <c r="I15676" s="149"/>
      <c r="K15676" s="149"/>
      <c r="M15676" s="149"/>
      <c r="N15676" s="150"/>
      <c r="P15676" s="149"/>
    </row>
    <row r="15677" spans="7:16" x14ac:dyDescent="0.2">
      <c r="G15677" s="149"/>
      <c r="I15677" s="149"/>
      <c r="K15677" s="149"/>
      <c r="M15677" s="149"/>
      <c r="N15677" s="150"/>
      <c r="P15677" s="149"/>
    </row>
    <row r="15678" spans="7:16" x14ac:dyDescent="0.2">
      <c r="G15678" s="149"/>
      <c r="I15678" s="149"/>
      <c r="K15678" s="149"/>
      <c r="M15678" s="149"/>
      <c r="N15678" s="150"/>
      <c r="P15678" s="149"/>
    </row>
    <row r="15679" spans="7:16" x14ac:dyDescent="0.2">
      <c r="G15679" s="149"/>
      <c r="I15679" s="149"/>
      <c r="K15679" s="149"/>
      <c r="M15679" s="149"/>
      <c r="N15679" s="150"/>
      <c r="P15679" s="149"/>
    </row>
    <row r="15680" spans="7:16" x14ac:dyDescent="0.2">
      <c r="G15680" s="149"/>
      <c r="I15680" s="149"/>
      <c r="K15680" s="149"/>
      <c r="M15680" s="149"/>
      <c r="N15680" s="150"/>
      <c r="P15680" s="149"/>
    </row>
    <row r="15681" spans="7:16" x14ac:dyDescent="0.2">
      <c r="G15681" s="149"/>
      <c r="I15681" s="149"/>
      <c r="K15681" s="149"/>
      <c r="M15681" s="149"/>
      <c r="N15681" s="150"/>
      <c r="P15681" s="149"/>
    </row>
    <row r="15682" spans="7:16" x14ac:dyDescent="0.2">
      <c r="G15682" s="149"/>
      <c r="I15682" s="149"/>
      <c r="K15682" s="149"/>
      <c r="M15682" s="149"/>
      <c r="N15682" s="150"/>
      <c r="P15682" s="149"/>
    </row>
    <row r="15683" spans="7:16" x14ac:dyDescent="0.2">
      <c r="G15683" s="149"/>
      <c r="I15683" s="149"/>
      <c r="K15683" s="149"/>
      <c r="M15683" s="149"/>
      <c r="N15683" s="150"/>
      <c r="P15683" s="149"/>
    </row>
    <row r="15684" spans="7:16" x14ac:dyDescent="0.2">
      <c r="G15684" s="149"/>
      <c r="I15684" s="149"/>
      <c r="K15684" s="149"/>
      <c r="M15684" s="149"/>
      <c r="N15684" s="150"/>
      <c r="P15684" s="149"/>
    </row>
    <row r="15685" spans="7:16" x14ac:dyDescent="0.2">
      <c r="G15685" s="149"/>
      <c r="I15685" s="149"/>
      <c r="K15685" s="149"/>
      <c r="M15685" s="149"/>
      <c r="N15685" s="150"/>
      <c r="P15685" s="149"/>
    </row>
    <row r="15686" spans="7:16" x14ac:dyDescent="0.2">
      <c r="G15686" s="149"/>
      <c r="I15686" s="149"/>
      <c r="K15686" s="149"/>
      <c r="M15686" s="149"/>
      <c r="N15686" s="150"/>
      <c r="P15686" s="149"/>
    </row>
    <row r="15687" spans="7:16" x14ac:dyDescent="0.2">
      <c r="G15687" s="149"/>
      <c r="I15687" s="149"/>
      <c r="K15687" s="149"/>
      <c r="M15687" s="149"/>
      <c r="N15687" s="150"/>
      <c r="P15687" s="149"/>
    </row>
    <row r="15688" spans="7:16" x14ac:dyDescent="0.2">
      <c r="G15688" s="149"/>
      <c r="I15688" s="149"/>
      <c r="K15688" s="149"/>
      <c r="M15688" s="149"/>
      <c r="N15688" s="150"/>
      <c r="P15688" s="149"/>
    </row>
    <row r="15689" spans="7:16" x14ac:dyDescent="0.2">
      <c r="G15689" s="149"/>
      <c r="I15689" s="149"/>
      <c r="K15689" s="149"/>
      <c r="M15689" s="149"/>
      <c r="N15689" s="150"/>
      <c r="P15689" s="149"/>
    </row>
    <row r="15690" spans="7:16" x14ac:dyDescent="0.2">
      <c r="G15690" s="149"/>
      <c r="I15690" s="149"/>
      <c r="K15690" s="149"/>
      <c r="M15690" s="149"/>
      <c r="N15690" s="150"/>
      <c r="P15690" s="149"/>
    </row>
    <row r="15691" spans="7:16" x14ac:dyDescent="0.2">
      <c r="G15691" s="149"/>
      <c r="I15691" s="149"/>
      <c r="K15691" s="149"/>
      <c r="M15691" s="149"/>
      <c r="N15691" s="150"/>
      <c r="P15691" s="149"/>
    </row>
    <row r="15692" spans="7:16" x14ac:dyDescent="0.2">
      <c r="G15692" s="149"/>
      <c r="I15692" s="149"/>
      <c r="K15692" s="149"/>
      <c r="M15692" s="149"/>
      <c r="N15692" s="150"/>
      <c r="P15692" s="149"/>
    </row>
    <row r="15693" spans="7:16" x14ac:dyDescent="0.2">
      <c r="G15693" s="149"/>
      <c r="I15693" s="149"/>
      <c r="K15693" s="149"/>
      <c r="M15693" s="149"/>
      <c r="N15693" s="150"/>
      <c r="P15693" s="149"/>
    </row>
    <row r="15694" spans="7:16" x14ac:dyDescent="0.2">
      <c r="G15694" s="149"/>
      <c r="I15694" s="149"/>
      <c r="K15694" s="149"/>
      <c r="M15694" s="149"/>
      <c r="N15694" s="150"/>
      <c r="P15694" s="149"/>
    </row>
    <row r="15695" spans="7:16" x14ac:dyDescent="0.2">
      <c r="G15695" s="149"/>
      <c r="I15695" s="149"/>
      <c r="K15695" s="149"/>
      <c r="M15695" s="149"/>
      <c r="N15695" s="150"/>
      <c r="P15695" s="149"/>
    </row>
    <row r="15696" spans="7:16" x14ac:dyDescent="0.2">
      <c r="G15696" s="149"/>
      <c r="I15696" s="149"/>
      <c r="K15696" s="149"/>
      <c r="M15696" s="149"/>
      <c r="N15696" s="150"/>
      <c r="P15696" s="149"/>
    </row>
    <row r="15697" spans="7:16" x14ac:dyDescent="0.2">
      <c r="G15697" s="149"/>
      <c r="I15697" s="149"/>
      <c r="K15697" s="149"/>
      <c r="M15697" s="149"/>
      <c r="N15697" s="150"/>
      <c r="P15697" s="149"/>
    </row>
    <row r="15698" spans="7:16" x14ac:dyDescent="0.2">
      <c r="G15698" s="149"/>
      <c r="I15698" s="149"/>
      <c r="K15698" s="149"/>
      <c r="M15698" s="149"/>
      <c r="N15698" s="150"/>
      <c r="P15698" s="149"/>
    </row>
    <row r="15699" spans="7:16" x14ac:dyDescent="0.2">
      <c r="G15699" s="149"/>
      <c r="I15699" s="149"/>
      <c r="K15699" s="149"/>
      <c r="M15699" s="149"/>
      <c r="N15699" s="150"/>
      <c r="P15699" s="149"/>
    </row>
    <row r="15700" spans="7:16" x14ac:dyDescent="0.2">
      <c r="G15700" s="149"/>
      <c r="I15700" s="149"/>
      <c r="K15700" s="149"/>
      <c r="M15700" s="149"/>
      <c r="N15700" s="150"/>
      <c r="P15700" s="149"/>
    </row>
    <row r="15701" spans="7:16" x14ac:dyDescent="0.2">
      <c r="G15701" s="149"/>
      <c r="I15701" s="149"/>
      <c r="K15701" s="149"/>
      <c r="M15701" s="149"/>
      <c r="N15701" s="150"/>
      <c r="P15701" s="149"/>
    </row>
    <row r="15702" spans="7:16" x14ac:dyDescent="0.2">
      <c r="G15702" s="149"/>
      <c r="I15702" s="149"/>
      <c r="K15702" s="149"/>
      <c r="M15702" s="149"/>
      <c r="N15702" s="150"/>
      <c r="P15702" s="149"/>
    </row>
    <row r="15703" spans="7:16" x14ac:dyDescent="0.2">
      <c r="G15703" s="149"/>
      <c r="I15703" s="149"/>
      <c r="K15703" s="149"/>
      <c r="M15703" s="149"/>
      <c r="N15703" s="150"/>
      <c r="P15703" s="149"/>
    </row>
    <row r="15704" spans="7:16" x14ac:dyDescent="0.2">
      <c r="G15704" s="149"/>
      <c r="I15704" s="149"/>
      <c r="K15704" s="149"/>
      <c r="M15704" s="149"/>
      <c r="N15704" s="150"/>
      <c r="P15704" s="149"/>
    </row>
    <row r="15705" spans="7:16" x14ac:dyDescent="0.2">
      <c r="G15705" s="149"/>
      <c r="I15705" s="149"/>
      <c r="K15705" s="149"/>
      <c r="M15705" s="149"/>
      <c r="N15705" s="150"/>
      <c r="P15705" s="149"/>
    </row>
    <row r="15706" spans="7:16" x14ac:dyDescent="0.2">
      <c r="G15706" s="149"/>
      <c r="I15706" s="149"/>
      <c r="K15706" s="149"/>
      <c r="M15706" s="149"/>
      <c r="N15706" s="150"/>
      <c r="P15706" s="149"/>
    </row>
    <row r="15707" spans="7:16" x14ac:dyDescent="0.2">
      <c r="G15707" s="149"/>
      <c r="I15707" s="149"/>
      <c r="K15707" s="149"/>
      <c r="M15707" s="149"/>
      <c r="N15707" s="150"/>
      <c r="P15707" s="149"/>
    </row>
    <row r="15708" spans="7:16" x14ac:dyDescent="0.2">
      <c r="G15708" s="149"/>
      <c r="I15708" s="149"/>
      <c r="K15708" s="149"/>
      <c r="M15708" s="149"/>
      <c r="N15708" s="150"/>
      <c r="P15708" s="149"/>
    </row>
    <row r="15709" spans="7:16" x14ac:dyDescent="0.2">
      <c r="G15709" s="149"/>
      <c r="I15709" s="149"/>
      <c r="K15709" s="149"/>
      <c r="M15709" s="149"/>
      <c r="N15709" s="150"/>
      <c r="P15709" s="149"/>
    </row>
    <row r="15710" spans="7:16" x14ac:dyDescent="0.2">
      <c r="G15710" s="149"/>
      <c r="I15710" s="149"/>
      <c r="K15710" s="149"/>
      <c r="M15710" s="149"/>
      <c r="N15710" s="150"/>
      <c r="P15710" s="149"/>
    </row>
    <row r="15711" spans="7:16" x14ac:dyDescent="0.2">
      <c r="G15711" s="149"/>
      <c r="I15711" s="149"/>
      <c r="K15711" s="149"/>
      <c r="M15711" s="149"/>
      <c r="N15711" s="150"/>
      <c r="P15711" s="149"/>
    </row>
    <row r="15712" spans="7:16" x14ac:dyDescent="0.2">
      <c r="G15712" s="149"/>
      <c r="I15712" s="149"/>
      <c r="K15712" s="149"/>
      <c r="M15712" s="149"/>
      <c r="N15712" s="150"/>
      <c r="P15712" s="149"/>
    </row>
    <row r="15713" spans="7:16" x14ac:dyDescent="0.2">
      <c r="G15713" s="149"/>
      <c r="I15713" s="149"/>
      <c r="K15713" s="149"/>
      <c r="M15713" s="149"/>
      <c r="N15713" s="150"/>
      <c r="P15713" s="149"/>
    </row>
    <row r="15714" spans="7:16" x14ac:dyDescent="0.2">
      <c r="G15714" s="149"/>
      <c r="I15714" s="149"/>
      <c r="K15714" s="149"/>
      <c r="M15714" s="149"/>
      <c r="N15714" s="150"/>
      <c r="P15714" s="149"/>
    </row>
    <row r="15715" spans="7:16" x14ac:dyDescent="0.2">
      <c r="G15715" s="149"/>
      <c r="I15715" s="149"/>
      <c r="K15715" s="149"/>
      <c r="M15715" s="149"/>
      <c r="N15715" s="150"/>
      <c r="P15715" s="149"/>
    </row>
    <row r="15716" spans="7:16" x14ac:dyDescent="0.2">
      <c r="G15716" s="149"/>
      <c r="I15716" s="149"/>
      <c r="K15716" s="149"/>
      <c r="M15716" s="149"/>
      <c r="N15716" s="150"/>
      <c r="P15716" s="149"/>
    </row>
    <row r="15717" spans="7:16" x14ac:dyDescent="0.2">
      <c r="G15717" s="149"/>
      <c r="I15717" s="149"/>
      <c r="K15717" s="149"/>
      <c r="M15717" s="149"/>
      <c r="N15717" s="150"/>
      <c r="P15717" s="149"/>
    </row>
    <row r="15718" spans="7:16" x14ac:dyDescent="0.2">
      <c r="G15718" s="149"/>
      <c r="I15718" s="149"/>
      <c r="K15718" s="149"/>
      <c r="M15718" s="149"/>
      <c r="N15718" s="150"/>
      <c r="P15718" s="149"/>
    </row>
    <row r="15719" spans="7:16" x14ac:dyDescent="0.2">
      <c r="G15719" s="149"/>
      <c r="I15719" s="149"/>
      <c r="K15719" s="149"/>
      <c r="M15719" s="149"/>
      <c r="N15719" s="150"/>
      <c r="P15719" s="149"/>
    </row>
    <row r="15720" spans="7:16" x14ac:dyDescent="0.2">
      <c r="G15720" s="149"/>
      <c r="I15720" s="149"/>
      <c r="K15720" s="149"/>
      <c r="M15720" s="149"/>
      <c r="N15720" s="150"/>
      <c r="P15720" s="149"/>
    </row>
    <row r="15721" spans="7:16" x14ac:dyDescent="0.2">
      <c r="G15721" s="149"/>
      <c r="I15721" s="149"/>
      <c r="K15721" s="149"/>
      <c r="M15721" s="149"/>
      <c r="N15721" s="150"/>
      <c r="P15721" s="149"/>
    </row>
    <row r="15722" spans="7:16" x14ac:dyDescent="0.2">
      <c r="G15722" s="149"/>
      <c r="I15722" s="149"/>
      <c r="K15722" s="149"/>
      <c r="M15722" s="149"/>
      <c r="N15722" s="150"/>
      <c r="P15722" s="149"/>
    </row>
    <row r="15723" spans="7:16" x14ac:dyDescent="0.2">
      <c r="G15723" s="149"/>
      <c r="I15723" s="149"/>
      <c r="K15723" s="149"/>
      <c r="M15723" s="149"/>
      <c r="N15723" s="150"/>
      <c r="P15723" s="149"/>
    </row>
    <row r="15724" spans="7:16" x14ac:dyDescent="0.2">
      <c r="G15724" s="149"/>
      <c r="I15724" s="149"/>
      <c r="K15724" s="149"/>
      <c r="M15724" s="149"/>
      <c r="N15724" s="150"/>
      <c r="P15724" s="149"/>
    </row>
    <row r="15725" spans="7:16" x14ac:dyDescent="0.2">
      <c r="G15725" s="149"/>
      <c r="I15725" s="149"/>
      <c r="K15725" s="149"/>
      <c r="M15725" s="149"/>
      <c r="N15725" s="150"/>
      <c r="P15725" s="149"/>
    </row>
    <row r="15726" spans="7:16" x14ac:dyDescent="0.2">
      <c r="G15726" s="149"/>
      <c r="I15726" s="149"/>
      <c r="K15726" s="149"/>
      <c r="M15726" s="149"/>
      <c r="N15726" s="150"/>
      <c r="P15726" s="149"/>
    </row>
    <row r="15727" spans="7:16" x14ac:dyDescent="0.2">
      <c r="G15727" s="149"/>
      <c r="I15727" s="149"/>
      <c r="K15727" s="149"/>
      <c r="M15727" s="149"/>
      <c r="N15727" s="150"/>
      <c r="P15727" s="149"/>
    </row>
    <row r="15728" spans="7:16" x14ac:dyDescent="0.2">
      <c r="G15728" s="149"/>
      <c r="I15728" s="149"/>
      <c r="K15728" s="149"/>
      <c r="M15728" s="149"/>
      <c r="N15728" s="150"/>
      <c r="P15728" s="149"/>
    </row>
    <row r="15729" spans="7:16" x14ac:dyDescent="0.2">
      <c r="G15729" s="149"/>
      <c r="I15729" s="149"/>
      <c r="K15729" s="149"/>
      <c r="M15729" s="149"/>
      <c r="N15729" s="150"/>
      <c r="P15729" s="149"/>
    </row>
    <row r="15730" spans="7:16" x14ac:dyDescent="0.2">
      <c r="G15730" s="149"/>
      <c r="I15730" s="149"/>
      <c r="K15730" s="149"/>
      <c r="M15730" s="149"/>
      <c r="N15730" s="150"/>
      <c r="P15730" s="149"/>
    </row>
    <row r="15731" spans="7:16" x14ac:dyDescent="0.2">
      <c r="G15731" s="149"/>
      <c r="I15731" s="149"/>
      <c r="K15731" s="149"/>
      <c r="M15731" s="149"/>
      <c r="N15731" s="150"/>
      <c r="P15731" s="149"/>
    </row>
    <row r="15732" spans="7:16" x14ac:dyDescent="0.2">
      <c r="G15732" s="149"/>
      <c r="I15732" s="149"/>
      <c r="K15732" s="149"/>
      <c r="M15732" s="149"/>
      <c r="N15732" s="150"/>
      <c r="P15732" s="149"/>
    </row>
    <row r="15733" spans="7:16" x14ac:dyDescent="0.2">
      <c r="G15733" s="149"/>
      <c r="I15733" s="149"/>
      <c r="K15733" s="149"/>
      <c r="M15733" s="149"/>
      <c r="N15733" s="150"/>
      <c r="P15733" s="149"/>
    </row>
    <row r="15734" spans="7:16" x14ac:dyDescent="0.2">
      <c r="G15734" s="149"/>
      <c r="I15734" s="149"/>
      <c r="K15734" s="149"/>
      <c r="M15734" s="149"/>
      <c r="N15734" s="150"/>
      <c r="P15734" s="149"/>
    </row>
    <row r="15735" spans="7:16" x14ac:dyDescent="0.2">
      <c r="G15735" s="149"/>
      <c r="I15735" s="149"/>
      <c r="K15735" s="149"/>
      <c r="M15735" s="149"/>
      <c r="N15735" s="150"/>
      <c r="P15735" s="149"/>
    </row>
    <row r="15736" spans="7:16" x14ac:dyDescent="0.2">
      <c r="G15736" s="149"/>
      <c r="I15736" s="149"/>
      <c r="K15736" s="149"/>
      <c r="M15736" s="149"/>
      <c r="N15736" s="150"/>
      <c r="P15736" s="149"/>
    </row>
    <row r="15737" spans="7:16" x14ac:dyDescent="0.2">
      <c r="G15737" s="149"/>
      <c r="I15737" s="149"/>
      <c r="K15737" s="149"/>
      <c r="M15737" s="149"/>
      <c r="N15737" s="150"/>
      <c r="P15737" s="149"/>
    </row>
    <row r="15738" spans="7:16" x14ac:dyDescent="0.2">
      <c r="G15738" s="149"/>
      <c r="I15738" s="149"/>
      <c r="K15738" s="149"/>
      <c r="M15738" s="149"/>
      <c r="N15738" s="150"/>
      <c r="P15738" s="149"/>
    </row>
    <row r="15739" spans="7:16" x14ac:dyDescent="0.2">
      <c r="G15739" s="149"/>
      <c r="I15739" s="149"/>
      <c r="K15739" s="149"/>
      <c r="M15739" s="149"/>
      <c r="N15739" s="150"/>
      <c r="P15739" s="149"/>
    </row>
    <row r="15740" spans="7:16" x14ac:dyDescent="0.2">
      <c r="G15740" s="149"/>
      <c r="I15740" s="149"/>
      <c r="K15740" s="149"/>
      <c r="M15740" s="149"/>
      <c r="N15740" s="150"/>
      <c r="P15740" s="149"/>
    </row>
    <row r="15741" spans="7:16" x14ac:dyDescent="0.2">
      <c r="G15741" s="149"/>
      <c r="I15741" s="149"/>
      <c r="K15741" s="149"/>
      <c r="M15741" s="149"/>
      <c r="N15741" s="150"/>
      <c r="P15741" s="149"/>
    </row>
    <row r="15742" spans="7:16" x14ac:dyDescent="0.2">
      <c r="G15742" s="149"/>
      <c r="I15742" s="149"/>
      <c r="K15742" s="149"/>
      <c r="M15742" s="149"/>
      <c r="N15742" s="150"/>
      <c r="P15742" s="149"/>
    </row>
    <row r="15743" spans="7:16" x14ac:dyDescent="0.2">
      <c r="G15743" s="149"/>
      <c r="I15743" s="149"/>
      <c r="K15743" s="149"/>
      <c r="M15743" s="149"/>
      <c r="N15743" s="150"/>
      <c r="P15743" s="149"/>
    </row>
    <row r="15744" spans="7:16" x14ac:dyDescent="0.2">
      <c r="G15744" s="149"/>
      <c r="I15744" s="149"/>
      <c r="K15744" s="149"/>
      <c r="M15744" s="149"/>
      <c r="N15744" s="150"/>
      <c r="P15744" s="149"/>
    </row>
    <row r="15745" spans="7:16" x14ac:dyDescent="0.2">
      <c r="G15745" s="149"/>
      <c r="I15745" s="149"/>
      <c r="K15745" s="149"/>
      <c r="M15745" s="149"/>
      <c r="N15745" s="150"/>
      <c r="P15745" s="149"/>
    </row>
    <row r="15746" spans="7:16" x14ac:dyDescent="0.2">
      <c r="G15746" s="149"/>
      <c r="I15746" s="149"/>
      <c r="K15746" s="149"/>
      <c r="M15746" s="149"/>
      <c r="N15746" s="150"/>
      <c r="P15746" s="149"/>
    </row>
    <row r="15747" spans="7:16" x14ac:dyDescent="0.2">
      <c r="G15747" s="149"/>
      <c r="I15747" s="149"/>
      <c r="K15747" s="149"/>
      <c r="M15747" s="149"/>
      <c r="N15747" s="150"/>
      <c r="P15747" s="149"/>
    </row>
    <row r="15748" spans="7:16" x14ac:dyDescent="0.2">
      <c r="G15748" s="149"/>
      <c r="I15748" s="149"/>
      <c r="K15748" s="149"/>
      <c r="M15748" s="149"/>
      <c r="N15748" s="150"/>
      <c r="P15748" s="149"/>
    </row>
    <row r="15749" spans="7:16" x14ac:dyDescent="0.2">
      <c r="G15749" s="149"/>
      <c r="I15749" s="149"/>
      <c r="K15749" s="149"/>
      <c r="M15749" s="149"/>
      <c r="N15749" s="150"/>
      <c r="P15749" s="149"/>
    </row>
    <row r="15750" spans="7:16" x14ac:dyDescent="0.2">
      <c r="G15750" s="149"/>
      <c r="I15750" s="149"/>
      <c r="K15750" s="149"/>
      <c r="M15750" s="149"/>
      <c r="N15750" s="150"/>
      <c r="P15750" s="149"/>
    </row>
    <row r="15751" spans="7:16" x14ac:dyDescent="0.2">
      <c r="G15751" s="149"/>
      <c r="I15751" s="149"/>
      <c r="K15751" s="149"/>
      <c r="M15751" s="149"/>
      <c r="N15751" s="150"/>
      <c r="P15751" s="149"/>
    </row>
    <row r="15752" spans="7:16" x14ac:dyDescent="0.2">
      <c r="G15752" s="149"/>
      <c r="I15752" s="149"/>
      <c r="K15752" s="149"/>
      <c r="M15752" s="149"/>
      <c r="N15752" s="150"/>
      <c r="P15752" s="149"/>
    </row>
    <row r="15753" spans="7:16" x14ac:dyDescent="0.2">
      <c r="G15753" s="149"/>
      <c r="I15753" s="149"/>
      <c r="K15753" s="149"/>
      <c r="M15753" s="149"/>
      <c r="N15753" s="150"/>
      <c r="P15753" s="149"/>
    </row>
    <row r="15754" spans="7:16" x14ac:dyDescent="0.2">
      <c r="G15754" s="149"/>
      <c r="I15754" s="149"/>
      <c r="K15754" s="149"/>
      <c r="M15754" s="149"/>
      <c r="N15754" s="150"/>
      <c r="P15754" s="149"/>
    </row>
    <row r="15755" spans="7:16" x14ac:dyDescent="0.2">
      <c r="G15755" s="149"/>
      <c r="I15755" s="149"/>
      <c r="K15755" s="149"/>
      <c r="M15755" s="149"/>
      <c r="N15755" s="150"/>
      <c r="P15755" s="149"/>
    </row>
    <row r="15756" spans="7:16" x14ac:dyDescent="0.2">
      <c r="G15756" s="149"/>
      <c r="I15756" s="149"/>
      <c r="K15756" s="149"/>
      <c r="M15756" s="149"/>
      <c r="N15756" s="150"/>
      <c r="P15756" s="149"/>
    </row>
    <row r="15757" spans="7:16" x14ac:dyDescent="0.2">
      <c r="G15757" s="149"/>
      <c r="I15757" s="149"/>
      <c r="K15757" s="149"/>
      <c r="M15757" s="149"/>
      <c r="N15757" s="150"/>
      <c r="P15757" s="149"/>
    </row>
    <row r="15758" spans="7:16" x14ac:dyDescent="0.2">
      <c r="G15758" s="149"/>
      <c r="I15758" s="149"/>
      <c r="K15758" s="149"/>
      <c r="M15758" s="149"/>
      <c r="N15758" s="150"/>
      <c r="P15758" s="149"/>
    </row>
    <row r="15759" spans="7:16" x14ac:dyDescent="0.2">
      <c r="G15759" s="149"/>
      <c r="I15759" s="149"/>
      <c r="K15759" s="149"/>
      <c r="M15759" s="149"/>
      <c r="N15759" s="150"/>
      <c r="P15759" s="149"/>
    </row>
    <row r="15760" spans="7:16" x14ac:dyDescent="0.2">
      <c r="G15760" s="149"/>
      <c r="I15760" s="149"/>
      <c r="K15760" s="149"/>
      <c r="M15760" s="149"/>
      <c r="N15760" s="150"/>
      <c r="P15760" s="149"/>
    </row>
    <row r="15761" spans="7:16" x14ac:dyDescent="0.2">
      <c r="G15761" s="149"/>
      <c r="I15761" s="149"/>
      <c r="K15761" s="149"/>
      <c r="M15761" s="149"/>
      <c r="N15761" s="150"/>
      <c r="P15761" s="149"/>
    </row>
    <row r="15762" spans="7:16" x14ac:dyDescent="0.2">
      <c r="G15762" s="149"/>
      <c r="I15762" s="149"/>
      <c r="K15762" s="149"/>
      <c r="M15762" s="149"/>
      <c r="N15762" s="150"/>
      <c r="P15762" s="149"/>
    </row>
    <row r="15763" spans="7:16" x14ac:dyDescent="0.2">
      <c r="G15763" s="149"/>
      <c r="I15763" s="149"/>
      <c r="K15763" s="149"/>
      <c r="M15763" s="149"/>
      <c r="N15763" s="150"/>
      <c r="P15763" s="149"/>
    </row>
    <row r="15764" spans="7:16" x14ac:dyDescent="0.2">
      <c r="G15764" s="149"/>
      <c r="I15764" s="149"/>
      <c r="K15764" s="149"/>
      <c r="M15764" s="149"/>
      <c r="N15764" s="150"/>
      <c r="P15764" s="149"/>
    </row>
    <row r="15765" spans="7:16" x14ac:dyDescent="0.2">
      <c r="G15765" s="149"/>
      <c r="I15765" s="149"/>
      <c r="K15765" s="149"/>
      <c r="M15765" s="149"/>
      <c r="N15765" s="150"/>
      <c r="P15765" s="149"/>
    </row>
    <row r="15766" spans="7:16" x14ac:dyDescent="0.2">
      <c r="G15766" s="149"/>
      <c r="I15766" s="149"/>
      <c r="K15766" s="149"/>
      <c r="M15766" s="149"/>
      <c r="N15766" s="150"/>
      <c r="P15766" s="149"/>
    </row>
    <row r="15767" spans="7:16" x14ac:dyDescent="0.2">
      <c r="G15767" s="149"/>
      <c r="I15767" s="149"/>
      <c r="K15767" s="149"/>
      <c r="M15767" s="149"/>
      <c r="N15767" s="150"/>
      <c r="P15767" s="149"/>
    </row>
    <row r="15768" spans="7:16" x14ac:dyDescent="0.2">
      <c r="G15768" s="149"/>
      <c r="I15768" s="149"/>
      <c r="K15768" s="149"/>
      <c r="M15768" s="149"/>
      <c r="N15768" s="150"/>
      <c r="P15768" s="149"/>
    </row>
    <row r="15769" spans="7:16" x14ac:dyDescent="0.2">
      <c r="G15769" s="149"/>
      <c r="I15769" s="149"/>
      <c r="K15769" s="149"/>
      <c r="M15769" s="149"/>
      <c r="N15769" s="150"/>
      <c r="P15769" s="149"/>
    </row>
    <row r="15770" spans="7:16" x14ac:dyDescent="0.2">
      <c r="G15770" s="149"/>
      <c r="I15770" s="149"/>
      <c r="K15770" s="149"/>
      <c r="M15770" s="149"/>
      <c r="N15770" s="150"/>
      <c r="P15770" s="149"/>
    </row>
    <row r="15771" spans="7:16" x14ac:dyDescent="0.2">
      <c r="G15771" s="149"/>
      <c r="I15771" s="149"/>
      <c r="K15771" s="149"/>
      <c r="M15771" s="149"/>
      <c r="N15771" s="150"/>
      <c r="P15771" s="149"/>
    </row>
    <row r="15772" spans="7:16" x14ac:dyDescent="0.2">
      <c r="G15772" s="149"/>
      <c r="I15772" s="149"/>
      <c r="K15772" s="149"/>
      <c r="M15772" s="149"/>
      <c r="N15772" s="150"/>
      <c r="P15772" s="149"/>
    </row>
    <row r="15773" spans="7:16" x14ac:dyDescent="0.2">
      <c r="G15773" s="149"/>
      <c r="I15773" s="149"/>
      <c r="K15773" s="149"/>
      <c r="M15773" s="149"/>
      <c r="N15773" s="150"/>
      <c r="P15773" s="149"/>
    </row>
    <row r="15774" spans="7:16" x14ac:dyDescent="0.2">
      <c r="G15774" s="149"/>
      <c r="I15774" s="149"/>
      <c r="K15774" s="149"/>
      <c r="M15774" s="149"/>
      <c r="N15774" s="150"/>
      <c r="P15774" s="149"/>
    </row>
    <row r="15775" spans="7:16" x14ac:dyDescent="0.2">
      <c r="G15775" s="149"/>
      <c r="I15775" s="149"/>
      <c r="K15775" s="149"/>
      <c r="M15775" s="149"/>
      <c r="N15775" s="150"/>
      <c r="P15775" s="149"/>
    </row>
    <row r="15776" spans="7:16" x14ac:dyDescent="0.2">
      <c r="G15776" s="149"/>
      <c r="I15776" s="149"/>
      <c r="K15776" s="149"/>
      <c r="M15776" s="149"/>
      <c r="N15776" s="150"/>
      <c r="P15776" s="149"/>
    </row>
    <row r="15777" spans="7:16" x14ac:dyDescent="0.2">
      <c r="G15777" s="149"/>
      <c r="I15777" s="149"/>
      <c r="K15777" s="149"/>
      <c r="M15777" s="149"/>
      <c r="N15777" s="150"/>
      <c r="P15777" s="149"/>
    </row>
    <row r="15778" spans="7:16" x14ac:dyDescent="0.2">
      <c r="G15778" s="149"/>
      <c r="I15778" s="149"/>
      <c r="K15778" s="149"/>
      <c r="M15778" s="149"/>
      <c r="N15778" s="150"/>
      <c r="P15778" s="149"/>
    </row>
    <row r="15779" spans="7:16" x14ac:dyDescent="0.2">
      <c r="G15779" s="149"/>
      <c r="I15779" s="149"/>
      <c r="K15779" s="149"/>
      <c r="M15779" s="149"/>
      <c r="N15779" s="150"/>
      <c r="P15779" s="149"/>
    </row>
    <row r="15780" spans="7:16" x14ac:dyDescent="0.2">
      <c r="G15780" s="149"/>
      <c r="I15780" s="149"/>
      <c r="K15780" s="149"/>
      <c r="M15780" s="149"/>
      <c r="N15780" s="150"/>
      <c r="P15780" s="149"/>
    </row>
    <row r="15781" spans="7:16" x14ac:dyDescent="0.2">
      <c r="G15781" s="149"/>
      <c r="I15781" s="149"/>
      <c r="K15781" s="149"/>
      <c r="M15781" s="149"/>
      <c r="N15781" s="150"/>
      <c r="P15781" s="149"/>
    </row>
    <row r="15782" spans="7:16" x14ac:dyDescent="0.2">
      <c r="G15782" s="149"/>
      <c r="I15782" s="149"/>
      <c r="K15782" s="149"/>
      <c r="M15782" s="149"/>
      <c r="N15782" s="150"/>
      <c r="P15782" s="149"/>
    </row>
    <row r="15783" spans="7:16" x14ac:dyDescent="0.2">
      <c r="G15783" s="149"/>
      <c r="I15783" s="149"/>
      <c r="K15783" s="149"/>
      <c r="M15783" s="149"/>
      <c r="N15783" s="150"/>
      <c r="P15783" s="149"/>
    </row>
    <row r="15784" spans="7:16" x14ac:dyDescent="0.2">
      <c r="G15784" s="149"/>
      <c r="I15784" s="149"/>
      <c r="K15784" s="149"/>
      <c r="M15784" s="149"/>
      <c r="N15784" s="150"/>
      <c r="P15784" s="149"/>
    </row>
    <row r="15785" spans="7:16" x14ac:dyDescent="0.2">
      <c r="G15785" s="149"/>
      <c r="I15785" s="149"/>
      <c r="K15785" s="149"/>
      <c r="M15785" s="149"/>
      <c r="N15785" s="150"/>
      <c r="P15785" s="149"/>
    </row>
    <row r="15786" spans="7:16" x14ac:dyDescent="0.2">
      <c r="G15786" s="149"/>
      <c r="I15786" s="149"/>
      <c r="K15786" s="149"/>
      <c r="M15786" s="149"/>
      <c r="N15786" s="150"/>
      <c r="P15786" s="149"/>
    </row>
    <row r="15787" spans="7:16" x14ac:dyDescent="0.2">
      <c r="G15787" s="149"/>
      <c r="I15787" s="149"/>
      <c r="K15787" s="149"/>
      <c r="M15787" s="149"/>
      <c r="N15787" s="150"/>
      <c r="P15787" s="149"/>
    </row>
    <row r="15788" spans="7:16" x14ac:dyDescent="0.2">
      <c r="G15788" s="149"/>
      <c r="I15788" s="149"/>
      <c r="K15788" s="149"/>
      <c r="M15788" s="149"/>
      <c r="N15788" s="150"/>
      <c r="P15788" s="149"/>
    </row>
    <row r="15789" spans="7:16" x14ac:dyDescent="0.2">
      <c r="G15789" s="149"/>
      <c r="I15789" s="149"/>
      <c r="K15789" s="149"/>
      <c r="M15789" s="149"/>
      <c r="N15789" s="150"/>
      <c r="P15789" s="149"/>
    </row>
    <row r="15790" spans="7:16" x14ac:dyDescent="0.2">
      <c r="G15790" s="149"/>
      <c r="I15790" s="149"/>
      <c r="K15790" s="149"/>
      <c r="M15790" s="149"/>
      <c r="N15790" s="150"/>
      <c r="P15790" s="149"/>
    </row>
    <row r="15791" spans="7:16" x14ac:dyDescent="0.2">
      <c r="G15791" s="149"/>
      <c r="I15791" s="149"/>
      <c r="K15791" s="149"/>
      <c r="M15791" s="149"/>
      <c r="N15791" s="150"/>
      <c r="P15791" s="149"/>
    </row>
    <row r="15792" spans="7:16" x14ac:dyDescent="0.2">
      <c r="G15792" s="149"/>
      <c r="I15792" s="149"/>
      <c r="K15792" s="149"/>
      <c r="M15792" s="149"/>
      <c r="N15792" s="150"/>
      <c r="P15792" s="149"/>
    </row>
    <row r="15793" spans="7:16" x14ac:dyDescent="0.2">
      <c r="G15793" s="149"/>
      <c r="I15793" s="149"/>
      <c r="K15793" s="149"/>
      <c r="M15793" s="149"/>
      <c r="N15793" s="150"/>
      <c r="P15793" s="149"/>
    </row>
    <row r="15794" spans="7:16" x14ac:dyDescent="0.2">
      <c r="G15794" s="149"/>
      <c r="I15794" s="149"/>
      <c r="K15794" s="149"/>
      <c r="M15794" s="149"/>
      <c r="N15794" s="150"/>
      <c r="P15794" s="149"/>
    </row>
    <row r="15795" spans="7:16" x14ac:dyDescent="0.2">
      <c r="G15795" s="149"/>
      <c r="I15795" s="149"/>
      <c r="K15795" s="149"/>
      <c r="M15795" s="149"/>
      <c r="N15795" s="150"/>
      <c r="P15795" s="149"/>
    </row>
    <row r="15796" spans="7:16" x14ac:dyDescent="0.2">
      <c r="G15796" s="149"/>
      <c r="I15796" s="149"/>
      <c r="K15796" s="149"/>
      <c r="M15796" s="149"/>
      <c r="N15796" s="150"/>
      <c r="P15796" s="149"/>
    </row>
    <row r="15797" spans="7:16" x14ac:dyDescent="0.2">
      <c r="G15797" s="149"/>
      <c r="I15797" s="149"/>
      <c r="K15797" s="149"/>
      <c r="M15797" s="149"/>
      <c r="N15797" s="150"/>
      <c r="P15797" s="149"/>
    </row>
    <row r="15798" spans="7:16" x14ac:dyDescent="0.2">
      <c r="G15798" s="149"/>
      <c r="I15798" s="149"/>
      <c r="K15798" s="149"/>
      <c r="M15798" s="149"/>
      <c r="N15798" s="150"/>
      <c r="P15798" s="149"/>
    </row>
    <row r="15799" spans="7:16" x14ac:dyDescent="0.2">
      <c r="G15799" s="149"/>
      <c r="I15799" s="149"/>
      <c r="K15799" s="149"/>
      <c r="M15799" s="149"/>
      <c r="N15799" s="150"/>
      <c r="P15799" s="149"/>
    </row>
    <row r="15800" spans="7:16" x14ac:dyDescent="0.2">
      <c r="G15800" s="149"/>
      <c r="I15800" s="149"/>
      <c r="K15800" s="149"/>
      <c r="M15800" s="149"/>
      <c r="N15800" s="150"/>
      <c r="P15800" s="149"/>
    </row>
    <row r="15801" spans="7:16" x14ac:dyDescent="0.2">
      <c r="G15801" s="149"/>
      <c r="I15801" s="149"/>
      <c r="K15801" s="149"/>
      <c r="M15801" s="149"/>
      <c r="N15801" s="150"/>
      <c r="P15801" s="149"/>
    </row>
    <row r="15802" spans="7:16" x14ac:dyDescent="0.2">
      <c r="G15802" s="149"/>
      <c r="I15802" s="149"/>
      <c r="K15802" s="149"/>
      <c r="M15802" s="149"/>
      <c r="N15802" s="150"/>
      <c r="P15802" s="149"/>
    </row>
    <row r="15803" spans="7:16" x14ac:dyDescent="0.2">
      <c r="G15803" s="149"/>
      <c r="I15803" s="149"/>
      <c r="K15803" s="149"/>
      <c r="M15803" s="149"/>
      <c r="N15803" s="150"/>
      <c r="P15803" s="149"/>
    </row>
    <row r="15804" spans="7:16" x14ac:dyDescent="0.2">
      <c r="G15804" s="149"/>
      <c r="I15804" s="149"/>
      <c r="K15804" s="149"/>
      <c r="M15804" s="149"/>
      <c r="N15804" s="150"/>
      <c r="P15804" s="149"/>
    </row>
    <row r="15805" spans="7:16" x14ac:dyDescent="0.2">
      <c r="G15805" s="149"/>
      <c r="I15805" s="149"/>
      <c r="K15805" s="149"/>
      <c r="M15805" s="149"/>
      <c r="N15805" s="150"/>
      <c r="P15805" s="149"/>
    </row>
    <row r="15806" spans="7:16" x14ac:dyDescent="0.2">
      <c r="G15806" s="149"/>
      <c r="I15806" s="149"/>
      <c r="K15806" s="149"/>
      <c r="M15806" s="149"/>
      <c r="N15806" s="150"/>
      <c r="P15806" s="149"/>
    </row>
    <row r="15807" spans="7:16" x14ac:dyDescent="0.2">
      <c r="G15807" s="149"/>
      <c r="I15807" s="149"/>
      <c r="K15807" s="149"/>
      <c r="M15807" s="149"/>
      <c r="N15807" s="150"/>
      <c r="P15807" s="149"/>
    </row>
    <row r="15808" spans="7:16" x14ac:dyDescent="0.2">
      <c r="G15808" s="149"/>
      <c r="I15808" s="149"/>
      <c r="K15808" s="149"/>
      <c r="M15808" s="149"/>
      <c r="N15808" s="150"/>
      <c r="P15808" s="149"/>
    </row>
    <row r="15809" spans="7:16" x14ac:dyDescent="0.2">
      <c r="G15809" s="149"/>
      <c r="I15809" s="149"/>
      <c r="K15809" s="149"/>
      <c r="M15809" s="149"/>
      <c r="N15809" s="150"/>
      <c r="P15809" s="149"/>
    </row>
    <row r="15810" spans="7:16" x14ac:dyDescent="0.2">
      <c r="G15810" s="149"/>
      <c r="I15810" s="149"/>
      <c r="K15810" s="149"/>
      <c r="M15810" s="149"/>
      <c r="N15810" s="150"/>
      <c r="P15810" s="149"/>
    </row>
    <row r="15811" spans="7:16" x14ac:dyDescent="0.2">
      <c r="G15811" s="149"/>
      <c r="I15811" s="149"/>
      <c r="K15811" s="149"/>
      <c r="M15811" s="149"/>
      <c r="N15811" s="150"/>
      <c r="P15811" s="149"/>
    </row>
    <row r="15812" spans="7:16" x14ac:dyDescent="0.2">
      <c r="G15812" s="149"/>
      <c r="I15812" s="149"/>
      <c r="K15812" s="149"/>
      <c r="M15812" s="149"/>
      <c r="N15812" s="150"/>
      <c r="P15812" s="149"/>
    </row>
    <row r="15813" spans="7:16" x14ac:dyDescent="0.2">
      <c r="G15813" s="149"/>
      <c r="I15813" s="149"/>
      <c r="K15813" s="149"/>
      <c r="M15813" s="149"/>
      <c r="N15813" s="150"/>
      <c r="P15813" s="149"/>
    </row>
    <row r="15814" spans="7:16" x14ac:dyDescent="0.2">
      <c r="G15814" s="149"/>
      <c r="I15814" s="149"/>
      <c r="K15814" s="149"/>
      <c r="M15814" s="149"/>
      <c r="N15814" s="150"/>
      <c r="P15814" s="149"/>
    </row>
    <row r="15815" spans="7:16" x14ac:dyDescent="0.2">
      <c r="G15815" s="149"/>
      <c r="I15815" s="149"/>
      <c r="K15815" s="149"/>
      <c r="M15815" s="149"/>
      <c r="N15815" s="150"/>
      <c r="P15815" s="149"/>
    </row>
    <row r="15816" spans="7:16" x14ac:dyDescent="0.2">
      <c r="G15816" s="149"/>
      <c r="I15816" s="149"/>
      <c r="K15816" s="149"/>
      <c r="M15816" s="149"/>
      <c r="N15816" s="150"/>
      <c r="P15816" s="149"/>
    </row>
    <row r="15817" spans="7:16" x14ac:dyDescent="0.2">
      <c r="G15817" s="149"/>
      <c r="I15817" s="149"/>
      <c r="K15817" s="149"/>
      <c r="M15817" s="149"/>
      <c r="N15817" s="150"/>
      <c r="P15817" s="149"/>
    </row>
    <row r="15818" spans="7:16" x14ac:dyDescent="0.2">
      <c r="G15818" s="149"/>
      <c r="I15818" s="149"/>
      <c r="K15818" s="149"/>
      <c r="M15818" s="149"/>
      <c r="N15818" s="150"/>
      <c r="P15818" s="149"/>
    </row>
    <row r="15819" spans="7:16" x14ac:dyDescent="0.2">
      <c r="G15819" s="149"/>
      <c r="I15819" s="149"/>
      <c r="K15819" s="149"/>
      <c r="M15819" s="149"/>
      <c r="N15819" s="150"/>
      <c r="P15819" s="149"/>
    </row>
    <row r="15820" spans="7:16" x14ac:dyDescent="0.2">
      <c r="G15820" s="149"/>
      <c r="I15820" s="149"/>
      <c r="K15820" s="149"/>
      <c r="M15820" s="149"/>
      <c r="N15820" s="150"/>
      <c r="P15820" s="149"/>
    </row>
    <row r="15821" spans="7:16" x14ac:dyDescent="0.2">
      <c r="G15821" s="149"/>
      <c r="I15821" s="149"/>
      <c r="K15821" s="149"/>
      <c r="M15821" s="149"/>
      <c r="N15821" s="150"/>
      <c r="P15821" s="149"/>
    </row>
    <row r="15822" spans="7:16" x14ac:dyDescent="0.2">
      <c r="G15822" s="149"/>
      <c r="I15822" s="149"/>
      <c r="K15822" s="149"/>
      <c r="M15822" s="149"/>
      <c r="N15822" s="150"/>
      <c r="P15822" s="149"/>
    </row>
    <row r="15823" spans="7:16" x14ac:dyDescent="0.2">
      <c r="G15823" s="149"/>
      <c r="I15823" s="149"/>
      <c r="K15823" s="149"/>
      <c r="M15823" s="149"/>
      <c r="N15823" s="150"/>
      <c r="P15823" s="149"/>
    </row>
    <row r="15824" spans="7:16" x14ac:dyDescent="0.2">
      <c r="G15824" s="149"/>
      <c r="I15824" s="149"/>
      <c r="K15824" s="149"/>
      <c r="M15824" s="149"/>
      <c r="N15824" s="150"/>
      <c r="P15824" s="149"/>
    </row>
    <row r="15825" spans="7:16" x14ac:dyDescent="0.2">
      <c r="G15825" s="149"/>
      <c r="I15825" s="149"/>
      <c r="K15825" s="149"/>
      <c r="M15825" s="149"/>
      <c r="N15825" s="150"/>
      <c r="P15825" s="149"/>
    </row>
    <row r="15826" spans="7:16" x14ac:dyDescent="0.2">
      <c r="G15826" s="149"/>
      <c r="I15826" s="149"/>
      <c r="K15826" s="149"/>
      <c r="M15826" s="149"/>
      <c r="N15826" s="150"/>
      <c r="P15826" s="149"/>
    </row>
    <row r="15827" spans="7:16" x14ac:dyDescent="0.2">
      <c r="G15827" s="149"/>
      <c r="I15827" s="149"/>
      <c r="K15827" s="149"/>
      <c r="M15827" s="149"/>
      <c r="N15827" s="150"/>
      <c r="P15827" s="149"/>
    </row>
    <row r="15828" spans="7:16" x14ac:dyDescent="0.2">
      <c r="G15828" s="149"/>
      <c r="I15828" s="149"/>
      <c r="K15828" s="149"/>
      <c r="M15828" s="149"/>
      <c r="N15828" s="150"/>
      <c r="P15828" s="149"/>
    </row>
    <row r="15829" spans="7:16" x14ac:dyDescent="0.2">
      <c r="G15829" s="149"/>
      <c r="I15829" s="149"/>
      <c r="K15829" s="149"/>
      <c r="M15829" s="149"/>
      <c r="N15829" s="150"/>
      <c r="P15829" s="149"/>
    </row>
    <row r="15830" spans="7:16" x14ac:dyDescent="0.2">
      <c r="G15830" s="149"/>
      <c r="I15830" s="149"/>
      <c r="K15830" s="149"/>
      <c r="M15830" s="149"/>
      <c r="N15830" s="150"/>
      <c r="P15830" s="149"/>
    </row>
    <row r="15831" spans="7:16" x14ac:dyDescent="0.2">
      <c r="G15831" s="149"/>
      <c r="I15831" s="149"/>
      <c r="K15831" s="149"/>
      <c r="M15831" s="149"/>
      <c r="N15831" s="150"/>
      <c r="P15831" s="149"/>
    </row>
    <row r="15832" spans="7:16" x14ac:dyDescent="0.2">
      <c r="G15832" s="149"/>
      <c r="I15832" s="149"/>
      <c r="K15832" s="149"/>
      <c r="M15832" s="149"/>
      <c r="N15832" s="150"/>
      <c r="P15832" s="149"/>
    </row>
    <row r="15833" spans="7:16" x14ac:dyDescent="0.2">
      <c r="G15833" s="149"/>
      <c r="I15833" s="149"/>
      <c r="K15833" s="149"/>
      <c r="M15833" s="149"/>
      <c r="N15833" s="150"/>
      <c r="P15833" s="149"/>
    </row>
    <row r="15834" spans="7:16" x14ac:dyDescent="0.2">
      <c r="G15834" s="149"/>
      <c r="I15834" s="149"/>
      <c r="K15834" s="149"/>
      <c r="M15834" s="149"/>
      <c r="N15834" s="150"/>
      <c r="P15834" s="149"/>
    </row>
    <row r="15835" spans="7:16" x14ac:dyDescent="0.2">
      <c r="G15835" s="149"/>
      <c r="I15835" s="149"/>
      <c r="K15835" s="149"/>
      <c r="M15835" s="149"/>
      <c r="N15835" s="150"/>
      <c r="P15835" s="149"/>
    </row>
    <row r="15836" spans="7:16" x14ac:dyDescent="0.2">
      <c r="G15836" s="149"/>
      <c r="I15836" s="149"/>
      <c r="K15836" s="149"/>
      <c r="M15836" s="149"/>
      <c r="N15836" s="150"/>
      <c r="P15836" s="149"/>
    </row>
    <row r="15837" spans="7:16" x14ac:dyDescent="0.2">
      <c r="G15837" s="149"/>
      <c r="I15837" s="149"/>
      <c r="K15837" s="149"/>
      <c r="M15837" s="149"/>
      <c r="N15837" s="150"/>
      <c r="P15837" s="149"/>
    </row>
    <row r="15838" spans="7:16" x14ac:dyDescent="0.2">
      <c r="G15838" s="149"/>
      <c r="I15838" s="149"/>
      <c r="K15838" s="149"/>
      <c r="M15838" s="149"/>
      <c r="N15838" s="150"/>
      <c r="P15838" s="149"/>
    </row>
    <row r="15839" spans="7:16" x14ac:dyDescent="0.2">
      <c r="G15839" s="149"/>
      <c r="I15839" s="149"/>
      <c r="K15839" s="149"/>
      <c r="M15839" s="149"/>
      <c r="N15839" s="150"/>
      <c r="P15839" s="149"/>
    </row>
    <row r="15840" spans="7:16" x14ac:dyDescent="0.2">
      <c r="G15840" s="149"/>
      <c r="I15840" s="149"/>
      <c r="K15840" s="149"/>
      <c r="M15840" s="149"/>
      <c r="N15840" s="150"/>
      <c r="P15840" s="149"/>
    </row>
    <row r="15841" spans="7:16" x14ac:dyDescent="0.2">
      <c r="G15841" s="149"/>
      <c r="I15841" s="149"/>
      <c r="K15841" s="149"/>
      <c r="M15841" s="149"/>
      <c r="N15841" s="150"/>
      <c r="P15841" s="149"/>
    </row>
    <row r="15842" spans="7:16" x14ac:dyDescent="0.2">
      <c r="G15842" s="149"/>
      <c r="I15842" s="149"/>
      <c r="K15842" s="149"/>
      <c r="M15842" s="149"/>
      <c r="N15842" s="150"/>
      <c r="P15842" s="149"/>
    </row>
    <row r="15843" spans="7:16" x14ac:dyDescent="0.2">
      <c r="G15843" s="149"/>
      <c r="I15843" s="149"/>
      <c r="K15843" s="149"/>
      <c r="M15843" s="149"/>
      <c r="N15843" s="150"/>
      <c r="P15843" s="149"/>
    </row>
    <row r="15844" spans="7:16" x14ac:dyDescent="0.2">
      <c r="G15844" s="149"/>
      <c r="I15844" s="149"/>
      <c r="K15844" s="149"/>
      <c r="M15844" s="149"/>
      <c r="N15844" s="150"/>
      <c r="P15844" s="149"/>
    </row>
    <row r="15845" spans="7:16" x14ac:dyDescent="0.2">
      <c r="G15845" s="149"/>
      <c r="I15845" s="149"/>
      <c r="K15845" s="149"/>
      <c r="M15845" s="149"/>
      <c r="N15845" s="150"/>
      <c r="P15845" s="149"/>
    </row>
    <row r="15846" spans="7:16" x14ac:dyDescent="0.2">
      <c r="G15846" s="149"/>
      <c r="I15846" s="149"/>
      <c r="K15846" s="149"/>
      <c r="M15846" s="149"/>
      <c r="N15846" s="150"/>
      <c r="P15846" s="149"/>
    </row>
    <row r="15847" spans="7:16" x14ac:dyDescent="0.2">
      <c r="G15847" s="149"/>
      <c r="I15847" s="149"/>
      <c r="K15847" s="149"/>
      <c r="M15847" s="149"/>
      <c r="N15847" s="150"/>
      <c r="P15847" s="149"/>
    </row>
    <row r="15848" spans="7:16" x14ac:dyDescent="0.2">
      <c r="G15848" s="149"/>
      <c r="I15848" s="149"/>
      <c r="K15848" s="149"/>
      <c r="M15848" s="149"/>
      <c r="N15848" s="150"/>
      <c r="P15848" s="149"/>
    </row>
    <row r="15849" spans="7:16" x14ac:dyDescent="0.2">
      <c r="G15849" s="149"/>
      <c r="I15849" s="149"/>
      <c r="K15849" s="149"/>
      <c r="M15849" s="149"/>
      <c r="N15849" s="150"/>
      <c r="P15849" s="149"/>
    </row>
    <row r="15850" spans="7:16" x14ac:dyDescent="0.2">
      <c r="G15850" s="149"/>
      <c r="I15850" s="149"/>
      <c r="K15850" s="149"/>
      <c r="M15850" s="149"/>
      <c r="N15850" s="150"/>
      <c r="P15850" s="149"/>
    </row>
    <row r="15851" spans="7:16" x14ac:dyDescent="0.2">
      <c r="G15851" s="149"/>
      <c r="I15851" s="149"/>
      <c r="K15851" s="149"/>
      <c r="M15851" s="149"/>
      <c r="N15851" s="150"/>
      <c r="P15851" s="149"/>
    </row>
    <row r="15852" spans="7:16" x14ac:dyDescent="0.2">
      <c r="G15852" s="149"/>
      <c r="I15852" s="149"/>
      <c r="K15852" s="149"/>
      <c r="M15852" s="149"/>
      <c r="N15852" s="150"/>
      <c r="P15852" s="149"/>
    </row>
    <row r="15853" spans="7:16" x14ac:dyDescent="0.2">
      <c r="G15853" s="149"/>
      <c r="I15853" s="149"/>
      <c r="K15853" s="149"/>
      <c r="M15853" s="149"/>
      <c r="N15853" s="150"/>
      <c r="P15853" s="149"/>
    </row>
    <row r="15854" spans="7:16" x14ac:dyDescent="0.2">
      <c r="G15854" s="149"/>
      <c r="I15854" s="149"/>
      <c r="K15854" s="149"/>
      <c r="M15854" s="149"/>
      <c r="N15854" s="150"/>
      <c r="P15854" s="149"/>
    </row>
    <row r="15855" spans="7:16" x14ac:dyDescent="0.2">
      <c r="G15855" s="149"/>
      <c r="I15855" s="149"/>
      <c r="K15855" s="149"/>
      <c r="M15855" s="149"/>
      <c r="N15855" s="150"/>
      <c r="P15855" s="149"/>
    </row>
    <row r="15856" spans="7:16" x14ac:dyDescent="0.2">
      <c r="G15856" s="149"/>
      <c r="I15856" s="149"/>
      <c r="K15856" s="149"/>
      <c r="M15856" s="149"/>
      <c r="N15856" s="150"/>
      <c r="P15856" s="149"/>
    </row>
    <row r="15857" spans="7:16" x14ac:dyDescent="0.2">
      <c r="G15857" s="149"/>
      <c r="I15857" s="149"/>
      <c r="K15857" s="149"/>
      <c r="M15857" s="149"/>
      <c r="N15857" s="150"/>
      <c r="P15857" s="149"/>
    </row>
    <row r="15858" spans="7:16" x14ac:dyDescent="0.2">
      <c r="G15858" s="149"/>
      <c r="I15858" s="149"/>
      <c r="K15858" s="149"/>
      <c r="M15858" s="149"/>
      <c r="N15858" s="150"/>
      <c r="P15858" s="149"/>
    </row>
    <row r="15859" spans="7:16" x14ac:dyDescent="0.2">
      <c r="G15859" s="149"/>
      <c r="I15859" s="149"/>
      <c r="K15859" s="149"/>
      <c r="M15859" s="149"/>
      <c r="N15859" s="150"/>
      <c r="P15859" s="149"/>
    </row>
    <row r="15860" spans="7:16" x14ac:dyDescent="0.2">
      <c r="G15860" s="149"/>
      <c r="I15860" s="149"/>
      <c r="K15860" s="149"/>
      <c r="M15860" s="149"/>
      <c r="N15860" s="150"/>
      <c r="P15860" s="149"/>
    </row>
    <row r="15861" spans="7:16" x14ac:dyDescent="0.2">
      <c r="G15861" s="149"/>
      <c r="I15861" s="149"/>
      <c r="K15861" s="149"/>
      <c r="M15861" s="149"/>
      <c r="N15861" s="150"/>
      <c r="P15861" s="149"/>
    </row>
    <row r="15862" spans="7:16" x14ac:dyDescent="0.2">
      <c r="G15862" s="149"/>
      <c r="I15862" s="149"/>
      <c r="K15862" s="149"/>
      <c r="M15862" s="149"/>
      <c r="N15862" s="150"/>
      <c r="P15862" s="149"/>
    </row>
    <row r="15863" spans="7:16" x14ac:dyDescent="0.2">
      <c r="G15863" s="149"/>
      <c r="I15863" s="149"/>
      <c r="K15863" s="149"/>
      <c r="M15863" s="149"/>
      <c r="N15863" s="150"/>
      <c r="P15863" s="149"/>
    </row>
    <row r="15864" spans="7:16" x14ac:dyDescent="0.2">
      <c r="G15864" s="149"/>
      <c r="I15864" s="149"/>
      <c r="K15864" s="149"/>
      <c r="M15864" s="149"/>
      <c r="N15864" s="150"/>
      <c r="P15864" s="149"/>
    </row>
    <row r="15865" spans="7:16" x14ac:dyDescent="0.2">
      <c r="G15865" s="149"/>
      <c r="I15865" s="149"/>
      <c r="K15865" s="149"/>
      <c r="M15865" s="149"/>
      <c r="N15865" s="150"/>
      <c r="P15865" s="149"/>
    </row>
    <row r="15866" spans="7:16" x14ac:dyDescent="0.2">
      <c r="G15866" s="149"/>
      <c r="I15866" s="149"/>
      <c r="K15866" s="149"/>
      <c r="M15866" s="149"/>
      <c r="N15866" s="150"/>
      <c r="P15866" s="149"/>
    </row>
    <row r="15867" spans="7:16" x14ac:dyDescent="0.2">
      <c r="G15867" s="149"/>
      <c r="I15867" s="149"/>
      <c r="K15867" s="149"/>
      <c r="M15867" s="149"/>
      <c r="N15867" s="150"/>
      <c r="P15867" s="149"/>
    </row>
    <row r="15868" spans="7:16" x14ac:dyDescent="0.2">
      <c r="G15868" s="149"/>
      <c r="I15868" s="149"/>
      <c r="K15868" s="149"/>
      <c r="M15868" s="149"/>
      <c r="N15868" s="150"/>
      <c r="P15868" s="149"/>
    </row>
    <row r="15869" spans="7:16" x14ac:dyDescent="0.2">
      <c r="G15869" s="149"/>
      <c r="I15869" s="149"/>
      <c r="K15869" s="149"/>
      <c r="M15869" s="149"/>
      <c r="N15869" s="150"/>
      <c r="P15869" s="149"/>
    </row>
    <row r="15870" spans="7:16" x14ac:dyDescent="0.2">
      <c r="G15870" s="149"/>
      <c r="I15870" s="149"/>
      <c r="K15870" s="149"/>
      <c r="M15870" s="149"/>
      <c r="N15870" s="150"/>
      <c r="P15870" s="149"/>
    </row>
    <row r="15871" spans="7:16" x14ac:dyDescent="0.2">
      <c r="G15871" s="149"/>
      <c r="I15871" s="149"/>
      <c r="K15871" s="149"/>
      <c r="M15871" s="149"/>
      <c r="N15871" s="150"/>
      <c r="P15871" s="149"/>
    </row>
    <row r="15872" spans="7:16" x14ac:dyDescent="0.2">
      <c r="G15872" s="149"/>
      <c r="I15872" s="149"/>
      <c r="K15872" s="149"/>
      <c r="M15872" s="149"/>
      <c r="N15872" s="150"/>
      <c r="P15872" s="149"/>
    </row>
    <row r="15873" spans="7:16" x14ac:dyDescent="0.2">
      <c r="G15873" s="149"/>
      <c r="I15873" s="149"/>
      <c r="K15873" s="149"/>
      <c r="M15873" s="149"/>
      <c r="N15873" s="150"/>
      <c r="P15873" s="149"/>
    </row>
    <row r="15874" spans="7:16" x14ac:dyDescent="0.2">
      <c r="G15874" s="149"/>
      <c r="I15874" s="149"/>
      <c r="K15874" s="149"/>
      <c r="M15874" s="149"/>
      <c r="N15874" s="150"/>
      <c r="P15874" s="149"/>
    </row>
    <row r="15875" spans="7:16" x14ac:dyDescent="0.2">
      <c r="G15875" s="149"/>
      <c r="I15875" s="149"/>
      <c r="K15875" s="149"/>
      <c r="M15875" s="149"/>
      <c r="N15875" s="150"/>
      <c r="P15875" s="149"/>
    </row>
    <row r="15876" spans="7:16" x14ac:dyDescent="0.2">
      <c r="G15876" s="149"/>
      <c r="I15876" s="149"/>
      <c r="K15876" s="149"/>
      <c r="M15876" s="149"/>
      <c r="N15876" s="150"/>
      <c r="P15876" s="149"/>
    </row>
    <row r="15877" spans="7:16" x14ac:dyDescent="0.2">
      <c r="G15877" s="149"/>
      <c r="I15877" s="149"/>
      <c r="K15877" s="149"/>
      <c r="M15877" s="149"/>
      <c r="N15877" s="150"/>
      <c r="P15877" s="149"/>
    </row>
    <row r="15878" spans="7:16" x14ac:dyDescent="0.2">
      <c r="G15878" s="149"/>
      <c r="I15878" s="149"/>
      <c r="K15878" s="149"/>
      <c r="M15878" s="149"/>
      <c r="N15878" s="150"/>
      <c r="P15878" s="149"/>
    </row>
    <row r="15879" spans="7:16" x14ac:dyDescent="0.2">
      <c r="G15879" s="149"/>
      <c r="I15879" s="149"/>
      <c r="K15879" s="149"/>
      <c r="M15879" s="149"/>
      <c r="N15879" s="150"/>
      <c r="P15879" s="149"/>
    </row>
    <row r="15880" spans="7:16" x14ac:dyDescent="0.2">
      <c r="G15880" s="149"/>
      <c r="I15880" s="149"/>
      <c r="K15880" s="149"/>
      <c r="M15880" s="149"/>
      <c r="N15880" s="150"/>
      <c r="P15880" s="149"/>
    </row>
    <row r="15881" spans="7:16" x14ac:dyDescent="0.2">
      <c r="G15881" s="149"/>
      <c r="I15881" s="149"/>
      <c r="K15881" s="149"/>
      <c r="M15881" s="149"/>
      <c r="N15881" s="150"/>
      <c r="P15881" s="149"/>
    </row>
    <row r="15882" spans="7:16" x14ac:dyDescent="0.2">
      <c r="G15882" s="149"/>
      <c r="I15882" s="149"/>
      <c r="K15882" s="149"/>
      <c r="M15882" s="149"/>
      <c r="N15882" s="150"/>
      <c r="P15882" s="149"/>
    </row>
    <row r="15883" spans="7:16" x14ac:dyDescent="0.2">
      <c r="G15883" s="149"/>
      <c r="I15883" s="149"/>
      <c r="K15883" s="149"/>
      <c r="M15883" s="149"/>
      <c r="N15883" s="150"/>
      <c r="P15883" s="149"/>
    </row>
    <row r="15884" spans="7:16" x14ac:dyDescent="0.2">
      <c r="G15884" s="149"/>
      <c r="I15884" s="149"/>
      <c r="K15884" s="149"/>
      <c r="M15884" s="149"/>
      <c r="N15884" s="150"/>
      <c r="P15884" s="149"/>
    </row>
    <row r="15885" spans="7:16" x14ac:dyDescent="0.2">
      <c r="G15885" s="149"/>
      <c r="I15885" s="149"/>
      <c r="K15885" s="149"/>
      <c r="M15885" s="149"/>
      <c r="N15885" s="150"/>
      <c r="P15885" s="149"/>
    </row>
    <row r="15886" spans="7:16" x14ac:dyDescent="0.2">
      <c r="G15886" s="149"/>
      <c r="I15886" s="149"/>
      <c r="K15886" s="149"/>
      <c r="M15886" s="149"/>
      <c r="N15886" s="150"/>
      <c r="P15886" s="149"/>
    </row>
    <row r="15887" spans="7:16" x14ac:dyDescent="0.2">
      <c r="G15887" s="149"/>
      <c r="I15887" s="149"/>
      <c r="K15887" s="149"/>
      <c r="M15887" s="149"/>
      <c r="N15887" s="150"/>
      <c r="P15887" s="149"/>
    </row>
    <row r="15888" spans="7:16" x14ac:dyDescent="0.2">
      <c r="G15888" s="149"/>
      <c r="I15888" s="149"/>
      <c r="K15888" s="149"/>
      <c r="M15888" s="149"/>
      <c r="N15888" s="150"/>
      <c r="P15888" s="149"/>
    </row>
    <row r="15889" spans="7:16" x14ac:dyDescent="0.2">
      <c r="G15889" s="149"/>
      <c r="I15889" s="149"/>
      <c r="K15889" s="149"/>
      <c r="M15889" s="149"/>
      <c r="N15889" s="150"/>
      <c r="P15889" s="149"/>
    </row>
    <row r="15890" spans="7:16" x14ac:dyDescent="0.2">
      <c r="G15890" s="149"/>
      <c r="I15890" s="149"/>
      <c r="K15890" s="149"/>
      <c r="M15890" s="149"/>
      <c r="N15890" s="150"/>
      <c r="P15890" s="149"/>
    </row>
    <row r="15891" spans="7:16" x14ac:dyDescent="0.2">
      <c r="G15891" s="149"/>
      <c r="I15891" s="149"/>
      <c r="K15891" s="149"/>
      <c r="M15891" s="149"/>
      <c r="N15891" s="150"/>
      <c r="P15891" s="149"/>
    </row>
    <row r="15892" spans="7:16" x14ac:dyDescent="0.2">
      <c r="G15892" s="149"/>
      <c r="I15892" s="149"/>
      <c r="K15892" s="149"/>
      <c r="M15892" s="149"/>
      <c r="N15892" s="150"/>
      <c r="P15892" s="149"/>
    </row>
    <row r="15893" spans="7:16" x14ac:dyDescent="0.2">
      <c r="G15893" s="149"/>
      <c r="I15893" s="149"/>
      <c r="K15893" s="149"/>
      <c r="M15893" s="149"/>
      <c r="N15893" s="150"/>
      <c r="P15893" s="149"/>
    </row>
    <row r="15894" spans="7:16" x14ac:dyDescent="0.2">
      <c r="G15894" s="149"/>
      <c r="I15894" s="149"/>
      <c r="K15894" s="149"/>
      <c r="M15894" s="149"/>
      <c r="N15894" s="150"/>
      <c r="P15894" s="149"/>
    </row>
    <row r="15895" spans="7:16" x14ac:dyDescent="0.2">
      <c r="G15895" s="149"/>
      <c r="I15895" s="149"/>
      <c r="K15895" s="149"/>
      <c r="M15895" s="149"/>
      <c r="N15895" s="150"/>
      <c r="P15895" s="149"/>
    </row>
    <row r="15896" spans="7:16" x14ac:dyDescent="0.2">
      <c r="G15896" s="149"/>
      <c r="I15896" s="149"/>
      <c r="K15896" s="149"/>
      <c r="M15896" s="149"/>
      <c r="N15896" s="150"/>
      <c r="P15896" s="149"/>
    </row>
    <row r="15897" spans="7:16" x14ac:dyDescent="0.2">
      <c r="G15897" s="149"/>
      <c r="I15897" s="149"/>
      <c r="K15897" s="149"/>
      <c r="M15897" s="149"/>
      <c r="N15897" s="150"/>
      <c r="P15897" s="149"/>
    </row>
    <row r="15898" spans="7:16" x14ac:dyDescent="0.2">
      <c r="G15898" s="149"/>
      <c r="I15898" s="149"/>
      <c r="K15898" s="149"/>
      <c r="M15898" s="149"/>
      <c r="N15898" s="150"/>
      <c r="P15898" s="149"/>
    </row>
    <row r="15899" spans="7:16" x14ac:dyDescent="0.2">
      <c r="G15899" s="149"/>
      <c r="I15899" s="149"/>
      <c r="K15899" s="149"/>
      <c r="M15899" s="149"/>
      <c r="N15899" s="150"/>
      <c r="P15899" s="149"/>
    </row>
    <row r="15900" spans="7:16" x14ac:dyDescent="0.2">
      <c r="G15900" s="149"/>
      <c r="I15900" s="149"/>
      <c r="K15900" s="149"/>
      <c r="M15900" s="149"/>
      <c r="N15900" s="150"/>
      <c r="P15900" s="149"/>
    </row>
    <row r="15901" spans="7:16" x14ac:dyDescent="0.2">
      <c r="G15901" s="149"/>
      <c r="I15901" s="149"/>
      <c r="K15901" s="149"/>
      <c r="M15901" s="149"/>
      <c r="N15901" s="150"/>
      <c r="P15901" s="149"/>
    </row>
    <row r="15902" spans="7:16" x14ac:dyDescent="0.2">
      <c r="G15902" s="149"/>
      <c r="I15902" s="149"/>
      <c r="K15902" s="149"/>
      <c r="M15902" s="149"/>
      <c r="N15902" s="150"/>
      <c r="P15902" s="149"/>
    </row>
    <row r="15903" spans="7:16" x14ac:dyDescent="0.2">
      <c r="G15903" s="149"/>
      <c r="I15903" s="149"/>
      <c r="K15903" s="149"/>
      <c r="M15903" s="149"/>
      <c r="N15903" s="150"/>
      <c r="P15903" s="149"/>
    </row>
    <row r="15904" spans="7:16" x14ac:dyDescent="0.2">
      <c r="G15904" s="149"/>
      <c r="I15904" s="149"/>
      <c r="K15904" s="149"/>
      <c r="M15904" s="149"/>
      <c r="N15904" s="150"/>
      <c r="P15904" s="149"/>
    </row>
    <row r="15905" spans="7:16" x14ac:dyDescent="0.2">
      <c r="G15905" s="149"/>
      <c r="I15905" s="149"/>
      <c r="K15905" s="149"/>
      <c r="M15905" s="149"/>
      <c r="N15905" s="150"/>
      <c r="P15905" s="149"/>
    </row>
    <row r="15906" spans="7:16" x14ac:dyDescent="0.2">
      <c r="G15906" s="149"/>
      <c r="I15906" s="149"/>
      <c r="K15906" s="149"/>
      <c r="M15906" s="149"/>
      <c r="N15906" s="150"/>
      <c r="P15906" s="149"/>
    </row>
    <row r="15907" spans="7:16" x14ac:dyDescent="0.2">
      <c r="G15907" s="149"/>
      <c r="I15907" s="149"/>
      <c r="K15907" s="149"/>
      <c r="M15907" s="149"/>
      <c r="N15907" s="150"/>
      <c r="P15907" s="149"/>
    </row>
    <row r="15908" spans="7:16" x14ac:dyDescent="0.2">
      <c r="G15908" s="149"/>
      <c r="I15908" s="149"/>
      <c r="K15908" s="149"/>
      <c r="M15908" s="149"/>
      <c r="N15908" s="150"/>
      <c r="P15908" s="149"/>
    </row>
    <row r="15909" spans="7:16" x14ac:dyDescent="0.2">
      <c r="G15909" s="149"/>
      <c r="I15909" s="149"/>
      <c r="K15909" s="149"/>
      <c r="M15909" s="149"/>
      <c r="N15909" s="150"/>
      <c r="P15909" s="149"/>
    </row>
    <row r="15910" spans="7:16" x14ac:dyDescent="0.2">
      <c r="G15910" s="149"/>
      <c r="I15910" s="149"/>
      <c r="K15910" s="149"/>
      <c r="M15910" s="149"/>
      <c r="N15910" s="150"/>
      <c r="P15910" s="149"/>
    </row>
    <row r="15911" spans="7:16" x14ac:dyDescent="0.2">
      <c r="G15911" s="149"/>
      <c r="I15911" s="149"/>
      <c r="K15911" s="149"/>
      <c r="M15911" s="149"/>
      <c r="N15911" s="150"/>
      <c r="P15911" s="149"/>
    </row>
    <row r="15912" spans="7:16" x14ac:dyDescent="0.2">
      <c r="G15912" s="149"/>
      <c r="I15912" s="149"/>
      <c r="K15912" s="149"/>
      <c r="M15912" s="149"/>
      <c r="N15912" s="150"/>
      <c r="P15912" s="149"/>
    </row>
    <row r="15913" spans="7:16" x14ac:dyDescent="0.2">
      <c r="G15913" s="149"/>
      <c r="I15913" s="149"/>
      <c r="K15913" s="149"/>
      <c r="M15913" s="149"/>
      <c r="N15913" s="150"/>
      <c r="P15913" s="149"/>
    </row>
    <row r="15914" spans="7:16" x14ac:dyDescent="0.2">
      <c r="G15914" s="149"/>
      <c r="I15914" s="149"/>
      <c r="K15914" s="149"/>
      <c r="M15914" s="149"/>
      <c r="N15914" s="150"/>
      <c r="P15914" s="149"/>
    </row>
    <row r="15915" spans="7:16" x14ac:dyDescent="0.2">
      <c r="G15915" s="149"/>
      <c r="I15915" s="149"/>
      <c r="K15915" s="149"/>
      <c r="M15915" s="149"/>
      <c r="N15915" s="150"/>
      <c r="P15915" s="149"/>
    </row>
    <row r="15916" spans="7:16" x14ac:dyDescent="0.2">
      <c r="G15916" s="149"/>
      <c r="I15916" s="149"/>
      <c r="K15916" s="149"/>
      <c r="M15916" s="149"/>
      <c r="N15916" s="150"/>
      <c r="P15916" s="149"/>
    </row>
    <row r="15917" spans="7:16" x14ac:dyDescent="0.2">
      <c r="G15917" s="149"/>
      <c r="I15917" s="149"/>
      <c r="K15917" s="149"/>
      <c r="M15917" s="149"/>
      <c r="N15917" s="150"/>
      <c r="P15917" s="149"/>
    </row>
    <row r="15918" spans="7:16" x14ac:dyDescent="0.2">
      <c r="G15918" s="149"/>
      <c r="I15918" s="149"/>
      <c r="K15918" s="149"/>
      <c r="M15918" s="149"/>
      <c r="N15918" s="150"/>
      <c r="P15918" s="149"/>
    </row>
    <row r="15919" spans="7:16" x14ac:dyDescent="0.2">
      <c r="G15919" s="149"/>
      <c r="I15919" s="149"/>
      <c r="K15919" s="149"/>
      <c r="M15919" s="149"/>
      <c r="N15919" s="150"/>
      <c r="P15919" s="149"/>
    </row>
    <row r="15920" spans="7:16" x14ac:dyDescent="0.2">
      <c r="G15920" s="149"/>
      <c r="I15920" s="149"/>
      <c r="K15920" s="149"/>
      <c r="M15920" s="149"/>
      <c r="N15920" s="150"/>
      <c r="P15920" s="149"/>
    </row>
    <row r="15921" spans="7:16" x14ac:dyDescent="0.2">
      <c r="G15921" s="149"/>
      <c r="I15921" s="149"/>
      <c r="K15921" s="149"/>
      <c r="M15921" s="149"/>
      <c r="N15921" s="150"/>
      <c r="P15921" s="149"/>
    </row>
    <row r="15922" spans="7:16" x14ac:dyDescent="0.2">
      <c r="G15922" s="149"/>
      <c r="I15922" s="149"/>
      <c r="K15922" s="149"/>
      <c r="M15922" s="149"/>
      <c r="N15922" s="150"/>
      <c r="P15922" s="149"/>
    </row>
    <row r="15923" spans="7:16" x14ac:dyDescent="0.2">
      <c r="G15923" s="149"/>
      <c r="I15923" s="149"/>
      <c r="K15923" s="149"/>
      <c r="M15923" s="149"/>
      <c r="N15923" s="150"/>
      <c r="P15923" s="149"/>
    </row>
    <row r="15924" spans="7:16" x14ac:dyDescent="0.2">
      <c r="G15924" s="149"/>
      <c r="I15924" s="149"/>
      <c r="K15924" s="149"/>
      <c r="M15924" s="149"/>
      <c r="N15924" s="150"/>
      <c r="P15924" s="149"/>
    </row>
    <row r="15925" spans="7:16" x14ac:dyDescent="0.2">
      <c r="G15925" s="149"/>
      <c r="I15925" s="149"/>
      <c r="K15925" s="149"/>
      <c r="M15925" s="149"/>
      <c r="N15925" s="150"/>
      <c r="P15925" s="149"/>
    </row>
    <row r="15926" spans="7:16" x14ac:dyDescent="0.2">
      <c r="G15926" s="149"/>
      <c r="I15926" s="149"/>
      <c r="K15926" s="149"/>
      <c r="M15926" s="149"/>
      <c r="N15926" s="150"/>
      <c r="P15926" s="149"/>
    </row>
    <row r="15927" spans="7:16" x14ac:dyDescent="0.2">
      <c r="G15927" s="149"/>
      <c r="I15927" s="149"/>
      <c r="K15927" s="149"/>
      <c r="M15927" s="149"/>
      <c r="N15927" s="150"/>
      <c r="P15927" s="149"/>
    </row>
    <row r="15928" spans="7:16" x14ac:dyDescent="0.2">
      <c r="G15928" s="149"/>
      <c r="I15928" s="149"/>
      <c r="K15928" s="149"/>
      <c r="M15928" s="149"/>
      <c r="N15928" s="150"/>
      <c r="P15928" s="149"/>
    </row>
    <row r="15929" spans="7:16" x14ac:dyDescent="0.2">
      <c r="G15929" s="149"/>
      <c r="I15929" s="149"/>
      <c r="K15929" s="149"/>
      <c r="M15929" s="149"/>
      <c r="N15929" s="150"/>
      <c r="P15929" s="149"/>
    </row>
    <row r="15930" spans="7:16" x14ac:dyDescent="0.2">
      <c r="G15930" s="149"/>
      <c r="I15930" s="149"/>
      <c r="K15930" s="149"/>
      <c r="M15930" s="149"/>
      <c r="N15930" s="150"/>
      <c r="P15930" s="149"/>
    </row>
    <row r="15931" spans="7:16" x14ac:dyDescent="0.2">
      <c r="G15931" s="149"/>
      <c r="I15931" s="149"/>
      <c r="K15931" s="149"/>
      <c r="M15931" s="149"/>
      <c r="N15931" s="150"/>
      <c r="P15931" s="149"/>
    </row>
    <row r="15932" spans="7:16" x14ac:dyDescent="0.2">
      <c r="G15932" s="149"/>
      <c r="I15932" s="149"/>
      <c r="K15932" s="149"/>
      <c r="M15932" s="149"/>
      <c r="N15932" s="150"/>
      <c r="P15932" s="149"/>
    </row>
    <row r="15933" spans="7:16" x14ac:dyDescent="0.2">
      <c r="G15933" s="149"/>
      <c r="I15933" s="149"/>
      <c r="K15933" s="149"/>
      <c r="M15933" s="149"/>
      <c r="N15933" s="150"/>
      <c r="P15933" s="149"/>
    </row>
    <row r="15934" spans="7:16" x14ac:dyDescent="0.2">
      <c r="G15934" s="149"/>
      <c r="I15934" s="149"/>
      <c r="K15934" s="149"/>
      <c r="M15934" s="149"/>
      <c r="N15934" s="150"/>
      <c r="P15934" s="149"/>
    </row>
    <row r="15935" spans="7:16" x14ac:dyDescent="0.2">
      <c r="G15935" s="149"/>
      <c r="I15935" s="149"/>
      <c r="K15935" s="149"/>
      <c r="M15935" s="149"/>
      <c r="N15935" s="150"/>
      <c r="P15935" s="149"/>
    </row>
    <row r="15936" spans="7:16" x14ac:dyDescent="0.2">
      <c r="G15936" s="149"/>
      <c r="I15936" s="149"/>
      <c r="K15936" s="149"/>
      <c r="M15936" s="149"/>
      <c r="N15936" s="150"/>
      <c r="P15936" s="149"/>
    </row>
    <row r="15937" spans="7:16" x14ac:dyDescent="0.2">
      <c r="G15937" s="149"/>
      <c r="I15937" s="149"/>
      <c r="K15937" s="149"/>
      <c r="M15937" s="149"/>
      <c r="N15937" s="150"/>
      <c r="P15937" s="149"/>
    </row>
    <row r="15938" spans="7:16" x14ac:dyDescent="0.2">
      <c r="G15938" s="149"/>
      <c r="I15938" s="149"/>
      <c r="K15938" s="149"/>
      <c r="M15938" s="149"/>
      <c r="N15938" s="150"/>
      <c r="P15938" s="149"/>
    </row>
    <row r="15939" spans="7:16" x14ac:dyDescent="0.2">
      <c r="G15939" s="149"/>
      <c r="I15939" s="149"/>
      <c r="K15939" s="149"/>
      <c r="M15939" s="149"/>
      <c r="N15939" s="150"/>
      <c r="P15939" s="149"/>
    </row>
    <row r="15940" spans="7:16" x14ac:dyDescent="0.2">
      <c r="G15940" s="149"/>
      <c r="I15940" s="149"/>
      <c r="K15940" s="149"/>
      <c r="M15940" s="149"/>
      <c r="N15940" s="150"/>
      <c r="P15940" s="149"/>
    </row>
    <row r="15941" spans="7:16" x14ac:dyDescent="0.2">
      <c r="G15941" s="149"/>
      <c r="I15941" s="149"/>
      <c r="K15941" s="149"/>
      <c r="M15941" s="149"/>
      <c r="N15941" s="150"/>
      <c r="P15941" s="149"/>
    </row>
    <row r="15942" spans="7:16" x14ac:dyDescent="0.2">
      <c r="G15942" s="149"/>
      <c r="I15942" s="149"/>
      <c r="K15942" s="149"/>
      <c r="M15942" s="149"/>
      <c r="N15942" s="150"/>
      <c r="P15942" s="149"/>
    </row>
    <row r="15943" spans="7:16" x14ac:dyDescent="0.2">
      <c r="G15943" s="149"/>
      <c r="I15943" s="149"/>
      <c r="K15943" s="149"/>
      <c r="M15943" s="149"/>
      <c r="N15943" s="150"/>
      <c r="P15943" s="149"/>
    </row>
    <row r="15944" spans="7:16" x14ac:dyDescent="0.2">
      <c r="G15944" s="149"/>
      <c r="I15944" s="149"/>
      <c r="K15944" s="149"/>
      <c r="M15944" s="149"/>
      <c r="N15944" s="150"/>
      <c r="P15944" s="149"/>
    </row>
    <row r="15945" spans="7:16" x14ac:dyDescent="0.2">
      <c r="G15945" s="149"/>
      <c r="I15945" s="149"/>
      <c r="K15945" s="149"/>
      <c r="M15945" s="149"/>
      <c r="N15945" s="150"/>
      <c r="P15945" s="149"/>
    </row>
    <row r="15946" spans="7:16" x14ac:dyDescent="0.2">
      <c r="G15946" s="149"/>
      <c r="I15946" s="149"/>
      <c r="K15946" s="149"/>
      <c r="M15946" s="149"/>
      <c r="N15946" s="150"/>
      <c r="P15946" s="149"/>
    </row>
    <row r="15947" spans="7:16" x14ac:dyDescent="0.2">
      <c r="G15947" s="149"/>
      <c r="I15947" s="149"/>
      <c r="K15947" s="149"/>
      <c r="M15947" s="149"/>
      <c r="N15947" s="150"/>
      <c r="P15947" s="149"/>
    </row>
    <row r="15948" spans="7:16" x14ac:dyDescent="0.2">
      <c r="G15948" s="149"/>
      <c r="I15948" s="149"/>
      <c r="K15948" s="149"/>
      <c r="M15948" s="149"/>
      <c r="N15948" s="150"/>
      <c r="P15948" s="149"/>
    </row>
    <row r="15949" spans="7:16" x14ac:dyDescent="0.2">
      <c r="G15949" s="149"/>
      <c r="I15949" s="149"/>
      <c r="K15949" s="149"/>
      <c r="M15949" s="149"/>
      <c r="N15949" s="150"/>
      <c r="P15949" s="149"/>
    </row>
    <row r="15950" spans="7:16" x14ac:dyDescent="0.2">
      <c r="G15950" s="149"/>
      <c r="I15950" s="149"/>
      <c r="K15950" s="149"/>
      <c r="M15950" s="149"/>
      <c r="N15950" s="150"/>
      <c r="P15950" s="149"/>
    </row>
    <row r="15951" spans="7:16" x14ac:dyDescent="0.2">
      <c r="G15951" s="149"/>
      <c r="I15951" s="149"/>
      <c r="K15951" s="149"/>
      <c r="M15951" s="149"/>
      <c r="N15951" s="150"/>
      <c r="P15951" s="149"/>
    </row>
    <row r="15952" spans="7:16" x14ac:dyDescent="0.2">
      <c r="G15952" s="149"/>
      <c r="I15952" s="149"/>
      <c r="K15952" s="149"/>
      <c r="M15952" s="149"/>
      <c r="N15952" s="150"/>
      <c r="P15952" s="149"/>
    </row>
    <row r="15953" spans="7:16" x14ac:dyDescent="0.2">
      <c r="G15953" s="149"/>
      <c r="I15953" s="149"/>
      <c r="K15953" s="149"/>
      <c r="M15953" s="149"/>
      <c r="N15953" s="150"/>
      <c r="P15953" s="149"/>
    </row>
    <row r="15954" spans="7:16" x14ac:dyDescent="0.2">
      <c r="G15954" s="149"/>
      <c r="I15954" s="149"/>
      <c r="K15954" s="149"/>
      <c r="M15954" s="149"/>
      <c r="N15954" s="150"/>
      <c r="P15954" s="149"/>
    </row>
    <row r="15955" spans="7:16" x14ac:dyDescent="0.2">
      <c r="G15955" s="149"/>
      <c r="I15955" s="149"/>
      <c r="K15955" s="149"/>
      <c r="M15955" s="149"/>
      <c r="N15955" s="150"/>
      <c r="P15955" s="149"/>
    </row>
    <row r="15956" spans="7:16" x14ac:dyDescent="0.2">
      <c r="G15956" s="149"/>
      <c r="I15956" s="149"/>
      <c r="K15956" s="149"/>
      <c r="M15956" s="149"/>
      <c r="N15956" s="150"/>
      <c r="P15956" s="149"/>
    </row>
    <row r="15957" spans="7:16" x14ac:dyDescent="0.2">
      <c r="G15957" s="149"/>
      <c r="I15957" s="149"/>
      <c r="K15957" s="149"/>
      <c r="M15957" s="149"/>
      <c r="N15957" s="150"/>
      <c r="P15957" s="149"/>
    </row>
    <row r="15958" spans="7:16" x14ac:dyDescent="0.2">
      <c r="G15958" s="149"/>
      <c r="I15958" s="149"/>
      <c r="K15958" s="149"/>
      <c r="M15958" s="149"/>
      <c r="N15958" s="150"/>
      <c r="P15958" s="149"/>
    </row>
    <row r="15959" spans="7:16" x14ac:dyDescent="0.2">
      <c r="G15959" s="149"/>
      <c r="I15959" s="149"/>
      <c r="K15959" s="149"/>
      <c r="M15959" s="149"/>
      <c r="N15959" s="150"/>
      <c r="P15959" s="149"/>
    </row>
    <row r="15960" spans="7:16" x14ac:dyDescent="0.2">
      <c r="G15960" s="149"/>
      <c r="I15960" s="149"/>
      <c r="K15960" s="149"/>
      <c r="M15960" s="149"/>
      <c r="N15960" s="150"/>
      <c r="P15960" s="149"/>
    </row>
    <row r="15961" spans="7:16" x14ac:dyDescent="0.2">
      <c r="G15961" s="149"/>
      <c r="I15961" s="149"/>
      <c r="K15961" s="149"/>
      <c r="M15961" s="149"/>
      <c r="N15961" s="150"/>
      <c r="P15961" s="149"/>
    </row>
    <row r="15962" spans="7:16" x14ac:dyDescent="0.2">
      <c r="G15962" s="149"/>
      <c r="I15962" s="149"/>
      <c r="K15962" s="149"/>
      <c r="M15962" s="149"/>
      <c r="N15962" s="150"/>
      <c r="P15962" s="149"/>
    </row>
    <row r="15963" spans="7:16" x14ac:dyDescent="0.2">
      <c r="G15963" s="149"/>
      <c r="I15963" s="149"/>
      <c r="K15963" s="149"/>
      <c r="M15963" s="149"/>
      <c r="N15963" s="150"/>
      <c r="P15963" s="149"/>
    </row>
    <row r="15964" spans="7:16" x14ac:dyDescent="0.2">
      <c r="G15964" s="149"/>
      <c r="I15964" s="149"/>
      <c r="K15964" s="149"/>
      <c r="M15964" s="149"/>
      <c r="N15964" s="150"/>
      <c r="P15964" s="149"/>
    </row>
    <row r="15965" spans="7:16" x14ac:dyDescent="0.2">
      <c r="G15965" s="149"/>
      <c r="I15965" s="149"/>
      <c r="K15965" s="149"/>
      <c r="M15965" s="149"/>
      <c r="N15965" s="150"/>
      <c r="P15965" s="149"/>
    </row>
    <row r="15966" spans="7:16" x14ac:dyDescent="0.2">
      <c r="G15966" s="149"/>
      <c r="I15966" s="149"/>
      <c r="K15966" s="149"/>
      <c r="M15966" s="149"/>
      <c r="N15966" s="150"/>
      <c r="P15966" s="149"/>
    </row>
    <row r="15967" spans="7:16" x14ac:dyDescent="0.2">
      <c r="G15967" s="149"/>
      <c r="I15967" s="149"/>
      <c r="K15967" s="149"/>
      <c r="M15967" s="149"/>
      <c r="N15967" s="150"/>
      <c r="P15967" s="149"/>
    </row>
    <row r="15968" spans="7:16" x14ac:dyDescent="0.2">
      <c r="G15968" s="149"/>
      <c r="I15968" s="149"/>
      <c r="K15968" s="149"/>
      <c r="M15968" s="149"/>
      <c r="N15968" s="150"/>
      <c r="P15968" s="149"/>
    </row>
    <row r="15969" spans="7:16" x14ac:dyDescent="0.2">
      <c r="G15969" s="149"/>
      <c r="I15969" s="149"/>
      <c r="K15969" s="149"/>
      <c r="M15969" s="149"/>
      <c r="N15969" s="150"/>
      <c r="P15969" s="149"/>
    </row>
    <row r="15970" spans="7:16" x14ac:dyDescent="0.2">
      <c r="G15970" s="149"/>
      <c r="I15970" s="149"/>
      <c r="K15970" s="149"/>
      <c r="M15970" s="149"/>
      <c r="N15970" s="150"/>
      <c r="P15970" s="149"/>
    </row>
    <row r="15971" spans="7:16" x14ac:dyDescent="0.2">
      <c r="G15971" s="149"/>
      <c r="I15971" s="149"/>
      <c r="K15971" s="149"/>
      <c r="M15971" s="149"/>
      <c r="N15971" s="150"/>
      <c r="P15971" s="149"/>
    </row>
    <row r="15972" spans="7:16" x14ac:dyDescent="0.2">
      <c r="G15972" s="149"/>
      <c r="I15972" s="149"/>
      <c r="K15972" s="149"/>
      <c r="M15972" s="149"/>
      <c r="N15972" s="150"/>
      <c r="P15972" s="149"/>
    </row>
    <row r="15973" spans="7:16" x14ac:dyDescent="0.2">
      <c r="G15973" s="149"/>
      <c r="I15973" s="149"/>
      <c r="K15973" s="149"/>
      <c r="M15973" s="149"/>
      <c r="N15973" s="150"/>
      <c r="P15973" s="149"/>
    </row>
    <row r="15974" spans="7:16" x14ac:dyDescent="0.2">
      <c r="G15974" s="149"/>
      <c r="I15974" s="149"/>
      <c r="K15974" s="149"/>
      <c r="M15974" s="149"/>
      <c r="N15974" s="150"/>
      <c r="P15974" s="149"/>
    </row>
    <row r="15975" spans="7:16" x14ac:dyDescent="0.2">
      <c r="G15975" s="149"/>
      <c r="I15975" s="149"/>
      <c r="K15975" s="149"/>
      <c r="M15975" s="149"/>
      <c r="N15975" s="150"/>
      <c r="P15975" s="149"/>
    </row>
    <row r="15976" spans="7:16" x14ac:dyDescent="0.2">
      <c r="G15976" s="149"/>
      <c r="I15976" s="149"/>
      <c r="K15976" s="149"/>
      <c r="M15976" s="149"/>
      <c r="N15976" s="150"/>
      <c r="P15976" s="149"/>
    </row>
    <row r="15977" spans="7:16" x14ac:dyDescent="0.2">
      <c r="G15977" s="149"/>
      <c r="I15977" s="149"/>
      <c r="K15977" s="149"/>
      <c r="M15977" s="149"/>
      <c r="N15977" s="150"/>
      <c r="P15977" s="149"/>
    </row>
    <row r="15978" spans="7:16" x14ac:dyDescent="0.2">
      <c r="G15978" s="149"/>
      <c r="I15978" s="149"/>
      <c r="K15978" s="149"/>
      <c r="M15978" s="149"/>
      <c r="N15978" s="150"/>
      <c r="P15978" s="149"/>
    </row>
    <row r="15979" spans="7:16" x14ac:dyDescent="0.2">
      <c r="G15979" s="149"/>
      <c r="I15979" s="149"/>
      <c r="K15979" s="149"/>
      <c r="M15979" s="149"/>
      <c r="N15979" s="150"/>
      <c r="P15979" s="149"/>
    </row>
    <row r="15980" spans="7:16" x14ac:dyDescent="0.2">
      <c r="G15980" s="149"/>
      <c r="I15980" s="149"/>
      <c r="K15980" s="149"/>
      <c r="M15980" s="149"/>
      <c r="N15980" s="150"/>
      <c r="P15980" s="149"/>
    </row>
    <row r="15981" spans="7:16" x14ac:dyDescent="0.2">
      <c r="G15981" s="149"/>
      <c r="I15981" s="149"/>
      <c r="K15981" s="149"/>
      <c r="M15981" s="149"/>
      <c r="N15981" s="150"/>
      <c r="P15981" s="149"/>
    </row>
    <row r="15982" spans="7:16" x14ac:dyDescent="0.2">
      <c r="G15982" s="149"/>
      <c r="I15982" s="149"/>
      <c r="K15982" s="149"/>
      <c r="M15982" s="149"/>
      <c r="N15982" s="150"/>
      <c r="P15982" s="149"/>
    </row>
    <row r="15983" spans="7:16" x14ac:dyDescent="0.2">
      <c r="G15983" s="149"/>
      <c r="I15983" s="149"/>
      <c r="K15983" s="149"/>
      <c r="M15983" s="149"/>
      <c r="N15983" s="150"/>
      <c r="P15983" s="149"/>
    </row>
    <row r="15984" spans="7:16" x14ac:dyDescent="0.2">
      <c r="G15984" s="149"/>
      <c r="I15984" s="149"/>
      <c r="K15984" s="149"/>
      <c r="M15984" s="149"/>
      <c r="N15984" s="150"/>
      <c r="P15984" s="149"/>
    </row>
    <row r="15985" spans="7:16" x14ac:dyDescent="0.2">
      <c r="G15985" s="149"/>
      <c r="I15985" s="149"/>
      <c r="K15985" s="149"/>
      <c r="M15985" s="149"/>
      <c r="N15985" s="150"/>
      <c r="P15985" s="149"/>
    </row>
    <row r="15986" spans="7:16" x14ac:dyDescent="0.2">
      <c r="G15986" s="149"/>
      <c r="I15986" s="149"/>
      <c r="K15986" s="149"/>
      <c r="M15986" s="149"/>
      <c r="N15986" s="150"/>
      <c r="P15986" s="149"/>
    </row>
    <row r="15987" spans="7:16" x14ac:dyDescent="0.2">
      <c r="G15987" s="149"/>
      <c r="I15987" s="149"/>
      <c r="K15987" s="149"/>
      <c r="M15987" s="149"/>
      <c r="N15987" s="150"/>
      <c r="P15987" s="149"/>
    </row>
    <row r="15988" spans="7:16" x14ac:dyDescent="0.2">
      <c r="G15988" s="149"/>
      <c r="I15988" s="149"/>
      <c r="K15988" s="149"/>
      <c r="M15988" s="149"/>
      <c r="N15988" s="150"/>
      <c r="P15988" s="149"/>
    </row>
    <row r="15989" spans="7:16" x14ac:dyDescent="0.2">
      <c r="G15989" s="149"/>
      <c r="I15989" s="149"/>
      <c r="K15989" s="149"/>
      <c r="M15989" s="149"/>
      <c r="N15989" s="150"/>
      <c r="P15989" s="149"/>
    </row>
    <row r="15990" spans="7:16" x14ac:dyDescent="0.2">
      <c r="G15990" s="149"/>
      <c r="I15990" s="149"/>
      <c r="K15990" s="149"/>
      <c r="M15990" s="149"/>
      <c r="N15990" s="150"/>
      <c r="P15990" s="149"/>
    </row>
    <row r="15991" spans="7:16" x14ac:dyDescent="0.2">
      <c r="G15991" s="149"/>
      <c r="I15991" s="149"/>
      <c r="K15991" s="149"/>
      <c r="M15991" s="149"/>
      <c r="N15991" s="150"/>
      <c r="P15991" s="149"/>
    </row>
    <row r="15992" spans="7:16" x14ac:dyDescent="0.2">
      <c r="G15992" s="149"/>
      <c r="I15992" s="149"/>
      <c r="K15992" s="149"/>
      <c r="M15992" s="149"/>
      <c r="N15992" s="150"/>
      <c r="P15992" s="149"/>
    </row>
    <row r="15993" spans="7:16" x14ac:dyDescent="0.2">
      <c r="G15993" s="149"/>
      <c r="I15993" s="149"/>
      <c r="K15993" s="149"/>
      <c r="M15993" s="149"/>
      <c r="N15993" s="150"/>
      <c r="P15993" s="149"/>
    </row>
    <row r="15994" spans="7:16" x14ac:dyDescent="0.2">
      <c r="G15994" s="149"/>
      <c r="I15994" s="149"/>
      <c r="K15994" s="149"/>
      <c r="M15994" s="149"/>
      <c r="N15994" s="150"/>
      <c r="P15994" s="149"/>
    </row>
    <row r="15995" spans="7:16" x14ac:dyDescent="0.2">
      <c r="G15995" s="149"/>
      <c r="I15995" s="149"/>
      <c r="K15995" s="149"/>
      <c r="M15995" s="149"/>
      <c r="N15995" s="150"/>
      <c r="P15995" s="149"/>
    </row>
    <row r="15996" spans="7:16" x14ac:dyDescent="0.2">
      <c r="G15996" s="149"/>
      <c r="I15996" s="149"/>
      <c r="K15996" s="149"/>
      <c r="M15996" s="149"/>
      <c r="N15996" s="150"/>
      <c r="P15996" s="149"/>
    </row>
    <row r="15997" spans="7:16" x14ac:dyDescent="0.2">
      <c r="G15997" s="149"/>
      <c r="I15997" s="149"/>
      <c r="K15997" s="149"/>
      <c r="M15997" s="149"/>
      <c r="N15997" s="150"/>
      <c r="P15997" s="149"/>
    </row>
    <row r="15998" spans="7:16" x14ac:dyDescent="0.2">
      <c r="G15998" s="149"/>
      <c r="I15998" s="149"/>
      <c r="K15998" s="149"/>
      <c r="M15998" s="149"/>
      <c r="N15998" s="150"/>
      <c r="P15998" s="149"/>
    </row>
    <row r="15999" spans="7:16" x14ac:dyDescent="0.2">
      <c r="G15999" s="149"/>
      <c r="I15999" s="149"/>
      <c r="K15999" s="149"/>
      <c r="M15999" s="149"/>
      <c r="N15999" s="150"/>
      <c r="P15999" s="149"/>
    </row>
    <row r="16000" spans="7:16" x14ac:dyDescent="0.2">
      <c r="G16000" s="149"/>
      <c r="I16000" s="149"/>
      <c r="K16000" s="149"/>
      <c r="M16000" s="149"/>
      <c r="N16000" s="150"/>
      <c r="P16000" s="149"/>
    </row>
    <row r="16001" spans="7:16" x14ac:dyDescent="0.2">
      <c r="G16001" s="149"/>
      <c r="I16001" s="149"/>
      <c r="K16001" s="149"/>
      <c r="M16001" s="149"/>
      <c r="N16001" s="150"/>
      <c r="P16001" s="149"/>
    </row>
    <row r="16002" spans="7:16" x14ac:dyDescent="0.2">
      <c r="G16002" s="149"/>
      <c r="I16002" s="149"/>
      <c r="K16002" s="149"/>
      <c r="M16002" s="149"/>
      <c r="N16002" s="150"/>
      <c r="P16002" s="149"/>
    </row>
    <row r="16003" spans="7:16" x14ac:dyDescent="0.2">
      <c r="G16003" s="149"/>
      <c r="I16003" s="149"/>
      <c r="K16003" s="149"/>
      <c r="M16003" s="149"/>
      <c r="N16003" s="150"/>
      <c r="P16003" s="149"/>
    </row>
    <row r="16004" spans="7:16" x14ac:dyDescent="0.2">
      <c r="G16004" s="149"/>
      <c r="I16004" s="149"/>
      <c r="K16004" s="149"/>
      <c r="M16004" s="149"/>
      <c r="N16004" s="150"/>
      <c r="P16004" s="149"/>
    </row>
    <row r="16005" spans="7:16" x14ac:dyDescent="0.2">
      <c r="G16005" s="149"/>
      <c r="I16005" s="149"/>
      <c r="K16005" s="149"/>
      <c r="M16005" s="149"/>
      <c r="N16005" s="150"/>
      <c r="P16005" s="149"/>
    </row>
    <row r="16006" spans="7:16" x14ac:dyDescent="0.2">
      <c r="G16006" s="149"/>
      <c r="I16006" s="149"/>
      <c r="K16006" s="149"/>
      <c r="M16006" s="149"/>
      <c r="N16006" s="150"/>
      <c r="P16006" s="149"/>
    </row>
    <row r="16007" spans="7:16" x14ac:dyDescent="0.2">
      <c r="G16007" s="149"/>
      <c r="I16007" s="149"/>
      <c r="K16007" s="149"/>
      <c r="M16007" s="149"/>
      <c r="N16007" s="150"/>
      <c r="P16007" s="149"/>
    </row>
    <row r="16008" spans="7:16" x14ac:dyDescent="0.2">
      <c r="G16008" s="149"/>
      <c r="I16008" s="149"/>
      <c r="K16008" s="149"/>
      <c r="M16008" s="149"/>
      <c r="N16008" s="150"/>
      <c r="P16008" s="149"/>
    </row>
    <row r="16009" spans="7:16" x14ac:dyDescent="0.2">
      <c r="G16009" s="149"/>
      <c r="I16009" s="149"/>
      <c r="K16009" s="149"/>
      <c r="M16009" s="149"/>
      <c r="N16009" s="150"/>
      <c r="P16009" s="149"/>
    </row>
    <row r="16010" spans="7:16" x14ac:dyDescent="0.2">
      <c r="G16010" s="149"/>
      <c r="I16010" s="149"/>
      <c r="K16010" s="149"/>
      <c r="M16010" s="149"/>
      <c r="N16010" s="150"/>
      <c r="P16010" s="149"/>
    </row>
    <row r="16011" spans="7:16" x14ac:dyDescent="0.2">
      <c r="G16011" s="149"/>
      <c r="I16011" s="149"/>
      <c r="K16011" s="149"/>
      <c r="M16011" s="149"/>
      <c r="N16011" s="150"/>
      <c r="P16011" s="149"/>
    </row>
    <row r="16012" spans="7:16" x14ac:dyDescent="0.2">
      <c r="G16012" s="149"/>
      <c r="I16012" s="149"/>
      <c r="K16012" s="149"/>
      <c r="M16012" s="149"/>
      <c r="N16012" s="150"/>
      <c r="P16012" s="149"/>
    </row>
    <row r="16013" spans="7:16" x14ac:dyDescent="0.2">
      <c r="G16013" s="149"/>
      <c r="I16013" s="149"/>
      <c r="K16013" s="149"/>
      <c r="M16013" s="149"/>
      <c r="N16013" s="150"/>
      <c r="P16013" s="149"/>
    </row>
    <row r="16014" spans="7:16" x14ac:dyDescent="0.2">
      <c r="G16014" s="149"/>
      <c r="I16014" s="149"/>
      <c r="K16014" s="149"/>
      <c r="M16014" s="149"/>
      <c r="N16014" s="150"/>
      <c r="P16014" s="149"/>
    </row>
    <row r="16015" spans="7:16" x14ac:dyDescent="0.2">
      <c r="G16015" s="149"/>
      <c r="I16015" s="149"/>
      <c r="K16015" s="149"/>
      <c r="M16015" s="149"/>
      <c r="N16015" s="150"/>
      <c r="P16015" s="149"/>
    </row>
    <row r="16016" spans="7:16" x14ac:dyDescent="0.2">
      <c r="G16016" s="149"/>
      <c r="I16016" s="149"/>
      <c r="K16016" s="149"/>
      <c r="M16016" s="149"/>
      <c r="N16016" s="150"/>
      <c r="P16016" s="149"/>
    </row>
    <row r="16017" spans="7:16" x14ac:dyDescent="0.2">
      <c r="G16017" s="149"/>
      <c r="I16017" s="149"/>
      <c r="K16017" s="149"/>
      <c r="M16017" s="149"/>
      <c r="N16017" s="150"/>
      <c r="P16017" s="149"/>
    </row>
    <row r="16018" spans="7:16" x14ac:dyDescent="0.2">
      <c r="G16018" s="149"/>
      <c r="I16018" s="149"/>
      <c r="K16018" s="149"/>
      <c r="M16018" s="149"/>
      <c r="N16018" s="150"/>
      <c r="P16018" s="149"/>
    </row>
    <row r="16019" spans="7:16" x14ac:dyDescent="0.2">
      <c r="G16019" s="149"/>
      <c r="I16019" s="149"/>
      <c r="K16019" s="149"/>
      <c r="M16019" s="149"/>
      <c r="N16019" s="150"/>
      <c r="P16019" s="149"/>
    </row>
    <row r="16020" spans="7:16" x14ac:dyDescent="0.2">
      <c r="G16020" s="149"/>
      <c r="I16020" s="149"/>
      <c r="K16020" s="149"/>
      <c r="M16020" s="149"/>
      <c r="N16020" s="150"/>
      <c r="P16020" s="149"/>
    </row>
    <row r="16021" spans="7:16" x14ac:dyDescent="0.2">
      <c r="G16021" s="149"/>
      <c r="I16021" s="149"/>
      <c r="K16021" s="149"/>
      <c r="M16021" s="149"/>
      <c r="N16021" s="150"/>
      <c r="P16021" s="149"/>
    </row>
    <row r="16022" spans="7:16" x14ac:dyDescent="0.2">
      <c r="G16022" s="149"/>
      <c r="I16022" s="149"/>
      <c r="K16022" s="149"/>
      <c r="M16022" s="149"/>
      <c r="N16022" s="150"/>
      <c r="P16022" s="149"/>
    </row>
    <row r="16023" spans="7:16" x14ac:dyDescent="0.2">
      <c r="G16023" s="149"/>
      <c r="I16023" s="149"/>
      <c r="K16023" s="149"/>
      <c r="M16023" s="149"/>
      <c r="N16023" s="150"/>
      <c r="P16023" s="149"/>
    </row>
    <row r="16024" spans="7:16" x14ac:dyDescent="0.2">
      <c r="G16024" s="149"/>
      <c r="I16024" s="149"/>
      <c r="K16024" s="149"/>
      <c r="M16024" s="149"/>
      <c r="N16024" s="150"/>
      <c r="P16024" s="149"/>
    </row>
    <row r="16025" spans="7:16" x14ac:dyDescent="0.2">
      <c r="G16025" s="149"/>
      <c r="I16025" s="149"/>
      <c r="K16025" s="149"/>
      <c r="M16025" s="149"/>
      <c r="N16025" s="150"/>
      <c r="P16025" s="149"/>
    </row>
    <row r="16026" spans="7:16" x14ac:dyDescent="0.2">
      <c r="G16026" s="149"/>
      <c r="I16026" s="149"/>
      <c r="K16026" s="149"/>
      <c r="M16026" s="149"/>
      <c r="N16026" s="150"/>
      <c r="P16026" s="149"/>
    </row>
    <row r="16027" spans="7:16" x14ac:dyDescent="0.2">
      <c r="G16027" s="149"/>
      <c r="I16027" s="149"/>
      <c r="K16027" s="149"/>
      <c r="M16027" s="149"/>
      <c r="N16027" s="150"/>
      <c r="P16027" s="149"/>
    </row>
    <row r="16028" spans="7:16" x14ac:dyDescent="0.2">
      <c r="G16028" s="149"/>
      <c r="I16028" s="149"/>
      <c r="K16028" s="149"/>
      <c r="M16028" s="149"/>
      <c r="N16028" s="150"/>
      <c r="P16028" s="149"/>
    </row>
    <row r="16029" spans="7:16" x14ac:dyDescent="0.2">
      <c r="G16029" s="149"/>
      <c r="I16029" s="149"/>
      <c r="K16029" s="149"/>
      <c r="M16029" s="149"/>
      <c r="N16029" s="150"/>
      <c r="P16029" s="149"/>
    </row>
    <row r="16030" spans="7:16" x14ac:dyDescent="0.2">
      <c r="G16030" s="149"/>
      <c r="I16030" s="149"/>
      <c r="K16030" s="149"/>
      <c r="M16030" s="149"/>
      <c r="N16030" s="150"/>
      <c r="P16030" s="149"/>
    </row>
    <row r="16031" spans="7:16" x14ac:dyDescent="0.2">
      <c r="G16031" s="149"/>
      <c r="I16031" s="149"/>
      <c r="K16031" s="149"/>
      <c r="M16031" s="149"/>
      <c r="N16031" s="150"/>
      <c r="P16031" s="149"/>
    </row>
    <row r="16032" spans="7:16" x14ac:dyDescent="0.2">
      <c r="G16032" s="149"/>
      <c r="I16032" s="149"/>
      <c r="K16032" s="149"/>
      <c r="M16032" s="149"/>
      <c r="N16032" s="150"/>
      <c r="P16032" s="149"/>
    </row>
    <row r="16033" spans="7:16" x14ac:dyDescent="0.2">
      <c r="G16033" s="149"/>
      <c r="I16033" s="149"/>
      <c r="K16033" s="149"/>
      <c r="M16033" s="149"/>
      <c r="N16033" s="150"/>
      <c r="P16033" s="149"/>
    </row>
    <row r="16034" spans="7:16" x14ac:dyDescent="0.2">
      <c r="G16034" s="149"/>
      <c r="I16034" s="149"/>
      <c r="K16034" s="149"/>
      <c r="M16034" s="149"/>
      <c r="N16034" s="150"/>
      <c r="P16034" s="149"/>
    </row>
    <row r="16035" spans="7:16" x14ac:dyDescent="0.2">
      <c r="G16035" s="149"/>
      <c r="I16035" s="149"/>
      <c r="K16035" s="149"/>
      <c r="M16035" s="149"/>
      <c r="N16035" s="150"/>
      <c r="P16035" s="149"/>
    </row>
    <row r="16036" spans="7:16" x14ac:dyDescent="0.2">
      <c r="G16036" s="149"/>
      <c r="I16036" s="149"/>
      <c r="K16036" s="149"/>
      <c r="M16036" s="149"/>
      <c r="N16036" s="150"/>
      <c r="P16036" s="149"/>
    </row>
    <row r="16037" spans="7:16" x14ac:dyDescent="0.2">
      <c r="G16037" s="149"/>
      <c r="I16037" s="149"/>
      <c r="K16037" s="149"/>
      <c r="M16037" s="149"/>
      <c r="N16037" s="150"/>
      <c r="P16037" s="149"/>
    </row>
    <row r="16038" spans="7:16" x14ac:dyDescent="0.2">
      <c r="G16038" s="149"/>
      <c r="I16038" s="149"/>
      <c r="K16038" s="149"/>
      <c r="M16038" s="149"/>
      <c r="N16038" s="150"/>
      <c r="P16038" s="149"/>
    </row>
    <row r="16039" spans="7:16" x14ac:dyDescent="0.2">
      <c r="G16039" s="149"/>
      <c r="I16039" s="149"/>
      <c r="K16039" s="149"/>
      <c r="M16039" s="149"/>
      <c r="N16039" s="150"/>
      <c r="P16039" s="149"/>
    </row>
    <row r="16040" spans="7:16" x14ac:dyDescent="0.2">
      <c r="G16040" s="149"/>
      <c r="I16040" s="149"/>
      <c r="K16040" s="149"/>
      <c r="M16040" s="149"/>
      <c r="N16040" s="150"/>
      <c r="P16040" s="149"/>
    </row>
    <row r="16041" spans="7:16" x14ac:dyDescent="0.2">
      <c r="G16041" s="149"/>
      <c r="I16041" s="149"/>
      <c r="K16041" s="149"/>
      <c r="M16041" s="149"/>
      <c r="N16041" s="150"/>
      <c r="P16041" s="149"/>
    </row>
    <row r="16042" spans="7:16" x14ac:dyDescent="0.2">
      <c r="G16042" s="149"/>
      <c r="I16042" s="149"/>
      <c r="K16042" s="149"/>
      <c r="M16042" s="149"/>
      <c r="N16042" s="150"/>
      <c r="P16042" s="149"/>
    </row>
    <row r="16043" spans="7:16" x14ac:dyDescent="0.2">
      <c r="G16043" s="149"/>
      <c r="I16043" s="149"/>
      <c r="K16043" s="149"/>
      <c r="M16043" s="149"/>
      <c r="N16043" s="150"/>
      <c r="P16043" s="149"/>
    </row>
    <row r="16044" spans="7:16" x14ac:dyDescent="0.2">
      <c r="G16044" s="149"/>
      <c r="I16044" s="149"/>
      <c r="K16044" s="149"/>
      <c r="M16044" s="149"/>
      <c r="N16044" s="150"/>
      <c r="P16044" s="149"/>
    </row>
    <row r="16045" spans="7:16" x14ac:dyDescent="0.2">
      <c r="G16045" s="149"/>
      <c r="I16045" s="149"/>
      <c r="K16045" s="149"/>
      <c r="M16045" s="149"/>
      <c r="N16045" s="150"/>
      <c r="P16045" s="149"/>
    </row>
    <row r="16046" spans="7:16" x14ac:dyDescent="0.2">
      <c r="G16046" s="149"/>
      <c r="I16046" s="149"/>
      <c r="K16046" s="149"/>
      <c r="M16046" s="149"/>
      <c r="N16046" s="150"/>
      <c r="P16046" s="149"/>
    </row>
    <row r="16047" spans="7:16" x14ac:dyDescent="0.2">
      <c r="G16047" s="149"/>
      <c r="I16047" s="149"/>
      <c r="K16047" s="149"/>
      <c r="M16047" s="149"/>
      <c r="N16047" s="150"/>
      <c r="P16047" s="149"/>
    </row>
    <row r="16048" spans="7:16" x14ac:dyDescent="0.2">
      <c r="G16048" s="149"/>
      <c r="I16048" s="149"/>
      <c r="K16048" s="149"/>
      <c r="M16048" s="149"/>
      <c r="N16048" s="150"/>
      <c r="P16048" s="149"/>
    </row>
    <row r="16049" spans="7:16" x14ac:dyDescent="0.2">
      <c r="G16049" s="149"/>
      <c r="I16049" s="149"/>
      <c r="K16049" s="149"/>
      <c r="M16049" s="149"/>
      <c r="N16049" s="150"/>
      <c r="P16049" s="149"/>
    </row>
    <row r="16050" spans="7:16" x14ac:dyDescent="0.2">
      <c r="G16050" s="149"/>
      <c r="I16050" s="149"/>
      <c r="K16050" s="149"/>
      <c r="M16050" s="149"/>
      <c r="N16050" s="150"/>
      <c r="P16050" s="149"/>
    </row>
    <row r="16051" spans="7:16" x14ac:dyDescent="0.2">
      <c r="G16051" s="149"/>
      <c r="I16051" s="149"/>
      <c r="K16051" s="149"/>
      <c r="M16051" s="149"/>
      <c r="N16051" s="150"/>
      <c r="P16051" s="149"/>
    </row>
    <row r="16052" spans="7:16" x14ac:dyDescent="0.2">
      <c r="G16052" s="149"/>
      <c r="I16052" s="149"/>
      <c r="K16052" s="149"/>
      <c r="M16052" s="149"/>
      <c r="N16052" s="150"/>
      <c r="P16052" s="149"/>
    </row>
    <row r="16053" spans="7:16" x14ac:dyDescent="0.2">
      <c r="G16053" s="149"/>
      <c r="I16053" s="149"/>
      <c r="K16053" s="149"/>
      <c r="M16053" s="149"/>
      <c r="N16053" s="150"/>
      <c r="P16053" s="149"/>
    </row>
    <row r="16054" spans="7:16" x14ac:dyDescent="0.2">
      <c r="G16054" s="149"/>
      <c r="I16054" s="149"/>
      <c r="K16054" s="149"/>
      <c r="M16054" s="149"/>
      <c r="N16054" s="150"/>
      <c r="P16054" s="149"/>
    </row>
    <row r="16055" spans="7:16" x14ac:dyDescent="0.2">
      <c r="G16055" s="149"/>
      <c r="I16055" s="149"/>
      <c r="K16055" s="149"/>
      <c r="M16055" s="149"/>
      <c r="N16055" s="150"/>
      <c r="P16055" s="149"/>
    </row>
    <row r="16056" spans="7:16" x14ac:dyDescent="0.2">
      <c r="G16056" s="149"/>
      <c r="I16056" s="149"/>
      <c r="K16056" s="149"/>
      <c r="M16056" s="149"/>
      <c r="N16056" s="150"/>
      <c r="P16056" s="149"/>
    </row>
    <row r="16057" spans="7:16" x14ac:dyDescent="0.2">
      <c r="G16057" s="149"/>
      <c r="I16057" s="149"/>
      <c r="K16057" s="149"/>
      <c r="M16057" s="149"/>
      <c r="N16057" s="150"/>
      <c r="P16057" s="149"/>
    </row>
    <row r="16058" spans="7:16" x14ac:dyDescent="0.2">
      <c r="G16058" s="149"/>
      <c r="I16058" s="149"/>
      <c r="K16058" s="149"/>
      <c r="M16058" s="149"/>
      <c r="N16058" s="150"/>
      <c r="P16058" s="149"/>
    </row>
    <row r="16059" spans="7:16" x14ac:dyDescent="0.2">
      <c r="G16059" s="149"/>
      <c r="I16059" s="149"/>
      <c r="K16059" s="149"/>
      <c r="M16059" s="149"/>
      <c r="N16059" s="150"/>
      <c r="P16059" s="149"/>
    </row>
    <row r="16060" spans="7:16" x14ac:dyDescent="0.2">
      <c r="G16060" s="149"/>
      <c r="I16060" s="149"/>
      <c r="K16060" s="149"/>
      <c r="M16060" s="149"/>
      <c r="N16060" s="150"/>
      <c r="P16060" s="149"/>
    </row>
    <row r="16061" spans="7:16" x14ac:dyDescent="0.2">
      <c r="G16061" s="149"/>
      <c r="I16061" s="149"/>
      <c r="K16061" s="149"/>
      <c r="M16061" s="149"/>
      <c r="N16061" s="150"/>
      <c r="P16061" s="149"/>
    </row>
    <row r="16062" spans="7:16" x14ac:dyDescent="0.2">
      <c r="G16062" s="149"/>
      <c r="I16062" s="149"/>
      <c r="K16062" s="149"/>
      <c r="M16062" s="149"/>
      <c r="N16062" s="150"/>
      <c r="P16062" s="149"/>
    </row>
    <row r="16063" spans="7:16" x14ac:dyDescent="0.2">
      <c r="G16063" s="149"/>
      <c r="I16063" s="149"/>
      <c r="K16063" s="149"/>
      <c r="M16063" s="149"/>
      <c r="N16063" s="150"/>
      <c r="P16063" s="149"/>
    </row>
    <row r="16064" spans="7:16" x14ac:dyDescent="0.2">
      <c r="G16064" s="149"/>
      <c r="I16064" s="149"/>
      <c r="K16064" s="149"/>
      <c r="M16064" s="149"/>
      <c r="N16064" s="150"/>
      <c r="P16064" s="149"/>
    </row>
    <row r="16065" spans="7:16" x14ac:dyDescent="0.2">
      <c r="G16065" s="149"/>
      <c r="I16065" s="149"/>
      <c r="K16065" s="149"/>
      <c r="M16065" s="149"/>
      <c r="N16065" s="150"/>
      <c r="P16065" s="149"/>
    </row>
    <row r="16066" spans="7:16" x14ac:dyDescent="0.2">
      <c r="G16066" s="149"/>
      <c r="I16066" s="149"/>
      <c r="K16066" s="149"/>
      <c r="M16066" s="149"/>
      <c r="N16066" s="150"/>
      <c r="P16066" s="149"/>
    </row>
    <row r="16067" spans="7:16" x14ac:dyDescent="0.2">
      <c r="G16067" s="149"/>
      <c r="I16067" s="149"/>
      <c r="K16067" s="149"/>
      <c r="M16067" s="149"/>
      <c r="N16067" s="150"/>
      <c r="P16067" s="149"/>
    </row>
    <row r="16068" spans="7:16" x14ac:dyDescent="0.2">
      <c r="G16068" s="149"/>
      <c r="I16068" s="149"/>
      <c r="K16068" s="149"/>
      <c r="M16068" s="149"/>
      <c r="N16068" s="150"/>
      <c r="P16068" s="149"/>
    </row>
    <row r="16069" spans="7:16" x14ac:dyDescent="0.2">
      <c r="G16069" s="149"/>
      <c r="I16069" s="149"/>
      <c r="K16069" s="149"/>
      <c r="M16069" s="149"/>
      <c r="N16069" s="150"/>
      <c r="P16069" s="149"/>
    </row>
    <row r="16070" spans="7:16" x14ac:dyDescent="0.2">
      <c r="G16070" s="149"/>
      <c r="I16070" s="149"/>
      <c r="K16070" s="149"/>
      <c r="M16070" s="149"/>
      <c r="N16070" s="150"/>
      <c r="P16070" s="149"/>
    </row>
    <row r="16071" spans="7:16" x14ac:dyDescent="0.2">
      <c r="G16071" s="149"/>
      <c r="I16071" s="149"/>
      <c r="K16071" s="149"/>
      <c r="M16071" s="149"/>
      <c r="N16071" s="150"/>
      <c r="P16071" s="149"/>
    </row>
    <row r="16072" spans="7:16" x14ac:dyDescent="0.2">
      <c r="G16072" s="149"/>
      <c r="I16072" s="149"/>
      <c r="K16072" s="149"/>
      <c r="M16072" s="149"/>
      <c r="N16072" s="150"/>
      <c r="P16072" s="149"/>
    </row>
    <row r="16073" spans="7:16" x14ac:dyDescent="0.2">
      <c r="G16073" s="149"/>
      <c r="I16073" s="149"/>
      <c r="K16073" s="149"/>
      <c r="M16073" s="149"/>
      <c r="N16073" s="150"/>
      <c r="P16073" s="149"/>
    </row>
    <row r="16074" spans="7:16" x14ac:dyDescent="0.2">
      <c r="G16074" s="149"/>
      <c r="I16074" s="149"/>
      <c r="K16074" s="149"/>
      <c r="M16074" s="149"/>
      <c r="N16074" s="150"/>
      <c r="P16074" s="149"/>
    </row>
    <row r="16075" spans="7:16" x14ac:dyDescent="0.2">
      <c r="G16075" s="149"/>
      <c r="I16075" s="149"/>
      <c r="K16075" s="149"/>
      <c r="M16075" s="149"/>
      <c r="N16075" s="150"/>
      <c r="P16075" s="149"/>
    </row>
    <row r="16076" spans="7:16" x14ac:dyDescent="0.2">
      <c r="G16076" s="149"/>
      <c r="I16076" s="149"/>
      <c r="K16076" s="149"/>
      <c r="M16076" s="149"/>
      <c r="N16076" s="150"/>
      <c r="P16076" s="149"/>
    </row>
    <row r="16077" spans="7:16" x14ac:dyDescent="0.2">
      <c r="G16077" s="149"/>
      <c r="I16077" s="149"/>
      <c r="K16077" s="149"/>
      <c r="M16077" s="149"/>
      <c r="N16077" s="150"/>
      <c r="P16077" s="149"/>
    </row>
    <row r="16078" spans="7:16" x14ac:dyDescent="0.2">
      <c r="G16078" s="149"/>
      <c r="I16078" s="149"/>
      <c r="K16078" s="149"/>
      <c r="M16078" s="149"/>
      <c r="N16078" s="150"/>
      <c r="P16078" s="149"/>
    </row>
    <row r="16079" spans="7:16" x14ac:dyDescent="0.2">
      <c r="G16079" s="149"/>
      <c r="I16079" s="149"/>
      <c r="K16079" s="149"/>
      <c r="M16079" s="149"/>
      <c r="N16079" s="150"/>
      <c r="P16079" s="149"/>
    </row>
    <row r="16080" spans="7:16" x14ac:dyDescent="0.2">
      <c r="G16080" s="149"/>
      <c r="I16080" s="149"/>
      <c r="K16080" s="149"/>
      <c r="M16080" s="149"/>
      <c r="N16080" s="150"/>
      <c r="P16080" s="149"/>
    </row>
    <row r="16081" spans="7:16" x14ac:dyDescent="0.2">
      <c r="G16081" s="149"/>
      <c r="I16081" s="149"/>
      <c r="K16081" s="149"/>
      <c r="M16081" s="149"/>
      <c r="N16081" s="150"/>
      <c r="P16081" s="149"/>
    </row>
    <row r="16082" spans="7:16" x14ac:dyDescent="0.2">
      <c r="G16082" s="149"/>
      <c r="I16082" s="149"/>
      <c r="K16082" s="149"/>
      <c r="M16082" s="149"/>
      <c r="N16082" s="150"/>
      <c r="P16082" s="149"/>
    </row>
    <row r="16083" spans="7:16" x14ac:dyDescent="0.2">
      <c r="G16083" s="149"/>
      <c r="I16083" s="149"/>
      <c r="K16083" s="149"/>
      <c r="M16083" s="149"/>
      <c r="N16083" s="150"/>
      <c r="P16083" s="149"/>
    </row>
    <row r="16084" spans="7:16" x14ac:dyDescent="0.2">
      <c r="G16084" s="149"/>
      <c r="I16084" s="149"/>
      <c r="K16084" s="149"/>
      <c r="M16084" s="149"/>
      <c r="N16084" s="150"/>
      <c r="P16084" s="149"/>
    </row>
    <row r="16085" spans="7:16" x14ac:dyDescent="0.2">
      <c r="G16085" s="149"/>
      <c r="I16085" s="149"/>
      <c r="K16085" s="149"/>
      <c r="M16085" s="149"/>
      <c r="N16085" s="150"/>
      <c r="P16085" s="149"/>
    </row>
    <row r="16086" spans="7:16" x14ac:dyDescent="0.2">
      <c r="G16086" s="149"/>
      <c r="I16086" s="149"/>
      <c r="K16086" s="149"/>
      <c r="M16086" s="149"/>
      <c r="N16086" s="150"/>
      <c r="P16086" s="149"/>
    </row>
    <row r="16087" spans="7:16" x14ac:dyDescent="0.2">
      <c r="G16087" s="149"/>
      <c r="I16087" s="149"/>
      <c r="K16087" s="149"/>
      <c r="M16087" s="149"/>
      <c r="N16087" s="150"/>
      <c r="P16087" s="149"/>
    </row>
    <row r="16088" spans="7:16" x14ac:dyDescent="0.2">
      <c r="G16088" s="149"/>
      <c r="I16088" s="149"/>
      <c r="K16088" s="149"/>
      <c r="M16088" s="149"/>
      <c r="N16088" s="150"/>
      <c r="P16088" s="149"/>
    </row>
    <row r="16089" spans="7:16" x14ac:dyDescent="0.2">
      <c r="G16089" s="149"/>
      <c r="I16089" s="149"/>
      <c r="K16089" s="149"/>
      <c r="M16089" s="149"/>
      <c r="N16089" s="150"/>
      <c r="P16089" s="149"/>
    </row>
    <row r="16090" spans="7:16" x14ac:dyDescent="0.2">
      <c r="G16090" s="149"/>
      <c r="I16090" s="149"/>
      <c r="K16090" s="149"/>
      <c r="M16090" s="149"/>
      <c r="N16090" s="150"/>
      <c r="P16090" s="149"/>
    </row>
    <row r="16091" spans="7:16" x14ac:dyDescent="0.2">
      <c r="G16091" s="149"/>
      <c r="I16091" s="149"/>
      <c r="K16091" s="149"/>
      <c r="M16091" s="149"/>
      <c r="N16091" s="150"/>
      <c r="P16091" s="149"/>
    </row>
    <row r="16092" spans="7:16" x14ac:dyDescent="0.2">
      <c r="G16092" s="149"/>
      <c r="I16092" s="149"/>
      <c r="K16092" s="149"/>
      <c r="M16092" s="149"/>
      <c r="N16092" s="150"/>
      <c r="P16092" s="149"/>
    </row>
    <row r="16093" spans="7:16" x14ac:dyDescent="0.2">
      <c r="G16093" s="149"/>
      <c r="I16093" s="149"/>
      <c r="K16093" s="149"/>
      <c r="M16093" s="149"/>
      <c r="N16093" s="150"/>
      <c r="P16093" s="149"/>
    </row>
    <row r="16094" spans="7:16" x14ac:dyDescent="0.2">
      <c r="G16094" s="149"/>
      <c r="I16094" s="149"/>
      <c r="K16094" s="149"/>
      <c r="M16094" s="149"/>
      <c r="N16094" s="150"/>
      <c r="P16094" s="149"/>
    </row>
    <row r="16095" spans="7:16" x14ac:dyDescent="0.2">
      <c r="G16095" s="149"/>
      <c r="I16095" s="149"/>
      <c r="K16095" s="149"/>
      <c r="M16095" s="149"/>
      <c r="N16095" s="150"/>
      <c r="P16095" s="149"/>
    </row>
    <row r="16096" spans="7:16" x14ac:dyDescent="0.2">
      <c r="G16096" s="149"/>
      <c r="I16096" s="149"/>
      <c r="K16096" s="149"/>
      <c r="M16096" s="149"/>
      <c r="N16096" s="150"/>
      <c r="P16096" s="149"/>
    </row>
    <row r="16097" spans="7:16" x14ac:dyDescent="0.2">
      <c r="G16097" s="149"/>
      <c r="I16097" s="149"/>
      <c r="K16097" s="149"/>
      <c r="M16097" s="149"/>
      <c r="N16097" s="150"/>
      <c r="P16097" s="149"/>
    </row>
    <row r="16098" spans="7:16" x14ac:dyDescent="0.2">
      <c r="G16098" s="149"/>
      <c r="I16098" s="149"/>
      <c r="K16098" s="149"/>
      <c r="M16098" s="149"/>
      <c r="N16098" s="150"/>
      <c r="P16098" s="149"/>
    </row>
    <row r="16099" spans="7:16" x14ac:dyDescent="0.2">
      <c r="G16099" s="149"/>
      <c r="I16099" s="149"/>
      <c r="K16099" s="149"/>
      <c r="M16099" s="149"/>
      <c r="N16099" s="150"/>
      <c r="P16099" s="149"/>
    </row>
    <row r="16100" spans="7:16" x14ac:dyDescent="0.2">
      <c r="G16100" s="149"/>
      <c r="I16100" s="149"/>
      <c r="K16100" s="149"/>
      <c r="M16100" s="149"/>
      <c r="N16100" s="150"/>
      <c r="P16100" s="149"/>
    </row>
    <row r="16101" spans="7:16" x14ac:dyDescent="0.2">
      <c r="G16101" s="149"/>
      <c r="I16101" s="149"/>
      <c r="K16101" s="149"/>
      <c r="M16101" s="149"/>
      <c r="N16101" s="150"/>
      <c r="P16101" s="149"/>
    </row>
    <row r="16102" spans="7:16" x14ac:dyDescent="0.2">
      <c r="G16102" s="149"/>
      <c r="I16102" s="149"/>
      <c r="K16102" s="149"/>
      <c r="M16102" s="149"/>
      <c r="N16102" s="150"/>
      <c r="P16102" s="149"/>
    </row>
    <row r="16103" spans="7:16" x14ac:dyDescent="0.2">
      <c r="G16103" s="149"/>
      <c r="I16103" s="149"/>
      <c r="K16103" s="149"/>
      <c r="M16103" s="149"/>
      <c r="N16103" s="150"/>
      <c r="P16103" s="149"/>
    </row>
    <row r="16104" spans="7:16" x14ac:dyDescent="0.2">
      <c r="G16104" s="149"/>
      <c r="I16104" s="149"/>
      <c r="K16104" s="149"/>
      <c r="M16104" s="149"/>
      <c r="N16104" s="150"/>
      <c r="P16104" s="149"/>
    </row>
    <row r="16105" spans="7:16" x14ac:dyDescent="0.2">
      <c r="G16105" s="149"/>
      <c r="I16105" s="149"/>
      <c r="K16105" s="149"/>
      <c r="M16105" s="149"/>
      <c r="N16105" s="150"/>
      <c r="P16105" s="149"/>
    </row>
    <row r="16106" spans="7:16" x14ac:dyDescent="0.2">
      <c r="G16106" s="149"/>
      <c r="I16106" s="149"/>
      <c r="K16106" s="149"/>
      <c r="M16106" s="149"/>
      <c r="N16106" s="150"/>
      <c r="P16106" s="149"/>
    </row>
    <row r="16107" spans="7:16" x14ac:dyDescent="0.2">
      <c r="G16107" s="149"/>
      <c r="I16107" s="149"/>
      <c r="K16107" s="149"/>
      <c r="M16107" s="149"/>
      <c r="N16107" s="150"/>
      <c r="P16107" s="149"/>
    </row>
    <row r="16108" spans="7:16" x14ac:dyDescent="0.2">
      <c r="G16108" s="149"/>
      <c r="I16108" s="149"/>
      <c r="K16108" s="149"/>
      <c r="M16108" s="149"/>
      <c r="N16108" s="150"/>
      <c r="P16108" s="149"/>
    </row>
    <row r="16109" spans="7:16" x14ac:dyDescent="0.2">
      <c r="G16109" s="149"/>
      <c r="I16109" s="149"/>
      <c r="K16109" s="149"/>
      <c r="M16109" s="149"/>
      <c r="N16109" s="150"/>
      <c r="P16109" s="149"/>
    </row>
    <row r="16110" spans="7:16" x14ac:dyDescent="0.2">
      <c r="G16110" s="149"/>
      <c r="I16110" s="149"/>
      <c r="K16110" s="149"/>
      <c r="M16110" s="149"/>
      <c r="N16110" s="150"/>
      <c r="P16110" s="149"/>
    </row>
    <row r="16111" spans="7:16" x14ac:dyDescent="0.2">
      <c r="G16111" s="149"/>
      <c r="I16111" s="149"/>
      <c r="K16111" s="149"/>
      <c r="M16111" s="149"/>
      <c r="N16111" s="150"/>
      <c r="P16111" s="149"/>
    </row>
    <row r="16112" spans="7:16" x14ac:dyDescent="0.2">
      <c r="G16112" s="149"/>
      <c r="I16112" s="149"/>
      <c r="K16112" s="149"/>
      <c r="M16112" s="149"/>
      <c r="N16112" s="150"/>
      <c r="P16112" s="149"/>
    </row>
    <row r="16113" spans="7:16" x14ac:dyDescent="0.2">
      <c r="G16113" s="149"/>
      <c r="I16113" s="149"/>
      <c r="K16113" s="149"/>
      <c r="M16113" s="149"/>
      <c r="N16113" s="150"/>
      <c r="P16113" s="149"/>
    </row>
    <row r="16114" spans="7:16" x14ac:dyDescent="0.2">
      <c r="G16114" s="149"/>
      <c r="I16114" s="149"/>
      <c r="K16114" s="149"/>
      <c r="M16114" s="149"/>
      <c r="N16114" s="150"/>
      <c r="P16114" s="149"/>
    </row>
    <row r="16115" spans="7:16" x14ac:dyDescent="0.2">
      <c r="G16115" s="149"/>
      <c r="I16115" s="149"/>
      <c r="K16115" s="149"/>
      <c r="M16115" s="149"/>
      <c r="N16115" s="150"/>
      <c r="P16115" s="149"/>
    </row>
    <row r="16116" spans="7:16" x14ac:dyDescent="0.2">
      <c r="G16116" s="149"/>
      <c r="I16116" s="149"/>
      <c r="K16116" s="149"/>
      <c r="M16116" s="149"/>
      <c r="N16116" s="150"/>
      <c r="P16116" s="149"/>
    </row>
    <row r="16117" spans="7:16" x14ac:dyDescent="0.2">
      <c r="G16117" s="149"/>
      <c r="I16117" s="149"/>
      <c r="K16117" s="149"/>
      <c r="M16117" s="149"/>
      <c r="N16117" s="150"/>
      <c r="P16117" s="149"/>
    </row>
    <row r="16118" spans="7:16" x14ac:dyDescent="0.2">
      <c r="G16118" s="149"/>
      <c r="I16118" s="149"/>
      <c r="K16118" s="149"/>
      <c r="M16118" s="149"/>
      <c r="N16118" s="150"/>
      <c r="P16118" s="149"/>
    </row>
    <row r="16119" spans="7:16" x14ac:dyDescent="0.2">
      <c r="G16119" s="149"/>
      <c r="I16119" s="149"/>
      <c r="K16119" s="149"/>
      <c r="M16119" s="149"/>
      <c r="N16119" s="150"/>
      <c r="P16119" s="149"/>
    </row>
    <row r="16120" spans="7:16" x14ac:dyDescent="0.2">
      <c r="G16120" s="149"/>
      <c r="I16120" s="149"/>
      <c r="K16120" s="149"/>
      <c r="M16120" s="149"/>
      <c r="N16120" s="150"/>
      <c r="P16120" s="149"/>
    </row>
    <row r="16121" spans="7:16" x14ac:dyDescent="0.2">
      <c r="G16121" s="149"/>
      <c r="I16121" s="149"/>
      <c r="K16121" s="149"/>
      <c r="M16121" s="149"/>
      <c r="N16121" s="150"/>
      <c r="P16121" s="149"/>
    </row>
    <row r="16122" spans="7:16" x14ac:dyDescent="0.2">
      <c r="G16122" s="149"/>
      <c r="I16122" s="149"/>
      <c r="K16122" s="149"/>
      <c r="M16122" s="149"/>
      <c r="N16122" s="150"/>
      <c r="P16122" s="149"/>
    </row>
    <row r="16123" spans="7:16" x14ac:dyDescent="0.2">
      <c r="G16123" s="149"/>
      <c r="I16123" s="149"/>
      <c r="K16123" s="149"/>
      <c r="M16123" s="149"/>
      <c r="N16123" s="150"/>
      <c r="P16123" s="149"/>
    </row>
    <row r="16124" spans="7:16" x14ac:dyDescent="0.2">
      <c r="G16124" s="149"/>
      <c r="I16124" s="149"/>
      <c r="K16124" s="149"/>
      <c r="M16124" s="149"/>
      <c r="N16124" s="150"/>
      <c r="P16124" s="149"/>
    </row>
    <row r="16125" spans="7:16" x14ac:dyDescent="0.2">
      <c r="G16125" s="149"/>
      <c r="I16125" s="149"/>
      <c r="K16125" s="149"/>
      <c r="M16125" s="149"/>
      <c r="N16125" s="150"/>
      <c r="P16125" s="149"/>
    </row>
    <row r="16126" spans="7:16" x14ac:dyDescent="0.2">
      <c r="G16126" s="149"/>
      <c r="I16126" s="149"/>
      <c r="K16126" s="149"/>
      <c r="M16126" s="149"/>
      <c r="N16126" s="150"/>
      <c r="P16126" s="149"/>
    </row>
    <row r="16127" spans="7:16" x14ac:dyDescent="0.2">
      <c r="G16127" s="149"/>
      <c r="I16127" s="149"/>
      <c r="K16127" s="149"/>
      <c r="M16127" s="149"/>
      <c r="N16127" s="150"/>
      <c r="P16127" s="149"/>
    </row>
    <row r="16128" spans="7:16" x14ac:dyDescent="0.2">
      <c r="G16128" s="149"/>
      <c r="I16128" s="149"/>
      <c r="K16128" s="149"/>
      <c r="M16128" s="149"/>
      <c r="N16128" s="150"/>
      <c r="P16128" s="149"/>
    </row>
    <row r="16129" spans="7:16" x14ac:dyDescent="0.2">
      <c r="G16129" s="149"/>
      <c r="I16129" s="149"/>
      <c r="K16129" s="149"/>
      <c r="M16129" s="149"/>
      <c r="N16129" s="150"/>
      <c r="P16129" s="149"/>
    </row>
    <row r="16130" spans="7:16" x14ac:dyDescent="0.2">
      <c r="G16130" s="149"/>
      <c r="I16130" s="149"/>
      <c r="K16130" s="149"/>
      <c r="M16130" s="149"/>
      <c r="N16130" s="150"/>
      <c r="P16130" s="149"/>
    </row>
    <row r="16131" spans="7:16" x14ac:dyDescent="0.2">
      <c r="G16131" s="149"/>
      <c r="I16131" s="149"/>
      <c r="K16131" s="149"/>
      <c r="M16131" s="149"/>
      <c r="N16131" s="150"/>
      <c r="P16131" s="149"/>
    </row>
    <row r="16132" spans="7:16" x14ac:dyDescent="0.2">
      <c r="G16132" s="149"/>
      <c r="I16132" s="149"/>
      <c r="K16132" s="149"/>
      <c r="M16132" s="149"/>
      <c r="N16132" s="150"/>
      <c r="P16132" s="149"/>
    </row>
    <row r="16133" spans="7:16" x14ac:dyDescent="0.2">
      <c r="G16133" s="149"/>
      <c r="I16133" s="149"/>
      <c r="K16133" s="149"/>
      <c r="M16133" s="149"/>
      <c r="N16133" s="150"/>
      <c r="P16133" s="149"/>
    </row>
    <row r="16134" spans="7:16" x14ac:dyDescent="0.2">
      <c r="G16134" s="149"/>
      <c r="I16134" s="149"/>
      <c r="K16134" s="149"/>
      <c r="M16134" s="149"/>
      <c r="N16134" s="150"/>
      <c r="P16134" s="149"/>
    </row>
    <row r="16135" spans="7:16" x14ac:dyDescent="0.2">
      <c r="G16135" s="149"/>
      <c r="I16135" s="149"/>
      <c r="K16135" s="149"/>
      <c r="M16135" s="149"/>
      <c r="N16135" s="150"/>
      <c r="P16135" s="149"/>
    </row>
    <row r="16136" spans="7:16" x14ac:dyDescent="0.2">
      <c r="G16136" s="149"/>
      <c r="I16136" s="149"/>
      <c r="K16136" s="149"/>
      <c r="M16136" s="149"/>
      <c r="N16136" s="150"/>
      <c r="P16136" s="149"/>
    </row>
    <row r="16137" spans="7:16" x14ac:dyDescent="0.2">
      <c r="G16137" s="149"/>
      <c r="I16137" s="149"/>
      <c r="K16137" s="149"/>
      <c r="M16137" s="149"/>
      <c r="N16137" s="150"/>
      <c r="P16137" s="149"/>
    </row>
    <row r="16138" spans="7:16" x14ac:dyDescent="0.2">
      <c r="G16138" s="149"/>
      <c r="I16138" s="149"/>
      <c r="K16138" s="149"/>
      <c r="M16138" s="149"/>
      <c r="N16138" s="150"/>
      <c r="P16138" s="149"/>
    </row>
    <row r="16139" spans="7:16" x14ac:dyDescent="0.2">
      <c r="G16139" s="149"/>
      <c r="I16139" s="149"/>
      <c r="K16139" s="149"/>
      <c r="M16139" s="149"/>
      <c r="N16139" s="150"/>
      <c r="P16139" s="149"/>
    </row>
    <row r="16140" spans="7:16" x14ac:dyDescent="0.2">
      <c r="G16140" s="149"/>
      <c r="I16140" s="149"/>
      <c r="K16140" s="149"/>
      <c r="M16140" s="149"/>
      <c r="N16140" s="150"/>
      <c r="P16140" s="149"/>
    </row>
    <row r="16141" spans="7:16" x14ac:dyDescent="0.2">
      <c r="G16141" s="149"/>
      <c r="I16141" s="149"/>
      <c r="K16141" s="149"/>
      <c r="M16141" s="149"/>
      <c r="N16141" s="150"/>
      <c r="P16141" s="149"/>
    </row>
    <row r="16142" spans="7:16" x14ac:dyDescent="0.2">
      <c r="G16142" s="149"/>
      <c r="I16142" s="149"/>
      <c r="K16142" s="149"/>
      <c r="M16142" s="149"/>
      <c r="N16142" s="150"/>
      <c r="P16142" s="149"/>
    </row>
    <row r="16143" spans="7:16" x14ac:dyDescent="0.2">
      <c r="G16143" s="149"/>
      <c r="I16143" s="149"/>
      <c r="K16143" s="149"/>
      <c r="M16143" s="149"/>
      <c r="N16143" s="150"/>
      <c r="P16143" s="149"/>
    </row>
    <row r="16144" spans="7:16" x14ac:dyDescent="0.2">
      <c r="G16144" s="149"/>
      <c r="I16144" s="149"/>
      <c r="K16144" s="149"/>
      <c r="M16144" s="149"/>
      <c r="N16144" s="150"/>
      <c r="P16144" s="149"/>
    </row>
    <row r="16145" spans="7:16" x14ac:dyDescent="0.2">
      <c r="G16145" s="149"/>
      <c r="I16145" s="149"/>
      <c r="K16145" s="149"/>
      <c r="M16145" s="149"/>
      <c r="N16145" s="150"/>
      <c r="P16145" s="149"/>
    </row>
    <row r="16146" spans="7:16" x14ac:dyDescent="0.2">
      <c r="G16146" s="149"/>
      <c r="I16146" s="149"/>
      <c r="K16146" s="149"/>
      <c r="M16146" s="149"/>
      <c r="N16146" s="150"/>
      <c r="P16146" s="149"/>
    </row>
    <row r="16147" spans="7:16" x14ac:dyDescent="0.2">
      <c r="G16147" s="149"/>
      <c r="I16147" s="149"/>
      <c r="K16147" s="149"/>
      <c r="M16147" s="149"/>
      <c r="N16147" s="150"/>
      <c r="P16147" s="149"/>
    </row>
    <row r="16148" spans="7:16" x14ac:dyDescent="0.2">
      <c r="G16148" s="149"/>
      <c r="I16148" s="149"/>
      <c r="K16148" s="149"/>
      <c r="M16148" s="149"/>
      <c r="N16148" s="150"/>
      <c r="P16148" s="149"/>
    </row>
    <row r="16149" spans="7:16" x14ac:dyDescent="0.2">
      <c r="G16149" s="149"/>
      <c r="I16149" s="149"/>
      <c r="K16149" s="149"/>
      <c r="M16149" s="149"/>
      <c r="N16149" s="150"/>
      <c r="P16149" s="149"/>
    </row>
    <row r="16150" spans="7:16" x14ac:dyDescent="0.2">
      <c r="G16150" s="149"/>
      <c r="I16150" s="149"/>
      <c r="K16150" s="149"/>
      <c r="M16150" s="149"/>
      <c r="N16150" s="150"/>
      <c r="P16150" s="149"/>
    </row>
    <row r="16151" spans="7:16" x14ac:dyDescent="0.2">
      <c r="G16151" s="149"/>
      <c r="I16151" s="149"/>
      <c r="K16151" s="149"/>
      <c r="M16151" s="149"/>
      <c r="N16151" s="150"/>
      <c r="P16151" s="149"/>
    </row>
    <row r="16152" spans="7:16" x14ac:dyDescent="0.2">
      <c r="G16152" s="149"/>
      <c r="I16152" s="149"/>
      <c r="K16152" s="149"/>
      <c r="M16152" s="149"/>
      <c r="N16152" s="150"/>
      <c r="P16152" s="149"/>
    </row>
    <row r="16153" spans="7:16" x14ac:dyDescent="0.2">
      <c r="G16153" s="149"/>
      <c r="I16153" s="149"/>
      <c r="K16153" s="149"/>
      <c r="M16153" s="149"/>
      <c r="N16153" s="150"/>
      <c r="P16153" s="149"/>
    </row>
    <row r="16154" spans="7:16" x14ac:dyDescent="0.2">
      <c r="G16154" s="149"/>
      <c r="I16154" s="149"/>
      <c r="K16154" s="149"/>
      <c r="M16154" s="149"/>
      <c r="N16154" s="150"/>
      <c r="P16154" s="149"/>
    </row>
    <row r="16155" spans="7:16" x14ac:dyDescent="0.2">
      <c r="G16155" s="149"/>
      <c r="I16155" s="149"/>
      <c r="K16155" s="149"/>
      <c r="M16155" s="149"/>
      <c r="N16155" s="150"/>
      <c r="P16155" s="149"/>
    </row>
    <row r="16156" spans="7:16" x14ac:dyDescent="0.2">
      <c r="G16156" s="149"/>
      <c r="I16156" s="149"/>
      <c r="K16156" s="149"/>
      <c r="M16156" s="149"/>
      <c r="N16156" s="150"/>
      <c r="P16156" s="149"/>
    </row>
    <row r="16157" spans="7:16" x14ac:dyDescent="0.2">
      <c r="G16157" s="149"/>
      <c r="I16157" s="149"/>
      <c r="K16157" s="149"/>
      <c r="M16157" s="149"/>
      <c r="N16157" s="150"/>
      <c r="P16157" s="149"/>
    </row>
    <row r="16158" spans="7:16" x14ac:dyDescent="0.2">
      <c r="G16158" s="149"/>
      <c r="I16158" s="149"/>
      <c r="K16158" s="149"/>
      <c r="M16158" s="149"/>
      <c r="N16158" s="150"/>
      <c r="P16158" s="149"/>
    </row>
    <row r="16159" spans="7:16" x14ac:dyDescent="0.2">
      <c r="G16159" s="149"/>
      <c r="I16159" s="149"/>
      <c r="K16159" s="149"/>
      <c r="M16159" s="149"/>
      <c r="N16159" s="150"/>
      <c r="P16159" s="149"/>
    </row>
    <row r="16160" spans="7:16" x14ac:dyDescent="0.2">
      <c r="G16160" s="149"/>
      <c r="I16160" s="149"/>
      <c r="K16160" s="149"/>
      <c r="M16160" s="149"/>
      <c r="N16160" s="150"/>
      <c r="P16160" s="149"/>
    </row>
    <row r="16161" spans="7:16" x14ac:dyDescent="0.2">
      <c r="G16161" s="149"/>
      <c r="I16161" s="149"/>
      <c r="K16161" s="149"/>
      <c r="M16161" s="149"/>
      <c r="N16161" s="150"/>
      <c r="P16161" s="149"/>
    </row>
    <row r="16162" spans="7:16" x14ac:dyDescent="0.2">
      <c r="G16162" s="149"/>
      <c r="I16162" s="149"/>
      <c r="K16162" s="149"/>
      <c r="M16162" s="149"/>
      <c r="N16162" s="150"/>
      <c r="P16162" s="149"/>
    </row>
    <row r="16163" spans="7:16" x14ac:dyDescent="0.2">
      <c r="G16163" s="149"/>
      <c r="I16163" s="149"/>
      <c r="K16163" s="149"/>
      <c r="M16163" s="149"/>
      <c r="N16163" s="150"/>
      <c r="P16163" s="149"/>
    </row>
    <row r="16164" spans="7:16" x14ac:dyDescent="0.2">
      <c r="G16164" s="149"/>
      <c r="I16164" s="149"/>
      <c r="K16164" s="149"/>
      <c r="M16164" s="149"/>
      <c r="N16164" s="150"/>
      <c r="P16164" s="149"/>
    </row>
    <row r="16165" spans="7:16" x14ac:dyDescent="0.2">
      <c r="G16165" s="149"/>
      <c r="I16165" s="149"/>
      <c r="K16165" s="149"/>
      <c r="M16165" s="149"/>
      <c r="N16165" s="150"/>
      <c r="P16165" s="149"/>
    </row>
    <row r="16166" spans="7:16" x14ac:dyDescent="0.2">
      <c r="G16166" s="149"/>
      <c r="I16166" s="149"/>
      <c r="K16166" s="149"/>
      <c r="M16166" s="149"/>
      <c r="N16166" s="150"/>
      <c r="P16166" s="149"/>
    </row>
    <row r="16167" spans="7:16" x14ac:dyDescent="0.2">
      <c r="G16167" s="149"/>
      <c r="I16167" s="149"/>
      <c r="K16167" s="149"/>
      <c r="M16167" s="149"/>
      <c r="N16167" s="150"/>
      <c r="P16167" s="149"/>
    </row>
    <row r="16168" spans="7:16" x14ac:dyDescent="0.2">
      <c r="G16168" s="149"/>
      <c r="I16168" s="149"/>
      <c r="K16168" s="149"/>
      <c r="M16168" s="149"/>
      <c r="N16168" s="150"/>
      <c r="P16168" s="149"/>
    </row>
    <row r="16169" spans="7:16" x14ac:dyDescent="0.2">
      <c r="G16169" s="149"/>
      <c r="I16169" s="149"/>
      <c r="K16169" s="149"/>
      <c r="M16169" s="149"/>
      <c r="N16169" s="150"/>
      <c r="P16169" s="149"/>
    </row>
    <row r="16170" spans="7:16" x14ac:dyDescent="0.2">
      <c r="G16170" s="149"/>
      <c r="I16170" s="149"/>
      <c r="K16170" s="149"/>
      <c r="M16170" s="149"/>
      <c r="N16170" s="150"/>
      <c r="P16170" s="149"/>
    </row>
    <row r="16171" spans="7:16" x14ac:dyDescent="0.2">
      <c r="G16171" s="149"/>
      <c r="I16171" s="149"/>
      <c r="K16171" s="149"/>
      <c r="M16171" s="149"/>
      <c r="N16171" s="150"/>
      <c r="P16171" s="149"/>
    </row>
    <row r="16172" spans="7:16" x14ac:dyDescent="0.2">
      <c r="G16172" s="149"/>
      <c r="I16172" s="149"/>
      <c r="K16172" s="149"/>
      <c r="M16172" s="149"/>
      <c r="N16172" s="150"/>
      <c r="P16172" s="149"/>
    </row>
    <row r="16173" spans="7:16" x14ac:dyDescent="0.2">
      <c r="G16173" s="149"/>
      <c r="I16173" s="149"/>
      <c r="K16173" s="149"/>
      <c r="M16173" s="149"/>
      <c r="N16173" s="150"/>
      <c r="P16173" s="149"/>
    </row>
    <row r="16174" spans="7:16" x14ac:dyDescent="0.2">
      <c r="G16174" s="149"/>
      <c r="I16174" s="149"/>
      <c r="K16174" s="149"/>
      <c r="M16174" s="149"/>
      <c r="N16174" s="150"/>
      <c r="P16174" s="149"/>
    </row>
    <row r="16175" spans="7:16" x14ac:dyDescent="0.2">
      <c r="G16175" s="149"/>
      <c r="I16175" s="149"/>
      <c r="K16175" s="149"/>
      <c r="M16175" s="149"/>
      <c r="N16175" s="150"/>
      <c r="P16175" s="149"/>
    </row>
    <row r="16176" spans="7:16" x14ac:dyDescent="0.2">
      <c r="G16176" s="149"/>
      <c r="I16176" s="149"/>
      <c r="K16176" s="149"/>
      <c r="M16176" s="149"/>
      <c r="N16176" s="150"/>
      <c r="P16176" s="149"/>
    </row>
    <row r="16177" spans="7:16" x14ac:dyDescent="0.2">
      <c r="G16177" s="149"/>
      <c r="I16177" s="149"/>
      <c r="K16177" s="149"/>
      <c r="M16177" s="149"/>
      <c r="N16177" s="150"/>
      <c r="P16177" s="149"/>
    </row>
    <row r="16178" spans="7:16" x14ac:dyDescent="0.2">
      <c r="G16178" s="149"/>
      <c r="I16178" s="149"/>
      <c r="K16178" s="149"/>
      <c r="M16178" s="149"/>
      <c r="N16178" s="150"/>
      <c r="P16178" s="149"/>
    </row>
    <row r="16179" spans="7:16" x14ac:dyDescent="0.2">
      <c r="G16179" s="149"/>
      <c r="I16179" s="149"/>
      <c r="K16179" s="149"/>
      <c r="M16179" s="149"/>
      <c r="N16179" s="150"/>
      <c r="P16179" s="149"/>
    </row>
    <row r="16180" spans="7:16" x14ac:dyDescent="0.2">
      <c r="G16180" s="149"/>
      <c r="I16180" s="149"/>
      <c r="K16180" s="149"/>
      <c r="M16180" s="149"/>
      <c r="N16180" s="150"/>
      <c r="P16180" s="149"/>
    </row>
    <row r="16181" spans="7:16" x14ac:dyDescent="0.2">
      <c r="G16181" s="149"/>
      <c r="I16181" s="149"/>
      <c r="K16181" s="149"/>
      <c r="M16181" s="149"/>
      <c r="N16181" s="150"/>
      <c r="P16181" s="149"/>
    </row>
    <row r="16182" spans="7:16" x14ac:dyDescent="0.2">
      <c r="G16182" s="149"/>
      <c r="I16182" s="149"/>
      <c r="K16182" s="149"/>
      <c r="M16182" s="149"/>
      <c r="N16182" s="150"/>
      <c r="P16182" s="149"/>
    </row>
    <row r="16183" spans="7:16" x14ac:dyDescent="0.2">
      <c r="G16183" s="149"/>
      <c r="I16183" s="149"/>
      <c r="K16183" s="149"/>
      <c r="M16183" s="149"/>
      <c r="N16183" s="150"/>
      <c r="P16183" s="149"/>
    </row>
    <row r="16184" spans="7:16" x14ac:dyDescent="0.2">
      <c r="G16184" s="149"/>
      <c r="I16184" s="149"/>
      <c r="K16184" s="149"/>
      <c r="M16184" s="149"/>
      <c r="N16184" s="150"/>
      <c r="P16184" s="149"/>
    </row>
    <row r="16185" spans="7:16" x14ac:dyDescent="0.2">
      <c r="G16185" s="149"/>
      <c r="I16185" s="149"/>
      <c r="K16185" s="149"/>
      <c r="M16185" s="149"/>
      <c r="N16185" s="150"/>
      <c r="P16185" s="149"/>
    </row>
    <row r="16186" spans="7:16" x14ac:dyDescent="0.2">
      <c r="G16186" s="149"/>
      <c r="I16186" s="149"/>
      <c r="K16186" s="149"/>
      <c r="M16186" s="149"/>
      <c r="N16186" s="150"/>
      <c r="P16186" s="149"/>
    </row>
    <row r="16187" spans="7:16" x14ac:dyDescent="0.2">
      <c r="G16187" s="149"/>
      <c r="I16187" s="149"/>
      <c r="K16187" s="149"/>
      <c r="M16187" s="149"/>
      <c r="N16187" s="150"/>
      <c r="P16187" s="149"/>
    </row>
    <row r="16188" spans="7:16" x14ac:dyDescent="0.2">
      <c r="G16188" s="149"/>
      <c r="I16188" s="149"/>
      <c r="K16188" s="149"/>
      <c r="M16188" s="149"/>
      <c r="N16188" s="150"/>
      <c r="P16188" s="149"/>
    </row>
    <row r="16189" spans="7:16" x14ac:dyDescent="0.2">
      <c r="G16189" s="149"/>
      <c r="I16189" s="149"/>
      <c r="K16189" s="149"/>
      <c r="M16189" s="149"/>
      <c r="N16189" s="150"/>
      <c r="P16189" s="149"/>
    </row>
    <row r="16190" spans="7:16" x14ac:dyDescent="0.2">
      <c r="G16190" s="149"/>
      <c r="I16190" s="149"/>
      <c r="K16190" s="149"/>
      <c r="M16190" s="149"/>
      <c r="N16190" s="150"/>
      <c r="P16190" s="149"/>
    </row>
    <row r="16191" spans="7:16" x14ac:dyDescent="0.2">
      <c r="G16191" s="149"/>
      <c r="I16191" s="149"/>
      <c r="K16191" s="149"/>
      <c r="M16191" s="149"/>
      <c r="N16191" s="150"/>
      <c r="P16191" s="149"/>
    </row>
    <row r="16192" spans="7:16" x14ac:dyDescent="0.2">
      <c r="G16192" s="149"/>
      <c r="I16192" s="149"/>
      <c r="K16192" s="149"/>
      <c r="M16192" s="149"/>
      <c r="N16192" s="150"/>
      <c r="P16192" s="149"/>
    </row>
    <row r="16193" spans="7:16" x14ac:dyDescent="0.2">
      <c r="G16193" s="149"/>
      <c r="I16193" s="149"/>
      <c r="K16193" s="149"/>
      <c r="M16193" s="149"/>
      <c r="N16193" s="150"/>
      <c r="P16193" s="149"/>
    </row>
    <row r="16194" spans="7:16" x14ac:dyDescent="0.2">
      <c r="G16194" s="149"/>
      <c r="I16194" s="149"/>
      <c r="K16194" s="149"/>
      <c r="M16194" s="149"/>
      <c r="N16194" s="150"/>
      <c r="P16194" s="149"/>
    </row>
    <row r="16195" spans="7:16" x14ac:dyDescent="0.2">
      <c r="G16195" s="149"/>
      <c r="I16195" s="149"/>
      <c r="K16195" s="149"/>
      <c r="M16195" s="149"/>
      <c r="N16195" s="150"/>
      <c r="P16195" s="149"/>
    </row>
    <row r="16196" spans="7:16" x14ac:dyDescent="0.2">
      <c r="G16196" s="149"/>
      <c r="I16196" s="149"/>
      <c r="K16196" s="149"/>
      <c r="M16196" s="149"/>
      <c r="N16196" s="150"/>
      <c r="P16196" s="149"/>
    </row>
    <row r="16197" spans="7:16" x14ac:dyDescent="0.2">
      <c r="G16197" s="149"/>
      <c r="I16197" s="149"/>
      <c r="K16197" s="149"/>
      <c r="M16197" s="149"/>
      <c r="N16197" s="150"/>
      <c r="P16197" s="149"/>
    </row>
    <row r="16198" spans="7:16" x14ac:dyDescent="0.2">
      <c r="G16198" s="149"/>
      <c r="I16198" s="149"/>
      <c r="K16198" s="149"/>
      <c r="M16198" s="149"/>
      <c r="N16198" s="150"/>
      <c r="P16198" s="149"/>
    </row>
    <row r="16199" spans="7:16" x14ac:dyDescent="0.2">
      <c r="G16199" s="149"/>
      <c r="I16199" s="149"/>
      <c r="K16199" s="149"/>
      <c r="M16199" s="149"/>
      <c r="N16199" s="150"/>
      <c r="P16199" s="149"/>
    </row>
    <row r="16200" spans="7:16" x14ac:dyDescent="0.2">
      <c r="G16200" s="149"/>
      <c r="I16200" s="149"/>
      <c r="K16200" s="149"/>
      <c r="M16200" s="149"/>
      <c r="N16200" s="150"/>
      <c r="P16200" s="149"/>
    </row>
    <row r="16201" spans="7:16" x14ac:dyDescent="0.2">
      <c r="G16201" s="149"/>
      <c r="I16201" s="149"/>
      <c r="K16201" s="149"/>
      <c r="M16201" s="149"/>
      <c r="N16201" s="150"/>
      <c r="P16201" s="149"/>
    </row>
    <row r="16202" spans="7:16" x14ac:dyDescent="0.2">
      <c r="G16202" s="149"/>
      <c r="I16202" s="149"/>
      <c r="K16202" s="149"/>
      <c r="M16202" s="149"/>
      <c r="N16202" s="150"/>
      <c r="P16202" s="149"/>
    </row>
    <row r="16203" spans="7:16" x14ac:dyDescent="0.2">
      <c r="G16203" s="149"/>
      <c r="I16203" s="149"/>
      <c r="K16203" s="149"/>
      <c r="M16203" s="149"/>
      <c r="N16203" s="150"/>
      <c r="P16203" s="149"/>
    </row>
    <row r="16204" spans="7:16" x14ac:dyDescent="0.2">
      <c r="G16204" s="149"/>
      <c r="I16204" s="149"/>
      <c r="K16204" s="149"/>
      <c r="M16204" s="149"/>
      <c r="N16204" s="150"/>
      <c r="P16204" s="149"/>
    </row>
    <row r="16205" spans="7:16" x14ac:dyDescent="0.2">
      <c r="G16205" s="149"/>
      <c r="I16205" s="149"/>
      <c r="K16205" s="149"/>
      <c r="M16205" s="149"/>
      <c r="N16205" s="150"/>
      <c r="P16205" s="149"/>
    </row>
    <row r="16206" spans="7:16" x14ac:dyDescent="0.2">
      <c r="G16206" s="149"/>
      <c r="I16206" s="149"/>
      <c r="K16206" s="149"/>
      <c r="M16206" s="149"/>
      <c r="N16206" s="150"/>
      <c r="P16206" s="149"/>
    </row>
    <row r="16207" spans="7:16" x14ac:dyDescent="0.2">
      <c r="G16207" s="149"/>
      <c r="I16207" s="149"/>
      <c r="K16207" s="149"/>
      <c r="M16207" s="149"/>
      <c r="N16207" s="150"/>
      <c r="P16207" s="149"/>
    </row>
    <row r="16208" spans="7:16" x14ac:dyDescent="0.2">
      <c r="G16208" s="149"/>
      <c r="I16208" s="149"/>
      <c r="K16208" s="149"/>
      <c r="M16208" s="149"/>
      <c r="N16208" s="150"/>
      <c r="P16208" s="149"/>
    </row>
    <row r="16209" spans="7:16" x14ac:dyDescent="0.2">
      <c r="G16209" s="149"/>
      <c r="I16209" s="149"/>
      <c r="K16209" s="149"/>
      <c r="M16209" s="149"/>
      <c r="N16209" s="150"/>
      <c r="P16209" s="149"/>
    </row>
    <row r="16210" spans="7:16" x14ac:dyDescent="0.2">
      <c r="G16210" s="149"/>
      <c r="I16210" s="149"/>
      <c r="K16210" s="149"/>
      <c r="M16210" s="149"/>
      <c r="N16210" s="150"/>
      <c r="P16210" s="149"/>
    </row>
    <row r="16211" spans="7:16" x14ac:dyDescent="0.2">
      <c r="G16211" s="149"/>
      <c r="I16211" s="149"/>
      <c r="K16211" s="149"/>
      <c r="M16211" s="149"/>
      <c r="N16211" s="150"/>
      <c r="P16211" s="149"/>
    </row>
    <row r="16212" spans="7:16" x14ac:dyDescent="0.2">
      <c r="G16212" s="149"/>
      <c r="I16212" s="149"/>
      <c r="K16212" s="149"/>
      <c r="M16212" s="149"/>
      <c r="N16212" s="150"/>
      <c r="P16212" s="149"/>
    </row>
    <row r="16213" spans="7:16" x14ac:dyDescent="0.2">
      <c r="G16213" s="149"/>
      <c r="I16213" s="149"/>
      <c r="K16213" s="149"/>
      <c r="M16213" s="149"/>
      <c r="N16213" s="150"/>
      <c r="P16213" s="149"/>
    </row>
    <row r="16214" spans="7:16" x14ac:dyDescent="0.2">
      <c r="G16214" s="149"/>
      <c r="I16214" s="149"/>
      <c r="K16214" s="149"/>
      <c r="M16214" s="149"/>
      <c r="N16214" s="150"/>
      <c r="P16214" s="149"/>
    </row>
    <row r="16215" spans="7:16" x14ac:dyDescent="0.2">
      <c r="G16215" s="149"/>
      <c r="I16215" s="149"/>
      <c r="K16215" s="149"/>
      <c r="M16215" s="149"/>
      <c r="N16215" s="150"/>
      <c r="P16215" s="149"/>
    </row>
    <row r="16216" spans="7:16" x14ac:dyDescent="0.2">
      <c r="G16216" s="149"/>
      <c r="I16216" s="149"/>
      <c r="K16216" s="149"/>
      <c r="M16216" s="149"/>
      <c r="N16216" s="150"/>
      <c r="P16216" s="149"/>
    </row>
    <row r="16217" spans="7:16" x14ac:dyDescent="0.2">
      <c r="G16217" s="149"/>
      <c r="I16217" s="149"/>
      <c r="K16217" s="149"/>
      <c r="M16217" s="149"/>
      <c r="N16217" s="150"/>
      <c r="P16217" s="149"/>
    </row>
    <row r="16218" spans="7:16" x14ac:dyDescent="0.2">
      <c r="G16218" s="149"/>
      <c r="I16218" s="149"/>
      <c r="K16218" s="149"/>
      <c r="M16218" s="149"/>
      <c r="N16218" s="150"/>
      <c r="P16218" s="149"/>
    </row>
    <row r="16219" spans="7:16" x14ac:dyDescent="0.2">
      <c r="G16219" s="149"/>
      <c r="I16219" s="149"/>
      <c r="K16219" s="149"/>
      <c r="M16219" s="149"/>
      <c r="N16219" s="150"/>
      <c r="P16219" s="149"/>
    </row>
    <row r="16220" spans="7:16" x14ac:dyDescent="0.2">
      <c r="G16220" s="149"/>
      <c r="I16220" s="149"/>
      <c r="K16220" s="149"/>
      <c r="M16220" s="149"/>
      <c r="N16220" s="150"/>
      <c r="P16220" s="149"/>
    </row>
    <row r="16221" spans="7:16" x14ac:dyDescent="0.2">
      <c r="G16221" s="149"/>
      <c r="I16221" s="149"/>
      <c r="K16221" s="149"/>
      <c r="M16221" s="149"/>
      <c r="N16221" s="150"/>
      <c r="P16221" s="149"/>
    </row>
    <row r="16222" spans="7:16" x14ac:dyDescent="0.2">
      <c r="G16222" s="149"/>
      <c r="I16222" s="149"/>
      <c r="K16222" s="149"/>
      <c r="M16222" s="149"/>
      <c r="N16222" s="150"/>
      <c r="P16222" s="149"/>
    </row>
    <row r="16223" spans="7:16" x14ac:dyDescent="0.2">
      <c r="G16223" s="149"/>
      <c r="I16223" s="149"/>
      <c r="K16223" s="149"/>
      <c r="M16223" s="149"/>
      <c r="N16223" s="150"/>
      <c r="P16223" s="149"/>
    </row>
    <row r="16224" spans="7:16" x14ac:dyDescent="0.2">
      <c r="G16224" s="149"/>
      <c r="I16224" s="149"/>
      <c r="K16224" s="149"/>
      <c r="M16224" s="149"/>
      <c r="N16224" s="150"/>
      <c r="P16224" s="149"/>
    </row>
    <row r="16225" spans="7:16" x14ac:dyDescent="0.2">
      <c r="G16225" s="149"/>
      <c r="I16225" s="149"/>
      <c r="K16225" s="149"/>
      <c r="M16225" s="149"/>
      <c r="N16225" s="150"/>
      <c r="P16225" s="149"/>
    </row>
    <row r="16226" spans="7:16" x14ac:dyDescent="0.2">
      <c r="G16226" s="149"/>
      <c r="I16226" s="149"/>
      <c r="K16226" s="149"/>
      <c r="M16226" s="149"/>
      <c r="N16226" s="150"/>
      <c r="P16226" s="149"/>
    </row>
    <row r="16227" spans="7:16" x14ac:dyDescent="0.2">
      <c r="G16227" s="149"/>
      <c r="I16227" s="149"/>
      <c r="K16227" s="149"/>
      <c r="M16227" s="149"/>
      <c r="N16227" s="150"/>
      <c r="P16227" s="149"/>
    </row>
    <row r="16228" spans="7:16" x14ac:dyDescent="0.2">
      <c r="G16228" s="149"/>
      <c r="I16228" s="149"/>
      <c r="K16228" s="149"/>
      <c r="M16228" s="149"/>
      <c r="N16228" s="150"/>
      <c r="P16228" s="149"/>
    </row>
    <row r="16229" spans="7:16" x14ac:dyDescent="0.2">
      <c r="G16229" s="149"/>
      <c r="I16229" s="149"/>
      <c r="K16229" s="149"/>
      <c r="M16229" s="149"/>
      <c r="N16229" s="150"/>
      <c r="P16229" s="149"/>
    </row>
    <row r="16230" spans="7:16" x14ac:dyDescent="0.2">
      <c r="G16230" s="149"/>
      <c r="I16230" s="149"/>
      <c r="K16230" s="149"/>
      <c r="M16230" s="149"/>
      <c r="N16230" s="150"/>
      <c r="P16230" s="149"/>
    </row>
    <row r="16231" spans="7:16" x14ac:dyDescent="0.2">
      <c r="G16231" s="149"/>
      <c r="I16231" s="149"/>
      <c r="K16231" s="149"/>
      <c r="M16231" s="149"/>
      <c r="N16231" s="150"/>
      <c r="P16231" s="149"/>
    </row>
    <row r="16232" spans="7:16" x14ac:dyDescent="0.2">
      <c r="G16232" s="149"/>
      <c r="I16232" s="149"/>
      <c r="K16232" s="149"/>
      <c r="M16232" s="149"/>
      <c r="N16232" s="150"/>
      <c r="P16232" s="149"/>
    </row>
    <row r="16233" spans="7:16" x14ac:dyDescent="0.2">
      <c r="G16233" s="149"/>
      <c r="I16233" s="149"/>
      <c r="K16233" s="149"/>
      <c r="M16233" s="149"/>
      <c r="N16233" s="150"/>
      <c r="P16233" s="149"/>
    </row>
    <row r="16234" spans="7:16" x14ac:dyDescent="0.2">
      <c r="G16234" s="149"/>
      <c r="I16234" s="149"/>
      <c r="K16234" s="149"/>
      <c r="M16234" s="149"/>
      <c r="N16234" s="150"/>
      <c r="P16234" s="149"/>
    </row>
    <row r="16235" spans="7:16" x14ac:dyDescent="0.2">
      <c r="G16235" s="149"/>
      <c r="I16235" s="149"/>
      <c r="K16235" s="149"/>
      <c r="M16235" s="149"/>
      <c r="N16235" s="150"/>
      <c r="P16235" s="149"/>
    </row>
    <row r="16236" spans="7:16" x14ac:dyDescent="0.2">
      <c r="G16236" s="149"/>
      <c r="I16236" s="149"/>
      <c r="K16236" s="149"/>
      <c r="M16236" s="149"/>
      <c r="N16236" s="150"/>
      <c r="P16236" s="149"/>
    </row>
    <row r="16237" spans="7:16" x14ac:dyDescent="0.2">
      <c r="G16237" s="149"/>
      <c r="I16237" s="149"/>
      <c r="K16237" s="149"/>
      <c r="M16237" s="149"/>
      <c r="N16237" s="150"/>
      <c r="P16237" s="149"/>
    </row>
    <row r="16238" spans="7:16" x14ac:dyDescent="0.2">
      <c r="G16238" s="149"/>
      <c r="I16238" s="149"/>
      <c r="K16238" s="149"/>
      <c r="M16238" s="149"/>
      <c r="N16238" s="150"/>
      <c r="P16238" s="149"/>
    </row>
    <row r="16239" spans="7:16" x14ac:dyDescent="0.2">
      <c r="G16239" s="149"/>
      <c r="I16239" s="149"/>
      <c r="K16239" s="149"/>
      <c r="M16239" s="149"/>
      <c r="N16239" s="150"/>
      <c r="P16239" s="149"/>
    </row>
    <row r="16240" spans="7:16" x14ac:dyDescent="0.2">
      <c r="G16240" s="149"/>
      <c r="I16240" s="149"/>
      <c r="K16240" s="149"/>
      <c r="M16240" s="149"/>
      <c r="N16240" s="150"/>
      <c r="P16240" s="149"/>
    </row>
    <row r="16241" spans="7:16" x14ac:dyDescent="0.2">
      <c r="G16241" s="149"/>
      <c r="I16241" s="149"/>
      <c r="K16241" s="149"/>
      <c r="M16241" s="149"/>
      <c r="N16241" s="150"/>
      <c r="P16241" s="149"/>
    </row>
    <row r="16242" spans="7:16" x14ac:dyDescent="0.2">
      <c r="G16242" s="149"/>
      <c r="I16242" s="149"/>
      <c r="K16242" s="149"/>
      <c r="M16242" s="149"/>
      <c r="N16242" s="150"/>
      <c r="P16242" s="149"/>
    </row>
    <row r="16243" spans="7:16" x14ac:dyDescent="0.2">
      <c r="G16243" s="149"/>
      <c r="I16243" s="149"/>
      <c r="K16243" s="149"/>
      <c r="M16243" s="149"/>
      <c r="N16243" s="150"/>
      <c r="P16243" s="149"/>
    </row>
    <row r="16244" spans="7:16" x14ac:dyDescent="0.2">
      <c r="G16244" s="149"/>
      <c r="I16244" s="149"/>
      <c r="K16244" s="149"/>
      <c r="M16244" s="149"/>
      <c r="N16244" s="150"/>
      <c r="P16244" s="149"/>
    </row>
    <row r="16245" spans="7:16" x14ac:dyDescent="0.2">
      <c r="G16245" s="149"/>
      <c r="I16245" s="149"/>
      <c r="K16245" s="149"/>
      <c r="M16245" s="149"/>
      <c r="N16245" s="150"/>
      <c r="P16245" s="149"/>
    </row>
    <row r="16246" spans="7:16" x14ac:dyDescent="0.2">
      <c r="G16246" s="149"/>
      <c r="I16246" s="149"/>
      <c r="K16246" s="149"/>
      <c r="M16246" s="149"/>
      <c r="N16246" s="150"/>
      <c r="P16246" s="149"/>
    </row>
    <row r="16247" spans="7:16" x14ac:dyDescent="0.2">
      <c r="G16247" s="149"/>
      <c r="I16247" s="149"/>
      <c r="K16247" s="149"/>
      <c r="M16247" s="149"/>
      <c r="N16247" s="150"/>
      <c r="P16247" s="149"/>
    </row>
    <row r="16248" spans="7:16" x14ac:dyDescent="0.2">
      <c r="G16248" s="149"/>
      <c r="I16248" s="149"/>
      <c r="K16248" s="149"/>
      <c r="M16248" s="149"/>
      <c r="N16248" s="150"/>
      <c r="P16248" s="149"/>
    </row>
    <row r="16249" spans="7:16" x14ac:dyDescent="0.2">
      <c r="G16249" s="149"/>
      <c r="I16249" s="149"/>
      <c r="K16249" s="149"/>
      <c r="M16249" s="149"/>
      <c r="N16249" s="150"/>
      <c r="P16249" s="149"/>
    </row>
    <row r="16250" spans="7:16" x14ac:dyDescent="0.2">
      <c r="G16250" s="149"/>
      <c r="I16250" s="149"/>
      <c r="K16250" s="149"/>
      <c r="M16250" s="149"/>
      <c r="N16250" s="150"/>
      <c r="P16250" s="149"/>
    </row>
    <row r="16251" spans="7:16" x14ac:dyDescent="0.2">
      <c r="G16251" s="149"/>
      <c r="I16251" s="149"/>
      <c r="K16251" s="149"/>
      <c r="M16251" s="149"/>
      <c r="N16251" s="150"/>
      <c r="P16251" s="149"/>
    </row>
    <row r="16252" spans="7:16" x14ac:dyDescent="0.2">
      <c r="G16252" s="149"/>
      <c r="I16252" s="149"/>
      <c r="K16252" s="149"/>
      <c r="M16252" s="149"/>
      <c r="N16252" s="150"/>
      <c r="P16252" s="149"/>
    </row>
    <row r="16253" spans="7:16" x14ac:dyDescent="0.2">
      <c r="G16253" s="149"/>
      <c r="I16253" s="149"/>
      <c r="K16253" s="149"/>
      <c r="M16253" s="149"/>
      <c r="N16253" s="150"/>
      <c r="P16253" s="149"/>
    </row>
    <row r="16254" spans="7:16" x14ac:dyDescent="0.2">
      <c r="G16254" s="149"/>
      <c r="I16254" s="149"/>
      <c r="K16254" s="149"/>
      <c r="M16254" s="149"/>
      <c r="N16254" s="150"/>
      <c r="P16254" s="149"/>
    </row>
    <row r="16255" spans="7:16" x14ac:dyDescent="0.2">
      <c r="G16255" s="149"/>
      <c r="I16255" s="149"/>
      <c r="K16255" s="149"/>
      <c r="M16255" s="149"/>
      <c r="N16255" s="150"/>
      <c r="P16255" s="149"/>
    </row>
    <row r="16256" spans="7:16" x14ac:dyDescent="0.2">
      <c r="G16256" s="149"/>
      <c r="I16256" s="149"/>
      <c r="K16256" s="149"/>
      <c r="M16256" s="149"/>
      <c r="N16256" s="150"/>
      <c r="P16256" s="149"/>
    </row>
    <row r="16257" spans="7:16" x14ac:dyDescent="0.2">
      <c r="G16257" s="149"/>
      <c r="I16257" s="149"/>
      <c r="K16257" s="149"/>
      <c r="M16257" s="149"/>
      <c r="N16257" s="150"/>
      <c r="P16257" s="149"/>
    </row>
    <row r="16258" spans="7:16" x14ac:dyDescent="0.2">
      <c r="G16258" s="149"/>
      <c r="I16258" s="149"/>
      <c r="K16258" s="149"/>
      <c r="M16258" s="149"/>
      <c r="N16258" s="150"/>
      <c r="P16258" s="149"/>
    </row>
    <row r="16259" spans="7:16" x14ac:dyDescent="0.2">
      <c r="G16259" s="149"/>
      <c r="I16259" s="149"/>
      <c r="K16259" s="149"/>
      <c r="M16259" s="149"/>
      <c r="N16259" s="150"/>
      <c r="P16259" s="149"/>
    </row>
    <row r="16260" spans="7:16" x14ac:dyDescent="0.2">
      <c r="G16260" s="149"/>
      <c r="I16260" s="149"/>
      <c r="K16260" s="149"/>
      <c r="M16260" s="149"/>
      <c r="N16260" s="150"/>
      <c r="P16260" s="149"/>
    </row>
    <row r="16261" spans="7:16" x14ac:dyDescent="0.2">
      <c r="G16261" s="149"/>
      <c r="I16261" s="149"/>
      <c r="K16261" s="149"/>
      <c r="M16261" s="149"/>
      <c r="N16261" s="150"/>
      <c r="P16261" s="149"/>
    </row>
    <row r="16262" spans="7:16" x14ac:dyDescent="0.2">
      <c r="G16262" s="149"/>
      <c r="I16262" s="149"/>
      <c r="K16262" s="149"/>
      <c r="M16262" s="149"/>
      <c r="N16262" s="150"/>
      <c r="P16262" s="149"/>
    </row>
    <row r="16263" spans="7:16" x14ac:dyDescent="0.2">
      <c r="G16263" s="149"/>
      <c r="I16263" s="149"/>
      <c r="K16263" s="149"/>
      <c r="M16263" s="149"/>
      <c r="N16263" s="150"/>
      <c r="P16263" s="149"/>
    </row>
    <row r="16264" spans="7:16" x14ac:dyDescent="0.2">
      <c r="G16264" s="149"/>
      <c r="I16264" s="149"/>
      <c r="K16264" s="149"/>
      <c r="M16264" s="149"/>
      <c r="N16264" s="150"/>
      <c r="P16264" s="149"/>
    </row>
    <row r="16265" spans="7:16" x14ac:dyDescent="0.2">
      <c r="G16265" s="149"/>
      <c r="I16265" s="149"/>
      <c r="K16265" s="149"/>
      <c r="M16265" s="149"/>
      <c r="N16265" s="150"/>
      <c r="P16265" s="149"/>
    </row>
    <row r="16266" spans="7:16" x14ac:dyDescent="0.2">
      <c r="G16266" s="149"/>
      <c r="I16266" s="149"/>
      <c r="K16266" s="149"/>
      <c r="M16266" s="149"/>
      <c r="N16266" s="150"/>
      <c r="P16266" s="149"/>
    </row>
    <row r="16267" spans="7:16" x14ac:dyDescent="0.2">
      <c r="G16267" s="149"/>
      <c r="I16267" s="149"/>
      <c r="K16267" s="149"/>
      <c r="M16267" s="149"/>
      <c r="N16267" s="150"/>
      <c r="P16267" s="149"/>
    </row>
    <row r="16268" spans="7:16" x14ac:dyDescent="0.2">
      <c r="G16268" s="149"/>
      <c r="I16268" s="149"/>
      <c r="K16268" s="149"/>
      <c r="M16268" s="149"/>
      <c r="N16268" s="150"/>
      <c r="P16268" s="149"/>
    </row>
    <row r="16269" spans="7:16" x14ac:dyDescent="0.2">
      <c r="G16269" s="149"/>
      <c r="I16269" s="149"/>
      <c r="K16269" s="149"/>
      <c r="M16269" s="149"/>
      <c r="N16269" s="150"/>
      <c r="P16269" s="149"/>
    </row>
    <row r="16270" spans="7:16" x14ac:dyDescent="0.2">
      <c r="G16270" s="149"/>
      <c r="I16270" s="149"/>
      <c r="K16270" s="149"/>
      <c r="M16270" s="149"/>
      <c r="N16270" s="150"/>
      <c r="P16270" s="149"/>
    </row>
    <row r="16271" spans="7:16" x14ac:dyDescent="0.2">
      <c r="G16271" s="149"/>
      <c r="I16271" s="149"/>
      <c r="K16271" s="149"/>
      <c r="M16271" s="149"/>
      <c r="N16271" s="150"/>
      <c r="P16271" s="149"/>
    </row>
    <row r="16272" spans="7:16" x14ac:dyDescent="0.2">
      <c r="G16272" s="149"/>
      <c r="I16272" s="149"/>
      <c r="K16272" s="149"/>
      <c r="M16272" s="149"/>
      <c r="N16272" s="150"/>
      <c r="P16272" s="149"/>
    </row>
    <row r="16273" spans="7:16" x14ac:dyDescent="0.2">
      <c r="G16273" s="149"/>
      <c r="I16273" s="149"/>
      <c r="K16273" s="149"/>
      <c r="M16273" s="149"/>
      <c r="N16273" s="150"/>
      <c r="P16273" s="149"/>
    </row>
    <row r="16274" spans="7:16" x14ac:dyDescent="0.2">
      <c r="G16274" s="149"/>
      <c r="I16274" s="149"/>
      <c r="K16274" s="149"/>
      <c r="M16274" s="149"/>
      <c r="N16274" s="150"/>
      <c r="P16274" s="149"/>
    </row>
    <row r="16275" spans="7:16" x14ac:dyDescent="0.2">
      <c r="G16275" s="149"/>
      <c r="I16275" s="149"/>
      <c r="K16275" s="149"/>
      <c r="M16275" s="149"/>
      <c r="N16275" s="150"/>
      <c r="P16275" s="149"/>
    </row>
    <row r="16276" spans="7:16" x14ac:dyDescent="0.2">
      <c r="G16276" s="149"/>
      <c r="I16276" s="149"/>
      <c r="K16276" s="149"/>
      <c r="M16276" s="149"/>
      <c r="N16276" s="150"/>
      <c r="P16276" s="149"/>
    </row>
    <row r="16277" spans="7:16" x14ac:dyDescent="0.2">
      <c r="G16277" s="149"/>
      <c r="I16277" s="149"/>
      <c r="K16277" s="149"/>
      <c r="M16277" s="149"/>
      <c r="N16277" s="150"/>
      <c r="P16277" s="149"/>
    </row>
    <row r="16278" spans="7:16" x14ac:dyDescent="0.2">
      <c r="G16278" s="149"/>
      <c r="I16278" s="149"/>
      <c r="K16278" s="149"/>
      <c r="M16278" s="149"/>
      <c r="N16278" s="150"/>
      <c r="P16278" s="149"/>
    </row>
    <row r="16279" spans="7:16" x14ac:dyDescent="0.2">
      <c r="G16279" s="149"/>
      <c r="I16279" s="149"/>
      <c r="K16279" s="149"/>
      <c r="M16279" s="149"/>
      <c r="N16279" s="150"/>
      <c r="P16279" s="149"/>
    </row>
    <row r="16280" spans="7:16" x14ac:dyDescent="0.2">
      <c r="G16280" s="149"/>
      <c r="I16280" s="149"/>
      <c r="K16280" s="149"/>
      <c r="M16280" s="149"/>
      <c r="N16280" s="150"/>
      <c r="P16280" s="149"/>
    </row>
    <row r="16281" spans="7:16" x14ac:dyDescent="0.2">
      <c r="G16281" s="149"/>
      <c r="I16281" s="149"/>
      <c r="K16281" s="149"/>
      <c r="M16281" s="149"/>
      <c r="N16281" s="150"/>
      <c r="P16281" s="149"/>
    </row>
    <row r="16282" spans="7:16" x14ac:dyDescent="0.2">
      <c r="G16282" s="149"/>
      <c r="I16282" s="149"/>
      <c r="K16282" s="149"/>
      <c r="M16282" s="149"/>
      <c r="N16282" s="150"/>
      <c r="P16282" s="149"/>
    </row>
    <row r="16283" spans="7:16" x14ac:dyDescent="0.2">
      <c r="G16283" s="149"/>
      <c r="I16283" s="149"/>
      <c r="K16283" s="149"/>
      <c r="M16283" s="149"/>
      <c r="N16283" s="150"/>
      <c r="P16283" s="149"/>
    </row>
    <row r="16284" spans="7:16" x14ac:dyDescent="0.2">
      <c r="G16284" s="149"/>
      <c r="I16284" s="149"/>
      <c r="K16284" s="149"/>
      <c r="M16284" s="149"/>
      <c r="N16284" s="150"/>
      <c r="P16284" s="149"/>
    </row>
    <row r="16285" spans="7:16" x14ac:dyDescent="0.2">
      <c r="G16285" s="149"/>
      <c r="I16285" s="149"/>
      <c r="K16285" s="149"/>
      <c r="M16285" s="149"/>
      <c r="N16285" s="150"/>
      <c r="P16285" s="149"/>
    </row>
    <row r="16286" spans="7:16" x14ac:dyDescent="0.2">
      <c r="G16286" s="149"/>
      <c r="I16286" s="149"/>
      <c r="K16286" s="149"/>
      <c r="M16286" s="149"/>
      <c r="N16286" s="150"/>
      <c r="P16286" s="149"/>
    </row>
    <row r="16287" spans="7:16" x14ac:dyDescent="0.2">
      <c r="G16287" s="149"/>
      <c r="I16287" s="149"/>
      <c r="K16287" s="149"/>
      <c r="M16287" s="149"/>
      <c r="N16287" s="150"/>
      <c r="P16287" s="149"/>
    </row>
    <row r="16288" spans="7:16" x14ac:dyDescent="0.2">
      <c r="G16288" s="149"/>
      <c r="I16288" s="149"/>
      <c r="K16288" s="149"/>
      <c r="M16288" s="149"/>
      <c r="N16288" s="150"/>
      <c r="P16288" s="149"/>
    </row>
    <row r="16289" spans="7:16" x14ac:dyDescent="0.2">
      <c r="G16289" s="149"/>
      <c r="I16289" s="149"/>
      <c r="K16289" s="149"/>
      <c r="M16289" s="149"/>
      <c r="N16289" s="150"/>
      <c r="P16289" s="149"/>
    </row>
    <row r="16290" spans="7:16" x14ac:dyDescent="0.2">
      <c r="G16290" s="149"/>
      <c r="I16290" s="149"/>
      <c r="K16290" s="149"/>
      <c r="M16290" s="149"/>
      <c r="N16290" s="150"/>
      <c r="P16290" s="149"/>
    </row>
    <row r="16291" spans="7:16" x14ac:dyDescent="0.2">
      <c r="G16291" s="149"/>
      <c r="I16291" s="149"/>
      <c r="K16291" s="149"/>
      <c r="M16291" s="149"/>
      <c r="N16291" s="150"/>
      <c r="P16291" s="149"/>
    </row>
    <row r="16292" spans="7:16" x14ac:dyDescent="0.2">
      <c r="G16292" s="149"/>
      <c r="I16292" s="149"/>
      <c r="K16292" s="149"/>
      <c r="M16292" s="149"/>
      <c r="N16292" s="150"/>
      <c r="P16292" s="149"/>
    </row>
    <row r="16293" spans="7:16" x14ac:dyDescent="0.2">
      <c r="G16293" s="149"/>
      <c r="I16293" s="149"/>
      <c r="K16293" s="149"/>
      <c r="M16293" s="149"/>
      <c r="N16293" s="150"/>
      <c r="P16293" s="149"/>
    </row>
    <row r="16294" spans="7:16" x14ac:dyDescent="0.2">
      <c r="G16294" s="149"/>
      <c r="I16294" s="149"/>
      <c r="K16294" s="149"/>
      <c r="M16294" s="149"/>
      <c r="N16294" s="150"/>
      <c r="P16294" s="149"/>
    </row>
    <row r="16295" spans="7:16" x14ac:dyDescent="0.2">
      <c r="G16295" s="149"/>
      <c r="I16295" s="149"/>
      <c r="K16295" s="149"/>
      <c r="M16295" s="149"/>
      <c r="N16295" s="150"/>
      <c r="P16295" s="149"/>
    </row>
    <row r="16296" spans="7:16" x14ac:dyDescent="0.2">
      <c r="G16296" s="149"/>
      <c r="I16296" s="149"/>
      <c r="K16296" s="149"/>
      <c r="M16296" s="149"/>
      <c r="N16296" s="150"/>
      <c r="P16296" s="149"/>
    </row>
    <row r="16297" spans="7:16" x14ac:dyDescent="0.2">
      <c r="G16297" s="149"/>
      <c r="I16297" s="149"/>
      <c r="K16297" s="149"/>
      <c r="M16297" s="149"/>
      <c r="N16297" s="150"/>
      <c r="P16297" s="149"/>
    </row>
    <row r="16298" spans="7:16" x14ac:dyDescent="0.2">
      <c r="G16298" s="149"/>
      <c r="I16298" s="149"/>
      <c r="K16298" s="149"/>
      <c r="M16298" s="149"/>
      <c r="N16298" s="150"/>
      <c r="P16298" s="149"/>
    </row>
    <row r="16299" spans="7:16" x14ac:dyDescent="0.2">
      <c r="G16299" s="149"/>
      <c r="I16299" s="149"/>
      <c r="K16299" s="149"/>
      <c r="M16299" s="149"/>
      <c r="N16299" s="150"/>
      <c r="P16299" s="149"/>
    </row>
    <row r="16300" spans="7:16" x14ac:dyDescent="0.2">
      <c r="G16300" s="149"/>
      <c r="I16300" s="149"/>
      <c r="K16300" s="149"/>
      <c r="M16300" s="149"/>
      <c r="N16300" s="150"/>
      <c r="P16300" s="149"/>
    </row>
    <row r="16301" spans="7:16" x14ac:dyDescent="0.2">
      <c r="G16301" s="149"/>
      <c r="I16301" s="149"/>
      <c r="K16301" s="149"/>
      <c r="M16301" s="149"/>
      <c r="N16301" s="150"/>
      <c r="P16301" s="149"/>
    </row>
    <row r="16302" spans="7:16" x14ac:dyDescent="0.2">
      <c r="G16302" s="149"/>
      <c r="I16302" s="149"/>
      <c r="K16302" s="149"/>
      <c r="M16302" s="149"/>
      <c r="N16302" s="150"/>
      <c r="P16302" s="149"/>
    </row>
    <row r="16303" spans="7:16" x14ac:dyDescent="0.2">
      <c r="G16303" s="149"/>
      <c r="I16303" s="149"/>
      <c r="K16303" s="149"/>
      <c r="M16303" s="149"/>
      <c r="N16303" s="150"/>
      <c r="P16303" s="149"/>
    </row>
    <row r="16304" spans="7:16" x14ac:dyDescent="0.2">
      <c r="G16304" s="149"/>
      <c r="I16304" s="149"/>
      <c r="K16304" s="149"/>
      <c r="M16304" s="149"/>
      <c r="N16304" s="150"/>
      <c r="P16304" s="149"/>
    </row>
    <row r="16305" spans="7:16" x14ac:dyDescent="0.2">
      <c r="G16305" s="149"/>
      <c r="I16305" s="149"/>
      <c r="K16305" s="149"/>
      <c r="M16305" s="149"/>
      <c r="N16305" s="150"/>
      <c r="P16305" s="149"/>
    </row>
    <row r="16306" spans="7:16" x14ac:dyDescent="0.2">
      <c r="G16306" s="149"/>
      <c r="I16306" s="149"/>
      <c r="K16306" s="149"/>
      <c r="M16306" s="149"/>
      <c r="N16306" s="150"/>
      <c r="P16306" s="149"/>
    </row>
    <row r="16307" spans="7:16" x14ac:dyDescent="0.2">
      <c r="G16307" s="149"/>
      <c r="I16307" s="149"/>
      <c r="K16307" s="149"/>
      <c r="M16307" s="149"/>
      <c r="N16307" s="150"/>
      <c r="P16307" s="149"/>
    </row>
    <row r="16308" spans="7:16" x14ac:dyDescent="0.2">
      <c r="G16308" s="149"/>
      <c r="I16308" s="149"/>
      <c r="K16308" s="149"/>
      <c r="M16308" s="149"/>
      <c r="N16308" s="150"/>
      <c r="P16308" s="149"/>
    </row>
    <row r="16309" spans="7:16" x14ac:dyDescent="0.2">
      <c r="G16309" s="149"/>
      <c r="I16309" s="149"/>
      <c r="K16309" s="149"/>
      <c r="M16309" s="149"/>
      <c r="N16309" s="150"/>
      <c r="P16309" s="149"/>
    </row>
    <row r="16310" spans="7:16" x14ac:dyDescent="0.2">
      <c r="G16310" s="149"/>
      <c r="I16310" s="149"/>
      <c r="K16310" s="149"/>
      <c r="M16310" s="149"/>
      <c r="N16310" s="150"/>
      <c r="P16310" s="149"/>
    </row>
    <row r="16311" spans="7:16" x14ac:dyDescent="0.2">
      <c r="G16311" s="149"/>
      <c r="I16311" s="149"/>
      <c r="K16311" s="149"/>
      <c r="M16311" s="149"/>
      <c r="N16311" s="150"/>
      <c r="P16311" s="149"/>
    </row>
    <row r="16312" spans="7:16" x14ac:dyDescent="0.2">
      <c r="G16312" s="149"/>
      <c r="I16312" s="149"/>
      <c r="K16312" s="149"/>
      <c r="M16312" s="149"/>
      <c r="N16312" s="150"/>
      <c r="P16312" s="149"/>
    </row>
    <row r="16313" spans="7:16" x14ac:dyDescent="0.2">
      <c r="G16313" s="149"/>
      <c r="I16313" s="149"/>
      <c r="K16313" s="149"/>
      <c r="M16313" s="149"/>
      <c r="N16313" s="150"/>
      <c r="P16313" s="149"/>
    </row>
    <row r="16314" spans="7:16" x14ac:dyDescent="0.2">
      <c r="G16314" s="149"/>
      <c r="I16314" s="149"/>
      <c r="K16314" s="149"/>
      <c r="M16314" s="149"/>
      <c r="N16314" s="150"/>
      <c r="P16314" s="149"/>
    </row>
    <row r="16315" spans="7:16" x14ac:dyDescent="0.2">
      <c r="G16315" s="149"/>
      <c r="I16315" s="149"/>
      <c r="K16315" s="149"/>
      <c r="M16315" s="149"/>
      <c r="N16315" s="150"/>
      <c r="P16315" s="149"/>
    </row>
    <row r="16316" spans="7:16" x14ac:dyDescent="0.2">
      <c r="G16316" s="149"/>
      <c r="I16316" s="149"/>
      <c r="K16316" s="149"/>
      <c r="M16316" s="149"/>
      <c r="N16316" s="150"/>
      <c r="P16316" s="149"/>
    </row>
    <row r="16317" spans="7:16" x14ac:dyDescent="0.2">
      <c r="G16317" s="149"/>
      <c r="I16317" s="149"/>
      <c r="K16317" s="149"/>
      <c r="M16317" s="149"/>
      <c r="N16317" s="150"/>
      <c r="P16317" s="149"/>
    </row>
    <row r="16318" spans="7:16" x14ac:dyDescent="0.2">
      <c r="G16318" s="149"/>
      <c r="I16318" s="149"/>
      <c r="K16318" s="149"/>
      <c r="M16318" s="149"/>
      <c r="N16318" s="150"/>
      <c r="P16318" s="149"/>
    </row>
    <row r="16319" spans="7:16" x14ac:dyDescent="0.2">
      <c r="G16319" s="149"/>
      <c r="I16319" s="149"/>
      <c r="K16319" s="149"/>
      <c r="M16319" s="149"/>
      <c r="N16319" s="150"/>
      <c r="P16319" s="149"/>
    </row>
    <row r="16320" spans="7:16" x14ac:dyDescent="0.2">
      <c r="G16320" s="149"/>
      <c r="I16320" s="149"/>
      <c r="K16320" s="149"/>
      <c r="M16320" s="149"/>
      <c r="N16320" s="150"/>
      <c r="P16320" s="149"/>
    </row>
    <row r="16321" spans="7:16" x14ac:dyDescent="0.2">
      <c r="G16321" s="149"/>
      <c r="I16321" s="149"/>
      <c r="K16321" s="149"/>
      <c r="M16321" s="149"/>
      <c r="N16321" s="150"/>
      <c r="P16321" s="149"/>
    </row>
    <row r="16322" spans="7:16" x14ac:dyDescent="0.2">
      <c r="G16322" s="149"/>
      <c r="I16322" s="149"/>
      <c r="K16322" s="149"/>
      <c r="M16322" s="149"/>
      <c r="N16322" s="150"/>
      <c r="P16322" s="149"/>
    </row>
    <row r="16323" spans="7:16" x14ac:dyDescent="0.2">
      <c r="G16323" s="149"/>
      <c r="I16323" s="149"/>
      <c r="K16323" s="149"/>
      <c r="M16323" s="149"/>
      <c r="N16323" s="150"/>
      <c r="P16323" s="149"/>
    </row>
    <row r="16324" spans="7:16" x14ac:dyDescent="0.2">
      <c r="G16324" s="149"/>
      <c r="I16324" s="149"/>
      <c r="K16324" s="149"/>
      <c r="M16324" s="149"/>
      <c r="N16324" s="150"/>
      <c r="P16324" s="149"/>
    </row>
    <row r="16325" spans="7:16" x14ac:dyDescent="0.2">
      <c r="G16325" s="149"/>
      <c r="I16325" s="149"/>
      <c r="K16325" s="149"/>
      <c r="M16325" s="149"/>
      <c r="N16325" s="150"/>
      <c r="P16325" s="149"/>
    </row>
    <row r="16326" spans="7:16" x14ac:dyDescent="0.2">
      <c r="G16326" s="149"/>
      <c r="I16326" s="149"/>
      <c r="K16326" s="149"/>
      <c r="M16326" s="149"/>
      <c r="N16326" s="150"/>
      <c r="P16326" s="149"/>
    </row>
    <row r="16327" spans="7:16" x14ac:dyDescent="0.2">
      <c r="G16327" s="149"/>
      <c r="I16327" s="149"/>
      <c r="K16327" s="149"/>
      <c r="M16327" s="149"/>
      <c r="N16327" s="150"/>
      <c r="P16327" s="149"/>
    </row>
    <row r="16328" spans="7:16" x14ac:dyDescent="0.2">
      <c r="G16328" s="149"/>
      <c r="I16328" s="149"/>
      <c r="K16328" s="149"/>
      <c r="M16328" s="149"/>
      <c r="N16328" s="150"/>
      <c r="P16328" s="149"/>
    </row>
    <row r="16329" spans="7:16" x14ac:dyDescent="0.2">
      <c r="G16329" s="149"/>
      <c r="I16329" s="149"/>
      <c r="K16329" s="149"/>
      <c r="M16329" s="149"/>
      <c r="N16329" s="150"/>
      <c r="P16329" s="149"/>
    </row>
    <row r="16330" spans="7:16" x14ac:dyDescent="0.2">
      <c r="G16330" s="149"/>
      <c r="I16330" s="149"/>
      <c r="K16330" s="149"/>
      <c r="M16330" s="149"/>
      <c r="N16330" s="150"/>
      <c r="P16330" s="149"/>
    </row>
    <row r="16331" spans="7:16" x14ac:dyDescent="0.2">
      <c r="G16331" s="149"/>
      <c r="I16331" s="149"/>
      <c r="K16331" s="149"/>
      <c r="M16331" s="149"/>
      <c r="N16331" s="150"/>
      <c r="P16331" s="149"/>
    </row>
    <row r="16332" spans="7:16" x14ac:dyDescent="0.2">
      <c r="G16332" s="149"/>
      <c r="I16332" s="149"/>
      <c r="K16332" s="149"/>
      <c r="M16332" s="149"/>
      <c r="N16332" s="150"/>
      <c r="P16332" s="149"/>
    </row>
    <row r="16333" spans="7:16" x14ac:dyDescent="0.2">
      <c r="G16333" s="149"/>
      <c r="I16333" s="149"/>
      <c r="K16333" s="149"/>
      <c r="M16333" s="149"/>
      <c r="N16333" s="150"/>
      <c r="P16333" s="149"/>
    </row>
    <row r="16334" spans="7:16" x14ac:dyDescent="0.2">
      <c r="G16334" s="149"/>
      <c r="I16334" s="149"/>
      <c r="K16334" s="149"/>
      <c r="M16334" s="149"/>
      <c r="N16334" s="150"/>
      <c r="P16334" s="149"/>
    </row>
    <row r="16335" spans="7:16" x14ac:dyDescent="0.2">
      <c r="G16335" s="149"/>
      <c r="I16335" s="149"/>
      <c r="K16335" s="149"/>
      <c r="M16335" s="149"/>
      <c r="N16335" s="150"/>
      <c r="P16335" s="149"/>
    </row>
    <row r="16336" spans="7:16" x14ac:dyDescent="0.2">
      <c r="G16336" s="149"/>
      <c r="I16336" s="149"/>
      <c r="K16336" s="149"/>
      <c r="M16336" s="149"/>
      <c r="N16336" s="150"/>
      <c r="P16336" s="149"/>
    </row>
    <row r="16337" spans="7:16" x14ac:dyDescent="0.2">
      <c r="G16337" s="149"/>
      <c r="I16337" s="149"/>
      <c r="K16337" s="149"/>
      <c r="M16337" s="149"/>
      <c r="N16337" s="150"/>
      <c r="P16337" s="149"/>
    </row>
    <row r="16338" spans="7:16" x14ac:dyDescent="0.2">
      <c r="G16338" s="149"/>
      <c r="I16338" s="149"/>
      <c r="K16338" s="149"/>
      <c r="M16338" s="149"/>
      <c r="N16338" s="150"/>
      <c r="P16338" s="149"/>
    </row>
    <row r="16339" spans="7:16" x14ac:dyDescent="0.2">
      <c r="G16339" s="149"/>
      <c r="I16339" s="149"/>
      <c r="K16339" s="149"/>
      <c r="M16339" s="149"/>
      <c r="N16339" s="150"/>
      <c r="P16339" s="149"/>
    </row>
    <row r="16340" spans="7:16" x14ac:dyDescent="0.2">
      <c r="G16340" s="149"/>
      <c r="I16340" s="149"/>
      <c r="K16340" s="149"/>
      <c r="M16340" s="149"/>
      <c r="N16340" s="150"/>
      <c r="P16340" s="149"/>
    </row>
    <row r="16341" spans="7:16" x14ac:dyDescent="0.2">
      <c r="G16341" s="149"/>
      <c r="I16341" s="149"/>
      <c r="K16341" s="149"/>
      <c r="M16341" s="149"/>
      <c r="N16341" s="150"/>
      <c r="P16341" s="149"/>
    </row>
    <row r="16342" spans="7:16" x14ac:dyDescent="0.2">
      <c r="G16342" s="149"/>
      <c r="I16342" s="149"/>
      <c r="K16342" s="149"/>
      <c r="M16342" s="149"/>
      <c r="N16342" s="150"/>
      <c r="P16342" s="149"/>
    </row>
    <row r="16343" spans="7:16" x14ac:dyDescent="0.2">
      <c r="G16343" s="149"/>
      <c r="I16343" s="149"/>
      <c r="K16343" s="149"/>
      <c r="M16343" s="149"/>
      <c r="N16343" s="150"/>
      <c r="P16343" s="149"/>
    </row>
    <row r="16344" spans="7:16" x14ac:dyDescent="0.2">
      <c r="G16344" s="149"/>
      <c r="I16344" s="149"/>
      <c r="K16344" s="149"/>
      <c r="M16344" s="149"/>
      <c r="N16344" s="150"/>
      <c r="P16344" s="149"/>
    </row>
    <row r="16345" spans="7:16" x14ac:dyDescent="0.2">
      <c r="G16345" s="149"/>
      <c r="I16345" s="149"/>
      <c r="K16345" s="149"/>
      <c r="M16345" s="149"/>
      <c r="N16345" s="150"/>
      <c r="P16345" s="149"/>
    </row>
    <row r="16346" spans="7:16" x14ac:dyDescent="0.2">
      <c r="G16346" s="149"/>
      <c r="I16346" s="149"/>
      <c r="K16346" s="149"/>
      <c r="M16346" s="149"/>
      <c r="N16346" s="150"/>
      <c r="P16346" s="149"/>
    </row>
    <row r="16347" spans="7:16" x14ac:dyDescent="0.2">
      <c r="G16347" s="149"/>
      <c r="I16347" s="149"/>
      <c r="K16347" s="149"/>
      <c r="M16347" s="149"/>
      <c r="N16347" s="150"/>
      <c r="P16347" s="149"/>
    </row>
    <row r="16348" spans="7:16" x14ac:dyDescent="0.2">
      <c r="G16348" s="149"/>
      <c r="I16348" s="149"/>
      <c r="K16348" s="149"/>
      <c r="M16348" s="149"/>
      <c r="N16348" s="150"/>
      <c r="P16348" s="149"/>
    </row>
    <row r="16349" spans="7:16" x14ac:dyDescent="0.2">
      <c r="G16349" s="149"/>
      <c r="I16349" s="149"/>
      <c r="K16349" s="149"/>
      <c r="M16349" s="149"/>
      <c r="N16349" s="150"/>
      <c r="P16349" s="149"/>
    </row>
    <row r="16350" spans="7:16" x14ac:dyDescent="0.2">
      <c r="G16350" s="149"/>
      <c r="I16350" s="149"/>
      <c r="K16350" s="149"/>
      <c r="M16350" s="149"/>
      <c r="N16350" s="150"/>
      <c r="P16350" s="149"/>
    </row>
    <row r="16351" spans="7:16" x14ac:dyDescent="0.2">
      <c r="G16351" s="149"/>
      <c r="I16351" s="149"/>
      <c r="K16351" s="149"/>
      <c r="M16351" s="149"/>
      <c r="N16351" s="150"/>
      <c r="P16351" s="149"/>
    </row>
    <row r="16352" spans="7:16" x14ac:dyDescent="0.2">
      <c r="G16352" s="149"/>
      <c r="I16352" s="149"/>
      <c r="K16352" s="149"/>
      <c r="M16352" s="149"/>
      <c r="N16352" s="150"/>
      <c r="P16352" s="149"/>
    </row>
    <row r="16353" spans="7:16" x14ac:dyDescent="0.2">
      <c r="G16353" s="149"/>
      <c r="I16353" s="149"/>
      <c r="K16353" s="149"/>
      <c r="M16353" s="149"/>
      <c r="N16353" s="150"/>
      <c r="P16353" s="149"/>
    </row>
    <row r="16354" spans="7:16" x14ac:dyDescent="0.2">
      <c r="G16354" s="149"/>
      <c r="I16354" s="149"/>
      <c r="K16354" s="149"/>
      <c r="M16354" s="149"/>
      <c r="N16354" s="150"/>
      <c r="P16354" s="149"/>
    </row>
    <row r="16355" spans="7:16" x14ac:dyDescent="0.2">
      <c r="G16355" s="149"/>
      <c r="I16355" s="149"/>
      <c r="K16355" s="149"/>
      <c r="M16355" s="149"/>
      <c r="N16355" s="150"/>
      <c r="P16355" s="149"/>
    </row>
    <row r="16356" spans="7:16" x14ac:dyDescent="0.2">
      <c r="G16356" s="149"/>
      <c r="I16356" s="149"/>
      <c r="K16356" s="149"/>
      <c r="M16356" s="149"/>
      <c r="N16356" s="150"/>
      <c r="P16356" s="149"/>
    </row>
    <row r="16357" spans="7:16" x14ac:dyDescent="0.2">
      <c r="G16357" s="149"/>
      <c r="I16357" s="149"/>
      <c r="K16357" s="149"/>
      <c r="M16357" s="149"/>
      <c r="N16357" s="150"/>
      <c r="P16357" s="149"/>
    </row>
    <row r="16358" spans="7:16" x14ac:dyDescent="0.2">
      <c r="G16358" s="149"/>
      <c r="I16358" s="149"/>
      <c r="K16358" s="149"/>
      <c r="M16358" s="149"/>
      <c r="N16358" s="150"/>
      <c r="P16358" s="149"/>
    </row>
    <row r="16359" spans="7:16" x14ac:dyDescent="0.2">
      <c r="G16359" s="149"/>
      <c r="I16359" s="149"/>
      <c r="K16359" s="149"/>
      <c r="M16359" s="149"/>
      <c r="N16359" s="150"/>
      <c r="P16359" s="149"/>
    </row>
    <row r="16360" spans="7:16" x14ac:dyDescent="0.2">
      <c r="G16360" s="149"/>
      <c r="I16360" s="149"/>
      <c r="K16360" s="149"/>
      <c r="M16360" s="149"/>
      <c r="N16360" s="150"/>
      <c r="P16360" s="149"/>
    </row>
    <row r="16361" spans="7:16" x14ac:dyDescent="0.2">
      <c r="G16361" s="149"/>
      <c r="I16361" s="149"/>
      <c r="K16361" s="149"/>
      <c r="M16361" s="149"/>
      <c r="N16361" s="150"/>
      <c r="P16361" s="149"/>
    </row>
    <row r="16362" spans="7:16" x14ac:dyDescent="0.2">
      <c r="G16362" s="149"/>
      <c r="I16362" s="149"/>
      <c r="K16362" s="149"/>
      <c r="M16362" s="149"/>
      <c r="N16362" s="150"/>
      <c r="P16362" s="149"/>
    </row>
    <row r="16363" spans="7:16" x14ac:dyDescent="0.2">
      <c r="G16363" s="149"/>
      <c r="I16363" s="149"/>
      <c r="K16363" s="149"/>
      <c r="M16363" s="149"/>
      <c r="N16363" s="150"/>
      <c r="P16363" s="149"/>
    </row>
    <row r="16364" spans="7:16" x14ac:dyDescent="0.2">
      <c r="G16364" s="149"/>
      <c r="I16364" s="149"/>
      <c r="K16364" s="149"/>
      <c r="M16364" s="149"/>
      <c r="N16364" s="150"/>
      <c r="P16364" s="149"/>
    </row>
    <row r="16365" spans="7:16" x14ac:dyDescent="0.2">
      <c r="G16365" s="149"/>
      <c r="I16365" s="149"/>
      <c r="K16365" s="149"/>
      <c r="M16365" s="149"/>
      <c r="N16365" s="150"/>
      <c r="P16365" s="149"/>
    </row>
    <row r="16366" spans="7:16" x14ac:dyDescent="0.2">
      <c r="G16366" s="149"/>
      <c r="I16366" s="149"/>
      <c r="K16366" s="149"/>
      <c r="M16366" s="149"/>
      <c r="N16366" s="150"/>
      <c r="P16366" s="149"/>
    </row>
    <row r="16367" spans="7:16" x14ac:dyDescent="0.2">
      <c r="G16367" s="149"/>
      <c r="I16367" s="149"/>
      <c r="K16367" s="149"/>
      <c r="M16367" s="149"/>
      <c r="N16367" s="150"/>
      <c r="P16367" s="149"/>
    </row>
    <row r="16368" spans="7:16" x14ac:dyDescent="0.2">
      <c r="G16368" s="149"/>
      <c r="I16368" s="149"/>
      <c r="K16368" s="149"/>
      <c r="M16368" s="149"/>
      <c r="N16368" s="150"/>
      <c r="P16368" s="149"/>
    </row>
    <row r="16369" spans="7:16" x14ac:dyDescent="0.2">
      <c r="G16369" s="149"/>
      <c r="I16369" s="149"/>
      <c r="K16369" s="149"/>
      <c r="M16369" s="149"/>
      <c r="N16369" s="150"/>
      <c r="P16369" s="149"/>
    </row>
    <row r="16370" spans="7:16" x14ac:dyDescent="0.2">
      <c r="G16370" s="149"/>
      <c r="I16370" s="149"/>
      <c r="K16370" s="149"/>
      <c r="M16370" s="149"/>
      <c r="N16370" s="150"/>
      <c r="P16370" s="149"/>
    </row>
    <row r="16371" spans="7:16" x14ac:dyDescent="0.2">
      <c r="G16371" s="149"/>
      <c r="I16371" s="149"/>
      <c r="K16371" s="149"/>
      <c r="M16371" s="149"/>
      <c r="N16371" s="150"/>
      <c r="P16371" s="149"/>
    </row>
    <row r="16372" spans="7:16" x14ac:dyDescent="0.2">
      <c r="G16372" s="149"/>
      <c r="I16372" s="149"/>
      <c r="K16372" s="149"/>
      <c r="M16372" s="149"/>
      <c r="N16372" s="150"/>
      <c r="P16372" s="149"/>
    </row>
    <row r="16373" spans="7:16" x14ac:dyDescent="0.2">
      <c r="G16373" s="149"/>
      <c r="I16373" s="149"/>
      <c r="K16373" s="149"/>
      <c r="M16373" s="149"/>
      <c r="N16373" s="150"/>
      <c r="P16373" s="149"/>
    </row>
    <row r="16374" spans="7:16" x14ac:dyDescent="0.2">
      <c r="G16374" s="149"/>
      <c r="I16374" s="149"/>
      <c r="K16374" s="149"/>
      <c r="M16374" s="149"/>
      <c r="N16374" s="150"/>
      <c r="P16374" s="149"/>
    </row>
    <row r="16375" spans="7:16" x14ac:dyDescent="0.2">
      <c r="G16375" s="149"/>
      <c r="I16375" s="149"/>
      <c r="K16375" s="149"/>
      <c r="M16375" s="149"/>
      <c r="N16375" s="150"/>
      <c r="P16375" s="149"/>
    </row>
    <row r="16376" spans="7:16" x14ac:dyDescent="0.2">
      <c r="G16376" s="149"/>
      <c r="I16376" s="149"/>
      <c r="K16376" s="149"/>
      <c r="M16376" s="149"/>
      <c r="N16376" s="150"/>
      <c r="P16376" s="149"/>
    </row>
    <row r="16377" spans="7:16" x14ac:dyDescent="0.2">
      <c r="G16377" s="149"/>
      <c r="I16377" s="149"/>
      <c r="K16377" s="149"/>
      <c r="M16377" s="149"/>
      <c r="N16377" s="150"/>
      <c r="P16377" s="149"/>
    </row>
    <row r="16378" spans="7:16" x14ac:dyDescent="0.2">
      <c r="G16378" s="149"/>
      <c r="I16378" s="149"/>
      <c r="K16378" s="149"/>
      <c r="M16378" s="149"/>
      <c r="N16378" s="150"/>
      <c r="P16378" s="149"/>
    </row>
    <row r="16379" spans="7:16" x14ac:dyDescent="0.2">
      <c r="G16379" s="149"/>
      <c r="I16379" s="149"/>
      <c r="K16379" s="149"/>
      <c r="M16379" s="149"/>
      <c r="N16379" s="150"/>
      <c r="P16379" s="149"/>
    </row>
    <row r="16380" spans="7:16" x14ac:dyDescent="0.2">
      <c r="G16380" s="149"/>
      <c r="I16380" s="149"/>
      <c r="K16380" s="149"/>
      <c r="M16380" s="149"/>
      <c r="N16380" s="150"/>
      <c r="P16380" s="149"/>
    </row>
    <row r="16381" spans="7:16" x14ac:dyDescent="0.2">
      <c r="G16381" s="149"/>
      <c r="I16381" s="149"/>
      <c r="K16381" s="149"/>
      <c r="M16381" s="149"/>
      <c r="N16381" s="150"/>
      <c r="P16381" s="149"/>
    </row>
    <row r="16382" spans="7:16" x14ac:dyDescent="0.2">
      <c r="G16382" s="149"/>
      <c r="I16382" s="149"/>
      <c r="K16382" s="149"/>
      <c r="M16382" s="149"/>
      <c r="N16382" s="150"/>
      <c r="P16382" s="149"/>
    </row>
    <row r="16383" spans="7:16" x14ac:dyDescent="0.2">
      <c r="G16383" s="149"/>
      <c r="I16383" s="149"/>
      <c r="K16383" s="149"/>
      <c r="M16383" s="149"/>
      <c r="N16383" s="150"/>
      <c r="P16383" s="149"/>
    </row>
    <row r="16384" spans="7:16" x14ac:dyDescent="0.2">
      <c r="G16384" s="149"/>
      <c r="I16384" s="149"/>
      <c r="K16384" s="149"/>
      <c r="M16384" s="149"/>
      <c r="N16384" s="150"/>
      <c r="P16384" s="149"/>
    </row>
    <row r="16385" spans="7:16" x14ac:dyDescent="0.2">
      <c r="G16385" s="149"/>
      <c r="I16385" s="149"/>
      <c r="K16385" s="149"/>
      <c r="M16385" s="149"/>
      <c r="N16385" s="150"/>
      <c r="P16385" s="149"/>
    </row>
    <row r="16386" spans="7:16" x14ac:dyDescent="0.2">
      <c r="G16386" s="149"/>
      <c r="I16386" s="149"/>
      <c r="K16386" s="149"/>
      <c r="M16386" s="149"/>
      <c r="N16386" s="150"/>
      <c r="P16386" s="149"/>
    </row>
    <row r="16387" spans="7:16" x14ac:dyDescent="0.2">
      <c r="G16387" s="149"/>
      <c r="I16387" s="149"/>
      <c r="K16387" s="149"/>
      <c r="M16387" s="149"/>
      <c r="N16387" s="150"/>
      <c r="P16387" s="149"/>
    </row>
    <row r="16388" spans="7:16" x14ac:dyDescent="0.2">
      <c r="G16388" s="149"/>
      <c r="I16388" s="149"/>
      <c r="K16388" s="149"/>
      <c r="M16388" s="149"/>
      <c r="N16388" s="150"/>
      <c r="P16388" s="149"/>
    </row>
    <row r="16389" spans="7:16" x14ac:dyDescent="0.2">
      <c r="G16389" s="149"/>
      <c r="I16389" s="149"/>
      <c r="K16389" s="149"/>
      <c r="M16389" s="149"/>
      <c r="N16389" s="150"/>
      <c r="P16389" s="149"/>
    </row>
    <row r="16390" spans="7:16" x14ac:dyDescent="0.2">
      <c r="G16390" s="149"/>
      <c r="I16390" s="149"/>
      <c r="K16390" s="149"/>
      <c r="M16390" s="149"/>
      <c r="N16390" s="150"/>
      <c r="P16390" s="149"/>
    </row>
    <row r="16391" spans="7:16" x14ac:dyDescent="0.2">
      <c r="G16391" s="149"/>
      <c r="I16391" s="149"/>
      <c r="K16391" s="149"/>
      <c r="M16391" s="149"/>
      <c r="N16391" s="150"/>
      <c r="P16391" s="149"/>
    </row>
    <row r="16392" spans="7:16" x14ac:dyDescent="0.2">
      <c r="G16392" s="149"/>
      <c r="I16392" s="149"/>
      <c r="K16392" s="149"/>
      <c r="M16392" s="149"/>
      <c r="N16392" s="150"/>
      <c r="P16392" s="149"/>
    </row>
    <row r="16393" spans="7:16" x14ac:dyDescent="0.2">
      <c r="G16393" s="149"/>
      <c r="I16393" s="149"/>
      <c r="K16393" s="149"/>
      <c r="M16393" s="149"/>
      <c r="N16393" s="150"/>
      <c r="P16393" s="149"/>
    </row>
    <row r="16394" spans="7:16" x14ac:dyDescent="0.2">
      <c r="G16394" s="149"/>
      <c r="I16394" s="149"/>
      <c r="K16394" s="149"/>
      <c r="M16394" s="149"/>
      <c r="N16394" s="150"/>
      <c r="P16394" s="149"/>
    </row>
    <row r="16395" spans="7:16" x14ac:dyDescent="0.2">
      <c r="G16395" s="149"/>
      <c r="I16395" s="149"/>
      <c r="K16395" s="149"/>
      <c r="M16395" s="149"/>
      <c r="N16395" s="150"/>
      <c r="P16395" s="149"/>
    </row>
    <row r="16396" spans="7:16" x14ac:dyDescent="0.2">
      <c r="G16396" s="149"/>
      <c r="I16396" s="149"/>
      <c r="K16396" s="149"/>
      <c r="M16396" s="149"/>
      <c r="N16396" s="150"/>
      <c r="P16396" s="149"/>
    </row>
    <row r="16397" spans="7:16" x14ac:dyDescent="0.2">
      <c r="G16397" s="149"/>
      <c r="I16397" s="149"/>
      <c r="K16397" s="149"/>
      <c r="M16397" s="149"/>
      <c r="N16397" s="150"/>
      <c r="P16397" s="149"/>
    </row>
    <row r="16398" spans="7:16" x14ac:dyDescent="0.2">
      <c r="G16398" s="149"/>
      <c r="I16398" s="149"/>
      <c r="K16398" s="149"/>
      <c r="M16398" s="149"/>
      <c r="N16398" s="150"/>
      <c r="P16398" s="149"/>
    </row>
    <row r="16399" spans="7:16" x14ac:dyDescent="0.2">
      <c r="G16399" s="149"/>
      <c r="I16399" s="149"/>
      <c r="K16399" s="149"/>
      <c r="M16399" s="149"/>
      <c r="N16399" s="150"/>
      <c r="P16399" s="149"/>
    </row>
    <row r="16400" spans="7:16" x14ac:dyDescent="0.2">
      <c r="G16400" s="149"/>
      <c r="I16400" s="149"/>
      <c r="K16400" s="149"/>
      <c r="M16400" s="149"/>
      <c r="N16400" s="150"/>
      <c r="P16400" s="149"/>
    </row>
    <row r="16401" spans="7:16" x14ac:dyDescent="0.2">
      <c r="G16401" s="149"/>
      <c r="I16401" s="149"/>
      <c r="K16401" s="149"/>
      <c r="M16401" s="149"/>
      <c r="N16401" s="150"/>
      <c r="P16401" s="149"/>
    </row>
    <row r="16402" spans="7:16" x14ac:dyDescent="0.2">
      <c r="G16402" s="149"/>
      <c r="I16402" s="149"/>
      <c r="K16402" s="149"/>
      <c r="M16402" s="149"/>
      <c r="N16402" s="150"/>
      <c r="P16402" s="149"/>
    </row>
    <row r="16403" spans="7:16" x14ac:dyDescent="0.2">
      <c r="G16403" s="149"/>
      <c r="I16403" s="149"/>
      <c r="K16403" s="149"/>
      <c r="M16403" s="149"/>
      <c r="N16403" s="150"/>
      <c r="P16403" s="149"/>
    </row>
    <row r="16404" spans="7:16" x14ac:dyDescent="0.2">
      <c r="G16404" s="149"/>
      <c r="I16404" s="149"/>
      <c r="K16404" s="149"/>
      <c r="M16404" s="149"/>
      <c r="N16404" s="150"/>
      <c r="P16404" s="149"/>
    </row>
    <row r="16405" spans="7:16" x14ac:dyDescent="0.2">
      <c r="G16405" s="149"/>
      <c r="I16405" s="149"/>
      <c r="K16405" s="149"/>
      <c r="M16405" s="149"/>
      <c r="N16405" s="150"/>
      <c r="P16405" s="149"/>
    </row>
    <row r="16406" spans="7:16" x14ac:dyDescent="0.2">
      <c r="G16406" s="149"/>
      <c r="I16406" s="149"/>
      <c r="K16406" s="149"/>
      <c r="M16406" s="149"/>
      <c r="N16406" s="150"/>
      <c r="P16406" s="149"/>
    </row>
    <row r="16407" spans="7:16" x14ac:dyDescent="0.2">
      <c r="G16407" s="149"/>
      <c r="I16407" s="149"/>
      <c r="K16407" s="149"/>
      <c r="M16407" s="149"/>
      <c r="N16407" s="150"/>
      <c r="P16407" s="149"/>
    </row>
    <row r="16408" spans="7:16" x14ac:dyDescent="0.2">
      <c r="G16408" s="149"/>
      <c r="I16408" s="149"/>
      <c r="K16408" s="149"/>
      <c r="M16408" s="149"/>
      <c r="N16408" s="150"/>
      <c r="P16408" s="149"/>
    </row>
    <row r="16409" spans="7:16" x14ac:dyDescent="0.2">
      <c r="G16409" s="149"/>
      <c r="I16409" s="149"/>
      <c r="K16409" s="149"/>
      <c r="M16409" s="149"/>
      <c r="N16409" s="150"/>
      <c r="P16409" s="149"/>
    </row>
    <row r="16410" spans="7:16" x14ac:dyDescent="0.2">
      <c r="G16410" s="149"/>
      <c r="I16410" s="149"/>
      <c r="K16410" s="149"/>
      <c r="M16410" s="149"/>
      <c r="N16410" s="150"/>
      <c r="P16410" s="149"/>
    </row>
    <row r="16411" spans="7:16" x14ac:dyDescent="0.2">
      <c r="G16411" s="149"/>
      <c r="I16411" s="149"/>
      <c r="K16411" s="149"/>
      <c r="M16411" s="149"/>
      <c r="N16411" s="150"/>
      <c r="P16411" s="149"/>
    </row>
    <row r="16412" spans="7:16" x14ac:dyDescent="0.2">
      <c r="G16412" s="149"/>
      <c r="I16412" s="149"/>
      <c r="K16412" s="149"/>
      <c r="M16412" s="149"/>
      <c r="N16412" s="150"/>
      <c r="P16412" s="149"/>
    </row>
    <row r="16413" spans="7:16" x14ac:dyDescent="0.2">
      <c r="G16413" s="149"/>
      <c r="I16413" s="149"/>
      <c r="K16413" s="149"/>
      <c r="M16413" s="149"/>
      <c r="N16413" s="150"/>
      <c r="P16413" s="149"/>
    </row>
    <row r="16414" spans="7:16" x14ac:dyDescent="0.2">
      <c r="G16414" s="149"/>
      <c r="I16414" s="149"/>
      <c r="K16414" s="149"/>
      <c r="M16414" s="149"/>
      <c r="N16414" s="150"/>
      <c r="P16414" s="149"/>
    </row>
    <row r="16415" spans="7:16" x14ac:dyDescent="0.2">
      <c r="G16415" s="149"/>
      <c r="I16415" s="149"/>
      <c r="K16415" s="149"/>
      <c r="M16415" s="149"/>
      <c r="N16415" s="150"/>
      <c r="P16415" s="149"/>
    </row>
    <row r="16416" spans="7:16" x14ac:dyDescent="0.2">
      <c r="G16416" s="149"/>
      <c r="I16416" s="149"/>
      <c r="K16416" s="149"/>
      <c r="M16416" s="149"/>
      <c r="N16416" s="150"/>
      <c r="P16416" s="149"/>
    </row>
    <row r="16417" spans="7:16" x14ac:dyDescent="0.2">
      <c r="G16417" s="149"/>
      <c r="I16417" s="149"/>
      <c r="K16417" s="149"/>
      <c r="M16417" s="149"/>
      <c r="N16417" s="150"/>
      <c r="P16417" s="149"/>
    </row>
    <row r="16418" spans="7:16" x14ac:dyDescent="0.2">
      <c r="G16418" s="149"/>
      <c r="I16418" s="149"/>
      <c r="K16418" s="149"/>
      <c r="M16418" s="149"/>
      <c r="N16418" s="150"/>
      <c r="P16418" s="149"/>
    </row>
    <row r="16419" spans="7:16" x14ac:dyDescent="0.2">
      <c r="G16419" s="149"/>
      <c r="I16419" s="149"/>
      <c r="K16419" s="149"/>
      <c r="M16419" s="149"/>
      <c r="N16419" s="150"/>
      <c r="P16419" s="149"/>
    </row>
    <row r="16420" spans="7:16" x14ac:dyDescent="0.2">
      <c r="G16420" s="149"/>
      <c r="I16420" s="149"/>
      <c r="K16420" s="149"/>
      <c r="M16420" s="149"/>
      <c r="N16420" s="150"/>
      <c r="P16420" s="149"/>
    </row>
    <row r="16421" spans="7:16" x14ac:dyDescent="0.2">
      <c r="G16421" s="149"/>
      <c r="I16421" s="149"/>
      <c r="K16421" s="149"/>
      <c r="M16421" s="149"/>
      <c r="N16421" s="150"/>
      <c r="P16421" s="149"/>
    </row>
    <row r="16422" spans="7:16" x14ac:dyDescent="0.2">
      <c r="G16422" s="149"/>
      <c r="I16422" s="149"/>
      <c r="K16422" s="149"/>
      <c r="M16422" s="149"/>
      <c r="N16422" s="150"/>
      <c r="P16422" s="149"/>
    </row>
    <row r="16423" spans="7:16" x14ac:dyDescent="0.2">
      <c r="G16423" s="149"/>
      <c r="I16423" s="149"/>
      <c r="K16423" s="149"/>
      <c r="M16423" s="149"/>
      <c r="N16423" s="150"/>
      <c r="P16423" s="149"/>
    </row>
    <row r="16424" spans="7:16" x14ac:dyDescent="0.2">
      <c r="G16424" s="149"/>
      <c r="I16424" s="149"/>
      <c r="K16424" s="149"/>
      <c r="M16424" s="149"/>
      <c r="N16424" s="150"/>
      <c r="P16424" s="149"/>
    </row>
  </sheetData>
  <mergeCells count="2">
    <mergeCell ref="A6:A60"/>
    <mergeCell ref="A61:A1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A114-B3FD-AC41-B9AC-F1AF443A2E5D}">
  <sheetPr>
    <tabColor theme="9" tint="0.79998168889431442"/>
  </sheetPr>
  <dimension ref="A1:Y51"/>
  <sheetViews>
    <sheetView zoomScale="106" workbookViewId="0">
      <selection activeCell="F2" sqref="F2"/>
    </sheetView>
  </sheetViews>
  <sheetFormatPr baseColWidth="10" defaultRowHeight="16" x14ac:dyDescent="0.2"/>
  <cols>
    <col min="1" max="1" width="17.5" style="180" bestFit="1" customWidth="1"/>
    <col min="2" max="2" width="18.6640625" style="180" customWidth="1"/>
    <col min="3" max="3" width="10.83203125" style="180"/>
    <col min="4" max="4" width="11.83203125" style="180" bestFit="1" customWidth="1"/>
    <col min="5" max="19" width="10.83203125" style="180"/>
    <col min="20" max="20" width="12.1640625" style="180" bestFit="1" customWidth="1"/>
    <col min="21" max="16384" width="10.83203125" style="180"/>
  </cols>
  <sheetData>
    <row r="1" spans="1:25" x14ac:dyDescent="0.2">
      <c r="A1" s="180" t="s">
        <v>135</v>
      </c>
      <c r="B1" s="180" t="s">
        <v>109</v>
      </c>
      <c r="C1" s="180" t="s">
        <v>5</v>
      </c>
      <c r="D1" s="180" t="s">
        <v>0</v>
      </c>
      <c r="E1" s="180" t="s">
        <v>1</v>
      </c>
      <c r="F1" s="180" t="s">
        <v>13</v>
      </c>
      <c r="G1" s="180" t="s">
        <v>2</v>
      </c>
      <c r="H1" s="180" t="s">
        <v>3</v>
      </c>
      <c r="I1" s="180" t="s">
        <v>23</v>
      </c>
      <c r="J1" s="180" t="s">
        <v>4</v>
      </c>
      <c r="K1" s="180" t="s">
        <v>166</v>
      </c>
      <c r="L1" s="180" t="s">
        <v>10</v>
      </c>
      <c r="M1" s="180" t="s">
        <v>6</v>
      </c>
      <c r="N1" s="180" t="s">
        <v>7</v>
      </c>
      <c r="O1" s="180" t="s">
        <v>20</v>
      </c>
      <c r="P1" s="180" t="s">
        <v>167</v>
      </c>
      <c r="Q1" s="180" t="s">
        <v>168</v>
      </c>
      <c r="R1" s="180" t="s">
        <v>15</v>
      </c>
      <c r="S1" s="180" t="s">
        <v>9</v>
      </c>
      <c r="T1" s="181" t="s">
        <v>146</v>
      </c>
      <c r="U1" s="181" t="s">
        <v>147</v>
      </c>
      <c r="V1" s="181" t="s">
        <v>148</v>
      </c>
      <c r="W1" s="181" t="s">
        <v>149</v>
      </c>
      <c r="X1" s="181" t="s">
        <v>150</v>
      </c>
      <c r="Y1" s="181" t="s">
        <v>151</v>
      </c>
    </row>
    <row r="2" spans="1:25" x14ac:dyDescent="0.2">
      <c r="A2" s="180" t="s">
        <v>129</v>
      </c>
      <c r="C2" s="180">
        <v>36.5</v>
      </c>
      <c r="D2" s="180">
        <v>955</v>
      </c>
      <c r="E2" s="180">
        <v>925</v>
      </c>
      <c r="F2" s="180">
        <v>1240</v>
      </c>
      <c r="G2" s="180">
        <v>1350</v>
      </c>
      <c r="H2" s="180">
        <v>885</v>
      </c>
      <c r="I2" s="180">
        <v>1040</v>
      </c>
      <c r="J2" s="180">
        <v>1380</v>
      </c>
      <c r="K2" s="180">
        <v>1200</v>
      </c>
      <c r="L2" s="180">
        <v>1184</v>
      </c>
      <c r="M2" s="180">
        <v>1800</v>
      </c>
      <c r="N2" s="180">
        <v>1220</v>
      </c>
      <c r="O2" s="180">
        <v>1240</v>
      </c>
      <c r="P2" s="180">
        <v>1150</v>
      </c>
      <c r="Q2" s="180">
        <v>1240</v>
      </c>
      <c r="R2" s="180">
        <v>1250</v>
      </c>
      <c r="S2" s="180">
        <v>1260</v>
      </c>
      <c r="T2" s="180">
        <v>1540</v>
      </c>
      <c r="U2" s="180">
        <v>1500</v>
      </c>
      <c r="V2" s="180">
        <v>1520</v>
      </c>
      <c r="W2" s="180">
        <v>1520</v>
      </c>
      <c r="X2" s="180">
        <v>1500</v>
      </c>
      <c r="Y2" s="180">
        <v>1520</v>
      </c>
    </row>
    <row r="3" spans="1:25" x14ac:dyDescent="0.2">
      <c r="A3" s="180" t="s">
        <v>136</v>
      </c>
      <c r="B3" s="180" t="s">
        <v>140</v>
      </c>
      <c r="C3" s="204">
        <v>9.5100000000000007E-16</v>
      </c>
      <c r="D3" s="204">
        <v>3.1699999999999998E-15</v>
      </c>
      <c r="E3" s="204">
        <v>6.3399999999999997E-15</v>
      </c>
      <c r="F3" s="204">
        <v>1.01E-13</v>
      </c>
      <c r="G3" s="204">
        <v>9.5100000000000003E-15</v>
      </c>
      <c r="H3" s="204">
        <v>3.8999999999999998E-14</v>
      </c>
      <c r="I3" s="204">
        <v>9.5100000000000007E-16</v>
      </c>
      <c r="J3" s="204">
        <v>3.1700000000000002E-16</v>
      </c>
      <c r="K3" s="204">
        <v>8.0063300183616196E-15</v>
      </c>
      <c r="L3" s="204">
        <v>3.1700000000000002E-17</v>
      </c>
      <c r="M3" s="204">
        <v>3.3300000000000001E-15</v>
      </c>
      <c r="N3" s="204">
        <v>3.5699999999999999E-12</v>
      </c>
      <c r="O3" s="204">
        <v>2.8500000000000002E-15</v>
      </c>
      <c r="P3" s="204">
        <v>4.705702440682101E-13</v>
      </c>
      <c r="Q3" s="180">
        <v>4.9642264221135824E-14</v>
      </c>
      <c r="R3" s="204">
        <v>3.2099999999999999E-12</v>
      </c>
      <c r="S3" s="204">
        <v>3.7299999999999998E-13</v>
      </c>
      <c r="T3" s="180">
        <v>5.8031411026021516E-13</v>
      </c>
      <c r="U3" s="180">
        <v>1.2270739599921661E-12</v>
      </c>
      <c r="V3" s="180">
        <v>7.787712798271349E-13</v>
      </c>
      <c r="W3" s="180">
        <v>7.787712798271349E-13</v>
      </c>
      <c r="X3" s="180">
        <v>1.2652134353545296E-12</v>
      </c>
      <c r="Y3" s="180">
        <v>1.6460494187547352E-12</v>
      </c>
    </row>
    <row r="4" spans="1:25" x14ac:dyDescent="0.2">
      <c r="A4" s="180" t="s">
        <v>136</v>
      </c>
      <c r="B4" s="180" t="s">
        <v>115</v>
      </c>
      <c r="C4" s="204">
        <v>9.5100000000000007E-16</v>
      </c>
      <c r="D4" s="204">
        <v>3.1699999999999998E-15</v>
      </c>
      <c r="E4" s="204">
        <v>6.3399999999999997E-15</v>
      </c>
      <c r="F4" s="204">
        <v>1.01E-13</v>
      </c>
      <c r="G4" s="204">
        <v>9.5100000000000003E-15</v>
      </c>
      <c r="H4" s="204">
        <v>3.8999999999999998E-14</v>
      </c>
      <c r="I4" s="204">
        <v>9.5100000000000007E-16</v>
      </c>
      <c r="J4" s="204">
        <v>3.1700000000000002E-16</v>
      </c>
      <c r="K4" s="204">
        <v>8.0063300183616196E-15</v>
      </c>
      <c r="L4" s="204">
        <v>3.1700000000000002E-17</v>
      </c>
      <c r="M4" s="204">
        <v>3.3300000000000001E-15</v>
      </c>
      <c r="N4" s="204">
        <v>3.5699999999999999E-12</v>
      </c>
      <c r="O4" s="204">
        <v>2.8500000000000002E-15</v>
      </c>
      <c r="P4" s="204">
        <v>4.705702440682101E-13</v>
      </c>
      <c r="Q4" s="180">
        <v>4.9642264221135824E-14</v>
      </c>
      <c r="R4" s="204">
        <v>3.2099999999999999E-12</v>
      </c>
      <c r="S4" s="204">
        <v>3.7299999999999998E-13</v>
      </c>
      <c r="T4" s="180">
        <v>5.8031411026021516E-13</v>
      </c>
      <c r="U4" s="180">
        <v>1.2270739599921661E-12</v>
      </c>
      <c r="V4" s="180">
        <v>7.787712798271349E-13</v>
      </c>
      <c r="W4" s="180">
        <v>7.787712798271349E-13</v>
      </c>
      <c r="X4" s="180">
        <v>1.2652134353545296E-12</v>
      </c>
      <c r="Y4" s="180">
        <v>1.6460494187547352E-12</v>
      </c>
    </row>
    <row r="5" spans="1:25" x14ac:dyDescent="0.2">
      <c r="A5" s="180" t="s">
        <v>136</v>
      </c>
      <c r="B5" s="180" t="s">
        <v>124</v>
      </c>
      <c r="C5" s="204">
        <v>9.5100000000000007E-16</v>
      </c>
      <c r="D5" s="204">
        <v>3.1699999999999998E-15</v>
      </c>
      <c r="E5" s="204">
        <v>6.3399999999999997E-15</v>
      </c>
      <c r="F5" s="204">
        <v>1.01E-13</v>
      </c>
      <c r="G5" s="204">
        <v>9.5100000000000003E-15</v>
      </c>
      <c r="H5" s="204">
        <v>3.8999999999999998E-14</v>
      </c>
      <c r="I5" s="204">
        <v>9.5100000000000007E-16</v>
      </c>
      <c r="J5" s="204">
        <v>3.1700000000000002E-16</v>
      </c>
      <c r="K5" s="204">
        <v>8.0063300183616196E-15</v>
      </c>
      <c r="L5" s="204">
        <v>3.1700000000000002E-17</v>
      </c>
      <c r="M5" s="204">
        <v>3.3300000000000001E-15</v>
      </c>
      <c r="N5" s="204">
        <v>3.5699999999999999E-12</v>
      </c>
      <c r="O5" s="204">
        <v>2.8500000000000002E-15</v>
      </c>
      <c r="P5" s="204">
        <v>4.705702440682101E-13</v>
      </c>
      <c r="Q5" s="180">
        <v>4.9642264221135824E-14</v>
      </c>
      <c r="R5" s="204">
        <v>3.2099999999999999E-12</v>
      </c>
      <c r="S5" s="204">
        <v>3.7299999999999998E-13</v>
      </c>
      <c r="T5" s="180">
        <v>5.8031411026021516E-13</v>
      </c>
      <c r="U5" s="180">
        <v>1.2270739599921661E-12</v>
      </c>
      <c r="V5" s="180">
        <v>7.787712798271349E-13</v>
      </c>
      <c r="W5" s="180">
        <v>7.787712798271349E-13</v>
      </c>
      <c r="X5" s="180">
        <v>1.2652134353545296E-12</v>
      </c>
      <c r="Y5" s="180">
        <v>1.6460494187547352E-12</v>
      </c>
    </row>
    <row r="6" spans="1:25" x14ac:dyDescent="0.2">
      <c r="A6" s="180" t="s">
        <v>136</v>
      </c>
      <c r="B6" s="180" t="s">
        <v>116</v>
      </c>
      <c r="C6" s="204">
        <v>9.5100000000000007E-16</v>
      </c>
      <c r="D6" s="204">
        <v>3.1699999999999998E-15</v>
      </c>
      <c r="E6" s="204">
        <v>6.3399999999999997E-15</v>
      </c>
      <c r="F6" s="204">
        <v>1.01E-13</v>
      </c>
      <c r="G6" s="204">
        <v>9.5100000000000003E-15</v>
      </c>
      <c r="H6" s="204">
        <v>3.8999999999999998E-14</v>
      </c>
      <c r="I6" s="204">
        <v>9.5100000000000007E-16</v>
      </c>
      <c r="J6" s="204">
        <v>3.1700000000000002E-16</v>
      </c>
      <c r="K6" s="204">
        <v>8.0063300183616196E-15</v>
      </c>
      <c r="L6" s="204">
        <v>3.1700000000000002E-17</v>
      </c>
      <c r="M6" s="204">
        <v>3.3300000000000001E-15</v>
      </c>
      <c r="N6" s="204">
        <v>3.5699999999999999E-12</v>
      </c>
      <c r="O6" s="204">
        <v>2.8500000000000002E-15</v>
      </c>
      <c r="P6" s="204">
        <v>4.705702440682101E-13</v>
      </c>
      <c r="Q6" s="180">
        <v>4.9642264221135824E-14</v>
      </c>
      <c r="R6" s="204">
        <v>3.2099999999999999E-12</v>
      </c>
      <c r="S6" s="204">
        <v>3.7299999999999998E-13</v>
      </c>
      <c r="T6" s="180">
        <v>5.8031411026021516E-13</v>
      </c>
      <c r="U6" s="180">
        <v>1.2270739599921661E-12</v>
      </c>
      <c r="V6" s="180">
        <v>7.787712798271349E-13</v>
      </c>
      <c r="W6" s="180">
        <v>7.787712798271349E-13</v>
      </c>
      <c r="X6" s="180">
        <v>1.2652134353545296E-12</v>
      </c>
      <c r="Y6" s="180">
        <v>1.6460494187547352E-12</v>
      </c>
    </row>
    <row r="7" spans="1:25" x14ac:dyDescent="0.2">
      <c r="A7" s="180" t="s">
        <v>136</v>
      </c>
      <c r="B7" s="180" t="s">
        <v>137</v>
      </c>
      <c r="C7" s="204">
        <v>9.5100000000000007E-16</v>
      </c>
      <c r="D7" s="204">
        <v>3.1699999999999998E-15</v>
      </c>
      <c r="E7" s="204">
        <v>2.23E-14</v>
      </c>
      <c r="F7" s="204">
        <v>1.01E-13</v>
      </c>
      <c r="G7" s="204">
        <v>9.5100000000000003E-15</v>
      </c>
      <c r="H7" s="204">
        <v>2.8500000000000002E-15</v>
      </c>
      <c r="I7" s="204">
        <v>9.5100000000000007E-16</v>
      </c>
      <c r="J7" s="205">
        <v>3.1700000000000002E-16</v>
      </c>
      <c r="K7" s="206">
        <v>8.0063300183616196E-15</v>
      </c>
      <c r="L7" s="204">
        <v>3.1700000000000002E-17</v>
      </c>
      <c r="M7" s="204">
        <v>3.3300000000000001E-15</v>
      </c>
      <c r="N7" s="204">
        <v>1.96E-13</v>
      </c>
      <c r="O7" s="204">
        <v>3.4899999999999998E-17</v>
      </c>
      <c r="P7" s="206">
        <v>4.705702440682101E-13</v>
      </c>
      <c r="Q7" s="207">
        <v>4.9642264221135824E-14</v>
      </c>
      <c r="R7" s="204">
        <v>3.2099999999999999E-12</v>
      </c>
      <c r="S7" s="204">
        <v>3.7299999999999998E-13</v>
      </c>
      <c r="T7" s="180">
        <v>5.8031411026021516E-13</v>
      </c>
      <c r="U7" s="180">
        <v>1.2270739599921661E-12</v>
      </c>
      <c r="V7" s="180">
        <v>7.787712798271349E-13</v>
      </c>
      <c r="W7" s="180">
        <v>7.787712798271349E-13</v>
      </c>
      <c r="X7" s="180">
        <v>1.2652134353545296E-12</v>
      </c>
      <c r="Y7" s="180">
        <v>1.6460494187547352E-12</v>
      </c>
    </row>
    <row r="8" spans="1:25" x14ac:dyDescent="0.2">
      <c r="A8" s="180" t="s">
        <v>136</v>
      </c>
      <c r="B8" s="180" t="s">
        <v>138</v>
      </c>
      <c r="C8" s="204">
        <v>9.5100000000000007E-16</v>
      </c>
      <c r="D8" s="204">
        <v>3.1699999999999998E-15</v>
      </c>
      <c r="E8" s="204">
        <v>2.23E-14</v>
      </c>
      <c r="F8" s="204">
        <v>1.01E-13</v>
      </c>
      <c r="G8" s="204">
        <v>9.5100000000000003E-15</v>
      </c>
      <c r="H8" s="204">
        <v>2.8500000000000002E-15</v>
      </c>
      <c r="I8" s="204">
        <v>9.5100000000000007E-16</v>
      </c>
      <c r="J8" s="205">
        <v>3.1700000000000002E-16</v>
      </c>
      <c r="K8" s="206">
        <v>8.0063300183616196E-15</v>
      </c>
      <c r="L8" s="204">
        <v>3.1700000000000002E-17</v>
      </c>
      <c r="M8" s="204">
        <v>3.3300000000000001E-15</v>
      </c>
      <c r="N8" s="204">
        <v>1.96E-13</v>
      </c>
      <c r="O8" s="204">
        <v>3.4899999999999998E-17</v>
      </c>
      <c r="P8" s="206">
        <v>4.705702440682101E-13</v>
      </c>
      <c r="Q8" s="207">
        <v>4.9642264221135824E-14</v>
      </c>
      <c r="R8" s="204">
        <v>3.2099999999999999E-12</v>
      </c>
      <c r="S8" s="204">
        <v>3.7299999999999998E-13</v>
      </c>
      <c r="T8" s="180">
        <v>5.8031411026021516E-13</v>
      </c>
      <c r="U8" s="180">
        <v>1.2270739599921661E-12</v>
      </c>
      <c r="V8" s="180">
        <v>7.787712798271349E-13</v>
      </c>
      <c r="W8" s="180">
        <v>7.787712798271349E-13</v>
      </c>
      <c r="X8" s="180">
        <v>1.2652134353545296E-12</v>
      </c>
      <c r="Y8" s="180">
        <v>1.6460494187547352E-12</v>
      </c>
    </row>
    <row r="9" spans="1:25" x14ac:dyDescent="0.2">
      <c r="A9" s="180" t="s">
        <v>136</v>
      </c>
      <c r="B9" s="180" t="s">
        <v>139</v>
      </c>
      <c r="C9" s="204">
        <v>9.5100000000000007E-16</v>
      </c>
      <c r="D9" s="204">
        <v>3.1699999999999998E-15</v>
      </c>
      <c r="E9" s="204">
        <v>2.23E-14</v>
      </c>
      <c r="F9" s="204">
        <v>1.01E-13</v>
      </c>
      <c r="G9" s="204">
        <v>9.5100000000000003E-15</v>
      </c>
      <c r="H9" s="204">
        <v>2.8500000000000002E-15</v>
      </c>
      <c r="I9" s="204">
        <v>9.5100000000000007E-16</v>
      </c>
      <c r="J9" s="205">
        <v>3.1700000000000002E-16</v>
      </c>
      <c r="K9" s="206">
        <v>8.0063300183616196E-15</v>
      </c>
      <c r="L9" s="204">
        <v>3.1700000000000002E-17</v>
      </c>
      <c r="M9" s="204">
        <v>3.3300000000000001E-15</v>
      </c>
      <c r="N9" s="204">
        <v>1.96E-13</v>
      </c>
      <c r="O9" s="204">
        <v>3.4899999999999998E-17</v>
      </c>
      <c r="P9" s="206">
        <v>4.705702440682101E-13</v>
      </c>
      <c r="Q9" s="207">
        <v>4.9642264221135824E-14</v>
      </c>
      <c r="R9" s="204">
        <v>3.2099999999999999E-12</v>
      </c>
      <c r="S9" s="204">
        <v>3.7299999999999998E-13</v>
      </c>
      <c r="T9" s="180">
        <v>5.8031411026021516E-13</v>
      </c>
      <c r="U9" s="180">
        <v>1.2270739599921661E-12</v>
      </c>
      <c r="V9" s="180">
        <v>7.787712798271349E-13</v>
      </c>
      <c r="W9" s="180">
        <v>7.787712798271349E-13</v>
      </c>
      <c r="X9" s="180">
        <v>1.2652134353545296E-12</v>
      </c>
      <c r="Y9" s="180">
        <v>1.6460494187547352E-12</v>
      </c>
    </row>
    <row r="10" spans="1:25" x14ac:dyDescent="0.2">
      <c r="A10" s="180" t="s">
        <v>136</v>
      </c>
      <c r="B10" s="180" t="s">
        <v>117</v>
      </c>
      <c r="C10" s="204">
        <v>9.5100000000000007E-16</v>
      </c>
      <c r="D10" s="204">
        <v>3.62E-14</v>
      </c>
      <c r="E10" s="204">
        <v>4.9300000000000002E-13</v>
      </c>
      <c r="F10" s="204">
        <v>1.01E-13</v>
      </c>
      <c r="G10" s="204">
        <v>1.8799999999999999E-14</v>
      </c>
      <c r="H10" s="204">
        <v>2.2000000000000001E-14</v>
      </c>
      <c r="I10" s="204">
        <v>9.5100000000000007E-16</v>
      </c>
      <c r="J10" s="204">
        <v>3.1700000000000002E-16</v>
      </c>
      <c r="K10" s="206">
        <v>8.0063300183616196E-15</v>
      </c>
      <c r="L10" s="204">
        <v>3.1700000000000002E-17</v>
      </c>
      <c r="M10" s="204">
        <v>2.6700000000000002E-13</v>
      </c>
      <c r="N10" s="204">
        <v>3.79E-11</v>
      </c>
      <c r="O10" s="204">
        <v>3.8399999999999998E-12</v>
      </c>
      <c r="P10" s="206">
        <v>4.705702440682101E-13</v>
      </c>
      <c r="Q10" s="207">
        <v>4.9642264221135824E-14</v>
      </c>
      <c r="R10" s="204">
        <v>1.0499999999999999E-11</v>
      </c>
      <c r="S10" s="204">
        <v>1.72E-13</v>
      </c>
      <c r="T10" s="207">
        <v>1.2567358529037943E-13</v>
      </c>
      <c r="U10" s="207">
        <v>1.2567358529037943E-13</v>
      </c>
      <c r="V10" s="207">
        <v>1.2567358529037943E-13</v>
      </c>
      <c r="W10" s="207">
        <v>1.2567358529037943E-13</v>
      </c>
      <c r="X10" s="207">
        <v>1.2567358529037943E-13</v>
      </c>
      <c r="Y10" s="207">
        <v>1.2567358529037943E-13</v>
      </c>
    </row>
    <row r="11" spans="1:25" x14ac:dyDescent="0.2">
      <c r="A11" s="180" t="s">
        <v>136</v>
      </c>
      <c r="B11" s="180" t="s">
        <v>127</v>
      </c>
      <c r="C11" s="204">
        <v>9.5100000000000007E-16</v>
      </c>
      <c r="D11" s="204">
        <v>3.62E-14</v>
      </c>
      <c r="E11" s="204">
        <v>4.9300000000000002E-13</v>
      </c>
      <c r="F11" s="204">
        <v>1.01E-13</v>
      </c>
      <c r="G11" s="204">
        <v>1.8799999999999999E-14</v>
      </c>
      <c r="H11" s="204">
        <v>2.2000000000000001E-14</v>
      </c>
      <c r="I11" s="204">
        <v>9.5100000000000007E-16</v>
      </c>
      <c r="J11" s="204">
        <v>3.1700000000000002E-16</v>
      </c>
      <c r="K11" s="206">
        <v>8.0063300183616196E-15</v>
      </c>
      <c r="L11" s="204">
        <v>3.1700000000000002E-17</v>
      </c>
      <c r="M11" s="204">
        <v>2.6700000000000002E-13</v>
      </c>
      <c r="N11" s="204">
        <v>3.79E-11</v>
      </c>
      <c r="O11" s="204">
        <v>3.8399999999999998E-12</v>
      </c>
      <c r="P11" s="206">
        <v>4.705702440682101E-13</v>
      </c>
      <c r="Q11" s="207">
        <v>4.9642264221135824E-14</v>
      </c>
      <c r="R11" s="204">
        <v>1.0499999999999999E-11</v>
      </c>
      <c r="S11" s="204">
        <v>1.72E-13</v>
      </c>
      <c r="T11" s="207">
        <v>1.2567358529037943E-13</v>
      </c>
      <c r="U11" s="207">
        <v>1.2567358529037943E-13</v>
      </c>
      <c r="V11" s="207">
        <v>1.2567358529037943E-13</v>
      </c>
      <c r="W11" s="207">
        <v>1.2567358529037943E-13</v>
      </c>
      <c r="X11" s="207">
        <v>1.2567358529037943E-13</v>
      </c>
      <c r="Y11" s="207">
        <v>1.2567358529037943E-13</v>
      </c>
    </row>
    <row r="12" spans="1:25" x14ac:dyDescent="0.2">
      <c r="A12" s="180" t="s">
        <v>136</v>
      </c>
      <c r="B12" s="180" t="s">
        <v>118</v>
      </c>
      <c r="C12" s="204">
        <v>9.5100000000000007E-16</v>
      </c>
      <c r="D12" s="204">
        <v>3.62E-14</v>
      </c>
      <c r="E12" s="204">
        <v>4.9300000000000002E-13</v>
      </c>
      <c r="F12" s="204">
        <v>1.01E-13</v>
      </c>
      <c r="G12" s="204">
        <v>1.8799999999999999E-14</v>
      </c>
      <c r="H12" s="204">
        <v>2.2000000000000001E-14</v>
      </c>
      <c r="I12" s="204">
        <v>9.5100000000000007E-16</v>
      </c>
      <c r="J12" s="204">
        <v>3.1700000000000002E-16</v>
      </c>
      <c r="K12" s="206">
        <v>8.0063300183616196E-15</v>
      </c>
      <c r="L12" s="204">
        <v>3.1700000000000002E-17</v>
      </c>
      <c r="M12" s="204">
        <v>2.6700000000000002E-13</v>
      </c>
      <c r="N12" s="204">
        <v>3.79E-11</v>
      </c>
      <c r="O12" s="204">
        <v>3.8399999999999998E-12</v>
      </c>
      <c r="P12" s="206">
        <v>4.705702440682101E-13</v>
      </c>
      <c r="Q12" s="207">
        <v>4.9642264221135824E-14</v>
      </c>
      <c r="R12" s="204">
        <v>1.0499999999999999E-11</v>
      </c>
      <c r="S12" s="204">
        <v>1.72E-13</v>
      </c>
      <c r="T12" s="207">
        <v>1.2567358529037943E-13</v>
      </c>
      <c r="U12" s="207">
        <v>1.2567358529037943E-13</v>
      </c>
      <c r="V12" s="207">
        <v>1.2567358529037943E-13</v>
      </c>
      <c r="W12" s="207">
        <v>1.2567358529037943E-13</v>
      </c>
      <c r="X12" s="207">
        <v>1.2567358529037943E-13</v>
      </c>
      <c r="Y12" s="207">
        <v>1.2567358529037943E-13</v>
      </c>
    </row>
    <row r="13" spans="1:25" x14ac:dyDescent="0.2">
      <c r="A13" s="180" t="s">
        <v>130</v>
      </c>
      <c r="C13" s="180">
        <v>13</v>
      </c>
      <c r="D13" s="180">
        <v>1</v>
      </c>
      <c r="E13" s="180">
        <v>1</v>
      </c>
      <c r="F13" s="180">
        <v>1</v>
      </c>
      <c r="G13" s="180">
        <v>1</v>
      </c>
      <c r="H13" s="180">
        <v>1</v>
      </c>
      <c r="I13" s="180">
        <v>1</v>
      </c>
      <c r="J13" s="180">
        <v>1</v>
      </c>
      <c r="K13" s="180">
        <v>1</v>
      </c>
      <c r="L13" s="180">
        <v>1</v>
      </c>
      <c r="M13" s="180">
        <v>1</v>
      </c>
      <c r="N13" s="180">
        <v>1</v>
      </c>
      <c r="O13" s="180">
        <v>1</v>
      </c>
      <c r="P13" s="180">
        <v>1</v>
      </c>
      <c r="Q13" s="180">
        <v>1</v>
      </c>
      <c r="R13" s="180">
        <v>1</v>
      </c>
      <c r="S13" s="180">
        <v>1</v>
      </c>
      <c r="T13" s="180">
        <v>1</v>
      </c>
      <c r="U13" s="180">
        <v>1</v>
      </c>
      <c r="V13" s="180">
        <v>1</v>
      </c>
      <c r="W13" s="180">
        <v>1</v>
      </c>
      <c r="X13" s="180">
        <v>1</v>
      </c>
      <c r="Y13" s="180">
        <v>1</v>
      </c>
    </row>
    <row r="14" spans="1:25" x14ac:dyDescent="0.2">
      <c r="A14" s="180" t="s">
        <v>134</v>
      </c>
      <c r="C14" s="204">
        <f>'2.1.sed_rates'!D7</f>
        <v>8.3499999999999996E-11</v>
      </c>
      <c r="D14" s="204">
        <f>'2.1.sed_rates'!D9</f>
        <v>5.6699999999999998E-8</v>
      </c>
      <c r="E14" s="204">
        <f>'2.1.sed_rates'!D10</f>
        <v>5.6699999999999998E-8</v>
      </c>
      <c r="F14" s="204"/>
      <c r="G14" s="204"/>
      <c r="H14" s="204">
        <f>'2.1.sed_rates'!D8</f>
        <v>5.6699999999999998E-8</v>
      </c>
      <c r="I14" s="204"/>
      <c r="J14" s="204"/>
      <c r="K14" s="204"/>
      <c r="M14" s="204"/>
      <c r="N14" s="204"/>
      <c r="O14" s="204"/>
      <c r="P14" s="204"/>
      <c r="Q14" s="204"/>
    </row>
    <row r="15" spans="1:25" x14ac:dyDescent="0.2">
      <c r="A15" s="180" t="s">
        <v>202</v>
      </c>
      <c r="C15" s="204" t="s">
        <v>136</v>
      </c>
      <c r="D15" s="204" t="s">
        <v>203</v>
      </c>
      <c r="E15" s="204" t="s">
        <v>203</v>
      </c>
      <c r="F15" s="204" t="s">
        <v>136</v>
      </c>
      <c r="G15" s="204" t="s">
        <v>203</v>
      </c>
      <c r="H15" s="204" t="s">
        <v>203</v>
      </c>
      <c r="I15" s="204" t="s">
        <v>203</v>
      </c>
      <c r="J15" s="204" t="s">
        <v>136</v>
      </c>
      <c r="K15" s="204" t="s">
        <v>136</v>
      </c>
      <c r="L15" s="204" t="s">
        <v>136</v>
      </c>
      <c r="M15" s="204" t="s">
        <v>136</v>
      </c>
      <c r="N15" s="204" t="s">
        <v>136</v>
      </c>
      <c r="O15" s="204" t="s">
        <v>136</v>
      </c>
      <c r="P15" s="204" t="s">
        <v>136</v>
      </c>
      <c r="Q15" s="204" t="s">
        <v>136</v>
      </c>
      <c r="R15" s="204" t="s">
        <v>136</v>
      </c>
      <c r="S15" s="204" t="s">
        <v>136</v>
      </c>
      <c r="T15" s="204" t="s">
        <v>136</v>
      </c>
      <c r="U15" s="204" t="s">
        <v>136</v>
      </c>
      <c r="V15" s="204" t="s">
        <v>136</v>
      </c>
      <c r="W15" s="204" t="s">
        <v>136</v>
      </c>
      <c r="X15" s="204" t="s">
        <v>136</v>
      </c>
      <c r="Y15" s="204" t="s">
        <v>136</v>
      </c>
    </row>
    <row r="16" spans="1:25" x14ac:dyDescent="0.2">
      <c r="A16" s="180" t="s">
        <v>297</v>
      </c>
      <c r="C16" s="180" t="s">
        <v>165</v>
      </c>
      <c r="D16" s="208">
        <v>1.03E-2</v>
      </c>
      <c r="E16" s="208">
        <v>1.11E-2</v>
      </c>
      <c r="F16" s="180" t="s">
        <v>165</v>
      </c>
      <c r="G16" s="208">
        <v>2.43E-4</v>
      </c>
      <c r="H16" s="208">
        <v>5.4999999999999997E-3</v>
      </c>
      <c r="I16" s="208">
        <v>2.7300000000000002E-4</v>
      </c>
      <c r="J16" s="180" t="s">
        <v>165</v>
      </c>
      <c r="K16" s="180" t="s">
        <v>165</v>
      </c>
      <c r="L16" s="180" t="s">
        <v>165</v>
      </c>
      <c r="M16" s="180" t="s">
        <v>165</v>
      </c>
      <c r="N16" s="180" t="s">
        <v>165</v>
      </c>
      <c r="O16" s="180" t="s">
        <v>165</v>
      </c>
      <c r="P16" s="180" t="s">
        <v>165</v>
      </c>
      <c r="Q16" s="180" t="s">
        <v>165</v>
      </c>
      <c r="R16" s="180" t="s">
        <v>165</v>
      </c>
      <c r="S16" s="180" t="s">
        <v>165</v>
      </c>
      <c r="T16" s="180" t="s">
        <v>165</v>
      </c>
      <c r="U16" s="180" t="s">
        <v>165</v>
      </c>
      <c r="V16" s="180" t="s">
        <v>165</v>
      </c>
      <c r="W16" s="180" t="s">
        <v>165</v>
      </c>
      <c r="X16" s="180" t="s">
        <v>165</v>
      </c>
      <c r="Y16" s="180" t="s">
        <v>165</v>
      </c>
    </row>
    <row r="17" spans="1:25" x14ac:dyDescent="0.2">
      <c r="A17" s="180" t="s">
        <v>298</v>
      </c>
      <c r="C17" s="180" t="s">
        <v>165</v>
      </c>
      <c r="D17" s="208">
        <v>3.3599999999999999E-11</v>
      </c>
      <c r="E17" s="208">
        <v>4.9999999999999999E-13</v>
      </c>
      <c r="F17" s="180" t="s">
        <v>165</v>
      </c>
      <c r="G17" s="208">
        <v>0.79100000000000004</v>
      </c>
      <c r="H17" s="208">
        <v>1.37E-2</v>
      </c>
      <c r="I17" s="208">
        <v>0.24299999999999999</v>
      </c>
      <c r="J17" s="180" t="s">
        <v>165</v>
      </c>
      <c r="K17" s="180" t="s">
        <v>165</v>
      </c>
      <c r="L17" s="180" t="s">
        <v>165</v>
      </c>
      <c r="M17" s="180" t="s">
        <v>165</v>
      </c>
      <c r="N17" s="180" t="s">
        <v>165</v>
      </c>
      <c r="O17" s="180" t="s">
        <v>165</v>
      </c>
      <c r="P17" s="180" t="s">
        <v>165</v>
      </c>
      <c r="Q17" s="180" t="s">
        <v>165</v>
      </c>
      <c r="R17" s="180" t="s">
        <v>165</v>
      </c>
      <c r="S17" s="180" t="s">
        <v>165</v>
      </c>
      <c r="T17" s="180" t="s">
        <v>165</v>
      </c>
      <c r="U17" s="180" t="s">
        <v>165</v>
      </c>
      <c r="V17" s="180" t="s">
        <v>165</v>
      </c>
      <c r="W17" s="180" t="s">
        <v>165</v>
      </c>
      <c r="X17" s="180" t="s">
        <v>165</v>
      </c>
      <c r="Y17" s="180" t="s">
        <v>165</v>
      </c>
    </row>
    <row r="18" spans="1:25" x14ac:dyDescent="0.2">
      <c r="A18" s="180" t="s">
        <v>299</v>
      </c>
      <c r="C18" s="180" t="s">
        <v>165</v>
      </c>
      <c r="D18" s="208">
        <v>2.1800000000000001E-3</v>
      </c>
      <c r="E18" s="208">
        <v>1.03E-2</v>
      </c>
      <c r="F18" s="180" t="s">
        <v>165</v>
      </c>
      <c r="G18" s="208">
        <v>1.33E-5</v>
      </c>
      <c r="H18" s="208">
        <v>1.72E-2</v>
      </c>
      <c r="I18" s="208">
        <v>1.44E-2</v>
      </c>
      <c r="J18" s="180" t="s">
        <v>165</v>
      </c>
      <c r="K18" s="180" t="s">
        <v>165</v>
      </c>
      <c r="L18" s="180" t="s">
        <v>165</v>
      </c>
      <c r="M18" s="180" t="s">
        <v>165</v>
      </c>
      <c r="N18" s="180" t="s">
        <v>165</v>
      </c>
      <c r="O18" s="180" t="s">
        <v>165</v>
      </c>
      <c r="P18" s="180" t="s">
        <v>165</v>
      </c>
      <c r="Q18" s="180" t="s">
        <v>165</v>
      </c>
      <c r="R18" s="180" t="s">
        <v>165</v>
      </c>
      <c r="S18" s="180" t="s">
        <v>165</v>
      </c>
      <c r="T18" s="180" t="s">
        <v>165</v>
      </c>
      <c r="U18" s="180" t="s">
        <v>165</v>
      </c>
      <c r="V18" s="180" t="s">
        <v>165</v>
      </c>
      <c r="W18" s="180" t="s">
        <v>165</v>
      </c>
      <c r="X18" s="180" t="s">
        <v>165</v>
      </c>
      <c r="Y18" s="180" t="s">
        <v>165</v>
      </c>
    </row>
    <row r="19" spans="1:25" x14ac:dyDescent="0.2">
      <c r="A19" s="180" t="s">
        <v>300</v>
      </c>
      <c r="C19" s="180" t="s">
        <v>165</v>
      </c>
      <c r="D19" s="208">
        <v>0.29899999999999999</v>
      </c>
      <c r="E19" s="208">
        <v>4.3600000000000002E-3</v>
      </c>
      <c r="F19" s="180" t="s">
        <v>165</v>
      </c>
      <c r="G19" s="208">
        <v>1.88</v>
      </c>
      <c r="H19" s="208">
        <v>0.70499999999999996</v>
      </c>
      <c r="I19" s="208">
        <v>1.01</v>
      </c>
      <c r="J19" s="180" t="s">
        <v>165</v>
      </c>
      <c r="K19" s="180" t="s">
        <v>165</v>
      </c>
      <c r="L19" s="180" t="s">
        <v>165</v>
      </c>
      <c r="M19" s="180" t="s">
        <v>165</v>
      </c>
      <c r="N19" s="180" t="s">
        <v>165</v>
      </c>
      <c r="O19" s="180" t="s">
        <v>165</v>
      </c>
      <c r="P19" s="180" t="s">
        <v>165</v>
      </c>
      <c r="Q19" s="180" t="s">
        <v>165</v>
      </c>
      <c r="R19" s="180" t="s">
        <v>165</v>
      </c>
      <c r="S19" s="180" t="s">
        <v>165</v>
      </c>
      <c r="T19" s="180" t="s">
        <v>165</v>
      </c>
      <c r="U19" s="180" t="s">
        <v>165</v>
      </c>
      <c r="V19" s="180" t="s">
        <v>165</v>
      </c>
      <c r="W19" s="180" t="s">
        <v>165</v>
      </c>
      <c r="X19" s="180" t="s">
        <v>165</v>
      </c>
      <c r="Y19" s="180" t="s">
        <v>165</v>
      </c>
    </row>
    <row r="20" spans="1:25" x14ac:dyDescent="0.2">
      <c r="A20" s="180" t="s">
        <v>301</v>
      </c>
      <c r="C20" s="180" t="s">
        <v>165</v>
      </c>
      <c r="D20" s="208">
        <v>3.7800000000000003E-4</v>
      </c>
      <c r="E20" s="208">
        <v>1.05E-4</v>
      </c>
      <c r="F20" s="180" t="s">
        <v>165</v>
      </c>
      <c r="G20" s="208">
        <v>1.52E-2</v>
      </c>
      <c r="H20" s="208">
        <v>1.6200000000000001E-5</v>
      </c>
      <c r="I20" s="208">
        <v>6.2299999999999996E-5</v>
      </c>
      <c r="J20" s="180" t="s">
        <v>165</v>
      </c>
      <c r="K20" s="180" t="s">
        <v>165</v>
      </c>
      <c r="L20" s="180" t="s">
        <v>165</v>
      </c>
      <c r="M20" s="180" t="s">
        <v>165</v>
      </c>
      <c r="N20" s="180" t="s">
        <v>165</v>
      </c>
      <c r="O20" s="180" t="s">
        <v>165</v>
      </c>
      <c r="P20" s="180" t="s">
        <v>165</v>
      </c>
      <c r="Q20" s="180" t="s">
        <v>165</v>
      </c>
      <c r="R20" s="180" t="s">
        <v>165</v>
      </c>
      <c r="S20" s="180" t="s">
        <v>165</v>
      </c>
      <c r="T20" s="180" t="s">
        <v>165</v>
      </c>
      <c r="U20" s="180" t="s">
        <v>165</v>
      </c>
      <c r="V20" s="180" t="s">
        <v>165</v>
      </c>
      <c r="W20" s="180" t="s">
        <v>165</v>
      </c>
      <c r="X20" s="180" t="s">
        <v>165</v>
      </c>
      <c r="Y20" s="180" t="s">
        <v>165</v>
      </c>
    </row>
    <row r="21" spans="1:25" x14ac:dyDescent="0.2">
      <c r="A21" s="180" t="s">
        <v>302</v>
      </c>
      <c r="C21" s="180" t="s">
        <v>165</v>
      </c>
      <c r="D21" s="208">
        <v>0.216</v>
      </c>
      <c r="E21" s="208">
        <v>0.32400000000000001</v>
      </c>
      <c r="F21" s="180" t="s">
        <v>165</v>
      </c>
      <c r="G21" s="208">
        <v>7.85E-2</v>
      </c>
      <c r="H21" s="208">
        <v>0.442</v>
      </c>
      <c r="I21" s="208">
        <v>0.496</v>
      </c>
      <c r="J21" s="180" t="s">
        <v>165</v>
      </c>
      <c r="K21" s="180" t="s">
        <v>165</v>
      </c>
      <c r="L21" s="180" t="s">
        <v>165</v>
      </c>
      <c r="M21" s="180" t="s">
        <v>165</v>
      </c>
      <c r="N21" s="180" t="s">
        <v>165</v>
      </c>
      <c r="O21" s="180" t="s">
        <v>165</v>
      </c>
      <c r="P21" s="180" t="s">
        <v>165</v>
      </c>
      <c r="Q21" s="180" t="s">
        <v>165</v>
      </c>
      <c r="R21" s="180" t="s">
        <v>165</v>
      </c>
      <c r="S21" s="180" t="s">
        <v>165</v>
      </c>
      <c r="T21" s="180" t="s">
        <v>165</v>
      </c>
      <c r="U21" s="180" t="s">
        <v>165</v>
      </c>
      <c r="V21" s="180" t="s">
        <v>165</v>
      </c>
      <c r="W21" s="180" t="s">
        <v>165</v>
      </c>
      <c r="X21" s="180" t="s">
        <v>165</v>
      </c>
      <c r="Y21" s="180" t="s">
        <v>165</v>
      </c>
    </row>
    <row r="22" spans="1:25" x14ac:dyDescent="0.2">
      <c r="A22" s="180" t="s">
        <v>169</v>
      </c>
      <c r="C22" s="180" t="b">
        <v>0</v>
      </c>
      <c r="D22" s="180" t="b">
        <v>0</v>
      </c>
      <c r="E22" s="180" t="b">
        <v>0</v>
      </c>
      <c r="F22" s="180" t="b">
        <v>1</v>
      </c>
      <c r="G22" s="180" t="b">
        <v>1</v>
      </c>
      <c r="H22" s="180" t="b">
        <v>0</v>
      </c>
      <c r="I22" s="180" t="b">
        <v>0</v>
      </c>
      <c r="J22" s="180" t="b">
        <v>0</v>
      </c>
      <c r="K22" s="180" t="b">
        <v>1</v>
      </c>
      <c r="L22" s="180" t="b">
        <v>1</v>
      </c>
      <c r="M22" s="180" t="b">
        <v>1</v>
      </c>
      <c r="N22" s="180" t="b">
        <v>1</v>
      </c>
      <c r="O22" s="180" t="b">
        <v>1</v>
      </c>
      <c r="P22" s="180" t="b">
        <v>1</v>
      </c>
      <c r="Q22" s="180" t="b">
        <v>1</v>
      </c>
      <c r="R22" s="180" t="b">
        <v>1</v>
      </c>
      <c r="S22" s="180" t="b">
        <v>1</v>
      </c>
      <c r="T22" s="180" t="b">
        <v>1</v>
      </c>
      <c r="U22" s="180" t="b">
        <v>1</v>
      </c>
      <c r="V22" s="180" t="b">
        <v>1</v>
      </c>
      <c r="W22" s="180" t="b">
        <v>1</v>
      </c>
      <c r="X22" s="180" t="b">
        <v>1</v>
      </c>
      <c r="Y22" s="180" t="b">
        <v>1</v>
      </c>
    </row>
    <row r="25" spans="1:25" x14ac:dyDescent="0.2">
      <c r="F25" s="208"/>
      <c r="G25" s="208"/>
      <c r="H25" s="208"/>
      <c r="I25" s="208"/>
      <c r="N25" s="208"/>
      <c r="O25" s="208"/>
    </row>
    <row r="30" spans="1:25" x14ac:dyDescent="0.2">
      <c r="F30" s="208"/>
      <c r="G30" s="208"/>
      <c r="H30" s="208"/>
      <c r="I30" s="208"/>
      <c r="N30" s="208"/>
      <c r="O30" s="208"/>
    </row>
    <row r="31" spans="1:25" x14ac:dyDescent="0.2">
      <c r="F31" s="208"/>
      <c r="G31" s="208"/>
      <c r="H31" s="208"/>
      <c r="I31" s="208"/>
      <c r="N31" s="208"/>
      <c r="O31" s="208"/>
    </row>
    <row r="34" spans="9:17" x14ac:dyDescent="0.2">
      <c r="Q34" s="153"/>
    </row>
    <row r="47" spans="9:17" ht="20" x14ac:dyDescent="0.2">
      <c r="I47" s="209"/>
      <c r="J47" s="209"/>
      <c r="K47" s="210"/>
    </row>
    <row r="48" spans="9:17" ht="20" x14ac:dyDescent="0.2">
      <c r="I48" s="209"/>
      <c r="J48" s="209"/>
      <c r="K48" s="210"/>
    </row>
    <row r="49" spans="9:11" ht="20" x14ac:dyDescent="0.2">
      <c r="I49" s="209"/>
      <c r="J49" s="209"/>
      <c r="K49" s="210"/>
    </row>
    <row r="50" spans="9:11" ht="20" x14ac:dyDescent="0.2">
      <c r="I50" s="209"/>
      <c r="J50" s="209"/>
      <c r="K50" s="210"/>
    </row>
    <row r="51" spans="9:11" ht="20" x14ac:dyDescent="0.2">
      <c r="I51" s="209"/>
      <c r="J51" s="209"/>
      <c r="K51" s="210"/>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C9FC3-E16C-D845-844D-A1F21B3B2571}">
  <sheetPr>
    <tabColor theme="9" tint="0.79998168889431442"/>
  </sheetPr>
  <dimension ref="A1:V211"/>
  <sheetViews>
    <sheetView topLeftCell="A142" workbookViewId="0">
      <selection activeCell="I154" sqref="I154"/>
    </sheetView>
  </sheetViews>
  <sheetFormatPr baseColWidth="10" defaultRowHeight="15" x14ac:dyDescent="0.2"/>
  <cols>
    <col min="1" max="1" width="10.83203125" style="90"/>
    <col min="2" max="9" width="10.83203125" style="16"/>
    <col min="10" max="10" width="13.6640625" style="16" customWidth="1"/>
    <col min="11" max="14" width="10.83203125" style="16"/>
    <col min="15" max="15" width="36.6640625" style="16" bestFit="1" customWidth="1"/>
    <col min="16" max="16384" width="10.83203125" style="16"/>
  </cols>
  <sheetData>
    <row r="1" spans="1:22" ht="16" x14ac:dyDescent="0.2">
      <c r="A1" s="182" t="s">
        <v>296</v>
      </c>
      <c r="B1" s="187" t="s">
        <v>135</v>
      </c>
      <c r="C1" s="188" t="s">
        <v>108</v>
      </c>
      <c r="D1" s="182" t="s">
        <v>109</v>
      </c>
      <c r="E1" s="182" t="s">
        <v>215</v>
      </c>
      <c r="F1" s="183" t="s">
        <v>216</v>
      </c>
      <c r="G1" s="182" t="s">
        <v>97</v>
      </c>
      <c r="H1" s="182" t="s">
        <v>217</v>
      </c>
      <c r="I1" s="182" t="s">
        <v>218</v>
      </c>
      <c r="J1" s="189" t="s">
        <v>219</v>
      </c>
      <c r="K1" s="190"/>
      <c r="L1" s="12" t="s">
        <v>229</v>
      </c>
      <c r="M1" s="190"/>
      <c r="N1" s="190"/>
      <c r="O1" s="191"/>
      <c r="P1" s="190"/>
      <c r="Q1" s="190"/>
      <c r="R1" s="190"/>
      <c r="S1" s="192"/>
      <c r="T1" s="41"/>
      <c r="U1" s="41"/>
      <c r="V1" s="41"/>
    </row>
    <row r="2" spans="1:22" ht="16" x14ac:dyDescent="0.2">
      <c r="A2" s="114" t="s">
        <v>5</v>
      </c>
      <c r="B2" s="114" t="s">
        <v>136</v>
      </c>
      <c r="C2" s="193"/>
      <c r="D2" s="194" t="s">
        <v>140</v>
      </c>
      <c r="E2" s="193"/>
      <c r="F2" s="193" t="s">
        <v>220</v>
      </c>
      <c r="G2" s="193">
        <v>0</v>
      </c>
      <c r="H2" s="193">
        <f>_xlfn.XLOOKUP($A2,'1.1.SSDR_water'!$B$7:$B$29,'1.1.SSDR_water'!$J$7:$J$29)</f>
        <v>1.3407910091192035</v>
      </c>
      <c r="I2" s="193">
        <f>_xlfn.XLOOKUP($A2,'1.1.SSDR_water'!$B$7:$B$29,'1.1.SSDR_water'!$I$7:$I$29)</f>
        <v>-34.536028505829982</v>
      </c>
      <c r="J2" s="195"/>
      <c r="K2" s="41"/>
      <c r="L2" s="12" t="s">
        <v>230</v>
      </c>
      <c r="M2" s="180"/>
      <c r="N2" s="41"/>
      <c r="O2" s="41"/>
      <c r="P2" s="41"/>
      <c r="Q2" s="41"/>
      <c r="R2" s="41"/>
      <c r="S2" s="41"/>
      <c r="T2" s="41"/>
      <c r="U2" s="41"/>
      <c r="V2" s="41"/>
    </row>
    <row r="3" spans="1:22" ht="16" x14ac:dyDescent="0.2">
      <c r="A3" s="90" t="s">
        <v>5</v>
      </c>
      <c r="B3" s="90" t="s">
        <v>136</v>
      </c>
      <c r="C3" s="25"/>
      <c r="D3" s="180" t="s">
        <v>115</v>
      </c>
      <c r="E3" s="25"/>
      <c r="F3" s="25" t="s">
        <v>220</v>
      </c>
      <c r="G3" s="25">
        <v>0</v>
      </c>
      <c r="H3" s="25">
        <f>_xlfn.XLOOKUP($A3,'1.1.SSDR_water'!$B$7:$B$29,'1.1.SSDR_water'!$J$7:$J$29)</f>
        <v>1.3407910091192035</v>
      </c>
      <c r="I3" s="25">
        <f>_xlfn.XLOOKUP($A3,'1.1.SSDR_water'!$B$7:$B$29,'1.1.SSDR_water'!$I$7:$I$29)</f>
        <v>-34.536028505829982</v>
      </c>
      <c r="J3" s="37"/>
      <c r="K3" s="41"/>
      <c r="L3" s="12" t="s">
        <v>231</v>
      </c>
      <c r="M3" s="180"/>
      <c r="N3" s="41"/>
      <c r="O3" s="41"/>
      <c r="P3" s="41"/>
      <c r="Q3" s="41"/>
      <c r="R3" s="41"/>
      <c r="S3" s="41"/>
      <c r="T3" s="41"/>
      <c r="U3" s="41"/>
      <c r="V3" s="41"/>
    </row>
    <row r="4" spans="1:22" ht="16" x14ac:dyDescent="0.2">
      <c r="A4" s="90" t="s">
        <v>5</v>
      </c>
      <c r="B4" s="90" t="s">
        <v>136</v>
      </c>
      <c r="C4" s="25"/>
      <c r="D4" s="180" t="s">
        <v>124</v>
      </c>
      <c r="E4" s="25"/>
      <c r="F4" s="25" t="s">
        <v>220</v>
      </c>
      <c r="G4" s="25">
        <v>0</v>
      </c>
      <c r="H4" s="25">
        <f>_xlfn.XLOOKUP($A4,'1.1.SSDR_water'!$B$7:$B$29,'1.1.SSDR_water'!$J$7:$J$29)</f>
        <v>1.3407910091192035</v>
      </c>
      <c r="I4" s="25">
        <f>_xlfn.XLOOKUP($A4,'1.1.SSDR_water'!$B$7:$B$29,'1.1.SSDR_water'!$I$7:$I$29)</f>
        <v>-34.536028505829982</v>
      </c>
      <c r="J4" s="37"/>
      <c r="M4" s="180"/>
    </row>
    <row r="5" spans="1:22" ht="16" x14ac:dyDescent="0.2">
      <c r="A5" s="90" t="s">
        <v>5</v>
      </c>
      <c r="B5" s="90" t="s">
        <v>136</v>
      </c>
      <c r="C5" s="25"/>
      <c r="D5" s="180" t="s">
        <v>116</v>
      </c>
      <c r="E5" s="25"/>
      <c r="F5" s="25" t="s">
        <v>220</v>
      </c>
      <c r="G5" s="25">
        <v>0</v>
      </c>
      <c r="H5" s="25">
        <f>_xlfn.XLOOKUP($A5,'1.1.SSDR_water'!$B$7:$B$29,'1.1.SSDR_water'!$J$7:$J$29)</f>
        <v>1.3407910091192035</v>
      </c>
      <c r="I5" s="25">
        <f>_xlfn.XLOOKUP($A5,'1.1.SSDR_water'!$B$7:$B$29,'1.1.SSDR_water'!$I$7:$I$29)</f>
        <v>-34.536028505829982</v>
      </c>
      <c r="J5" s="37"/>
      <c r="L5" s="12" t="s">
        <v>303</v>
      </c>
      <c r="M5" s="180"/>
    </row>
    <row r="6" spans="1:22" ht="16" x14ac:dyDescent="0.2">
      <c r="A6" s="90" t="s">
        <v>5</v>
      </c>
      <c r="B6" s="90" t="s">
        <v>136</v>
      </c>
      <c r="C6" s="25"/>
      <c r="D6" s="180" t="s">
        <v>137</v>
      </c>
      <c r="E6" s="25"/>
      <c r="F6" s="25" t="s">
        <v>220</v>
      </c>
      <c r="G6" s="25">
        <v>0</v>
      </c>
      <c r="H6" s="25">
        <f>_xlfn.XLOOKUP($A6,'1.2.SSDR_sediment'!$B$7:$B$29,'1.2.SSDR_sediment'!$J$7:$J$29)</f>
        <v>1.3407910091192035</v>
      </c>
      <c r="I6" s="25">
        <f>_xlfn.XLOOKUP($A6,'1.2.SSDR_sediment'!$B$7:$B$29,'1.2.SSDR_sediment'!$I$7:$I$29)</f>
        <v>-34.536028505829982</v>
      </c>
      <c r="J6" s="37"/>
      <c r="M6" s="180"/>
    </row>
    <row r="7" spans="1:22" ht="16" x14ac:dyDescent="0.2">
      <c r="A7" s="90" t="s">
        <v>5</v>
      </c>
      <c r="B7" s="90" t="s">
        <v>136</v>
      </c>
      <c r="C7" s="25"/>
      <c r="D7" s="180" t="s">
        <v>138</v>
      </c>
      <c r="E7" s="25"/>
      <c r="F7" s="25" t="s">
        <v>220</v>
      </c>
      <c r="G7" s="25">
        <v>0</v>
      </c>
      <c r="H7" s="25">
        <f>_xlfn.XLOOKUP($A7,'1.2.SSDR_sediment'!$B$7:$B$29,'1.2.SSDR_sediment'!$J$7:$J$29)</f>
        <v>1.3407910091192035</v>
      </c>
      <c r="I7" s="25">
        <f>_xlfn.XLOOKUP($A7,'1.2.SSDR_sediment'!$B$7:$B$29,'1.2.SSDR_sediment'!$I$7:$I$29)</f>
        <v>-34.536028505829982</v>
      </c>
      <c r="J7" s="37"/>
      <c r="M7" s="180"/>
    </row>
    <row r="8" spans="1:22" ht="16" x14ac:dyDescent="0.2">
      <c r="A8" s="90" t="s">
        <v>5</v>
      </c>
      <c r="B8" s="90" t="s">
        <v>136</v>
      </c>
      <c r="C8" s="25"/>
      <c r="D8" s="180" t="s">
        <v>139</v>
      </c>
      <c r="E8" s="25"/>
      <c r="F8" s="25" t="s">
        <v>220</v>
      </c>
      <c r="G8" s="25">
        <v>0</v>
      </c>
      <c r="H8" s="25">
        <f>_xlfn.XLOOKUP($A8,'1.2.SSDR_sediment'!$B$7:$B$29,'1.2.SSDR_sediment'!$J$7:$J$29)</f>
        <v>1.3407910091192035</v>
      </c>
      <c r="I8" s="25">
        <f>_xlfn.XLOOKUP($A8,'1.2.SSDR_sediment'!$B$7:$B$29,'1.2.SSDR_sediment'!$I$7:$I$29)</f>
        <v>-34.536028505829982</v>
      </c>
      <c r="J8" s="37"/>
      <c r="M8" s="180"/>
    </row>
    <row r="9" spans="1:22" ht="16" x14ac:dyDescent="0.2">
      <c r="A9" s="90" t="s">
        <v>5</v>
      </c>
      <c r="B9" s="90" t="s">
        <v>136</v>
      </c>
      <c r="C9" s="25"/>
      <c r="D9" s="180" t="s">
        <v>117</v>
      </c>
      <c r="E9" s="25"/>
      <c r="F9" s="25" t="s">
        <v>220</v>
      </c>
      <c r="G9" s="25">
        <v>0</v>
      </c>
      <c r="H9" s="25">
        <f>_xlfn.XLOOKUP($A9,'1.3.SSDR_soil'!$B$7:$B$29,'1.3.SSDR_soil'!$J$7:$J$29)</f>
        <v>1.3407910091192035</v>
      </c>
      <c r="I9" s="25">
        <f>_xlfn.XLOOKUP($A9,'1.3.SSDR_soil'!$B$7:$B$29,'1.3.SSDR_soil'!$I$7:$I$29)</f>
        <v>-34.536028505829982</v>
      </c>
      <c r="J9" s="37"/>
      <c r="M9" s="180"/>
    </row>
    <row r="10" spans="1:22" ht="16" x14ac:dyDescent="0.2">
      <c r="A10" s="90" t="s">
        <v>5</v>
      </c>
      <c r="B10" s="90" t="s">
        <v>136</v>
      </c>
      <c r="C10" s="25"/>
      <c r="D10" s="180" t="s">
        <v>127</v>
      </c>
      <c r="E10" s="25"/>
      <c r="F10" s="25" t="s">
        <v>220</v>
      </c>
      <c r="G10" s="25">
        <v>0</v>
      </c>
      <c r="H10" s="25">
        <f>_xlfn.XLOOKUP($A10,'1.3.SSDR_soil'!$B$7:$B$29,'1.3.SSDR_soil'!$J$7:$J$29)</f>
        <v>1.3407910091192035</v>
      </c>
      <c r="I10" s="25">
        <f>_xlfn.XLOOKUP($A10,'1.3.SSDR_soil'!$B$7:$B$29,'1.3.SSDR_soil'!$I$7:$I$29)</f>
        <v>-34.536028505829982</v>
      </c>
      <c r="J10" s="37"/>
      <c r="M10" s="180"/>
    </row>
    <row r="11" spans="1:22" ht="16" x14ac:dyDescent="0.2">
      <c r="A11" s="196" t="s">
        <v>5</v>
      </c>
      <c r="B11" s="196" t="s">
        <v>136</v>
      </c>
      <c r="C11" s="197"/>
      <c r="D11" s="198" t="s">
        <v>118</v>
      </c>
      <c r="E11" s="197"/>
      <c r="F11" s="197" t="s">
        <v>220</v>
      </c>
      <c r="G11" s="197">
        <v>0</v>
      </c>
      <c r="H11" s="197">
        <f>_xlfn.XLOOKUP($A11,'1.3.SSDR_soil'!$B$7:$B$29,'1.3.SSDR_soil'!$J$7:$J$29)</f>
        <v>1.3407910091192035</v>
      </c>
      <c r="I11" s="25">
        <f>_xlfn.XLOOKUP($A11,'1.3.SSDR_soil'!$B$7:$B$29,'1.3.SSDR_soil'!$I$7:$I$29)</f>
        <v>-34.536028505829982</v>
      </c>
      <c r="J11" s="199"/>
      <c r="M11" s="180"/>
    </row>
    <row r="12" spans="1:22" ht="16" x14ac:dyDescent="0.2">
      <c r="A12" s="114" t="s">
        <v>0</v>
      </c>
      <c r="B12" s="200" t="s">
        <v>297</v>
      </c>
      <c r="C12" s="193"/>
      <c r="D12" s="194"/>
      <c r="E12" s="193"/>
      <c r="F12" s="193" t="s">
        <v>220</v>
      </c>
      <c r="G12" s="193">
        <v>0</v>
      </c>
      <c r="H12" s="193">
        <f>_xlfn.XLOOKUP($B12,'1.4.plasticFADE constants'!$B$8:$B$13,'1.4.plasticFADE constants'!$F$8:$F$13)</f>
        <v>8.8522568518694625E-4</v>
      </c>
      <c r="I12" s="193">
        <f>_xlfn.XLOOKUP($B12,'1.4.plasticFADE constants'!$B$8:$B$13,'1.4.plasticFADE constants'!$E$8:$E$13)</f>
        <v>-4.5792341493151865</v>
      </c>
      <c r="J12" s="195"/>
    </row>
    <row r="13" spans="1:22" ht="16" x14ac:dyDescent="0.2">
      <c r="A13" s="90" t="s">
        <v>0</v>
      </c>
      <c r="B13" s="201" t="s">
        <v>298</v>
      </c>
      <c r="C13" s="25"/>
      <c r="D13" s="180"/>
      <c r="E13" s="25"/>
      <c r="F13" s="25" t="s">
        <v>220</v>
      </c>
      <c r="G13" s="25">
        <v>0</v>
      </c>
      <c r="H13" s="25">
        <f>_xlfn.XLOOKUP($B13,'1.4.plasticFADE constants'!$B$8:$B$13,'1.4.plasticFADE constants'!$F$8:$F$13)</f>
        <v>0.18031551631660608</v>
      </c>
      <c r="I13" s="25">
        <f>_xlfn.XLOOKUP($B13,'1.4.plasticFADE constants'!$B$8:$B$13,'1.4.plasticFADE constants'!$E$8:$E$13)</f>
        <v>-24.116968942715502</v>
      </c>
      <c r="J13" s="37"/>
    </row>
    <row r="14" spans="1:22" ht="16" x14ac:dyDescent="0.2">
      <c r="A14" s="90" t="s">
        <v>0</v>
      </c>
      <c r="B14" s="201" t="s">
        <v>299</v>
      </c>
      <c r="C14" s="25"/>
      <c r="D14" s="180"/>
      <c r="E14" s="25"/>
      <c r="F14" s="25" t="s">
        <v>220</v>
      </c>
      <c r="G14" s="25">
        <v>0</v>
      </c>
      <c r="H14" s="25">
        <f>_xlfn.XLOOKUP($B14,'1.4.plasticFADE constants'!$B$8:$B$13,'1.4.plasticFADE constants'!$F$8:$F$13)</f>
        <v>4.2838610360828892E-3</v>
      </c>
      <c r="I14" s="25">
        <f>_xlfn.XLOOKUP($B14,'1.4.plasticFADE constants'!$B$8:$B$13,'1.4.plasticFADE constants'!$E$8:$E$13)</f>
        <v>-6.1272712628280415</v>
      </c>
      <c r="J14" s="37"/>
    </row>
    <row r="15" spans="1:22" ht="16" x14ac:dyDescent="0.2">
      <c r="A15" s="90" t="s">
        <v>0</v>
      </c>
      <c r="B15" s="201" t="s">
        <v>300</v>
      </c>
      <c r="C15" s="25"/>
      <c r="D15" s="180"/>
      <c r="E15" s="25"/>
      <c r="F15" s="25" t="s">
        <v>220</v>
      </c>
      <c r="G15" s="25">
        <v>0</v>
      </c>
      <c r="H15" s="25">
        <f>_xlfn.XLOOKUP($B15,'1.4.plasticFADE constants'!$B$8:$B$13,'1.4.plasticFADE constants'!$F$8:$F$13)</f>
        <v>0.56576349322207697</v>
      </c>
      <c r="I15" s="25">
        <f>_xlfn.XLOOKUP($B15,'1.4.plasticFADE constants'!$B$8:$B$13,'1.4.plasticFADE constants'!$E$8:$E$13)</f>
        <v>-1.2071490700077065</v>
      </c>
      <c r="J15" s="37"/>
    </row>
    <row r="16" spans="1:22" ht="16" x14ac:dyDescent="0.2">
      <c r="A16" s="90" t="s">
        <v>0</v>
      </c>
      <c r="B16" s="201" t="s">
        <v>301</v>
      </c>
      <c r="C16" s="25"/>
      <c r="D16" s="180"/>
      <c r="E16" s="25"/>
      <c r="F16" s="25" t="s">
        <v>220</v>
      </c>
      <c r="G16" s="25">
        <v>0</v>
      </c>
      <c r="H16" s="25">
        <f>_xlfn.XLOOKUP($B16,'1.4.plasticFADE constants'!$B$8:$B$13,'1.4.plasticFADE constants'!$F$8:$F$13)</f>
        <v>1.0821863165152337E-3</v>
      </c>
      <c r="I16" s="25">
        <f>_xlfn.XLOOKUP($B16,'1.4.plasticFADE constants'!$B$8:$B$13,'1.4.plasticFADE constants'!$E$8:$E$13)</f>
        <v>-7.8805315500541058</v>
      </c>
      <c r="J16" s="37"/>
    </row>
    <row r="17" spans="1:10" ht="16" x14ac:dyDescent="0.2">
      <c r="A17" s="196" t="s">
        <v>0</v>
      </c>
      <c r="B17" s="202" t="s">
        <v>302</v>
      </c>
      <c r="C17" s="197"/>
      <c r="D17" s="198"/>
      <c r="E17" s="197"/>
      <c r="F17" s="197" t="s">
        <v>220</v>
      </c>
      <c r="G17" s="197">
        <v>0</v>
      </c>
      <c r="H17" s="197">
        <f>_xlfn.XLOOKUP($B17,'1.4.plasticFADE constants'!$B$8:$B$13,'1.4.plasticFADE constants'!$F$8:$F$13)</f>
        <v>0.17415973531339507</v>
      </c>
      <c r="I17" s="197">
        <f>_xlfn.XLOOKUP($B17,'1.4.plasticFADE constants'!$B$8:$B$13,'1.4.plasticFADE constants'!$E$8:$E$13)</f>
        <v>-1.5302212244476034</v>
      </c>
      <c r="J17" s="199"/>
    </row>
    <row r="18" spans="1:10" ht="16" x14ac:dyDescent="0.2">
      <c r="A18" s="114" t="s">
        <v>1</v>
      </c>
      <c r="B18" s="200" t="s">
        <v>297</v>
      </c>
      <c r="C18" s="193"/>
      <c r="D18" s="194"/>
      <c r="E18" s="193"/>
      <c r="F18" s="193" t="s">
        <v>220</v>
      </c>
      <c r="G18" s="193">
        <v>0</v>
      </c>
      <c r="H18" s="193">
        <f>_xlfn.XLOOKUP($B18,'1.4.plasticFADE constants'!$B$8:$B$13,'1.4.plasticFADE constants'!$J$8:$J$13)</f>
        <v>5.7046216926572363E-3</v>
      </c>
      <c r="I18" s="193">
        <f>_xlfn.XLOOKUP($B18,'1.4.plasticFADE constants'!$B$8:$B$13,'1.4.plasticFADE constants'!$I$8:$I$13)</f>
        <v>-4.5052714656577013</v>
      </c>
      <c r="J18" s="195"/>
    </row>
    <row r="19" spans="1:10" ht="16" x14ac:dyDescent="0.2">
      <c r="A19" s="90" t="s">
        <v>1</v>
      </c>
      <c r="B19" s="201" t="s">
        <v>298</v>
      </c>
      <c r="C19" s="25"/>
      <c r="D19" s="180"/>
      <c r="E19" s="25"/>
      <c r="F19" s="25" t="s">
        <v>220</v>
      </c>
      <c r="G19" s="25">
        <v>0</v>
      </c>
      <c r="H19" s="25">
        <f>_xlfn.XLOOKUP($B19,'1.4.plasticFADE constants'!$B$8:$B$13,'1.4.plasticFADE constants'!$J$8:$J$13)</f>
        <v>0.10974721132064617</v>
      </c>
      <c r="I19" s="25">
        <f>_xlfn.XLOOKUP($B19,'1.4.plasticFADE constants'!$B$8:$B$13,'1.4.plasticFADE constants'!$I$8:$I$13)</f>
        <v>-28.324168296488498</v>
      </c>
      <c r="J19" s="37"/>
    </row>
    <row r="20" spans="1:10" ht="16" x14ac:dyDescent="0.2">
      <c r="A20" s="90" t="s">
        <v>1</v>
      </c>
      <c r="B20" s="201" t="s">
        <v>299</v>
      </c>
      <c r="C20" s="25"/>
      <c r="D20" s="180"/>
      <c r="E20" s="25"/>
      <c r="F20" s="25" t="s">
        <v>220</v>
      </c>
      <c r="G20" s="25">
        <v>0</v>
      </c>
      <c r="H20" s="25">
        <f>_xlfn.XLOOKUP($B20,'1.4.plasticFADE constants'!$B$8:$B$13,'1.4.plasticFADE constants'!$J$8:$J$13)</f>
        <v>6.1122893201501606E-3</v>
      </c>
      <c r="I20" s="25">
        <f>_xlfn.XLOOKUP($B20,'1.4.plasticFADE constants'!$B$8:$B$13,'1.4.plasticFADE constants'!$I$8:$I$13)</f>
        <v>-4.5741987776363207</v>
      </c>
      <c r="J20" s="37"/>
    </row>
    <row r="21" spans="1:10" ht="16" x14ac:dyDescent="0.2">
      <c r="A21" s="90" t="s">
        <v>1</v>
      </c>
      <c r="B21" s="201" t="s">
        <v>300</v>
      </c>
      <c r="C21" s="25"/>
      <c r="D21" s="180"/>
      <c r="E21" s="25"/>
      <c r="F21" s="25" t="s">
        <v>220</v>
      </c>
      <c r="G21" s="25">
        <v>0</v>
      </c>
      <c r="H21" s="25">
        <f>_xlfn.XLOOKUP($B21,'1.4.plasticFADE constants'!$B$8:$B$13,'1.4.plasticFADE constants'!$J$8:$J$13)</f>
        <v>3.6211086630142278E-5</v>
      </c>
      <c r="I21" s="25">
        <f>_xlfn.XLOOKUP($B21,'1.4.plasticFADE constants'!$B$8:$B$13,'1.4.plasticFADE constants'!$I$8:$I$13)</f>
        <v>-5.4348195062780258</v>
      </c>
      <c r="J21" s="37"/>
    </row>
    <row r="22" spans="1:10" ht="16" x14ac:dyDescent="0.2">
      <c r="A22" s="90" t="s">
        <v>1</v>
      </c>
      <c r="B22" s="201" t="s">
        <v>301</v>
      </c>
      <c r="C22" s="25"/>
      <c r="D22" s="25"/>
      <c r="E22" s="25"/>
      <c r="F22" s="25" t="s">
        <v>220</v>
      </c>
      <c r="G22" s="25">
        <v>0</v>
      </c>
      <c r="H22" s="25">
        <f>_xlfn.XLOOKUP($B22,'1.4.plasticFADE constants'!$B$8:$B$13,'1.4.plasticFADE constants'!$J$8:$J$13)</f>
        <v>4.4412819089122309E-4</v>
      </c>
      <c r="I22" s="25">
        <f>_xlfn.XLOOKUP($B22,'1.4.plasticFADE constants'!$B$8:$B$13,'1.4.plasticFADE constants'!$I$8:$I$13)</f>
        <v>-9.1638821866653597</v>
      </c>
      <c r="J22" s="37"/>
    </row>
    <row r="23" spans="1:10" ht="16" x14ac:dyDescent="0.2">
      <c r="A23" s="196" t="s">
        <v>1</v>
      </c>
      <c r="B23" s="202" t="s">
        <v>302</v>
      </c>
      <c r="C23" s="197"/>
      <c r="D23" s="197"/>
      <c r="E23" s="197"/>
      <c r="F23" s="197" t="s">
        <v>220</v>
      </c>
      <c r="G23" s="197">
        <v>0</v>
      </c>
      <c r="H23" s="197">
        <f>_xlfn.XLOOKUP($B23,'1.4.plasticFADE constants'!$B$8:$B$13,'1.4.plasticFADE constants'!$J$8:$J$13)</f>
        <v>0.19223313230112987</v>
      </c>
      <c r="I23" s="197">
        <f>_xlfn.XLOOKUP($B23,'1.4.plasticFADE constants'!$B$8:$B$13,'1.4.plasticFADE constants'!$I$8:$I$13)</f>
        <v>-1.1268274552867941</v>
      </c>
      <c r="J23" s="199"/>
    </row>
    <row r="24" spans="1:10" ht="16" x14ac:dyDescent="0.2">
      <c r="A24" s="90" t="s">
        <v>13</v>
      </c>
      <c r="B24" s="114" t="s">
        <v>136</v>
      </c>
      <c r="C24" s="25"/>
      <c r="D24" s="180" t="s">
        <v>140</v>
      </c>
      <c r="E24" s="25"/>
      <c r="F24" s="25" t="s">
        <v>220</v>
      </c>
      <c r="G24" s="25">
        <v>0</v>
      </c>
      <c r="H24" s="193">
        <f>_xlfn.XLOOKUP($A24,'1.1.SSDR_water'!$B$7:$B$29,'1.1.SSDR_water'!$J$7:$J$29)</f>
        <v>1.7877213454922709</v>
      </c>
      <c r="I24" s="193">
        <f>_xlfn.XLOOKUP($A24,'1.1.SSDR_water'!$B$7:$B$29,'1.1.SSDR_water'!$I$7:$I$29)</f>
        <v>-29.919000056533232</v>
      </c>
      <c r="J24" s="37"/>
    </row>
    <row r="25" spans="1:10" ht="16" x14ac:dyDescent="0.2">
      <c r="A25" s="90" t="s">
        <v>13</v>
      </c>
      <c r="B25" s="90" t="s">
        <v>136</v>
      </c>
      <c r="C25" s="25"/>
      <c r="D25" s="180" t="s">
        <v>115</v>
      </c>
      <c r="E25" s="25"/>
      <c r="F25" s="25" t="s">
        <v>220</v>
      </c>
      <c r="G25" s="25">
        <v>0</v>
      </c>
      <c r="H25" s="25">
        <f>_xlfn.XLOOKUP($A25,'1.1.SSDR_water'!$B$7:$B$29,'1.1.SSDR_water'!$J$7:$J$29)</f>
        <v>1.7877213454922709</v>
      </c>
      <c r="I25" s="25">
        <f>_xlfn.XLOOKUP($A25,'1.1.SSDR_water'!$B$7:$B$29,'1.1.SSDR_water'!$I$7:$I$29)</f>
        <v>-29.919000056533232</v>
      </c>
      <c r="J25" s="37"/>
    </row>
    <row r="26" spans="1:10" ht="16" x14ac:dyDescent="0.2">
      <c r="A26" s="90" t="s">
        <v>13</v>
      </c>
      <c r="B26" s="90" t="s">
        <v>136</v>
      </c>
      <c r="C26" s="25"/>
      <c r="D26" s="180" t="s">
        <v>124</v>
      </c>
      <c r="E26" s="25"/>
      <c r="F26" s="25" t="s">
        <v>220</v>
      </c>
      <c r="G26" s="25">
        <v>0</v>
      </c>
      <c r="H26" s="25">
        <f>_xlfn.XLOOKUP($A26,'1.1.SSDR_water'!$B$7:$B$29,'1.1.SSDR_water'!$J$7:$J$29)</f>
        <v>1.7877213454922709</v>
      </c>
      <c r="I26" s="25">
        <f>_xlfn.XLOOKUP($A26,'1.1.SSDR_water'!$B$7:$B$29,'1.1.SSDR_water'!$I$7:$I$29)</f>
        <v>-29.919000056533232</v>
      </c>
      <c r="J26" s="37"/>
    </row>
    <row r="27" spans="1:10" ht="16" x14ac:dyDescent="0.2">
      <c r="A27" s="90" t="s">
        <v>13</v>
      </c>
      <c r="B27" s="90" t="s">
        <v>136</v>
      </c>
      <c r="C27" s="25"/>
      <c r="D27" s="180" t="s">
        <v>116</v>
      </c>
      <c r="E27" s="25"/>
      <c r="F27" s="25" t="s">
        <v>220</v>
      </c>
      <c r="G27" s="25">
        <v>0</v>
      </c>
      <c r="H27" s="25">
        <f>_xlfn.XLOOKUP($A27,'1.1.SSDR_water'!$B$7:$B$29,'1.1.SSDR_water'!$J$7:$J$29)</f>
        <v>1.7877213454922709</v>
      </c>
      <c r="I27" s="25">
        <f>_xlfn.XLOOKUP($A27,'1.1.SSDR_water'!$B$7:$B$29,'1.1.SSDR_water'!$I$7:$I$29)</f>
        <v>-29.919000056533232</v>
      </c>
      <c r="J27" s="37"/>
    </row>
    <row r="28" spans="1:10" ht="16" x14ac:dyDescent="0.2">
      <c r="A28" s="90" t="s">
        <v>13</v>
      </c>
      <c r="B28" s="90" t="s">
        <v>136</v>
      </c>
      <c r="C28" s="25"/>
      <c r="D28" s="180" t="s">
        <v>137</v>
      </c>
      <c r="E28" s="25"/>
      <c r="F28" s="25" t="s">
        <v>220</v>
      </c>
      <c r="G28" s="25">
        <v>0</v>
      </c>
      <c r="H28" s="25">
        <f>_xlfn.XLOOKUP($A28,'1.2.SSDR_sediment'!$B$7:$B$29,'1.2.SSDR_sediment'!$J$7:$J$29)</f>
        <v>1.7877213454922709</v>
      </c>
      <c r="I28" s="25">
        <f>_xlfn.XLOOKUP($A28,'1.2.SSDR_sediment'!$B$7:$B$29,'1.2.SSDR_sediment'!$I$7:$I$29)</f>
        <v>-29.919000056533232</v>
      </c>
      <c r="J28" s="37"/>
    </row>
    <row r="29" spans="1:10" ht="16" x14ac:dyDescent="0.2">
      <c r="A29" s="90" t="s">
        <v>13</v>
      </c>
      <c r="B29" s="90" t="s">
        <v>136</v>
      </c>
      <c r="C29" s="25"/>
      <c r="D29" s="180" t="s">
        <v>138</v>
      </c>
      <c r="E29" s="25"/>
      <c r="F29" s="25" t="s">
        <v>220</v>
      </c>
      <c r="G29" s="25">
        <v>0</v>
      </c>
      <c r="H29" s="25">
        <f>_xlfn.XLOOKUP($A29,'1.2.SSDR_sediment'!$B$7:$B$29,'1.2.SSDR_sediment'!$J$7:$J$29)</f>
        <v>1.7877213454922709</v>
      </c>
      <c r="I29" s="25">
        <f>_xlfn.XLOOKUP($A29,'1.2.SSDR_sediment'!$B$7:$B$29,'1.2.SSDR_sediment'!$I$7:$I$29)</f>
        <v>-29.919000056533232</v>
      </c>
      <c r="J29" s="37"/>
    </row>
    <row r="30" spans="1:10" ht="16" x14ac:dyDescent="0.2">
      <c r="A30" s="90" t="s">
        <v>13</v>
      </c>
      <c r="B30" s="90" t="s">
        <v>136</v>
      </c>
      <c r="C30" s="25"/>
      <c r="D30" s="180" t="s">
        <v>139</v>
      </c>
      <c r="E30" s="25"/>
      <c r="F30" s="25" t="s">
        <v>220</v>
      </c>
      <c r="G30" s="25">
        <v>0</v>
      </c>
      <c r="H30" s="25">
        <f>_xlfn.XLOOKUP($A30,'1.2.SSDR_sediment'!$B$7:$B$29,'1.2.SSDR_sediment'!$J$7:$J$29)</f>
        <v>1.7877213454922709</v>
      </c>
      <c r="I30" s="25">
        <f>_xlfn.XLOOKUP($A30,'1.2.SSDR_sediment'!$B$7:$B$29,'1.2.SSDR_sediment'!$I$7:$I$29)</f>
        <v>-29.919000056533232</v>
      </c>
      <c r="J30" s="37"/>
    </row>
    <row r="31" spans="1:10" ht="16" x14ac:dyDescent="0.2">
      <c r="A31" s="90" t="s">
        <v>13</v>
      </c>
      <c r="B31" s="90" t="s">
        <v>136</v>
      </c>
      <c r="C31" s="25"/>
      <c r="D31" s="180" t="s">
        <v>117</v>
      </c>
      <c r="E31" s="25"/>
      <c r="F31" s="25" t="s">
        <v>220</v>
      </c>
      <c r="G31" s="25">
        <v>0</v>
      </c>
      <c r="H31" s="25">
        <f>_xlfn.XLOOKUP($A31,'1.3.SSDR_soil'!$B$7:$B$29,'1.3.SSDR_soil'!$J$7:$J$29)</f>
        <v>1.7877213454922709</v>
      </c>
      <c r="I31" s="25">
        <f>_xlfn.XLOOKUP($A31,'1.3.SSDR_soil'!$B$7:$B$29,'1.3.SSDR_soil'!$I$7:$I$29)</f>
        <v>-29.919000056533232</v>
      </c>
      <c r="J31" s="37"/>
    </row>
    <row r="32" spans="1:10" ht="16" x14ac:dyDescent="0.2">
      <c r="A32" s="90" t="s">
        <v>13</v>
      </c>
      <c r="B32" s="90" t="s">
        <v>136</v>
      </c>
      <c r="C32" s="25"/>
      <c r="D32" s="180" t="s">
        <v>127</v>
      </c>
      <c r="E32" s="25"/>
      <c r="F32" s="25" t="s">
        <v>220</v>
      </c>
      <c r="G32" s="25">
        <v>0</v>
      </c>
      <c r="H32" s="25">
        <f>_xlfn.XLOOKUP($A32,'1.3.SSDR_soil'!$B$7:$B$29,'1.3.SSDR_soil'!$J$7:$J$29)</f>
        <v>1.7877213454922709</v>
      </c>
      <c r="I32" s="25">
        <f>_xlfn.XLOOKUP($A32,'1.3.SSDR_soil'!$B$7:$B$29,'1.3.SSDR_soil'!$I$7:$I$29)</f>
        <v>-29.919000056533232</v>
      </c>
      <c r="J32" s="37"/>
    </row>
    <row r="33" spans="1:10" ht="16" x14ac:dyDescent="0.2">
      <c r="A33" s="90" t="s">
        <v>13</v>
      </c>
      <c r="B33" s="196" t="s">
        <v>136</v>
      </c>
      <c r="C33" s="25"/>
      <c r="D33" s="180" t="s">
        <v>118</v>
      </c>
      <c r="E33" s="25"/>
      <c r="F33" s="25" t="s">
        <v>220</v>
      </c>
      <c r="G33" s="25">
        <v>0</v>
      </c>
      <c r="H33" s="197">
        <f>_xlfn.XLOOKUP($A33,'1.3.SSDR_soil'!$B$7:$B$29,'1.3.SSDR_soil'!$J$7:$J$29)</f>
        <v>1.7877213454922709</v>
      </c>
      <c r="I33" s="25">
        <f>_xlfn.XLOOKUP($A33,'1.3.SSDR_soil'!$B$7:$B$29,'1.3.SSDR_soil'!$I$7:$I$29)</f>
        <v>-29.919000056533232</v>
      </c>
      <c r="J33" s="37"/>
    </row>
    <row r="34" spans="1:10" ht="16" x14ac:dyDescent="0.2">
      <c r="A34" s="114" t="s">
        <v>2</v>
      </c>
      <c r="B34" s="200" t="s">
        <v>297</v>
      </c>
      <c r="C34" s="193"/>
      <c r="D34" s="194"/>
      <c r="E34" s="193"/>
      <c r="F34" s="193" t="s">
        <v>220</v>
      </c>
      <c r="G34" s="193">
        <v>0</v>
      </c>
      <c r="H34" s="193">
        <f>_xlfn.XLOOKUP($B34,'1.4.plasticFADE constants'!$B$8:$B$13,'1.4.plasticFADE constants'!$N$8:$N$13)</f>
        <v>2.9524825547148014E-4</v>
      </c>
      <c r="I34" s="193">
        <f>_xlfn.XLOOKUP($B34,'1.4.plasticFADE constants'!$B$8:$B$13,'1.4.plasticFADE constants'!$M$8:$M$13)</f>
        <v>-8.3213128615646177</v>
      </c>
      <c r="J34" s="195"/>
    </row>
    <row r="35" spans="1:10" ht="16" x14ac:dyDescent="0.2">
      <c r="A35" s="90" t="s">
        <v>2</v>
      </c>
      <c r="B35" s="201" t="s">
        <v>298</v>
      </c>
      <c r="C35" s="25"/>
      <c r="D35" s="180"/>
      <c r="E35" s="25"/>
      <c r="F35" s="25" t="s">
        <v>220</v>
      </c>
      <c r="G35" s="25">
        <v>0</v>
      </c>
      <c r="H35" s="193">
        <f>_xlfn.XLOOKUP($B35,'1.4.plasticFADE constants'!$B$8:$B$13,'1.4.plasticFADE constants'!$N$8:$N$13)</f>
        <v>0.19332889713928206</v>
      </c>
      <c r="I35" s="193">
        <f>_xlfn.XLOOKUP($B35,'1.4.plasticFADE constants'!$B$8:$B$13,'1.4.plasticFADE constants'!$M$8:$M$13)</f>
        <v>-0.23448794254115907</v>
      </c>
      <c r="J35" s="37"/>
    </row>
    <row r="36" spans="1:10" ht="16" x14ac:dyDescent="0.2">
      <c r="A36" s="90" t="s">
        <v>2</v>
      </c>
      <c r="B36" s="201" t="s">
        <v>299</v>
      </c>
      <c r="C36" s="25"/>
      <c r="D36" s="180"/>
      <c r="E36" s="25"/>
      <c r="F36" s="25" t="s">
        <v>220</v>
      </c>
      <c r="G36" s="25">
        <v>0</v>
      </c>
      <c r="H36" s="193">
        <f>_xlfn.XLOOKUP($B36,'1.4.plasticFADE constants'!$B$8:$B$13,'1.4.plasticFADE constants'!$N$8:$N$13)</f>
        <v>2.1960388534196288E-5</v>
      </c>
      <c r="I36" s="193">
        <f>_xlfn.XLOOKUP($B36,'1.4.plasticFADE constants'!$B$8:$B$13,'1.4.plasticFADE constants'!$M$8:$M$13)</f>
        <v>-11.230611090275636</v>
      </c>
      <c r="J36" s="37"/>
    </row>
    <row r="37" spans="1:10" ht="16" x14ac:dyDescent="0.2">
      <c r="A37" s="90" t="s">
        <v>2</v>
      </c>
      <c r="B37" s="201" t="s">
        <v>300</v>
      </c>
      <c r="C37" s="25"/>
      <c r="D37" s="180"/>
      <c r="E37" s="25"/>
      <c r="F37" s="25" t="s">
        <v>220</v>
      </c>
      <c r="G37" s="25">
        <v>0</v>
      </c>
      <c r="H37" s="193">
        <f>_xlfn.XLOOKUP($B37,'1.4.plasticFADE constants'!$B$8:$B$13,'1.4.plasticFADE constants'!$N$8:$N$13)</f>
        <v>0.22318783126059411</v>
      </c>
      <c r="I37" s="193">
        <f>_xlfn.XLOOKUP($B37,'1.4.plasticFADE constants'!$B$8:$B$13,'1.4.plasticFADE constants'!$M$8:$M$13)</f>
        <v>0.62930292908874985</v>
      </c>
      <c r="J37" s="37"/>
    </row>
    <row r="38" spans="1:10" ht="16" x14ac:dyDescent="0.2">
      <c r="A38" s="90" t="s">
        <v>2</v>
      </c>
      <c r="B38" s="201" t="s">
        <v>301</v>
      </c>
      <c r="C38" s="25"/>
      <c r="D38" s="180"/>
      <c r="E38" s="25"/>
      <c r="F38" s="25" t="s">
        <v>220</v>
      </c>
      <c r="G38" s="25">
        <v>0</v>
      </c>
      <c r="H38" s="193">
        <f>_xlfn.XLOOKUP($B38,'1.4.plasticFADE constants'!$B$8:$B$13,'1.4.plasticFADE constants'!$N$8:$N$13)</f>
        <v>4.4013893320794464E-6</v>
      </c>
      <c r="I38" s="193">
        <f>_xlfn.XLOOKUP($B38,'1.4.plasticFADE constants'!$B$8:$B$13,'1.4.plasticFADE constants'!$M$8:$M$13)</f>
        <v>-4.1852835055615794</v>
      </c>
      <c r="J38" s="37"/>
    </row>
    <row r="39" spans="1:10" ht="16" x14ac:dyDescent="0.2">
      <c r="A39" s="196" t="s">
        <v>2</v>
      </c>
      <c r="B39" s="202" t="s">
        <v>302</v>
      </c>
      <c r="C39" s="197"/>
      <c r="D39" s="198"/>
      <c r="E39" s="197"/>
      <c r="F39" s="197" t="s">
        <v>220</v>
      </c>
      <c r="G39" s="197">
        <v>0</v>
      </c>
      <c r="H39" s="193">
        <f>_xlfn.XLOOKUP($B39,'1.4.plasticFADE constants'!$B$8:$B$13,'1.4.plasticFADE constants'!$N$8:$N$13)</f>
        <v>4.5684842445671371E-2</v>
      </c>
      <c r="I39" s="193">
        <f>_xlfn.XLOOKUP($B39,'1.4.plasticFADE constants'!$B$8:$B$13,'1.4.plasticFADE constants'!$M$8:$M$13)</f>
        <v>-2.5451414914347712</v>
      </c>
      <c r="J39" s="199"/>
    </row>
    <row r="40" spans="1:10" ht="16" x14ac:dyDescent="0.2">
      <c r="A40" s="114" t="s">
        <v>3</v>
      </c>
      <c r="B40" s="200" t="s">
        <v>297</v>
      </c>
      <c r="C40" s="193"/>
      <c r="D40" s="194"/>
      <c r="E40" s="193"/>
      <c r="F40" s="193" t="s">
        <v>220</v>
      </c>
      <c r="G40" s="193">
        <v>0</v>
      </c>
      <c r="H40" s="193">
        <f>_xlfn.XLOOKUP($B40,'1.4.plasticFADE constants'!$B$8:$B$13,'1.4.plasticFADE constants'!$R$8:$R$13)</f>
        <v>5.095161679579672E-3</v>
      </c>
      <c r="I40" s="193">
        <f>_xlfn.XLOOKUP($B40,'1.4.plasticFADE constants'!$B$8:$B$13,'1.4.plasticFADE constants'!$Q$8:$Q$13)</f>
        <v>-5.2033360606110612</v>
      </c>
      <c r="J40" s="195"/>
    </row>
    <row r="41" spans="1:10" ht="16" x14ac:dyDescent="0.2">
      <c r="A41" s="90" t="s">
        <v>3</v>
      </c>
      <c r="B41" s="201" t="s">
        <v>298</v>
      </c>
      <c r="C41" s="25"/>
      <c r="D41" s="180"/>
      <c r="E41" s="25"/>
      <c r="F41" s="25" t="s">
        <v>220</v>
      </c>
      <c r="G41" s="25">
        <v>0</v>
      </c>
      <c r="H41" s="193">
        <f>_xlfn.XLOOKUP($B41,'1.4.plasticFADE constants'!$B$8:$B$13,'1.4.plasticFADE constants'!$R$8:$R$13)</f>
        <v>0.11216725202724696</v>
      </c>
      <c r="I41" s="193">
        <f>_xlfn.XLOOKUP($B41,'1.4.plasticFADE constants'!$B$8:$B$13,'1.4.plasticFADE constants'!$Q$8:$Q$13)</f>
        <v>-4.2888430197046334</v>
      </c>
      <c r="J41" s="37"/>
    </row>
    <row r="42" spans="1:10" ht="16" x14ac:dyDescent="0.2">
      <c r="A42" s="90" t="s">
        <v>3</v>
      </c>
      <c r="B42" s="201" t="s">
        <v>299</v>
      </c>
      <c r="C42" s="25"/>
      <c r="D42" s="180"/>
      <c r="E42" s="25"/>
      <c r="F42" s="25" t="s">
        <v>220</v>
      </c>
      <c r="G42" s="25">
        <v>0</v>
      </c>
      <c r="H42" s="193">
        <f>_xlfn.XLOOKUP($B42,'1.4.plasticFADE constants'!$B$8:$B$13,'1.4.plasticFADE constants'!$R$8:$R$13)</f>
        <v>1.6245854917083305E-3</v>
      </c>
      <c r="I42" s="193">
        <f>_xlfn.XLOOKUP($B42,'1.4.plasticFADE constants'!$B$8:$B$13,'1.4.plasticFADE constants'!$Q$8:$Q$13)</f>
        <v>-4.0602197220386582</v>
      </c>
      <c r="J42" s="37"/>
    </row>
    <row r="43" spans="1:10" ht="16" x14ac:dyDescent="0.2">
      <c r="A43" s="90" t="s">
        <v>3</v>
      </c>
      <c r="B43" s="201" t="s">
        <v>300</v>
      </c>
      <c r="C43" s="25"/>
      <c r="D43" s="180"/>
      <c r="E43" s="25"/>
      <c r="F43" s="25" t="s">
        <v>220</v>
      </c>
      <c r="G43" s="25">
        <v>0</v>
      </c>
      <c r="H43" s="193">
        <f>_xlfn.XLOOKUP($B43,'1.4.plasticFADE constants'!$B$8:$B$13,'1.4.plasticFADE constants'!$R$8:$R$13)</f>
        <v>0.38047219974999136</v>
      </c>
      <c r="I43" s="193">
        <f>_xlfn.XLOOKUP($B43,'1.4.plasticFADE constants'!$B$8:$B$13,'1.4.plasticFADE constants'!$Q$8:$Q$13)</f>
        <v>-0.3488586863441826</v>
      </c>
      <c r="J43" s="37"/>
    </row>
    <row r="44" spans="1:10" ht="16" x14ac:dyDescent="0.2">
      <c r="A44" s="90" t="s">
        <v>3</v>
      </c>
      <c r="B44" s="201" t="s">
        <v>301</v>
      </c>
      <c r="C44" s="25"/>
      <c r="D44" s="180"/>
      <c r="E44" s="25"/>
      <c r="F44" s="25" t="s">
        <v>220</v>
      </c>
      <c r="G44" s="25">
        <v>0</v>
      </c>
      <c r="H44" s="193">
        <f>_xlfn.XLOOKUP($B44,'1.4.plasticFADE constants'!$B$8:$B$13,'1.4.plasticFADE constants'!$R$8:$R$13)</f>
        <v>3.8147496202113584E-5</v>
      </c>
      <c r="I44" s="193">
        <f>_xlfn.XLOOKUP($B44,'1.4.plasticFADE constants'!$B$8:$B$13,'1.4.plasticFADE constants'!$Q$8:$Q$13)</f>
        <v>-11.033061618954534</v>
      </c>
      <c r="J44" s="37"/>
    </row>
    <row r="45" spans="1:10" ht="16" x14ac:dyDescent="0.2">
      <c r="A45" s="196" t="s">
        <v>3</v>
      </c>
      <c r="B45" s="202" t="s">
        <v>302</v>
      </c>
      <c r="C45" s="25"/>
      <c r="D45" s="180"/>
      <c r="E45" s="25"/>
      <c r="F45" s="25" t="s">
        <v>220</v>
      </c>
      <c r="G45" s="25">
        <v>0</v>
      </c>
      <c r="H45" s="193">
        <f>_xlfn.XLOOKUP($B45,'1.4.plasticFADE constants'!$B$8:$B$13,'1.4.plasticFADE constants'!$R$8:$R$13)</f>
        <v>0.11138573469379663</v>
      </c>
      <c r="I45" s="193">
        <f>_xlfn.XLOOKUP($B45,'1.4.plasticFADE constants'!$B$8:$B$13,'1.4.plasticFADE constants'!$Q$8:$Q$13)</f>
        <v>-0.81619839913685255</v>
      </c>
      <c r="J45" s="37"/>
    </row>
    <row r="46" spans="1:10" ht="16" x14ac:dyDescent="0.2">
      <c r="A46" s="90" t="s">
        <v>23</v>
      </c>
      <c r="B46" s="292" t="s">
        <v>297</v>
      </c>
      <c r="C46" s="203"/>
      <c r="D46" s="194"/>
      <c r="E46" s="193"/>
      <c r="F46" s="193" t="s">
        <v>220</v>
      </c>
      <c r="G46" s="193">
        <v>0</v>
      </c>
      <c r="H46" s="193">
        <f>_xlfn.XLOOKUP($B46,'1.4.plasticFADE constants'!$B$8:$B$13,'1.4.plasticFADE constants'!$V$8:$V$13)</f>
        <v>2.0039698122812592E-4</v>
      </c>
      <c r="I46" s="193">
        <f>_xlfn.XLOOKUP($B46,'1.4.plasticFADE constants'!$B$8:$B$13,'1.4.plasticFADE constants'!$U$8:$U$13)</f>
        <v>-8.2051082449468797</v>
      </c>
      <c r="J46" s="195"/>
    </row>
    <row r="47" spans="1:10" ht="16" x14ac:dyDescent="0.2">
      <c r="A47" s="90" t="s">
        <v>23</v>
      </c>
      <c r="B47" s="293" t="s">
        <v>298</v>
      </c>
      <c r="C47" s="94"/>
      <c r="D47" s="180"/>
      <c r="E47" s="25"/>
      <c r="F47" s="25" t="s">
        <v>220</v>
      </c>
      <c r="G47" s="25">
        <v>0</v>
      </c>
      <c r="H47" s="25">
        <f>_xlfn.XLOOKUP($B47,'1.4.plasticFADE constants'!$B$8:$B$13,'1.4.plasticFADE constants'!$V$8:$V$13)</f>
        <v>6.755047266342272E-2</v>
      </c>
      <c r="I47" s="25">
        <f>_xlfn.XLOOKUP($B47,'1.4.plasticFADE constants'!$B$8:$B$13,'1.4.plasticFADE constants'!$U$8:$U$13)</f>
        <v>-1.4134913064196912</v>
      </c>
      <c r="J47" s="37"/>
    </row>
    <row r="48" spans="1:10" ht="16" x14ac:dyDescent="0.2">
      <c r="A48" s="90" t="s">
        <v>23</v>
      </c>
      <c r="B48" s="293" t="s">
        <v>299</v>
      </c>
      <c r="C48" s="94"/>
      <c r="D48" s="180"/>
      <c r="E48" s="25"/>
      <c r="F48" s="25" t="s">
        <v>220</v>
      </c>
      <c r="G48" s="25">
        <v>0</v>
      </c>
      <c r="H48" s="25">
        <f>_xlfn.XLOOKUP($B48,'1.4.plasticFADE constants'!$B$8:$B$13,'1.4.plasticFADE constants'!$V$8:$V$13)</f>
        <v>4.3872181235929018E-6</v>
      </c>
      <c r="I48" s="25">
        <f>_xlfn.XLOOKUP($B48,'1.4.plasticFADE constants'!$B$8:$B$13,'1.4.plasticFADE constants'!$U$8:$U$13)</f>
        <v>-4.2372718068092583</v>
      </c>
      <c r="J48" s="37"/>
    </row>
    <row r="49" spans="1:10" ht="16" x14ac:dyDescent="0.2">
      <c r="A49" s="90" t="s">
        <v>23</v>
      </c>
      <c r="B49" s="293" t="s">
        <v>300</v>
      </c>
      <c r="C49" s="94"/>
      <c r="D49" s="180"/>
      <c r="E49" s="25"/>
      <c r="F49" s="25" t="s">
        <v>220</v>
      </c>
      <c r="G49" s="25">
        <v>0</v>
      </c>
      <c r="H49" s="25">
        <f>_xlfn.XLOOKUP($B49,'1.4.plasticFADE constants'!$B$8:$B$13,'1.4.plasticFADE constants'!$V$8:$V$13)</f>
        <v>0.16004412598369772</v>
      </c>
      <c r="I49" s="25">
        <f>_xlfn.XLOOKUP($B49,'1.4.plasticFADE constants'!$B$8:$B$13,'1.4.plasticFADE constants'!$U$8:$U$13)</f>
        <v>9.0322631995621971E-3</v>
      </c>
      <c r="J49" s="37"/>
    </row>
    <row r="50" spans="1:10" ht="16" x14ac:dyDescent="0.2">
      <c r="A50" s="90" t="s">
        <v>23</v>
      </c>
      <c r="B50" s="293" t="s">
        <v>301</v>
      </c>
      <c r="C50" s="94"/>
      <c r="D50" s="25"/>
      <c r="E50" s="25"/>
      <c r="F50" s="25" t="s">
        <v>220</v>
      </c>
      <c r="G50" s="25">
        <v>0</v>
      </c>
      <c r="H50" s="25">
        <f>_xlfn.XLOOKUP($B50,'1.4.plasticFADE constants'!$B$8:$B$13,'1.4.plasticFADE constants'!$V$8:$V$13)</f>
        <v>1.7657693967440435E-4</v>
      </c>
      <c r="I50" s="25">
        <f>_xlfn.XLOOKUP($B50,'1.4.plasticFADE constants'!$B$8:$B$13,'1.4.plasticFADE constants'!$U$8:$U$13)</f>
        <v>-9.6830593400787937</v>
      </c>
      <c r="J50" s="37"/>
    </row>
    <row r="51" spans="1:10" ht="16" x14ac:dyDescent="0.2">
      <c r="A51" s="196" t="s">
        <v>23</v>
      </c>
      <c r="B51" s="294" t="s">
        <v>302</v>
      </c>
      <c r="C51" s="110"/>
      <c r="D51" s="197"/>
      <c r="E51" s="197"/>
      <c r="F51" s="197" t="s">
        <v>220</v>
      </c>
      <c r="G51" s="197">
        <v>0</v>
      </c>
      <c r="H51" s="197">
        <f>_xlfn.XLOOKUP($B51,'1.4.plasticFADE constants'!$B$8:$B$13,'1.4.plasticFADE constants'!$V$8:$V$13)</f>
        <v>0.12211789796236601</v>
      </c>
      <c r="I51" s="197">
        <f>_xlfn.XLOOKUP($B51,'1.4.plasticFADE constants'!$B$8:$B$13,'1.4.plasticFADE constants'!$U$8:$U$13)</f>
        <v>-0.70110518344601891</v>
      </c>
      <c r="J51" s="199"/>
    </row>
    <row r="52" spans="1:10" ht="16" x14ac:dyDescent="0.2">
      <c r="A52" s="90" t="s">
        <v>4</v>
      </c>
      <c r="B52" s="37" t="s">
        <v>136</v>
      </c>
      <c r="C52" s="25"/>
      <c r="D52" s="180" t="s">
        <v>140</v>
      </c>
      <c r="E52" s="25"/>
      <c r="F52" s="25" t="s">
        <v>220</v>
      </c>
      <c r="G52" s="25">
        <v>0</v>
      </c>
      <c r="H52" s="25">
        <f>_xlfn.XLOOKUP($A52,'1.1.SSDR_water'!$B$7:$B$29,'1.1.SSDR_water'!$J$7:$J$29)</f>
        <v>0.89386067274613612</v>
      </c>
      <c r="I52" s="25">
        <f>_xlfn.XLOOKUP($A52,'1.1.SSDR_water'!$B$7:$B$29,'1.1.SSDR_water'!$I$7:$I$29)</f>
        <v>-35.687321052327007</v>
      </c>
      <c r="J52" s="37"/>
    </row>
    <row r="53" spans="1:10" ht="16" x14ac:dyDescent="0.2">
      <c r="A53" s="90" t="s">
        <v>4</v>
      </c>
      <c r="B53" s="37" t="s">
        <v>136</v>
      </c>
      <c r="C53" s="25"/>
      <c r="D53" s="180" t="s">
        <v>115</v>
      </c>
      <c r="E53" s="25"/>
      <c r="F53" s="25" t="s">
        <v>220</v>
      </c>
      <c r="G53" s="25">
        <v>0</v>
      </c>
      <c r="H53" s="25">
        <f>_xlfn.XLOOKUP($A53,'1.1.SSDR_water'!$B$7:$B$29,'1.1.SSDR_water'!$J$7:$J$29)</f>
        <v>0.89386067274613612</v>
      </c>
      <c r="I53" s="25">
        <f>_xlfn.XLOOKUP($A53,'1.1.SSDR_water'!$B$7:$B$29,'1.1.SSDR_water'!$I$7:$I$29)</f>
        <v>-35.687321052327007</v>
      </c>
      <c r="J53" s="37"/>
    </row>
    <row r="54" spans="1:10" ht="16" x14ac:dyDescent="0.2">
      <c r="A54" s="90" t="s">
        <v>4</v>
      </c>
      <c r="B54" s="37" t="s">
        <v>136</v>
      </c>
      <c r="C54" s="25"/>
      <c r="D54" s="180" t="s">
        <v>124</v>
      </c>
      <c r="E54" s="25"/>
      <c r="F54" s="25" t="s">
        <v>220</v>
      </c>
      <c r="G54" s="25">
        <v>0</v>
      </c>
      <c r="H54" s="25">
        <f>_xlfn.XLOOKUP($A54,'1.1.SSDR_water'!$B$7:$B$29,'1.1.SSDR_water'!$J$7:$J$29)</f>
        <v>0.89386067274613612</v>
      </c>
      <c r="I54" s="25">
        <f>_xlfn.XLOOKUP($A54,'1.1.SSDR_water'!$B$7:$B$29,'1.1.SSDR_water'!$I$7:$I$29)</f>
        <v>-35.687321052327007</v>
      </c>
      <c r="J54" s="37"/>
    </row>
    <row r="55" spans="1:10" ht="16" x14ac:dyDescent="0.2">
      <c r="A55" s="90" t="s">
        <v>4</v>
      </c>
      <c r="B55" s="37" t="s">
        <v>136</v>
      </c>
      <c r="C55" s="25"/>
      <c r="D55" s="180" t="s">
        <v>116</v>
      </c>
      <c r="E55" s="25"/>
      <c r="F55" s="25" t="s">
        <v>220</v>
      </c>
      <c r="G55" s="25">
        <v>0</v>
      </c>
      <c r="H55" s="25">
        <f>_xlfn.XLOOKUP($A55,'1.1.SSDR_water'!$B$7:$B$29,'1.1.SSDR_water'!$J$7:$J$29)</f>
        <v>0.89386067274613612</v>
      </c>
      <c r="I55" s="25">
        <f>_xlfn.XLOOKUP($A55,'1.1.SSDR_water'!$B$7:$B$29,'1.1.SSDR_water'!$I$7:$I$29)</f>
        <v>-35.687321052327007</v>
      </c>
      <c r="J55" s="37"/>
    </row>
    <row r="56" spans="1:10" ht="16" x14ac:dyDescent="0.2">
      <c r="A56" s="90" t="s">
        <v>4</v>
      </c>
      <c r="B56" s="37" t="s">
        <v>136</v>
      </c>
      <c r="C56" s="25"/>
      <c r="D56" s="180" t="s">
        <v>137</v>
      </c>
      <c r="E56" s="25"/>
      <c r="F56" s="25" t="s">
        <v>220</v>
      </c>
      <c r="G56" s="25">
        <v>0</v>
      </c>
      <c r="H56" s="25">
        <f>_xlfn.XLOOKUP($A56,'1.2.SSDR_sediment'!$B$7:$B$29,'1.2.SSDR_sediment'!$J$7:$J$29)</f>
        <v>0.89386067274613612</v>
      </c>
      <c r="I56" s="25">
        <f>_xlfn.XLOOKUP($A56,'1.2.SSDR_sediment'!$B$7:$B$29,'1.2.SSDR_sediment'!$I$7:$I$29)</f>
        <v>-35.687321052327007</v>
      </c>
      <c r="J56" s="37"/>
    </row>
    <row r="57" spans="1:10" ht="16" x14ac:dyDescent="0.2">
      <c r="A57" s="90" t="s">
        <v>4</v>
      </c>
      <c r="B57" s="37" t="s">
        <v>136</v>
      </c>
      <c r="C57" s="25"/>
      <c r="D57" s="180" t="s">
        <v>138</v>
      </c>
      <c r="E57" s="25"/>
      <c r="F57" s="25" t="s">
        <v>220</v>
      </c>
      <c r="G57" s="25">
        <v>0</v>
      </c>
      <c r="H57" s="25">
        <f>_xlfn.XLOOKUP($A57,'1.2.SSDR_sediment'!$B$7:$B$29,'1.2.SSDR_sediment'!$J$7:$J$29)</f>
        <v>0.89386067274613612</v>
      </c>
      <c r="I57" s="25">
        <f>_xlfn.XLOOKUP($A57,'1.2.SSDR_sediment'!$B$7:$B$29,'1.2.SSDR_sediment'!$I$7:$I$29)</f>
        <v>-35.687321052327007</v>
      </c>
      <c r="J57" s="37"/>
    </row>
    <row r="58" spans="1:10" ht="16" x14ac:dyDescent="0.2">
      <c r="A58" s="90" t="s">
        <v>4</v>
      </c>
      <c r="B58" s="37" t="s">
        <v>136</v>
      </c>
      <c r="C58" s="25"/>
      <c r="D58" s="180" t="s">
        <v>139</v>
      </c>
      <c r="E58" s="25"/>
      <c r="F58" s="25" t="s">
        <v>220</v>
      </c>
      <c r="G58" s="25">
        <v>0</v>
      </c>
      <c r="H58" s="25">
        <f>_xlfn.XLOOKUP($A58,'1.2.SSDR_sediment'!$B$7:$B$29,'1.2.SSDR_sediment'!$J$7:$J$29)</f>
        <v>0.89386067274613612</v>
      </c>
      <c r="I58" s="25">
        <f>_xlfn.XLOOKUP($A58,'1.2.SSDR_sediment'!$B$7:$B$29,'1.2.SSDR_sediment'!$I$7:$I$29)</f>
        <v>-35.687321052327007</v>
      </c>
      <c r="J58" s="37"/>
    </row>
    <row r="59" spans="1:10" ht="16" x14ac:dyDescent="0.2">
      <c r="A59" s="90" t="s">
        <v>4</v>
      </c>
      <c r="B59" s="37" t="s">
        <v>136</v>
      </c>
      <c r="C59" s="25"/>
      <c r="D59" s="180" t="s">
        <v>117</v>
      </c>
      <c r="E59" s="25"/>
      <c r="F59" s="25" t="s">
        <v>220</v>
      </c>
      <c r="G59" s="25">
        <v>0</v>
      </c>
      <c r="H59" s="25">
        <f>_xlfn.XLOOKUP($A59,'1.3.SSDR_soil'!$B$7:$B$29,'1.3.SSDR_soil'!$J$7:$J$29)</f>
        <v>0.89386067274613612</v>
      </c>
      <c r="I59" s="25">
        <f>_xlfn.XLOOKUP($A59,'1.3.SSDR_soil'!$B$7:$B$29,'1.3.SSDR_soil'!$I$7:$I$29)</f>
        <v>-35.687321052327007</v>
      </c>
      <c r="J59" s="37"/>
    </row>
    <row r="60" spans="1:10" ht="16" x14ac:dyDescent="0.2">
      <c r="A60" s="90" t="s">
        <v>4</v>
      </c>
      <c r="B60" s="37" t="s">
        <v>136</v>
      </c>
      <c r="C60" s="25"/>
      <c r="D60" s="180" t="s">
        <v>127</v>
      </c>
      <c r="E60" s="25"/>
      <c r="F60" s="25" t="s">
        <v>220</v>
      </c>
      <c r="G60" s="25">
        <v>0</v>
      </c>
      <c r="H60" s="25">
        <f>_xlfn.XLOOKUP($A60,'1.3.SSDR_soil'!$B$7:$B$29,'1.3.SSDR_soil'!$J$7:$J$29)</f>
        <v>0.89386067274613612</v>
      </c>
      <c r="I60" s="25">
        <f>_xlfn.XLOOKUP($A60,'1.3.SSDR_soil'!$B$7:$B$29,'1.3.SSDR_soil'!$I$7:$I$29)</f>
        <v>-35.687321052327007</v>
      </c>
      <c r="J60" s="37"/>
    </row>
    <row r="61" spans="1:10" ht="16" x14ac:dyDescent="0.2">
      <c r="A61" s="196" t="s">
        <v>4</v>
      </c>
      <c r="B61" s="199" t="s">
        <v>136</v>
      </c>
      <c r="C61" s="197"/>
      <c r="D61" s="198" t="s">
        <v>118</v>
      </c>
      <c r="E61" s="197"/>
      <c r="F61" s="197" t="s">
        <v>220</v>
      </c>
      <c r="G61" s="197">
        <v>0</v>
      </c>
      <c r="H61" s="197">
        <f>_xlfn.XLOOKUP($A61,'1.3.SSDR_soil'!$B$7:$B$29,'1.3.SSDR_soil'!$J$7:$J$29)</f>
        <v>0.89386067274613612</v>
      </c>
      <c r="I61" s="25">
        <f>_xlfn.XLOOKUP($A61,'1.3.SSDR_soil'!$B$7:$B$29,'1.3.SSDR_soil'!$I$7:$I$29)</f>
        <v>-35.687321052327007</v>
      </c>
      <c r="J61" s="199"/>
    </row>
    <row r="62" spans="1:10" ht="16" x14ac:dyDescent="0.2">
      <c r="A62" s="90" t="s">
        <v>166</v>
      </c>
      <c r="B62" s="195" t="s">
        <v>136</v>
      </c>
      <c r="C62" s="193"/>
      <c r="D62" s="194" t="s">
        <v>140</v>
      </c>
      <c r="E62" s="193"/>
      <c r="F62" s="193" t="s">
        <v>220</v>
      </c>
      <c r="G62" s="193">
        <v>0</v>
      </c>
      <c r="H62" s="193">
        <f>_xlfn.XLOOKUP($A62,'1.1.SSDR_water'!$B$7:$B$29,'1.1.SSDR_water'!$J$7:$J$29)</f>
        <v>2.1472679470148819</v>
      </c>
      <c r="I62" s="193">
        <f>_xlfn.XLOOKUP($A62,'1.1.SSDR_water'!$B$7:$B$29,'1.1.SSDR_water'!$I$7:$I$29)</f>
        <v>-32.458543913810715</v>
      </c>
      <c r="J62" s="195"/>
    </row>
    <row r="63" spans="1:10" ht="16" x14ac:dyDescent="0.2">
      <c r="A63" s="90" t="s">
        <v>166</v>
      </c>
      <c r="B63" s="37" t="s">
        <v>136</v>
      </c>
      <c r="C63" s="25"/>
      <c r="D63" s="180" t="s">
        <v>115</v>
      </c>
      <c r="E63" s="25"/>
      <c r="F63" s="25" t="s">
        <v>220</v>
      </c>
      <c r="G63" s="25">
        <v>0</v>
      </c>
      <c r="H63" s="25">
        <f>_xlfn.XLOOKUP($A63,'1.1.SSDR_water'!$B$7:$B$29,'1.1.SSDR_water'!$J$7:$J$29)</f>
        <v>2.1472679470148819</v>
      </c>
      <c r="I63" s="25">
        <f>_xlfn.XLOOKUP($A63,'1.1.SSDR_water'!$B$7:$B$29,'1.1.SSDR_water'!$I$7:$I$29)</f>
        <v>-32.458543913810715</v>
      </c>
      <c r="J63" s="37"/>
    </row>
    <row r="64" spans="1:10" ht="16" x14ac:dyDescent="0.2">
      <c r="A64" s="90" t="s">
        <v>166</v>
      </c>
      <c r="B64" s="37" t="s">
        <v>136</v>
      </c>
      <c r="C64" s="25"/>
      <c r="D64" s="180" t="s">
        <v>124</v>
      </c>
      <c r="E64" s="25"/>
      <c r="F64" s="25" t="s">
        <v>220</v>
      </c>
      <c r="G64" s="25">
        <v>0</v>
      </c>
      <c r="H64" s="25">
        <f>_xlfn.XLOOKUP($A64,'1.1.SSDR_water'!$B$7:$B$29,'1.1.SSDR_water'!$J$7:$J$29)</f>
        <v>2.1472679470148819</v>
      </c>
      <c r="I64" s="25">
        <f>_xlfn.XLOOKUP($A64,'1.1.SSDR_water'!$B$7:$B$29,'1.1.SSDR_water'!$I$7:$I$29)</f>
        <v>-32.458543913810715</v>
      </c>
      <c r="J64" s="37"/>
    </row>
    <row r="65" spans="1:10" ht="16" x14ac:dyDescent="0.2">
      <c r="A65" s="90" t="s">
        <v>166</v>
      </c>
      <c r="B65" s="37" t="s">
        <v>136</v>
      </c>
      <c r="C65" s="25"/>
      <c r="D65" s="180" t="s">
        <v>116</v>
      </c>
      <c r="E65" s="25"/>
      <c r="F65" s="25" t="s">
        <v>220</v>
      </c>
      <c r="G65" s="25">
        <v>0</v>
      </c>
      <c r="H65" s="25">
        <f>_xlfn.XLOOKUP($A65,'1.1.SSDR_water'!$B$7:$B$29,'1.1.SSDR_water'!$J$7:$J$29)</f>
        <v>2.1472679470148819</v>
      </c>
      <c r="I65" s="25">
        <f>_xlfn.XLOOKUP($A65,'1.1.SSDR_water'!$B$7:$B$29,'1.1.SSDR_water'!$I$7:$I$29)</f>
        <v>-32.458543913810715</v>
      </c>
      <c r="J65" s="37"/>
    </row>
    <row r="66" spans="1:10" ht="16" x14ac:dyDescent="0.2">
      <c r="A66" s="90" t="s">
        <v>166</v>
      </c>
      <c r="B66" s="37" t="s">
        <v>136</v>
      </c>
      <c r="C66" s="25"/>
      <c r="D66" s="180" t="s">
        <v>137</v>
      </c>
      <c r="E66" s="25"/>
      <c r="F66" s="25" t="s">
        <v>220</v>
      </c>
      <c r="G66" s="25">
        <v>0</v>
      </c>
      <c r="H66" s="25">
        <f>_xlfn.XLOOKUP($A66,'1.2.SSDR_sediment'!$B$7:$B$29,'1.2.SSDR_sediment'!$J$7:$J$29)</f>
        <v>2.1472679470148819</v>
      </c>
      <c r="I66" s="25">
        <f>_xlfn.XLOOKUP($A66,'1.2.SSDR_sediment'!$B$7:$B$29,'1.2.SSDR_sediment'!$I$7:$I$29)</f>
        <v>-32.458543913810715</v>
      </c>
      <c r="J66" s="37"/>
    </row>
    <row r="67" spans="1:10" ht="16" x14ac:dyDescent="0.2">
      <c r="A67" s="90" t="s">
        <v>166</v>
      </c>
      <c r="B67" s="37" t="s">
        <v>136</v>
      </c>
      <c r="C67" s="25"/>
      <c r="D67" s="180" t="s">
        <v>138</v>
      </c>
      <c r="E67" s="25"/>
      <c r="F67" s="25" t="s">
        <v>220</v>
      </c>
      <c r="G67" s="25">
        <v>0</v>
      </c>
      <c r="H67" s="25">
        <f>_xlfn.XLOOKUP($A67,'1.2.SSDR_sediment'!$B$7:$B$29,'1.2.SSDR_sediment'!$J$7:$J$29)</f>
        <v>2.1472679470148819</v>
      </c>
      <c r="I67" s="25">
        <f>_xlfn.XLOOKUP($A67,'1.2.SSDR_sediment'!$B$7:$B$29,'1.2.SSDR_sediment'!$I$7:$I$29)</f>
        <v>-32.458543913810715</v>
      </c>
      <c r="J67" s="37"/>
    </row>
    <row r="68" spans="1:10" ht="16" x14ac:dyDescent="0.2">
      <c r="A68" s="90" t="s">
        <v>166</v>
      </c>
      <c r="B68" s="37" t="s">
        <v>136</v>
      </c>
      <c r="C68" s="25"/>
      <c r="D68" s="180" t="s">
        <v>139</v>
      </c>
      <c r="E68" s="25"/>
      <c r="F68" s="25" t="s">
        <v>220</v>
      </c>
      <c r="G68" s="25">
        <v>0</v>
      </c>
      <c r="H68" s="25">
        <f>_xlfn.XLOOKUP($A68,'1.2.SSDR_sediment'!$B$7:$B$29,'1.2.SSDR_sediment'!$J$7:$J$29)</f>
        <v>2.1472679470148819</v>
      </c>
      <c r="I68" s="25">
        <f>_xlfn.XLOOKUP($A68,'1.2.SSDR_sediment'!$B$7:$B$29,'1.2.SSDR_sediment'!$I$7:$I$29)</f>
        <v>-32.458543913810715</v>
      </c>
      <c r="J68" s="37"/>
    </row>
    <row r="69" spans="1:10" ht="16" x14ac:dyDescent="0.2">
      <c r="A69" s="90" t="s">
        <v>166</v>
      </c>
      <c r="B69" s="37" t="s">
        <v>136</v>
      </c>
      <c r="C69" s="25"/>
      <c r="D69" s="180" t="s">
        <v>117</v>
      </c>
      <c r="E69" s="25"/>
      <c r="F69" s="25" t="s">
        <v>220</v>
      </c>
      <c r="G69" s="25">
        <v>0</v>
      </c>
      <c r="H69" s="25">
        <f>_xlfn.XLOOKUP($A69,'1.3.SSDR_soil'!$B$7:$B$29,'1.3.SSDR_soil'!$J$7:$J$29)</f>
        <v>2.1472679470148819</v>
      </c>
      <c r="I69" s="25">
        <f>_xlfn.XLOOKUP($A69,'1.3.SSDR_soil'!$B$7:$B$29,'1.3.SSDR_soil'!$I$7:$I$29)</f>
        <v>-32.458543913810715</v>
      </c>
      <c r="J69" s="37"/>
    </row>
    <row r="70" spans="1:10" ht="16" x14ac:dyDescent="0.2">
      <c r="A70" s="90" t="s">
        <v>166</v>
      </c>
      <c r="B70" s="37" t="s">
        <v>136</v>
      </c>
      <c r="C70" s="25"/>
      <c r="D70" s="180" t="s">
        <v>127</v>
      </c>
      <c r="E70" s="25"/>
      <c r="F70" s="25" t="s">
        <v>220</v>
      </c>
      <c r="G70" s="25">
        <v>0</v>
      </c>
      <c r="H70" s="25">
        <f>_xlfn.XLOOKUP($A70,'1.3.SSDR_soil'!$B$7:$B$29,'1.3.SSDR_soil'!$J$7:$J$29)</f>
        <v>2.1472679470148819</v>
      </c>
      <c r="I70" s="25">
        <f>_xlfn.XLOOKUP($A70,'1.3.SSDR_soil'!$B$7:$B$29,'1.3.SSDR_soil'!$I$7:$I$29)</f>
        <v>-32.458543913810715</v>
      </c>
      <c r="J70" s="37"/>
    </row>
    <row r="71" spans="1:10" ht="16" x14ac:dyDescent="0.2">
      <c r="A71" s="196" t="s">
        <v>166</v>
      </c>
      <c r="B71" s="199" t="s">
        <v>136</v>
      </c>
      <c r="C71" s="197"/>
      <c r="D71" s="198" t="s">
        <v>118</v>
      </c>
      <c r="E71" s="197"/>
      <c r="F71" s="197" t="s">
        <v>220</v>
      </c>
      <c r="G71" s="197">
        <v>0</v>
      </c>
      <c r="H71" s="197">
        <f>_xlfn.XLOOKUP($A71,'1.3.SSDR_soil'!$B$7:$B$29,'1.3.SSDR_soil'!$J$7:$J$29)</f>
        <v>2.1472679470148819</v>
      </c>
      <c r="I71" s="25">
        <f>_xlfn.XLOOKUP($A71,'1.3.SSDR_soil'!$B$7:$B$29,'1.3.SSDR_soil'!$I$7:$I$29)</f>
        <v>-32.458543913810715</v>
      </c>
      <c r="J71" s="199"/>
    </row>
    <row r="72" spans="1:10" ht="16" x14ac:dyDescent="0.2">
      <c r="A72" s="90" t="s">
        <v>10</v>
      </c>
      <c r="B72" s="195" t="s">
        <v>136</v>
      </c>
      <c r="C72" s="193"/>
      <c r="D72" s="194" t="s">
        <v>140</v>
      </c>
      <c r="E72" s="193"/>
      <c r="F72" s="193" t="s">
        <v>220</v>
      </c>
      <c r="G72" s="193">
        <v>0</v>
      </c>
      <c r="H72" s="193">
        <f>_xlfn.XLOOKUP($A72,'1.1.SSDR_water'!$B$7:$B$29,'1.1.SSDR_water'!$J$7:$J$29)</f>
        <v>0.89386067274613612</v>
      </c>
      <c r="I72" s="193">
        <f>_xlfn.XLOOKUP($A72,'1.1.SSDR_water'!$B$7:$B$29,'1.1.SSDR_water'!$I$7:$I$29)</f>
        <v>-35.687321052327007</v>
      </c>
      <c r="J72" s="195"/>
    </row>
    <row r="73" spans="1:10" ht="16" x14ac:dyDescent="0.2">
      <c r="A73" s="90" t="s">
        <v>10</v>
      </c>
      <c r="B73" s="37" t="s">
        <v>136</v>
      </c>
      <c r="C73" s="25"/>
      <c r="D73" s="180" t="s">
        <v>115</v>
      </c>
      <c r="E73" s="25"/>
      <c r="F73" s="25" t="s">
        <v>220</v>
      </c>
      <c r="G73" s="25">
        <v>0</v>
      </c>
      <c r="H73" s="25">
        <f>_xlfn.XLOOKUP($A73,'1.1.SSDR_water'!$B$7:$B$29,'1.1.SSDR_water'!$J$7:$J$29)</f>
        <v>0.89386067274613612</v>
      </c>
      <c r="I73" s="25">
        <f>_xlfn.XLOOKUP($A73,'1.1.SSDR_water'!$B$7:$B$29,'1.1.SSDR_water'!$I$7:$I$29)</f>
        <v>-35.687321052327007</v>
      </c>
      <c r="J73" s="37"/>
    </row>
    <row r="74" spans="1:10" ht="16" x14ac:dyDescent="0.2">
      <c r="A74" s="90" t="s">
        <v>10</v>
      </c>
      <c r="B74" s="37" t="s">
        <v>136</v>
      </c>
      <c r="C74" s="25"/>
      <c r="D74" s="180" t="s">
        <v>124</v>
      </c>
      <c r="E74" s="25"/>
      <c r="F74" s="25" t="s">
        <v>220</v>
      </c>
      <c r="G74" s="25">
        <v>0</v>
      </c>
      <c r="H74" s="25">
        <f>_xlfn.XLOOKUP($A74,'1.1.SSDR_water'!$B$7:$B$29,'1.1.SSDR_water'!$J$7:$J$29)</f>
        <v>0.89386067274613612</v>
      </c>
      <c r="I74" s="25">
        <f>_xlfn.XLOOKUP($A74,'1.1.SSDR_water'!$B$7:$B$29,'1.1.SSDR_water'!$I$7:$I$29)</f>
        <v>-35.687321052327007</v>
      </c>
      <c r="J74" s="37"/>
    </row>
    <row r="75" spans="1:10" ht="16" x14ac:dyDescent="0.2">
      <c r="A75" s="90" t="s">
        <v>10</v>
      </c>
      <c r="B75" s="37" t="s">
        <v>136</v>
      </c>
      <c r="C75" s="25"/>
      <c r="D75" s="180" t="s">
        <v>116</v>
      </c>
      <c r="E75" s="25"/>
      <c r="F75" s="25" t="s">
        <v>220</v>
      </c>
      <c r="G75" s="25">
        <v>0</v>
      </c>
      <c r="H75" s="25">
        <f>_xlfn.XLOOKUP($A75,'1.1.SSDR_water'!$B$7:$B$29,'1.1.SSDR_water'!$J$7:$J$29)</f>
        <v>0.89386067274613612</v>
      </c>
      <c r="I75" s="25">
        <f>_xlfn.XLOOKUP($A75,'1.1.SSDR_water'!$B$7:$B$29,'1.1.SSDR_water'!$I$7:$I$29)</f>
        <v>-35.687321052327007</v>
      </c>
      <c r="J75" s="37"/>
    </row>
    <row r="76" spans="1:10" ht="16" x14ac:dyDescent="0.2">
      <c r="A76" s="90" t="s">
        <v>10</v>
      </c>
      <c r="B76" s="37" t="s">
        <v>136</v>
      </c>
      <c r="C76" s="25"/>
      <c r="D76" s="180" t="s">
        <v>137</v>
      </c>
      <c r="E76" s="25"/>
      <c r="F76" s="25" t="s">
        <v>220</v>
      </c>
      <c r="G76" s="25">
        <v>0</v>
      </c>
      <c r="H76" s="25">
        <f>_xlfn.XLOOKUP($A76,'1.2.SSDR_sediment'!$B$7:$B$29,'1.2.SSDR_sediment'!$J$7:$J$29)</f>
        <v>0.89386067274613612</v>
      </c>
      <c r="I76" s="25">
        <f>_xlfn.XLOOKUP($A76,'1.2.SSDR_sediment'!$B$7:$B$29,'1.2.SSDR_sediment'!$I$7:$I$29)</f>
        <v>-35.687321052327007</v>
      </c>
      <c r="J76" s="37"/>
    </row>
    <row r="77" spans="1:10" ht="16" x14ac:dyDescent="0.2">
      <c r="A77" s="90" t="s">
        <v>10</v>
      </c>
      <c r="B77" s="37" t="s">
        <v>136</v>
      </c>
      <c r="C77" s="25"/>
      <c r="D77" s="180" t="s">
        <v>138</v>
      </c>
      <c r="E77" s="25"/>
      <c r="F77" s="25" t="s">
        <v>220</v>
      </c>
      <c r="G77" s="25">
        <v>0</v>
      </c>
      <c r="H77" s="25">
        <f>_xlfn.XLOOKUP($A77,'1.2.SSDR_sediment'!$B$7:$B$29,'1.2.SSDR_sediment'!$J$7:$J$29)</f>
        <v>0.89386067274613612</v>
      </c>
      <c r="I77" s="25">
        <f>_xlfn.XLOOKUP($A77,'1.2.SSDR_sediment'!$B$7:$B$29,'1.2.SSDR_sediment'!$I$7:$I$29)</f>
        <v>-35.687321052327007</v>
      </c>
      <c r="J77" s="37"/>
    </row>
    <row r="78" spans="1:10" ht="16" x14ac:dyDescent="0.2">
      <c r="A78" s="90" t="s">
        <v>10</v>
      </c>
      <c r="B78" s="37" t="s">
        <v>136</v>
      </c>
      <c r="C78" s="25"/>
      <c r="D78" s="180" t="s">
        <v>139</v>
      </c>
      <c r="E78" s="25"/>
      <c r="F78" s="25" t="s">
        <v>220</v>
      </c>
      <c r="G78" s="25">
        <v>0</v>
      </c>
      <c r="H78" s="25">
        <f>_xlfn.XLOOKUP($A78,'1.2.SSDR_sediment'!$B$7:$B$29,'1.2.SSDR_sediment'!$J$7:$J$29)</f>
        <v>0.89386067274613612</v>
      </c>
      <c r="I78" s="25">
        <f>_xlfn.XLOOKUP($A78,'1.2.SSDR_sediment'!$B$7:$B$29,'1.2.SSDR_sediment'!$I$7:$I$29)</f>
        <v>-35.687321052327007</v>
      </c>
      <c r="J78" s="37"/>
    </row>
    <row r="79" spans="1:10" ht="16" x14ac:dyDescent="0.2">
      <c r="A79" s="90" t="s">
        <v>10</v>
      </c>
      <c r="B79" s="37" t="s">
        <v>136</v>
      </c>
      <c r="C79" s="25"/>
      <c r="D79" s="180" t="s">
        <v>117</v>
      </c>
      <c r="E79" s="25"/>
      <c r="F79" s="25" t="s">
        <v>220</v>
      </c>
      <c r="G79" s="25">
        <v>0</v>
      </c>
      <c r="H79" s="25">
        <f>_xlfn.XLOOKUP($A79,'1.3.SSDR_soil'!$B$7:$B$29,'1.3.SSDR_soil'!$J$7:$J$29)</f>
        <v>0.89386067274613612</v>
      </c>
      <c r="I79" s="25">
        <f>_xlfn.XLOOKUP($A79,'1.3.SSDR_soil'!$B$7:$B$29,'1.3.SSDR_soil'!$I$7:$I$29)</f>
        <v>-35.687321052327007</v>
      </c>
      <c r="J79" s="37"/>
    </row>
    <row r="80" spans="1:10" ht="16" x14ac:dyDescent="0.2">
      <c r="A80" s="90" t="s">
        <v>10</v>
      </c>
      <c r="B80" s="37" t="s">
        <v>136</v>
      </c>
      <c r="C80" s="25"/>
      <c r="D80" s="180" t="s">
        <v>127</v>
      </c>
      <c r="E80" s="25"/>
      <c r="F80" s="25" t="s">
        <v>220</v>
      </c>
      <c r="G80" s="25">
        <v>0</v>
      </c>
      <c r="H80" s="25">
        <f>_xlfn.XLOOKUP($A80,'1.3.SSDR_soil'!$B$7:$B$29,'1.3.SSDR_soil'!$J$7:$J$29)</f>
        <v>0.89386067274613612</v>
      </c>
      <c r="I80" s="25">
        <f>_xlfn.XLOOKUP($A80,'1.3.SSDR_soil'!$B$7:$B$29,'1.3.SSDR_soil'!$I$7:$I$29)</f>
        <v>-35.687321052327007</v>
      </c>
      <c r="J80" s="37"/>
    </row>
    <row r="81" spans="1:10" ht="16" x14ac:dyDescent="0.2">
      <c r="A81" s="196" t="s">
        <v>10</v>
      </c>
      <c r="B81" s="199" t="s">
        <v>136</v>
      </c>
      <c r="C81" s="197"/>
      <c r="D81" s="198" t="s">
        <v>118</v>
      </c>
      <c r="E81" s="197"/>
      <c r="F81" s="197" t="s">
        <v>220</v>
      </c>
      <c r="G81" s="197">
        <v>0</v>
      </c>
      <c r="H81" s="197">
        <f>_xlfn.XLOOKUP($A81,'1.3.SSDR_soil'!$B$7:$B$29,'1.3.SSDR_soil'!$J$7:$J$29)</f>
        <v>0.89386067274613612</v>
      </c>
      <c r="I81" s="25">
        <f>_xlfn.XLOOKUP($A81,'1.3.SSDR_soil'!$B$7:$B$29,'1.3.SSDR_soil'!$I$7:$I$29)</f>
        <v>-35.687321052327007</v>
      </c>
      <c r="J81" s="199"/>
    </row>
    <row r="82" spans="1:10" ht="16" x14ac:dyDescent="0.2">
      <c r="A82" s="90" t="s">
        <v>6</v>
      </c>
      <c r="B82" s="195" t="s">
        <v>136</v>
      </c>
      <c r="C82" s="193"/>
      <c r="D82" s="194" t="s">
        <v>140</v>
      </c>
      <c r="E82" s="193"/>
      <c r="F82" s="193" t="s">
        <v>220</v>
      </c>
      <c r="G82" s="193">
        <v>0</v>
      </c>
      <c r="H82" s="193">
        <f>_xlfn.XLOOKUP($A82,'1.1.SSDR_water'!$B$7:$B$29,'1.1.SSDR_water'!$J$7:$J$29)</f>
        <v>1.8068413843437594</v>
      </c>
      <c r="I82" s="193">
        <f>_xlfn.XLOOKUP($A82,'1.1.SSDR_water'!$B$7:$B$29,'1.1.SSDR_water'!$I$7:$I$29)</f>
        <v>-33.336167051739913</v>
      </c>
      <c r="J82" s="195"/>
    </row>
    <row r="83" spans="1:10" ht="16" x14ac:dyDescent="0.2">
      <c r="A83" s="90" t="s">
        <v>6</v>
      </c>
      <c r="B83" s="37" t="s">
        <v>136</v>
      </c>
      <c r="C83" s="25"/>
      <c r="D83" s="180" t="s">
        <v>115</v>
      </c>
      <c r="E83" s="25"/>
      <c r="F83" s="25" t="s">
        <v>220</v>
      </c>
      <c r="G83" s="25">
        <v>0</v>
      </c>
      <c r="H83" s="25">
        <f>_xlfn.XLOOKUP($A83,'1.1.SSDR_water'!$B$7:$B$29,'1.1.SSDR_water'!$J$7:$J$29)</f>
        <v>1.8068413843437594</v>
      </c>
      <c r="I83" s="25">
        <f>_xlfn.XLOOKUP($A83,'1.1.SSDR_water'!$B$7:$B$29,'1.1.SSDR_water'!$I$7:$I$29)</f>
        <v>-33.336167051739913</v>
      </c>
      <c r="J83" s="37"/>
    </row>
    <row r="84" spans="1:10" ht="16" x14ac:dyDescent="0.2">
      <c r="A84" s="90" t="s">
        <v>6</v>
      </c>
      <c r="B84" s="37" t="s">
        <v>136</v>
      </c>
      <c r="C84" s="25"/>
      <c r="D84" s="180" t="s">
        <v>124</v>
      </c>
      <c r="E84" s="25"/>
      <c r="F84" s="25" t="s">
        <v>220</v>
      </c>
      <c r="G84" s="25">
        <v>0</v>
      </c>
      <c r="H84" s="25">
        <f>_xlfn.XLOOKUP($A84,'1.1.SSDR_water'!$B$7:$B$29,'1.1.SSDR_water'!$J$7:$J$29)</f>
        <v>1.8068413843437594</v>
      </c>
      <c r="I84" s="25">
        <f>_xlfn.XLOOKUP($A84,'1.1.SSDR_water'!$B$7:$B$29,'1.1.SSDR_water'!$I$7:$I$29)</f>
        <v>-33.336167051739913</v>
      </c>
      <c r="J84" s="37"/>
    </row>
    <row r="85" spans="1:10" ht="16" x14ac:dyDescent="0.2">
      <c r="A85" s="90" t="s">
        <v>6</v>
      </c>
      <c r="B85" s="37" t="s">
        <v>136</v>
      </c>
      <c r="C85" s="25"/>
      <c r="D85" s="180" t="s">
        <v>116</v>
      </c>
      <c r="E85" s="25"/>
      <c r="F85" s="25" t="s">
        <v>220</v>
      </c>
      <c r="G85" s="25">
        <v>0</v>
      </c>
      <c r="H85" s="25">
        <f>_xlfn.XLOOKUP($A85,'1.1.SSDR_water'!$B$7:$B$29,'1.1.SSDR_water'!$J$7:$J$29)</f>
        <v>1.8068413843437594</v>
      </c>
      <c r="I85" s="25">
        <f>_xlfn.XLOOKUP($A85,'1.1.SSDR_water'!$B$7:$B$29,'1.1.SSDR_water'!$I$7:$I$29)</f>
        <v>-33.336167051739913</v>
      </c>
      <c r="J85" s="37"/>
    </row>
    <row r="86" spans="1:10" ht="16" x14ac:dyDescent="0.2">
      <c r="A86" s="90" t="s">
        <v>6</v>
      </c>
      <c r="B86" s="37" t="s">
        <v>136</v>
      </c>
      <c r="C86" s="25"/>
      <c r="D86" s="180" t="s">
        <v>137</v>
      </c>
      <c r="E86" s="25"/>
      <c r="F86" s="25" t="s">
        <v>220</v>
      </c>
      <c r="G86" s="25">
        <v>0</v>
      </c>
      <c r="H86" s="25">
        <f>_xlfn.XLOOKUP($A86,'1.2.SSDR_sediment'!$B$7:$B$29,'1.2.SSDR_sediment'!$J$7:$J$29)</f>
        <v>1.8068413843437594</v>
      </c>
      <c r="I86" s="25">
        <f>_xlfn.XLOOKUP($A86,'1.2.SSDR_sediment'!$B$7:$B$29,'1.2.SSDR_sediment'!$I$7:$I$29)</f>
        <v>-33.336167051739913</v>
      </c>
      <c r="J86" s="37"/>
    </row>
    <row r="87" spans="1:10" ht="16" x14ac:dyDescent="0.2">
      <c r="A87" s="90" t="s">
        <v>6</v>
      </c>
      <c r="B87" s="37" t="s">
        <v>136</v>
      </c>
      <c r="C87" s="25"/>
      <c r="D87" s="180" t="s">
        <v>138</v>
      </c>
      <c r="E87" s="25"/>
      <c r="F87" s="25" t="s">
        <v>220</v>
      </c>
      <c r="G87" s="25">
        <v>0</v>
      </c>
      <c r="H87" s="25">
        <f>_xlfn.XLOOKUP($A87,'1.2.SSDR_sediment'!$B$7:$B$29,'1.2.SSDR_sediment'!$J$7:$J$29)</f>
        <v>1.8068413843437594</v>
      </c>
      <c r="I87" s="25">
        <f>_xlfn.XLOOKUP($A87,'1.2.SSDR_sediment'!$B$7:$B$29,'1.2.SSDR_sediment'!$I$7:$I$29)</f>
        <v>-33.336167051739913</v>
      </c>
      <c r="J87" s="37"/>
    </row>
    <row r="88" spans="1:10" ht="16" x14ac:dyDescent="0.2">
      <c r="A88" s="90" t="s">
        <v>6</v>
      </c>
      <c r="B88" s="37" t="s">
        <v>136</v>
      </c>
      <c r="C88" s="25"/>
      <c r="D88" s="180" t="s">
        <v>139</v>
      </c>
      <c r="E88" s="25"/>
      <c r="F88" s="25" t="s">
        <v>220</v>
      </c>
      <c r="G88" s="25">
        <v>0</v>
      </c>
      <c r="H88" s="25">
        <f>_xlfn.XLOOKUP($A88,'1.2.SSDR_sediment'!$B$7:$B$29,'1.2.SSDR_sediment'!$J$7:$J$29)</f>
        <v>1.8068413843437594</v>
      </c>
      <c r="I88" s="25">
        <f>_xlfn.XLOOKUP($A88,'1.2.SSDR_sediment'!$B$7:$B$29,'1.2.SSDR_sediment'!$I$7:$I$29)</f>
        <v>-33.336167051739913</v>
      </c>
      <c r="J88" s="37"/>
    </row>
    <row r="89" spans="1:10" ht="16" x14ac:dyDescent="0.2">
      <c r="A89" s="90" t="s">
        <v>6</v>
      </c>
      <c r="B89" s="37" t="s">
        <v>136</v>
      </c>
      <c r="C89" s="25"/>
      <c r="D89" s="180" t="s">
        <v>117</v>
      </c>
      <c r="E89" s="25"/>
      <c r="F89" s="25" t="s">
        <v>220</v>
      </c>
      <c r="G89" s="25">
        <v>0</v>
      </c>
      <c r="H89" s="25">
        <f>_xlfn.XLOOKUP($A89,'1.3.SSDR_soil'!$B$7:$B$29,'1.3.SSDR_soil'!$J$7:$J$29)</f>
        <v>0.57051140451199345</v>
      </c>
      <c r="I89" s="25">
        <f>_xlfn.XLOOKUP($A89,'1.3.SSDR_soil'!$B$7:$B$29,'1.3.SSDR_soil'!$I$7:$I$29)</f>
        <v>-28.95002542223116</v>
      </c>
      <c r="J89" s="37"/>
    </row>
    <row r="90" spans="1:10" ht="16" x14ac:dyDescent="0.2">
      <c r="A90" s="90" t="s">
        <v>6</v>
      </c>
      <c r="B90" s="37" t="s">
        <v>136</v>
      </c>
      <c r="C90" s="25"/>
      <c r="D90" s="180" t="s">
        <v>127</v>
      </c>
      <c r="E90" s="25"/>
      <c r="F90" s="25" t="s">
        <v>220</v>
      </c>
      <c r="G90" s="25">
        <v>0</v>
      </c>
      <c r="H90" s="25">
        <f>_xlfn.XLOOKUP($A90,'1.3.SSDR_soil'!$B$7:$B$29,'1.3.SSDR_soil'!$J$7:$J$29)</f>
        <v>0.57051140451199345</v>
      </c>
      <c r="I90" s="25">
        <f>_xlfn.XLOOKUP($A90,'1.3.SSDR_soil'!$B$7:$B$29,'1.3.SSDR_soil'!$I$7:$I$29)</f>
        <v>-28.95002542223116</v>
      </c>
      <c r="J90" s="37"/>
    </row>
    <row r="91" spans="1:10" ht="16" x14ac:dyDescent="0.2">
      <c r="A91" s="196" t="s">
        <v>6</v>
      </c>
      <c r="B91" s="199" t="s">
        <v>136</v>
      </c>
      <c r="C91" s="197"/>
      <c r="D91" s="198" t="s">
        <v>118</v>
      </c>
      <c r="E91" s="197"/>
      <c r="F91" s="197" t="s">
        <v>220</v>
      </c>
      <c r="G91" s="197">
        <v>0</v>
      </c>
      <c r="H91" s="197">
        <f>_xlfn.XLOOKUP($A91,'1.3.SSDR_soil'!$B$7:$B$29,'1.3.SSDR_soil'!$J$7:$J$29)</f>
        <v>0.57051140451199345</v>
      </c>
      <c r="I91" s="25">
        <f>_xlfn.XLOOKUP($A91,'1.3.SSDR_soil'!$B$7:$B$29,'1.3.SSDR_soil'!$I$7:$I$29)</f>
        <v>-28.95002542223116</v>
      </c>
      <c r="J91" s="199"/>
    </row>
    <row r="92" spans="1:10" ht="16" x14ac:dyDescent="0.2">
      <c r="A92" s="90" t="s">
        <v>7</v>
      </c>
      <c r="B92" s="195" t="s">
        <v>136</v>
      </c>
      <c r="C92" s="193"/>
      <c r="D92" s="194" t="s">
        <v>140</v>
      </c>
      <c r="E92" s="193"/>
      <c r="F92" s="193" t="s">
        <v>220</v>
      </c>
      <c r="G92" s="193">
        <v>0</v>
      </c>
      <c r="H92" s="193">
        <f>_xlfn.XLOOKUP($A92,'1.1.SSDR_water'!$B$7:$B$29,'1.1.SSDR_water'!$J$7:$J$29)</f>
        <v>1.0491074357795753</v>
      </c>
      <c r="I92" s="193">
        <f>_xlfn.XLOOKUP($A92,'1.1.SSDR_water'!$B$7:$B$29,'1.1.SSDR_water'!$I$7:$I$29)</f>
        <v>-26.358102548509795</v>
      </c>
      <c r="J92" s="195"/>
    </row>
    <row r="93" spans="1:10" ht="16" x14ac:dyDescent="0.2">
      <c r="A93" s="90" t="s">
        <v>7</v>
      </c>
      <c r="B93" s="37" t="s">
        <v>136</v>
      </c>
      <c r="C93" s="25"/>
      <c r="D93" s="180" t="s">
        <v>115</v>
      </c>
      <c r="E93" s="25"/>
      <c r="F93" s="25" t="s">
        <v>220</v>
      </c>
      <c r="G93" s="25">
        <v>0</v>
      </c>
      <c r="H93" s="25">
        <f>_xlfn.XLOOKUP($A93,'1.1.SSDR_water'!$B$7:$B$29,'1.1.SSDR_water'!$J$7:$J$29)</f>
        <v>1.0491074357795753</v>
      </c>
      <c r="I93" s="25">
        <f>_xlfn.XLOOKUP($A93,'1.1.SSDR_water'!$B$7:$B$29,'1.1.SSDR_water'!$I$7:$I$29)</f>
        <v>-26.358102548509795</v>
      </c>
      <c r="J93" s="37"/>
    </row>
    <row r="94" spans="1:10" ht="16" x14ac:dyDescent="0.2">
      <c r="A94" s="90" t="s">
        <v>7</v>
      </c>
      <c r="B94" s="37" t="s">
        <v>136</v>
      </c>
      <c r="C94" s="25"/>
      <c r="D94" s="180" t="s">
        <v>124</v>
      </c>
      <c r="E94" s="25"/>
      <c r="F94" s="25" t="s">
        <v>220</v>
      </c>
      <c r="G94" s="25">
        <v>0</v>
      </c>
      <c r="H94" s="25">
        <f>_xlfn.XLOOKUP($A94,'1.1.SSDR_water'!$B$7:$B$29,'1.1.SSDR_water'!$J$7:$J$29)</f>
        <v>1.0491074357795753</v>
      </c>
      <c r="I94" s="25">
        <f>_xlfn.XLOOKUP($A94,'1.1.SSDR_water'!$B$7:$B$29,'1.1.SSDR_water'!$I$7:$I$29)</f>
        <v>-26.358102548509795</v>
      </c>
      <c r="J94" s="37"/>
    </row>
    <row r="95" spans="1:10" ht="16" x14ac:dyDescent="0.2">
      <c r="A95" s="90" t="s">
        <v>7</v>
      </c>
      <c r="B95" s="37" t="s">
        <v>136</v>
      </c>
      <c r="C95" s="25"/>
      <c r="D95" s="180" t="s">
        <v>116</v>
      </c>
      <c r="E95" s="25"/>
      <c r="F95" s="25" t="s">
        <v>220</v>
      </c>
      <c r="G95" s="25">
        <v>0</v>
      </c>
      <c r="H95" s="25">
        <f>_xlfn.XLOOKUP($A95,'1.1.SSDR_water'!$B$7:$B$29,'1.1.SSDR_water'!$J$7:$J$29)</f>
        <v>1.0491074357795753</v>
      </c>
      <c r="I95" s="25">
        <f>_xlfn.XLOOKUP($A95,'1.1.SSDR_water'!$B$7:$B$29,'1.1.SSDR_water'!$I$7:$I$29)</f>
        <v>-26.358102548509795</v>
      </c>
      <c r="J95" s="37"/>
    </row>
    <row r="96" spans="1:10" ht="16" x14ac:dyDescent="0.2">
      <c r="A96" s="90" t="s">
        <v>7</v>
      </c>
      <c r="B96" s="37" t="s">
        <v>136</v>
      </c>
      <c r="C96" s="25"/>
      <c r="D96" s="180" t="s">
        <v>137</v>
      </c>
      <c r="E96" s="25"/>
      <c r="F96" s="25" t="s">
        <v>220</v>
      </c>
      <c r="G96" s="25">
        <v>0</v>
      </c>
      <c r="H96" s="25">
        <f>_xlfn.XLOOKUP($A96,'1.2.SSDR_sediment'!$B$7:$B$29,'1.2.SSDR_sediment'!$J$7:$J$29)</f>
        <v>1.2773915843777568</v>
      </c>
      <c r="I96" s="25">
        <f>_xlfn.XLOOKUP($A96,'1.2.SSDR_sediment'!$B$7:$B$29,'1.2.SSDR_sediment'!$I$7:$I$29)</f>
        <v>-29.261266115040751</v>
      </c>
      <c r="J96" s="37"/>
    </row>
    <row r="97" spans="1:10" ht="16" x14ac:dyDescent="0.2">
      <c r="A97" s="90" t="s">
        <v>7</v>
      </c>
      <c r="B97" s="37" t="s">
        <v>136</v>
      </c>
      <c r="C97" s="25"/>
      <c r="D97" s="180" t="s">
        <v>138</v>
      </c>
      <c r="E97" s="25"/>
      <c r="F97" s="25" t="s">
        <v>220</v>
      </c>
      <c r="G97" s="25">
        <v>0</v>
      </c>
      <c r="H97" s="25">
        <f>_xlfn.XLOOKUP($A97,'1.2.SSDR_sediment'!$B$7:$B$29,'1.2.SSDR_sediment'!$J$7:$J$29)</f>
        <v>1.2773915843777568</v>
      </c>
      <c r="I97" s="25">
        <f>_xlfn.XLOOKUP($A97,'1.2.SSDR_sediment'!$B$7:$B$29,'1.2.SSDR_sediment'!$I$7:$I$29)</f>
        <v>-29.261266115040751</v>
      </c>
      <c r="J97" s="37"/>
    </row>
    <row r="98" spans="1:10" ht="16" x14ac:dyDescent="0.2">
      <c r="A98" s="90" t="s">
        <v>7</v>
      </c>
      <c r="B98" s="37" t="s">
        <v>136</v>
      </c>
      <c r="C98" s="25"/>
      <c r="D98" s="180" t="s">
        <v>139</v>
      </c>
      <c r="E98" s="25"/>
      <c r="F98" s="25" t="s">
        <v>220</v>
      </c>
      <c r="G98" s="25">
        <v>0</v>
      </c>
      <c r="H98" s="25">
        <f>_xlfn.XLOOKUP($A98,'1.2.SSDR_sediment'!$B$7:$B$29,'1.2.SSDR_sediment'!$J$7:$J$29)</f>
        <v>1.2773915843777568</v>
      </c>
      <c r="I98" s="25">
        <f>_xlfn.XLOOKUP($A98,'1.2.SSDR_sediment'!$B$7:$B$29,'1.2.SSDR_sediment'!$I$7:$I$29)</f>
        <v>-29.261266115040751</v>
      </c>
      <c r="J98" s="37"/>
    </row>
    <row r="99" spans="1:10" ht="16" x14ac:dyDescent="0.2">
      <c r="A99" s="90" t="s">
        <v>7</v>
      </c>
      <c r="B99" s="37" t="s">
        <v>136</v>
      </c>
      <c r="C99" s="25"/>
      <c r="D99" s="180" t="s">
        <v>117</v>
      </c>
      <c r="E99" s="25"/>
      <c r="F99" s="25" t="s">
        <v>220</v>
      </c>
      <c r="G99" s="25">
        <v>0</v>
      </c>
      <c r="H99" s="25">
        <f>_xlfn.XLOOKUP($A99,'1.3.SSDR_soil'!$B$7:$B$29,'1.3.SSDR_soil'!$J$7:$J$29)</f>
        <v>0.10461941779017071</v>
      </c>
      <c r="I99" s="25">
        <f>_xlfn.XLOOKUP($A99,'1.3.SSDR_soil'!$B$7:$B$29,'1.3.SSDR_soil'!$I$7:$I$29)</f>
        <v>-23.996463160654784</v>
      </c>
      <c r="J99" s="37"/>
    </row>
    <row r="100" spans="1:10" ht="16" x14ac:dyDescent="0.2">
      <c r="A100" s="90" t="s">
        <v>7</v>
      </c>
      <c r="B100" s="37" t="s">
        <v>136</v>
      </c>
      <c r="C100" s="25"/>
      <c r="D100" s="180" t="s">
        <v>127</v>
      </c>
      <c r="E100" s="25"/>
      <c r="F100" s="25" t="s">
        <v>220</v>
      </c>
      <c r="G100" s="25">
        <v>0</v>
      </c>
      <c r="H100" s="25">
        <f>_xlfn.XLOOKUP($A100,'1.3.SSDR_soil'!$B$7:$B$29,'1.3.SSDR_soil'!$J$7:$J$29)</f>
        <v>0.10461941779017071</v>
      </c>
      <c r="I100" s="25">
        <f>_xlfn.XLOOKUP($A100,'1.3.SSDR_soil'!$B$7:$B$29,'1.3.SSDR_soil'!$I$7:$I$29)</f>
        <v>-23.996463160654784</v>
      </c>
      <c r="J100" s="37"/>
    </row>
    <row r="101" spans="1:10" ht="16" x14ac:dyDescent="0.2">
      <c r="A101" s="196" t="s">
        <v>7</v>
      </c>
      <c r="B101" s="199" t="s">
        <v>136</v>
      </c>
      <c r="C101" s="197"/>
      <c r="D101" s="198" t="s">
        <v>118</v>
      </c>
      <c r="E101" s="197"/>
      <c r="F101" s="197" t="s">
        <v>220</v>
      </c>
      <c r="G101" s="197">
        <v>0</v>
      </c>
      <c r="H101" s="197">
        <f>_xlfn.XLOOKUP($A101,'1.3.SSDR_soil'!$B$7:$B$29,'1.3.SSDR_soil'!$J$7:$J$29)</f>
        <v>0.10461941779017071</v>
      </c>
      <c r="I101" s="25">
        <f>_xlfn.XLOOKUP($A101,'1.3.SSDR_soil'!$B$7:$B$29,'1.3.SSDR_soil'!$I$7:$I$29)</f>
        <v>-23.996463160654784</v>
      </c>
      <c r="J101" s="199"/>
    </row>
    <row r="102" spans="1:10" ht="16" x14ac:dyDescent="0.2">
      <c r="A102" s="90" t="s">
        <v>20</v>
      </c>
      <c r="B102" s="195" t="s">
        <v>136</v>
      </c>
      <c r="C102" s="193"/>
      <c r="D102" s="194" t="s">
        <v>140</v>
      </c>
      <c r="E102" s="193"/>
      <c r="F102" s="193" t="s">
        <v>220</v>
      </c>
      <c r="G102" s="193">
        <v>0</v>
      </c>
      <c r="H102" s="193">
        <f>_xlfn.XLOOKUP($A102,'1.1.SSDR_water'!$B$7:$B$29,'1.1.SSDR_water'!$J$7:$J$29)</f>
        <v>1.7318824339138983</v>
      </c>
      <c r="I102" s="193">
        <f>_xlfn.XLOOKUP($A102,'1.1.SSDR_water'!$B$7:$B$29,'1.1.SSDR_water'!$I$7:$I$29)</f>
        <v>-33.528576995558851</v>
      </c>
      <c r="J102" s="195"/>
    </row>
    <row r="103" spans="1:10" ht="16" x14ac:dyDescent="0.2">
      <c r="A103" s="90" t="s">
        <v>20</v>
      </c>
      <c r="B103" s="37" t="s">
        <v>136</v>
      </c>
      <c r="C103" s="25"/>
      <c r="D103" s="180" t="s">
        <v>115</v>
      </c>
      <c r="E103" s="25"/>
      <c r="F103" s="25" t="s">
        <v>220</v>
      </c>
      <c r="G103" s="25">
        <v>0</v>
      </c>
      <c r="H103" s="25">
        <f>_xlfn.XLOOKUP($A103,'1.1.SSDR_water'!$B$7:$B$29,'1.1.SSDR_water'!$J$7:$J$29)</f>
        <v>1.7318824339138983</v>
      </c>
      <c r="I103" s="25">
        <f>_xlfn.XLOOKUP($A103,'1.1.SSDR_water'!$B$7:$B$29,'1.1.SSDR_water'!$I$7:$I$29)</f>
        <v>-33.528576995558851</v>
      </c>
      <c r="J103" s="37"/>
    </row>
    <row r="104" spans="1:10" ht="16" x14ac:dyDescent="0.2">
      <c r="A104" s="90" t="s">
        <v>20</v>
      </c>
      <c r="B104" s="37" t="s">
        <v>136</v>
      </c>
      <c r="C104" s="25"/>
      <c r="D104" s="180" t="s">
        <v>124</v>
      </c>
      <c r="E104" s="25"/>
      <c r="F104" s="25" t="s">
        <v>220</v>
      </c>
      <c r="G104" s="25">
        <v>0</v>
      </c>
      <c r="H104" s="25">
        <f>_xlfn.XLOOKUP($A104,'1.1.SSDR_water'!$B$7:$B$29,'1.1.SSDR_water'!$J$7:$J$29)</f>
        <v>1.7318824339138983</v>
      </c>
      <c r="I104" s="25">
        <f>_xlfn.XLOOKUP($A104,'1.1.SSDR_water'!$B$7:$B$29,'1.1.SSDR_water'!$I$7:$I$29)</f>
        <v>-33.528576995558851</v>
      </c>
      <c r="J104" s="37"/>
    </row>
    <row r="105" spans="1:10" ht="16" x14ac:dyDescent="0.2">
      <c r="A105" s="90" t="s">
        <v>20</v>
      </c>
      <c r="B105" s="37" t="s">
        <v>136</v>
      </c>
      <c r="C105" s="25"/>
      <c r="D105" s="180" t="s">
        <v>116</v>
      </c>
      <c r="E105" s="25"/>
      <c r="F105" s="25" t="s">
        <v>220</v>
      </c>
      <c r="G105" s="25">
        <v>0</v>
      </c>
      <c r="H105" s="25">
        <f>_xlfn.XLOOKUP($A105,'1.1.SSDR_water'!$B$7:$B$29,'1.1.SSDR_water'!$J$7:$J$29)</f>
        <v>1.7318824339138983</v>
      </c>
      <c r="I105" s="25">
        <f>_xlfn.XLOOKUP($A105,'1.1.SSDR_water'!$B$7:$B$29,'1.1.SSDR_water'!$I$7:$I$29)</f>
        <v>-33.528576995558851</v>
      </c>
      <c r="J105" s="37"/>
    </row>
    <row r="106" spans="1:10" ht="16" x14ac:dyDescent="0.2">
      <c r="A106" s="90" t="s">
        <v>20</v>
      </c>
      <c r="B106" s="37" t="s">
        <v>136</v>
      </c>
      <c r="C106" s="25"/>
      <c r="D106" s="180" t="s">
        <v>137</v>
      </c>
      <c r="E106" s="25"/>
      <c r="F106" s="25" t="s">
        <v>220</v>
      </c>
      <c r="G106" s="25">
        <v>0</v>
      </c>
      <c r="H106" s="25">
        <f>_xlfn.XLOOKUP($A106,'1.2.SSDR_sediment'!$B$7:$B$29,'1.2.SSDR_sediment'!$J$7:$J$29)</f>
        <v>1.7318824339138983</v>
      </c>
      <c r="I106" s="25">
        <f>_xlfn.XLOOKUP($A106,'1.2.SSDR_sediment'!$B$7:$B$29,'1.2.SSDR_sediment'!$I$7:$I$29)</f>
        <v>-33.528576995558851</v>
      </c>
      <c r="J106" s="37"/>
    </row>
    <row r="107" spans="1:10" ht="16" x14ac:dyDescent="0.2">
      <c r="A107" s="90" t="s">
        <v>20</v>
      </c>
      <c r="B107" s="37" t="s">
        <v>136</v>
      </c>
      <c r="C107" s="25"/>
      <c r="D107" s="180" t="s">
        <v>138</v>
      </c>
      <c r="E107" s="25"/>
      <c r="F107" s="25" t="s">
        <v>220</v>
      </c>
      <c r="G107" s="25">
        <v>0</v>
      </c>
      <c r="H107" s="25">
        <f>_xlfn.XLOOKUP($A107,'1.2.SSDR_sediment'!$B$7:$B$29,'1.2.SSDR_sediment'!$J$7:$J$29)</f>
        <v>1.7318824339138983</v>
      </c>
      <c r="I107" s="25">
        <f>_xlfn.XLOOKUP($A107,'1.2.SSDR_sediment'!$B$7:$B$29,'1.2.SSDR_sediment'!$I$7:$I$29)</f>
        <v>-33.528576995558851</v>
      </c>
      <c r="J107" s="37"/>
    </row>
    <row r="108" spans="1:10" ht="16" x14ac:dyDescent="0.2">
      <c r="A108" s="90" t="s">
        <v>20</v>
      </c>
      <c r="B108" s="37" t="s">
        <v>136</v>
      </c>
      <c r="C108" s="25"/>
      <c r="D108" s="180" t="s">
        <v>139</v>
      </c>
      <c r="E108" s="25"/>
      <c r="F108" s="25" t="s">
        <v>220</v>
      </c>
      <c r="G108" s="25">
        <v>0</v>
      </c>
      <c r="H108" s="25">
        <f>_xlfn.XLOOKUP($A108,'1.2.SSDR_sediment'!$B$7:$B$29,'1.2.SSDR_sediment'!$J$7:$J$29)</f>
        <v>1.7318824339138983</v>
      </c>
      <c r="I108" s="25">
        <f>_xlfn.XLOOKUP($A108,'1.2.SSDR_sediment'!$B$7:$B$29,'1.2.SSDR_sediment'!$I$7:$I$29)</f>
        <v>-33.528576995558851</v>
      </c>
      <c r="J108" s="37"/>
    </row>
    <row r="109" spans="1:10" ht="16" x14ac:dyDescent="0.2">
      <c r="A109" s="90" t="s">
        <v>20</v>
      </c>
      <c r="B109" s="37" t="s">
        <v>136</v>
      </c>
      <c r="C109" s="25"/>
      <c r="D109" s="180" t="s">
        <v>117</v>
      </c>
      <c r="E109" s="25"/>
      <c r="F109" s="25" t="s">
        <v>220</v>
      </c>
      <c r="G109" s="25">
        <v>0</v>
      </c>
      <c r="H109" s="25">
        <f>_xlfn.XLOOKUP($A109,'1.3.SSDR_soil'!$B$7:$B$29,'1.3.SSDR_soil'!$J$7:$J$29)</f>
        <v>0.16719966768507238</v>
      </c>
      <c r="I109" s="25">
        <f>_xlfn.XLOOKUP($A109,'1.3.SSDR_soil'!$B$7:$B$29,'1.3.SSDR_soil'!$I$7:$I$29)</f>
        <v>-26.285928439835274</v>
      </c>
      <c r="J109" s="37"/>
    </row>
    <row r="110" spans="1:10" ht="16" x14ac:dyDescent="0.2">
      <c r="A110" s="90" t="s">
        <v>20</v>
      </c>
      <c r="B110" s="37" t="s">
        <v>136</v>
      </c>
      <c r="C110" s="25"/>
      <c r="D110" s="180" t="s">
        <v>127</v>
      </c>
      <c r="E110" s="25"/>
      <c r="F110" s="25" t="s">
        <v>220</v>
      </c>
      <c r="G110" s="25">
        <v>0</v>
      </c>
      <c r="H110" s="25">
        <f>_xlfn.XLOOKUP($A110,'1.3.SSDR_soil'!$B$7:$B$29,'1.3.SSDR_soil'!$J$7:$J$29)</f>
        <v>0.16719966768507238</v>
      </c>
      <c r="I110" s="25">
        <f>_xlfn.XLOOKUP($A110,'1.3.SSDR_soil'!$B$7:$B$29,'1.3.SSDR_soil'!$I$7:$I$29)</f>
        <v>-26.285928439835274</v>
      </c>
      <c r="J110" s="37"/>
    </row>
    <row r="111" spans="1:10" ht="16" x14ac:dyDescent="0.2">
      <c r="A111" s="196" t="s">
        <v>20</v>
      </c>
      <c r="B111" s="199" t="s">
        <v>136</v>
      </c>
      <c r="C111" s="197"/>
      <c r="D111" s="198" t="s">
        <v>118</v>
      </c>
      <c r="E111" s="197"/>
      <c r="F111" s="197" t="s">
        <v>220</v>
      </c>
      <c r="G111" s="197">
        <v>0</v>
      </c>
      <c r="H111" s="197">
        <f>_xlfn.XLOOKUP($A111,'1.3.SSDR_soil'!$B$7:$B$29,'1.3.SSDR_soil'!$J$7:$J$29)</f>
        <v>0.16719966768507238</v>
      </c>
      <c r="I111" s="25">
        <f>_xlfn.XLOOKUP($A111,'1.3.SSDR_soil'!$B$7:$B$29,'1.3.SSDR_soil'!$I$7:$I$29)</f>
        <v>-26.285928439835274</v>
      </c>
      <c r="J111" s="199"/>
    </row>
    <row r="112" spans="1:10" ht="16" x14ac:dyDescent="0.2">
      <c r="A112" s="90" t="s">
        <v>167</v>
      </c>
      <c r="B112" s="195" t="s">
        <v>136</v>
      </c>
      <c r="C112" s="193"/>
      <c r="D112" s="194" t="s">
        <v>140</v>
      </c>
      <c r="E112" s="193"/>
      <c r="F112" s="193" t="s">
        <v>220</v>
      </c>
      <c r="G112" s="193">
        <v>0</v>
      </c>
      <c r="H112" s="193">
        <f>_xlfn.XLOOKUP($A112,'1.1.SSDR_water'!$B$7:$B$29,'1.1.SSDR_water'!$J$7:$J$29)</f>
        <v>0.94104116370236246</v>
      </c>
      <c r="I112" s="193">
        <f>_xlfn.XLOOKUP($A112,'1.1.SSDR_water'!$B$7:$B$29,'1.1.SSDR_water'!$I$7:$I$29)</f>
        <v>-28.38483115039082</v>
      </c>
      <c r="J112" s="195"/>
    </row>
    <row r="113" spans="1:10" ht="16" x14ac:dyDescent="0.2">
      <c r="A113" s="90" t="s">
        <v>167</v>
      </c>
      <c r="B113" s="37" t="s">
        <v>136</v>
      </c>
      <c r="C113" s="25"/>
      <c r="D113" s="180" t="s">
        <v>115</v>
      </c>
      <c r="E113" s="25"/>
      <c r="F113" s="25" t="s">
        <v>220</v>
      </c>
      <c r="G113" s="25">
        <v>0</v>
      </c>
      <c r="H113" s="25">
        <f>_xlfn.XLOOKUP($A113,'1.1.SSDR_water'!$B$7:$B$29,'1.1.SSDR_water'!$J$7:$J$29)</f>
        <v>0.94104116370236246</v>
      </c>
      <c r="I113" s="25">
        <f>_xlfn.XLOOKUP($A113,'1.1.SSDR_water'!$B$7:$B$29,'1.1.SSDR_water'!$I$7:$I$29)</f>
        <v>-28.38483115039082</v>
      </c>
      <c r="J113" s="37"/>
    </row>
    <row r="114" spans="1:10" ht="16" x14ac:dyDescent="0.2">
      <c r="A114" s="90" t="s">
        <v>167</v>
      </c>
      <c r="B114" s="37" t="s">
        <v>136</v>
      </c>
      <c r="C114" s="25"/>
      <c r="D114" s="180" t="s">
        <v>124</v>
      </c>
      <c r="E114" s="25"/>
      <c r="F114" s="25" t="s">
        <v>220</v>
      </c>
      <c r="G114" s="25">
        <v>0</v>
      </c>
      <c r="H114" s="25">
        <f>_xlfn.XLOOKUP($A114,'1.1.SSDR_water'!$B$7:$B$29,'1.1.SSDR_water'!$J$7:$J$29)</f>
        <v>0.94104116370236246</v>
      </c>
      <c r="I114" s="25">
        <f>_xlfn.XLOOKUP($A114,'1.1.SSDR_water'!$B$7:$B$29,'1.1.SSDR_water'!$I$7:$I$29)</f>
        <v>-28.38483115039082</v>
      </c>
      <c r="J114" s="37"/>
    </row>
    <row r="115" spans="1:10" ht="16" x14ac:dyDescent="0.2">
      <c r="A115" s="90" t="s">
        <v>167</v>
      </c>
      <c r="B115" s="37" t="s">
        <v>136</v>
      </c>
      <c r="C115" s="25"/>
      <c r="D115" s="180" t="s">
        <v>116</v>
      </c>
      <c r="E115" s="25"/>
      <c r="F115" s="25" t="s">
        <v>220</v>
      </c>
      <c r="G115" s="25">
        <v>0</v>
      </c>
      <c r="H115" s="25">
        <f>_xlfn.XLOOKUP($A115,'1.1.SSDR_water'!$B$7:$B$29,'1.1.SSDR_water'!$J$7:$J$29)</f>
        <v>0.94104116370236246</v>
      </c>
      <c r="I115" s="25">
        <f>_xlfn.XLOOKUP($A115,'1.1.SSDR_water'!$B$7:$B$29,'1.1.SSDR_water'!$I$7:$I$29)</f>
        <v>-28.38483115039082</v>
      </c>
      <c r="J115" s="37"/>
    </row>
    <row r="116" spans="1:10" ht="16" x14ac:dyDescent="0.2">
      <c r="A116" s="90" t="s">
        <v>167</v>
      </c>
      <c r="B116" s="37" t="s">
        <v>136</v>
      </c>
      <c r="C116" s="25"/>
      <c r="D116" s="180" t="s">
        <v>137</v>
      </c>
      <c r="E116" s="25"/>
      <c r="F116" s="25" t="s">
        <v>220</v>
      </c>
      <c r="G116" s="25">
        <v>0</v>
      </c>
      <c r="H116" s="25">
        <f>_xlfn.XLOOKUP($A116,'1.2.SSDR_sediment'!$B$7:$B$29,'1.2.SSDR_sediment'!$J$7:$J$29)</f>
        <v>0.94104116370236246</v>
      </c>
      <c r="I116" s="25">
        <f>_xlfn.XLOOKUP($A116,'1.2.SSDR_sediment'!$B$7:$B$29,'1.2.SSDR_sediment'!$I$7:$I$29)</f>
        <v>-28.38483115039082</v>
      </c>
      <c r="J116" s="37"/>
    </row>
    <row r="117" spans="1:10" ht="16" x14ac:dyDescent="0.2">
      <c r="A117" s="90" t="s">
        <v>167</v>
      </c>
      <c r="B117" s="37" t="s">
        <v>136</v>
      </c>
      <c r="C117" s="25"/>
      <c r="D117" s="180" t="s">
        <v>138</v>
      </c>
      <c r="E117" s="25"/>
      <c r="F117" s="25" t="s">
        <v>220</v>
      </c>
      <c r="G117" s="25">
        <v>0</v>
      </c>
      <c r="H117" s="25">
        <f>_xlfn.XLOOKUP($A117,'1.2.SSDR_sediment'!$B$7:$B$29,'1.2.SSDR_sediment'!$J$7:$J$29)</f>
        <v>0.94104116370236246</v>
      </c>
      <c r="I117" s="25">
        <f>_xlfn.XLOOKUP($A117,'1.2.SSDR_sediment'!$B$7:$B$29,'1.2.SSDR_sediment'!$I$7:$I$29)</f>
        <v>-28.38483115039082</v>
      </c>
      <c r="J117" s="37"/>
    </row>
    <row r="118" spans="1:10" ht="16" x14ac:dyDescent="0.2">
      <c r="A118" s="90" t="s">
        <v>167</v>
      </c>
      <c r="B118" s="37" t="s">
        <v>136</v>
      </c>
      <c r="C118" s="25"/>
      <c r="D118" s="180" t="s">
        <v>139</v>
      </c>
      <c r="E118" s="25"/>
      <c r="F118" s="25" t="s">
        <v>220</v>
      </c>
      <c r="G118" s="25">
        <v>0</v>
      </c>
      <c r="H118" s="25">
        <f>_xlfn.XLOOKUP($A118,'1.2.SSDR_sediment'!$B$7:$B$29,'1.2.SSDR_sediment'!$J$7:$J$29)</f>
        <v>0.94104116370236246</v>
      </c>
      <c r="I118" s="25">
        <f>_xlfn.XLOOKUP($A118,'1.2.SSDR_sediment'!$B$7:$B$29,'1.2.SSDR_sediment'!$I$7:$I$29)</f>
        <v>-28.38483115039082</v>
      </c>
      <c r="J118" s="37"/>
    </row>
    <row r="119" spans="1:10" ht="16" x14ac:dyDescent="0.2">
      <c r="A119" s="90" t="s">
        <v>167</v>
      </c>
      <c r="B119" s="37" t="s">
        <v>136</v>
      </c>
      <c r="C119" s="25"/>
      <c r="D119" s="180" t="s">
        <v>117</v>
      </c>
      <c r="E119" s="25"/>
      <c r="F119" s="25" t="s">
        <v>220</v>
      </c>
      <c r="G119" s="25">
        <v>0</v>
      </c>
      <c r="H119" s="25">
        <f>_xlfn.XLOOKUP($A119,'1.3.SSDR_soil'!$B$7:$B$29,'1.3.SSDR_soil'!$J$7:$J$29)</f>
        <v>0.94104116370236246</v>
      </c>
      <c r="I119" s="25">
        <f>_xlfn.XLOOKUP($A119,'1.3.SSDR_soil'!$B$7:$B$29,'1.3.SSDR_soil'!$I$7:$I$29)</f>
        <v>-28.38483115039082</v>
      </c>
      <c r="J119" s="37"/>
    </row>
    <row r="120" spans="1:10" ht="16" x14ac:dyDescent="0.2">
      <c r="A120" s="90" t="s">
        <v>167</v>
      </c>
      <c r="B120" s="37" t="s">
        <v>136</v>
      </c>
      <c r="C120" s="25"/>
      <c r="D120" s="180" t="s">
        <v>127</v>
      </c>
      <c r="E120" s="25"/>
      <c r="F120" s="25" t="s">
        <v>220</v>
      </c>
      <c r="G120" s="25">
        <v>0</v>
      </c>
      <c r="H120" s="25">
        <f>_xlfn.XLOOKUP($A120,'1.3.SSDR_soil'!$B$7:$B$29,'1.3.SSDR_soil'!$J$7:$J$29)</f>
        <v>0.94104116370236246</v>
      </c>
      <c r="I120" s="25">
        <f>_xlfn.XLOOKUP($A120,'1.3.SSDR_soil'!$B$7:$B$29,'1.3.SSDR_soil'!$I$7:$I$29)</f>
        <v>-28.38483115039082</v>
      </c>
      <c r="J120" s="37"/>
    </row>
    <row r="121" spans="1:10" ht="16" x14ac:dyDescent="0.2">
      <c r="A121" s="196" t="s">
        <v>167</v>
      </c>
      <c r="B121" s="199" t="s">
        <v>136</v>
      </c>
      <c r="C121" s="197"/>
      <c r="D121" s="198" t="s">
        <v>118</v>
      </c>
      <c r="E121" s="197"/>
      <c r="F121" s="197" t="s">
        <v>220</v>
      </c>
      <c r="G121" s="197">
        <v>0</v>
      </c>
      <c r="H121" s="197">
        <f>_xlfn.XLOOKUP($A121,'1.3.SSDR_soil'!$B$7:$B$29,'1.3.SSDR_soil'!$J$7:$J$29)</f>
        <v>0.94104116370236246</v>
      </c>
      <c r="I121" s="25">
        <f>_xlfn.XLOOKUP($A121,'1.3.SSDR_soil'!$B$7:$B$29,'1.3.SSDR_soil'!$I$7:$I$29)</f>
        <v>-28.38483115039082</v>
      </c>
      <c r="J121" s="199"/>
    </row>
    <row r="122" spans="1:10" ht="16" x14ac:dyDescent="0.2">
      <c r="A122" s="90" t="s">
        <v>168</v>
      </c>
      <c r="B122" s="195" t="s">
        <v>136</v>
      </c>
      <c r="C122" s="193"/>
      <c r="D122" s="194" t="s">
        <v>140</v>
      </c>
      <c r="E122" s="193"/>
      <c r="F122" s="193" t="s">
        <v>220</v>
      </c>
      <c r="G122" s="193">
        <v>0</v>
      </c>
      <c r="H122" s="193">
        <f>_xlfn.XLOOKUP($A122,'1.1.SSDR_water'!$B$7:$B$29,'1.1.SSDR_water'!$J$7:$J$29)</f>
        <v>0.36715739152775634</v>
      </c>
      <c r="I122" s="193">
        <f>_xlfn.XLOOKUP($A122,'1.1.SSDR_water'!$B$7:$B$29,'1.1.SSDR_water'!$I$7:$I$29)</f>
        <v>-30.633933822779383</v>
      </c>
      <c r="J122" s="195"/>
    </row>
    <row r="123" spans="1:10" ht="16" x14ac:dyDescent="0.2">
      <c r="A123" s="90" t="s">
        <v>168</v>
      </c>
      <c r="B123" s="37" t="s">
        <v>136</v>
      </c>
      <c r="C123" s="25"/>
      <c r="D123" s="180" t="s">
        <v>115</v>
      </c>
      <c r="E123" s="25"/>
      <c r="F123" s="25" t="s">
        <v>220</v>
      </c>
      <c r="G123" s="25">
        <v>0</v>
      </c>
      <c r="H123" s="25">
        <f>_xlfn.XLOOKUP($A123,'1.1.SSDR_water'!$B$7:$B$29,'1.1.SSDR_water'!$J$7:$J$29)</f>
        <v>0.36715739152775634</v>
      </c>
      <c r="I123" s="25">
        <f>_xlfn.XLOOKUP($A123,'1.1.SSDR_water'!$B$7:$B$29,'1.1.SSDR_water'!$I$7:$I$29)</f>
        <v>-30.633933822779383</v>
      </c>
      <c r="J123" s="37"/>
    </row>
    <row r="124" spans="1:10" ht="16" x14ac:dyDescent="0.2">
      <c r="A124" s="90" t="s">
        <v>168</v>
      </c>
      <c r="B124" s="37" t="s">
        <v>136</v>
      </c>
      <c r="C124" s="25"/>
      <c r="D124" s="180" t="s">
        <v>124</v>
      </c>
      <c r="E124" s="25"/>
      <c r="F124" s="25" t="s">
        <v>220</v>
      </c>
      <c r="G124" s="25">
        <v>0</v>
      </c>
      <c r="H124" s="25">
        <f>_xlfn.XLOOKUP($A124,'1.1.SSDR_water'!$B$7:$B$29,'1.1.SSDR_water'!$J$7:$J$29)</f>
        <v>0.36715739152775634</v>
      </c>
      <c r="I124" s="25">
        <f>_xlfn.XLOOKUP($A124,'1.1.SSDR_water'!$B$7:$B$29,'1.1.SSDR_water'!$I$7:$I$29)</f>
        <v>-30.633933822779383</v>
      </c>
      <c r="J124" s="37"/>
    </row>
    <row r="125" spans="1:10" ht="16" x14ac:dyDescent="0.2">
      <c r="A125" s="90" t="s">
        <v>168</v>
      </c>
      <c r="B125" s="37" t="s">
        <v>136</v>
      </c>
      <c r="C125" s="25"/>
      <c r="D125" s="180" t="s">
        <v>116</v>
      </c>
      <c r="E125" s="25"/>
      <c r="F125" s="25" t="s">
        <v>220</v>
      </c>
      <c r="G125" s="25">
        <v>0</v>
      </c>
      <c r="H125" s="25">
        <f>_xlfn.XLOOKUP($A125,'1.1.SSDR_water'!$B$7:$B$29,'1.1.SSDR_water'!$J$7:$J$29)</f>
        <v>0.36715739152775634</v>
      </c>
      <c r="I125" s="25">
        <f>_xlfn.XLOOKUP($A125,'1.1.SSDR_water'!$B$7:$B$29,'1.1.SSDR_water'!$I$7:$I$29)</f>
        <v>-30.633933822779383</v>
      </c>
      <c r="J125" s="37"/>
    </row>
    <row r="126" spans="1:10" ht="16" x14ac:dyDescent="0.2">
      <c r="A126" s="90" t="s">
        <v>168</v>
      </c>
      <c r="B126" s="37" t="s">
        <v>136</v>
      </c>
      <c r="C126" s="25"/>
      <c r="D126" s="180" t="s">
        <v>137</v>
      </c>
      <c r="E126" s="25"/>
      <c r="F126" s="25" t="s">
        <v>220</v>
      </c>
      <c r="G126" s="25">
        <v>0</v>
      </c>
      <c r="H126" s="25">
        <f>_xlfn.XLOOKUP($A126,'1.2.SSDR_sediment'!$B$7:$B$29,'1.2.SSDR_sediment'!$J$7:$J$29)</f>
        <v>0.36715739152775634</v>
      </c>
      <c r="I126" s="25">
        <f>_xlfn.XLOOKUP($A126,'1.2.SSDR_sediment'!$B$7:$B$29,'1.2.SSDR_sediment'!$I$7:$I$29)</f>
        <v>-30.633933822779383</v>
      </c>
      <c r="J126" s="37"/>
    </row>
    <row r="127" spans="1:10" ht="16" x14ac:dyDescent="0.2">
      <c r="A127" s="90" t="s">
        <v>168</v>
      </c>
      <c r="B127" s="37" t="s">
        <v>136</v>
      </c>
      <c r="C127" s="25"/>
      <c r="D127" s="180" t="s">
        <v>138</v>
      </c>
      <c r="E127" s="25"/>
      <c r="F127" s="25" t="s">
        <v>220</v>
      </c>
      <c r="G127" s="25">
        <v>0</v>
      </c>
      <c r="H127" s="25">
        <f>_xlfn.XLOOKUP($A127,'1.2.SSDR_sediment'!$B$7:$B$29,'1.2.SSDR_sediment'!$J$7:$J$29)</f>
        <v>0.36715739152775634</v>
      </c>
      <c r="I127" s="25">
        <f>_xlfn.XLOOKUP($A127,'1.2.SSDR_sediment'!$B$7:$B$29,'1.2.SSDR_sediment'!$I$7:$I$29)</f>
        <v>-30.633933822779383</v>
      </c>
      <c r="J127" s="37"/>
    </row>
    <row r="128" spans="1:10" ht="16" x14ac:dyDescent="0.2">
      <c r="A128" s="90" t="s">
        <v>168</v>
      </c>
      <c r="B128" s="37" t="s">
        <v>136</v>
      </c>
      <c r="C128" s="25"/>
      <c r="D128" s="180" t="s">
        <v>139</v>
      </c>
      <c r="E128" s="25"/>
      <c r="F128" s="25" t="s">
        <v>220</v>
      </c>
      <c r="G128" s="25">
        <v>0</v>
      </c>
      <c r="H128" s="25">
        <f>_xlfn.XLOOKUP($A128,'1.2.SSDR_sediment'!$B$7:$B$29,'1.2.SSDR_sediment'!$J$7:$J$29)</f>
        <v>0.36715739152775634</v>
      </c>
      <c r="I128" s="25">
        <f>_xlfn.XLOOKUP($A128,'1.2.SSDR_sediment'!$B$7:$B$29,'1.2.SSDR_sediment'!$I$7:$I$29)</f>
        <v>-30.633933822779383</v>
      </c>
      <c r="J128" s="37"/>
    </row>
    <row r="129" spans="1:10" ht="16" x14ac:dyDescent="0.2">
      <c r="A129" s="90" t="s">
        <v>168</v>
      </c>
      <c r="B129" s="37" t="s">
        <v>136</v>
      </c>
      <c r="C129" s="25"/>
      <c r="D129" s="180" t="s">
        <v>117</v>
      </c>
      <c r="E129" s="25"/>
      <c r="F129" s="25" t="s">
        <v>220</v>
      </c>
      <c r="G129" s="25">
        <v>0</v>
      </c>
      <c r="H129" s="25">
        <f>_xlfn.XLOOKUP($A129,'1.3.SSDR_soil'!$B$7:$B$29,'1.3.SSDR_soil'!$J$7:$J$29)</f>
        <v>4.6502771284427306E-2</v>
      </c>
      <c r="I129" s="25">
        <f>_xlfn.XLOOKUP($A129,'1.3.SSDR_soil'!$B$7:$B$29,'1.3.SSDR_soil'!$I$7:$I$29)</f>
        <v>-27.28166585798273</v>
      </c>
      <c r="J129" s="37"/>
    </row>
    <row r="130" spans="1:10" ht="16" x14ac:dyDescent="0.2">
      <c r="A130" s="90" t="s">
        <v>168</v>
      </c>
      <c r="B130" s="37" t="s">
        <v>136</v>
      </c>
      <c r="C130" s="25"/>
      <c r="D130" s="180" t="s">
        <v>127</v>
      </c>
      <c r="E130" s="25"/>
      <c r="F130" s="25" t="s">
        <v>220</v>
      </c>
      <c r="G130" s="25">
        <v>0</v>
      </c>
      <c r="H130" s="25">
        <f>_xlfn.XLOOKUP($A130,'1.3.SSDR_soil'!$B$7:$B$29,'1.3.SSDR_soil'!$J$7:$J$29)</f>
        <v>4.6502771284427306E-2</v>
      </c>
      <c r="I130" s="25">
        <f>_xlfn.XLOOKUP($A130,'1.3.SSDR_soil'!$B$7:$B$29,'1.3.SSDR_soil'!$I$7:$I$29)</f>
        <v>-27.28166585798273</v>
      </c>
      <c r="J130" s="37"/>
    </row>
    <row r="131" spans="1:10" ht="16" x14ac:dyDescent="0.2">
      <c r="A131" s="196" t="s">
        <v>168</v>
      </c>
      <c r="B131" s="199" t="s">
        <v>136</v>
      </c>
      <c r="C131" s="197"/>
      <c r="D131" s="198" t="s">
        <v>118</v>
      </c>
      <c r="E131" s="197"/>
      <c r="F131" s="197" t="s">
        <v>220</v>
      </c>
      <c r="G131" s="197">
        <v>0</v>
      </c>
      <c r="H131" s="197">
        <f>_xlfn.XLOOKUP($A131,'1.3.SSDR_soil'!$B$7:$B$29,'1.3.SSDR_soil'!$J$7:$J$29)</f>
        <v>4.6502771284427306E-2</v>
      </c>
      <c r="I131" s="25">
        <f>_xlfn.XLOOKUP($A131,'1.3.SSDR_soil'!$B$7:$B$29,'1.3.SSDR_soil'!$I$7:$I$29)</f>
        <v>-27.28166585798273</v>
      </c>
      <c r="J131" s="199"/>
    </row>
    <row r="132" spans="1:10" ht="16" x14ac:dyDescent="0.2">
      <c r="A132" s="90" t="s">
        <v>15</v>
      </c>
      <c r="B132" s="195" t="s">
        <v>136</v>
      </c>
      <c r="C132" s="193"/>
      <c r="D132" s="194" t="s">
        <v>140</v>
      </c>
      <c r="E132" s="193"/>
      <c r="F132" s="193" t="s">
        <v>220</v>
      </c>
      <c r="G132" s="193">
        <v>0</v>
      </c>
      <c r="H132" s="193">
        <f>_xlfn.XLOOKUP($A132,'1.1.SSDR_water'!$B$7:$B$29,'1.1.SSDR_water'!$J$7:$J$29)</f>
        <v>0.89386067274613545</v>
      </c>
      <c r="I132" s="193">
        <f>_xlfn.XLOOKUP($A132,'1.1.SSDR_water'!$B$7:$B$29,'1.1.SSDR_water'!$I$7:$I$29)</f>
        <v>-26.464163176640206</v>
      </c>
      <c r="J132" s="195"/>
    </row>
    <row r="133" spans="1:10" ht="16" x14ac:dyDescent="0.2">
      <c r="A133" s="90" t="s">
        <v>15</v>
      </c>
      <c r="B133" s="37" t="s">
        <v>136</v>
      </c>
      <c r="C133" s="25"/>
      <c r="D133" s="180" t="s">
        <v>115</v>
      </c>
      <c r="E133" s="25"/>
      <c r="F133" s="25" t="s">
        <v>220</v>
      </c>
      <c r="G133" s="25">
        <v>0</v>
      </c>
      <c r="H133" s="25">
        <f>_xlfn.XLOOKUP($A133,'1.1.SSDR_water'!$B$7:$B$29,'1.1.SSDR_water'!$J$7:$J$29)</f>
        <v>0.89386067274613545</v>
      </c>
      <c r="I133" s="25">
        <f>_xlfn.XLOOKUP($A133,'1.1.SSDR_water'!$B$7:$B$29,'1.1.SSDR_water'!$I$7:$I$29)</f>
        <v>-26.464163176640206</v>
      </c>
      <c r="J133" s="37"/>
    </row>
    <row r="134" spans="1:10" ht="16" x14ac:dyDescent="0.2">
      <c r="A134" s="90" t="s">
        <v>15</v>
      </c>
      <c r="B134" s="37" t="s">
        <v>136</v>
      </c>
      <c r="C134" s="25"/>
      <c r="D134" s="180" t="s">
        <v>124</v>
      </c>
      <c r="E134" s="25"/>
      <c r="F134" s="25" t="s">
        <v>220</v>
      </c>
      <c r="G134" s="25">
        <v>0</v>
      </c>
      <c r="H134" s="25">
        <f>_xlfn.XLOOKUP($A134,'1.1.SSDR_water'!$B$7:$B$29,'1.1.SSDR_water'!$J$7:$J$29)</f>
        <v>0.89386067274613545</v>
      </c>
      <c r="I134" s="25">
        <f>_xlfn.XLOOKUP($A134,'1.1.SSDR_water'!$B$7:$B$29,'1.1.SSDR_water'!$I$7:$I$29)</f>
        <v>-26.464163176640206</v>
      </c>
      <c r="J134" s="37"/>
    </row>
    <row r="135" spans="1:10" ht="16" x14ac:dyDescent="0.2">
      <c r="A135" s="90" t="s">
        <v>15</v>
      </c>
      <c r="B135" s="37" t="s">
        <v>136</v>
      </c>
      <c r="C135" s="25"/>
      <c r="D135" s="180" t="s">
        <v>116</v>
      </c>
      <c r="E135" s="25"/>
      <c r="F135" s="25" t="s">
        <v>220</v>
      </c>
      <c r="G135" s="25">
        <v>0</v>
      </c>
      <c r="H135" s="25">
        <f>_xlfn.XLOOKUP($A135,'1.1.SSDR_water'!$B$7:$B$29,'1.1.SSDR_water'!$J$7:$J$29)</f>
        <v>0.89386067274613545</v>
      </c>
      <c r="I135" s="25">
        <f>_xlfn.XLOOKUP($A135,'1.1.SSDR_water'!$B$7:$B$29,'1.1.SSDR_water'!$I$7:$I$29)</f>
        <v>-26.464163176640206</v>
      </c>
      <c r="J135" s="37"/>
    </row>
    <row r="136" spans="1:10" ht="16" x14ac:dyDescent="0.2">
      <c r="A136" s="90" t="s">
        <v>15</v>
      </c>
      <c r="B136" s="37" t="s">
        <v>136</v>
      </c>
      <c r="C136" s="25"/>
      <c r="D136" s="180" t="s">
        <v>137</v>
      </c>
      <c r="E136" s="25"/>
      <c r="F136" s="25" t="s">
        <v>220</v>
      </c>
      <c r="G136" s="25">
        <v>0</v>
      </c>
      <c r="H136" s="25">
        <f>_xlfn.XLOOKUP($A136,'1.2.SSDR_sediment'!$B$7:$B$29,'1.2.SSDR_sediment'!$J$7:$J$29)</f>
        <v>0.89386067274613545</v>
      </c>
      <c r="I136" s="25">
        <f>_xlfn.XLOOKUP($A136,'1.2.SSDR_sediment'!$B$7:$B$29,'1.2.SSDR_sediment'!$I$7:$I$29)</f>
        <v>-26.464163176640206</v>
      </c>
      <c r="J136" s="37"/>
    </row>
    <row r="137" spans="1:10" ht="16" x14ac:dyDescent="0.2">
      <c r="A137" s="90" t="s">
        <v>15</v>
      </c>
      <c r="B137" s="37" t="s">
        <v>136</v>
      </c>
      <c r="C137" s="25"/>
      <c r="D137" s="180" t="s">
        <v>138</v>
      </c>
      <c r="E137" s="25"/>
      <c r="F137" s="25" t="s">
        <v>220</v>
      </c>
      <c r="G137" s="25">
        <v>0</v>
      </c>
      <c r="H137" s="25">
        <f>_xlfn.XLOOKUP($A137,'1.2.SSDR_sediment'!$B$7:$B$29,'1.2.SSDR_sediment'!$J$7:$J$29)</f>
        <v>0.89386067274613545</v>
      </c>
      <c r="I137" s="25">
        <f>_xlfn.XLOOKUP($A137,'1.2.SSDR_sediment'!$B$7:$B$29,'1.2.SSDR_sediment'!$I$7:$I$29)</f>
        <v>-26.464163176640206</v>
      </c>
      <c r="J137" s="37"/>
    </row>
    <row r="138" spans="1:10" ht="16" x14ac:dyDescent="0.2">
      <c r="A138" s="90" t="s">
        <v>15</v>
      </c>
      <c r="B138" s="37" t="s">
        <v>136</v>
      </c>
      <c r="C138" s="25"/>
      <c r="D138" s="180" t="s">
        <v>139</v>
      </c>
      <c r="E138" s="25"/>
      <c r="F138" s="25" t="s">
        <v>220</v>
      </c>
      <c r="G138" s="25">
        <v>0</v>
      </c>
      <c r="H138" s="25">
        <f>_xlfn.XLOOKUP($A138,'1.2.SSDR_sediment'!$B$7:$B$29,'1.2.SSDR_sediment'!$J$7:$J$29)</f>
        <v>0.89386067274613545</v>
      </c>
      <c r="I138" s="25">
        <f>_xlfn.XLOOKUP($A138,'1.2.SSDR_sediment'!$B$7:$B$29,'1.2.SSDR_sediment'!$I$7:$I$29)</f>
        <v>-26.464163176640206</v>
      </c>
      <c r="J138" s="37"/>
    </row>
    <row r="139" spans="1:10" ht="16" x14ac:dyDescent="0.2">
      <c r="A139" s="90" t="s">
        <v>15</v>
      </c>
      <c r="B139" s="37" t="s">
        <v>136</v>
      </c>
      <c r="C139" s="25"/>
      <c r="D139" s="180" t="s">
        <v>117</v>
      </c>
      <c r="E139" s="25"/>
      <c r="F139" s="25" t="s">
        <v>220</v>
      </c>
      <c r="G139" s="25">
        <v>0</v>
      </c>
      <c r="H139" s="25">
        <f>_xlfn.XLOOKUP($A139,'1.3.SSDR_soil'!$B$7:$B$29,'1.3.SSDR_soil'!$J$7:$J$29)</f>
        <v>0.79414122987293512</v>
      </c>
      <c r="I139" s="25">
        <f>_xlfn.XLOOKUP($A139,'1.3.SSDR_soil'!$B$7:$B$29,'1.3.SSDR_soil'!$I$7:$I$29)</f>
        <v>-25.281307808295232</v>
      </c>
      <c r="J139" s="37"/>
    </row>
    <row r="140" spans="1:10" ht="16" x14ac:dyDescent="0.2">
      <c r="A140" s="90" t="s">
        <v>15</v>
      </c>
      <c r="B140" s="37" t="s">
        <v>136</v>
      </c>
      <c r="C140" s="25"/>
      <c r="D140" s="180" t="s">
        <v>127</v>
      </c>
      <c r="E140" s="25"/>
      <c r="F140" s="25" t="s">
        <v>220</v>
      </c>
      <c r="G140" s="25">
        <v>0</v>
      </c>
      <c r="H140" s="25">
        <f>_xlfn.XLOOKUP($A140,'1.3.SSDR_soil'!$B$7:$B$29,'1.3.SSDR_soil'!$J$7:$J$29)</f>
        <v>0.79414122987293512</v>
      </c>
      <c r="I140" s="25">
        <f>_xlfn.XLOOKUP($A140,'1.3.SSDR_soil'!$B$7:$B$29,'1.3.SSDR_soil'!$I$7:$I$29)</f>
        <v>-25.281307808295232</v>
      </c>
      <c r="J140" s="37"/>
    </row>
    <row r="141" spans="1:10" ht="16" x14ac:dyDescent="0.2">
      <c r="A141" s="196" t="s">
        <v>15</v>
      </c>
      <c r="B141" s="199" t="s">
        <v>136</v>
      </c>
      <c r="C141" s="197"/>
      <c r="D141" s="198" t="s">
        <v>118</v>
      </c>
      <c r="E141" s="197"/>
      <c r="F141" s="197" t="s">
        <v>220</v>
      </c>
      <c r="G141" s="197">
        <v>0</v>
      </c>
      <c r="H141" s="197">
        <f>_xlfn.XLOOKUP($A141,'1.3.SSDR_soil'!$B$7:$B$29,'1.3.SSDR_soil'!$J$7:$J$29)</f>
        <v>0.79414122987293512</v>
      </c>
      <c r="I141" s="25">
        <f>_xlfn.XLOOKUP($A141,'1.3.SSDR_soil'!$B$7:$B$29,'1.3.SSDR_soil'!$I$7:$I$29)</f>
        <v>-25.281307808295232</v>
      </c>
      <c r="J141" s="199"/>
    </row>
    <row r="142" spans="1:10" ht="16" x14ac:dyDescent="0.2">
      <c r="A142" s="90" t="s">
        <v>9</v>
      </c>
      <c r="B142" s="195" t="s">
        <v>136</v>
      </c>
      <c r="C142" s="193"/>
      <c r="D142" s="194" t="s">
        <v>140</v>
      </c>
      <c r="E142" s="193"/>
      <c r="F142" s="193" t="s">
        <v>220</v>
      </c>
      <c r="G142" s="193">
        <v>0</v>
      </c>
      <c r="H142" s="193">
        <f>_xlfn.XLOOKUP($A142,'1.1.SSDR_water'!$B$7:$B$29,'1.1.SSDR_water'!$J$7:$J$29)</f>
        <v>5.2358711589165545E-2</v>
      </c>
      <c r="I142" s="193">
        <f>_xlfn.XLOOKUP($A142,'1.1.SSDR_water'!$B$7:$B$29,'1.1.SSDR_water'!$I$7:$I$29)</f>
        <v>-28.618047801344755</v>
      </c>
      <c r="J142" s="195"/>
    </row>
    <row r="143" spans="1:10" ht="16" x14ac:dyDescent="0.2">
      <c r="A143" s="90" t="s">
        <v>9</v>
      </c>
      <c r="B143" s="37" t="s">
        <v>136</v>
      </c>
      <c r="C143" s="25"/>
      <c r="D143" s="180" t="s">
        <v>115</v>
      </c>
      <c r="E143" s="25"/>
      <c r="F143" s="25" t="s">
        <v>220</v>
      </c>
      <c r="G143" s="25">
        <v>0</v>
      </c>
      <c r="H143" s="25">
        <f>_xlfn.XLOOKUP($A143,'1.1.SSDR_water'!$B$7:$B$29,'1.1.SSDR_water'!$J$7:$J$29)</f>
        <v>5.2358711589165545E-2</v>
      </c>
      <c r="I143" s="25">
        <f>_xlfn.XLOOKUP($A143,'1.1.SSDR_water'!$B$7:$B$29,'1.1.SSDR_water'!$I$7:$I$29)</f>
        <v>-28.618047801344755</v>
      </c>
      <c r="J143" s="37"/>
    </row>
    <row r="144" spans="1:10" ht="16" x14ac:dyDescent="0.2">
      <c r="A144" s="90" t="s">
        <v>9</v>
      </c>
      <c r="B144" s="37" t="s">
        <v>136</v>
      </c>
      <c r="C144" s="25"/>
      <c r="D144" s="180" t="s">
        <v>124</v>
      </c>
      <c r="E144" s="25"/>
      <c r="F144" s="25" t="s">
        <v>220</v>
      </c>
      <c r="G144" s="25">
        <v>0</v>
      </c>
      <c r="H144" s="25">
        <f>_xlfn.XLOOKUP($A144,'1.1.SSDR_water'!$B$7:$B$29,'1.1.SSDR_water'!$J$7:$J$29)</f>
        <v>5.2358711589165545E-2</v>
      </c>
      <c r="I144" s="25">
        <f>_xlfn.XLOOKUP($A144,'1.1.SSDR_water'!$B$7:$B$29,'1.1.SSDR_water'!$I$7:$I$29)</f>
        <v>-28.618047801344755</v>
      </c>
      <c r="J144" s="37"/>
    </row>
    <row r="145" spans="1:10" ht="16" x14ac:dyDescent="0.2">
      <c r="A145" s="90" t="s">
        <v>9</v>
      </c>
      <c r="B145" s="37" t="s">
        <v>136</v>
      </c>
      <c r="C145" s="25"/>
      <c r="D145" s="180" t="s">
        <v>116</v>
      </c>
      <c r="E145" s="25"/>
      <c r="F145" s="25" t="s">
        <v>220</v>
      </c>
      <c r="G145" s="25">
        <v>0</v>
      </c>
      <c r="H145" s="25">
        <f>_xlfn.XLOOKUP($A145,'1.1.SSDR_water'!$B$7:$B$29,'1.1.SSDR_water'!$J$7:$J$29)</f>
        <v>5.2358711589165545E-2</v>
      </c>
      <c r="I145" s="25">
        <f>_xlfn.XLOOKUP($A145,'1.1.SSDR_water'!$B$7:$B$29,'1.1.SSDR_water'!$I$7:$I$29)</f>
        <v>-28.618047801344755</v>
      </c>
      <c r="J145" s="37"/>
    </row>
    <row r="146" spans="1:10" ht="16" x14ac:dyDescent="0.2">
      <c r="A146" s="90" t="s">
        <v>9</v>
      </c>
      <c r="B146" s="37" t="s">
        <v>136</v>
      </c>
      <c r="C146" s="25"/>
      <c r="D146" s="180" t="s">
        <v>137</v>
      </c>
      <c r="E146" s="25"/>
      <c r="F146" s="25" t="s">
        <v>220</v>
      </c>
      <c r="G146" s="25">
        <v>0</v>
      </c>
      <c r="H146" s="25">
        <f>_xlfn.XLOOKUP($A146,'1.2.SSDR_sediment'!$B$7:$B$29,'1.2.SSDR_sediment'!$J$7:$J$29)</f>
        <v>5.2358711589165545E-2</v>
      </c>
      <c r="I146" s="25">
        <f>_xlfn.XLOOKUP($A146,'1.2.SSDR_sediment'!$B$7:$B$29,'1.2.SSDR_sediment'!$I$7:$I$29)</f>
        <v>-28.618047801344755</v>
      </c>
      <c r="J146" s="37"/>
    </row>
    <row r="147" spans="1:10" ht="16" x14ac:dyDescent="0.2">
      <c r="A147" s="90" t="s">
        <v>9</v>
      </c>
      <c r="B147" s="37" t="s">
        <v>136</v>
      </c>
      <c r="C147" s="25"/>
      <c r="D147" s="180" t="s">
        <v>138</v>
      </c>
      <c r="E147" s="25"/>
      <c r="F147" s="25" t="s">
        <v>220</v>
      </c>
      <c r="G147" s="25">
        <v>0</v>
      </c>
      <c r="H147" s="25">
        <f>_xlfn.XLOOKUP($A147,'1.2.SSDR_sediment'!$B$7:$B$29,'1.2.SSDR_sediment'!$J$7:$J$29)</f>
        <v>5.2358711589165545E-2</v>
      </c>
      <c r="I147" s="25">
        <f>_xlfn.XLOOKUP($A147,'1.2.SSDR_sediment'!$B$7:$B$29,'1.2.SSDR_sediment'!$I$7:$I$29)</f>
        <v>-28.618047801344755</v>
      </c>
      <c r="J147" s="37"/>
    </row>
    <row r="148" spans="1:10" ht="16" x14ac:dyDescent="0.2">
      <c r="A148" s="90" t="s">
        <v>9</v>
      </c>
      <c r="B148" s="37" t="s">
        <v>136</v>
      </c>
      <c r="C148" s="25"/>
      <c r="D148" s="180" t="s">
        <v>139</v>
      </c>
      <c r="E148" s="25"/>
      <c r="F148" s="25" t="s">
        <v>220</v>
      </c>
      <c r="G148" s="25">
        <v>0</v>
      </c>
      <c r="H148" s="25">
        <f>_xlfn.XLOOKUP($A148,'1.2.SSDR_sediment'!$B$7:$B$29,'1.2.SSDR_sediment'!$J$7:$J$29)</f>
        <v>5.2358711589165545E-2</v>
      </c>
      <c r="I148" s="25">
        <f>_xlfn.XLOOKUP($A148,'1.2.SSDR_sediment'!$B$7:$B$29,'1.2.SSDR_sediment'!$I$7:$I$29)</f>
        <v>-28.618047801344755</v>
      </c>
      <c r="J148" s="37"/>
    </row>
    <row r="149" spans="1:10" ht="16" x14ac:dyDescent="0.2">
      <c r="A149" s="90" t="s">
        <v>9</v>
      </c>
      <c r="B149" s="37" t="s">
        <v>136</v>
      </c>
      <c r="C149" s="25"/>
      <c r="D149" s="180" t="s">
        <v>117</v>
      </c>
      <c r="E149" s="25"/>
      <c r="F149" s="25" t="s">
        <v>220</v>
      </c>
      <c r="G149" s="25">
        <v>0</v>
      </c>
      <c r="H149" s="25">
        <f>_xlfn.XLOOKUP($A149,'1.3.SSDR_soil'!$B$7:$B$29,'1.3.SSDR_soil'!$J$7:$J$29)</f>
        <v>0.39501275773675909</v>
      </c>
      <c r="I149" s="25">
        <f>_xlfn.XLOOKUP($A149,'1.3.SSDR_soil'!$B$7:$B$29,'1.3.SSDR_soil'!$I$7:$I$29)</f>
        <v>-29.391653529166593</v>
      </c>
      <c r="J149" s="37"/>
    </row>
    <row r="150" spans="1:10" ht="16" x14ac:dyDescent="0.2">
      <c r="A150" s="90" t="s">
        <v>9</v>
      </c>
      <c r="B150" s="37" t="s">
        <v>136</v>
      </c>
      <c r="C150" s="25"/>
      <c r="D150" s="180" t="s">
        <v>127</v>
      </c>
      <c r="E150" s="25"/>
      <c r="F150" s="25" t="s">
        <v>220</v>
      </c>
      <c r="G150" s="25">
        <v>0</v>
      </c>
      <c r="H150" s="25">
        <f>_xlfn.XLOOKUP($A150,'1.3.SSDR_soil'!$B$7:$B$29,'1.3.SSDR_soil'!$J$7:$J$29)</f>
        <v>0.39501275773675909</v>
      </c>
      <c r="I150" s="25">
        <f>_xlfn.XLOOKUP($A150,'1.3.SSDR_soil'!$B$7:$B$29,'1.3.SSDR_soil'!$I$7:$I$29)</f>
        <v>-29.391653529166593</v>
      </c>
      <c r="J150" s="37"/>
    </row>
    <row r="151" spans="1:10" ht="16" x14ac:dyDescent="0.2">
      <c r="A151" s="196" t="s">
        <v>9</v>
      </c>
      <c r="B151" s="199" t="s">
        <v>136</v>
      </c>
      <c r="C151" s="197"/>
      <c r="D151" s="198" t="s">
        <v>118</v>
      </c>
      <c r="E151" s="197"/>
      <c r="F151" s="197" t="s">
        <v>220</v>
      </c>
      <c r="G151" s="197">
        <v>0</v>
      </c>
      <c r="H151" s="197">
        <f>_xlfn.XLOOKUP($A151,'1.3.SSDR_soil'!$B$7:$B$29,'1.3.SSDR_soil'!$J$7:$J$29)</f>
        <v>0.39501275773675909</v>
      </c>
      <c r="I151" s="25">
        <f>_xlfn.XLOOKUP($A151,'1.3.SSDR_soil'!$B$7:$B$29,'1.3.SSDR_soil'!$I$7:$I$29)</f>
        <v>-29.391653529166593</v>
      </c>
      <c r="J151" s="199"/>
    </row>
    <row r="152" spans="1:10" ht="16" x14ac:dyDescent="0.2">
      <c r="A152" s="90" t="s">
        <v>146</v>
      </c>
      <c r="B152" s="195" t="s">
        <v>136</v>
      </c>
      <c r="C152" s="193"/>
      <c r="D152" s="194" t="s">
        <v>140</v>
      </c>
      <c r="E152" s="193"/>
      <c r="F152" s="193" t="s">
        <v>220</v>
      </c>
      <c r="G152" s="193">
        <v>0</v>
      </c>
      <c r="H152" s="193">
        <f>_xlfn.XLOOKUP($A152,'1.1.SSDR_water'!$B$7:$B$29,'1.1.SSDR_water'!$J$7:$J$29)</f>
        <v>0.43309544095908975</v>
      </c>
      <c r="I152" s="193">
        <f>_xlfn.XLOOKUP($A152,'1.1.SSDR_water'!$B$7:$B$29,'1.1.SSDR_water'!$I$7:$I$29)</f>
        <v>-28.175206868551847</v>
      </c>
      <c r="J152" s="195"/>
    </row>
    <row r="153" spans="1:10" ht="16" x14ac:dyDescent="0.2">
      <c r="A153" s="90" t="s">
        <v>146</v>
      </c>
      <c r="B153" s="37" t="s">
        <v>136</v>
      </c>
      <c r="C153" s="25"/>
      <c r="D153" s="180" t="s">
        <v>115</v>
      </c>
      <c r="E153" s="25"/>
      <c r="F153" s="25" t="s">
        <v>220</v>
      </c>
      <c r="G153" s="25">
        <v>0</v>
      </c>
      <c r="H153" s="25">
        <f>_xlfn.XLOOKUP($A153,'1.1.SSDR_water'!$B$7:$B$29,'1.1.SSDR_water'!$J$7:$J$29)</f>
        <v>0.43309544095908975</v>
      </c>
      <c r="I153" s="25">
        <f>_xlfn.XLOOKUP($A153,'1.1.SSDR_water'!$B$7:$B$29,'1.1.SSDR_water'!$I$7:$I$29)</f>
        <v>-28.175206868551847</v>
      </c>
      <c r="J153" s="37"/>
    </row>
    <row r="154" spans="1:10" ht="16" x14ac:dyDescent="0.2">
      <c r="A154" s="90" t="s">
        <v>146</v>
      </c>
      <c r="B154" s="37" t="s">
        <v>136</v>
      </c>
      <c r="C154" s="25"/>
      <c r="D154" s="180" t="s">
        <v>124</v>
      </c>
      <c r="E154" s="25"/>
      <c r="F154" s="25" t="s">
        <v>220</v>
      </c>
      <c r="G154" s="25">
        <v>0</v>
      </c>
      <c r="H154" s="25">
        <f>_xlfn.XLOOKUP($A154,'1.1.SSDR_water'!$B$7:$B$29,'1.1.SSDR_water'!$J$7:$J$29)</f>
        <v>0.43309544095908975</v>
      </c>
      <c r="I154" s="25">
        <f>_xlfn.XLOOKUP($A154,'1.1.SSDR_water'!$B$7:$B$29,'1.1.SSDR_water'!$I$7:$I$29)</f>
        <v>-28.175206868551847</v>
      </c>
      <c r="J154" s="37"/>
    </row>
    <row r="155" spans="1:10" ht="16" x14ac:dyDescent="0.2">
      <c r="A155" s="90" t="s">
        <v>146</v>
      </c>
      <c r="B155" s="37" t="s">
        <v>136</v>
      </c>
      <c r="C155" s="25"/>
      <c r="D155" s="180" t="s">
        <v>116</v>
      </c>
      <c r="E155" s="25"/>
      <c r="F155" s="25" t="s">
        <v>220</v>
      </c>
      <c r="G155" s="25">
        <v>0</v>
      </c>
      <c r="H155" s="25">
        <f>_xlfn.XLOOKUP($A155,'1.1.SSDR_water'!$B$7:$B$29,'1.1.SSDR_water'!$J$7:$J$29)</f>
        <v>0.43309544095908975</v>
      </c>
      <c r="I155" s="25">
        <f>_xlfn.XLOOKUP($A155,'1.1.SSDR_water'!$B$7:$B$29,'1.1.SSDR_water'!$I$7:$I$29)</f>
        <v>-28.175206868551847</v>
      </c>
      <c r="J155" s="37"/>
    </row>
    <row r="156" spans="1:10" ht="16" x14ac:dyDescent="0.2">
      <c r="A156" s="90" t="s">
        <v>146</v>
      </c>
      <c r="B156" s="37" t="s">
        <v>136</v>
      </c>
      <c r="C156" s="25"/>
      <c r="D156" s="180" t="s">
        <v>137</v>
      </c>
      <c r="E156" s="25"/>
      <c r="F156" s="25" t="s">
        <v>220</v>
      </c>
      <c r="G156" s="25">
        <v>0</v>
      </c>
      <c r="H156" s="25">
        <f>_xlfn.XLOOKUP($A156,'1.2.SSDR_sediment'!$B$7:$B$29,'1.2.SSDR_sediment'!$J$7:$J$29)</f>
        <v>0.43309544095908975</v>
      </c>
      <c r="I156" s="25">
        <f>_xlfn.XLOOKUP($A156,'1.2.SSDR_sediment'!$B$7:$B$29,'1.2.SSDR_sediment'!$I$7:$I$29)</f>
        <v>-28.175206868551847</v>
      </c>
      <c r="J156" s="37"/>
    </row>
    <row r="157" spans="1:10" ht="16" x14ac:dyDescent="0.2">
      <c r="A157" s="90" t="s">
        <v>146</v>
      </c>
      <c r="B157" s="37" t="s">
        <v>136</v>
      </c>
      <c r="C157" s="25"/>
      <c r="D157" s="180" t="s">
        <v>138</v>
      </c>
      <c r="E157" s="25"/>
      <c r="F157" s="25" t="s">
        <v>220</v>
      </c>
      <c r="G157" s="25">
        <v>0</v>
      </c>
      <c r="H157" s="25">
        <f>_xlfn.XLOOKUP($A157,'1.2.SSDR_sediment'!$B$7:$B$29,'1.2.SSDR_sediment'!$J$7:$J$29)</f>
        <v>0.43309544095908975</v>
      </c>
      <c r="I157" s="25">
        <f>_xlfn.XLOOKUP($A157,'1.2.SSDR_sediment'!$B$7:$B$29,'1.2.SSDR_sediment'!$I$7:$I$29)</f>
        <v>-28.175206868551847</v>
      </c>
      <c r="J157" s="37"/>
    </row>
    <row r="158" spans="1:10" ht="16" x14ac:dyDescent="0.2">
      <c r="A158" s="90" t="s">
        <v>146</v>
      </c>
      <c r="B158" s="37" t="s">
        <v>136</v>
      </c>
      <c r="C158" s="25"/>
      <c r="D158" s="180" t="s">
        <v>139</v>
      </c>
      <c r="E158" s="25"/>
      <c r="F158" s="25" t="s">
        <v>220</v>
      </c>
      <c r="G158" s="25">
        <v>0</v>
      </c>
      <c r="H158" s="25">
        <f>_xlfn.XLOOKUP($A158,'1.2.SSDR_sediment'!$B$7:$B$29,'1.2.SSDR_sediment'!$J$7:$J$29)</f>
        <v>0.43309544095908975</v>
      </c>
      <c r="I158" s="25">
        <f>_xlfn.XLOOKUP($A158,'1.2.SSDR_sediment'!$B$7:$B$29,'1.2.SSDR_sediment'!$I$7:$I$29)</f>
        <v>-28.175206868551847</v>
      </c>
      <c r="J158" s="37"/>
    </row>
    <row r="159" spans="1:10" ht="16" x14ac:dyDescent="0.2">
      <c r="A159" s="90" t="s">
        <v>146</v>
      </c>
      <c r="B159" s="37" t="s">
        <v>136</v>
      </c>
      <c r="C159" s="25"/>
      <c r="D159" s="180" t="s">
        <v>117</v>
      </c>
      <c r="E159" s="25"/>
      <c r="F159" s="25" t="s">
        <v>220</v>
      </c>
      <c r="G159" s="25">
        <v>0</v>
      </c>
      <c r="H159" s="25">
        <f>_xlfn.XLOOKUP($A159,'1.3.SSDR_soil'!$B$7:$B$29,'1.3.SSDR_soil'!$J$7:$J$29)</f>
        <v>0.29020538965003162</v>
      </c>
      <c r="I159" s="25">
        <f>_xlfn.XLOOKUP($A159,'1.3.SSDR_soil'!$B$7:$B$29,'1.3.SSDR_soil'!$I$7:$I$29)</f>
        <v>-29.705088442285167</v>
      </c>
      <c r="J159" s="37"/>
    </row>
    <row r="160" spans="1:10" ht="16" x14ac:dyDescent="0.2">
      <c r="A160" s="90" t="s">
        <v>146</v>
      </c>
      <c r="B160" s="37" t="s">
        <v>136</v>
      </c>
      <c r="C160" s="25"/>
      <c r="D160" s="180" t="s">
        <v>127</v>
      </c>
      <c r="E160" s="25"/>
      <c r="F160" s="25" t="s">
        <v>220</v>
      </c>
      <c r="G160" s="25">
        <v>0</v>
      </c>
      <c r="H160" s="25">
        <f>_xlfn.XLOOKUP($A160,'1.3.SSDR_soil'!$B$7:$B$29,'1.3.SSDR_soil'!$J$7:$J$29)</f>
        <v>0.29020538965003162</v>
      </c>
      <c r="I160" s="25">
        <f>_xlfn.XLOOKUP($A160,'1.3.SSDR_soil'!$B$7:$B$29,'1.3.SSDR_soil'!$I$7:$I$29)</f>
        <v>-29.705088442285167</v>
      </c>
      <c r="J160" s="37"/>
    </row>
    <row r="161" spans="1:10" ht="16" x14ac:dyDescent="0.2">
      <c r="A161" s="196" t="s">
        <v>146</v>
      </c>
      <c r="B161" s="199" t="s">
        <v>136</v>
      </c>
      <c r="C161" s="197"/>
      <c r="D161" s="198" t="s">
        <v>118</v>
      </c>
      <c r="E161" s="197"/>
      <c r="F161" s="197" t="s">
        <v>220</v>
      </c>
      <c r="G161" s="197">
        <v>0</v>
      </c>
      <c r="H161" s="197">
        <f>_xlfn.XLOOKUP($A161,'1.3.SSDR_soil'!$B$7:$B$29,'1.3.SSDR_soil'!$J$7:$J$29)</f>
        <v>0.29020538965003162</v>
      </c>
      <c r="I161" s="25">
        <f>_xlfn.XLOOKUP($A161,'1.3.SSDR_soil'!$B$7:$B$29,'1.3.SSDR_soil'!$I$7:$I$29)</f>
        <v>-29.705088442285167</v>
      </c>
      <c r="J161" s="199"/>
    </row>
    <row r="162" spans="1:10" ht="16" x14ac:dyDescent="0.2">
      <c r="A162" s="90" t="s">
        <v>147</v>
      </c>
      <c r="B162" s="195" t="s">
        <v>136</v>
      </c>
      <c r="C162" s="193"/>
      <c r="D162" s="194" t="s">
        <v>140</v>
      </c>
      <c r="E162" s="193"/>
      <c r="F162" s="193" t="s">
        <v>220</v>
      </c>
      <c r="G162" s="193">
        <v>0</v>
      </c>
      <c r="H162" s="193">
        <f>_xlfn.XLOOKUP($A162,'1.1.SSDR_water'!$B$7:$B$29,'1.1.SSDR_water'!$J$7:$J$29)</f>
        <v>0.1583510654359134</v>
      </c>
      <c r="I162" s="193">
        <f>_xlfn.XLOOKUP($A162,'1.1.SSDR_water'!$B$7:$B$29,'1.1.SSDR_water'!$I$7:$I$29)</f>
        <v>-27.595084640082938</v>
      </c>
      <c r="J162" s="195"/>
    </row>
    <row r="163" spans="1:10" ht="16" x14ac:dyDescent="0.2">
      <c r="A163" s="90" t="s">
        <v>147</v>
      </c>
      <c r="B163" s="37" t="s">
        <v>136</v>
      </c>
      <c r="C163" s="25"/>
      <c r="D163" s="180" t="s">
        <v>115</v>
      </c>
      <c r="E163" s="25"/>
      <c r="F163" s="25" t="s">
        <v>220</v>
      </c>
      <c r="G163" s="25">
        <v>0</v>
      </c>
      <c r="H163" s="25">
        <f>_xlfn.XLOOKUP($A163,'1.1.SSDR_water'!$B$7:$B$29,'1.1.SSDR_water'!$J$7:$J$29)</f>
        <v>0.1583510654359134</v>
      </c>
      <c r="I163" s="25">
        <f>_xlfn.XLOOKUP($A163,'1.1.SSDR_water'!$B$7:$B$29,'1.1.SSDR_water'!$I$7:$I$29)</f>
        <v>-27.595084640082938</v>
      </c>
      <c r="J163" s="37"/>
    </row>
    <row r="164" spans="1:10" ht="16" x14ac:dyDescent="0.2">
      <c r="A164" s="90" t="s">
        <v>147</v>
      </c>
      <c r="B164" s="37" t="s">
        <v>136</v>
      </c>
      <c r="C164" s="25"/>
      <c r="D164" s="180" t="s">
        <v>124</v>
      </c>
      <c r="E164" s="25"/>
      <c r="F164" s="25" t="s">
        <v>220</v>
      </c>
      <c r="G164" s="25">
        <v>0</v>
      </c>
      <c r="H164" s="25">
        <f>_xlfn.XLOOKUP($A164,'1.1.SSDR_water'!$B$7:$B$29,'1.1.SSDR_water'!$J$7:$J$29)</f>
        <v>0.1583510654359134</v>
      </c>
      <c r="I164" s="25">
        <f>_xlfn.XLOOKUP($A164,'1.1.SSDR_water'!$B$7:$B$29,'1.1.SSDR_water'!$I$7:$I$29)</f>
        <v>-27.595084640082938</v>
      </c>
      <c r="J164" s="37"/>
    </row>
    <row r="165" spans="1:10" ht="16" x14ac:dyDescent="0.2">
      <c r="A165" s="90" t="s">
        <v>147</v>
      </c>
      <c r="B165" s="37" t="s">
        <v>136</v>
      </c>
      <c r="C165" s="25"/>
      <c r="D165" s="180" t="s">
        <v>116</v>
      </c>
      <c r="E165" s="25"/>
      <c r="F165" s="25" t="s">
        <v>220</v>
      </c>
      <c r="G165" s="25">
        <v>0</v>
      </c>
      <c r="H165" s="25">
        <f>_xlfn.XLOOKUP($A165,'1.1.SSDR_water'!$B$7:$B$29,'1.1.SSDR_water'!$J$7:$J$29)</f>
        <v>0.1583510654359134</v>
      </c>
      <c r="I165" s="25">
        <f>_xlfn.XLOOKUP($A165,'1.1.SSDR_water'!$B$7:$B$29,'1.1.SSDR_water'!$I$7:$I$29)</f>
        <v>-27.595084640082938</v>
      </c>
      <c r="J165" s="37"/>
    </row>
    <row r="166" spans="1:10" ht="16" x14ac:dyDescent="0.2">
      <c r="A166" s="90" t="s">
        <v>147</v>
      </c>
      <c r="B166" s="37" t="s">
        <v>136</v>
      </c>
      <c r="C166" s="25"/>
      <c r="D166" s="180" t="s">
        <v>137</v>
      </c>
      <c r="E166" s="25"/>
      <c r="F166" s="25" t="s">
        <v>220</v>
      </c>
      <c r="G166" s="25">
        <v>0</v>
      </c>
      <c r="H166" s="25">
        <f>_xlfn.XLOOKUP($A166,'1.2.SSDR_sediment'!$B$7:$B$29,'1.2.SSDR_sediment'!$J$7:$J$29)</f>
        <v>0.1583510654359134</v>
      </c>
      <c r="I166" s="25">
        <f>_xlfn.XLOOKUP($A166,'1.2.SSDR_sediment'!$B$7:$B$29,'1.2.SSDR_sediment'!$I$7:$I$29)</f>
        <v>-27.595084640082938</v>
      </c>
      <c r="J166" s="37"/>
    </row>
    <row r="167" spans="1:10" ht="16" x14ac:dyDescent="0.2">
      <c r="A167" s="90" t="s">
        <v>147</v>
      </c>
      <c r="B167" s="37" t="s">
        <v>136</v>
      </c>
      <c r="C167" s="25"/>
      <c r="D167" s="180" t="s">
        <v>138</v>
      </c>
      <c r="E167" s="25"/>
      <c r="F167" s="25" t="s">
        <v>220</v>
      </c>
      <c r="G167" s="25">
        <v>0</v>
      </c>
      <c r="H167" s="25">
        <f>_xlfn.XLOOKUP($A167,'1.2.SSDR_sediment'!$B$7:$B$29,'1.2.SSDR_sediment'!$J$7:$J$29)</f>
        <v>0.1583510654359134</v>
      </c>
      <c r="I167" s="25">
        <f>_xlfn.XLOOKUP($A167,'1.2.SSDR_sediment'!$B$7:$B$29,'1.2.SSDR_sediment'!$I$7:$I$29)</f>
        <v>-27.595084640082938</v>
      </c>
      <c r="J167" s="37"/>
    </row>
    <row r="168" spans="1:10" ht="16" x14ac:dyDescent="0.2">
      <c r="A168" s="90" t="s">
        <v>147</v>
      </c>
      <c r="B168" s="37" t="s">
        <v>136</v>
      </c>
      <c r="C168" s="25"/>
      <c r="D168" s="180" t="s">
        <v>139</v>
      </c>
      <c r="E168" s="25"/>
      <c r="F168" s="25" t="s">
        <v>220</v>
      </c>
      <c r="G168" s="25">
        <v>0</v>
      </c>
      <c r="H168" s="25">
        <f>_xlfn.XLOOKUP($A168,'1.2.SSDR_sediment'!$B$7:$B$29,'1.2.SSDR_sediment'!$J$7:$J$29)</f>
        <v>0.1583510654359134</v>
      </c>
      <c r="I168" s="25">
        <f>_xlfn.XLOOKUP($A168,'1.2.SSDR_sediment'!$B$7:$B$29,'1.2.SSDR_sediment'!$I$7:$I$29)</f>
        <v>-27.595084640082938</v>
      </c>
      <c r="J168" s="37"/>
    </row>
    <row r="169" spans="1:10" ht="16" x14ac:dyDescent="0.2">
      <c r="A169" s="90" t="s">
        <v>147</v>
      </c>
      <c r="B169" s="37" t="s">
        <v>136</v>
      </c>
      <c r="C169" s="25"/>
      <c r="D169" s="180" t="s">
        <v>117</v>
      </c>
      <c r="E169" s="25"/>
      <c r="F169" s="25" t="s">
        <v>220</v>
      </c>
      <c r="G169" s="25">
        <v>0</v>
      </c>
      <c r="H169" s="25">
        <f>_xlfn.XLOOKUP($A169,'1.3.SSDR_soil'!$B$7:$B$29,'1.3.SSDR_soil'!$J$7:$J$29)</f>
        <v>0.29020538965003162</v>
      </c>
      <c r="I169" s="25">
        <f>_xlfn.XLOOKUP($A169,'1.3.SSDR_soil'!$B$7:$B$29,'1.3.SSDR_soil'!$I$7:$I$29)</f>
        <v>-29.705088442285167</v>
      </c>
      <c r="J169" s="37"/>
    </row>
    <row r="170" spans="1:10" ht="16" x14ac:dyDescent="0.2">
      <c r="A170" s="90" t="s">
        <v>147</v>
      </c>
      <c r="B170" s="37" t="s">
        <v>136</v>
      </c>
      <c r="C170" s="25"/>
      <c r="D170" s="180" t="s">
        <v>127</v>
      </c>
      <c r="E170" s="25"/>
      <c r="F170" s="25" t="s">
        <v>220</v>
      </c>
      <c r="G170" s="25">
        <v>0</v>
      </c>
      <c r="H170" s="25">
        <f>_xlfn.XLOOKUP($A170,'1.3.SSDR_soil'!$B$7:$B$29,'1.3.SSDR_soil'!$J$7:$J$29)</f>
        <v>0.29020538965003162</v>
      </c>
      <c r="I170" s="25">
        <f>_xlfn.XLOOKUP($A170,'1.3.SSDR_soil'!$B$7:$B$29,'1.3.SSDR_soil'!$I$7:$I$29)</f>
        <v>-29.705088442285167</v>
      </c>
      <c r="J170" s="37"/>
    </row>
    <row r="171" spans="1:10" ht="16" x14ac:dyDescent="0.2">
      <c r="A171" s="196" t="s">
        <v>147</v>
      </c>
      <c r="B171" s="199" t="s">
        <v>136</v>
      </c>
      <c r="C171" s="197"/>
      <c r="D171" s="198" t="s">
        <v>118</v>
      </c>
      <c r="E171" s="197"/>
      <c r="F171" s="197" t="s">
        <v>220</v>
      </c>
      <c r="G171" s="197">
        <v>0</v>
      </c>
      <c r="H171" s="197">
        <f>_xlfn.XLOOKUP($A171,'1.3.SSDR_soil'!$B$7:$B$29,'1.3.SSDR_soil'!$J$7:$J$29)</f>
        <v>0.29020538965003162</v>
      </c>
      <c r="I171" s="25">
        <f>_xlfn.XLOOKUP($A171,'1.3.SSDR_soil'!$B$7:$B$29,'1.3.SSDR_soil'!$I$7:$I$29)</f>
        <v>-29.705088442285167</v>
      </c>
      <c r="J171" s="199"/>
    </row>
    <row r="172" spans="1:10" ht="16" x14ac:dyDescent="0.2">
      <c r="A172" s="90" t="s">
        <v>148</v>
      </c>
      <c r="B172" s="195" t="s">
        <v>136</v>
      </c>
      <c r="C172" s="193"/>
      <c r="D172" s="194" t="s">
        <v>140</v>
      </c>
      <c r="E172" s="193"/>
      <c r="F172" s="193" t="s">
        <v>220</v>
      </c>
      <c r="G172" s="193">
        <v>0</v>
      </c>
      <c r="H172" s="193">
        <f>_xlfn.XLOOKUP($A172,'1.1.SSDR_water'!$B$7:$B$29,'1.1.SSDR_water'!$J$7:$J$29)</f>
        <v>4.4094154096165475E-2</v>
      </c>
      <c r="I172" s="193">
        <f>_xlfn.XLOOKUP($A172,'1.1.SSDR_water'!$B$7:$B$29,'1.1.SSDR_water'!$I$7:$I$29)</f>
        <v>-27.881058999561642</v>
      </c>
      <c r="J172" s="195"/>
    </row>
    <row r="173" spans="1:10" ht="16" x14ac:dyDescent="0.2">
      <c r="A173" s="90" t="s">
        <v>148</v>
      </c>
      <c r="B173" s="37" t="s">
        <v>136</v>
      </c>
      <c r="C173" s="25"/>
      <c r="D173" s="180" t="s">
        <v>115</v>
      </c>
      <c r="E173" s="25"/>
      <c r="F173" s="25" t="s">
        <v>220</v>
      </c>
      <c r="G173" s="25">
        <v>0</v>
      </c>
      <c r="H173" s="25">
        <f>_xlfn.XLOOKUP($A173,'1.1.SSDR_water'!$B$7:$B$29,'1.1.SSDR_water'!$J$7:$J$29)</f>
        <v>4.4094154096165475E-2</v>
      </c>
      <c r="I173" s="25">
        <f>_xlfn.XLOOKUP($A173,'1.1.SSDR_water'!$B$7:$B$29,'1.1.SSDR_water'!$I$7:$I$29)</f>
        <v>-27.881058999561642</v>
      </c>
      <c r="J173" s="37"/>
    </row>
    <row r="174" spans="1:10" ht="16" x14ac:dyDescent="0.2">
      <c r="A174" s="90" t="s">
        <v>148</v>
      </c>
      <c r="B174" s="37" t="s">
        <v>136</v>
      </c>
      <c r="C174" s="25"/>
      <c r="D174" s="180" t="s">
        <v>124</v>
      </c>
      <c r="E174" s="25"/>
      <c r="F174" s="25" t="s">
        <v>220</v>
      </c>
      <c r="G174" s="25">
        <v>0</v>
      </c>
      <c r="H174" s="25">
        <f>_xlfn.XLOOKUP($A174,'1.1.SSDR_water'!$B$7:$B$29,'1.1.SSDR_water'!$J$7:$J$29)</f>
        <v>4.4094154096165475E-2</v>
      </c>
      <c r="I174" s="25">
        <f>_xlfn.XLOOKUP($A174,'1.1.SSDR_water'!$B$7:$B$29,'1.1.SSDR_water'!$I$7:$I$29)</f>
        <v>-27.881058999561642</v>
      </c>
      <c r="J174" s="37"/>
    </row>
    <row r="175" spans="1:10" ht="16" x14ac:dyDescent="0.2">
      <c r="A175" s="90" t="s">
        <v>148</v>
      </c>
      <c r="B175" s="37" t="s">
        <v>136</v>
      </c>
      <c r="C175" s="25"/>
      <c r="D175" s="180" t="s">
        <v>116</v>
      </c>
      <c r="E175" s="25"/>
      <c r="F175" s="25" t="s">
        <v>220</v>
      </c>
      <c r="G175" s="25">
        <v>0</v>
      </c>
      <c r="H175" s="25">
        <f>_xlfn.XLOOKUP($A175,'1.1.SSDR_water'!$B$7:$B$29,'1.1.SSDR_water'!$J$7:$J$29)</f>
        <v>4.4094154096165475E-2</v>
      </c>
      <c r="I175" s="25">
        <f>_xlfn.XLOOKUP($A175,'1.1.SSDR_water'!$B$7:$B$29,'1.1.SSDR_water'!$I$7:$I$29)</f>
        <v>-27.881058999561642</v>
      </c>
      <c r="J175" s="37"/>
    </row>
    <row r="176" spans="1:10" ht="16" x14ac:dyDescent="0.2">
      <c r="A176" s="90" t="s">
        <v>148</v>
      </c>
      <c r="B176" s="37" t="s">
        <v>136</v>
      </c>
      <c r="C176" s="25"/>
      <c r="D176" s="180" t="s">
        <v>137</v>
      </c>
      <c r="E176" s="25"/>
      <c r="F176" s="25" t="s">
        <v>220</v>
      </c>
      <c r="G176" s="25">
        <v>0</v>
      </c>
      <c r="H176" s="25">
        <f>_xlfn.XLOOKUP($A176,'1.2.SSDR_sediment'!$B$7:$B$29,'1.2.SSDR_sediment'!$J$7:$J$29)</f>
        <v>4.4094154096165475E-2</v>
      </c>
      <c r="I176" s="25">
        <f>_xlfn.XLOOKUP($A176,'1.2.SSDR_sediment'!$B$7:$B$29,'1.2.SSDR_sediment'!$I$7:$I$29)</f>
        <v>-27.881058999561642</v>
      </c>
      <c r="J176" s="37"/>
    </row>
    <row r="177" spans="1:10" ht="16" x14ac:dyDescent="0.2">
      <c r="A177" s="90" t="s">
        <v>148</v>
      </c>
      <c r="B177" s="37" t="s">
        <v>136</v>
      </c>
      <c r="C177" s="25"/>
      <c r="D177" s="180" t="s">
        <v>138</v>
      </c>
      <c r="E177" s="25"/>
      <c r="F177" s="25" t="s">
        <v>220</v>
      </c>
      <c r="G177" s="25">
        <v>0</v>
      </c>
      <c r="H177" s="25">
        <f>_xlfn.XLOOKUP($A177,'1.2.SSDR_sediment'!$B$7:$B$29,'1.2.SSDR_sediment'!$J$7:$J$29)</f>
        <v>4.4094154096165475E-2</v>
      </c>
      <c r="I177" s="25">
        <f>_xlfn.XLOOKUP($A177,'1.2.SSDR_sediment'!$B$7:$B$29,'1.2.SSDR_sediment'!$I$7:$I$29)</f>
        <v>-27.881058999561642</v>
      </c>
      <c r="J177" s="37"/>
    </row>
    <row r="178" spans="1:10" ht="16" x14ac:dyDescent="0.2">
      <c r="A178" s="90" t="s">
        <v>148</v>
      </c>
      <c r="B178" s="37" t="s">
        <v>136</v>
      </c>
      <c r="C178" s="25"/>
      <c r="D178" s="180" t="s">
        <v>139</v>
      </c>
      <c r="E178" s="25"/>
      <c r="F178" s="25" t="s">
        <v>220</v>
      </c>
      <c r="G178" s="25">
        <v>0</v>
      </c>
      <c r="H178" s="25">
        <f>_xlfn.XLOOKUP($A178,'1.2.SSDR_sediment'!$B$7:$B$29,'1.2.SSDR_sediment'!$J$7:$J$29)</f>
        <v>4.4094154096165475E-2</v>
      </c>
      <c r="I178" s="25">
        <f>_xlfn.XLOOKUP($A178,'1.2.SSDR_sediment'!$B$7:$B$29,'1.2.SSDR_sediment'!$I$7:$I$29)</f>
        <v>-27.881058999561642</v>
      </c>
      <c r="J178" s="37"/>
    </row>
    <row r="179" spans="1:10" ht="16" x14ac:dyDescent="0.2">
      <c r="A179" s="90" t="s">
        <v>148</v>
      </c>
      <c r="B179" s="37" t="s">
        <v>136</v>
      </c>
      <c r="C179" s="25"/>
      <c r="D179" s="180" t="s">
        <v>117</v>
      </c>
      <c r="E179" s="25"/>
      <c r="F179" s="25" t="s">
        <v>220</v>
      </c>
      <c r="G179" s="25">
        <v>0</v>
      </c>
      <c r="H179" s="25">
        <f>_xlfn.XLOOKUP($A179,'1.3.SSDR_soil'!$B$7:$B$29,'1.3.SSDR_soil'!$J$7:$J$29)</f>
        <v>0.29020538965003162</v>
      </c>
      <c r="I179" s="25">
        <f>_xlfn.XLOOKUP($A179,'1.3.SSDR_soil'!$B$7:$B$29,'1.3.SSDR_soil'!$I$7:$I$29)</f>
        <v>-29.705088442285167</v>
      </c>
      <c r="J179" s="37"/>
    </row>
    <row r="180" spans="1:10" ht="16" x14ac:dyDescent="0.2">
      <c r="A180" s="90" t="s">
        <v>148</v>
      </c>
      <c r="B180" s="37" t="s">
        <v>136</v>
      </c>
      <c r="C180" s="25"/>
      <c r="D180" s="180" t="s">
        <v>127</v>
      </c>
      <c r="E180" s="25"/>
      <c r="F180" s="25" t="s">
        <v>220</v>
      </c>
      <c r="G180" s="25">
        <v>0</v>
      </c>
      <c r="H180" s="25">
        <f>_xlfn.XLOOKUP($A180,'1.3.SSDR_soil'!$B$7:$B$29,'1.3.SSDR_soil'!$J$7:$J$29)</f>
        <v>0.29020538965003162</v>
      </c>
      <c r="I180" s="25">
        <f>_xlfn.XLOOKUP($A180,'1.3.SSDR_soil'!$B$7:$B$29,'1.3.SSDR_soil'!$I$7:$I$29)</f>
        <v>-29.705088442285167</v>
      </c>
      <c r="J180" s="37"/>
    </row>
    <row r="181" spans="1:10" ht="16" x14ac:dyDescent="0.2">
      <c r="A181" s="196" t="s">
        <v>148</v>
      </c>
      <c r="B181" s="199" t="s">
        <v>136</v>
      </c>
      <c r="C181" s="197"/>
      <c r="D181" s="198" t="s">
        <v>118</v>
      </c>
      <c r="E181" s="197"/>
      <c r="F181" s="197" t="s">
        <v>220</v>
      </c>
      <c r="G181" s="197">
        <v>0</v>
      </c>
      <c r="H181" s="197">
        <f>_xlfn.XLOOKUP($A181,'1.3.SSDR_soil'!$B$7:$B$29,'1.3.SSDR_soil'!$J$7:$J$29)</f>
        <v>0.29020538965003162</v>
      </c>
      <c r="I181" s="25">
        <f>_xlfn.XLOOKUP($A181,'1.3.SSDR_soil'!$B$7:$B$29,'1.3.SSDR_soil'!$I$7:$I$29)</f>
        <v>-29.705088442285167</v>
      </c>
      <c r="J181" s="199"/>
    </row>
    <row r="182" spans="1:10" ht="16" x14ac:dyDescent="0.2">
      <c r="A182" s="90" t="s">
        <v>149</v>
      </c>
      <c r="B182" s="195" t="s">
        <v>136</v>
      </c>
      <c r="C182" s="193"/>
      <c r="D182" s="194" t="s">
        <v>140</v>
      </c>
      <c r="E182" s="193"/>
      <c r="F182" s="193" t="s">
        <v>220</v>
      </c>
      <c r="G182" s="193">
        <v>0</v>
      </c>
      <c r="H182" s="193">
        <f>_xlfn.XLOOKUP($A182,'1.1.SSDR_water'!$B$7:$B$29,'1.1.SSDR_water'!$J$7:$J$29)</f>
        <v>4.4094154096165475E-2</v>
      </c>
      <c r="I182" s="193">
        <f>_xlfn.XLOOKUP($A182,'1.1.SSDR_water'!$B$7:$B$29,'1.1.SSDR_water'!$I$7:$I$29)</f>
        <v>-27.881058999561642</v>
      </c>
      <c r="J182" s="195"/>
    </row>
    <row r="183" spans="1:10" ht="16" x14ac:dyDescent="0.2">
      <c r="A183" s="90" t="s">
        <v>149</v>
      </c>
      <c r="B183" s="37" t="s">
        <v>136</v>
      </c>
      <c r="C183" s="25"/>
      <c r="D183" s="180" t="s">
        <v>115</v>
      </c>
      <c r="E183" s="25"/>
      <c r="F183" s="25" t="s">
        <v>220</v>
      </c>
      <c r="G183" s="25">
        <v>0</v>
      </c>
      <c r="H183" s="25">
        <f>_xlfn.XLOOKUP($A183,'1.1.SSDR_water'!$B$7:$B$29,'1.1.SSDR_water'!$J$7:$J$29)</f>
        <v>4.4094154096165475E-2</v>
      </c>
      <c r="I183" s="25">
        <f>_xlfn.XLOOKUP($A183,'1.1.SSDR_water'!$B$7:$B$29,'1.1.SSDR_water'!$I$7:$I$29)</f>
        <v>-27.881058999561642</v>
      </c>
      <c r="J183" s="37"/>
    </row>
    <row r="184" spans="1:10" ht="16" x14ac:dyDescent="0.2">
      <c r="A184" s="90" t="s">
        <v>149</v>
      </c>
      <c r="B184" s="37" t="s">
        <v>136</v>
      </c>
      <c r="C184" s="25"/>
      <c r="D184" s="180" t="s">
        <v>124</v>
      </c>
      <c r="E184" s="25"/>
      <c r="F184" s="25" t="s">
        <v>220</v>
      </c>
      <c r="G184" s="25">
        <v>0</v>
      </c>
      <c r="H184" s="25">
        <f>_xlfn.XLOOKUP($A184,'1.1.SSDR_water'!$B$7:$B$29,'1.1.SSDR_water'!$J$7:$J$29)</f>
        <v>4.4094154096165475E-2</v>
      </c>
      <c r="I184" s="25">
        <f>_xlfn.XLOOKUP($A184,'1.1.SSDR_water'!$B$7:$B$29,'1.1.SSDR_water'!$I$7:$I$29)</f>
        <v>-27.881058999561642</v>
      </c>
      <c r="J184" s="37"/>
    </row>
    <row r="185" spans="1:10" ht="16" x14ac:dyDescent="0.2">
      <c r="A185" s="90" t="s">
        <v>149</v>
      </c>
      <c r="B185" s="37" t="s">
        <v>136</v>
      </c>
      <c r="C185" s="25"/>
      <c r="D185" s="180" t="s">
        <v>116</v>
      </c>
      <c r="E185" s="25"/>
      <c r="F185" s="25" t="s">
        <v>220</v>
      </c>
      <c r="G185" s="25">
        <v>0</v>
      </c>
      <c r="H185" s="25">
        <f>_xlfn.XLOOKUP($A185,'1.1.SSDR_water'!$B$7:$B$29,'1.1.SSDR_water'!$J$7:$J$29)</f>
        <v>4.4094154096165475E-2</v>
      </c>
      <c r="I185" s="25">
        <f>_xlfn.XLOOKUP($A185,'1.1.SSDR_water'!$B$7:$B$29,'1.1.SSDR_water'!$I$7:$I$29)</f>
        <v>-27.881058999561642</v>
      </c>
      <c r="J185" s="37"/>
    </row>
    <row r="186" spans="1:10" ht="16" x14ac:dyDescent="0.2">
      <c r="A186" s="90" t="s">
        <v>149</v>
      </c>
      <c r="B186" s="37" t="s">
        <v>136</v>
      </c>
      <c r="C186" s="25"/>
      <c r="D186" s="180" t="s">
        <v>137</v>
      </c>
      <c r="E186" s="25"/>
      <c r="F186" s="25" t="s">
        <v>220</v>
      </c>
      <c r="G186" s="25">
        <v>0</v>
      </c>
      <c r="H186" s="25">
        <f>_xlfn.XLOOKUP($A186,'1.2.SSDR_sediment'!$B$7:$B$29,'1.2.SSDR_sediment'!$J$7:$J$29)</f>
        <v>4.4094154096165475E-2</v>
      </c>
      <c r="I186" s="25">
        <f>_xlfn.XLOOKUP($A186,'1.2.SSDR_sediment'!$B$7:$B$29,'1.2.SSDR_sediment'!$I$7:$I$29)</f>
        <v>-27.881058999561642</v>
      </c>
      <c r="J186" s="37"/>
    </row>
    <row r="187" spans="1:10" ht="16" x14ac:dyDescent="0.2">
      <c r="A187" s="90" t="s">
        <v>149</v>
      </c>
      <c r="B187" s="37" t="s">
        <v>136</v>
      </c>
      <c r="C187" s="25"/>
      <c r="D187" s="180" t="s">
        <v>138</v>
      </c>
      <c r="E187" s="25"/>
      <c r="F187" s="25" t="s">
        <v>220</v>
      </c>
      <c r="G187" s="25">
        <v>0</v>
      </c>
      <c r="H187" s="25">
        <f>_xlfn.XLOOKUP($A187,'1.2.SSDR_sediment'!$B$7:$B$29,'1.2.SSDR_sediment'!$J$7:$J$29)</f>
        <v>4.4094154096165475E-2</v>
      </c>
      <c r="I187" s="25">
        <f>_xlfn.XLOOKUP($A187,'1.2.SSDR_sediment'!$B$7:$B$29,'1.2.SSDR_sediment'!$I$7:$I$29)</f>
        <v>-27.881058999561642</v>
      </c>
      <c r="J187" s="37"/>
    </row>
    <row r="188" spans="1:10" ht="16" x14ac:dyDescent="0.2">
      <c r="A188" s="90" t="s">
        <v>149</v>
      </c>
      <c r="B188" s="37" t="s">
        <v>136</v>
      </c>
      <c r="C188" s="25"/>
      <c r="D188" s="180" t="s">
        <v>139</v>
      </c>
      <c r="E188" s="25"/>
      <c r="F188" s="25" t="s">
        <v>220</v>
      </c>
      <c r="G188" s="25">
        <v>0</v>
      </c>
      <c r="H188" s="25">
        <f>_xlfn.XLOOKUP($A188,'1.2.SSDR_sediment'!$B$7:$B$29,'1.2.SSDR_sediment'!$J$7:$J$29)</f>
        <v>4.4094154096165475E-2</v>
      </c>
      <c r="I188" s="25">
        <f>_xlfn.XLOOKUP($A188,'1.2.SSDR_sediment'!$B$7:$B$29,'1.2.SSDR_sediment'!$I$7:$I$29)</f>
        <v>-27.881058999561642</v>
      </c>
      <c r="J188" s="37"/>
    </row>
    <row r="189" spans="1:10" ht="16" x14ac:dyDescent="0.2">
      <c r="A189" s="90" t="s">
        <v>149</v>
      </c>
      <c r="B189" s="37" t="s">
        <v>136</v>
      </c>
      <c r="C189" s="25"/>
      <c r="D189" s="180" t="s">
        <v>117</v>
      </c>
      <c r="E189" s="25"/>
      <c r="F189" s="25" t="s">
        <v>220</v>
      </c>
      <c r="G189" s="25">
        <v>0</v>
      </c>
      <c r="H189" s="25">
        <f>_xlfn.XLOOKUP($A189,'1.3.SSDR_soil'!$B$7:$B$29,'1.3.SSDR_soil'!$J$7:$J$29)</f>
        <v>0.29020538965003162</v>
      </c>
      <c r="I189" s="25">
        <f>_xlfn.XLOOKUP($A189,'1.3.SSDR_soil'!$B$7:$B$29,'1.3.SSDR_soil'!$I$7:$I$29)</f>
        <v>-29.705088442285167</v>
      </c>
      <c r="J189" s="37"/>
    </row>
    <row r="190" spans="1:10" ht="16" x14ac:dyDescent="0.2">
      <c r="A190" s="90" t="s">
        <v>149</v>
      </c>
      <c r="B190" s="37" t="s">
        <v>136</v>
      </c>
      <c r="C190" s="25"/>
      <c r="D190" s="180" t="s">
        <v>127</v>
      </c>
      <c r="E190" s="25"/>
      <c r="F190" s="25" t="s">
        <v>220</v>
      </c>
      <c r="G190" s="25">
        <v>0</v>
      </c>
      <c r="H190" s="25">
        <f>_xlfn.XLOOKUP($A190,'1.3.SSDR_soil'!$B$7:$B$29,'1.3.SSDR_soil'!$J$7:$J$29)</f>
        <v>0.29020538965003162</v>
      </c>
      <c r="I190" s="25">
        <f>_xlfn.XLOOKUP($A190,'1.3.SSDR_soil'!$B$7:$B$29,'1.3.SSDR_soil'!$I$7:$I$29)</f>
        <v>-29.705088442285167</v>
      </c>
      <c r="J190" s="37"/>
    </row>
    <row r="191" spans="1:10" ht="16" x14ac:dyDescent="0.2">
      <c r="A191" s="196" t="s">
        <v>149</v>
      </c>
      <c r="B191" s="199" t="s">
        <v>136</v>
      </c>
      <c r="C191" s="197"/>
      <c r="D191" s="198" t="s">
        <v>118</v>
      </c>
      <c r="E191" s="197"/>
      <c r="F191" s="197" t="s">
        <v>220</v>
      </c>
      <c r="G191" s="197">
        <v>0</v>
      </c>
      <c r="H191" s="197">
        <f>_xlfn.XLOOKUP($A191,'1.3.SSDR_soil'!$B$7:$B$29,'1.3.SSDR_soil'!$J$7:$J$29)</f>
        <v>0.29020538965003162</v>
      </c>
      <c r="I191" s="25">
        <f>_xlfn.XLOOKUP($A191,'1.3.SSDR_soil'!$B$7:$B$29,'1.3.SSDR_soil'!$I$7:$I$29)</f>
        <v>-29.705088442285167</v>
      </c>
      <c r="J191" s="199"/>
    </row>
    <row r="192" spans="1:10" ht="16" x14ac:dyDescent="0.2">
      <c r="A192" s="90" t="s">
        <v>150</v>
      </c>
      <c r="B192" s="195" t="s">
        <v>136</v>
      </c>
      <c r="C192" s="193"/>
      <c r="D192" s="194" t="s">
        <v>140</v>
      </c>
      <c r="E192" s="193"/>
      <c r="F192" s="193" t="s">
        <v>220</v>
      </c>
      <c r="G192" s="193">
        <v>0</v>
      </c>
      <c r="H192" s="193">
        <f>_xlfn.XLOOKUP($A192,'1.1.SSDR_water'!$B$7:$B$29,'1.1.SSDR_water'!$J$7:$J$29)</f>
        <v>2.0993104294683172E-2</v>
      </c>
      <c r="I192" s="193">
        <f>_xlfn.XLOOKUP($A192,'1.1.SSDR_water'!$B$7:$B$29,'1.1.SSDR_water'!$I$7:$I$29)</f>
        <v>-27.395780284380873</v>
      </c>
      <c r="J192" s="195"/>
    </row>
    <row r="193" spans="1:10" ht="16" x14ac:dyDescent="0.2">
      <c r="A193" s="90" t="s">
        <v>150</v>
      </c>
      <c r="B193" s="37" t="s">
        <v>136</v>
      </c>
      <c r="C193" s="25"/>
      <c r="D193" s="180" t="s">
        <v>115</v>
      </c>
      <c r="E193" s="25"/>
      <c r="F193" s="25" t="s">
        <v>220</v>
      </c>
      <c r="G193" s="25">
        <v>0</v>
      </c>
      <c r="H193" s="25">
        <f>_xlfn.XLOOKUP($A193,'1.1.SSDR_water'!$B$7:$B$29,'1.1.SSDR_water'!$J$7:$J$29)</f>
        <v>2.0993104294683172E-2</v>
      </c>
      <c r="I193" s="25">
        <f>_xlfn.XLOOKUP($A193,'1.1.SSDR_water'!$B$7:$B$29,'1.1.SSDR_water'!$I$7:$I$29)</f>
        <v>-27.395780284380873</v>
      </c>
      <c r="J193" s="37"/>
    </row>
    <row r="194" spans="1:10" ht="16" x14ac:dyDescent="0.2">
      <c r="A194" s="90" t="s">
        <v>150</v>
      </c>
      <c r="B194" s="37" t="s">
        <v>136</v>
      </c>
      <c r="C194" s="25"/>
      <c r="D194" s="180" t="s">
        <v>124</v>
      </c>
      <c r="E194" s="25"/>
      <c r="F194" s="25" t="s">
        <v>220</v>
      </c>
      <c r="G194" s="25">
        <v>0</v>
      </c>
      <c r="H194" s="25">
        <f>_xlfn.XLOOKUP($A194,'1.1.SSDR_water'!$B$7:$B$29,'1.1.SSDR_water'!$J$7:$J$29)</f>
        <v>2.0993104294683172E-2</v>
      </c>
      <c r="I194" s="25">
        <f>_xlfn.XLOOKUP($A194,'1.1.SSDR_water'!$B$7:$B$29,'1.1.SSDR_water'!$I$7:$I$29)</f>
        <v>-27.395780284380873</v>
      </c>
      <c r="J194" s="37"/>
    </row>
    <row r="195" spans="1:10" ht="16" x14ac:dyDescent="0.2">
      <c r="A195" s="90" t="s">
        <v>150</v>
      </c>
      <c r="B195" s="37" t="s">
        <v>136</v>
      </c>
      <c r="C195" s="25"/>
      <c r="D195" s="180" t="s">
        <v>116</v>
      </c>
      <c r="E195" s="25"/>
      <c r="F195" s="25" t="s">
        <v>220</v>
      </c>
      <c r="G195" s="25">
        <v>0</v>
      </c>
      <c r="H195" s="25">
        <f>_xlfn.XLOOKUP($A195,'1.1.SSDR_water'!$B$7:$B$29,'1.1.SSDR_water'!$J$7:$J$29)</f>
        <v>2.0993104294683172E-2</v>
      </c>
      <c r="I195" s="25">
        <f>_xlfn.XLOOKUP($A195,'1.1.SSDR_water'!$B$7:$B$29,'1.1.SSDR_water'!$I$7:$I$29)</f>
        <v>-27.395780284380873</v>
      </c>
      <c r="J195" s="37"/>
    </row>
    <row r="196" spans="1:10" ht="16" x14ac:dyDescent="0.2">
      <c r="A196" s="90" t="s">
        <v>150</v>
      </c>
      <c r="B196" s="37" t="s">
        <v>136</v>
      </c>
      <c r="C196" s="25"/>
      <c r="D196" s="180" t="s">
        <v>137</v>
      </c>
      <c r="E196" s="25"/>
      <c r="F196" s="25" t="s">
        <v>220</v>
      </c>
      <c r="G196" s="25">
        <v>0</v>
      </c>
      <c r="H196" s="25">
        <f>_xlfn.XLOOKUP($A196,'1.2.SSDR_sediment'!$B$7:$B$29,'1.2.SSDR_sediment'!$J$7:$J$29)</f>
        <v>2.0993104294683172E-2</v>
      </c>
      <c r="I196" s="25">
        <f>_xlfn.XLOOKUP($A196,'1.2.SSDR_sediment'!$B$7:$B$29,'1.2.SSDR_sediment'!$I$7:$I$29)</f>
        <v>-27.395780284380873</v>
      </c>
      <c r="J196" s="37"/>
    </row>
    <row r="197" spans="1:10" ht="16" x14ac:dyDescent="0.2">
      <c r="A197" s="90" t="s">
        <v>150</v>
      </c>
      <c r="B197" s="37" t="s">
        <v>136</v>
      </c>
      <c r="C197" s="25"/>
      <c r="D197" s="180" t="s">
        <v>138</v>
      </c>
      <c r="E197" s="25"/>
      <c r="F197" s="25" t="s">
        <v>220</v>
      </c>
      <c r="G197" s="25">
        <v>0</v>
      </c>
      <c r="H197" s="25">
        <f>_xlfn.XLOOKUP($A197,'1.2.SSDR_sediment'!$B$7:$B$29,'1.2.SSDR_sediment'!$J$7:$J$29)</f>
        <v>2.0993104294683172E-2</v>
      </c>
      <c r="I197" s="25">
        <f>_xlfn.XLOOKUP($A197,'1.2.SSDR_sediment'!$B$7:$B$29,'1.2.SSDR_sediment'!$I$7:$I$29)</f>
        <v>-27.395780284380873</v>
      </c>
      <c r="J197" s="37"/>
    </row>
    <row r="198" spans="1:10" ht="16" x14ac:dyDescent="0.2">
      <c r="A198" s="90" t="s">
        <v>150</v>
      </c>
      <c r="B198" s="37" t="s">
        <v>136</v>
      </c>
      <c r="C198" s="25"/>
      <c r="D198" s="180" t="s">
        <v>139</v>
      </c>
      <c r="E198" s="25"/>
      <c r="F198" s="25" t="s">
        <v>220</v>
      </c>
      <c r="G198" s="25">
        <v>0</v>
      </c>
      <c r="H198" s="25">
        <f>_xlfn.XLOOKUP($A198,'1.2.SSDR_sediment'!$B$7:$B$29,'1.2.SSDR_sediment'!$J$7:$J$29)</f>
        <v>2.0993104294683172E-2</v>
      </c>
      <c r="I198" s="25">
        <f>_xlfn.XLOOKUP($A198,'1.2.SSDR_sediment'!$B$7:$B$29,'1.2.SSDR_sediment'!$I$7:$I$29)</f>
        <v>-27.395780284380873</v>
      </c>
      <c r="J198" s="37"/>
    </row>
    <row r="199" spans="1:10" ht="16" x14ac:dyDescent="0.2">
      <c r="A199" s="90" t="s">
        <v>150</v>
      </c>
      <c r="B199" s="37" t="s">
        <v>136</v>
      </c>
      <c r="C199" s="25"/>
      <c r="D199" s="180" t="s">
        <v>117</v>
      </c>
      <c r="E199" s="25"/>
      <c r="F199" s="25" t="s">
        <v>220</v>
      </c>
      <c r="G199" s="25">
        <v>0</v>
      </c>
      <c r="H199" s="25">
        <f>_xlfn.XLOOKUP($A199,'1.3.SSDR_soil'!$B$7:$B$29,'1.3.SSDR_soil'!$J$7:$J$29)</f>
        <v>0.29020538965003162</v>
      </c>
      <c r="I199" s="25">
        <f>_xlfn.XLOOKUP($A199,'1.3.SSDR_soil'!$B$7:$B$29,'1.3.SSDR_soil'!$I$7:$I$29)</f>
        <v>-29.705088442285167</v>
      </c>
      <c r="J199" s="37"/>
    </row>
    <row r="200" spans="1:10" ht="16" x14ac:dyDescent="0.2">
      <c r="A200" s="90" t="s">
        <v>150</v>
      </c>
      <c r="B200" s="37" t="s">
        <v>136</v>
      </c>
      <c r="C200" s="25"/>
      <c r="D200" s="180" t="s">
        <v>127</v>
      </c>
      <c r="E200" s="25"/>
      <c r="F200" s="25" t="s">
        <v>220</v>
      </c>
      <c r="G200" s="25">
        <v>0</v>
      </c>
      <c r="H200" s="25">
        <f>_xlfn.XLOOKUP($A200,'1.3.SSDR_soil'!$B$7:$B$29,'1.3.SSDR_soil'!$J$7:$J$29)</f>
        <v>0.29020538965003162</v>
      </c>
      <c r="I200" s="25">
        <f>_xlfn.XLOOKUP($A200,'1.3.SSDR_soil'!$B$7:$B$29,'1.3.SSDR_soil'!$I$7:$I$29)</f>
        <v>-29.705088442285167</v>
      </c>
      <c r="J200" s="37"/>
    </row>
    <row r="201" spans="1:10" ht="16" x14ac:dyDescent="0.2">
      <c r="A201" s="196" t="s">
        <v>150</v>
      </c>
      <c r="B201" s="199" t="s">
        <v>136</v>
      </c>
      <c r="C201" s="197"/>
      <c r="D201" s="198" t="s">
        <v>118</v>
      </c>
      <c r="E201" s="197"/>
      <c r="F201" s="197" t="s">
        <v>220</v>
      </c>
      <c r="G201" s="197">
        <v>0</v>
      </c>
      <c r="H201" s="197">
        <f>_xlfn.XLOOKUP($A201,'1.3.SSDR_soil'!$B$7:$B$29,'1.3.SSDR_soil'!$J$7:$J$29)</f>
        <v>0.29020538965003162</v>
      </c>
      <c r="I201" s="25">
        <f>_xlfn.XLOOKUP($A201,'1.3.SSDR_soil'!$B$7:$B$29,'1.3.SSDR_soil'!$I$7:$I$29)</f>
        <v>-29.705088442285167</v>
      </c>
      <c r="J201" s="199"/>
    </row>
    <row r="202" spans="1:10" ht="16" x14ac:dyDescent="0.2">
      <c r="A202" s="90" t="s">
        <v>151</v>
      </c>
      <c r="B202" s="195" t="s">
        <v>136</v>
      </c>
      <c r="C202" s="203"/>
      <c r="D202" s="194" t="s">
        <v>140</v>
      </c>
      <c r="E202" s="193"/>
      <c r="F202" s="193" t="s">
        <v>220</v>
      </c>
      <c r="G202" s="193">
        <v>0</v>
      </c>
      <c r="H202" s="193">
        <f>_xlfn.XLOOKUP($A202,'1.1.SSDR_water'!$B$7:$B$29,'1.1.SSDR_water'!$J$7:$J$29)</f>
        <v>1.5841304569453384E-2</v>
      </c>
      <c r="I202" s="193">
        <f>_xlfn.XLOOKUP($A202,'1.1.SSDR_water'!$B$7:$B$29,'1.1.SSDR_water'!$I$7:$I$29)</f>
        <v>-27.132642990579573</v>
      </c>
      <c r="J202" s="195"/>
    </row>
    <row r="203" spans="1:10" ht="16" x14ac:dyDescent="0.2">
      <c r="A203" s="90" t="s">
        <v>151</v>
      </c>
      <c r="B203" s="37" t="s">
        <v>136</v>
      </c>
      <c r="C203" s="94"/>
      <c r="D203" s="180" t="s">
        <v>115</v>
      </c>
      <c r="E203" s="25"/>
      <c r="F203" s="25" t="s">
        <v>220</v>
      </c>
      <c r="G203" s="25">
        <v>0</v>
      </c>
      <c r="H203" s="25">
        <f>_xlfn.XLOOKUP($A203,'1.1.SSDR_water'!$B$7:$B$29,'1.1.SSDR_water'!$J$7:$J$29)</f>
        <v>1.5841304569453384E-2</v>
      </c>
      <c r="I203" s="25">
        <f>_xlfn.XLOOKUP($A203,'1.1.SSDR_water'!$B$7:$B$29,'1.1.SSDR_water'!$I$7:$I$29)</f>
        <v>-27.132642990579573</v>
      </c>
      <c r="J203" s="37"/>
    </row>
    <row r="204" spans="1:10" ht="16" x14ac:dyDescent="0.2">
      <c r="A204" s="90" t="s">
        <v>151</v>
      </c>
      <c r="B204" s="37" t="s">
        <v>136</v>
      </c>
      <c r="C204" s="94"/>
      <c r="D204" s="180" t="s">
        <v>124</v>
      </c>
      <c r="E204" s="25"/>
      <c r="F204" s="25" t="s">
        <v>220</v>
      </c>
      <c r="G204" s="25">
        <v>0</v>
      </c>
      <c r="H204" s="25">
        <f>_xlfn.XLOOKUP($A204,'1.1.SSDR_water'!$B$7:$B$29,'1.1.SSDR_water'!$J$7:$J$29)</f>
        <v>1.5841304569453384E-2</v>
      </c>
      <c r="I204" s="25">
        <f>_xlfn.XLOOKUP($A204,'1.1.SSDR_water'!$B$7:$B$29,'1.1.SSDR_water'!$I$7:$I$29)</f>
        <v>-27.132642990579573</v>
      </c>
      <c r="J204" s="37"/>
    </row>
    <row r="205" spans="1:10" ht="16" x14ac:dyDescent="0.2">
      <c r="A205" s="90" t="s">
        <v>151</v>
      </c>
      <c r="B205" s="37" t="s">
        <v>136</v>
      </c>
      <c r="C205" s="94"/>
      <c r="D205" s="180" t="s">
        <v>116</v>
      </c>
      <c r="E205" s="25"/>
      <c r="F205" s="25" t="s">
        <v>220</v>
      </c>
      <c r="G205" s="25">
        <v>0</v>
      </c>
      <c r="H205" s="25">
        <f>_xlfn.XLOOKUP($A205,'1.1.SSDR_water'!$B$7:$B$29,'1.1.SSDR_water'!$J$7:$J$29)</f>
        <v>1.5841304569453384E-2</v>
      </c>
      <c r="I205" s="25">
        <f>_xlfn.XLOOKUP($A205,'1.1.SSDR_water'!$B$7:$B$29,'1.1.SSDR_water'!$I$7:$I$29)</f>
        <v>-27.132642990579573</v>
      </c>
      <c r="J205" s="37"/>
    </row>
    <row r="206" spans="1:10" ht="16" x14ac:dyDescent="0.2">
      <c r="A206" s="90" t="s">
        <v>151</v>
      </c>
      <c r="B206" s="37" t="s">
        <v>136</v>
      </c>
      <c r="C206" s="94"/>
      <c r="D206" s="180" t="s">
        <v>137</v>
      </c>
      <c r="E206" s="25"/>
      <c r="F206" s="25" t="s">
        <v>220</v>
      </c>
      <c r="G206" s="25">
        <v>0</v>
      </c>
      <c r="H206" s="25">
        <f>_xlfn.XLOOKUP($A206,'1.2.SSDR_sediment'!$B$7:$B$29,'1.2.SSDR_sediment'!$J$7:$J$29)</f>
        <v>1.5841304569453384E-2</v>
      </c>
      <c r="I206" s="25">
        <f>_xlfn.XLOOKUP($A206,'1.2.SSDR_sediment'!$B$7:$B$29,'1.2.SSDR_sediment'!$I$7:$I$29)</f>
        <v>-27.132642990579573</v>
      </c>
      <c r="J206" s="37"/>
    </row>
    <row r="207" spans="1:10" ht="16" x14ac:dyDescent="0.2">
      <c r="A207" s="90" t="s">
        <v>151</v>
      </c>
      <c r="B207" s="37" t="s">
        <v>136</v>
      </c>
      <c r="C207" s="94"/>
      <c r="D207" s="180" t="s">
        <v>138</v>
      </c>
      <c r="E207" s="25"/>
      <c r="F207" s="25" t="s">
        <v>220</v>
      </c>
      <c r="G207" s="25">
        <v>0</v>
      </c>
      <c r="H207" s="25">
        <f>_xlfn.XLOOKUP($A207,'1.2.SSDR_sediment'!$B$7:$B$29,'1.2.SSDR_sediment'!$J$7:$J$29)</f>
        <v>1.5841304569453384E-2</v>
      </c>
      <c r="I207" s="25">
        <f>_xlfn.XLOOKUP($A207,'1.2.SSDR_sediment'!$B$7:$B$29,'1.2.SSDR_sediment'!$I$7:$I$29)</f>
        <v>-27.132642990579573</v>
      </c>
      <c r="J207" s="37"/>
    </row>
    <row r="208" spans="1:10" ht="16" x14ac:dyDescent="0.2">
      <c r="A208" s="90" t="s">
        <v>151</v>
      </c>
      <c r="B208" s="37" t="s">
        <v>136</v>
      </c>
      <c r="C208" s="94"/>
      <c r="D208" s="180" t="s">
        <v>139</v>
      </c>
      <c r="E208" s="25"/>
      <c r="F208" s="25" t="s">
        <v>220</v>
      </c>
      <c r="G208" s="25">
        <v>0</v>
      </c>
      <c r="H208" s="25">
        <f>_xlfn.XLOOKUP($A208,'1.2.SSDR_sediment'!$B$7:$B$29,'1.2.SSDR_sediment'!$J$7:$J$29)</f>
        <v>1.5841304569453384E-2</v>
      </c>
      <c r="I208" s="25">
        <f>_xlfn.XLOOKUP($A208,'1.2.SSDR_sediment'!$B$7:$B$29,'1.2.SSDR_sediment'!$I$7:$I$29)</f>
        <v>-27.132642990579573</v>
      </c>
      <c r="J208" s="37"/>
    </row>
    <row r="209" spans="1:10" ht="16" x14ac:dyDescent="0.2">
      <c r="A209" s="90" t="s">
        <v>151</v>
      </c>
      <c r="B209" s="37" t="s">
        <v>136</v>
      </c>
      <c r="C209" s="94"/>
      <c r="D209" s="180" t="s">
        <v>117</v>
      </c>
      <c r="E209" s="25"/>
      <c r="F209" s="25" t="s">
        <v>220</v>
      </c>
      <c r="G209" s="25">
        <v>0</v>
      </c>
      <c r="H209" s="25">
        <f>_xlfn.XLOOKUP($A209,'1.3.SSDR_soil'!$B$7:$B$29,'1.3.SSDR_soil'!$J$7:$J$29)</f>
        <v>0.29020538965003162</v>
      </c>
      <c r="I209" s="25">
        <f>_xlfn.XLOOKUP($A209,'1.3.SSDR_soil'!$B$7:$B$29,'1.3.SSDR_soil'!$I$7:$I$29)</f>
        <v>-29.705088442285167</v>
      </c>
      <c r="J209" s="37"/>
    </row>
    <row r="210" spans="1:10" ht="16" x14ac:dyDescent="0.2">
      <c r="A210" s="90" t="s">
        <v>151</v>
      </c>
      <c r="B210" s="37" t="s">
        <v>136</v>
      </c>
      <c r="C210" s="94"/>
      <c r="D210" s="180" t="s">
        <v>127</v>
      </c>
      <c r="E210" s="25"/>
      <c r="F210" s="25" t="s">
        <v>220</v>
      </c>
      <c r="G210" s="25">
        <v>0</v>
      </c>
      <c r="H210" s="25">
        <f>_xlfn.XLOOKUP($A210,'1.3.SSDR_soil'!$B$7:$B$29,'1.3.SSDR_soil'!$J$7:$J$29)</f>
        <v>0.29020538965003162</v>
      </c>
      <c r="I210" s="25">
        <f>_xlfn.XLOOKUP($A210,'1.3.SSDR_soil'!$B$7:$B$29,'1.3.SSDR_soil'!$I$7:$I$29)</f>
        <v>-29.705088442285167</v>
      </c>
      <c r="J210" s="37"/>
    </row>
    <row r="211" spans="1:10" ht="16" x14ac:dyDescent="0.2">
      <c r="A211" s="196" t="s">
        <v>151</v>
      </c>
      <c r="B211" s="199" t="s">
        <v>136</v>
      </c>
      <c r="C211" s="110"/>
      <c r="D211" s="198" t="s">
        <v>118</v>
      </c>
      <c r="E211" s="197"/>
      <c r="F211" s="197" t="s">
        <v>220</v>
      </c>
      <c r="G211" s="197">
        <v>0</v>
      </c>
      <c r="H211" s="197">
        <f>_xlfn.XLOOKUP($A211,'1.3.SSDR_soil'!$B$7:$B$29,'1.3.SSDR_soil'!$J$7:$J$29)</f>
        <v>0.29020538965003162</v>
      </c>
      <c r="I211" s="197">
        <f>_xlfn.XLOOKUP($A211,'1.3.SSDR_soil'!$B$7:$B$29,'1.3.SSDR_soil'!$I$7:$I$29)</f>
        <v>-29.705088442285167</v>
      </c>
      <c r="J211" s="19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A9E9-10AC-C642-84B7-715D2DB5BA6E}">
  <sheetPr>
    <tabColor theme="9" tint="0.79998168889431442"/>
  </sheetPr>
  <dimension ref="A1:N12"/>
  <sheetViews>
    <sheetView workbookViewId="0">
      <selection activeCell="K13" sqref="K13"/>
    </sheetView>
  </sheetViews>
  <sheetFormatPr baseColWidth="10" defaultRowHeight="15" x14ac:dyDescent="0.2"/>
  <cols>
    <col min="1" max="8" width="10.83203125" style="16"/>
    <col min="9" max="9" width="21.83203125" style="16" bestFit="1" customWidth="1"/>
    <col min="10" max="10" width="10.83203125" style="16"/>
    <col min="11" max="11" width="17.33203125" style="16" bestFit="1" customWidth="1"/>
    <col min="12" max="12" width="13.6640625" style="16" bestFit="1" customWidth="1"/>
    <col min="13" max="13" width="14.6640625" style="16" bestFit="1" customWidth="1"/>
    <col min="14" max="14" width="71.5" style="16" bestFit="1" customWidth="1"/>
    <col min="15" max="16384" width="10.83203125" style="16"/>
  </cols>
  <sheetData>
    <row r="1" spans="1:14" ht="16" x14ac:dyDescent="0.2">
      <c r="A1" s="182" t="s">
        <v>135</v>
      </c>
      <c r="B1" s="182" t="s">
        <v>108</v>
      </c>
      <c r="C1" s="182" t="s">
        <v>109</v>
      </c>
      <c r="D1" s="182" t="s">
        <v>215</v>
      </c>
      <c r="E1" s="183" t="s">
        <v>216</v>
      </c>
      <c r="F1" s="182" t="s">
        <v>97</v>
      </c>
      <c r="G1" s="182" t="s">
        <v>217</v>
      </c>
      <c r="H1" s="182" t="s">
        <v>218</v>
      </c>
      <c r="I1" s="184" t="s">
        <v>219</v>
      </c>
      <c r="K1" s="185" t="s">
        <v>228</v>
      </c>
      <c r="L1" s="185" t="s">
        <v>226</v>
      </c>
      <c r="M1" s="185" t="s">
        <v>227</v>
      </c>
      <c r="N1" s="185" t="s">
        <v>145</v>
      </c>
    </row>
    <row r="2" spans="1:14" ht="16" x14ac:dyDescent="0.2">
      <c r="A2" s="16" t="s">
        <v>221</v>
      </c>
      <c r="C2" s="180"/>
      <c r="E2" s="16" t="s">
        <v>220</v>
      </c>
      <c r="F2" s="16">
        <v>0</v>
      </c>
      <c r="G2" s="16">
        <f>LN(K2)</f>
        <v>6.9730810612061047</v>
      </c>
      <c r="H2" s="16">
        <f>(LN(M2)-LN(L2))/(2*1.96)</f>
        <v>0.55726717491001576</v>
      </c>
      <c r="I2" s="16" t="s">
        <v>224</v>
      </c>
      <c r="K2" s="116">
        <v>1067.5067424615929</v>
      </c>
      <c r="L2" s="116">
        <v>358.10899607848938</v>
      </c>
      <c r="M2" s="116">
        <v>3182.1893827855502</v>
      </c>
      <c r="N2" s="186" t="s">
        <v>6379</v>
      </c>
    </row>
    <row r="3" spans="1:14" ht="16" x14ac:dyDescent="0.2">
      <c r="A3" s="16" t="s">
        <v>222</v>
      </c>
      <c r="C3" s="180"/>
      <c r="E3" s="16" t="s">
        <v>220</v>
      </c>
      <c r="F3" s="16">
        <v>0</v>
      </c>
      <c r="G3" s="16">
        <f t="shared" ref="G3:G4" si="0">LN(K3)</f>
        <v>2.7833431851376411</v>
      </c>
      <c r="H3" s="16">
        <f>(LN(M3)-LN(L3))/(2*1.96)</f>
        <v>1.1462822280226725</v>
      </c>
      <c r="I3" s="16" t="s">
        <v>225</v>
      </c>
      <c r="K3" s="116">
        <v>16.172999999999998</v>
      </c>
      <c r="L3" s="116">
        <v>1.7102619253088662</v>
      </c>
      <c r="M3" s="116">
        <v>152.94415661588968</v>
      </c>
      <c r="N3" s="186" t="s">
        <v>6379</v>
      </c>
    </row>
    <row r="4" spans="1:14" ht="16" x14ac:dyDescent="0.2">
      <c r="A4" s="16" t="s">
        <v>223</v>
      </c>
      <c r="C4" s="180"/>
      <c r="E4" s="16" t="s">
        <v>220</v>
      </c>
      <c r="F4" s="16">
        <v>0</v>
      </c>
      <c r="G4" s="16">
        <f t="shared" si="0"/>
        <v>-1.7092582477163114</v>
      </c>
      <c r="H4" s="16">
        <f>(LN(M4)-LN(L4))/(2*1.96)</f>
        <v>0.19772048546628376</v>
      </c>
      <c r="I4" s="16" t="s">
        <v>10330</v>
      </c>
      <c r="K4" s="116">
        <v>0.18099999999999999</v>
      </c>
      <c r="L4" s="116">
        <v>0.123</v>
      </c>
      <c r="M4" s="116">
        <v>0.26700000000000002</v>
      </c>
      <c r="N4" s="186" t="s">
        <v>10331</v>
      </c>
    </row>
    <row r="5" spans="1:14" ht="16" x14ac:dyDescent="0.2">
      <c r="C5" s="180"/>
    </row>
    <row r="6" spans="1:14" ht="16" x14ac:dyDescent="0.2">
      <c r="C6" s="180"/>
    </row>
    <row r="7" spans="1:14" ht="16" x14ac:dyDescent="0.2">
      <c r="C7" s="180"/>
    </row>
    <row r="8" spans="1:14" ht="16" x14ac:dyDescent="0.2">
      <c r="C8" s="180"/>
    </row>
    <row r="9" spans="1:14" ht="16" x14ac:dyDescent="0.2">
      <c r="C9" s="180"/>
    </row>
    <row r="10" spans="1:14" ht="16" x14ac:dyDescent="0.2">
      <c r="C10" s="180"/>
    </row>
    <row r="11" spans="1:14" ht="16" x14ac:dyDescent="0.2">
      <c r="C11" s="180"/>
    </row>
    <row r="12" spans="1:14" ht="16" x14ac:dyDescent="0.2">
      <c r="C12" s="180"/>
      <c r="K12" s="116"/>
      <c r="L12" s="116"/>
      <c r="M12" s="116"/>
      <c r="N12"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A85EC-5AC8-F94B-B31B-DDACC49D6443}">
  <sheetPr>
    <tabColor theme="9" tint="0.79998168889431442"/>
  </sheetPr>
  <dimension ref="A1:AK10167"/>
  <sheetViews>
    <sheetView workbookViewId="0">
      <selection activeCell="I5" sqref="A4:I5"/>
    </sheetView>
  </sheetViews>
  <sheetFormatPr baseColWidth="10" defaultRowHeight="15" x14ac:dyDescent="0.2"/>
  <cols>
    <col min="1" max="1" width="15.5" style="160" bestFit="1" customWidth="1"/>
    <col min="2" max="2" width="10.83203125" style="160"/>
    <col min="3" max="3" width="10.6640625" style="160" bestFit="1" customWidth="1"/>
    <col min="4" max="5" width="10.83203125" style="160"/>
    <col min="6" max="6" width="12.5" style="160" bestFit="1" customWidth="1"/>
    <col min="7" max="8" width="10.83203125" style="160"/>
    <col min="9" max="9" width="11.83203125" style="160" bestFit="1" customWidth="1"/>
    <col min="10" max="16384" width="10.83203125" style="160"/>
  </cols>
  <sheetData>
    <row r="1" spans="1:37" x14ac:dyDescent="0.2">
      <c r="A1" s="160" t="s">
        <v>6386</v>
      </c>
      <c r="B1" s="160" t="s">
        <v>6387</v>
      </c>
      <c r="C1" s="160" t="s">
        <v>10268</v>
      </c>
      <c r="D1" s="160" t="s">
        <v>6388</v>
      </c>
      <c r="E1" s="160" t="s">
        <v>6389</v>
      </c>
      <c r="F1" s="160" t="s">
        <v>108</v>
      </c>
      <c r="G1" s="160" t="s">
        <v>109</v>
      </c>
      <c r="H1" s="160" t="s">
        <v>135</v>
      </c>
      <c r="I1" s="160" t="s">
        <v>6391</v>
      </c>
    </row>
    <row r="2" spans="1:37" x14ac:dyDescent="0.2">
      <c r="A2" s="160" t="s">
        <v>93</v>
      </c>
      <c r="B2" s="160" t="s">
        <v>5</v>
      </c>
      <c r="C2" s="160">
        <f>_xlfn.XLOOKUP(B2,'2.1.trackMPD'!$R$7:$R$29,'2.1.trackMPD'!$T$7:$T$29)</f>
        <v>1</v>
      </c>
      <c r="D2" s="160">
        <v>1</v>
      </c>
      <c r="E2" s="160" t="s">
        <v>6390</v>
      </c>
      <c r="F2" s="160" t="s">
        <v>110</v>
      </c>
      <c r="G2" s="160" t="s">
        <v>124</v>
      </c>
      <c r="H2" s="160" t="s">
        <v>6392</v>
      </c>
      <c r="I2" s="160" cm="1">
        <f t="array" ref="I2">INDEX('2.1.trackMPD'!I:I/(24*60*60),
       MATCH(1,
             (A2='2.1.trackMPD'!A:A)*
             (C2='2.1.trackMPD'!D:D)*
             (D2/10^6='2.1.trackMPD'!H:H)*
             (E2='2.1.trackMPD'!F:F),
0))</f>
        <v>4.7561262731481479E-7</v>
      </c>
    </row>
    <row r="3" spans="1:37" x14ac:dyDescent="0.2">
      <c r="A3" s="160" t="s">
        <v>93</v>
      </c>
      <c r="B3" s="160" t="s">
        <v>5</v>
      </c>
      <c r="C3" s="160">
        <f>_xlfn.XLOOKUP(B3,'2.1.trackMPD'!$R$7:$R$29,'2.1.trackMPD'!$T$7:$T$29)</f>
        <v>1</v>
      </c>
      <c r="D3" s="160">
        <v>1</v>
      </c>
      <c r="E3" s="160" t="s">
        <v>6390</v>
      </c>
      <c r="F3" s="160" t="s">
        <v>110</v>
      </c>
      <c r="G3" s="160" t="s">
        <v>140</v>
      </c>
      <c r="H3" s="160" t="s">
        <v>6392</v>
      </c>
      <c r="I3" s="160" cm="1">
        <f t="array" ref="I3">INDEX('2.1.trackMPD'!J:J/(24*60*60),
       MATCH(1,
             (A3='2.1.trackMPD'!A:A)*
             (C3='2.1.trackMPD'!D:D)*
             (D3/10^6='2.1.trackMPD'!H:H)*
             (E3='2.1.trackMPD'!F:F),
0))</f>
        <v>8.4158381712962968E-6</v>
      </c>
    </row>
    <row r="4" spans="1:37" x14ac:dyDescent="0.2">
      <c r="A4" s="160" t="s">
        <v>93</v>
      </c>
      <c r="B4" s="160" t="s">
        <v>5</v>
      </c>
      <c r="C4" s="160">
        <f>_xlfn.XLOOKUP(B4,'2.1.trackMPD'!$R$7:$R$29,'2.1.trackMPD'!$T$7:$T$29)</f>
        <v>1</v>
      </c>
      <c r="D4" s="160">
        <v>1</v>
      </c>
      <c r="E4" s="160" t="s">
        <v>6390</v>
      </c>
      <c r="F4" s="160" t="s">
        <v>110</v>
      </c>
      <c r="G4" s="160" t="s">
        <v>124</v>
      </c>
      <c r="H4" s="160" t="s">
        <v>6393</v>
      </c>
      <c r="I4" s="160" cm="1">
        <f t="array" ref="I4">INDEX('2.1.trackMPD'!K:K/(24*60*60),
       MATCH(1,
             (A4='2.1.trackMPD'!A:A)*
             (C4='2.1.trackMPD'!D:D)*
             (D4/10^6='2.1.trackMPD'!H:H)*
             (E4='2.1.trackMPD'!F:F),
0))</f>
        <v>2.6087595486111111E-6</v>
      </c>
    </row>
    <row r="5" spans="1:37" x14ac:dyDescent="0.2">
      <c r="A5" s="160" t="s">
        <v>93</v>
      </c>
      <c r="B5" s="160" t="s">
        <v>5</v>
      </c>
      <c r="C5" s="160">
        <f>_xlfn.XLOOKUP(B5,'2.1.trackMPD'!$R$7:$R$29,'2.1.trackMPD'!$T$7:$T$29)</f>
        <v>1</v>
      </c>
      <c r="D5" s="160">
        <v>1</v>
      </c>
      <c r="E5" s="160" t="s">
        <v>6390</v>
      </c>
      <c r="F5" s="160" t="s">
        <v>110</v>
      </c>
      <c r="G5" s="160" t="s">
        <v>140</v>
      </c>
      <c r="H5" s="160" t="s">
        <v>6393</v>
      </c>
      <c r="I5" s="160" cm="1">
        <f t="array" ref="I5">INDEX('2.1.trackMPD'!L:L/(24*60*60),
       MATCH(1,
             (A5='2.1.trackMPD'!A:A)*
             (C5='2.1.trackMPD'!D:D)*
             (D5/10^6='2.1.trackMPD'!H:H)*
             (E5='2.1.trackMPD'!F:F),
0))</f>
        <v>1.8096768750000001E-6</v>
      </c>
    </row>
    <row r="6" spans="1:37" x14ac:dyDescent="0.2">
      <c r="A6" s="160" t="s">
        <v>93</v>
      </c>
      <c r="B6" s="160" t="s">
        <v>5</v>
      </c>
      <c r="C6" s="160">
        <f>_xlfn.XLOOKUP(B6,'2.1.trackMPD'!$R$7:$R$29,'2.1.trackMPD'!$T$7:$T$29)</f>
        <v>1</v>
      </c>
      <c r="D6" s="160">
        <v>10</v>
      </c>
      <c r="E6" s="160" t="s">
        <v>6390</v>
      </c>
      <c r="F6" s="160" t="s">
        <v>110</v>
      </c>
      <c r="G6" s="160" t="s">
        <v>124</v>
      </c>
      <c r="H6" s="160" t="s">
        <v>6392</v>
      </c>
      <c r="I6" s="160" cm="1">
        <f t="array" ref="I6">INDEX('2.1.trackMPD'!I:I/(24*60*60),
       MATCH(1,
             (A6='2.1.trackMPD'!A:A)*
             (C6='2.1.trackMPD'!D:D)*
             (D6/10^6='2.1.trackMPD'!H:H)*
             (E6='2.1.trackMPD'!F:F),
0))</f>
        <v>1.5930911111111111E-6</v>
      </c>
    </row>
    <row r="7" spans="1:37" x14ac:dyDescent="0.2">
      <c r="A7" s="160" t="s">
        <v>93</v>
      </c>
      <c r="B7" s="160" t="s">
        <v>5</v>
      </c>
      <c r="C7" s="160">
        <f>_xlfn.XLOOKUP(B7,'2.1.trackMPD'!$R$7:$R$29,'2.1.trackMPD'!$T$7:$T$29)</f>
        <v>1</v>
      </c>
      <c r="D7" s="160">
        <v>10</v>
      </c>
      <c r="E7" s="160" t="s">
        <v>6390</v>
      </c>
      <c r="F7" s="160" t="s">
        <v>110</v>
      </c>
      <c r="G7" s="160" t="s">
        <v>140</v>
      </c>
      <c r="H7" s="160" t="s">
        <v>6392</v>
      </c>
      <c r="I7" s="160" cm="1">
        <f t="array" ref="I7">INDEX('2.1.trackMPD'!J:J/(24*60*60),
       MATCH(1,
             (A7='2.1.trackMPD'!A:A)*
             (C7='2.1.trackMPD'!D:D)*
             (D7/10^6='2.1.trackMPD'!H:H)*
             (E7='2.1.trackMPD'!F:F),
0))</f>
        <v>1.2460083877314815E-5</v>
      </c>
    </row>
    <row r="8" spans="1:37" x14ac:dyDescent="0.2">
      <c r="A8" s="160" t="s">
        <v>93</v>
      </c>
      <c r="B8" s="160" t="s">
        <v>5</v>
      </c>
      <c r="C8" s="160">
        <f>_xlfn.XLOOKUP(B8,'2.1.trackMPD'!$R$7:$R$29,'2.1.trackMPD'!$T$7:$T$29)</f>
        <v>1</v>
      </c>
      <c r="D8" s="160">
        <v>10</v>
      </c>
      <c r="E8" s="160" t="s">
        <v>6390</v>
      </c>
      <c r="F8" s="160" t="s">
        <v>110</v>
      </c>
      <c r="G8" s="160" t="s">
        <v>124</v>
      </c>
      <c r="H8" s="160" t="s">
        <v>6393</v>
      </c>
      <c r="I8" s="160" cm="1">
        <f t="array" ref="I8">INDEX('2.1.trackMPD'!K:K/(24*60*60),
       MATCH(1,
             (A8='2.1.trackMPD'!A:A)*
             (C8='2.1.trackMPD'!D:D)*
             (D8/10^6='2.1.trackMPD'!H:H)*
             (E8='2.1.trackMPD'!F:F),
0))</f>
        <v>2.5372594791666668E-6</v>
      </c>
    </row>
    <row r="9" spans="1:37" ht="16" x14ac:dyDescent="0.2">
      <c r="A9" s="160" t="s">
        <v>93</v>
      </c>
      <c r="B9" s="160" t="s">
        <v>5</v>
      </c>
      <c r="C9" s="160">
        <f>_xlfn.XLOOKUP(B9,'2.1.trackMPD'!$R$7:$R$29,'2.1.trackMPD'!$T$7:$T$29)</f>
        <v>1</v>
      </c>
      <c r="D9" s="160">
        <v>10</v>
      </c>
      <c r="E9" s="160" t="s">
        <v>6390</v>
      </c>
      <c r="F9" s="160" t="s">
        <v>110</v>
      </c>
      <c r="G9" s="160" t="s">
        <v>140</v>
      </c>
      <c r="H9" s="160" t="s">
        <v>6393</v>
      </c>
      <c r="I9" s="160" cm="1">
        <f t="array" ref="I9">INDEX('2.1.trackMPD'!L:L/(24*60*60),
       MATCH(1,
             (A9='2.1.trackMPD'!A:A)*
             (C9='2.1.trackMPD'!D:D)*
             (D9/10^6='2.1.trackMPD'!H:H)*
             (E9='2.1.trackMPD'!F:F),
0))</f>
        <v>1.8999848379629629E-7</v>
      </c>
      <c r="O9" s="180"/>
      <c r="P9" s="180"/>
      <c r="Q9" s="180"/>
      <c r="R9" s="180"/>
      <c r="S9" s="180"/>
      <c r="T9" s="180"/>
      <c r="U9" s="180"/>
      <c r="V9" s="180"/>
      <c r="W9" s="180"/>
      <c r="X9" s="180"/>
      <c r="Y9" s="180"/>
      <c r="Z9" s="180"/>
      <c r="AA9" s="180"/>
      <c r="AB9" s="180"/>
      <c r="AC9" s="180"/>
      <c r="AD9" s="180"/>
      <c r="AE9" s="180"/>
      <c r="AF9" s="181"/>
      <c r="AG9" s="181"/>
      <c r="AH9" s="181"/>
      <c r="AI9" s="181"/>
      <c r="AJ9" s="181"/>
      <c r="AK9" s="181"/>
    </row>
    <row r="10" spans="1:37" ht="16" x14ac:dyDescent="0.2">
      <c r="A10" s="160" t="s">
        <v>93</v>
      </c>
      <c r="B10" s="160" t="s">
        <v>5</v>
      </c>
      <c r="C10" s="160">
        <f>_xlfn.XLOOKUP(B10,'2.1.trackMPD'!$R$7:$R$29,'2.1.trackMPD'!$T$7:$T$29)</f>
        <v>1</v>
      </c>
      <c r="D10" s="160">
        <v>100</v>
      </c>
      <c r="E10" s="160" t="s">
        <v>6390</v>
      </c>
      <c r="F10" s="160" t="s">
        <v>110</v>
      </c>
      <c r="G10" s="160" t="s">
        <v>124</v>
      </c>
      <c r="H10" s="160" t="s">
        <v>6392</v>
      </c>
      <c r="I10" s="160" cm="1">
        <f t="array" ref="I10">INDEX('2.1.trackMPD'!I:I/(24*60*60),
       MATCH(1,
             (A10='2.1.trackMPD'!A:A)*
             (C10='2.1.trackMPD'!D:D)*
             (D10/10^6='2.1.trackMPD'!H:H)*
             (E10='2.1.trackMPD'!F:F),
0))</f>
        <v>8.357590624999999E-7</v>
      </c>
      <c r="M10" s="180"/>
    </row>
    <row r="11" spans="1:37" ht="16" x14ac:dyDescent="0.2">
      <c r="A11" s="160" t="s">
        <v>93</v>
      </c>
      <c r="B11" s="160" t="s">
        <v>5</v>
      </c>
      <c r="C11" s="160">
        <f>_xlfn.XLOOKUP(B11,'2.1.trackMPD'!$R$7:$R$29,'2.1.trackMPD'!$T$7:$T$29)</f>
        <v>1</v>
      </c>
      <c r="D11" s="160">
        <v>100</v>
      </c>
      <c r="E11" s="160" t="s">
        <v>6390</v>
      </c>
      <c r="F11" s="160" t="s">
        <v>110</v>
      </c>
      <c r="G11" s="160" t="s">
        <v>140</v>
      </c>
      <c r="H11" s="160" t="s">
        <v>6392</v>
      </c>
      <c r="I11" s="160" cm="1">
        <f t="array" ref="I11">INDEX('2.1.trackMPD'!J:J/(24*60*60),
       MATCH(1,
             (A11='2.1.trackMPD'!A:A)*
             (C11='2.1.trackMPD'!D:D)*
             (D11/10^6='2.1.trackMPD'!H:H)*
             (E11='2.1.trackMPD'!F:F),
0))</f>
        <v>1.6097486180555556E-4</v>
      </c>
      <c r="M11" s="180"/>
    </row>
    <row r="12" spans="1:37" ht="16" x14ac:dyDescent="0.2">
      <c r="A12" s="160" t="s">
        <v>93</v>
      </c>
      <c r="B12" s="160" t="s">
        <v>5</v>
      </c>
      <c r="C12" s="160">
        <f>_xlfn.XLOOKUP(B12,'2.1.trackMPD'!$R$7:$R$29,'2.1.trackMPD'!$T$7:$T$29)</f>
        <v>1</v>
      </c>
      <c r="D12" s="160">
        <v>100</v>
      </c>
      <c r="E12" s="160" t="s">
        <v>6390</v>
      </c>
      <c r="F12" s="160" t="s">
        <v>110</v>
      </c>
      <c r="G12" s="160" t="s">
        <v>124</v>
      </c>
      <c r="H12" s="160" t="s">
        <v>6393</v>
      </c>
      <c r="I12" s="160" cm="1">
        <f t="array" ref="I12">INDEX('2.1.trackMPD'!K:K/(24*60*60),
       MATCH(1,
             (A12='2.1.trackMPD'!A:A)*
             (C12='2.1.trackMPD'!D:D)*
             (D12/10^6='2.1.trackMPD'!H:H)*
             (E12='2.1.trackMPD'!F:F),
0))</f>
        <v>2.53683625E-6</v>
      </c>
      <c r="M12" s="180"/>
    </row>
    <row r="13" spans="1:37" ht="16" x14ac:dyDescent="0.2">
      <c r="A13" s="160" t="s">
        <v>93</v>
      </c>
      <c r="B13" s="160" t="s">
        <v>5</v>
      </c>
      <c r="C13" s="160">
        <f>_xlfn.XLOOKUP(B13,'2.1.trackMPD'!$R$7:$R$29,'2.1.trackMPD'!$T$7:$T$29)</f>
        <v>1</v>
      </c>
      <c r="D13" s="160">
        <v>100</v>
      </c>
      <c r="E13" s="160" t="s">
        <v>6390</v>
      </c>
      <c r="F13" s="160" t="s">
        <v>110</v>
      </c>
      <c r="G13" s="160" t="s">
        <v>140</v>
      </c>
      <c r="H13" s="160" t="s">
        <v>6393</v>
      </c>
      <c r="I13" s="160" cm="1">
        <f t="array" ref="I13">INDEX('2.1.trackMPD'!L:L/(24*60*60),
       MATCH(1,
             (A13='2.1.trackMPD'!A:A)*
             (C13='2.1.trackMPD'!D:D)*
             (D13/10^6='2.1.trackMPD'!H:H)*
             (E13='2.1.trackMPD'!F:F),
0))</f>
        <v>4.5537340624999995E-6</v>
      </c>
      <c r="M13" s="180"/>
    </row>
    <row r="14" spans="1:37" ht="16" x14ac:dyDescent="0.2">
      <c r="A14" s="160" t="s">
        <v>93</v>
      </c>
      <c r="B14" s="160" t="s">
        <v>5</v>
      </c>
      <c r="C14" s="160">
        <f>_xlfn.XLOOKUP(B14,'2.1.trackMPD'!$R$7:$R$29,'2.1.trackMPD'!$T$7:$T$29)</f>
        <v>1</v>
      </c>
      <c r="D14" s="160">
        <v>1000</v>
      </c>
      <c r="E14" s="160" t="s">
        <v>6390</v>
      </c>
      <c r="F14" s="160" t="s">
        <v>110</v>
      </c>
      <c r="G14" s="160" t="s">
        <v>124</v>
      </c>
      <c r="H14" s="160" t="s">
        <v>6392</v>
      </c>
      <c r="I14" s="160" cm="1">
        <f t="array" ref="I14">INDEX('2.1.trackMPD'!I:I/(24*60*60),
       MATCH(1,
             (A14='2.1.trackMPD'!A:A)*
             (C14='2.1.trackMPD'!D:D)*
             (D14/10^6='2.1.trackMPD'!H:H)*
             (E14='2.1.trackMPD'!F:F),
0))</f>
        <v>1.5640590277777778E-7</v>
      </c>
      <c r="M14" s="180"/>
    </row>
    <row r="15" spans="1:37" ht="16" x14ac:dyDescent="0.2">
      <c r="A15" s="160" t="s">
        <v>93</v>
      </c>
      <c r="B15" s="160" t="s">
        <v>5</v>
      </c>
      <c r="C15" s="160">
        <f>_xlfn.XLOOKUP(B15,'2.1.trackMPD'!$R$7:$R$29,'2.1.trackMPD'!$T$7:$T$29)</f>
        <v>1</v>
      </c>
      <c r="D15" s="160">
        <v>1000</v>
      </c>
      <c r="E15" s="160" t="s">
        <v>6390</v>
      </c>
      <c r="F15" s="160" t="s">
        <v>110</v>
      </c>
      <c r="G15" s="160" t="s">
        <v>140</v>
      </c>
      <c r="H15" s="160" t="s">
        <v>6392</v>
      </c>
      <c r="I15" s="160" cm="1">
        <f t="array" ref="I15">INDEX('2.1.trackMPD'!J:J/(24*60*60),
       MATCH(1,
             (A15='2.1.trackMPD'!A:A)*
             (C15='2.1.trackMPD'!D:D)*
             (D15/10^6='2.1.trackMPD'!H:H)*
             (E15='2.1.trackMPD'!F:F),
0))</f>
        <v>1.5723969872685187E-5</v>
      </c>
      <c r="M15" s="180"/>
    </row>
    <row r="16" spans="1:37" ht="16" x14ac:dyDescent="0.2">
      <c r="A16" s="160" t="s">
        <v>93</v>
      </c>
      <c r="B16" s="160" t="s">
        <v>5</v>
      </c>
      <c r="C16" s="160">
        <f>_xlfn.XLOOKUP(B16,'2.1.trackMPD'!$R$7:$R$29,'2.1.trackMPD'!$T$7:$T$29)</f>
        <v>1</v>
      </c>
      <c r="D16" s="160">
        <v>1000</v>
      </c>
      <c r="E16" s="160" t="s">
        <v>6390</v>
      </c>
      <c r="F16" s="160" t="s">
        <v>110</v>
      </c>
      <c r="G16" s="160" t="s">
        <v>124</v>
      </c>
      <c r="H16" s="160" t="s">
        <v>6393</v>
      </c>
      <c r="I16" s="160" cm="1">
        <f t="array" ref="I16">INDEX('2.1.trackMPD'!K:K/(24*60*60),
       MATCH(1,
             (A16='2.1.trackMPD'!A:A)*
             (C16='2.1.trackMPD'!D:D)*
             (D16/10^6='2.1.trackMPD'!H:H)*
             (E16='2.1.trackMPD'!F:F),
0))</f>
        <v>2.6841751157407408E-7</v>
      </c>
      <c r="M16" s="180"/>
    </row>
    <row r="17" spans="1:13" ht="16" x14ac:dyDescent="0.2">
      <c r="A17" s="160" t="s">
        <v>93</v>
      </c>
      <c r="B17" s="160" t="s">
        <v>5</v>
      </c>
      <c r="C17" s="160">
        <f>_xlfn.XLOOKUP(B17,'2.1.trackMPD'!$R$7:$R$29,'2.1.trackMPD'!$T$7:$T$29)</f>
        <v>1</v>
      </c>
      <c r="D17" s="160">
        <v>1000</v>
      </c>
      <c r="E17" s="160" t="s">
        <v>6390</v>
      </c>
      <c r="F17" s="160" t="s">
        <v>110</v>
      </c>
      <c r="G17" s="160" t="s">
        <v>140</v>
      </c>
      <c r="H17" s="160" t="s">
        <v>6393</v>
      </c>
      <c r="I17" s="160" cm="1">
        <f t="array" ref="I17">INDEX('2.1.trackMPD'!L:L/(24*60*60),
       MATCH(1,
             (A17='2.1.trackMPD'!A:A)*
             (C17='2.1.trackMPD'!D:D)*
             (D17/10^6='2.1.trackMPD'!H:H)*
             (E17='2.1.trackMPD'!F:F),
0))</f>
        <v>2.5603385416666665E-7</v>
      </c>
      <c r="M17" s="180"/>
    </row>
    <row r="18" spans="1:13" ht="16" x14ac:dyDescent="0.2">
      <c r="A18" s="160" t="s">
        <v>93</v>
      </c>
      <c r="B18" s="160" t="s">
        <v>5</v>
      </c>
      <c r="C18" s="160">
        <f>_xlfn.XLOOKUP(B18,'2.1.trackMPD'!$R$7:$R$29,'2.1.trackMPD'!$T$7:$T$29)</f>
        <v>1</v>
      </c>
      <c r="D18" s="160">
        <v>5000</v>
      </c>
      <c r="E18" s="160" t="s">
        <v>6390</v>
      </c>
      <c r="F18" s="160" t="s">
        <v>110</v>
      </c>
      <c r="G18" s="160" t="s">
        <v>124</v>
      </c>
      <c r="H18" s="160" t="s">
        <v>6392</v>
      </c>
      <c r="I18" s="160" cm="1">
        <f t="array" ref="I18">INDEX('2.1.trackMPD'!I:I/(24*60*60),
       MATCH(1,
             (A18='2.1.trackMPD'!A:A)*
             (C18='2.1.trackMPD'!D:D)*
             (D18/10^6='2.1.trackMPD'!H:H)*
             (E18='2.1.trackMPD'!F:F),
0))</f>
        <v>1.9277583333333331E-7</v>
      </c>
      <c r="M18" s="180"/>
    </row>
    <row r="19" spans="1:13" ht="16" x14ac:dyDescent="0.2">
      <c r="A19" s="160" t="s">
        <v>93</v>
      </c>
      <c r="B19" s="160" t="s">
        <v>5</v>
      </c>
      <c r="C19" s="160">
        <f>_xlfn.XLOOKUP(B19,'2.1.trackMPD'!$R$7:$R$29,'2.1.trackMPD'!$T$7:$T$29)</f>
        <v>1</v>
      </c>
      <c r="D19" s="160">
        <v>5000</v>
      </c>
      <c r="E19" s="160" t="s">
        <v>6390</v>
      </c>
      <c r="F19" s="160" t="s">
        <v>110</v>
      </c>
      <c r="G19" s="160" t="s">
        <v>140</v>
      </c>
      <c r="H19" s="160" t="s">
        <v>6392</v>
      </c>
      <c r="I19" s="160" cm="1">
        <f t="array" ref="I19">INDEX('2.1.trackMPD'!J:J/(24*60*60),
       MATCH(1,
             (A19='2.1.trackMPD'!A:A)*
             (C19='2.1.trackMPD'!D:D)*
             (D19/10^6='2.1.trackMPD'!H:H)*
             (E19='2.1.trackMPD'!F:F),
0))</f>
        <v>5.0416371875000006E-6</v>
      </c>
      <c r="M19" s="180"/>
    </row>
    <row r="20" spans="1:13" ht="16" x14ac:dyDescent="0.2">
      <c r="A20" s="160" t="s">
        <v>93</v>
      </c>
      <c r="B20" s="160" t="s">
        <v>5</v>
      </c>
      <c r="C20" s="160">
        <f>_xlfn.XLOOKUP(B20,'2.1.trackMPD'!$R$7:$R$29,'2.1.trackMPD'!$T$7:$T$29)</f>
        <v>1</v>
      </c>
      <c r="D20" s="160">
        <v>5000</v>
      </c>
      <c r="E20" s="160" t="s">
        <v>6390</v>
      </c>
      <c r="F20" s="160" t="s">
        <v>110</v>
      </c>
      <c r="G20" s="160" t="s">
        <v>124</v>
      </c>
      <c r="H20" s="160" t="s">
        <v>6393</v>
      </c>
      <c r="I20" s="160" cm="1">
        <f t="array" ref="I20">INDEX('2.1.trackMPD'!K:K/(24*60*60),
       MATCH(1,
             (A20='2.1.trackMPD'!A:A)*
             (C20='2.1.trackMPD'!D:D)*
             (D20/10^6='2.1.trackMPD'!H:H)*
             (E20='2.1.trackMPD'!F:F),
0))</f>
        <v>1.0246321759259259E-7</v>
      </c>
      <c r="M20" s="180"/>
    </row>
    <row r="21" spans="1:13" x14ac:dyDescent="0.2">
      <c r="A21" s="160" t="s">
        <v>93</v>
      </c>
      <c r="B21" s="160" t="s">
        <v>5</v>
      </c>
      <c r="C21" s="160">
        <f>_xlfn.XLOOKUP(B21,'2.1.trackMPD'!$R$7:$R$29,'2.1.trackMPD'!$T$7:$T$29)</f>
        <v>1</v>
      </c>
      <c r="D21" s="160">
        <v>5000</v>
      </c>
      <c r="E21" s="160" t="s">
        <v>6390</v>
      </c>
      <c r="F21" s="160" t="s">
        <v>110</v>
      </c>
      <c r="G21" s="160" t="s">
        <v>140</v>
      </c>
      <c r="H21" s="160" t="s">
        <v>6393</v>
      </c>
      <c r="I21" s="160" cm="1">
        <f t="array" ref="I21">INDEX('2.1.trackMPD'!L:L/(24*60*60),
       MATCH(1,
             (A21='2.1.trackMPD'!A:A)*
             (C21='2.1.trackMPD'!D:D)*
             (D21/10^6='2.1.trackMPD'!H:H)*
             (E21='2.1.trackMPD'!F:F),
0))</f>
        <v>2.6304714120370372E-7</v>
      </c>
      <c r="M21" s="181"/>
    </row>
    <row r="22" spans="1:13" x14ac:dyDescent="0.2">
      <c r="A22" s="160" t="s">
        <v>93</v>
      </c>
      <c r="B22" s="160" t="s">
        <v>5</v>
      </c>
      <c r="C22" s="160">
        <f>_xlfn.XLOOKUP(B22,'2.1.trackMPD'!$R$7:$R$29,'2.1.trackMPD'!$T$7:$T$29)</f>
        <v>1</v>
      </c>
      <c r="D22" s="160">
        <v>1</v>
      </c>
      <c r="E22" s="160" t="s">
        <v>6394</v>
      </c>
      <c r="F22" s="160" t="s">
        <v>110</v>
      </c>
      <c r="G22" s="160" t="s">
        <v>124</v>
      </c>
      <c r="H22" s="160" t="s">
        <v>6392</v>
      </c>
      <c r="I22" s="160" cm="1">
        <f t="array" ref="I22">INDEX('2.1.trackMPD'!I:I/(24*60*60),
       MATCH(1,
             (A22='2.1.trackMPD'!A:A)*
             (C22='2.1.trackMPD'!D:D)*
             (D22/10^6='2.1.trackMPD'!H:H)*
             (E22='2.1.trackMPD'!F:F),
0))</f>
        <v>5.4772302083333339E-7</v>
      </c>
      <c r="M22" s="181"/>
    </row>
    <row r="23" spans="1:13" x14ac:dyDescent="0.2">
      <c r="A23" s="160" t="s">
        <v>93</v>
      </c>
      <c r="B23" s="160" t="s">
        <v>5</v>
      </c>
      <c r="C23" s="160">
        <f>_xlfn.XLOOKUP(B23,'2.1.trackMPD'!$R$7:$R$29,'2.1.trackMPD'!$T$7:$T$29)</f>
        <v>1</v>
      </c>
      <c r="D23" s="160">
        <v>1</v>
      </c>
      <c r="E23" s="160" t="s">
        <v>6394</v>
      </c>
      <c r="F23" s="160" t="s">
        <v>110</v>
      </c>
      <c r="G23" s="160" t="s">
        <v>140</v>
      </c>
      <c r="H23" s="160" t="s">
        <v>6392</v>
      </c>
      <c r="I23" s="160" cm="1">
        <f t="array" ref="I23">INDEX('2.1.trackMPD'!J:J/(24*60*60),
       MATCH(1,
             (A23='2.1.trackMPD'!A:A)*
             (C23='2.1.trackMPD'!D:D)*
             (D23/10^6='2.1.trackMPD'!H:H)*
             (E23='2.1.trackMPD'!F:F),
0))</f>
        <v>5.502455023148148E-6</v>
      </c>
      <c r="M23" s="181"/>
    </row>
    <row r="24" spans="1:13" x14ac:dyDescent="0.2">
      <c r="A24" s="160" t="s">
        <v>93</v>
      </c>
      <c r="B24" s="160" t="s">
        <v>5</v>
      </c>
      <c r="C24" s="160">
        <f>_xlfn.XLOOKUP(B24,'2.1.trackMPD'!$R$7:$R$29,'2.1.trackMPD'!$T$7:$T$29)</f>
        <v>1</v>
      </c>
      <c r="D24" s="160">
        <v>1</v>
      </c>
      <c r="E24" s="160" t="s">
        <v>6394</v>
      </c>
      <c r="F24" s="160" t="s">
        <v>110</v>
      </c>
      <c r="G24" s="160" t="s">
        <v>124</v>
      </c>
      <c r="H24" s="160" t="s">
        <v>6393</v>
      </c>
      <c r="I24" s="160" cm="1">
        <f t="array" ref="I24">INDEX('2.1.trackMPD'!K:K/(24*60*60),
       MATCH(1,
             (A24='2.1.trackMPD'!A:A)*
             (C24='2.1.trackMPD'!D:D)*
             (D24/10^6='2.1.trackMPD'!H:H)*
             (E24='2.1.trackMPD'!F:F),
0))</f>
        <v>0</v>
      </c>
      <c r="M24" s="181"/>
    </row>
    <row r="25" spans="1:13" x14ac:dyDescent="0.2">
      <c r="A25" s="160" t="s">
        <v>93</v>
      </c>
      <c r="B25" s="160" t="s">
        <v>5</v>
      </c>
      <c r="C25" s="160">
        <f>_xlfn.XLOOKUP(B25,'2.1.trackMPD'!$R$7:$R$29,'2.1.trackMPD'!$T$7:$T$29)</f>
        <v>1</v>
      </c>
      <c r="D25" s="160">
        <v>1</v>
      </c>
      <c r="E25" s="160" t="s">
        <v>6394</v>
      </c>
      <c r="F25" s="160" t="s">
        <v>110</v>
      </c>
      <c r="G25" s="160" t="s">
        <v>140</v>
      </c>
      <c r="H25" s="160" t="s">
        <v>6393</v>
      </c>
      <c r="I25" s="160" cm="1">
        <f t="array" ref="I25">INDEX('2.1.trackMPD'!L:L/(24*60*60),
       MATCH(1,
             (A25='2.1.trackMPD'!A:A)*
             (C25='2.1.trackMPD'!D:D)*
             (D25/10^6='2.1.trackMPD'!H:H)*
             (E25='2.1.trackMPD'!F:F),
0))</f>
        <v>0</v>
      </c>
    </row>
    <row r="26" spans="1:13" x14ac:dyDescent="0.2">
      <c r="A26" s="160" t="s">
        <v>93</v>
      </c>
      <c r="B26" s="160" t="s">
        <v>5</v>
      </c>
      <c r="C26" s="160">
        <f>_xlfn.XLOOKUP(B26,'2.1.trackMPD'!$R$7:$R$29,'2.1.trackMPD'!$T$7:$T$29)</f>
        <v>1</v>
      </c>
      <c r="D26" s="160">
        <v>10</v>
      </c>
      <c r="E26" s="160" t="s">
        <v>6394</v>
      </c>
      <c r="F26" s="160" t="s">
        <v>110</v>
      </c>
      <c r="G26" s="160" t="s">
        <v>124</v>
      </c>
      <c r="H26" s="160" t="s">
        <v>6392</v>
      </c>
      <c r="I26" s="160" cm="1">
        <f t="array" ref="I26">INDEX('2.1.trackMPD'!I:I/(24*60*60),
       MATCH(1,
             (A26='2.1.trackMPD'!A:A)*
             (C26='2.1.trackMPD'!D:D)*
             (D26/10^6='2.1.trackMPD'!H:H)*
             (E26='2.1.trackMPD'!F:F),
0))</f>
        <v>2.339310474537037E-6</v>
      </c>
    </row>
    <row r="27" spans="1:13" x14ac:dyDescent="0.2">
      <c r="A27" s="160" t="s">
        <v>93</v>
      </c>
      <c r="B27" s="160" t="s">
        <v>5</v>
      </c>
      <c r="C27" s="160">
        <f>_xlfn.XLOOKUP(B27,'2.1.trackMPD'!$R$7:$R$29,'2.1.trackMPD'!$T$7:$T$29)</f>
        <v>1</v>
      </c>
      <c r="D27" s="160">
        <v>10</v>
      </c>
      <c r="E27" s="160" t="s">
        <v>6394</v>
      </c>
      <c r="F27" s="160" t="s">
        <v>110</v>
      </c>
      <c r="G27" s="160" t="s">
        <v>140</v>
      </c>
      <c r="H27" s="160" t="s">
        <v>6392</v>
      </c>
      <c r="I27" s="160" cm="1">
        <f t="array" ref="I27">INDEX('2.1.trackMPD'!J:J/(24*60*60),
       MATCH(1,
             (A27='2.1.trackMPD'!A:A)*
             (C27='2.1.trackMPD'!D:D)*
             (D27/10^6='2.1.trackMPD'!H:H)*
             (E27='2.1.trackMPD'!F:F),
0))</f>
        <v>4.5854075462962964E-5</v>
      </c>
    </row>
    <row r="28" spans="1:13" x14ac:dyDescent="0.2">
      <c r="A28" s="160" t="s">
        <v>93</v>
      </c>
      <c r="B28" s="160" t="s">
        <v>5</v>
      </c>
      <c r="C28" s="160">
        <f>_xlfn.XLOOKUP(B28,'2.1.trackMPD'!$R$7:$R$29,'2.1.trackMPD'!$T$7:$T$29)</f>
        <v>1</v>
      </c>
      <c r="D28" s="160">
        <v>10</v>
      </c>
      <c r="E28" s="160" t="s">
        <v>6394</v>
      </c>
      <c r="F28" s="160" t="s">
        <v>110</v>
      </c>
      <c r="G28" s="160" t="s">
        <v>124</v>
      </c>
      <c r="H28" s="160" t="s">
        <v>6393</v>
      </c>
      <c r="I28" s="160" cm="1">
        <f t="array" ref="I28">INDEX('2.1.trackMPD'!K:K/(24*60*60),
       MATCH(1,
             (A28='2.1.trackMPD'!A:A)*
             (C28='2.1.trackMPD'!D:D)*
             (D28/10^6='2.1.trackMPD'!H:H)*
             (E28='2.1.trackMPD'!F:F),
0))</f>
        <v>0</v>
      </c>
    </row>
    <row r="29" spans="1:13" x14ac:dyDescent="0.2">
      <c r="A29" s="160" t="s">
        <v>93</v>
      </c>
      <c r="B29" s="160" t="s">
        <v>5</v>
      </c>
      <c r="C29" s="160">
        <f>_xlfn.XLOOKUP(B29,'2.1.trackMPD'!$R$7:$R$29,'2.1.trackMPD'!$T$7:$T$29)</f>
        <v>1</v>
      </c>
      <c r="D29" s="160">
        <v>10</v>
      </c>
      <c r="E29" s="160" t="s">
        <v>6394</v>
      </c>
      <c r="F29" s="160" t="s">
        <v>110</v>
      </c>
      <c r="G29" s="160" t="s">
        <v>140</v>
      </c>
      <c r="H29" s="160" t="s">
        <v>6393</v>
      </c>
      <c r="I29" s="160" cm="1">
        <f t="array" ref="I29">INDEX('2.1.trackMPD'!L:L/(24*60*60),
       MATCH(1,
             (A29='2.1.trackMPD'!A:A)*
             (C29='2.1.trackMPD'!D:D)*
             (D29/10^6='2.1.trackMPD'!H:H)*
             (E29='2.1.trackMPD'!F:F),
0))</f>
        <v>3.0625995370370368E-7</v>
      </c>
    </row>
    <row r="30" spans="1:13" x14ac:dyDescent="0.2">
      <c r="A30" s="160" t="s">
        <v>93</v>
      </c>
      <c r="B30" s="160" t="s">
        <v>5</v>
      </c>
      <c r="C30" s="160">
        <f>_xlfn.XLOOKUP(B30,'2.1.trackMPD'!$R$7:$R$29,'2.1.trackMPD'!$T$7:$T$29)</f>
        <v>1</v>
      </c>
      <c r="D30" s="160">
        <v>100</v>
      </c>
      <c r="E30" s="160" t="s">
        <v>6394</v>
      </c>
      <c r="F30" s="160" t="s">
        <v>110</v>
      </c>
      <c r="G30" s="160" t="s">
        <v>124</v>
      </c>
      <c r="H30" s="160" t="s">
        <v>6392</v>
      </c>
      <c r="I30" s="160" cm="1">
        <f t="array" ref="I30">INDEX('2.1.trackMPD'!I:I/(24*60*60),
       MATCH(1,
             (A30='2.1.trackMPD'!A:A)*
             (C30='2.1.trackMPD'!D:D)*
             (D30/10^6='2.1.trackMPD'!H:H)*
             (E30='2.1.trackMPD'!F:F),
0))</f>
        <v>5.3712318287037033E-7</v>
      </c>
    </row>
    <row r="31" spans="1:13" x14ac:dyDescent="0.2">
      <c r="A31" s="160" t="s">
        <v>93</v>
      </c>
      <c r="B31" s="160" t="s">
        <v>5</v>
      </c>
      <c r="C31" s="160">
        <f>_xlfn.XLOOKUP(B31,'2.1.trackMPD'!$R$7:$R$29,'2.1.trackMPD'!$T$7:$T$29)</f>
        <v>1</v>
      </c>
      <c r="D31" s="160">
        <v>100</v>
      </c>
      <c r="E31" s="160" t="s">
        <v>6394</v>
      </c>
      <c r="F31" s="160" t="s">
        <v>110</v>
      </c>
      <c r="G31" s="160" t="s">
        <v>140</v>
      </c>
      <c r="H31" s="160" t="s">
        <v>6392</v>
      </c>
      <c r="I31" s="160" cm="1">
        <f t="array" ref="I31">INDEX('2.1.trackMPD'!J:J/(24*60*60),
       MATCH(1,
             (A31='2.1.trackMPD'!A:A)*
             (C31='2.1.trackMPD'!D:D)*
             (D31/10^6='2.1.trackMPD'!H:H)*
             (E31='2.1.trackMPD'!F:F),
0))</f>
        <v>1.1750766203703703E-4</v>
      </c>
    </row>
    <row r="32" spans="1:13" x14ac:dyDescent="0.2">
      <c r="A32" s="160" t="s">
        <v>93</v>
      </c>
      <c r="B32" s="160" t="s">
        <v>5</v>
      </c>
      <c r="C32" s="160">
        <f>_xlfn.XLOOKUP(B32,'2.1.trackMPD'!$R$7:$R$29,'2.1.trackMPD'!$T$7:$T$29)</f>
        <v>1</v>
      </c>
      <c r="D32" s="160">
        <v>100</v>
      </c>
      <c r="E32" s="160" t="s">
        <v>6394</v>
      </c>
      <c r="F32" s="160" t="s">
        <v>110</v>
      </c>
      <c r="G32" s="160" t="s">
        <v>124</v>
      </c>
      <c r="H32" s="160" t="s">
        <v>6393</v>
      </c>
      <c r="I32" s="160" cm="1">
        <f t="array" ref="I32">INDEX('2.1.trackMPD'!K:K/(24*60*60),
       MATCH(1,
             (A32='2.1.trackMPD'!A:A)*
             (C32='2.1.trackMPD'!D:D)*
             (D32/10^6='2.1.trackMPD'!H:H)*
             (E32='2.1.trackMPD'!F:F),
0))</f>
        <v>2.5025024999999999E-6</v>
      </c>
    </row>
    <row r="33" spans="1:9" x14ac:dyDescent="0.2">
      <c r="A33" s="160" t="s">
        <v>93</v>
      </c>
      <c r="B33" s="160" t="s">
        <v>5</v>
      </c>
      <c r="C33" s="160">
        <f>_xlfn.XLOOKUP(B33,'2.1.trackMPD'!$R$7:$R$29,'2.1.trackMPD'!$T$7:$T$29)</f>
        <v>1</v>
      </c>
      <c r="D33" s="160">
        <v>100</v>
      </c>
      <c r="E33" s="160" t="s">
        <v>6394</v>
      </c>
      <c r="F33" s="160" t="s">
        <v>110</v>
      </c>
      <c r="G33" s="160" t="s">
        <v>140</v>
      </c>
      <c r="H33" s="160" t="s">
        <v>6393</v>
      </c>
      <c r="I33" s="160" cm="1">
        <f t="array" ref="I33">INDEX('2.1.trackMPD'!L:L/(24*60*60),
       MATCH(1,
             (A33='2.1.trackMPD'!A:A)*
             (C33='2.1.trackMPD'!D:D)*
             (D33/10^6='2.1.trackMPD'!H:H)*
             (E33='2.1.trackMPD'!F:F),
0))</f>
        <v>2.2222222222222221E-6</v>
      </c>
    </row>
    <row r="34" spans="1:9" x14ac:dyDescent="0.2">
      <c r="A34" s="160" t="s">
        <v>93</v>
      </c>
      <c r="B34" s="160" t="s">
        <v>5</v>
      </c>
      <c r="C34" s="160">
        <f>_xlfn.XLOOKUP(B34,'2.1.trackMPD'!$R$7:$R$29,'2.1.trackMPD'!$T$7:$T$29)</f>
        <v>1</v>
      </c>
      <c r="D34" s="160">
        <v>1000</v>
      </c>
      <c r="E34" s="160" t="s">
        <v>6394</v>
      </c>
      <c r="F34" s="160" t="s">
        <v>110</v>
      </c>
      <c r="G34" s="160" t="s">
        <v>124</v>
      </c>
      <c r="H34" s="160" t="s">
        <v>6392</v>
      </c>
      <c r="I34" s="160" cm="1">
        <f t="array" ref="I34">INDEX('2.1.trackMPD'!I:I/(24*60*60),
       MATCH(1,
             (A34='2.1.trackMPD'!A:A)*
             (C34='2.1.trackMPD'!D:D)*
             (D34/10^6='2.1.trackMPD'!H:H)*
             (E34='2.1.trackMPD'!F:F),
0))</f>
        <v>1.7321112268518517E-7</v>
      </c>
    </row>
    <row r="35" spans="1:9" x14ac:dyDescent="0.2">
      <c r="A35" s="160" t="s">
        <v>93</v>
      </c>
      <c r="B35" s="160" t="s">
        <v>5</v>
      </c>
      <c r="C35" s="160">
        <f>_xlfn.XLOOKUP(B35,'2.1.trackMPD'!$R$7:$R$29,'2.1.trackMPD'!$T$7:$T$29)</f>
        <v>1</v>
      </c>
      <c r="D35" s="160">
        <v>1000</v>
      </c>
      <c r="E35" s="160" t="s">
        <v>6394</v>
      </c>
      <c r="F35" s="160" t="s">
        <v>110</v>
      </c>
      <c r="G35" s="160" t="s">
        <v>140</v>
      </c>
      <c r="H35" s="160" t="s">
        <v>6392</v>
      </c>
      <c r="I35" s="160" cm="1">
        <f t="array" ref="I35">INDEX('2.1.trackMPD'!J:J/(24*60*60),
       MATCH(1,
             (A35='2.1.trackMPD'!A:A)*
             (C35='2.1.trackMPD'!D:D)*
             (D35/10^6='2.1.trackMPD'!H:H)*
             (E35='2.1.trackMPD'!F:F),
0))</f>
        <v>8.4881919097222231E-6</v>
      </c>
    </row>
    <row r="36" spans="1:9" x14ac:dyDescent="0.2">
      <c r="A36" s="160" t="s">
        <v>93</v>
      </c>
      <c r="B36" s="160" t="s">
        <v>5</v>
      </c>
      <c r="C36" s="160">
        <f>_xlfn.XLOOKUP(B36,'2.1.trackMPD'!$R$7:$R$29,'2.1.trackMPD'!$T$7:$T$29)</f>
        <v>1</v>
      </c>
      <c r="D36" s="160">
        <v>1000</v>
      </c>
      <c r="E36" s="160" t="s">
        <v>6394</v>
      </c>
      <c r="F36" s="160" t="s">
        <v>110</v>
      </c>
      <c r="G36" s="160" t="s">
        <v>124</v>
      </c>
      <c r="H36" s="160" t="s">
        <v>6393</v>
      </c>
      <c r="I36" s="160" cm="1">
        <f t="array" ref="I36">INDEX('2.1.trackMPD'!K:K/(24*60*60),
       MATCH(1,
             (A36='2.1.trackMPD'!A:A)*
             (C36='2.1.trackMPD'!D:D)*
             (D36/10^6='2.1.trackMPD'!H:H)*
             (E36='2.1.trackMPD'!F:F),
0))</f>
        <v>3.0160453703703704E-7</v>
      </c>
    </row>
    <row r="37" spans="1:9" x14ac:dyDescent="0.2">
      <c r="A37" s="160" t="s">
        <v>93</v>
      </c>
      <c r="B37" s="160" t="s">
        <v>5</v>
      </c>
      <c r="C37" s="160">
        <f>_xlfn.XLOOKUP(B37,'2.1.trackMPD'!$R$7:$R$29,'2.1.trackMPD'!$T$7:$T$29)</f>
        <v>1</v>
      </c>
      <c r="D37" s="160">
        <v>1000</v>
      </c>
      <c r="E37" s="160" t="s">
        <v>6394</v>
      </c>
      <c r="F37" s="160" t="s">
        <v>110</v>
      </c>
      <c r="G37" s="160" t="s">
        <v>140</v>
      </c>
      <c r="H37" s="160" t="s">
        <v>6393</v>
      </c>
      <c r="I37" s="160" cm="1">
        <f t="array" ref="I37">INDEX('2.1.trackMPD'!L:L/(24*60*60),
       MATCH(1,
             (A37='2.1.trackMPD'!A:A)*
             (C37='2.1.trackMPD'!D:D)*
             (D37/10^6='2.1.trackMPD'!H:H)*
             (E37='2.1.trackMPD'!F:F),
0))</f>
        <v>1.9816592592592594E-7</v>
      </c>
    </row>
    <row r="38" spans="1:9" x14ac:dyDescent="0.2">
      <c r="A38" s="160" t="s">
        <v>93</v>
      </c>
      <c r="B38" s="160" t="s">
        <v>5</v>
      </c>
      <c r="C38" s="160">
        <f>_xlfn.XLOOKUP(B38,'2.1.trackMPD'!$R$7:$R$29,'2.1.trackMPD'!$T$7:$T$29)</f>
        <v>1</v>
      </c>
      <c r="D38" s="160">
        <v>5000</v>
      </c>
      <c r="E38" s="160" t="s">
        <v>6394</v>
      </c>
      <c r="F38" s="160" t="s">
        <v>110</v>
      </c>
      <c r="G38" s="160" t="s">
        <v>124</v>
      </c>
      <c r="H38" s="160" t="s">
        <v>6392</v>
      </c>
      <c r="I38" s="160" cm="1">
        <f t="array" ref="I38">INDEX('2.1.trackMPD'!I:I/(24*60*60),
       MATCH(1,
             (A38='2.1.trackMPD'!A:A)*
             (C38='2.1.trackMPD'!D:D)*
             (D38/10^6='2.1.trackMPD'!H:H)*
             (E38='2.1.trackMPD'!F:F),
0))</f>
        <v>2.5536319444444446E-7</v>
      </c>
    </row>
    <row r="39" spans="1:9" x14ac:dyDescent="0.2">
      <c r="A39" s="160" t="s">
        <v>93</v>
      </c>
      <c r="B39" s="160" t="s">
        <v>5</v>
      </c>
      <c r="C39" s="160">
        <f>_xlfn.XLOOKUP(B39,'2.1.trackMPD'!$R$7:$R$29,'2.1.trackMPD'!$T$7:$T$29)</f>
        <v>1</v>
      </c>
      <c r="D39" s="160">
        <v>5000</v>
      </c>
      <c r="E39" s="160" t="s">
        <v>6394</v>
      </c>
      <c r="F39" s="160" t="s">
        <v>110</v>
      </c>
      <c r="G39" s="160" t="s">
        <v>140</v>
      </c>
      <c r="H39" s="160" t="s">
        <v>6392</v>
      </c>
      <c r="I39" s="160" cm="1">
        <f t="array" ref="I39">INDEX('2.1.trackMPD'!J:J/(24*60*60),
       MATCH(1,
             (A39='2.1.trackMPD'!A:A)*
             (C39='2.1.trackMPD'!D:D)*
             (D39/10^6='2.1.trackMPD'!H:H)*
             (E39='2.1.trackMPD'!F:F),
0))</f>
        <v>4.9462719328703702E-6</v>
      </c>
    </row>
    <row r="40" spans="1:9" x14ac:dyDescent="0.2">
      <c r="A40" s="160" t="s">
        <v>93</v>
      </c>
      <c r="B40" s="160" t="s">
        <v>5</v>
      </c>
      <c r="C40" s="160">
        <f>_xlfn.XLOOKUP(B40,'2.1.trackMPD'!$R$7:$R$29,'2.1.trackMPD'!$T$7:$T$29)</f>
        <v>1</v>
      </c>
      <c r="D40" s="160">
        <v>5000</v>
      </c>
      <c r="E40" s="160" t="s">
        <v>6394</v>
      </c>
      <c r="F40" s="160" t="s">
        <v>110</v>
      </c>
      <c r="G40" s="160" t="s">
        <v>124</v>
      </c>
      <c r="H40" s="160" t="s">
        <v>6393</v>
      </c>
      <c r="I40" s="160" cm="1">
        <f t="array" ref="I40">INDEX('2.1.trackMPD'!K:K/(24*60*60),
       MATCH(1,
             (A40='2.1.trackMPD'!A:A)*
             (C40='2.1.trackMPD'!D:D)*
             (D40/10^6='2.1.trackMPD'!H:H)*
             (E40='2.1.trackMPD'!F:F),
0))</f>
        <v>0</v>
      </c>
    </row>
    <row r="41" spans="1:9" x14ac:dyDescent="0.2">
      <c r="A41" s="160" t="s">
        <v>93</v>
      </c>
      <c r="B41" s="160" t="s">
        <v>5</v>
      </c>
      <c r="C41" s="160">
        <f>_xlfn.XLOOKUP(B41,'2.1.trackMPD'!$R$7:$R$29,'2.1.trackMPD'!$T$7:$T$29)</f>
        <v>1</v>
      </c>
      <c r="D41" s="160">
        <v>5000</v>
      </c>
      <c r="E41" s="160" t="s">
        <v>6394</v>
      </c>
      <c r="F41" s="160" t="s">
        <v>110</v>
      </c>
      <c r="G41" s="160" t="s">
        <v>140</v>
      </c>
      <c r="H41" s="160" t="s">
        <v>6393</v>
      </c>
      <c r="I41" s="160" cm="1">
        <f t="array" ref="I41">INDEX('2.1.trackMPD'!L:L/(24*60*60),
       MATCH(1,
             (A41='2.1.trackMPD'!A:A)*
             (C41='2.1.trackMPD'!D:D)*
             (D41/10^6='2.1.trackMPD'!H:H)*
             (E41='2.1.trackMPD'!F:F),
0))</f>
        <v>0</v>
      </c>
    </row>
    <row r="42" spans="1:9" x14ac:dyDescent="0.2">
      <c r="A42" s="160" t="s">
        <v>93</v>
      </c>
      <c r="B42" s="160" t="s">
        <v>5</v>
      </c>
      <c r="C42" s="160">
        <f>_xlfn.XLOOKUP(B42,'2.1.trackMPD'!$R$7:$R$29,'2.1.trackMPD'!$T$7:$T$29)</f>
        <v>1</v>
      </c>
      <c r="D42" s="160">
        <v>1</v>
      </c>
      <c r="E42" s="160" t="s">
        <v>6395</v>
      </c>
      <c r="F42" s="160" t="s">
        <v>110</v>
      </c>
      <c r="G42" s="160" t="s">
        <v>124</v>
      </c>
      <c r="H42" s="160" t="s">
        <v>6392</v>
      </c>
      <c r="I42" s="160" t="e" cm="1">
        <f t="array" ref="I42">INDEX('2.1.trackMPD'!I:I/(24*60*60),
       MATCH(1,
             (A42='2.1.trackMPD'!A:A)*
             (C42='2.1.trackMPD'!D:D)*
             (D42/10^6='2.1.trackMPD'!H:H)*
             (E42='2.1.trackMPD'!F:F),
0))</f>
        <v>#N/A</v>
      </c>
    </row>
    <row r="43" spans="1:9" x14ac:dyDescent="0.2">
      <c r="A43" s="160" t="s">
        <v>93</v>
      </c>
      <c r="B43" s="160" t="s">
        <v>5</v>
      </c>
      <c r="C43" s="160">
        <f>_xlfn.XLOOKUP(B43,'2.1.trackMPD'!$R$7:$R$29,'2.1.trackMPD'!$T$7:$T$29)</f>
        <v>1</v>
      </c>
      <c r="D43" s="160">
        <v>1</v>
      </c>
      <c r="E43" s="160" t="s">
        <v>6395</v>
      </c>
      <c r="F43" s="160" t="s">
        <v>110</v>
      </c>
      <c r="G43" s="160" t="s">
        <v>140</v>
      </c>
      <c r="H43" s="160" t="s">
        <v>6392</v>
      </c>
      <c r="I43" s="160" t="e" cm="1">
        <f t="array" ref="I43">INDEX('2.1.trackMPD'!J:J/(24*60*60),
       MATCH(1,
             (A43='2.1.trackMPD'!A:A)*
             (C43='2.1.trackMPD'!D:D)*
             (D43/10^6='2.1.trackMPD'!H:H)*
             (E43='2.1.trackMPD'!F:F),
0))</f>
        <v>#N/A</v>
      </c>
    </row>
    <row r="44" spans="1:9" x14ac:dyDescent="0.2">
      <c r="A44" s="160" t="s">
        <v>93</v>
      </c>
      <c r="B44" s="160" t="s">
        <v>5</v>
      </c>
      <c r="C44" s="160">
        <f>_xlfn.XLOOKUP(B44,'2.1.trackMPD'!$R$7:$R$29,'2.1.trackMPD'!$T$7:$T$29)</f>
        <v>1</v>
      </c>
      <c r="D44" s="160">
        <v>1</v>
      </c>
      <c r="E44" s="160" t="s">
        <v>6395</v>
      </c>
      <c r="F44" s="160" t="s">
        <v>110</v>
      </c>
      <c r="G44" s="160" t="s">
        <v>124</v>
      </c>
      <c r="H44" s="160" t="s">
        <v>6393</v>
      </c>
      <c r="I44" s="160" t="e" cm="1">
        <f t="array" ref="I44">INDEX('2.1.trackMPD'!K:K/(24*60*60),
       MATCH(1,
             (A44='2.1.trackMPD'!A:A)*
             (C44='2.1.trackMPD'!D:D)*
             (D44/10^6='2.1.trackMPD'!H:H)*
             (E44='2.1.trackMPD'!F:F),
0))</f>
        <v>#N/A</v>
      </c>
    </row>
    <row r="45" spans="1:9" x14ac:dyDescent="0.2">
      <c r="A45" s="160" t="s">
        <v>93</v>
      </c>
      <c r="B45" s="160" t="s">
        <v>5</v>
      </c>
      <c r="C45" s="160">
        <f>_xlfn.XLOOKUP(B45,'2.1.trackMPD'!$R$7:$R$29,'2.1.trackMPD'!$T$7:$T$29)</f>
        <v>1</v>
      </c>
      <c r="D45" s="160">
        <v>1</v>
      </c>
      <c r="E45" s="160" t="s">
        <v>6395</v>
      </c>
      <c r="F45" s="160" t="s">
        <v>110</v>
      </c>
      <c r="G45" s="160" t="s">
        <v>140</v>
      </c>
      <c r="H45" s="160" t="s">
        <v>6393</v>
      </c>
      <c r="I45" s="160" t="e" cm="1">
        <f t="array" ref="I45">INDEX('2.1.trackMPD'!L:L/(24*60*60),
       MATCH(1,
             (A45='2.1.trackMPD'!A:A)*
             (C45='2.1.trackMPD'!D:D)*
             (D45/10^6='2.1.trackMPD'!H:H)*
             (E45='2.1.trackMPD'!F:F),
0))</f>
        <v>#N/A</v>
      </c>
    </row>
    <row r="46" spans="1:9" x14ac:dyDescent="0.2">
      <c r="A46" s="160" t="s">
        <v>93</v>
      </c>
      <c r="B46" s="160" t="s">
        <v>5</v>
      </c>
      <c r="C46" s="160">
        <f>_xlfn.XLOOKUP(B46,'2.1.trackMPD'!$R$7:$R$29,'2.1.trackMPD'!$T$7:$T$29)</f>
        <v>1</v>
      </c>
      <c r="D46" s="160">
        <v>10</v>
      </c>
      <c r="E46" s="160" t="s">
        <v>6395</v>
      </c>
      <c r="F46" s="160" t="s">
        <v>110</v>
      </c>
      <c r="G46" s="160" t="s">
        <v>124</v>
      </c>
      <c r="H46" s="160" t="s">
        <v>6392</v>
      </c>
      <c r="I46" s="160" t="e" cm="1">
        <f t="array" ref="I46">INDEX('2.1.trackMPD'!I:I/(24*60*60),
       MATCH(1,
             (A46='2.1.trackMPD'!A:A)*
             (C46='2.1.trackMPD'!D:D)*
             (D46/10^6='2.1.trackMPD'!H:H)*
             (E46='2.1.trackMPD'!F:F),
0))</f>
        <v>#N/A</v>
      </c>
    </row>
    <row r="47" spans="1:9" x14ac:dyDescent="0.2">
      <c r="A47" s="160" t="s">
        <v>93</v>
      </c>
      <c r="B47" s="160" t="s">
        <v>5</v>
      </c>
      <c r="C47" s="160">
        <f>_xlfn.XLOOKUP(B47,'2.1.trackMPD'!$R$7:$R$29,'2.1.trackMPD'!$T$7:$T$29)</f>
        <v>1</v>
      </c>
      <c r="D47" s="160">
        <v>10</v>
      </c>
      <c r="E47" s="160" t="s">
        <v>6395</v>
      </c>
      <c r="F47" s="160" t="s">
        <v>110</v>
      </c>
      <c r="G47" s="160" t="s">
        <v>140</v>
      </c>
      <c r="H47" s="160" t="s">
        <v>6392</v>
      </c>
      <c r="I47" s="160" t="e" cm="1">
        <f t="array" ref="I47">INDEX('2.1.trackMPD'!J:J/(24*60*60),
       MATCH(1,
             (A47='2.1.trackMPD'!A:A)*
             (C47='2.1.trackMPD'!D:D)*
             (D47/10^6='2.1.trackMPD'!H:H)*
             (E47='2.1.trackMPD'!F:F),
0))</f>
        <v>#N/A</v>
      </c>
    </row>
    <row r="48" spans="1:9" x14ac:dyDescent="0.2">
      <c r="A48" s="160" t="s">
        <v>93</v>
      </c>
      <c r="B48" s="160" t="s">
        <v>5</v>
      </c>
      <c r="C48" s="160">
        <f>_xlfn.XLOOKUP(B48,'2.1.trackMPD'!$R$7:$R$29,'2.1.trackMPD'!$T$7:$T$29)</f>
        <v>1</v>
      </c>
      <c r="D48" s="160">
        <v>10</v>
      </c>
      <c r="E48" s="160" t="s">
        <v>6395</v>
      </c>
      <c r="F48" s="160" t="s">
        <v>110</v>
      </c>
      <c r="G48" s="160" t="s">
        <v>124</v>
      </c>
      <c r="H48" s="160" t="s">
        <v>6393</v>
      </c>
      <c r="I48" s="160" t="e" cm="1">
        <f t="array" ref="I48">INDEX('2.1.trackMPD'!K:K/(24*60*60),
       MATCH(1,
             (A48='2.1.trackMPD'!A:A)*
             (C48='2.1.trackMPD'!D:D)*
             (D48/10^6='2.1.trackMPD'!H:H)*
             (E48='2.1.trackMPD'!F:F),
0))</f>
        <v>#N/A</v>
      </c>
    </row>
    <row r="49" spans="1:9" x14ac:dyDescent="0.2">
      <c r="A49" s="160" t="s">
        <v>93</v>
      </c>
      <c r="B49" s="160" t="s">
        <v>5</v>
      </c>
      <c r="C49" s="160">
        <f>_xlfn.XLOOKUP(B49,'2.1.trackMPD'!$R$7:$R$29,'2.1.trackMPD'!$T$7:$T$29)</f>
        <v>1</v>
      </c>
      <c r="D49" s="160">
        <v>10</v>
      </c>
      <c r="E49" s="160" t="s">
        <v>6395</v>
      </c>
      <c r="F49" s="160" t="s">
        <v>110</v>
      </c>
      <c r="G49" s="160" t="s">
        <v>140</v>
      </c>
      <c r="H49" s="160" t="s">
        <v>6393</v>
      </c>
      <c r="I49" s="160" t="e" cm="1">
        <f t="array" ref="I49">INDEX('2.1.trackMPD'!L:L/(24*60*60),
       MATCH(1,
             (A49='2.1.trackMPD'!A:A)*
             (C49='2.1.trackMPD'!D:D)*
             (D49/10^6='2.1.trackMPD'!H:H)*
             (E49='2.1.trackMPD'!F:F),
0))</f>
        <v>#N/A</v>
      </c>
    </row>
    <row r="50" spans="1:9" x14ac:dyDescent="0.2">
      <c r="A50" s="160" t="s">
        <v>93</v>
      </c>
      <c r="B50" s="160" t="s">
        <v>5</v>
      </c>
      <c r="C50" s="160">
        <f>_xlfn.XLOOKUP(B50,'2.1.trackMPD'!$R$7:$R$29,'2.1.trackMPD'!$T$7:$T$29)</f>
        <v>1</v>
      </c>
      <c r="D50" s="160">
        <v>100</v>
      </c>
      <c r="E50" s="160" t="s">
        <v>6395</v>
      </c>
      <c r="F50" s="160" t="s">
        <v>110</v>
      </c>
      <c r="G50" s="160" t="s">
        <v>124</v>
      </c>
      <c r="H50" s="160" t="s">
        <v>6392</v>
      </c>
      <c r="I50" s="160" t="e" cm="1">
        <f t="array" ref="I50">INDEX('2.1.trackMPD'!I:I/(24*60*60),
       MATCH(1,
             (A50='2.1.trackMPD'!A:A)*
             (C50='2.1.trackMPD'!D:D)*
             (D50/10^6='2.1.trackMPD'!H:H)*
             (E50='2.1.trackMPD'!F:F),
0))</f>
        <v>#N/A</v>
      </c>
    </row>
    <row r="51" spans="1:9" x14ac:dyDescent="0.2">
      <c r="A51" s="160" t="s">
        <v>93</v>
      </c>
      <c r="B51" s="160" t="s">
        <v>5</v>
      </c>
      <c r="C51" s="160">
        <f>_xlfn.XLOOKUP(B51,'2.1.trackMPD'!$R$7:$R$29,'2.1.trackMPD'!$T$7:$T$29)</f>
        <v>1</v>
      </c>
      <c r="D51" s="160">
        <v>100</v>
      </c>
      <c r="E51" s="160" t="s">
        <v>6395</v>
      </c>
      <c r="F51" s="160" t="s">
        <v>110</v>
      </c>
      <c r="G51" s="160" t="s">
        <v>140</v>
      </c>
      <c r="H51" s="160" t="s">
        <v>6392</v>
      </c>
      <c r="I51" s="160" t="e" cm="1">
        <f t="array" ref="I51">INDEX('2.1.trackMPD'!J:J/(24*60*60),
       MATCH(1,
             (A51='2.1.trackMPD'!A:A)*
             (C51='2.1.trackMPD'!D:D)*
             (D51/10^6='2.1.trackMPD'!H:H)*
             (E51='2.1.trackMPD'!F:F),
0))</f>
        <v>#N/A</v>
      </c>
    </row>
    <row r="52" spans="1:9" x14ac:dyDescent="0.2">
      <c r="A52" s="160" t="s">
        <v>93</v>
      </c>
      <c r="B52" s="160" t="s">
        <v>5</v>
      </c>
      <c r="C52" s="160">
        <f>_xlfn.XLOOKUP(B52,'2.1.trackMPD'!$R$7:$R$29,'2.1.trackMPD'!$T$7:$T$29)</f>
        <v>1</v>
      </c>
      <c r="D52" s="160">
        <v>100</v>
      </c>
      <c r="E52" s="160" t="s">
        <v>6395</v>
      </c>
      <c r="F52" s="160" t="s">
        <v>110</v>
      </c>
      <c r="G52" s="160" t="s">
        <v>124</v>
      </c>
      <c r="H52" s="160" t="s">
        <v>6393</v>
      </c>
      <c r="I52" s="160" t="e" cm="1">
        <f t="array" ref="I52">INDEX('2.1.trackMPD'!K:K/(24*60*60),
       MATCH(1,
             (A52='2.1.trackMPD'!A:A)*
             (C52='2.1.trackMPD'!D:D)*
             (D52/10^6='2.1.trackMPD'!H:H)*
             (E52='2.1.trackMPD'!F:F),
0))</f>
        <v>#N/A</v>
      </c>
    </row>
    <row r="53" spans="1:9" x14ac:dyDescent="0.2">
      <c r="A53" s="160" t="s">
        <v>93</v>
      </c>
      <c r="B53" s="160" t="s">
        <v>5</v>
      </c>
      <c r="C53" s="160">
        <f>_xlfn.XLOOKUP(B53,'2.1.trackMPD'!$R$7:$R$29,'2.1.trackMPD'!$T$7:$T$29)</f>
        <v>1</v>
      </c>
      <c r="D53" s="160">
        <v>100</v>
      </c>
      <c r="E53" s="160" t="s">
        <v>6395</v>
      </c>
      <c r="F53" s="160" t="s">
        <v>110</v>
      </c>
      <c r="G53" s="160" t="s">
        <v>140</v>
      </c>
      <c r="H53" s="160" t="s">
        <v>6393</v>
      </c>
      <c r="I53" s="160" t="e" cm="1">
        <f t="array" ref="I53">INDEX('2.1.trackMPD'!L:L/(24*60*60),
       MATCH(1,
             (A53='2.1.trackMPD'!A:A)*
             (C53='2.1.trackMPD'!D:D)*
             (D53/10^6='2.1.trackMPD'!H:H)*
             (E53='2.1.trackMPD'!F:F),
0))</f>
        <v>#N/A</v>
      </c>
    </row>
    <row r="54" spans="1:9" x14ac:dyDescent="0.2">
      <c r="A54" s="160" t="s">
        <v>93</v>
      </c>
      <c r="B54" s="160" t="s">
        <v>0</v>
      </c>
      <c r="C54" s="160">
        <f>_xlfn.XLOOKUP(B54,'2.1.trackMPD'!$R$7:$R$29,'2.1.trackMPD'!$T$7:$T$29)</f>
        <v>4</v>
      </c>
      <c r="D54" s="160">
        <v>1</v>
      </c>
      <c r="E54" s="160" t="s">
        <v>6390</v>
      </c>
      <c r="F54" s="160" t="s">
        <v>110</v>
      </c>
      <c r="G54" s="160" t="s">
        <v>124</v>
      </c>
      <c r="H54" s="160" t="s">
        <v>6392</v>
      </c>
      <c r="I54" s="160" cm="1">
        <f t="array" ref="I54">INDEX('2.1.trackMPD'!I:I/(24*60*60),
       MATCH(1,
             (A54='2.1.trackMPD'!A:A)*
             (C54='2.1.trackMPD'!D:D)*
             (D54/10^6='2.1.trackMPD'!H:H)*
             (E54='2.1.trackMPD'!F:F),
0))</f>
        <v>5.5030006944444442E-7</v>
      </c>
    </row>
    <row r="55" spans="1:9" x14ac:dyDescent="0.2">
      <c r="A55" s="160" t="s">
        <v>93</v>
      </c>
      <c r="B55" s="160" t="s">
        <v>0</v>
      </c>
      <c r="C55" s="160">
        <f>_xlfn.XLOOKUP(B55,'2.1.trackMPD'!$R$7:$R$29,'2.1.trackMPD'!$T$7:$T$29)</f>
        <v>4</v>
      </c>
      <c r="D55" s="160">
        <v>1</v>
      </c>
      <c r="E55" s="160" t="s">
        <v>6390</v>
      </c>
      <c r="F55" s="160" t="s">
        <v>110</v>
      </c>
      <c r="G55" s="160" t="s">
        <v>140</v>
      </c>
      <c r="H55" s="160" t="s">
        <v>6392</v>
      </c>
      <c r="I55" s="160" cm="1">
        <f t="array" ref="I55">INDEX('2.1.trackMPD'!J:J/(24*60*60),
       MATCH(1,
             (A55='2.1.trackMPD'!A:A)*
             (C55='2.1.trackMPD'!D:D)*
             (D55/10^6='2.1.trackMPD'!H:H)*
             (E55='2.1.trackMPD'!F:F),
0))</f>
        <v>7.1301307175925928E-6</v>
      </c>
    </row>
    <row r="56" spans="1:9" x14ac:dyDescent="0.2">
      <c r="A56" s="160" t="s">
        <v>93</v>
      </c>
      <c r="B56" s="160" t="s">
        <v>0</v>
      </c>
      <c r="C56" s="160">
        <f>_xlfn.XLOOKUP(B56,'2.1.trackMPD'!$R$7:$R$29,'2.1.trackMPD'!$T$7:$T$29)</f>
        <v>4</v>
      </c>
      <c r="D56" s="160">
        <v>1</v>
      </c>
      <c r="E56" s="160" t="s">
        <v>6390</v>
      </c>
      <c r="F56" s="160" t="s">
        <v>110</v>
      </c>
      <c r="G56" s="160" t="s">
        <v>124</v>
      </c>
      <c r="H56" s="160" t="s">
        <v>6393</v>
      </c>
      <c r="I56" s="160" cm="1">
        <f t="array" ref="I56">INDEX('2.1.trackMPD'!K:K/(24*60*60),
       MATCH(1,
             (A56='2.1.trackMPD'!A:A)*
             (C56='2.1.trackMPD'!D:D)*
             (D56/10^6='2.1.trackMPD'!H:H)*
             (E56='2.1.trackMPD'!F:F),
0))</f>
        <v>2.6205450694444446E-6</v>
      </c>
    </row>
    <row r="57" spans="1:9" x14ac:dyDescent="0.2">
      <c r="A57" s="160" t="s">
        <v>93</v>
      </c>
      <c r="B57" s="160" t="s">
        <v>0</v>
      </c>
      <c r="C57" s="160">
        <f>_xlfn.XLOOKUP(B57,'2.1.trackMPD'!$R$7:$R$29,'2.1.trackMPD'!$T$7:$T$29)</f>
        <v>4</v>
      </c>
      <c r="D57" s="160">
        <v>1</v>
      </c>
      <c r="E57" s="160" t="s">
        <v>6390</v>
      </c>
      <c r="F57" s="160" t="s">
        <v>110</v>
      </c>
      <c r="G57" s="160" t="s">
        <v>140</v>
      </c>
      <c r="H57" s="160" t="s">
        <v>6393</v>
      </c>
      <c r="I57" s="160" cm="1">
        <f t="array" ref="I57">INDEX('2.1.trackMPD'!L:L/(24*60*60),
       MATCH(1,
             (A57='2.1.trackMPD'!A:A)*
             (C57='2.1.trackMPD'!D:D)*
             (D57/10^6='2.1.trackMPD'!H:H)*
             (E57='2.1.trackMPD'!F:F),
0))</f>
        <v>0</v>
      </c>
    </row>
    <row r="58" spans="1:9" x14ac:dyDescent="0.2">
      <c r="A58" s="160" t="s">
        <v>93</v>
      </c>
      <c r="B58" s="160" t="s">
        <v>0</v>
      </c>
      <c r="C58" s="160">
        <f>_xlfn.XLOOKUP(B58,'2.1.trackMPD'!$R$7:$R$29,'2.1.trackMPD'!$T$7:$T$29)</f>
        <v>4</v>
      </c>
      <c r="D58" s="160">
        <v>10</v>
      </c>
      <c r="E58" s="160" t="s">
        <v>6390</v>
      </c>
      <c r="F58" s="160" t="s">
        <v>110</v>
      </c>
      <c r="G58" s="160" t="s">
        <v>124</v>
      </c>
      <c r="H58" s="160" t="s">
        <v>6392</v>
      </c>
      <c r="I58" s="160" cm="1">
        <f t="array" ref="I58">INDEX('2.1.trackMPD'!I:I/(24*60*60),
       MATCH(1,
             (A58='2.1.trackMPD'!A:A)*
             (C58='2.1.trackMPD'!D:D)*
             (D58/10^6='2.1.trackMPD'!H:H)*
             (E58='2.1.trackMPD'!F:F),
0))</f>
        <v>1.7349321643518521E-6</v>
      </c>
    </row>
    <row r="59" spans="1:9" x14ac:dyDescent="0.2">
      <c r="A59" s="160" t="s">
        <v>93</v>
      </c>
      <c r="B59" s="160" t="s">
        <v>0</v>
      </c>
      <c r="C59" s="160">
        <f>_xlfn.XLOOKUP(B59,'2.1.trackMPD'!$R$7:$R$29,'2.1.trackMPD'!$T$7:$T$29)</f>
        <v>4</v>
      </c>
      <c r="D59" s="160">
        <v>10</v>
      </c>
      <c r="E59" s="160" t="s">
        <v>6390</v>
      </c>
      <c r="F59" s="160" t="s">
        <v>110</v>
      </c>
      <c r="G59" s="160" t="s">
        <v>140</v>
      </c>
      <c r="H59" s="160" t="s">
        <v>6392</v>
      </c>
      <c r="I59" s="160" cm="1">
        <f t="array" ref="I59">INDEX('2.1.trackMPD'!J:J/(24*60*60),
       MATCH(1,
             (A59='2.1.trackMPD'!A:A)*
             (C59='2.1.trackMPD'!D:D)*
             (D59/10^6='2.1.trackMPD'!H:H)*
             (E59='2.1.trackMPD'!F:F),
0))</f>
        <v>1.234890892361111E-5</v>
      </c>
    </row>
    <row r="60" spans="1:9" x14ac:dyDescent="0.2">
      <c r="A60" s="160" t="s">
        <v>93</v>
      </c>
      <c r="B60" s="160" t="s">
        <v>0</v>
      </c>
      <c r="C60" s="160">
        <f>_xlfn.XLOOKUP(B60,'2.1.trackMPD'!$R$7:$R$29,'2.1.trackMPD'!$T$7:$T$29)</f>
        <v>4</v>
      </c>
      <c r="D60" s="160">
        <v>10</v>
      </c>
      <c r="E60" s="160" t="s">
        <v>6390</v>
      </c>
      <c r="F60" s="160" t="s">
        <v>110</v>
      </c>
      <c r="G60" s="160" t="s">
        <v>124</v>
      </c>
      <c r="H60" s="160" t="s">
        <v>6393</v>
      </c>
      <c r="I60" s="160" cm="1">
        <f t="array" ref="I60">INDEX('2.1.trackMPD'!K:K/(24*60*60),
       MATCH(1,
             (A60='2.1.trackMPD'!A:A)*
             (C60='2.1.trackMPD'!D:D)*
             (D60/10^6='2.1.trackMPD'!H:H)*
             (E60='2.1.trackMPD'!F:F),
0))</f>
        <v>2.5844825231481484E-6</v>
      </c>
    </row>
    <row r="61" spans="1:9" x14ac:dyDescent="0.2">
      <c r="A61" s="160" t="s">
        <v>93</v>
      </c>
      <c r="B61" s="160" t="s">
        <v>0</v>
      </c>
      <c r="C61" s="160">
        <f>_xlfn.XLOOKUP(B61,'2.1.trackMPD'!$R$7:$R$29,'2.1.trackMPD'!$T$7:$T$29)</f>
        <v>4</v>
      </c>
      <c r="D61" s="160">
        <v>10</v>
      </c>
      <c r="E61" s="160" t="s">
        <v>6390</v>
      </c>
      <c r="F61" s="160" t="s">
        <v>110</v>
      </c>
      <c r="G61" s="160" t="s">
        <v>140</v>
      </c>
      <c r="H61" s="160" t="s">
        <v>6393</v>
      </c>
      <c r="I61" s="160" cm="1">
        <f t="array" ref="I61">INDEX('2.1.trackMPD'!L:L/(24*60*60),
       MATCH(1,
             (A61='2.1.trackMPD'!A:A)*
             (C61='2.1.trackMPD'!D:D)*
             (D61/10^6='2.1.trackMPD'!H:H)*
             (E61='2.1.trackMPD'!F:F),
0))</f>
        <v>3.3467202199074076E-6</v>
      </c>
    </row>
    <row r="62" spans="1:9" x14ac:dyDescent="0.2">
      <c r="A62" s="160" t="s">
        <v>93</v>
      </c>
      <c r="B62" s="160" t="s">
        <v>0</v>
      </c>
      <c r="C62" s="160">
        <f>_xlfn.XLOOKUP(B62,'2.1.trackMPD'!$R$7:$R$29,'2.1.trackMPD'!$T$7:$T$29)</f>
        <v>4</v>
      </c>
      <c r="D62" s="160">
        <v>100</v>
      </c>
      <c r="E62" s="160" t="s">
        <v>6390</v>
      </c>
      <c r="F62" s="160" t="s">
        <v>110</v>
      </c>
      <c r="G62" s="160" t="s">
        <v>124</v>
      </c>
      <c r="H62" s="160" t="s">
        <v>6392</v>
      </c>
      <c r="I62" s="160" cm="1">
        <f t="array" ref="I62">INDEX('2.1.trackMPD'!I:I/(24*60*60),
       MATCH(1,
             (A62='2.1.trackMPD'!A:A)*
             (C62='2.1.trackMPD'!D:D)*
             (D62/10^6='2.1.trackMPD'!H:H)*
             (E62='2.1.trackMPD'!F:F),
0))</f>
        <v>5.3616765509259261E-6</v>
      </c>
    </row>
    <row r="63" spans="1:9" x14ac:dyDescent="0.2">
      <c r="A63" s="160" t="s">
        <v>93</v>
      </c>
      <c r="B63" s="160" t="s">
        <v>0</v>
      </c>
      <c r="C63" s="160">
        <f>_xlfn.XLOOKUP(B63,'2.1.trackMPD'!$R$7:$R$29,'2.1.trackMPD'!$T$7:$T$29)</f>
        <v>4</v>
      </c>
      <c r="D63" s="160">
        <v>100</v>
      </c>
      <c r="E63" s="160" t="s">
        <v>6390</v>
      </c>
      <c r="F63" s="160" t="s">
        <v>110</v>
      </c>
      <c r="G63" s="160" t="s">
        <v>140</v>
      </c>
      <c r="H63" s="160" t="s">
        <v>6392</v>
      </c>
      <c r="I63" s="160" cm="1">
        <f t="array" ref="I63">INDEX('2.1.trackMPD'!J:J/(24*60*60),
       MATCH(1,
             (A63='2.1.trackMPD'!A:A)*
             (C63='2.1.trackMPD'!D:D)*
             (D63/10^6='2.1.trackMPD'!H:H)*
             (E63='2.1.trackMPD'!F:F),
0))</f>
        <v>2.9874686979166666E-4</v>
      </c>
    </row>
    <row r="64" spans="1:9" x14ac:dyDescent="0.2">
      <c r="A64" s="160" t="s">
        <v>93</v>
      </c>
      <c r="B64" s="160" t="s">
        <v>0</v>
      </c>
      <c r="C64" s="160">
        <f>_xlfn.XLOOKUP(B64,'2.1.trackMPD'!$R$7:$R$29,'2.1.trackMPD'!$T$7:$T$29)</f>
        <v>4</v>
      </c>
      <c r="D64" s="160">
        <v>100</v>
      </c>
      <c r="E64" s="160" t="s">
        <v>6390</v>
      </c>
      <c r="F64" s="160" t="s">
        <v>110</v>
      </c>
      <c r="G64" s="160" t="s">
        <v>124</v>
      </c>
      <c r="H64" s="160" t="s">
        <v>6393</v>
      </c>
      <c r="I64" s="160" cm="1">
        <f t="array" ref="I64">INDEX('2.1.trackMPD'!K:K/(24*60*60),
       MATCH(1,
             (A64='2.1.trackMPD'!A:A)*
             (C64='2.1.trackMPD'!D:D)*
             (D64/10^6='2.1.trackMPD'!H:H)*
             (E64='2.1.trackMPD'!F:F),
0))</f>
        <v>0</v>
      </c>
    </row>
    <row r="65" spans="1:9" x14ac:dyDescent="0.2">
      <c r="A65" s="160" t="s">
        <v>93</v>
      </c>
      <c r="B65" s="160" t="s">
        <v>0</v>
      </c>
      <c r="C65" s="160">
        <f>_xlfn.XLOOKUP(B65,'2.1.trackMPD'!$R$7:$R$29,'2.1.trackMPD'!$T$7:$T$29)</f>
        <v>4</v>
      </c>
      <c r="D65" s="160">
        <v>100</v>
      </c>
      <c r="E65" s="160" t="s">
        <v>6390</v>
      </c>
      <c r="F65" s="160" t="s">
        <v>110</v>
      </c>
      <c r="G65" s="160" t="s">
        <v>140</v>
      </c>
      <c r="H65" s="160" t="s">
        <v>6393</v>
      </c>
      <c r="I65" s="160" cm="1">
        <f t="array" ref="I65">INDEX('2.1.trackMPD'!L:L/(24*60*60),
       MATCH(1,
             (A65='2.1.trackMPD'!A:A)*
             (C65='2.1.trackMPD'!D:D)*
             (D65/10^6='2.1.trackMPD'!H:H)*
             (E65='2.1.trackMPD'!F:F),
0))</f>
        <v>3.461472303240741E-6</v>
      </c>
    </row>
    <row r="66" spans="1:9" x14ac:dyDescent="0.2">
      <c r="A66" s="160" t="s">
        <v>93</v>
      </c>
      <c r="B66" s="160" t="s">
        <v>0</v>
      </c>
      <c r="C66" s="160">
        <f>_xlfn.XLOOKUP(B66,'2.1.trackMPD'!$R$7:$R$29,'2.1.trackMPD'!$T$7:$T$29)</f>
        <v>4</v>
      </c>
      <c r="D66" s="160">
        <v>1000</v>
      </c>
      <c r="E66" s="160" t="s">
        <v>6390</v>
      </c>
      <c r="F66" s="160" t="s">
        <v>110</v>
      </c>
      <c r="G66" s="160" t="s">
        <v>124</v>
      </c>
      <c r="H66" s="160" t="s">
        <v>6392</v>
      </c>
      <c r="I66" s="160" cm="1">
        <f t="array" ref="I66">INDEX('2.1.trackMPD'!I:I/(24*60*60),
       MATCH(1,
             (A66='2.1.trackMPD'!A:A)*
             (C66='2.1.trackMPD'!D:D)*
             (D66/10^6='2.1.trackMPD'!H:H)*
             (E66='2.1.trackMPD'!F:F),
0))</f>
        <v>7.8376162037037037E-7</v>
      </c>
    </row>
    <row r="67" spans="1:9" x14ac:dyDescent="0.2">
      <c r="A67" s="160" t="s">
        <v>93</v>
      </c>
      <c r="B67" s="160" t="s">
        <v>0</v>
      </c>
      <c r="C67" s="160">
        <f>_xlfn.XLOOKUP(B67,'2.1.trackMPD'!$R$7:$R$29,'2.1.trackMPD'!$T$7:$T$29)</f>
        <v>4</v>
      </c>
      <c r="D67" s="160">
        <v>1000</v>
      </c>
      <c r="E67" s="160" t="s">
        <v>6390</v>
      </c>
      <c r="F67" s="160" t="s">
        <v>110</v>
      </c>
      <c r="G67" s="160" t="s">
        <v>140</v>
      </c>
      <c r="H67" s="160" t="s">
        <v>6392</v>
      </c>
      <c r="I67" s="160" cm="1">
        <f t="array" ref="I67">INDEX('2.1.trackMPD'!J:J/(24*60*60),
       MATCH(1,
             (A67='2.1.trackMPD'!A:A)*
             (C67='2.1.trackMPD'!D:D)*
             (D67/10^6='2.1.trackMPD'!H:H)*
             (E67='2.1.trackMPD'!F:F),
0))</f>
        <v>2.2721873449074075E-4</v>
      </c>
    </row>
    <row r="68" spans="1:9" x14ac:dyDescent="0.2">
      <c r="A68" s="160" t="s">
        <v>93</v>
      </c>
      <c r="B68" s="160" t="s">
        <v>0</v>
      </c>
      <c r="C68" s="160">
        <f>_xlfn.XLOOKUP(B68,'2.1.trackMPD'!$R$7:$R$29,'2.1.trackMPD'!$T$7:$T$29)</f>
        <v>4</v>
      </c>
      <c r="D68" s="160">
        <v>1000</v>
      </c>
      <c r="E68" s="160" t="s">
        <v>6390</v>
      </c>
      <c r="F68" s="160" t="s">
        <v>110</v>
      </c>
      <c r="G68" s="160" t="s">
        <v>124</v>
      </c>
      <c r="H68" s="160" t="s">
        <v>6393</v>
      </c>
      <c r="I68" s="160" cm="1">
        <f t="array" ref="I68">INDEX('2.1.trackMPD'!K:K/(24*60*60),
       MATCH(1,
             (A68='2.1.trackMPD'!A:A)*
             (C68='2.1.trackMPD'!D:D)*
             (D68/10^6='2.1.trackMPD'!H:H)*
             (E68='2.1.trackMPD'!F:F),
0))</f>
        <v>2.5025024999999999E-6</v>
      </c>
    </row>
    <row r="69" spans="1:9" x14ac:dyDescent="0.2">
      <c r="A69" s="160" t="s">
        <v>93</v>
      </c>
      <c r="B69" s="160" t="s">
        <v>0</v>
      </c>
      <c r="C69" s="160">
        <f>_xlfn.XLOOKUP(B69,'2.1.trackMPD'!$R$7:$R$29,'2.1.trackMPD'!$T$7:$T$29)</f>
        <v>4</v>
      </c>
      <c r="D69" s="160">
        <v>1000</v>
      </c>
      <c r="E69" s="160" t="s">
        <v>6390</v>
      </c>
      <c r="F69" s="160" t="s">
        <v>110</v>
      </c>
      <c r="G69" s="160" t="s">
        <v>140</v>
      </c>
      <c r="H69" s="160" t="s">
        <v>6393</v>
      </c>
      <c r="I69" s="160" cm="1">
        <f t="array" ref="I69">INDEX('2.1.trackMPD'!L:L/(24*60*60),
       MATCH(1,
             (A69='2.1.trackMPD'!A:A)*
             (C69='2.1.trackMPD'!D:D)*
             (D69/10^6='2.1.trackMPD'!H:H)*
             (E69='2.1.trackMPD'!F:F),
0))</f>
        <v>6.9444444456018519E-5</v>
      </c>
    </row>
    <row r="70" spans="1:9" x14ac:dyDescent="0.2">
      <c r="A70" s="160" t="s">
        <v>93</v>
      </c>
      <c r="B70" s="160" t="s">
        <v>0</v>
      </c>
      <c r="C70" s="160">
        <f>_xlfn.XLOOKUP(B70,'2.1.trackMPD'!$R$7:$R$29,'2.1.trackMPD'!$T$7:$T$29)</f>
        <v>4</v>
      </c>
      <c r="D70" s="160">
        <v>5000</v>
      </c>
      <c r="E70" s="160" t="s">
        <v>6390</v>
      </c>
      <c r="F70" s="160" t="s">
        <v>110</v>
      </c>
      <c r="G70" s="160" t="s">
        <v>124</v>
      </c>
      <c r="H70" s="160" t="s">
        <v>6392</v>
      </c>
      <c r="I70" s="160" cm="1">
        <f t="array" ref="I70">INDEX('2.1.trackMPD'!I:I/(24*60*60),
       MATCH(1,
             (A70='2.1.trackMPD'!A:A)*
             (C70='2.1.trackMPD'!D:D)*
             (D70/10^6='2.1.trackMPD'!H:H)*
             (E70='2.1.trackMPD'!F:F),
0))</f>
        <v>2.1880599537037036E-7</v>
      </c>
    </row>
    <row r="71" spans="1:9" x14ac:dyDescent="0.2">
      <c r="A71" s="160" t="s">
        <v>93</v>
      </c>
      <c r="B71" s="160" t="s">
        <v>0</v>
      </c>
      <c r="C71" s="160">
        <f>_xlfn.XLOOKUP(B71,'2.1.trackMPD'!$R$7:$R$29,'2.1.trackMPD'!$T$7:$T$29)</f>
        <v>4</v>
      </c>
      <c r="D71" s="160">
        <v>5000</v>
      </c>
      <c r="E71" s="160" t="s">
        <v>6390</v>
      </c>
      <c r="F71" s="160" t="s">
        <v>110</v>
      </c>
      <c r="G71" s="160" t="s">
        <v>140</v>
      </c>
      <c r="H71" s="160" t="s">
        <v>6392</v>
      </c>
      <c r="I71" s="160" cm="1">
        <f t="array" ref="I71">INDEX('2.1.trackMPD'!J:J/(24*60*60),
       MATCH(1,
             (A71='2.1.trackMPD'!A:A)*
             (C71='2.1.trackMPD'!D:D)*
             (D71/10^6='2.1.trackMPD'!H:H)*
             (E71='2.1.trackMPD'!F:F),
0))</f>
        <v>2.9291677314814814E-5</v>
      </c>
    </row>
    <row r="72" spans="1:9" x14ac:dyDescent="0.2">
      <c r="A72" s="160" t="s">
        <v>93</v>
      </c>
      <c r="B72" s="160" t="s">
        <v>0</v>
      </c>
      <c r="C72" s="160">
        <f>_xlfn.XLOOKUP(B72,'2.1.trackMPD'!$R$7:$R$29,'2.1.trackMPD'!$T$7:$T$29)</f>
        <v>4</v>
      </c>
      <c r="D72" s="160">
        <v>5000</v>
      </c>
      <c r="E72" s="160" t="s">
        <v>6390</v>
      </c>
      <c r="F72" s="160" t="s">
        <v>110</v>
      </c>
      <c r="G72" s="160" t="s">
        <v>124</v>
      </c>
      <c r="H72" s="160" t="s">
        <v>6393</v>
      </c>
      <c r="I72" s="160" cm="1">
        <f t="array" ref="I72">INDEX('2.1.trackMPD'!K:K/(24*60*60),
       MATCH(1,
             (A72='2.1.trackMPD'!A:A)*
             (C72='2.1.trackMPD'!D:D)*
             (D72/10^6='2.1.trackMPD'!H:H)*
             (E72='2.1.trackMPD'!F:F),
0))</f>
        <v>1.3378867939814814E-6</v>
      </c>
    </row>
    <row r="73" spans="1:9" x14ac:dyDescent="0.2">
      <c r="A73" s="160" t="s">
        <v>93</v>
      </c>
      <c r="B73" s="160" t="s">
        <v>0</v>
      </c>
      <c r="C73" s="160">
        <f>_xlfn.XLOOKUP(B73,'2.1.trackMPD'!$R$7:$R$29,'2.1.trackMPD'!$T$7:$T$29)</f>
        <v>4</v>
      </c>
      <c r="D73" s="160">
        <v>5000</v>
      </c>
      <c r="E73" s="160" t="s">
        <v>6390</v>
      </c>
      <c r="F73" s="160" t="s">
        <v>110</v>
      </c>
      <c r="G73" s="160" t="s">
        <v>140</v>
      </c>
      <c r="H73" s="160" t="s">
        <v>6393</v>
      </c>
      <c r="I73" s="160" cm="1">
        <f t="array" ref="I73">INDEX('2.1.trackMPD'!L:L/(24*60*60),
       MATCH(1,
             (A73='2.1.trackMPD'!A:A)*
             (C73='2.1.trackMPD'!D:D)*
             (D73/10^6='2.1.trackMPD'!H:H)*
             (E73='2.1.trackMPD'!F:F),
0))</f>
        <v>1.7549889583333332E-6</v>
      </c>
    </row>
    <row r="74" spans="1:9" x14ac:dyDescent="0.2">
      <c r="A74" s="160" t="s">
        <v>93</v>
      </c>
      <c r="B74" s="160" t="s">
        <v>0</v>
      </c>
      <c r="C74" s="160">
        <f>_xlfn.XLOOKUP(B74,'2.1.trackMPD'!$R$7:$R$29,'2.1.trackMPD'!$T$7:$T$29)</f>
        <v>4</v>
      </c>
      <c r="D74" s="160">
        <v>1</v>
      </c>
      <c r="E74" s="160" t="s">
        <v>6394</v>
      </c>
      <c r="F74" s="160" t="s">
        <v>110</v>
      </c>
      <c r="G74" s="160" t="s">
        <v>124</v>
      </c>
      <c r="H74" s="160" t="s">
        <v>6392</v>
      </c>
      <c r="I74" s="160" cm="1">
        <f t="array" ref="I74">INDEX('2.1.trackMPD'!I:I/(24*60*60),
       MATCH(1,
             (A74='2.1.trackMPD'!A:A)*
             (C74='2.1.trackMPD'!D:D)*
             (D74/10^6='2.1.trackMPD'!H:H)*
             (E74='2.1.trackMPD'!F:F),
0))</f>
        <v>6.3098019675925929E-7</v>
      </c>
    </row>
    <row r="75" spans="1:9" x14ac:dyDescent="0.2">
      <c r="A75" s="160" t="s">
        <v>93</v>
      </c>
      <c r="B75" s="160" t="s">
        <v>0</v>
      </c>
      <c r="C75" s="160">
        <f>_xlfn.XLOOKUP(B75,'2.1.trackMPD'!$R$7:$R$29,'2.1.trackMPD'!$T$7:$T$29)</f>
        <v>4</v>
      </c>
      <c r="D75" s="160">
        <v>1</v>
      </c>
      <c r="E75" s="160" t="s">
        <v>6394</v>
      </c>
      <c r="F75" s="160" t="s">
        <v>110</v>
      </c>
      <c r="G75" s="160" t="s">
        <v>140</v>
      </c>
      <c r="H75" s="160" t="s">
        <v>6392</v>
      </c>
      <c r="I75" s="160" cm="1">
        <f t="array" ref="I75">INDEX('2.1.trackMPD'!J:J/(24*60*60),
       MATCH(1,
             (A75='2.1.trackMPD'!A:A)*
             (C75='2.1.trackMPD'!D:D)*
             (D75/10^6='2.1.trackMPD'!H:H)*
             (E75='2.1.trackMPD'!F:F),
0))</f>
        <v>6.7949630902777776E-6</v>
      </c>
    </row>
    <row r="76" spans="1:9" x14ac:dyDescent="0.2">
      <c r="A76" s="160" t="s">
        <v>93</v>
      </c>
      <c r="B76" s="160" t="s">
        <v>0</v>
      </c>
      <c r="C76" s="160">
        <f>_xlfn.XLOOKUP(B76,'2.1.trackMPD'!$R$7:$R$29,'2.1.trackMPD'!$T$7:$T$29)</f>
        <v>4</v>
      </c>
      <c r="D76" s="160">
        <v>1</v>
      </c>
      <c r="E76" s="160" t="s">
        <v>6394</v>
      </c>
      <c r="F76" s="160" t="s">
        <v>110</v>
      </c>
      <c r="G76" s="160" t="s">
        <v>124</v>
      </c>
      <c r="H76" s="160" t="s">
        <v>6393</v>
      </c>
      <c r="I76" s="160" cm="1">
        <f t="array" ref="I76">INDEX('2.1.trackMPD'!K:K/(24*60*60),
       MATCH(1,
             (A76='2.1.trackMPD'!A:A)*
             (C76='2.1.trackMPD'!D:D)*
             (D76/10^6='2.1.trackMPD'!H:H)*
             (E76='2.1.trackMPD'!F:F),
0))</f>
        <v>0</v>
      </c>
    </row>
    <row r="77" spans="1:9" x14ac:dyDescent="0.2">
      <c r="A77" s="160" t="s">
        <v>93</v>
      </c>
      <c r="B77" s="160" t="s">
        <v>0</v>
      </c>
      <c r="C77" s="160">
        <f>_xlfn.XLOOKUP(B77,'2.1.trackMPD'!$R$7:$R$29,'2.1.trackMPD'!$T$7:$T$29)</f>
        <v>4</v>
      </c>
      <c r="D77" s="160">
        <v>1</v>
      </c>
      <c r="E77" s="160" t="s">
        <v>6394</v>
      </c>
      <c r="F77" s="160" t="s">
        <v>110</v>
      </c>
      <c r="G77" s="160" t="s">
        <v>140</v>
      </c>
      <c r="H77" s="160" t="s">
        <v>6393</v>
      </c>
      <c r="I77" s="160" cm="1">
        <f t="array" ref="I77">INDEX('2.1.trackMPD'!L:L/(24*60*60),
       MATCH(1,
             (A77='2.1.trackMPD'!A:A)*
             (C77='2.1.trackMPD'!D:D)*
             (D77/10^6='2.1.trackMPD'!H:H)*
             (E77='2.1.trackMPD'!F:F),
0))</f>
        <v>2.6968716319444444E-6</v>
      </c>
    </row>
    <row r="78" spans="1:9" x14ac:dyDescent="0.2">
      <c r="A78" s="160" t="s">
        <v>93</v>
      </c>
      <c r="B78" s="160" t="s">
        <v>0</v>
      </c>
      <c r="C78" s="160">
        <f>_xlfn.XLOOKUP(B78,'2.1.trackMPD'!$R$7:$R$29,'2.1.trackMPD'!$T$7:$T$29)</f>
        <v>4</v>
      </c>
      <c r="D78" s="160">
        <v>10</v>
      </c>
      <c r="E78" s="160" t="s">
        <v>6394</v>
      </c>
      <c r="F78" s="160" t="s">
        <v>110</v>
      </c>
      <c r="G78" s="160" t="s">
        <v>124</v>
      </c>
      <c r="H78" s="160" t="s">
        <v>6392</v>
      </c>
      <c r="I78" s="160" cm="1">
        <f t="array" ref="I78">INDEX('2.1.trackMPD'!I:I/(24*60*60),
       MATCH(1,
             (A78='2.1.trackMPD'!A:A)*
             (C78='2.1.trackMPD'!D:D)*
             (D78/10^6='2.1.trackMPD'!H:H)*
             (E78='2.1.trackMPD'!F:F),
0))</f>
        <v>5.6565305439814811E-6</v>
      </c>
    </row>
    <row r="79" spans="1:9" x14ac:dyDescent="0.2">
      <c r="A79" s="160" t="s">
        <v>93</v>
      </c>
      <c r="B79" s="160" t="s">
        <v>0</v>
      </c>
      <c r="C79" s="160">
        <f>_xlfn.XLOOKUP(B79,'2.1.trackMPD'!$R$7:$R$29,'2.1.trackMPD'!$T$7:$T$29)</f>
        <v>4</v>
      </c>
      <c r="D79" s="160">
        <v>10</v>
      </c>
      <c r="E79" s="160" t="s">
        <v>6394</v>
      </c>
      <c r="F79" s="160" t="s">
        <v>110</v>
      </c>
      <c r="G79" s="160" t="s">
        <v>140</v>
      </c>
      <c r="H79" s="160" t="s">
        <v>6392</v>
      </c>
      <c r="I79" s="160" cm="1">
        <f t="array" ref="I79">INDEX('2.1.trackMPD'!J:J/(24*60*60),
       MATCH(1,
             (A79='2.1.trackMPD'!A:A)*
             (C79='2.1.trackMPD'!D:D)*
             (D79/10^6='2.1.trackMPD'!H:H)*
             (E79='2.1.trackMPD'!F:F),
0))</f>
        <v>4.9042771018518524E-5</v>
      </c>
    </row>
    <row r="80" spans="1:9" x14ac:dyDescent="0.2">
      <c r="A80" s="160" t="s">
        <v>93</v>
      </c>
      <c r="B80" s="160" t="s">
        <v>0</v>
      </c>
      <c r="C80" s="160">
        <f>_xlfn.XLOOKUP(B80,'2.1.trackMPD'!$R$7:$R$29,'2.1.trackMPD'!$T$7:$T$29)</f>
        <v>4</v>
      </c>
      <c r="D80" s="160">
        <v>10</v>
      </c>
      <c r="E80" s="160" t="s">
        <v>6394</v>
      </c>
      <c r="F80" s="160" t="s">
        <v>110</v>
      </c>
      <c r="G80" s="160" t="s">
        <v>124</v>
      </c>
      <c r="H80" s="160" t="s">
        <v>6393</v>
      </c>
      <c r="I80" s="160" cm="1">
        <f t="array" ref="I80">INDEX('2.1.trackMPD'!K:K/(24*60*60),
       MATCH(1,
             (A80='2.1.trackMPD'!A:A)*
             (C80='2.1.trackMPD'!D:D)*
             (D80/10^6='2.1.trackMPD'!H:H)*
             (E80='2.1.trackMPD'!F:F),
0))</f>
        <v>0</v>
      </c>
    </row>
    <row r="81" spans="1:9" x14ac:dyDescent="0.2">
      <c r="A81" s="160" t="s">
        <v>93</v>
      </c>
      <c r="B81" s="160" t="s">
        <v>0</v>
      </c>
      <c r="C81" s="160">
        <f>_xlfn.XLOOKUP(B81,'2.1.trackMPD'!$R$7:$R$29,'2.1.trackMPD'!$T$7:$T$29)</f>
        <v>4</v>
      </c>
      <c r="D81" s="160">
        <v>10</v>
      </c>
      <c r="E81" s="160" t="s">
        <v>6394</v>
      </c>
      <c r="F81" s="160" t="s">
        <v>110</v>
      </c>
      <c r="G81" s="160" t="s">
        <v>140</v>
      </c>
      <c r="H81" s="160" t="s">
        <v>6393</v>
      </c>
      <c r="I81" s="160" cm="1">
        <f t="array" ref="I81">INDEX('2.1.trackMPD'!L:L/(24*60*60),
       MATCH(1,
             (A81='2.1.trackMPD'!A:A)*
             (C81='2.1.trackMPD'!D:D)*
             (D81/10^6='2.1.trackMPD'!H:H)*
             (E81='2.1.trackMPD'!F:F),
0))</f>
        <v>3.267973854166667E-6</v>
      </c>
    </row>
    <row r="82" spans="1:9" x14ac:dyDescent="0.2">
      <c r="A82" s="160" t="s">
        <v>93</v>
      </c>
      <c r="B82" s="160" t="s">
        <v>0</v>
      </c>
      <c r="C82" s="160">
        <f>_xlfn.XLOOKUP(B82,'2.1.trackMPD'!$R$7:$R$29,'2.1.trackMPD'!$T$7:$T$29)</f>
        <v>4</v>
      </c>
      <c r="D82" s="160">
        <v>100</v>
      </c>
      <c r="E82" s="160" t="s">
        <v>6394</v>
      </c>
      <c r="F82" s="160" t="s">
        <v>110</v>
      </c>
      <c r="G82" s="160" t="s">
        <v>124</v>
      </c>
      <c r="H82" s="160" t="s">
        <v>6392</v>
      </c>
      <c r="I82" s="160" cm="1">
        <f t="array" ref="I82">INDEX('2.1.trackMPD'!I:I/(24*60*60),
       MATCH(1,
             (A82='2.1.trackMPD'!A:A)*
             (C82='2.1.trackMPD'!D:D)*
             (D82/10^6='2.1.trackMPD'!H:H)*
             (E82='2.1.trackMPD'!F:F),
0))</f>
        <v>4.3220239467592589E-6</v>
      </c>
    </row>
    <row r="83" spans="1:9" x14ac:dyDescent="0.2">
      <c r="A83" s="160" t="s">
        <v>93</v>
      </c>
      <c r="B83" s="160" t="s">
        <v>0</v>
      </c>
      <c r="C83" s="160">
        <f>_xlfn.XLOOKUP(B83,'2.1.trackMPD'!$R$7:$R$29,'2.1.trackMPD'!$T$7:$T$29)</f>
        <v>4</v>
      </c>
      <c r="D83" s="160">
        <v>100</v>
      </c>
      <c r="E83" s="160" t="s">
        <v>6394</v>
      </c>
      <c r="F83" s="160" t="s">
        <v>110</v>
      </c>
      <c r="G83" s="160" t="s">
        <v>140</v>
      </c>
      <c r="H83" s="160" t="s">
        <v>6392</v>
      </c>
      <c r="I83" s="160" cm="1">
        <f t="array" ref="I83">INDEX('2.1.trackMPD'!J:J/(24*60*60),
       MATCH(1,
             (A83='2.1.trackMPD'!A:A)*
             (C83='2.1.trackMPD'!D:D)*
             (D83/10^6='2.1.trackMPD'!H:H)*
             (E83='2.1.trackMPD'!F:F),
0))</f>
        <v>4.8589629120370366E-4</v>
      </c>
    </row>
    <row r="84" spans="1:9" x14ac:dyDescent="0.2">
      <c r="A84" s="160" t="s">
        <v>93</v>
      </c>
      <c r="B84" s="160" t="s">
        <v>0</v>
      </c>
      <c r="C84" s="160">
        <f>_xlfn.XLOOKUP(B84,'2.1.trackMPD'!$R$7:$R$29,'2.1.trackMPD'!$T$7:$T$29)</f>
        <v>4</v>
      </c>
      <c r="D84" s="160">
        <v>100</v>
      </c>
      <c r="E84" s="160" t="s">
        <v>6394</v>
      </c>
      <c r="F84" s="160" t="s">
        <v>110</v>
      </c>
      <c r="G84" s="160" t="s">
        <v>124</v>
      </c>
      <c r="H84" s="160" t="s">
        <v>6393</v>
      </c>
      <c r="I84" s="160" cm="1">
        <f t="array" ref="I84">INDEX('2.1.trackMPD'!K:K/(24*60*60),
       MATCH(1,
             (A84='2.1.trackMPD'!A:A)*
             (C84='2.1.trackMPD'!D:D)*
             (D84/10^6='2.1.trackMPD'!H:H)*
             (E84='2.1.trackMPD'!F:F),
0))</f>
        <v>0</v>
      </c>
    </row>
    <row r="85" spans="1:9" x14ac:dyDescent="0.2">
      <c r="A85" s="160" t="s">
        <v>93</v>
      </c>
      <c r="B85" s="160" t="s">
        <v>0</v>
      </c>
      <c r="C85" s="160">
        <f>_xlfn.XLOOKUP(B85,'2.1.trackMPD'!$R$7:$R$29,'2.1.trackMPD'!$T$7:$T$29)</f>
        <v>4</v>
      </c>
      <c r="D85" s="160">
        <v>100</v>
      </c>
      <c r="E85" s="160" t="s">
        <v>6394</v>
      </c>
      <c r="F85" s="160" t="s">
        <v>110</v>
      </c>
      <c r="G85" s="160" t="s">
        <v>140</v>
      </c>
      <c r="H85" s="160" t="s">
        <v>6393</v>
      </c>
      <c r="I85" s="160" cm="1">
        <f t="array" ref="I85">INDEX('2.1.trackMPD'!L:L/(24*60*60),
       MATCH(1,
             (A85='2.1.trackMPD'!A:A)*
             (C85='2.1.trackMPD'!D:D)*
             (D85/10^6='2.1.trackMPD'!H:H)*
             (E85='2.1.trackMPD'!F:F),
0))</f>
        <v>4.7486849768518522E-6</v>
      </c>
    </row>
    <row r="86" spans="1:9" x14ac:dyDescent="0.2">
      <c r="A86" s="160" t="s">
        <v>93</v>
      </c>
      <c r="B86" s="160" t="s">
        <v>0</v>
      </c>
      <c r="C86" s="160">
        <f>_xlfn.XLOOKUP(B86,'2.1.trackMPD'!$R$7:$R$29,'2.1.trackMPD'!$T$7:$T$29)</f>
        <v>4</v>
      </c>
      <c r="D86" s="160">
        <v>1000</v>
      </c>
      <c r="E86" s="160" t="s">
        <v>6394</v>
      </c>
      <c r="F86" s="160" t="s">
        <v>110</v>
      </c>
      <c r="G86" s="160" t="s">
        <v>124</v>
      </c>
      <c r="H86" s="160" t="s">
        <v>6392</v>
      </c>
      <c r="I86" s="160" cm="1">
        <f t="array" ref="I86">INDEX('2.1.trackMPD'!I:I/(24*60*60),
       MATCH(1,
             (A86='2.1.trackMPD'!A:A)*
             (C86='2.1.trackMPD'!D:D)*
             (D86/10^6='2.1.trackMPD'!H:H)*
             (E86='2.1.trackMPD'!F:F),
0))</f>
        <v>5.2909393518518519E-7</v>
      </c>
    </row>
    <row r="87" spans="1:9" x14ac:dyDescent="0.2">
      <c r="A87" s="160" t="s">
        <v>93</v>
      </c>
      <c r="B87" s="160" t="s">
        <v>0</v>
      </c>
      <c r="C87" s="160">
        <f>_xlfn.XLOOKUP(B87,'2.1.trackMPD'!$R$7:$R$29,'2.1.trackMPD'!$T$7:$T$29)</f>
        <v>4</v>
      </c>
      <c r="D87" s="160">
        <v>1000</v>
      </c>
      <c r="E87" s="160" t="s">
        <v>6394</v>
      </c>
      <c r="F87" s="160" t="s">
        <v>110</v>
      </c>
      <c r="G87" s="160" t="s">
        <v>140</v>
      </c>
      <c r="H87" s="160" t="s">
        <v>6392</v>
      </c>
      <c r="I87" s="160" cm="1">
        <f t="array" ref="I87">INDEX('2.1.trackMPD'!J:J/(24*60*60),
       MATCH(1,
             (A87='2.1.trackMPD'!A:A)*
             (C87='2.1.trackMPD'!D:D)*
             (D87/10^6='2.1.trackMPD'!H:H)*
             (E87='2.1.trackMPD'!F:F),
0))</f>
        <v>1.6784177129629629E-4</v>
      </c>
    </row>
    <row r="88" spans="1:9" x14ac:dyDescent="0.2">
      <c r="A88" s="160" t="s">
        <v>93</v>
      </c>
      <c r="B88" s="160" t="s">
        <v>0</v>
      </c>
      <c r="C88" s="160">
        <f>_xlfn.XLOOKUP(B88,'2.1.trackMPD'!$R$7:$R$29,'2.1.trackMPD'!$T$7:$T$29)</f>
        <v>4</v>
      </c>
      <c r="D88" s="160">
        <v>1000</v>
      </c>
      <c r="E88" s="160" t="s">
        <v>6394</v>
      </c>
      <c r="F88" s="160" t="s">
        <v>110</v>
      </c>
      <c r="G88" s="160" t="s">
        <v>124</v>
      </c>
      <c r="H88" s="160" t="s">
        <v>6393</v>
      </c>
      <c r="I88" s="160" cm="1">
        <f t="array" ref="I88">INDEX('2.1.trackMPD'!K:K/(24*60*60),
       MATCH(1,
             (A88='2.1.trackMPD'!A:A)*
             (C88='2.1.trackMPD'!D:D)*
             (D88/10^6='2.1.trackMPD'!H:H)*
             (E88='2.1.trackMPD'!F:F),
0))</f>
        <v>2.4691845717592592E-6</v>
      </c>
    </row>
    <row r="89" spans="1:9" x14ac:dyDescent="0.2">
      <c r="A89" s="160" t="s">
        <v>93</v>
      </c>
      <c r="B89" s="160" t="s">
        <v>0</v>
      </c>
      <c r="C89" s="160">
        <f>_xlfn.XLOOKUP(B89,'2.1.trackMPD'!$R$7:$R$29,'2.1.trackMPD'!$T$7:$T$29)</f>
        <v>4</v>
      </c>
      <c r="D89" s="160">
        <v>1000</v>
      </c>
      <c r="E89" s="160" t="s">
        <v>6394</v>
      </c>
      <c r="F89" s="160" t="s">
        <v>110</v>
      </c>
      <c r="G89" s="160" t="s">
        <v>140</v>
      </c>
      <c r="H89" s="160" t="s">
        <v>6393</v>
      </c>
      <c r="I89" s="160" cm="1">
        <f t="array" ref="I89">INDEX('2.1.trackMPD'!L:L/(24*60*60),
       MATCH(1,
             (A89='2.1.trackMPD'!A:A)*
             (C89='2.1.trackMPD'!D:D)*
             (D89/10^6='2.1.trackMPD'!H:H)*
             (E89='2.1.trackMPD'!F:F),
0))</f>
        <v>6.3856960648148157E-7</v>
      </c>
    </row>
    <row r="90" spans="1:9" x14ac:dyDescent="0.2">
      <c r="A90" s="160" t="s">
        <v>93</v>
      </c>
      <c r="B90" s="160" t="s">
        <v>0</v>
      </c>
      <c r="C90" s="160">
        <f>_xlfn.XLOOKUP(B90,'2.1.trackMPD'!$R$7:$R$29,'2.1.trackMPD'!$T$7:$T$29)</f>
        <v>4</v>
      </c>
      <c r="D90" s="160">
        <v>5000</v>
      </c>
      <c r="E90" s="160" t="s">
        <v>6394</v>
      </c>
      <c r="F90" s="160" t="s">
        <v>110</v>
      </c>
      <c r="G90" s="160" t="s">
        <v>124</v>
      </c>
      <c r="H90" s="160" t="s">
        <v>6392</v>
      </c>
      <c r="I90" s="160" cm="1">
        <f t="array" ref="I90">INDEX('2.1.trackMPD'!I:I/(24*60*60),
       MATCH(1,
             (A90='2.1.trackMPD'!A:A)*
             (C90='2.1.trackMPD'!D:D)*
             (D90/10^6='2.1.trackMPD'!H:H)*
             (E90='2.1.trackMPD'!F:F),
0))</f>
        <v>1.9950452546296294E-7</v>
      </c>
    </row>
    <row r="91" spans="1:9" x14ac:dyDescent="0.2">
      <c r="A91" s="160" t="s">
        <v>93</v>
      </c>
      <c r="B91" s="160" t="s">
        <v>0</v>
      </c>
      <c r="C91" s="160">
        <f>_xlfn.XLOOKUP(B91,'2.1.trackMPD'!$R$7:$R$29,'2.1.trackMPD'!$T$7:$T$29)</f>
        <v>4</v>
      </c>
      <c r="D91" s="160">
        <v>5000</v>
      </c>
      <c r="E91" s="160" t="s">
        <v>6394</v>
      </c>
      <c r="F91" s="160" t="s">
        <v>110</v>
      </c>
      <c r="G91" s="160" t="s">
        <v>140</v>
      </c>
      <c r="H91" s="160" t="s">
        <v>6392</v>
      </c>
      <c r="I91" s="160" cm="1">
        <f t="array" ref="I91">INDEX('2.1.trackMPD'!J:J/(24*60*60),
       MATCH(1,
             (A91='2.1.trackMPD'!A:A)*
             (C91='2.1.trackMPD'!D:D)*
             (D91/10^6='2.1.trackMPD'!H:H)*
             (E91='2.1.trackMPD'!F:F),
0))</f>
        <v>1.6128558449074075E-5</v>
      </c>
    </row>
    <row r="92" spans="1:9" x14ac:dyDescent="0.2">
      <c r="A92" s="160" t="s">
        <v>93</v>
      </c>
      <c r="B92" s="160" t="s">
        <v>0</v>
      </c>
      <c r="C92" s="160">
        <f>_xlfn.XLOOKUP(B92,'2.1.trackMPD'!$R$7:$R$29,'2.1.trackMPD'!$T$7:$T$29)</f>
        <v>4</v>
      </c>
      <c r="D92" s="160">
        <v>5000</v>
      </c>
      <c r="E92" s="160" t="s">
        <v>6394</v>
      </c>
      <c r="F92" s="160" t="s">
        <v>110</v>
      </c>
      <c r="G92" s="160" t="s">
        <v>124</v>
      </c>
      <c r="H92" s="160" t="s">
        <v>6393</v>
      </c>
      <c r="I92" s="160" cm="1">
        <f t="array" ref="I92">INDEX('2.1.trackMPD'!K:K/(24*60*60),
       MATCH(1,
             (A92='2.1.trackMPD'!A:A)*
             (C92='2.1.trackMPD'!D:D)*
             (D92/10^6='2.1.trackMPD'!H:H)*
             (E92='2.1.trackMPD'!F:F),
0))</f>
        <v>1.3952308449074074E-6</v>
      </c>
    </row>
    <row r="93" spans="1:9" x14ac:dyDescent="0.2">
      <c r="A93" s="160" t="s">
        <v>93</v>
      </c>
      <c r="B93" s="160" t="s">
        <v>0</v>
      </c>
      <c r="C93" s="160">
        <f>_xlfn.XLOOKUP(B93,'2.1.trackMPD'!$R$7:$R$29,'2.1.trackMPD'!$T$7:$T$29)</f>
        <v>4</v>
      </c>
      <c r="D93" s="160">
        <v>5000</v>
      </c>
      <c r="E93" s="160" t="s">
        <v>6394</v>
      </c>
      <c r="F93" s="160" t="s">
        <v>110</v>
      </c>
      <c r="G93" s="160" t="s">
        <v>140</v>
      </c>
      <c r="H93" s="160" t="s">
        <v>6393</v>
      </c>
      <c r="I93" s="160" cm="1">
        <f t="array" ref="I93">INDEX('2.1.trackMPD'!L:L/(24*60*60),
       MATCH(1,
             (A93='2.1.trackMPD'!A:A)*
             (C93='2.1.trackMPD'!D:D)*
             (D93/10^6='2.1.trackMPD'!H:H)*
             (E93='2.1.trackMPD'!F:F),
0))</f>
        <v>4.5944553240740744E-7</v>
      </c>
    </row>
    <row r="94" spans="1:9" x14ac:dyDescent="0.2">
      <c r="A94" s="160" t="s">
        <v>93</v>
      </c>
      <c r="B94" s="160" t="s">
        <v>0</v>
      </c>
      <c r="C94" s="160">
        <f>_xlfn.XLOOKUP(B94,'2.1.trackMPD'!$R$7:$R$29,'2.1.trackMPD'!$T$7:$T$29)</f>
        <v>4</v>
      </c>
      <c r="D94" s="160">
        <v>1</v>
      </c>
      <c r="E94" s="160" t="s">
        <v>6395</v>
      </c>
      <c r="F94" s="160" t="s">
        <v>110</v>
      </c>
      <c r="G94" s="160" t="s">
        <v>124</v>
      </c>
      <c r="H94" s="160" t="s">
        <v>6392</v>
      </c>
      <c r="I94" s="160" t="e" cm="1">
        <f t="array" ref="I94">INDEX('2.1.trackMPD'!I:I/(24*60*60),
       MATCH(1,
             (A94='2.1.trackMPD'!A:A)*
             (C94='2.1.trackMPD'!D:D)*
             (D94/10^6='2.1.trackMPD'!H:H)*
             (E94='2.1.trackMPD'!F:F),
0))</f>
        <v>#N/A</v>
      </c>
    </row>
    <row r="95" spans="1:9" x14ac:dyDescent="0.2">
      <c r="A95" s="160" t="s">
        <v>93</v>
      </c>
      <c r="B95" s="160" t="s">
        <v>0</v>
      </c>
      <c r="C95" s="160">
        <f>_xlfn.XLOOKUP(B95,'2.1.trackMPD'!$R$7:$R$29,'2.1.trackMPD'!$T$7:$T$29)</f>
        <v>4</v>
      </c>
      <c r="D95" s="160">
        <v>1</v>
      </c>
      <c r="E95" s="160" t="s">
        <v>6395</v>
      </c>
      <c r="F95" s="160" t="s">
        <v>110</v>
      </c>
      <c r="G95" s="160" t="s">
        <v>140</v>
      </c>
      <c r="H95" s="160" t="s">
        <v>6392</v>
      </c>
      <c r="I95" s="160" t="e" cm="1">
        <f t="array" ref="I95">INDEX('2.1.trackMPD'!J:J/(24*60*60),
       MATCH(1,
             (A95='2.1.trackMPD'!A:A)*
             (C95='2.1.trackMPD'!D:D)*
             (D95/10^6='2.1.trackMPD'!H:H)*
             (E95='2.1.trackMPD'!F:F),
0))</f>
        <v>#N/A</v>
      </c>
    </row>
    <row r="96" spans="1:9" x14ac:dyDescent="0.2">
      <c r="A96" s="160" t="s">
        <v>93</v>
      </c>
      <c r="B96" s="160" t="s">
        <v>0</v>
      </c>
      <c r="C96" s="160">
        <f>_xlfn.XLOOKUP(B96,'2.1.trackMPD'!$R$7:$R$29,'2.1.trackMPD'!$T$7:$T$29)</f>
        <v>4</v>
      </c>
      <c r="D96" s="160">
        <v>1</v>
      </c>
      <c r="E96" s="160" t="s">
        <v>6395</v>
      </c>
      <c r="F96" s="160" t="s">
        <v>110</v>
      </c>
      <c r="G96" s="160" t="s">
        <v>124</v>
      </c>
      <c r="H96" s="160" t="s">
        <v>6393</v>
      </c>
      <c r="I96" s="160" t="e" cm="1">
        <f t="array" ref="I96">INDEX('2.1.trackMPD'!K:K/(24*60*60),
       MATCH(1,
             (A96='2.1.trackMPD'!A:A)*
             (C96='2.1.trackMPD'!D:D)*
             (D96/10^6='2.1.trackMPD'!H:H)*
             (E96='2.1.trackMPD'!F:F),
0))</f>
        <v>#N/A</v>
      </c>
    </row>
    <row r="97" spans="1:9" x14ac:dyDescent="0.2">
      <c r="A97" s="160" t="s">
        <v>93</v>
      </c>
      <c r="B97" s="160" t="s">
        <v>0</v>
      </c>
      <c r="C97" s="160">
        <f>_xlfn.XLOOKUP(B97,'2.1.trackMPD'!$R$7:$R$29,'2.1.trackMPD'!$T$7:$T$29)</f>
        <v>4</v>
      </c>
      <c r="D97" s="160">
        <v>1</v>
      </c>
      <c r="E97" s="160" t="s">
        <v>6395</v>
      </c>
      <c r="F97" s="160" t="s">
        <v>110</v>
      </c>
      <c r="G97" s="160" t="s">
        <v>140</v>
      </c>
      <c r="H97" s="160" t="s">
        <v>6393</v>
      </c>
      <c r="I97" s="160" t="e" cm="1">
        <f t="array" ref="I97">INDEX('2.1.trackMPD'!L:L/(24*60*60),
       MATCH(1,
             (A97='2.1.trackMPD'!A:A)*
             (C97='2.1.trackMPD'!D:D)*
             (D97/10^6='2.1.trackMPD'!H:H)*
             (E97='2.1.trackMPD'!F:F),
0))</f>
        <v>#N/A</v>
      </c>
    </row>
    <row r="98" spans="1:9" x14ac:dyDescent="0.2">
      <c r="A98" s="160" t="s">
        <v>93</v>
      </c>
      <c r="B98" s="160" t="s">
        <v>0</v>
      </c>
      <c r="C98" s="160">
        <f>_xlfn.XLOOKUP(B98,'2.1.trackMPD'!$R$7:$R$29,'2.1.trackMPD'!$T$7:$T$29)</f>
        <v>4</v>
      </c>
      <c r="D98" s="160">
        <v>10</v>
      </c>
      <c r="E98" s="160" t="s">
        <v>6395</v>
      </c>
      <c r="F98" s="160" t="s">
        <v>110</v>
      </c>
      <c r="G98" s="160" t="s">
        <v>124</v>
      </c>
      <c r="H98" s="160" t="s">
        <v>6392</v>
      </c>
      <c r="I98" s="160" t="e" cm="1">
        <f t="array" ref="I98">INDEX('2.1.trackMPD'!I:I/(24*60*60),
       MATCH(1,
             (A98='2.1.trackMPD'!A:A)*
             (C98='2.1.trackMPD'!D:D)*
             (D98/10^6='2.1.trackMPD'!H:H)*
             (E98='2.1.trackMPD'!F:F),
0))</f>
        <v>#N/A</v>
      </c>
    </row>
    <row r="99" spans="1:9" x14ac:dyDescent="0.2">
      <c r="A99" s="160" t="s">
        <v>93</v>
      </c>
      <c r="B99" s="160" t="s">
        <v>0</v>
      </c>
      <c r="C99" s="160">
        <f>_xlfn.XLOOKUP(B99,'2.1.trackMPD'!$R$7:$R$29,'2.1.trackMPD'!$T$7:$T$29)</f>
        <v>4</v>
      </c>
      <c r="D99" s="160">
        <v>10</v>
      </c>
      <c r="E99" s="160" t="s">
        <v>6395</v>
      </c>
      <c r="F99" s="160" t="s">
        <v>110</v>
      </c>
      <c r="G99" s="160" t="s">
        <v>140</v>
      </c>
      <c r="H99" s="160" t="s">
        <v>6392</v>
      </c>
      <c r="I99" s="160" t="e" cm="1">
        <f t="array" ref="I99">INDEX('2.1.trackMPD'!J:J/(24*60*60),
       MATCH(1,
             (A99='2.1.trackMPD'!A:A)*
             (C99='2.1.trackMPD'!D:D)*
             (D99/10^6='2.1.trackMPD'!H:H)*
             (E99='2.1.trackMPD'!F:F),
0))</f>
        <v>#N/A</v>
      </c>
    </row>
    <row r="100" spans="1:9" x14ac:dyDescent="0.2">
      <c r="A100" s="160" t="s">
        <v>93</v>
      </c>
      <c r="B100" s="160" t="s">
        <v>0</v>
      </c>
      <c r="C100" s="160">
        <f>_xlfn.XLOOKUP(B100,'2.1.trackMPD'!$R$7:$R$29,'2.1.trackMPD'!$T$7:$T$29)</f>
        <v>4</v>
      </c>
      <c r="D100" s="160">
        <v>10</v>
      </c>
      <c r="E100" s="160" t="s">
        <v>6395</v>
      </c>
      <c r="F100" s="160" t="s">
        <v>110</v>
      </c>
      <c r="G100" s="160" t="s">
        <v>124</v>
      </c>
      <c r="H100" s="160" t="s">
        <v>6393</v>
      </c>
      <c r="I100" s="160" t="e" cm="1">
        <f t="array" ref="I100">INDEX('2.1.trackMPD'!K:K/(24*60*60),
       MATCH(1,
             (A100='2.1.trackMPD'!A:A)*
             (C100='2.1.trackMPD'!D:D)*
             (D100/10^6='2.1.trackMPD'!H:H)*
             (E100='2.1.trackMPD'!F:F),
0))</f>
        <v>#N/A</v>
      </c>
    </row>
    <row r="101" spans="1:9" x14ac:dyDescent="0.2">
      <c r="A101" s="160" t="s">
        <v>93</v>
      </c>
      <c r="B101" s="160" t="s">
        <v>0</v>
      </c>
      <c r="C101" s="160">
        <f>_xlfn.XLOOKUP(B101,'2.1.trackMPD'!$R$7:$R$29,'2.1.trackMPD'!$T$7:$T$29)</f>
        <v>4</v>
      </c>
      <c r="D101" s="160">
        <v>10</v>
      </c>
      <c r="E101" s="160" t="s">
        <v>6395</v>
      </c>
      <c r="F101" s="160" t="s">
        <v>110</v>
      </c>
      <c r="G101" s="160" t="s">
        <v>140</v>
      </c>
      <c r="H101" s="160" t="s">
        <v>6393</v>
      </c>
      <c r="I101" s="160" t="e" cm="1">
        <f t="array" ref="I101">INDEX('2.1.trackMPD'!L:L/(24*60*60),
       MATCH(1,
             (A101='2.1.trackMPD'!A:A)*
             (C101='2.1.trackMPD'!D:D)*
             (D101/10^6='2.1.trackMPD'!H:H)*
             (E101='2.1.trackMPD'!F:F),
0))</f>
        <v>#N/A</v>
      </c>
    </row>
    <row r="102" spans="1:9" x14ac:dyDescent="0.2">
      <c r="A102" s="160" t="s">
        <v>93</v>
      </c>
      <c r="B102" s="160" t="s">
        <v>0</v>
      </c>
      <c r="C102" s="160">
        <f>_xlfn.XLOOKUP(B102,'2.1.trackMPD'!$R$7:$R$29,'2.1.trackMPD'!$T$7:$T$29)</f>
        <v>4</v>
      </c>
      <c r="D102" s="160">
        <v>100</v>
      </c>
      <c r="E102" s="160" t="s">
        <v>6395</v>
      </c>
      <c r="F102" s="160" t="s">
        <v>110</v>
      </c>
      <c r="G102" s="160" t="s">
        <v>124</v>
      </c>
      <c r="H102" s="160" t="s">
        <v>6392</v>
      </c>
      <c r="I102" s="160" t="e" cm="1">
        <f t="array" ref="I102">INDEX('2.1.trackMPD'!I:I/(24*60*60),
       MATCH(1,
             (A102='2.1.trackMPD'!A:A)*
             (C102='2.1.trackMPD'!D:D)*
             (D102/10^6='2.1.trackMPD'!H:H)*
             (E102='2.1.trackMPD'!F:F),
0))</f>
        <v>#N/A</v>
      </c>
    </row>
    <row r="103" spans="1:9" x14ac:dyDescent="0.2">
      <c r="A103" s="160" t="s">
        <v>93</v>
      </c>
      <c r="B103" s="160" t="s">
        <v>0</v>
      </c>
      <c r="C103" s="160">
        <f>_xlfn.XLOOKUP(B103,'2.1.trackMPD'!$R$7:$R$29,'2.1.trackMPD'!$T$7:$T$29)</f>
        <v>4</v>
      </c>
      <c r="D103" s="160">
        <v>100</v>
      </c>
      <c r="E103" s="160" t="s">
        <v>6395</v>
      </c>
      <c r="F103" s="160" t="s">
        <v>110</v>
      </c>
      <c r="G103" s="160" t="s">
        <v>140</v>
      </c>
      <c r="H103" s="160" t="s">
        <v>6392</v>
      </c>
      <c r="I103" s="160" t="e" cm="1">
        <f t="array" ref="I103">INDEX('2.1.trackMPD'!J:J/(24*60*60),
       MATCH(1,
             (A103='2.1.trackMPD'!A:A)*
             (C103='2.1.trackMPD'!D:D)*
             (D103/10^6='2.1.trackMPD'!H:H)*
             (E103='2.1.trackMPD'!F:F),
0))</f>
        <v>#N/A</v>
      </c>
    </row>
    <row r="104" spans="1:9" x14ac:dyDescent="0.2">
      <c r="A104" s="160" t="s">
        <v>93</v>
      </c>
      <c r="B104" s="160" t="s">
        <v>0</v>
      </c>
      <c r="C104" s="160">
        <f>_xlfn.XLOOKUP(B104,'2.1.trackMPD'!$R$7:$R$29,'2.1.trackMPD'!$T$7:$T$29)</f>
        <v>4</v>
      </c>
      <c r="D104" s="160">
        <v>100</v>
      </c>
      <c r="E104" s="160" t="s">
        <v>6395</v>
      </c>
      <c r="F104" s="160" t="s">
        <v>110</v>
      </c>
      <c r="G104" s="160" t="s">
        <v>124</v>
      </c>
      <c r="H104" s="160" t="s">
        <v>6393</v>
      </c>
      <c r="I104" s="160" t="e" cm="1">
        <f t="array" ref="I104">INDEX('2.1.trackMPD'!K:K/(24*60*60),
       MATCH(1,
             (A104='2.1.trackMPD'!A:A)*
             (C104='2.1.trackMPD'!D:D)*
             (D104/10^6='2.1.trackMPD'!H:H)*
             (E104='2.1.trackMPD'!F:F),
0))</f>
        <v>#N/A</v>
      </c>
    </row>
    <row r="105" spans="1:9" x14ac:dyDescent="0.2">
      <c r="A105" s="160" t="s">
        <v>93</v>
      </c>
      <c r="B105" s="160" t="s">
        <v>0</v>
      </c>
      <c r="C105" s="160">
        <f>_xlfn.XLOOKUP(B105,'2.1.trackMPD'!$R$7:$R$29,'2.1.trackMPD'!$T$7:$T$29)</f>
        <v>4</v>
      </c>
      <c r="D105" s="160">
        <v>100</v>
      </c>
      <c r="E105" s="160" t="s">
        <v>6395</v>
      </c>
      <c r="F105" s="160" t="s">
        <v>110</v>
      </c>
      <c r="G105" s="160" t="s">
        <v>140</v>
      </c>
      <c r="H105" s="160" t="s">
        <v>6393</v>
      </c>
      <c r="I105" s="160" t="e" cm="1">
        <f t="array" ref="I105">INDEX('2.1.trackMPD'!L:L/(24*60*60),
       MATCH(1,
             (A105='2.1.trackMPD'!A:A)*
             (C105='2.1.trackMPD'!D:D)*
             (D105/10^6='2.1.trackMPD'!H:H)*
             (E105='2.1.trackMPD'!F:F),
0))</f>
        <v>#N/A</v>
      </c>
    </row>
    <row r="106" spans="1:9" x14ac:dyDescent="0.2">
      <c r="A106" s="160" t="s">
        <v>93</v>
      </c>
      <c r="B106" s="160" t="s">
        <v>1</v>
      </c>
      <c r="C106" s="160">
        <f>_xlfn.XLOOKUP(B106,'2.1.trackMPD'!$R$7:$R$29,'2.1.trackMPD'!$T$7:$T$29)</f>
        <v>3</v>
      </c>
      <c r="D106" s="160">
        <v>1</v>
      </c>
      <c r="E106" s="160" t="s">
        <v>6390</v>
      </c>
      <c r="F106" s="160" t="s">
        <v>110</v>
      </c>
      <c r="G106" s="160" t="s">
        <v>124</v>
      </c>
      <c r="H106" s="160" t="s">
        <v>6392</v>
      </c>
      <c r="I106" s="160" cm="1">
        <f t="array" ref="I106">INDEX('2.1.trackMPD'!I:I/(24*60*60),
       MATCH(1,
             (A106='2.1.trackMPD'!A:A)*
             (C106='2.1.trackMPD'!D:D)*
             (D106/10^6='2.1.trackMPD'!H:H)*
             (E106='2.1.trackMPD'!F:F),
0))</f>
        <v>4.5168604166666668E-7</v>
      </c>
    </row>
    <row r="107" spans="1:9" x14ac:dyDescent="0.2">
      <c r="A107" s="160" t="s">
        <v>93</v>
      </c>
      <c r="B107" s="160" t="s">
        <v>1</v>
      </c>
      <c r="C107" s="160">
        <f>_xlfn.XLOOKUP(B107,'2.1.trackMPD'!$R$7:$R$29,'2.1.trackMPD'!$T$7:$T$29)</f>
        <v>3</v>
      </c>
      <c r="D107" s="160">
        <v>1</v>
      </c>
      <c r="E107" s="160" t="s">
        <v>6390</v>
      </c>
      <c r="F107" s="160" t="s">
        <v>110</v>
      </c>
      <c r="G107" s="160" t="s">
        <v>140</v>
      </c>
      <c r="H107" s="160" t="s">
        <v>6392</v>
      </c>
      <c r="I107" s="160" cm="1">
        <f t="array" ref="I107">INDEX('2.1.trackMPD'!J:J/(24*60*60),
       MATCH(1,
             (A107='2.1.trackMPD'!A:A)*
             (C107='2.1.trackMPD'!D:D)*
             (D107/10^6='2.1.trackMPD'!H:H)*
             (E107='2.1.trackMPD'!F:F),
0))</f>
        <v>6.9673957060185186E-6</v>
      </c>
    </row>
    <row r="108" spans="1:9" x14ac:dyDescent="0.2">
      <c r="A108" s="160" t="s">
        <v>93</v>
      </c>
      <c r="B108" s="160" t="s">
        <v>1</v>
      </c>
      <c r="C108" s="160">
        <f>_xlfn.XLOOKUP(B108,'2.1.trackMPD'!$R$7:$R$29,'2.1.trackMPD'!$T$7:$T$29)</f>
        <v>3</v>
      </c>
      <c r="D108" s="160">
        <v>1</v>
      </c>
      <c r="E108" s="160" t="s">
        <v>6390</v>
      </c>
      <c r="F108" s="160" t="s">
        <v>110</v>
      </c>
      <c r="G108" s="160" t="s">
        <v>124</v>
      </c>
      <c r="H108" s="160" t="s">
        <v>6393</v>
      </c>
      <c r="I108" s="160" cm="1">
        <f t="array" ref="I108">INDEX('2.1.trackMPD'!K:K/(24*60*60),
       MATCH(1,
             (A108='2.1.trackMPD'!A:A)*
             (C108='2.1.trackMPD'!D:D)*
             (D108/10^6='2.1.trackMPD'!H:H)*
             (E108='2.1.trackMPD'!F:F),
0))</f>
        <v>2.5720164583333332E-6</v>
      </c>
    </row>
    <row r="109" spans="1:9" x14ac:dyDescent="0.2">
      <c r="A109" s="160" t="s">
        <v>93</v>
      </c>
      <c r="B109" s="160" t="s">
        <v>1</v>
      </c>
      <c r="C109" s="160">
        <f>_xlfn.XLOOKUP(B109,'2.1.trackMPD'!$R$7:$R$29,'2.1.trackMPD'!$T$7:$T$29)</f>
        <v>3</v>
      </c>
      <c r="D109" s="160">
        <v>1</v>
      </c>
      <c r="E109" s="160" t="s">
        <v>6390</v>
      </c>
      <c r="F109" s="160" t="s">
        <v>110</v>
      </c>
      <c r="G109" s="160" t="s">
        <v>140</v>
      </c>
      <c r="H109" s="160" t="s">
        <v>6393</v>
      </c>
      <c r="I109" s="160" cm="1">
        <f t="array" ref="I109">INDEX('2.1.trackMPD'!L:L/(24*60*60),
       MATCH(1,
             (A109='2.1.trackMPD'!A:A)*
             (C109='2.1.trackMPD'!D:D)*
             (D109/10^6='2.1.trackMPD'!H:H)*
             (E109='2.1.trackMPD'!F:F),
0))</f>
        <v>4.2087542129629627E-6</v>
      </c>
    </row>
    <row r="110" spans="1:9" x14ac:dyDescent="0.2">
      <c r="A110" s="160" t="s">
        <v>93</v>
      </c>
      <c r="B110" s="160" t="s">
        <v>1</v>
      </c>
      <c r="C110" s="160">
        <f>_xlfn.XLOOKUP(B110,'2.1.trackMPD'!$R$7:$R$29,'2.1.trackMPD'!$T$7:$T$29)</f>
        <v>3</v>
      </c>
      <c r="D110" s="160">
        <v>10</v>
      </c>
      <c r="E110" s="160" t="s">
        <v>6390</v>
      </c>
      <c r="F110" s="160" t="s">
        <v>110</v>
      </c>
      <c r="G110" s="160" t="s">
        <v>124</v>
      </c>
      <c r="H110" s="160" t="s">
        <v>6392</v>
      </c>
      <c r="I110" s="160" cm="1">
        <f t="array" ref="I110">INDEX('2.1.trackMPD'!I:I/(24*60*60),
       MATCH(1,
             (A110='2.1.trackMPD'!A:A)*
             (C110='2.1.trackMPD'!D:D)*
             (D110/10^6='2.1.trackMPD'!H:H)*
             (E110='2.1.trackMPD'!F:F),
0))</f>
        <v>2.1862491782407405E-6</v>
      </c>
    </row>
    <row r="111" spans="1:9" x14ac:dyDescent="0.2">
      <c r="A111" s="160" t="s">
        <v>93</v>
      </c>
      <c r="B111" s="160" t="s">
        <v>1</v>
      </c>
      <c r="C111" s="160">
        <f>_xlfn.XLOOKUP(B111,'2.1.trackMPD'!$R$7:$R$29,'2.1.trackMPD'!$T$7:$T$29)</f>
        <v>3</v>
      </c>
      <c r="D111" s="160">
        <v>10</v>
      </c>
      <c r="E111" s="160" t="s">
        <v>6390</v>
      </c>
      <c r="F111" s="160" t="s">
        <v>110</v>
      </c>
      <c r="G111" s="160" t="s">
        <v>140</v>
      </c>
      <c r="H111" s="160" t="s">
        <v>6392</v>
      </c>
      <c r="I111" s="160" cm="1">
        <f t="array" ref="I111">INDEX('2.1.trackMPD'!J:J/(24*60*60),
       MATCH(1,
             (A111='2.1.trackMPD'!A:A)*
             (C111='2.1.trackMPD'!D:D)*
             (D111/10^6='2.1.trackMPD'!H:H)*
             (E111='2.1.trackMPD'!F:F),
0))</f>
        <v>1.253035263888889E-5</v>
      </c>
    </row>
    <row r="112" spans="1:9" x14ac:dyDescent="0.2">
      <c r="A112" s="160" t="s">
        <v>93</v>
      </c>
      <c r="B112" s="160" t="s">
        <v>1</v>
      </c>
      <c r="C112" s="160">
        <f>_xlfn.XLOOKUP(B112,'2.1.trackMPD'!$R$7:$R$29,'2.1.trackMPD'!$T$7:$T$29)</f>
        <v>3</v>
      </c>
      <c r="D112" s="160">
        <v>10</v>
      </c>
      <c r="E112" s="160" t="s">
        <v>6390</v>
      </c>
      <c r="F112" s="160" t="s">
        <v>110</v>
      </c>
      <c r="G112" s="160" t="s">
        <v>124</v>
      </c>
      <c r="H112" s="160" t="s">
        <v>6393</v>
      </c>
      <c r="I112" s="160" cm="1">
        <f t="array" ref="I112">INDEX('2.1.trackMPD'!K:K/(24*60*60),
       MATCH(1,
             (A112='2.1.trackMPD'!A:A)*
             (C112='2.1.trackMPD'!D:D)*
             (D112/10^6='2.1.trackMPD'!H:H)*
             (E112='2.1.trackMPD'!F:F),
0))</f>
        <v>2.5720164583333332E-6</v>
      </c>
    </row>
    <row r="113" spans="1:9" x14ac:dyDescent="0.2">
      <c r="A113" s="160" t="s">
        <v>93</v>
      </c>
      <c r="B113" s="160" t="s">
        <v>1</v>
      </c>
      <c r="C113" s="160">
        <f>_xlfn.XLOOKUP(B113,'2.1.trackMPD'!$R$7:$R$29,'2.1.trackMPD'!$T$7:$T$29)</f>
        <v>3</v>
      </c>
      <c r="D113" s="160">
        <v>10</v>
      </c>
      <c r="E113" s="160" t="s">
        <v>6390</v>
      </c>
      <c r="F113" s="160" t="s">
        <v>110</v>
      </c>
      <c r="G113" s="160" t="s">
        <v>140</v>
      </c>
      <c r="H113" s="160" t="s">
        <v>6393</v>
      </c>
      <c r="I113" s="160" cm="1">
        <f t="array" ref="I113">INDEX('2.1.trackMPD'!L:L/(24*60*60),
       MATCH(1,
             (A113='2.1.trackMPD'!A:A)*
             (C113='2.1.trackMPD'!D:D)*
             (D113/10^6='2.1.trackMPD'!H:H)*
             (E113='2.1.trackMPD'!F:F),
0))</f>
        <v>4.2087542129629627E-6</v>
      </c>
    </row>
    <row r="114" spans="1:9" x14ac:dyDescent="0.2">
      <c r="A114" s="160" t="s">
        <v>93</v>
      </c>
      <c r="B114" s="160" t="s">
        <v>1</v>
      </c>
      <c r="C114" s="160">
        <f>_xlfn.XLOOKUP(B114,'2.1.trackMPD'!$R$7:$R$29,'2.1.trackMPD'!$T$7:$T$29)</f>
        <v>3</v>
      </c>
      <c r="D114" s="160">
        <v>100</v>
      </c>
      <c r="E114" s="160" t="s">
        <v>6390</v>
      </c>
      <c r="F114" s="160" t="s">
        <v>110</v>
      </c>
      <c r="G114" s="160" t="s">
        <v>124</v>
      </c>
      <c r="H114" s="160" t="s">
        <v>6392</v>
      </c>
      <c r="I114" s="160" cm="1">
        <f t="array" ref="I114">INDEX('2.1.trackMPD'!I:I/(24*60*60),
       MATCH(1,
             (A114='2.1.trackMPD'!A:A)*
             (C114='2.1.trackMPD'!D:D)*
             (D114/10^6='2.1.trackMPD'!H:H)*
             (E114='2.1.trackMPD'!F:F),
0))</f>
        <v>4.1037340972222222E-6</v>
      </c>
    </row>
    <row r="115" spans="1:9" x14ac:dyDescent="0.2">
      <c r="A115" s="160" t="s">
        <v>93</v>
      </c>
      <c r="B115" s="160" t="s">
        <v>1</v>
      </c>
      <c r="C115" s="160">
        <f>_xlfn.XLOOKUP(B115,'2.1.trackMPD'!$R$7:$R$29,'2.1.trackMPD'!$T$7:$T$29)</f>
        <v>3</v>
      </c>
      <c r="D115" s="160">
        <v>100</v>
      </c>
      <c r="E115" s="160" t="s">
        <v>6390</v>
      </c>
      <c r="F115" s="160" t="s">
        <v>110</v>
      </c>
      <c r="G115" s="160" t="s">
        <v>140</v>
      </c>
      <c r="H115" s="160" t="s">
        <v>6392</v>
      </c>
      <c r="I115" s="160" cm="1">
        <f t="array" ref="I115">INDEX('2.1.trackMPD'!J:J/(24*60*60),
       MATCH(1,
             (A115='2.1.trackMPD'!A:A)*
             (C115='2.1.trackMPD'!D:D)*
             (D115/10^6='2.1.trackMPD'!H:H)*
             (E115='2.1.trackMPD'!F:F),
0))</f>
        <v>2.8585875173611113E-4</v>
      </c>
    </row>
    <row r="116" spans="1:9" x14ac:dyDescent="0.2">
      <c r="A116" s="160" t="s">
        <v>93</v>
      </c>
      <c r="B116" s="160" t="s">
        <v>1</v>
      </c>
      <c r="C116" s="160">
        <f>_xlfn.XLOOKUP(B116,'2.1.trackMPD'!$R$7:$R$29,'2.1.trackMPD'!$T$7:$T$29)</f>
        <v>3</v>
      </c>
      <c r="D116" s="160">
        <v>100</v>
      </c>
      <c r="E116" s="160" t="s">
        <v>6390</v>
      </c>
      <c r="F116" s="160" t="s">
        <v>110</v>
      </c>
      <c r="G116" s="160" t="s">
        <v>124</v>
      </c>
      <c r="H116" s="160" t="s">
        <v>6393</v>
      </c>
      <c r="I116" s="160" cm="1">
        <f t="array" ref="I116">INDEX('2.1.trackMPD'!K:K/(24*60*60),
       MATCH(1,
             (A116='2.1.trackMPD'!A:A)*
             (C116='2.1.trackMPD'!D:D)*
             (D116/10^6='2.1.trackMPD'!H:H)*
             (E116='2.1.trackMPD'!F:F),
0))</f>
        <v>0</v>
      </c>
    </row>
    <row r="117" spans="1:9" x14ac:dyDescent="0.2">
      <c r="A117" s="160" t="s">
        <v>93</v>
      </c>
      <c r="B117" s="160" t="s">
        <v>1</v>
      </c>
      <c r="C117" s="160">
        <f>_xlfn.XLOOKUP(B117,'2.1.trackMPD'!$R$7:$R$29,'2.1.trackMPD'!$T$7:$T$29)</f>
        <v>3</v>
      </c>
      <c r="D117" s="160">
        <v>100</v>
      </c>
      <c r="E117" s="160" t="s">
        <v>6390</v>
      </c>
      <c r="F117" s="160" t="s">
        <v>110</v>
      </c>
      <c r="G117" s="160" t="s">
        <v>140</v>
      </c>
      <c r="H117" s="160" t="s">
        <v>6393</v>
      </c>
      <c r="I117" s="160" cm="1">
        <f t="array" ref="I117">INDEX('2.1.trackMPD'!L:L/(24*60*60),
       MATCH(1,
             (A117='2.1.trackMPD'!A:A)*
             (C117='2.1.trackMPD'!D:D)*
             (D117/10^6='2.1.trackMPD'!H:H)*
             (E117='2.1.trackMPD'!F:F),
0))</f>
        <v>4.2087542129629627E-6</v>
      </c>
    </row>
    <row r="118" spans="1:9" x14ac:dyDescent="0.2">
      <c r="A118" s="160" t="s">
        <v>93</v>
      </c>
      <c r="B118" s="160" t="s">
        <v>1</v>
      </c>
      <c r="C118" s="160">
        <f>_xlfn.XLOOKUP(B118,'2.1.trackMPD'!$R$7:$R$29,'2.1.trackMPD'!$T$7:$T$29)</f>
        <v>3</v>
      </c>
      <c r="D118" s="160">
        <v>1000</v>
      </c>
      <c r="E118" s="160" t="s">
        <v>6390</v>
      </c>
      <c r="F118" s="160" t="s">
        <v>110</v>
      </c>
      <c r="G118" s="160" t="s">
        <v>124</v>
      </c>
      <c r="H118" s="160" t="s">
        <v>6392</v>
      </c>
      <c r="I118" s="160" cm="1">
        <f t="array" ref="I118">INDEX('2.1.trackMPD'!I:I/(24*60*60),
       MATCH(1,
             (A118='2.1.trackMPD'!A:A)*
             (C118='2.1.trackMPD'!D:D)*
             (D118/10^6='2.1.trackMPD'!H:H)*
             (E118='2.1.trackMPD'!F:F),
0))</f>
        <v>5.4719770833333338E-7</v>
      </c>
    </row>
    <row r="119" spans="1:9" x14ac:dyDescent="0.2">
      <c r="A119" s="160" t="s">
        <v>93</v>
      </c>
      <c r="B119" s="160" t="s">
        <v>1</v>
      </c>
      <c r="C119" s="160">
        <f>_xlfn.XLOOKUP(B119,'2.1.trackMPD'!$R$7:$R$29,'2.1.trackMPD'!$T$7:$T$29)</f>
        <v>3</v>
      </c>
      <c r="D119" s="160">
        <v>1000</v>
      </c>
      <c r="E119" s="160" t="s">
        <v>6390</v>
      </c>
      <c r="F119" s="160" t="s">
        <v>110</v>
      </c>
      <c r="G119" s="160" t="s">
        <v>140</v>
      </c>
      <c r="H119" s="160" t="s">
        <v>6392</v>
      </c>
      <c r="I119" s="160" cm="1">
        <f t="array" ref="I119">INDEX('2.1.trackMPD'!J:J/(24*60*60),
       MATCH(1,
             (A119='2.1.trackMPD'!A:A)*
             (C119='2.1.trackMPD'!D:D)*
             (D119/10^6='2.1.trackMPD'!H:H)*
             (E119='2.1.trackMPD'!F:F),
0))</f>
        <v>1.847511579861111E-4</v>
      </c>
    </row>
    <row r="120" spans="1:9" x14ac:dyDescent="0.2">
      <c r="A120" s="160" t="s">
        <v>93</v>
      </c>
      <c r="B120" s="160" t="s">
        <v>1</v>
      </c>
      <c r="C120" s="160">
        <f>_xlfn.XLOOKUP(B120,'2.1.trackMPD'!$R$7:$R$29,'2.1.trackMPD'!$T$7:$T$29)</f>
        <v>3</v>
      </c>
      <c r="D120" s="160">
        <v>1000</v>
      </c>
      <c r="E120" s="160" t="s">
        <v>6390</v>
      </c>
      <c r="F120" s="160" t="s">
        <v>110</v>
      </c>
      <c r="G120" s="160" t="s">
        <v>124</v>
      </c>
      <c r="H120" s="160" t="s">
        <v>6393</v>
      </c>
      <c r="I120" s="160" cm="1">
        <f t="array" ref="I120">INDEX('2.1.trackMPD'!K:K/(24*60*60),
       MATCH(1,
             (A120='2.1.trackMPD'!A:A)*
             (C120='2.1.trackMPD'!D:D)*
             (D120/10^6='2.1.trackMPD'!H:H)*
             (E120='2.1.trackMPD'!F:F),
0))</f>
        <v>2.5025024999999999E-6</v>
      </c>
    </row>
    <row r="121" spans="1:9" x14ac:dyDescent="0.2">
      <c r="A121" s="160" t="s">
        <v>93</v>
      </c>
      <c r="B121" s="160" t="s">
        <v>1</v>
      </c>
      <c r="C121" s="160">
        <f>_xlfn.XLOOKUP(B121,'2.1.trackMPD'!$R$7:$R$29,'2.1.trackMPD'!$T$7:$T$29)</f>
        <v>3</v>
      </c>
      <c r="D121" s="160">
        <v>1000</v>
      </c>
      <c r="E121" s="160" t="s">
        <v>6390</v>
      </c>
      <c r="F121" s="160" t="s">
        <v>110</v>
      </c>
      <c r="G121" s="160" t="s">
        <v>140</v>
      </c>
      <c r="H121" s="160" t="s">
        <v>6393</v>
      </c>
      <c r="I121" s="160" cm="1">
        <f t="array" ref="I121">INDEX('2.1.trackMPD'!L:L/(24*60*60),
       MATCH(1,
             (A121='2.1.trackMPD'!A:A)*
             (C121='2.1.trackMPD'!D:D)*
             (D121/10^6='2.1.trackMPD'!H:H)*
             (E121='2.1.trackMPD'!F:F),
0))</f>
        <v>1.3481888483796296E-5</v>
      </c>
    </row>
    <row r="122" spans="1:9" x14ac:dyDescent="0.2">
      <c r="A122" s="160" t="s">
        <v>93</v>
      </c>
      <c r="B122" s="160" t="s">
        <v>1</v>
      </c>
      <c r="C122" s="160">
        <f>_xlfn.XLOOKUP(B122,'2.1.trackMPD'!$R$7:$R$29,'2.1.trackMPD'!$T$7:$T$29)</f>
        <v>3</v>
      </c>
      <c r="D122" s="160">
        <v>5000</v>
      </c>
      <c r="E122" s="160" t="s">
        <v>6390</v>
      </c>
      <c r="F122" s="160" t="s">
        <v>110</v>
      </c>
      <c r="G122" s="160" t="s">
        <v>124</v>
      </c>
      <c r="H122" s="160" t="s">
        <v>6392</v>
      </c>
      <c r="I122" s="160" cm="1">
        <f t="array" ref="I122">INDEX('2.1.trackMPD'!I:I/(24*60*60),
       MATCH(1,
             (A122='2.1.trackMPD'!A:A)*
             (C122='2.1.trackMPD'!D:D)*
             (D122/10^6='2.1.trackMPD'!H:H)*
             (E122='2.1.trackMPD'!F:F),
0))</f>
        <v>1.8509884259259258E-7</v>
      </c>
    </row>
    <row r="123" spans="1:9" x14ac:dyDescent="0.2">
      <c r="A123" s="160" t="s">
        <v>93</v>
      </c>
      <c r="B123" s="160" t="s">
        <v>1</v>
      </c>
      <c r="C123" s="160">
        <f>_xlfn.XLOOKUP(B123,'2.1.trackMPD'!$R$7:$R$29,'2.1.trackMPD'!$T$7:$T$29)</f>
        <v>3</v>
      </c>
      <c r="D123" s="160">
        <v>5000</v>
      </c>
      <c r="E123" s="160" t="s">
        <v>6390</v>
      </c>
      <c r="F123" s="160" t="s">
        <v>110</v>
      </c>
      <c r="G123" s="160" t="s">
        <v>140</v>
      </c>
      <c r="H123" s="160" t="s">
        <v>6392</v>
      </c>
      <c r="I123" s="160" cm="1">
        <f t="array" ref="I123">INDEX('2.1.trackMPD'!J:J/(24*60*60),
       MATCH(1,
             (A123='2.1.trackMPD'!A:A)*
             (C123='2.1.trackMPD'!D:D)*
             (D123/10^6='2.1.trackMPD'!H:H)*
             (E123='2.1.trackMPD'!F:F),
0))</f>
        <v>1.9240820196759257E-5</v>
      </c>
    </row>
    <row r="124" spans="1:9" x14ac:dyDescent="0.2">
      <c r="A124" s="160" t="s">
        <v>93</v>
      </c>
      <c r="B124" s="160" t="s">
        <v>1</v>
      </c>
      <c r="C124" s="160">
        <f>_xlfn.XLOOKUP(B124,'2.1.trackMPD'!$R$7:$R$29,'2.1.trackMPD'!$T$7:$T$29)</f>
        <v>3</v>
      </c>
      <c r="D124" s="160">
        <v>5000</v>
      </c>
      <c r="E124" s="160" t="s">
        <v>6390</v>
      </c>
      <c r="F124" s="160" t="s">
        <v>110</v>
      </c>
      <c r="G124" s="160" t="s">
        <v>124</v>
      </c>
      <c r="H124" s="160" t="s">
        <v>6393</v>
      </c>
      <c r="I124" s="160" cm="1">
        <f t="array" ref="I124">INDEX('2.1.trackMPD'!K:K/(24*60*60),
       MATCH(1,
             (A124='2.1.trackMPD'!A:A)*
             (C124='2.1.trackMPD'!D:D)*
             (D124/10^6='2.1.trackMPD'!H:H)*
             (E124='2.1.trackMPD'!F:F),
0))</f>
        <v>3.1662011574074072E-7</v>
      </c>
    </row>
    <row r="125" spans="1:9" x14ac:dyDescent="0.2">
      <c r="A125" s="160" t="s">
        <v>93</v>
      </c>
      <c r="B125" s="160" t="s">
        <v>1</v>
      </c>
      <c r="C125" s="160">
        <f>_xlfn.XLOOKUP(B125,'2.1.trackMPD'!$R$7:$R$29,'2.1.trackMPD'!$T$7:$T$29)</f>
        <v>3</v>
      </c>
      <c r="D125" s="160">
        <v>5000</v>
      </c>
      <c r="E125" s="160" t="s">
        <v>6390</v>
      </c>
      <c r="F125" s="160" t="s">
        <v>110</v>
      </c>
      <c r="G125" s="160" t="s">
        <v>140</v>
      </c>
      <c r="H125" s="160" t="s">
        <v>6393</v>
      </c>
      <c r="I125" s="160" cm="1">
        <f t="array" ref="I125">INDEX('2.1.trackMPD'!L:L/(24*60*60),
       MATCH(1,
             (A125='2.1.trackMPD'!A:A)*
             (C125='2.1.trackMPD'!D:D)*
             (D125/10^6='2.1.trackMPD'!H:H)*
             (E125='2.1.trackMPD'!F:F),
0))</f>
        <v>6.027972916666667E-7</v>
      </c>
    </row>
    <row r="126" spans="1:9" x14ac:dyDescent="0.2">
      <c r="A126" s="160" t="s">
        <v>93</v>
      </c>
      <c r="B126" s="160" t="s">
        <v>1</v>
      </c>
      <c r="C126" s="160">
        <f>_xlfn.XLOOKUP(B126,'2.1.trackMPD'!$R$7:$R$29,'2.1.trackMPD'!$T$7:$T$29)</f>
        <v>3</v>
      </c>
      <c r="D126" s="160">
        <v>1</v>
      </c>
      <c r="E126" s="160" t="s">
        <v>6394</v>
      </c>
      <c r="F126" s="160" t="s">
        <v>110</v>
      </c>
      <c r="G126" s="160" t="s">
        <v>124</v>
      </c>
      <c r="H126" s="160" t="s">
        <v>6392</v>
      </c>
      <c r="I126" s="160" cm="1">
        <f t="array" ref="I126">INDEX('2.1.trackMPD'!I:I/(24*60*60),
       MATCH(1,
             (A126='2.1.trackMPD'!A:A)*
             (C126='2.1.trackMPD'!D:D)*
             (D126/10^6='2.1.trackMPD'!H:H)*
             (E126='2.1.trackMPD'!F:F),
0))</f>
        <v>3.6054209490740744E-7</v>
      </c>
    </row>
    <row r="127" spans="1:9" x14ac:dyDescent="0.2">
      <c r="A127" s="160" t="s">
        <v>93</v>
      </c>
      <c r="B127" s="160" t="s">
        <v>1</v>
      </c>
      <c r="C127" s="160">
        <f>_xlfn.XLOOKUP(B127,'2.1.trackMPD'!$R$7:$R$29,'2.1.trackMPD'!$T$7:$T$29)</f>
        <v>3</v>
      </c>
      <c r="D127" s="160">
        <v>1</v>
      </c>
      <c r="E127" s="160" t="s">
        <v>6394</v>
      </c>
      <c r="F127" s="160" t="s">
        <v>110</v>
      </c>
      <c r="G127" s="160" t="s">
        <v>140</v>
      </c>
      <c r="H127" s="160" t="s">
        <v>6392</v>
      </c>
      <c r="I127" s="160" cm="1">
        <f t="array" ref="I127">INDEX('2.1.trackMPD'!J:J/(24*60*60),
       MATCH(1,
             (A127='2.1.trackMPD'!A:A)*
             (C127='2.1.trackMPD'!D:D)*
             (D127/10^6='2.1.trackMPD'!H:H)*
             (E127='2.1.trackMPD'!F:F),
0))</f>
        <v>6.5347309259259262E-6</v>
      </c>
    </row>
    <row r="128" spans="1:9" x14ac:dyDescent="0.2">
      <c r="A128" s="160" t="s">
        <v>93</v>
      </c>
      <c r="B128" s="160" t="s">
        <v>1</v>
      </c>
      <c r="C128" s="160">
        <f>_xlfn.XLOOKUP(B128,'2.1.trackMPD'!$R$7:$R$29,'2.1.trackMPD'!$T$7:$T$29)</f>
        <v>3</v>
      </c>
      <c r="D128" s="160">
        <v>1</v>
      </c>
      <c r="E128" s="160" t="s">
        <v>6394</v>
      </c>
      <c r="F128" s="160" t="s">
        <v>110</v>
      </c>
      <c r="G128" s="160" t="s">
        <v>124</v>
      </c>
      <c r="H128" s="160" t="s">
        <v>6393</v>
      </c>
      <c r="I128" s="160" cm="1">
        <f t="array" ref="I128">INDEX('2.1.trackMPD'!K:K/(24*60*60),
       MATCH(1,
             (A128='2.1.trackMPD'!A:A)*
             (C128='2.1.trackMPD'!D:D)*
             (D128/10^6='2.1.trackMPD'!H:H)*
             (E128='2.1.trackMPD'!F:F),
0))</f>
        <v>0</v>
      </c>
    </row>
    <row r="129" spans="1:9" x14ac:dyDescent="0.2">
      <c r="A129" s="160" t="s">
        <v>93</v>
      </c>
      <c r="B129" s="160" t="s">
        <v>1</v>
      </c>
      <c r="C129" s="160">
        <f>_xlfn.XLOOKUP(B129,'2.1.trackMPD'!$R$7:$R$29,'2.1.trackMPD'!$T$7:$T$29)</f>
        <v>3</v>
      </c>
      <c r="D129" s="160">
        <v>1</v>
      </c>
      <c r="E129" s="160" t="s">
        <v>6394</v>
      </c>
      <c r="F129" s="160" t="s">
        <v>110</v>
      </c>
      <c r="G129" s="160" t="s">
        <v>140</v>
      </c>
      <c r="H129" s="160" t="s">
        <v>6393</v>
      </c>
      <c r="I129" s="160" cm="1">
        <f t="array" ref="I129">INDEX('2.1.trackMPD'!L:L/(24*60*60),
       MATCH(1,
             (A129='2.1.trackMPD'!A:A)*
             (C129='2.1.trackMPD'!D:D)*
             (D129/10^6='2.1.trackMPD'!H:H)*
             (E129='2.1.trackMPD'!F:F),
0))</f>
        <v>3.3068783101851851E-6</v>
      </c>
    </row>
    <row r="130" spans="1:9" x14ac:dyDescent="0.2">
      <c r="A130" s="160" t="s">
        <v>93</v>
      </c>
      <c r="B130" s="160" t="s">
        <v>1</v>
      </c>
      <c r="C130" s="160">
        <f>_xlfn.XLOOKUP(B130,'2.1.trackMPD'!$R$7:$R$29,'2.1.trackMPD'!$T$7:$T$29)</f>
        <v>3</v>
      </c>
      <c r="D130" s="160">
        <v>10</v>
      </c>
      <c r="E130" s="160" t="s">
        <v>6394</v>
      </c>
      <c r="F130" s="160" t="s">
        <v>110</v>
      </c>
      <c r="G130" s="160" t="s">
        <v>124</v>
      </c>
      <c r="H130" s="160" t="s">
        <v>6392</v>
      </c>
      <c r="I130" s="160" cm="1">
        <f t="array" ref="I130">INDEX('2.1.trackMPD'!I:I/(24*60*60),
       MATCH(1,
             (A130='2.1.trackMPD'!A:A)*
             (C130='2.1.trackMPD'!D:D)*
             (D130/10^6='2.1.trackMPD'!H:H)*
             (E130='2.1.trackMPD'!F:F),
0))</f>
        <v>5.6721597916666666E-6</v>
      </c>
    </row>
    <row r="131" spans="1:9" x14ac:dyDescent="0.2">
      <c r="A131" s="160" t="s">
        <v>93</v>
      </c>
      <c r="B131" s="160" t="s">
        <v>1</v>
      </c>
      <c r="C131" s="160">
        <f>_xlfn.XLOOKUP(B131,'2.1.trackMPD'!$R$7:$R$29,'2.1.trackMPD'!$T$7:$T$29)</f>
        <v>3</v>
      </c>
      <c r="D131" s="160">
        <v>10</v>
      </c>
      <c r="E131" s="160" t="s">
        <v>6394</v>
      </c>
      <c r="F131" s="160" t="s">
        <v>110</v>
      </c>
      <c r="G131" s="160" t="s">
        <v>140</v>
      </c>
      <c r="H131" s="160" t="s">
        <v>6392</v>
      </c>
      <c r="I131" s="160" cm="1">
        <f t="array" ref="I131">INDEX('2.1.trackMPD'!J:J/(24*60*60),
       MATCH(1,
             (A131='2.1.trackMPD'!A:A)*
             (C131='2.1.trackMPD'!D:D)*
             (D131/10^6='2.1.trackMPD'!H:H)*
             (E131='2.1.trackMPD'!F:F),
0))</f>
        <v>4.8385571203703706E-5</v>
      </c>
    </row>
    <row r="132" spans="1:9" x14ac:dyDescent="0.2">
      <c r="A132" s="160" t="s">
        <v>93</v>
      </c>
      <c r="B132" s="160" t="s">
        <v>1</v>
      </c>
      <c r="C132" s="160">
        <f>_xlfn.XLOOKUP(B132,'2.1.trackMPD'!$R$7:$R$29,'2.1.trackMPD'!$T$7:$T$29)</f>
        <v>3</v>
      </c>
      <c r="D132" s="160">
        <v>10</v>
      </c>
      <c r="E132" s="160" t="s">
        <v>6394</v>
      </c>
      <c r="F132" s="160" t="s">
        <v>110</v>
      </c>
      <c r="G132" s="160" t="s">
        <v>124</v>
      </c>
      <c r="H132" s="160" t="s">
        <v>6393</v>
      </c>
      <c r="I132" s="160" cm="1">
        <f t="array" ref="I132">INDEX('2.1.trackMPD'!K:K/(24*60*60),
       MATCH(1,
             (A132='2.1.trackMPD'!A:A)*
             (C132='2.1.trackMPD'!D:D)*
             (D132/10^6='2.1.trackMPD'!H:H)*
             (E132='2.1.trackMPD'!F:F),
0))</f>
        <v>0</v>
      </c>
    </row>
    <row r="133" spans="1:9" x14ac:dyDescent="0.2">
      <c r="A133" s="160" t="s">
        <v>93</v>
      </c>
      <c r="B133" s="160" t="s">
        <v>1</v>
      </c>
      <c r="C133" s="160">
        <f>_xlfn.XLOOKUP(B133,'2.1.trackMPD'!$R$7:$R$29,'2.1.trackMPD'!$T$7:$T$29)</f>
        <v>3</v>
      </c>
      <c r="D133" s="160">
        <v>10</v>
      </c>
      <c r="E133" s="160" t="s">
        <v>6394</v>
      </c>
      <c r="F133" s="160" t="s">
        <v>110</v>
      </c>
      <c r="G133" s="160" t="s">
        <v>140</v>
      </c>
      <c r="H133" s="160" t="s">
        <v>6393</v>
      </c>
      <c r="I133" s="160" cm="1">
        <f t="array" ref="I133">INDEX('2.1.trackMPD'!L:L/(24*60*60),
       MATCH(1,
             (A133='2.1.trackMPD'!A:A)*
             (C133='2.1.trackMPD'!D:D)*
             (D133/10^6='2.1.trackMPD'!H:H)*
             (E133='2.1.trackMPD'!F:F),
0))</f>
        <v>1.3102725347222223E-6</v>
      </c>
    </row>
    <row r="134" spans="1:9" x14ac:dyDescent="0.2">
      <c r="A134" s="160" t="s">
        <v>93</v>
      </c>
      <c r="B134" s="160" t="s">
        <v>1</v>
      </c>
      <c r="C134" s="160">
        <f>_xlfn.XLOOKUP(B134,'2.1.trackMPD'!$R$7:$R$29,'2.1.trackMPD'!$T$7:$T$29)</f>
        <v>3</v>
      </c>
      <c r="D134" s="160">
        <v>100</v>
      </c>
      <c r="E134" s="160" t="s">
        <v>6394</v>
      </c>
      <c r="F134" s="160" t="s">
        <v>110</v>
      </c>
      <c r="G134" s="160" t="s">
        <v>124</v>
      </c>
      <c r="H134" s="160" t="s">
        <v>6392</v>
      </c>
      <c r="I134" s="160" cm="1">
        <f t="array" ref="I134">INDEX('2.1.trackMPD'!I:I/(24*60*60),
       MATCH(1,
             (A134='2.1.trackMPD'!A:A)*
             (C134='2.1.trackMPD'!D:D)*
             (D134/10^6='2.1.trackMPD'!H:H)*
             (E134='2.1.trackMPD'!F:F),
0))</f>
        <v>3.1609405092592594E-6</v>
      </c>
    </row>
    <row r="135" spans="1:9" x14ac:dyDescent="0.2">
      <c r="A135" s="160" t="s">
        <v>93</v>
      </c>
      <c r="B135" s="160" t="s">
        <v>1</v>
      </c>
      <c r="C135" s="160">
        <f>_xlfn.XLOOKUP(B135,'2.1.trackMPD'!$R$7:$R$29,'2.1.trackMPD'!$T$7:$T$29)</f>
        <v>3</v>
      </c>
      <c r="D135" s="160">
        <v>100</v>
      </c>
      <c r="E135" s="160" t="s">
        <v>6394</v>
      </c>
      <c r="F135" s="160" t="s">
        <v>110</v>
      </c>
      <c r="G135" s="160" t="s">
        <v>140</v>
      </c>
      <c r="H135" s="160" t="s">
        <v>6392</v>
      </c>
      <c r="I135" s="160" cm="1">
        <f t="array" ref="I135">INDEX('2.1.trackMPD'!J:J/(24*60*60),
       MATCH(1,
             (A135='2.1.trackMPD'!A:A)*
             (C135='2.1.trackMPD'!D:D)*
             (D135/10^6='2.1.trackMPD'!H:H)*
             (E135='2.1.trackMPD'!F:F),
0))</f>
        <v>4.3929291284722216E-4</v>
      </c>
    </row>
    <row r="136" spans="1:9" x14ac:dyDescent="0.2">
      <c r="A136" s="160" t="s">
        <v>93</v>
      </c>
      <c r="B136" s="160" t="s">
        <v>1</v>
      </c>
      <c r="C136" s="160">
        <f>_xlfn.XLOOKUP(B136,'2.1.trackMPD'!$R$7:$R$29,'2.1.trackMPD'!$T$7:$T$29)</f>
        <v>3</v>
      </c>
      <c r="D136" s="160">
        <v>100</v>
      </c>
      <c r="E136" s="160" t="s">
        <v>6394</v>
      </c>
      <c r="F136" s="160" t="s">
        <v>110</v>
      </c>
      <c r="G136" s="160" t="s">
        <v>124</v>
      </c>
      <c r="H136" s="160" t="s">
        <v>6393</v>
      </c>
      <c r="I136" s="160" cm="1">
        <f t="array" ref="I136">INDEX('2.1.trackMPD'!K:K/(24*60*60),
       MATCH(1,
             (A136='2.1.trackMPD'!A:A)*
             (C136='2.1.trackMPD'!D:D)*
             (D136/10^6='2.1.trackMPD'!H:H)*
             (E136='2.1.trackMPD'!F:F),
0))</f>
        <v>0</v>
      </c>
    </row>
    <row r="137" spans="1:9" x14ac:dyDescent="0.2">
      <c r="A137" s="160" t="s">
        <v>93</v>
      </c>
      <c r="B137" s="160" t="s">
        <v>1</v>
      </c>
      <c r="C137" s="160">
        <f>_xlfn.XLOOKUP(B137,'2.1.trackMPD'!$R$7:$R$29,'2.1.trackMPD'!$T$7:$T$29)</f>
        <v>3</v>
      </c>
      <c r="D137" s="160">
        <v>100</v>
      </c>
      <c r="E137" s="160" t="s">
        <v>6394</v>
      </c>
      <c r="F137" s="160" t="s">
        <v>110</v>
      </c>
      <c r="G137" s="160" t="s">
        <v>140</v>
      </c>
      <c r="H137" s="160" t="s">
        <v>6393</v>
      </c>
      <c r="I137" s="160" cm="1">
        <f t="array" ref="I137">INDEX('2.1.trackMPD'!L:L/(24*60*60),
       MATCH(1,
             (A137='2.1.trackMPD'!A:A)*
             (C137='2.1.trackMPD'!D:D)*
             (D137/10^6='2.1.trackMPD'!H:H)*
             (E137='2.1.trackMPD'!F:F),
0))</f>
        <v>8.2937215277777767E-6</v>
      </c>
    </row>
    <row r="138" spans="1:9" x14ac:dyDescent="0.2">
      <c r="A138" s="160" t="s">
        <v>93</v>
      </c>
      <c r="B138" s="160" t="s">
        <v>1</v>
      </c>
      <c r="C138" s="160">
        <f>_xlfn.XLOOKUP(B138,'2.1.trackMPD'!$R$7:$R$29,'2.1.trackMPD'!$T$7:$T$29)</f>
        <v>3</v>
      </c>
      <c r="D138" s="160">
        <v>1000</v>
      </c>
      <c r="E138" s="160" t="s">
        <v>6394</v>
      </c>
      <c r="F138" s="160" t="s">
        <v>110</v>
      </c>
      <c r="G138" s="160" t="s">
        <v>124</v>
      </c>
      <c r="H138" s="160" t="s">
        <v>6392</v>
      </c>
      <c r="I138" s="160" cm="1">
        <f t="array" ref="I138">INDEX('2.1.trackMPD'!I:I/(24*60*60),
       MATCH(1,
             (A138='2.1.trackMPD'!A:A)*
             (C138='2.1.trackMPD'!D:D)*
             (D138/10^6='2.1.trackMPD'!H:H)*
             (E138='2.1.trackMPD'!F:F),
0))</f>
        <v>4.0326887731481482E-7</v>
      </c>
    </row>
    <row r="139" spans="1:9" x14ac:dyDescent="0.2">
      <c r="A139" s="160" t="s">
        <v>93</v>
      </c>
      <c r="B139" s="160" t="s">
        <v>1</v>
      </c>
      <c r="C139" s="160">
        <f>_xlfn.XLOOKUP(B139,'2.1.trackMPD'!$R$7:$R$29,'2.1.trackMPD'!$T$7:$T$29)</f>
        <v>3</v>
      </c>
      <c r="D139" s="160">
        <v>1000</v>
      </c>
      <c r="E139" s="160" t="s">
        <v>6394</v>
      </c>
      <c r="F139" s="160" t="s">
        <v>110</v>
      </c>
      <c r="G139" s="160" t="s">
        <v>140</v>
      </c>
      <c r="H139" s="160" t="s">
        <v>6392</v>
      </c>
      <c r="I139" s="160" cm="1">
        <f t="array" ref="I139">INDEX('2.1.trackMPD'!J:J/(24*60*60),
       MATCH(1,
             (A139='2.1.trackMPD'!A:A)*
             (C139='2.1.trackMPD'!D:D)*
             (D139/10^6='2.1.trackMPD'!H:H)*
             (E139='2.1.trackMPD'!F:F),
0))</f>
        <v>1.0162845131944443E-4</v>
      </c>
    </row>
    <row r="140" spans="1:9" x14ac:dyDescent="0.2">
      <c r="A140" s="160" t="s">
        <v>93</v>
      </c>
      <c r="B140" s="160" t="s">
        <v>1</v>
      </c>
      <c r="C140" s="160">
        <f>_xlfn.XLOOKUP(B140,'2.1.trackMPD'!$R$7:$R$29,'2.1.trackMPD'!$T$7:$T$29)</f>
        <v>3</v>
      </c>
      <c r="D140" s="160">
        <v>1000</v>
      </c>
      <c r="E140" s="160" t="s">
        <v>6394</v>
      </c>
      <c r="F140" s="160" t="s">
        <v>110</v>
      </c>
      <c r="G140" s="160" t="s">
        <v>124</v>
      </c>
      <c r="H140" s="160" t="s">
        <v>6393</v>
      </c>
      <c r="I140" s="160" cm="1">
        <f t="array" ref="I140">INDEX('2.1.trackMPD'!K:K/(24*60*60),
       MATCH(1,
             (A140='2.1.trackMPD'!A:A)*
             (C140='2.1.trackMPD'!D:D)*
             (D140/10^6='2.1.trackMPD'!H:H)*
             (E140='2.1.trackMPD'!F:F),
0))</f>
        <v>2.5252525231481482E-6</v>
      </c>
    </row>
    <row r="141" spans="1:9" x14ac:dyDescent="0.2">
      <c r="A141" s="160" t="s">
        <v>93</v>
      </c>
      <c r="B141" s="160" t="s">
        <v>1</v>
      </c>
      <c r="C141" s="160">
        <f>_xlfn.XLOOKUP(B141,'2.1.trackMPD'!$R$7:$R$29,'2.1.trackMPD'!$T$7:$T$29)</f>
        <v>3</v>
      </c>
      <c r="D141" s="160">
        <v>1000</v>
      </c>
      <c r="E141" s="160" t="s">
        <v>6394</v>
      </c>
      <c r="F141" s="160" t="s">
        <v>110</v>
      </c>
      <c r="G141" s="160" t="s">
        <v>140</v>
      </c>
      <c r="H141" s="160" t="s">
        <v>6393</v>
      </c>
      <c r="I141" s="160" cm="1">
        <f t="array" ref="I141">INDEX('2.1.trackMPD'!L:L/(24*60*60),
       MATCH(1,
             (A141='2.1.trackMPD'!A:A)*
             (C141='2.1.trackMPD'!D:D)*
             (D141/10^6='2.1.trackMPD'!H:H)*
             (E141='2.1.trackMPD'!F:F),
0))</f>
        <v>0</v>
      </c>
    </row>
    <row r="142" spans="1:9" x14ac:dyDescent="0.2">
      <c r="A142" s="160" t="s">
        <v>93</v>
      </c>
      <c r="B142" s="160" t="s">
        <v>1</v>
      </c>
      <c r="C142" s="160">
        <f>_xlfn.XLOOKUP(B142,'2.1.trackMPD'!$R$7:$R$29,'2.1.trackMPD'!$T$7:$T$29)</f>
        <v>3</v>
      </c>
      <c r="D142" s="160">
        <v>5000</v>
      </c>
      <c r="E142" s="160" t="s">
        <v>6394</v>
      </c>
      <c r="F142" s="160" t="s">
        <v>110</v>
      </c>
      <c r="G142" s="160" t="s">
        <v>124</v>
      </c>
      <c r="H142" s="160" t="s">
        <v>6392</v>
      </c>
      <c r="I142" s="160" cm="1">
        <f t="array" ref="I142">INDEX('2.1.trackMPD'!I:I/(24*60*60),
       MATCH(1,
             (A142='2.1.trackMPD'!A:A)*
             (C142='2.1.trackMPD'!D:D)*
             (D142/10^6='2.1.trackMPD'!H:H)*
             (E142='2.1.trackMPD'!F:F),
0))</f>
        <v>1.523132986111111E-7</v>
      </c>
    </row>
    <row r="143" spans="1:9" x14ac:dyDescent="0.2">
      <c r="A143" s="160" t="s">
        <v>93</v>
      </c>
      <c r="B143" s="160" t="s">
        <v>1</v>
      </c>
      <c r="C143" s="160">
        <f>_xlfn.XLOOKUP(B143,'2.1.trackMPD'!$R$7:$R$29,'2.1.trackMPD'!$T$7:$T$29)</f>
        <v>3</v>
      </c>
      <c r="D143" s="160">
        <v>5000</v>
      </c>
      <c r="E143" s="160" t="s">
        <v>6394</v>
      </c>
      <c r="F143" s="160" t="s">
        <v>110</v>
      </c>
      <c r="G143" s="160" t="s">
        <v>140</v>
      </c>
      <c r="H143" s="160" t="s">
        <v>6392</v>
      </c>
      <c r="I143" s="160" cm="1">
        <f t="array" ref="I143">INDEX('2.1.trackMPD'!J:J/(24*60*60),
       MATCH(1,
             (A143='2.1.trackMPD'!A:A)*
             (C143='2.1.trackMPD'!D:D)*
             (D143/10^6='2.1.trackMPD'!H:H)*
             (E143='2.1.trackMPD'!F:F),
0))</f>
        <v>9.7133886574074083E-6</v>
      </c>
    </row>
    <row r="144" spans="1:9" x14ac:dyDescent="0.2">
      <c r="A144" s="160" t="s">
        <v>93</v>
      </c>
      <c r="B144" s="160" t="s">
        <v>1</v>
      </c>
      <c r="C144" s="160">
        <f>_xlfn.XLOOKUP(B144,'2.1.trackMPD'!$R$7:$R$29,'2.1.trackMPD'!$T$7:$T$29)</f>
        <v>3</v>
      </c>
      <c r="D144" s="160">
        <v>5000</v>
      </c>
      <c r="E144" s="160" t="s">
        <v>6394</v>
      </c>
      <c r="F144" s="160" t="s">
        <v>110</v>
      </c>
      <c r="G144" s="160" t="s">
        <v>124</v>
      </c>
      <c r="H144" s="160" t="s">
        <v>6393</v>
      </c>
      <c r="I144" s="160" cm="1">
        <f t="array" ref="I144">INDEX('2.1.trackMPD'!K:K/(24*60*60),
       MATCH(1,
             (A144='2.1.trackMPD'!A:A)*
             (C144='2.1.trackMPD'!D:D)*
             (D144/10^6='2.1.trackMPD'!H:H)*
             (E144='2.1.trackMPD'!F:F),
0))</f>
        <v>2.8219660879629626E-7</v>
      </c>
    </row>
    <row r="145" spans="1:9" x14ac:dyDescent="0.2">
      <c r="A145" s="160" t="s">
        <v>93</v>
      </c>
      <c r="B145" s="160" t="s">
        <v>1</v>
      </c>
      <c r="C145" s="160">
        <f>_xlfn.XLOOKUP(B145,'2.1.trackMPD'!$R$7:$R$29,'2.1.trackMPD'!$T$7:$T$29)</f>
        <v>3</v>
      </c>
      <c r="D145" s="160">
        <v>5000</v>
      </c>
      <c r="E145" s="160" t="s">
        <v>6394</v>
      </c>
      <c r="F145" s="160" t="s">
        <v>110</v>
      </c>
      <c r="G145" s="160" t="s">
        <v>140</v>
      </c>
      <c r="H145" s="160" t="s">
        <v>6393</v>
      </c>
      <c r="I145" s="160" cm="1">
        <f t="array" ref="I145">INDEX('2.1.trackMPD'!L:L/(24*60*60),
       MATCH(1,
             (A145='2.1.trackMPD'!A:A)*
             (C145='2.1.trackMPD'!D:D)*
             (D145/10^6='2.1.trackMPD'!H:H)*
             (E145='2.1.trackMPD'!F:F),
0))</f>
        <v>1.8108069444444447E-7</v>
      </c>
    </row>
    <row r="146" spans="1:9" x14ac:dyDescent="0.2">
      <c r="A146" s="160" t="s">
        <v>93</v>
      </c>
      <c r="B146" s="160" t="s">
        <v>1</v>
      </c>
      <c r="C146" s="160">
        <f>_xlfn.XLOOKUP(B146,'2.1.trackMPD'!$R$7:$R$29,'2.1.trackMPD'!$T$7:$T$29)</f>
        <v>3</v>
      </c>
      <c r="D146" s="160">
        <v>1</v>
      </c>
      <c r="E146" s="160" t="s">
        <v>6395</v>
      </c>
      <c r="F146" s="160" t="s">
        <v>110</v>
      </c>
      <c r="G146" s="160" t="s">
        <v>124</v>
      </c>
      <c r="H146" s="160" t="s">
        <v>6392</v>
      </c>
      <c r="I146" s="160" t="e" cm="1">
        <f t="array" ref="I146">INDEX('2.1.trackMPD'!I:I/(24*60*60),
       MATCH(1,
             (A146='2.1.trackMPD'!A:A)*
             (C146='2.1.trackMPD'!D:D)*
             (D146/10^6='2.1.trackMPD'!H:H)*
             (E146='2.1.trackMPD'!F:F),
0))</f>
        <v>#N/A</v>
      </c>
    </row>
    <row r="147" spans="1:9" x14ac:dyDescent="0.2">
      <c r="A147" s="160" t="s">
        <v>93</v>
      </c>
      <c r="B147" s="160" t="s">
        <v>1</v>
      </c>
      <c r="C147" s="160">
        <f>_xlfn.XLOOKUP(B147,'2.1.trackMPD'!$R$7:$R$29,'2.1.trackMPD'!$T$7:$T$29)</f>
        <v>3</v>
      </c>
      <c r="D147" s="160">
        <v>1</v>
      </c>
      <c r="E147" s="160" t="s">
        <v>6395</v>
      </c>
      <c r="F147" s="160" t="s">
        <v>110</v>
      </c>
      <c r="G147" s="160" t="s">
        <v>140</v>
      </c>
      <c r="H147" s="160" t="s">
        <v>6392</v>
      </c>
      <c r="I147" s="160" t="e" cm="1">
        <f t="array" ref="I147">INDEX('2.1.trackMPD'!J:J/(24*60*60),
       MATCH(1,
             (A147='2.1.trackMPD'!A:A)*
             (C147='2.1.trackMPD'!D:D)*
             (D147/10^6='2.1.trackMPD'!H:H)*
             (E147='2.1.trackMPD'!F:F),
0))</f>
        <v>#N/A</v>
      </c>
    </row>
    <row r="148" spans="1:9" x14ac:dyDescent="0.2">
      <c r="A148" s="160" t="s">
        <v>93</v>
      </c>
      <c r="B148" s="160" t="s">
        <v>1</v>
      </c>
      <c r="C148" s="160">
        <f>_xlfn.XLOOKUP(B148,'2.1.trackMPD'!$R$7:$R$29,'2.1.trackMPD'!$T$7:$T$29)</f>
        <v>3</v>
      </c>
      <c r="D148" s="160">
        <v>1</v>
      </c>
      <c r="E148" s="160" t="s">
        <v>6395</v>
      </c>
      <c r="F148" s="160" t="s">
        <v>110</v>
      </c>
      <c r="G148" s="160" t="s">
        <v>124</v>
      </c>
      <c r="H148" s="160" t="s">
        <v>6393</v>
      </c>
      <c r="I148" s="160" t="e" cm="1">
        <f t="array" ref="I148">INDEX('2.1.trackMPD'!K:K/(24*60*60),
       MATCH(1,
             (A148='2.1.trackMPD'!A:A)*
             (C148='2.1.trackMPD'!D:D)*
             (D148/10^6='2.1.trackMPD'!H:H)*
             (E148='2.1.trackMPD'!F:F),
0))</f>
        <v>#N/A</v>
      </c>
    </row>
    <row r="149" spans="1:9" x14ac:dyDescent="0.2">
      <c r="A149" s="160" t="s">
        <v>93</v>
      </c>
      <c r="B149" s="160" t="s">
        <v>1</v>
      </c>
      <c r="C149" s="160">
        <f>_xlfn.XLOOKUP(B149,'2.1.trackMPD'!$R$7:$R$29,'2.1.trackMPD'!$T$7:$T$29)</f>
        <v>3</v>
      </c>
      <c r="D149" s="160">
        <v>1</v>
      </c>
      <c r="E149" s="160" t="s">
        <v>6395</v>
      </c>
      <c r="F149" s="160" t="s">
        <v>110</v>
      </c>
      <c r="G149" s="160" t="s">
        <v>140</v>
      </c>
      <c r="H149" s="160" t="s">
        <v>6393</v>
      </c>
      <c r="I149" s="160" t="e" cm="1">
        <f t="array" ref="I149">INDEX('2.1.trackMPD'!L:L/(24*60*60),
       MATCH(1,
             (A149='2.1.trackMPD'!A:A)*
             (C149='2.1.trackMPD'!D:D)*
             (D149/10^6='2.1.trackMPD'!H:H)*
             (E149='2.1.trackMPD'!F:F),
0))</f>
        <v>#N/A</v>
      </c>
    </row>
    <row r="150" spans="1:9" x14ac:dyDescent="0.2">
      <c r="A150" s="160" t="s">
        <v>93</v>
      </c>
      <c r="B150" s="160" t="s">
        <v>1</v>
      </c>
      <c r="C150" s="160">
        <f>_xlfn.XLOOKUP(B150,'2.1.trackMPD'!$R$7:$R$29,'2.1.trackMPD'!$T$7:$T$29)</f>
        <v>3</v>
      </c>
      <c r="D150" s="160">
        <v>10</v>
      </c>
      <c r="E150" s="160" t="s">
        <v>6395</v>
      </c>
      <c r="F150" s="160" t="s">
        <v>110</v>
      </c>
      <c r="G150" s="160" t="s">
        <v>124</v>
      </c>
      <c r="H150" s="160" t="s">
        <v>6392</v>
      </c>
      <c r="I150" s="160" t="e" cm="1">
        <f t="array" ref="I150">INDEX('2.1.trackMPD'!I:I/(24*60*60),
       MATCH(1,
             (A150='2.1.trackMPD'!A:A)*
             (C150='2.1.trackMPD'!D:D)*
             (D150/10^6='2.1.trackMPD'!H:H)*
             (E150='2.1.trackMPD'!F:F),
0))</f>
        <v>#N/A</v>
      </c>
    </row>
    <row r="151" spans="1:9" x14ac:dyDescent="0.2">
      <c r="A151" s="160" t="s">
        <v>93</v>
      </c>
      <c r="B151" s="160" t="s">
        <v>1</v>
      </c>
      <c r="C151" s="160">
        <f>_xlfn.XLOOKUP(B151,'2.1.trackMPD'!$R$7:$R$29,'2.1.trackMPD'!$T$7:$T$29)</f>
        <v>3</v>
      </c>
      <c r="D151" s="160">
        <v>10</v>
      </c>
      <c r="E151" s="160" t="s">
        <v>6395</v>
      </c>
      <c r="F151" s="160" t="s">
        <v>110</v>
      </c>
      <c r="G151" s="160" t="s">
        <v>140</v>
      </c>
      <c r="H151" s="160" t="s">
        <v>6392</v>
      </c>
      <c r="I151" s="160" t="e" cm="1">
        <f t="array" ref="I151">INDEX('2.1.trackMPD'!J:J/(24*60*60),
       MATCH(1,
             (A151='2.1.trackMPD'!A:A)*
             (C151='2.1.trackMPD'!D:D)*
             (D151/10^6='2.1.trackMPD'!H:H)*
             (E151='2.1.trackMPD'!F:F),
0))</f>
        <v>#N/A</v>
      </c>
    </row>
    <row r="152" spans="1:9" x14ac:dyDescent="0.2">
      <c r="A152" s="160" t="s">
        <v>93</v>
      </c>
      <c r="B152" s="160" t="s">
        <v>1</v>
      </c>
      <c r="C152" s="160">
        <f>_xlfn.XLOOKUP(B152,'2.1.trackMPD'!$R$7:$R$29,'2.1.trackMPD'!$T$7:$T$29)</f>
        <v>3</v>
      </c>
      <c r="D152" s="160">
        <v>10</v>
      </c>
      <c r="E152" s="160" t="s">
        <v>6395</v>
      </c>
      <c r="F152" s="160" t="s">
        <v>110</v>
      </c>
      <c r="G152" s="160" t="s">
        <v>124</v>
      </c>
      <c r="H152" s="160" t="s">
        <v>6393</v>
      </c>
      <c r="I152" s="160" t="e" cm="1">
        <f t="array" ref="I152">INDEX('2.1.trackMPD'!K:K/(24*60*60),
       MATCH(1,
             (A152='2.1.trackMPD'!A:A)*
             (C152='2.1.trackMPD'!D:D)*
             (D152/10^6='2.1.trackMPD'!H:H)*
             (E152='2.1.trackMPD'!F:F),
0))</f>
        <v>#N/A</v>
      </c>
    </row>
    <row r="153" spans="1:9" x14ac:dyDescent="0.2">
      <c r="A153" s="160" t="s">
        <v>93</v>
      </c>
      <c r="B153" s="160" t="s">
        <v>1</v>
      </c>
      <c r="C153" s="160">
        <f>_xlfn.XLOOKUP(B153,'2.1.trackMPD'!$R$7:$R$29,'2.1.trackMPD'!$T$7:$T$29)</f>
        <v>3</v>
      </c>
      <c r="D153" s="160">
        <v>10</v>
      </c>
      <c r="E153" s="160" t="s">
        <v>6395</v>
      </c>
      <c r="F153" s="160" t="s">
        <v>110</v>
      </c>
      <c r="G153" s="160" t="s">
        <v>140</v>
      </c>
      <c r="H153" s="160" t="s">
        <v>6393</v>
      </c>
      <c r="I153" s="160" t="e" cm="1">
        <f t="array" ref="I153">INDEX('2.1.trackMPD'!L:L/(24*60*60),
       MATCH(1,
             (A153='2.1.trackMPD'!A:A)*
             (C153='2.1.trackMPD'!D:D)*
             (D153/10^6='2.1.trackMPD'!H:H)*
             (E153='2.1.trackMPD'!F:F),
0))</f>
        <v>#N/A</v>
      </c>
    </row>
    <row r="154" spans="1:9" x14ac:dyDescent="0.2">
      <c r="A154" s="160" t="s">
        <v>93</v>
      </c>
      <c r="B154" s="160" t="s">
        <v>1</v>
      </c>
      <c r="C154" s="160">
        <f>_xlfn.XLOOKUP(B154,'2.1.trackMPD'!$R$7:$R$29,'2.1.trackMPD'!$T$7:$T$29)</f>
        <v>3</v>
      </c>
      <c r="D154" s="160">
        <v>100</v>
      </c>
      <c r="E154" s="160" t="s">
        <v>6395</v>
      </c>
      <c r="F154" s="160" t="s">
        <v>110</v>
      </c>
      <c r="G154" s="160" t="s">
        <v>124</v>
      </c>
      <c r="H154" s="160" t="s">
        <v>6392</v>
      </c>
      <c r="I154" s="160" t="e" cm="1">
        <f t="array" ref="I154">INDEX('2.1.trackMPD'!I:I/(24*60*60),
       MATCH(1,
             (A154='2.1.trackMPD'!A:A)*
             (C154='2.1.trackMPD'!D:D)*
             (D154/10^6='2.1.trackMPD'!H:H)*
             (E154='2.1.trackMPD'!F:F),
0))</f>
        <v>#N/A</v>
      </c>
    </row>
    <row r="155" spans="1:9" x14ac:dyDescent="0.2">
      <c r="A155" s="160" t="s">
        <v>93</v>
      </c>
      <c r="B155" s="160" t="s">
        <v>1</v>
      </c>
      <c r="C155" s="160">
        <f>_xlfn.XLOOKUP(B155,'2.1.trackMPD'!$R$7:$R$29,'2.1.trackMPD'!$T$7:$T$29)</f>
        <v>3</v>
      </c>
      <c r="D155" s="160">
        <v>100</v>
      </c>
      <c r="E155" s="160" t="s">
        <v>6395</v>
      </c>
      <c r="F155" s="160" t="s">
        <v>110</v>
      </c>
      <c r="G155" s="160" t="s">
        <v>140</v>
      </c>
      <c r="H155" s="160" t="s">
        <v>6392</v>
      </c>
      <c r="I155" s="160" t="e" cm="1">
        <f t="array" ref="I155">INDEX('2.1.trackMPD'!J:J/(24*60*60),
       MATCH(1,
             (A155='2.1.trackMPD'!A:A)*
             (C155='2.1.trackMPD'!D:D)*
             (D155/10^6='2.1.trackMPD'!H:H)*
             (E155='2.1.trackMPD'!F:F),
0))</f>
        <v>#N/A</v>
      </c>
    </row>
    <row r="156" spans="1:9" x14ac:dyDescent="0.2">
      <c r="A156" s="160" t="s">
        <v>93</v>
      </c>
      <c r="B156" s="160" t="s">
        <v>1</v>
      </c>
      <c r="C156" s="160">
        <f>_xlfn.XLOOKUP(B156,'2.1.trackMPD'!$R$7:$R$29,'2.1.trackMPD'!$T$7:$T$29)</f>
        <v>3</v>
      </c>
      <c r="D156" s="160">
        <v>100</v>
      </c>
      <c r="E156" s="160" t="s">
        <v>6395</v>
      </c>
      <c r="F156" s="160" t="s">
        <v>110</v>
      </c>
      <c r="G156" s="160" t="s">
        <v>124</v>
      </c>
      <c r="H156" s="160" t="s">
        <v>6393</v>
      </c>
      <c r="I156" s="160" t="e" cm="1">
        <f t="array" ref="I156">INDEX('2.1.trackMPD'!K:K/(24*60*60),
       MATCH(1,
             (A156='2.1.trackMPD'!A:A)*
             (C156='2.1.trackMPD'!D:D)*
             (D156/10^6='2.1.trackMPD'!H:H)*
             (E156='2.1.trackMPD'!F:F),
0))</f>
        <v>#N/A</v>
      </c>
    </row>
    <row r="157" spans="1:9" x14ac:dyDescent="0.2">
      <c r="A157" s="160" t="s">
        <v>93</v>
      </c>
      <c r="B157" s="160" t="s">
        <v>1</v>
      </c>
      <c r="C157" s="160">
        <f>_xlfn.XLOOKUP(B157,'2.1.trackMPD'!$R$7:$R$29,'2.1.trackMPD'!$T$7:$T$29)</f>
        <v>3</v>
      </c>
      <c r="D157" s="160">
        <v>100</v>
      </c>
      <c r="E157" s="160" t="s">
        <v>6395</v>
      </c>
      <c r="F157" s="160" t="s">
        <v>110</v>
      </c>
      <c r="G157" s="160" t="s">
        <v>140</v>
      </c>
      <c r="H157" s="160" t="s">
        <v>6393</v>
      </c>
      <c r="I157" s="160" t="e" cm="1">
        <f t="array" ref="I157">INDEX('2.1.trackMPD'!L:L/(24*60*60),
       MATCH(1,
             (A157='2.1.trackMPD'!A:A)*
             (C157='2.1.trackMPD'!D:D)*
             (D157/10^6='2.1.trackMPD'!H:H)*
             (E157='2.1.trackMPD'!F:F),
0))</f>
        <v>#N/A</v>
      </c>
    </row>
    <row r="158" spans="1:9" x14ac:dyDescent="0.2">
      <c r="A158" s="160" t="s">
        <v>93</v>
      </c>
      <c r="B158" s="160" t="s">
        <v>13</v>
      </c>
      <c r="C158" s="160">
        <f>_xlfn.XLOOKUP(B158,'2.1.trackMPD'!$R$7:$R$29,'2.1.trackMPD'!$T$7:$T$29)</f>
        <v>6</v>
      </c>
      <c r="D158" s="160">
        <v>1</v>
      </c>
      <c r="E158" s="160" t="s">
        <v>6390</v>
      </c>
      <c r="F158" s="160" t="s">
        <v>110</v>
      </c>
      <c r="G158" s="160" t="s">
        <v>124</v>
      </c>
      <c r="H158" s="160" t="s">
        <v>6392</v>
      </c>
      <c r="I158" s="160" cm="1">
        <f t="array" ref="I158">INDEX('2.1.trackMPD'!I:I/(24*60*60),
       MATCH(1,
             (A158='2.1.trackMPD'!A:A)*
             (C158='2.1.trackMPD'!D:D)*
             (D158/10^6='2.1.trackMPD'!H:H)*
             (E158='2.1.trackMPD'!F:F),
0))</f>
        <v>4.6051731481481477E-7</v>
      </c>
    </row>
    <row r="159" spans="1:9" x14ac:dyDescent="0.2">
      <c r="A159" s="160" t="s">
        <v>93</v>
      </c>
      <c r="B159" s="160" t="s">
        <v>13</v>
      </c>
      <c r="C159" s="160">
        <f>_xlfn.XLOOKUP(B159,'2.1.trackMPD'!$R$7:$R$29,'2.1.trackMPD'!$T$7:$T$29)</f>
        <v>6</v>
      </c>
      <c r="D159" s="160">
        <v>1</v>
      </c>
      <c r="E159" s="160" t="s">
        <v>6390</v>
      </c>
      <c r="F159" s="160" t="s">
        <v>110</v>
      </c>
      <c r="G159" s="160" t="s">
        <v>140</v>
      </c>
      <c r="H159" s="160" t="s">
        <v>6392</v>
      </c>
      <c r="I159" s="160" cm="1">
        <f t="array" ref="I159">INDEX('2.1.trackMPD'!J:J/(24*60*60),
       MATCH(1,
             (A159='2.1.trackMPD'!A:A)*
             (C159='2.1.trackMPD'!D:D)*
             (D159/10^6='2.1.trackMPD'!H:H)*
             (E159='2.1.trackMPD'!F:F),
0))</f>
        <v>7.5641211111111106E-6</v>
      </c>
    </row>
    <row r="160" spans="1:9" x14ac:dyDescent="0.2">
      <c r="A160" s="160" t="s">
        <v>93</v>
      </c>
      <c r="B160" s="160" t="s">
        <v>13</v>
      </c>
      <c r="C160" s="160">
        <f>_xlfn.XLOOKUP(B160,'2.1.trackMPD'!$R$7:$R$29,'2.1.trackMPD'!$T$7:$T$29)</f>
        <v>6</v>
      </c>
      <c r="D160" s="160">
        <v>1</v>
      </c>
      <c r="E160" s="160" t="s">
        <v>6390</v>
      </c>
      <c r="F160" s="160" t="s">
        <v>110</v>
      </c>
      <c r="G160" s="160" t="s">
        <v>124</v>
      </c>
      <c r="H160" s="160" t="s">
        <v>6393</v>
      </c>
      <c r="I160" s="160" cm="1">
        <f t="array" ref="I160">INDEX('2.1.trackMPD'!K:K/(24*60*60),
       MATCH(1,
             (A160='2.1.trackMPD'!A:A)*
             (C160='2.1.trackMPD'!D:D)*
             (D160/10^6='2.1.trackMPD'!H:H)*
             (E160='2.1.trackMPD'!F:F),
0))</f>
        <v>0</v>
      </c>
    </row>
    <row r="161" spans="1:9" x14ac:dyDescent="0.2">
      <c r="A161" s="160" t="s">
        <v>93</v>
      </c>
      <c r="B161" s="160" t="s">
        <v>13</v>
      </c>
      <c r="C161" s="160">
        <f>_xlfn.XLOOKUP(B161,'2.1.trackMPD'!$R$7:$R$29,'2.1.trackMPD'!$T$7:$T$29)</f>
        <v>6</v>
      </c>
      <c r="D161" s="160">
        <v>1</v>
      </c>
      <c r="E161" s="160" t="s">
        <v>6390</v>
      </c>
      <c r="F161" s="160" t="s">
        <v>110</v>
      </c>
      <c r="G161" s="160" t="s">
        <v>140</v>
      </c>
      <c r="H161" s="160" t="s">
        <v>6393</v>
      </c>
      <c r="I161" s="160" cm="1">
        <f t="array" ref="I161">INDEX('2.1.trackMPD'!L:L/(24*60*60),
       MATCH(1,
             (A161='2.1.trackMPD'!A:A)*
             (C161='2.1.trackMPD'!D:D)*
             (D161/10^6='2.1.trackMPD'!H:H)*
             (E161='2.1.trackMPD'!F:F),
0))</f>
        <v>7.122507118055555E-6</v>
      </c>
    </row>
    <row r="162" spans="1:9" x14ac:dyDescent="0.2">
      <c r="A162" s="160" t="s">
        <v>93</v>
      </c>
      <c r="B162" s="160" t="s">
        <v>13</v>
      </c>
      <c r="C162" s="160">
        <f>_xlfn.XLOOKUP(B162,'2.1.trackMPD'!$R$7:$R$29,'2.1.trackMPD'!$T$7:$T$29)</f>
        <v>6</v>
      </c>
      <c r="D162" s="160">
        <v>10</v>
      </c>
      <c r="E162" s="160" t="s">
        <v>6390</v>
      </c>
      <c r="F162" s="160" t="s">
        <v>110</v>
      </c>
      <c r="G162" s="160" t="s">
        <v>124</v>
      </c>
      <c r="H162" s="160" t="s">
        <v>6392</v>
      </c>
      <c r="I162" s="160" cm="1">
        <f t="array" ref="I162">INDEX('2.1.trackMPD'!I:I/(24*60*60),
       MATCH(1,
             (A162='2.1.trackMPD'!A:A)*
             (C162='2.1.trackMPD'!D:D)*
             (D162/10^6='2.1.trackMPD'!H:H)*
             (E162='2.1.trackMPD'!F:F),
0))</f>
        <v>2.3133724999999999E-6</v>
      </c>
    </row>
    <row r="163" spans="1:9" x14ac:dyDescent="0.2">
      <c r="A163" s="160" t="s">
        <v>93</v>
      </c>
      <c r="B163" s="160" t="s">
        <v>13</v>
      </c>
      <c r="C163" s="160">
        <f>_xlfn.XLOOKUP(B163,'2.1.trackMPD'!$R$7:$R$29,'2.1.trackMPD'!$T$7:$T$29)</f>
        <v>6</v>
      </c>
      <c r="D163" s="160">
        <v>10</v>
      </c>
      <c r="E163" s="160" t="s">
        <v>6390</v>
      </c>
      <c r="F163" s="160" t="s">
        <v>110</v>
      </c>
      <c r="G163" s="160" t="s">
        <v>140</v>
      </c>
      <c r="H163" s="160" t="s">
        <v>6392</v>
      </c>
      <c r="I163" s="160" cm="1">
        <f t="array" ref="I163">INDEX('2.1.trackMPD'!J:J/(24*60*60),
       MATCH(1,
             (A163='2.1.trackMPD'!A:A)*
             (C163='2.1.trackMPD'!D:D)*
             (D163/10^6='2.1.trackMPD'!H:H)*
             (E163='2.1.trackMPD'!F:F),
0))</f>
        <v>1.2815177025462963E-5</v>
      </c>
    </row>
    <row r="164" spans="1:9" x14ac:dyDescent="0.2">
      <c r="A164" s="160" t="s">
        <v>93</v>
      </c>
      <c r="B164" s="160" t="s">
        <v>13</v>
      </c>
      <c r="C164" s="160">
        <f>_xlfn.XLOOKUP(B164,'2.1.trackMPD'!$R$7:$R$29,'2.1.trackMPD'!$T$7:$T$29)</f>
        <v>6</v>
      </c>
      <c r="D164" s="160">
        <v>10</v>
      </c>
      <c r="E164" s="160" t="s">
        <v>6390</v>
      </c>
      <c r="F164" s="160" t="s">
        <v>110</v>
      </c>
      <c r="G164" s="160" t="s">
        <v>124</v>
      </c>
      <c r="H164" s="160" t="s">
        <v>6393</v>
      </c>
      <c r="I164" s="160" cm="1">
        <f t="array" ref="I164">INDEX('2.1.trackMPD'!K:K/(24*60*60),
       MATCH(1,
             (A164='2.1.trackMPD'!A:A)*
             (C164='2.1.trackMPD'!D:D)*
             (D164/10^6='2.1.trackMPD'!H:H)*
             (E164='2.1.trackMPD'!F:F),
0))</f>
        <v>2.5960539930555555E-6</v>
      </c>
    </row>
    <row r="165" spans="1:9" x14ac:dyDescent="0.2">
      <c r="A165" s="160" t="s">
        <v>93</v>
      </c>
      <c r="B165" s="160" t="s">
        <v>13</v>
      </c>
      <c r="C165" s="160">
        <f>_xlfn.XLOOKUP(B165,'2.1.trackMPD'!$R$7:$R$29,'2.1.trackMPD'!$T$7:$T$29)</f>
        <v>6</v>
      </c>
      <c r="D165" s="160">
        <v>10</v>
      </c>
      <c r="E165" s="160" t="s">
        <v>6390</v>
      </c>
      <c r="F165" s="160" t="s">
        <v>110</v>
      </c>
      <c r="G165" s="160" t="s">
        <v>140</v>
      </c>
      <c r="H165" s="160" t="s">
        <v>6393</v>
      </c>
      <c r="I165" s="160" cm="1">
        <f t="array" ref="I165">INDEX('2.1.trackMPD'!L:L/(24*60*60),
       MATCH(1,
             (A165='2.1.trackMPD'!A:A)*
             (C165='2.1.trackMPD'!D:D)*
             (D165/10^6='2.1.trackMPD'!H:H)*
             (E165='2.1.trackMPD'!F:F),
0))</f>
        <v>2.3977906250000003E-7</v>
      </c>
    </row>
    <row r="166" spans="1:9" x14ac:dyDescent="0.2">
      <c r="A166" s="160" t="s">
        <v>93</v>
      </c>
      <c r="B166" s="160" t="s">
        <v>13</v>
      </c>
      <c r="C166" s="160">
        <f>_xlfn.XLOOKUP(B166,'2.1.trackMPD'!$R$7:$R$29,'2.1.trackMPD'!$T$7:$T$29)</f>
        <v>6</v>
      </c>
      <c r="D166" s="160">
        <v>100</v>
      </c>
      <c r="E166" s="160" t="s">
        <v>6390</v>
      </c>
      <c r="F166" s="160" t="s">
        <v>110</v>
      </c>
      <c r="G166" s="160" t="s">
        <v>124</v>
      </c>
      <c r="H166" s="160" t="s">
        <v>6392</v>
      </c>
      <c r="I166" s="160" cm="1">
        <f t="array" ref="I166">INDEX('2.1.trackMPD'!I:I/(24*60*60),
       MATCH(1,
             (A166='2.1.trackMPD'!A:A)*
             (C166='2.1.trackMPD'!D:D)*
             (D166/10^6='2.1.trackMPD'!H:H)*
             (E166='2.1.trackMPD'!F:F),
0))</f>
        <v>4.0572705474537039E-3</v>
      </c>
    </row>
    <row r="167" spans="1:9" x14ac:dyDescent="0.2">
      <c r="A167" s="160" t="s">
        <v>93</v>
      </c>
      <c r="B167" s="160" t="s">
        <v>13</v>
      </c>
      <c r="C167" s="160">
        <f>_xlfn.XLOOKUP(B167,'2.1.trackMPD'!$R$7:$R$29,'2.1.trackMPD'!$T$7:$T$29)</f>
        <v>6</v>
      </c>
      <c r="D167" s="160">
        <v>100</v>
      </c>
      <c r="E167" s="160" t="s">
        <v>6390</v>
      </c>
      <c r="F167" s="160" t="s">
        <v>110</v>
      </c>
      <c r="G167" s="160" t="s">
        <v>140</v>
      </c>
      <c r="H167" s="160" t="s">
        <v>6392</v>
      </c>
      <c r="I167" s="160" cm="1">
        <f t="array" ref="I167">INDEX('2.1.trackMPD'!J:J/(24*60*60),
       MATCH(1,
             (A167='2.1.trackMPD'!A:A)*
             (C167='2.1.trackMPD'!D:D)*
             (D167/10^6='2.1.trackMPD'!H:H)*
             (E167='2.1.trackMPD'!F:F),
0))</f>
        <v>1.5704883680555555E-3</v>
      </c>
    </row>
    <row r="168" spans="1:9" x14ac:dyDescent="0.2">
      <c r="A168" s="160" t="s">
        <v>93</v>
      </c>
      <c r="B168" s="160" t="s">
        <v>13</v>
      </c>
      <c r="C168" s="160">
        <f>_xlfn.XLOOKUP(B168,'2.1.trackMPD'!$R$7:$R$29,'2.1.trackMPD'!$T$7:$T$29)</f>
        <v>6</v>
      </c>
      <c r="D168" s="160">
        <v>100</v>
      </c>
      <c r="E168" s="160" t="s">
        <v>6390</v>
      </c>
      <c r="F168" s="160" t="s">
        <v>110</v>
      </c>
      <c r="G168" s="160" t="s">
        <v>124</v>
      </c>
      <c r="H168" s="160" t="s">
        <v>6393</v>
      </c>
      <c r="I168" s="160" cm="1">
        <f t="array" ref="I168">INDEX('2.1.trackMPD'!K:K/(24*60*60),
       MATCH(1,
             (A168='2.1.trackMPD'!A:A)*
             (C168='2.1.trackMPD'!D:D)*
             (D168/10^6='2.1.trackMPD'!H:H)*
             (E168='2.1.trackMPD'!F:F),
0))</f>
        <v>0</v>
      </c>
    </row>
    <row r="169" spans="1:9" x14ac:dyDescent="0.2">
      <c r="A169" s="160" t="s">
        <v>93</v>
      </c>
      <c r="B169" s="160" t="s">
        <v>13</v>
      </c>
      <c r="C169" s="160">
        <f>_xlfn.XLOOKUP(B169,'2.1.trackMPD'!$R$7:$R$29,'2.1.trackMPD'!$T$7:$T$29)</f>
        <v>6</v>
      </c>
      <c r="D169" s="160">
        <v>100</v>
      </c>
      <c r="E169" s="160" t="s">
        <v>6390</v>
      </c>
      <c r="F169" s="160" t="s">
        <v>110</v>
      </c>
      <c r="G169" s="160" t="s">
        <v>140</v>
      </c>
      <c r="H169" s="160" t="s">
        <v>6393</v>
      </c>
      <c r="I169" s="160" cm="1">
        <f t="array" ref="I169">INDEX('2.1.trackMPD'!L:L/(24*60*60),
       MATCH(1,
             (A169='2.1.trackMPD'!A:A)*
             (C169='2.1.trackMPD'!D:D)*
             (D169/10^6='2.1.trackMPD'!H:H)*
             (E169='2.1.trackMPD'!F:F),
0))</f>
        <v>0</v>
      </c>
    </row>
    <row r="170" spans="1:9" x14ac:dyDescent="0.2">
      <c r="A170" s="160" t="s">
        <v>93</v>
      </c>
      <c r="B170" s="160" t="s">
        <v>13</v>
      </c>
      <c r="C170" s="160">
        <f>_xlfn.XLOOKUP(B170,'2.1.trackMPD'!$R$7:$R$29,'2.1.trackMPD'!$T$7:$T$29)</f>
        <v>6</v>
      </c>
      <c r="D170" s="160">
        <v>1000</v>
      </c>
      <c r="E170" s="160" t="s">
        <v>6390</v>
      </c>
      <c r="F170" s="160" t="s">
        <v>110</v>
      </c>
      <c r="G170" s="160" t="s">
        <v>124</v>
      </c>
      <c r="H170" s="160" t="s">
        <v>6392</v>
      </c>
      <c r="I170" s="160" cm="1">
        <f t="array" ref="I170">INDEX('2.1.trackMPD'!I:I/(24*60*60),
       MATCH(1,
             (A170='2.1.trackMPD'!A:A)*
             (C170='2.1.trackMPD'!D:D)*
             (D170/10^6='2.1.trackMPD'!H:H)*
             (E170='2.1.trackMPD'!F:F),
0))</f>
        <v>5.2855706909722224</v>
      </c>
    </row>
    <row r="171" spans="1:9" x14ac:dyDescent="0.2">
      <c r="A171" s="160" t="s">
        <v>93</v>
      </c>
      <c r="B171" s="160" t="s">
        <v>13</v>
      </c>
      <c r="C171" s="160">
        <f>_xlfn.XLOOKUP(B171,'2.1.trackMPD'!$R$7:$R$29,'2.1.trackMPD'!$T$7:$T$29)</f>
        <v>6</v>
      </c>
      <c r="D171" s="160">
        <v>1000</v>
      </c>
      <c r="E171" s="160" t="s">
        <v>6390</v>
      </c>
      <c r="F171" s="160" t="s">
        <v>110</v>
      </c>
      <c r="G171" s="160" t="s">
        <v>140</v>
      </c>
      <c r="H171" s="160" t="s">
        <v>6392</v>
      </c>
      <c r="I171" s="160" cm="1">
        <f t="array" ref="I171">INDEX('2.1.trackMPD'!J:J/(24*60*60),
       MATCH(1,
             (A171='2.1.trackMPD'!A:A)*
             (C171='2.1.trackMPD'!D:D)*
             (D171/10^6='2.1.trackMPD'!H:H)*
             (E171='2.1.trackMPD'!F:F),
0))</f>
        <v>5.8739276064814813E-2</v>
      </c>
    </row>
    <row r="172" spans="1:9" x14ac:dyDescent="0.2">
      <c r="A172" s="160" t="s">
        <v>93</v>
      </c>
      <c r="B172" s="160" t="s">
        <v>13</v>
      </c>
      <c r="C172" s="160">
        <f>_xlfn.XLOOKUP(B172,'2.1.trackMPD'!$R$7:$R$29,'2.1.trackMPD'!$T$7:$T$29)</f>
        <v>6</v>
      </c>
      <c r="D172" s="160">
        <v>1000</v>
      </c>
      <c r="E172" s="160" t="s">
        <v>6390</v>
      </c>
      <c r="F172" s="160" t="s">
        <v>110</v>
      </c>
      <c r="G172" s="160" t="s">
        <v>124</v>
      </c>
      <c r="H172" s="160" t="s">
        <v>6393</v>
      </c>
      <c r="I172" s="160" cm="1">
        <f t="array" ref="I172">INDEX('2.1.trackMPD'!K:K/(24*60*60),
       MATCH(1,
             (A172='2.1.trackMPD'!A:A)*
             (C172='2.1.trackMPD'!D:D)*
             (D172/10^6='2.1.trackMPD'!H:H)*
             (E172='2.1.trackMPD'!F:F),
0))</f>
        <v>0</v>
      </c>
    </row>
    <row r="173" spans="1:9" x14ac:dyDescent="0.2">
      <c r="A173" s="160" t="s">
        <v>93</v>
      </c>
      <c r="B173" s="160" t="s">
        <v>13</v>
      </c>
      <c r="C173" s="160">
        <f>_xlfn.XLOOKUP(B173,'2.1.trackMPD'!$R$7:$R$29,'2.1.trackMPD'!$T$7:$T$29)</f>
        <v>6</v>
      </c>
      <c r="D173" s="160">
        <v>1000</v>
      </c>
      <c r="E173" s="160" t="s">
        <v>6390</v>
      </c>
      <c r="F173" s="160" t="s">
        <v>110</v>
      </c>
      <c r="G173" s="160" t="s">
        <v>140</v>
      </c>
      <c r="H173" s="160" t="s">
        <v>6393</v>
      </c>
      <c r="I173" s="160" cm="1">
        <f t="array" ref="I173">INDEX('2.1.trackMPD'!L:L/(24*60*60),
       MATCH(1,
             (A173='2.1.trackMPD'!A:A)*
             (C173='2.1.trackMPD'!D:D)*
             (D173/10^6='2.1.trackMPD'!H:H)*
             (E173='2.1.trackMPD'!F:F),
0))</f>
        <v>0</v>
      </c>
    </row>
    <row r="174" spans="1:9" x14ac:dyDescent="0.2">
      <c r="A174" s="160" t="s">
        <v>93</v>
      </c>
      <c r="B174" s="160" t="s">
        <v>13</v>
      </c>
      <c r="C174" s="160">
        <f>_xlfn.XLOOKUP(B174,'2.1.trackMPD'!$R$7:$R$29,'2.1.trackMPD'!$T$7:$T$29)</f>
        <v>6</v>
      </c>
      <c r="D174" s="160">
        <v>5000</v>
      </c>
      <c r="E174" s="160" t="s">
        <v>6390</v>
      </c>
      <c r="F174" s="160" t="s">
        <v>110</v>
      </c>
      <c r="G174" s="160" t="s">
        <v>124</v>
      </c>
      <c r="H174" s="160" t="s">
        <v>6392</v>
      </c>
      <c r="I174" s="160" cm="1">
        <f t="array" ref="I174">INDEX('2.1.trackMPD'!I:I/(24*60*60),
       MATCH(1,
             (A174='2.1.trackMPD'!A:A)*
             (C174='2.1.trackMPD'!D:D)*
             (D174/10^6='2.1.trackMPD'!H:H)*
             (E174='2.1.trackMPD'!F:F),
0))</f>
        <v>81.995622777777783</v>
      </c>
    </row>
    <row r="175" spans="1:9" x14ac:dyDescent="0.2">
      <c r="A175" s="160" t="s">
        <v>93</v>
      </c>
      <c r="B175" s="160" t="s">
        <v>13</v>
      </c>
      <c r="C175" s="160">
        <f>_xlfn.XLOOKUP(B175,'2.1.trackMPD'!$R$7:$R$29,'2.1.trackMPD'!$T$7:$T$29)</f>
        <v>6</v>
      </c>
      <c r="D175" s="160">
        <v>5000</v>
      </c>
      <c r="E175" s="160" t="s">
        <v>6390</v>
      </c>
      <c r="F175" s="160" t="s">
        <v>110</v>
      </c>
      <c r="G175" s="160" t="s">
        <v>140</v>
      </c>
      <c r="H175" s="160" t="s">
        <v>6392</v>
      </c>
      <c r="I175" s="160" cm="1">
        <f t="array" ref="I175">INDEX('2.1.trackMPD'!J:J/(24*60*60),
       MATCH(1,
             (A175='2.1.trackMPD'!A:A)*
             (C175='2.1.trackMPD'!D:D)*
             (D175/10^6='2.1.trackMPD'!H:H)*
             (E175='2.1.trackMPD'!F:F),
0))</f>
        <v>0.23135450173611111</v>
      </c>
    </row>
    <row r="176" spans="1:9" x14ac:dyDescent="0.2">
      <c r="A176" s="160" t="s">
        <v>93</v>
      </c>
      <c r="B176" s="160" t="s">
        <v>13</v>
      </c>
      <c r="C176" s="160">
        <f>_xlfn.XLOOKUP(B176,'2.1.trackMPD'!$R$7:$R$29,'2.1.trackMPD'!$T$7:$T$29)</f>
        <v>6</v>
      </c>
      <c r="D176" s="160">
        <v>5000</v>
      </c>
      <c r="E176" s="160" t="s">
        <v>6390</v>
      </c>
      <c r="F176" s="160" t="s">
        <v>110</v>
      </c>
      <c r="G176" s="160" t="s">
        <v>124</v>
      </c>
      <c r="H176" s="160" t="s">
        <v>6393</v>
      </c>
      <c r="I176" s="160" cm="1">
        <f t="array" ref="I176">INDEX('2.1.trackMPD'!K:K/(24*60*60),
       MATCH(1,
             (A176='2.1.trackMPD'!A:A)*
             (C176='2.1.trackMPD'!D:D)*
             (D176/10^6='2.1.trackMPD'!H:H)*
             (E176='2.1.trackMPD'!F:F),
0))</f>
        <v>0</v>
      </c>
    </row>
    <row r="177" spans="1:9" x14ac:dyDescent="0.2">
      <c r="A177" s="160" t="s">
        <v>93</v>
      </c>
      <c r="B177" s="160" t="s">
        <v>13</v>
      </c>
      <c r="C177" s="160">
        <f>_xlfn.XLOOKUP(B177,'2.1.trackMPD'!$R$7:$R$29,'2.1.trackMPD'!$T$7:$T$29)</f>
        <v>6</v>
      </c>
      <c r="D177" s="160">
        <v>5000</v>
      </c>
      <c r="E177" s="160" t="s">
        <v>6390</v>
      </c>
      <c r="F177" s="160" t="s">
        <v>110</v>
      </c>
      <c r="G177" s="160" t="s">
        <v>140</v>
      </c>
      <c r="H177" s="160" t="s">
        <v>6393</v>
      </c>
      <c r="I177" s="160" cm="1">
        <f t="array" ref="I177">INDEX('2.1.trackMPD'!L:L/(24*60*60),
       MATCH(1,
             (A177='2.1.trackMPD'!A:A)*
             (C177='2.1.trackMPD'!D:D)*
             (D177/10^6='2.1.trackMPD'!H:H)*
             (E177='2.1.trackMPD'!F:F),
0))</f>
        <v>0</v>
      </c>
    </row>
    <row r="178" spans="1:9" x14ac:dyDescent="0.2">
      <c r="A178" s="160" t="s">
        <v>93</v>
      </c>
      <c r="B178" s="160" t="s">
        <v>13</v>
      </c>
      <c r="C178" s="160">
        <f>_xlfn.XLOOKUP(B178,'2.1.trackMPD'!$R$7:$R$29,'2.1.trackMPD'!$T$7:$T$29)</f>
        <v>6</v>
      </c>
      <c r="D178" s="160">
        <v>1</v>
      </c>
      <c r="E178" s="160" t="s">
        <v>6394</v>
      </c>
      <c r="F178" s="160" t="s">
        <v>110</v>
      </c>
      <c r="G178" s="160" t="s">
        <v>124</v>
      </c>
      <c r="H178" s="160" t="s">
        <v>6392</v>
      </c>
      <c r="I178" s="160" cm="1">
        <f t="array" ref="I178">INDEX('2.1.trackMPD'!I:I/(24*60*60),
       MATCH(1,
             (A178='2.1.trackMPD'!A:A)*
             (C178='2.1.trackMPD'!D:D)*
             (D178/10^6='2.1.trackMPD'!H:H)*
             (E178='2.1.trackMPD'!F:F),
0))</f>
        <v>6.7990033564814812E-7</v>
      </c>
    </row>
    <row r="179" spans="1:9" x14ac:dyDescent="0.2">
      <c r="A179" s="160" t="s">
        <v>93</v>
      </c>
      <c r="B179" s="160" t="s">
        <v>13</v>
      </c>
      <c r="C179" s="160">
        <f>_xlfn.XLOOKUP(B179,'2.1.trackMPD'!$R$7:$R$29,'2.1.trackMPD'!$T$7:$T$29)</f>
        <v>6</v>
      </c>
      <c r="D179" s="160">
        <v>1</v>
      </c>
      <c r="E179" s="160" t="s">
        <v>6394</v>
      </c>
      <c r="F179" s="160" t="s">
        <v>110</v>
      </c>
      <c r="G179" s="160" t="s">
        <v>140</v>
      </c>
      <c r="H179" s="160" t="s">
        <v>6392</v>
      </c>
      <c r="I179" s="160" cm="1">
        <f t="array" ref="I179">INDEX('2.1.trackMPD'!J:J/(24*60*60),
       MATCH(1,
             (A179='2.1.trackMPD'!A:A)*
             (C179='2.1.trackMPD'!D:D)*
             (D179/10^6='2.1.trackMPD'!H:H)*
             (E179='2.1.trackMPD'!F:F),
0))</f>
        <v>6.5607511111111114E-6</v>
      </c>
    </row>
    <row r="180" spans="1:9" x14ac:dyDescent="0.2">
      <c r="A180" s="160" t="s">
        <v>93</v>
      </c>
      <c r="B180" s="160" t="s">
        <v>13</v>
      </c>
      <c r="C180" s="160">
        <f>_xlfn.XLOOKUP(B180,'2.1.trackMPD'!$R$7:$R$29,'2.1.trackMPD'!$T$7:$T$29)</f>
        <v>6</v>
      </c>
      <c r="D180" s="160">
        <v>1</v>
      </c>
      <c r="E180" s="160" t="s">
        <v>6394</v>
      </c>
      <c r="F180" s="160" t="s">
        <v>110</v>
      </c>
      <c r="G180" s="160" t="s">
        <v>124</v>
      </c>
      <c r="H180" s="160" t="s">
        <v>6393</v>
      </c>
      <c r="I180" s="160" cm="1">
        <f t="array" ref="I180">INDEX('2.1.trackMPD'!K:K/(24*60*60),
       MATCH(1,
             (A180='2.1.trackMPD'!A:A)*
             (C180='2.1.trackMPD'!D:D)*
             (D180/10^6='2.1.trackMPD'!H:H)*
             (E180='2.1.trackMPD'!F:F),
0))</f>
        <v>0</v>
      </c>
    </row>
    <row r="181" spans="1:9" x14ac:dyDescent="0.2">
      <c r="A181" s="160" t="s">
        <v>93</v>
      </c>
      <c r="B181" s="160" t="s">
        <v>13</v>
      </c>
      <c r="C181" s="160">
        <f>_xlfn.XLOOKUP(B181,'2.1.trackMPD'!$R$7:$R$29,'2.1.trackMPD'!$T$7:$T$29)</f>
        <v>6</v>
      </c>
      <c r="D181" s="160">
        <v>1</v>
      </c>
      <c r="E181" s="160" t="s">
        <v>6394</v>
      </c>
      <c r="F181" s="160" t="s">
        <v>110</v>
      </c>
      <c r="G181" s="160" t="s">
        <v>140</v>
      </c>
      <c r="H181" s="160" t="s">
        <v>6393</v>
      </c>
      <c r="I181" s="160" cm="1">
        <f t="array" ref="I181">INDEX('2.1.trackMPD'!L:L/(24*60*60),
       MATCH(1,
             (A181='2.1.trackMPD'!A:A)*
             (C181='2.1.trackMPD'!D:D)*
             (D181/10^6='2.1.trackMPD'!H:H)*
             (E181='2.1.trackMPD'!F:F),
0))</f>
        <v>1.9946250115740742E-6</v>
      </c>
    </row>
    <row r="182" spans="1:9" x14ac:dyDescent="0.2">
      <c r="A182" s="160" t="s">
        <v>93</v>
      </c>
      <c r="B182" s="160" t="s">
        <v>13</v>
      </c>
      <c r="C182" s="160">
        <f>_xlfn.XLOOKUP(B182,'2.1.trackMPD'!$R$7:$R$29,'2.1.trackMPD'!$T$7:$T$29)</f>
        <v>6</v>
      </c>
      <c r="D182" s="160">
        <v>10</v>
      </c>
      <c r="E182" s="160" t="s">
        <v>6394</v>
      </c>
      <c r="F182" s="160" t="s">
        <v>110</v>
      </c>
      <c r="G182" s="160" t="s">
        <v>124</v>
      </c>
      <c r="H182" s="160" t="s">
        <v>6392</v>
      </c>
      <c r="I182" s="160" cm="1">
        <f t="array" ref="I182">INDEX('2.1.trackMPD'!I:I/(24*60*60),
       MATCH(1,
             (A182='2.1.trackMPD'!A:A)*
             (C182='2.1.trackMPD'!D:D)*
             (D182/10^6='2.1.trackMPD'!H:H)*
             (E182='2.1.trackMPD'!F:F),
0))</f>
        <v>2.0893463958333332E-5</v>
      </c>
    </row>
    <row r="183" spans="1:9" x14ac:dyDescent="0.2">
      <c r="A183" s="160" t="s">
        <v>93</v>
      </c>
      <c r="B183" s="160" t="s">
        <v>13</v>
      </c>
      <c r="C183" s="160">
        <f>_xlfn.XLOOKUP(B183,'2.1.trackMPD'!$R$7:$R$29,'2.1.trackMPD'!$T$7:$T$29)</f>
        <v>6</v>
      </c>
      <c r="D183" s="160">
        <v>10</v>
      </c>
      <c r="E183" s="160" t="s">
        <v>6394</v>
      </c>
      <c r="F183" s="160" t="s">
        <v>110</v>
      </c>
      <c r="G183" s="160" t="s">
        <v>140</v>
      </c>
      <c r="H183" s="160" t="s">
        <v>6392</v>
      </c>
      <c r="I183" s="160" cm="1">
        <f t="array" ref="I183">INDEX('2.1.trackMPD'!J:J/(24*60*60),
       MATCH(1,
             (A183='2.1.trackMPD'!A:A)*
             (C183='2.1.trackMPD'!D:D)*
             (D183/10^6='2.1.trackMPD'!H:H)*
             (E183='2.1.trackMPD'!F:F),
0))</f>
        <v>5.2174501944444443E-5</v>
      </c>
    </row>
    <row r="184" spans="1:9" x14ac:dyDescent="0.2">
      <c r="A184" s="160" t="s">
        <v>93</v>
      </c>
      <c r="B184" s="160" t="s">
        <v>13</v>
      </c>
      <c r="C184" s="160">
        <f>_xlfn.XLOOKUP(B184,'2.1.trackMPD'!$R$7:$R$29,'2.1.trackMPD'!$T$7:$T$29)</f>
        <v>6</v>
      </c>
      <c r="D184" s="160">
        <v>10</v>
      </c>
      <c r="E184" s="160" t="s">
        <v>6394</v>
      </c>
      <c r="F184" s="160" t="s">
        <v>110</v>
      </c>
      <c r="G184" s="160" t="s">
        <v>124</v>
      </c>
      <c r="H184" s="160" t="s">
        <v>6393</v>
      </c>
      <c r="I184" s="160" cm="1">
        <f t="array" ref="I184">INDEX('2.1.trackMPD'!K:K/(24*60*60),
       MATCH(1,
             (A184='2.1.trackMPD'!A:A)*
             (C184='2.1.trackMPD'!D:D)*
             (D184/10^6='2.1.trackMPD'!H:H)*
             (E184='2.1.trackMPD'!F:F),
0))</f>
        <v>0</v>
      </c>
    </row>
    <row r="185" spans="1:9" x14ac:dyDescent="0.2">
      <c r="A185" s="160" t="s">
        <v>93</v>
      </c>
      <c r="B185" s="160" t="s">
        <v>13</v>
      </c>
      <c r="C185" s="160">
        <f>_xlfn.XLOOKUP(B185,'2.1.trackMPD'!$R$7:$R$29,'2.1.trackMPD'!$T$7:$T$29)</f>
        <v>6</v>
      </c>
      <c r="D185" s="160">
        <v>10</v>
      </c>
      <c r="E185" s="160" t="s">
        <v>6394</v>
      </c>
      <c r="F185" s="160" t="s">
        <v>110</v>
      </c>
      <c r="G185" s="160" t="s">
        <v>140</v>
      </c>
      <c r="H185" s="160" t="s">
        <v>6393</v>
      </c>
      <c r="I185" s="160" cm="1">
        <f t="array" ref="I185">INDEX('2.1.trackMPD'!L:L/(24*60*60),
       MATCH(1,
             (A185='2.1.trackMPD'!A:A)*
             (C185='2.1.trackMPD'!D:D)*
             (D185/10^6='2.1.trackMPD'!H:H)*
             (E185='2.1.trackMPD'!F:F),
0))</f>
        <v>1.8757503009259258E-6</v>
      </c>
    </row>
    <row r="186" spans="1:9" x14ac:dyDescent="0.2">
      <c r="A186" s="160" t="s">
        <v>93</v>
      </c>
      <c r="B186" s="160" t="s">
        <v>13</v>
      </c>
      <c r="C186" s="160">
        <f>_xlfn.XLOOKUP(B186,'2.1.trackMPD'!$R$7:$R$29,'2.1.trackMPD'!$T$7:$T$29)</f>
        <v>6</v>
      </c>
      <c r="D186" s="160">
        <v>100</v>
      </c>
      <c r="E186" s="160" t="s">
        <v>6394</v>
      </c>
      <c r="F186" s="160" t="s">
        <v>110</v>
      </c>
      <c r="G186" s="160" t="s">
        <v>124</v>
      </c>
      <c r="H186" s="160" t="s">
        <v>6392</v>
      </c>
      <c r="I186" s="160" cm="1">
        <f t="array" ref="I186">INDEX('2.1.trackMPD'!I:I/(24*60*60),
       MATCH(1,
             (A186='2.1.trackMPD'!A:A)*
             (C186='2.1.trackMPD'!D:D)*
             (D186/10^6='2.1.trackMPD'!H:H)*
             (E186='2.1.trackMPD'!F:F),
0))</f>
        <v>3.429728244212963E-2</v>
      </c>
    </row>
    <row r="187" spans="1:9" x14ac:dyDescent="0.2">
      <c r="A187" s="160" t="s">
        <v>93</v>
      </c>
      <c r="B187" s="160" t="s">
        <v>13</v>
      </c>
      <c r="C187" s="160">
        <f>_xlfn.XLOOKUP(B187,'2.1.trackMPD'!$R$7:$R$29,'2.1.trackMPD'!$T$7:$T$29)</f>
        <v>6</v>
      </c>
      <c r="D187" s="160">
        <v>100</v>
      </c>
      <c r="E187" s="160" t="s">
        <v>6394</v>
      </c>
      <c r="F187" s="160" t="s">
        <v>110</v>
      </c>
      <c r="G187" s="160" t="s">
        <v>140</v>
      </c>
      <c r="H187" s="160" t="s">
        <v>6392</v>
      </c>
      <c r="I187" s="160" cm="1">
        <f t="array" ref="I187">INDEX('2.1.trackMPD'!J:J/(24*60*60),
       MATCH(1,
             (A187='2.1.trackMPD'!A:A)*
             (C187='2.1.trackMPD'!D:D)*
             (D187/10^6='2.1.trackMPD'!H:H)*
             (E187='2.1.trackMPD'!F:F),
0))</f>
        <v>4.6962863819444449E-3</v>
      </c>
    </row>
    <row r="188" spans="1:9" x14ac:dyDescent="0.2">
      <c r="A188" s="160" t="s">
        <v>93</v>
      </c>
      <c r="B188" s="160" t="s">
        <v>13</v>
      </c>
      <c r="C188" s="160">
        <f>_xlfn.XLOOKUP(B188,'2.1.trackMPD'!$R$7:$R$29,'2.1.trackMPD'!$T$7:$T$29)</f>
        <v>6</v>
      </c>
      <c r="D188" s="160">
        <v>100</v>
      </c>
      <c r="E188" s="160" t="s">
        <v>6394</v>
      </c>
      <c r="F188" s="160" t="s">
        <v>110</v>
      </c>
      <c r="G188" s="160" t="s">
        <v>124</v>
      </c>
      <c r="H188" s="160" t="s">
        <v>6393</v>
      </c>
      <c r="I188" s="160" cm="1">
        <f t="array" ref="I188">INDEX('2.1.trackMPD'!K:K/(24*60*60),
       MATCH(1,
             (A188='2.1.trackMPD'!A:A)*
             (C188='2.1.trackMPD'!D:D)*
             (D188/10^6='2.1.trackMPD'!H:H)*
             (E188='2.1.trackMPD'!F:F),
0))</f>
        <v>0</v>
      </c>
    </row>
    <row r="189" spans="1:9" x14ac:dyDescent="0.2">
      <c r="A189" s="160" t="s">
        <v>93</v>
      </c>
      <c r="B189" s="160" t="s">
        <v>13</v>
      </c>
      <c r="C189" s="160">
        <f>_xlfn.XLOOKUP(B189,'2.1.trackMPD'!$R$7:$R$29,'2.1.trackMPD'!$T$7:$T$29)</f>
        <v>6</v>
      </c>
      <c r="D189" s="160">
        <v>100</v>
      </c>
      <c r="E189" s="160" t="s">
        <v>6394</v>
      </c>
      <c r="F189" s="160" t="s">
        <v>110</v>
      </c>
      <c r="G189" s="160" t="s">
        <v>140</v>
      </c>
      <c r="H189" s="160" t="s">
        <v>6393</v>
      </c>
      <c r="I189" s="160" cm="1">
        <f t="array" ref="I189">INDEX('2.1.trackMPD'!L:L/(24*60*60),
       MATCH(1,
             (A189='2.1.trackMPD'!A:A)*
             (C189='2.1.trackMPD'!D:D)*
             (D189/10^6='2.1.trackMPD'!H:H)*
             (E189='2.1.trackMPD'!F:F),
0))</f>
        <v>0</v>
      </c>
    </row>
    <row r="190" spans="1:9" x14ac:dyDescent="0.2">
      <c r="A190" s="160" t="s">
        <v>93</v>
      </c>
      <c r="B190" s="160" t="s">
        <v>13</v>
      </c>
      <c r="C190" s="160">
        <f>_xlfn.XLOOKUP(B190,'2.1.trackMPD'!$R$7:$R$29,'2.1.trackMPD'!$T$7:$T$29)</f>
        <v>6</v>
      </c>
      <c r="D190" s="160">
        <v>1000</v>
      </c>
      <c r="E190" s="160" t="s">
        <v>6394</v>
      </c>
      <c r="F190" s="160" t="s">
        <v>110</v>
      </c>
      <c r="G190" s="160" t="s">
        <v>124</v>
      </c>
      <c r="H190" s="160" t="s">
        <v>6392</v>
      </c>
      <c r="I190" s="160" cm="1">
        <f t="array" ref="I190">INDEX('2.1.trackMPD'!I:I/(24*60*60),
       MATCH(1,
             (A190='2.1.trackMPD'!A:A)*
             (C190='2.1.trackMPD'!D:D)*
             (D190/10^6='2.1.trackMPD'!H:H)*
             (E190='2.1.trackMPD'!F:F),
0))</f>
        <v>4.3144828321759263</v>
      </c>
    </row>
    <row r="191" spans="1:9" x14ac:dyDescent="0.2">
      <c r="A191" s="160" t="s">
        <v>93</v>
      </c>
      <c r="B191" s="160" t="s">
        <v>13</v>
      </c>
      <c r="C191" s="160">
        <f>_xlfn.XLOOKUP(B191,'2.1.trackMPD'!$R$7:$R$29,'2.1.trackMPD'!$T$7:$T$29)</f>
        <v>6</v>
      </c>
      <c r="D191" s="160">
        <v>1000</v>
      </c>
      <c r="E191" s="160" t="s">
        <v>6394</v>
      </c>
      <c r="F191" s="160" t="s">
        <v>110</v>
      </c>
      <c r="G191" s="160" t="s">
        <v>140</v>
      </c>
      <c r="H191" s="160" t="s">
        <v>6392</v>
      </c>
      <c r="I191" s="160" cm="1">
        <f t="array" ref="I191">INDEX('2.1.trackMPD'!J:J/(24*60*60),
       MATCH(1,
             (A191='2.1.trackMPD'!A:A)*
             (C191='2.1.trackMPD'!D:D)*
             (D191/10^6='2.1.trackMPD'!H:H)*
             (E191='2.1.trackMPD'!F:F),
0))</f>
        <v>5.3069748275462965E-2</v>
      </c>
    </row>
    <row r="192" spans="1:9" x14ac:dyDescent="0.2">
      <c r="A192" s="160" t="s">
        <v>93</v>
      </c>
      <c r="B192" s="160" t="s">
        <v>13</v>
      </c>
      <c r="C192" s="160">
        <f>_xlfn.XLOOKUP(B192,'2.1.trackMPD'!$R$7:$R$29,'2.1.trackMPD'!$T$7:$T$29)</f>
        <v>6</v>
      </c>
      <c r="D192" s="160">
        <v>1000</v>
      </c>
      <c r="E192" s="160" t="s">
        <v>6394</v>
      </c>
      <c r="F192" s="160" t="s">
        <v>110</v>
      </c>
      <c r="G192" s="160" t="s">
        <v>124</v>
      </c>
      <c r="H192" s="160" t="s">
        <v>6393</v>
      </c>
      <c r="I192" s="160" cm="1">
        <f t="array" ref="I192">INDEX('2.1.trackMPD'!K:K/(24*60*60),
       MATCH(1,
             (A192='2.1.trackMPD'!A:A)*
             (C192='2.1.trackMPD'!D:D)*
             (D192/10^6='2.1.trackMPD'!H:H)*
             (E192='2.1.trackMPD'!F:F),
0))</f>
        <v>0</v>
      </c>
    </row>
    <row r="193" spans="1:9" x14ac:dyDescent="0.2">
      <c r="A193" s="160" t="s">
        <v>93</v>
      </c>
      <c r="B193" s="160" t="s">
        <v>13</v>
      </c>
      <c r="C193" s="160">
        <f>_xlfn.XLOOKUP(B193,'2.1.trackMPD'!$R$7:$R$29,'2.1.trackMPD'!$T$7:$T$29)</f>
        <v>6</v>
      </c>
      <c r="D193" s="160">
        <v>1000</v>
      </c>
      <c r="E193" s="160" t="s">
        <v>6394</v>
      </c>
      <c r="F193" s="160" t="s">
        <v>110</v>
      </c>
      <c r="G193" s="160" t="s">
        <v>140</v>
      </c>
      <c r="H193" s="160" t="s">
        <v>6393</v>
      </c>
      <c r="I193" s="160" cm="1">
        <f t="array" ref="I193">INDEX('2.1.trackMPD'!L:L/(24*60*60),
       MATCH(1,
             (A193='2.1.trackMPD'!A:A)*
             (C193='2.1.trackMPD'!D:D)*
             (D193/10^6='2.1.trackMPD'!H:H)*
             (E193='2.1.trackMPD'!F:F),
0))</f>
        <v>0</v>
      </c>
    </row>
    <row r="194" spans="1:9" x14ac:dyDescent="0.2">
      <c r="A194" s="160" t="s">
        <v>93</v>
      </c>
      <c r="B194" s="160" t="s">
        <v>13</v>
      </c>
      <c r="C194" s="160">
        <f>_xlfn.XLOOKUP(B194,'2.1.trackMPD'!$R$7:$R$29,'2.1.trackMPD'!$T$7:$T$29)</f>
        <v>6</v>
      </c>
      <c r="D194" s="160">
        <v>5000</v>
      </c>
      <c r="E194" s="160" t="s">
        <v>6394</v>
      </c>
      <c r="F194" s="160" t="s">
        <v>110</v>
      </c>
      <c r="G194" s="160" t="s">
        <v>124</v>
      </c>
      <c r="H194" s="160" t="s">
        <v>6392</v>
      </c>
      <c r="I194" s="160" cm="1">
        <f t="array" ref="I194">INDEX('2.1.trackMPD'!I:I/(24*60*60),
       MATCH(1,
             (A194='2.1.trackMPD'!A:A)*
             (C194='2.1.trackMPD'!D:D)*
             (D194/10^6='2.1.trackMPD'!H:H)*
             (E194='2.1.trackMPD'!F:F),
0))</f>
        <v>25.321341284722223</v>
      </c>
    </row>
    <row r="195" spans="1:9" x14ac:dyDescent="0.2">
      <c r="A195" s="160" t="s">
        <v>93</v>
      </c>
      <c r="B195" s="160" t="s">
        <v>13</v>
      </c>
      <c r="C195" s="160">
        <f>_xlfn.XLOOKUP(B195,'2.1.trackMPD'!$R$7:$R$29,'2.1.trackMPD'!$T$7:$T$29)</f>
        <v>6</v>
      </c>
      <c r="D195" s="160">
        <v>5000</v>
      </c>
      <c r="E195" s="160" t="s">
        <v>6394</v>
      </c>
      <c r="F195" s="160" t="s">
        <v>110</v>
      </c>
      <c r="G195" s="160" t="s">
        <v>140</v>
      </c>
      <c r="H195" s="160" t="s">
        <v>6392</v>
      </c>
      <c r="I195" s="160" cm="1">
        <f t="array" ref="I195">INDEX('2.1.trackMPD'!J:J/(24*60*60),
       MATCH(1,
             (A195='2.1.trackMPD'!A:A)*
             (C195='2.1.trackMPD'!D:D)*
             (D195/10^6='2.1.trackMPD'!H:H)*
             (E195='2.1.trackMPD'!F:F),
0))</f>
        <v>0.12856595949074076</v>
      </c>
    </row>
    <row r="196" spans="1:9" x14ac:dyDescent="0.2">
      <c r="A196" s="160" t="s">
        <v>93</v>
      </c>
      <c r="B196" s="160" t="s">
        <v>13</v>
      </c>
      <c r="C196" s="160">
        <f>_xlfn.XLOOKUP(B196,'2.1.trackMPD'!$R$7:$R$29,'2.1.trackMPD'!$T$7:$T$29)</f>
        <v>6</v>
      </c>
      <c r="D196" s="160">
        <v>5000</v>
      </c>
      <c r="E196" s="160" t="s">
        <v>6394</v>
      </c>
      <c r="F196" s="160" t="s">
        <v>110</v>
      </c>
      <c r="G196" s="160" t="s">
        <v>124</v>
      </c>
      <c r="H196" s="160" t="s">
        <v>6393</v>
      </c>
      <c r="I196" s="160" cm="1">
        <f t="array" ref="I196">INDEX('2.1.trackMPD'!K:K/(24*60*60),
       MATCH(1,
             (A196='2.1.trackMPD'!A:A)*
             (C196='2.1.trackMPD'!D:D)*
             (D196/10^6='2.1.trackMPD'!H:H)*
             (E196='2.1.trackMPD'!F:F),
0))</f>
        <v>0</v>
      </c>
    </row>
    <row r="197" spans="1:9" x14ac:dyDescent="0.2">
      <c r="A197" s="160" t="s">
        <v>93</v>
      </c>
      <c r="B197" s="160" t="s">
        <v>13</v>
      </c>
      <c r="C197" s="160">
        <f>_xlfn.XLOOKUP(B197,'2.1.trackMPD'!$R$7:$R$29,'2.1.trackMPD'!$T$7:$T$29)</f>
        <v>6</v>
      </c>
      <c r="D197" s="160">
        <v>5000</v>
      </c>
      <c r="E197" s="160" t="s">
        <v>6394</v>
      </c>
      <c r="F197" s="160" t="s">
        <v>110</v>
      </c>
      <c r="G197" s="160" t="s">
        <v>140</v>
      </c>
      <c r="H197" s="160" t="s">
        <v>6393</v>
      </c>
      <c r="I197" s="160" cm="1">
        <f t="array" ref="I197">INDEX('2.1.trackMPD'!L:L/(24*60*60),
       MATCH(1,
             (A197='2.1.trackMPD'!A:A)*
             (C197='2.1.trackMPD'!D:D)*
             (D197/10^6='2.1.trackMPD'!H:H)*
             (E197='2.1.trackMPD'!F:F),
0))</f>
        <v>0</v>
      </c>
    </row>
    <row r="198" spans="1:9" x14ac:dyDescent="0.2">
      <c r="A198" s="160" t="s">
        <v>93</v>
      </c>
      <c r="B198" s="160" t="s">
        <v>13</v>
      </c>
      <c r="C198" s="160">
        <f>_xlfn.XLOOKUP(B198,'2.1.trackMPD'!$R$7:$R$29,'2.1.trackMPD'!$T$7:$T$29)</f>
        <v>6</v>
      </c>
      <c r="D198" s="160">
        <v>1</v>
      </c>
      <c r="E198" s="160" t="s">
        <v>6395</v>
      </c>
      <c r="F198" s="160" t="s">
        <v>110</v>
      </c>
      <c r="G198" s="160" t="s">
        <v>124</v>
      </c>
      <c r="H198" s="160" t="s">
        <v>6392</v>
      </c>
      <c r="I198" s="160" t="e" cm="1">
        <f t="array" ref="I198">INDEX('2.1.trackMPD'!I:I/(24*60*60),
       MATCH(1,
             (A198='2.1.trackMPD'!A:A)*
             (C198='2.1.trackMPD'!D:D)*
             (D198/10^6='2.1.trackMPD'!H:H)*
             (E198='2.1.trackMPD'!F:F),
0))</f>
        <v>#N/A</v>
      </c>
    </row>
    <row r="199" spans="1:9" x14ac:dyDescent="0.2">
      <c r="A199" s="160" t="s">
        <v>93</v>
      </c>
      <c r="B199" s="160" t="s">
        <v>13</v>
      </c>
      <c r="C199" s="160">
        <f>_xlfn.XLOOKUP(B199,'2.1.trackMPD'!$R$7:$R$29,'2.1.trackMPD'!$T$7:$T$29)</f>
        <v>6</v>
      </c>
      <c r="D199" s="160">
        <v>1</v>
      </c>
      <c r="E199" s="160" t="s">
        <v>6395</v>
      </c>
      <c r="F199" s="160" t="s">
        <v>110</v>
      </c>
      <c r="G199" s="160" t="s">
        <v>140</v>
      </c>
      <c r="H199" s="160" t="s">
        <v>6392</v>
      </c>
      <c r="I199" s="160" t="e" cm="1">
        <f t="array" ref="I199">INDEX('2.1.trackMPD'!J:J/(24*60*60),
       MATCH(1,
             (A199='2.1.trackMPD'!A:A)*
             (C199='2.1.trackMPD'!D:D)*
             (D199/10^6='2.1.trackMPD'!H:H)*
             (E199='2.1.trackMPD'!F:F),
0))</f>
        <v>#N/A</v>
      </c>
    </row>
    <row r="200" spans="1:9" x14ac:dyDescent="0.2">
      <c r="A200" s="160" t="s">
        <v>93</v>
      </c>
      <c r="B200" s="160" t="s">
        <v>13</v>
      </c>
      <c r="C200" s="160">
        <f>_xlfn.XLOOKUP(B200,'2.1.trackMPD'!$R$7:$R$29,'2.1.trackMPD'!$T$7:$T$29)</f>
        <v>6</v>
      </c>
      <c r="D200" s="160">
        <v>1</v>
      </c>
      <c r="E200" s="160" t="s">
        <v>6395</v>
      </c>
      <c r="F200" s="160" t="s">
        <v>110</v>
      </c>
      <c r="G200" s="160" t="s">
        <v>124</v>
      </c>
      <c r="H200" s="160" t="s">
        <v>6393</v>
      </c>
      <c r="I200" s="160" t="e" cm="1">
        <f t="array" ref="I200">INDEX('2.1.trackMPD'!K:K/(24*60*60),
       MATCH(1,
             (A200='2.1.trackMPD'!A:A)*
             (C200='2.1.trackMPD'!D:D)*
             (D200/10^6='2.1.trackMPD'!H:H)*
             (E200='2.1.trackMPD'!F:F),
0))</f>
        <v>#N/A</v>
      </c>
    </row>
    <row r="201" spans="1:9" x14ac:dyDescent="0.2">
      <c r="A201" s="160" t="s">
        <v>93</v>
      </c>
      <c r="B201" s="160" t="s">
        <v>13</v>
      </c>
      <c r="C201" s="160">
        <f>_xlfn.XLOOKUP(B201,'2.1.trackMPD'!$R$7:$R$29,'2.1.trackMPD'!$T$7:$T$29)</f>
        <v>6</v>
      </c>
      <c r="D201" s="160">
        <v>1</v>
      </c>
      <c r="E201" s="160" t="s">
        <v>6395</v>
      </c>
      <c r="F201" s="160" t="s">
        <v>110</v>
      </c>
      <c r="G201" s="160" t="s">
        <v>140</v>
      </c>
      <c r="H201" s="160" t="s">
        <v>6393</v>
      </c>
      <c r="I201" s="160" t="e" cm="1">
        <f t="array" ref="I201">INDEX('2.1.trackMPD'!L:L/(24*60*60),
       MATCH(1,
             (A201='2.1.trackMPD'!A:A)*
             (C201='2.1.trackMPD'!D:D)*
             (D201/10^6='2.1.trackMPD'!H:H)*
             (E201='2.1.trackMPD'!F:F),
0))</f>
        <v>#N/A</v>
      </c>
    </row>
    <row r="202" spans="1:9" x14ac:dyDescent="0.2">
      <c r="A202" s="160" t="s">
        <v>93</v>
      </c>
      <c r="B202" s="160" t="s">
        <v>13</v>
      </c>
      <c r="C202" s="160">
        <f>_xlfn.XLOOKUP(B202,'2.1.trackMPD'!$R$7:$R$29,'2.1.trackMPD'!$T$7:$T$29)</f>
        <v>6</v>
      </c>
      <c r="D202" s="160">
        <v>10</v>
      </c>
      <c r="E202" s="160" t="s">
        <v>6395</v>
      </c>
      <c r="F202" s="160" t="s">
        <v>110</v>
      </c>
      <c r="G202" s="160" t="s">
        <v>124</v>
      </c>
      <c r="H202" s="160" t="s">
        <v>6392</v>
      </c>
      <c r="I202" s="160" t="e" cm="1">
        <f t="array" ref="I202">INDEX('2.1.trackMPD'!I:I/(24*60*60),
       MATCH(1,
             (A202='2.1.trackMPD'!A:A)*
             (C202='2.1.trackMPD'!D:D)*
             (D202/10^6='2.1.trackMPD'!H:H)*
             (E202='2.1.trackMPD'!F:F),
0))</f>
        <v>#N/A</v>
      </c>
    </row>
    <row r="203" spans="1:9" x14ac:dyDescent="0.2">
      <c r="A203" s="160" t="s">
        <v>93</v>
      </c>
      <c r="B203" s="160" t="s">
        <v>13</v>
      </c>
      <c r="C203" s="160">
        <f>_xlfn.XLOOKUP(B203,'2.1.trackMPD'!$R$7:$R$29,'2.1.trackMPD'!$T$7:$T$29)</f>
        <v>6</v>
      </c>
      <c r="D203" s="160">
        <v>10</v>
      </c>
      <c r="E203" s="160" t="s">
        <v>6395</v>
      </c>
      <c r="F203" s="160" t="s">
        <v>110</v>
      </c>
      <c r="G203" s="160" t="s">
        <v>140</v>
      </c>
      <c r="H203" s="160" t="s">
        <v>6392</v>
      </c>
      <c r="I203" s="160" t="e" cm="1">
        <f t="array" ref="I203">INDEX('2.1.trackMPD'!J:J/(24*60*60),
       MATCH(1,
             (A203='2.1.trackMPD'!A:A)*
             (C203='2.1.trackMPD'!D:D)*
             (D203/10^6='2.1.trackMPD'!H:H)*
             (E203='2.1.trackMPD'!F:F),
0))</f>
        <v>#N/A</v>
      </c>
    </row>
    <row r="204" spans="1:9" x14ac:dyDescent="0.2">
      <c r="A204" s="160" t="s">
        <v>93</v>
      </c>
      <c r="B204" s="160" t="s">
        <v>13</v>
      </c>
      <c r="C204" s="160">
        <f>_xlfn.XLOOKUP(B204,'2.1.trackMPD'!$R$7:$R$29,'2.1.trackMPD'!$T$7:$T$29)</f>
        <v>6</v>
      </c>
      <c r="D204" s="160">
        <v>10</v>
      </c>
      <c r="E204" s="160" t="s">
        <v>6395</v>
      </c>
      <c r="F204" s="160" t="s">
        <v>110</v>
      </c>
      <c r="G204" s="160" t="s">
        <v>124</v>
      </c>
      <c r="H204" s="160" t="s">
        <v>6393</v>
      </c>
      <c r="I204" s="160" t="e" cm="1">
        <f t="array" ref="I204">INDEX('2.1.trackMPD'!K:K/(24*60*60),
       MATCH(1,
             (A204='2.1.trackMPD'!A:A)*
             (C204='2.1.trackMPD'!D:D)*
             (D204/10^6='2.1.trackMPD'!H:H)*
             (E204='2.1.trackMPD'!F:F),
0))</f>
        <v>#N/A</v>
      </c>
    </row>
    <row r="205" spans="1:9" x14ac:dyDescent="0.2">
      <c r="A205" s="160" t="s">
        <v>93</v>
      </c>
      <c r="B205" s="160" t="s">
        <v>13</v>
      </c>
      <c r="C205" s="160">
        <f>_xlfn.XLOOKUP(B205,'2.1.trackMPD'!$R$7:$R$29,'2.1.trackMPD'!$T$7:$T$29)</f>
        <v>6</v>
      </c>
      <c r="D205" s="160">
        <v>10</v>
      </c>
      <c r="E205" s="160" t="s">
        <v>6395</v>
      </c>
      <c r="F205" s="160" t="s">
        <v>110</v>
      </c>
      <c r="G205" s="160" t="s">
        <v>140</v>
      </c>
      <c r="H205" s="160" t="s">
        <v>6393</v>
      </c>
      <c r="I205" s="160" t="e" cm="1">
        <f t="array" ref="I205">INDEX('2.1.trackMPD'!L:L/(24*60*60),
       MATCH(1,
             (A205='2.1.trackMPD'!A:A)*
             (C205='2.1.trackMPD'!D:D)*
             (D205/10^6='2.1.trackMPD'!H:H)*
             (E205='2.1.trackMPD'!F:F),
0))</f>
        <v>#N/A</v>
      </c>
    </row>
    <row r="206" spans="1:9" x14ac:dyDescent="0.2">
      <c r="A206" s="160" t="s">
        <v>93</v>
      </c>
      <c r="B206" s="160" t="s">
        <v>13</v>
      </c>
      <c r="C206" s="160">
        <f>_xlfn.XLOOKUP(B206,'2.1.trackMPD'!$R$7:$R$29,'2.1.trackMPD'!$T$7:$T$29)</f>
        <v>6</v>
      </c>
      <c r="D206" s="160">
        <v>100</v>
      </c>
      <c r="E206" s="160" t="s">
        <v>6395</v>
      </c>
      <c r="F206" s="160" t="s">
        <v>110</v>
      </c>
      <c r="G206" s="160" t="s">
        <v>124</v>
      </c>
      <c r="H206" s="160" t="s">
        <v>6392</v>
      </c>
      <c r="I206" s="160" t="e" cm="1">
        <f t="array" ref="I206">INDEX('2.1.trackMPD'!I:I/(24*60*60),
       MATCH(1,
             (A206='2.1.trackMPD'!A:A)*
             (C206='2.1.trackMPD'!D:D)*
             (D206/10^6='2.1.trackMPD'!H:H)*
             (E206='2.1.trackMPD'!F:F),
0))</f>
        <v>#N/A</v>
      </c>
    </row>
    <row r="207" spans="1:9" x14ac:dyDescent="0.2">
      <c r="A207" s="160" t="s">
        <v>93</v>
      </c>
      <c r="B207" s="160" t="s">
        <v>13</v>
      </c>
      <c r="C207" s="160">
        <f>_xlfn.XLOOKUP(B207,'2.1.trackMPD'!$R$7:$R$29,'2.1.trackMPD'!$T$7:$T$29)</f>
        <v>6</v>
      </c>
      <c r="D207" s="160">
        <v>100</v>
      </c>
      <c r="E207" s="160" t="s">
        <v>6395</v>
      </c>
      <c r="F207" s="160" t="s">
        <v>110</v>
      </c>
      <c r="G207" s="160" t="s">
        <v>140</v>
      </c>
      <c r="H207" s="160" t="s">
        <v>6392</v>
      </c>
      <c r="I207" s="160" t="e" cm="1">
        <f t="array" ref="I207">INDEX('2.1.trackMPD'!J:J/(24*60*60),
       MATCH(1,
             (A207='2.1.trackMPD'!A:A)*
             (C207='2.1.trackMPD'!D:D)*
             (D207/10^6='2.1.trackMPD'!H:H)*
             (E207='2.1.trackMPD'!F:F),
0))</f>
        <v>#N/A</v>
      </c>
    </row>
    <row r="208" spans="1:9" x14ac:dyDescent="0.2">
      <c r="A208" s="160" t="s">
        <v>93</v>
      </c>
      <c r="B208" s="160" t="s">
        <v>13</v>
      </c>
      <c r="C208" s="160">
        <f>_xlfn.XLOOKUP(B208,'2.1.trackMPD'!$R$7:$R$29,'2.1.trackMPD'!$T$7:$T$29)</f>
        <v>6</v>
      </c>
      <c r="D208" s="160">
        <v>100</v>
      </c>
      <c r="E208" s="160" t="s">
        <v>6395</v>
      </c>
      <c r="F208" s="160" t="s">
        <v>110</v>
      </c>
      <c r="G208" s="160" t="s">
        <v>124</v>
      </c>
      <c r="H208" s="160" t="s">
        <v>6393</v>
      </c>
      <c r="I208" s="160" t="e" cm="1">
        <f t="array" ref="I208">INDEX('2.1.trackMPD'!K:K/(24*60*60),
       MATCH(1,
             (A208='2.1.trackMPD'!A:A)*
             (C208='2.1.trackMPD'!D:D)*
             (D208/10^6='2.1.trackMPD'!H:H)*
             (E208='2.1.trackMPD'!F:F),
0))</f>
        <v>#N/A</v>
      </c>
    </row>
    <row r="209" spans="1:9" x14ac:dyDescent="0.2">
      <c r="A209" s="160" t="s">
        <v>93</v>
      </c>
      <c r="B209" s="160" t="s">
        <v>13</v>
      </c>
      <c r="C209" s="160">
        <f>_xlfn.XLOOKUP(B209,'2.1.trackMPD'!$R$7:$R$29,'2.1.trackMPD'!$T$7:$T$29)</f>
        <v>6</v>
      </c>
      <c r="D209" s="160">
        <v>100</v>
      </c>
      <c r="E209" s="160" t="s">
        <v>6395</v>
      </c>
      <c r="F209" s="160" t="s">
        <v>110</v>
      </c>
      <c r="G209" s="160" t="s">
        <v>140</v>
      </c>
      <c r="H209" s="160" t="s">
        <v>6393</v>
      </c>
      <c r="I209" s="160" t="e" cm="1">
        <f t="array" ref="I209">INDEX('2.1.trackMPD'!L:L/(24*60*60),
       MATCH(1,
             (A209='2.1.trackMPD'!A:A)*
             (C209='2.1.trackMPD'!D:D)*
             (D209/10^6='2.1.trackMPD'!H:H)*
             (E209='2.1.trackMPD'!F:F),
0))</f>
        <v>#N/A</v>
      </c>
    </row>
    <row r="210" spans="1:9" x14ac:dyDescent="0.2">
      <c r="A210" s="160" t="s">
        <v>93</v>
      </c>
      <c r="B210" s="160" t="s">
        <v>2</v>
      </c>
      <c r="C210" s="160">
        <f>_xlfn.XLOOKUP(B210,'2.1.trackMPD'!$R$7:$R$29,'2.1.trackMPD'!$T$7:$T$29)</f>
        <v>6</v>
      </c>
      <c r="D210" s="160">
        <v>1</v>
      </c>
      <c r="E210" s="160" t="s">
        <v>6390</v>
      </c>
      <c r="F210" s="160" t="s">
        <v>110</v>
      </c>
      <c r="G210" s="160" t="s">
        <v>124</v>
      </c>
      <c r="H210" s="160" t="s">
        <v>6392</v>
      </c>
      <c r="I210" s="160" cm="1">
        <f t="array" ref="I210">INDEX('2.1.trackMPD'!I:I/(24*60*60),
       MATCH(1,
             (A210='2.1.trackMPD'!A:A)*
             (C210='2.1.trackMPD'!D:D)*
             (D210/10^6='2.1.trackMPD'!H:H)*
             (E210='2.1.trackMPD'!F:F),
0))</f>
        <v>4.6051731481481477E-7</v>
      </c>
    </row>
    <row r="211" spans="1:9" x14ac:dyDescent="0.2">
      <c r="A211" s="160" t="s">
        <v>93</v>
      </c>
      <c r="B211" s="160" t="s">
        <v>2</v>
      </c>
      <c r="C211" s="160">
        <f>_xlfn.XLOOKUP(B211,'2.1.trackMPD'!$R$7:$R$29,'2.1.trackMPD'!$T$7:$T$29)</f>
        <v>6</v>
      </c>
      <c r="D211" s="160">
        <v>1</v>
      </c>
      <c r="E211" s="160" t="s">
        <v>6390</v>
      </c>
      <c r="F211" s="160" t="s">
        <v>110</v>
      </c>
      <c r="G211" s="160" t="s">
        <v>140</v>
      </c>
      <c r="H211" s="160" t="s">
        <v>6392</v>
      </c>
      <c r="I211" s="160" cm="1">
        <f t="array" ref="I211">INDEX('2.1.trackMPD'!J:J/(24*60*60),
       MATCH(1,
             (A211='2.1.trackMPD'!A:A)*
             (C211='2.1.trackMPD'!D:D)*
             (D211/10^6='2.1.trackMPD'!H:H)*
             (E211='2.1.trackMPD'!F:F),
0))</f>
        <v>7.5641211111111106E-6</v>
      </c>
    </row>
    <row r="212" spans="1:9" x14ac:dyDescent="0.2">
      <c r="A212" s="160" t="s">
        <v>93</v>
      </c>
      <c r="B212" s="160" t="s">
        <v>2</v>
      </c>
      <c r="C212" s="160">
        <f>_xlfn.XLOOKUP(B212,'2.1.trackMPD'!$R$7:$R$29,'2.1.trackMPD'!$T$7:$T$29)</f>
        <v>6</v>
      </c>
      <c r="D212" s="160">
        <v>1</v>
      </c>
      <c r="E212" s="160" t="s">
        <v>6390</v>
      </c>
      <c r="F212" s="160" t="s">
        <v>110</v>
      </c>
      <c r="G212" s="160" t="s">
        <v>124</v>
      </c>
      <c r="H212" s="160" t="s">
        <v>6393</v>
      </c>
      <c r="I212" s="160" cm="1">
        <f t="array" ref="I212">INDEX('2.1.trackMPD'!K:K/(24*60*60),
       MATCH(1,
             (A212='2.1.trackMPD'!A:A)*
             (C212='2.1.trackMPD'!D:D)*
             (D212/10^6='2.1.trackMPD'!H:H)*
             (E212='2.1.trackMPD'!F:F),
0))</f>
        <v>0</v>
      </c>
    </row>
    <row r="213" spans="1:9" x14ac:dyDescent="0.2">
      <c r="A213" s="160" t="s">
        <v>93</v>
      </c>
      <c r="B213" s="160" t="s">
        <v>2</v>
      </c>
      <c r="C213" s="160">
        <f>_xlfn.XLOOKUP(B213,'2.1.trackMPD'!$R$7:$R$29,'2.1.trackMPD'!$T$7:$T$29)</f>
        <v>6</v>
      </c>
      <c r="D213" s="160">
        <v>1</v>
      </c>
      <c r="E213" s="160" t="s">
        <v>6390</v>
      </c>
      <c r="F213" s="160" t="s">
        <v>110</v>
      </c>
      <c r="G213" s="160" t="s">
        <v>140</v>
      </c>
      <c r="H213" s="160" t="s">
        <v>6393</v>
      </c>
      <c r="I213" s="160" cm="1">
        <f t="array" ref="I213">INDEX('2.1.trackMPD'!L:L/(24*60*60),
       MATCH(1,
             (A213='2.1.trackMPD'!A:A)*
             (C213='2.1.trackMPD'!D:D)*
             (D213/10^6='2.1.trackMPD'!H:H)*
             (E213='2.1.trackMPD'!F:F),
0))</f>
        <v>7.122507118055555E-6</v>
      </c>
    </row>
    <row r="214" spans="1:9" x14ac:dyDescent="0.2">
      <c r="A214" s="160" t="s">
        <v>93</v>
      </c>
      <c r="B214" s="160" t="s">
        <v>2</v>
      </c>
      <c r="C214" s="160">
        <f>_xlfn.XLOOKUP(B214,'2.1.trackMPD'!$R$7:$R$29,'2.1.trackMPD'!$T$7:$T$29)</f>
        <v>6</v>
      </c>
      <c r="D214" s="160">
        <v>10</v>
      </c>
      <c r="E214" s="160" t="s">
        <v>6390</v>
      </c>
      <c r="F214" s="160" t="s">
        <v>110</v>
      </c>
      <c r="G214" s="160" t="s">
        <v>124</v>
      </c>
      <c r="H214" s="160" t="s">
        <v>6392</v>
      </c>
      <c r="I214" s="160" cm="1">
        <f t="array" ref="I214">INDEX('2.1.trackMPD'!I:I/(24*60*60),
       MATCH(1,
             (A214='2.1.trackMPD'!A:A)*
             (C214='2.1.trackMPD'!D:D)*
             (D214/10^6='2.1.trackMPD'!H:H)*
             (E214='2.1.trackMPD'!F:F),
0))</f>
        <v>2.3133724999999999E-6</v>
      </c>
    </row>
    <row r="215" spans="1:9" x14ac:dyDescent="0.2">
      <c r="A215" s="160" t="s">
        <v>93</v>
      </c>
      <c r="B215" s="160" t="s">
        <v>2</v>
      </c>
      <c r="C215" s="160">
        <f>_xlfn.XLOOKUP(B215,'2.1.trackMPD'!$R$7:$R$29,'2.1.trackMPD'!$T$7:$T$29)</f>
        <v>6</v>
      </c>
      <c r="D215" s="160">
        <v>10</v>
      </c>
      <c r="E215" s="160" t="s">
        <v>6390</v>
      </c>
      <c r="F215" s="160" t="s">
        <v>110</v>
      </c>
      <c r="G215" s="160" t="s">
        <v>140</v>
      </c>
      <c r="H215" s="160" t="s">
        <v>6392</v>
      </c>
      <c r="I215" s="160" cm="1">
        <f t="array" ref="I215">INDEX('2.1.trackMPD'!J:J/(24*60*60),
       MATCH(1,
             (A215='2.1.trackMPD'!A:A)*
             (C215='2.1.trackMPD'!D:D)*
             (D215/10^6='2.1.trackMPD'!H:H)*
             (E215='2.1.trackMPD'!F:F),
0))</f>
        <v>1.2815177025462963E-5</v>
      </c>
    </row>
    <row r="216" spans="1:9" x14ac:dyDescent="0.2">
      <c r="A216" s="160" t="s">
        <v>93</v>
      </c>
      <c r="B216" s="160" t="s">
        <v>2</v>
      </c>
      <c r="C216" s="160">
        <f>_xlfn.XLOOKUP(B216,'2.1.trackMPD'!$R$7:$R$29,'2.1.trackMPD'!$T$7:$T$29)</f>
        <v>6</v>
      </c>
      <c r="D216" s="160">
        <v>10</v>
      </c>
      <c r="E216" s="160" t="s">
        <v>6390</v>
      </c>
      <c r="F216" s="160" t="s">
        <v>110</v>
      </c>
      <c r="G216" s="160" t="s">
        <v>124</v>
      </c>
      <c r="H216" s="160" t="s">
        <v>6393</v>
      </c>
      <c r="I216" s="160" cm="1">
        <f t="array" ref="I216">INDEX('2.1.trackMPD'!K:K/(24*60*60),
       MATCH(1,
             (A216='2.1.trackMPD'!A:A)*
             (C216='2.1.trackMPD'!D:D)*
             (D216/10^6='2.1.trackMPD'!H:H)*
             (E216='2.1.trackMPD'!F:F),
0))</f>
        <v>2.5960539930555555E-6</v>
      </c>
    </row>
    <row r="217" spans="1:9" x14ac:dyDescent="0.2">
      <c r="A217" s="160" t="s">
        <v>93</v>
      </c>
      <c r="B217" s="160" t="s">
        <v>2</v>
      </c>
      <c r="C217" s="160">
        <f>_xlfn.XLOOKUP(B217,'2.1.trackMPD'!$R$7:$R$29,'2.1.trackMPD'!$T$7:$T$29)</f>
        <v>6</v>
      </c>
      <c r="D217" s="160">
        <v>10</v>
      </c>
      <c r="E217" s="160" t="s">
        <v>6390</v>
      </c>
      <c r="F217" s="160" t="s">
        <v>110</v>
      </c>
      <c r="G217" s="160" t="s">
        <v>140</v>
      </c>
      <c r="H217" s="160" t="s">
        <v>6393</v>
      </c>
      <c r="I217" s="160" cm="1">
        <f t="array" ref="I217">INDEX('2.1.trackMPD'!L:L/(24*60*60),
       MATCH(1,
             (A217='2.1.trackMPD'!A:A)*
             (C217='2.1.trackMPD'!D:D)*
             (D217/10^6='2.1.trackMPD'!H:H)*
             (E217='2.1.trackMPD'!F:F),
0))</f>
        <v>2.3977906250000003E-7</v>
      </c>
    </row>
    <row r="218" spans="1:9" x14ac:dyDescent="0.2">
      <c r="A218" s="160" t="s">
        <v>93</v>
      </c>
      <c r="B218" s="160" t="s">
        <v>2</v>
      </c>
      <c r="C218" s="160">
        <f>_xlfn.XLOOKUP(B218,'2.1.trackMPD'!$R$7:$R$29,'2.1.trackMPD'!$T$7:$T$29)</f>
        <v>6</v>
      </c>
      <c r="D218" s="160">
        <v>100</v>
      </c>
      <c r="E218" s="160" t="s">
        <v>6390</v>
      </c>
      <c r="F218" s="160" t="s">
        <v>110</v>
      </c>
      <c r="G218" s="160" t="s">
        <v>124</v>
      </c>
      <c r="H218" s="160" t="s">
        <v>6392</v>
      </c>
      <c r="I218" s="160" cm="1">
        <f t="array" ref="I218">INDEX('2.1.trackMPD'!I:I/(24*60*60),
       MATCH(1,
             (A218='2.1.trackMPD'!A:A)*
             (C218='2.1.trackMPD'!D:D)*
             (D218/10^6='2.1.trackMPD'!H:H)*
             (E218='2.1.trackMPD'!F:F),
0))</f>
        <v>4.0572705474537039E-3</v>
      </c>
    </row>
    <row r="219" spans="1:9" x14ac:dyDescent="0.2">
      <c r="A219" s="160" t="s">
        <v>93</v>
      </c>
      <c r="B219" s="160" t="s">
        <v>2</v>
      </c>
      <c r="C219" s="160">
        <f>_xlfn.XLOOKUP(B219,'2.1.trackMPD'!$R$7:$R$29,'2.1.trackMPD'!$T$7:$T$29)</f>
        <v>6</v>
      </c>
      <c r="D219" s="160">
        <v>100</v>
      </c>
      <c r="E219" s="160" t="s">
        <v>6390</v>
      </c>
      <c r="F219" s="160" t="s">
        <v>110</v>
      </c>
      <c r="G219" s="160" t="s">
        <v>140</v>
      </c>
      <c r="H219" s="160" t="s">
        <v>6392</v>
      </c>
      <c r="I219" s="160" cm="1">
        <f t="array" ref="I219">INDEX('2.1.trackMPD'!J:J/(24*60*60),
       MATCH(1,
             (A219='2.1.trackMPD'!A:A)*
             (C219='2.1.trackMPD'!D:D)*
             (D219/10^6='2.1.trackMPD'!H:H)*
             (E219='2.1.trackMPD'!F:F),
0))</f>
        <v>1.5704883680555555E-3</v>
      </c>
    </row>
    <row r="220" spans="1:9" x14ac:dyDescent="0.2">
      <c r="A220" s="160" t="s">
        <v>93</v>
      </c>
      <c r="B220" s="160" t="s">
        <v>2</v>
      </c>
      <c r="C220" s="160">
        <f>_xlfn.XLOOKUP(B220,'2.1.trackMPD'!$R$7:$R$29,'2.1.trackMPD'!$T$7:$T$29)</f>
        <v>6</v>
      </c>
      <c r="D220" s="160">
        <v>100</v>
      </c>
      <c r="E220" s="160" t="s">
        <v>6390</v>
      </c>
      <c r="F220" s="160" t="s">
        <v>110</v>
      </c>
      <c r="G220" s="160" t="s">
        <v>124</v>
      </c>
      <c r="H220" s="160" t="s">
        <v>6393</v>
      </c>
      <c r="I220" s="160" cm="1">
        <f t="array" ref="I220">INDEX('2.1.trackMPD'!K:K/(24*60*60),
       MATCH(1,
             (A220='2.1.trackMPD'!A:A)*
             (C220='2.1.trackMPD'!D:D)*
             (D220/10^6='2.1.trackMPD'!H:H)*
             (E220='2.1.trackMPD'!F:F),
0))</f>
        <v>0</v>
      </c>
    </row>
    <row r="221" spans="1:9" x14ac:dyDescent="0.2">
      <c r="A221" s="160" t="s">
        <v>93</v>
      </c>
      <c r="B221" s="160" t="s">
        <v>2</v>
      </c>
      <c r="C221" s="160">
        <f>_xlfn.XLOOKUP(B221,'2.1.trackMPD'!$R$7:$R$29,'2.1.trackMPD'!$T$7:$T$29)</f>
        <v>6</v>
      </c>
      <c r="D221" s="160">
        <v>100</v>
      </c>
      <c r="E221" s="160" t="s">
        <v>6390</v>
      </c>
      <c r="F221" s="160" t="s">
        <v>110</v>
      </c>
      <c r="G221" s="160" t="s">
        <v>140</v>
      </c>
      <c r="H221" s="160" t="s">
        <v>6393</v>
      </c>
      <c r="I221" s="160" cm="1">
        <f t="array" ref="I221">INDEX('2.1.trackMPD'!L:L/(24*60*60),
       MATCH(1,
             (A221='2.1.trackMPD'!A:A)*
             (C221='2.1.trackMPD'!D:D)*
             (D221/10^6='2.1.trackMPD'!H:H)*
             (E221='2.1.trackMPD'!F:F),
0))</f>
        <v>0</v>
      </c>
    </row>
    <row r="222" spans="1:9" x14ac:dyDescent="0.2">
      <c r="A222" s="160" t="s">
        <v>93</v>
      </c>
      <c r="B222" s="160" t="s">
        <v>2</v>
      </c>
      <c r="C222" s="160">
        <f>_xlfn.XLOOKUP(B222,'2.1.trackMPD'!$R$7:$R$29,'2.1.trackMPD'!$T$7:$T$29)</f>
        <v>6</v>
      </c>
      <c r="D222" s="160">
        <v>1000</v>
      </c>
      <c r="E222" s="160" t="s">
        <v>6390</v>
      </c>
      <c r="F222" s="160" t="s">
        <v>110</v>
      </c>
      <c r="G222" s="160" t="s">
        <v>124</v>
      </c>
      <c r="H222" s="160" t="s">
        <v>6392</v>
      </c>
      <c r="I222" s="160" cm="1">
        <f t="array" ref="I222">INDEX('2.1.trackMPD'!I:I/(24*60*60),
       MATCH(1,
             (A222='2.1.trackMPD'!A:A)*
             (C222='2.1.trackMPD'!D:D)*
             (D222/10^6='2.1.trackMPD'!H:H)*
             (E222='2.1.trackMPD'!F:F),
0))</f>
        <v>5.2855706909722224</v>
      </c>
    </row>
    <row r="223" spans="1:9" x14ac:dyDescent="0.2">
      <c r="A223" s="160" t="s">
        <v>93</v>
      </c>
      <c r="B223" s="160" t="s">
        <v>2</v>
      </c>
      <c r="C223" s="160">
        <f>_xlfn.XLOOKUP(B223,'2.1.trackMPD'!$R$7:$R$29,'2.1.trackMPD'!$T$7:$T$29)</f>
        <v>6</v>
      </c>
      <c r="D223" s="160">
        <v>1000</v>
      </c>
      <c r="E223" s="160" t="s">
        <v>6390</v>
      </c>
      <c r="F223" s="160" t="s">
        <v>110</v>
      </c>
      <c r="G223" s="160" t="s">
        <v>140</v>
      </c>
      <c r="H223" s="160" t="s">
        <v>6392</v>
      </c>
      <c r="I223" s="160" cm="1">
        <f t="array" ref="I223">INDEX('2.1.trackMPD'!J:J/(24*60*60),
       MATCH(1,
             (A223='2.1.trackMPD'!A:A)*
             (C223='2.1.trackMPD'!D:D)*
             (D223/10^6='2.1.trackMPD'!H:H)*
             (E223='2.1.trackMPD'!F:F),
0))</f>
        <v>5.8739276064814813E-2</v>
      </c>
    </row>
    <row r="224" spans="1:9" x14ac:dyDescent="0.2">
      <c r="A224" s="160" t="s">
        <v>93</v>
      </c>
      <c r="B224" s="160" t="s">
        <v>2</v>
      </c>
      <c r="C224" s="160">
        <f>_xlfn.XLOOKUP(B224,'2.1.trackMPD'!$R$7:$R$29,'2.1.trackMPD'!$T$7:$T$29)</f>
        <v>6</v>
      </c>
      <c r="D224" s="160">
        <v>1000</v>
      </c>
      <c r="E224" s="160" t="s">
        <v>6390</v>
      </c>
      <c r="F224" s="160" t="s">
        <v>110</v>
      </c>
      <c r="G224" s="160" t="s">
        <v>124</v>
      </c>
      <c r="H224" s="160" t="s">
        <v>6393</v>
      </c>
      <c r="I224" s="160" cm="1">
        <f t="array" ref="I224">INDEX('2.1.trackMPD'!K:K/(24*60*60),
       MATCH(1,
             (A224='2.1.trackMPD'!A:A)*
             (C224='2.1.trackMPD'!D:D)*
             (D224/10^6='2.1.trackMPD'!H:H)*
             (E224='2.1.trackMPD'!F:F),
0))</f>
        <v>0</v>
      </c>
    </row>
    <row r="225" spans="1:9" x14ac:dyDescent="0.2">
      <c r="A225" s="160" t="s">
        <v>93</v>
      </c>
      <c r="B225" s="160" t="s">
        <v>2</v>
      </c>
      <c r="C225" s="160">
        <f>_xlfn.XLOOKUP(B225,'2.1.trackMPD'!$R$7:$R$29,'2.1.trackMPD'!$T$7:$T$29)</f>
        <v>6</v>
      </c>
      <c r="D225" s="160">
        <v>1000</v>
      </c>
      <c r="E225" s="160" t="s">
        <v>6390</v>
      </c>
      <c r="F225" s="160" t="s">
        <v>110</v>
      </c>
      <c r="G225" s="160" t="s">
        <v>140</v>
      </c>
      <c r="H225" s="160" t="s">
        <v>6393</v>
      </c>
      <c r="I225" s="160" cm="1">
        <f t="array" ref="I225">INDEX('2.1.trackMPD'!L:L/(24*60*60),
       MATCH(1,
             (A225='2.1.trackMPD'!A:A)*
             (C225='2.1.trackMPD'!D:D)*
             (D225/10^6='2.1.trackMPD'!H:H)*
             (E225='2.1.trackMPD'!F:F),
0))</f>
        <v>0</v>
      </c>
    </row>
    <row r="226" spans="1:9" x14ac:dyDescent="0.2">
      <c r="A226" s="160" t="s">
        <v>93</v>
      </c>
      <c r="B226" s="160" t="s">
        <v>2</v>
      </c>
      <c r="C226" s="160">
        <f>_xlfn.XLOOKUP(B226,'2.1.trackMPD'!$R$7:$R$29,'2.1.trackMPD'!$T$7:$T$29)</f>
        <v>6</v>
      </c>
      <c r="D226" s="160">
        <v>5000</v>
      </c>
      <c r="E226" s="160" t="s">
        <v>6390</v>
      </c>
      <c r="F226" s="160" t="s">
        <v>110</v>
      </c>
      <c r="G226" s="160" t="s">
        <v>124</v>
      </c>
      <c r="H226" s="160" t="s">
        <v>6392</v>
      </c>
      <c r="I226" s="160" cm="1">
        <f t="array" ref="I226">INDEX('2.1.trackMPD'!I:I/(24*60*60),
       MATCH(1,
             (A226='2.1.trackMPD'!A:A)*
             (C226='2.1.trackMPD'!D:D)*
             (D226/10^6='2.1.trackMPD'!H:H)*
             (E226='2.1.trackMPD'!F:F),
0))</f>
        <v>81.995622777777783</v>
      </c>
    </row>
    <row r="227" spans="1:9" x14ac:dyDescent="0.2">
      <c r="A227" s="160" t="s">
        <v>93</v>
      </c>
      <c r="B227" s="160" t="s">
        <v>2</v>
      </c>
      <c r="C227" s="160">
        <f>_xlfn.XLOOKUP(B227,'2.1.trackMPD'!$R$7:$R$29,'2.1.trackMPD'!$T$7:$T$29)</f>
        <v>6</v>
      </c>
      <c r="D227" s="160">
        <v>5000</v>
      </c>
      <c r="E227" s="160" t="s">
        <v>6390</v>
      </c>
      <c r="F227" s="160" t="s">
        <v>110</v>
      </c>
      <c r="G227" s="160" t="s">
        <v>140</v>
      </c>
      <c r="H227" s="160" t="s">
        <v>6392</v>
      </c>
      <c r="I227" s="160" cm="1">
        <f t="array" ref="I227">INDEX('2.1.trackMPD'!J:J/(24*60*60),
       MATCH(1,
             (A227='2.1.trackMPD'!A:A)*
             (C227='2.1.trackMPD'!D:D)*
             (D227/10^6='2.1.trackMPD'!H:H)*
             (E227='2.1.trackMPD'!F:F),
0))</f>
        <v>0.23135450173611111</v>
      </c>
    </row>
    <row r="228" spans="1:9" x14ac:dyDescent="0.2">
      <c r="A228" s="160" t="s">
        <v>93</v>
      </c>
      <c r="B228" s="160" t="s">
        <v>2</v>
      </c>
      <c r="C228" s="160">
        <f>_xlfn.XLOOKUP(B228,'2.1.trackMPD'!$R$7:$R$29,'2.1.trackMPD'!$T$7:$T$29)</f>
        <v>6</v>
      </c>
      <c r="D228" s="160">
        <v>5000</v>
      </c>
      <c r="E228" s="160" t="s">
        <v>6390</v>
      </c>
      <c r="F228" s="160" t="s">
        <v>110</v>
      </c>
      <c r="G228" s="160" t="s">
        <v>124</v>
      </c>
      <c r="H228" s="160" t="s">
        <v>6393</v>
      </c>
      <c r="I228" s="160" cm="1">
        <f t="array" ref="I228">INDEX('2.1.trackMPD'!K:K/(24*60*60),
       MATCH(1,
             (A228='2.1.trackMPD'!A:A)*
             (C228='2.1.trackMPD'!D:D)*
             (D228/10^6='2.1.trackMPD'!H:H)*
             (E228='2.1.trackMPD'!F:F),
0))</f>
        <v>0</v>
      </c>
    </row>
    <row r="229" spans="1:9" x14ac:dyDescent="0.2">
      <c r="A229" s="160" t="s">
        <v>93</v>
      </c>
      <c r="B229" s="160" t="s">
        <v>2</v>
      </c>
      <c r="C229" s="160">
        <f>_xlfn.XLOOKUP(B229,'2.1.trackMPD'!$R$7:$R$29,'2.1.trackMPD'!$T$7:$T$29)</f>
        <v>6</v>
      </c>
      <c r="D229" s="160">
        <v>5000</v>
      </c>
      <c r="E229" s="160" t="s">
        <v>6390</v>
      </c>
      <c r="F229" s="160" t="s">
        <v>110</v>
      </c>
      <c r="G229" s="160" t="s">
        <v>140</v>
      </c>
      <c r="H229" s="160" t="s">
        <v>6393</v>
      </c>
      <c r="I229" s="160" cm="1">
        <f t="array" ref="I229">INDEX('2.1.trackMPD'!L:L/(24*60*60),
       MATCH(1,
             (A229='2.1.trackMPD'!A:A)*
             (C229='2.1.trackMPD'!D:D)*
             (D229/10^6='2.1.trackMPD'!H:H)*
             (E229='2.1.trackMPD'!F:F),
0))</f>
        <v>0</v>
      </c>
    </row>
    <row r="230" spans="1:9" x14ac:dyDescent="0.2">
      <c r="A230" s="160" t="s">
        <v>93</v>
      </c>
      <c r="B230" s="160" t="s">
        <v>2</v>
      </c>
      <c r="C230" s="160">
        <f>_xlfn.XLOOKUP(B230,'2.1.trackMPD'!$R$7:$R$29,'2.1.trackMPD'!$T$7:$T$29)</f>
        <v>6</v>
      </c>
      <c r="D230" s="160">
        <v>1</v>
      </c>
      <c r="E230" s="160" t="s">
        <v>6394</v>
      </c>
      <c r="F230" s="160" t="s">
        <v>110</v>
      </c>
      <c r="G230" s="160" t="s">
        <v>124</v>
      </c>
      <c r="H230" s="160" t="s">
        <v>6392</v>
      </c>
      <c r="I230" s="160" cm="1">
        <f t="array" ref="I230">INDEX('2.1.trackMPD'!I:I/(24*60*60),
       MATCH(1,
             (A230='2.1.trackMPD'!A:A)*
             (C230='2.1.trackMPD'!D:D)*
             (D230/10^6='2.1.trackMPD'!H:H)*
             (E230='2.1.trackMPD'!F:F),
0))</f>
        <v>6.7990033564814812E-7</v>
      </c>
    </row>
    <row r="231" spans="1:9" x14ac:dyDescent="0.2">
      <c r="A231" s="160" t="s">
        <v>93</v>
      </c>
      <c r="B231" s="160" t="s">
        <v>2</v>
      </c>
      <c r="C231" s="160">
        <f>_xlfn.XLOOKUP(B231,'2.1.trackMPD'!$R$7:$R$29,'2.1.trackMPD'!$T$7:$T$29)</f>
        <v>6</v>
      </c>
      <c r="D231" s="160">
        <v>1</v>
      </c>
      <c r="E231" s="160" t="s">
        <v>6394</v>
      </c>
      <c r="F231" s="160" t="s">
        <v>110</v>
      </c>
      <c r="G231" s="160" t="s">
        <v>140</v>
      </c>
      <c r="H231" s="160" t="s">
        <v>6392</v>
      </c>
      <c r="I231" s="160" cm="1">
        <f t="array" ref="I231">INDEX('2.1.trackMPD'!J:J/(24*60*60),
       MATCH(1,
             (A231='2.1.trackMPD'!A:A)*
             (C231='2.1.trackMPD'!D:D)*
             (D231/10^6='2.1.trackMPD'!H:H)*
             (E231='2.1.trackMPD'!F:F),
0))</f>
        <v>6.5607511111111114E-6</v>
      </c>
    </row>
    <row r="232" spans="1:9" x14ac:dyDescent="0.2">
      <c r="A232" s="160" t="s">
        <v>93</v>
      </c>
      <c r="B232" s="160" t="s">
        <v>2</v>
      </c>
      <c r="C232" s="160">
        <f>_xlfn.XLOOKUP(B232,'2.1.trackMPD'!$R$7:$R$29,'2.1.trackMPD'!$T$7:$T$29)</f>
        <v>6</v>
      </c>
      <c r="D232" s="160">
        <v>1</v>
      </c>
      <c r="E232" s="160" t="s">
        <v>6394</v>
      </c>
      <c r="F232" s="160" t="s">
        <v>110</v>
      </c>
      <c r="G232" s="160" t="s">
        <v>124</v>
      </c>
      <c r="H232" s="160" t="s">
        <v>6393</v>
      </c>
      <c r="I232" s="160" cm="1">
        <f t="array" ref="I232">INDEX('2.1.trackMPD'!K:K/(24*60*60),
       MATCH(1,
             (A232='2.1.trackMPD'!A:A)*
             (C232='2.1.trackMPD'!D:D)*
             (D232/10^6='2.1.trackMPD'!H:H)*
             (E232='2.1.trackMPD'!F:F),
0))</f>
        <v>0</v>
      </c>
    </row>
    <row r="233" spans="1:9" x14ac:dyDescent="0.2">
      <c r="A233" s="160" t="s">
        <v>93</v>
      </c>
      <c r="B233" s="160" t="s">
        <v>2</v>
      </c>
      <c r="C233" s="160">
        <f>_xlfn.XLOOKUP(B233,'2.1.trackMPD'!$R$7:$R$29,'2.1.trackMPD'!$T$7:$T$29)</f>
        <v>6</v>
      </c>
      <c r="D233" s="160">
        <v>1</v>
      </c>
      <c r="E233" s="160" t="s">
        <v>6394</v>
      </c>
      <c r="F233" s="160" t="s">
        <v>110</v>
      </c>
      <c r="G233" s="160" t="s">
        <v>140</v>
      </c>
      <c r="H233" s="160" t="s">
        <v>6393</v>
      </c>
      <c r="I233" s="160" cm="1">
        <f t="array" ref="I233">INDEX('2.1.trackMPD'!L:L/(24*60*60),
       MATCH(1,
             (A233='2.1.trackMPD'!A:A)*
             (C233='2.1.trackMPD'!D:D)*
             (D233/10^6='2.1.trackMPD'!H:H)*
             (E233='2.1.trackMPD'!F:F),
0))</f>
        <v>1.9946250115740742E-6</v>
      </c>
    </row>
    <row r="234" spans="1:9" x14ac:dyDescent="0.2">
      <c r="A234" s="160" t="s">
        <v>93</v>
      </c>
      <c r="B234" s="160" t="s">
        <v>2</v>
      </c>
      <c r="C234" s="160">
        <f>_xlfn.XLOOKUP(B234,'2.1.trackMPD'!$R$7:$R$29,'2.1.trackMPD'!$T$7:$T$29)</f>
        <v>6</v>
      </c>
      <c r="D234" s="160">
        <v>10</v>
      </c>
      <c r="E234" s="160" t="s">
        <v>6394</v>
      </c>
      <c r="F234" s="160" t="s">
        <v>110</v>
      </c>
      <c r="G234" s="160" t="s">
        <v>124</v>
      </c>
      <c r="H234" s="160" t="s">
        <v>6392</v>
      </c>
      <c r="I234" s="160" cm="1">
        <f t="array" ref="I234">INDEX('2.1.trackMPD'!I:I/(24*60*60),
       MATCH(1,
             (A234='2.1.trackMPD'!A:A)*
             (C234='2.1.trackMPD'!D:D)*
             (D234/10^6='2.1.trackMPD'!H:H)*
             (E234='2.1.trackMPD'!F:F),
0))</f>
        <v>2.0893463958333332E-5</v>
      </c>
    </row>
    <row r="235" spans="1:9" x14ac:dyDescent="0.2">
      <c r="A235" s="160" t="s">
        <v>93</v>
      </c>
      <c r="B235" s="160" t="s">
        <v>2</v>
      </c>
      <c r="C235" s="160">
        <f>_xlfn.XLOOKUP(B235,'2.1.trackMPD'!$R$7:$R$29,'2.1.trackMPD'!$T$7:$T$29)</f>
        <v>6</v>
      </c>
      <c r="D235" s="160">
        <v>10</v>
      </c>
      <c r="E235" s="160" t="s">
        <v>6394</v>
      </c>
      <c r="F235" s="160" t="s">
        <v>110</v>
      </c>
      <c r="G235" s="160" t="s">
        <v>140</v>
      </c>
      <c r="H235" s="160" t="s">
        <v>6392</v>
      </c>
      <c r="I235" s="160" cm="1">
        <f t="array" ref="I235">INDEX('2.1.trackMPD'!J:J/(24*60*60),
       MATCH(1,
             (A235='2.1.trackMPD'!A:A)*
             (C235='2.1.trackMPD'!D:D)*
             (D235/10^6='2.1.trackMPD'!H:H)*
             (E235='2.1.trackMPD'!F:F),
0))</f>
        <v>5.2174501944444443E-5</v>
      </c>
    </row>
    <row r="236" spans="1:9" x14ac:dyDescent="0.2">
      <c r="A236" s="160" t="s">
        <v>93</v>
      </c>
      <c r="B236" s="160" t="s">
        <v>2</v>
      </c>
      <c r="C236" s="160">
        <f>_xlfn.XLOOKUP(B236,'2.1.trackMPD'!$R$7:$R$29,'2.1.trackMPD'!$T$7:$T$29)</f>
        <v>6</v>
      </c>
      <c r="D236" s="160">
        <v>10</v>
      </c>
      <c r="E236" s="160" t="s">
        <v>6394</v>
      </c>
      <c r="F236" s="160" t="s">
        <v>110</v>
      </c>
      <c r="G236" s="160" t="s">
        <v>124</v>
      </c>
      <c r="H236" s="160" t="s">
        <v>6393</v>
      </c>
      <c r="I236" s="160" cm="1">
        <f t="array" ref="I236">INDEX('2.1.trackMPD'!K:K/(24*60*60),
       MATCH(1,
             (A236='2.1.trackMPD'!A:A)*
             (C236='2.1.trackMPD'!D:D)*
             (D236/10^6='2.1.trackMPD'!H:H)*
             (E236='2.1.trackMPD'!F:F),
0))</f>
        <v>0</v>
      </c>
    </row>
    <row r="237" spans="1:9" x14ac:dyDescent="0.2">
      <c r="A237" s="160" t="s">
        <v>93</v>
      </c>
      <c r="B237" s="160" t="s">
        <v>2</v>
      </c>
      <c r="C237" s="160">
        <f>_xlfn.XLOOKUP(B237,'2.1.trackMPD'!$R$7:$R$29,'2.1.trackMPD'!$T$7:$T$29)</f>
        <v>6</v>
      </c>
      <c r="D237" s="160">
        <v>10</v>
      </c>
      <c r="E237" s="160" t="s">
        <v>6394</v>
      </c>
      <c r="F237" s="160" t="s">
        <v>110</v>
      </c>
      <c r="G237" s="160" t="s">
        <v>140</v>
      </c>
      <c r="H237" s="160" t="s">
        <v>6393</v>
      </c>
      <c r="I237" s="160" cm="1">
        <f t="array" ref="I237">INDEX('2.1.trackMPD'!L:L/(24*60*60),
       MATCH(1,
             (A237='2.1.trackMPD'!A:A)*
             (C237='2.1.trackMPD'!D:D)*
             (D237/10^6='2.1.trackMPD'!H:H)*
             (E237='2.1.trackMPD'!F:F),
0))</f>
        <v>1.8757503009259258E-6</v>
      </c>
    </row>
    <row r="238" spans="1:9" x14ac:dyDescent="0.2">
      <c r="A238" s="160" t="s">
        <v>93</v>
      </c>
      <c r="B238" s="160" t="s">
        <v>2</v>
      </c>
      <c r="C238" s="160">
        <f>_xlfn.XLOOKUP(B238,'2.1.trackMPD'!$R$7:$R$29,'2.1.trackMPD'!$T$7:$T$29)</f>
        <v>6</v>
      </c>
      <c r="D238" s="160">
        <v>100</v>
      </c>
      <c r="E238" s="160" t="s">
        <v>6394</v>
      </c>
      <c r="F238" s="160" t="s">
        <v>110</v>
      </c>
      <c r="G238" s="160" t="s">
        <v>124</v>
      </c>
      <c r="H238" s="160" t="s">
        <v>6392</v>
      </c>
      <c r="I238" s="160" cm="1">
        <f t="array" ref="I238">INDEX('2.1.trackMPD'!I:I/(24*60*60),
       MATCH(1,
             (A238='2.1.trackMPD'!A:A)*
             (C238='2.1.trackMPD'!D:D)*
             (D238/10^6='2.1.trackMPD'!H:H)*
             (E238='2.1.trackMPD'!F:F),
0))</f>
        <v>3.429728244212963E-2</v>
      </c>
    </row>
    <row r="239" spans="1:9" x14ac:dyDescent="0.2">
      <c r="A239" s="160" t="s">
        <v>93</v>
      </c>
      <c r="B239" s="160" t="s">
        <v>2</v>
      </c>
      <c r="C239" s="160">
        <f>_xlfn.XLOOKUP(B239,'2.1.trackMPD'!$R$7:$R$29,'2.1.trackMPD'!$T$7:$T$29)</f>
        <v>6</v>
      </c>
      <c r="D239" s="160">
        <v>100</v>
      </c>
      <c r="E239" s="160" t="s">
        <v>6394</v>
      </c>
      <c r="F239" s="160" t="s">
        <v>110</v>
      </c>
      <c r="G239" s="160" t="s">
        <v>140</v>
      </c>
      <c r="H239" s="160" t="s">
        <v>6392</v>
      </c>
      <c r="I239" s="160" cm="1">
        <f t="array" ref="I239">INDEX('2.1.trackMPD'!J:J/(24*60*60),
       MATCH(1,
             (A239='2.1.trackMPD'!A:A)*
             (C239='2.1.trackMPD'!D:D)*
             (D239/10^6='2.1.trackMPD'!H:H)*
             (E239='2.1.trackMPD'!F:F),
0))</f>
        <v>4.6962863819444449E-3</v>
      </c>
    </row>
    <row r="240" spans="1:9" x14ac:dyDescent="0.2">
      <c r="A240" s="160" t="s">
        <v>93</v>
      </c>
      <c r="B240" s="160" t="s">
        <v>2</v>
      </c>
      <c r="C240" s="160">
        <f>_xlfn.XLOOKUP(B240,'2.1.trackMPD'!$R$7:$R$29,'2.1.trackMPD'!$T$7:$T$29)</f>
        <v>6</v>
      </c>
      <c r="D240" s="160">
        <v>100</v>
      </c>
      <c r="E240" s="160" t="s">
        <v>6394</v>
      </c>
      <c r="F240" s="160" t="s">
        <v>110</v>
      </c>
      <c r="G240" s="160" t="s">
        <v>124</v>
      </c>
      <c r="H240" s="160" t="s">
        <v>6393</v>
      </c>
      <c r="I240" s="160" cm="1">
        <f t="array" ref="I240">INDEX('2.1.trackMPD'!K:K/(24*60*60),
       MATCH(1,
             (A240='2.1.trackMPD'!A:A)*
             (C240='2.1.trackMPD'!D:D)*
             (D240/10^6='2.1.trackMPD'!H:H)*
             (E240='2.1.trackMPD'!F:F),
0))</f>
        <v>0</v>
      </c>
    </row>
    <row r="241" spans="1:9" x14ac:dyDescent="0.2">
      <c r="A241" s="160" t="s">
        <v>93</v>
      </c>
      <c r="B241" s="160" t="s">
        <v>2</v>
      </c>
      <c r="C241" s="160">
        <f>_xlfn.XLOOKUP(B241,'2.1.trackMPD'!$R$7:$R$29,'2.1.trackMPD'!$T$7:$T$29)</f>
        <v>6</v>
      </c>
      <c r="D241" s="160">
        <v>100</v>
      </c>
      <c r="E241" s="160" t="s">
        <v>6394</v>
      </c>
      <c r="F241" s="160" t="s">
        <v>110</v>
      </c>
      <c r="G241" s="160" t="s">
        <v>140</v>
      </c>
      <c r="H241" s="160" t="s">
        <v>6393</v>
      </c>
      <c r="I241" s="160" cm="1">
        <f t="array" ref="I241">INDEX('2.1.trackMPD'!L:L/(24*60*60),
       MATCH(1,
             (A241='2.1.trackMPD'!A:A)*
             (C241='2.1.trackMPD'!D:D)*
             (D241/10^6='2.1.trackMPD'!H:H)*
             (E241='2.1.trackMPD'!F:F),
0))</f>
        <v>0</v>
      </c>
    </row>
    <row r="242" spans="1:9" x14ac:dyDescent="0.2">
      <c r="A242" s="160" t="s">
        <v>93</v>
      </c>
      <c r="B242" s="160" t="s">
        <v>2</v>
      </c>
      <c r="C242" s="160">
        <f>_xlfn.XLOOKUP(B242,'2.1.trackMPD'!$R$7:$R$29,'2.1.trackMPD'!$T$7:$T$29)</f>
        <v>6</v>
      </c>
      <c r="D242" s="160">
        <v>1000</v>
      </c>
      <c r="E242" s="160" t="s">
        <v>6394</v>
      </c>
      <c r="F242" s="160" t="s">
        <v>110</v>
      </c>
      <c r="G242" s="160" t="s">
        <v>124</v>
      </c>
      <c r="H242" s="160" t="s">
        <v>6392</v>
      </c>
      <c r="I242" s="160" cm="1">
        <f t="array" ref="I242">INDEX('2.1.trackMPD'!I:I/(24*60*60),
       MATCH(1,
             (A242='2.1.trackMPD'!A:A)*
             (C242='2.1.trackMPD'!D:D)*
             (D242/10^6='2.1.trackMPD'!H:H)*
             (E242='2.1.trackMPD'!F:F),
0))</f>
        <v>4.3144828321759263</v>
      </c>
    </row>
    <row r="243" spans="1:9" x14ac:dyDescent="0.2">
      <c r="A243" s="160" t="s">
        <v>93</v>
      </c>
      <c r="B243" s="160" t="s">
        <v>2</v>
      </c>
      <c r="C243" s="160">
        <f>_xlfn.XLOOKUP(B243,'2.1.trackMPD'!$R$7:$R$29,'2.1.trackMPD'!$T$7:$T$29)</f>
        <v>6</v>
      </c>
      <c r="D243" s="160">
        <v>1000</v>
      </c>
      <c r="E243" s="160" t="s">
        <v>6394</v>
      </c>
      <c r="F243" s="160" t="s">
        <v>110</v>
      </c>
      <c r="G243" s="160" t="s">
        <v>140</v>
      </c>
      <c r="H243" s="160" t="s">
        <v>6392</v>
      </c>
      <c r="I243" s="160" cm="1">
        <f t="array" ref="I243">INDEX('2.1.trackMPD'!J:J/(24*60*60),
       MATCH(1,
             (A243='2.1.trackMPD'!A:A)*
             (C243='2.1.trackMPD'!D:D)*
             (D243/10^6='2.1.trackMPD'!H:H)*
             (E243='2.1.trackMPD'!F:F),
0))</f>
        <v>5.3069748275462965E-2</v>
      </c>
    </row>
    <row r="244" spans="1:9" x14ac:dyDescent="0.2">
      <c r="A244" s="160" t="s">
        <v>93</v>
      </c>
      <c r="B244" s="160" t="s">
        <v>2</v>
      </c>
      <c r="C244" s="160">
        <f>_xlfn.XLOOKUP(B244,'2.1.trackMPD'!$R$7:$R$29,'2.1.trackMPD'!$T$7:$T$29)</f>
        <v>6</v>
      </c>
      <c r="D244" s="160">
        <v>1000</v>
      </c>
      <c r="E244" s="160" t="s">
        <v>6394</v>
      </c>
      <c r="F244" s="160" t="s">
        <v>110</v>
      </c>
      <c r="G244" s="160" t="s">
        <v>124</v>
      </c>
      <c r="H244" s="160" t="s">
        <v>6393</v>
      </c>
      <c r="I244" s="160" cm="1">
        <f t="array" ref="I244">INDEX('2.1.trackMPD'!K:K/(24*60*60),
       MATCH(1,
             (A244='2.1.trackMPD'!A:A)*
             (C244='2.1.trackMPD'!D:D)*
             (D244/10^6='2.1.trackMPD'!H:H)*
             (E244='2.1.trackMPD'!F:F),
0))</f>
        <v>0</v>
      </c>
    </row>
    <row r="245" spans="1:9" x14ac:dyDescent="0.2">
      <c r="A245" s="160" t="s">
        <v>93</v>
      </c>
      <c r="B245" s="160" t="s">
        <v>2</v>
      </c>
      <c r="C245" s="160">
        <f>_xlfn.XLOOKUP(B245,'2.1.trackMPD'!$R$7:$R$29,'2.1.trackMPD'!$T$7:$T$29)</f>
        <v>6</v>
      </c>
      <c r="D245" s="160">
        <v>1000</v>
      </c>
      <c r="E245" s="160" t="s">
        <v>6394</v>
      </c>
      <c r="F245" s="160" t="s">
        <v>110</v>
      </c>
      <c r="G245" s="160" t="s">
        <v>140</v>
      </c>
      <c r="H245" s="160" t="s">
        <v>6393</v>
      </c>
      <c r="I245" s="160" cm="1">
        <f t="array" ref="I245">INDEX('2.1.trackMPD'!L:L/(24*60*60),
       MATCH(1,
             (A245='2.1.trackMPD'!A:A)*
             (C245='2.1.trackMPD'!D:D)*
             (D245/10^6='2.1.trackMPD'!H:H)*
             (E245='2.1.trackMPD'!F:F),
0))</f>
        <v>0</v>
      </c>
    </row>
    <row r="246" spans="1:9" x14ac:dyDescent="0.2">
      <c r="A246" s="160" t="s">
        <v>93</v>
      </c>
      <c r="B246" s="160" t="s">
        <v>2</v>
      </c>
      <c r="C246" s="160">
        <f>_xlfn.XLOOKUP(B246,'2.1.trackMPD'!$R$7:$R$29,'2.1.trackMPD'!$T$7:$T$29)</f>
        <v>6</v>
      </c>
      <c r="D246" s="160">
        <v>5000</v>
      </c>
      <c r="E246" s="160" t="s">
        <v>6394</v>
      </c>
      <c r="F246" s="160" t="s">
        <v>110</v>
      </c>
      <c r="G246" s="160" t="s">
        <v>124</v>
      </c>
      <c r="H246" s="160" t="s">
        <v>6392</v>
      </c>
      <c r="I246" s="160" cm="1">
        <f t="array" ref="I246">INDEX('2.1.trackMPD'!I:I/(24*60*60),
       MATCH(1,
             (A246='2.1.trackMPD'!A:A)*
             (C246='2.1.trackMPD'!D:D)*
             (D246/10^6='2.1.trackMPD'!H:H)*
             (E246='2.1.trackMPD'!F:F),
0))</f>
        <v>25.321341284722223</v>
      </c>
    </row>
    <row r="247" spans="1:9" x14ac:dyDescent="0.2">
      <c r="A247" s="160" t="s">
        <v>93</v>
      </c>
      <c r="B247" s="160" t="s">
        <v>2</v>
      </c>
      <c r="C247" s="160">
        <f>_xlfn.XLOOKUP(B247,'2.1.trackMPD'!$R$7:$R$29,'2.1.trackMPD'!$T$7:$T$29)</f>
        <v>6</v>
      </c>
      <c r="D247" s="160">
        <v>5000</v>
      </c>
      <c r="E247" s="160" t="s">
        <v>6394</v>
      </c>
      <c r="F247" s="160" t="s">
        <v>110</v>
      </c>
      <c r="G247" s="160" t="s">
        <v>140</v>
      </c>
      <c r="H247" s="160" t="s">
        <v>6392</v>
      </c>
      <c r="I247" s="160" cm="1">
        <f t="array" ref="I247">INDEX('2.1.trackMPD'!J:J/(24*60*60),
       MATCH(1,
             (A247='2.1.trackMPD'!A:A)*
             (C247='2.1.trackMPD'!D:D)*
             (D247/10^6='2.1.trackMPD'!H:H)*
             (E247='2.1.trackMPD'!F:F),
0))</f>
        <v>0.12856595949074076</v>
      </c>
    </row>
    <row r="248" spans="1:9" x14ac:dyDescent="0.2">
      <c r="A248" s="160" t="s">
        <v>93</v>
      </c>
      <c r="B248" s="160" t="s">
        <v>2</v>
      </c>
      <c r="C248" s="160">
        <f>_xlfn.XLOOKUP(B248,'2.1.trackMPD'!$R$7:$R$29,'2.1.trackMPD'!$T$7:$T$29)</f>
        <v>6</v>
      </c>
      <c r="D248" s="160">
        <v>5000</v>
      </c>
      <c r="E248" s="160" t="s">
        <v>6394</v>
      </c>
      <c r="F248" s="160" t="s">
        <v>110</v>
      </c>
      <c r="G248" s="160" t="s">
        <v>124</v>
      </c>
      <c r="H248" s="160" t="s">
        <v>6393</v>
      </c>
      <c r="I248" s="160" cm="1">
        <f t="array" ref="I248">INDEX('2.1.trackMPD'!K:K/(24*60*60),
       MATCH(1,
             (A248='2.1.trackMPD'!A:A)*
             (C248='2.1.trackMPD'!D:D)*
             (D248/10^6='2.1.trackMPD'!H:H)*
             (E248='2.1.trackMPD'!F:F),
0))</f>
        <v>0</v>
      </c>
    </row>
    <row r="249" spans="1:9" x14ac:dyDescent="0.2">
      <c r="A249" s="160" t="s">
        <v>93</v>
      </c>
      <c r="B249" s="160" t="s">
        <v>2</v>
      </c>
      <c r="C249" s="160">
        <f>_xlfn.XLOOKUP(B249,'2.1.trackMPD'!$R$7:$R$29,'2.1.trackMPD'!$T$7:$T$29)</f>
        <v>6</v>
      </c>
      <c r="D249" s="160">
        <v>5000</v>
      </c>
      <c r="E249" s="160" t="s">
        <v>6394</v>
      </c>
      <c r="F249" s="160" t="s">
        <v>110</v>
      </c>
      <c r="G249" s="160" t="s">
        <v>140</v>
      </c>
      <c r="H249" s="160" t="s">
        <v>6393</v>
      </c>
      <c r="I249" s="160" cm="1">
        <f t="array" ref="I249">INDEX('2.1.trackMPD'!L:L/(24*60*60),
       MATCH(1,
             (A249='2.1.trackMPD'!A:A)*
             (C249='2.1.trackMPD'!D:D)*
             (D249/10^6='2.1.trackMPD'!H:H)*
             (E249='2.1.trackMPD'!F:F),
0))</f>
        <v>0</v>
      </c>
    </row>
    <row r="250" spans="1:9" x14ac:dyDescent="0.2">
      <c r="A250" s="160" t="s">
        <v>93</v>
      </c>
      <c r="B250" s="160" t="s">
        <v>2</v>
      </c>
      <c r="C250" s="160">
        <f>_xlfn.XLOOKUP(B250,'2.1.trackMPD'!$R$7:$R$29,'2.1.trackMPD'!$T$7:$T$29)</f>
        <v>6</v>
      </c>
      <c r="D250" s="160">
        <v>1</v>
      </c>
      <c r="E250" s="160" t="s">
        <v>6395</v>
      </c>
      <c r="F250" s="160" t="s">
        <v>110</v>
      </c>
      <c r="G250" s="160" t="s">
        <v>124</v>
      </c>
      <c r="H250" s="160" t="s">
        <v>6392</v>
      </c>
      <c r="I250" s="160" t="e" cm="1">
        <f t="array" ref="I250">INDEX('2.1.trackMPD'!I:I/(24*60*60),
       MATCH(1,
             (A250='2.1.trackMPD'!A:A)*
             (C250='2.1.trackMPD'!D:D)*
             (D250/10^6='2.1.trackMPD'!H:H)*
             (E250='2.1.trackMPD'!F:F),
0))</f>
        <v>#N/A</v>
      </c>
    </row>
    <row r="251" spans="1:9" x14ac:dyDescent="0.2">
      <c r="A251" s="160" t="s">
        <v>93</v>
      </c>
      <c r="B251" s="160" t="s">
        <v>2</v>
      </c>
      <c r="C251" s="160">
        <f>_xlfn.XLOOKUP(B251,'2.1.trackMPD'!$R$7:$R$29,'2.1.trackMPD'!$T$7:$T$29)</f>
        <v>6</v>
      </c>
      <c r="D251" s="160">
        <v>1</v>
      </c>
      <c r="E251" s="160" t="s">
        <v>6395</v>
      </c>
      <c r="F251" s="160" t="s">
        <v>110</v>
      </c>
      <c r="G251" s="160" t="s">
        <v>140</v>
      </c>
      <c r="H251" s="160" t="s">
        <v>6392</v>
      </c>
      <c r="I251" s="160" t="e" cm="1">
        <f t="array" ref="I251">INDEX('2.1.trackMPD'!J:J/(24*60*60),
       MATCH(1,
             (A251='2.1.trackMPD'!A:A)*
             (C251='2.1.trackMPD'!D:D)*
             (D251/10^6='2.1.trackMPD'!H:H)*
             (E251='2.1.trackMPD'!F:F),
0))</f>
        <v>#N/A</v>
      </c>
    </row>
    <row r="252" spans="1:9" x14ac:dyDescent="0.2">
      <c r="A252" s="160" t="s">
        <v>93</v>
      </c>
      <c r="B252" s="160" t="s">
        <v>2</v>
      </c>
      <c r="C252" s="160">
        <f>_xlfn.XLOOKUP(B252,'2.1.trackMPD'!$R$7:$R$29,'2.1.trackMPD'!$T$7:$T$29)</f>
        <v>6</v>
      </c>
      <c r="D252" s="160">
        <v>1</v>
      </c>
      <c r="E252" s="160" t="s">
        <v>6395</v>
      </c>
      <c r="F252" s="160" t="s">
        <v>110</v>
      </c>
      <c r="G252" s="160" t="s">
        <v>124</v>
      </c>
      <c r="H252" s="160" t="s">
        <v>6393</v>
      </c>
      <c r="I252" s="160" t="e" cm="1">
        <f t="array" ref="I252">INDEX('2.1.trackMPD'!K:K/(24*60*60),
       MATCH(1,
             (A252='2.1.trackMPD'!A:A)*
             (C252='2.1.trackMPD'!D:D)*
             (D252/10^6='2.1.trackMPD'!H:H)*
             (E252='2.1.trackMPD'!F:F),
0))</f>
        <v>#N/A</v>
      </c>
    </row>
    <row r="253" spans="1:9" x14ac:dyDescent="0.2">
      <c r="A253" s="160" t="s">
        <v>93</v>
      </c>
      <c r="B253" s="160" t="s">
        <v>2</v>
      </c>
      <c r="C253" s="160">
        <f>_xlfn.XLOOKUP(B253,'2.1.trackMPD'!$R$7:$R$29,'2.1.trackMPD'!$T$7:$T$29)</f>
        <v>6</v>
      </c>
      <c r="D253" s="160">
        <v>1</v>
      </c>
      <c r="E253" s="160" t="s">
        <v>6395</v>
      </c>
      <c r="F253" s="160" t="s">
        <v>110</v>
      </c>
      <c r="G253" s="160" t="s">
        <v>140</v>
      </c>
      <c r="H253" s="160" t="s">
        <v>6393</v>
      </c>
      <c r="I253" s="160" t="e" cm="1">
        <f t="array" ref="I253">INDEX('2.1.trackMPD'!L:L/(24*60*60),
       MATCH(1,
             (A253='2.1.trackMPD'!A:A)*
             (C253='2.1.trackMPD'!D:D)*
             (D253/10^6='2.1.trackMPD'!H:H)*
             (E253='2.1.trackMPD'!F:F),
0))</f>
        <v>#N/A</v>
      </c>
    </row>
    <row r="254" spans="1:9" x14ac:dyDescent="0.2">
      <c r="A254" s="160" t="s">
        <v>93</v>
      </c>
      <c r="B254" s="160" t="s">
        <v>2</v>
      </c>
      <c r="C254" s="160">
        <f>_xlfn.XLOOKUP(B254,'2.1.trackMPD'!$R$7:$R$29,'2.1.trackMPD'!$T$7:$T$29)</f>
        <v>6</v>
      </c>
      <c r="D254" s="160">
        <v>10</v>
      </c>
      <c r="E254" s="160" t="s">
        <v>6395</v>
      </c>
      <c r="F254" s="160" t="s">
        <v>110</v>
      </c>
      <c r="G254" s="160" t="s">
        <v>124</v>
      </c>
      <c r="H254" s="160" t="s">
        <v>6392</v>
      </c>
      <c r="I254" s="160" t="e" cm="1">
        <f t="array" ref="I254">INDEX('2.1.trackMPD'!I:I/(24*60*60),
       MATCH(1,
             (A254='2.1.trackMPD'!A:A)*
             (C254='2.1.trackMPD'!D:D)*
             (D254/10^6='2.1.trackMPD'!H:H)*
             (E254='2.1.trackMPD'!F:F),
0))</f>
        <v>#N/A</v>
      </c>
    </row>
    <row r="255" spans="1:9" x14ac:dyDescent="0.2">
      <c r="A255" s="160" t="s">
        <v>93</v>
      </c>
      <c r="B255" s="160" t="s">
        <v>2</v>
      </c>
      <c r="C255" s="160">
        <f>_xlfn.XLOOKUP(B255,'2.1.trackMPD'!$R$7:$R$29,'2.1.trackMPD'!$T$7:$T$29)</f>
        <v>6</v>
      </c>
      <c r="D255" s="160">
        <v>10</v>
      </c>
      <c r="E255" s="160" t="s">
        <v>6395</v>
      </c>
      <c r="F255" s="160" t="s">
        <v>110</v>
      </c>
      <c r="G255" s="160" t="s">
        <v>140</v>
      </c>
      <c r="H255" s="160" t="s">
        <v>6392</v>
      </c>
      <c r="I255" s="160" t="e" cm="1">
        <f t="array" ref="I255">INDEX('2.1.trackMPD'!J:J/(24*60*60),
       MATCH(1,
             (A255='2.1.trackMPD'!A:A)*
             (C255='2.1.trackMPD'!D:D)*
             (D255/10^6='2.1.trackMPD'!H:H)*
             (E255='2.1.trackMPD'!F:F),
0))</f>
        <v>#N/A</v>
      </c>
    </row>
    <row r="256" spans="1:9" x14ac:dyDescent="0.2">
      <c r="A256" s="160" t="s">
        <v>93</v>
      </c>
      <c r="B256" s="160" t="s">
        <v>2</v>
      </c>
      <c r="C256" s="160">
        <f>_xlfn.XLOOKUP(B256,'2.1.trackMPD'!$R$7:$R$29,'2.1.trackMPD'!$T$7:$T$29)</f>
        <v>6</v>
      </c>
      <c r="D256" s="160">
        <v>10</v>
      </c>
      <c r="E256" s="160" t="s">
        <v>6395</v>
      </c>
      <c r="F256" s="160" t="s">
        <v>110</v>
      </c>
      <c r="G256" s="160" t="s">
        <v>124</v>
      </c>
      <c r="H256" s="160" t="s">
        <v>6393</v>
      </c>
      <c r="I256" s="160" t="e" cm="1">
        <f t="array" ref="I256">INDEX('2.1.trackMPD'!K:K/(24*60*60),
       MATCH(1,
             (A256='2.1.trackMPD'!A:A)*
             (C256='2.1.trackMPD'!D:D)*
             (D256/10^6='2.1.trackMPD'!H:H)*
             (E256='2.1.trackMPD'!F:F),
0))</f>
        <v>#N/A</v>
      </c>
    </row>
    <row r="257" spans="1:9" x14ac:dyDescent="0.2">
      <c r="A257" s="160" t="s">
        <v>93</v>
      </c>
      <c r="B257" s="160" t="s">
        <v>2</v>
      </c>
      <c r="C257" s="160">
        <f>_xlfn.XLOOKUP(B257,'2.1.trackMPD'!$R$7:$R$29,'2.1.trackMPD'!$T$7:$T$29)</f>
        <v>6</v>
      </c>
      <c r="D257" s="160">
        <v>10</v>
      </c>
      <c r="E257" s="160" t="s">
        <v>6395</v>
      </c>
      <c r="F257" s="160" t="s">
        <v>110</v>
      </c>
      <c r="G257" s="160" t="s">
        <v>140</v>
      </c>
      <c r="H257" s="160" t="s">
        <v>6393</v>
      </c>
      <c r="I257" s="160" t="e" cm="1">
        <f t="array" ref="I257">INDEX('2.1.trackMPD'!L:L/(24*60*60),
       MATCH(1,
             (A257='2.1.trackMPD'!A:A)*
             (C257='2.1.trackMPD'!D:D)*
             (D257/10^6='2.1.trackMPD'!H:H)*
             (E257='2.1.trackMPD'!F:F),
0))</f>
        <v>#N/A</v>
      </c>
    </row>
    <row r="258" spans="1:9" x14ac:dyDescent="0.2">
      <c r="A258" s="160" t="s">
        <v>93</v>
      </c>
      <c r="B258" s="160" t="s">
        <v>2</v>
      </c>
      <c r="C258" s="160">
        <f>_xlfn.XLOOKUP(B258,'2.1.trackMPD'!$R$7:$R$29,'2.1.trackMPD'!$T$7:$T$29)</f>
        <v>6</v>
      </c>
      <c r="D258" s="160">
        <v>100</v>
      </c>
      <c r="E258" s="160" t="s">
        <v>6395</v>
      </c>
      <c r="F258" s="160" t="s">
        <v>110</v>
      </c>
      <c r="G258" s="160" t="s">
        <v>124</v>
      </c>
      <c r="H258" s="160" t="s">
        <v>6392</v>
      </c>
      <c r="I258" s="160" t="e" cm="1">
        <f t="array" ref="I258">INDEX('2.1.trackMPD'!I:I/(24*60*60),
       MATCH(1,
             (A258='2.1.trackMPD'!A:A)*
             (C258='2.1.trackMPD'!D:D)*
             (D258/10^6='2.1.trackMPD'!H:H)*
             (E258='2.1.trackMPD'!F:F),
0))</f>
        <v>#N/A</v>
      </c>
    </row>
    <row r="259" spans="1:9" x14ac:dyDescent="0.2">
      <c r="A259" s="160" t="s">
        <v>93</v>
      </c>
      <c r="B259" s="160" t="s">
        <v>2</v>
      </c>
      <c r="C259" s="160">
        <f>_xlfn.XLOOKUP(B259,'2.1.trackMPD'!$R$7:$R$29,'2.1.trackMPD'!$T$7:$T$29)</f>
        <v>6</v>
      </c>
      <c r="D259" s="160">
        <v>100</v>
      </c>
      <c r="E259" s="160" t="s">
        <v>6395</v>
      </c>
      <c r="F259" s="160" t="s">
        <v>110</v>
      </c>
      <c r="G259" s="160" t="s">
        <v>140</v>
      </c>
      <c r="H259" s="160" t="s">
        <v>6392</v>
      </c>
      <c r="I259" s="160" t="e" cm="1">
        <f t="array" ref="I259">INDEX('2.1.trackMPD'!J:J/(24*60*60),
       MATCH(1,
             (A259='2.1.trackMPD'!A:A)*
             (C259='2.1.trackMPD'!D:D)*
             (D259/10^6='2.1.trackMPD'!H:H)*
             (E259='2.1.trackMPD'!F:F),
0))</f>
        <v>#N/A</v>
      </c>
    </row>
    <row r="260" spans="1:9" x14ac:dyDescent="0.2">
      <c r="A260" s="160" t="s">
        <v>93</v>
      </c>
      <c r="B260" s="160" t="s">
        <v>2</v>
      </c>
      <c r="C260" s="160">
        <f>_xlfn.XLOOKUP(B260,'2.1.trackMPD'!$R$7:$R$29,'2.1.trackMPD'!$T$7:$T$29)</f>
        <v>6</v>
      </c>
      <c r="D260" s="160">
        <v>100</v>
      </c>
      <c r="E260" s="160" t="s">
        <v>6395</v>
      </c>
      <c r="F260" s="160" t="s">
        <v>110</v>
      </c>
      <c r="G260" s="160" t="s">
        <v>124</v>
      </c>
      <c r="H260" s="160" t="s">
        <v>6393</v>
      </c>
      <c r="I260" s="160" t="e" cm="1">
        <f t="array" ref="I260">INDEX('2.1.trackMPD'!K:K/(24*60*60),
       MATCH(1,
             (A260='2.1.trackMPD'!A:A)*
             (C260='2.1.trackMPD'!D:D)*
             (D260/10^6='2.1.trackMPD'!H:H)*
             (E260='2.1.trackMPD'!F:F),
0))</f>
        <v>#N/A</v>
      </c>
    </row>
    <row r="261" spans="1:9" x14ac:dyDescent="0.2">
      <c r="A261" s="160" t="s">
        <v>93</v>
      </c>
      <c r="B261" s="160" t="s">
        <v>2</v>
      </c>
      <c r="C261" s="160">
        <f>_xlfn.XLOOKUP(B261,'2.1.trackMPD'!$R$7:$R$29,'2.1.trackMPD'!$T$7:$T$29)</f>
        <v>6</v>
      </c>
      <c r="D261" s="160">
        <v>100</v>
      </c>
      <c r="E261" s="160" t="s">
        <v>6395</v>
      </c>
      <c r="F261" s="160" t="s">
        <v>110</v>
      </c>
      <c r="G261" s="160" t="s">
        <v>140</v>
      </c>
      <c r="H261" s="160" t="s">
        <v>6393</v>
      </c>
      <c r="I261" s="160" t="e" cm="1">
        <f t="array" ref="I261">INDEX('2.1.trackMPD'!L:L/(24*60*60),
       MATCH(1,
             (A261='2.1.trackMPD'!A:A)*
             (C261='2.1.trackMPD'!D:D)*
             (D261/10^6='2.1.trackMPD'!H:H)*
             (E261='2.1.trackMPD'!F:F),
0))</f>
        <v>#N/A</v>
      </c>
    </row>
    <row r="262" spans="1:9" x14ac:dyDescent="0.2">
      <c r="A262" s="160" t="s">
        <v>93</v>
      </c>
      <c r="B262" s="160" t="s">
        <v>3</v>
      </c>
      <c r="C262" s="160">
        <f>_xlfn.XLOOKUP(B262,'2.1.trackMPD'!$R$7:$R$29,'2.1.trackMPD'!$T$7:$T$29)</f>
        <v>2</v>
      </c>
      <c r="D262" s="160">
        <v>1</v>
      </c>
      <c r="E262" s="160" t="s">
        <v>6390</v>
      </c>
      <c r="F262" s="160" t="s">
        <v>110</v>
      </c>
      <c r="G262" s="160" t="s">
        <v>124</v>
      </c>
      <c r="H262" s="160" t="s">
        <v>6392</v>
      </c>
      <c r="I262" s="160" cm="1">
        <f t="array" ref="I262">INDEX('2.1.trackMPD'!I:I/(24*60*60),
       MATCH(1,
             (A262='2.1.trackMPD'!A:A)*
             (C262='2.1.trackMPD'!D:D)*
             (D262/10^6='2.1.trackMPD'!H:H)*
             (E262='2.1.trackMPD'!F:F),
0))</f>
        <v>3.3554709490740739E-7</v>
      </c>
    </row>
    <row r="263" spans="1:9" x14ac:dyDescent="0.2">
      <c r="A263" s="160" t="s">
        <v>93</v>
      </c>
      <c r="B263" s="160" t="s">
        <v>3</v>
      </c>
      <c r="C263" s="160">
        <f>_xlfn.XLOOKUP(B263,'2.1.trackMPD'!$R$7:$R$29,'2.1.trackMPD'!$T$7:$T$29)</f>
        <v>2</v>
      </c>
      <c r="D263" s="160">
        <v>1</v>
      </c>
      <c r="E263" s="160" t="s">
        <v>6390</v>
      </c>
      <c r="F263" s="160" t="s">
        <v>110</v>
      </c>
      <c r="G263" s="160" t="s">
        <v>140</v>
      </c>
      <c r="H263" s="160" t="s">
        <v>6392</v>
      </c>
      <c r="I263" s="160" cm="1">
        <f t="array" ref="I263">INDEX('2.1.trackMPD'!J:J/(24*60*60),
       MATCH(1,
             (A263='2.1.trackMPD'!A:A)*
             (C263='2.1.trackMPD'!D:D)*
             (D263/10^6='2.1.trackMPD'!H:H)*
             (E263='2.1.trackMPD'!F:F),
0))</f>
        <v>5.7581056828703704E-6</v>
      </c>
    </row>
    <row r="264" spans="1:9" x14ac:dyDescent="0.2">
      <c r="A264" s="160" t="s">
        <v>93</v>
      </c>
      <c r="B264" s="160" t="s">
        <v>3</v>
      </c>
      <c r="C264" s="160">
        <f>_xlfn.XLOOKUP(B264,'2.1.trackMPD'!$R$7:$R$29,'2.1.trackMPD'!$T$7:$T$29)</f>
        <v>2</v>
      </c>
      <c r="D264" s="160">
        <v>1</v>
      </c>
      <c r="E264" s="160" t="s">
        <v>6390</v>
      </c>
      <c r="F264" s="160" t="s">
        <v>110</v>
      </c>
      <c r="G264" s="160" t="s">
        <v>124</v>
      </c>
      <c r="H264" s="160" t="s">
        <v>6393</v>
      </c>
      <c r="I264" s="160" cm="1">
        <f t="array" ref="I264">INDEX('2.1.trackMPD'!K:K/(24*60*60),
       MATCH(1,
             (A264='2.1.trackMPD'!A:A)*
             (C264='2.1.trackMPD'!D:D)*
             (D264/10^6='2.1.trackMPD'!H:H)*
             (E264='2.1.trackMPD'!F:F),
0))</f>
        <v>2.5960539930555555E-6</v>
      </c>
    </row>
    <row r="265" spans="1:9" x14ac:dyDescent="0.2">
      <c r="A265" s="160" t="s">
        <v>93</v>
      </c>
      <c r="B265" s="160" t="s">
        <v>3</v>
      </c>
      <c r="C265" s="160">
        <f>_xlfn.XLOOKUP(B265,'2.1.trackMPD'!$R$7:$R$29,'2.1.trackMPD'!$T$7:$T$29)</f>
        <v>2</v>
      </c>
      <c r="D265" s="160">
        <v>1</v>
      </c>
      <c r="E265" s="160" t="s">
        <v>6390</v>
      </c>
      <c r="F265" s="160" t="s">
        <v>110</v>
      </c>
      <c r="G265" s="160" t="s">
        <v>140</v>
      </c>
      <c r="H265" s="160" t="s">
        <v>6393</v>
      </c>
      <c r="I265" s="160" cm="1">
        <f t="array" ref="I265">INDEX('2.1.trackMPD'!L:L/(24*60*60),
       MATCH(1,
             (A265='2.1.trackMPD'!A:A)*
             (C265='2.1.trackMPD'!D:D)*
             (D265/10^6='2.1.trackMPD'!H:H)*
             (E265='2.1.trackMPD'!F:F),
0))</f>
        <v>1.2766606481481483E-7</v>
      </c>
    </row>
    <row r="266" spans="1:9" x14ac:dyDescent="0.2">
      <c r="A266" s="160" t="s">
        <v>93</v>
      </c>
      <c r="B266" s="160" t="s">
        <v>3</v>
      </c>
      <c r="C266" s="160">
        <f>_xlfn.XLOOKUP(B266,'2.1.trackMPD'!$R$7:$R$29,'2.1.trackMPD'!$T$7:$T$29)</f>
        <v>2</v>
      </c>
      <c r="D266" s="160">
        <v>10</v>
      </c>
      <c r="E266" s="160" t="s">
        <v>6390</v>
      </c>
      <c r="F266" s="160" t="s">
        <v>110</v>
      </c>
      <c r="G266" s="160" t="s">
        <v>124</v>
      </c>
      <c r="H266" s="160" t="s">
        <v>6392</v>
      </c>
      <c r="I266" s="160" cm="1">
        <f t="array" ref="I266">INDEX('2.1.trackMPD'!I:I/(24*60*60),
       MATCH(1,
             (A266='2.1.trackMPD'!A:A)*
             (C266='2.1.trackMPD'!D:D)*
             (D266/10^6='2.1.trackMPD'!H:H)*
             (E266='2.1.trackMPD'!F:F),
0))</f>
        <v>1.9395341782407407E-6</v>
      </c>
    </row>
    <row r="267" spans="1:9" x14ac:dyDescent="0.2">
      <c r="A267" s="160" t="s">
        <v>93</v>
      </c>
      <c r="B267" s="160" t="s">
        <v>3</v>
      </c>
      <c r="C267" s="160">
        <f>_xlfn.XLOOKUP(B267,'2.1.trackMPD'!$R$7:$R$29,'2.1.trackMPD'!$T$7:$T$29)</f>
        <v>2</v>
      </c>
      <c r="D267" s="160">
        <v>10</v>
      </c>
      <c r="E267" s="160" t="s">
        <v>6390</v>
      </c>
      <c r="F267" s="160" t="s">
        <v>110</v>
      </c>
      <c r="G267" s="160" t="s">
        <v>140</v>
      </c>
      <c r="H267" s="160" t="s">
        <v>6392</v>
      </c>
      <c r="I267" s="160" cm="1">
        <f t="array" ref="I267">INDEX('2.1.trackMPD'!J:J/(24*60*60),
       MATCH(1,
             (A267='2.1.trackMPD'!A:A)*
             (C267='2.1.trackMPD'!D:D)*
             (D267/10^6='2.1.trackMPD'!H:H)*
             (E267='2.1.trackMPD'!F:F),
0))</f>
        <v>1.2570733171296296E-5</v>
      </c>
    </row>
    <row r="268" spans="1:9" x14ac:dyDescent="0.2">
      <c r="A268" s="160" t="s">
        <v>93</v>
      </c>
      <c r="B268" s="160" t="s">
        <v>3</v>
      </c>
      <c r="C268" s="160">
        <f>_xlfn.XLOOKUP(B268,'2.1.trackMPD'!$R$7:$R$29,'2.1.trackMPD'!$T$7:$T$29)</f>
        <v>2</v>
      </c>
      <c r="D268" s="160">
        <v>10</v>
      </c>
      <c r="E268" s="160" t="s">
        <v>6390</v>
      </c>
      <c r="F268" s="160" t="s">
        <v>110</v>
      </c>
      <c r="G268" s="160" t="s">
        <v>124</v>
      </c>
      <c r="H268" s="160" t="s">
        <v>6393</v>
      </c>
      <c r="I268" s="160" cm="1">
        <f t="array" ref="I268">INDEX('2.1.trackMPD'!K:K/(24*60*60),
       MATCH(1,
             (A268='2.1.trackMPD'!A:A)*
             (C268='2.1.trackMPD'!D:D)*
             (D268/10^6='2.1.trackMPD'!H:H)*
             (E268='2.1.trackMPD'!F:F),
0))</f>
        <v>2.5960539930555555E-6</v>
      </c>
    </row>
    <row r="269" spans="1:9" x14ac:dyDescent="0.2">
      <c r="A269" s="160" t="s">
        <v>93</v>
      </c>
      <c r="B269" s="160" t="s">
        <v>3</v>
      </c>
      <c r="C269" s="160">
        <f>_xlfn.XLOOKUP(B269,'2.1.trackMPD'!$R$7:$R$29,'2.1.trackMPD'!$T$7:$T$29)</f>
        <v>2</v>
      </c>
      <c r="D269" s="160">
        <v>10</v>
      </c>
      <c r="E269" s="160" t="s">
        <v>6390</v>
      </c>
      <c r="F269" s="160" t="s">
        <v>110</v>
      </c>
      <c r="G269" s="160" t="s">
        <v>140</v>
      </c>
      <c r="H269" s="160" t="s">
        <v>6393</v>
      </c>
      <c r="I269" s="160" cm="1">
        <f t="array" ref="I269">INDEX('2.1.trackMPD'!L:L/(24*60*60),
       MATCH(1,
             (A269='2.1.trackMPD'!A:A)*
             (C269='2.1.trackMPD'!D:D)*
             (D269/10^6='2.1.trackMPD'!H:H)*
             (E269='2.1.trackMPD'!F:F),
0))</f>
        <v>2.3946360185185188E-6</v>
      </c>
    </row>
    <row r="270" spans="1:9" x14ac:dyDescent="0.2">
      <c r="A270" s="160" t="s">
        <v>93</v>
      </c>
      <c r="B270" s="160" t="s">
        <v>3</v>
      </c>
      <c r="C270" s="160">
        <f>_xlfn.XLOOKUP(B270,'2.1.trackMPD'!$R$7:$R$29,'2.1.trackMPD'!$T$7:$T$29)</f>
        <v>2</v>
      </c>
      <c r="D270" s="160">
        <v>100</v>
      </c>
      <c r="E270" s="160" t="s">
        <v>6390</v>
      </c>
      <c r="F270" s="160" t="s">
        <v>110</v>
      </c>
      <c r="G270" s="160" t="s">
        <v>124</v>
      </c>
      <c r="H270" s="160" t="s">
        <v>6392</v>
      </c>
      <c r="I270" s="160" cm="1">
        <f t="array" ref="I270">INDEX('2.1.trackMPD'!I:I/(24*60*60),
       MATCH(1,
             (A270='2.1.trackMPD'!A:A)*
             (C270='2.1.trackMPD'!D:D)*
             (D270/10^6='2.1.trackMPD'!H:H)*
             (E270='2.1.trackMPD'!F:F),
0))</f>
        <v>3.2882590509259263E-6</v>
      </c>
    </row>
    <row r="271" spans="1:9" x14ac:dyDescent="0.2">
      <c r="A271" s="160" t="s">
        <v>93</v>
      </c>
      <c r="B271" s="160" t="s">
        <v>3</v>
      </c>
      <c r="C271" s="160">
        <f>_xlfn.XLOOKUP(B271,'2.1.trackMPD'!$R$7:$R$29,'2.1.trackMPD'!$T$7:$T$29)</f>
        <v>2</v>
      </c>
      <c r="D271" s="160">
        <v>100</v>
      </c>
      <c r="E271" s="160" t="s">
        <v>6390</v>
      </c>
      <c r="F271" s="160" t="s">
        <v>110</v>
      </c>
      <c r="G271" s="160" t="s">
        <v>140</v>
      </c>
      <c r="H271" s="160" t="s">
        <v>6392</v>
      </c>
      <c r="I271" s="160" cm="1">
        <f t="array" ref="I271">INDEX('2.1.trackMPD'!J:J/(24*60*60),
       MATCH(1,
             (A271='2.1.trackMPD'!A:A)*
             (C271='2.1.trackMPD'!D:D)*
             (D271/10^6='2.1.trackMPD'!H:H)*
             (E271='2.1.trackMPD'!F:F),
0))</f>
        <v>2.7324383287037038E-4</v>
      </c>
    </row>
    <row r="272" spans="1:9" x14ac:dyDescent="0.2">
      <c r="A272" s="160" t="s">
        <v>93</v>
      </c>
      <c r="B272" s="160" t="s">
        <v>3</v>
      </c>
      <c r="C272" s="160">
        <f>_xlfn.XLOOKUP(B272,'2.1.trackMPD'!$R$7:$R$29,'2.1.trackMPD'!$T$7:$T$29)</f>
        <v>2</v>
      </c>
      <c r="D272" s="160">
        <v>100</v>
      </c>
      <c r="E272" s="160" t="s">
        <v>6390</v>
      </c>
      <c r="F272" s="160" t="s">
        <v>110</v>
      </c>
      <c r="G272" s="160" t="s">
        <v>124</v>
      </c>
      <c r="H272" s="160" t="s">
        <v>6393</v>
      </c>
      <c r="I272" s="160" cm="1">
        <f t="array" ref="I272">INDEX('2.1.trackMPD'!K:K/(24*60*60),
       MATCH(1,
             (A272='2.1.trackMPD'!A:A)*
             (C272='2.1.trackMPD'!D:D)*
             (D272/10^6='2.1.trackMPD'!H:H)*
             (E272='2.1.trackMPD'!F:F),
0))</f>
        <v>0</v>
      </c>
    </row>
    <row r="273" spans="1:9" x14ac:dyDescent="0.2">
      <c r="A273" s="160" t="s">
        <v>93</v>
      </c>
      <c r="B273" s="160" t="s">
        <v>3</v>
      </c>
      <c r="C273" s="160">
        <f>_xlfn.XLOOKUP(B273,'2.1.trackMPD'!$R$7:$R$29,'2.1.trackMPD'!$T$7:$T$29)</f>
        <v>2</v>
      </c>
      <c r="D273" s="160">
        <v>100</v>
      </c>
      <c r="E273" s="160" t="s">
        <v>6390</v>
      </c>
      <c r="F273" s="160" t="s">
        <v>110</v>
      </c>
      <c r="G273" s="160" t="s">
        <v>140</v>
      </c>
      <c r="H273" s="160" t="s">
        <v>6393</v>
      </c>
      <c r="I273" s="160" cm="1">
        <f t="array" ref="I273">INDEX('2.1.trackMPD'!L:L/(24*60*60),
       MATCH(1,
             (A273='2.1.trackMPD'!A:A)*
             (C273='2.1.trackMPD'!D:D)*
             (D273/10^6='2.1.trackMPD'!H:H)*
             (E273='2.1.trackMPD'!F:F),
0))</f>
        <v>6.1758893287037038E-6</v>
      </c>
    </row>
    <row r="274" spans="1:9" x14ac:dyDescent="0.2">
      <c r="A274" s="160" t="s">
        <v>93</v>
      </c>
      <c r="B274" s="160" t="s">
        <v>3</v>
      </c>
      <c r="C274" s="160">
        <f>_xlfn.XLOOKUP(B274,'2.1.trackMPD'!$R$7:$R$29,'2.1.trackMPD'!$T$7:$T$29)</f>
        <v>2</v>
      </c>
      <c r="D274" s="160">
        <v>1000</v>
      </c>
      <c r="E274" s="160" t="s">
        <v>6390</v>
      </c>
      <c r="F274" s="160" t="s">
        <v>110</v>
      </c>
      <c r="G274" s="160" t="s">
        <v>124</v>
      </c>
      <c r="H274" s="160" t="s">
        <v>6392</v>
      </c>
      <c r="I274" s="160" cm="1">
        <f t="array" ref="I274">INDEX('2.1.trackMPD'!I:I/(24*60*60),
       MATCH(1,
             (A274='2.1.trackMPD'!A:A)*
             (C274='2.1.trackMPD'!D:D)*
             (D274/10^6='2.1.trackMPD'!H:H)*
             (E274='2.1.trackMPD'!F:F),
0))</f>
        <v>4.3659425925925927E-7</v>
      </c>
    </row>
    <row r="275" spans="1:9" x14ac:dyDescent="0.2">
      <c r="A275" s="160" t="s">
        <v>93</v>
      </c>
      <c r="B275" s="160" t="s">
        <v>3</v>
      </c>
      <c r="C275" s="160">
        <f>_xlfn.XLOOKUP(B275,'2.1.trackMPD'!$R$7:$R$29,'2.1.trackMPD'!$T$7:$T$29)</f>
        <v>2</v>
      </c>
      <c r="D275" s="160">
        <v>1000</v>
      </c>
      <c r="E275" s="160" t="s">
        <v>6390</v>
      </c>
      <c r="F275" s="160" t="s">
        <v>110</v>
      </c>
      <c r="G275" s="160" t="s">
        <v>140</v>
      </c>
      <c r="H275" s="160" t="s">
        <v>6392</v>
      </c>
      <c r="I275" s="160" cm="1">
        <f t="array" ref="I275">INDEX('2.1.trackMPD'!J:J/(24*60*60),
       MATCH(1,
             (A275='2.1.trackMPD'!A:A)*
             (C275='2.1.trackMPD'!D:D)*
             (D275/10^6='2.1.trackMPD'!H:H)*
             (E275='2.1.trackMPD'!F:F),
0))</f>
        <v>1.0465348317129628E-4</v>
      </c>
    </row>
    <row r="276" spans="1:9" x14ac:dyDescent="0.2">
      <c r="A276" s="160" t="s">
        <v>93</v>
      </c>
      <c r="B276" s="160" t="s">
        <v>3</v>
      </c>
      <c r="C276" s="160">
        <f>_xlfn.XLOOKUP(B276,'2.1.trackMPD'!$R$7:$R$29,'2.1.trackMPD'!$T$7:$T$29)</f>
        <v>2</v>
      </c>
      <c r="D276" s="160">
        <v>1000</v>
      </c>
      <c r="E276" s="160" t="s">
        <v>6390</v>
      </c>
      <c r="F276" s="160" t="s">
        <v>110</v>
      </c>
      <c r="G276" s="160" t="s">
        <v>124</v>
      </c>
      <c r="H276" s="160" t="s">
        <v>6393</v>
      </c>
      <c r="I276" s="160" cm="1">
        <f t="array" ref="I276">INDEX('2.1.trackMPD'!K:K/(24*60*60),
       MATCH(1,
             (A276='2.1.trackMPD'!A:A)*
             (C276='2.1.trackMPD'!D:D)*
             (D276/10^6='2.1.trackMPD'!H:H)*
             (E276='2.1.trackMPD'!F:F),
0))</f>
        <v>2.5025024999999999E-6</v>
      </c>
    </row>
    <row r="277" spans="1:9" x14ac:dyDescent="0.2">
      <c r="A277" s="160" t="s">
        <v>93</v>
      </c>
      <c r="B277" s="160" t="s">
        <v>3</v>
      </c>
      <c r="C277" s="160">
        <f>_xlfn.XLOOKUP(B277,'2.1.trackMPD'!$R$7:$R$29,'2.1.trackMPD'!$T$7:$T$29)</f>
        <v>2</v>
      </c>
      <c r="D277" s="160">
        <v>1000</v>
      </c>
      <c r="E277" s="160" t="s">
        <v>6390</v>
      </c>
      <c r="F277" s="160" t="s">
        <v>110</v>
      </c>
      <c r="G277" s="160" t="s">
        <v>140</v>
      </c>
      <c r="H277" s="160" t="s">
        <v>6393</v>
      </c>
      <c r="I277" s="160" cm="1">
        <f t="array" ref="I277">INDEX('2.1.trackMPD'!L:L/(24*60*60),
       MATCH(1,
             (A277='2.1.trackMPD'!A:A)*
             (C277='2.1.trackMPD'!D:D)*
             (D277/10^6='2.1.trackMPD'!H:H)*
             (E277='2.1.trackMPD'!F:F),
0))</f>
        <v>3.5161743981481482E-6</v>
      </c>
    </row>
    <row r="278" spans="1:9" x14ac:dyDescent="0.2">
      <c r="A278" s="160" t="s">
        <v>93</v>
      </c>
      <c r="B278" s="160" t="s">
        <v>3</v>
      </c>
      <c r="C278" s="160">
        <f>_xlfn.XLOOKUP(B278,'2.1.trackMPD'!$R$7:$R$29,'2.1.trackMPD'!$T$7:$T$29)</f>
        <v>2</v>
      </c>
      <c r="D278" s="160">
        <v>5000</v>
      </c>
      <c r="E278" s="160" t="s">
        <v>6390</v>
      </c>
      <c r="F278" s="160" t="s">
        <v>110</v>
      </c>
      <c r="G278" s="160" t="s">
        <v>124</v>
      </c>
      <c r="H278" s="160" t="s">
        <v>6392</v>
      </c>
      <c r="I278" s="160" cm="1">
        <f t="array" ref="I278">INDEX('2.1.trackMPD'!I:I/(24*60*60),
       MATCH(1,
             (A278='2.1.trackMPD'!A:A)*
             (C278='2.1.trackMPD'!D:D)*
             (D278/10^6='2.1.trackMPD'!H:H)*
             (E278='2.1.trackMPD'!F:F),
0))</f>
        <v>1.527473263888889E-7</v>
      </c>
    </row>
    <row r="279" spans="1:9" x14ac:dyDescent="0.2">
      <c r="A279" s="160" t="s">
        <v>93</v>
      </c>
      <c r="B279" s="160" t="s">
        <v>3</v>
      </c>
      <c r="C279" s="160">
        <f>_xlfn.XLOOKUP(B279,'2.1.trackMPD'!$R$7:$R$29,'2.1.trackMPD'!$T$7:$T$29)</f>
        <v>2</v>
      </c>
      <c r="D279" s="160">
        <v>5000</v>
      </c>
      <c r="E279" s="160" t="s">
        <v>6390</v>
      </c>
      <c r="F279" s="160" t="s">
        <v>110</v>
      </c>
      <c r="G279" s="160" t="s">
        <v>140</v>
      </c>
      <c r="H279" s="160" t="s">
        <v>6392</v>
      </c>
      <c r="I279" s="160" cm="1">
        <f t="array" ref="I279">INDEX('2.1.trackMPD'!J:J/(24*60*60),
       MATCH(1,
             (A279='2.1.trackMPD'!A:A)*
             (C279='2.1.trackMPD'!D:D)*
             (D279/10^6='2.1.trackMPD'!H:H)*
             (E279='2.1.trackMPD'!F:F),
0))</f>
        <v>1.5844514490740741E-5</v>
      </c>
    </row>
    <row r="280" spans="1:9" x14ac:dyDescent="0.2">
      <c r="A280" s="160" t="s">
        <v>93</v>
      </c>
      <c r="B280" s="160" t="s">
        <v>3</v>
      </c>
      <c r="C280" s="160">
        <f>_xlfn.XLOOKUP(B280,'2.1.trackMPD'!$R$7:$R$29,'2.1.trackMPD'!$T$7:$T$29)</f>
        <v>2</v>
      </c>
      <c r="D280" s="160">
        <v>5000</v>
      </c>
      <c r="E280" s="160" t="s">
        <v>6390</v>
      </c>
      <c r="F280" s="160" t="s">
        <v>110</v>
      </c>
      <c r="G280" s="160" t="s">
        <v>124</v>
      </c>
      <c r="H280" s="160" t="s">
        <v>6393</v>
      </c>
      <c r="I280" s="160" cm="1">
        <f t="array" ref="I280">INDEX('2.1.trackMPD'!K:K/(24*60*60),
       MATCH(1,
             (A280='2.1.trackMPD'!A:A)*
             (C280='2.1.trackMPD'!D:D)*
             (D280/10^6='2.1.trackMPD'!H:H)*
             (E280='2.1.trackMPD'!F:F),
0))</f>
        <v>2.5815778935185183E-7</v>
      </c>
    </row>
    <row r="281" spans="1:9" x14ac:dyDescent="0.2">
      <c r="A281" s="160" t="s">
        <v>93</v>
      </c>
      <c r="B281" s="160" t="s">
        <v>3</v>
      </c>
      <c r="C281" s="160">
        <f>_xlfn.XLOOKUP(B281,'2.1.trackMPD'!$R$7:$R$29,'2.1.trackMPD'!$T$7:$T$29)</f>
        <v>2</v>
      </c>
      <c r="D281" s="160">
        <v>5000</v>
      </c>
      <c r="E281" s="160" t="s">
        <v>6390</v>
      </c>
      <c r="F281" s="160" t="s">
        <v>110</v>
      </c>
      <c r="G281" s="160" t="s">
        <v>140</v>
      </c>
      <c r="H281" s="160" t="s">
        <v>6393</v>
      </c>
      <c r="I281" s="160" cm="1">
        <f t="array" ref="I281">INDEX('2.1.trackMPD'!L:L/(24*60*60),
       MATCH(1,
             (A281='2.1.trackMPD'!A:A)*
             (C281='2.1.trackMPD'!D:D)*
             (D281/10^6='2.1.trackMPD'!H:H)*
             (E281='2.1.trackMPD'!F:F),
0))</f>
        <v>2.2186723379629629E-7</v>
      </c>
    </row>
    <row r="282" spans="1:9" x14ac:dyDescent="0.2">
      <c r="A282" s="160" t="s">
        <v>93</v>
      </c>
      <c r="B282" s="160" t="s">
        <v>3</v>
      </c>
      <c r="C282" s="160">
        <f>_xlfn.XLOOKUP(B282,'2.1.trackMPD'!$R$7:$R$29,'2.1.trackMPD'!$T$7:$T$29)</f>
        <v>2</v>
      </c>
      <c r="D282" s="160">
        <v>1</v>
      </c>
      <c r="E282" s="160" t="s">
        <v>6394</v>
      </c>
      <c r="F282" s="160" t="s">
        <v>110</v>
      </c>
      <c r="G282" s="160" t="s">
        <v>124</v>
      </c>
      <c r="H282" s="160" t="s">
        <v>6392</v>
      </c>
      <c r="I282" s="160" cm="1">
        <f t="array" ref="I282">INDEX('2.1.trackMPD'!I:I/(24*60*60),
       MATCH(1,
             (A282='2.1.trackMPD'!A:A)*
             (C282='2.1.trackMPD'!D:D)*
             (D282/10^6='2.1.trackMPD'!H:H)*
             (E282='2.1.trackMPD'!F:F),
0))</f>
        <v>6.3822069444444442E-7</v>
      </c>
    </row>
    <row r="283" spans="1:9" x14ac:dyDescent="0.2">
      <c r="A283" s="160" t="s">
        <v>93</v>
      </c>
      <c r="B283" s="160" t="s">
        <v>3</v>
      </c>
      <c r="C283" s="160">
        <f>_xlfn.XLOOKUP(B283,'2.1.trackMPD'!$R$7:$R$29,'2.1.trackMPD'!$T$7:$T$29)</f>
        <v>2</v>
      </c>
      <c r="D283" s="160">
        <v>1</v>
      </c>
      <c r="E283" s="160" t="s">
        <v>6394</v>
      </c>
      <c r="F283" s="160" t="s">
        <v>110</v>
      </c>
      <c r="G283" s="160" t="s">
        <v>140</v>
      </c>
      <c r="H283" s="160" t="s">
        <v>6392</v>
      </c>
      <c r="I283" s="160" cm="1">
        <f t="array" ref="I283">INDEX('2.1.trackMPD'!J:J/(24*60*60),
       MATCH(1,
             (A283='2.1.trackMPD'!A:A)*
             (C283='2.1.trackMPD'!D:D)*
             (D283/10^6='2.1.trackMPD'!H:H)*
             (E283='2.1.trackMPD'!F:F),
0))</f>
        <v>6.0328279513888884E-6</v>
      </c>
    </row>
    <row r="284" spans="1:9" x14ac:dyDescent="0.2">
      <c r="A284" s="160" t="s">
        <v>93</v>
      </c>
      <c r="B284" s="160" t="s">
        <v>3</v>
      </c>
      <c r="C284" s="160">
        <f>_xlfn.XLOOKUP(B284,'2.1.trackMPD'!$R$7:$R$29,'2.1.trackMPD'!$T$7:$T$29)</f>
        <v>2</v>
      </c>
      <c r="D284" s="160">
        <v>1</v>
      </c>
      <c r="E284" s="160" t="s">
        <v>6394</v>
      </c>
      <c r="F284" s="160" t="s">
        <v>110</v>
      </c>
      <c r="G284" s="160" t="s">
        <v>124</v>
      </c>
      <c r="H284" s="160" t="s">
        <v>6393</v>
      </c>
      <c r="I284" s="160" cm="1">
        <f t="array" ref="I284">INDEX('2.1.trackMPD'!K:K/(24*60*60),
       MATCH(1,
             (A284='2.1.trackMPD'!A:A)*
             (C284='2.1.trackMPD'!D:D)*
             (D284/10^6='2.1.trackMPD'!H:H)*
             (E284='2.1.trackMPD'!F:F),
0))</f>
        <v>2.5025024999999999E-6</v>
      </c>
    </row>
    <row r="285" spans="1:9" x14ac:dyDescent="0.2">
      <c r="A285" s="160" t="s">
        <v>93</v>
      </c>
      <c r="B285" s="160" t="s">
        <v>3</v>
      </c>
      <c r="C285" s="160">
        <f>_xlfn.XLOOKUP(B285,'2.1.trackMPD'!$R$7:$R$29,'2.1.trackMPD'!$T$7:$T$29)</f>
        <v>2</v>
      </c>
      <c r="D285" s="160">
        <v>1</v>
      </c>
      <c r="E285" s="160" t="s">
        <v>6394</v>
      </c>
      <c r="F285" s="160" t="s">
        <v>110</v>
      </c>
      <c r="G285" s="160" t="s">
        <v>140</v>
      </c>
      <c r="H285" s="160" t="s">
        <v>6393</v>
      </c>
      <c r="I285" s="160" cm="1">
        <f t="array" ref="I285">INDEX('2.1.trackMPD'!L:L/(24*60*60),
       MATCH(1,
             (A285='2.1.trackMPD'!A:A)*
             (C285='2.1.trackMPD'!D:D)*
             (D285/10^6='2.1.trackMPD'!H:H)*
             (E285='2.1.trackMPD'!F:F),
0))</f>
        <v>3.6075036111111115E-6</v>
      </c>
    </row>
    <row r="286" spans="1:9" x14ac:dyDescent="0.2">
      <c r="A286" s="160" t="s">
        <v>93</v>
      </c>
      <c r="B286" s="160" t="s">
        <v>3</v>
      </c>
      <c r="C286" s="160">
        <f>_xlfn.XLOOKUP(B286,'2.1.trackMPD'!$R$7:$R$29,'2.1.trackMPD'!$T$7:$T$29)</f>
        <v>2</v>
      </c>
      <c r="D286" s="160">
        <v>10</v>
      </c>
      <c r="E286" s="160" t="s">
        <v>6394</v>
      </c>
      <c r="F286" s="160" t="s">
        <v>110</v>
      </c>
      <c r="G286" s="160" t="s">
        <v>124</v>
      </c>
      <c r="H286" s="160" t="s">
        <v>6392</v>
      </c>
      <c r="I286" s="160" cm="1">
        <f t="array" ref="I286">INDEX('2.1.trackMPD'!I:I/(24*60*60),
       MATCH(1,
             (A286='2.1.trackMPD'!A:A)*
             (C286='2.1.trackMPD'!D:D)*
             (D286/10^6='2.1.trackMPD'!H:H)*
             (E286='2.1.trackMPD'!F:F),
0))</f>
        <v>5.5097084027777776E-6</v>
      </c>
    </row>
    <row r="287" spans="1:9" x14ac:dyDescent="0.2">
      <c r="A287" s="160" t="s">
        <v>93</v>
      </c>
      <c r="B287" s="160" t="s">
        <v>3</v>
      </c>
      <c r="C287" s="160">
        <f>_xlfn.XLOOKUP(B287,'2.1.trackMPD'!$R$7:$R$29,'2.1.trackMPD'!$T$7:$T$29)</f>
        <v>2</v>
      </c>
      <c r="D287" s="160">
        <v>10</v>
      </c>
      <c r="E287" s="160" t="s">
        <v>6394</v>
      </c>
      <c r="F287" s="160" t="s">
        <v>110</v>
      </c>
      <c r="G287" s="160" t="s">
        <v>140</v>
      </c>
      <c r="H287" s="160" t="s">
        <v>6392</v>
      </c>
      <c r="I287" s="160" cm="1">
        <f t="array" ref="I287">INDEX('2.1.trackMPD'!J:J/(24*60*60),
       MATCH(1,
             (A287='2.1.trackMPD'!A:A)*
             (C287='2.1.trackMPD'!D:D)*
             (D287/10^6='2.1.trackMPD'!H:H)*
             (E287='2.1.trackMPD'!F:F),
0))</f>
        <v>4.8007881435185186E-5</v>
      </c>
    </row>
    <row r="288" spans="1:9" x14ac:dyDescent="0.2">
      <c r="A288" s="160" t="s">
        <v>93</v>
      </c>
      <c r="B288" s="160" t="s">
        <v>3</v>
      </c>
      <c r="C288" s="160">
        <f>_xlfn.XLOOKUP(B288,'2.1.trackMPD'!$R$7:$R$29,'2.1.trackMPD'!$T$7:$T$29)</f>
        <v>2</v>
      </c>
      <c r="D288" s="160">
        <v>10</v>
      </c>
      <c r="E288" s="160" t="s">
        <v>6394</v>
      </c>
      <c r="F288" s="160" t="s">
        <v>110</v>
      </c>
      <c r="G288" s="160" t="s">
        <v>124</v>
      </c>
      <c r="H288" s="160" t="s">
        <v>6393</v>
      </c>
      <c r="I288" s="160" cm="1">
        <f t="array" ref="I288">INDEX('2.1.trackMPD'!K:K/(24*60*60),
       MATCH(1,
             (A288='2.1.trackMPD'!A:A)*
             (C288='2.1.trackMPD'!D:D)*
             (D288/10^6='2.1.trackMPD'!H:H)*
             (E288='2.1.trackMPD'!F:F),
0))</f>
        <v>0</v>
      </c>
    </row>
    <row r="289" spans="1:9" x14ac:dyDescent="0.2">
      <c r="A289" s="160" t="s">
        <v>93</v>
      </c>
      <c r="B289" s="160" t="s">
        <v>3</v>
      </c>
      <c r="C289" s="160">
        <f>_xlfn.XLOOKUP(B289,'2.1.trackMPD'!$R$7:$R$29,'2.1.trackMPD'!$T$7:$T$29)</f>
        <v>2</v>
      </c>
      <c r="D289" s="160">
        <v>10</v>
      </c>
      <c r="E289" s="160" t="s">
        <v>6394</v>
      </c>
      <c r="F289" s="160" t="s">
        <v>110</v>
      </c>
      <c r="G289" s="160" t="s">
        <v>140</v>
      </c>
      <c r="H289" s="160" t="s">
        <v>6393</v>
      </c>
      <c r="I289" s="160" cm="1">
        <f t="array" ref="I289">INDEX('2.1.trackMPD'!L:L/(24*60*60),
       MATCH(1,
             (A289='2.1.trackMPD'!A:A)*
             (C289='2.1.trackMPD'!D:D)*
             (D289/10^6='2.1.trackMPD'!H:H)*
             (E289='2.1.trackMPD'!F:F),
0))</f>
        <v>3.7327641550925927E-6</v>
      </c>
    </row>
    <row r="290" spans="1:9" x14ac:dyDescent="0.2">
      <c r="A290" s="160" t="s">
        <v>93</v>
      </c>
      <c r="B290" s="160" t="s">
        <v>3</v>
      </c>
      <c r="C290" s="160">
        <f>_xlfn.XLOOKUP(B290,'2.1.trackMPD'!$R$7:$R$29,'2.1.trackMPD'!$T$7:$T$29)</f>
        <v>2</v>
      </c>
      <c r="D290" s="160">
        <v>100</v>
      </c>
      <c r="E290" s="160" t="s">
        <v>6394</v>
      </c>
      <c r="F290" s="160" t="s">
        <v>110</v>
      </c>
      <c r="G290" s="160" t="s">
        <v>124</v>
      </c>
      <c r="H290" s="160" t="s">
        <v>6392</v>
      </c>
      <c r="I290" s="160" cm="1">
        <f t="array" ref="I290">INDEX('2.1.trackMPD'!I:I/(24*60*60),
       MATCH(1,
             (A290='2.1.trackMPD'!A:A)*
             (C290='2.1.trackMPD'!D:D)*
             (D290/10^6='2.1.trackMPD'!H:H)*
             (E290='2.1.trackMPD'!F:F),
0))</f>
        <v>2.3010303240740743E-6</v>
      </c>
    </row>
    <row r="291" spans="1:9" x14ac:dyDescent="0.2">
      <c r="A291" s="160" t="s">
        <v>93</v>
      </c>
      <c r="B291" s="160" t="s">
        <v>3</v>
      </c>
      <c r="C291" s="160">
        <f>_xlfn.XLOOKUP(B291,'2.1.trackMPD'!$R$7:$R$29,'2.1.trackMPD'!$T$7:$T$29)</f>
        <v>2</v>
      </c>
      <c r="D291" s="160">
        <v>100</v>
      </c>
      <c r="E291" s="160" t="s">
        <v>6394</v>
      </c>
      <c r="F291" s="160" t="s">
        <v>110</v>
      </c>
      <c r="G291" s="160" t="s">
        <v>140</v>
      </c>
      <c r="H291" s="160" t="s">
        <v>6392</v>
      </c>
      <c r="I291" s="160" cm="1">
        <f t="array" ref="I291">INDEX('2.1.trackMPD'!J:J/(24*60*60),
       MATCH(1,
             (A291='2.1.trackMPD'!A:A)*
             (C291='2.1.trackMPD'!D:D)*
             (D291/10^6='2.1.trackMPD'!H:H)*
             (E291='2.1.trackMPD'!F:F),
0))</f>
        <v>4.3319384490740745E-4</v>
      </c>
    </row>
    <row r="292" spans="1:9" x14ac:dyDescent="0.2">
      <c r="A292" s="160" t="s">
        <v>93</v>
      </c>
      <c r="B292" s="160" t="s">
        <v>3</v>
      </c>
      <c r="C292" s="160">
        <f>_xlfn.XLOOKUP(B292,'2.1.trackMPD'!$R$7:$R$29,'2.1.trackMPD'!$T$7:$T$29)</f>
        <v>2</v>
      </c>
      <c r="D292" s="160">
        <v>100</v>
      </c>
      <c r="E292" s="160" t="s">
        <v>6394</v>
      </c>
      <c r="F292" s="160" t="s">
        <v>110</v>
      </c>
      <c r="G292" s="160" t="s">
        <v>124</v>
      </c>
      <c r="H292" s="160" t="s">
        <v>6393</v>
      </c>
      <c r="I292" s="160" cm="1">
        <f t="array" ref="I292">INDEX('2.1.trackMPD'!K:K/(24*60*60),
       MATCH(1,
             (A292='2.1.trackMPD'!A:A)*
             (C292='2.1.trackMPD'!D:D)*
             (D292/10^6='2.1.trackMPD'!H:H)*
             (E292='2.1.trackMPD'!F:F),
0))</f>
        <v>2.5025024999999999E-6</v>
      </c>
    </row>
    <row r="293" spans="1:9" x14ac:dyDescent="0.2">
      <c r="A293" s="160" t="s">
        <v>93</v>
      </c>
      <c r="B293" s="160" t="s">
        <v>3</v>
      </c>
      <c r="C293" s="160">
        <f>_xlfn.XLOOKUP(B293,'2.1.trackMPD'!$R$7:$R$29,'2.1.trackMPD'!$T$7:$T$29)</f>
        <v>2</v>
      </c>
      <c r="D293" s="160">
        <v>100</v>
      </c>
      <c r="E293" s="160" t="s">
        <v>6394</v>
      </c>
      <c r="F293" s="160" t="s">
        <v>110</v>
      </c>
      <c r="G293" s="160" t="s">
        <v>140</v>
      </c>
      <c r="H293" s="160" t="s">
        <v>6393</v>
      </c>
      <c r="I293" s="160" cm="1">
        <f t="array" ref="I293">INDEX('2.1.trackMPD'!L:L/(24*60*60),
       MATCH(1,
             (A293='2.1.trackMPD'!A:A)*
             (C293='2.1.trackMPD'!D:D)*
             (D293/10^6='2.1.trackMPD'!H:H)*
             (E293='2.1.trackMPD'!F:F),
0))</f>
        <v>8.1352575000000003E-6</v>
      </c>
    </row>
    <row r="294" spans="1:9" x14ac:dyDescent="0.2">
      <c r="A294" s="160" t="s">
        <v>93</v>
      </c>
      <c r="B294" s="160" t="s">
        <v>3</v>
      </c>
      <c r="C294" s="160">
        <f>_xlfn.XLOOKUP(B294,'2.1.trackMPD'!$R$7:$R$29,'2.1.trackMPD'!$T$7:$T$29)</f>
        <v>2</v>
      </c>
      <c r="D294" s="160">
        <v>1000</v>
      </c>
      <c r="E294" s="160" t="s">
        <v>6394</v>
      </c>
      <c r="F294" s="160" t="s">
        <v>110</v>
      </c>
      <c r="G294" s="160" t="s">
        <v>124</v>
      </c>
      <c r="H294" s="160" t="s">
        <v>6392</v>
      </c>
      <c r="I294" s="160" cm="1">
        <f t="array" ref="I294">INDEX('2.1.trackMPD'!I:I/(24*60*60),
       MATCH(1,
             (A294='2.1.trackMPD'!A:A)*
             (C294='2.1.trackMPD'!D:D)*
             (D294/10^6='2.1.trackMPD'!H:H)*
             (E294='2.1.trackMPD'!F:F),
0))</f>
        <v>3.5538934027777778E-7</v>
      </c>
    </row>
    <row r="295" spans="1:9" x14ac:dyDescent="0.2">
      <c r="A295" s="160" t="s">
        <v>93</v>
      </c>
      <c r="B295" s="160" t="s">
        <v>3</v>
      </c>
      <c r="C295" s="160">
        <f>_xlfn.XLOOKUP(B295,'2.1.trackMPD'!$R$7:$R$29,'2.1.trackMPD'!$T$7:$T$29)</f>
        <v>2</v>
      </c>
      <c r="D295" s="160">
        <v>1000</v>
      </c>
      <c r="E295" s="160" t="s">
        <v>6394</v>
      </c>
      <c r="F295" s="160" t="s">
        <v>110</v>
      </c>
      <c r="G295" s="160" t="s">
        <v>140</v>
      </c>
      <c r="H295" s="160" t="s">
        <v>6392</v>
      </c>
      <c r="I295" s="160" cm="1">
        <f t="array" ref="I295">INDEX('2.1.trackMPD'!J:J/(24*60*60),
       MATCH(1,
             (A295='2.1.trackMPD'!A:A)*
             (C295='2.1.trackMPD'!D:D)*
             (D295/10^6='2.1.trackMPD'!H:H)*
             (E295='2.1.trackMPD'!F:F),
0))</f>
        <v>4.905091434027778E-5</v>
      </c>
    </row>
    <row r="296" spans="1:9" x14ac:dyDescent="0.2">
      <c r="A296" s="160" t="s">
        <v>93</v>
      </c>
      <c r="B296" s="160" t="s">
        <v>3</v>
      </c>
      <c r="C296" s="160">
        <f>_xlfn.XLOOKUP(B296,'2.1.trackMPD'!$R$7:$R$29,'2.1.trackMPD'!$T$7:$T$29)</f>
        <v>2</v>
      </c>
      <c r="D296" s="160">
        <v>1000</v>
      </c>
      <c r="E296" s="160" t="s">
        <v>6394</v>
      </c>
      <c r="F296" s="160" t="s">
        <v>110</v>
      </c>
      <c r="G296" s="160" t="s">
        <v>124</v>
      </c>
      <c r="H296" s="160" t="s">
        <v>6393</v>
      </c>
      <c r="I296" s="160" cm="1">
        <f t="array" ref="I296">INDEX('2.1.trackMPD'!K:K/(24*60*60),
       MATCH(1,
             (A296='2.1.trackMPD'!A:A)*
             (C296='2.1.trackMPD'!D:D)*
             (D296/10^6='2.1.trackMPD'!H:H)*
             (E296='2.1.trackMPD'!F:F),
0))</f>
        <v>4.2539755787037036E-7</v>
      </c>
    </row>
    <row r="297" spans="1:9" x14ac:dyDescent="0.2">
      <c r="A297" s="160" t="s">
        <v>93</v>
      </c>
      <c r="B297" s="160" t="s">
        <v>3</v>
      </c>
      <c r="C297" s="160">
        <f>_xlfn.XLOOKUP(B297,'2.1.trackMPD'!$R$7:$R$29,'2.1.trackMPD'!$T$7:$T$29)</f>
        <v>2</v>
      </c>
      <c r="D297" s="160">
        <v>1000</v>
      </c>
      <c r="E297" s="160" t="s">
        <v>6394</v>
      </c>
      <c r="F297" s="160" t="s">
        <v>110</v>
      </c>
      <c r="G297" s="160" t="s">
        <v>140</v>
      </c>
      <c r="H297" s="160" t="s">
        <v>6393</v>
      </c>
      <c r="I297" s="160" cm="1">
        <f t="array" ref="I297">INDEX('2.1.trackMPD'!L:L/(24*60*60),
       MATCH(1,
             (A297='2.1.trackMPD'!A:A)*
             (C297='2.1.trackMPD'!D:D)*
             (D297/10^6='2.1.trackMPD'!H:H)*
             (E297='2.1.trackMPD'!F:F),
0))</f>
        <v>1.3208688541666667E-6</v>
      </c>
    </row>
    <row r="298" spans="1:9" x14ac:dyDescent="0.2">
      <c r="A298" s="160" t="s">
        <v>93</v>
      </c>
      <c r="B298" s="160" t="s">
        <v>3</v>
      </c>
      <c r="C298" s="160">
        <f>_xlfn.XLOOKUP(B298,'2.1.trackMPD'!$R$7:$R$29,'2.1.trackMPD'!$T$7:$T$29)</f>
        <v>2</v>
      </c>
      <c r="D298" s="160">
        <v>5000</v>
      </c>
      <c r="E298" s="160" t="s">
        <v>6394</v>
      </c>
      <c r="F298" s="160" t="s">
        <v>110</v>
      </c>
      <c r="G298" s="160" t="s">
        <v>124</v>
      </c>
      <c r="H298" s="160" t="s">
        <v>6392</v>
      </c>
      <c r="I298" s="160" cm="1">
        <f t="array" ref="I298">INDEX('2.1.trackMPD'!I:I/(24*60*60),
       MATCH(1,
             (A298='2.1.trackMPD'!A:A)*
             (C298='2.1.trackMPD'!D:D)*
             (D298/10^6='2.1.trackMPD'!H:H)*
             (E298='2.1.trackMPD'!F:F),
0))</f>
        <v>2.0740829861111111E-7</v>
      </c>
    </row>
    <row r="299" spans="1:9" x14ac:dyDescent="0.2">
      <c r="A299" s="160" t="s">
        <v>93</v>
      </c>
      <c r="B299" s="160" t="s">
        <v>3</v>
      </c>
      <c r="C299" s="160">
        <f>_xlfn.XLOOKUP(B299,'2.1.trackMPD'!$R$7:$R$29,'2.1.trackMPD'!$T$7:$T$29)</f>
        <v>2</v>
      </c>
      <c r="D299" s="160">
        <v>5000</v>
      </c>
      <c r="E299" s="160" t="s">
        <v>6394</v>
      </c>
      <c r="F299" s="160" t="s">
        <v>110</v>
      </c>
      <c r="G299" s="160" t="s">
        <v>140</v>
      </c>
      <c r="H299" s="160" t="s">
        <v>6392</v>
      </c>
      <c r="I299" s="160" cm="1">
        <f t="array" ref="I299">INDEX('2.1.trackMPD'!J:J/(24*60*60),
       MATCH(1,
             (A299='2.1.trackMPD'!A:A)*
             (C299='2.1.trackMPD'!D:D)*
             (D299/10^6='2.1.trackMPD'!H:H)*
             (E299='2.1.trackMPD'!F:F),
0))</f>
        <v>7.9922332407407411E-6</v>
      </c>
    </row>
    <row r="300" spans="1:9" x14ac:dyDescent="0.2">
      <c r="A300" s="160" t="s">
        <v>93</v>
      </c>
      <c r="B300" s="160" t="s">
        <v>3</v>
      </c>
      <c r="C300" s="160">
        <f>_xlfn.XLOOKUP(B300,'2.1.trackMPD'!$R$7:$R$29,'2.1.trackMPD'!$T$7:$T$29)</f>
        <v>2</v>
      </c>
      <c r="D300" s="160">
        <v>5000</v>
      </c>
      <c r="E300" s="160" t="s">
        <v>6394</v>
      </c>
      <c r="F300" s="160" t="s">
        <v>110</v>
      </c>
      <c r="G300" s="160" t="s">
        <v>124</v>
      </c>
      <c r="H300" s="160" t="s">
        <v>6393</v>
      </c>
      <c r="I300" s="160" cm="1">
        <f t="array" ref="I300">INDEX('2.1.trackMPD'!K:K/(24*60*60),
       MATCH(1,
             (A300='2.1.trackMPD'!A:A)*
             (C300='2.1.trackMPD'!D:D)*
             (D300/10^6='2.1.trackMPD'!H:H)*
             (E300='2.1.trackMPD'!F:F),
0))</f>
        <v>3.4635633101851849E-7</v>
      </c>
    </row>
    <row r="301" spans="1:9" x14ac:dyDescent="0.2">
      <c r="A301" s="160" t="s">
        <v>93</v>
      </c>
      <c r="B301" s="160" t="s">
        <v>3</v>
      </c>
      <c r="C301" s="160">
        <f>_xlfn.XLOOKUP(B301,'2.1.trackMPD'!$R$7:$R$29,'2.1.trackMPD'!$T$7:$T$29)</f>
        <v>2</v>
      </c>
      <c r="D301" s="160">
        <v>5000</v>
      </c>
      <c r="E301" s="160" t="s">
        <v>6394</v>
      </c>
      <c r="F301" s="160" t="s">
        <v>110</v>
      </c>
      <c r="G301" s="160" t="s">
        <v>140</v>
      </c>
      <c r="H301" s="160" t="s">
        <v>6393</v>
      </c>
      <c r="I301" s="160" cm="1">
        <f t="array" ref="I301">INDEX('2.1.trackMPD'!L:L/(24*60*60),
       MATCH(1,
             (A301='2.1.trackMPD'!A:A)*
             (C301='2.1.trackMPD'!D:D)*
             (D301/10^6='2.1.trackMPD'!H:H)*
             (E301='2.1.trackMPD'!F:F),
0))</f>
        <v>7.9365079861111114E-7</v>
      </c>
    </row>
    <row r="302" spans="1:9" x14ac:dyDescent="0.2">
      <c r="A302" s="160" t="s">
        <v>93</v>
      </c>
      <c r="B302" s="160" t="s">
        <v>3</v>
      </c>
      <c r="C302" s="160">
        <f>_xlfn.XLOOKUP(B302,'2.1.trackMPD'!$R$7:$R$29,'2.1.trackMPD'!$T$7:$T$29)</f>
        <v>2</v>
      </c>
      <c r="D302" s="160">
        <v>1</v>
      </c>
      <c r="E302" s="160" t="s">
        <v>6395</v>
      </c>
      <c r="F302" s="160" t="s">
        <v>110</v>
      </c>
      <c r="G302" s="160" t="s">
        <v>124</v>
      </c>
      <c r="H302" s="160" t="s">
        <v>6392</v>
      </c>
      <c r="I302" s="160" t="e" cm="1">
        <f t="array" ref="I302">INDEX('2.1.trackMPD'!I:I/(24*60*60),
       MATCH(1,
             (A302='2.1.trackMPD'!A:A)*
             (C302='2.1.trackMPD'!D:D)*
             (D302/10^6='2.1.trackMPD'!H:H)*
             (E302='2.1.trackMPD'!F:F),
0))</f>
        <v>#N/A</v>
      </c>
    </row>
    <row r="303" spans="1:9" x14ac:dyDescent="0.2">
      <c r="A303" s="160" t="s">
        <v>93</v>
      </c>
      <c r="B303" s="160" t="s">
        <v>3</v>
      </c>
      <c r="C303" s="160">
        <f>_xlfn.XLOOKUP(B303,'2.1.trackMPD'!$R$7:$R$29,'2.1.trackMPD'!$T$7:$T$29)</f>
        <v>2</v>
      </c>
      <c r="D303" s="160">
        <v>1</v>
      </c>
      <c r="E303" s="160" t="s">
        <v>6395</v>
      </c>
      <c r="F303" s="160" t="s">
        <v>110</v>
      </c>
      <c r="G303" s="160" t="s">
        <v>140</v>
      </c>
      <c r="H303" s="160" t="s">
        <v>6392</v>
      </c>
      <c r="I303" s="160" t="e" cm="1">
        <f t="array" ref="I303">INDEX('2.1.trackMPD'!J:J/(24*60*60),
       MATCH(1,
             (A303='2.1.trackMPD'!A:A)*
             (C303='2.1.trackMPD'!D:D)*
             (D303/10^6='2.1.trackMPD'!H:H)*
             (E303='2.1.trackMPD'!F:F),
0))</f>
        <v>#N/A</v>
      </c>
    </row>
    <row r="304" spans="1:9" x14ac:dyDescent="0.2">
      <c r="A304" s="160" t="s">
        <v>93</v>
      </c>
      <c r="B304" s="160" t="s">
        <v>3</v>
      </c>
      <c r="C304" s="160">
        <f>_xlfn.XLOOKUP(B304,'2.1.trackMPD'!$R$7:$R$29,'2.1.trackMPD'!$T$7:$T$29)</f>
        <v>2</v>
      </c>
      <c r="D304" s="160">
        <v>1</v>
      </c>
      <c r="E304" s="160" t="s">
        <v>6395</v>
      </c>
      <c r="F304" s="160" t="s">
        <v>110</v>
      </c>
      <c r="G304" s="160" t="s">
        <v>124</v>
      </c>
      <c r="H304" s="160" t="s">
        <v>6393</v>
      </c>
      <c r="I304" s="160" t="e" cm="1">
        <f t="array" ref="I304">INDEX('2.1.trackMPD'!K:K/(24*60*60),
       MATCH(1,
             (A304='2.1.trackMPD'!A:A)*
             (C304='2.1.trackMPD'!D:D)*
             (D304/10^6='2.1.trackMPD'!H:H)*
             (E304='2.1.trackMPD'!F:F),
0))</f>
        <v>#N/A</v>
      </c>
    </row>
    <row r="305" spans="1:9" x14ac:dyDescent="0.2">
      <c r="A305" s="160" t="s">
        <v>93</v>
      </c>
      <c r="B305" s="160" t="s">
        <v>3</v>
      </c>
      <c r="C305" s="160">
        <f>_xlfn.XLOOKUP(B305,'2.1.trackMPD'!$R$7:$R$29,'2.1.trackMPD'!$T$7:$T$29)</f>
        <v>2</v>
      </c>
      <c r="D305" s="160">
        <v>1</v>
      </c>
      <c r="E305" s="160" t="s">
        <v>6395</v>
      </c>
      <c r="F305" s="160" t="s">
        <v>110</v>
      </c>
      <c r="G305" s="160" t="s">
        <v>140</v>
      </c>
      <c r="H305" s="160" t="s">
        <v>6393</v>
      </c>
      <c r="I305" s="160" t="e" cm="1">
        <f t="array" ref="I305">INDEX('2.1.trackMPD'!L:L/(24*60*60),
       MATCH(1,
             (A305='2.1.trackMPD'!A:A)*
             (C305='2.1.trackMPD'!D:D)*
             (D305/10^6='2.1.trackMPD'!H:H)*
             (E305='2.1.trackMPD'!F:F),
0))</f>
        <v>#N/A</v>
      </c>
    </row>
    <row r="306" spans="1:9" x14ac:dyDescent="0.2">
      <c r="A306" s="160" t="s">
        <v>93</v>
      </c>
      <c r="B306" s="160" t="s">
        <v>3</v>
      </c>
      <c r="C306" s="160">
        <f>_xlfn.XLOOKUP(B306,'2.1.trackMPD'!$R$7:$R$29,'2.1.trackMPD'!$T$7:$T$29)</f>
        <v>2</v>
      </c>
      <c r="D306" s="160">
        <v>10</v>
      </c>
      <c r="E306" s="160" t="s">
        <v>6395</v>
      </c>
      <c r="F306" s="160" t="s">
        <v>110</v>
      </c>
      <c r="G306" s="160" t="s">
        <v>124</v>
      </c>
      <c r="H306" s="160" t="s">
        <v>6392</v>
      </c>
      <c r="I306" s="160" t="e" cm="1">
        <f t="array" ref="I306">INDEX('2.1.trackMPD'!I:I/(24*60*60),
       MATCH(1,
             (A306='2.1.trackMPD'!A:A)*
             (C306='2.1.trackMPD'!D:D)*
             (D306/10^6='2.1.trackMPD'!H:H)*
             (E306='2.1.trackMPD'!F:F),
0))</f>
        <v>#N/A</v>
      </c>
    </row>
    <row r="307" spans="1:9" x14ac:dyDescent="0.2">
      <c r="A307" s="160" t="s">
        <v>93</v>
      </c>
      <c r="B307" s="160" t="s">
        <v>3</v>
      </c>
      <c r="C307" s="160">
        <f>_xlfn.XLOOKUP(B307,'2.1.trackMPD'!$R$7:$R$29,'2.1.trackMPD'!$T$7:$T$29)</f>
        <v>2</v>
      </c>
      <c r="D307" s="160">
        <v>10</v>
      </c>
      <c r="E307" s="160" t="s">
        <v>6395</v>
      </c>
      <c r="F307" s="160" t="s">
        <v>110</v>
      </c>
      <c r="G307" s="160" t="s">
        <v>140</v>
      </c>
      <c r="H307" s="160" t="s">
        <v>6392</v>
      </c>
      <c r="I307" s="160" t="e" cm="1">
        <f t="array" ref="I307">INDEX('2.1.trackMPD'!J:J/(24*60*60),
       MATCH(1,
             (A307='2.1.trackMPD'!A:A)*
             (C307='2.1.trackMPD'!D:D)*
             (D307/10^6='2.1.trackMPD'!H:H)*
             (E307='2.1.trackMPD'!F:F),
0))</f>
        <v>#N/A</v>
      </c>
    </row>
    <row r="308" spans="1:9" x14ac:dyDescent="0.2">
      <c r="A308" s="160" t="s">
        <v>93</v>
      </c>
      <c r="B308" s="160" t="s">
        <v>3</v>
      </c>
      <c r="C308" s="160">
        <f>_xlfn.XLOOKUP(B308,'2.1.trackMPD'!$R$7:$R$29,'2.1.trackMPD'!$T$7:$T$29)</f>
        <v>2</v>
      </c>
      <c r="D308" s="160">
        <v>10</v>
      </c>
      <c r="E308" s="160" t="s">
        <v>6395</v>
      </c>
      <c r="F308" s="160" t="s">
        <v>110</v>
      </c>
      <c r="G308" s="160" t="s">
        <v>124</v>
      </c>
      <c r="H308" s="160" t="s">
        <v>6393</v>
      </c>
      <c r="I308" s="160" t="e" cm="1">
        <f t="array" ref="I308">INDEX('2.1.trackMPD'!K:K/(24*60*60),
       MATCH(1,
             (A308='2.1.trackMPD'!A:A)*
             (C308='2.1.trackMPD'!D:D)*
             (D308/10^6='2.1.trackMPD'!H:H)*
             (E308='2.1.trackMPD'!F:F),
0))</f>
        <v>#N/A</v>
      </c>
    </row>
    <row r="309" spans="1:9" x14ac:dyDescent="0.2">
      <c r="A309" s="160" t="s">
        <v>93</v>
      </c>
      <c r="B309" s="160" t="s">
        <v>3</v>
      </c>
      <c r="C309" s="160">
        <f>_xlfn.XLOOKUP(B309,'2.1.trackMPD'!$R$7:$R$29,'2.1.trackMPD'!$T$7:$T$29)</f>
        <v>2</v>
      </c>
      <c r="D309" s="160">
        <v>10</v>
      </c>
      <c r="E309" s="160" t="s">
        <v>6395</v>
      </c>
      <c r="F309" s="160" t="s">
        <v>110</v>
      </c>
      <c r="G309" s="160" t="s">
        <v>140</v>
      </c>
      <c r="H309" s="160" t="s">
        <v>6393</v>
      </c>
      <c r="I309" s="160" t="e" cm="1">
        <f t="array" ref="I309">INDEX('2.1.trackMPD'!L:L/(24*60*60),
       MATCH(1,
             (A309='2.1.trackMPD'!A:A)*
             (C309='2.1.trackMPD'!D:D)*
             (D309/10^6='2.1.trackMPD'!H:H)*
             (E309='2.1.trackMPD'!F:F),
0))</f>
        <v>#N/A</v>
      </c>
    </row>
    <row r="310" spans="1:9" x14ac:dyDescent="0.2">
      <c r="A310" s="160" t="s">
        <v>93</v>
      </c>
      <c r="B310" s="160" t="s">
        <v>3</v>
      </c>
      <c r="C310" s="160">
        <f>_xlfn.XLOOKUP(B310,'2.1.trackMPD'!$R$7:$R$29,'2.1.trackMPD'!$T$7:$T$29)</f>
        <v>2</v>
      </c>
      <c r="D310" s="160">
        <v>100</v>
      </c>
      <c r="E310" s="160" t="s">
        <v>6395</v>
      </c>
      <c r="F310" s="160" t="s">
        <v>110</v>
      </c>
      <c r="G310" s="160" t="s">
        <v>124</v>
      </c>
      <c r="H310" s="160" t="s">
        <v>6392</v>
      </c>
      <c r="I310" s="160" t="e" cm="1">
        <f t="array" ref="I310">INDEX('2.1.trackMPD'!I:I/(24*60*60),
       MATCH(1,
             (A310='2.1.trackMPD'!A:A)*
             (C310='2.1.trackMPD'!D:D)*
             (D310/10^6='2.1.trackMPD'!H:H)*
             (E310='2.1.trackMPD'!F:F),
0))</f>
        <v>#N/A</v>
      </c>
    </row>
    <row r="311" spans="1:9" x14ac:dyDescent="0.2">
      <c r="A311" s="160" t="s">
        <v>93</v>
      </c>
      <c r="B311" s="160" t="s">
        <v>3</v>
      </c>
      <c r="C311" s="160">
        <f>_xlfn.XLOOKUP(B311,'2.1.trackMPD'!$R$7:$R$29,'2.1.trackMPD'!$T$7:$T$29)</f>
        <v>2</v>
      </c>
      <c r="D311" s="160">
        <v>100</v>
      </c>
      <c r="E311" s="160" t="s">
        <v>6395</v>
      </c>
      <c r="F311" s="160" t="s">
        <v>110</v>
      </c>
      <c r="G311" s="160" t="s">
        <v>140</v>
      </c>
      <c r="H311" s="160" t="s">
        <v>6392</v>
      </c>
      <c r="I311" s="160" t="e" cm="1">
        <f t="array" ref="I311">INDEX('2.1.trackMPD'!J:J/(24*60*60),
       MATCH(1,
             (A311='2.1.trackMPD'!A:A)*
             (C311='2.1.trackMPD'!D:D)*
             (D311/10^6='2.1.trackMPD'!H:H)*
             (E311='2.1.trackMPD'!F:F),
0))</f>
        <v>#N/A</v>
      </c>
    </row>
    <row r="312" spans="1:9" x14ac:dyDescent="0.2">
      <c r="A312" s="160" t="s">
        <v>93</v>
      </c>
      <c r="B312" s="160" t="s">
        <v>3</v>
      </c>
      <c r="C312" s="160">
        <f>_xlfn.XLOOKUP(B312,'2.1.trackMPD'!$R$7:$R$29,'2.1.trackMPD'!$T$7:$T$29)</f>
        <v>2</v>
      </c>
      <c r="D312" s="160">
        <v>100</v>
      </c>
      <c r="E312" s="160" t="s">
        <v>6395</v>
      </c>
      <c r="F312" s="160" t="s">
        <v>110</v>
      </c>
      <c r="G312" s="160" t="s">
        <v>124</v>
      </c>
      <c r="H312" s="160" t="s">
        <v>6393</v>
      </c>
      <c r="I312" s="160" t="e" cm="1">
        <f t="array" ref="I312">INDEX('2.1.trackMPD'!K:K/(24*60*60),
       MATCH(1,
             (A312='2.1.trackMPD'!A:A)*
             (C312='2.1.trackMPD'!D:D)*
             (D312/10^6='2.1.trackMPD'!H:H)*
             (E312='2.1.trackMPD'!F:F),
0))</f>
        <v>#N/A</v>
      </c>
    </row>
    <row r="313" spans="1:9" x14ac:dyDescent="0.2">
      <c r="A313" s="160" t="s">
        <v>93</v>
      </c>
      <c r="B313" s="160" t="s">
        <v>3</v>
      </c>
      <c r="C313" s="160">
        <f>_xlfn.XLOOKUP(B313,'2.1.trackMPD'!$R$7:$R$29,'2.1.trackMPD'!$T$7:$T$29)</f>
        <v>2</v>
      </c>
      <c r="D313" s="160">
        <v>100</v>
      </c>
      <c r="E313" s="160" t="s">
        <v>6395</v>
      </c>
      <c r="F313" s="160" t="s">
        <v>110</v>
      </c>
      <c r="G313" s="160" t="s">
        <v>140</v>
      </c>
      <c r="H313" s="160" t="s">
        <v>6393</v>
      </c>
      <c r="I313" s="160" t="e" cm="1">
        <f t="array" ref="I313">INDEX('2.1.trackMPD'!L:L/(24*60*60),
       MATCH(1,
             (A313='2.1.trackMPD'!A:A)*
             (C313='2.1.trackMPD'!D:D)*
             (D313/10^6='2.1.trackMPD'!H:H)*
             (E313='2.1.trackMPD'!F:F),
0))</f>
        <v>#N/A</v>
      </c>
    </row>
    <row r="314" spans="1:9" x14ac:dyDescent="0.2">
      <c r="A314" s="160" t="s">
        <v>93</v>
      </c>
      <c r="B314" s="160" t="s">
        <v>23</v>
      </c>
      <c r="C314" s="160">
        <f>_xlfn.XLOOKUP(B314,'2.1.trackMPD'!$R$7:$R$29,'2.1.trackMPD'!$T$7:$T$29)</f>
        <v>5</v>
      </c>
      <c r="D314" s="160">
        <v>1</v>
      </c>
      <c r="E314" s="160" t="s">
        <v>6390</v>
      </c>
      <c r="F314" s="160" t="s">
        <v>110</v>
      </c>
      <c r="G314" s="160" t="s">
        <v>124</v>
      </c>
      <c r="H314" s="160" t="s">
        <v>6392</v>
      </c>
      <c r="I314" s="160" cm="1">
        <f t="array" ref="I314">INDEX('2.1.trackMPD'!I:I/(24*60*60),
       MATCH(1,
             (A314='2.1.trackMPD'!A:A)*
             (C314='2.1.trackMPD'!D:D)*
             (D314/10^6='2.1.trackMPD'!H:H)*
             (E314='2.1.trackMPD'!F:F),
0))</f>
        <v>4.8455210648148148E-7</v>
      </c>
    </row>
    <row r="315" spans="1:9" x14ac:dyDescent="0.2">
      <c r="A315" s="160" t="s">
        <v>93</v>
      </c>
      <c r="B315" s="160" t="s">
        <v>23</v>
      </c>
      <c r="C315" s="160">
        <f>_xlfn.XLOOKUP(B315,'2.1.trackMPD'!$R$7:$R$29,'2.1.trackMPD'!$T$7:$T$29)</f>
        <v>5</v>
      </c>
      <c r="D315" s="160">
        <v>1</v>
      </c>
      <c r="E315" s="160" t="s">
        <v>6390</v>
      </c>
      <c r="F315" s="160" t="s">
        <v>110</v>
      </c>
      <c r="G315" s="160" t="s">
        <v>140</v>
      </c>
      <c r="H315" s="160" t="s">
        <v>6392</v>
      </c>
      <c r="I315" s="160" cm="1">
        <f t="array" ref="I315">INDEX('2.1.trackMPD'!J:J/(24*60*60),
       MATCH(1,
             (A315='2.1.trackMPD'!A:A)*
             (C315='2.1.trackMPD'!D:D)*
             (D315/10^6='2.1.trackMPD'!H:H)*
             (E315='2.1.trackMPD'!F:F),
0))</f>
        <v>7.8373642013888887E-6</v>
      </c>
    </row>
    <row r="316" spans="1:9" x14ac:dyDescent="0.2">
      <c r="A316" s="160" t="s">
        <v>93</v>
      </c>
      <c r="B316" s="160" t="s">
        <v>23</v>
      </c>
      <c r="C316" s="160">
        <f>_xlfn.XLOOKUP(B316,'2.1.trackMPD'!$R$7:$R$29,'2.1.trackMPD'!$T$7:$T$29)</f>
        <v>5</v>
      </c>
      <c r="D316" s="160">
        <v>1</v>
      </c>
      <c r="E316" s="160" t="s">
        <v>6390</v>
      </c>
      <c r="F316" s="160" t="s">
        <v>110</v>
      </c>
      <c r="G316" s="160" t="s">
        <v>124</v>
      </c>
      <c r="H316" s="160" t="s">
        <v>6393</v>
      </c>
      <c r="I316" s="160" cm="1">
        <f t="array" ref="I316">INDEX('2.1.trackMPD'!K:K/(24*60*60),
       MATCH(1,
             (A316='2.1.trackMPD'!A:A)*
             (C316='2.1.trackMPD'!D:D)*
             (D316/10^6='2.1.trackMPD'!H:H)*
             (E316='2.1.trackMPD'!F:F),
0))</f>
        <v>2.4703557291666664E-6</v>
      </c>
    </row>
    <row r="317" spans="1:9" x14ac:dyDescent="0.2">
      <c r="A317" s="160" t="s">
        <v>93</v>
      </c>
      <c r="B317" s="160" t="s">
        <v>23</v>
      </c>
      <c r="C317" s="160">
        <f>_xlfn.XLOOKUP(B317,'2.1.trackMPD'!$R$7:$R$29,'2.1.trackMPD'!$T$7:$T$29)</f>
        <v>5</v>
      </c>
      <c r="D317" s="160">
        <v>1</v>
      </c>
      <c r="E317" s="160" t="s">
        <v>6390</v>
      </c>
      <c r="F317" s="160" t="s">
        <v>110</v>
      </c>
      <c r="G317" s="160" t="s">
        <v>140</v>
      </c>
      <c r="H317" s="160" t="s">
        <v>6393</v>
      </c>
      <c r="I317" s="160" cm="1">
        <f t="array" ref="I317">INDEX('2.1.trackMPD'!L:L/(24*60*60),
       MATCH(1,
             (A317='2.1.trackMPD'!A:A)*
             (C317='2.1.trackMPD'!D:D)*
             (D317/10^6='2.1.trackMPD'!H:H)*
             (E317='2.1.trackMPD'!F:F),
0))</f>
        <v>3.7537537500000001E-6</v>
      </c>
    </row>
    <row r="318" spans="1:9" x14ac:dyDescent="0.2">
      <c r="A318" s="160" t="s">
        <v>93</v>
      </c>
      <c r="B318" s="160" t="s">
        <v>23</v>
      </c>
      <c r="C318" s="160">
        <f>_xlfn.XLOOKUP(B318,'2.1.trackMPD'!$R$7:$R$29,'2.1.trackMPD'!$T$7:$T$29)</f>
        <v>5</v>
      </c>
      <c r="D318" s="160">
        <v>10</v>
      </c>
      <c r="E318" s="160" t="s">
        <v>6390</v>
      </c>
      <c r="F318" s="160" t="s">
        <v>110</v>
      </c>
      <c r="G318" s="160" t="s">
        <v>124</v>
      </c>
      <c r="H318" s="160" t="s">
        <v>6392</v>
      </c>
      <c r="I318" s="160" cm="1">
        <f t="array" ref="I318">INDEX('2.1.trackMPD'!I:I/(24*60*60),
       MATCH(1,
             (A318='2.1.trackMPD'!A:A)*
             (C318='2.1.trackMPD'!D:D)*
             (D318/10^6='2.1.trackMPD'!H:H)*
             (E318='2.1.trackMPD'!F:F),
0))</f>
        <v>1.9237700000000001E-6</v>
      </c>
    </row>
    <row r="319" spans="1:9" x14ac:dyDescent="0.2">
      <c r="A319" s="160" t="s">
        <v>93</v>
      </c>
      <c r="B319" s="160" t="s">
        <v>23</v>
      </c>
      <c r="C319" s="160">
        <f>_xlfn.XLOOKUP(B319,'2.1.trackMPD'!$R$7:$R$29,'2.1.trackMPD'!$T$7:$T$29)</f>
        <v>5</v>
      </c>
      <c r="D319" s="160">
        <v>10</v>
      </c>
      <c r="E319" s="160" t="s">
        <v>6390</v>
      </c>
      <c r="F319" s="160" t="s">
        <v>110</v>
      </c>
      <c r="G319" s="160" t="s">
        <v>140</v>
      </c>
      <c r="H319" s="160" t="s">
        <v>6392</v>
      </c>
      <c r="I319" s="160" cm="1">
        <f t="array" ref="I319">INDEX('2.1.trackMPD'!J:J/(24*60*60),
       MATCH(1,
             (A319='2.1.trackMPD'!A:A)*
             (C319='2.1.trackMPD'!D:D)*
             (D319/10^6='2.1.trackMPD'!H:H)*
             (E319='2.1.trackMPD'!F:F),
0))</f>
        <v>1.2316617997685185E-5</v>
      </c>
    </row>
    <row r="320" spans="1:9" x14ac:dyDescent="0.2">
      <c r="A320" s="160" t="s">
        <v>93</v>
      </c>
      <c r="B320" s="160" t="s">
        <v>23</v>
      </c>
      <c r="C320" s="160">
        <f>_xlfn.XLOOKUP(B320,'2.1.trackMPD'!$R$7:$R$29,'2.1.trackMPD'!$T$7:$T$29)</f>
        <v>5</v>
      </c>
      <c r="D320" s="160">
        <v>10</v>
      </c>
      <c r="E320" s="160" t="s">
        <v>6390</v>
      </c>
      <c r="F320" s="160" t="s">
        <v>110</v>
      </c>
      <c r="G320" s="160" t="s">
        <v>124</v>
      </c>
      <c r="H320" s="160" t="s">
        <v>6393</v>
      </c>
      <c r="I320" s="160" cm="1">
        <f t="array" ref="I320">INDEX('2.1.trackMPD'!K:K/(24*60*60),
       MATCH(1,
             (A320='2.1.trackMPD'!A:A)*
             (C320='2.1.trackMPD'!D:D)*
             (D320/10^6='2.1.trackMPD'!H:H)*
             (E320='2.1.trackMPD'!F:F),
0))</f>
        <v>2.4154589351851853E-6</v>
      </c>
    </row>
    <row r="321" spans="1:9" x14ac:dyDescent="0.2">
      <c r="A321" s="160" t="s">
        <v>93</v>
      </c>
      <c r="B321" s="160" t="s">
        <v>23</v>
      </c>
      <c r="C321" s="160">
        <f>_xlfn.XLOOKUP(B321,'2.1.trackMPD'!$R$7:$R$29,'2.1.trackMPD'!$T$7:$T$29)</f>
        <v>5</v>
      </c>
      <c r="D321" s="160">
        <v>10</v>
      </c>
      <c r="E321" s="160" t="s">
        <v>6390</v>
      </c>
      <c r="F321" s="160" t="s">
        <v>110</v>
      </c>
      <c r="G321" s="160" t="s">
        <v>140</v>
      </c>
      <c r="H321" s="160" t="s">
        <v>6393</v>
      </c>
      <c r="I321" s="160" cm="1">
        <f t="array" ref="I321">INDEX('2.1.trackMPD'!L:L/(24*60*60),
       MATCH(1,
             (A321='2.1.trackMPD'!A:A)*
             (C321='2.1.trackMPD'!D:D)*
             (D321/10^6='2.1.trackMPD'!H:H)*
             (E321='2.1.trackMPD'!F:F),
0))</f>
        <v>4.0433446759259259E-7</v>
      </c>
    </row>
    <row r="322" spans="1:9" x14ac:dyDescent="0.2">
      <c r="A322" s="160" t="s">
        <v>93</v>
      </c>
      <c r="B322" s="160" t="s">
        <v>23</v>
      </c>
      <c r="C322" s="160">
        <f>_xlfn.XLOOKUP(B322,'2.1.trackMPD'!$R$7:$R$29,'2.1.trackMPD'!$T$7:$T$29)</f>
        <v>5</v>
      </c>
      <c r="D322" s="160">
        <v>100</v>
      </c>
      <c r="E322" s="160" t="s">
        <v>6390</v>
      </c>
      <c r="F322" s="160" t="s">
        <v>110</v>
      </c>
      <c r="G322" s="160" t="s">
        <v>124</v>
      </c>
      <c r="H322" s="160" t="s">
        <v>6392</v>
      </c>
      <c r="I322" s="160" cm="1">
        <f t="array" ref="I322">INDEX('2.1.trackMPD'!I:I/(24*60*60),
       MATCH(1,
             (A322='2.1.trackMPD'!A:A)*
             (C322='2.1.trackMPD'!D:D)*
             (D322/10^6='2.1.trackMPD'!H:H)*
             (E322='2.1.trackMPD'!F:F),
0))</f>
        <v>9.6165912638888898E-5</v>
      </c>
    </row>
    <row r="323" spans="1:9" x14ac:dyDescent="0.2">
      <c r="A323" s="160" t="s">
        <v>93</v>
      </c>
      <c r="B323" s="160" t="s">
        <v>23</v>
      </c>
      <c r="C323" s="160">
        <f>_xlfn.XLOOKUP(B323,'2.1.trackMPD'!$R$7:$R$29,'2.1.trackMPD'!$T$7:$T$29)</f>
        <v>5</v>
      </c>
      <c r="D323" s="160">
        <v>100</v>
      </c>
      <c r="E323" s="160" t="s">
        <v>6390</v>
      </c>
      <c r="F323" s="160" t="s">
        <v>110</v>
      </c>
      <c r="G323" s="160" t="s">
        <v>140</v>
      </c>
      <c r="H323" s="160" t="s">
        <v>6392</v>
      </c>
      <c r="I323" s="160" cm="1">
        <f t="array" ref="I323">INDEX('2.1.trackMPD'!J:J/(24*60*60),
       MATCH(1,
             (A323='2.1.trackMPD'!A:A)*
             (C323='2.1.trackMPD'!D:D)*
             (D323/10^6='2.1.trackMPD'!H:H)*
             (E323='2.1.trackMPD'!F:F),
0))</f>
        <v>4.1160556747685186E-4</v>
      </c>
    </row>
    <row r="324" spans="1:9" x14ac:dyDescent="0.2">
      <c r="A324" s="160" t="s">
        <v>93</v>
      </c>
      <c r="B324" s="160" t="s">
        <v>23</v>
      </c>
      <c r="C324" s="160">
        <f>_xlfn.XLOOKUP(B324,'2.1.trackMPD'!$R$7:$R$29,'2.1.trackMPD'!$T$7:$T$29)</f>
        <v>5</v>
      </c>
      <c r="D324" s="160">
        <v>100</v>
      </c>
      <c r="E324" s="160" t="s">
        <v>6390</v>
      </c>
      <c r="F324" s="160" t="s">
        <v>110</v>
      </c>
      <c r="G324" s="160" t="s">
        <v>124</v>
      </c>
      <c r="H324" s="160" t="s">
        <v>6393</v>
      </c>
      <c r="I324" s="160" cm="1">
        <f t="array" ref="I324">INDEX('2.1.trackMPD'!K:K/(24*60*60),
       MATCH(1,
             (A324='2.1.trackMPD'!A:A)*
             (C324='2.1.trackMPD'!D:D)*
             (D324/10^6='2.1.trackMPD'!H:H)*
             (E324='2.1.trackMPD'!F:F),
0))</f>
        <v>0</v>
      </c>
    </row>
    <row r="325" spans="1:9" x14ac:dyDescent="0.2">
      <c r="A325" s="160" t="s">
        <v>93</v>
      </c>
      <c r="B325" s="160" t="s">
        <v>23</v>
      </c>
      <c r="C325" s="160">
        <f>_xlfn.XLOOKUP(B325,'2.1.trackMPD'!$R$7:$R$29,'2.1.trackMPD'!$T$7:$T$29)</f>
        <v>5</v>
      </c>
      <c r="D325" s="160">
        <v>100</v>
      </c>
      <c r="E325" s="160" t="s">
        <v>6390</v>
      </c>
      <c r="F325" s="160" t="s">
        <v>110</v>
      </c>
      <c r="G325" s="160" t="s">
        <v>140</v>
      </c>
      <c r="H325" s="160" t="s">
        <v>6393</v>
      </c>
      <c r="I325" s="160" cm="1">
        <f t="array" ref="I325">INDEX('2.1.trackMPD'!L:L/(24*60*60),
       MATCH(1,
             (A325='2.1.trackMPD'!A:A)*
             (C325='2.1.trackMPD'!D:D)*
             (D325/10^6='2.1.trackMPD'!H:H)*
             (E325='2.1.trackMPD'!F:F),
0))</f>
        <v>3.7537537500000001E-6</v>
      </c>
    </row>
    <row r="326" spans="1:9" x14ac:dyDescent="0.2">
      <c r="A326" s="160" t="s">
        <v>93</v>
      </c>
      <c r="B326" s="160" t="s">
        <v>23</v>
      </c>
      <c r="C326" s="160">
        <f>_xlfn.XLOOKUP(B326,'2.1.trackMPD'!$R$7:$R$29,'2.1.trackMPD'!$T$7:$T$29)</f>
        <v>5</v>
      </c>
      <c r="D326" s="160">
        <v>1000</v>
      </c>
      <c r="E326" s="160" t="s">
        <v>6390</v>
      </c>
      <c r="F326" s="160" t="s">
        <v>110</v>
      </c>
      <c r="G326" s="160" t="s">
        <v>124</v>
      </c>
      <c r="H326" s="160" t="s">
        <v>6392</v>
      </c>
      <c r="I326" s="160" cm="1">
        <f t="array" ref="I326">INDEX('2.1.trackMPD'!I:I/(24*60*60),
       MATCH(1,
             (A326='2.1.trackMPD'!A:A)*
             (C326='2.1.trackMPD'!D:D)*
             (D326/10^6='2.1.trackMPD'!H:H)*
             (E326='2.1.trackMPD'!F:F),
0))</f>
        <v>0.20829819247685186</v>
      </c>
    </row>
    <row r="327" spans="1:9" x14ac:dyDescent="0.2">
      <c r="A327" s="160" t="s">
        <v>93</v>
      </c>
      <c r="B327" s="160" t="s">
        <v>23</v>
      </c>
      <c r="C327" s="160">
        <f>_xlfn.XLOOKUP(B327,'2.1.trackMPD'!$R$7:$R$29,'2.1.trackMPD'!$T$7:$T$29)</f>
        <v>5</v>
      </c>
      <c r="D327" s="160">
        <v>1000</v>
      </c>
      <c r="E327" s="160" t="s">
        <v>6390</v>
      </c>
      <c r="F327" s="160" t="s">
        <v>110</v>
      </c>
      <c r="G327" s="160" t="s">
        <v>140</v>
      </c>
      <c r="H327" s="160" t="s">
        <v>6392</v>
      </c>
      <c r="I327" s="160" cm="1">
        <f t="array" ref="I327">INDEX('2.1.trackMPD'!J:J/(24*60*60),
       MATCH(1,
             (A327='2.1.trackMPD'!A:A)*
             (C327='2.1.trackMPD'!D:D)*
             (D327/10^6='2.1.trackMPD'!H:H)*
             (E327='2.1.trackMPD'!F:F),
0))</f>
        <v>1.1720210486111111E-2</v>
      </c>
    </row>
    <row r="328" spans="1:9" x14ac:dyDescent="0.2">
      <c r="A328" s="160" t="s">
        <v>93</v>
      </c>
      <c r="B328" s="160" t="s">
        <v>23</v>
      </c>
      <c r="C328" s="160">
        <f>_xlfn.XLOOKUP(B328,'2.1.trackMPD'!$R$7:$R$29,'2.1.trackMPD'!$T$7:$T$29)</f>
        <v>5</v>
      </c>
      <c r="D328" s="160">
        <v>1000</v>
      </c>
      <c r="E328" s="160" t="s">
        <v>6390</v>
      </c>
      <c r="F328" s="160" t="s">
        <v>110</v>
      </c>
      <c r="G328" s="160" t="s">
        <v>124</v>
      </c>
      <c r="H328" s="160" t="s">
        <v>6393</v>
      </c>
      <c r="I328" s="160" cm="1">
        <f t="array" ref="I328">INDEX('2.1.trackMPD'!K:K/(24*60*60),
       MATCH(1,
             (A328='2.1.trackMPD'!A:A)*
             (C328='2.1.trackMPD'!D:D)*
             (D328/10^6='2.1.trackMPD'!H:H)*
             (E328='2.1.trackMPD'!F:F),
0))</f>
        <v>0</v>
      </c>
    </row>
    <row r="329" spans="1:9" x14ac:dyDescent="0.2">
      <c r="A329" s="160" t="s">
        <v>93</v>
      </c>
      <c r="B329" s="160" t="s">
        <v>23</v>
      </c>
      <c r="C329" s="160">
        <f>_xlfn.XLOOKUP(B329,'2.1.trackMPD'!$R$7:$R$29,'2.1.trackMPD'!$T$7:$T$29)</f>
        <v>5</v>
      </c>
      <c r="D329" s="160">
        <v>1000</v>
      </c>
      <c r="E329" s="160" t="s">
        <v>6390</v>
      </c>
      <c r="F329" s="160" t="s">
        <v>110</v>
      </c>
      <c r="G329" s="160" t="s">
        <v>140</v>
      </c>
      <c r="H329" s="160" t="s">
        <v>6393</v>
      </c>
      <c r="I329" s="160" cm="1">
        <f t="array" ref="I329">INDEX('2.1.trackMPD'!L:L/(24*60*60),
       MATCH(1,
             (A329='2.1.trackMPD'!A:A)*
             (C329='2.1.trackMPD'!D:D)*
             (D329/10^6='2.1.trackMPD'!H:H)*
             (E329='2.1.trackMPD'!F:F),
0))</f>
        <v>0</v>
      </c>
    </row>
    <row r="330" spans="1:9" x14ac:dyDescent="0.2">
      <c r="A330" s="160" t="s">
        <v>93</v>
      </c>
      <c r="B330" s="160" t="s">
        <v>23</v>
      </c>
      <c r="C330" s="160">
        <f>_xlfn.XLOOKUP(B330,'2.1.trackMPD'!$R$7:$R$29,'2.1.trackMPD'!$T$7:$T$29)</f>
        <v>5</v>
      </c>
      <c r="D330" s="160">
        <v>5000</v>
      </c>
      <c r="E330" s="160" t="s">
        <v>6390</v>
      </c>
      <c r="F330" s="160" t="s">
        <v>110</v>
      </c>
      <c r="G330" s="160" t="s">
        <v>124</v>
      </c>
      <c r="H330" s="160" t="s">
        <v>6392</v>
      </c>
      <c r="I330" s="160" cm="1">
        <f t="array" ref="I330">INDEX('2.1.trackMPD'!I:I/(24*60*60),
       MATCH(1,
             (A330='2.1.trackMPD'!A:A)*
             (C330='2.1.trackMPD'!D:D)*
             (D330/10^6='2.1.trackMPD'!H:H)*
             (E330='2.1.trackMPD'!F:F),
0))</f>
        <v>6.7050177187499997</v>
      </c>
    </row>
    <row r="331" spans="1:9" x14ac:dyDescent="0.2">
      <c r="A331" s="160" t="s">
        <v>93</v>
      </c>
      <c r="B331" s="160" t="s">
        <v>23</v>
      </c>
      <c r="C331" s="160">
        <f>_xlfn.XLOOKUP(B331,'2.1.trackMPD'!$R$7:$R$29,'2.1.trackMPD'!$T$7:$T$29)</f>
        <v>5</v>
      </c>
      <c r="D331" s="160">
        <v>5000</v>
      </c>
      <c r="E331" s="160" t="s">
        <v>6390</v>
      </c>
      <c r="F331" s="160" t="s">
        <v>110</v>
      </c>
      <c r="G331" s="160" t="s">
        <v>140</v>
      </c>
      <c r="H331" s="160" t="s">
        <v>6392</v>
      </c>
      <c r="I331" s="160" cm="1">
        <f t="array" ref="I331">INDEX('2.1.trackMPD'!J:J/(24*60*60),
       MATCH(1,
             (A331='2.1.trackMPD'!A:A)*
             (C331='2.1.trackMPD'!D:D)*
             (D331/10^6='2.1.trackMPD'!H:H)*
             (E331='2.1.trackMPD'!F:F),
0))</f>
        <v>6.6158037708333325E-2</v>
      </c>
    </row>
    <row r="332" spans="1:9" x14ac:dyDescent="0.2">
      <c r="A332" s="160" t="s">
        <v>93</v>
      </c>
      <c r="B332" s="160" t="s">
        <v>23</v>
      </c>
      <c r="C332" s="160">
        <f>_xlfn.XLOOKUP(B332,'2.1.trackMPD'!$R$7:$R$29,'2.1.trackMPD'!$T$7:$T$29)</f>
        <v>5</v>
      </c>
      <c r="D332" s="160">
        <v>5000</v>
      </c>
      <c r="E332" s="160" t="s">
        <v>6390</v>
      </c>
      <c r="F332" s="160" t="s">
        <v>110</v>
      </c>
      <c r="G332" s="160" t="s">
        <v>124</v>
      </c>
      <c r="H332" s="160" t="s">
        <v>6393</v>
      </c>
      <c r="I332" s="160" cm="1">
        <f t="array" ref="I332">INDEX('2.1.trackMPD'!K:K/(24*60*60),
       MATCH(1,
             (A332='2.1.trackMPD'!A:A)*
             (C332='2.1.trackMPD'!D:D)*
             (D332/10^6='2.1.trackMPD'!H:H)*
             (E332='2.1.trackMPD'!F:F),
0))</f>
        <v>0</v>
      </c>
    </row>
    <row r="333" spans="1:9" x14ac:dyDescent="0.2">
      <c r="A333" s="160" t="s">
        <v>93</v>
      </c>
      <c r="B333" s="160" t="s">
        <v>23</v>
      </c>
      <c r="C333" s="160">
        <f>_xlfn.XLOOKUP(B333,'2.1.trackMPD'!$R$7:$R$29,'2.1.trackMPD'!$T$7:$T$29)</f>
        <v>5</v>
      </c>
      <c r="D333" s="160">
        <v>5000</v>
      </c>
      <c r="E333" s="160" t="s">
        <v>6390</v>
      </c>
      <c r="F333" s="160" t="s">
        <v>110</v>
      </c>
      <c r="G333" s="160" t="s">
        <v>140</v>
      </c>
      <c r="H333" s="160" t="s">
        <v>6393</v>
      </c>
      <c r="I333" s="160" cm="1">
        <f t="array" ref="I333">INDEX('2.1.trackMPD'!L:L/(24*60*60),
       MATCH(1,
             (A333='2.1.trackMPD'!A:A)*
             (C333='2.1.trackMPD'!D:D)*
             (D333/10^6='2.1.trackMPD'!H:H)*
             (E333='2.1.trackMPD'!F:F),
0))</f>
        <v>0</v>
      </c>
    </row>
    <row r="334" spans="1:9" x14ac:dyDescent="0.2">
      <c r="A334" s="160" t="s">
        <v>93</v>
      </c>
      <c r="B334" s="160" t="s">
        <v>23</v>
      </c>
      <c r="C334" s="160">
        <f>_xlfn.XLOOKUP(B334,'2.1.trackMPD'!$R$7:$R$29,'2.1.trackMPD'!$T$7:$T$29)</f>
        <v>5</v>
      </c>
      <c r="D334" s="160">
        <v>1</v>
      </c>
      <c r="E334" s="160" t="s">
        <v>6394</v>
      </c>
      <c r="F334" s="160" t="s">
        <v>110</v>
      </c>
      <c r="G334" s="160" t="s">
        <v>124</v>
      </c>
      <c r="H334" s="160" t="s">
        <v>6392</v>
      </c>
      <c r="I334" s="160" cm="1">
        <f t="array" ref="I334">INDEX('2.1.trackMPD'!I:I/(24*60*60),
       MATCH(1,
             (A334='2.1.trackMPD'!A:A)*
             (C334='2.1.trackMPD'!D:D)*
             (D334/10^6='2.1.trackMPD'!H:H)*
             (E334='2.1.trackMPD'!F:F),
0))</f>
        <v>5.4152298611111111E-7</v>
      </c>
    </row>
    <row r="335" spans="1:9" x14ac:dyDescent="0.2">
      <c r="A335" s="160" t="s">
        <v>93</v>
      </c>
      <c r="B335" s="160" t="s">
        <v>23</v>
      </c>
      <c r="C335" s="160">
        <f>_xlfn.XLOOKUP(B335,'2.1.trackMPD'!$R$7:$R$29,'2.1.trackMPD'!$T$7:$T$29)</f>
        <v>5</v>
      </c>
      <c r="D335" s="160">
        <v>1</v>
      </c>
      <c r="E335" s="160" t="s">
        <v>6394</v>
      </c>
      <c r="F335" s="160" t="s">
        <v>110</v>
      </c>
      <c r="G335" s="160" t="s">
        <v>140</v>
      </c>
      <c r="H335" s="160" t="s">
        <v>6392</v>
      </c>
      <c r="I335" s="160" cm="1">
        <f t="array" ref="I335">INDEX('2.1.trackMPD'!J:J/(24*60*60),
       MATCH(1,
             (A335='2.1.trackMPD'!A:A)*
             (C335='2.1.trackMPD'!D:D)*
             (D335/10^6='2.1.trackMPD'!H:H)*
             (E335='2.1.trackMPD'!F:F),
0))</f>
        <v>6.4595938657407405E-6</v>
      </c>
    </row>
    <row r="336" spans="1:9" x14ac:dyDescent="0.2">
      <c r="A336" s="160" t="s">
        <v>93</v>
      </c>
      <c r="B336" s="160" t="s">
        <v>23</v>
      </c>
      <c r="C336" s="160">
        <f>_xlfn.XLOOKUP(B336,'2.1.trackMPD'!$R$7:$R$29,'2.1.trackMPD'!$T$7:$T$29)</f>
        <v>5</v>
      </c>
      <c r="D336" s="160">
        <v>1</v>
      </c>
      <c r="E336" s="160" t="s">
        <v>6394</v>
      </c>
      <c r="F336" s="160" t="s">
        <v>110</v>
      </c>
      <c r="G336" s="160" t="s">
        <v>124</v>
      </c>
      <c r="H336" s="160" t="s">
        <v>6393</v>
      </c>
      <c r="I336" s="160" cm="1">
        <f t="array" ref="I336">INDEX('2.1.trackMPD'!K:K/(24*60*60),
       MATCH(1,
             (A336='2.1.trackMPD'!A:A)*
             (C336='2.1.trackMPD'!D:D)*
             (D336/10^6='2.1.trackMPD'!H:H)*
             (E336='2.1.trackMPD'!F:F),
0))</f>
        <v>3.4463744212962964E-7</v>
      </c>
    </row>
    <row r="337" spans="1:9" x14ac:dyDescent="0.2">
      <c r="A337" s="160" t="s">
        <v>93</v>
      </c>
      <c r="B337" s="160" t="s">
        <v>23</v>
      </c>
      <c r="C337" s="160">
        <f>_xlfn.XLOOKUP(B337,'2.1.trackMPD'!$R$7:$R$29,'2.1.trackMPD'!$T$7:$T$29)</f>
        <v>5</v>
      </c>
      <c r="D337" s="160">
        <v>1</v>
      </c>
      <c r="E337" s="160" t="s">
        <v>6394</v>
      </c>
      <c r="F337" s="160" t="s">
        <v>110</v>
      </c>
      <c r="G337" s="160" t="s">
        <v>140</v>
      </c>
      <c r="H337" s="160" t="s">
        <v>6393</v>
      </c>
      <c r="I337" s="160" cm="1">
        <f t="array" ref="I337">INDEX('2.1.trackMPD'!L:L/(24*60*60),
       MATCH(1,
             (A337='2.1.trackMPD'!A:A)*
             (C337='2.1.trackMPD'!D:D)*
             (D337/10^6='2.1.trackMPD'!H:H)*
             (E337='2.1.trackMPD'!F:F),
0))</f>
        <v>3.0525030555555555E-6</v>
      </c>
    </row>
    <row r="338" spans="1:9" x14ac:dyDescent="0.2">
      <c r="A338" s="160" t="s">
        <v>93</v>
      </c>
      <c r="B338" s="160" t="s">
        <v>23</v>
      </c>
      <c r="C338" s="160">
        <f>_xlfn.XLOOKUP(B338,'2.1.trackMPD'!$R$7:$R$29,'2.1.trackMPD'!$T$7:$T$29)</f>
        <v>5</v>
      </c>
      <c r="D338" s="160">
        <v>10</v>
      </c>
      <c r="E338" s="160" t="s">
        <v>6394</v>
      </c>
      <c r="F338" s="160" t="s">
        <v>110</v>
      </c>
      <c r="G338" s="160" t="s">
        <v>124</v>
      </c>
      <c r="H338" s="160" t="s">
        <v>6392</v>
      </c>
      <c r="I338" s="160" cm="1">
        <f t="array" ref="I338">INDEX('2.1.trackMPD'!I:I/(24*60*60),
       MATCH(1,
             (A338='2.1.trackMPD'!A:A)*
             (C338='2.1.trackMPD'!D:D)*
             (D338/10^6='2.1.trackMPD'!H:H)*
             (E338='2.1.trackMPD'!F:F),
0))</f>
        <v>7.5991615740740745E-6</v>
      </c>
    </row>
    <row r="339" spans="1:9" x14ac:dyDescent="0.2">
      <c r="A339" s="160" t="s">
        <v>93</v>
      </c>
      <c r="B339" s="160" t="s">
        <v>23</v>
      </c>
      <c r="C339" s="160">
        <f>_xlfn.XLOOKUP(B339,'2.1.trackMPD'!$R$7:$R$29,'2.1.trackMPD'!$T$7:$T$29)</f>
        <v>5</v>
      </c>
      <c r="D339" s="160">
        <v>10</v>
      </c>
      <c r="E339" s="160" t="s">
        <v>6394</v>
      </c>
      <c r="F339" s="160" t="s">
        <v>110</v>
      </c>
      <c r="G339" s="160" t="s">
        <v>140</v>
      </c>
      <c r="H339" s="160" t="s">
        <v>6392</v>
      </c>
      <c r="I339" s="160" cm="1">
        <f t="array" ref="I339">INDEX('2.1.trackMPD'!J:J/(24*60*60),
       MATCH(1,
             (A339='2.1.trackMPD'!A:A)*
             (C339='2.1.trackMPD'!D:D)*
             (D339/10^6='2.1.trackMPD'!H:H)*
             (E339='2.1.trackMPD'!F:F),
0))</f>
        <v>4.8755536331018514E-5</v>
      </c>
    </row>
    <row r="340" spans="1:9" x14ac:dyDescent="0.2">
      <c r="A340" s="160" t="s">
        <v>93</v>
      </c>
      <c r="B340" s="160" t="s">
        <v>23</v>
      </c>
      <c r="C340" s="160">
        <f>_xlfn.XLOOKUP(B340,'2.1.trackMPD'!$R$7:$R$29,'2.1.trackMPD'!$T$7:$T$29)</f>
        <v>5</v>
      </c>
      <c r="D340" s="160">
        <v>10</v>
      </c>
      <c r="E340" s="160" t="s">
        <v>6394</v>
      </c>
      <c r="F340" s="160" t="s">
        <v>110</v>
      </c>
      <c r="G340" s="160" t="s">
        <v>124</v>
      </c>
      <c r="H340" s="160" t="s">
        <v>6393</v>
      </c>
      <c r="I340" s="160" cm="1">
        <f t="array" ref="I340">INDEX('2.1.trackMPD'!K:K/(24*60*60),
       MATCH(1,
             (A340='2.1.trackMPD'!A:A)*
             (C340='2.1.trackMPD'!D:D)*
             (D340/10^6='2.1.trackMPD'!H:H)*
             (E340='2.1.trackMPD'!F:F),
0))</f>
        <v>0</v>
      </c>
    </row>
    <row r="341" spans="1:9" x14ac:dyDescent="0.2">
      <c r="A341" s="160" t="s">
        <v>93</v>
      </c>
      <c r="B341" s="160" t="s">
        <v>23</v>
      </c>
      <c r="C341" s="160">
        <f>_xlfn.XLOOKUP(B341,'2.1.trackMPD'!$R$7:$R$29,'2.1.trackMPD'!$T$7:$T$29)</f>
        <v>5</v>
      </c>
      <c r="D341" s="160">
        <v>10</v>
      </c>
      <c r="E341" s="160" t="s">
        <v>6394</v>
      </c>
      <c r="F341" s="160" t="s">
        <v>110</v>
      </c>
      <c r="G341" s="160" t="s">
        <v>140</v>
      </c>
      <c r="H341" s="160" t="s">
        <v>6393</v>
      </c>
      <c r="I341" s="160" cm="1">
        <f t="array" ref="I341">INDEX('2.1.trackMPD'!L:L/(24*60*60),
       MATCH(1,
             (A341='2.1.trackMPD'!A:A)*
             (C341='2.1.trackMPD'!D:D)*
             (D341/10^6='2.1.trackMPD'!H:H)*
             (E341='2.1.trackMPD'!F:F),
0))</f>
        <v>3.1210986226851852E-6</v>
      </c>
    </row>
    <row r="342" spans="1:9" x14ac:dyDescent="0.2">
      <c r="A342" s="160" t="s">
        <v>93</v>
      </c>
      <c r="B342" s="160" t="s">
        <v>23</v>
      </c>
      <c r="C342" s="160">
        <f>_xlfn.XLOOKUP(B342,'2.1.trackMPD'!$R$7:$R$29,'2.1.trackMPD'!$T$7:$T$29)</f>
        <v>5</v>
      </c>
      <c r="D342" s="160">
        <v>100</v>
      </c>
      <c r="E342" s="160" t="s">
        <v>6394</v>
      </c>
      <c r="F342" s="160" t="s">
        <v>110</v>
      </c>
      <c r="G342" s="160" t="s">
        <v>124</v>
      </c>
      <c r="H342" s="160" t="s">
        <v>6392</v>
      </c>
      <c r="I342" s="160" cm="1">
        <f t="array" ref="I342">INDEX('2.1.trackMPD'!I:I/(24*60*60),
       MATCH(1,
             (A342='2.1.trackMPD'!A:A)*
             (C342='2.1.trackMPD'!D:D)*
             (D342/10^6='2.1.trackMPD'!H:H)*
             (E342='2.1.trackMPD'!F:F),
0))</f>
        <v>8.8560227673611101E-4</v>
      </c>
    </row>
    <row r="343" spans="1:9" x14ac:dyDescent="0.2">
      <c r="A343" s="160" t="s">
        <v>93</v>
      </c>
      <c r="B343" s="160" t="s">
        <v>23</v>
      </c>
      <c r="C343" s="160">
        <f>_xlfn.XLOOKUP(B343,'2.1.trackMPD'!$R$7:$R$29,'2.1.trackMPD'!$T$7:$T$29)</f>
        <v>5</v>
      </c>
      <c r="D343" s="160">
        <v>100</v>
      </c>
      <c r="E343" s="160" t="s">
        <v>6394</v>
      </c>
      <c r="F343" s="160" t="s">
        <v>110</v>
      </c>
      <c r="G343" s="160" t="s">
        <v>140</v>
      </c>
      <c r="H343" s="160" t="s">
        <v>6392</v>
      </c>
      <c r="I343" s="160" cm="1">
        <f t="array" ref="I343">INDEX('2.1.trackMPD'!J:J/(24*60*60),
       MATCH(1,
             (A343='2.1.trackMPD'!A:A)*
             (C343='2.1.trackMPD'!D:D)*
             (D343/10^6='2.1.trackMPD'!H:H)*
             (E343='2.1.trackMPD'!F:F),
0))</f>
        <v>9.8957315543981477E-4</v>
      </c>
    </row>
    <row r="344" spans="1:9" x14ac:dyDescent="0.2">
      <c r="A344" s="160" t="s">
        <v>93</v>
      </c>
      <c r="B344" s="160" t="s">
        <v>23</v>
      </c>
      <c r="C344" s="160">
        <f>_xlfn.XLOOKUP(B344,'2.1.trackMPD'!$R$7:$R$29,'2.1.trackMPD'!$T$7:$T$29)</f>
        <v>5</v>
      </c>
      <c r="D344" s="160">
        <v>100</v>
      </c>
      <c r="E344" s="160" t="s">
        <v>6394</v>
      </c>
      <c r="F344" s="160" t="s">
        <v>110</v>
      </c>
      <c r="G344" s="160" t="s">
        <v>124</v>
      </c>
      <c r="H344" s="160" t="s">
        <v>6393</v>
      </c>
      <c r="I344" s="160" cm="1">
        <f t="array" ref="I344">INDEX('2.1.trackMPD'!K:K/(24*60*60),
       MATCH(1,
             (A344='2.1.trackMPD'!A:A)*
             (C344='2.1.trackMPD'!D:D)*
             (D344/10^6='2.1.trackMPD'!H:H)*
             (E344='2.1.trackMPD'!F:F),
0))</f>
        <v>0</v>
      </c>
    </row>
    <row r="345" spans="1:9" x14ac:dyDescent="0.2">
      <c r="A345" s="160" t="s">
        <v>93</v>
      </c>
      <c r="B345" s="160" t="s">
        <v>23</v>
      </c>
      <c r="C345" s="160">
        <f>_xlfn.XLOOKUP(B345,'2.1.trackMPD'!$R$7:$R$29,'2.1.trackMPD'!$T$7:$T$29)</f>
        <v>5</v>
      </c>
      <c r="D345" s="160">
        <v>100</v>
      </c>
      <c r="E345" s="160" t="s">
        <v>6394</v>
      </c>
      <c r="F345" s="160" t="s">
        <v>110</v>
      </c>
      <c r="G345" s="160" t="s">
        <v>140</v>
      </c>
      <c r="H345" s="160" t="s">
        <v>6393</v>
      </c>
      <c r="I345" s="160" cm="1">
        <f t="array" ref="I345">INDEX('2.1.trackMPD'!L:L/(24*60*60),
       MATCH(1,
             (A345='2.1.trackMPD'!A:A)*
             (C345='2.1.trackMPD'!D:D)*
             (D345/10^6='2.1.trackMPD'!H:H)*
             (E345='2.1.trackMPD'!F:F),
0))</f>
        <v>0</v>
      </c>
    </row>
    <row r="346" spans="1:9" x14ac:dyDescent="0.2">
      <c r="A346" s="160" t="s">
        <v>93</v>
      </c>
      <c r="B346" s="160" t="s">
        <v>23</v>
      </c>
      <c r="C346" s="160">
        <f>_xlfn.XLOOKUP(B346,'2.1.trackMPD'!$R$7:$R$29,'2.1.trackMPD'!$T$7:$T$29)</f>
        <v>5</v>
      </c>
      <c r="D346" s="160">
        <v>1000</v>
      </c>
      <c r="E346" s="160" t="s">
        <v>6394</v>
      </c>
      <c r="F346" s="160" t="s">
        <v>110</v>
      </c>
      <c r="G346" s="160" t="s">
        <v>124</v>
      </c>
      <c r="H346" s="160" t="s">
        <v>6392</v>
      </c>
      <c r="I346" s="160" cm="1">
        <f t="array" ref="I346">INDEX('2.1.trackMPD'!I:I/(24*60*60),
       MATCH(1,
             (A346='2.1.trackMPD'!A:A)*
             (C346='2.1.trackMPD'!D:D)*
             (D346/10^6='2.1.trackMPD'!H:H)*
             (E346='2.1.trackMPD'!F:F),
0))</f>
        <v>0.28206083136574073</v>
      </c>
    </row>
    <row r="347" spans="1:9" x14ac:dyDescent="0.2">
      <c r="A347" s="160" t="s">
        <v>93</v>
      </c>
      <c r="B347" s="160" t="s">
        <v>23</v>
      </c>
      <c r="C347" s="160">
        <f>_xlfn.XLOOKUP(B347,'2.1.trackMPD'!$R$7:$R$29,'2.1.trackMPD'!$T$7:$T$29)</f>
        <v>5</v>
      </c>
      <c r="D347" s="160">
        <v>1000</v>
      </c>
      <c r="E347" s="160" t="s">
        <v>6394</v>
      </c>
      <c r="F347" s="160" t="s">
        <v>110</v>
      </c>
      <c r="G347" s="160" t="s">
        <v>140</v>
      </c>
      <c r="H347" s="160" t="s">
        <v>6392</v>
      </c>
      <c r="I347" s="160" cm="1">
        <f t="array" ref="I347">INDEX('2.1.trackMPD'!J:J/(24*60*60),
       MATCH(1,
             (A347='2.1.trackMPD'!A:A)*
             (C347='2.1.trackMPD'!D:D)*
             (D347/10^6='2.1.trackMPD'!H:H)*
             (E347='2.1.trackMPD'!F:F),
0))</f>
        <v>1.3596000613425927E-2</v>
      </c>
    </row>
    <row r="348" spans="1:9" x14ac:dyDescent="0.2">
      <c r="A348" s="160" t="s">
        <v>93</v>
      </c>
      <c r="B348" s="160" t="s">
        <v>23</v>
      </c>
      <c r="C348" s="160">
        <f>_xlfn.XLOOKUP(B348,'2.1.trackMPD'!$R$7:$R$29,'2.1.trackMPD'!$T$7:$T$29)</f>
        <v>5</v>
      </c>
      <c r="D348" s="160">
        <v>1000</v>
      </c>
      <c r="E348" s="160" t="s">
        <v>6394</v>
      </c>
      <c r="F348" s="160" t="s">
        <v>110</v>
      </c>
      <c r="G348" s="160" t="s">
        <v>124</v>
      </c>
      <c r="H348" s="160" t="s">
        <v>6393</v>
      </c>
      <c r="I348" s="160" cm="1">
        <f t="array" ref="I348">INDEX('2.1.trackMPD'!K:K/(24*60*60),
       MATCH(1,
             (A348='2.1.trackMPD'!A:A)*
             (C348='2.1.trackMPD'!D:D)*
             (D348/10^6='2.1.trackMPD'!H:H)*
             (E348='2.1.trackMPD'!F:F),
0))</f>
        <v>0</v>
      </c>
    </row>
    <row r="349" spans="1:9" x14ac:dyDescent="0.2">
      <c r="A349" s="160" t="s">
        <v>93</v>
      </c>
      <c r="B349" s="160" t="s">
        <v>23</v>
      </c>
      <c r="C349" s="160">
        <f>_xlfn.XLOOKUP(B349,'2.1.trackMPD'!$R$7:$R$29,'2.1.trackMPD'!$T$7:$T$29)</f>
        <v>5</v>
      </c>
      <c r="D349" s="160">
        <v>1000</v>
      </c>
      <c r="E349" s="160" t="s">
        <v>6394</v>
      </c>
      <c r="F349" s="160" t="s">
        <v>110</v>
      </c>
      <c r="G349" s="160" t="s">
        <v>140</v>
      </c>
      <c r="H349" s="160" t="s">
        <v>6393</v>
      </c>
      <c r="I349" s="160" cm="1">
        <f t="array" ref="I349">INDEX('2.1.trackMPD'!L:L/(24*60*60),
       MATCH(1,
             (A349='2.1.trackMPD'!A:A)*
             (C349='2.1.trackMPD'!D:D)*
             (D349/10^6='2.1.trackMPD'!H:H)*
             (E349='2.1.trackMPD'!F:F),
0))</f>
        <v>0</v>
      </c>
    </row>
    <row r="350" spans="1:9" x14ac:dyDescent="0.2">
      <c r="A350" s="160" t="s">
        <v>93</v>
      </c>
      <c r="B350" s="160" t="s">
        <v>23</v>
      </c>
      <c r="C350" s="160">
        <f>_xlfn.XLOOKUP(B350,'2.1.trackMPD'!$R$7:$R$29,'2.1.trackMPD'!$T$7:$T$29)</f>
        <v>5</v>
      </c>
      <c r="D350" s="160">
        <v>5000</v>
      </c>
      <c r="E350" s="160" t="s">
        <v>6394</v>
      </c>
      <c r="F350" s="160" t="s">
        <v>110</v>
      </c>
      <c r="G350" s="160" t="s">
        <v>124</v>
      </c>
      <c r="H350" s="160" t="s">
        <v>6392</v>
      </c>
      <c r="I350" s="160" cm="1">
        <f t="array" ref="I350">INDEX('2.1.trackMPD'!I:I/(24*60*60),
       MATCH(1,
             (A350='2.1.trackMPD'!A:A)*
             (C350='2.1.trackMPD'!D:D)*
             (D350/10^6='2.1.trackMPD'!H:H)*
             (E350='2.1.trackMPD'!F:F),
0))</f>
        <v>3.1143761793981484</v>
      </c>
    </row>
    <row r="351" spans="1:9" x14ac:dyDescent="0.2">
      <c r="A351" s="160" t="s">
        <v>93</v>
      </c>
      <c r="B351" s="160" t="s">
        <v>23</v>
      </c>
      <c r="C351" s="160">
        <f>_xlfn.XLOOKUP(B351,'2.1.trackMPD'!$R$7:$R$29,'2.1.trackMPD'!$T$7:$T$29)</f>
        <v>5</v>
      </c>
      <c r="D351" s="160">
        <v>5000</v>
      </c>
      <c r="E351" s="160" t="s">
        <v>6394</v>
      </c>
      <c r="F351" s="160" t="s">
        <v>110</v>
      </c>
      <c r="G351" s="160" t="s">
        <v>140</v>
      </c>
      <c r="H351" s="160" t="s">
        <v>6392</v>
      </c>
      <c r="I351" s="160" cm="1">
        <f t="array" ref="I351">INDEX('2.1.trackMPD'!J:J/(24*60*60),
       MATCH(1,
             (A351='2.1.trackMPD'!A:A)*
             (C351='2.1.trackMPD'!D:D)*
             (D351/10^6='2.1.trackMPD'!H:H)*
             (E351='2.1.trackMPD'!F:F),
0))</f>
        <v>4.5088750104166665E-2</v>
      </c>
    </row>
    <row r="352" spans="1:9" x14ac:dyDescent="0.2">
      <c r="A352" s="160" t="s">
        <v>93</v>
      </c>
      <c r="B352" s="160" t="s">
        <v>23</v>
      </c>
      <c r="C352" s="160">
        <f>_xlfn.XLOOKUP(B352,'2.1.trackMPD'!$R$7:$R$29,'2.1.trackMPD'!$T$7:$T$29)</f>
        <v>5</v>
      </c>
      <c r="D352" s="160">
        <v>5000</v>
      </c>
      <c r="E352" s="160" t="s">
        <v>6394</v>
      </c>
      <c r="F352" s="160" t="s">
        <v>110</v>
      </c>
      <c r="G352" s="160" t="s">
        <v>124</v>
      </c>
      <c r="H352" s="160" t="s">
        <v>6393</v>
      </c>
      <c r="I352" s="160" cm="1">
        <f t="array" ref="I352">INDEX('2.1.trackMPD'!K:K/(24*60*60),
       MATCH(1,
             (A352='2.1.trackMPD'!A:A)*
             (C352='2.1.trackMPD'!D:D)*
             (D352/10^6='2.1.trackMPD'!H:H)*
             (E352='2.1.trackMPD'!F:F),
0))</f>
        <v>0</v>
      </c>
    </row>
    <row r="353" spans="1:9" x14ac:dyDescent="0.2">
      <c r="A353" s="160" t="s">
        <v>93</v>
      </c>
      <c r="B353" s="160" t="s">
        <v>23</v>
      </c>
      <c r="C353" s="160">
        <f>_xlfn.XLOOKUP(B353,'2.1.trackMPD'!$R$7:$R$29,'2.1.trackMPD'!$T$7:$T$29)</f>
        <v>5</v>
      </c>
      <c r="D353" s="160">
        <v>5000</v>
      </c>
      <c r="E353" s="160" t="s">
        <v>6394</v>
      </c>
      <c r="F353" s="160" t="s">
        <v>110</v>
      </c>
      <c r="G353" s="160" t="s">
        <v>140</v>
      </c>
      <c r="H353" s="160" t="s">
        <v>6393</v>
      </c>
      <c r="I353" s="160" cm="1">
        <f t="array" ref="I353">INDEX('2.1.trackMPD'!L:L/(24*60*60),
       MATCH(1,
             (A353='2.1.trackMPD'!A:A)*
             (C353='2.1.trackMPD'!D:D)*
             (D353/10^6='2.1.trackMPD'!H:H)*
             (E353='2.1.trackMPD'!F:F),
0))</f>
        <v>0</v>
      </c>
    </row>
    <row r="354" spans="1:9" x14ac:dyDescent="0.2">
      <c r="A354" s="160" t="s">
        <v>93</v>
      </c>
      <c r="B354" s="160" t="s">
        <v>23</v>
      </c>
      <c r="C354" s="160">
        <f>_xlfn.XLOOKUP(B354,'2.1.trackMPD'!$R$7:$R$29,'2.1.trackMPD'!$T$7:$T$29)</f>
        <v>5</v>
      </c>
      <c r="D354" s="160">
        <v>1</v>
      </c>
      <c r="E354" s="160" t="s">
        <v>6395</v>
      </c>
      <c r="F354" s="160" t="s">
        <v>110</v>
      </c>
      <c r="G354" s="160" t="s">
        <v>124</v>
      </c>
      <c r="H354" s="160" t="s">
        <v>6392</v>
      </c>
      <c r="I354" s="160" t="e" cm="1">
        <f t="array" ref="I354">INDEX('2.1.trackMPD'!I:I/(24*60*60),
       MATCH(1,
             (A354='2.1.trackMPD'!A:A)*
             (C354='2.1.trackMPD'!D:D)*
             (D354/10^6='2.1.trackMPD'!H:H)*
             (E354='2.1.trackMPD'!F:F),
0))</f>
        <v>#N/A</v>
      </c>
    </row>
    <row r="355" spans="1:9" x14ac:dyDescent="0.2">
      <c r="A355" s="160" t="s">
        <v>93</v>
      </c>
      <c r="B355" s="160" t="s">
        <v>23</v>
      </c>
      <c r="C355" s="160">
        <f>_xlfn.XLOOKUP(B355,'2.1.trackMPD'!$R$7:$R$29,'2.1.trackMPD'!$T$7:$T$29)</f>
        <v>5</v>
      </c>
      <c r="D355" s="160">
        <v>1</v>
      </c>
      <c r="E355" s="160" t="s">
        <v>6395</v>
      </c>
      <c r="F355" s="160" t="s">
        <v>110</v>
      </c>
      <c r="G355" s="160" t="s">
        <v>140</v>
      </c>
      <c r="H355" s="160" t="s">
        <v>6392</v>
      </c>
      <c r="I355" s="160" t="e" cm="1">
        <f t="array" ref="I355">INDEX('2.1.trackMPD'!J:J/(24*60*60),
       MATCH(1,
             (A355='2.1.trackMPD'!A:A)*
             (C355='2.1.trackMPD'!D:D)*
             (D355/10^6='2.1.trackMPD'!H:H)*
             (E355='2.1.trackMPD'!F:F),
0))</f>
        <v>#N/A</v>
      </c>
    </row>
    <row r="356" spans="1:9" x14ac:dyDescent="0.2">
      <c r="A356" s="160" t="s">
        <v>93</v>
      </c>
      <c r="B356" s="160" t="s">
        <v>23</v>
      </c>
      <c r="C356" s="160">
        <f>_xlfn.XLOOKUP(B356,'2.1.trackMPD'!$R$7:$R$29,'2.1.trackMPD'!$T$7:$T$29)</f>
        <v>5</v>
      </c>
      <c r="D356" s="160">
        <v>1</v>
      </c>
      <c r="E356" s="160" t="s">
        <v>6395</v>
      </c>
      <c r="F356" s="160" t="s">
        <v>110</v>
      </c>
      <c r="G356" s="160" t="s">
        <v>124</v>
      </c>
      <c r="H356" s="160" t="s">
        <v>6393</v>
      </c>
      <c r="I356" s="160" t="e" cm="1">
        <f t="array" ref="I356">INDEX('2.1.trackMPD'!K:K/(24*60*60),
       MATCH(1,
             (A356='2.1.trackMPD'!A:A)*
             (C356='2.1.trackMPD'!D:D)*
             (D356/10^6='2.1.trackMPD'!H:H)*
             (E356='2.1.trackMPD'!F:F),
0))</f>
        <v>#N/A</v>
      </c>
    </row>
    <row r="357" spans="1:9" x14ac:dyDescent="0.2">
      <c r="A357" s="160" t="s">
        <v>93</v>
      </c>
      <c r="B357" s="160" t="s">
        <v>23</v>
      </c>
      <c r="C357" s="160">
        <f>_xlfn.XLOOKUP(B357,'2.1.trackMPD'!$R$7:$R$29,'2.1.trackMPD'!$T$7:$T$29)</f>
        <v>5</v>
      </c>
      <c r="D357" s="160">
        <v>1</v>
      </c>
      <c r="E357" s="160" t="s">
        <v>6395</v>
      </c>
      <c r="F357" s="160" t="s">
        <v>110</v>
      </c>
      <c r="G357" s="160" t="s">
        <v>140</v>
      </c>
      <c r="H357" s="160" t="s">
        <v>6393</v>
      </c>
      <c r="I357" s="160" t="e" cm="1">
        <f t="array" ref="I357">INDEX('2.1.trackMPD'!L:L/(24*60*60),
       MATCH(1,
             (A357='2.1.trackMPD'!A:A)*
             (C357='2.1.trackMPD'!D:D)*
             (D357/10^6='2.1.trackMPD'!H:H)*
             (E357='2.1.trackMPD'!F:F),
0))</f>
        <v>#N/A</v>
      </c>
    </row>
    <row r="358" spans="1:9" x14ac:dyDescent="0.2">
      <c r="A358" s="160" t="s">
        <v>93</v>
      </c>
      <c r="B358" s="160" t="s">
        <v>23</v>
      </c>
      <c r="C358" s="160">
        <f>_xlfn.XLOOKUP(B358,'2.1.trackMPD'!$R$7:$R$29,'2.1.trackMPD'!$T$7:$T$29)</f>
        <v>5</v>
      </c>
      <c r="D358" s="160">
        <v>10</v>
      </c>
      <c r="E358" s="160" t="s">
        <v>6395</v>
      </c>
      <c r="F358" s="160" t="s">
        <v>110</v>
      </c>
      <c r="G358" s="160" t="s">
        <v>124</v>
      </c>
      <c r="H358" s="160" t="s">
        <v>6392</v>
      </c>
      <c r="I358" s="160" t="e" cm="1">
        <f t="array" ref="I358">INDEX('2.1.trackMPD'!I:I/(24*60*60),
       MATCH(1,
             (A358='2.1.trackMPD'!A:A)*
             (C358='2.1.trackMPD'!D:D)*
             (D358/10^6='2.1.trackMPD'!H:H)*
             (E358='2.1.trackMPD'!F:F),
0))</f>
        <v>#N/A</v>
      </c>
    </row>
    <row r="359" spans="1:9" x14ac:dyDescent="0.2">
      <c r="A359" s="160" t="s">
        <v>93</v>
      </c>
      <c r="B359" s="160" t="s">
        <v>23</v>
      </c>
      <c r="C359" s="160">
        <f>_xlfn.XLOOKUP(B359,'2.1.trackMPD'!$R$7:$R$29,'2.1.trackMPD'!$T$7:$T$29)</f>
        <v>5</v>
      </c>
      <c r="D359" s="160">
        <v>10</v>
      </c>
      <c r="E359" s="160" t="s">
        <v>6395</v>
      </c>
      <c r="F359" s="160" t="s">
        <v>110</v>
      </c>
      <c r="G359" s="160" t="s">
        <v>140</v>
      </c>
      <c r="H359" s="160" t="s">
        <v>6392</v>
      </c>
      <c r="I359" s="160" t="e" cm="1">
        <f t="array" ref="I359">INDEX('2.1.trackMPD'!J:J/(24*60*60),
       MATCH(1,
             (A359='2.1.trackMPD'!A:A)*
             (C359='2.1.trackMPD'!D:D)*
             (D359/10^6='2.1.trackMPD'!H:H)*
             (E359='2.1.trackMPD'!F:F),
0))</f>
        <v>#N/A</v>
      </c>
    </row>
    <row r="360" spans="1:9" x14ac:dyDescent="0.2">
      <c r="A360" s="160" t="s">
        <v>93</v>
      </c>
      <c r="B360" s="160" t="s">
        <v>23</v>
      </c>
      <c r="C360" s="160">
        <f>_xlfn.XLOOKUP(B360,'2.1.trackMPD'!$R$7:$R$29,'2.1.trackMPD'!$T$7:$T$29)</f>
        <v>5</v>
      </c>
      <c r="D360" s="160">
        <v>10</v>
      </c>
      <c r="E360" s="160" t="s">
        <v>6395</v>
      </c>
      <c r="F360" s="160" t="s">
        <v>110</v>
      </c>
      <c r="G360" s="160" t="s">
        <v>124</v>
      </c>
      <c r="H360" s="160" t="s">
        <v>6393</v>
      </c>
      <c r="I360" s="160" t="e" cm="1">
        <f t="array" ref="I360">INDEX('2.1.trackMPD'!K:K/(24*60*60),
       MATCH(1,
             (A360='2.1.trackMPD'!A:A)*
             (C360='2.1.trackMPD'!D:D)*
             (D360/10^6='2.1.trackMPD'!H:H)*
             (E360='2.1.trackMPD'!F:F),
0))</f>
        <v>#N/A</v>
      </c>
    </row>
    <row r="361" spans="1:9" x14ac:dyDescent="0.2">
      <c r="A361" s="160" t="s">
        <v>93</v>
      </c>
      <c r="B361" s="160" t="s">
        <v>23</v>
      </c>
      <c r="C361" s="160">
        <f>_xlfn.XLOOKUP(B361,'2.1.trackMPD'!$R$7:$R$29,'2.1.trackMPD'!$T$7:$T$29)</f>
        <v>5</v>
      </c>
      <c r="D361" s="160">
        <v>10</v>
      </c>
      <c r="E361" s="160" t="s">
        <v>6395</v>
      </c>
      <c r="F361" s="160" t="s">
        <v>110</v>
      </c>
      <c r="G361" s="160" t="s">
        <v>140</v>
      </c>
      <c r="H361" s="160" t="s">
        <v>6393</v>
      </c>
      <c r="I361" s="160" t="e" cm="1">
        <f t="array" ref="I361">INDEX('2.1.trackMPD'!L:L/(24*60*60),
       MATCH(1,
             (A361='2.1.trackMPD'!A:A)*
             (C361='2.1.trackMPD'!D:D)*
             (D361/10^6='2.1.trackMPD'!H:H)*
             (E361='2.1.trackMPD'!F:F),
0))</f>
        <v>#N/A</v>
      </c>
    </row>
    <row r="362" spans="1:9" x14ac:dyDescent="0.2">
      <c r="A362" s="160" t="s">
        <v>93</v>
      </c>
      <c r="B362" s="160" t="s">
        <v>23</v>
      </c>
      <c r="C362" s="160">
        <f>_xlfn.XLOOKUP(B362,'2.1.trackMPD'!$R$7:$R$29,'2.1.trackMPD'!$T$7:$T$29)</f>
        <v>5</v>
      </c>
      <c r="D362" s="160">
        <v>100</v>
      </c>
      <c r="E362" s="160" t="s">
        <v>6395</v>
      </c>
      <c r="F362" s="160" t="s">
        <v>110</v>
      </c>
      <c r="G362" s="160" t="s">
        <v>124</v>
      </c>
      <c r="H362" s="160" t="s">
        <v>6392</v>
      </c>
      <c r="I362" s="160" t="e" cm="1">
        <f t="array" ref="I362">INDEX('2.1.trackMPD'!I:I/(24*60*60),
       MATCH(1,
             (A362='2.1.trackMPD'!A:A)*
             (C362='2.1.trackMPD'!D:D)*
             (D362/10^6='2.1.trackMPD'!H:H)*
             (E362='2.1.trackMPD'!F:F),
0))</f>
        <v>#N/A</v>
      </c>
    </row>
    <row r="363" spans="1:9" x14ac:dyDescent="0.2">
      <c r="A363" s="160" t="s">
        <v>93</v>
      </c>
      <c r="B363" s="160" t="s">
        <v>23</v>
      </c>
      <c r="C363" s="160">
        <f>_xlfn.XLOOKUP(B363,'2.1.trackMPD'!$R$7:$R$29,'2.1.trackMPD'!$T$7:$T$29)</f>
        <v>5</v>
      </c>
      <c r="D363" s="160">
        <v>100</v>
      </c>
      <c r="E363" s="160" t="s">
        <v>6395</v>
      </c>
      <c r="F363" s="160" t="s">
        <v>110</v>
      </c>
      <c r="G363" s="160" t="s">
        <v>140</v>
      </c>
      <c r="H363" s="160" t="s">
        <v>6392</v>
      </c>
      <c r="I363" s="160" t="e" cm="1">
        <f t="array" ref="I363">INDEX('2.1.trackMPD'!J:J/(24*60*60),
       MATCH(1,
             (A363='2.1.trackMPD'!A:A)*
             (C363='2.1.trackMPD'!D:D)*
             (D363/10^6='2.1.trackMPD'!H:H)*
             (E363='2.1.trackMPD'!F:F),
0))</f>
        <v>#N/A</v>
      </c>
    </row>
    <row r="364" spans="1:9" x14ac:dyDescent="0.2">
      <c r="A364" s="160" t="s">
        <v>93</v>
      </c>
      <c r="B364" s="160" t="s">
        <v>23</v>
      </c>
      <c r="C364" s="160">
        <f>_xlfn.XLOOKUP(B364,'2.1.trackMPD'!$R$7:$R$29,'2.1.trackMPD'!$T$7:$T$29)</f>
        <v>5</v>
      </c>
      <c r="D364" s="160">
        <v>100</v>
      </c>
      <c r="E364" s="160" t="s">
        <v>6395</v>
      </c>
      <c r="F364" s="160" t="s">
        <v>110</v>
      </c>
      <c r="G364" s="160" t="s">
        <v>124</v>
      </c>
      <c r="H364" s="160" t="s">
        <v>6393</v>
      </c>
      <c r="I364" s="160" t="e" cm="1">
        <f t="array" ref="I364">INDEX('2.1.trackMPD'!K:K/(24*60*60),
       MATCH(1,
             (A364='2.1.trackMPD'!A:A)*
             (C364='2.1.trackMPD'!D:D)*
             (D364/10^6='2.1.trackMPD'!H:H)*
             (E364='2.1.trackMPD'!F:F),
0))</f>
        <v>#N/A</v>
      </c>
    </row>
    <row r="365" spans="1:9" x14ac:dyDescent="0.2">
      <c r="A365" s="160" t="s">
        <v>93</v>
      </c>
      <c r="B365" s="160" t="s">
        <v>23</v>
      </c>
      <c r="C365" s="160">
        <f>_xlfn.XLOOKUP(B365,'2.1.trackMPD'!$R$7:$R$29,'2.1.trackMPD'!$T$7:$T$29)</f>
        <v>5</v>
      </c>
      <c r="D365" s="160">
        <v>100</v>
      </c>
      <c r="E365" s="160" t="s">
        <v>6395</v>
      </c>
      <c r="F365" s="160" t="s">
        <v>110</v>
      </c>
      <c r="G365" s="160" t="s">
        <v>140</v>
      </c>
      <c r="H365" s="160" t="s">
        <v>6393</v>
      </c>
      <c r="I365" s="160" t="e" cm="1">
        <f t="array" ref="I365">INDEX('2.1.trackMPD'!L:L/(24*60*60),
       MATCH(1,
             (A365='2.1.trackMPD'!A:A)*
             (C365='2.1.trackMPD'!D:D)*
             (D365/10^6='2.1.trackMPD'!H:H)*
             (E365='2.1.trackMPD'!F:F),
0))</f>
        <v>#N/A</v>
      </c>
    </row>
    <row r="366" spans="1:9" x14ac:dyDescent="0.2">
      <c r="A366" s="160" t="s">
        <v>93</v>
      </c>
      <c r="B366" s="160" t="s">
        <v>4</v>
      </c>
      <c r="C366" s="160">
        <f>_xlfn.XLOOKUP(B366,'2.1.trackMPD'!$R$7:$R$29,'2.1.trackMPD'!$T$7:$T$29)</f>
        <v>6</v>
      </c>
      <c r="D366" s="160">
        <v>1</v>
      </c>
      <c r="E366" s="160" t="s">
        <v>6390</v>
      </c>
      <c r="F366" s="160" t="s">
        <v>110</v>
      </c>
      <c r="G366" s="160" t="s">
        <v>124</v>
      </c>
      <c r="H366" s="160" t="s">
        <v>6392</v>
      </c>
      <c r="I366" s="160" cm="1">
        <f t="array" ref="I366">INDEX('2.1.trackMPD'!I:I/(24*60*60),
       MATCH(1,
             (A366='2.1.trackMPD'!A:A)*
             (C366='2.1.trackMPD'!D:D)*
             (D366/10^6='2.1.trackMPD'!H:H)*
             (E366='2.1.trackMPD'!F:F),
0))</f>
        <v>4.6051731481481477E-7</v>
      </c>
    </row>
    <row r="367" spans="1:9" x14ac:dyDescent="0.2">
      <c r="A367" s="160" t="s">
        <v>93</v>
      </c>
      <c r="B367" s="160" t="s">
        <v>4</v>
      </c>
      <c r="C367" s="160">
        <f>_xlfn.XLOOKUP(B367,'2.1.trackMPD'!$R$7:$R$29,'2.1.trackMPD'!$T$7:$T$29)</f>
        <v>6</v>
      </c>
      <c r="D367" s="160">
        <v>1</v>
      </c>
      <c r="E367" s="160" t="s">
        <v>6390</v>
      </c>
      <c r="F367" s="160" t="s">
        <v>110</v>
      </c>
      <c r="G367" s="160" t="s">
        <v>140</v>
      </c>
      <c r="H367" s="160" t="s">
        <v>6392</v>
      </c>
      <c r="I367" s="160" cm="1">
        <f t="array" ref="I367">INDEX('2.1.trackMPD'!J:J/(24*60*60),
       MATCH(1,
             (A367='2.1.trackMPD'!A:A)*
             (C367='2.1.trackMPD'!D:D)*
             (D367/10^6='2.1.trackMPD'!H:H)*
             (E367='2.1.trackMPD'!F:F),
0))</f>
        <v>7.5641211111111106E-6</v>
      </c>
    </row>
    <row r="368" spans="1:9" x14ac:dyDescent="0.2">
      <c r="A368" s="160" t="s">
        <v>93</v>
      </c>
      <c r="B368" s="160" t="s">
        <v>4</v>
      </c>
      <c r="C368" s="160">
        <f>_xlfn.XLOOKUP(B368,'2.1.trackMPD'!$R$7:$R$29,'2.1.trackMPD'!$T$7:$T$29)</f>
        <v>6</v>
      </c>
      <c r="D368" s="160">
        <v>1</v>
      </c>
      <c r="E368" s="160" t="s">
        <v>6390</v>
      </c>
      <c r="F368" s="160" t="s">
        <v>110</v>
      </c>
      <c r="G368" s="160" t="s">
        <v>124</v>
      </c>
      <c r="H368" s="160" t="s">
        <v>6393</v>
      </c>
      <c r="I368" s="160" cm="1">
        <f t="array" ref="I368">INDEX('2.1.trackMPD'!K:K/(24*60*60),
       MATCH(1,
             (A368='2.1.trackMPD'!A:A)*
             (C368='2.1.trackMPD'!D:D)*
             (D368/10^6='2.1.trackMPD'!H:H)*
             (E368='2.1.trackMPD'!F:F),
0))</f>
        <v>0</v>
      </c>
    </row>
    <row r="369" spans="1:9" x14ac:dyDescent="0.2">
      <c r="A369" s="160" t="s">
        <v>93</v>
      </c>
      <c r="B369" s="160" t="s">
        <v>4</v>
      </c>
      <c r="C369" s="160">
        <f>_xlfn.XLOOKUP(B369,'2.1.trackMPD'!$R$7:$R$29,'2.1.trackMPD'!$T$7:$T$29)</f>
        <v>6</v>
      </c>
      <c r="D369" s="160">
        <v>1</v>
      </c>
      <c r="E369" s="160" t="s">
        <v>6390</v>
      </c>
      <c r="F369" s="160" t="s">
        <v>110</v>
      </c>
      <c r="G369" s="160" t="s">
        <v>140</v>
      </c>
      <c r="H369" s="160" t="s">
        <v>6393</v>
      </c>
      <c r="I369" s="160" cm="1">
        <f t="array" ref="I369">INDEX('2.1.trackMPD'!L:L/(24*60*60),
       MATCH(1,
             (A369='2.1.trackMPD'!A:A)*
             (C369='2.1.trackMPD'!D:D)*
             (D369/10^6='2.1.trackMPD'!H:H)*
             (E369='2.1.trackMPD'!F:F),
0))</f>
        <v>7.122507118055555E-6</v>
      </c>
    </row>
    <row r="370" spans="1:9" x14ac:dyDescent="0.2">
      <c r="A370" s="160" t="s">
        <v>93</v>
      </c>
      <c r="B370" s="160" t="s">
        <v>4</v>
      </c>
      <c r="C370" s="160">
        <f>_xlfn.XLOOKUP(B370,'2.1.trackMPD'!$R$7:$R$29,'2.1.trackMPD'!$T$7:$T$29)</f>
        <v>6</v>
      </c>
      <c r="D370" s="160">
        <v>10</v>
      </c>
      <c r="E370" s="160" t="s">
        <v>6390</v>
      </c>
      <c r="F370" s="160" t="s">
        <v>110</v>
      </c>
      <c r="G370" s="160" t="s">
        <v>124</v>
      </c>
      <c r="H370" s="160" t="s">
        <v>6392</v>
      </c>
      <c r="I370" s="160" cm="1">
        <f t="array" ref="I370">INDEX('2.1.trackMPD'!I:I/(24*60*60),
       MATCH(1,
             (A370='2.1.trackMPD'!A:A)*
             (C370='2.1.trackMPD'!D:D)*
             (D370/10^6='2.1.trackMPD'!H:H)*
             (E370='2.1.trackMPD'!F:F),
0))</f>
        <v>2.3133724999999999E-6</v>
      </c>
    </row>
    <row r="371" spans="1:9" x14ac:dyDescent="0.2">
      <c r="A371" s="160" t="s">
        <v>93</v>
      </c>
      <c r="B371" s="160" t="s">
        <v>4</v>
      </c>
      <c r="C371" s="160">
        <f>_xlfn.XLOOKUP(B371,'2.1.trackMPD'!$R$7:$R$29,'2.1.trackMPD'!$T$7:$T$29)</f>
        <v>6</v>
      </c>
      <c r="D371" s="160">
        <v>10</v>
      </c>
      <c r="E371" s="160" t="s">
        <v>6390</v>
      </c>
      <c r="F371" s="160" t="s">
        <v>110</v>
      </c>
      <c r="G371" s="160" t="s">
        <v>140</v>
      </c>
      <c r="H371" s="160" t="s">
        <v>6392</v>
      </c>
      <c r="I371" s="160" cm="1">
        <f t="array" ref="I371">INDEX('2.1.trackMPD'!J:J/(24*60*60),
       MATCH(1,
             (A371='2.1.trackMPD'!A:A)*
             (C371='2.1.trackMPD'!D:D)*
             (D371/10^6='2.1.trackMPD'!H:H)*
             (E371='2.1.trackMPD'!F:F),
0))</f>
        <v>1.2815177025462963E-5</v>
      </c>
    </row>
    <row r="372" spans="1:9" x14ac:dyDescent="0.2">
      <c r="A372" s="160" t="s">
        <v>93</v>
      </c>
      <c r="B372" s="160" t="s">
        <v>4</v>
      </c>
      <c r="C372" s="160">
        <f>_xlfn.XLOOKUP(B372,'2.1.trackMPD'!$R$7:$R$29,'2.1.trackMPD'!$T$7:$T$29)</f>
        <v>6</v>
      </c>
      <c r="D372" s="160">
        <v>10</v>
      </c>
      <c r="E372" s="160" t="s">
        <v>6390</v>
      </c>
      <c r="F372" s="160" t="s">
        <v>110</v>
      </c>
      <c r="G372" s="160" t="s">
        <v>124</v>
      </c>
      <c r="H372" s="160" t="s">
        <v>6393</v>
      </c>
      <c r="I372" s="160" cm="1">
        <f t="array" ref="I372">INDEX('2.1.trackMPD'!K:K/(24*60*60),
       MATCH(1,
             (A372='2.1.trackMPD'!A:A)*
             (C372='2.1.trackMPD'!D:D)*
             (D372/10^6='2.1.trackMPD'!H:H)*
             (E372='2.1.trackMPD'!F:F),
0))</f>
        <v>2.5960539930555555E-6</v>
      </c>
    </row>
    <row r="373" spans="1:9" x14ac:dyDescent="0.2">
      <c r="A373" s="160" t="s">
        <v>93</v>
      </c>
      <c r="B373" s="160" t="s">
        <v>4</v>
      </c>
      <c r="C373" s="160">
        <f>_xlfn.XLOOKUP(B373,'2.1.trackMPD'!$R$7:$R$29,'2.1.trackMPD'!$T$7:$T$29)</f>
        <v>6</v>
      </c>
      <c r="D373" s="160">
        <v>10</v>
      </c>
      <c r="E373" s="160" t="s">
        <v>6390</v>
      </c>
      <c r="F373" s="160" t="s">
        <v>110</v>
      </c>
      <c r="G373" s="160" t="s">
        <v>140</v>
      </c>
      <c r="H373" s="160" t="s">
        <v>6393</v>
      </c>
      <c r="I373" s="160" cm="1">
        <f t="array" ref="I373">INDEX('2.1.trackMPD'!L:L/(24*60*60),
       MATCH(1,
             (A373='2.1.trackMPD'!A:A)*
             (C373='2.1.trackMPD'!D:D)*
             (D373/10^6='2.1.trackMPD'!H:H)*
             (E373='2.1.trackMPD'!F:F),
0))</f>
        <v>2.3977906250000003E-7</v>
      </c>
    </row>
    <row r="374" spans="1:9" x14ac:dyDescent="0.2">
      <c r="A374" s="160" t="s">
        <v>93</v>
      </c>
      <c r="B374" s="160" t="s">
        <v>4</v>
      </c>
      <c r="C374" s="160">
        <f>_xlfn.XLOOKUP(B374,'2.1.trackMPD'!$R$7:$R$29,'2.1.trackMPD'!$T$7:$T$29)</f>
        <v>6</v>
      </c>
      <c r="D374" s="160">
        <v>100</v>
      </c>
      <c r="E374" s="160" t="s">
        <v>6390</v>
      </c>
      <c r="F374" s="160" t="s">
        <v>110</v>
      </c>
      <c r="G374" s="160" t="s">
        <v>124</v>
      </c>
      <c r="H374" s="160" t="s">
        <v>6392</v>
      </c>
      <c r="I374" s="160" cm="1">
        <f t="array" ref="I374">INDEX('2.1.trackMPD'!I:I/(24*60*60),
       MATCH(1,
             (A374='2.1.trackMPD'!A:A)*
             (C374='2.1.trackMPD'!D:D)*
             (D374/10^6='2.1.trackMPD'!H:H)*
             (E374='2.1.trackMPD'!F:F),
0))</f>
        <v>4.0572705474537039E-3</v>
      </c>
    </row>
    <row r="375" spans="1:9" x14ac:dyDescent="0.2">
      <c r="A375" s="160" t="s">
        <v>93</v>
      </c>
      <c r="B375" s="160" t="s">
        <v>4</v>
      </c>
      <c r="C375" s="160">
        <f>_xlfn.XLOOKUP(B375,'2.1.trackMPD'!$R$7:$R$29,'2.1.trackMPD'!$T$7:$T$29)</f>
        <v>6</v>
      </c>
      <c r="D375" s="160">
        <v>100</v>
      </c>
      <c r="E375" s="160" t="s">
        <v>6390</v>
      </c>
      <c r="F375" s="160" t="s">
        <v>110</v>
      </c>
      <c r="G375" s="160" t="s">
        <v>140</v>
      </c>
      <c r="H375" s="160" t="s">
        <v>6392</v>
      </c>
      <c r="I375" s="160" cm="1">
        <f t="array" ref="I375">INDEX('2.1.trackMPD'!J:J/(24*60*60),
       MATCH(1,
             (A375='2.1.trackMPD'!A:A)*
             (C375='2.1.trackMPD'!D:D)*
             (D375/10^6='2.1.trackMPD'!H:H)*
             (E375='2.1.trackMPD'!F:F),
0))</f>
        <v>1.5704883680555555E-3</v>
      </c>
    </row>
    <row r="376" spans="1:9" x14ac:dyDescent="0.2">
      <c r="A376" s="160" t="s">
        <v>93</v>
      </c>
      <c r="B376" s="160" t="s">
        <v>4</v>
      </c>
      <c r="C376" s="160">
        <f>_xlfn.XLOOKUP(B376,'2.1.trackMPD'!$R$7:$R$29,'2.1.trackMPD'!$T$7:$T$29)</f>
        <v>6</v>
      </c>
      <c r="D376" s="160">
        <v>100</v>
      </c>
      <c r="E376" s="160" t="s">
        <v>6390</v>
      </c>
      <c r="F376" s="160" t="s">
        <v>110</v>
      </c>
      <c r="G376" s="160" t="s">
        <v>124</v>
      </c>
      <c r="H376" s="160" t="s">
        <v>6393</v>
      </c>
      <c r="I376" s="160" cm="1">
        <f t="array" ref="I376">INDEX('2.1.trackMPD'!K:K/(24*60*60),
       MATCH(1,
             (A376='2.1.trackMPD'!A:A)*
             (C376='2.1.trackMPD'!D:D)*
             (D376/10^6='2.1.trackMPD'!H:H)*
             (E376='2.1.trackMPD'!F:F),
0))</f>
        <v>0</v>
      </c>
    </row>
    <row r="377" spans="1:9" x14ac:dyDescent="0.2">
      <c r="A377" s="160" t="s">
        <v>93</v>
      </c>
      <c r="B377" s="160" t="s">
        <v>4</v>
      </c>
      <c r="C377" s="160">
        <f>_xlfn.XLOOKUP(B377,'2.1.trackMPD'!$R$7:$R$29,'2.1.trackMPD'!$T$7:$T$29)</f>
        <v>6</v>
      </c>
      <c r="D377" s="160">
        <v>100</v>
      </c>
      <c r="E377" s="160" t="s">
        <v>6390</v>
      </c>
      <c r="F377" s="160" t="s">
        <v>110</v>
      </c>
      <c r="G377" s="160" t="s">
        <v>140</v>
      </c>
      <c r="H377" s="160" t="s">
        <v>6393</v>
      </c>
      <c r="I377" s="160" cm="1">
        <f t="array" ref="I377">INDEX('2.1.trackMPD'!L:L/(24*60*60),
       MATCH(1,
             (A377='2.1.trackMPD'!A:A)*
             (C377='2.1.trackMPD'!D:D)*
             (D377/10^6='2.1.trackMPD'!H:H)*
             (E377='2.1.trackMPD'!F:F),
0))</f>
        <v>0</v>
      </c>
    </row>
    <row r="378" spans="1:9" x14ac:dyDescent="0.2">
      <c r="A378" s="160" t="s">
        <v>93</v>
      </c>
      <c r="B378" s="160" t="s">
        <v>4</v>
      </c>
      <c r="C378" s="160">
        <f>_xlfn.XLOOKUP(B378,'2.1.trackMPD'!$R$7:$R$29,'2.1.trackMPD'!$T$7:$T$29)</f>
        <v>6</v>
      </c>
      <c r="D378" s="160">
        <v>1000</v>
      </c>
      <c r="E378" s="160" t="s">
        <v>6390</v>
      </c>
      <c r="F378" s="160" t="s">
        <v>110</v>
      </c>
      <c r="G378" s="160" t="s">
        <v>124</v>
      </c>
      <c r="H378" s="160" t="s">
        <v>6392</v>
      </c>
      <c r="I378" s="160" cm="1">
        <f t="array" ref="I378">INDEX('2.1.trackMPD'!I:I/(24*60*60),
       MATCH(1,
             (A378='2.1.trackMPD'!A:A)*
             (C378='2.1.trackMPD'!D:D)*
             (D378/10^6='2.1.trackMPD'!H:H)*
             (E378='2.1.trackMPD'!F:F),
0))</f>
        <v>5.2855706909722224</v>
      </c>
    </row>
    <row r="379" spans="1:9" x14ac:dyDescent="0.2">
      <c r="A379" s="160" t="s">
        <v>93</v>
      </c>
      <c r="B379" s="160" t="s">
        <v>4</v>
      </c>
      <c r="C379" s="160">
        <f>_xlfn.XLOOKUP(B379,'2.1.trackMPD'!$R$7:$R$29,'2.1.trackMPD'!$T$7:$T$29)</f>
        <v>6</v>
      </c>
      <c r="D379" s="160">
        <v>1000</v>
      </c>
      <c r="E379" s="160" t="s">
        <v>6390</v>
      </c>
      <c r="F379" s="160" t="s">
        <v>110</v>
      </c>
      <c r="G379" s="160" t="s">
        <v>140</v>
      </c>
      <c r="H379" s="160" t="s">
        <v>6392</v>
      </c>
      <c r="I379" s="160" cm="1">
        <f t="array" ref="I379">INDEX('2.1.trackMPD'!J:J/(24*60*60),
       MATCH(1,
             (A379='2.1.trackMPD'!A:A)*
             (C379='2.1.trackMPD'!D:D)*
             (D379/10^6='2.1.trackMPD'!H:H)*
             (E379='2.1.trackMPD'!F:F),
0))</f>
        <v>5.8739276064814813E-2</v>
      </c>
    </row>
    <row r="380" spans="1:9" x14ac:dyDescent="0.2">
      <c r="A380" s="160" t="s">
        <v>93</v>
      </c>
      <c r="B380" s="160" t="s">
        <v>4</v>
      </c>
      <c r="C380" s="160">
        <f>_xlfn.XLOOKUP(B380,'2.1.trackMPD'!$R$7:$R$29,'2.1.trackMPD'!$T$7:$T$29)</f>
        <v>6</v>
      </c>
      <c r="D380" s="160">
        <v>1000</v>
      </c>
      <c r="E380" s="160" t="s">
        <v>6390</v>
      </c>
      <c r="F380" s="160" t="s">
        <v>110</v>
      </c>
      <c r="G380" s="160" t="s">
        <v>124</v>
      </c>
      <c r="H380" s="160" t="s">
        <v>6393</v>
      </c>
      <c r="I380" s="160" cm="1">
        <f t="array" ref="I380">INDEX('2.1.trackMPD'!K:K/(24*60*60),
       MATCH(1,
             (A380='2.1.trackMPD'!A:A)*
             (C380='2.1.trackMPD'!D:D)*
             (D380/10^6='2.1.trackMPD'!H:H)*
             (E380='2.1.trackMPD'!F:F),
0))</f>
        <v>0</v>
      </c>
    </row>
    <row r="381" spans="1:9" x14ac:dyDescent="0.2">
      <c r="A381" s="160" t="s">
        <v>93</v>
      </c>
      <c r="B381" s="160" t="s">
        <v>4</v>
      </c>
      <c r="C381" s="160">
        <f>_xlfn.XLOOKUP(B381,'2.1.trackMPD'!$R$7:$R$29,'2.1.trackMPD'!$T$7:$T$29)</f>
        <v>6</v>
      </c>
      <c r="D381" s="160">
        <v>1000</v>
      </c>
      <c r="E381" s="160" t="s">
        <v>6390</v>
      </c>
      <c r="F381" s="160" t="s">
        <v>110</v>
      </c>
      <c r="G381" s="160" t="s">
        <v>140</v>
      </c>
      <c r="H381" s="160" t="s">
        <v>6393</v>
      </c>
      <c r="I381" s="160" cm="1">
        <f t="array" ref="I381">INDEX('2.1.trackMPD'!L:L/(24*60*60),
       MATCH(1,
             (A381='2.1.trackMPD'!A:A)*
             (C381='2.1.trackMPD'!D:D)*
             (D381/10^6='2.1.trackMPD'!H:H)*
             (E381='2.1.trackMPD'!F:F),
0))</f>
        <v>0</v>
      </c>
    </row>
    <row r="382" spans="1:9" x14ac:dyDescent="0.2">
      <c r="A382" s="160" t="s">
        <v>93</v>
      </c>
      <c r="B382" s="160" t="s">
        <v>4</v>
      </c>
      <c r="C382" s="160">
        <f>_xlfn.XLOOKUP(B382,'2.1.trackMPD'!$R$7:$R$29,'2.1.trackMPD'!$T$7:$T$29)</f>
        <v>6</v>
      </c>
      <c r="D382" s="160">
        <v>5000</v>
      </c>
      <c r="E382" s="160" t="s">
        <v>6390</v>
      </c>
      <c r="F382" s="160" t="s">
        <v>110</v>
      </c>
      <c r="G382" s="160" t="s">
        <v>124</v>
      </c>
      <c r="H382" s="160" t="s">
        <v>6392</v>
      </c>
      <c r="I382" s="160" cm="1">
        <f t="array" ref="I382">INDEX('2.1.trackMPD'!I:I/(24*60*60),
       MATCH(1,
             (A382='2.1.trackMPD'!A:A)*
             (C382='2.1.trackMPD'!D:D)*
             (D382/10^6='2.1.trackMPD'!H:H)*
             (E382='2.1.trackMPD'!F:F),
0))</f>
        <v>81.995622777777783</v>
      </c>
    </row>
    <row r="383" spans="1:9" x14ac:dyDescent="0.2">
      <c r="A383" s="160" t="s">
        <v>93</v>
      </c>
      <c r="B383" s="160" t="s">
        <v>4</v>
      </c>
      <c r="C383" s="160">
        <f>_xlfn.XLOOKUP(B383,'2.1.trackMPD'!$R$7:$R$29,'2.1.trackMPD'!$T$7:$T$29)</f>
        <v>6</v>
      </c>
      <c r="D383" s="160">
        <v>5000</v>
      </c>
      <c r="E383" s="160" t="s">
        <v>6390</v>
      </c>
      <c r="F383" s="160" t="s">
        <v>110</v>
      </c>
      <c r="G383" s="160" t="s">
        <v>140</v>
      </c>
      <c r="H383" s="160" t="s">
        <v>6392</v>
      </c>
      <c r="I383" s="160" cm="1">
        <f t="array" ref="I383">INDEX('2.1.trackMPD'!J:J/(24*60*60),
       MATCH(1,
             (A383='2.1.trackMPD'!A:A)*
             (C383='2.1.trackMPD'!D:D)*
             (D383/10^6='2.1.trackMPD'!H:H)*
             (E383='2.1.trackMPD'!F:F),
0))</f>
        <v>0.23135450173611111</v>
      </c>
    </row>
    <row r="384" spans="1:9" x14ac:dyDescent="0.2">
      <c r="A384" s="160" t="s">
        <v>93</v>
      </c>
      <c r="B384" s="160" t="s">
        <v>4</v>
      </c>
      <c r="C384" s="160">
        <f>_xlfn.XLOOKUP(B384,'2.1.trackMPD'!$R$7:$R$29,'2.1.trackMPD'!$T$7:$T$29)</f>
        <v>6</v>
      </c>
      <c r="D384" s="160">
        <v>5000</v>
      </c>
      <c r="E384" s="160" t="s">
        <v>6390</v>
      </c>
      <c r="F384" s="160" t="s">
        <v>110</v>
      </c>
      <c r="G384" s="160" t="s">
        <v>124</v>
      </c>
      <c r="H384" s="160" t="s">
        <v>6393</v>
      </c>
      <c r="I384" s="160" cm="1">
        <f t="array" ref="I384">INDEX('2.1.trackMPD'!K:K/(24*60*60),
       MATCH(1,
             (A384='2.1.trackMPD'!A:A)*
             (C384='2.1.trackMPD'!D:D)*
             (D384/10^6='2.1.trackMPD'!H:H)*
             (E384='2.1.trackMPD'!F:F),
0))</f>
        <v>0</v>
      </c>
    </row>
    <row r="385" spans="1:9" x14ac:dyDescent="0.2">
      <c r="A385" s="160" t="s">
        <v>93</v>
      </c>
      <c r="B385" s="160" t="s">
        <v>4</v>
      </c>
      <c r="C385" s="160">
        <f>_xlfn.XLOOKUP(B385,'2.1.trackMPD'!$R$7:$R$29,'2.1.trackMPD'!$T$7:$T$29)</f>
        <v>6</v>
      </c>
      <c r="D385" s="160">
        <v>5000</v>
      </c>
      <c r="E385" s="160" t="s">
        <v>6390</v>
      </c>
      <c r="F385" s="160" t="s">
        <v>110</v>
      </c>
      <c r="G385" s="160" t="s">
        <v>140</v>
      </c>
      <c r="H385" s="160" t="s">
        <v>6393</v>
      </c>
      <c r="I385" s="160" cm="1">
        <f t="array" ref="I385">INDEX('2.1.trackMPD'!L:L/(24*60*60),
       MATCH(1,
             (A385='2.1.trackMPD'!A:A)*
             (C385='2.1.trackMPD'!D:D)*
             (D385/10^6='2.1.trackMPD'!H:H)*
             (E385='2.1.trackMPD'!F:F),
0))</f>
        <v>0</v>
      </c>
    </row>
    <row r="386" spans="1:9" x14ac:dyDescent="0.2">
      <c r="A386" s="160" t="s">
        <v>93</v>
      </c>
      <c r="B386" s="160" t="s">
        <v>4</v>
      </c>
      <c r="C386" s="160">
        <f>_xlfn.XLOOKUP(B386,'2.1.trackMPD'!$R$7:$R$29,'2.1.trackMPD'!$T$7:$T$29)</f>
        <v>6</v>
      </c>
      <c r="D386" s="160">
        <v>1</v>
      </c>
      <c r="E386" s="160" t="s">
        <v>6394</v>
      </c>
      <c r="F386" s="160" t="s">
        <v>110</v>
      </c>
      <c r="G386" s="160" t="s">
        <v>124</v>
      </c>
      <c r="H386" s="160" t="s">
        <v>6392</v>
      </c>
      <c r="I386" s="160" cm="1">
        <f t="array" ref="I386">INDEX('2.1.trackMPD'!I:I/(24*60*60),
       MATCH(1,
             (A386='2.1.trackMPD'!A:A)*
             (C386='2.1.trackMPD'!D:D)*
             (D386/10^6='2.1.trackMPD'!H:H)*
             (E386='2.1.trackMPD'!F:F),
0))</f>
        <v>6.7990033564814812E-7</v>
      </c>
    </row>
    <row r="387" spans="1:9" x14ac:dyDescent="0.2">
      <c r="A387" s="160" t="s">
        <v>93</v>
      </c>
      <c r="B387" s="160" t="s">
        <v>4</v>
      </c>
      <c r="C387" s="160">
        <f>_xlfn.XLOOKUP(B387,'2.1.trackMPD'!$R$7:$R$29,'2.1.trackMPD'!$T$7:$T$29)</f>
        <v>6</v>
      </c>
      <c r="D387" s="160">
        <v>1</v>
      </c>
      <c r="E387" s="160" t="s">
        <v>6394</v>
      </c>
      <c r="F387" s="160" t="s">
        <v>110</v>
      </c>
      <c r="G387" s="160" t="s">
        <v>140</v>
      </c>
      <c r="H387" s="160" t="s">
        <v>6392</v>
      </c>
      <c r="I387" s="160" cm="1">
        <f t="array" ref="I387">INDEX('2.1.trackMPD'!J:J/(24*60*60),
       MATCH(1,
             (A387='2.1.trackMPD'!A:A)*
             (C387='2.1.trackMPD'!D:D)*
             (D387/10^6='2.1.trackMPD'!H:H)*
             (E387='2.1.trackMPD'!F:F),
0))</f>
        <v>6.5607511111111114E-6</v>
      </c>
    </row>
    <row r="388" spans="1:9" x14ac:dyDescent="0.2">
      <c r="A388" s="160" t="s">
        <v>93</v>
      </c>
      <c r="B388" s="160" t="s">
        <v>4</v>
      </c>
      <c r="C388" s="160">
        <f>_xlfn.XLOOKUP(B388,'2.1.trackMPD'!$R$7:$R$29,'2.1.trackMPD'!$T$7:$T$29)</f>
        <v>6</v>
      </c>
      <c r="D388" s="160">
        <v>1</v>
      </c>
      <c r="E388" s="160" t="s">
        <v>6394</v>
      </c>
      <c r="F388" s="160" t="s">
        <v>110</v>
      </c>
      <c r="G388" s="160" t="s">
        <v>124</v>
      </c>
      <c r="H388" s="160" t="s">
        <v>6393</v>
      </c>
      <c r="I388" s="160" cm="1">
        <f t="array" ref="I388">INDEX('2.1.trackMPD'!K:K/(24*60*60),
       MATCH(1,
             (A388='2.1.trackMPD'!A:A)*
             (C388='2.1.trackMPD'!D:D)*
             (D388/10^6='2.1.trackMPD'!H:H)*
             (E388='2.1.trackMPD'!F:F),
0))</f>
        <v>0</v>
      </c>
    </row>
    <row r="389" spans="1:9" x14ac:dyDescent="0.2">
      <c r="A389" s="160" t="s">
        <v>93</v>
      </c>
      <c r="B389" s="160" t="s">
        <v>4</v>
      </c>
      <c r="C389" s="160">
        <f>_xlfn.XLOOKUP(B389,'2.1.trackMPD'!$R$7:$R$29,'2.1.trackMPD'!$T$7:$T$29)</f>
        <v>6</v>
      </c>
      <c r="D389" s="160">
        <v>1</v>
      </c>
      <c r="E389" s="160" t="s">
        <v>6394</v>
      </c>
      <c r="F389" s="160" t="s">
        <v>110</v>
      </c>
      <c r="G389" s="160" t="s">
        <v>140</v>
      </c>
      <c r="H389" s="160" t="s">
        <v>6393</v>
      </c>
      <c r="I389" s="160" cm="1">
        <f t="array" ref="I389">INDEX('2.1.trackMPD'!L:L/(24*60*60),
       MATCH(1,
             (A389='2.1.trackMPD'!A:A)*
             (C389='2.1.trackMPD'!D:D)*
             (D389/10^6='2.1.trackMPD'!H:H)*
             (E389='2.1.trackMPD'!F:F),
0))</f>
        <v>1.9946250115740742E-6</v>
      </c>
    </row>
    <row r="390" spans="1:9" x14ac:dyDescent="0.2">
      <c r="A390" s="160" t="s">
        <v>93</v>
      </c>
      <c r="B390" s="160" t="s">
        <v>4</v>
      </c>
      <c r="C390" s="160">
        <f>_xlfn.XLOOKUP(B390,'2.1.trackMPD'!$R$7:$R$29,'2.1.trackMPD'!$T$7:$T$29)</f>
        <v>6</v>
      </c>
      <c r="D390" s="160">
        <v>10</v>
      </c>
      <c r="E390" s="160" t="s">
        <v>6394</v>
      </c>
      <c r="F390" s="160" t="s">
        <v>110</v>
      </c>
      <c r="G390" s="160" t="s">
        <v>124</v>
      </c>
      <c r="H390" s="160" t="s">
        <v>6392</v>
      </c>
      <c r="I390" s="160" cm="1">
        <f t="array" ref="I390">INDEX('2.1.trackMPD'!I:I/(24*60*60),
       MATCH(1,
             (A390='2.1.trackMPD'!A:A)*
             (C390='2.1.trackMPD'!D:D)*
             (D390/10^6='2.1.trackMPD'!H:H)*
             (E390='2.1.trackMPD'!F:F),
0))</f>
        <v>2.0893463958333332E-5</v>
      </c>
    </row>
    <row r="391" spans="1:9" x14ac:dyDescent="0.2">
      <c r="A391" s="160" t="s">
        <v>93</v>
      </c>
      <c r="B391" s="160" t="s">
        <v>4</v>
      </c>
      <c r="C391" s="160">
        <f>_xlfn.XLOOKUP(B391,'2.1.trackMPD'!$R$7:$R$29,'2.1.trackMPD'!$T$7:$T$29)</f>
        <v>6</v>
      </c>
      <c r="D391" s="160">
        <v>10</v>
      </c>
      <c r="E391" s="160" t="s">
        <v>6394</v>
      </c>
      <c r="F391" s="160" t="s">
        <v>110</v>
      </c>
      <c r="G391" s="160" t="s">
        <v>140</v>
      </c>
      <c r="H391" s="160" t="s">
        <v>6392</v>
      </c>
      <c r="I391" s="160" cm="1">
        <f t="array" ref="I391">INDEX('2.1.trackMPD'!J:J/(24*60*60),
       MATCH(1,
             (A391='2.1.trackMPD'!A:A)*
             (C391='2.1.trackMPD'!D:D)*
             (D391/10^6='2.1.trackMPD'!H:H)*
             (E391='2.1.trackMPD'!F:F),
0))</f>
        <v>5.2174501944444443E-5</v>
      </c>
    </row>
    <row r="392" spans="1:9" x14ac:dyDescent="0.2">
      <c r="A392" s="160" t="s">
        <v>93</v>
      </c>
      <c r="B392" s="160" t="s">
        <v>4</v>
      </c>
      <c r="C392" s="160">
        <f>_xlfn.XLOOKUP(B392,'2.1.trackMPD'!$R$7:$R$29,'2.1.trackMPD'!$T$7:$T$29)</f>
        <v>6</v>
      </c>
      <c r="D392" s="160">
        <v>10</v>
      </c>
      <c r="E392" s="160" t="s">
        <v>6394</v>
      </c>
      <c r="F392" s="160" t="s">
        <v>110</v>
      </c>
      <c r="G392" s="160" t="s">
        <v>124</v>
      </c>
      <c r="H392" s="160" t="s">
        <v>6393</v>
      </c>
      <c r="I392" s="160" cm="1">
        <f t="array" ref="I392">INDEX('2.1.trackMPD'!K:K/(24*60*60),
       MATCH(1,
             (A392='2.1.trackMPD'!A:A)*
             (C392='2.1.trackMPD'!D:D)*
             (D392/10^6='2.1.trackMPD'!H:H)*
             (E392='2.1.trackMPD'!F:F),
0))</f>
        <v>0</v>
      </c>
    </row>
    <row r="393" spans="1:9" x14ac:dyDescent="0.2">
      <c r="A393" s="160" t="s">
        <v>93</v>
      </c>
      <c r="B393" s="160" t="s">
        <v>4</v>
      </c>
      <c r="C393" s="160">
        <f>_xlfn.XLOOKUP(B393,'2.1.trackMPD'!$R$7:$R$29,'2.1.trackMPD'!$T$7:$T$29)</f>
        <v>6</v>
      </c>
      <c r="D393" s="160">
        <v>10</v>
      </c>
      <c r="E393" s="160" t="s">
        <v>6394</v>
      </c>
      <c r="F393" s="160" t="s">
        <v>110</v>
      </c>
      <c r="G393" s="160" t="s">
        <v>140</v>
      </c>
      <c r="H393" s="160" t="s">
        <v>6393</v>
      </c>
      <c r="I393" s="160" cm="1">
        <f t="array" ref="I393">INDEX('2.1.trackMPD'!L:L/(24*60*60),
       MATCH(1,
             (A393='2.1.trackMPD'!A:A)*
             (C393='2.1.trackMPD'!D:D)*
             (D393/10^6='2.1.trackMPD'!H:H)*
             (E393='2.1.trackMPD'!F:F),
0))</f>
        <v>1.8757503009259258E-6</v>
      </c>
    </row>
    <row r="394" spans="1:9" x14ac:dyDescent="0.2">
      <c r="A394" s="160" t="s">
        <v>93</v>
      </c>
      <c r="B394" s="160" t="s">
        <v>4</v>
      </c>
      <c r="C394" s="160">
        <f>_xlfn.XLOOKUP(B394,'2.1.trackMPD'!$R$7:$R$29,'2.1.trackMPD'!$T$7:$T$29)</f>
        <v>6</v>
      </c>
      <c r="D394" s="160">
        <v>100</v>
      </c>
      <c r="E394" s="160" t="s">
        <v>6394</v>
      </c>
      <c r="F394" s="160" t="s">
        <v>110</v>
      </c>
      <c r="G394" s="160" t="s">
        <v>124</v>
      </c>
      <c r="H394" s="160" t="s">
        <v>6392</v>
      </c>
      <c r="I394" s="160" cm="1">
        <f t="array" ref="I394">INDEX('2.1.trackMPD'!I:I/(24*60*60),
       MATCH(1,
             (A394='2.1.trackMPD'!A:A)*
             (C394='2.1.trackMPD'!D:D)*
             (D394/10^6='2.1.trackMPD'!H:H)*
             (E394='2.1.trackMPD'!F:F),
0))</f>
        <v>3.429728244212963E-2</v>
      </c>
    </row>
    <row r="395" spans="1:9" x14ac:dyDescent="0.2">
      <c r="A395" s="160" t="s">
        <v>93</v>
      </c>
      <c r="B395" s="160" t="s">
        <v>4</v>
      </c>
      <c r="C395" s="160">
        <f>_xlfn.XLOOKUP(B395,'2.1.trackMPD'!$R$7:$R$29,'2.1.trackMPD'!$T$7:$T$29)</f>
        <v>6</v>
      </c>
      <c r="D395" s="160">
        <v>100</v>
      </c>
      <c r="E395" s="160" t="s">
        <v>6394</v>
      </c>
      <c r="F395" s="160" t="s">
        <v>110</v>
      </c>
      <c r="G395" s="160" t="s">
        <v>140</v>
      </c>
      <c r="H395" s="160" t="s">
        <v>6392</v>
      </c>
      <c r="I395" s="160" cm="1">
        <f t="array" ref="I395">INDEX('2.1.trackMPD'!J:J/(24*60*60),
       MATCH(1,
             (A395='2.1.trackMPD'!A:A)*
             (C395='2.1.trackMPD'!D:D)*
             (D395/10^6='2.1.trackMPD'!H:H)*
             (E395='2.1.trackMPD'!F:F),
0))</f>
        <v>4.6962863819444449E-3</v>
      </c>
    </row>
    <row r="396" spans="1:9" x14ac:dyDescent="0.2">
      <c r="A396" s="160" t="s">
        <v>93</v>
      </c>
      <c r="B396" s="160" t="s">
        <v>4</v>
      </c>
      <c r="C396" s="160">
        <f>_xlfn.XLOOKUP(B396,'2.1.trackMPD'!$R$7:$R$29,'2.1.trackMPD'!$T$7:$T$29)</f>
        <v>6</v>
      </c>
      <c r="D396" s="160">
        <v>100</v>
      </c>
      <c r="E396" s="160" t="s">
        <v>6394</v>
      </c>
      <c r="F396" s="160" t="s">
        <v>110</v>
      </c>
      <c r="G396" s="160" t="s">
        <v>124</v>
      </c>
      <c r="H396" s="160" t="s">
        <v>6393</v>
      </c>
      <c r="I396" s="160" cm="1">
        <f t="array" ref="I396">INDEX('2.1.trackMPD'!K:K/(24*60*60),
       MATCH(1,
             (A396='2.1.trackMPD'!A:A)*
             (C396='2.1.trackMPD'!D:D)*
             (D396/10^6='2.1.trackMPD'!H:H)*
             (E396='2.1.trackMPD'!F:F),
0))</f>
        <v>0</v>
      </c>
    </row>
    <row r="397" spans="1:9" x14ac:dyDescent="0.2">
      <c r="A397" s="160" t="s">
        <v>93</v>
      </c>
      <c r="B397" s="160" t="s">
        <v>4</v>
      </c>
      <c r="C397" s="160">
        <f>_xlfn.XLOOKUP(B397,'2.1.trackMPD'!$R$7:$R$29,'2.1.trackMPD'!$T$7:$T$29)</f>
        <v>6</v>
      </c>
      <c r="D397" s="160">
        <v>100</v>
      </c>
      <c r="E397" s="160" t="s">
        <v>6394</v>
      </c>
      <c r="F397" s="160" t="s">
        <v>110</v>
      </c>
      <c r="G397" s="160" t="s">
        <v>140</v>
      </c>
      <c r="H397" s="160" t="s">
        <v>6393</v>
      </c>
      <c r="I397" s="160" cm="1">
        <f t="array" ref="I397">INDEX('2.1.trackMPD'!L:L/(24*60*60),
       MATCH(1,
             (A397='2.1.trackMPD'!A:A)*
             (C397='2.1.trackMPD'!D:D)*
             (D397/10^6='2.1.trackMPD'!H:H)*
             (E397='2.1.trackMPD'!F:F),
0))</f>
        <v>0</v>
      </c>
    </row>
    <row r="398" spans="1:9" x14ac:dyDescent="0.2">
      <c r="A398" s="160" t="s">
        <v>93</v>
      </c>
      <c r="B398" s="160" t="s">
        <v>4</v>
      </c>
      <c r="C398" s="160">
        <f>_xlfn.XLOOKUP(B398,'2.1.trackMPD'!$R$7:$R$29,'2.1.trackMPD'!$T$7:$T$29)</f>
        <v>6</v>
      </c>
      <c r="D398" s="160">
        <v>1000</v>
      </c>
      <c r="E398" s="160" t="s">
        <v>6394</v>
      </c>
      <c r="F398" s="160" t="s">
        <v>110</v>
      </c>
      <c r="G398" s="160" t="s">
        <v>124</v>
      </c>
      <c r="H398" s="160" t="s">
        <v>6392</v>
      </c>
      <c r="I398" s="160" cm="1">
        <f t="array" ref="I398">INDEX('2.1.trackMPD'!I:I/(24*60*60),
       MATCH(1,
             (A398='2.1.trackMPD'!A:A)*
             (C398='2.1.trackMPD'!D:D)*
             (D398/10^6='2.1.trackMPD'!H:H)*
             (E398='2.1.trackMPD'!F:F),
0))</f>
        <v>4.3144828321759263</v>
      </c>
    </row>
    <row r="399" spans="1:9" x14ac:dyDescent="0.2">
      <c r="A399" s="160" t="s">
        <v>93</v>
      </c>
      <c r="B399" s="160" t="s">
        <v>4</v>
      </c>
      <c r="C399" s="160">
        <f>_xlfn.XLOOKUP(B399,'2.1.trackMPD'!$R$7:$R$29,'2.1.trackMPD'!$T$7:$T$29)</f>
        <v>6</v>
      </c>
      <c r="D399" s="160">
        <v>1000</v>
      </c>
      <c r="E399" s="160" t="s">
        <v>6394</v>
      </c>
      <c r="F399" s="160" t="s">
        <v>110</v>
      </c>
      <c r="G399" s="160" t="s">
        <v>140</v>
      </c>
      <c r="H399" s="160" t="s">
        <v>6392</v>
      </c>
      <c r="I399" s="160" cm="1">
        <f t="array" ref="I399">INDEX('2.1.trackMPD'!J:J/(24*60*60),
       MATCH(1,
             (A399='2.1.trackMPD'!A:A)*
             (C399='2.1.trackMPD'!D:D)*
             (D399/10^6='2.1.trackMPD'!H:H)*
             (E399='2.1.trackMPD'!F:F),
0))</f>
        <v>5.3069748275462965E-2</v>
      </c>
    </row>
    <row r="400" spans="1:9" x14ac:dyDescent="0.2">
      <c r="A400" s="160" t="s">
        <v>93</v>
      </c>
      <c r="B400" s="160" t="s">
        <v>4</v>
      </c>
      <c r="C400" s="160">
        <f>_xlfn.XLOOKUP(B400,'2.1.trackMPD'!$R$7:$R$29,'2.1.trackMPD'!$T$7:$T$29)</f>
        <v>6</v>
      </c>
      <c r="D400" s="160">
        <v>1000</v>
      </c>
      <c r="E400" s="160" t="s">
        <v>6394</v>
      </c>
      <c r="F400" s="160" t="s">
        <v>110</v>
      </c>
      <c r="G400" s="160" t="s">
        <v>124</v>
      </c>
      <c r="H400" s="160" t="s">
        <v>6393</v>
      </c>
      <c r="I400" s="160" cm="1">
        <f t="array" ref="I400">INDEX('2.1.trackMPD'!K:K/(24*60*60),
       MATCH(1,
             (A400='2.1.trackMPD'!A:A)*
             (C400='2.1.trackMPD'!D:D)*
             (D400/10^6='2.1.trackMPD'!H:H)*
             (E400='2.1.trackMPD'!F:F),
0))</f>
        <v>0</v>
      </c>
    </row>
    <row r="401" spans="1:9" x14ac:dyDescent="0.2">
      <c r="A401" s="160" t="s">
        <v>93</v>
      </c>
      <c r="B401" s="160" t="s">
        <v>4</v>
      </c>
      <c r="C401" s="160">
        <f>_xlfn.XLOOKUP(B401,'2.1.trackMPD'!$R$7:$R$29,'2.1.trackMPD'!$T$7:$T$29)</f>
        <v>6</v>
      </c>
      <c r="D401" s="160">
        <v>1000</v>
      </c>
      <c r="E401" s="160" t="s">
        <v>6394</v>
      </c>
      <c r="F401" s="160" t="s">
        <v>110</v>
      </c>
      <c r="G401" s="160" t="s">
        <v>140</v>
      </c>
      <c r="H401" s="160" t="s">
        <v>6393</v>
      </c>
      <c r="I401" s="160" cm="1">
        <f t="array" ref="I401">INDEX('2.1.trackMPD'!L:L/(24*60*60),
       MATCH(1,
             (A401='2.1.trackMPD'!A:A)*
             (C401='2.1.trackMPD'!D:D)*
             (D401/10^6='2.1.trackMPD'!H:H)*
             (E401='2.1.trackMPD'!F:F),
0))</f>
        <v>0</v>
      </c>
    </row>
    <row r="402" spans="1:9" x14ac:dyDescent="0.2">
      <c r="A402" s="160" t="s">
        <v>93</v>
      </c>
      <c r="B402" s="160" t="s">
        <v>4</v>
      </c>
      <c r="C402" s="160">
        <f>_xlfn.XLOOKUP(B402,'2.1.trackMPD'!$R$7:$R$29,'2.1.trackMPD'!$T$7:$T$29)</f>
        <v>6</v>
      </c>
      <c r="D402" s="160">
        <v>5000</v>
      </c>
      <c r="E402" s="160" t="s">
        <v>6394</v>
      </c>
      <c r="F402" s="160" t="s">
        <v>110</v>
      </c>
      <c r="G402" s="160" t="s">
        <v>124</v>
      </c>
      <c r="H402" s="160" t="s">
        <v>6392</v>
      </c>
      <c r="I402" s="160" cm="1">
        <f t="array" ref="I402">INDEX('2.1.trackMPD'!I:I/(24*60*60),
       MATCH(1,
             (A402='2.1.trackMPD'!A:A)*
             (C402='2.1.trackMPD'!D:D)*
             (D402/10^6='2.1.trackMPD'!H:H)*
             (E402='2.1.trackMPD'!F:F),
0))</f>
        <v>25.321341284722223</v>
      </c>
    </row>
    <row r="403" spans="1:9" x14ac:dyDescent="0.2">
      <c r="A403" s="160" t="s">
        <v>93</v>
      </c>
      <c r="B403" s="160" t="s">
        <v>4</v>
      </c>
      <c r="C403" s="160">
        <f>_xlfn.XLOOKUP(B403,'2.1.trackMPD'!$R$7:$R$29,'2.1.trackMPD'!$T$7:$T$29)</f>
        <v>6</v>
      </c>
      <c r="D403" s="160">
        <v>5000</v>
      </c>
      <c r="E403" s="160" t="s">
        <v>6394</v>
      </c>
      <c r="F403" s="160" t="s">
        <v>110</v>
      </c>
      <c r="G403" s="160" t="s">
        <v>140</v>
      </c>
      <c r="H403" s="160" t="s">
        <v>6392</v>
      </c>
      <c r="I403" s="160" cm="1">
        <f t="array" ref="I403">INDEX('2.1.trackMPD'!J:J/(24*60*60),
       MATCH(1,
             (A403='2.1.trackMPD'!A:A)*
             (C403='2.1.trackMPD'!D:D)*
             (D403/10^6='2.1.trackMPD'!H:H)*
             (E403='2.1.trackMPD'!F:F),
0))</f>
        <v>0.12856595949074076</v>
      </c>
    </row>
    <row r="404" spans="1:9" x14ac:dyDescent="0.2">
      <c r="A404" s="160" t="s">
        <v>93</v>
      </c>
      <c r="B404" s="160" t="s">
        <v>4</v>
      </c>
      <c r="C404" s="160">
        <f>_xlfn.XLOOKUP(B404,'2.1.trackMPD'!$R$7:$R$29,'2.1.trackMPD'!$T$7:$T$29)</f>
        <v>6</v>
      </c>
      <c r="D404" s="160">
        <v>5000</v>
      </c>
      <c r="E404" s="160" t="s">
        <v>6394</v>
      </c>
      <c r="F404" s="160" t="s">
        <v>110</v>
      </c>
      <c r="G404" s="160" t="s">
        <v>124</v>
      </c>
      <c r="H404" s="160" t="s">
        <v>6393</v>
      </c>
      <c r="I404" s="160" cm="1">
        <f t="array" ref="I404">INDEX('2.1.trackMPD'!K:K/(24*60*60),
       MATCH(1,
             (A404='2.1.trackMPD'!A:A)*
             (C404='2.1.trackMPD'!D:D)*
             (D404/10^6='2.1.trackMPD'!H:H)*
             (E404='2.1.trackMPD'!F:F),
0))</f>
        <v>0</v>
      </c>
    </row>
    <row r="405" spans="1:9" x14ac:dyDescent="0.2">
      <c r="A405" s="160" t="s">
        <v>93</v>
      </c>
      <c r="B405" s="160" t="s">
        <v>4</v>
      </c>
      <c r="C405" s="160">
        <f>_xlfn.XLOOKUP(B405,'2.1.trackMPD'!$R$7:$R$29,'2.1.trackMPD'!$T$7:$T$29)</f>
        <v>6</v>
      </c>
      <c r="D405" s="160">
        <v>5000</v>
      </c>
      <c r="E405" s="160" t="s">
        <v>6394</v>
      </c>
      <c r="F405" s="160" t="s">
        <v>110</v>
      </c>
      <c r="G405" s="160" t="s">
        <v>140</v>
      </c>
      <c r="H405" s="160" t="s">
        <v>6393</v>
      </c>
      <c r="I405" s="160" cm="1">
        <f t="array" ref="I405">INDEX('2.1.trackMPD'!L:L/(24*60*60),
       MATCH(1,
             (A405='2.1.trackMPD'!A:A)*
             (C405='2.1.trackMPD'!D:D)*
             (D405/10^6='2.1.trackMPD'!H:H)*
             (E405='2.1.trackMPD'!F:F),
0))</f>
        <v>0</v>
      </c>
    </row>
    <row r="406" spans="1:9" x14ac:dyDescent="0.2">
      <c r="A406" s="160" t="s">
        <v>93</v>
      </c>
      <c r="B406" s="160" t="s">
        <v>4</v>
      </c>
      <c r="C406" s="160">
        <f>_xlfn.XLOOKUP(B406,'2.1.trackMPD'!$R$7:$R$29,'2.1.trackMPD'!$T$7:$T$29)</f>
        <v>6</v>
      </c>
      <c r="D406" s="160">
        <v>1</v>
      </c>
      <c r="E406" s="160" t="s">
        <v>6395</v>
      </c>
      <c r="F406" s="160" t="s">
        <v>110</v>
      </c>
      <c r="G406" s="160" t="s">
        <v>124</v>
      </c>
      <c r="H406" s="160" t="s">
        <v>6392</v>
      </c>
      <c r="I406" s="160" t="e" cm="1">
        <f t="array" ref="I406">INDEX('2.1.trackMPD'!I:I/(24*60*60),
       MATCH(1,
             (A406='2.1.trackMPD'!A:A)*
             (C406='2.1.trackMPD'!D:D)*
             (D406/10^6='2.1.trackMPD'!H:H)*
             (E406='2.1.trackMPD'!F:F),
0))</f>
        <v>#N/A</v>
      </c>
    </row>
    <row r="407" spans="1:9" x14ac:dyDescent="0.2">
      <c r="A407" s="160" t="s">
        <v>93</v>
      </c>
      <c r="B407" s="160" t="s">
        <v>4</v>
      </c>
      <c r="C407" s="160">
        <f>_xlfn.XLOOKUP(B407,'2.1.trackMPD'!$R$7:$R$29,'2.1.trackMPD'!$T$7:$T$29)</f>
        <v>6</v>
      </c>
      <c r="D407" s="160">
        <v>1</v>
      </c>
      <c r="E407" s="160" t="s">
        <v>6395</v>
      </c>
      <c r="F407" s="160" t="s">
        <v>110</v>
      </c>
      <c r="G407" s="160" t="s">
        <v>140</v>
      </c>
      <c r="H407" s="160" t="s">
        <v>6392</v>
      </c>
      <c r="I407" s="160" t="e" cm="1">
        <f t="array" ref="I407">INDEX('2.1.trackMPD'!J:J/(24*60*60),
       MATCH(1,
             (A407='2.1.trackMPD'!A:A)*
             (C407='2.1.trackMPD'!D:D)*
             (D407/10^6='2.1.trackMPD'!H:H)*
             (E407='2.1.trackMPD'!F:F),
0))</f>
        <v>#N/A</v>
      </c>
    </row>
    <row r="408" spans="1:9" x14ac:dyDescent="0.2">
      <c r="A408" s="160" t="s">
        <v>93</v>
      </c>
      <c r="B408" s="160" t="s">
        <v>4</v>
      </c>
      <c r="C408" s="160">
        <f>_xlfn.XLOOKUP(B408,'2.1.trackMPD'!$R$7:$R$29,'2.1.trackMPD'!$T$7:$T$29)</f>
        <v>6</v>
      </c>
      <c r="D408" s="160">
        <v>1</v>
      </c>
      <c r="E408" s="160" t="s">
        <v>6395</v>
      </c>
      <c r="F408" s="160" t="s">
        <v>110</v>
      </c>
      <c r="G408" s="160" t="s">
        <v>124</v>
      </c>
      <c r="H408" s="160" t="s">
        <v>6393</v>
      </c>
      <c r="I408" s="160" t="e" cm="1">
        <f t="array" ref="I408">INDEX('2.1.trackMPD'!K:K/(24*60*60),
       MATCH(1,
             (A408='2.1.trackMPD'!A:A)*
             (C408='2.1.trackMPD'!D:D)*
             (D408/10^6='2.1.trackMPD'!H:H)*
             (E408='2.1.trackMPD'!F:F),
0))</f>
        <v>#N/A</v>
      </c>
    </row>
    <row r="409" spans="1:9" x14ac:dyDescent="0.2">
      <c r="A409" s="160" t="s">
        <v>93</v>
      </c>
      <c r="B409" s="160" t="s">
        <v>4</v>
      </c>
      <c r="C409" s="160">
        <f>_xlfn.XLOOKUP(B409,'2.1.trackMPD'!$R$7:$R$29,'2.1.trackMPD'!$T$7:$T$29)</f>
        <v>6</v>
      </c>
      <c r="D409" s="160">
        <v>1</v>
      </c>
      <c r="E409" s="160" t="s">
        <v>6395</v>
      </c>
      <c r="F409" s="160" t="s">
        <v>110</v>
      </c>
      <c r="G409" s="160" t="s">
        <v>140</v>
      </c>
      <c r="H409" s="160" t="s">
        <v>6393</v>
      </c>
      <c r="I409" s="160" t="e" cm="1">
        <f t="array" ref="I409">INDEX('2.1.trackMPD'!L:L/(24*60*60),
       MATCH(1,
             (A409='2.1.trackMPD'!A:A)*
             (C409='2.1.trackMPD'!D:D)*
             (D409/10^6='2.1.trackMPD'!H:H)*
             (E409='2.1.trackMPD'!F:F),
0))</f>
        <v>#N/A</v>
      </c>
    </row>
    <row r="410" spans="1:9" x14ac:dyDescent="0.2">
      <c r="A410" s="160" t="s">
        <v>93</v>
      </c>
      <c r="B410" s="160" t="s">
        <v>4</v>
      </c>
      <c r="C410" s="160">
        <f>_xlfn.XLOOKUP(B410,'2.1.trackMPD'!$R$7:$R$29,'2.1.trackMPD'!$T$7:$T$29)</f>
        <v>6</v>
      </c>
      <c r="D410" s="160">
        <v>10</v>
      </c>
      <c r="E410" s="160" t="s">
        <v>6395</v>
      </c>
      <c r="F410" s="160" t="s">
        <v>110</v>
      </c>
      <c r="G410" s="160" t="s">
        <v>124</v>
      </c>
      <c r="H410" s="160" t="s">
        <v>6392</v>
      </c>
      <c r="I410" s="160" t="e" cm="1">
        <f t="array" ref="I410">INDEX('2.1.trackMPD'!I:I/(24*60*60),
       MATCH(1,
             (A410='2.1.trackMPD'!A:A)*
             (C410='2.1.trackMPD'!D:D)*
             (D410/10^6='2.1.trackMPD'!H:H)*
             (E410='2.1.trackMPD'!F:F),
0))</f>
        <v>#N/A</v>
      </c>
    </row>
    <row r="411" spans="1:9" x14ac:dyDescent="0.2">
      <c r="A411" s="160" t="s">
        <v>93</v>
      </c>
      <c r="B411" s="160" t="s">
        <v>4</v>
      </c>
      <c r="C411" s="160">
        <f>_xlfn.XLOOKUP(B411,'2.1.trackMPD'!$R$7:$R$29,'2.1.trackMPD'!$T$7:$T$29)</f>
        <v>6</v>
      </c>
      <c r="D411" s="160">
        <v>10</v>
      </c>
      <c r="E411" s="160" t="s">
        <v>6395</v>
      </c>
      <c r="F411" s="160" t="s">
        <v>110</v>
      </c>
      <c r="G411" s="160" t="s">
        <v>140</v>
      </c>
      <c r="H411" s="160" t="s">
        <v>6392</v>
      </c>
      <c r="I411" s="160" t="e" cm="1">
        <f t="array" ref="I411">INDEX('2.1.trackMPD'!J:J/(24*60*60),
       MATCH(1,
             (A411='2.1.trackMPD'!A:A)*
             (C411='2.1.trackMPD'!D:D)*
             (D411/10^6='2.1.trackMPD'!H:H)*
             (E411='2.1.trackMPD'!F:F),
0))</f>
        <v>#N/A</v>
      </c>
    </row>
    <row r="412" spans="1:9" x14ac:dyDescent="0.2">
      <c r="A412" s="160" t="s">
        <v>93</v>
      </c>
      <c r="B412" s="160" t="s">
        <v>4</v>
      </c>
      <c r="C412" s="160">
        <f>_xlfn.XLOOKUP(B412,'2.1.trackMPD'!$R$7:$R$29,'2.1.trackMPD'!$T$7:$T$29)</f>
        <v>6</v>
      </c>
      <c r="D412" s="160">
        <v>10</v>
      </c>
      <c r="E412" s="160" t="s">
        <v>6395</v>
      </c>
      <c r="F412" s="160" t="s">
        <v>110</v>
      </c>
      <c r="G412" s="160" t="s">
        <v>124</v>
      </c>
      <c r="H412" s="160" t="s">
        <v>6393</v>
      </c>
      <c r="I412" s="160" t="e" cm="1">
        <f t="array" ref="I412">INDEX('2.1.trackMPD'!K:K/(24*60*60),
       MATCH(1,
             (A412='2.1.trackMPD'!A:A)*
             (C412='2.1.trackMPD'!D:D)*
             (D412/10^6='2.1.trackMPD'!H:H)*
             (E412='2.1.trackMPD'!F:F),
0))</f>
        <v>#N/A</v>
      </c>
    </row>
    <row r="413" spans="1:9" x14ac:dyDescent="0.2">
      <c r="A413" s="160" t="s">
        <v>93</v>
      </c>
      <c r="B413" s="160" t="s">
        <v>4</v>
      </c>
      <c r="C413" s="160">
        <f>_xlfn.XLOOKUP(B413,'2.1.trackMPD'!$R$7:$R$29,'2.1.trackMPD'!$T$7:$T$29)</f>
        <v>6</v>
      </c>
      <c r="D413" s="160">
        <v>10</v>
      </c>
      <c r="E413" s="160" t="s">
        <v>6395</v>
      </c>
      <c r="F413" s="160" t="s">
        <v>110</v>
      </c>
      <c r="G413" s="160" t="s">
        <v>140</v>
      </c>
      <c r="H413" s="160" t="s">
        <v>6393</v>
      </c>
      <c r="I413" s="160" t="e" cm="1">
        <f t="array" ref="I413">INDEX('2.1.trackMPD'!L:L/(24*60*60),
       MATCH(1,
             (A413='2.1.trackMPD'!A:A)*
             (C413='2.1.trackMPD'!D:D)*
             (D413/10^6='2.1.trackMPD'!H:H)*
             (E413='2.1.trackMPD'!F:F),
0))</f>
        <v>#N/A</v>
      </c>
    </row>
    <row r="414" spans="1:9" x14ac:dyDescent="0.2">
      <c r="A414" s="160" t="s">
        <v>93</v>
      </c>
      <c r="B414" s="160" t="s">
        <v>4</v>
      </c>
      <c r="C414" s="160">
        <f>_xlfn.XLOOKUP(B414,'2.1.trackMPD'!$R$7:$R$29,'2.1.trackMPD'!$T$7:$T$29)</f>
        <v>6</v>
      </c>
      <c r="D414" s="160">
        <v>100</v>
      </c>
      <c r="E414" s="160" t="s">
        <v>6395</v>
      </c>
      <c r="F414" s="160" t="s">
        <v>110</v>
      </c>
      <c r="G414" s="160" t="s">
        <v>124</v>
      </c>
      <c r="H414" s="160" t="s">
        <v>6392</v>
      </c>
      <c r="I414" s="160" t="e" cm="1">
        <f t="array" ref="I414">INDEX('2.1.trackMPD'!I:I/(24*60*60),
       MATCH(1,
             (A414='2.1.trackMPD'!A:A)*
             (C414='2.1.trackMPD'!D:D)*
             (D414/10^6='2.1.trackMPD'!H:H)*
             (E414='2.1.trackMPD'!F:F),
0))</f>
        <v>#N/A</v>
      </c>
    </row>
    <row r="415" spans="1:9" x14ac:dyDescent="0.2">
      <c r="A415" s="160" t="s">
        <v>93</v>
      </c>
      <c r="B415" s="160" t="s">
        <v>4</v>
      </c>
      <c r="C415" s="160">
        <f>_xlfn.XLOOKUP(B415,'2.1.trackMPD'!$R$7:$R$29,'2.1.trackMPD'!$T$7:$T$29)</f>
        <v>6</v>
      </c>
      <c r="D415" s="160">
        <v>100</v>
      </c>
      <c r="E415" s="160" t="s">
        <v>6395</v>
      </c>
      <c r="F415" s="160" t="s">
        <v>110</v>
      </c>
      <c r="G415" s="160" t="s">
        <v>140</v>
      </c>
      <c r="H415" s="160" t="s">
        <v>6392</v>
      </c>
      <c r="I415" s="160" t="e" cm="1">
        <f t="array" ref="I415">INDEX('2.1.trackMPD'!J:J/(24*60*60),
       MATCH(1,
             (A415='2.1.trackMPD'!A:A)*
             (C415='2.1.trackMPD'!D:D)*
             (D415/10^6='2.1.trackMPD'!H:H)*
             (E415='2.1.trackMPD'!F:F),
0))</f>
        <v>#N/A</v>
      </c>
    </row>
    <row r="416" spans="1:9" x14ac:dyDescent="0.2">
      <c r="A416" s="160" t="s">
        <v>93</v>
      </c>
      <c r="B416" s="160" t="s">
        <v>4</v>
      </c>
      <c r="C416" s="160">
        <f>_xlfn.XLOOKUP(B416,'2.1.trackMPD'!$R$7:$R$29,'2.1.trackMPD'!$T$7:$T$29)</f>
        <v>6</v>
      </c>
      <c r="D416" s="160">
        <v>100</v>
      </c>
      <c r="E416" s="160" t="s">
        <v>6395</v>
      </c>
      <c r="F416" s="160" t="s">
        <v>110</v>
      </c>
      <c r="G416" s="160" t="s">
        <v>124</v>
      </c>
      <c r="H416" s="160" t="s">
        <v>6393</v>
      </c>
      <c r="I416" s="160" t="e" cm="1">
        <f t="array" ref="I416">INDEX('2.1.trackMPD'!K:K/(24*60*60),
       MATCH(1,
             (A416='2.1.trackMPD'!A:A)*
             (C416='2.1.trackMPD'!D:D)*
             (D416/10^6='2.1.trackMPD'!H:H)*
             (E416='2.1.trackMPD'!F:F),
0))</f>
        <v>#N/A</v>
      </c>
    </row>
    <row r="417" spans="1:9" x14ac:dyDescent="0.2">
      <c r="A417" s="160" t="s">
        <v>93</v>
      </c>
      <c r="B417" s="160" t="s">
        <v>4</v>
      </c>
      <c r="C417" s="160">
        <f>_xlfn.XLOOKUP(B417,'2.1.trackMPD'!$R$7:$R$29,'2.1.trackMPD'!$T$7:$T$29)</f>
        <v>6</v>
      </c>
      <c r="D417" s="160">
        <v>100</v>
      </c>
      <c r="E417" s="160" t="s">
        <v>6395</v>
      </c>
      <c r="F417" s="160" t="s">
        <v>110</v>
      </c>
      <c r="G417" s="160" t="s">
        <v>140</v>
      </c>
      <c r="H417" s="160" t="s">
        <v>6393</v>
      </c>
      <c r="I417" s="160" t="e" cm="1">
        <f t="array" ref="I417">INDEX('2.1.trackMPD'!L:L/(24*60*60),
       MATCH(1,
             (A417='2.1.trackMPD'!A:A)*
             (C417='2.1.trackMPD'!D:D)*
             (D417/10^6='2.1.trackMPD'!H:H)*
             (E417='2.1.trackMPD'!F:F),
0))</f>
        <v>#N/A</v>
      </c>
    </row>
    <row r="418" spans="1:9" x14ac:dyDescent="0.2">
      <c r="A418" s="160" t="s">
        <v>93</v>
      </c>
      <c r="B418" s="160" t="s">
        <v>166</v>
      </c>
      <c r="C418" s="160">
        <f>_xlfn.XLOOKUP(B418,'2.1.trackMPD'!$R$7:$R$29,'2.1.trackMPD'!$T$7:$T$29)</f>
        <v>5</v>
      </c>
      <c r="D418" s="160">
        <v>1</v>
      </c>
      <c r="E418" s="160" t="s">
        <v>6390</v>
      </c>
      <c r="F418" s="160" t="s">
        <v>110</v>
      </c>
      <c r="G418" s="160" t="s">
        <v>124</v>
      </c>
      <c r="H418" s="160" t="s">
        <v>6392</v>
      </c>
      <c r="I418" s="160" cm="1">
        <f t="array" ref="I418">INDEX('2.1.trackMPD'!I:I/(24*60*60),
       MATCH(1,
             (A418='2.1.trackMPD'!A:A)*
             (C418='2.1.trackMPD'!D:D)*
             (D418/10^6='2.1.trackMPD'!H:H)*
             (E418='2.1.trackMPD'!F:F),
0))</f>
        <v>4.8455210648148148E-7</v>
      </c>
    </row>
    <row r="419" spans="1:9" x14ac:dyDescent="0.2">
      <c r="A419" s="160" t="s">
        <v>93</v>
      </c>
      <c r="B419" s="160" t="s">
        <v>166</v>
      </c>
      <c r="C419" s="160">
        <f>_xlfn.XLOOKUP(B419,'2.1.trackMPD'!$R$7:$R$29,'2.1.trackMPD'!$T$7:$T$29)</f>
        <v>5</v>
      </c>
      <c r="D419" s="160">
        <v>1</v>
      </c>
      <c r="E419" s="160" t="s">
        <v>6390</v>
      </c>
      <c r="F419" s="160" t="s">
        <v>110</v>
      </c>
      <c r="G419" s="160" t="s">
        <v>140</v>
      </c>
      <c r="H419" s="160" t="s">
        <v>6392</v>
      </c>
      <c r="I419" s="160" cm="1">
        <f t="array" ref="I419">INDEX('2.1.trackMPD'!J:J/(24*60*60),
       MATCH(1,
             (A419='2.1.trackMPD'!A:A)*
             (C419='2.1.trackMPD'!D:D)*
             (D419/10^6='2.1.trackMPD'!H:H)*
             (E419='2.1.trackMPD'!F:F),
0))</f>
        <v>7.8373642013888887E-6</v>
      </c>
    </row>
    <row r="420" spans="1:9" x14ac:dyDescent="0.2">
      <c r="A420" s="160" t="s">
        <v>93</v>
      </c>
      <c r="B420" s="160" t="s">
        <v>166</v>
      </c>
      <c r="C420" s="160">
        <f>_xlfn.XLOOKUP(B420,'2.1.trackMPD'!$R$7:$R$29,'2.1.trackMPD'!$T$7:$T$29)</f>
        <v>5</v>
      </c>
      <c r="D420" s="160">
        <v>1</v>
      </c>
      <c r="E420" s="160" t="s">
        <v>6390</v>
      </c>
      <c r="F420" s="160" t="s">
        <v>110</v>
      </c>
      <c r="G420" s="160" t="s">
        <v>124</v>
      </c>
      <c r="H420" s="160" t="s">
        <v>6393</v>
      </c>
      <c r="I420" s="160" cm="1">
        <f t="array" ref="I420">INDEX('2.1.trackMPD'!K:K/(24*60*60),
       MATCH(1,
             (A420='2.1.trackMPD'!A:A)*
             (C420='2.1.trackMPD'!D:D)*
             (D420/10^6='2.1.trackMPD'!H:H)*
             (E420='2.1.trackMPD'!F:F),
0))</f>
        <v>2.4703557291666664E-6</v>
      </c>
    </row>
    <row r="421" spans="1:9" x14ac:dyDescent="0.2">
      <c r="A421" s="160" t="s">
        <v>93</v>
      </c>
      <c r="B421" s="160" t="s">
        <v>166</v>
      </c>
      <c r="C421" s="160">
        <f>_xlfn.XLOOKUP(B421,'2.1.trackMPD'!$R$7:$R$29,'2.1.trackMPD'!$T$7:$T$29)</f>
        <v>5</v>
      </c>
      <c r="D421" s="160">
        <v>1</v>
      </c>
      <c r="E421" s="160" t="s">
        <v>6390</v>
      </c>
      <c r="F421" s="160" t="s">
        <v>110</v>
      </c>
      <c r="G421" s="160" t="s">
        <v>140</v>
      </c>
      <c r="H421" s="160" t="s">
        <v>6393</v>
      </c>
      <c r="I421" s="160" cm="1">
        <f t="array" ref="I421">INDEX('2.1.trackMPD'!L:L/(24*60*60),
       MATCH(1,
             (A421='2.1.trackMPD'!A:A)*
             (C421='2.1.trackMPD'!D:D)*
             (D421/10^6='2.1.trackMPD'!H:H)*
             (E421='2.1.trackMPD'!F:F),
0))</f>
        <v>3.7537537500000001E-6</v>
      </c>
    </row>
    <row r="422" spans="1:9" x14ac:dyDescent="0.2">
      <c r="A422" s="160" t="s">
        <v>93</v>
      </c>
      <c r="B422" s="160" t="s">
        <v>166</v>
      </c>
      <c r="C422" s="160">
        <f>_xlfn.XLOOKUP(B422,'2.1.trackMPD'!$R$7:$R$29,'2.1.trackMPD'!$T$7:$T$29)</f>
        <v>5</v>
      </c>
      <c r="D422" s="160">
        <v>10</v>
      </c>
      <c r="E422" s="160" t="s">
        <v>6390</v>
      </c>
      <c r="F422" s="160" t="s">
        <v>110</v>
      </c>
      <c r="G422" s="160" t="s">
        <v>124</v>
      </c>
      <c r="H422" s="160" t="s">
        <v>6392</v>
      </c>
      <c r="I422" s="160" cm="1">
        <f t="array" ref="I422">INDEX('2.1.trackMPD'!I:I/(24*60*60),
       MATCH(1,
             (A422='2.1.trackMPD'!A:A)*
             (C422='2.1.trackMPD'!D:D)*
             (D422/10^6='2.1.trackMPD'!H:H)*
             (E422='2.1.trackMPD'!F:F),
0))</f>
        <v>1.9237700000000001E-6</v>
      </c>
    </row>
    <row r="423" spans="1:9" x14ac:dyDescent="0.2">
      <c r="A423" s="160" t="s">
        <v>93</v>
      </c>
      <c r="B423" s="160" t="s">
        <v>166</v>
      </c>
      <c r="C423" s="160">
        <f>_xlfn.XLOOKUP(B423,'2.1.trackMPD'!$R$7:$R$29,'2.1.trackMPD'!$T$7:$T$29)</f>
        <v>5</v>
      </c>
      <c r="D423" s="160">
        <v>10</v>
      </c>
      <c r="E423" s="160" t="s">
        <v>6390</v>
      </c>
      <c r="F423" s="160" t="s">
        <v>110</v>
      </c>
      <c r="G423" s="160" t="s">
        <v>140</v>
      </c>
      <c r="H423" s="160" t="s">
        <v>6392</v>
      </c>
      <c r="I423" s="160" cm="1">
        <f t="array" ref="I423">INDEX('2.1.trackMPD'!J:J/(24*60*60),
       MATCH(1,
             (A423='2.1.trackMPD'!A:A)*
             (C423='2.1.trackMPD'!D:D)*
             (D423/10^6='2.1.trackMPD'!H:H)*
             (E423='2.1.trackMPD'!F:F),
0))</f>
        <v>1.2316617997685185E-5</v>
      </c>
    </row>
    <row r="424" spans="1:9" x14ac:dyDescent="0.2">
      <c r="A424" s="160" t="s">
        <v>93</v>
      </c>
      <c r="B424" s="160" t="s">
        <v>166</v>
      </c>
      <c r="C424" s="160">
        <f>_xlfn.XLOOKUP(B424,'2.1.trackMPD'!$R$7:$R$29,'2.1.trackMPD'!$T$7:$T$29)</f>
        <v>5</v>
      </c>
      <c r="D424" s="160">
        <v>10</v>
      </c>
      <c r="E424" s="160" t="s">
        <v>6390</v>
      </c>
      <c r="F424" s="160" t="s">
        <v>110</v>
      </c>
      <c r="G424" s="160" t="s">
        <v>124</v>
      </c>
      <c r="H424" s="160" t="s">
        <v>6393</v>
      </c>
      <c r="I424" s="160" cm="1">
        <f t="array" ref="I424">INDEX('2.1.trackMPD'!K:K/(24*60*60),
       MATCH(1,
             (A424='2.1.trackMPD'!A:A)*
             (C424='2.1.trackMPD'!D:D)*
             (D424/10^6='2.1.trackMPD'!H:H)*
             (E424='2.1.trackMPD'!F:F),
0))</f>
        <v>2.4154589351851853E-6</v>
      </c>
    </row>
    <row r="425" spans="1:9" x14ac:dyDescent="0.2">
      <c r="A425" s="160" t="s">
        <v>93</v>
      </c>
      <c r="B425" s="160" t="s">
        <v>166</v>
      </c>
      <c r="C425" s="160">
        <f>_xlfn.XLOOKUP(B425,'2.1.trackMPD'!$R$7:$R$29,'2.1.trackMPD'!$T$7:$T$29)</f>
        <v>5</v>
      </c>
      <c r="D425" s="160">
        <v>10</v>
      </c>
      <c r="E425" s="160" t="s">
        <v>6390</v>
      </c>
      <c r="F425" s="160" t="s">
        <v>110</v>
      </c>
      <c r="G425" s="160" t="s">
        <v>140</v>
      </c>
      <c r="H425" s="160" t="s">
        <v>6393</v>
      </c>
      <c r="I425" s="160" cm="1">
        <f t="array" ref="I425">INDEX('2.1.trackMPD'!L:L/(24*60*60),
       MATCH(1,
             (A425='2.1.trackMPD'!A:A)*
             (C425='2.1.trackMPD'!D:D)*
             (D425/10^6='2.1.trackMPD'!H:H)*
             (E425='2.1.trackMPD'!F:F),
0))</f>
        <v>4.0433446759259259E-7</v>
      </c>
    </row>
    <row r="426" spans="1:9" x14ac:dyDescent="0.2">
      <c r="A426" s="160" t="s">
        <v>93</v>
      </c>
      <c r="B426" s="160" t="s">
        <v>166</v>
      </c>
      <c r="C426" s="160">
        <f>_xlfn.XLOOKUP(B426,'2.1.trackMPD'!$R$7:$R$29,'2.1.trackMPD'!$T$7:$T$29)</f>
        <v>5</v>
      </c>
      <c r="D426" s="160">
        <v>100</v>
      </c>
      <c r="E426" s="160" t="s">
        <v>6390</v>
      </c>
      <c r="F426" s="160" t="s">
        <v>110</v>
      </c>
      <c r="G426" s="160" t="s">
        <v>124</v>
      </c>
      <c r="H426" s="160" t="s">
        <v>6392</v>
      </c>
      <c r="I426" s="160" cm="1">
        <f t="array" ref="I426">INDEX('2.1.trackMPD'!I:I/(24*60*60),
       MATCH(1,
             (A426='2.1.trackMPD'!A:A)*
             (C426='2.1.trackMPD'!D:D)*
             (D426/10^6='2.1.trackMPD'!H:H)*
             (E426='2.1.trackMPD'!F:F),
0))</f>
        <v>9.6165912638888898E-5</v>
      </c>
    </row>
    <row r="427" spans="1:9" x14ac:dyDescent="0.2">
      <c r="A427" s="160" t="s">
        <v>93</v>
      </c>
      <c r="B427" s="160" t="s">
        <v>166</v>
      </c>
      <c r="C427" s="160">
        <f>_xlfn.XLOOKUP(B427,'2.1.trackMPD'!$R$7:$R$29,'2.1.trackMPD'!$T$7:$T$29)</f>
        <v>5</v>
      </c>
      <c r="D427" s="160">
        <v>100</v>
      </c>
      <c r="E427" s="160" t="s">
        <v>6390</v>
      </c>
      <c r="F427" s="160" t="s">
        <v>110</v>
      </c>
      <c r="G427" s="160" t="s">
        <v>140</v>
      </c>
      <c r="H427" s="160" t="s">
        <v>6392</v>
      </c>
      <c r="I427" s="160" cm="1">
        <f t="array" ref="I427">INDEX('2.1.trackMPD'!J:J/(24*60*60),
       MATCH(1,
             (A427='2.1.trackMPD'!A:A)*
             (C427='2.1.trackMPD'!D:D)*
             (D427/10^6='2.1.trackMPD'!H:H)*
             (E427='2.1.trackMPD'!F:F),
0))</f>
        <v>4.1160556747685186E-4</v>
      </c>
    </row>
    <row r="428" spans="1:9" x14ac:dyDescent="0.2">
      <c r="A428" s="160" t="s">
        <v>93</v>
      </c>
      <c r="B428" s="160" t="s">
        <v>166</v>
      </c>
      <c r="C428" s="160">
        <f>_xlfn.XLOOKUP(B428,'2.1.trackMPD'!$R$7:$R$29,'2.1.trackMPD'!$T$7:$T$29)</f>
        <v>5</v>
      </c>
      <c r="D428" s="160">
        <v>100</v>
      </c>
      <c r="E428" s="160" t="s">
        <v>6390</v>
      </c>
      <c r="F428" s="160" t="s">
        <v>110</v>
      </c>
      <c r="G428" s="160" t="s">
        <v>124</v>
      </c>
      <c r="H428" s="160" t="s">
        <v>6393</v>
      </c>
      <c r="I428" s="160" cm="1">
        <f t="array" ref="I428">INDEX('2.1.trackMPD'!K:K/(24*60*60),
       MATCH(1,
             (A428='2.1.trackMPD'!A:A)*
             (C428='2.1.trackMPD'!D:D)*
             (D428/10^6='2.1.trackMPD'!H:H)*
             (E428='2.1.trackMPD'!F:F),
0))</f>
        <v>0</v>
      </c>
    </row>
    <row r="429" spans="1:9" x14ac:dyDescent="0.2">
      <c r="A429" s="160" t="s">
        <v>93</v>
      </c>
      <c r="B429" s="160" t="s">
        <v>166</v>
      </c>
      <c r="C429" s="160">
        <f>_xlfn.XLOOKUP(B429,'2.1.trackMPD'!$R$7:$R$29,'2.1.trackMPD'!$T$7:$T$29)</f>
        <v>5</v>
      </c>
      <c r="D429" s="160">
        <v>100</v>
      </c>
      <c r="E429" s="160" t="s">
        <v>6390</v>
      </c>
      <c r="F429" s="160" t="s">
        <v>110</v>
      </c>
      <c r="G429" s="160" t="s">
        <v>140</v>
      </c>
      <c r="H429" s="160" t="s">
        <v>6393</v>
      </c>
      <c r="I429" s="160" cm="1">
        <f t="array" ref="I429">INDEX('2.1.trackMPD'!L:L/(24*60*60),
       MATCH(1,
             (A429='2.1.trackMPD'!A:A)*
             (C429='2.1.trackMPD'!D:D)*
             (D429/10^6='2.1.trackMPD'!H:H)*
             (E429='2.1.trackMPD'!F:F),
0))</f>
        <v>3.7537537500000001E-6</v>
      </c>
    </row>
    <row r="430" spans="1:9" x14ac:dyDescent="0.2">
      <c r="A430" s="160" t="s">
        <v>93</v>
      </c>
      <c r="B430" s="160" t="s">
        <v>166</v>
      </c>
      <c r="C430" s="160">
        <f>_xlfn.XLOOKUP(B430,'2.1.trackMPD'!$R$7:$R$29,'2.1.trackMPD'!$T$7:$T$29)</f>
        <v>5</v>
      </c>
      <c r="D430" s="160">
        <v>1000</v>
      </c>
      <c r="E430" s="160" t="s">
        <v>6390</v>
      </c>
      <c r="F430" s="160" t="s">
        <v>110</v>
      </c>
      <c r="G430" s="160" t="s">
        <v>124</v>
      </c>
      <c r="H430" s="160" t="s">
        <v>6392</v>
      </c>
      <c r="I430" s="160" cm="1">
        <f t="array" ref="I430">INDEX('2.1.trackMPD'!I:I/(24*60*60),
       MATCH(1,
             (A430='2.1.trackMPD'!A:A)*
             (C430='2.1.trackMPD'!D:D)*
             (D430/10^6='2.1.trackMPD'!H:H)*
             (E430='2.1.trackMPD'!F:F),
0))</f>
        <v>0.20829819247685186</v>
      </c>
    </row>
    <row r="431" spans="1:9" x14ac:dyDescent="0.2">
      <c r="A431" s="160" t="s">
        <v>93</v>
      </c>
      <c r="B431" s="160" t="s">
        <v>166</v>
      </c>
      <c r="C431" s="160">
        <f>_xlfn.XLOOKUP(B431,'2.1.trackMPD'!$R$7:$R$29,'2.1.trackMPD'!$T$7:$T$29)</f>
        <v>5</v>
      </c>
      <c r="D431" s="160">
        <v>1000</v>
      </c>
      <c r="E431" s="160" t="s">
        <v>6390</v>
      </c>
      <c r="F431" s="160" t="s">
        <v>110</v>
      </c>
      <c r="G431" s="160" t="s">
        <v>140</v>
      </c>
      <c r="H431" s="160" t="s">
        <v>6392</v>
      </c>
      <c r="I431" s="160" cm="1">
        <f t="array" ref="I431">INDEX('2.1.trackMPD'!J:J/(24*60*60),
       MATCH(1,
             (A431='2.1.trackMPD'!A:A)*
             (C431='2.1.trackMPD'!D:D)*
             (D431/10^6='2.1.trackMPD'!H:H)*
             (E431='2.1.trackMPD'!F:F),
0))</f>
        <v>1.1720210486111111E-2</v>
      </c>
    </row>
    <row r="432" spans="1:9" x14ac:dyDescent="0.2">
      <c r="A432" s="160" t="s">
        <v>93</v>
      </c>
      <c r="B432" s="160" t="s">
        <v>166</v>
      </c>
      <c r="C432" s="160">
        <f>_xlfn.XLOOKUP(B432,'2.1.trackMPD'!$R$7:$R$29,'2.1.trackMPD'!$T$7:$T$29)</f>
        <v>5</v>
      </c>
      <c r="D432" s="160">
        <v>1000</v>
      </c>
      <c r="E432" s="160" t="s">
        <v>6390</v>
      </c>
      <c r="F432" s="160" t="s">
        <v>110</v>
      </c>
      <c r="G432" s="160" t="s">
        <v>124</v>
      </c>
      <c r="H432" s="160" t="s">
        <v>6393</v>
      </c>
      <c r="I432" s="160" cm="1">
        <f t="array" ref="I432">INDEX('2.1.trackMPD'!K:K/(24*60*60),
       MATCH(1,
             (A432='2.1.trackMPD'!A:A)*
             (C432='2.1.trackMPD'!D:D)*
             (D432/10^6='2.1.trackMPD'!H:H)*
             (E432='2.1.trackMPD'!F:F),
0))</f>
        <v>0</v>
      </c>
    </row>
    <row r="433" spans="1:9" x14ac:dyDescent="0.2">
      <c r="A433" s="160" t="s">
        <v>93</v>
      </c>
      <c r="B433" s="160" t="s">
        <v>166</v>
      </c>
      <c r="C433" s="160">
        <f>_xlfn.XLOOKUP(B433,'2.1.trackMPD'!$R$7:$R$29,'2.1.trackMPD'!$T$7:$T$29)</f>
        <v>5</v>
      </c>
      <c r="D433" s="160">
        <v>1000</v>
      </c>
      <c r="E433" s="160" t="s">
        <v>6390</v>
      </c>
      <c r="F433" s="160" t="s">
        <v>110</v>
      </c>
      <c r="G433" s="160" t="s">
        <v>140</v>
      </c>
      <c r="H433" s="160" t="s">
        <v>6393</v>
      </c>
      <c r="I433" s="160" cm="1">
        <f t="array" ref="I433">INDEX('2.1.trackMPD'!L:L/(24*60*60),
       MATCH(1,
             (A433='2.1.trackMPD'!A:A)*
             (C433='2.1.trackMPD'!D:D)*
             (D433/10^6='2.1.trackMPD'!H:H)*
             (E433='2.1.trackMPD'!F:F),
0))</f>
        <v>0</v>
      </c>
    </row>
    <row r="434" spans="1:9" x14ac:dyDescent="0.2">
      <c r="A434" s="160" t="s">
        <v>93</v>
      </c>
      <c r="B434" s="160" t="s">
        <v>166</v>
      </c>
      <c r="C434" s="160">
        <f>_xlfn.XLOOKUP(B434,'2.1.trackMPD'!$R$7:$R$29,'2.1.trackMPD'!$T$7:$T$29)</f>
        <v>5</v>
      </c>
      <c r="D434" s="160">
        <v>5000</v>
      </c>
      <c r="E434" s="160" t="s">
        <v>6390</v>
      </c>
      <c r="F434" s="160" t="s">
        <v>110</v>
      </c>
      <c r="G434" s="160" t="s">
        <v>124</v>
      </c>
      <c r="H434" s="160" t="s">
        <v>6392</v>
      </c>
      <c r="I434" s="160" cm="1">
        <f t="array" ref="I434">INDEX('2.1.trackMPD'!I:I/(24*60*60),
       MATCH(1,
             (A434='2.1.trackMPD'!A:A)*
             (C434='2.1.trackMPD'!D:D)*
             (D434/10^6='2.1.trackMPD'!H:H)*
             (E434='2.1.trackMPD'!F:F),
0))</f>
        <v>6.7050177187499997</v>
      </c>
    </row>
    <row r="435" spans="1:9" x14ac:dyDescent="0.2">
      <c r="A435" s="160" t="s">
        <v>93</v>
      </c>
      <c r="B435" s="160" t="s">
        <v>166</v>
      </c>
      <c r="C435" s="160">
        <f>_xlfn.XLOOKUP(B435,'2.1.trackMPD'!$R$7:$R$29,'2.1.trackMPD'!$T$7:$T$29)</f>
        <v>5</v>
      </c>
      <c r="D435" s="160">
        <v>5000</v>
      </c>
      <c r="E435" s="160" t="s">
        <v>6390</v>
      </c>
      <c r="F435" s="160" t="s">
        <v>110</v>
      </c>
      <c r="G435" s="160" t="s">
        <v>140</v>
      </c>
      <c r="H435" s="160" t="s">
        <v>6392</v>
      </c>
      <c r="I435" s="160" cm="1">
        <f t="array" ref="I435">INDEX('2.1.trackMPD'!J:J/(24*60*60),
       MATCH(1,
             (A435='2.1.trackMPD'!A:A)*
             (C435='2.1.trackMPD'!D:D)*
             (D435/10^6='2.1.trackMPD'!H:H)*
             (E435='2.1.trackMPD'!F:F),
0))</f>
        <v>6.6158037708333325E-2</v>
      </c>
    </row>
    <row r="436" spans="1:9" x14ac:dyDescent="0.2">
      <c r="A436" s="160" t="s">
        <v>93</v>
      </c>
      <c r="B436" s="160" t="s">
        <v>166</v>
      </c>
      <c r="C436" s="160">
        <f>_xlfn.XLOOKUP(B436,'2.1.trackMPD'!$R$7:$R$29,'2.1.trackMPD'!$T$7:$T$29)</f>
        <v>5</v>
      </c>
      <c r="D436" s="160">
        <v>5000</v>
      </c>
      <c r="E436" s="160" t="s">
        <v>6390</v>
      </c>
      <c r="F436" s="160" t="s">
        <v>110</v>
      </c>
      <c r="G436" s="160" t="s">
        <v>124</v>
      </c>
      <c r="H436" s="160" t="s">
        <v>6393</v>
      </c>
      <c r="I436" s="160" cm="1">
        <f t="array" ref="I436">INDEX('2.1.trackMPD'!K:K/(24*60*60),
       MATCH(1,
             (A436='2.1.trackMPD'!A:A)*
             (C436='2.1.trackMPD'!D:D)*
             (D436/10^6='2.1.trackMPD'!H:H)*
             (E436='2.1.trackMPD'!F:F),
0))</f>
        <v>0</v>
      </c>
    </row>
    <row r="437" spans="1:9" x14ac:dyDescent="0.2">
      <c r="A437" s="160" t="s">
        <v>93</v>
      </c>
      <c r="B437" s="160" t="s">
        <v>166</v>
      </c>
      <c r="C437" s="160">
        <f>_xlfn.XLOOKUP(B437,'2.1.trackMPD'!$R$7:$R$29,'2.1.trackMPD'!$T$7:$T$29)</f>
        <v>5</v>
      </c>
      <c r="D437" s="160">
        <v>5000</v>
      </c>
      <c r="E437" s="160" t="s">
        <v>6390</v>
      </c>
      <c r="F437" s="160" t="s">
        <v>110</v>
      </c>
      <c r="G437" s="160" t="s">
        <v>140</v>
      </c>
      <c r="H437" s="160" t="s">
        <v>6393</v>
      </c>
      <c r="I437" s="160" cm="1">
        <f t="array" ref="I437">INDEX('2.1.trackMPD'!L:L/(24*60*60),
       MATCH(1,
             (A437='2.1.trackMPD'!A:A)*
             (C437='2.1.trackMPD'!D:D)*
             (D437/10^6='2.1.trackMPD'!H:H)*
             (E437='2.1.trackMPD'!F:F),
0))</f>
        <v>0</v>
      </c>
    </row>
    <row r="438" spans="1:9" x14ac:dyDescent="0.2">
      <c r="A438" s="160" t="s">
        <v>93</v>
      </c>
      <c r="B438" s="160" t="s">
        <v>166</v>
      </c>
      <c r="C438" s="160">
        <f>_xlfn.XLOOKUP(B438,'2.1.trackMPD'!$R$7:$R$29,'2.1.trackMPD'!$T$7:$T$29)</f>
        <v>5</v>
      </c>
      <c r="D438" s="160">
        <v>1</v>
      </c>
      <c r="E438" s="160" t="s">
        <v>6394</v>
      </c>
      <c r="F438" s="160" t="s">
        <v>110</v>
      </c>
      <c r="G438" s="160" t="s">
        <v>124</v>
      </c>
      <c r="H438" s="160" t="s">
        <v>6392</v>
      </c>
      <c r="I438" s="160" cm="1">
        <f t="array" ref="I438">INDEX('2.1.trackMPD'!I:I/(24*60*60),
       MATCH(1,
             (A438='2.1.trackMPD'!A:A)*
             (C438='2.1.trackMPD'!D:D)*
             (D438/10^6='2.1.trackMPD'!H:H)*
             (E438='2.1.trackMPD'!F:F),
0))</f>
        <v>5.4152298611111111E-7</v>
      </c>
    </row>
    <row r="439" spans="1:9" x14ac:dyDescent="0.2">
      <c r="A439" s="160" t="s">
        <v>93</v>
      </c>
      <c r="B439" s="160" t="s">
        <v>166</v>
      </c>
      <c r="C439" s="160">
        <f>_xlfn.XLOOKUP(B439,'2.1.trackMPD'!$R$7:$R$29,'2.1.trackMPD'!$T$7:$T$29)</f>
        <v>5</v>
      </c>
      <c r="D439" s="160">
        <v>1</v>
      </c>
      <c r="E439" s="160" t="s">
        <v>6394</v>
      </c>
      <c r="F439" s="160" t="s">
        <v>110</v>
      </c>
      <c r="G439" s="160" t="s">
        <v>140</v>
      </c>
      <c r="H439" s="160" t="s">
        <v>6392</v>
      </c>
      <c r="I439" s="160" cm="1">
        <f t="array" ref="I439">INDEX('2.1.trackMPD'!J:J/(24*60*60),
       MATCH(1,
             (A439='2.1.trackMPD'!A:A)*
             (C439='2.1.trackMPD'!D:D)*
             (D439/10^6='2.1.trackMPD'!H:H)*
             (E439='2.1.trackMPD'!F:F),
0))</f>
        <v>6.4595938657407405E-6</v>
      </c>
    </row>
    <row r="440" spans="1:9" x14ac:dyDescent="0.2">
      <c r="A440" s="160" t="s">
        <v>93</v>
      </c>
      <c r="B440" s="160" t="s">
        <v>166</v>
      </c>
      <c r="C440" s="160">
        <f>_xlfn.XLOOKUP(B440,'2.1.trackMPD'!$R$7:$R$29,'2.1.trackMPD'!$T$7:$T$29)</f>
        <v>5</v>
      </c>
      <c r="D440" s="160">
        <v>1</v>
      </c>
      <c r="E440" s="160" t="s">
        <v>6394</v>
      </c>
      <c r="F440" s="160" t="s">
        <v>110</v>
      </c>
      <c r="G440" s="160" t="s">
        <v>124</v>
      </c>
      <c r="H440" s="160" t="s">
        <v>6393</v>
      </c>
      <c r="I440" s="160" cm="1">
        <f t="array" ref="I440">INDEX('2.1.trackMPD'!K:K/(24*60*60),
       MATCH(1,
             (A440='2.1.trackMPD'!A:A)*
             (C440='2.1.trackMPD'!D:D)*
             (D440/10^6='2.1.trackMPD'!H:H)*
             (E440='2.1.trackMPD'!F:F),
0))</f>
        <v>3.4463744212962964E-7</v>
      </c>
    </row>
    <row r="441" spans="1:9" x14ac:dyDescent="0.2">
      <c r="A441" s="160" t="s">
        <v>93</v>
      </c>
      <c r="B441" s="160" t="s">
        <v>166</v>
      </c>
      <c r="C441" s="160">
        <f>_xlfn.XLOOKUP(B441,'2.1.trackMPD'!$R$7:$R$29,'2.1.trackMPD'!$T$7:$T$29)</f>
        <v>5</v>
      </c>
      <c r="D441" s="160">
        <v>1</v>
      </c>
      <c r="E441" s="160" t="s">
        <v>6394</v>
      </c>
      <c r="F441" s="160" t="s">
        <v>110</v>
      </c>
      <c r="G441" s="160" t="s">
        <v>140</v>
      </c>
      <c r="H441" s="160" t="s">
        <v>6393</v>
      </c>
      <c r="I441" s="160" cm="1">
        <f t="array" ref="I441">INDEX('2.1.trackMPD'!L:L/(24*60*60),
       MATCH(1,
             (A441='2.1.trackMPD'!A:A)*
             (C441='2.1.trackMPD'!D:D)*
             (D441/10^6='2.1.trackMPD'!H:H)*
             (E441='2.1.trackMPD'!F:F),
0))</f>
        <v>3.0525030555555555E-6</v>
      </c>
    </row>
    <row r="442" spans="1:9" x14ac:dyDescent="0.2">
      <c r="A442" s="160" t="s">
        <v>93</v>
      </c>
      <c r="B442" s="160" t="s">
        <v>166</v>
      </c>
      <c r="C442" s="160">
        <f>_xlfn.XLOOKUP(B442,'2.1.trackMPD'!$R$7:$R$29,'2.1.trackMPD'!$T$7:$T$29)</f>
        <v>5</v>
      </c>
      <c r="D442" s="160">
        <v>10</v>
      </c>
      <c r="E442" s="160" t="s">
        <v>6394</v>
      </c>
      <c r="F442" s="160" t="s">
        <v>110</v>
      </c>
      <c r="G442" s="160" t="s">
        <v>124</v>
      </c>
      <c r="H442" s="160" t="s">
        <v>6392</v>
      </c>
      <c r="I442" s="160" cm="1">
        <f t="array" ref="I442">INDEX('2.1.trackMPD'!I:I/(24*60*60),
       MATCH(1,
             (A442='2.1.trackMPD'!A:A)*
             (C442='2.1.trackMPD'!D:D)*
             (D442/10^6='2.1.trackMPD'!H:H)*
             (E442='2.1.trackMPD'!F:F),
0))</f>
        <v>7.5991615740740745E-6</v>
      </c>
    </row>
    <row r="443" spans="1:9" x14ac:dyDescent="0.2">
      <c r="A443" s="160" t="s">
        <v>93</v>
      </c>
      <c r="B443" s="160" t="s">
        <v>166</v>
      </c>
      <c r="C443" s="160">
        <f>_xlfn.XLOOKUP(B443,'2.1.trackMPD'!$R$7:$R$29,'2.1.trackMPD'!$T$7:$T$29)</f>
        <v>5</v>
      </c>
      <c r="D443" s="160">
        <v>10</v>
      </c>
      <c r="E443" s="160" t="s">
        <v>6394</v>
      </c>
      <c r="F443" s="160" t="s">
        <v>110</v>
      </c>
      <c r="G443" s="160" t="s">
        <v>140</v>
      </c>
      <c r="H443" s="160" t="s">
        <v>6392</v>
      </c>
      <c r="I443" s="160" cm="1">
        <f t="array" ref="I443">INDEX('2.1.trackMPD'!J:J/(24*60*60),
       MATCH(1,
             (A443='2.1.trackMPD'!A:A)*
             (C443='2.1.trackMPD'!D:D)*
             (D443/10^6='2.1.trackMPD'!H:H)*
             (E443='2.1.trackMPD'!F:F),
0))</f>
        <v>4.8755536331018514E-5</v>
      </c>
    </row>
    <row r="444" spans="1:9" x14ac:dyDescent="0.2">
      <c r="A444" s="160" t="s">
        <v>93</v>
      </c>
      <c r="B444" s="160" t="s">
        <v>166</v>
      </c>
      <c r="C444" s="160">
        <f>_xlfn.XLOOKUP(B444,'2.1.trackMPD'!$R$7:$R$29,'2.1.trackMPD'!$T$7:$T$29)</f>
        <v>5</v>
      </c>
      <c r="D444" s="160">
        <v>10</v>
      </c>
      <c r="E444" s="160" t="s">
        <v>6394</v>
      </c>
      <c r="F444" s="160" t="s">
        <v>110</v>
      </c>
      <c r="G444" s="160" t="s">
        <v>124</v>
      </c>
      <c r="H444" s="160" t="s">
        <v>6393</v>
      </c>
      <c r="I444" s="160" cm="1">
        <f t="array" ref="I444">INDEX('2.1.trackMPD'!K:K/(24*60*60),
       MATCH(1,
             (A444='2.1.trackMPD'!A:A)*
             (C444='2.1.trackMPD'!D:D)*
             (D444/10^6='2.1.trackMPD'!H:H)*
             (E444='2.1.trackMPD'!F:F),
0))</f>
        <v>0</v>
      </c>
    </row>
    <row r="445" spans="1:9" x14ac:dyDescent="0.2">
      <c r="A445" s="160" t="s">
        <v>93</v>
      </c>
      <c r="B445" s="160" t="s">
        <v>166</v>
      </c>
      <c r="C445" s="160">
        <f>_xlfn.XLOOKUP(B445,'2.1.trackMPD'!$R$7:$R$29,'2.1.trackMPD'!$T$7:$T$29)</f>
        <v>5</v>
      </c>
      <c r="D445" s="160">
        <v>10</v>
      </c>
      <c r="E445" s="160" t="s">
        <v>6394</v>
      </c>
      <c r="F445" s="160" t="s">
        <v>110</v>
      </c>
      <c r="G445" s="160" t="s">
        <v>140</v>
      </c>
      <c r="H445" s="160" t="s">
        <v>6393</v>
      </c>
      <c r="I445" s="160" cm="1">
        <f t="array" ref="I445">INDEX('2.1.trackMPD'!L:L/(24*60*60),
       MATCH(1,
             (A445='2.1.trackMPD'!A:A)*
             (C445='2.1.trackMPD'!D:D)*
             (D445/10^6='2.1.trackMPD'!H:H)*
             (E445='2.1.trackMPD'!F:F),
0))</f>
        <v>3.1210986226851852E-6</v>
      </c>
    </row>
    <row r="446" spans="1:9" x14ac:dyDescent="0.2">
      <c r="A446" s="160" t="s">
        <v>93</v>
      </c>
      <c r="B446" s="160" t="s">
        <v>166</v>
      </c>
      <c r="C446" s="160">
        <f>_xlfn.XLOOKUP(B446,'2.1.trackMPD'!$R$7:$R$29,'2.1.trackMPD'!$T$7:$T$29)</f>
        <v>5</v>
      </c>
      <c r="D446" s="160">
        <v>100</v>
      </c>
      <c r="E446" s="160" t="s">
        <v>6394</v>
      </c>
      <c r="F446" s="160" t="s">
        <v>110</v>
      </c>
      <c r="G446" s="160" t="s">
        <v>124</v>
      </c>
      <c r="H446" s="160" t="s">
        <v>6392</v>
      </c>
      <c r="I446" s="160" cm="1">
        <f t="array" ref="I446">INDEX('2.1.trackMPD'!I:I/(24*60*60),
       MATCH(1,
             (A446='2.1.trackMPD'!A:A)*
             (C446='2.1.trackMPD'!D:D)*
             (D446/10^6='2.1.trackMPD'!H:H)*
             (E446='2.1.trackMPD'!F:F),
0))</f>
        <v>8.8560227673611101E-4</v>
      </c>
    </row>
    <row r="447" spans="1:9" x14ac:dyDescent="0.2">
      <c r="A447" s="160" t="s">
        <v>93</v>
      </c>
      <c r="B447" s="160" t="s">
        <v>166</v>
      </c>
      <c r="C447" s="160">
        <f>_xlfn.XLOOKUP(B447,'2.1.trackMPD'!$R$7:$R$29,'2.1.trackMPD'!$T$7:$T$29)</f>
        <v>5</v>
      </c>
      <c r="D447" s="160">
        <v>100</v>
      </c>
      <c r="E447" s="160" t="s">
        <v>6394</v>
      </c>
      <c r="F447" s="160" t="s">
        <v>110</v>
      </c>
      <c r="G447" s="160" t="s">
        <v>140</v>
      </c>
      <c r="H447" s="160" t="s">
        <v>6392</v>
      </c>
      <c r="I447" s="160" cm="1">
        <f t="array" ref="I447">INDEX('2.1.trackMPD'!J:J/(24*60*60),
       MATCH(1,
             (A447='2.1.trackMPD'!A:A)*
             (C447='2.1.trackMPD'!D:D)*
             (D447/10^6='2.1.trackMPD'!H:H)*
             (E447='2.1.trackMPD'!F:F),
0))</f>
        <v>9.8957315543981477E-4</v>
      </c>
    </row>
    <row r="448" spans="1:9" x14ac:dyDescent="0.2">
      <c r="A448" s="160" t="s">
        <v>93</v>
      </c>
      <c r="B448" s="160" t="s">
        <v>166</v>
      </c>
      <c r="C448" s="160">
        <f>_xlfn.XLOOKUP(B448,'2.1.trackMPD'!$R$7:$R$29,'2.1.trackMPD'!$T$7:$T$29)</f>
        <v>5</v>
      </c>
      <c r="D448" s="160">
        <v>100</v>
      </c>
      <c r="E448" s="160" t="s">
        <v>6394</v>
      </c>
      <c r="F448" s="160" t="s">
        <v>110</v>
      </c>
      <c r="G448" s="160" t="s">
        <v>124</v>
      </c>
      <c r="H448" s="160" t="s">
        <v>6393</v>
      </c>
      <c r="I448" s="160" cm="1">
        <f t="array" ref="I448">INDEX('2.1.trackMPD'!K:K/(24*60*60),
       MATCH(1,
             (A448='2.1.trackMPD'!A:A)*
             (C448='2.1.trackMPD'!D:D)*
             (D448/10^6='2.1.trackMPD'!H:H)*
             (E448='2.1.trackMPD'!F:F),
0))</f>
        <v>0</v>
      </c>
    </row>
    <row r="449" spans="1:9" x14ac:dyDescent="0.2">
      <c r="A449" s="160" t="s">
        <v>93</v>
      </c>
      <c r="B449" s="160" t="s">
        <v>166</v>
      </c>
      <c r="C449" s="160">
        <f>_xlfn.XLOOKUP(B449,'2.1.trackMPD'!$R$7:$R$29,'2.1.trackMPD'!$T$7:$T$29)</f>
        <v>5</v>
      </c>
      <c r="D449" s="160">
        <v>100</v>
      </c>
      <c r="E449" s="160" t="s">
        <v>6394</v>
      </c>
      <c r="F449" s="160" t="s">
        <v>110</v>
      </c>
      <c r="G449" s="160" t="s">
        <v>140</v>
      </c>
      <c r="H449" s="160" t="s">
        <v>6393</v>
      </c>
      <c r="I449" s="160" cm="1">
        <f t="array" ref="I449">INDEX('2.1.trackMPD'!L:L/(24*60*60),
       MATCH(1,
             (A449='2.1.trackMPD'!A:A)*
             (C449='2.1.trackMPD'!D:D)*
             (D449/10^6='2.1.trackMPD'!H:H)*
             (E449='2.1.trackMPD'!F:F),
0))</f>
        <v>0</v>
      </c>
    </row>
    <row r="450" spans="1:9" x14ac:dyDescent="0.2">
      <c r="A450" s="160" t="s">
        <v>93</v>
      </c>
      <c r="B450" s="160" t="s">
        <v>166</v>
      </c>
      <c r="C450" s="160">
        <f>_xlfn.XLOOKUP(B450,'2.1.trackMPD'!$R$7:$R$29,'2.1.trackMPD'!$T$7:$T$29)</f>
        <v>5</v>
      </c>
      <c r="D450" s="160">
        <v>1000</v>
      </c>
      <c r="E450" s="160" t="s">
        <v>6394</v>
      </c>
      <c r="F450" s="160" t="s">
        <v>110</v>
      </c>
      <c r="G450" s="160" t="s">
        <v>124</v>
      </c>
      <c r="H450" s="160" t="s">
        <v>6392</v>
      </c>
      <c r="I450" s="160" cm="1">
        <f t="array" ref="I450">INDEX('2.1.trackMPD'!I:I/(24*60*60),
       MATCH(1,
             (A450='2.1.trackMPD'!A:A)*
             (C450='2.1.trackMPD'!D:D)*
             (D450/10^6='2.1.trackMPD'!H:H)*
             (E450='2.1.trackMPD'!F:F),
0))</f>
        <v>0.28206083136574073</v>
      </c>
    </row>
    <row r="451" spans="1:9" x14ac:dyDescent="0.2">
      <c r="A451" s="160" t="s">
        <v>93</v>
      </c>
      <c r="B451" s="160" t="s">
        <v>166</v>
      </c>
      <c r="C451" s="160">
        <f>_xlfn.XLOOKUP(B451,'2.1.trackMPD'!$R$7:$R$29,'2.1.trackMPD'!$T$7:$T$29)</f>
        <v>5</v>
      </c>
      <c r="D451" s="160">
        <v>1000</v>
      </c>
      <c r="E451" s="160" t="s">
        <v>6394</v>
      </c>
      <c r="F451" s="160" t="s">
        <v>110</v>
      </c>
      <c r="G451" s="160" t="s">
        <v>140</v>
      </c>
      <c r="H451" s="160" t="s">
        <v>6392</v>
      </c>
      <c r="I451" s="160" cm="1">
        <f t="array" ref="I451">INDEX('2.1.trackMPD'!J:J/(24*60*60),
       MATCH(1,
             (A451='2.1.trackMPD'!A:A)*
             (C451='2.1.trackMPD'!D:D)*
             (D451/10^6='2.1.trackMPD'!H:H)*
             (E451='2.1.trackMPD'!F:F),
0))</f>
        <v>1.3596000613425927E-2</v>
      </c>
    </row>
    <row r="452" spans="1:9" x14ac:dyDescent="0.2">
      <c r="A452" s="160" t="s">
        <v>93</v>
      </c>
      <c r="B452" s="160" t="s">
        <v>166</v>
      </c>
      <c r="C452" s="160">
        <f>_xlfn.XLOOKUP(B452,'2.1.trackMPD'!$R$7:$R$29,'2.1.trackMPD'!$T$7:$T$29)</f>
        <v>5</v>
      </c>
      <c r="D452" s="160">
        <v>1000</v>
      </c>
      <c r="E452" s="160" t="s">
        <v>6394</v>
      </c>
      <c r="F452" s="160" t="s">
        <v>110</v>
      </c>
      <c r="G452" s="160" t="s">
        <v>124</v>
      </c>
      <c r="H452" s="160" t="s">
        <v>6393</v>
      </c>
      <c r="I452" s="160" cm="1">
        <f t="array" ref="I452">INDEX('2.1.trackMPD'!K:K/(24*60*60),
       MATCH(1,
             (A452='2.1.trackMPD'!A:A)*
             (C452='2.1.trackMPD'!D:D)*
             (D452/10^6='2.1.trackMPD'!H:H)*
             (E452='2.1.trackMPD'!F:F),
0))</f>
        <v>0</v>
      </c>
    </row>
    <row r="453" spans="1:9" x14ac:dyDescent="0.2">
      <c r="A453" s="160" t="s">
        <v>93</v>
      </c>
      <c r="B453" s="160" t="s">
        <v>166</v>
      </c>
      <c r="C453" s="160">
        <f>_xlfn.XLOOKUP(B453,'2.1.trackMPD'!$R$7:$R$29,'2.1.trackMPD'!$T$7:$T$29)</f>
        <v>5</v>
      </c>
      <c r="D453" s="160">
        <v>1000</v>
      </c>
      <c r="E453" s="160" t="s">
        <v>6394</v>
      </c>
      <c r="F453" s="160" t="s">
        <v>110</v>
      </c>
      <c r="G453" s="160" t="s">
        <v>140</v>
      </c>
      <c r="H453" s="160" t="s">
        <v>6393</v>
      </c>
      <c r="I453" s="160" cm="1">
        <f t="array" ref="I453">INDEX('2.1.trackMPD'!L:L/(24*60*60),
       MATCH(1,
             (A453='2.1.trackMPD'!A:A)*
             (C453='2.1.trackMPD'!D:D)*
             (D453/10^6='2.1.trackMPD'!H:H)*
             (E453='2.1.trackMPD'!F:F),
0))</f>
        <v>0</v>
      </c>
    </row>
    <row r="454" spans="1:9" x14ac:dyDescent="0.2">
      <c r="A454" s="160" t="s">
        <v>93</v>
      </c>
      <c r="B454" s="160" t="s">
        <v>166</v>
      </c>
      <c r="C454" s="160">
        <f>_xlfn.XLOOKUP(B454,'2.1.trackMPD'!$R$7:$R$29,'2.1.trackMPD'!$T$7:$T$29)</f>
        <v>5</v>
      </c>
      <c r="D454" s="160">
        <v>5000</v>
      </c>
      <c r="E454" s="160" t="s">
        <v>6394</v>
      </c>
      <c r="F454" s="160" t="s">
        <v>110</v>
      </c>
      <c r="G454" s="160" t="s">
        <v>124</v>
      </c>
      <c r="H454" s="160" t="s">
        <v>6392</v>
      </c>
      <c r="I454" s="160" cm="1">
        <f t="array" ref="I454">INDEX('2.1.trackMPD'!I:I/(24*60*60),
       MATCH(1,
             (A454='2.1.trackMPD'!A:A)*
             (C454='2.1.trackMPD'!D:D)*
             (D454/10^6='2.1.trackMPD'!H:H)*
             (E454='2.1.trackMPD'!F:F),
0))</f>
        <v>3.1143761793981484</v>
      </c>
    </row>
    <row r="455" spans="1:9" x14ac:dyDescent="0.2">
      <c r="A455" s="160" t="s">
        <v>93</v>
      </c>
      <c r="B455" s="160" t="s">
        <v>166</v>
      </c>
      <c r="C455" s="160">
        <f>_xlfn.XLOOKUP(B455,'2.1.trackMPD'!$R$7:$R$29,'2.1.trackMPD'!$T$7:$T$29)</f>
        <v>5</v>
      </c>
      <c r="D455" s="160">
        <v>5000</v>
      </c>
      <c r="E455" s="160" t="s">
        <v>6394</v>
      </c>
      <c r="F455" s="160" t="s">
        <v>110</v>
      </c>
      <c r="G455" s="160" t="s">
        <v>140</v>
      </c>
      <c r="H455" s="160" t="s">
        <v>6392</v>
      </c>
      <c r="I455" s="160" cm="1">
        <f t="array" ref="I455">INDEX('2.1.trackMPD'!J:J/(24*60*60),
       MATCH(1,
             (A455='2.1.trackMPD'!A:A)*
             (C455='2.1.trackMPD'!D:D)*
             (D455/10^6='2.1.trackMPD'!H:H)*
             (E455='2.1.trackMPD'!F:F),
0))</f>
        <v>4.5088750104166665E-2</v>
      </c>
    </row>
    <row r="456" spans="1:9" x14ac:dyDescent="0.2">
      <c r="A456" s="160" t="s">
        <v>93</v>
      </c>
      <c r="B456" s="160" t="s">
        <v>166</v>
      </c>
      <c r="C456" s="160">
        <f>_xlfn.XLOOKUP(B456,'2.1.trackMPD'!$R$7:$R$29,'2.1.trackMPD'!$T$7:$T$29)</f>
        <v>5</v>
      </c>
      <c r="D456" s="160">
        <v>5000</v>
      </c>
      <c r="E456" s="160" t="s">
        <v>6394</v>
      </c>
      <c r="F456" s="160" t="s">
        <v>110</v>
      </c>
      <c r="G456" s="160" t="s">
        <v>124</v>
      </c>
      <c r="H456" s="160" t="s">
        <v>6393</v>
      </c>
      <c r="I456" s="160" cm="1">
        <f t="array" ref="I456">INDEX('2.1.trackMPD'!K:K/(24*60*60),
       MATCH(1,
             (A456='2.1.trackMPD'!A:A)*
             (C456='2.1.trackMPD'!D:D)*
             (D456/10^6='2.1.trackMPD'!H:H)*
             (E456='2.1.trackMPD'!F:F),
0))</f>
        <v>0</v>
      </c>
    </row>
    <row r="457" spans="1:9" x14ac:dyDescent="0.2">
      <c r="A457" s="160" t="s">
        <v>93</v>
      </c>
      <c r="B457" s="160" t="s">
        <v>166</v>
      </c>
      <c r="C457" s="160">
        <f>_xlfn.XLOOKUP(B457,'2.1.trackMPD'!$R$7:$R$29,'2.1.trackMPD'!$T$7:$T$29)</f>
        <v>5</v>
      </c>
      <c r="D457" s="160">
        <v>5000</v>
      </c>
      <c r="E457" s="160" t="s">
        <v>6394</v>
      </c>
      <c r="F457" s="160" t="s">
        <v>110</v>
      </c>
      <c r="G457" s="160" t="s">
        <v>140</v>
      </c>
      <c r="H457" s="160" t="s">
        <v>6393</v>
      </c>
      <c r="I457" s="160" cm="1">
        <f t="array" ref="I457">INDEX('2.1.trackMPD'!L:L/(24*60*60),
       MATCH(1,
             (A457='2.1.trackMPD'!A:A)*
             (C457='2.1.trackMPD'!D:D)*
             (D457/10^6='2.1.trackMPD'!H:H)*
             (E457='2.1.trackMPD'!F:F),
0))</f>
        <v>0</v>
      </c>
    </row>
    <row r="458" spans="1:9" x14ac:dyDescent="0.2">
      <c r="A458" s="160" t="s">
        <v>93</v>
      </c>
      <c r="B458" s="160" t="s">
        <v>166</v>
      </c>
      <c r="C458" s="160">
        <f>_xlfn.XLOOKUP(B458,'2.1.trackMPD'!$R$7:$R$29,'2.1.trackMPD'!$T$7:$T$29)</f>
        <v>5</v>
      </c>
      <c r="D458" s="160">
        <v>1</v>
      </c>
      <c r="E458" s="160" t="s">
        <v>6395</v>
      </c>
      <c r="F458" s="160" t="s">
        <v>110</v>
      </c>
      <c r="G458" s="160" t="s">
        <v>124</v>
      </c>
      <c r="H458" s="160" t="s">
        <v>6392</v>
      </c>
      <c r="I458" s="160" t="e" cm="1">
        <f t="array" ref="I458">INDEX('2.1.trackMPD'!I:I/(24*60*60),
       MATCH(1,
             (A458='2.1.trackMPD'!A:A)*
             (C458='2.1.trackMPD'!D:D)*
             (D458/10^6='2.1.trackMPD'!H:H)*
             (E458='2.1.trackMPD'!F:F),
0))</f>
        <v>#N/A</v>
      </c>
    </row>
    <row r="459" spans="1:9" x14ac:dyDescent="0.2">
      <c r="A459" s="160" t="s">
        <v>93</v>
      </c>
      <c r="B459" s="160" t="s">
        <v>166</v>
      </c>
      <c r="C459" s="160">
        <f>_xlfn.XLOOKUP(B459,'2.1.trackMPD'!$R$7:$R$29,'2.1.trackMPD'!$T$7:$T$29)</f>
        <v>5</v>
      </c>
      <c r="D459" s="160">
        <v>1</v>
      </c>
      <c r="E459" s="160" t="s">
        <v>6395</v>
      </c>
      <c r="F459" s="160" t="s">
        <v>110</v>
      </c>
      <c r="G459" s="160" t="s">
        <v>140</v>
      </c>
      <c r="H459" s="160" t="s">
        <v>6392</v>
      </c>
      <c r="I459" s="160" t="e" cm="1">
        <f t="array" ref="I459">INDEX('2.1.trackMPD'!J:J/(24*60*60),
       MATCH(1,
             (A459='2.1.trackMPD'!A:A)*
             (C459='2.1.trackMPD'!D:D)*
             (D459/10^6='2.1.trackMPD'!H:H)*
             (E459='2.1.trackMPD'!F:F),
0))</f>
        <v>#N/A</v>
      </c>
    </row>
    <row r="460" spans="1:9" x14ac:dyDescent="0.2">
      <c r="A460" s="160" t="s">
        <v>93</v>
      </c>
      <c r="B460" s="160" t="s">
        <v>166</v>
      </c>
      <c r="C460" s="160">
        <f>_xlfn.XLOOKUP(B460,'2.1.trackMPD'!$R$7:$R$29,'2.1.trackMPD'!$T$7:$T$29)</f>
        <v>5</v>
      </c>
      <c r="D460" s="160">
        <v>1</v>
      </c>
      <c r="E460" s="160" t="s">
        <v>6395</v>
      </c>
      <c r="F460" s="160" t="s">
        <v>110</v>
      </c>
      <c r="G460" s="160" t="s">
        <v>124</v>
      </c>
      <c r="H460" s="160" t="s">
        <v>6393</v>
      </c>
      <c r="I460" s="160" t="e" cm="1">
        <f t="array" ref="I460">INDEX('2.1.trackMPD'!K:K/(24*60*60),
       MATCH(1,
             (A460='2.1.trackMPD'!A:A)*
             (C460='2.1.trackMPD'!D:D)*
             (D460/10^6='2.1.trackMPD'!H:H)*
             (E460='2.1.trackMPD'!F:F),
0))</f>
        <v>#N/A</v>
      </c>
    </row>
    <row r="461" spans="1:9" x14ac:dyDescent="0.2">
      <c r="A461" s="160" t="s">
        <v>93</v>
      </c>
      <c r="B461" s="160" t="s">
        <v>166</v>
      </c>
      <c r="C461" s="160">
        <f>_xlfn.XLOOKUP(B461,'2.1.trackMPD'!$R$7:$R$29,'2.1.trackMPD'!$T$7:$T$29)</f>
        <v>5</v>
      </c>
      <c r="D461" s="160">
        <v>1</v>
      </c>
      <c r="E461" s="160" t="s">
        <v>6395</v>
      </c>
      <c r="F461" s="160" t="s">
        <v>110</v>
      </c>
      <c r="G461" s="160" t="s">
        <v>140</v>
      </c>
      <c r="H461" s="160" t="s">
        <v>6393</v>
      </c>
      <c r="I461" s="160" t="e" cm="1">
        <f t="array" ref="I461">INDEX('2.1.trackMPD'!L:L/(24*60*60),
       MATCH(1,
             (A461='2.1.trackMPD'!A:A)*
             (C461='2.1.trackMPD'!D:D)*
             (D461/10^6='2.1.trackMPD'!H:H)*
             (E461='2.1.trackMPD'!F:F),
0))</f>
        <v>#N/A</v>
      </c>
    </row>
    <row r="462" spans="1:9" x14ac:dyDescent="0.2">
      <c r="A462" s="160" t="s">
        <v>93</v>
      </c>
      <c r="B462" s="160" t="s">
        <v>166</v>
      </c>
      <c r="C462" s="160">
        <f>_xlfn.XLOOKUP(B462,'2.1.trackMPD'!$R$7:$R$29,'2.1.trackMPD'!$T$7:$T$29)</f>
        <v>5</v>
      </c>
      <c r="D462" s="160">
        <v>10</v>
      </c>
      <c r="E462" s="160" t="s">
        <v>6395</v>
      </c>
      <c r="F462" s="160" t="s">
        <v>110</v>
      </c>
      <c r="G462" s="160" t="s">
        <v>124</v>
      </c>
      <c r="H462" s="160" t="s">
        <v>6392</v>
      </c>
      <c r="I462" s="160" t="e" cm="1">
        <f t="array" ref="I462">INDEX('2.1.trackMPD'!I:I/(24*60*60),
       MATCH(1,
             (A462='2.1.trackMPD'!A:A)*
             (C462='2.1.trackMPD'!D:D)*
             (D462/10^6='2.1.trackMPD'!H:H)*
             (E462='2.1.trackMPD'!F:F),
0))</f>
        <v>#N/A</v>
      </c>
    </row>
    <row r="463" spans="1:9" x14ac:dyDescent="0.2">
      <c r="A463" s="160" t="s">
        <v>93</v>
      </c>
      <c r="B463" s="160" t="s">
        <v>166</v>
      </c>
      <c r="C463" s="160">
        <f>_xlfn.XLOOKUP(B463,'2.1.trackMPD'!$R$7:$R$29,'2.1.trackMPD'!$T$7:$T$29)</f>
        <v>5</v>
      </c>
      <c r="D463" s="160">
        <v>10</v>
      </c>
      <c r="E463" s="160" t="s">
        <v>6395</v>
      </c>
      <c r="F463" s="160" t="s">
        <v>110</v>
      </c>
      <c r="G463" s="160" t="s">
        <v>140</v>
      </c>
      <c r="H463" s="160" t="s">
        <v>6392</v>
      </c>
      <c r="I463" s="160" t="e" cm="1">
        <f t="array" ref="I463">INDEX('2.1.trackMPD'!J:J/(24*60*60),
       MATCH(1,
             (A463='2.1.trackMPD'!A:A)*
             (C463='2.1.trackMPD'!D:D)*
             (D463/10^6='2.1.trackMPD'!H:H)*
             (E463='2.1.trackMPD'!F:F),
0))</f>
        <v>#N/A</v>
      </c>
    </row>
    <row r="464" spans="1:9" x14ac:dyDescent="0.2">
      <c r="A464" s="160" t="s">
        <v>93</v>
      </c>
      <c r="B464" s="160" t="s">
        <v>166</v>
      </c>
      <c r="C464" s="160">
        <f>_xlfn.XLOOKUP(B464,'2.1.trackMPD'!$R$7:$R$29,'2.1.trackMPD'!$T$7:$T$29)</f>
        <v>5</v>
      </c>
      <c r="D464" s="160">
        <v>10</v>
      </c>
      <c r="E464" s="160" t="s">
        <v>6395</v>
      </c>
      <c r="F464" s="160" t="s">
        <v>110</v>
      </c>
      <c r="G464" s="160" t="s">
        <v>124</v>
      </c>
      <c r="H464" s="160" t="s">
        <v>6393</v>
      </c>
      <c r="I464" s="160" t="e" cm="1">
        <f t="array" ref="I464">INDEX('2.1.trackMPD'!K:K/(24*60*60),
       MATCH(1,
             (A464='2.1.trackMPD'!A:A)*
             (C464='2.1.trackMPD'!D:D)*
             (D464/10^6='2.1.trackMPD'!H:H)*
             (E464='2.1.trackMPD'!F:F),
0))</f>
        <v>#N/A</v>
      </c>
    </row>
    <row r="465" spans="1:9" x14ac:dyDescent="0.2">
      <c r="A465" s="160" t="s">
        <v>93</v>
      </c>
      <c r="B465" s="160" t="s">
        <v>166</v>
      </c>
      <c r="C465" s="160">
        <f>_xlfn.XLOOKUP(B465,'2.1.trackMPD'!$R$7:$R$29,'2.1.trackMPD'!$T$7:$T$29)</f>
        <v>5</v>
      </c>
      <c r="D465" s="160">
        <v>10</v>
      </c>
      <c r="E465" s="160" t="s">
        <v>6395</v>
      </c>
      <c r="F465" s="160" t="s">
        <v>110</v>
      </c>
      <c r="G465" s="160" t="s">
        <v>140</v>
      </c>
      <c r="H465" s="160" t="s">
        <v>6393</v>
      </c>
      <c r="I465" s="160" t="e" cm="1">
        <f t="array" ref="I465">INDEX('2.1.trackMPD'!L:L/(24*60*60),
       MATCH(1,
             (A465='2.1.trackMPD'!A:A)*
             (C465='2.1.trackMPD'!D:D)*
             (D465/10^6='2.1.trackMPD'!H:H)*
             (E465='2.1.trackMPD'!F:F),
0))</f>
        <v>#N/A</v>
      </c>
    </row>
    <row r="466" spans="1:9" x14ac:dyDescent="0.2">
      <c r="A466" s="160" t="s">
        <v>93</v>
      </c>
      <c r="B466" s="160" t="s">
        <v>166</v>
      </c>
      <c r="C466" s="160">
        <f>_xlfn.XLOOKUP(B466,'2.1.trackMPD'!$R$7:$R$29,'2.1.trackMPD'!$T$7:$T$29)</f>
        <v>5</v>
      </c>
      <c r="D466" s="160">
        <v>100</v>
      </c>
      <c r="E466" s="160" t="s">
        <v>6395</v>
      </c>
      <c r="F466" s="160" t="s">
        <v>110</v>
      </c>
      <c r="G466" s="160" t="s">
        <v>124</v>
      </c>
      <c r="H466" s="160" t="s">
        <v>6392</v>
      </c>
      <c r="I466" s="160" t="e" cm="1">
        <f t="array" ref="I466">INDEX('2.1.trackMPD'!I:I/(24*60*60),
       MATCH(1,
             (A466='2.1.trackMPD'!A:A)*
             (C466='2.1.trackMPD'!D:D)*
             (D466/10^6='2.1.trackMPD'!H:H)*
             (E466='2.1.trackMPD'!F:F),
0))</f>
        <v>#N/A</v>
      </c>
    </row>
    <row r="467" spans="1:9" x14ac:dyDescent="0.2">
      <c r="A467" s="160" t="s">
        <v>93</v>
      </c>
      <c r="B467" s="160" t="s">
        <v>166</v>
      </c>
      <c r="C467" s="160">
        <f>_xlfn.XLOOKUP(B467,'2.1.trackMPD'!$R$7:$R$29,'2.1.trackMPD'!$T$7:$T$29)</f>
        <v>5</v>
      </c>
      <c r="D467" s="160">
        <v>100</v>
      </c>
      <c r="E467" s="160" t="s">
        <v>6395</v>
      </c>
      <c r="F467" s="160" t="s">
        <v>110</v>
      </c>
      <c r="G467" s="160" t="s">
        <v>140</v>
      </c>
      <c r="H467" s="160" t="s">
        <v>6392</v>
      </c>
      <c r="I467" s="160" t="e" cm="1">
        <f t="array" ref="I467">INDEX('2.1.trackMPD'!J:J/(24*60*60),
       MATCH(1,
             (A467='2.1.trackMPD'!A:A)*
             (C467='2.1.trackMPD'!D:D)*
             (D467/10^6='2.1.trackMPD'!H:H)*
             (E467='2.1.trackMPD'!F:F),
0))</f>
        <v>#N/A</v>
      </c>
    </row>
    <row r="468" spans="1:9" x14ac:dyDescent="0.2">
      <c r="A468" s="160" t="s">
        <v>93</v>
      </c>
      <c r="B468" s="160" t="s">
        <v>166</v>
      </c>
      <c r="C468" s="160">
        <f>_xlfn.XLOOKUP(B468,'2.1.trackMPD'!$R$7:$R$29,'2.1.trackMPD'!$T$7:$T$29)</f>
        <v>5</v>
      </c>
      <c r="D468" s="160">
        <v>100</v>
      </c>
      <c r="E468" s="160" t="s">
        <v>6395</v>
      </c>
      <c r="F468" s="160" t="s">
        <v>110</v>
      </c>
      <c r="G468" s="160" t="s">
        <v>124</v>
      </c>
      <c r="H468" s="160" t="s">
        <v>6393</v>
      </c>
      <c r="I468" s="160" t="e" cm="1">
        <f t="array" ref="I468">INDEX('2.1.trackMPD'!K:K/(24*60*60),
       MATCH(1,
             (A468='2.1.trackMPD'!A:A)*
             (C468='2.1.trackMPD'!D:D)*
             (D468/10^6='2.1.trackMPD'!H:H)*
             (E468='2.1.trackMPD'!F:F),
0))</f>
        <v>#N/A</v>
      </c>
    </row>
    <row r="469" spans="1:9" x14ac:dyDescent="0.2">
      <c r="A469" s="160" t="s">
        <v>93</v>
      </c>
      <c r="B469" s="160" t="s">
        <v>166</v>
      </c>
      <c r="C469" s="160">
        <f>_xlfn.XLOOKUP(B469,'2.1.trackMPD'!$R$7:$R$29,'2.1.trackMPD'!$T$7:$T$29)</f>
        <v>5</v>
      </c>
      <c r="D469" s="160">
        <v>100</v>
      </c>
      <c r="E469" s="160" t="s">
        <v>6395</v>
      </c>
      <c r="F469" s="160" t="s">
        <v>110</v>
      </c>
      <c r="G469" s="160" t="s">
        <v>140</v>
      </c>
      <c r="H469" s="160" t="s">
        <v>6393</v>
      </c>
      <c r="I469" s="160" t="e" cm="1">
        <f t="array" ref="I469">INDEX('2.1.trackMPD'!L:L/(24*60*60),
       MATCH(1,
             (A469='2.1.trackMPD'!A:A)*
             (C469='2.1.trackMPD'!D:D)*
             (D469/10^6='2.1.trackMPD'!H:H)*
             (E469='2.1.trackMPD'!F:F),
0))</f>
        <v>#N/A</v>
      </c>
    </row>
    <row r="470" spans="1:9" x14ac:dyDescent="0.2">
      <c r="A470" s="160" t="s">
        <v>93</v>
      </c>
      <c r="B470" s="160" t="s">
        <v>10</v>
      </c>
      <c r="C470" s="160">
        <f>_xlfn.XLOOKUP(B470,'2.1.trackMPD'!$R$7:$R$29,'2.1.trackMPD'!$T$7:$T$29)</f>
        <v>5</v>
      </c>
      <c r="D470" s="160">
        <v>1</v>
      </c>
      <c r="E470" s="160" t="s">
        <v>6390</v>
      </c>
      <c r="F470" s="160" t="s">
        <v>110</v>
      </c>
      <c r="G470" s="160" t="s">
        <v>124</v>
      </c>
      <c r="H470" s="160" t="s">
        <v>6392</v>
      </c>
      <c r="I470" s="160" cm="1">
        <f t="array" ref="I470">INDEX('2.1.trackMPD'!I:I/(24*60*60),
       MATCH(1,
             (A470='2.1.trackMPD'!A:A)*
             (C470='2.1.trackMPD'!D:D)*
             (D470/10^6='2.1.trackMPD'!H:H)*
             (E470='2.1.trackMPD'!F:F),
0))</f>
        <v>4.8455210648148148E-7</v>
      </c>
    </row>
    <row r="471" spans="1:9" x14ac:dyDescent="0.2">
      <c r="A471" s="160" t="s">
        <v>93</v>
      </c>
      <c r="B471" s="160" t="s">
        <v>10</v>
      </c>
      <c r="C471" s="160">
        <f>_xlfn.XLOOKUP(B471,'2.1.trackMPD'!$R$7:$R$29,'2.1.trackMPD'!$T$7:$T$29)</f>
        <v>5</v>
      </c>
      <c r="D471" s="160">
        <v>1</v>
      </c>
      <c r="E471" s="160" t="s">
        <v>6390</v>
      </c>
      <c r="F471" s="160" t="s">
        <v>110</v>
      </c>
      <c r="G471" s="160" t="s">
        <v>140</v>
      </c>
      <c r="H471" s="160" t="s">
        <v>6392</v>
      </c>
      <c r="I471" s="160" cm="1">
        <f t="array" ref="I471">INDEX('2.1.trackMPD'!J:J/(24*60*60),
       MATCH(1,
             (A471='2.1.trackMPD'!A:A)*
             (C471='2.1.trackMPD'!D:D)*
             (D471/10^6='2.1.trackMPD'!H:H)*
             (E471='2.1.trackMPD'!F:F),
0))</f>
        <v>7.8373642013888887E-6</v>
      </c>
    </row>
    <row r="472" spans="1:9" x14ac:dyDescent="0.2">
      <c r="A472" s="160" t="s">
        <v>93</v>
      </c>
      <c r="B472" s="160" t="s">
        <v>10</v>
      </c>
      <c r="C472" s="160">
        <f>_xlfn.XLOOKUP(B472,'2.1.trackMPD'!$R$7:$R$29,'2.1.trackMPD'!$T$7:$T$29)</f>
        <v>5</v>
      </c>
      <c r="D472" s="160">
        <v>1</v>
      </c>
      <c r="E472" s="160" t="s">
        <v>6390</v>
      </c>
      <c r="F472" s="160" t="s">
        <v>110</v>
      </c>
      <c r="G472" s="160" t="s">
        <v>124</v>
      </c>
      <c r="H472" s="160" t="s">
        <v>6393</v>
      </c>
      <c r="I472" s="160" cm="1">
        <f t="array" ref="I472">INDEX('2.1.trackMPD'!K:K/(24*60*60),
       MATCH(1,
             (A472='2.1.trackMPD'!A:A)*
             (C472='2.1.trackMPD'!D:D)*
             (D472/10^6='2.1.trackMPD'!H:H)*
             (E472='2.1.trackMPD'!F:F),
0))</f>
        <v>2.4703557291666664E-6</v>
      </c>
    </row>
    <row r="473" spans="1:9" x14ac:dyDescent="0.2">
      <c r="A473" s="160" t="s">
        <v>93</v>
      </c>
      <c r="B473" s="160" t="s">
        <v>10</v>
      </c>
      <c r="C473" s="160">
        <f>_xlfn.XLOOKUP(B473,'2.1.trackMPD'!$R$7:$R$29,'2.1.trackMPD'!$T$7:$T$29)</f>
        <v>5</v>
      </c>
      <c r="D473" s="160">
        <v>1</v>
      </c>
      <c r="E473" s="160" t="s">
        <v>6390</v>
      </c>
      <c r="F473" s="160" t="s">
        <v>110</v>
      </c>
      <c r="G473" s="160" t="s">
        <v>140</v>
      </c>
      <c r="H473" s="160" t="s">
        <v>6393</v>
      </c>
      <c r="I473" s="160" cm="1">
        <f t="array" ref="I473">INDEX('2.1.trackMPD'!L:L/(24*60*60),
       MATCH(1,
             (A473='2.1.trackMPD'!A:A)*
             (C473='2.1.trackMPD'!D:D)*
             (D473/10^6='2.1.trackMPD'!H:H)*
             (E473='2.1.trackMPD'!F:F),
0))</f>
        <v>3.7537537500000001E-6</v>
      </c>
    </row>
    <row r="474" spans="1:9" x14ac:dyDescent="0.2">
      <c r="A474" s="160" t="s">
        <v>93</v>
      </c>
      <c r="B474" s="160" t="s">
        <v>10</v>
      </c>
      <c r="C474" s="160">
        <f>_xlfn.XLOOKUP(B474,'2.1.trackMPD'!$R$7:$R$29,'2.1.trackMPD'!$T$7:$T$29)</f>
        <v>5</v>
      </c>
      <c r="D474" s="160">
        <v>10</v>
      </c>
      <c r="E474" s="160" t="s">
        <v>6390</v>
      </c>
      <c r="F474" s="160" t="s">
        <v>110</v>
      </c>
      <c r="G474" s="160" t="s">
        <v>124</v>
      </c>
      <c r="H474" s="160" t="s">
        <v>6392</v>
      </c>
      <c r="I474" s="160" cm="1">
        <f t="array" ref="I474">INDEX('2.1.trackMPD'!I:I/(24*60*60),
       MATCH(1,
             (A474='2.1.trackMPD'!A:A)*
             (C474='2.1.trackMPD'!D:D)*
             (D474/10^6='2.1.trackMPD'!H:H)*
             (E474='2.1.trackMPD'!F:F),
0))</f>
        <v>1.9237700000000001E-6</v>
      </c>
    </row>
    <row r="475" spans="1:9" x14ac:dyDescent="0.2">
      <c r="A475" s="160" t="s">
        <v>93</v>
      </c>
      <c r="B475" s="160" t="s">
        <v>10</v>
      </c>
      <c r="C475" s="160">
        <f>_xlfn.XLOOKUP(B475,'2.1.trackMPD'!$R$7:$R$29,'2.1.trackMPD'!$T$7:$T$29)</f>
        <v>5</v>
      </c>
      <c r="D475" s="160">
        <v>10</v>
      </c>
      <c r="E475" s="160" t="s">
        <v>6390</v>
      </c>
      <c r="F475" s="160" t="s">
        <v>110</v>
      </c>
      <c r="G475" s="160" t="s">
        <v>140</v>
      </c>
      <c r="H475" s="160" t="s">
        <v>6392</v>
      </c>
      <c r="I475" s="160" cm="1">
        <f t="array" ref="I475">INDEX('2.1.trackMPD'!J:J/(24*60*60),
       MATCH(1,
             (A475='2.1.trackMPD'!A:A)*
             (C475='2.1.trackMPD'!D:D)*
             (D475/10^6='2.1.trackMPD'!H:H)*
             (E475='2.1.trackMPD'!F:F),
0))</f>
        <v>1.2316617997685185E-5</v>
      </c>
    </row>
    <row r="476" spans="1:9" x14ac:dyDescent="0.2">
      <c r="A476" s="160" t="s">
        <v>93</v>
      </c>
      <c r="B476" s="160" t="s">
        <v>10</v>
      </c>
      <c r="C476" s="160">
        <f>_xlfn.XLOOKUP(B476,'2.1.trackMPD'!$R$7:$R$29,'2.1.trackMPD'!$T$7:$T$29)</f>
        <v>5</v>
      </c>
      <c r="D476" s="160">
        <v>10</v>
      </c>
      <c r="E476" s="160" t="s">
        <v>6390</v>
      </c>
      <c r="F476" s="160" t="s">
        <v>110</v>
      </c>
      <c r="G476" s="160" t="s">
        <v>124</v>
      </c>
      <c r="H476" s="160" t="s">
        <v>6393</v>
      </c>
      <c r="I476" s="160" cm="1">
        <f t="array" ref="I476">INDEX('2.1.trackMPD'!K:K/(24*60*60),
       MATCH(1,
             (A476='2.1.trackMPD'!A:A)*
             (C476='2.1.trackMPD'!D:D)*
             (D476/10^6='2.1.trackMPD'!H:H)*
             (E476='2.1.trackMPD'!F:F),
0))</f>
        <v>2.4154589351851853E-6</v>
      </c>
    </row>
    <row r="477" spans="1:9" x14ac:dyDescent="0.2">
      <c r="A477" s="160" t="s">
        <v>93</v>
      </c>
      <c r="B477" s="160" t="s">
        <v>10</v>
      </c>
      <c r="C477" s="160">
        <f>_xlfn.XLOOKUP(B477,'2.1.trackMPD'!$R$7:$R$29,'2.1.trackMPD'!$T$7:$T$29)</f>
        <v>5</v>
      </c>
      <c r="D477" s="160">
        <v>10</v>
      </c>
      <c r="E477" s="160" t="s">
        <v>6390</v>
      </c>
      <c r="F477" s="160" t="s">
        <v>110</v>
      </c>
      <c r="G477" s="160" t="s">
        <v>140</v>
      </c>
      <c r="H477" s="160" t="s">
        <v>6393</v>
      </c>
      <c r="I477" s="160" cm="1">
        <f t="array" ref="I477">INDEX('2.1.trackMPD'!L:L/(24*60*60),
       MATCH(1,
             (A477='2.1.trackMPD'!A:A)*
             (C477='2.1.trackMPD'!D:D)*
             (D477/10^6='2.1.trackMPD'!H:H)*
             (E477='2.1.trackMPD'!F:F),
0))</f>
        <v>4.0433446759259259E-7</v>
      </c>
    </row>
    <row r="478" spans="1:9" x14ac:dyDescent="0.2">
      <c r="A478" s="160" t="s">
        <v>93</v>
      </c>
      <c r="B478" s="160" t="s">
        <v>10</v>
      </c>
      <c r="C478" s="160">
        <f>_xlfn.XLOOKUP(B478,'2.1.trackMPD'!$R$7:$R$29,'2.1.trackMPD'!$T$7:$T$29)</f>
        <v>5</v>
      </c>
      <c r="D478" s="160">
        <v>100</v>
      </c>
      <c r="E478" s="160" t="s">
        <v>6390</v>
      </c>
      <c r="F478" s="160" t="s">
        <v>110</v>
      </c>
      <c r="G478" s="160" t="s">
        <v>124</v>
      </c>
      <c r="H478" s="160" t="s">
        <v>6392</v>
      </c>
      <c r="I478" s="160" cm="1">
        <f t="array" ref="I478">INDEX('2.1.trackMPD'!I:I/(24*60*60),
       MATCH(1,
             (A478='2.1.trackMPD'!A:A)*
             (C478='2.1.trackMPD'!D:D)*
             (D478/10^6='2.1.trackMPD'!H:H)*
             (E478='2.1.trackMPD'!F:F),
0))</f>
        <v>9.6165912638888898E-5</v>
      </c>
    </row>
    <row r="479" spans="1:9" x14ac:dyDescent="0.2">
      <c r="A479" s="160" t="s">
        <v>93</v>
      </c>
      <c r="B479" s="160" t="s">
        <v>10</v>
      </c>
      <c r="C479" s="160">
        <f>_xlfn.XLOOKUP(B479,'2.1.trackMPD'!$R$7:$R$29,'2.1.trackMPD'!$T$7:$T$29)</f>
        <v>5</v>
      </c>
      <c r="D479" s="160">
        <v>100</v>
      </c>
      <c r="E479" s="160" t="s">
        <v>6390</v>
      </c>
      <c r="F479" s="160" t="s">
        <v>110</v>
      </c>
      <c r="G479" s="160" t="s">
        <v>140</v>
      </c>
      <c r="H479" s="160" t="s">
        <v>6392</v>
      </c>
      <c r="I479" s="160" cm="1">
        <f t="array" ref="I479">INDEX('2.1.trackMPD'!J:J/(24*60*60),
       MATCH(1,
             (A479='2.1.trackMPD'!A:A)*
             (C479='2.1.trackMPD'!D:D)*
             (D479/10^6='2.1.trackMPD'!H:H)*
             (E479='2.1.trackMPD'!F:F),
0))</f>
        <v>4.1160556747685186E-4</v>
      </c>
    </row>
    <row r="480" spans="1:9" x14ac:dyDescent="0.2">
      <c r="A480" s="160" t="s">
        <v>93</v>
      </c>
      <c r="B480" s="160" t="s">
        <v>10</v>
      </c>
      <c r="C480" s="160">
        <f>_xlfn.XLOOKUP(B480,'2.1.trackMPD'!$R$7:$R$29,'2.1.trackMPD'!$T$7:$T$29)</f>
        <v>5</v>
      </c>
      <c r="D480" s="160">
        <v>100</v>
      </c>
      <c r="E480" s="160" t="s">
        <v>6390</v>
      </c>
      <c r="F480" s="160" t="s">
        <v>110</v>
      </c>
      <c r="G480" s="160" t="s">
        <v>124</v>
      </c>
      <c r="H480" s="160" t="s">
        <v>6393</v>
      </c>
      <c r="I480" s="160" cm="1">
        <f t="array" ref="I480">INDEX('2.1.trackMPD'!K:K/(24*60*60),
       MATCH(1,
             (A480='2.1.trackMPD'!A:A)*
             (C480='2.1.trackMPD'!D:D)*
             (D480/10^6='2.1.trackMPD'!H:H)*
             (E480='2.1.trackMPD'!F:F),
0))</f>
        <v>0</v>
      </c>
    </row>
    <row r="481" spans="1:9" x14ac:dyDescent="0.2">
      <c r="A481" s="160" t="s">
        <v>93</v>
      </c>
      <c r="B481" s="160" t="s">
        <v>10</v>
      </c>
      <c r="C481" s="160">
        <f>_xlfn.XLOOKUP(B481,'2.1.trackMPD'!$R$7:$R$29,'2.1.trackMPD'!$T$7:$T$29)</f>
        <v>5</v>
      </c>
      <c r="D481" s="160">
        <v>100</v>
      </c>
      <c r="E481" s="160" t="s">
        <v>6390</v>
      </c>
      <c r="F481" s="160" t="s">
        <v>110</v>
      </c>
      <c r="G481" s="160" t="s">
        <v>140</v>
      </c>
      <c r="H481" s="160" t="s">
        <v>6393</v>
      </c>
      <c r="I481" s="160" cm="1">
        <f t="array" ref="I481">INDEX('2.1.trackMPD'!L:L/(24*60*60),
       MATCH(1,
             (A481='2.1.trackMPD'!A:A)*
             (C481='2.1.trackMPD'!D:D)*
             (D481/10^6='2.1.trackMPD'!H:H)*
             (E481='2.1.trackMPD'!F:F),
0))</f>
        <v>3.7537537500000001E-6</v>
      </c>
    </row>
    <row r="482" spans="1:9" x14ac:dyDescent="0.2">
      <c r="A482" s="160" t="s">
        <v>93</v>
      </c>
      <c r="B482" s="160" t="s">
        <v>10</v>
      </c>
      <c r="C482" s="160">
        <f>_xlfn.XLOOKUP(B482,'2.1.trackMPD'!$R$7:$R$29,'2.1.trackMPD'!$T$7:$T$29)</f>
        <v>5</v>
      </c>
      <c r="D482" s="160">
        <v>1000</v>
      </c>
      <c r="E482" s="160" t="s">
        <v>6390</v>
      </c>
      <c r="F482" s="160" t="s">
        <v>110</v>
      </c>
      <c r="G482" s="160" t="s">
        <v>124</v>
      </c>
      <c r="H482" s="160" t="s">
        <v>6392</v>
      </c>
      <c r="I482" s="160" cm="1">
        <f t="array" ref="I482">INDEX('2.1.trackMPD'!I:I/(24*60*60),
       MATCH(1,
             (A482='2.1.trackMPD'!A:A)*
             (C482='2.1.trackMPD'!D:D)*
             (D482/10^6='2.1.trackMPD'!H:H)*
             (E482='2.1.trackMPD'!F:F),
0))</f>
        <v>0.20829819247685186</v>
      </c>
    </row>
    <row r="483" spans="1:9" x14ac:dyDescent="0.2">
      <c r="A483" s="160" t="s">
        <v>93</v>
      </c>
      <c r="B483" s="160" t="s">
        <v>10</v>
      </c>
      <c r="C483" s="160">
        <f>_xlfn.XLOOKUP(B483,'2.1.trackMPD'!$R$7:$R$29,'2.1.trackMPD'!$T$7:$T$29)</f>
        <v>5</v>
      </c>
      <c r="D483" s="160">
        <v>1000</v>
      </c>
      <c r="E483" s="160" t="s">
        <v>6390</v>
      </c>
      <c r="F483" s="160" t="s">
        <v>110</v>
      </c>
      <c r="G483" s="160" t="s">
        <v>140</v>
      </c>
      <c r="H483" s="160" t="s">
        <v>6392</v>
      </c>
      <c r="I483" s="160" cm="1">
        <f t="array" ref="I483">INDEX('2.1.trackMPD'!J:J/(24*60*60),
       MATCH(1,
             (A483='2.1.trackMPD'!A:A)*
             (C483='2.1.trackMPD'!D:D)*
             (D483/10^6='2.1.trackMPD'!H:H)*
             (E483='2.1.trackMPD'!F:F),
0))</f>
        <v>1.1720210486111111E-2</v>
      </c>
    </row>
    <row r="484" spans="1:9" x14ac:dyDescent="0.2">
      <c r="A484" s="160" t="s">
        <v>93</v>
      </c>
      <c r="B484" s="160" t="s">
        <v>10</v>
      </c>
      <c r="C484" s="160">
        <f>_xlfn.XLOOKUP(B484,'2.1.trackMPD'!$R$7:$R$29,'2.1.trackMPD'!$T$7:$T$29)</f>
        <v>5</v>
      </c>
      <c r="D484" s="160">
        <v>1000</v>
      </c>
      <c r="E484" s="160" t="s">
        <v>6390</v>
      </c>
      <c r="F484" s="160" t="s">
        <v>110</v>
      </c>
      <c r="G484" s="160" t="s">
        <v>124</v>
      </c>
      <c r="H484" s="160" t="s">
        <v>6393</v>
      </c>
      <c r="I484" s="160" cm="1">
        <f t="array" ref="I484">INDEX('2.1.trackMPD'!K:K/(24*60*60),
       MATCH(1,
             (A484='2.1.trackMPD'!A:A)*
             (C484='2.1.trackMPD'!D:D)*
             (D484/10^6='2.1.trackMPD'!H:H)*
             (E484='2.1.trackMPD'!F:F),
0))</f>
        <v>0</v>
      </c>
    </row>
    <row r="485" spans="1:9" x14ac:dyDescent="0.2">
      <c r="A485" s="160" t="s">
        <v>93</v>
      </c>
      <c r="B485" s="160" t="s">
        <v>10</v>
      </c>
      <c r="C485" s="160">
        <f>_xlfn.XLOOKUP(B485,'2.1.trackMPD'!$R$7:$R$29,'2.1.trackMPD'!$T$7:$T$29)</f>
        <v>5</v>
      </c>
      <c r="D485" s="160">
        <v>1000</v>
      </c>
      <c r="E485" s="160" t="s">
        <v>6390</v>
      </c>
      <c r="F485" s="160" t="s">
        <v>110</v>
      </c>
      <c r="G485" s="160" t="s">
        <v>140</v>
      </c>
      <c r="H485" s="160" t="s">
        <v>6393</v>
      </c>
      <c r="I485" s="160" cm="1">
        <f t="array" ref="I485">INDEX('2.1.trackMPD'!L:L/(24*60*60),
       MATCH(1,
             (A485='2.1.trackMPD'!A:A)*
             (C485='2.1.trackMPD'!D:D)*
             (D485/10^6='2.1.trackMPD'!H:H)*
             (E485='2.1.trackMPD'!F:F),
0))</f>
        <v>0</v>
      </c>
    </row>
    <row r="486" spans="1:9" x14ac:dyDescent="0.2">
      <c r="A486" s="160" t="s">
        <v>93</v>
      </c>
      <c r="B486" s="160" t="s">
        <v>10</v>
      </c>
      <c r="C486" s="160">
        <f>_xlfn.XLOOKUP(B486,'2.1.trackMPD'!$R$7:$R$29,'2.1.trackMPD'!$T$7:$T$29)</f>
        <v>5</v>
      </c>
      <c r="D486" s="160">
        <v>5000</v>
      </c>
      <c r="E486" s="160" t="s">
        <v>6390</v>
      </c>
      <c r="F486" s="160" t="s">
        <v>110</v>
      </c>
      <c r="G486" s="160" t="s">
        <v>124</v>
      </c>
      <c r="H486" s="160" t="s">
        <v>6392</v>
      </c>
      <c r="I486" s="160" cm="1">
        <f t="array" ref="I486">INDEX('2.1.trackMPD'!I:I/(24*60*60),
       MATCH(1,
             (A486='2.1.trackMPD'!A:A)*
             (C486='2.1.trackMPD'!D:D)*
             (D486/10^6='2.1.trackMPD'!H:H)*
             (E486='2.1.trackMPD'!F:F),
0))</f>
        <v>6.7050177187499997</v>
      </c>
    </row>
    <row r="487" spans="1:9" x14ac:dyDescent="0.2">
      <c r="A487" s="160" t="s">
        <v>93</v>
      </c>
      <c r="B487" s="160" t="s">
        <v>10</v>
      </c>
      <c r="C487" s="160">
        <f>_xlfn.XLOOKUP(B487,'2.1.trackMPD'!$R$7:$R$29,'2.1.trackMPD'!$T$7:$T$29)</f>
        <v>5</v>
      </c>
      <c r="D487" s="160">
        <v>5000</v>
      </c>
      <c r="E487" s="160" t="s">
        <v>6390</v>
      </c>
      <c r="F487" s="160" t="s">
        <v>110</v>
      </c>
      <c r="G487" s="160" t="s">
        <v>140</v>
      </c>
      <c r="H487" s="160" t="s">
        <v>6392</v>
      </c>
      <c r="I487" s="160" cm="1">
        <f t="array" ref="I487">INDEX('2.1.trackMPD'!J:J/(24*60*60),
       MATCH(1,
             (A487='2.1.trackMPD'!A:A)*
             (C487='2.1.trackMPD'!D:D)*
             (D487/10^6='2.1.trackMPD'!H:H)*
             (E487='2.1.trackMPD'!F:F),
0))</f>
        <v>6.6158037708333325E-2</v>
      </c>
    </row>
    <row r="488" spans="1:9" x14ac:dyDescent="0.2">
      <c r="A488" s="160" t="s">
        <v>93</v>
      </c>
      <c r="B488" s="160" t="s">
        <v>10</v>
      </c>
      <c r="C488" s="160">
        <f>_xlfn.XLOOKUP(B488,'2.1.trackMPD'!$R$7:$R$29,'2.1.trackMPD'!$T$7:$T$29)</f>
        <v>5</v>
      </c>
      <c r="D488" s="160">
        <v>5000</v>
      </c>
      <c r="E488" s="160" t="s">
        <v>6390</v>
      </c>
      <c r="F488" s="160" t="s">
        <v>110</v>
      </c>
      <c r="G488" s="160" t="s">
        <v>124</v>
      </c>
      <c r="H488" s="160" t="s">
        <v>6393</v>
      </c>
      <c r="I488" s="160" cm="1">
        <f t="array" ref="I488">INDEX('2.1.trackMPD'!K:K/(24*60*60),
       MATCH(1,
             (A488='2.1.trackMPD'!A:A)*
             (C488='2.1.trackMPD'!D:D)*
             (D488/10^6='2.1.trackMPD'!H:H)*
             (E488='2.1.trackMPD'!F:F),
0))</f>
        <v>0</v>
      </c>
    </row>
    <row r="489" spans="1:9" x14ac:dyDescent="0.2">
      <c r="A489" s="160" t="s">
        <v>93</v>
      </c>
      <c r="B489" s="160" t="s">
        <v>10</v>
      </c>
      <c r="C489" s="160">
        <f>_xlfn.XLOOKUP(B489,'2.1.trackMPD'!$R$7:$R$29,'2.1.trackMPD'!$T$7:$T$29)</f>
        <v>5</v>
      </c>
      <c r="D489" s="160">
        <v>5000</v>
      </c>
      <c r="E489" s="160" t="s">
        <v>6390</v>
      </c>
      <c r="F489" s="160" t="s">
        <v>110</v>
      </c>
      <c r="G489" s="160" t="s">
        <v>140</v>
      </c>
      <c r="H489" s="160" t="s">
        <v>6393</v>
      </c>
      <c r="I489" s="160" cm="1">
        <f t="array" ref="I489">INDEX('2.1.trackMPD'!L:L/(24*60*60),
       MATCH(1,
             (A489='2.1.trackMPD'!A:A)*
             (C489='2.1.trackMPD'!D:D)*
             (D489/10^6='2.1.trackMPD'!H:H)*
             (E489='2.1.trackMPD'!F:F),
0))</f>
        <v>0</v>
      </c>
    </row>
    <row r="490" spans="1:9" x14ac:dyDescent="0.2">
      <c r="A490" s="160" t="s">
        <v>93</v>
      </c>
      <c r="B490" s="160" t="s">
        <v>10</v>
      </c>
      <c r="C490" s="160">
        <f>_xlfn.XLOOKUP(B490,'2.1.trackMPD'!$R$7:$R$29,'2.1.trackMPD'!$T$7:$T$29)</f>
        <v>5</v>
      </c>
      <c r="D490" s="160">
        <v>1</v>
      </c>
      <c r="E490" s="160" t="s">
        <v>6394</v>
      </c>
      <c r="F490" s="160" t="s">
        <v>110</v>
      </c>
      <c r="G490" s="160" t="s">
        <v>124</v>
      </c>
      <c r="H490" s="160" t="s">
        <v>6392</v>
      </c>
      <c r="I490" s="160" cm="1">
        <f t="array" ref="I490">INDEX('2.1.trackMPD'!I:I/(24*60*60),
       MATCH(1,
             (A490='2.1.trackMPD'!A:A)*
             (C490='2.1.trackMPD'!D:D)*
             (D490/10^6='2.1.trackMPD'!H:H)*
             (E490='2.1.trackMPD'!F:F),
0))</f>
        <v>5.4152298611111111E-7</v>
      </c>
    </row>
    <row r="491" spans="1:9" x14ac:dyDescent="0.2">
      <c r="A491" s="160" t="s">
        <v>93</v>
      </c>
      <c r="B491" s="160" t="s">
        <v>10</v>
      </c>
      <c r="C491" s="160">
        <f>_xlfn.XLOOKUP(B491,'2.1.trackMPD'!$R$7:$R$29,'2.1.trackMPD'!$T$7:$T$29)</f>
        <v>5</v>
      </c>
      <c r="D491" s="160">
        <v>1</v>
      </c>
      <c r="E491" s="160" t="s">
        <v>6394</v>
      </c>
      <c r="F491" s="160" t="s">
        <v>110</v>
      </c>
      <c r="G491" s="160" t="s">
        <v>140</v>
      </c>
      <c r="H491" s="160" t="s">
        <v>6392</v>
      </c>
      <c r="I491" s="160" cm="1">
        <f t="array" ref="I491">INDEX('2.1.trackMPD'!J:J/(24*60*60),
       MATCH(1,
             (A491='2.1.trackMPD'!A:A)*
             (C491='2.1.trackMPD'!D:D)*
             (D491/10^6='2.1.trackMPD'!H:H)*
             (E491='2.1.trackMPD'!F:F),
0))</f>
        <v>6.4595938657407405E-6</v>
      </c>
    </row>
    <row r="492" spans="1:9" x14ac:dyDescent="0.2">
      <c r="A492" s="160" t="s">
        <v>93</v>
      </c>
      <c r="B492" s="160" t="s">
        <v>10</v>
      </c>
      <c r="C492" s="160">
        <f>_xlfn.XLOOKUP(B492,'2.1.trackMPD'!$R$7:$R$29,'2.1.trackMPD'!$T$7:$T$29)</f>
        <v>5</v>
      </c>
      <c r="D492" s="160">
        <v>1</v>
      </c>
      <c r="E492" s="160" t="s">
        <v>6394</v>
      </c>
      <c r="F492" s="160" t="s">
        <v>110</v>
      </c>
      <c r="G492" s="160" t="s">
        <v>124</v>
      </c>
      <c r="H492" s="160" t="s">
        <v>6393</v>
      </c>
      <c r="I492" s="160" cm="1">
        <f t="array" ref="I492">INDEX('2.1.trackMPD'!K:K/(24*60*60),
       MATCH(1,
             (A492='2.1.trackMPD'!A:A)*
             (C492='2.1.trackMPD'!D:D)*
             (D492/10^6='2.1.trackMPD'!H:H)*
             (E492='2.1.trackMPD'!F:F),
0))</f>
        <v>3.4463744212962964E-7</v>
      </c>
    </row>
    <row r="493" spans="1:9" x14ac:dyDescent="0.2">
      <c r="A493" s="160" t="s">
        <v>93</v>
      </c>
      <c r="B493" s="160" t="s">
        <v>10</v>
      </c>
      <c r="C493" s="160">
        <f>_xlfn.XLOOKUP(B493,'2.1.trackMPD'!$R$7:$R$29,'2.1.trackMPD'!$T$7:$T$29)</f>
        <v>5</v>
      </c>
      <c r="D493" s="160">
        <v>1</v>
      </c>
      <c r="E493" s="160" t="s">
        <v>6394</v>
      </c>
      <c r="F493" s="160" t="s">
        <v>110</v>
      </c>
      <c r="G493" s="160" t="s">
        <v>140</v>
      </c>
      <c r="H493" s="160" t="s">
        <v>6393</v>
      </c>
      <c r="I493" s="160" cm="1">
        <f t="array" ref="I493">INDEX('2.1.trackMPD'!L:L/(24*60*60),
       MATCH(1,
             (A493='2.1.trackMPD'!A:A)*
             (C493='2.1.trackMPD'!D:D)*
             (D493/10^6='2.1.trackMPD'!H:H)*
             (E493='2.1.trackMPD'!F:F),
0))</f>
        <v>3.0525030555555555E-6</v>
      </c>
    </row>
    <row r="494" spans="1:9" x14ac:dyDescent="0.2">
      <c r="A494" s="160" t="s">
        <v>93</v>
      </c>
      <c r="B494" s="160" t="s">
        <v>10</v>
      </c>
      <c r="C494" s="160">
        <f>_xlfn.XLOOKUP(B494,'2.1.trackMPD'!$R$7:$R$29,'2.1.trackMPD'!$T$7:$T$29)</f>
        <v>5</v>
      </c>
      <c r="D494" s="160">
        <v>10</v>
      </c>
      <c r="E494" s="160" t="s">
        <v>6394</v>
      </c>
      <c r="F494" s="160" t="s">
        <v>110</v>
      </c>
      <c r="G494" s="160" t="s">
        <v>124</v>
      </c>
      <c r="H494" s="160" t="s">
        <v>6392</v>
      </c>
      <c r="I494" s="160" cm="1">
        <f t="array" ref="I494">INDEX('2.1.trackMPD'!I:I/(24*60*60),
       MATCH(1,
             (A494='2.1.trackMPD'!A:A)*
             (C494='2.1.trackMPD'!D:D)*
             (D494/10^6='2.1.trackMPD'!H:H)*
             (E494='2.1.trackMPD'!F:F),
0))</f>
        <v>7.5991615740740745E-6</v>
      </c>
    </row>
    <row r="495" spans="1:9" x14ac:dyDescent="0.2">
      <c r="A495" s="160" t="s">
        <v>93</v>
      </c>
      <c r="B495" s="160" t="s">
        <v>10</v>
      </c>
      <c r="C495" s="160">
        <f>_xlfn.XLOOKUP(B495,'2.1.trackMPD'!$R$7:$R$29,'2.1.trackMPD'!$T$7:$T$29)</f>
        <v>5</v>
      </c>
      <c r="D495" s="160">
        <v>10</v>
      </c>
      <c r="E495" s="160" t="s">
        <v>6394</v>
      </c>
      <c r="F495" s="160" t="s">
        <v>110</v>
      </c>
      <c r="G495" s="160" t="s">
        <v>140</v>
      </c>
      <c r="H495" s="160" t="s">
        <v>6392</v>
      </c>
      <c r="I495" s="160" cm="1">
        <f t="array" ref="I495">INDEX('2.1.trackMPD'!J:J/(24*60*60),
       MATCH(1,
             (A495='2.1.trackMPD'!A:A)*
             (C495='2.1.trackMPD'!D:D)*
             (D495/10^6='2.1.trackMPD'!H:H)*
             (E495='2.1.trackMPD'!F:F),
0))</f>
        <v>4.8755536331018514E-5</v>
      </c>
    </row>
    <row r="496" spans="1:9" x14ac:dyDescent="0.2">
      <c r="A496" s="160" t="s">
        <v>93</v>
      </c>
      <c r="B496" s="160" t="s">
        <v>10</v>
      </c>
      <c r="C496" s="160">
        <f>_xlfn.XLOOKUP(B496,'2.1.trackMPD'!$R$7:$R$29,'2.1.trackMPD'!$T$7:$T$29)</f>
        <v>5</v>
      </c>
      <c r="D496" s="160">
        <v>10</v>
      </c>
      <c r="E496" s="160" t="s">
        <v>6394</v>
      </c>
      <c r="F496" s="160" t="s">
        <v>110</v>
      </c>
      <c r="G496" s="160" t="s">
        <v>124</v>
      </c>
      <c r="H496" s="160" t="s">
        <v>6393</v>
      </c>
      <c r="I496" s="160" cm="1">
        <f t="array" ref="I496">INDEX('2.1.trackMPD'!K:K/(24*60*60),
       MATCH(1,
             (A496='2.1.trackMPD'!A:A)*
             (C496='2.1.trackMPD'!D:D)*
             (D496/10^6='2.1.trackMPD'!H:H)*
             (E496='2.1.trackMPD'!F:F),
0))</f>
        <v>0</v>
      </c>
    </row>
    <row r="497" spans="1:9" x14ac:dyDescent="0.2">
      <c r="A497" s="160" t="s">
        <v>93</v>
      </c>
      <c r="B497" s="160" t="s">
        <v>10</v>
      </c>
      <c r="C497" s="160">
        <f>_xlfn.XLOOKUP(B497,'2.1.trackMPD'!$R$7:$R$29,'2.1.trackMPD'!$T$7:$T$29)</f>
        <v>5</v>
      </c>
      <c r="D497" s="160">
        <v>10</v>
      </c>
      <c r="E497" s="160" t="s">
        <v>6394</v>
      </c>
      <c r="F497" s="160" t="s">
        <v>110</v>
      </c>
      <c r="G497" s="160" t="s">
        <v>140</v>
      </c>
      <c r="H497" s="160" t="s">
        <v>6393</v>
      </c>
      <c r="I497" s="160" cm="1">
        <f t="array" ref="I497">INDEX('2.1.trackMPD'!L:L/(24*60*60),
       MATCH(1,
             (A497='2.1.trackMPD'!A:A)*
             (C497='2.1.trackMPD'!D:D)*
             (D497/10^6='2.1.trackMPD'!H:H)*
             (E497='2.1.trackMPD'!F:F),
0))</f>
        <v>3.1210986226851852E-6</v>
      </c>
    </row>
    <row r="498" spans="1:9" x14ac:dyDescent="0.2">
      <c r="A498" s="160" t="s">
        <v>93</v>
      </c>
      <c r="B498" s="160" t="s">
        <v>10</v>
      </c>
      <c r="C498" s="160">
        <f>_xlfn.XLOOKUP(B498,'2.1.trackMPD'!$R$7:$R$29,'2.1.trackMPD'!$T$7:$T$29)</f>
        <v>5</v>
      </c>
      <c r="D498" s="160">
        <v>100</v>
      </c>
      <c r="E498" s="160" t="s">
        <v>6394</v>
      </c>
      <c r="F498" s="160" t="s">
        <v>110</v>
      </c>
      <c r="G498" s="160" t="s">
        <v>124</v>
      </c>
      <c r="H498" s="160" t="s">
        <v>6392</v>
      </c>
      <c r="I498" s="160" cm="1">
        <f t="array" ref="I498">INDEX('2.1.trackMPD'!I:I/(24*60*60),
       MATCH(1,
             (A498='2.1.trackMPD'!A:A)*
             (C498='2.1.trackMPD'!D:D)*
             (D498/10^6='2.1.trackMPD'!H:H)*
             (E498='2.1.trackMPD'!F:F),
0))</f>
        <v>8.8560227673611101E-4</v>
      </c>
    </row>
    <row r="499" spans="1:9" x14ac:dyDescent="0.2">
      <c r="A499" s="160" t="s">
        <v>93</v>
      </c>
      <c r="B499" s="160" t="s">
        <v>10</v>
      </c>
      <c r="C499" s="160">
        <f>_xlfn.XLOOKUP(B499,'2.1.trackMPD'!$R$7:$R$29,'2.1.trackMPD'!$T$7:$T$29)</f>
        <v>5</v>
      </c>
      <c r="D499" s="160">
        <v>100</v>
      </c>
      <c r="E499" s="160" t="s">
        <v>6394</v>
      </c>
      <c r="F499" s="160" t="s">
        <v>110</v>
      </c>
      <c r="G499" s="160" t="s">
        <v>140</v>
      </c>
      <c r="H499" s="160" t="s">
        <v>6392</v>
      </c>
      <c r="I499" s="160" cm="1">
        <f t="array" ref="I499">INDEX('2.1.trackMPD'!J:J/(24*60*60),
       MATCH(1,
             (A499='2.1.trackMPD'!A:A)*
             (C499='2.1.trackMPD'!D:D)*
             (D499/10^6='2.1.trackMPD'!H:H)*
             (E499='2.1.trackMPD'!F:F),
0))</f>
        <v>9.8957315543981477E-4</v>
      </c>
    </row>
    <row r="500" spans="1:9" x14ac:dyDescent="0.2">
      <c r="A500" s="160" t="s">
        <v>93</v>
      </c>
      <c r="B500" s="160" t="s">
        <v>10</v>
      </c>
      <c r="C500" s="160">
        <f>_xlfn.XLOOKUP(B500,'2.1.trackMPD'!$R$7:$R$29,'2.1.trackMPD'!$T$7:$T$29)</f>
        <v>5</v>
      </c>
      <c r="D500" s="160">
        <v>100</v>
      </c>
      <c r="E500" s="160" t="s">
        <v>6394</v>
      </c>
      <c r="F500" s="160" t="s">
        <v>110</v>
      </c>
      <c r="G500" s="160" t="s">
        <v>124</v>
      </c>
      <c r="H500" s="160" t="s">
        <v>6393</v>
      </c>
      <c r="I500" s="160" cm="1">
        <f t="array" ref="I500">INDEX('2.1.trackMPD'!K:K/(24*60*60),
       MATCH(1,
             (A500='2.1.trackMPD'!A:A)*
             (C500='2.1.trackMPD'!D:D)*
             (D500/10^6='2.1.trackMPD'!H:H)*
             (E500='2.1.trackMPD'!F:F),
0))</f>
        <v>0</v>
      </c>
    </row>
    <row r="501" spans="1:9" x14ac:dyDescent="0.2">
      <c r="A501" s="160" t="s">
        <v>93</v>
      </c>
      <c r="B501" s="160" t="s">
        <v>10</v>
      </c>
      <c r="C501" s="160">
        <f>_xlfn.XLOOKUP(B501,'2.1.trackMPD'!$R$7:$R$29,'2.1.trackMPD'!$T$7:$T$29)</f>
        <v>5</v>
      </c>
      <c r="D501" s="160">
        <v>100</v>
      </c>
      <c r="E501" s="160" t="s">
        <v>6394</v>
      </c>
      <c r="F501" s="160" t="s">
        <v>110</v>
      </c>
      <c r="G501" s="160" t="s">
        <v>140</v>
      </c>
      <c r="H501" s="160" t="s">
        <v>6393</v>
      </c>
      <c r="I501" s="160" cm="1">
        <f t="array" ref="I501">INDEX('2.1.trackMPD'!L:L/(24*60*60),
       MATCH(1,
             (A501='2.1.trackMPD'!A:A)*
             (C501='2.1.trackMPD'!D:D)*
             (D501/10^6='2.1.trackMPD'!H:H)*
             (E501='2.1.trackMPD'!F:F),
0))</f>
        <v>0</v>
      </c>
    </row>
    <row r="502" spans="1:9" x14ac:dyDescent="0.2">
      <c r="A502" s="160" t="s">
        <v>93</v>
      </c>
      <c r="B502" s="160" t="s">
        <v>10</v>
      </c>
      <c r="C502" s="160">
        <f>_xlfn.XLOOKUP(B502,'2.1.trackMPD'!$R$7:$R$29,'2.1.trackMPD'!$T$7:$T$29)</f>
        <v>5</v>
      </c>
      <c r="D502" s="160">
        <v>1000</v>
      </c>
      <c r="E502" s="160" t="s">
        <v>6394</v>
      </c>
      <c r="F502" s="160" t="s">
        <v>110</v>
      </c>
      <c r="G502" s="160" t="s">
        <v>124</v>
      </c>
      <c r="H502" s="160" t="s">
        <v>6392</v>
      </c>
      <c r="I502" s="160" cm="1">
        <f t="array" ref="I502">INDEX('2.1.trackMPD'!I:I/(24*60*60),
       MATCH(1,
             (A502='2.1.trackMPD'!A:A)*
             (C502='2.1.trackMPD'!D:D)*
             (D502/10^6='2.1.trackMPD'!H:H)*
             (E502='2.1.trackMPD'!F:F),
0))</f>
        <v>0.28206083136574073</v>
      </c>
    </row>
    <row r="503" spans="1:9" x14ac:dyDescent="0.2">
      <c r="A503" s="160" t="s">
        <v>93</v>
      </c>
      <c r="B503" s="160" t="s">
        <v>10</v>
      </c>
      <c r="C503" s="160">
        <f>_xlfn.XLOOKUP(B503,'2.1.trackMPD'!$R$7:$R$29,'2.1.trackMPD'!$T$7:$T$29)</f>
        <v>5</v>
      </c>
      <c r="D503" s="160">
        <v>1000</v>
      </c>
      <c r="E503" s="160" t="s">
        <v>6394</v>
      </c>
      <c r="F503" s="160" t="s">
        <v>110</v>
      </c>
      <c r="G503" s="160" t="s">
        <v>140</v>
      </c>
      <c r="H503" s="160" t="s">
        <v>6392</v>
      </c>
      <c r="I503" s="160" cm="1">
        <f t="array" ref="I503">INDEX('2.1.trackMPD'!J:J/(24*60*60),
       MATCH(1,
             (A503='2.1.trackMPD'!A:A)*
             (C503='2.1.trackMPD'!D:D)*
             (D503/10^6='2.1.trackMPD'!H:H)*
             (E503='2.1.trackMPD'!F:F),
0))</f>
        <v>1.3596000613425927E-2</v>
      </c>
    </row>
    <row r="504" spans="1:9" x14ac:dyDescent="0.2">
      <c r="A504" s="160" t="s">
        <v>93</v>
      </c>
      <c r="B504" s="160" t="s">
        <v>10</v>
      </c>
      <c r="C504" s="160">
        <f>_xlfn.XLOOKUP(B504,'2.1.trackMPD'!$R$7:$R$29,'2.1.trackMPD'!$T$7:$T$29)</f>
        <v>5</v>
      </c>
      <c r="D504" s="160">
        <v>1000</v>
      </c>
      <c r="E504" s="160" t="s">
        <v>6394</v>
      </c>
      <c r="F504" s="160" t="s">
        <v>110</v>
      </c>
      <c r="G504" s="160" t="s">
        <v>124</v>
      </c>
      <c r="H504" s="160" t="s">
        <v>6393</v>
      </c>
      <c r="I504" s="160" cm="1">
        <f t="array" ref="I504">INDEX('2.1.trackMPD'!K:K/(24*60*60),
       MATCH(1,
             (A504='2.1.trackMPD'!A:A)*
             (C504='2.1.trackMPD'!D:D)*
             (D504/10^6='2.1.trackMPD'!H:H)*
             (E504='2.1.trackMPD'!F:F),
0))</f>
        <v>0</v>
      </c>
    </row>
    <row r="505" spans="1:9" x14ac:dyDescent="0.2">
      <c r="A505" s="160" t="s">
        <v>93</v>
      </c>
      <c r="B505" s="160" t="s">
        <v>10</v>
      </c>
      <c r="C505" s="160">
        <f>_xlfn.XLOOKUP(B505,'2.1.trackMPD'!$R$7:$R$29,'2.1.trackMPD'!$T$7:$T$29)</f>
        <v>5</v>
      </c>
      <c r="D505" s="160">
        <v>1000</v>
      </c>
      <c r="E505" s="160" t="s">
        <v>6394</v>
      </c>
      <c r="F505" s="160" t="s">
        <v>110</v>
      </c>
      <c r="G505" s="160" t="s">
        <v>140</v>
      </c>
      <c r="H505" s="160" t="s">
        <v>6393</v>
      </c>
      <c r="I505" s="160" cm="1">
        <f t="array" ref="I505">INDEX('2.1.trackMPD'!L:L/(24*60*60),
       MATCH(1,
             (A505='2.1.trackMPD'!A:A)*
             (C505='2.1.trackMPD'!D:D)*
             (D505/10^6='2.1.trackMPD'!H:H)*
             (E505='2.1.trackMPD'!F:F),
0))</f>
        <v>0</v>
      </c>
    </row>
    <row r="506" spans="1:9" x14ac:dyDescent="0.2">
      <c r="A506" s="160" t="s">
        <v>93</v>
      </c>
      <c r="B506" s="160" t="s">
        <v>10</v>
      </c>
      <c r="C506" s="160">
        <f>_xlfn.XLOOKUP(B506,'2.1.trackMPD'!$R$7:$R$29,'2.1.trackMPD'!$T$7:$T$29)</f>
        <v>5</v>
      </c>
      <c r="D506" s="160">
        <v>5000</v>
      </c>
      <c r="E506" s="160" t="s">
        <v>6394</v>
      </c>
      <c r="F506" s="160" t="s">
        <v>110</v>
      </c>
      <c r="G506" s="160" t="s">
        <v>124</v>
      </c>
      <c r="H506" s="160" t="s">
        <v>6392</v>
      </c>
      <c r="I506" s="160" cm="1">
        <f t="array" ref="I506">INDEX('2.1.trackMPD'!I:I/(24*60*60),
       MATCH(1,
             (A506='2.1.trackMPD'!A:A)*
             (C506='2.1.trackMPD'!D:D)*
             (D506/10^6='2.1.trackMPD'!H:H)*
             (E506='2.1.trackMPD'!F:F),
0))</f>
        <v>3.1143761793981484</v>
      </c>
    </row>
    <row r="507" spans="1:9" x14ac:dyDescent="0.2">
      <c r="A507" s="160" t="s">
        <v>93</v>
      </c>
      <c r="B507" s="160" t="s">
        <v>10</v>
      </c>
      <c r="C507" s="160">
        <f>_xlfn.XLOOKUP(B507,'2.1.trackMPD'!$R$7:$R$29,'2.1.trackMPD'!$T$7:$T$29)</f>
        <v>5</v>
      </c>
      <c r="D507" s="160">
        <v>5000</v>
      </c>
      <c r="E507" s="160" t="s">
        <v>6394</v>
      </c>
      <c r="F507" s="160" t="s">
        <v>110</v>
      </c>
      <c r="G507" s="160" t="s">
        <v>140</v>
      </c>
      <c r="H507" s="160" t="s">
        <v>6392</v>
      </c>
      <c r="I507" s="160" cm="1">
        <f t="array" ref="I507">INDEX('2.1.trackMPD'!J:J/(24*60*60),
       MATCH(1,
             (A507='2.1.trackMPD'!A:A)*
             (C507='2.1.trackMPD'!D:D)*
             (D507/10^6='2.1.trackMPD'!H:H)*
             (E507='2.1.trackMPD'!F:F),
0))</f>
        <v>4.5088750104166665E-2</v>
      </c>
    </row>
    <row r="508" spans="1:9" x14ac:dyDescent="0.2">
      <c r="A508" s="160" t="s">
        <v>93</v>
      </c>
      <c r="B508" s="160" t="s">
        <v>10</v>
      </c>
      <c r="C508" s="160">
        <f>_xlfn.XLOOKUP(B508,'2.1.trackMPD'!$R$7:$R$29,'2.1.trackMPD'!$T$7:$T$29)</f>
        <v>5</v>
      </c>
      <c r="D508" s="160">
        <v>5000</v>
      </c>
      <c r="E508" s="160" t="s">
        <v>6394</v>
      </c>
      <c r="F508" s="160" t="s">
        <v>110</v>
      </c>
      <c r="G508" s="160" t="s">
        <v>124</v>
      </c>
      <c r="H508" s="160" t="s">
        <v>6393</v>
      </c>
      <c r="I508" s="160" cm="1">
        <f t="array" ref="I508">INDEX('2.1.trackMPD'!K:K/(24*60*60),
       MATCH(1,
             (A508='2.1.trackMPD'!A:A)*
             (C508='2.1.trackMPD'!D:D)*
             (D508/10^6='2.1.trackMPD'!H:H)*
             (E508='2.1.trackMPD'!F:F),
0))</f>
        <v>0</v>
      </c>
    </row>
    <row r="509" spans="1:9" x14ac:dyDescent="0.2">
      <c r="A509" s="160" t="s">
        <v>93</v>
      </c>
      <c r="B509" s="160" t="s">
        <v>10</v>
      </c>
      <c r="C509" s="160">
        <f>_xlfn.XLOOKUP(B509,'2.1.trackMPD'!$R$7:$R$29,'2.1.trackMPD'!$T$7:$T$29)</f>
        <v>5</v>
      </c>
      <c r="D509" s="160">
        <v>5000</v>
      </c>
      <c r="E509" s="160" t="s">
        <v>6394</v>
      </c>
      <c r="F509" s="160" t="s">
        <v>110</v>
      </c>
      <c r="G509" s="160" t="s">
        <v>140</v>
      </c>
      <c r="H509" s="160" t="s">
        <v>6393</v>
      </c>
      <c r="I509" s="160" cm="1">
        <f t="array" ref="I509">INDEX('2.1.trackMPD'!L:L/(24*60*60),
       MATCH(1,
             (A509='2.1.trackMPD'!A:A)*
             (C509='2.1.trackMPD'!D:D)*
             (D509/10^6='2.1.trackMPD'!H:H)*
             (E509='2.1.trackMPD'!F:F),
0))</f>
        <v>0</v>
      </c>
    </row>
    <row r="510" spans="1:9" x14ac:dyDescent="0.2">
      <c r="A510" s="160" t="s">
        <v>93</v>
      </c>
      <c r="B510" s="160" t="s">
        <v>10</v>
      </c>
      <c r="C510" s="160">
        <f>_xlfn.XLOOKUP(B510,'2.1.trackMPD'!$R$7:$R$29,'2.1.trackMPD'!$T$7:$T$29)</f>
        <v>5</v>
      </c>
      <c r="D510" s="160">
        <v>1</v>
      </c>
      <c r="E510" s="160" t="s">
        <v>6395</v>
      </c>
      <c r="F510" s="160" t="s">
        <v>110</v>
      </c>
      <c r="G510" s="160" t="s">
        <v>124</v>
      </c>
      <c r="H510" s="160" t="s">
        <v>6392</v>
      </c>
      <c r="I510" s="160" t="e" cm="1">
        <f t="array" ref="I510">INDEX('2.1.trackMPD'!I:I/(24*60*60),
       MATCH(1,
             (A510='2.1.trackMPD'!A:A)*
             (C510='2.1.trackMPD'!D:D)*
             (D510/10^6='2.1.trackMPD'!H:H)*
             (E510='2.1.trackMPD'!F:F),
0))</f>
        <v>#N/A</v>
      </c>
    </row>
    <row r="511" spans="1:9" x14ac:dyDescent="0.2">
      <c r="A511" s="160" t="s">
        <v>93</v>
      </c>
      <c r="B511" s="160" t="s">
        <v>10</v>
      </c>
      <c r="C511" s="160">
        <f>_xlfn.XLOOKUP(B511,'2.1.trackMPD'!$R$7:$R$29,'2.1.trackMPD'!$T$7:$T$29)</f>
        <v>5</v>
      </c>
      <c r="D511" s="160">
        <v>1</v>
      </c>
      <c r="E511" s="160" t="s">
        <v>6395</v>
      </c>
      <c r="F511" s="160" t="s">
        <v>110</v>
      </c>
      <c r="G511" s="160" t="s">
        <v>140</v>
      </c>
      <c r="H511" s="160" t="s">
        <v>6392</v>
      </c>
      <c r="I511" s="160" t="e" cm="1">
        <f t="array" ref="I511">INDEX('2.1.trackMPD'!J:J/(24*60*60),
       MATCH(1,
             (A511='2.1.trackMPD'!A:A)*
             (C511='2.1.trackMPD'!D:D)*
             (D511/10^6='2.1.trackMPD'!H:H)*
             (E511='2.1.trackMPD'!F:F),
0))</f>
        <v>#N/A</v>
      </c>
    </row>
    <row r="512" spans="1:9" x14ac:dyDescent="0.2">
      <c r="A512" s="160" t="s">
        <v>93</v>
      </c>
      <c r="B512" s="160" t="s">
        <v>10</v>
      </c>
      <c r="C512" s="160">
        <f>_xlfn.XLOOKUP(B512,'2.1.trackMPD'!$R$7:$R$29,'2.1.trackMPD'!$T$7:$T$29)</f>
        <v>5</v>
      </c>
      <c r="D512" s="160">
        <v>1</v>
      </c>
      <c r="E512" s="160" t="s">
        <v>6395</v>
      </c>
      <c r="F512" s="160" t="s">
        <v>110</v>
      </c>
      <c r="G512" s="160" t="s">
        <v>124</v>
      </c>
      <c r="H512" s="160" t="s">
        <v>6393</v>
      </c>
      <c r="I512" s="160" t="e" cm="1">
        <f t="array" ref="I512">INDEX('2.1.trackMPD'!K:K/(24*60*60),
       MATCH(1,
             (A512='2.1.trackMPD'!A:A)*
             (C512='2.1.trackMPD'!D:D)*
             (D512/10^6='2.1.trackMPD'!H:H)*
             (E512='2.1.trackMPD'!F:F),
0))</f>
        <v>#N/A</v>
      </c>
    </row>
    <row r="513" spans="1:9" x14ac:dyDescent="0.2">
      <c r="A513" s="160" t="s">
        <v>93</v>
      </c>
      <c r="B513" s="160" t="s">
        <v>10</v>
      </c>
      <c r="C513" s="160">
        <f>_xlfn.XLOOKUP(B513,'2.1.trackMPD'!$R$7:$R$29,'2.1.trackMPD'!$T$7:$T$29)</f>
        <v>5</v>
      </c>
      <c r="D513" s="160">
        <v>1</v>
      </c>
      <c r="E513" s="160" t="s">
        <v>6395</v>
      </c>
      <c r="F513" s="160" t="s">
        <v>110</v>
      </c>
      <c r="G513" s="160" t="s">
        <v>140</v>
      </c>
      <c r="H513" s="160" t="s">
        <v>6393</v>
      </c>
      <c r="I513" s="160" t="e" cm="1">
        <f t="array" ref="I513">INDEX('2.1.trackMPD'!L:L/(24*60*60),
       MATCH(1,
             (A513='2.1.trackMPD'!A:A)*
             (C513='2.1.trackMPD'!D:D)*
             (D513/10^6='2.1.trackMPD'!H:H)*
             (E513='2.1.trackMPD'!F:F),
0))</f>
        <v>#N/A</v>
      </c>
    </row>
    <row r="514" spans="1:9" x14ac:dyDescent="0.2">
      <c r="A514" s="160" t="s">
        <v>93</v>
      </c>
      <c r="B514" s="160" t="s">
        <v>10</v>
      </c>
      <c r="C514" s="160">
        <f>_xlfn.XLOOKUP(B514,'2.1.trackMPD'!$R$7:$R$29,'2.1.trackMPD'!$T$7:$T$29)</f>
        <v>5</v>
      </c>
      <c r="D514" s="160">
        <v>10</v>
      </c>
      <c r="E514" s="160" t="s">
        <v>6395</v>
      </c>
      <c r="F514" s="160" t="s">
        <v>110</v>
      </c>
      <c r="G514" s="160" t="s">
        <v>124</v>
      </c>
      <c r="H514" s="160" t="s">
        <v>6392</v>
      </c>
      <c r="I514" s="160" t="e" cm="1">
        <f t="array" ref="I514">INDEX('2.1.trackMPD'!I:I/(24*60*60),
       MATCH(1,
             (A514='2.1.trackMPD'!A:A)*
             (C514='2.1.trackMPD'!D:D)*
             (D514/10^6='2.1.trackMPD'!H:H)*
             (E514='2.1.trackMPD'!F:F),
0))</f>
        <v>#N/A</v>
      </c>
    </row>
    <row r="515" spans="1:9" x14ac:dyDescent="0.2">
      <c r="A515" s="160" t="s">
        <v>93</v>
      </c>
      <c r="B515" s="160" t="s">
        <v>10</v>
      </c>
      <c r="C515" s="160">
        <f>_xlfn.XLOOKUP(B515,'2.1.trackMPD'!$R$7:$R$29,'2.1.trackMPD'!$T$7:$T$29)</f>
        <v>5</v>
      </c>
      <c r="D515" s="160">
        <v>10</v>
      </c>
      <c r="E515" s="160" t="s">
        <v>6395</v>
      </c>
      <c r="F515" s="160" t="s">
        <v>110</v>
      </c>
      <c r="G515" s="160" t="s">
        <v>140</v>
      </c>
      <c r="H515" s="160" t="s">
        <v>6392</v>
      </c>
      <c r="I515" s="160" t="e" cm="1">
        <f t="array" ref="I515">INDEX('2.1.trackMPD'!J:J/(24*60*60),
       MATCH(1,
             (A515='2.1.trackMPD'!A:A)*
             (C515='2.1.trackMPD'!D:D)*
             (D515/10^6='2.1.trackMPD'!H:H)*
             (E515='2.1.trackMPD'!F:F),
0))</f>
        <v>#N/A</v>
      </c>
    </row>
    <row r="516" spans="1:9" x14ac:dyDescent="0.2">
      <c r="A516" s="160" t="s">
        <v>93</v>
      </c>
      <c r="B516" s="160" t="s">
        <v>10</v>
      </c>
      <c r="C516" s="160">
        <f>_xlfn.XLOOKUP(B516,'2.1.trackMPD'!$R$7:$R$29,'2.1.trackMPD'!$T$7:$T$29)</f>
        <v>5</v>
      </c>
      <c r="D516" s="160">
        <v>10</v>
      </c>
      <c r="E516" s="160" t="s">
        <v>6395</v>
      </c>
      <c r="F516" s="160" t="s">
        <v>110</v>
      </c>
      <c r="G516" s="160" t="s">
        <v>124</v>
      </c>
      <c r="H516" s="160" t="s">
        <v>6393</v>
      </c>
      <c r="I516" s="160" t="e" cm="1">
        <f t="array" ref="I516">INDEX('2.1.trackMPD'!K:K/(24*60*60),
       MATCH(1,
             (A516='2.1.trackMPD'!A:A)*
             (C516='2.1.trackMPD'!D:D)*
             (D516/10^6='2.1.trackMPD'!H:H)*
             (E516='2.1.trackMPD'!F:F),
0))</f>
        <v>#N/A</v>
      </c>
    </row>
    <row r="517" spans="1:9" x14ac:dyDescent="0.2">
      <c r="A517" s="160" t="s">
        <v>93</v>
      </c>
      <c r="B517" s="160" t="s">
        <v>10</v>
      </c>
      <c r="C517" s="160">
        <f>_xlfn.XLOOKUP(B517,'2.1.trackMPD'!$R$7:$R$29,'2.1.trackMPD'!$T$7:$T$29)</f>
        <v>5</v>
      </c>
      <c r="D517" s="160">
        <v>10</v>
      </c>
      <c r="E517" s="160" t="s">
        <v>6395</v>
      </c>
      <c r="F517" s="160" t="s">
        <v>110</v>
      </c>
      <c r="G517" s="160" t="s">
        <v>140</v>
      </c>
      <c r="H517" s="160" t="s">
        <v>6393</v>
      </c>
      <c r="I517" s="160" t="e" cm="1">
        <f t="array" ref="I517">INDEX('2.1.trackMPD'!L:L/(24*60*60),
       MATCH(1,
             (A517='2.1.trackMPD'!A:A)*
             (C517='2.1.trackMPD'!D:D)*
             (D517/10^6='2.1.trackMPD'!H:H)*
             (E517='2.1.trackMPD'!F:F),
0))</f>
        <v>#N/A</v>
      </c>
    </row>
    <row r="518" spans="1:9" x14ac:dyDescent="0.2">
      <c r="A518" s="160" t="s">
        <v>93</v>
      </c>
      <c r="B518" s="160" t="s">
        <v>10</v>
      </c>
      <c r="C518" s="160">
        <f>_xlfn.XLOOKUP(B518,'2.1.trackMPD'!$R$7:$R$29,'2.1.trackMPD'!$T$7:$T$29)</f>
        <v>5</v>
      </c>
      <c r="D518" s="160">
        <v>100</v>
      </c>
      <c r="E518" s="160" t="s">
        <v>6395</v>
      </c>
      <c r="F518" s="160" t="s">
        <v>110</v>
      </c>
      <c r="G518" s="160" t="s">
        <v>124</v>
      </c>
      <c r="H518" s="160" t="s">
        <v>6392</v>
      </c>
      <c r="I518" s="160" t="e" cm="1">
        <f t="array" ref="I518">INDEX('2.1.trackMPD'!I:I/(24*60*60),
       MATCH(1,
             (A518='2.1.trackMPD'!A:A)*
             (C518='2.1.trackMPD'!D:D)*
             (D518/10^6='2.1.trackMPD'!H:H)*
             (E518='2.1.trackMPD'!F:F),
0))</f>
        <v>#N/A</v>
      </c>
    </row>
    <row r="519" spans="1:9" x14ac:dyDescent="0.2">
      <c r="A519" s="160" t="s">
        <v>93</v>
      </c>
      <c r="B519" s="160" t="s">
        <v>10</v>
      </c>
      <c r="C519" s="160">
        <f>_xlfn.XLOOKUP(B519,'2.1.trackMPD'!$R$7:$R$29,'2.1.trackMPD'!$T$7:$T$29)</f>
        <v>5</v>
      </c>
      <c r="D519" s="160">
        <v>100</v>
      </c>
      <c r="E519" s="160" t="s">
        <v>6395</v>
      </c>
      <c r="F519" s="160" t="s">
        <v>110</v>
      </c>
      <c r="G519" s="160" t="s">
        <v>140</v>
      </c>
      <c r="H519" s="160" t="s">
        <v>6392</v>
      </c>
      <c r="I519" s="160" t="e" cm="1">
        <f t="array" ref="I519">INDEX('2.1.trackMPD'!J:J/(24*60*60),
       MATCH(1,
             (A519='2.1.trackMPD'!A:A)*
             (C519='2.1.trackMPD'!D:D)*
             (D519/10^6='2.1.trackMPD'!H:H)*
             (E519='2.1.trackMPD'!F:F),
0))</f>
        <v>#N/A</v>
      </c>
    </row>
    <row r="520" spans="1:9" x14ac:dyDescent="0.2">
      <c r="A520" s="160" t="s">
        <v>93</v>
      </c>
      <c r="B520" s="160" t="s">
        <v>10</v>
      </c>
      <c r="C520" s="160">
        <f>_xlfn.XLOOKUP(B520,'2.1.trackMPD'!$R$7:$R$29,'2.1.trackMPD'!$T$7:$T$29)</f>
        <v>5</v>
      </c>
      <c r="D520" s="160">
        <v>100</v>
      </c>
      <c r="E520" s="160" t="s">
        <v>6395</v>
      </c>
      <c r="F520" s="160" t="s">
        <v>110</v>
      </c>
      <c r="G520" s="160" t="s">
        <v>124</v>
      </c>
      <c r="H520" s="160" t="s">
        <v>6393</v>
      </c>
      <c r="I520" s="160" t="e" cm="1">
        <f t="array" ref="I520">INDEX('2.1.trackMPD'!K:K/(24*60*60),
       MATCH(1,
             (A520='2.1.trackMPD'!A:A)*
             (C520='2.1.trackMPD'!D:D)*
             (D520/10^6='2.1.trackMPD'!H:H)*
             (E520='2.1.trackMPD'!F:F),
0))</f>
        <v>#N/A</v>
      </c>
    </row>
    <row r="521" spans="1:9" x14ac:dyDescent="0.2">
      <c r="A521" s="160" t="s">
        <v>93</v>
      </c>
      <c r="B521" s="160" t="s">
        <v>10</v>
      </c>
      <c r="C521" s="160">
        <f>_xlfn.XLOOKUP(B521,'2.1.trackMPD'!$R$7:$R$29,'2.1.trackMPD'!$T$7:$T$29)</f>
        <v>5</v>
      </c>
      <c r="D521" s="160">
        <v>100</v>
      </c>
      <c r="E521" s="160" t="s">
        <v>6395</v>
      </c>
      <c r="F521" s="160" t="s">
        <v>110</v>
      </c>
      <c r="G521" s="160" t="s">
        <v>140</v>
      </c>
      <c r="H521" s="160" t="s">
        <v>6393</v>
      </c>
      <c r="I521" s="160" t="e" cm="1">
        <f t="array" ref="I521">INDEX('2.1.trackMPD'!L:L/(24*60*60),
       MATCH(1,
             (A521='2.1.trackMPD'!A:A)*
             (C521='2.1.trackMPD'!D:D)*
             (D521/10^6='2.1.trackMPD'!H:H)*
             (E521='2.1.trackMPD'!F:F),
0))</f>
        <v>#N/A</v>
      </c>
    </row>
    <row r="522" spans="1:9" x14ac:dyDescent="0.2">
      <c r="A522" s="160" t="s">
        <v>93</v>
      </c>
      <c r="B522" s="160" t="s">
        <v>6</v>
      </c>
      <c r="C522" s="160">
        <f>_xlfn.XLOOKUP(B522,'2.1.trackMPD'!$R$7:$R$29,'2.1.trackMPD'!$T$7:$T$29)</f>
        <v>6</v>
      </c>
      <c r="D522" s="160">
        <v>1</v>
      </c>
      <c r="E522" s="160" t="s">
        <v>6390</v>
      </c>
      <c r="F522" s="160" t="s">
        <v>110</v>
      </c>
      <c r="G522" s="160" t="s">
        <v>124</v>
      </c>
      <c r="H522" s="160" t="s">
        <v>6392</v>
      </c>
      <c r="I522" s="160" cm="1">
        <f t="array" ref="I522">INDEX('2.1.trackMPD'!I:I/(24*60*60),
       MATCH(1,
             (A522='2.1.trackMPD'!A:A)*
             (C522='2.1.trackMPD'!D:D)*
             (D522/10^6='2.1.trackMPD'!H:H)*
             (E522='2.1.trackMPD'!F:F),
0))</f>
        <v>4.6051731481481477E-7</v>
      </c>
    </row>
    <row r="523" spans="1:9" x14ac:dyDescent="0.2">
      <c r="A523" s="160" t="s">
        <v>93</v>
      </c>
      <c r="B523" s="160" t="s">
        <v>6</v>
      </c>
      <c r="C523" s="160">
        <f>_xlfn.XLOOKUP(B523,'2.1.trackMPD'!$R$7:$R$29,'2.1.trackMPD'!$T$7:$T$29)</f>
        <v>6</v>
      </c>
      <c r="D523" s="160">
        <v>1</v>
      </c>
      <c r="E523" s="160" t="s">
        <v>6390</v>
      </c>
      <c r="F523" s="160" t="s">
        <v>110</v>
      </c>
      <c r="G523" s="160" t="s">
        <v>140</v>
      </c>
      <c r="H523" s="160" t="s">
        <v>6392</v>
      </c>
      <c r="I523" s="160" cm="1">
        <f t="array" ref="I523">INDEX('2.1.trackMPD'!J:J/(24*60*60),
       MATCH(1,
             (A523='2.1.trackMPD'!A:A)*
             (C523='2.1.trackMPD'!D:D)*
             (D523/10^6='2.1.trackMPD'!H:H)*
             (E523='2.1.trackMPD'!F:F),
0))</f>
        <v>7.5641211111111106E-6</v>
      </c>
    </row>
    <row r="524" spans="1:9" x14ac:dyDescent="0.2">
      <c r="A524" s="160" t="s">
        <v>93</v>
      </c>
      <c r="B524" s="160" t="s">
        <v>6</v>
      </c>
      <c r="C524" s="160">
        <f>_xlfn.XLOOKUP(B524,'2.1.trackMPD'!$R$7:$R$29,'2.1.trackMPD'!$T$7:$T$29)</f>
        <v>6</v>
      </c>
      <c r="D524" s="160">
        <v>1</v>
      </c>
      <c r="E524" s="160" t="s">
        <v>6390</v>
      </c>
      <c r="F524" s="160" t="s">
        <v>110</v>
      </c>
      <c r="G524" s="160" t="s">
        <v>124</v>
      </c>
      <c r="H524" s="160" t="s">
        <v>6393</v>
      </c>
      <c r="I524" s="160" cm="1">
        <f t="array" ref="I524">INDEX('2.1.trackMPD'!K:K/(24*60*60),
       MATCH(1,
             (A524='2.1.trackMPD'!A:A)*
             (C524='2.1.trackMPD'!D:D)*
             (D524/10^6='2.1.trackMPD'!H:H)*
             (E524='2.1.trackMPD'!F:F),
0))</f>
        <v>0</v>
      </c>
    </row>
    <row r="525" spans="1:9" x14ac:dyDescent="0.2">
      <c r="A525" s="160" t="s">
        <v>93</v>
      </c>
      <c r="B525" s="160" t="s">
        <v>6</v>
      </c>
      <c r="C525" s="160">
        <f>_xlfn.XLOOKUP(B525,'2.1.trackMPD'!$R$7:$R$29,'2.1.trackMPD'!$T$7:$T$29)</f>
        <v>6</v>
      </c>
      <c r="D525" s="160">
        <v>1</v>
      </c>
      <c r="E525" s="160" t="s">
        <v>6390</v>
      </c>
      <c r="F525" s="160" t="s">
        <v>110</v>
      </c>
      <c r="G525" s="160" t="s">
        <v>140</v>
      </c>
      <c r="H525" s="160" t="s">
        <v>6393</v>
      </c>
      <c r="I525" s="160" cm="1">
        <f t="array" ref="I525">INDEX('2.1.trackMPD'!L:L/(24*60*60),
       MATCH(1,
             (A525='2.1.trackMPD'!A:A)*
             (C525='2.1.trackMPD'!D:D)*
             (D525/10^6='2.1.trackMPD'!H:H)*
             (E525='2.1.trackMPD'!F:F),
0))</f>
        <v>7.122507118055555E-6</v>
      </c>
    </row>
    <row r="526" spans="1:9" x14ac:dyDescent="0.2">
      <c r="A526" s="160" t="s">
        <v>93</v>
      </c>
      <c r="B526" s="160" t="s">
        <v>6</v>
      </c>
      <c r="C526" s="160">
        <f>_xlfn.XLOOKUP(B526,'2.1.trackMPD'!$R$7:$R$29,'2.1.trackMPD'!$T$7:$T$29)</f>
        <v>6</v>
      </c>
      <c r="D526" s="160">
        <v>10</v>
      </c>
      <c r="E526" s="160" t="s">
        <v>6390</v>
      </c>
      <c r="F526" s="160" t="s">
        <v>110</v>
      </c>
      <c r="G526" s="160" t="s">
        <v>124</v>
      </c>
      <c r="H526" s="160" t="s">
        <v>6392</v>
      </c>
      <c r="I526" s="160" cm="1">
        <f t="array" ref="I526">INDEX('2.1.trackMPD'!I:I/(24*60*60),
       MATCH(1,
             (A526='2.1.trackMPD'!A:A)*
             (C526='2.1.trackMPD'!D:D)*
             (D526/10^6='2.1.trackMPD'!H:H)*
             (E526='2.1.trackMPD'!F:F),
0))</f>
        <v>2.3133724999999999E-6</v>
      </c>
    </row>
    <row r="527" spans="1:9" x14ac:dyDescent="0.2">
      <c r="A527" s="160" t="s">
        <v>93</v>
      </c>
      <c r="B527" s="160" t="s">
        <v>6</v>
      </c>
      <c r="C527" s="160">
        <f>_xlfn.XLOOKUP(B527,'2.1.trackMPD'!$R$7:$R$29,'2.1.trackMPD'!$T$7:$T$29)</f>
        <v>6</v>
      </c>
      <c r="D527" s="160">
        <v>10</v>
      </c>
      <c r="E527" s="160" t="s">
        <v>6390</v>
      </c>
      <c r="F527" s="160" t="s">
        <v>110</v>
      </c>
      <c r="G527" s="160" t="s">
        <v>140</v>
      </c>
      <c r="H527" s="160" t="s">
        <v>6392</v>
      </c>
      <c r="I527" s="160" cm="1">
        <f t="array" ref="I527">INDEX('2.1.trackMPD'!J:J/(24*60*60),
       MATCH(1,
             (A527='2.1.trackMPD'!A:A)*
             (C527='2.1.trackMPD'!D:D)*
             (D527/10^6='2.1.trackMPD'!H:H)*
             (E527='2.1.trackMPD'!F:F),
0))</f>
        <v>1.2815177025462963E-5</v>
      </c>
    </row>
    <row r="528" spans="1:9" x14ac:dyDescent="0.2">
      <c r="A528" s="160" t="s">
        <v>93</v>
      </c>
      <c r="B528" s="160" t="s">
        <v>6</v>
      </c>
      <c r="C528" s="160">
        <f>_xlfn.XLOOKUP(B528,'2.1.trackMPD'!$R$7:$R$29,'2.1.trackMPD'!$T$7:$T$29)</f>
        <v>6</v>
      </c>
      <c r="D528" s="160">
        <v>10</v>
      </c>
      <c r="E528" s="160" t="s">
        <v>6390</v>
      </c>
      <c r="F528" s="160" t="s">
        <v>110</v>
      </c>
      <c r="G528" s="160" t="s">
        <v>124</v>
      </c>
      <c r="H528" s="160" t="s">
        <v>6393</v>
      </c>
      <c r="I528" s="160" cm="1">
        <f t="array" ref="I528">INDEX('2.1.trackMPD'!K:K/(24*60*60),
       MATCH(1,
             (A528='2.1.trackMPD'!A:A)*
             (C528='2.1.trackMPD'!D:D)*
             (D528/10^6='2.1.trackMPD'!H:H)*
             (E528='2.1.trackMPD'!F:F),
0))</f>
        <v>2.5960539930555555E-6</v>
      </c>
    </row>
    <row r="529" spans="1:9" x14ac:dyDescent="0.2">
      <c r="A529" s="160" t="s">
        <v>93</v>
      </c>
      <c r="B529" s="160" t="s">
        <v>6</v>
      </c>
      <c r="C529" s="160">
        <f>_xlfn.XLOOKUP(B529,'2.1.trackMPD'!$R$7:$R$29,'2.1.trackMPD'!$T$7:$T$29)</f>
        <v>6</v>
      </c>
      <c r="D529" s="160">
        <v>10</v>
      </c>
      <c r="E529" s="160" t="s">
        <v>6390</v>
      </c>
      <c r="F529" s="160" t="s">
        <v>110</v>
      </c>
      <c r="G529" s="160" t="s">
        <v>140</v>
      </c>
      <c r="H529" s="160" t="s">
        <v>6393</v>
      </c>
      <c r="I529" s="160" cm="1">
        <f t="array" ref="I529">INDEX('2.1.trackMPD'!L:L/(24*60*60),
       MATCH(1,
             (A529='2.1.trackMPD'!A:A)*
             (C529='2.1.trackMPD'!D:D)*
             (D529/10^6='2.1.trackMPD'!H:H)*
             (E529='2.1.trackMPD'!F:F),
0))</f>
        <v>2.3977906250000003E-7</v>
      </c>
    </row>
    <row r="530" spans="1:9" x14ac:dyDescent="0.2">
      <c r="A530" s="160" t="s">
        <v>93</v>
      </c>
      <c r="B530" s="160" t="s">
        <v>6</v>
      </c>
      <c r="C530" s="160">
        <f>_xlfn.XLOOKUP(B530,'2.1.trackMPD'!$R$7:$R$29,'2.1.trackMPD'!$T$7:$T$29)</f>
        <v>6</v>
      </c>
      <c r="D530" s="160">
        <v>100</v>
      </c>
      <c r="E530" s="160" t="s">
        <v>6390</v>
      </c>
      <c r="F530" s="160" t="s">
        <v>110</v>
      </c>
      <c r="G530" s="160" t="s">
        <v>124</v>
      </c>
      <c r="H530" s="160" t="s">
        <v>6392</v>
      </c>
      <c r="I530" s="160" cm="1">
        <f t="array" ref="I530">INDEX('2.1.trackMPD'!I:I/(24*60*60),
       MATCH(1,
             (A530='2.1.trackMPD'!A:A)*
             (C530='2.1.trackMPD'!D:D)*
             (D530/10^6='2.1.trackMPD'!H:H)*
             (E530='2.1.trackMPD'!F:F),
0))</f>
        <v>4.0572705474537039E-3</v>
      </c>
    </row>
    <row r="531" spans="1:9" x14ac:dyDescent="0.2">
      <c r="A531" s="160" t="s">
        <v>93</v>
      </c>
      <c r="B531" s="160" t="s">
        <v>6</v>
      </c>
      <c r="C531" s="160">
        <f>_xlfn.XLOOKUP(B531,'2.1.trackMPD'!$R$7:$R$29,'2.1.trackMPD'!$T$7:$T$29)</f>
        <v>6</v>
      </c>
      <c r="D531" s="160">
        <v>100</v>
      </c>
      <c r="E531" s="160" t="s">
        <v>6390</v>
      </c>
      <c r="F531" s="160" t="s">
        <v>110</v>
      </c>
      <c r="G531" s="160" t="s">
        <v>140</v>
      </c>
      <c r="H531" s="160" t="s">
        <v>6392</v>
      </c>
      <c r="I531" s="160" cm="1">
        <f t="array" ref="I531">INDEX('2.1.trackMPD'!J:J/(24*60*60),
       MATCH(1,
             (A531='2.1.trackMPD'!A:A)*
             (C531='2.1.trackMPD'!D:D)*
             (D531/10^6='2.1.trackMPD'!H:H)*
             (E531='2.1.trackMPD'!F:F),
0))</f>
        <v>1.5704883680555555E-3</v>
      </c>
    </row>
    <row r="532" spans="1:9" x14ac:dyDescent="0.2">
      <c r="A532" s="160" t="s">
        <v>93</v>
      </c>
      <c r="B532" s="160" t="s">
        <v>6</v>
      </c>
      <c r="C532" s="160">
        <f>_xlfn.XLOOKUP(B532,'2.1.trackMPD'!$R$7:$R$29,'2.1.trackMPD'!$T$7:$T$29)</f>
        <v>6</v>
      </c>
      <c r="D532" s="160">
        <v>100</v>
      </c>
      <c r="E532" s="160" t="s">
        <v>6390</v>
      </c>
      <c r="F532" s="160" t="s">
        <v>110</v>
      </c>
      <c r="G532" s="160" t="s">
        <v>124</v>
      </c>
      <c r="H532" s="160" t="s">
        <v>6393</v>
      </c>
      <c r="I532" s="160" cm="1">
        <f t="array" ref="I532">INDEX('2.1.trackMPD'!K:K/(24*60*60),
       MATCH(1,
             (A532='2.1.trackMPD'!A:A)*
             (C532='2.1.trackMPD'!D:D)*
             (D532/10^6='2.1.trackMPD'!H:H)*
             (E532='2.1.trackMPD'!F:F),
0))</f>
        <v>0</v>
      </c>
    </row>
    <row r="533" spans="1:9" x14ac:dyDescent="0.2">
      <c r="A533" s="160" t="s">
        <v>93</v>
      </c>
      <c r="B533" s="160" t="s">
        <v>6</v>
      </c>
      <c r="C533" s="160">
        <f>_xlfn.XLOOKUP(B533,'2.1.trackMPD'!$R$7:$R$29,'2.1.trackMPD'!$T$7:$T$29)</f>
        <v>6</v>
      </c>
      <c r="D533" s="160">
        <v>100</v>
      </c>
      <c r="E533" s="160" t="s">
        <v>6390</v>
      </c>
      <c r="F533" s="160" t="s">
        <v>110</v>
      </c>
      <c r="G533" s="160" t="s">
        <v>140</v>
      </c>
      <c r="H533" s="160" t="s">
        <v>6393</v>
      </c>
      <c r="I533" s="160" cm="1">
        <f t="array" ref="I533">INDEX('2.1.trackMPD'!L:L/(24*60*60),
       MATCH(1,
             (A533='2.1.trackMPD'!A:A)*
             (C533='2.1.trackMPD'!D:D)*
             (D533/10^6='2.1.trackMPD'!H:H)*
             (E533='2.1.trackMPD'!F:F),
0))</f>
        <v>0</v>
      </c>
    </row>
    <row r="534" spans="1:9" x14ac:dyDescent="0.2">
      <c r="A534" s="160" t="s">
        <v>93</v>
      </c>
      <c r="B534" s="160" t="s">
        <v>6</v>
      </c>
      <c r="C534" s="160">
        <f>_xlfn.XLOOKUP(B534,'2.1.trackMPD'!$R$7:$R$29,'2.1.trackMPD'!$T$7:$T$29)</f>
        <v>6</v>
      </c>
      <c r="D534" s="160">
        <v>1000</v>
      </c>
      <c r="E534" s="160" t="s">
        <v>6390</v>
      </c>
      <c r="F534" s="160" t="s">
        <v>110</v>
      </c>
      <c r="G534" s="160" t="s">
        <v>124</v>
      </c>
      <c r="H534" s="160" t="s">
        <v>6392</v>
      </c>
      <c r="I534" s="160" cm="1">
        <f t="array" ref="I534">INDEX('2.1.trackMPD'!I:I/(24*60*60),
       MATCH(1,
             (A534='2.1.trackMPD'!A:A)*
             (C534='2.1.trackMPD'!D:D)*
             (D534/10^6='2.1.trackMPD'!H:H)*
             (E534='2.1.trackMPD'!F:F),
0))</f>
        <v>5.2855706909722224</v>
      </c>
    </row>
    <row r="535" spans="1:9" x14ac:dyDescent="0.2">
      <c r="A535" s="160" t="s">
        <v>93</v>
      </c>
      <c r="B535" s="160" t="s">
        <v>6</v>
      </c>
      <c r="C535" s="160">
        <f>_xlfn.XLOOKUP(B535,'2.1.trackMPD'!$R$7:$R$29,'2.1.trackMPD'!$T$7:$T$29)</f>
        <v>6</v>
      </c>
      <c r="D535" s="160">
        <v>1000</v>
      </c>
      <c r="E535" s="160" t="s">
        <v>6390</v>
      </c>
      <c r="F535" s="160" t="s">
        <v>110</v>
      </c>
      <c r="G535" s="160" t="s">
        <v>140</v>
      </c>
      <c r="H535" s="160" t="s">
        <v>6392</v>
      </c>
      <c r="I535" s="160" cm="1">
        <f t="array" ref="I535">INDEX('2.1.trackMPD'!J:J/(24*60*60),
       MATCH(1,
             (A535='2.1.trackMPD'!A:A)*
             (C535='2.1.trackMPD'!D:D)*
             (D535/10^6='2.1.trackMPD'!H:H)*
             (E535='2.1.trackMPD'!F:F),
0))</f>
        <v>5.8739276064814813E-2</v>
      </c>
    </row>
    <row r="536" spans="1:9" x14ac:dyDescent="0.2">
      <c r="A536" s="160" t="s">
        <v>93</v>
      </c>
      <c r="B536" s="160" t="s">
        <v>6</v>
      </c>
      <c r="C536" s="160">
        <f>_xlfn.XLOOKUP(B536,'2.1.trackMPD'!$R$7:$R$29,'2.1.trackMPD'!$T$7:$T$29)</f>
        <v>6</v>
      </c>
      <c r="D536" s="160">
        <v>1000</v>
      </c>
      <c r="E536" s="160" t="s">
        <v>6390</v>
      </c>
      <c r="F536" s="160" t="s">
        <v>110</v>
      </c>
      <c r="G536" s="160" t="s">
        <v>124</v>
      </c>
      <c r="H536" s="160" t="s">
        <v>6393</v>
      </c>
      <c r="I536" s="160" cm="1">
        <f t="array" ref="I536">INDEX('2.1.trackMPD'!K:K/(24*60*60),
       MATCH(1,
             (A536='2.1.trackMPD'!A:A)*
             (C536='2.1.trackMPD'!D:D)*
             (D536/10^6='2.1.trackMPD'!H:H)*
             (E536='2.1.trackMPD'!F:F),
0))</f>
        <v>0</v>
      </c>
    </row>
    <row r="537" spans="1:9" x14ac:dyDescent="0.2">
      <c r="A537" s="160" t="s">
        <v>93</v>
      </c>
      <c r="B537" s="160" t="s">
        <v>6</v>
      </c>
      <c r="C537" s="160">
        <f>_xlfn.XLOOKUP(B537,'2.1.trackMPD'!$R$7:$R$29,'2.1.trackMPD'!$T$7:$T$29)</f>
        <v>6</v>
      </c>
      <c r="D537" s="160">
        <v>1000</v>
      </c>
      <c r="E537" s="160" t="s">
        <v>6390</v>
      </c>
      <c r="F537" s="160" t="s">
        <v>110</v>
      </c>
      <c r="G537" s="160" t="s">
        <v>140</v>
      </c>
      <c r="H537" s="160" t="s">
        <v>6393</v>
      </c>
      <c r="I537" s="160" cm="1">
        <f t="array" ref="I537">INDEX('2.1.trackMPD'!L:L/(24*60*60),
       MATCH(1,
             (A537='2.1.trackMPD'!A:A)*
             (C537='2.1.trackMPD'!D:D)*
             (D537/10^6='2.1.trackMPD'!H:H)*
             (E537='2.1.trackMPD'!F:F),
0))</f>
        <v>0</v>
      </c>
    </row>
    <row r="538" spans="1:9" x14ac:dyDescent="0.2">
      <c r="A538" s="160" t="s">
        <v>93</v>
      </c>
      <c r="B538" s="160" t="s">
        <v>6</v>
      </c>
      <c r="C538" s="160">
        <f>_xlfn.XLOOKUP(B538,'2.1.trackMPD'!$R$7:$R$29,'2.1.trackMPD'!$T$7:$T$29)</f>
        <v>6</v>
      </c>
      <c r="D538" s="160">
        <v>5000</v>
      </c>
      <c r="E538" s="160" t="s">
        <v>6390</v>
      </c>
      <c r="F538" s="160" t="s">
        <v>110</v>
      </c>
      <c r="G538" s="160" t="s">
        <v>124</v>
      </c>
      <c r="H538" s="160" t="s">
        <v>6392</v>
      </c>
      <c r="I538" s="160" cm="1">
        <f t="array" ref="I538">INDEX('2.1.trackMPD'!I:I/(24*60*60),
       MATCH(1,
             (A538='2.1.trackMPD'!A:A)*
             (C538='2.1.trackMPD'!D:D)*
             (D538/10^6='2.1.trackMPD'!H:H)*
             (E538='2.1.trackMPD'!F:F),
0))</f>
        <v>81.995622777777783</v>
      </c>
    </row>
    <row r="539" spans="1:9" x14ac:dyDescent="0.2">
      <c r="A539" s="160" t="s">
        <v>93</v>
      </c>
      <c r="B539" s="160" t="s">
        <v>6</v>
      </c>
      <c r="C539" s="160">
        <f>_xlfn.XLOOKUP(B539,'2.1.trackMPD'!$R$7:$R$29,'2.1.trackMPD'!$T$7:$T$29)</f>
        <v>6</v>
      </c>
      <c r="D539" s="160">
        <v>5000</v>
      </c>
      <c r="E539" s="160" t="s">
        <v>6390</v>
      </c>
      <c r="F539" s="160" t="s">
        <v>110</v>
      </c>
      <c r="G539" s="160" t="s">
        <v>140</v>
      </c>
      <c r="H539" s="160" t="s">
        <v>6392</v>
      </c>
      <c r="I539" s="160" cm="1">
        <f t="array" ref="I539">INDEX('2.1.trackMPD'!J:J/(24*60*60),
       MATCH(1,
             (A539='2.1.trackMPD'!A:A)*
             (C539='2.1.trackMPD'!D:D)*
             (D539/10^6='2.1.trackMPD'!H:H)*
             (E539='2.1.trackMPD'!F:F),
0))</f>
        <v>0.23135450173611111</v>
      </c>
    </row>
    <row r="540" spans="1:9" x14ac:dyDescent="0.2">
      <c r="A540" s="160" t="s">
        <v>93</v>
      </c>
      <c r="B540" s="160" t="s">
        <v>6</v>
      </c>
      <c r="C540" s="160">
        <f>_xlfn.XLOOKUP(B540,'2.1.trackMPD'!$R$7:$R$29,'2.1.trackMPD'!$T$7:$T$29)</f>
        <v>6</v>
      </c>
      <c r="D540" s="160">
        <v>5000</v>
      </c>
      <c r="E540" s="160" t="s">
        <v>6390</v>
      </c>
      <c r="F540" s="160" t="s">
        <v>110</v>
      </c>
      <c r="G540" s="160" t="s">
        <v>124</v>
      </c>
      <c r="H540" s="160" t="s">
        <v>6393</v>
      </c>
      <c r="I540" s="160" cm="1">
        <f t="array" ref="I540">INDEX('2.1.trackMPD'!K:K/(24*60*60),
       MATCH(1,
             (A540='2.1.trackMPD'!A:A)*
             (C540='2.1.trackMPD'!D:D)*
             (D540/10^6='2.1.trackMPD'!H:H)*
             (E540='2.1.trackMPD'!F:F),
0))</f>
        <v>0</v>
      </c>
    </row>
    <row r="541" spans="1:9" x14ac:dyDescent="0.2">
      <c r="A541" s="160" t="s">
        <v>93</v>
      </c>
      <c r="B541" s="160" t="s">
        <v>6</v>
      </c>
      <c r="C541" s="160">
        <f>_xlfn.XLOOKUP(B541,'2.1.trackMPD'!$R$7:$R$29,'2.1.trackMPD'!$T$7:$T$29)</f>
        <v>6</v>
      </c>
      <c r="D541" s="160">
        <v>5000</v>
      </c>
      <c r="E541" s="160" t="s">
        <v>6390</v>
      </c>
      <c r="F541" s="160" t="s">
        <v>110</v>
      </c>
      <c r="G541" s="160" t="s">
        <v>140</v>
      </c>
      <c r="H541" s="160" t="s">
        <v>6393</v>
      </c>
      <c r="I541" s="160" cm="1">
        <f t="array" ref="I541">INDEX('2.1.trackMPD'!L:L/(24*60*60),
       MATCH(1,
             (A541='2.1.trackMPD'!A:A)*
             (C541='2.1.trackMPD'!D:D)*
             (D541/10^6='2.1.trackMPD'!H:H)*
             (E541='2.1.trackMPD'!F:F),
0))</f>
        <v>0</v>
      </c>
    </row>
    <row r="542" spans="1:9" x14ac:dyDescent="0.2">
      <c r="A542" s="160" t="s">
        <v>93</v>
      </c>
      <c r="B542" s="160" t="s">
        <v>6</v>
      </c>
      <c r="C542" s="160">
        <f>_xlfn.XLOOKUP(B542,'2.1.trackMPD'!$R$7:$R$29,'2.1.trackMPD'!$T$7:$T$29)</f>
        <v>6</v>
      </c>
      <c r="D542" s="160">
        <v>1</v>
      </c>
      <c r="E542" s="160" t="s">
        <v>6394</v>
      </c>
      <c r="F542" s="160" t="s">
        <v>110</v>
      </c>
      <c r="G542" s="160" t="s">
        <v>124</v>
      </c>
      <c r="H542" s="160" t="s">
        <v>6392</v>
      </c>
      <c r="I542" s="160" cm="1">
        <f t="array" ref="I542">INDEX('2.1.trackMPD'!I:I/(24*60*60),
       MATCH(1,
             (A542='2.1.trackMPD'!A:A)*
             (C542='2.1.trackMPD'!D:D)*
             (D542/10^6='2.1.trackMPD'!H:H)*
             (E542='2.1.trackMPD'!F:F),
0))</f>
        <v>6.7990033564814812E-7</v>
      </c>
    </row>
    <row r="543" spans="1:9" x14ac:dyDescent="0.2">
      <c r="A543" s="160" t="s">
        <v>93</v>
      </c>
      <c r="B543" s="160" t="s">
        <v>6</v>
      </c>
      <c r="C543" s="160">
        <f>_xlfn.XLOOKUP(B543,'2.1.trackMPD'!$R$7:$R$29,'2.1.trackMPD'!$T$7:$T$29)</f>
        <v>6</v>
      </c>
      <c r="D543" s="160">
        <v>1</v>
      </c>
      <c r="E543" s="160" t="s">
        <v>6394</v>
      </c>
      <c r="F543" s="160" t="s">
        <v>110</v>
      </c>
      <c r="G543" s="160" t="s">
        <v>140</v>
      </c>
      <c r="H543" s="160" t="s">
        <v>6392</v>
      </c>
      <c r="I543" s="160" cm="1">
        <f t="array" ref="I543">INDEX('2.1.trackMPD'!J:J/(24*60*60),
       MATCH(1,
             (A543='2.1.trackMPD'!A:A)*
             (C543='2.1.trackMPD'!D:D)*
             (D543/10^6='2.1.trackMPD'!H:H)*
             (E543='2.1.trackMPD'!F:F),
0))</f>
        <v>6.5607511111111114E-6</v>
      </c>
    </row>
    <row r="544" spans="1:9" x14ac:dyDescent="0.2">
      <c r="A544" s="160" t="s">
        <v>93</v>
      </c>
      <c r="B544" s="160" t="s">
        <v>6</v>
      </c>
      <c r="C544" s="160">
        <f>_xlfn.XLOOKUP(B544,'2.1.trackMPD'!$R$7:$R$29,'2.1.trackMPD'!$T$7:$T$29)</f>
        <v>6</v>
      </c>
      <c r="D544" s="160">
        <v>1</v>
      </c>
      <c r="E544" s="160" t="s">
        <v>6394</v>
      </c>
      <c r="F544" s="160" t="s">
        <v>110</v>
      </c>
      <c r="G544" s="160" t="s">
        <v>124</v>
      </c>
      <c r="H544" s="160" t="s">
        <v>6393</v>
      </c>
      <c r="I544" s="160" cm="1">
        <f t="array" ref="I544">INDEX('2.1.trackMPD'!K:K/(24*60*60),
       MATCH(1,
             (A544='2.1.trackMPD'!A:A)*
             (C544='2.1.trackMPD'!D:D)*
             (D544/10^6='2.1.trackMPD'!H:H)*
             (E544='2.1.trackMPD'!F:F),
0))</f>
        <v>0</v>
      </c>
    </row>
    <row r="545" spans="1:9" x14ac:dyDescent="0.2">
      <c r="A545" s="160" t="s">
        <v>93</v>
      </c>
      <c r="B545" s="160" t="s">
        <v>6</v>
      </c>
      <c r="C545" s="160">
        <f>_xlfn.XLOOKUP(B545,'2.1.trackMPD'!$R$7:$R$29,'2.1.trackMPD'!$T$7:$T$29)</f>
        <v>6</v>
      </c>
      <c r="D545" s="160">
        <v>1</v>
      </c>
      <c r="E545" s="160" t="s">
        <v>6394</v>
      </c>
      <c r="F545" s="160" t="s">
        <v>110</v>
      </c>
      <c r="G545" s="160" t="s">
        <v>140</v>
      </c>
      <c r="H545" s="160" t="s">
        <v>6393</v>
      </c>
      <c r="I545" s="160" cm="1">
        <f t="array" ref="I545">INDEX('2.1.trackMPD'!L:L/(24*60*60),
       MATCH(1,
             (A545='2.1.trackMPD'!A:A)*
             (C545='2.1.trackMPD'!D:D)*
             (D545/10^6='2.1.trackMPD'!H:H)*
             (E545='2.1.trackMPD'!F:F),
0))</f>
        <v>1.9946250115740742E-6</v>
      </c>
    </row>
    <row r="546" spans="1:9" x14ac:dyDescent="0.2">
      <c r="A546" s="160" t="s">
        <v>93</v>
      </c>
      <c r="B546" s="160" t="s">
        <v>6</v>
      </c>
      <c r="C546" s="160">
        <f>_xlfn.XLOOKUP(B546,'2.1.trackMPD'!$R$7:$R$29,'2.1.trackMPD'!$T$7:$T$29)</f>
        <v>6</v>
      </c>
      <c r="D546" s="160">
        <v>10</v>
      </c>
      <c r="E546" s="160" t="s">
        <v>6394</v>
      </c>
      <c r="F546" s="160" t="s">
        <v>110</v>
      </c>
      <c r="G546" s="160" t="s">
        <v>124</v>
      </c>
      <c r="H546" s="160" t="s">
        <v>6392</v>
      </c>
      <c r="I546" s="160" cm="1">
        <f t="array" ref="I546">INDEX('2.1.trackMPD'!I:I/(24*60*60),
       MATCH(1,
             (A546='2.1.trackMPD'!A:A)*
             (C546='2.1.trackMPD'!D:D)*
             (D546/10^6='2.1.trackMPD'!H:H)*
             (E546='2.1.trackMPD'!F:F),
0))</f>
        <v>2.0893463958333332E-5</v>
      </c>
    </row>
    <row r="547" spans="1:9" x14ac:dyDescent="0.2">
      <c r="A547" s="160" t="s">
        <v>93</v>
      </c>
      <c r="B547" s="160" t="s">
        <v>6</v>
      </c>
      <c r="C547" s="160">
        <f>_xlfn.XLOOKUP(B547,'2.1.trackMPD'!$R$7:$R$29,'2.1.trackMPD'!$T$7:$T$29)</f>
        <v>6</v>
      </c>
      <c r="D547" s="160">
        <v>10</v>
      </c>
      <c r="E547" s="160" t="s">
        <v>6394</v>
      </c>
      <c r="F547" s="160" t="s">
        <v>110</v>
      </c>
      <c r="G547" s="160" t="s">
        <v>140</v>
      </c>
      <c r="H547" s="160" t="s">
        <v>6392</v>
      </c>
      <c r="I547" s="160" cm="1">
        <f t="array" ref="I547">INDEX('2.1.trackMPD'!J:J/(24*60*60),
       MATCH(1,
             (A547='2.1.trackMPD'!A:A)*
             (C547='2.1.trackMPD'!D:D)*
             (D547/10^6='2.1.trackMPD'!H:H)*
             (E547='2.1.trackMPD'!F:F),
0))</f>
        <v>5.2174501944444443E-5</v>
      </c>
    </row>
    <row r="548" spans="1:9" x14ac:dyDescent="0.2">
      <c r="A548" s="160" t="s">
        <v>93</v>
      </c>
      <c r="B548" s="160" t="s">
        <v>6</v>
      </c>
      <c r="C548" s="160">
        <f>_xlfn.XLOOKUP(B548,'2.1.trackMPD'!$R$7:$R$29,'2.1.trackMPD'!$T$7:$T$29)</f>
        <v>6</v>
      </c>
      <c r="D548" s="160">
        <v>10</v>
      </c>
      <c r="E548" s="160" t="s">
        <v>6394</v>
      </c>
      <c r="F548" s="160" t="s">
        <v>110</v>
      </c>
      <c r="G548" s="160" t="s">
        <v>124</v>
      </c>
      <c r="H548" s="160" t="s">
        <v>6393</v>
      </c>
      <c r="I548" s="160" cm="1">
        <f t="array" ref="I548">INDEX('2.1.trackMPD'!K:K/(24*60*60),
       MATCH(1,
             (A548='2.1.trackMPD'!A:A)*
             (C548='2.1.trackMPD'!D:D)*
             (D548/10^6='2.1.trackMPD'!H:H)*
             (E548='2.1.trackMPD'!F:F),
0))</f>
        <v>0</v>
      </c>
    </row>
    <row r="549" spans="1:9" x14ac:dyDescent="0.2">
      <c r="A549" s="160" t="s">
        <v>93</v>
      </c>
      <c r="B549" s="160" t="s">
        <v>6</v>
      </c>
      <c r="C549" s="160">
        <f>_xlfn.XLOOKUP(B549,'2.1.trackMPD'!$R$7:$R$29,'2.1.trackMPD'!$T$7:$T$29)</f>
        <v>6</v>
      </c>
      <c r="D549" s="160">
        <v>10</v>
      </c>
      <c r="E549" s="160" t="s">
        <v>6394</v>
      </c>
      <c r="F549" s="160" t="s">
        <v>110</v>
      </c>
      <c r="G549" s="160" t="s">
        <v>140</v>
      </c>
      <c r="H549" s="160" t="s">
        <v>6393</v>
      </c>
      <c r="I549" s="160" cm="1">
        <f t="array" ref="I549">INDEX('2.1.trackMPD'!L:L/(24*60*60),
       MATCH(1,
             (A549='2.1.trackMPD'!A:A)*
             (C549='2.1.trackMPD'!D:D)*
             (D549/10^6='2.1.trackMPD'!H:H)*
             (E549='2.1.trackMPD'!F:F),
0))</f>
        <v>1.8757503009259258E-6</v>
      </c>
    </row>
    <row r="550" spans="1:9" x14ac:dyDescent="0.2">
      <c r="A550" s="160" t="s">
        <v>93</v>
      </c>
      <c r="B550" s="160" t="s">
        <v>6</v>
      </c>
      <c r="C550" s="160">
        <f>_xlfn.XLOOKUP(B550,'2.1.trackMPD'!$R$7:$R$29,'2.1.trackMPD'!$T$7:$T$29)</f>
        <v>6</v>
      </c>
      <c r="D550" s="160">
        <v>100</v>
      </c>
      <c r="E550" s="160" t="s">
        <v>6394</v>
      </c>
      <c r="F550" s="160" t="s">
        <v>110</v>
      </c>
      <c r="G550" s="160" t="s">
        <v>124</v>
      </c>
      <c r="H550" s="160" t="s">
        <v>6392</v>
      </c>
      <c r="I550" s="160" cm="1">
        <f t="array" ref="I550">INDEX('2.1.trackMPD'!I:I/(24*60*60),
       MATCH(1,
             (A550='2.1.trackMPD'!A:A)*
             (C550='2.1.trackMPD'!D:D)*
             (D550/10^6='2.1.trackMPD'!H:H)*
             (E550='2.1.trackMPD'!F:F),
0))</f>
        <v>3.429728244212963E-2</v>
      </c>
    </row>
    <row r="551" spans="1:9" x14ac:dyDescent="0.2">
      <c r="A551" s="160" t="s">
        <v>93</v>
      </c>
      <c r="B551" s="160" t="s">
        <v>6</v>
      </c>
      <c r="C551" s="160">
        <f>_xlfn.XLOOKUP(B551,'2.1.trackMPD'!$R$7:$R$29,'2.1.trackMPD'!$T$7:$T$29)</f>
        <v>6</v>
      </c>
      <c r="D551" s="160">
        <v>100</v>
      </c>
      <c r="E551" s="160" t="s">
        <v>6394</v>
      </c>
      <c r="F551" s="160" t="s">
        <v>110</v>
      </c>
      <c r="G551" s="160" t="s">
        <v>140</v>
      </c>
      <c r="H551" s="160" t="s">
        <v>6392</v>
      </c>
      <c r="I551" s="160" cm="1">
        <f t="array" ref="I551">INDEX('2.1.trackMPD'!J:J/(24*60*60),
       MATCH(1,
             (A551='2.1.trackMPD'!A:A)*
             (C551='2.1.trackMPD'!D:D)*
             (D551/10^6='2.1.trackMPD'!H:H)*
             (E551='2.1.trackMPD'!F:F),
0))</f>
        <v>4.6962863819444449E-3</v>
      </c>
    </row>
    <row r="552" spans="1:9" x14ac:dyDescent="0.2">
      <c r="A552" s="160" t="s">
        <v>93</v>
      </c>
      <c r="B552" s="160" t="s">
        <v>6</v>
      </c>
      <c r="C552" s="160">
        <f>_xlfn.XLOOKUP(B552,'2.1.trackMPD'!$R$7:$R$29,'2.1.trackMPD'!$T$7:$T$29)</f>
        <v>6</v>
      </c>
      <c r="D552" s="160">
        <v>100</v>
      </c>
      <c r="E552" s="160" t="s">
        <v>6394</v>
      </c>
      <c r="F552" s="160" t="s">
        <v>110</v>
      </c>
      <c r="G552" s="160" t="s">
        <v>124</v>
      </c>
      <c r="H552" s="160" t="s">
        <v>6393</v>
      </c>
      <c r="I552" s="160" cm="1">
        <f t="array" ref="I552">INDEX('2.1.trackMPD'!K:K/(24*60*60),
       MATCH(1,
             (A552='2.1.trackMPD'!A:A)*
             (C552='2.1.trackMPD'!D:D)*
             (D552/10^6='2.1.trackMPD'!H:H)*
             (E552='2.1.trackMPD'!F:F),
0))</f>
        <v>0</v>
      </c>
    </row>
    <row r="553" spans="1:9" x14ac:dyDescent="0.2">
      <c r="A553" s="160" t="s">
        <v>93</v>
      </c>
      <c r="B553" s="160" t="s">
        <v>6</v>
      </c>
      <c r="C553" s="160">
        <f>_xlfn.XLOOKUP(B553,'2.1.trackMPD'!$R$7:$R$29,'2.1.trackMPD'!$T$7:$T$29)</f>
        <v>6</v>
      </c>
      <c r="D553" s="160">
        <v>100</v>
      </c>
      <c r="E553" s="160" t="s">
        <v>6394</v>
      </c>
      <c r="F553" s="160" t="s">
        <v>110</v>
      </c>
      <c r="G553" s="160" t="s">
        <v>140</v>
      </c>
      <c r="H553" s="160" t="s">
        <v>6393</v>
      </c>
      <c r="I553" s="160" cm="1">
        <f t="array" ref="I553">INDEX('2.1.trackMPD'!L:L/(24*60*60),
       MATCH(1,
             (A553='2.1.trackMPD'!A:A)*
             (C553='2.1.trackMPD'!D:D)*
             (D553/10^6='2.1.trackMPD'!H:H)*
             (E553='2.1.trackMPD'!F:F),
0))</f>
        <v>0</v>
      </c>
    </row>
    <row r="554" spans="1:9" x14ac:dyDescent="0.2">
      <c r="A554" s="160" t="s">
        <v>93</v>
      </c>
      <c r="B554" s="160" t="s">
        <v>6</v>
      </c>
      <c r="C554" s="160">
        <f>_xlfn.XLOOKUP(B554,'2.1.trackMPD'!$R$7:$R$29,'2.1.trackMPD'!$T$7:$T$29)</f>
        <v>6</v>
      </c>
      <c r="D554" s="160">
        <v>1000</v>
      </c>
      <c r="E554" s="160" t="s">
        <v>6394</v>
      </c>
      <c r="F554" s="160" t="s">
        <v>110</v>
      </c>
      <c r="G554" s="160" t="s">
        <v>124</v>
      </c>
      <c r="H554" s="160" t="s">
        <v>6392</v>
      </c>
      <c r="I554" s="160" cm="1">
        <f t="array" ref="I554">INDEX('2.1.trackMPD'!I:I/(24*60*60),
       MATCH(1,
             (A554='2.1.trackMPD'!A:A)*
             (C554='2.1.trackMPD'!D:D)*
             (D554/10^6='2.1.trackMPD'!H:H)*
             (E554='2.1.trackMPD'!F:F),
0))</f>
        <v>4.3144828321759263</v>
      </c>
    </row>
    <row r="555" spans="1:9" x14ac:dyDescent="0.2">
      <c r="A555" s="160" t="s">
        <v>93</v>
      </c>
      <c r="B555" s="160" t="s">
        <v>6</v>
      </c>
      <c r="C555" s="160">
        <f>_xlfn.XLOOKUP(B555,'2.1.trackMPD'!$R$7:$R$29,'2.1.trackMPD'!$T$7:$T$29)</f>
        <v>6</v>
      </c>
      <c r="D555" s="160">
        <v>1000</v>
      </c>
      <c r="E555" s="160" t="s">
        <v>6394</v>
      </c>
      <c r="F555" s="160" t="s">
        <v>110</v>
      </c>
      <c r="G555" s="160" t="s">
        <v>140</v>
      </c>
      <c r="H555" s="160" t="s">
        <v>6392</v>
      </c>
      <c r="I555" s="160" cm="1">
        <f t="array" ref="I555">INDEX('2.1.trackMPD'!J:J/(24*60*60),
       MATCH(1,
             (A555='2.1.trackMPD'!A:A)*
             (C555='2.1.trackMPD'!D:D)*
             (D555/10^6='2.1.trackMPD'!H:H)*
             (E555='2.1.trackMPD'!F:F),
0))</f>
        <v>5.3069748275462965E-2</v>
      </c>
    </row>
    <row r="556" spans="1:9" x14ac:dyDescent="0.2">
      <c r="A556" s="160" t="s">
        <v>93</v>
      </c>
      <c r="B556" s="160" t="s">
        <v>6</v>
      </c>
      <c r="C556" s="160">
        <f>_xlfn.XLOOKUP(B556,'2.1.trackMPD'!$R$7:$R$29,'2.1.trackMPD'!$T$7:$T$29)</f>
        <v>6</v>
      </c>
      <c r="D556" s="160">
        <v>1000</v>
      </c>
      <c r="E556" s="160" t="s">
        <v>6394</v>
      </c>
      <c r="F556" s="160" t="s">
        <v>110</v>
      </c>
      <c r="G556" s="160" t="s">
        <v>124</v>
      </c>
      <c r="H556" s="160" t="s">
        <v>6393</v>
      </c>
      <c r="I556" s="160" cm="1">
        <f t="array" ref="I556">INDEX('2.1.trackMPD'!K:K/(24*60*60),
       MATCH(1,
             (A556='2.1.trackMPD'!A:A)*
             (C556='2.1.trackMPD'!D:D)*
             (D556/10^6='2.1.trackMPD'!H:H)*
             (E556='2.1.trackMPD'!F:F),
0))</f>
        <v>0</v>
      </c>
    </row>
    <row r="557" spans="1:9" x14ac:dyDescent="0.2">
      <c r="A557" s="160" t="s">
        <v>93</v>
      </c>
      <c r="B557" s="160" t="s">
        <v>6</v>
      </c>
      <c r="C557" s="160">
        <f>_xlfn.XLOOKUP(B557,'2.1.trackMPD'!$R$7:$R$29,'2.1.trackMPD'!$T$7:$T$29)</f>
        <v>6</v>
      </c>
      <c r="D557" s="160">
        <v>1000</v>
      </c>
      <c r="E557" s="160" t="s">
        <v>6394</v>
      </c>
      <c r="F557" s="160" t="s">
        <v>110</v>
      </c>
      <c r="G557" s="160" t="s">
        <v>140</v>
      </c>
      <c r="H557" s="160" t="s">
        <v>6393</v>
      </c>
      <c r="I557" s="160" cm="1">
        <f t="array" ref="I557">INDEX('2.1.trackMPD'!L:L/(24*60*60),
       MATCH(1,
             (A557='2.1.trackMPD'!A:A)*
             (C557='2.1.trackMPD'!D:D)*
             (D557/10^6='2.1.trackMPD'!H:H)*
             (E557='2.1.trackMPD'!F:F),
0))</f>
        <v>0</v>
      </c>
    </row>
    <row r="558" spans="1:9" x14ac:dyDescent="0.2">
      <c r="A558" s="160" t="s">
        <v>93</v>
      </c>
      <c r="B558" s="160" t="s">
        <v>6</v>
      </c>
      <c r="C558" s="160">
        <f>_xlfn.XLOOKUP(B558,'2.1.trackMPD'!$R$7:$R$29,'2.1.trackMPD'!$T$7:$T$29)</f>
        <v>6</v>
      </c>
      <c r="D558" s="160">
        <v>5000</v>
      </c>
      <c r="E558" s="160" t="s">
        <v>6394</v>
      </c>
      <c r="F558" s="160" t="s">
        <v>110</v>
      </c>
      <c r="G558" s="160" t="s">
        <v>124</v>
      </c>
      <c r="H558" s="160" t="s">
        <v>6392</v>
      </c>
      <c r="I558" s="160" cm="1">
        <f t="array" ref="I558">INDEX('2.1.trackMPD'!I:I/(24*60*60),
       MATCH(1,
             (A558='2.1.trackMPD'!A:A)*
             (C558='2.1.trackMPD'!D:D)*
             (D558/10^6='2.1.trackMPD'!H:H)*
             (E558='2.1.trackMPD'!F:F),
0))</f>
        <v>25.321341284722223</v>
      </c>
    </row>
    <row r="559" spans="1:9" x14ac:dyDescent="0.2">
      <c r="A559" s="160" t="s">
        <v>93</v>
      </c>
      <c r="B559" s="160" t="s">
        <v>6</v>
      </c>
      <c r="C559" s="160">
        <f>_xlfn.XLOOKUP(B559,'2.1.trackMPD'!$R$7:$R$29,'2.1.trackMPD'!$T$7:$T$29)</f>
        <v>6</v>
      </c>
      <c r="D559" s="160">
        <v>5000</v>
      </c>
      <c r="E559" s="160" t="s">
        <v>6394</v>
      </c>
      <c r="F559" s="160" t="s">
        <v>110</v>
      </c>
      <c r="G559" s="160" t="s">
        <v>140</v>
      </c>
      <c r="H559" s="160" t="s">
        <v>6392</v>
      </c>
      <c r="I559" s="160" cm="1">
        <f t="array" ref="I559">INDEX('2.1.trackMPD'!J:J/(24*60*60),
       MATCH(1,
             (A559='2.1.trackMPD'!A:A)*
             (C559='2.1.trackMPD'!D:D)*
             (D559/10^6='2.1.trackMPD'!H:H)*
             (E559='2.1.trackMPD'!F:F),
0))</f>
        <v>0.12856595949074076</v>
      </c>
    </row>
    <row r="560" spans="1:9" x14ac:dyDescent="0.2">
      <c r="A560" s="160" t="s">
        <v>93</v>
      </c>
      <c r="B560" s="160" t="s">
        <v>6</v>
      </c>
      <c r="C560" s="160">
        <f>_xlfn.XLOOKUP(B560,'2.1.trackMPD'!$R$7:$R$29,'2.1.trackMPD'!$T$7:$T$29)</f>
        <v>6</v>
      </c>
      <c r="D560" s="160">
        <v>5000</v>
      </c>
      <c r="E560" s="160" t="s">
        <v>6394</v>
      </c>
      <c r="F560" s="160" t="s">
        <v>110</v>
      </c>
      <c r="G560" s="160" t="s">
        <v>124</v>
      </c>
      <c r="H560" s="160" t="s">
        <v>6393</v>
      </c>
      <c r="I560" s="160" cm="1">
        <f t="array" ref="I560">INDEX('2.1.trackMPD'!K:K/(24*60*60),
       MATCH(1,
             (A560='2.1.trackMPD'!A:A)*
             (C560='2.1.trackMPD'!D:D)*
             (D560/10^6='2.1.trackMPD'!H:H)*
             (E560='2.1.trackMPD'!F:F),
0))</f>
        <v>0</v>
      </c>
    </row>
    <row r="561" spans="1:9" x14ac:dyDescent="0.2">
      <c r="A561" s="160" t="s">
        <v>93</v>
      </c>
      <c r="B561" s="160" t="s">
        <v>6</v>
      </c>
      <c r="C561" s="160">
        <f>_xlfn.XLOOKUP(B561,'2.1.trackMPD'!$R$7:$R$29,'2.1.trackMPD'!$T$7:$T$29)</f>
        <v>6</v>
      </c>
      <c r="D561" s="160">
        <v>5000</v>
      </c>
      <c r="E561" s="160" t="s">
        <v>6394</v>
      </c>
      <c r="F561" s="160" t="s">
        <v>110</v>
      </c>
      <c r="G561" s="160" t="s">
        <v>140</v>
      </c>
      <c r="H561" s="160" t="s">
        <v>6393</v>
      </c>
      <c r="I561" s="160" cm="1">
        <f t="array" ref="I561">INDEX('2.1.trackMPD'!L:L/(24*60*60),
       MATCH(1,
             (A561='2.1.trackMPD'!A:A)*
             (C561='2.1.trackMPD'!D:D)*
             (D561/10^6='2.1.trackMPD'!H:H)*
             (E561='2.1.trackMPD'!F:F),
0))</f>
        <v>0</v>
      </c>
    </row>
    <row r="562" spans="1:9" x14ac:dyDescent="0.2">
      <c r="A562" s="160" t="s">
        <v>93</v>
      </c>
      <c r="B562" s="160" t="s">
        <v>6</v>
      </c>
      <c r="C562" s="160">
        <f>_xlfn.XLOOKUP(B562,'2.1.trackMPD'!$R$7:$R$29,'2.1.trackMPD'!$T$7:$T$29)</f>
        <v>6</v>
      </c>
      <c r="D562" s="160">
        <v>1</v>
      </c>
      <c r="E562" s="160" t="s">
        <v>6395</v>
      </c>
      <c r="F562" s="160" t="s">
        <v>110</v>
      </c>
      <c r="G562" s="160" t="s">
        <v>124</v>
      </c>
      <c r="H562" s="160" t="s">
        <v>6392</v>
      </c>
      <c r="I562" s="160" t="e" cm="1">
        <f t="array" ref="I562">INDEX('2.1.trackMPD'!I:I/(24*60*60),
       MATCH(1,
             (A562='2.1.trackMPD'!A:A)*
             (C562='2.1.trackMPD'!D:D)*
             (D562/10^6='2.1.trackMPD'!H:H)*
             (E562='2.1.trackMPD'!F:F),
0))</f>
        <v>#N/A</v>
      </c>
    </row>
    <row r="563" spans="1:9" x14ac:dyDescent="0.2">
      <c r="A563" s="160" t="s">
        <v>93</v>
      </c>
      <c r="B563" s="160" t="s">
        <v>6</v>
      </c>
      <c r="C563" s="160">
        <f>_xlfn.XLOOKUP(B563,'2.1.trackMPD'!$R$7:$R$29,'2.1.trackMPD'!$T$7:$T$29)</f>
        <v>6</v>
      </c>
      <c r="D563" s="160">
        <v>1</v>
      </c>
      <c r="E563" s="160" t="s">
        <v>6395</v>
      </c>
      <c r="F563" s="160" t="s">
        <v>110</v>
      </c>
      <c r="G563" s="160" t="s">
        <v>140</v>
      </c>
      <c r="H563" s="160" t="s">
        <v>6392</v>
      </c>
      <c r="I563" s="160" t="e" cm="1">
        <f t="array" ref="I563">INDEX('2.1.trackMPD'!J:J/(24*60*60),
       MATCH(1,
             (A563='2.1.trackMPD'!A:A)*
             (C563='2.1.trackMPD'!D:D)*
             (D563/10^6='2.1.trackMPD'!H:H)*
             (E563='2.1.trackMPD'!F:F),
0))</f>
        <v>#N/A</v>
      </c>
    </row>
    <row r="564" spans="1:9" x14ac:dyDescent="0.2">
      <c r="A564" s="160" t="s">
        <v>93</v>
      </c>
      <c r="B564" s="160" t="s">
        <v>6</v>
      </c>
      <c r="C564" s="160">
        <f>_xlfn.XLOOKUP(B564,'2.1.trackMPD'!$R$7:$R$29,'2.1.trackMPD'!$T$7:$T$29)</f>
        <v>6</v>
      </c>
      <c r="D564" s="160">
        <v>1</v>
      </c>
      <c r="E564" s="160" t="s">
        <v>6395</v>
      </c>
      <c r="F564" s="160" t="s">
        <v>110</v>
      </c>
      <c r="G564" s="160" t="s">
        <v>124</v>
      </c>
      <c r="H564" s="160" t="s">
        <v>6393</v>
      </c>
      <c r="I564" s="160" t="e" cm="1">
        <f t="array" ref="I564">INDEX('2.1.trackMPD'!K:K/(24*60*60),
       MATCH(1,
             (A564='2.1.trackMPD'!A:A)*
             (C564='2.1.trackMPD'!D:D)*
             (D564/10^6='2.1.trackMPD'!H:H)*
             (E564='2.1.trackMPD'!F:F),
0))</f>
        <v>#N/A</v>
      </c>
    </row>
    <row r="565" spans="1:9" x14ac:dyDescent="0.2">
      <c r="A565" s="160" t="s">
        <v>93</v>
      </c>
      <c r="B565" s="160" t="s">
        <v>6</v>
      </c>
      <c r="C565" s="160">
        <f>_xlfn.XLOOKUP(B565,'2.1.trackMPD'!$R$7:$R$29,'2.1.trackMPD'!$T$7:$T$29)</f>
        <v>6</v>
      </c>
      <c r="D565" s="160">
        <v>1</v>
      </c>
      <c r="E565" s="160" t="s">
        <v>6395</v>
      </c>
      <c r="F565" s="160" t="s">
        <v>110</v>
      </c>
      <c r="G565" s="160" t="s">
        <v>140</v>
      </c>
      <c r="H565" s="160" t="s">
        <v>6393</v>
      </c>
      <c r="I565" s="160" t="e" cm="1">
        <f t="array" ref="I565">INDEX('2.1.trackMPD'!L:L/(24*60*60),
       MATCH(1,
             (A565='2.1.trackMPD'!A:A)*
             (C565='2.1.trackMPD'!D:D)*
             (D565/10^6='2.1.trackMPD'!H:H)*
             (E565='2.1.trackMPD'!F:F),
0))</f>
        <v>#N/A</v>
      </c>
    </row>
    <row r="566" spans="1:9" x14ac:dyDescent="0.2">
      <c r="A566" s="160" t="s">
        <v>93</v>
      </c>
      <c r="B566" s="160" t="s">
        <v>6</v>
      </c>
      <c r="C566" s="160">
        <f>_xlfn.XLOOKUP(B566,'2.1.trackMPD'!$R$7:$R$29,'2.1.trackMPD'!$T$7:$T$29)</f>
        <v>6</v>
      </c>
      <c r="D566" s="160">
        <v>10</v>
      </c>
      <c r="E566" s="160" t="s">
        <v>6395</v>
      </c>
      <c r="F566" s="160" t="s">
        <v>110</v>
      </c>
      <c r="G566" s="160" t="s">
        <v>124</v>
      </c>
      <c r="H566" s="160" t="s">
        <v>6392</v>
      </c>
      <c r="I566" s="160" t="e" cm="1">
        <f t="array" ref="I566">INDEX('2.1.trackMPD'!I:I/(24*60*60),
       MATCH(1,
             (A566='2.1.trackMPD'!A:A)*
             (C566='2.1.trackMPD'!D:D)*
             (D566/10^6='2.1.trackMPD'!H:H)*
             (E566='2.1.trackMPD'!F:F),
0))</f>
        <v>#N/A</v>
      </c>
    </row>
    <row r="567" spans="1:9" x14ac:dyDescent="0.2">
      <c r="A567" s="160" t="s">
        <v>93</v>
      </c>
      <c r="B567" s="160" t="s">
        <v>6</v>
      </c>
      <c r="C567" s="160">
        <f>_xlfn.XLOOKUP(B567,'2.1.trackMPD'!$R$7:$R$29,'2.1.trackMPD'!$T$7:$T$29)</f>
        <v>6</v>
      </c>
      <c r="D567" s="160">
        <v>10</v>
      </c>
      <c r="E567" s="160" t="s">
        <v>6395</v>
      </c>
      <c r="F567" s="160" t="s">
        <v>110</v>
      </c>
      <c r="G567" s="160" t="s">
        <v>140</v>
      </c>
      <c r="H567" s="160" t="s">
        <v>6392</v>
      </c>
      <c r="I567" s="160" t="e" cm="1">
        <f t="array" ref="I567">INDEX('2.1.trackMPD'!J:J/(24*60*60),
       MATCH(1,
             (A567='2.1.trackMPD'!A:A)*
             (C567='2.1.trackMPD'!D:D)*
             (D567/10^6='2.1.trackMPD'!H:H)*
             (E567='2.1.trackMPD'!F:F),
0))</f>
        <v>#N/A</v>
      </c>
    </row>
    <row r="568" spans="1:9" x14ac:dyDescent="0.2">
      <c r="A568" s="160" t="s">
        <v>93</v>
      </c>
      <c r="B568" s="160" t="s">
        <v>6</v>
      </c>
      <c r="C568" s="160">
        <f>_xlfn.XLOOKUP(B568,'2.1.trackMPD'!$R$7:$R$29,'2.1.trackMPD'!$T$7:$T$29)</f>
        <v>6</v>
      </c>
      <c r="D568" s="160">
        <v>10</v>
      </c>
      <c r="E568" s="160" t="s">
        <v>6395</v>
      </c>
      <c r="F568" s="160" t="s">
        <v>110</v>
      </c>
      <c r="G568" s="160" t="s">
        <v>124</v>
      </c>
      <c r="H568" s="160" t="s">
        <v>6393</v>
      </c>
      <c r="I568" s="160" t="e" cm="1">
        <f t="array" ref="I568">INDEX('2.1.trackMPD'!K:K/(24*60*60),
       MATCH(1,
             (A568='2.1.trackMPD'!A:A)*
             (C568='2.1.trackMPD'!D:D)*
             (D568/10^6='2.1.trackMPD'!H:H)*
             (E568='2.1.trackMPD'!F:F),
0))</f>
        <v>#N/A</v>
      </c>
    </row>
    <row r="569" spans="1:9" x14ac:dyDescent="0.2">
      <c r="A569" s="160" t="s">
        <v>93</v>
      </c>
      <c r="B569" s="160" t="s">
        <v>6</v>
      </c>
      <c r="C569" s="160">
        <f>_xlfn.XLOOKUP(B569,'2.1.trackMPD'!$R$7:$R$29,'2.1.trackMPD'!$T$7:$T$29)</f>
        <v>6</v>
      </c>
      <c r="D569" s="160">
        <v>10</v>
      </c>
      <c r="E569" s="160" t="s">
        <v>6395</v>
      </c>
      <c r="F569" s="160" t="s">
        <v>110</v>
      </c>
      <c r="G569" s="160" t="s">
        <v>140</v>
      </c>
      <c r="H569" s="160" t="s">
        <v>6393</v>
      </c>
      <c r="I569" s="160" t="e" cm="1">
        <f t="array" ref="I569">INDEX('2.1.trackMPD'!L:L/(24*60*60),
       MATCH(1,
             (A569='2.1.trackMPD'!A:A)*
             (C569='2.1.trackMPD'!D:D)*
             (D569/10^6='2.1.trackMPD'!H:H)*
             (E569='2.1.trackMPD'!F:F),
0))</f>
        <v>#N/A</v>
      </c>
    </row>
    <row r="570" spans="1:9" x14ac:dyDescent="0.2">
      <c r="A570" s="160" t="s">
        <v>93</v>
      </c>
      <c r="B570" s="160" t="s">
        <v>6</v>
      </c>
      <c r="C570" s="160">
        <f>_xlfn.XLOOKUP(B570,'2.1.trackMPD'!$R$7:$R$29,'2.1.trackMPD'!$T$7:$T$29)</f>
        <v>6</v>
      </c>
      <c r="D570" s="160">
        <v>100</v>
      </c>
      <c r="E570" s="160" t="s">
        <v>6395</v>
      </c>
      <c r="F570" s="160" t="s">
        <v>110</v>
      </c>
      <c r="G570" s="160" t="s">
        <v>124</v>
      </c>
      <c r="H570" s="160" t="s">
        <v>6392</v>
      </c>
      <c r="I570" s="160" t="e" cm="1">
        <f t="array" ref="I570">INDEX('2.1.trackMPD'!I:I/(24*60*60),
       MATCH(1,
             (A570='2.1.trackMPD'!A:A)*
             (C570='2.1.trackMPD'!D:D)*
             (D570/10^6='2.1.trackMPD'!H:H)*
             (E570='2.1.trackMPD'!F:F),
0))</f>
        <v>#N/A</v>
      </c>
    </row>
    <row r="571" spans="1:9" x14ac:dyDescent="0.2">
      <c r="A571" s="160" t="s">
        <v>93</v>
      </c>
      <c r="B571" s="160" t="s">
        <v>6</v>
      </c>
      <c r="C571" s="160">
        <f>_xlfn.XLOOKUP(B571,'2.1.trackMPD'!$R$7:$R$29,'2.1.trackMPD'!$T$7:$T$29)</f>
        <v>6</v>
      </c>
      <c r="D571" s="160">
        <v>100</v>
      </c>
      <c r="E571" s="160" t="s">
        <v>6395</v>
      </c>
      <c r="F571" s="160" t="s">
        <v>110</v>
      </c>
      <c r="G571" s="160" t="s">
        <v>140</v>
      </c>
      <c r="H571" s="160" t="s">
        <v>6392</v>
      </c>
      <c r="I571" s="160" t="e" cm="1">
        <f t="array" ref="I571">INDEX('2.1.trackMPD'!J:J/(24*60*60),
       MATCH(1,
             (A571='2.1.trackMPD'!A:A)*
             (C571='2.1.trackMPD'!D:D)*
             (D571/10^6='2.1.trackMPD'!H:H)*
             (E571='2.1.trackMPD'!F:F),
0))</f>
        <v>#N/A</v>
      </c>
    </row>
    <row r="572" spans="1:9" x14ac:dyDescent="0.2">
      <c r="A572" s="160" t="s">
        <v>93</v>
      </c>
      <c r="B572" s="160" t="s">
        <v>6</v>
      </c>
      <c r="C572" s="160">
        <f>_xlfn.XLOOKUP(B572,'2.1.trackMPD'!$R$7:$R$29,'2.1.trackMPD'!$T$7:$T$29)</f>
        <v>6</v>
      </c>
      <c r="D572" s="160">
        <v>100</v>
      </c>
      <c r="E572" s="160" t="s">
        <v>6395</v>
      </c>
      <c r="F572" s="160" t="s">
        <v>110</v>
      </c>
      <c r="G572" s="160" t="s">
        <v>124</v>
      </c>
      <c r="H572" s="160" t="s">
        <v>6393</v>
      </c>
      <c r="I572" s="160" t="e" cm="1">
        <f t="array" ref="I572">INDEX('2.1.trackMPD'!K:K/(24*60*60),
       MATCH(1,
             (A572='2.1.trackMPD'!A:A)*
             (C572='2.1.trackMPD'!D:D)*
             (D572/10^6='2.1.trackMPD'!H:H)*
             (E572='2.1.trackMPD'!F:F),
0))</f>
        <v>#N/A</v>
      </c>
    </row>
    <row r="573" spans="1:9" x14ac:dyDescent="0.2">
      <c r="A573" s="160" t="s">
        <v>93</v>
      </c>
      <c r="B573" s="160" t="s">
        <v>6</v>
      </c>
      <c r="C573" s="160">
        <f>_xlfn.XLOOKUP(B573,'2.1.trackMPD'!$R$7:$R$29,'2.1.trackMPD'!$T$7:$T$29)</f>
        <v>6</v>
      </c>
      <c r="D573" s="160">
        <v>100</v>
      </c>
      <c r="E573" s="160" t="s">
        <v>6395</v>
      </c>
      <c r="F573" s="160" t="s">
        <v>110</v>
      </c>
      <c r="G573" s="160" t="s">
        <v>140</v>
      </c>
      <c r="H573" s="160" t="s">
        <v>6393</v>
      </c>
      <c r="I573" s="160" t="e" cm="1">
        <f t="array" ref="I573">INDEX('2.1.trackMPD'!L:L/(24*60*60),
       MATCH(1,
             (A573='2.1.trackMPD'!A:A)*
             (C573='2.1.trackMPD'!D:D)*
             (D573/10^6='2.1.trackMPD'!H:H)*
             (E573='2.1.trackMPD'!F:F),
0))</f>
        <v>#N/A</v>
      </c>
    </row>
    <row r="574" spans="1:9" x14ac:dyDescent="0.2">
      <c r="A574" s="160" t="s">
        <v>93</v>
      </c>
      <c r="B574" s="160" t="s">
        <v>7</v>
      </c>
      <c r="C574" s="160">
        <f>_xlfn.XLOOKUP(B574,'2.1.trackMPD'!$R$7:$R$29,'2.1.trackMPD'!$T$7:$T$29)</f>
        <v>6</v>
      </c>
      <c r="D574" s="160">
        <v>1</v>
      </c>
      <c r="E574" s="160" t="s">
        <v>6390</v>
      </c>
      <c r="F574" s="160" t="s">
        <v>110</v>
      </c>
      <c r="G574" s="160" t="s">
        <v>124</v>
      </c>
      <c r="H574" s="160" t="s">
        <v>6392</v>
      </c>
      <c r="I574" s="160" cm="1">
        <f t="array" ref="I574">INDEX('2.1.trackMPD'!I:I/(24*60*60),
       MATCH(1,
             (A574='2.1.trackMPD'!A:A)*
             (C574='2.1.trackMPD'!D:D)*
             (D574/10^6='2.1.trackMPD'!H:H)*
             (E574='2.1.trackMPD'!F:F),
0))</f>
        <v>4.6051731481481477E-7</v>
      </c>
    </row>
    <row r="575" spans="1:9" x14ac:dyDescent="0.2">
      <c r="A575" s="160" t="s">
        <v>93</v>
      </c>
      <c r="B575" s="160" t="s">
        <v>7</v>
      </c>
      <c r="C575" s="160">
        <f>_xlfn.XLOOKUP(B575,'2.1.trackMPD'!$R$7:$R$29,'2.1.trackMPD'!$T$7:$T$29)</f>
        <v>6</v>
      </c>
      <c r="D575" s="160">
        <v>1</v>
      </c>
      <c r="E575" s="160" t="s">
        <v>6390</v>
      </c>
      <c r="F575" s="160" t="s">
        <v>110</v>
      </c>
      <c r="G575" s="160" t="s">
        <v>140</v>
      </c>
      <c r="H575" s="160" t="s">
        <v>6392</v>
      </c>
      <c r="I575" s="160" cm="1">
        <f t="array" ref="I575">INDEX('2.1.trackMPD'!J:J/(24*60*60),
       MATCH(1,
             (A575='2.1.trackMPD'!A:A)*
             (C575='2.1.trackMPD'!D:D)*
             (D575/10^6='2.1.trackMPD'!H:H)*
             (E575='2.1.trackMPD'!F:F),
0))</f>
        <v>7.5641211111111106E-6</v>
      </c>
    </row>
    <row r="576" spans="1:9" x14ac:dyDescent="0.2">
      <c r="A576" s="160" t="s">
        <v>93</v>
      </c>
      <c r="B576" s="160" t="s">
        <v>7</v>
      </c>
      <c r="C576" s="160">
        <f>_xlfn.XLOOKUP(B576,'2.1.trackMPD'!$R$7:$R$29,'2.1.trackMPD'!$T$7:$T$29)</f>
        <v>6</v>
      </c>
      <c r="D576" s="160">
        <v>1</v>
      </c>
      <c r="E576" s="160" t="s">
        <v>6390</v>
      </c>
      <c r="F576" s="160" t="s">
        <v>110</v>
      </c>
      <c r="G576" s="160" t="s">
        <v>124</v>
      </c>
      <c r="H576" s="160" t="s">
        <v>6393</v>
      </c>
      <c r="I576" s="160" cm="1">
        <f t="array" ref="I576">INDEX('2.1.trackMPD'!K:K/(24*60*60),
       MATCH(1,
             (A576='2.1.trackMPD'!A:A)*
             (C576='2.1.trackMPD'!D:D)*
             (D576/10^6='2.1.trackMPD'!H:H)*
             (E576='2.1.trackMPD'!F:F),
0))</f>
        <v>0</v>
      </c>
    </row>
    <row r="577" spans="1:9" x14ac:dyDescent="0.2">
      <c r="A577" s="160" t="s">
        <v>93</v>
      </c>
      <c r="B577" s="160" t="s">
        <v>7</v>
      </c>
      <c r="C577" s="160">
        <f>_xlfn.XLOOKUP(B577,'2.1.trackMPD'!$R$7:$R$29,'2.1.trackMPD'!$T$7:$T$29)</f>
        <v>6</v>
      </c>
      <c r="D577" s="160">
        <v>1</v>
      </c>
      <c r="E577" s="160" t="s">
        <v>6390</v>
      </c>
      <c r="F577" s="160" t="s">
        <v>110</v>
      </c>
      <c r="G577" s="160" t="s">
        <v>140</v>
      </c>
      <c r="H577" s="160" t="s">
        <v>6393</v>
      </c>
      <c r="I577" s="160" cm="1">
        <f t="array" ref="I577">INDEX('2.1.trackMPD'!L:L/(24*60*60),
       MATCH(1,
             (A577='2.1.trackMPD'!A:A)*
             (C577='2.1.trackMPD'!D:D)*
             (D577/10^6='2.1.trackMPD'!H:H)*
             (E577='2.1.trackMPD'!F:F),
0))</f>
        <v>7.122507118055555E-6</v>
      </c>
    </row>
    <row r="578" spans="1:9" x14ac:dyDescent="0.2">
      <c r="A578" s="160" t="s">
        <v>93</v>
      </c>
      <c r="B578" s="160" t="s">
        <v>7</v>
      </c>
      <c r="C578" s="160">
        <f>_xlfn.XLOOKUP(B578,'2.1.trackMPD'!$R$7:$R$29,'2.1.trackMPD'!$T$7:$T$29)</f>
        <v>6</v>
      </c>
      <c r="D578" s="160">
        <v>10</v>
      </c>
      <c r="E578" s="160" t="s">
        <v>6390</v>
      </c>
      <c r="F578" s="160" t="s">
        <v>110</v>
      </c>
      <c r="G578" s="160" t="s">
        <v>124</v>
      </c>
      <c r="H578" s="160" t="s">
        <v>6392</v>
      </c>
      <c r="I578" s="160" cm="1">
        <f t="array" ref="I578">INDEX('2.1.trackMPD'!I:I/(24*60*60),
       MATCH(1,
             (A578='2.1.trackMPD'!A:A)*
             (C578='2.1.trackMPD'!D:D)*
             (D578/10^6='2.1.trackMPD'!H:H)*
             (E578='2.1.trackMPD'!F:F),
0))</f>
        <v>2.3133724999999999E-6</v>
      </c>
    </row>
    <row r="579" spans="1:9" x14ac:dyDescent="0.2">
      <c r="A579" s="160" t="s">
        <v>93</v>
      </c>
      <c r="B579" s="160" t="s">
        <v>7</v>
      </c>
      <c r="C579" s="160">
        <f>_xlfn.XLOOKUP(B579,'2.1.trackMPD'!$R$7:$R$29,'2.1.trackMPD'!$T$7:$T$29)</f>
        <v>6</v>
      </c>
      <c r="D579" s="160">
        <v>10</v>
      </c>
      <c r="E579" s="160" t="s">
        <v>6390</v>
      </c>
      <c r="F579" s="160" t="s">
        <v>110</v>
      </c>
      <c r="G579" s="160" t="s">
        <v>140</v>
      </c>
      <c r="H579" s="160" t="s">
        <v>6392</v>
      </c>
      <c r="I579" s="160" cm="1">
        <f t="array" ref="I579">INDEX('2.1.trackMPD'!J:J/(24*60*60),
       MATCH(1,
             (A579='2.1.trackMPD'!A:A)*
             (C579='2.1.trackMPD'!D:D)*
             (D579/10^6='2.1.trackMPD'!H:H)*
             (E579='2.1.trackMPD'!F:F),
0))</f>
        <v>1.2815177025462963E-5</v>
      </c>
    </row>
    <row r="580" spans="1:9" x14ac:dyDescent="0.2">
      <c r="A580" s="160" t="s">
        <v>93</v>
      </c>
      <c r="B580" s="160" t="s">
        <v>7</v>
      </c>
      <c r="C580" s="160">
        <f>_xlfn.XLOOKUP(B580,'2.1.trackMPD'!$R$7:$R$29,'2.1.trackMPD'!$T$7:$T$29)</f>
        <v>6</v>
      </c>
      <c r="D580" s="160">
        <v>10</v>
      </c>
      <c r="E580" s="160" t="s">
        <v>6390</v>
      </c>
      <c r="F580" s="160" t="s">
        <v>110</v>
      </c>
      <c r="G580" s="160" t="s">
        <v>124</v>
      </c>
      <c r="H580" s="160" t="s">
        <v>6393</v>
      </c>
      <c r="I580" s="160" cm="1">
        <f t="array" ref="I580">INDEX('2.1.trackMPD'!K:K/(24*60*60),
       MATCH(1,
             (A580='2.1.trackMPD'!A:A)*
             (C580='2.1.trackMPD'!D:D)*
             (D580/10^6='2.1.trackMPD'!H:H)*
             (E580='2.1.trackMPD'!F:F),
0))</f>
        <v>2.5960539930555555E-6</v>
      </c>
    </row>
    <row r="581" spans="1:9" x14ac:dyDescent="0.2">
      <c r="A581" s="160" t="s">
        <v>93</v>
      </c>
      <c r="B581" s="160" t="s">
        <v>7</v>
      </c>
      <c r="C581" s="160">
        <f>_xlfn.XLOOKUP(B581,'2.1.trackMPD'!$R$7:$R$29,'2.1.trackMPD'!$T$7:$T$29)</f>
        <v>6</v>
      </c>
      <c r="D581" s="160">
        <v>10</v>
      </c>
      <c r="E581" s="160" t="s">
        <v>6390</v>
      </c>
      <c r="F581" s="160" t="s">
        <v>110</v>
      </c>
      <c r="G581" s="160" t="s">
        <v>140</v>
      </c>
      <c r="H581" s="160" t="s">
        <v>6393</v>
      </c>
      <c r="I581" s="160" cm="1">
        <f t="array" ref="I581">INDEX('2.1.trackMPD'!L:L/(24*60*60),
       MATCH(1,
             (A581='2.1.trackMPD'!A:A)*
             (C581='2.1.trackMPD'!D:D)*
             (D581/10^6='2.1.trackMPD'!H:H)*
             (E581='2.1.trackMPD'!F:F),
0))</f>
        <v>2.3977906250000003E-7</v>
      </c>
    </row>
    <row r="582" spans="1:9" x14ac:dyDescent="0.2">
      <c r="A582" s="160" t="s">
        <v>93</v>
      </c>
      <c r="B582" s="160" t="s">
        <v>7</v>
      </c>
      <c r="C582" s="160">
        <f>_xlfn.XLOOKUP(B582,'2.1.trackMPD'!$R$7:$R$29,'2.1.trackMPD'!$T$7:$T$29)</f>
        <v>6</v>
      </c>
      <c r="D582" s="160">
        <v>100</v>
      </c>
      <c r="E582" s="160" t="s">
        <v>6390</v>
      </c>
      <c r="F582" s="160" t="s">
        <v>110</v>
      </c>
      <c r="G582" s="160" t="s">
        <v>124</v>
      </c>
      <c r="H582" s="160" t="s">
        <v>6392</v>
      </c>
      <c r="I582" s="160" cm="1">
        <f t="array" ref="I582">INDEX('2.1.trackMPD'!I:I/(24*60*60),
       MATCH(1,
             (A582='2.1.trackMPD'!A:A)*
             (C582='2.1.trackMPD'!D:D)*
             (D582/10^6='2.1.trackMPD'!H:H)*
             (E582='2.1.trackMPD'!F:F),
0))</f>
        <v>4.0572705474537039E-3</v>
      </c>
    </row>
    <row r="583" spans="1:9" x14ac:dyDescent="0.2">
      <c r="A583" s="160" t="s">
        <v>93</v>
      </c>
      <c r="B583" s="160" t="s">
        <v>7</v>
      </c>
      <c r="C583" s="160">
        <f>_xlfn.XLOOKUP(B583,'2.1.trackMPD'!$R$7:$R$29,'2.1.trackMPD'!$T$7:$T$29)</f>
        <v>6</v>
      </c>
      <c r="D583" s="160">
        <v>100</v>
      </c>
      <c r="E583" s="160" t="s">
        <v>6390</v>
      </c>
      <c r="F583" s="160" t="s">
        <v>110</v>
      </c>
      <c r="G583" s="160" t="s">
        <v>140</v>
      </c>
      <c r="H583" s="160" t="s">
        <v>6392</v>
      </c>
      <c r="I583" s="160" cm="1">
        <f t="array" ref="I583">INDEX('2.1.trackMPD'!J:J/(24*60*60),
       MATCH(1,
             (A583='2.1.trackMPD'!A:A)*
             (C583='2.1.trackMPD'!D:D)*
             (D583/10^6='2.1.trackMPD'!H:H)*
             (E583='2.1.trackMPD'!F:F),
0))</f>
        <v>1.5704883680555555E-3</v>
      </c>
    </row>
    <row r="584" spans="1:9" x14ac:dyDescent="0.2">
      <c r="A584" s="160" t="s">
        <v>93</v>
      </c>
      <c r="B584" s="160" t="s">
        <v>7</v>
      </c>
      <c r="C584" s="160">
        <f>_xlfn.XLOOKUP(B584,'2.1.trackMPD'!$R$7:$R$29,'2.1.trackMPD'!$T$7:$T$29)</f>
        <v>6</v>
      </c>
      <c r="D584" s="160">
        <v>100</v>
      </c>
      <c r="E584" s="160" t="s">
        <v>6390</v>
      </c>
      <c r="F584" s="160" t="s">
        <v>110</v>
      </c>
      <c r="G584" s="160" t="s">
        <v>124</v>
      </c>
      <c r="H584" s="160" t="s">
        <v>6393</v>
      </c>
      <c r="I584" s="160" cm="1">
        <f t="array" ref="I584">INDEX('2.1.trackMPD'!K:K/(24*60*60),
       MATCH(1,
             (A584='2.1.trackMPD'!A:A)*
             (C584='2.1.trackMPD'!D:D)*
             (D584/10^6='2.1.trackMPD'!H:H)*
             (E584='2.1.trackMPD'!F:F),
0))</f>
        <v>0</v>
      </c>
    </row>
    <row r="585" spans="1:9" x14ac:dyDescent="0.2">
      <c r="A585" s="160" t="s">
        <v>93</v>
      </c>
      <c r="B585" s="160" t="s">
        <v>7</v>
      </c>
      <c r="C585" s="160">
        <f>_xlfn.XLOOKUP(B585,'2.1.trackMPD'!$R$7:$R$29,'2.1.trackMPD'!$T$7:$T$29)</f>
        <v>6</v>
      </c>
      <c r="D585" s="160">
        <v>100</v>
      </c>
      <c r="E585" s="160" t="s">
        <v>6390</v>
      </c>
      <c r="F585" s="160" t="s">
        <v>110</v>
      </c>
      <c r="G585" s="160" t="s">
        <v>140</v>
      </c>
      <c r="H585" s="160" t="s">
        <v>6393</v>
      </c>
      <c r="I585" s="160" cm="1">
        <f t="array" ref="I585">INDEX('2.1.trackMPD'!L:L/(24*60*60),
       MATCH(1,
             (A585='2.1.trackMPD'!A:A)*
             (C585='2.1.trackMPD'!D:D)*
             (D585/10^6='2.1.trackMPD'!H:H)*
             (E585='2.1.trackMPD'!F:F),
0))</f>
        <v>0</v>
      </c>
    </row>
    <row r="586" spans="1:9" x14ac:dyDescent="0.2">
      <c r="A586" s="160" t="s">
        <v>93</v>
      </c>
      <c r="B586" s="160" t="s">
        <v>7</v>
      </c>
      <c r="C586" s="160">
        <f>_xlfn.XLOOKUP(B586,'2.1.trackMPD'!$R$7:$R$29,'2.1.trackMPD'!$T$7:$T$29)</f>
        <v>6</v>
      </c>
      <c r="D586" s="160">
        <v>1000</v>
      </c>
      <c r="E586" s="160" t="s">
        <v>6390</v>
      </c>
      <c r="F586" s="160" t="s">
        <v>110</v>
      </c>
      <c r="G586" s="160" t="s">
        <v>124</v>
      </c>
      <c r="H586" s="160" t="s">
        <v>6392</v>
      </c>
      <c r="I586" s="160" cm="1">
        <f t="array" ref="I586">INDEX('2.1.trackMPD'!I:I/(24*60*60),
       MATCH(1,
             (A586='2.1.trackMPD'!A:A)*
             (C586='2.1.trackMPD'!D:D)*
             (D586/10^6='2.1.trackMPD'!H:H)*
             (E586='2.1.trackMPD'!F:F),
0))</f>
        <v>5.2855706909722224</v>
      </c>
    </row>
    <row r="587" spans="1:9" x14ac:dyDescent="0.2">
      <c r="A587" s="160" t="s">
        <v>93</v>
      </c>
      <c r="B587" s="160" t="s">
        <v>7</v>
      </c>
      <c r="C587" s="160">
        <f>_xlfn.XLOOKUP(B587,'2.1.trackMPD'!$R$7:$R$29,'2.1.trackMPD'!$T$7:$T$29)</f>
        <v>6</v>
      </c>
      <c r="D587" s="160">
        <v>1000</v>
      </c>
      <c r="E587" s="160" t="s">
        <v>6390</v>
      </c>
      <c r="F587" s="160" t="s">
        <v>110</v>
      </c>
      <c r="G587" s="160" t="s">
        <v>140</v>
      </c>
      <c r="H587" s="160" t="s">
        <v>6392</v>
      </c>
      <c r="I587" s="160" cm="1">
        <f t="array" ref="I587">INDEX('2.1.trackMPD'!J:J/(24*60*60),
       MATCH(1,
             (A587='2.1.trackMPD'!A:A)*
             (C587='2.1.trackMPD'!D:D)*
             (D587/10^6='2.1.trackMPD'!H:H)*
             (E587='2.1.trackMPD'!F:F),
0))</f>
        <v>5.8739276064814813E-2</v>
      </c>
    </row>
    <row r="588" spans="1:9" x14ac:dyDescent="0.2">
      <c r="A588" s="160" t="s">
        <v>93</v>
      </c>
      <c r="B588" s="160" t="s">
        <v>7</v>
      </c>
      <c r="C588" s="160">
        <f>_xlfn.XLOOKUP(B588,'2.1.trackMPD'!$R$7:$R$29,'2.1.trackMPD'!$T$7:$T$29)</f>
        <v>6</v>
      </c>
      <c r="D588" s="160">
        <v>1000</v>
      </c>
      <c r="E588" s="160" t="s">
        <v>6390</v>
      </c>
      <c r="F588" s="160" t="s">
        <v>110</v>
      </c>
      <c r="G588" s="160" t="s">
        <v>124</v>
      </c>
      <c r="H588" s="160" t="s">
        <v>6393</v>
      </c>
      <c r="I588" s="160" cm="1">
        <f t="array" ref="I588">INDEX('2.1.trackMPD'!K:K/(24*60*60),
       MATCH(1,
             (A588='2.1.trackMPD'!A:A)*
             (C588='2.1.trackMPD'!D:D)*
             (D588/10^6='2.1.trackMPD'!H:H)*
             (E588='2.1.trackMPD'!F:F),
0))</f>
        <v>0</v>
      </c>
    </row>
    <row r="589" spans="1:9" x14ac:dyDescent="0.2">
      <c r="A589" s="160" t="s">
        <v>93</v>
      </c>
      <c r="B589" s="160" t="s">
        <v>7</v>
      </c>
      <c r="C589" s="160">
        <f>_xlfn.XLOOKUP(B589,'2.1.trackMPD'!$R$7:$R$29,'2.1.trackMPD'!$T$7:$T$29)</f>
        <v>6</v>
      </c>
      <c r="D589" s="160">
        <v>1000</v>
      </c>
      <c r="E589" s="160" t="s">
        <v>6390</v>
      </c>
      <c r="F589" s="160" t="s">
        <v>110</v>
      </c>
      <c r="G589" s="160" t="s">
        <v>140</v>
      </c>
      <c r="H589" s="160" t="s">
        <v>6393</v>
      </c>
      <c r="I589" s="160" cm="1">
        <f t="array" ref="I589">INDEX('2.1.trackMPD'!L:L/(24*60*60),
       MATCH(1,
             (A589='2.1.trackMPD'!A:A)*
             (C589='2.1.trackMPD'!D:D)*
             (D589/10^6='2.1.trackMPD'!H:H)*
             (E589='2.1.trackMPD'!F:F),
0))</f>
        <v>0</v>
      </c>
    </row>
    <row r="590" spans="1:9" x14ac:dyDescent="0.2">
      <c r="A590" s="160" t="s">
        <v>93</v>
      </c>
      <c r="B590" s="160" t="s">
        <v>7</v>
      </c>
      <c r="C590" s="160">
        <f>_xlfn.XLOOKUP(B590,'2.1.trackMPD'!$R$7:$R$29,'2.1.trackMPD'!$T$7:$T$29)</f>
        <v>6</v>
      </c>
      <c r="D590" s="160">
        <v>5000</v>
      </c>
      <c r="E590" s="160" t="s">
        <v>6390</v>
      </c>
      <c r="F590" s="160" t="s">
        <v>110</v>
      </c>
      <c r="G590" s="160" t="s">
        <v>124</v>
      </c>
      <c r="H590" s="160" t="s">
        <v>6392</v>
      </c>
      <c r="I590" s="160" cm="1">
        <f t="array" ref="I590">INDEX('2.1.trackMPD'!I:I/(24*60*60),
       MATCH(1,
             (A590='2.1.trackMPD'!A:A)*
             (C590='2.1.trackMPD'!D:D)*
             (D590/10^6='2.1.trackMPD'!H:H)*
             (E590='2.1.trackMPD'!F:F),
0))</f>
        <v>81.995622777777783</v>
      </c>
    </row>
    <row r="591" spans="1:9" x14ac:dyDescent="0.2">
      <c r="A591" s="160" t="s">
        <v>93</v>
      </c>
      <c r="B591" s="160" t="s">
        <v>7</v>
      </c>
      <c r="C591" s="160">
        <f>_xlfn.XLOOKUP(B591,'2.1.trackMPD'!$R$7:$R$29,'2.1.trackMPD'!$T$7:$T$29)</f>
        <v>6</v>
      </c>
      <c r="D591" s="160">
        <v>5000</v>
      </c>
      <c r="E591" s="160" t="s">
        <v>6390</v>
      </c>
      <c r="F591" s="160" t="s">
        <v>110</v>
      </c>
      <c r="G591" s="160" t="s">
        <v>140</v>
      </c>
      <c r="H591" s="160" t="s">
        <v>6392</v>
      </c>
      <c r="I591" s="160" cm="1">
        <f t="array" ref="I591">INDEX('2.1.trackMPD'!J:J/(24*60*60),
       MATCH(1,
             (A591='2.1.trackMPD'!A:A)*
             (C591='2.1.trackMPD'!D:D)*
             (D591/10^6='2.1.trackMPD'!H:H)*
             (E591='2.1.trackMPD'!F:F),
0))</f>
        <v>0.23135450173611111</v>
      </c>
    </row>
    <row r="592" spans="1:9" x14ac:dyDescent="0.2">
      <c r="A592" s="160" t="s">
        <v>93</v>
      </c>
      <c r="B592" s="160" t="s">
        <v>7</v>
      </c>
      <c r="C592" s="160">
        <f>_xlfn.XLOOKUP(B592,'2.1.trackMPD'!$R$7:$R$29,'2.1.trackMPD'!$T$7:$T$29)</f>
        <v>6</v>
      </c>
      <c r="D592" s="160">
        <v>5000</v>
      </c>
      <c r="E592" s="160" t="s">
        <v>6390</v>
      </c>
      <c r="F592" s="160" t="s">
        <v>110</v>
      </c>
      <c r="G592" s="160" t="s">
        <v>124</v>
      </c>
      <c r="H592" s="160" t="s">
        <v>6393</v>
      </c>
      <c r="I592" s="160" cm="1">
        <f t="array" ref="I592">INDEX('2.1.trackMPD'!K:K/(24*60*60),
       MATCH(1,
             (A592='2.1.trackMPD'!A:A)*
             (C592='2.1.trackMPD'!D:D)*
             (D592/10^6='2.1.trackMPD'!H:H)*
             (E592='2.1.trackMPD'!F:F),
0))</f>
        <v>0</v>
      </c>
    </row>
    <row r="593" spans="1:9" x14ac:dyDescent="0.2">
      <c r="A593" s="160" t="s">
        <v>93</v>
      </c>
      <c r="B593" s="160" t="s">
        <v>7</v>
      </c>
      <c r="C593" s="160">
        <f>_xlfn.XLOOKUP(B593,'2.1.trackMPD'!$R$7:$R$29,'2.1.trackMPD'!$T$7:$T$29)</f>
        <v>6</v>
      </c>
      <c r="D593" s="160">
        <v>5000</v>
      </c>
      <c r="E593" s="160" t="s">
        <v>6390</v>
      </c>
      <c r="F593" s="160" t="s">
        <v>110</v>
      </c>
      <c r="G593" s="160" t="s">
        <v>140</v>
      </c>
      <c r="H593" s="160" t="s">
        <v>6393</v>
      </c>
      <c r="I593" s="160" cm="1">
        <f t="array" ref="I593">INDEX('2.1.trackMPD'!L:L/(24*60*60),
       MATCH(1,
             (A593='2.1.trackMPD'!A:A)*
             (C593='2.1.trackMPD'!D:D)*
             (D593/10^6='2.1.trackMPD'!H:H)*
             (E593='2.1.trackMPD'!F:F),
0))</f>
        <v>0</v>
      </c>
    </row>
    <row r="594" spans="1:9" x14ac:dyDescent="0.2">
      <c r="A594" s="160" t="s">
        <v>93</v>
      </c>
      <c r="B594" s="160" t="s">
        <v>7</v>
      </c>
      <c r="C594" s="160">
        <f>_xlfn.XLOOKUP(B594,'2.1.trackMPD'!$R$7:$R$29,'2.1.trackMPD'!$T$7:$T$29)</f>
        <v>6</v>
      </c>
      <c r="D594" s="160">
        <v>1</v>
      </c>
      <c r="E594" s="160" t="s">
        <v>6394</v>
      </c>
      <c r="F594" s="160" t="s">
        <v>110</v>
      </c>
      <c r="G594" s="160" t="s">
        <v>124</v>
      </c>
      <c r="H594" s="160" t="s">
        <v>6392</v>
      </c>
      <c r="I594" s="160" cm="1">
        <f t="array" ref="I594">INDEX('2.1.trackMPD'!I:I/(24*60*60),
       MATCH(1,
             (A594='2.1.trackMPD'!A:A)*
             (C594='2.1.trackMPD'!D:D)*
             (D594/10^6='2.1.trackMPD'!H:H)*
             (E594='2.1.trackMPD'!F:F),
0))</f>
        <v>6.7990033564814812E-7</v>
      </c>
    </row>
    <row r="595" spans="1:9" x14ac:dyDescent="0.2">
      <c r="A595" s="160" t="s">
        <v>93</v>
      </c>
      <c r="B595" s="160" t="s">
        <v>7</v>
      </c>
      <c r="C595" s="160">
        <f>_xlfn.XLOOKUP(B595,'2.1.trackMPD'!$R$7:$R$29,'2.1.trackMPD'!$T$7:$T$29)</f>
        <v>6</v>
      </c>
      <c r="D595" s="160">
        <v>1</v>
      </c>
      <c r="E595" s="160" t="s">
        <v>6394</v>
      </c>
      <c r="F595" s="160" t="s">
        <v>110</v>
      </c>
      <c r="G595" s="160" t="s">
        <v>140</v>
      </c>
      <c r="H595" s="160" t="s">
        <v>6392</v>
      </c>
      <c r="I595" s="160" cm="1">
        <f t="array" ref="I595">INDEX('2.1.trackMPD'!J:J/(24*60*60),
       MATCH(1,
             (A595='2.1.trackMPD'!A:A)*
             (C595='2.1.trackMPD'!D:D)*
             (D595/10^6='2.1.trackMPD'!H:H)*
             (E595='2.1.trackMPD'!F:F),
0))</f>
        <v>6.5607511111111114E-6</v>
      </c>
    </row>
    <row r="596" spans="1:9" x14ac:dyDescent="0.2">
      <c r="A596" s="160" t="s">
        <v>93</v>
      </c>
      <c r="B596" s="160" t="s">
        <v>7</v>
      </c>
      <c r="C596" s="160">
        <f>_xlfn.XLOOKUP(B596,'2.1.trackMPD'!$R$7:$R$29,'2.1.trackMPD'!$T$7:$T$29)</f>
        <v>6</v>
      </c>
      <c r="D596" s="160">
        <v>1</v>
      </c>
      <c r="E596" s="160" t="s">
        <v>6394</v>
      </c>
      <c r="F596" s="160" t="s">
        <v>110</v>
      </c>
      <c r="G596" s="160" t="s">
        <v>124</v>
      </c>
      <c r="H596" s="160" t="s">
        <v>6393</v>
      </c>
      <c r="I596" s="160" cm="1">
        <f t="array" ref="I596">INDEX('2.1.trackMPD'!K:K/(24*60*60),
       MATCH(1,
             (A596='2.1.trackMPD'!A:A)*
             (C596='2.1.trackMPD'!D:D)*
             (D596/10^6='2.1.trackMPD'!H:H)*
             (E596='2.1.trackMPD'!F:F),
0))</f>
        <v>0</v>
      </c>
    </row>
    <row r="597" spans="1:9" x14ac:dyDescent="0.2">
      <c r="A597" s="160" t="s">
        <v>93</v>
      </c>
      <c r="B597" s="160" t="s">
        <v>7</v>
      </c>
      <c r="C597" s="160">
        <f>_xlfn.XLOOKUP(B597,'2.1.trackMPD'!$R$7:$R$29,'2.1.trackMPD'!$T$7:$T$29)</f>
        <v>6</v>
      </c>
      <c r="D597" s="160">
        <v>1</v>
      </c>
      <c r="E597" s="160" t="s">
        <v>6394</v>
      </c>
      <c r="F597" s="160" t="s">
        <v>110</v>
      </c>
      <c r="G597" s="160" t="s">
        <v>140</v>
      </c>
      <c r="H597" s="160" t="s">
        <v>6393</v>
      </c>
      <c r="I597" s="160" cm="1">
        <f t="array" ref="I597">INDEX('2.1.trackMPD'!L:L/(24*60*60),
       MATCH(1,
             (A597='2.1.trackMPD'!A:A)*
             (C597='2.1.trackMPD'!D:D)*
             (D597/10^6='2.1.trackMPD'!H:H)*
             (E597='2.1.trackMPD'!F:F),
0))</f>
        <v>1.9946250115740742E-6</v>
      </c>
    </row>
    <row r="598" spans="1:9" x14ac:dyDescent="0.2">
      <c r="A598" s="160" t="s">
        <v>93</v>
      </c>
      <c r="B598" s="160" t="s">
        <v>7</v>
      </c>
      <c r="C598" s="160">
        <f>_xlfn.XLOOKUP(B598,'2.1.trackMPD'!$R$7:$R$29,'2.1.trackMPD'!$T$7:$T$29)</f>
        <v>6</v>
      </c>
      <c r="D598" s="160">
        <v>10</v>
      </c>
      <c r="E598" s="160" t="s">
        <v>6394</v>
      </c>
      <c r="F598" s="160" t="s">
        <v>110</v>
      </c>
      <c r="G598" s="160" t="s">
        <v>124</v>
      </c>
      <c r="H598" s="160" t="s">
        <v>6392</v>
      </c>
      <c r="I598" s="160" cm="1">
        <f t="array" ref="I598">INDEX('2.1.trackMPD'!I:I/(24*60*60),
       MATCH(1,
             (A598='2.1.trackMPD'!A:A)*
             (C598='2.1.trackMPD'!D:D)*
             (D598/10^6='2.1.trackMPD'!H:H)*
             (E598='2.1.trackMPD'!F:F),
0))</f>
        <v>2.0893463958333332E-5</v>
      </c>
    </row>
    <row r="599" spans="1:9" x14ac:dyDescent="0.2">
      <c r="A599" s="160" t="s">
        <v>93</v>
      </c>
      <c r="B599" s="160" t="s">
        <v>7</v>
      </c>
      <c r="C599" s="160">
        <f>_xlfn.XLOOKUP(B599,'2.1.trackMPD'!$R$7:$R$29,'2.1.trackMPD'!$T$7:$T$29)</f>
        <v>6</v>
      </c>
      <c r="D599" s="160">
        <v>10</v>
      </c>
      <c r="E599" s="160" t="s">
        <v>6394</v>
      </c>
      <c r="F599" s="160" t="s">
        <v>110</v>
      </c>
      <c r="G599" s="160" t="s">
        <v>140</v>
      </c>
      <c r="H599" s="160" t="s">
        <v>6392</v>
      </c>
      <c r="I599" s="160" cm="1">
        <f t="array" ref="I599">INDEX('2.1.trackMPD'!J:J/(24*60*60),
       MATCH(1,
             (A599='2.1.trackMPD'!A:A)*
             (C599='2.1.trackMPD'!D:D)*
             (D599/10^6='2.1.trackMPD'!H:H)*
             (E599='2.1.trackMPD'!F:F),
0))</f>
        <v>5.2174501944444443E-5</v>
      </c>
    </row>
    <row r="600" spans="1:9" x14ac:dyDescent="0.2">
      <c r="A600" s="160" t="s">
        <v>93</v>
      </c>
      <c r="B600" s="160" t="s">
        <v>7</v>
      </c>
      <c r="C600" s="160">
        <f>_xlfn.XLOOKUP(B600,'2.1.trackMPD'!$R$7:$R$29,'2.1.trackMPD'!$T$7:$T$29)</f>
        <v>6</v>
      </c>
      <c r="D600" s="160">
        <v>10</v>
      </c>
      <c r="E600" s="160" t="s">
        <v>6394</v>
      </c>
      <c r="F600" s="160" t="s">
        <v>110</v>
      </c>
      <c r="G600" s="160" t="s">
        <v>124</v>
      </c>
      <c r="H600" s="160" t="s">
        <v>6393</v>
      </c>
      <c r="I600" s="160" cm="1">
        <f t="array" ref="I600">INDEX('2.1.trackMPD'!K:K/(24*60*60),
       MATCH(1,
             (A600='2.1.trackMPD'!A:A)*
             (C600='2.1.trackMPD'!D:D)*
             (D600/10^6='2.1.trackMPD'!H:H)*
             (E600='2.1.trackMPD'!F:F),
0))</f>
        <v>0</v>
      </c>
    </row>
    <row r="601" spans="1:9" x14ac:dyDescent="0.2">
      <c r="A601" s="160" t="s">
        <v>93</v>
      </c>
      <c r="B601" s="160" t="s">
        <v>7</v>
      </c>
      <c r="C601" s="160">
        <f>_xlfn.XLOOKUP(B601,'2.1.trackMPD'!$R$7:$R$29,'2.1.trackMPD'!$T$7:$T$29)</f>
        <v>6</v>
      </c>
      <c r="D601" s="160">
        <v>10</v>
      </c>
      <c r="E601" s="160" t="s">
        <v>6394</v>
      </c>
      <c r="F601" s="160" t="s">
        <v>110</v>
      </c>
      <c r="G601" s="160" t="s">
        <v>140</v>
      </c>
      <c r="H601" s="160" t="s">
        <v>6393</v>
      </c>
      <c r="I601" s="160" cm="1">
        <f t="array" ref="I601">INDEX('2.1.trackMPD'!L:L/(24*60*60),
       MATCH(1,
             (A601='2.1.trackMPD'!A:A)*
             (C601='2.1.trackMPD'!D:D)*
             (D601/10^6='2.1.trackMPD'!H:H)*
             (E601='2.1.trackMPD'!F:F),
0))</f>
        <v>1.8757503009259258E-6</v>
      </c>
    </row>
    <row r="602" spans="1:9" x14ac:dyDescent="0.2">
      <c r="A602" s="160" t="s">
        <v>93</v>
      </c>
      <c r="B602" s="160" t="s">
        <v>7</v>
      </c>
      <c r="C602" s="160">
        <f>_xlfn.XLOOKUP(B602,'2.1.trackMPD'!$R$7:$R$29,'2.1.trackMPD'!$T$7:$T$29)</f>
        <v>6</v>
      </c>
      <c r="D602" s="160">
        <v>100</v>
      </c>
      <c r="E602" s="160" t="s">
        <v>6394</v>
      </c>
      <c r="F602" s="160" t="s">
        <v>110</v>
      </c>
      <c r="G602" s="160" t="s">
        <v>124</v>
      </c>
      <c r="H602" s="160" t="s">
        <v>6392</v>
      </c>
      <c r="I602" s="160" cm="1">
        <f t="array" ref="I602">INDEX('2.1.trackMPD'!I:I/(24*60*60),
       MATCH(1,
             (A602='2.1.trackMPD'!A:A)*
             (C602='2.1.trackMPD'!D:D)*
             (D602/10^6='2.1.trackMPD'!H:H)*
             (E602='2.1.trackMPD'!F:F),
0))</f>
        <v>3.429728244212963E-2</v>
      </c>
    </row>
    <row r="603" spans="1:9" x14ac:dyDescent="0.2">
      <c r="A603" s="160" t="s">
        <v>93</v>
      </c>
      <c r="B603" s="160" t="s">
        <v>7</v>
      </c>
      <c r="C603" s="160">
        <f>_xlfn.XLOOKUP(B603,'2.1.trackMPD'!$R$7:$R$29,'2.1.trackMPD'!$T$7:$T$29)</f>
        <v>6</v>
      </c>
      <c r="D603" s="160">
        <v>100</v>
      </c>
      <c r="E603" s="160" t="s">
        <v>6394</v>
      </c>
      <c r="F603" s="160" t="s">
        <v>110</v>
      </c>
      <c r="G603" s="160" t="s">
        <v>140</v>
      </c>
      <c r="H603" s="160" t="s">
        <v>6392</v>
      </c>
      <c r="I603" s="160" cm="1">
        <f t="array" ref="I603">INDEX('2.1.trackMPD'!J:J/(24*60*60),
       MATCH(1,
             (A603='2.1.trackMPD'!A:A)*
             (C603='2.1.trackMPD'!D:D)*
             (D603/10^6='2.1.trackMPD'!H:H)*
             (E603='2.1.trackMPD'!F:F),
0))</f>
        <v>4.6962863819444449E-3</v>
      </c>
    </row>
    <row r="604" spans="1:9" x14ac:dyDescent="0.2">
      <c r="A604" s="160" t="s">
        <v>93</v>
      </c>
      <c r="B604" s="160" t="s">
        <v>7</v>
      </c>
      <c r="C604" s="160">
        <f>_xlfn.XLOOKUP(B604,'2.1.trackMPD'!$R$7:$R$29,'2.1.trackMPD'!$T$7:$T$29)</f>
        <v>6</v>
      </c>
      <c r="D604" s="160">
        <v>100</v>
      </c>
      <c r="E604" s="160" t="s">
        <v>6394</v>
      </c>
      <c r="F604" s="160" t="s">
        <v>110</v>
      </c>
      <c r="G604" s="160" t="s">
        <v>124</v>
      </c>
      <c r="H604" s="160" t="s">
        <v>6393</v>
      </c>
      <c r="I604" s="160" cm="1">
        <f t="array" ref="I604">INDEX('2.1.trackMPD'!K:K/(24*60*60),
       MATCH(1,
             (A604='2.1.trackMPD'!A:A)*
             (C604='2.1.trackMPD'!D:D)*
             (D604/10^6='2.1.trackMPD'!H:H)*
             (E604='2.1.trackMPD'!F:F),
0))</f>
        <v>0</v>
      </c>
    </row>
    <row r="605" spans="1:9" x14ac:dyDescent="0.2">
      <c r="A605" s="160" t="s">
        <v>93</v>
      </c>
      <c r="B605" s="160" t="s">
        <v>7</v>
      </c>
      <c r="C605" s="160">
        <f>_xlfn.XLOOKUP(B605,'2.1.trackMPD'!$R$7:$R$29,'2.1.trackMPD'!$T$7:$T$29)</f>
        <v>6</v>
      </c>
      <c r="D605" s="160">
        <v>100</v>
      </c>
      <c r="E605" s="160" t="s">
        <v>6394</v>
      </c>
      <c r="F605" s="160" t="s">
        <v>110</v>
      </c>
      <c r="G605" s="160" t="s">
        <v>140</v>
      </c>
      <c r="H605" s="160" t="s">
        <v>6393</v>
      </c>
      <c r="I605" s="160" cm="1">
        <f t="array" ref="I605">INDEX('2.1.trackMPD'!L:L/(24*60*60),
       MATCH(1,
             (A605='2.1.trackMPD'!A:A)*
             (C605='2.1.trackMPD'!D:D)*
             (D605/10^6='2.1.trackMPD'!H:H)*
             (E605='2.1.trackMPD'!F:F),
0))</f>
        <v>0</v>
      </c>
    </row>
    <row r="606" spans="1:9" x14ac:dyDescent="0.2">
      <c r="A606" s="160" t="s">
        <v>93</v>
      </c>
      <c r="B606" s="160" t="s">
        <v>7</v>
      </c>
      <c r="C606" s="160">
        <f>_xlfn.XLOOKUP(B606,'2.1.trackMPD'!$R$7:$R$29,'2.1.trackMPD'!$T$7:$T$29)</f>
        <v>6</v>
      </c>
      <c r="D606" s="160">
        <v>1000</v>
      </c>
      <c r="E606" s="160" t="s">
        <v>6394</v>
      </c>
      <c r="F606" s="160" t="s">
        <v>110</v>
      </c>
      <c r="G606" s="160" t="s">
        <v>124</v>
      </c>
      <c r="H606" s="160" t="s">
        <v>6392</v>
      </c>
      <c r="I606" s="160" cm="1">
        <f t="array" ref="I606">INDEX('2.1.trackMPD'!I:I/(24*60*60),
       MATCH(1,
             (A606='2.1.trackMPD'!A:A)*
             (C606='2.1.trackMPD'!D:D)*
             (D606/10^6='2.1.trackMPD'!H:H)*
             (E606='2.1.trackMPD'!F:F),
0))</f>
        <v>4.3144828321759263</v>
      </c>
    </row>
    <row r="607" spans="1:9" x14ac:dyDescent="0.2">
      <c r="A607" s="160" t="s">
        <v>93</v>
      </c>
      <c r="B607" s="160" t="s">
        <v>7</v>
      </c>
      <c r="C607" s="160">
        <f>_xlfn.XLOOKUP(B607,'2.1.trackMPD'!$R$7:$R$29,'2.1.trackMPD'!$T$7:$T$29)</f>
        <v>6</v>
      </c>
      <c r="D607" s="160">
        <v>1000</v>
      </c>
      <c r="E607" s="160" t="s">
        <v>6394</v>
      </c>
      <c r="F607" s="160" t="s">
        <v>110</v>
      </c>
      <c r="G607" s="160" t="s">
        <v>140</v>
      </c>
      <c r="H607" s="160" t="s">
        <v>6392</v>
      </c>
      <c r="I607" s="160" cm="1">
        <f t="array" ref="I607">INDEX('2.1.trackMPD'!J:J/(24*60*60),
       MATCH(1,
             (A607='2.1.trackMPD'!A:A)*
             (C607='2.1.trackMPD'!D:D)*
             (D607/10^6='2.1.trackMPD'!H:H)*
             (E607='2.1.trackMPD'!F:F),
0))</f>
        <v>5.3069748275462965E-2</v>
      </c>
    </row>
    <row r="608" spans="1:9" x14ac:dyDescent="0.2">
      <c r="A608" s="160" t="s">
        <v>93</v>
      </c>
      <c r="B608" s="160" t="s">
        <v>7</v>
      </c>
      <c r="C608" s="160">
        <f>_xlfn.XLOOKUP(B608,'2.1.trackMPD'!$R$7:$R$29,'2.1.trackMPD'!$T$7:$T$29)</f>
        <v>6</v>
      </c>
      <c r="D608" s="160">
        <v>1000</v>
      </c>
      <c r="E608" s="160" t="s">
        <v>6394</v>
      </c>
      <c r="F608" s="160" t="s">
        <v>110</v>
      </c>
      <c r="G608" s="160" t="s">
        <v>124</v>
      </c>
      <c r="H608" s="160" t="s">
        <v>6393</v>
      </c>
      <c r="I608" s="160" cm="1">
        <f t="array" ref="I608">INDEX('2.1.trackMPD'!K:K/(24*60*60),
       MATCH(1,
             (A608='2.1.trackMPD'!A:A)*
             (C608='2.1.trackMPD'!D:D)*
             (D608/10^6='2.1.trackMPD'!H:H)*
             (E608='2.1.trackMPD'!F:F),
0))</f>
        <v>0</v>
      </c>
    </row>
    <row r="609" spans="1:9" x14ac:dyDescent="0.2">
      <c r="A609" s="160" t="s">
        <v>93</v>
      </c>
      <c r="B609" s="160" t="s">
        <v>7</v>
      </c>
      <c r="C609" s="160">
        <f>_xlfn.XLOOKUP(B609,'2.1.trackMPD'!$R$7:$R$29,'2.1.trackMPD'!$T$7:$T$29)</f>
        <v>6</v>
      </c>
      <c r="D609" s="160">
        <v>1000</v>
      </c>
      <c r="E609" s="160" t="s">
        <v>6394</v>
      </c>
      <c r="F609" s="160" t="s">
        <v>110</v>
      </c>
      <c r="G609" s="160" t="s">
        <v>140</v>
      </c>
      <c r="H609" s="160" t="s">
        <v>6393</v>
      </c>
      <c r="I609" s="160" cm="1">
        <f t="array" ref="I609">INDEX('2.1.trackMPD'!L:L/(24*60*60),
       MATCH(1,
             (A609='2.1.trackMPD'!A:A)*
             (C609='2.1.trackMPD'!D:D)*
             (D609/10^6='2.1.trackMPD'!H:H)*
             (E609='2.1.trackMPD'!F:F),
0))</f>
        <v>0</v>
      </c>
    </row>
    <row r="610" spans="1:9" x14ac:dyDescent="0.2">
      <c r="A610" s="160" t="s">
        <v>93</v>
      </c>
      <c r="B610" s="160" t="s">
        <v>7</v>
      </c>
      <c r="C610" s="160">
        <f>_xlfn.XLOOKUP(B610,'2.1.trackMPD'!$R$7:$R$29,'2.1.trackMPD'!$T$7:$T$29)</f>
        <v>6</v>
      </c>
      <c r="D610" s="160">
        <v>5000</v>
      </c>
      <c r="E610" s="160" t="s">
        <v>6394</v>
      </c>
      <c r="F610" s="160" t="s">
        <v>110</v>
      </c>
      <c r="G610" s="160" t="s">
        <v>124</v>
      </c>
      <c r="H610" s="160" t="s">
        <v>6392</v>
      </c>
      <c r="I610" s="160" cm="1">
        <f t="array" ref="I610">INDEX('2.1.trackMPD'!I:I/(24*60*60),
       MATCH(1,
             (A610='2.1.trackMPD'!A:A)*
             (C610='2.1.trackMPD'!D:D)*
             (D610/10^6='2.1.trackMPD'!H:H)*
             (E610='2.1.trackMPD'!F:F),
0))</f>
        <v>25.321341284722223</v>
      </c>
    </row>
    <row r="611" spans="1:9" x14ac:dyDescent="0.2">
      <c r="A611" s="160" t="s">
        <v>93</v>
      </c>
      <c r="B611" s="160" t="s">
        <v>7</v>
      </c>
      <c r="C611" s="160">
        <f>_xlfn.XLOOKUP(B611,'2.1.trackMPD'!$R$7:$R$29,'2.1.trackMPD'!$T$7:$T$29)</f>
        <v>6</v>
      </c>
      <c r="D611" s="160">
        <v>5000</v>
      </c>
      <c r="E611" s="160" t="s">
        <v>6394</v>
      </c>
      <c r="F611" s="160" t="s">
        <v>110</v>
      </c>
      <c r="G611" s="160" t="s">
        <v>140</v>
      </c>
      <c r="H611" s="160" t="s">
        <v>6392</v>
      </c>
      <c r="I611" s="160" cm="1">
        <f t="array" ref="I611">INDEX('2.1.trackMPD'!J:J/(24*60*60),
       MATCH(1,
             (A611='2.1.trackMPD'!A:A)*
             (C611='2.1.trackMPD'!D:D)*
             (D611/10^6='2.1.trackMPD'!H:H)*
             (E611='2.1.trackMPD'!F:F),
0))</f>
        <v>0.12856595949074076</v>
      </c>
    </row>
    <row r="612" spans="1:9" x14ac:dyDescent="0.2">
      <c r="A612" s="160" t="s">
        <v>93</v>
      </c>
      <c r="B612" s="160" t="s">
        <v>7</v>
      </c>
      <c r="C612" s="160">
        <f>_xlfn.XLOOKUP(B612,'2.1.trackMPD'!$R$7:$R$29,'2.1.trackMPD'!$T$7:$T$29)</f>
        <v>6</v>
      </c>
      <c r="D612" s="160">
        <v>5000</v>
      </c>
      <c r="E612" s="160" t="s">
        <v>6394</v>
      </c>
      <c r="F612" s="160" t="s">
        <v>110</v>
      </c>
      <c r="G612" s="160" t="s">
        <v>124</v>
      </c>
      <c r="H612" s="160" t="s">
        <v>6393</v>
      </c>
      <c r="I612" s="160" cm="1">
        <f t="array" ref="I612">INDEX('2.1.trackMPD'!K:K/(24*60*60),
       MATCH(1,
             (A612='2.1.trackMPD'!A:A)*
             (C612='2.1.trackMPD'!D:D)*
             (D612/10^6='2.1.trackMPD'!H:H)*
             (E612='2.1.trackMPD'!F:F),
0))</f>
        <v>0</v>
      </c>
    </row>
    <row r="613" spans="1:9" x14ac:dyDescent="0.2">
      <c r="A613" s="160" t="s">
        <v>93</v>
      </c>
      <c r="B613" s="160" t="s">
        <v>7</v>
      </c>
      <c r="C613" s="160">
        <f>_xlfn.XLOOKUP(B613,'2.1.trackMPD'!$R$7:$R$29,'2.1.trackMPD'!$T$7:$T$29)</f>
        <v>6</v>
      </c>
      <c r="D613" s="160">
        <v>5000</v>
      </c>
      <c r="E613" s="160" t="s">
        <v>6394</v>
      </c>
      <c r="F613" s="160" t="s">
        <v>110</v>
      </c>
      <c r="G613" s="160" t="s">
        <v>140</v>
      </c>
      <c r="H613" s="160" t="s">
        <v>6393</v>
      </c>
      <c r="I613" s="160" cm="1">
        <f t="array" ref="I613">INDEX('2.1.trackMPD'!L:L/(24*60*60),
       MATCH(1,
             (A613='2.1.trackMPD'!A:A)*
             (C613='2.1.trackMPD'!D:D)*
             (D613/10^6='2.1.trackMPD'!H:H)*
             (E613='2.1.trackMPD'!F:F),
0))</f>
        <v>0</v>
      </c>
    </row>
    <row r="614" spans="1:9" x14ac:dyDescent="0.2">
      <c r="A614" s="160" t="s">
        <v>93</v>
      </c>
      <c r="B614" s="160" t="s">
        <v>7</v>
      </c>
      <c r="C614" s="160">
        <f>_xlfn.XLOOKUP(B614,'2.1.trackMPD'!$R$7:$R$29,'2.1.trackMPD'!$T$7:$T$29)</f>
        <v>6</v>
      </c>
      <c r="D614" s="160">
        <v>1</v>
      </c>
      <c r="E614" s="160" t="s">
        <v>6395</v>
      </c>
      <c r="F614" s="160" t="s">
        <v>110</v>
      </c>
      <c r="G614" s="160" t="s">
        <v>124</v>
      </c>
      <c r="H614" s="160" t="s">
        <v>6392</v>
      </c>
      <c r="I614" s="160" t="e" cm="1">
        <f t="array" ref="I614">INDEX('2.1.trackMPD'!I:I/(24*60*60),
       MATCH(1,
             (A614='2.1.trackMPD'!A:A)*
             (C614='2.1.trackMPD'!D:D)*
             (D614/10^6='2.1.trackMPD'!H:H)*
             (E614='2.1.trackMPD'!F:F),
0))</f>
        <v>#N/A</v>
      </c>
    </row>
    <row r="615" spans="1:9" x14ac:dyDescent="0.2">
      <c r="A615" s="160" t="s">
        <v>93</v>
      </c>
      <c r="B615" s="160" t="s">
        <v>7</v>
      </c>
      <c r="C615" s="160">
        <f>_xlfn.XLOOKUP(B615,'2.1.trackMPD'!$R$7:$R$29,'2.1.trackMPD'!$T$7:$T$29)</f>
        <v>6</v>
      </c>
      <c r="D615" s="160">
        <v>1</v>
      </c>
      <c r="E615" s="160" t="s">
        <v>6395</v>
      </c>
      <c r="F615" s="160" t="s">
        <v>110</v>
      </c>
      <c r="G615" s="160" t="s">
        <v>140</v>
      </c>
      <c r="H615" s="160" t="s">
        <v>6392</v>
      </c>
      <c r="I615" s="160" t="e" cm="1">
        <f t="array" ref="I615">INDEX('2.1.trackMPD'!J:J/(24*60*60),
       MATCH(1,
             (A615='2.1.trackMPD'!A:A)*
             (C615='2.1.trackMPD'!D:D)*
             (D615/10^6='2.1.trackMPD'!H:H)*
             (E615='2.1.trackMPD'!F:F),
0))</f>
        <v>#N/A</v>
      </c>
    </row>
    <row r="616" spans="1:9" x14ac:dyDescent="0.2">
      <c r="A616" s="160" t="s">
        <v>93</v>
      </c>
      <c r="B616" s="160" t="s">
        <v>7</v>
      </c>
      <c r="C616" s="160">
        <f>_xlfn.XLOOKUP(B616,'2.1.trackMPD'!$R$7:$R$29,'2.1.trackMPD'!$T$7:$T$29)</f>
        <v>6</v>
      </c>
      <c r="D616" s="160">
        <v>1</v>
      </c>
      <c r="E616" s="160" t="s">
        <v>6395</v>
      </c>
      <c r="F616" s="160" t="s">
        <v>110</v>
      </c>
      <c r="G616" s="160" t="s">
        <v>124</v>
      </c>
      <c r="H616" s="160" t="s">
        <v>6393</v>
      </c>
      <c r="I616" s="160" t="e" cm="1">
        <f t="array" ref="I616">INDEX('2.1.trackMPD'!K:K/(24*60*60),
       MATCH(1,
             (A616='2.1.trackMPD'!A:A)*
             (C616='2.1.trackMPD'!D:D)*
             (D616/10^6='2.1.trackMPD'!H:H)*
             (E616='2.1.trackMPD'!F:F),
0))</f>
        <v>#N/A</v>
      </c>
    </row>
    <row r="617" spans="1:9" x14ac:dyDescent="0.2">
      <c r="A617" s="160" t="s">
        <v>93</v>
      </c>
      <c r="B617" s="160" t="s">
        <v>7</v>
      </c>
      <c r="C617" s="160">
        <f>_xlfn.XLOOKUP(B617,'2.1.trackMPD'!$R$7:$R$29,'2.1.trackMPD'!$T$7:$T$29)</f>
        <v>6</v>
      </c>
      <c r="D617" s="160">
        <v>1</v>
      </c>
      <c r="E617" s="160" t="s">
        <v>6395</v>
      </c>
      <c r="F617" s="160" t="s">
        <v>110</v>
      </c>
      <c r="G617" s="160" t="s">
        <v>140</v>
      </c>
      <c r="H617" s="160" t="s">
        <v>6393</v>
      </c>
      <c r="I617" s="160" t="e" cm="1">
        <f t="array" ref="I617">INDEX('2.1.trackMPD'!L:L/(24*60*60),
       MATCH(1,
             (A617='2.1.trackMPD'!A:A)*
             (C617='2.1.trackMPD'!D:D)*
             (D617/10^6='2.1.trackMPD'!H:H)*
             (E617='2.1.trackMPD'!F:F),
0))</f>
        <v>#N/A</v>
      </c>
    </row>
    <row r="618" spans="1:9" x14ac:dyDescent="0.2">
      <c r="A618" s="160" t="s">
        <v>93</v>
      </c>
      <c r="B618" s="160" t="s">
        <v>7</v>
      </c>
      <c r="C618" s="160">
        <f>_xlfn.XLOOKUP(B618,'2.1.trackMPD'!$R$7:$R$29,'2.1.trackMPD'!$T$7:$T$29)</f>
        <v>6</v>
      </c>
      <c r="D618" s="160">
        <v>10</v>
      </c>
      <c r="E618" s="160" t="s">
        <v>6395</v>
      </c>
      <c r="F618" s="160" t="s">
        <v>110</v>
      </c>
      <c r="G618" s="160" t="s">
        <v>124</v>
      </c>
      <c r="H618" s="160" t="s">
        <v>6392</v>
      </c>
      <c r="I618" s="160" t="e" cm="1">
        <f t="array" ref="I618">INDEX('2.1.trackMPD'!I:I/(24*60*60),
       MATCH(1,
             (A618='2.1.trackMPD'!A:A)*
             (C618='2.1.trackMPD'!D:D)*
             (D618/10^6='2.1.trackMPD'!H:H)*
             (E618='2.1.trackMPD'!F:F),
0))</f>
        <v>#N/A</v>
      </c>
    </row>
    <row r="619" spans="1:9" x14ac:dyDescent="0.2">
      <c r="A619" s="160" t="s">
        <v>93</v>
      </c>
      <c r="B619" s="160" t="s">
        <v>7</v>
      </c>
      <c r="C619" s="160">
        <f>_xlfn.XLOOKUP(B619,'2.1.trackMPD'!$R$7:$R$29,'2.1.trackMPD'!$T$7:$T$29)</f>
        <v>6</v>
      </c>
      <c r="D619" s="160">
        <v>10</v>
      </c>
      <c r="E619" s="160" t="s">
        <v>6395</v>
      </c>
      <c r="F619" s="160" t="s">
        <v>110</v>
      </c>
      <c r="G619" s="160" t="s">
        <v>140</v>
      </c>
      <c r="H619" s="160" t="s">
        <v>6392</v>
      </c>
      <c r="I619" s="160" t="e" cm="1">
        <f t="array" ref="I619">INDEX('2.1.trackMPD'!J:J/(24*60*60),
       MATCH(1,
             (A619='2.1.trackMPD'!A:A)*
             (C619='2.1.trackMPD'!D:D)*
             (D619/10^6='2.1.trackMPD'!H:H)*
             (E619='2.1.trackMPD'!F:F),
0))</f>
        <v>#N/A</v>
      </c>
    </row>
    <row r="620" spans="1:9" x14ac:dyDescent="0.2">
      <c r="A620" s="160" t="s">
        <v>93</v>
      </c>
      <c r="B620" s="160" t="s">
        <v>7</v>
      </c>
      <c r="C620" s="160">
        <f>_xlfn.XLOOKUP(B620,'2.1.trackMPD'!$R$7:$R$29,'2.1.trackMPD'!$T$7:$T$29)</f>
        <v>6</v>
      </c>
      <c r="D620" s="160">
        <v>10</v>
      </c>
      <c r="E620" s="160" t="s">
        <v>6395</v>
      </c>
      <c r="F620" s="160" t="s">
        <v>110</v>
      </c>
      <c r="G620" s="160" t="s">
        <v>124</v>
      </c>
      <c r="H620" s="160" t="s">
        <v>6393</v>
      </c>
      <c r="I620" s="160" t="e" cm="1">
        <f t="array" ref="I620">INDEX('2.1.trackMPD'!K:K/(24*60*60),
       MATCH(1,
             (A620='2.1.trackMPD'!A:A)*
             (C620='2.1.trackMPD'!D:D)*
             (D620/10^6='2.1.trackMPD'!H:H)*
             (E620='2.1.trackMPD'!F:F),
0))</f>
        <v>#N/A</v>
      </c>
    </row>
    <row r="621" spans="1:9" x14ac:dyDescent="0.2">
      <c r="A621" s="160" t="s">
        <v>93</v>
      </c>
      <c r="B621" s="160" t="s">
        <v>7</v>
      </c>
      <c r="C621" s="160">
        <f>_xlfn.XLOOKUP(B621,'2.1.trackMPD'!$R$7:$R$29,'2.1.trackMPD'!$T$7:$T$29)</f>
        <v>6</v>
      </c>
      <c r="D621" s="160">
        <v>10</v>
      </c>
      <c r="E621" s="160" t="s">
        <v>6395</v>
      </c>
      <c r="F621" s="160" t="s">
        <v>110</v>
      </c>
      <c r="G621" s="160" t="s">
        <v>140</v>
      </c>
      <c r="H621" s="160" t="s">
        <v>6393</v>
      </c>
      <c r="I621" s="160" t="e" cm="1">
        <f t="array" ref="I621">INDEX('2.1.trackMPD'!L:L/(24*60*60),
       MATCH(1,
             (A621='2.1.trackMPD'!A:A)*
             (C621='2.1.trackMPD'!D:D)*
             (D621/10^6='2.1.trackMPD'!H:H)*
             (E621='2.1.trackMPD'!F:F),
0))</f>
        <v>#N/A</v>
      </c>
    </row>
    <row r="622" spans="1:9" x14ac:dyDescent="0.2">
      <c r="A622" s="160" t="s">
        <v>93</v>
      </c>
      <c r="B622" s="160" t="s">
        <v>7</v>
      </c>
      <c r="C622" s="160">
        <f>_xlfn.XLOOKUP(B622,'2.1.trackMPD'!$R$7:$R$29,'2.1.trackMPD'!$T$7:$T$29)</f>
        <v>6</v>
      </c>
      <c r="D622" s="160">
        <v>100</v>
      </c>
      <c r="E622" s="160" t="s">
        <v>6395</v>
      </c>
      <c r="F622" s="160" t="s">
        <v>110</v>
      </c>
      <c r="G622" s="160" t="s">
        <v>124</v>
      </c>
      <c r="H622" s="160" t="s">
        <v>6392</v>
      </c>
      <c r="I622" s="160" t="e" cm="1">
        <f t="array" ref="I622">INDEX('2.1.trackMPD'!I:I/(24*60*60),
       MATCH(1,
             (A622='2.1.trackMPD'!A:A)*
             (C622='2.1.trackMPD'!D:D)*
             (D622/10^6='2.1.trackMPD'!H:H)*
             (E622='2.1.trackMPD'!F:F),
0))</f>
        <v>#N/A</v>
      </c>
    </row>
    <row r="623" spans="1:9" x14ac:dyDescent="0.2">
      <c r="A623" s="160" t="s">
        <v>93</v>
      </c>
      <c r="B623" s="160" t="s">
        <v>7</v>
      </c>
      <c r="C623" s="160">
        <f>_xlfn.XLOOKUP(B623,'2.1.trackMPD'!$R$7:$R$29,'2.1.trackMPD'!$T$7:$T$29)</f>
        <v>6</v>
      </c>
      <c r="D623" s="160">
        <v>100</v>
      </c>
      <c r="E623" s="160" t="s">
        <v>6395</v>
      </c>
      <c r="F623" s="160" t="s">
        <v>110</v>
      </c>
      <c r="G623" s="160" t="s">
        <v>140</v>
      </c>
      <c r="H623" s="160" t="s">
        <v>6392</v>
      </c>
      <c r="I623" s="160" t="e" cm="1">
        <f t="array" ref="I623">INDEX('2.1.trackMPD'!J:J/(24*60*60),
       MATCH(1,
             (A623='2.1.trackMPD'!A:A)*
             (C623='2.1.trackMPD'!D:D)*
             (D623/10^6='2.1.trackMPD'!H:H)*
             (E623='2.1.trackMPD'!F:F),
0))</f>
        <v>#N/A</v>
      </c>
    </row>
    <row r="624" spans="1:9" x14ac:dyDescent="0.2">
      <c r="A624" s="160" t="s">
        <v>93</v>
      </c>
      <c r="B624" s="160" t="s">
        <v>7</v>
      </c>
      <c r="C624" s="160">
        <f>_xlfn.XLOOKUP(B624,'2.1.trackMPD'!$R$7:$R$29,'2.1.trackMPD'!$T$7:$T$29)</f>
        <v>6</v>
      </c>
      <c r="D624" s="160">
        <v>100</v>
      </c>
      <c r="E624" s="160" t="s">
        <v>6395</v>
      </c>
      <c r="F624" s="160" t="s">
        <v>110</v>
      </c>
      <c r="G624" s="160" t="s">
        <v>124</v>
      </c>
      <c r="H624" s="160" t="s">
        <v>6393</v>
      </c>
      <c r="I624" s="160" t="e" cm="1">
        <f t="array" ref="I624">INDEX('2.1.trackMPD'!K:K/(24*60*60),
       MATCH(1,
             (A624='2.1.trackMPD'!A:A)*
             (C624='2.1.trackMPD'!D:D)*
             (D624/10^6='2.1.trackMPD'!H:H)*
             (E624='2.1.trackMPD'!F:F),
0))</f>
        <v>#N/A</v>
      </c>
    </row>
    <row r="625" spans="1:9" x14ac:dyDescent="0.2">
      <c r="A625" s="160" t="s">
        <v>93</v>
      </c>
      <c r="B625" s="160" t="s">
        <v>7</v>
      </c>
      <c r="C625" s="160">
        <f>_xlfn.XLOOKUP(B625,'2.1.trackMPD'!$R$7:$R$29,'2.1.trackMPD'!$T$7:$T$29)</f>
        <v>6</v>
      </c>
      <c r="D625" s="160">
        <v>100</v>
      </c>
      <c r="E625" s="160" t="s">
        <v>6395</v>
      </c>
      <c r="F625" s="160" t="s">
        <v>110</v>
      </c>
      <c r="G625" s="160" t="s">
        <v>140</v>
      </c>
      <c r="H625" s="160" t="s">
        <v>6393</v>
      </c>
      <c r="I625" s="160" t="e" cm="1">
        <f t="array" ref="I625">INDEX('2.1.trackMPD'!L:L/(24*60*60),
       MATCH(1,
             (A625='2.1.trackMPD'!A:A)*
             (C625='2.1.trackMPD'!D:D)*
             (D625/10^6='2.1.trackMPD'!H:H)*
             (E625='2.1.trackMPD'!F:F),
0))</f>
        <v>#N/A</v>
      </c>
    </row>
    <row r="626" spans="1:9" x14ac:dyDescent="0.2">
      <c r="A626" s="160" t="s">
        <v>93</v>
      </c>
      <c r="B626" s="160" t="s">
        <v>20</v>
      </c>
      <c r="C626" s="160">
        <f>_xlfn.XLOOKUP(B626,'2.1.trackMPD'!$R$7:$R$29,'2.1.trackMPD'!$T$7:$T$29)</f>
        <v>6</v>
      </c>
      <c r="D626" s="160">
        <v>1</v>
      </c>
      <c r="E626" s="160" t="s">
        <v>6390</v>
      </c>
      <c r="F626" s="160" t="s">
        <v>110</v>
      </c>
      <c r="G626" s="160" t="s">
        <v>124</v>
      </c>
      <c r="H626" s="160" t="s">
        <v>6392</v>
      </c>
      <c r="I626" s="160" cm="1">
        <f t="array" ref="I626">INDEX('2.1.trackMPD'!I:I/(24*60*60),
       MATCH(1,
             (A626='2.1.trackMPD'!A:A)*
             (C626='2.1.trackMPD'!D:D)*
             (D626/10^6='2.1.trackMPD'!H:H)*
             (E626='2.1.trackMPD'!F:F),
0))</f>
        <v>4.6051731481481477E-7</v>
      </c>
    </row>
    <row r="627" spans="1:9" x14ac:dyDescent="0.2">
      <c r="A627" s="160" t="s">
        <v>93</v>
      </c>
      <c r="B627" s="160" t="s">
        <v>20</v>
      </c>
      <c r="C627" s="160">
        <f>_xlfn.XLOOKUP(B627,'2.1.trackMPD'!$R$7:$R$29,'2.1.trackMPD'!$T$7:$T$29)</f>
        <v>6</v>
      </c>
      <c r="D627" s="160">
        <v>1</v>
      </c>
      <c r="E627" s="160" t="s">
        <v>6390</v>
      </c>
      <c r="F627" s="160" t="s">
        <v>110</v>
      </c>
      <c r="G627" s="160" t="s">
        <v>140</v>
      </c>
      <c r="H627" s="160" t="s">
        <v>6392</v>
      </c>
      <c r="I627" s="160" cm="1">
        <f t="array" ref="I627">INDEX('2.1.trackMPD'!J:J/(24*60*60),
       MATCH(1,
             (A627='2.1.trackMPD'!A:A)*
             (C627='2.1.trackMPD'!D:D)*
             (D627/10^6='2.1.trackMPD'!H:H)*
             (E627='2.1.trackMPD'!F:F),
0))</f>
        <v>7.5641211111111106E-6</v>
      </c>
    </row>
    <row r="628" spans="1:9" x14ac:dyDescent="0.2">
      <c r="A628" s="160" t="s">
        <v>93</v>
      </c>
      <c r="B628" s="160" t="s">
        <v>20</v>
      </c>
      <c r="C628" s="160">
        <f>_xlfn.XLOOKUP(B628,'2.1.trackMPD'!$R$7:$R$29,'2.1.trackMPD'!$T$7:$T$29)</f>
        <v>6</v>
      </c>
      <c r="D628" s="160">
        <v>1</v>
      </c>
      <c r="E628" s="160" t="s">
        <v>6390</v>
      </c>
      <c r="F628" s="160" t="s">
        <v>110</v>
      </c>
      <c r="G628" s="160" t="s">
        <v>124</v>
      </c>
      <c r="H628" s="160" t="s">
        <v>6393</v>
      </c>
      <c r="I628" s="160" cm="1">
        <f t="array" ref="I628">INDEX('2.1.trackMPD'!K:K/(24*60*60),
       MATCH(1,
             (A628='2.1.trackMPD'!A:A)*
             (C628='2.1.trackMPD'!D:D)*
             (D628/10^6='2.1.trackMPD'!H:H)*
             (E628='2.1.trackMPD'!F:F),
0))</f>
        <v>0</v>
      </c>
    </row>
    <row r="629" spans="1:9" x14ac:dyDescent="0.2">
      <c r="A629" s="160" t="s">
        <v>93</v>
      </c>
      <c r="B629" s="160" t="s">
        <v>20</v>
      </c>
      <c r="C629" s="160">
        <f>_xlfn.XLOOKUP(B629,'2.1.trackMPD'!$R$7:$R$29,'2.1.trackMPD'!$T$7:$T$29)</f>
        <v>6</v>
      </c>
      <c r="D629" s="160">
        <v>1</v>
      </c>
      <c r="E629" s="160" t="s">
        <v>6390</v>
      </c>
      <c r="F629" s="160" t="s">
        <v>110</v>
      </c>
      <c r="G629" s="160" t="s">
        <v>140</v>
      </c>
      <c r="H629" s="160" t="s">
        <v>6393</v>
      </c>
      <c r="I629" s="160" cm="1">
        <f t="array" ref="I629">INDEX('2.1.trackMPD'!L:L/(24*60*60),
       MATCH(1,
             (A629='2.1.trackMPD'!A:A)*
             (C629='2.1.trackMPD'!D:D)*
             (D629/10^6='2.1.trackMPD'!H:H)*
             (E629='2.1.trackMPD'!F:F),
0))</f>
        <v>7.122507118055555E-6</v>
      </c>
    </row>
    <row r="630" spans="1:9" x14ac:dyDescent="0.2">
      <c r="A630" s="160" t="s">
        <v>93</v>
      </c>
      <c r="B630" s="160" t="s">
        <v>20</v>
      </c>
      <c r="C630" s="160">
        <f>_xlfn.XLOOKUP(B630,'2.1.trackMPD'!$R$7:$R$29,'2.1.trackMPD'!$T$7:$T$29)</f>
        <v>6</v>
      </c>
      <c r="D630" s="160">
        <v>10</v>
      </c>
      <c r="E630" s="160" t="s">
        <v>6390</v>
      </c>
      <c r="F630" s="160" t="s">
        <v>110</v>
      </c>
      <c r="G630" s="160" t="s">
        <v>124</v>
      </c>
      <c r="H630" s="160" t="s">
        <v>6392</v>
      </c>
      <c r="I630" s="160" cm="1">
        <f t="array" ref="I630">INDEX('2.1.trackMPD'!I:I/(24*60*60),
       MATCH(1,
             (A630='2.1.trackMPD'!A:A)*
             (C630='2.1.trackMPD'!D:D)*
             (D630/10^6='2.1.trackMPD'!H:H)*
             (E630='2.1.trackMPD'!F:F),
0))</f>
        <v>2.3133724999999999E-6</v>
      </c>
    </row>
    <row r="631" spans="1:9" x14ac:dyDescent="0.2">
      <c r="A631" s="160" t="s">
        <v>93</v>
      </c>
      <c r="B631" s="160" t="s">
        <v>20</v>
      </c>
      <c r="C631" s="160">
        <f>_xlfn.XLOOKUP(B631,'2.1.trackMPD'!$R$7:$R$29,'2.1.trackMPD'!$T$7:$T$29)</f>
        <v>6</v>
      </c>
      <c r="D631" s="160">
        <v>10</v>
      </c>
      <c r="E631" s="160" t="s">
        <v>6390</v>
      </c>
      <c r="F631" s="160" t="s">
        <v>110</v>
      </c>
      <c r="G631" s="160" t="s">
        <v>140</v>
      </c>
      <c r="H631" s="160" t="s">
        <v>6392</v>
      </c>
      <c r="I631" s="160" cm="1">
        <f t="array" ref="I631">INDEX('2.1.trackMPD'!J:J/(24*60*60),
       MATCH(1,
             (A631='2.1.trackMPD'!A:A)*
             (C631='2.1.trackMPD'!D:D)*
             (D631/10^6='2.1.trackMPD'!H:H)*
             (E631='2.1.trackMPD'!F:F),
0))</f>
        <v>1.2815177025462963E-5</v>
      </c>
    </row>
    <row r="632" spans="1:9" x14ac:dyDescent="0.2">
      <c r="A632" s="160" t="s">
        <v>93</v>
      </c>
      <c r="B632" s="160" t="s">
        <v>20</v>
      </c>
      <c r="C632" s="160">
        <f>_xlfn.XLOOKUP(B632,'2.1.trackMPD'!$R$7:$R$29,'2.1.trackMPD'!$T$7:$T$29)</f>
        <v>6</v>
      </c>
      <c r="D632" s="160">
        <v>10</v>
      </c>
      <c r="E632" s="160" t="s">
        <v>6390</v>
      </c>
      <c r="F632" s="160" t="s">
        <v>110</v>
      </c>
      <c r="G632" s="160" t="s">
        <v>124</v>
      </c>
      <c r="H632" s="160" t="s">
        <v>6393</v>
      </c>
      <c r="I632" s="160" cm="1">
        <f t="array" ref="I632">INDEX('2.1.trackMPD'!K:K/(24*60*60),
       MATCH(1,
             (A632='2.1.trackMPD'!A:A)*
             (C632='2.1.trackMPD'!D:D)*
             (D632/10^6='2.1.trackMPD'!H:H)*
             (E632='2.1.trackMPD'!F:F),
0))</f>
        <v>2.5960539930555555E-6</v>
      </c>
    </row>
    <row r="633" spans="1:9" x14ac:dyDescent="0.2">
      <c r="A633" s="160" t="s">
        <v>93</v>
      </c>
      <c r="B633" s="160" t="s">
        <v>20</v>
      </c>
      <c r="C633" s="160">
        <f>_xlfn.XLOOKUP(B633,'2.1.trackMPD'!$R$7:$R$29,'2.1.trackMPD'!$T$7:$T$29)</f>
        <v>6</v>
      </c>
      <c r="D633" s="160">
        <v>10</v>
      </c>
      <c r="E633" s="160" t="s">
        <v>6390</v>
      </c>
      <c r="F633" s="160" t="s">
        <v>110</v>
      </c>
      <c r="G633" s="160" t="s">
        <v>140</v>
      </c>
      <c r="H633" s="160" t="s">
        <v>6393</v>
      </c>
      <c r="I633" s="160" cm="1">
        <f t="array" ref="I633">INDEX('2.1.trackMPD'!L:L/(24*60*60),
       MATCH(1,
             (A633='2.1.trackMPD'!A:A)*
             (C633='2.1.trackMPD'!D:D)*
             (D633/10^6='2.1.trackMPD'!H:H)*
             (E633='2.1.trackMPD'!F:F),
0))</f>
        <v>2.3977906250000003E-7</v>
      </c>
    </row>
    <row r="634" spans="1:9" x14ac:dyDescent="0.2">
      <c r="A634" s="160" t="s">
        <v>93</v>
      </c>
      <c r="B634" s="160" t="s">
        <v>20</v>
      </c>
      <c r="C634" s="160">
        <f>_xlfn.XLOOKUP(B634,'2.1.trackMPD'!$R$7:$R$29,'2.1.trackMPD'!$T$7:$T$29)</f>
        <v>6</v>
      </c>
      <c r="D634" s="160">
        <v>100</v>
      </c>
      <c r="E634" s="160" t="s">
        <v>6390</v>
      </c>
      <c r="F634" s="160" t="s">
        <v>110</v>
      </c>
      <c r="G634" s="160" t="s">
        <v>124</v>
      </c>
      <c r="H634" s="160" t="s">
        <v>6392</v>
      </c>
      <c r="I634" s="160" cm="1">
        <f t="array" ref="I634">INDEX('2.1.trackMPD'!I:I/(24*60*60),
       MATCH(1,
             (A634='2.1.trackMPD'!A:A)*
             (C634='2.1.trackMPD'!D:D)*
             (D634/10^6='2.1.trackMPD'!H:H)*
             (E634='2.1.trackMPD'!F:F),
0))</f>
        <v>4.0572705474537039E-3</v>
      </c>
    </row>
    <row r="635" spans="1:9" x14ac:dyDescent="0.2">
      <c r="A635" s="160" t="s">
        <v>93</v>
      </c>
      <c r="B635" s="160" t="s">
        <v>20</v>
      </c>
      <c r="C635" s="160">
        <f>_xlfn.XLOOKUP(B635,'2.1.trackMPD'!$R$7:$R$29,'2.1.trackMPD'!$T$7:$T$29)</f>
        <v>6</v>
      </c>
      <c r="D635" s="160">
        <v>100</v>
      </c>
      <c r="E635" s="160" t="s">
        <v>6390</v>
      </c>
      <c r="F635" s="160" t="s">
        <v>110</v>
      </c>
      <c r="G635" s="160" t="s">
        <v>140</v>
      </c>
      <c r="H635" s="160" t="s">
        <v>6392</v>
      </c>
      <c r="I635" s="160" cm="1">
        <f t="array" ref="I635">INDEX('2.1.trackMPD'!J:J/(24*60*60),
       MATCH(1,
             (A635='2.1.trackMPD'!A:A)*
             (C635='2.1.trackMPD'!D:D)*
             (D635/10^6='2.1.trackMPD'!H:H)*
             (E635='2.1.trackMPD'!F:F),
0))</f>
        <v>1.5704883680555555E-3</v>
      </c>
    </row>
    <row r="636" spans="1:9" x14ac:dyDescent="0.2">
      <c r="A636" s="160" t="s">
        <v>93</v>
      </c>
      <c r="B636" s="160" t="s">
        <v>20</v>
      </c>
      <c r="C636" s="160">
        <f>_xlfn.XLOOKUP(B636,'2.1.trackMPD'!$R$7:$R$29,'2.1.trackMPD'!$T$7:$T$29)</f>
        <v>6</v>
      </c>
      <c r="D636" s="160">
        <v>100</v>
      </c>
      <c r="E636" s="160" t="s">
        <v>6390</v>
      </c>
      <c r="F636" s="160" t="s">
        <v>110</v>
      </c>
      <c r="G636" s="160" t="s">
        <v>124</v>
      </c>
      <c r="H636" s="160" t="s">
        <v>6393</v>
      </c>
      <c r="I636" s="160" cm="1">
        <f t="array" ref="I636">INDEX('2.1.trackMPD'!K:K/(24*60*60),
       MATCH(1,
             (A636='2.1.trackMPD'!A:A)*
             (C636='2.1.trackMPD'!D:D)*
             (D636/10^6='2.1.trackMPD'!H:H)*
             (E636='2.1.trackMPD'!F:F),
0))</f>
        <v>0</v>
      </c>
    </row>
    <row r="637" spans="1:9" x14ac:dyDescent="0.2">
      <c r="A637" s="160" t="s">
        <v>93</v>
      </c>
      <c r="B637" s="160" t="s">
        <v>20</v>
      </c>
      <c r="C637" s="160">
        <f>_xlfn.XLOOKUP(B637,'2.1.trackMPD'!$R$7:$R$29,'2.1.trackMPD'!$T$7:$T$29)</f>
        <v>6</v>
      </c>
      <c r="D637" s="160">
        <v>100</v>
      </c>
      <c r="E637" s="160" t="s">
        <v>6390</v>
      </c>
      <c r="F637" s="160" t="s">
        <v>110</v>
      </c>
      <c r="G637" s="160" t="s">
        <v>140</v>
      </c>
      <c r="H637" s="160" t="s">
        <v>6393</v>
      </c>
      <c r="I637" s="160" cm="1">
        <f t="array" ref="I637">INDEX('2.1.trackMPD'!L:L/(24*60*60),
       MATCH(1,
             (A637='2.1.trackMPD'!A:A)*
             (C637='2.1.trackMPD'!D:D)*
             (D637/10^6='2.1.trackMPD'!H:H)*
             (E637='2.1.trackMPD'!F:F),
0))</f>
        <v>0</v>
      </c>
    </row>
    <row r="638" spans="1:9" x14ac:dyDescent="0.2">
      <c r="A638" s="160" t="s">
        <v>93</v>
      </c>
      <c r="B638" s="160" t="s">
        <v>20</v>
      </c>
      <c r="C638" s="160">
        <f>_xlfn.XLOOKUP(B638,'2.1.trackMPD'!$R$7:$R$29,'2.1.trackMPD'!$T$7:$T$29)</f>
        <v>6</v>
      </c>
      <c r="D638" s="160">
        <v>1000</v>
      </c>
      <c r="E638" s="160" t="s">
        <v>6390</v>
      </c>
      <c r="F638" s="160" t="s">
        <v>110</v>
      </c>
      <c r="G638" s="160" t="s">
        <v>124</v>
      </c>
      <c r="H638" s="160" t="s">
        <v>6392</v>
      </c>
      <c r="I638" s="160" cm="1">
        <f t="array" ref="I638">INDEX('2.1.trackMPD'!I:I/(24*60*60),
       MATCH(1,
             (A638='2.1.trackMPD'!A:A)*
             (C638='2.1.trackMPD'!D:D)*
             (D638/10^6='2.1.trackMPD'!H:H)*
             (E638='2.1.trackMPD'!F:F),
0))</f>
        <v>5.2855706909722224</v>
      </c>
    </row>
    <row r="639" spans="1:9" x14ac:dyDescent="0.2">
      <c r="A639" s="160" t="s">
        <v>93</v>
      </c>
      <c r="B639" s="160" t="s">
        <v>20</v>
      </c>
      <c r="C639" s="160">
        <f>_xlfn.XLOOKUP(B639,'2.1.trackMPD'!$R$7:$R$29,'2.1.trackMPD'!$T$7:$T$29)</f>
        <v>6</v>
      </c>
      <c r="D639" s="160">
        <v>1000</v>
      </c>
      <c r="E639" s="160" t="s">
        <v>6390</v>
      </c>
      <c r="F639" s="160" t="s">
        <v>110</v>
      </c>
      <c r="G639" s="160" t="s">
        <v>140</v>
      </c>
      <c r="H639" s="160" t="s">
        <v>6392</v>
      </c>
      <c r="I639" s="160" cm="1">
        <f t="array" ref="I639">INDEX('2.1.trackMPD'!J:J/(24*60*60),
       MATCH(1,
             (A639='2.1.trackMPD'!A:A)*
             (C639='2.1.trackMPD'!D:D)*
             (D639/10^6='2.1.trackMPD'!H:H)*
             (E639='2.1.trackMPD'!F:F),
0))</f>
        <v>5.8739276064814813E-2</v>
      </c>
    </row>
    <row r="640" spans="1:9" x14ac:dyDescent="0.2">
      <c r="A640" s="160" t="s">
        <v>93</v>
      </c>
      <c r="B640" s="160" t="s">
        <v>20</v>
      </c>
      <c r="C640" s="160">
        <f>_xlfn.XLOOKUP(B640,'2.1.trackMPD'!$R$7:$R$29,'2.1.trackMPD'!$T$7:$T$29)</f>
        <v>6</v>
      </c>
      <c r="D640" s="160">
        <v>1000</v>
      </c>
      <c r="E640" s="160" t="s">
        <v>6390</v>
      </c>
      <c r="F640" s="160" t="s">
        <v>110</v>
      </c>
      <c r="G640" s="160" t="s">
        <v>124</v>
      </c>
      <c r="H640" s="160" t="s">
        <v>6393</v>
      </c>
      <c r="I640" s="160" cm="1">
        <f t="array" ref="I640">INDEX('2.1.trackMPD'!K:K/(24*60*60),
       MATCH(1,
             (A640='2.1.trackMPD'!A:A)*
             (C640='2.1.trackMPD'!D:D)*
             (D640/10^6='2.1.trackMPD'!H:H)*
             (E640='2.1.trackMPD'!F:F),
0))</f>
        <v>0</v>
      </c>
    </row>
    <row r="641" spans="1:9" x14ac:dyDescent="0.2">
      <c r="A641" s="160" t="s">
        <v>93</v>
      </c>
      <c r="B641" s="160" t="s">
        <v>20</v>
      </c>
      <c r="C641" s="160">
        <f>_xlfn.XLOOKUP(B641,'2.1.trackMPD'!$R$7:$R$29,'2.1.trackMPD'!$T$7:$T$29)</f>
        <v>6</v>
      </c>
      <c r="D641" s="160">
        <v>1000</v>
      </c>
      <c r="E641" s="160" t="s">
        <v>6390</v>
      </c>
      <c r="F641" s="160" t="s">
        <v>110</v>
      </c>
      <c r="G641" s="160" t="s">
        <v>140</v>
      </c>
      <c r="H641" s="160" t="s">
        <v>6393</v>
      </c>
      <c r="I641" s="160" cm="1">
        <f t="array" ref="I641">INDEX('2.1.trackMPD'!L:L/(24*60*60),
       MATCH(1,
             (A641='2.1.trackMPD'!A:A)*
             (C641='2.1.trackMPD'!D:D)*
             (D641/10^6='2.1.trackMPD'!H:H)*
             (E641='2.1.trackMPD'!F:F),
0))</f>
        <v>0</v>
      </c>
    </row>
    <row r="642" spans="1:9" x14ac:dyDescent="0.2">
      <c r="A642" s="160" t="s">
        <v>93</v>
      </c>
      <c r="B642" s="160" t="s">
        <v>20</v>
      </c>
      <c r="C642" s="160">
        <f>_xlfn.XLOOKUP(B642,'2.1.trackMPD'!$R$7:$R$29,'2.1.trackMPD'!$T$7:$T$29)</f>
        <v>6</v>
      </c>
      <c r="D642" s="160">
        <v>5000</v>
      </c>
      <c r="E642" s="160" t="s">
        <v>6390</v>
      </c>
      <c r="F642" s="160" t="s">
        <v>110</v>
      </c>
      <c r="G642" s="160" t="s">
        <v>124</v>
      </c>
      <c r="H642" s="160" t="s">
        <v>6392</v>
      </c>
      <c r="I642" s="160" cm="1">
        <f t="array" ref="I642">INDEX('2.1.trackMPD'!I:I/(24*60*60),
       MATCH(1,
             (A642='2.1.trackMPD'!A:A)*
             (C642='2.1.trackMPD'!D:D)*
             (D642/10^6='2.1.trackMPD'!H:H)*
             (E642='2.1.trackMPD'!F:F),
0))</f>
        <v>81.995622777777783</v>
      </c>
    </row>
    <row r="643" spans="1:9" x14ac:dyDescent="0.2">
      <c r="A643" s="160" t="s">
        <v>93</v>
      </c>
      <c r="B643" s="160" t="s">
        <v>20</v>
      </c>
      <c r="C643" s="160">
        <f>_xlfn.XLOOKUP(B643,'2.1.trackMPD'!$R$7:$R$29,'2.1.trackMPD'!$T$7:$T$29)</f>
        <v>6</v>
      </c>
      <c r="D643" s="160">
        <v>5000</v>
      </c>
      <c r="E643" s="160" t="s">
        <v>6390</v>
      </c>
      <c r="F643" s="160" t="s">
        <v>110</v>
      </c>
      <c r="G643" s="160" t="s">
        <v>140</v>
      </c>
      <c r="H643" s="160" t="s">
        <v>6392</v>
      </c>
      <c r="I643" s="160" cm="1">
        <f t="array" ref="I643">INDEX('2.1.trackMPD'!J:J/(24*60*60),
       MATCH(1,
             (A643='2.1.trackMPD'!A:A)*
             (C643='2.1.trackMPD'!D:D)*
             (D643/10^6='2.1.trackMPD'!H:H)*
             (E643='2.1.trackMPD'!F:F),
0))</f>
        <v>0.23135450173611111</v>
      </c>
    </row>
    <row r="644" spans="1:9" x14ac:dyDescent="0.2">
      <c r="A644" s="160" t="s">
        <v>93</v>
      </c>
      <c r="B644" s="160" t="s">
        <v>20</v>
      </c>
      <c r="C644" s="160">
        <f>_xlfn.XLOOKUP(B644,'2.1.trackMPD'!$R$7:$R$29,'2.1.trackMPD'!$T$7:$T$29)</f>
        <v>6</v>
      </c>
      <c r="D644" s="160">
        <v>5000</v>
      </c>
      <c r="E644" s="160" t="s">
        <v>6390</v>
      </c>
      <c r="F644" s="160" t="s">
        <v>110</v>
      </c>
      <c r="G644" s="160" t="s">
        <v>124</v>
      </c>
      <c r="H644" s="160" t="s">
        <v>6393</v>
      </c>
      <c r="I644" s="160" cm="1">
        <f t="array" ref="I644">INDEX('2.1.trackMPD'!K:K/(24*60*60),
       MATCH(1,
             (A644='2.1.trackMPD'!A:A)*
             (C644='2.1.trackMPD'!D:D)*
             (D644/10^6='2.1.trackMPD'!H:H)*
             (E644='2.1.trackMPD'!F:F),
0))</f>
        <v>0</v>
      </c>
    </row>
    <row r="645" spans="1:9" x14ac:dyDescent="0.2">
      <c r="A645" s="160" t="s">
        <v>93</v>
      </c>
      <c r="B645" s="160" t="s">
        <v>20</v>
      </c>
      <c r="C645" s="160">
        <f>_xlfn.XLOOKUP(B645,'2.1.trackMPD'!$R$7:$R$29,'2.1.trackMPD'!$T$7:$T$29)</f>
        <v>6</v>
      </c>
      <c r="D645" s="160">
        <v>5000</v>
      </c>
      <c r="E645" s="160" t="s">
        <v>6390</v>
      </c>
      <c r="F645" s="160" t="s">
        <v>110</v>
      </c>
      <c r="G645" s="160" t="s">
        <v>140</v>
      </c>
      <c r="H645" s="160" t="s">
        <v>6393</v>
      </c>
      <c r="I645" s="160" cm="1">
        <f t="array" ref="I645">INDEX('2.1.trackMPD'!L:L/(24*60*60),
       MATCH(1,
             (A645='2.1.trackMPD'!A:A)*
             (C645='2.1.trackMPD'!D:D)*
             (D645/10^6='2.1.trackMPD'!H:H)*
             (E645='2.1.trackMPD'!F:F),
0))</f>
        <v>0</v>
      </c>
    </row>
    <row r="646" spans="1:9" x14ac:dyDescent="0.2">
      <c r="A646" s="160" t="s">
        <v>93</v>
      </c>
      <c r="B646" s="160" t="s">
        <v>20</v>
      </c>
      <c r="C646" s="160">
        <f>_xlfn.XLOOKUP(B646,'2.1.trackMPD'!$R$7:$R$29,'2.1.trackMPD'!$T$7:$T$29)</f>
        <v>6</v>
      </c>
      <c r="D646" s="160">
        <v>1</v>
      </c>
      <c r="E646" s="160" t="s">
        <v>6394</v>
      </c>
      <c r="F646" s="160" t="s">
        <v>110</v>
      </c>
      <c r="G646" s="160" t="s">
        <v>124</v>
      </c>
      <c r="H646" s="160" t="s">
        <v>6392</v>
      </c>
      <c r="I646" s="160" cm="1">
        <f t="array" ref="I646">INDEX('2.1.trackMPD'!I:I/(24*60*60),
       MATCH(1,
             (A646='2.1.trackMPD'!A:A)*
             (C646='2.1.trackMPD'!D:D)*
             (D646/10^6='2.1.trackMPD'!H:H)*
             (E646='2.1.trackMPD'!F:F),
0))</f>
        <v>6.7990033564814812E-7</v>
      </c>
    </row>
    <row r="647" spans="1:9" x14ac:dyDescent="0.2">
      <c r="A647" s="160" t="s">
        <v>93</v>
      </c>
      <c r="B647" s="160" t="s">
        <v>20</v>
      </c>
      <c r="C647" s="160">
        <f>_xlfn.XLOOKUP(B647,'2.1.trackMPD'!$R$7:$R$29,'2.1.trackMPD'!$T$7:$T$29)</f>
        <v>6</v>
      </c>
      <c r="D647" s="160">
        <v>1</v>
      </c>
      <c r="E647" s="160" t="s">
        <v>6394</v>
      </c>
      <c r="F647" s="160" t="s">
        <v>110</v>
      </c>
      <c r="G647" s="160" t="s">
        <v>140</v>
      </c>
      <c r="H647" s="160" t="s">
        <v>6392</v>
      </c>
      <c r="I647" s="160" cm="1">
        <f t="array" ref="I647">INDEX('2.1.trackMPD'!J:J/(24*60*60),
       MATCH(1,
             (A647='2.1.trackMPD'!A:A)*
             (C647='2.1.trackMPD'!D:D)*
             (D647/10^6='2.1.trackMPD'!H:H)*
             (E647='2.1.trackMPD'!F:F),
0))</f>
        <v>6.5607511111111114E-6</v>
      </c>
    </row>
    <row r="648" spans="1:9" x14ac:dyDescent="0.2">
      <c r="A648" s="160" t="s">
        <v>93</v>
      </c>
      <c r="B648" s="160" t="s">
        <v>20</v>
      </c>
      <c r="C648" s="160">
        <f>_xlfn.XLOOKUP(B648,'2.1.trackMPD'!$R$7:$R$29,'2.1.trackMPD'!$T$7:$T$29)</f>
        <v>6</v>
      </c>
      <c r="D648" s="160">
        <v>1</v>
      </c>
      <c r="E648" s="160" t="s">
        <v>6394</v>
      </c>
      <c r="F648" s="160" t="s">
        <v>110</v>
      </c>
      <c r="G648" s="160" t="s">
        <v>124</v>
      </c>
      <c r="H648" s="160" t="s">
        <v>6393</v>
      </c>
      <c r="I648" s="160" cm="1">
        <f t="array" ref="I648">INDEX('2.1.trackMPD'!K:K/(24*60*60),
       MATCH(1,
             (A648='2.1.trackMPD'!A:A)*
             (C648='2.1.trackMPD'!D:D)*
             (D648/10^6='2.1.trackMPD'!H:H)*
             (E648='2.1.trackMPD'!F:F),
0))</f>
        <v>0</v>
      </c>
    </row>
    <row r="649" spans="1:9" x14ac:dyDescent="0.2">
      <c r="A649" s="160" t="s">
        <v>93</v>
      </c>
      <c r="B649" s="160" t="s">
        <v>20</v>
      </c>
      <c r="C649" s="160">
        <f>_xlfn.XLOOKUP(B649,'2.1.trackMPD'!$R$7:$R$29,'2.1.trackMPD'!$T$7:$T$29)</f>
        <v>6</v>
      </c>
      <c r="D649" s="160">
        <v>1</v>
      </c>
      <c r="E649" s="160" t="s">
        <v>6394</v>
      </c>
      <c r="F649" s="160" t="s">
        <v>110</v>
      </c>
      <c r="G649" s="160" t="s">
        <v>140</v>
      </c>
      <c r="H649" s="160" t="s">
        <v>6393</v>
      </c>
      <c r="I649" s="160" cm="1">
        <f t="array" ref="I649">INDEX('2.1.trackMPD'!L:L/(24*60*60),
       MATCH(1,
             (A649='2.1.trackMPD'!A:A)*
             (C649='2.1.trackMPD'!D:D)*
             (D649/10^6='2.1.trackMPD'!H:H)*
             (E649='2.1.trackMPD'!F:F),
0))</f>
        <v>1.9946250115740742E-6</v>
      </c>
    </row>
    <row r="650" spans="1:9" x14ac:dyDescent="0.2">
      <c r="A650" s="160" t="s">
        <v>93</v>
      </c>
      <c r="B650" s="160" t="s">
        <v>20</v>
      </c>
      <c r="C650" s="160">
        <f>_xlfn.XLOOKUP(B650,'2.1.trackMPD'!$R$7:$R$29,'2.1.trackMPD'!$T$7:$T$29)</f>
        <v>6</v>
      </c>
      <c r="D650" s="160">
        <v>10</v>
      </c>
      <c r="E650" s="160" t="s">
        <v>6394</v>
      </c>
      <c r="F650" s="160" t="s">
        <v>110</v>
      </c>
      <c r="G650" s="160" t="s">
        <v>124</v>
      </c>
      <c r="H650" s="160" t="s">
        <v>6392</v>
      </c>
      <c r="I650" s="160" cm="1">
        <f t="array" ref="I650">INDEX('2.1.trackMPD'!I:I/(24*60*60),
       MATCH(1,
             (A650='2.1.trackMPD'!A:A)*
             (C650='2.1.trackMPD'!D:D)*
             (D650/10^6='2.1.trackMPD'!H:H)*
             (E650='2.1.trackMPD'!F:F),
0))</f>
        <v>2.0893463958333332E-5</v>
      </c>
    </row>
    <row r="651" spans="1:9" x14ac:dyDescent="0.2">
      <c r="A651" s="160" t="s">
        <v>93</v>
      </c>
      <c r="B651" s="160" t="s">
        <v>20</v>
      </c>
      <c r="C651" s="160">
        <f>_xlfn.XLOOKUP(B651,'2.1.trackMPD'!$R$7:$R$29,'2.1.trackMPD'!$T$7:$T$29)</f>
        <v>6</v>
      </c>
      <c r="D651" s="160">
        <v>10</v>
      </c>
      <c r="E651" s="160" t="s">
        <v>6394</v>
      </c>
      <c r="F651" s="160" t="s">
        <v>110</v>
      </c>
      <c r="G651" s="160" t="s">
        <v>140</v>
      </c>
      <c r="H651" s="160" t="s">
        <v>6392</v>
      </c>
      <c r="I651" s="160" cm="1">
        <f t="array" ref="I651">INDEX('2.1.trackMPD'!J:J/(24*60*60),
       MATCH(1,
             (A651='2.1.trackMPD'!A:A)*
             (C651='2.1.trackMPD'!D:D)*
             (D651/10^6='2.1.trackMPD'!H:H)*
             (E651='2.1.trackMPD'!F:F),
0))</f>
        <v>5.2174501944444443E-5</v>
      </c>
    </row>
    <row r="652" spans="1:9" x14ac:dyDescent="0.2">
      <c r="A652" s="160" t="s">
        <v>93</v>
      </c>
      <c r="B652" s="160" t="s">
        <v>20</v>
      </c>
      <c r="C652" s="160">
        <f>_xlfn.XLOOKUP(B652,'2.1.trackMPD'!$R$7:$R$29,'2.1.trackMPD'!$T$7:$T$29)</f>
        <v>6</v>
      </c>
      <c r="D652" s="160">
        <v>10</v>
      </c>
      <c r="E652" s="160" t="s">
        <v>6394</v>
      </c>
      <c r="F652" s="160" t="s">
        <v>110</v>
      </c>
      <c r="G652" s="160" t="s">
        <v>124</v>
      </c>
      <c r="H652" s="160" t="s">
        <v>6393</v>
      </c>
      <c r="I652" s="160" cm="1">
        <f t="array" ref="I652">INDEX('2.1.trackMPD'!K:K/(24*60*60),
       MATCH(1,
             (A652='2.1.trackMPD'!A:A)*
             (C652='2.1.trackMPD'!D:D)*
             (D652/10^6='2.1.trackMPD'!H:H)*
             (E652='2.1.trackMPD'!F:F),
0))</f>
        <v>0</v>
      </c>
    </row>
    <row r="653" spans="1:9" x14ac:dyDescent="0.2">
      <c r="A653" s="160" t="s">
        <v>93</v>
      </c>
      <c r="B653" s="160" t="s">
        <v>20</v>
      </c>
      <c r="C653" s="160">
        <f>_xlfn.XLOOKUP(B653,'2.1.trackMPD'!$R$7:$R$29,'2.1.trackMPD'!$T$7:$T$29)</f>
        <v>6</v>
      </c>
      <c r="D653" s="160">
        <v>10</v>
      </c>
      <c r="E653" s="160" t="s">
        <v>6394</v>
      </c>
      <c r="F653" s="160" t="s">
        <v>110</v>
      </c>
      <c r="G653" s="160" t="s">
        <v>140</v>
      </c>
      <c r="H653" s="160" t="s">
        <v>6393</v>
      </c>
      <c r="I653" s="160" cm="1">
        <f t="array" ref="I653">INDEX('2.1.trackMPD'!L:L/(24*60*60),
       MATCH(1,
             (A653='2.1.trackMPD'!A:A)*
             (C653='2.1.trackMPD'!D:D)*
             (D653/10^6='2.1.trackMPD'!H:H)*
             (E653='2.1.trackMPD'!F:F),
0))</f>
        <v>1.8757503009259258E-6</v>
      </c>
    </row>
    <row r="654" spans="1:9" x14ac:dyDescent="0.2">
      <c r="A654" s="160" t="s">
        <v>93</v>
      </c>
      <c r="B654" s="160" t="s">
        <v>20</v>
      </c>
      <c r="C654" s="160">
        <f>_xlfn.XLOOKUP(B654,'2.1.trackMPD'!$R$7:$R$29,'2.1.trackMPD'!$T$7:$T$29)</f>
        <v>6</v>
      </c>
      <c r="D654" s="160">
        <v>100</v>
      </c>
      <c r="E654" s="160" t="s">
        <v>6394</v>
      </c>
      <c r="F654" s="160" t="s">
        <v>110</v>
      </c>
      <c r="G654" s="160" t="s">
        <v>124</v>
      </c>
      <c r="H654" s="160" t="s">
        <v>6392</v>
      </c>
      <c r="I654" s="160" cm="1">
        <f t="array" ref="I654">INDEX('2.1.trackMPD'!I:I/(24*60*60),
       MATCH(1,
             (A654='2.1.trackMPD'!A:A)*
             (C654='2.1.trackMPD'!D:D)*
             (D654/10^6='2.1.trackMPD'!H:H)*
             (E654='2.1.trackMPD'!F:F),
0))</f>
        <v>3.429728244212963E-2</v>
      </c>
    </row>
    <row r="655" spans="1:9" x14ac:dyDescent="0.2">
      <c r="A655" s="160" t="s">
        <v>93</v>
      </c>
      <c r="B655" s="160" t="s">
        <v>20</v>
      </c>
      <c r="C655" s="160">
        <f>_xlfn.XLOOKUP(B655,'2.1.trackMPD'!$R$7:$R$29,'2.1.trackMPD'!$T$7:$T$29)</f>
        <v>6</v>
      </c>
      <c r="D655" s="160">
        <v>100</v>
      </c>
      <c r="E655" s="160" t="s">
        <v>6394</v>
      </c>
      <c r="F655" s="160" t="s">
        <v>110</v>
      </c>
      <c r="G655" s="160" t="s">
        <v>140</v>
      </c>
      <c r="H655" s="160" t="s">
        <v>6392</v>
      </c>
      <c r="I655" s="160" cm="1">
        <f t="array" ref="I655">INDEX('2.1.trackMPD'!J:J/(24*60*60),
       MATCH(1,
             (A655='2.1.trackMPD'!A:A)*
             (C655='2.1.trackMPD'!D:D)*
             (D655/10^6='2.1.trackMPD'!H:H)*
             (E655='2.1.trackMPD'!F:F),
0))</f>
        <v>4.6962863819444449E-3</v>
      </c>
    </row>
    <row r="656" spans="1:9" x14ac:dyDescent="0.2">
      <c r="A656" s="160" t="s">
        <v>93</v>
      </c>
      <c r="B656" s="160" t="s">
        <v>20</v>
      </c>
      <c r="C656" s="160">
        <f>_xlfn.XLOOKUP(B656,'2.1.trackMPD'!$R$7:$R$29,'2.1.trackMPD'!$T$7:$T$29)</f>
        <v>6</v>
      </c>
      <c r="D656" s="160">
        <v>100</v>
      </c>
      <c r="E656" s="160" t="s">
        <v>6394</v>
      </c>
      <c r="F656" s="160" t="s">
        <v>110</v>
      </c>
      <c r="G656" s="160" t="s">
        <v>124</v>
      </c>
      <c r="H656" s="160" t="s">
        <v>6393</v>
      </c>
      <c r="I656" s="160" cm="1">
        <f t="array" ref="I656">INDEX('2.1.trackMPD'!K:K/(24*60*60),
       MATCH(1,
             (A656='2.1.trackMPD'!A:A)*
             (C656='2.1.trackMPD'!D:D)*
             (D656/10^6='2.1.trackMPD'!H:H)*
             (E656='2.1.trackMPD'!F:F),
0))</f>
        <v>0</v>
      </c>
    </row>
    <row r="657" spans="1:9" x14ac:dyDescent="0.2">
      <c r="A657" s="160" t="s">
        <v>93</v>
      </c>
      <c r="B657" s="160" t="s">
        <v>20</v>
      </c>
      <c r="C657" s="160">
        <f>_xlfn.XLOOKUP(B657,'2.1.trackMPD'!$R$7:$R$29,'2.1.trackMPD'!$T$7:$T$29)</f>
        <v>6</v>
      </c>
      <c r="D657" s="160">
        <v>100</v>
      </c>
      <c r="E657" s="160" t="s">
        <v>6394</v>
      </c>
      <c r="F657" s="160" t="s">
        <v>110</v>
      </c>
      <c r="G657" s="160" t="s">
        <v>140</v>
      </c>
      <c r="H657" s="160" t="s">
        <v>6393</v>
      </c>
      <c r="I657" s="160" cm="1">
        <f t="array" ref="I657">INDEX('2.1.trackMPD'!L:L/(24*60*60),
       MATCH(1,
             (A657='2.1.trackMPD'!A:A)*
             (C657='2.1.trackMPD'!D:D)*
             (D657/10^6='2.1.trackMPD'!H:H)*
             (E657='2.1.trackMPD'!F:F),
0))</f>
        <v>0</v>
      </c>
    </row>
    <row r="658" spans="1:9" x14ac:dyDescent="0.2">
      <c r="A658" s="160" t="s">
        <v>93</v>
      </c>
      <c r="B658" s="160" t="s">
        <v>20</v>
      </c>
      <c r="C658" s="160">
        <f>_xlfn.XLOOKUP(B658,'2.1.trackMPD'!$R$7:$R$29,'2.1.trackMPD'!$T$7:$T$29)</f>
        <v>6</v>
      </c>
      <c r="D658" s="160">
        <v>1000</v>
      </c>
      <c r="E658" s="160" t="s">
        <v>6394</v>
      </c>
      <c r="F658" s="160" t="s">
        <v>110</v>
      </c>
      <c r="G658" s="160" t="s">
        <v>124</v>
      </c>
      <c r="H658" s="160" t="s">
        <v>6392</v>
      </c>
      <c r="I658" s="160" cm="1">
        <f t="array" ref="I658">INDEX('2.1.trackMPD'!I:I/(24*60*60),
       MATCH(1,
             (A658='2.1.trackMPD'!A:A)*
             (C658='2.1.trackMPD'!D:D)*
             (D658/10^6='2.1.trackMPD'!H:H)*
             (E658='2.1.trackMPD'!F:F),
0))</f>
        <v>4.3144828321759263</v>
      </c>
    </row>
    <row r="659" spans="1:9" x14ac:dyDescent="0.2">
      <c r="A659" s="160" t="s">
        <v>93</v>
      </c>
      <c r="B659" s="160" t="s">
        <v>20</v>
      </c>
      <c r="C659" s="160">
        <f>_xlfn.XLOOKUP(B659,'2.1.trackMPD'!$R$7:$R$29,'2.1.trackMPD'!$T$7:$T$29)</f>
        <v>6</v>
      </c>
      <c r="D659" s="160">
        <v>1000</v>
      </c>
      <c r="E659" s="160" t="s">
        <v>6394</v>
      </c>
      <c r="F659" s="160" t="s">
        <v>110</v>
      </c>
      <c r="G659" s="160" t="s">
        <v>140</v>
      </c>
      <c r="H659" s="160" t="s">
        <v>6392</v>
      </c>
      <c r="I659" s="160" cm="1">
        <f t="array" ref="I659">INDEX('2.1.trackMPD'!J:J/(24*60*60),
       MATCH(1,
             (A659='2.1.trackMPD'!A:A)*
             (C659='2.1.trackMPD'!D:D)*
             (D659/10^6='2.1.trackMPD'!H:H)*
             (E659='2.1.trackMPD'!F:F),
0))</f>
        <v>5.3069748275462965E-2</v>
      </c>
    </row>
    <row r="660" spans="1:9" x14ac:dyDescent="0.2">
      <c r="A660" s="160" t="s">
        <v>93</v>
      </c>
      <c r="B660" s="160" t="s">
        <v>20</v>
      </c>
      <c r="C660" s="160">
        <f>_xlfn.XLOOKUP(B660,'2.1.trackMPD'!$R$7:$R$29,'2.1.trackMPD'!$T$7:$T$29)</f>
        <v>6</v>
      </c>
      <c r="D660" s="160">
        <v>1000</v>
      </c>
      <c r="E660" s="160" t="s">
        <v>6394</v>
      </c>
      <c r="F660" s="160" t="s">
        <v>110</v>
      </c>
      <c r="G660" s="160" t="s">
        <v>124</v>
      </c>
      <c r="H660" s="160" t="s">
        <v>6393</v>
      </c>
      <c r="I660" s="160" cm="1">
        <f t="array" ref="I660">INDEX('2.1.trackMPD'!K:K/(24*60*60),
       MATCH(1,
             (A660='2.1.trackMPD'!A:A)*
             (C660='2.1.trackMPD'!D:D)*
             (D660/10^6='2.1.trackMPD'!H:H)*
             (E660='2.1.trackMPD'!F:F),
0))</f>
        <v>0</v>
      </c>
    </row>
    <row r="661" spans="1:9" x14ac:dyDescent="0.2">
      <c r="A661" s="160" t="s">
        <v>93</v>
      </c>
      <c r="B661" s="160" t="s">
        <v>20</v>
      </c>
      <c r="C661" s="160">
        <f>_xlfn.XLOOKUP(B661,'2.1.trackMPD'!$R$7:$R$29,'2.1.trackMPD'!$T$7:$T$29)</f>
        <v>6</v>
      </c>
      <c r="D661" s="160">
        <v>1000</v>
      </c>
      <c r="E661" s="160" t="s">
        <v>6394</v>
      </c>
      <c r="F661" s="160" t="s">
        <v>110</v>
      </c>
      <c r="G661" s="160" t="s">
        <v>140</v>
      </c>
      <c r="H661" s="160" t="s">
        <v>6393</v>
      </c>
      <c r="I661" s="160" cm="1">
        <f t="array" ref="I661">INDEX('2.1.trackMPD'!L:L/(24*60*60),
       MATCH(1,
             (A661='2.1.trackMPD'!A:A)*
             (C661='2.1.trackMPD'!D:D)*
             (D661/10^6='2.1.trackMPD'!H:H)*
             (E661='2.1.trackMPD'!F:F),
0))</f>
        <v>0</v>
      </c>
    </row>
    <row r="662" spans="1:9" x14ac:dyDescent="0.2">
      <c r="A662" s="160" t="s">
        <v>93</v>
      </c>
      <c r="B662" s="160" t="s">
        <v>20</v>
      </c>
      <c r="C662" s="160">
        <f>_xlfn.XLOOKUP(B662,'2.1.trackMPD'!$R$7:$R$29,'2.1.trackMPD'!$T$7:$T$29)</f>
        <v>6</v>
      </c>
      <c r="D662" s="160">
        <v>5000</v>
      </c>
      <c r="E662" s="160" t="s">
        <v>6394</v>
      </c>
      <c r="F662" s="160" t="s">
        <v>110</v>
      </c>
      <c r="G662" s="160" t="s">
        <v>124</v>
      </c>
      <c r="H662" s="160" t="s">
        <v>6392</v>
      </c>
      <c r="I662" s="160" cm="1">
        <f t="array" ref="I662">INDEX('2.1.trackMPD'!I:I/(24*60*60),
       MATCH(1,
             (A662='2.1.trackMPD'!A:A)*
             (C662='2.1.trackMPD'!D:D)*
             (D662/10^6='2.1.trackMPD'!H:H)*
             (E662='2.1.trackMPD'!F:F),
0))</f>
        <v>25.321341284722223</v>
      </c>
    </row>
    <row r="663" spans="1:9" x14ac:dyDescent="0.2">
      <c r="A663" s="160" t="s">
        <v>93</v>
      </c>
      <c r="B663" s="160" t="s">
        <v>20</v>
      </c>
      <c r="C663" s="160">
        <f>_xlfn.XLOOKUP(B663,'2.1.trackMPD'!$R$7:$R$29,'2.1.trackMPD'!$T$7:$T$29)</f>
        <v>6</v>
      </c>
      <c r="D663" s="160">
        <v>5000</v>
      </c>
      <c r="E663" s="160" t="s">
        <v>6394</v>
      </c>
      <c r="F663" s="160" t="s">
        <v>110</v>
      </c>
      <c r="G663" s="160" t="s">
        <v>140</v>
      </c>
      <c r="H663" s="160" t="s">
        <v>6392</v>
      </c>
      <c r="I663" s="160" cm="1">
        <f t="array" ref="I663">INDEX('2.1.trackMPD'!J:J/(24*60*60),
       MATCH(1,
             (A663='2.1.trackMPD'!A:A)*
             (C663='2.1.trackMPD'!D:D)*
             (D663/10^6='2.1.trackMPD'!H:H)*
             (E663='2.1.trackMPD'!F:F),
0))</f>
        <v>0.12856595949074076</v>
      </c>
    </row>
    <row r="664" spans="1:9" x14ac:dyDescent="0.2">
      <c r="A664" s="160" t="s">
        <v>93</v>
      </c>
      <c r="B664" s="160" t="s">
        <v>20</v>
      </c>
      <c r="C664" s="160">
        <f>_xlfn.XLOOKUP(B664,'2.1.trackMPD'!$R$7:$R$29,'2.1.trackMPD'!$T$7:$T$29)</f>
        <v>6</v>
      </c>
      <c r="D664" s="160">
        <v>5000</v>
      </c>
      <c r="E664" s="160" t="s">
        <v>6394</v>
      </c>
      <c r="F664" s="160" t="s">
        <v>110</v>
      </c>
      <c r="G664" s="160" t="s">
        <v>124</v>
      </c>
      <c r="H664" s="160" t="s">
        <v>6393</v>
      </c>
      <c r="I664" s="160" cm="1">
        <f t="array" ref="I664">INDEX('2.1.trackMPD'!K:K/(24*60*60),
       MATCH(1,
             (A664='2.1.trackMPD'!A:A)*
             (C664='2.1.trackMPD'!D:D)*
             (D664/10^6='2.1.trackMPD'!H:H)*
             (E664='2.1.trackMPD'!F:F),
0))</f>
        <v>0</v>
      </c>
    </row>
    <row r="665" spans="1:9" x14ac:dyDescent="0.2">
      <c r="A665" s="160" t="s">
        <v>93</v>
      </c>
      <c r="B665" s="160" t="s">
        <v>20</v>
      </c>
      <c r="C665" s="160">
        <f>_xlfn.XLOOKUP(B665,'2.1.trackMPD'!$R$7:$R$29,'2.1.trackMPD'!$T$7:$T$29)</f>
        <v>6</v>
      </c>
      <c r="D665" s="160">
        <v>5000</v>
      </c>
      <c r="E665" s="160" t="s">
        <v>6394</v>
      </c>
      <c r="F665" s="160" t="s">
        <v>110</v>
      </c>
      <c r="G665" s="160" t="s">
        <v>140</v>
      </c>
      <c r="H665" s="160" t="s">
        <v>6393</v>
      </c>
      <c r="I665" s="160" cm="1">
        <f t="array" ref="I665">INDEX('2.1.trackMPD'!L:L/(24*60*60),
       MATCH(1,
             (A665='2.1.trackMPD'!A:A)*
             (C665='2.1.trackMPD'!D:D)*
             (D665/10^6='2.1.trackMPD'!H:H)*
             (E665='2.1.trackMPD'!F:F),
0))</f>
        <v>0</v>
      </c>
    </row>
    <row r="666" spans="1:9" x14ac:dyDescent="0.2">
      <c r="A666" s="160" t="s">
        <v>93</v>
      </c>
      <c r="B666" s="160" t="s">
        <v>20</v>
      </c>
      <c r="C666" s="160">
        <f>_xlfn.XLOOKUP(B666,'2.1.trackMPD'!$R$7:$R$29,'2.1.trackMPD'!$T$7:$T$29)</f>
        <v>6</v>
      </c>
      <c r="D666" s="160">
        <v>1</v>
      </c>
      <c r="E666" s="160" t="s">
        <v>6395</v>
      </c>
      <c r="F666" s="160" t="s">
        <v>110</v>
      </c>
      <c r="G666" s="160" t="s">
        <v>124</v>
      </c>
      <c r="H666" s="160" t="s">
        <v>6392</v>
      </c>
      <c r="I666" s="160" t="e" cm="1">
        <f t="array" ref="I666">INDEX('2.1.trackMPD'!I:I/(24*60*60),
       MATCH(1,
             (A666='2.1.trackMPD'!A:A)*
             (C666='2.1.trackMPD'!D:D)*
             (D666/10^6='2.1.trackMPD'!H:H)*
             (E666='2.1.trackMPD'!F:F),
0))</f>
        <v>#N/A</v>
      </c>
    </row>
    <row r="667" spans="1:9" x14ac:dyDescent="0.2">
      <c r="A667" s="160" t="s">
        <v>93</v>
      </c>
      <c r="B667" s="160" t="s">
        <v>20</v>
      </c>
      <c r="C667" s="160">
        <f>_xlfn.XLOOKUP(B667,'2.1.trackMPD'!$R$7:$R$29,'2.1.trackMPD'!$T$7:$T$29)</f>
        <v>6</v>
      </c>
      <c r="D667" s="160">
        <v>1</v>
      </c>
      <c r="E667" s="160" t="s">
        <v>6395</v>
      </c>
      <c r="F667" s="160" t="s">
        <v>110</v>
      </c>
      <c r="G667" s="160" t="s">
        <v>140</v>
      </c>
      <c r="H667" s="160" t="s">
        <v>6392</v>
      </c>
      <c r="I667" s="160" t="e" cm="1">
        <f t="array" ref="I667">INDEX('2.1.trackMPD'!J:J/(24*60*60),
       MATCH(1,
             (A667='2.1.trackMPD'!A:A)*
             (C667='2.1.trackMPD'!D:D)*
             (D667/10^6='2.1.trackMPD'!H:H)*
             (E667='2.1.trackMPD'!F:F),
0))</f>
        <v>#N/A</v>
      </c>
    </row>
    <row r="668" spans="1:9" x14ac:dyDescent="0.2">
      <c r="A668" s="160" t="s">
        <v>93</v>
      </c>
      <c r="B668" s="160" t="s">
        <v>20</v>
      </c>
      <c r="C668" s="160">
        <f>_xlfn.XLOOKUP(B668,'2.1.trackMPD'!$R$7:$R$29,'2.1.trackMPD'!$T$7:$T$29)</f>
        <v>6</v>
      </c>
      <c r="D668" s="160">
        <v>1</v>
      </c>
      <c r="E668" s="160" t="s">
        <v>6395</v>
      </c>
      <c r="F668" s="160" t="s">
        <v>110</v>
      </c>
      <c r="G668" s="160" t="s">
        <v>124</v>
      </c>
      <c r="H668" s="160" t="s">
        <v>6393</v>
      </c>
      <c r="I668" s="160" t="e" cm="1">
        <f t="array" ref="I668">INDEX('2.1.trackMPD'!K:K/(24*60*60),
       MATCH(1,
             (A668='2.1.trackMPD'!A:A)*
             (C668='2.1.trackMPD'!D:D)*
             (D668/10^6='2.1.trackMPD'!H:H)*
             (E668='2.1.trackMPD'!F:F),
0))</f>
        <v>#N/A</v>
      </c>
    </row>
    <row r="669" spans="1:9" x14ac:dyDescent="0.2">
      <c r="A669" s="160" t="s">
        <v>93</v>
      </c>
      <c r="B669" s="160" t="s">
        <v>20</v>
      </c>
      <c r="C669" s="160">
        <f>_xlfn.XLOOKUP(B669,'2.1.trackMPD'!$R$7:$R$29,'2.1.trackMPD'!$T$7:$T$29)</f>
        <v>6</v>
      </c>
      <c r="D669" s="160">
        <v>1</v>
      </c>
      <c r="E669" s="160" t="s">
        <v>6395</v>
      </c>
      <c r="F669" s="160" t="s">
        <v>110</v>
      </c>
      <c r="G669" s="160" t="s">
        <v>140</v>
      </c>
      <c r="H669" s="160" t="s">
        <v>6393</v>
      </c>
      <c r="I669" s="160" t="e" cm="1">
        <f t="array" ref="I669">INDEX('2.1.trackMPD'!L:L/(24*60*60),
       MATCH(1,
             (A669='2.1.trackMPD'!A:A)*
             (C669='2.1.trackMPD'!D:D)*
             (D669/10^6='2.1.trackMPD'!H:H)*
             (E669='2.1.trackMPD'!F:F),
0))</f>
        <v>#N/A</v>
      </c>
    </row>
    <row r="670" spans="1:9" x14ac:dyDescent="0.2">
      <c r="A670" s="160" t="s">
        <v>93</v>
      </c>
      <c r="B670" s="160" t="s">
        <v>20</v>
      </c>
      <c r="C670" s="160">
        <f>_xlfn.XLOOKUP(B670,'2.1.trackMPD'!$R$7:$R$29,'2.1.trackMPD'!$T$7:$T$29)</f>
        <v>6</v>
      </c>
      <c r="D670" s="160">
        <v>10</v>
      </c>
      <c r="E670" s="160" t="s">
        <v>6395</v>
      </c>
      <c r="F670" s="160" t="s">
        <v>110</v>
      </c>
      <c r="G670" s="160" t="s">
        <v>124</v>
      </c>
      <c r="H670" s="160" t="s">
        <v>6392</v>
      </c>
      <c r="I670" s="160" t="e" cm="1">
        <f t="array" ref="I670">INDEX('2.1.trackMPD'!I:I/(24*60*60),
       MATCH(1,
             (A670='2.1.trackMPD'!A:A)*
             (C670='2.1.trackMPD'!D:D)*
             (D670/10^6='2.1.trackMPD'!H:H)*
             (E670='2.1.trackMPD'!F:F),
0))</f>
        <v>#N/A</v>
      </c>
    </row>
    <row r="671" spans="1:9" x14ac:dyDescent="0.2">
      <c r="A671" s="160" t="s">
        <v>93</v>
      </c>
      <c r="B671" s="160" t="s">
        <v>20</v>
      </c>
      <c r="C671" s="160">
        <f>_xlfn.XLOOKUP(B671,'2.1.trackMPD'!$R$7:$R$29,'2.1.trackMPD'!$T$7:$T$29)</f>
        <v>6</v>
      </c>
      <c r="D671" s="160">
        <v>10</v>
      </c>
      <c r="E671" s="160" t="s">
        <v>6395</v>
      </c>
      <c r="F671" s="160" t="s">
        <v>110</v>
      </c>
      <c r="G671" s="160" t="s">
        <v>140</v>
      </c>
      <c r="H671" s="160" t="s">
        <v>6392</v>
      </c>
      <c r="I671" s="160" t="e" cm="1">
        <f t="array" ref="I671">INDEX('2.1.trackMPD'!J:J/(24*60*60),
       MATCH(1,
             (A671='2.1.trackMPD'!A:A)*
             (C671='2.1.trackMPD'!D:D)*
             (D671/10^6='2.1.trackMPD'!H:H)*
             (E671='2.1.trackMPD'!F:F),
0))</f>
        <v>#N/A</v>
      </c>
    </row>
    <row r="672" spans="1:9" x14ac:dyDescent="0.2">
      <c r="A672" s="160" t="s">
        <v>93</v>
      </c>
      <c r="B672" s="160" t="s">
        <v>20</v>
      </c>
      <c r="C672" s="160">
        <f>_xlfn.XLOOKUP(B672,'2.1.trackMPD'!$R$7:$R$29,'2.1.trackMPD'!$T$7:$T$29)</f>
        <v>6</v>
      </c>
      <c r="D672" s="160">
        <v>10</v>
      </c>
      <c r="E672" s="160" t="s">
        <v>6395</v>
      </c>
      <c r="F672" s="160" t="s">
        <v>110</v>
      </c>
      <c r="G672" s="160" t="s">
        <v>124</v>
      </c>
      <c r="H672" s="160" t="s">
        <v>6393</v>
      </c>
      <c r="I672" s="160" t="e" cm="1">
        <f t="array" ref="I672">INDEX('2.1.trackMPD'!K:K/(24*60*60),
       MATCH(1,
             (A672='2.1.trackMPD'!A:A)*
             (C672='2.1.trackMPD'!D:D)*
             (D672/10^6='2.1.trackMPD'!H:H)*
             (E672='2.1.trackMPD'!F:F),
0))</f>
        <v>#N/A</v>
      </c>
    </row>
    <row r="673" spans="1:9" x14ac:dyDescent="0.2">
      <c r="A673" s="160" t="s">
        <v>93</v>
      </c>
      <c r="B673" s="160" t="s">
        <v>20</v>
      </c>
      <c r="C673" s="160">
        <f>_xlfn.XLOOKUP(B673,'2.1.trackMPD'!$R$7:$R$29,'2.1.trackMPD'!$T$7:$T$29)</f>
        <v>6</v>
      </c>
      <c r="D673" s="160">
        <v>10</v>
      </c>
      <c r="E673" s="160" t="s">
        <v>6395</v>
      </c>
      <c r="F673" s="160" t="s">
        <v>110</v>
      </c>
      <c r="G673" s="160" t="s">
        <v>140</v>
      </c>
      <c r="H673" s="160" t="s">
        <v>6393</v>
      </c>
      <c r="I673" s="160" t="e" cm="1">
        <f t="array" ref="I673">INDEX('2.1.trackMPD'!L:L/(24*60*60),
       MATCH(1,
             (A673='2.1.trackMPD'!A:A)*
             (C673='2.1.trackMPD'!D:D)*
             (D673/10^6='2.1.trackMPD'!H:H)*
             (E673='2.1.trackMPD'!F:F),
0))</f>
        <v>#N/A</v>
      </c>
    </row>
    <row r="674" spans="1:9" x14ac:dyDescent="0.2">
      <c r="A674" s="160" t="s">
        <v>93</v>
      </c>
      <c r="B674" s="160" t="s">
        <v>20</v>
      </c>
      <c r="C674" s="160">
        <f>_xlfn.XLOOKUP(B674,'2.1.trackMPD'!$R$7:$R$29,'2.1.trackMPD'!$T$7:$T$29)</f>
        <v>6</v>
      </c>
      <c r="D674" s="160">
        <v>100</v>
      </c>
      <c r="E674" s="160" t="s">
        <v>6395</v>
      </c>
      <c r="F674" s="160" t="s">
        <v>110</v>
      </c>
      <c r="G674" s="160" t="s">
        <v>124</v>
      </c>
      <c r="H674" s="160" t="s">
        <v>6392</v>
      </c>
      <c r="I674" s="160" t="e" cm="1">
        <f t="array" ref="I674">INDEX('2.1.trackMPD'!I:I/(24*60*60),
       MATCH(1,
             (A674='2.1.trackMPD'!A:A)*
             (C674='2.1.trackMPD'!D:D)*
             (D674/10^6='2.1.trackMPD'!H:H)*
             (E674='2.1.trackMPD'!F:F),
0))</f>
        <v>#N/A</v>
      </c>
    </row>
    <row r="675" spans="1:9" x14ac:dyDescent="0.2">
      <c r="A675" s="160" t="s">
        <v>93</v>
      </c>
      <c r="B675" s="160" t="s">
        <v>20</v>
      </c>
      <c r="C675" s="160">
        <f>_xlfn.XLOOKUP(B675,'2.1.trackMPD'!$R$7:$R$29,'2.1.trackMPD'!$T$7:$T$29)</f>
        <v>6</v>
      </c>
      <c r="D675" s="160">
        <v>100</v>
      </c>
      <c r="E675" s="160" t="s">
        <v>6395</v>
      </c>
      <c r="F675" s="160" t="s">
        <v>110</v>
      </c>
      <c r="G675" s="160" t="s">
        <v>140</v>
      </c>
      <c r="H675" s="160" t="s">
        <v>6392</v>
      </c>
      <c r="I675" s="160" t="e" cm="1">
        <f t="array" ref="I675">INDEX('2.1.trackMPD'!J:J/(24*60*60),
       MATCH(1,
             (A675='2.1.trackMPD'!A:A)*
             (C675='2.1.trackMPD'!D:D)*
             (D675/10^6='2.1.trackMPD'!H:H)*
             (E675='2.1.trackMPD'!F:F),
0))</f>
        <v>#N/A</v>
      </c>
    </row>
    <row r="676" spans="1:9" x14ac:dyDescent="0.2">
      <c r="A676" s="160" t="s">
        <v>93</v>
      </c>
      <c r="B676" s="160" t="s">
        <v>20</v>
      </c>
      <c r="C676" s="160">
        <f>_xlfn.XLOOKUP(B676,'2.1.trackMPD'!$R$7:$R$29,'2.1.trackMPD'!$T$7:$T$29)</f>
        <v>6</v>
      </c>
      <c r="D676" s="160">
        <v>100</v>
      </c>
      <c r="E676" s="160" t="s">
        <v>6395</v>
      </c>
      <c r="F676" s="160" t="s">
        <v>110</v>
      </c>
      <c r="G676" s="160" t="s">
        <v>124</v>
      </c>
      <c r="H676" s="160" t="s">
        <v>6393</v>
      </c>
      <c r="I676" s="160" t="e" cm="1">
        <f t="array" ref="I676">INDEX('2.1.trackMPD'!K:K/(24*60*60),
       MATCH(1,
             (A676='2.1.trackMPD'!A:A)*
             (C676='2.1.trackMPD'!D:D)*
             (D676/10^6='2.1.trackMPD'!H:H)*
             (E676='2.1.trackMPD'!F:F),
0))</f>
        <v>#N/A</v>
      </c>
    </row>
    <row r="677" spans="1:9" x14ac:dyDescent="0.2">
      <c r="A677" s="160" t="s">
        <v>93</v>
      </c>
      <c r="B677" s="160" t="s">
        <v>20</v>
      </c>
      <c r="C677" s="160">
        <f>_xlfn.XLOOKUP(B677,'2.1.trackMPD'!$R$7:$R$29,'2.1.trackMPD'!$T$7:$T$29)</f>
        <v>6</v>
      </c>
      <c r="D677" s="160">
        <v>100</v>
      </c>
      <c r="E677" s="160" t="s">
        <v>6395</v>
      </c>
      <c r="F677" s="160" t="s">
        <v>110</v>
      </c>
      <c r="G677" s="160" t="s">
        <v>140</v>
      </c>
      <c r="H677" s="160" t="s">
        <v>6393</v>
      </c>
      <c r="I677" s="160" t="e" cm="1">
        <f t="array" ref="I677">INDEX('2.1.trackMPD'!L:L/(24*60*60),
       MATCH(1,
             (A677='2.1.trackMPD'!A:A)*
             (C677='2.1.trackMPD'!D:D)*
             (D677/10^6='2.1.trackMPD'!H:H)*
             (E677='2.1.trackMPD'!F:F),
0))</f>
        <v>#N/A</v>
      </c>
    </row>
    <row r="678" spans="1:9" x14ac:dyDescent="0.2">
      <c r="A678" s="160" t="s">
        <v>93</v>
      </c>
      <c r="B678" s="160" t="s">
        <v>167</v>
      </c>
      <c r="C678" s="160">
        <f>_xlfn.XLOOKUP(B678,'2.1.trackMPD'!$R$7:$R$29,'2.1.trackMPD'!$T$7:$T$29)</f>
        <v>5</v>
      </c>
      <c r="D678" s="160">
        <v>1</v>
      </c>
      <c r="E678" s="160" t="s">
        <v>6390</v>
      </c>
      <c r="F678" s="160" t="s">
        <v>110</v>
      </c>
      <c r="G678" s="160" t="s">
        <v>124</v>
      </c>
      <c r="H678" s="160" t="s">
        <v>6392</v>
      </c>
      <c r="I678" s="160" cm="1">
        <f t="array" ref="I678">INDEX('2.1.trackMPD'!I:I/(24*60*60),
       MATCH(1,
             (A678='2.1.trackMPD'!A:A)*
             (C678='2.1.trackMPD'!D:D)*
             (D678/10^6='2.1.trackMPD'!H:H)*
             (E678='2.1.trackMPD'!F:F),
0))</f>
        <v>4.8455210648148148E-7</v>
      </c>
    </row>
    <row r="679" spans="1:9" x14ac:dyDescent="0.2">
      <c r="A679" s="160" t="s">
        <v>93</v>
      </c>
      <c r="B679" s="160" t="s">
        <v>167</v>
      </c>
      <c r="C679" s="160">
        <f>_xlfn.XLOOKUP(B679,'2.1.trackMPD'!$R$7:$R$29,'2.1.trackMPD'!$T$7:$T$29)</f>
        <v>5</v>
      </c>
      <c r="D679" s="160">
        <v>1</v>
      </c>
      <c r="E679" s="160" t="s">
        <v>6390</v>
      </c>
      <c r="F679" s="160" t="s">
        <v>110</v>
      </c>
      <c r="G679" s="160" t="s">
        <v>140</v>
      </c>
      <c r="H679" s="160" t="s">
        <v>6392</v>
      </c>
      <c r="I679" s="160" cm="1">
        <f t="array" ref="I679">INDEX('2.1.trackMPD'!J:J/(24*60*60),
       MATCH(1,
             (A679='2.1.trackMPD'!A:A)*
             (C679='2.1.trackMPD'!D:D)*
             (D679/10^6='2.1.trackMPD'!H:H)*
             (E679='2.1.trackMPD'!F:F),
0))</f>
        <v>7.8373642013888887E-6</v>
      </c>
    </row>
    <row r="680" spans="1:9" x14ac:dyDescent="0.2">
      <c r="A680" s="160" t="s">
        <v>93</v>
      </c>
      <c r="B680" s="160" t="s">
        <v>167</v>
      </c>
      <c r="C680" s="160">
        <f>_xlfn.XLOOKUP(B680,'2.1.trackMPD'!$R$7:$R$29,'2.1.trackMPD'!$T$7:$T$29)</f>
        <v>5</v>
      </c>
      <c r="D680" s="160">
        <v>1</v>
      </c>
      <c r="E680" s="160" t="s">
        <v>6390</v>
      </c>
      <c r="F680" s="160" t="s">
        <v>110</v>
      </c>
      <c r="G680" s="160" t="s">
        <v>124</v>
      </c>
      <c r="H680" s="160" t="s">
        <v>6393</v>
      </c>
      <c r="I680" s="160" cm="1">
        <f t="array" ref="I680">INDEX('2.1.trackMPD'!K:K/(24*60*60),
       MATCH(1,
             (A680='2.1.trackMPD'!A:A)*
             (C680='2.1.trackMPD'!D:D)*
             (D680/10^6='2.1.trackMPD'!H:H)*
             (E680='2.1.trackMPD'!F:F),
0))</f>
        <v>2.4703557291666664E-6</v>
      </c>
    </row>
    <row r="681" spans="1:9" x14ac:dyDescent="0.2">
      <c r="A681" s="160" t="s">
        <v>93</v>
      </c>
      <c r="B681" s="160" t="s">
        <v>167</v>
      </c>
      <c r="C681" s="160">
        <f>_xlfn.XLOOKUP(B681,'2.1.trackMPD'!$R$7:$R$29,'2.1.trackMPD'!$T$7:$T$29)</f>
        <v>5</v>
      </c>
      <c r="D681" s="160">
        <v>1</v>
      </c>
      <c r="E681" s="160" t="s">
        <v>6390</v>
      </c>
      <c r="F681" s="160" t="s">
        <v>110</v>
      </c>
      <c r="G681" s="160" t="s">
        <v>140</v>
      </c>
      <c r="H681" s="160" t="s">
        <v>6393</v>
      </c>
      <c r="I681" s="160" cm="1">
        <f t="array" ref="I681">INDEX('2.1.trackMPD'!L:L/(24*60*60),
       MATCH(1,
             (A681='2.1.trackMPD'!A:A)*
             (C681='2.1.trackMPD'!D:D)*
             (D681/10^6='2.1.trackMPD'!H:H)*
             (E681='2.1.trackMPD'!F:F),
0))</f>
        <v>3.7537537500000001E-6</v>
      </c>
    </row>
    <row r="682" spans="1:9" x14ac:dyDescent="0.2">
      <c r="A682" s="160" t="s">
        <v>93</v>
      </c>
      <c r="B682" s="160" t="s">
        <v>167</v>
      </c>
      <c r="C682" s="160">
        <f>_xlfn.XLOOKUP(B682,'2.1.trackMPD'!$R$7:$R$29,'2.1.trackMPD'!$T$7:$T$29)</f>
        <v>5</v>
      </c>
      <c r="D682" s="160">
        <v>10</v>
      </c>
      <c r="E682" s="160" t="s">
        <v>6390</v>
      </c>
      <c r="F682" s="160" t="s">
        <v>110</v>
      </c>
      <c r="G682" s="160" t="s">
        <v>124</v>
      </c>
      <c r="H682" s="160" t="s">
        <v>6392</v>
      </c>
      <c r="I682" s="160" cm="1">
        <f t="array" ref="I682">INDEX('2.1.trackMPD'!I:I/(24*60*60),
       MATCH(1,
             (A682='2.1.trackMPD'!A:A)*
             (C682='2.1.trackMPD'!D:D)*
             (D682/10^6='2.1.trackMPD'!H:H)*
             (E682='2.1.trackMPD'!F:F),
0))</f>
        <v>1.9237700000000001E-6</v>
      </c>
    </row>
    <row r="683" spans="1:9" x14ac:dyDescent="0.2">
      <c r="A683" s="160" t="s">
        <v>93</v>
      </c>
      <c r="B683" s="160" t="s">
        <v>167</v>
      </c>
      <c r="C683" s="160">
        <f>_xlfn.XLOOKUP(B683,'2.1.trackMPD'!$R$7:$R$29,'2.1.trackMPD'!$T$7:$T$29)</f>
        <v>5</v>
      </c>
      <c r="D683" s="160">
        <v>10</v>
      </c>
      <c r="E683" s="160" t="s">
        <v>6390</v>
      </c>
      <c r="F683" s="160" t="s">
        <v>110</v>
      </c>
      <c r="G683" s="160" t="s">
        <v>140</v>
      </c>
      <c r="H683" s="160" t="s">
        <v>6392</v>
      </c>
      <c r="I683" s="160" cm="1">
        <f t="array" ref="I683">INDEX('2.1.trackMPD'!J:J/(24*60*60),
       MATCH(1,
             (A683='2.1.trackMPD'!A:A)*
             (C683='2.1.trackMPD'!D:D)*
             (D683/10^6='2.1.trackMPD'!H:H)*
             (E683='2.1.trackMPD'!F:F),
0))</f>
        <v>1.2316617997685185E-5</v>
      </c>
    </row>
    <row r="684" spans="1:9" x14ac:dyDescent="0.2">
      <c r="A684" s="160" t="s">
        <v>93</v>
      </c>
      <c r="B684" s="160" t="s">
        <v>167</v>
      </c>
      <c r="C684" s="160">
        <f>_xlfn.XLOOKUP(B684,'2.1.trackMPD'!$R$7:$R$29,'2.1.trackMPD'!$T$7:$T$29)</f>
        <v>5</v>
      </c>
      <c r="D684" s="160">
        <v>10</v>
      </c>
      <c r="E684" s="160" t="s">
        <v>6390</v>
      </c>
      <c r="F684" s="160" t="s">
        <v>110</v>
      </c>
      <c r="G684" s="160" t="s">
        <v>124</v>
      </c>
      <c r="H684" s="160" t="s">
        <v>6393</v>
      </c>
      <c r="I684" s="160" cm="1">
        <f t="array" ref="I684">INDEX('2.1.trackMPD'!K:K/(24*60*60),
       MATCH(1,
             (A684='2.1.trackMPD'!A:A)*
             (C684='2.1.trackMPD'!D:D)*
             (D684/10^6='2.1.trackMPD'!H:H)*
             (E684='2.1.trackMPD'!F:F),
0))</f>
        <v>2.4154589351851853E-6</v>
      </c>
    </row>
    <row r="685" spans="1:9" x14ac:dyDescent="0.2">
      <c r="A685" s="160" t="s">
        <v>93</v>
      </c>
      <c r="B685" s="160" t="s">
        <v>167</v>
      </c>
      <c r="C685" s="160">
        <f>_xlfn.XLOOKUP(B685,'2.1.trackMPD'!$R$7:$R$29,'2.1.trackMPD'!$T$7:$T$29)</f>
        <v>5</v>
      </c>
      <c r="D685" s="160">
        <v>10</v>
      </c>
      <c r="E685" s="160" t="s">
        <v>6390</v>
      </c>
      <c r="F685" s="160" t="s">
        <v>110</v>
      </c>
      <c r="G685" s="160" t="s">
        <v>140</v>
      </c>
      <c r="H685" s="160" t="s">
        <v>6393</v>
      </c>
      <c r="I685" s="160" cm="1">
        <f t="array" ref="I685">INDEX('2.1.trackMPD'!L:L/(24*60*60),
       MATCH(1,
             (A685='2.1.trackMPD'!A:A)*
             (C685='2.1.trackMPD'!D:D)*
             (D685/10^6='2.1.trackMPD'!H:H)*
             (E685='2.1.trackMPD'!F:F),
0))</f>
        <v>4.0433446759259259E-7</v>
      </c>
    </row>
    <row r="686" spans="1:9" x14ac:dyDescent="0.2">
      <c r="A686" s="160" t="s">
        <v>93</v>
      </c>
      <c r="B686" s="160" t="s">
        <v>167</v>
      </c>
      <c r="C686" s="160">
        <f>_xlfn.XLOOKUP(B686,'2.1.trackMPD'!$R$7:$R$29,'2.1.trackMPD'!$T$7:$T$29)</f>
        <v>5</v>
      </c>
      <c r="D686" s="160">
        <v>100</v>
      </c>
      <c r="E686" s="160" t="s">
        <v>6390</v>
      </c>
      <c r="F686" s="160" t="s">
        <v>110</v>
      </c>
      <c r="G686" s="160" t="s">
        <v>124</v>
      </c>
      <c r="H686" s="160" t="s">
        <v>6392</v>
      </c>
      <c r="I686" s="160" cm="1">
        <f t="array" ref="I686">INDEX('2.1.trackMPD'!I:I/(24*60*60),
       MATCH(1,
             (A686='2.1.trackMPD'!A:A)*
             (C686='2.1.trackMPD'!D:D)*
             (D686/10^6='2.1.trackMPD'!H:H)*
             (E686='2.1.trackMPD'!F:F),
0))</f>
        <v>9.6165912638888898E-5</v>
      </c>
    </row>
    <row r="687" spans="1:9" x14ac:dyDescent="0.2">
      <c r="A687" s="160" t="s">
        <v>93</v>
      </c>
      <c r="B687" s="160" t="s">
        <v>167</v>
      </c>
      <c r="C687" s="160">
        <f>_xlfn.XLOOKUP(B687,'2.1.trackMPD'!$R$7:$R$29,'2.1.trackMPD'!$T$7:$T$29)</f>
        <v>5</v>
      </c>
      <c r="D687" s="160">
        <v>100</v>
      </c>
      <c r="E687" s="160" t="s">
        <v>6390</v>
      </c>
      <c r="F687" s="160" t="s">
        <v>110</v>
      </c>
      <c r="G687" s="160" t="s">
        <v>140</v>
      </c>
      <c r="H687" s="160" t="s">
        <v>6392</v>
      </c>
      <c r="I687" s="160" cm="1">
        <f t="array" ref="I687">INDEX('2.1.trackMPD'!J:J/(24*60*60),
       MATCH(1,
             (A687='2.1.trackMPD'!A:A)*
             (C687='2.1.trackMPD'!D:D)*
             (D687/10^6='2.1.trackMPD'!H:H)*
             (E687='2.1.trackMPD'!F:F),
0))</f>
        <v>4.1160556747685186E-4</v>
      </c>
    </row>
    <row r="688" spans="1:9" x14ac:dyDescent="0.2">
      <c r="A688" s="160" t="s">
        <v>93</v>
      </c>
      <c r="B688" s="160" t="s">
        <v>167</v>
      </c>
      <c r="C688" s="160">
        <f>_xlfn.XLOOKUP(B688,'2.1.trackMPD'!$R$7:$R$29,'2.1.trackMPD'!$T$7:$T$29)</f>
        <v>5</v>
      </c>
      <c r="D688" s="160">
        <v>100</v>
      </c>
      <c r="E688" s="160" t="s">
        <v>6390</v>
      </c>
      <c r="F688" s="160" t="s">
        <v>110</v>
      </c>
      <c r="G688" s="160" t="s">
        <v>124</v>
      </c>
      <c r="H688" s="160" t="s">
        <v>6393</v>
      </c>
      <c r="I688" s="160" cm="1">
        <f t="array" ref="I688">INDEX('2.1.trackMPD'!K:K/(24*60*60),
       MATCH(1,
             (A688='2.1.trackMPD'!A:A)*
             (C688='2.1.trackMPD'!D:D)*
             (D688/10^6='2.1.trackMPD'!H:H)*
             (E688='2.1.trackMPD'!F:F),
0))</f>
        <v>0</v>
      </c>
    </row>
    <row r="689" spans="1:9" x14ac:dyDescent="0.2">
      <c r="A689" s="160" t="s">
        <v>93</v>
      </c>
      <c r="B689" s="160" t="s">
        <v>167</v>
      </c>
      <c r="C689" s="160">
        <f>_xlfn.XLOOKUP(B689,'2.1.trackMPD'!$R$7:$R$29,'2.1.trackMPD'!$T$7:$T$29)</f>
        <v>5</v>
      </c>
      <c r="D689" s="160">
        <v>100</v>
      </c>
      <c r="E689" s="160" t="s">
        <v>6390</v>
      </c>
      <c r="F689" s="160" t="s">
        <v>110</v>
      </c>
      <c r="G689" s="160" t="s">
        <v>140</v>
      </c>
      <c r="H689" s="160" t="s">
        <v>6393</v>
      </c>
      <c r="I689" s="160" cm="1">
        <f t="array" ref="I689">INDEX('2.1.trackMPD'!L:L/(24*60*60),
       MATCH(1,
             (A689='2.1.trackMPD'!A:A)*
             (C689='2.1.trackMPD'!D:D)*
             (D689/10^6='2.1.trackMPD'!H:H)*
             (E689='2.1.trackMPD'!F:F),
0))</f>
        <v>3.7537537500000001E-6</v>
      </c>
    </row>
    <row r="690" spans="1:9" x14ac:dyDescent="0.2">
      <c r="A690" s="160" t="s">
        <v>93</v>
      </c>
      <c r="B690" s="160" t="s">
        <v>167</v>
      </c>
      <c r="C690" s="160">
        <f>_xlfn.XLOOKUP(B690,'2.1.trackMPD'!$R$7:$R$29,'2.1.trackMPD'!$T$7:$T$29)</f>
        <v>5</v>
      </c>
      <c r="D690" s="160">
        <v>1000</v>
      </c>
      <c r="E690" s="160" t="s">
        <v>6390</v>
      </c>
      <c r="F690" s="160" t="s">
        <v>110</v>
      </c>
      <c r="G690" s="160" t="s">
        <v>124</v>
      </c>
      <c r="H690" s="160" t="s">
        <v>6392</v>
      </c>
      <c r="I690" s="160" cm="1">
        <f t="array" ref="I690">INDEX('2.1.trackMPD'!I:I/(24*60*60),
       MATCH(1,
             (A690='2.1.trackMPD'!A:A)*
             (C690='2.1.trackMPD'!D:D)*
             (D690/10^6='2.1.trackMPD'!H:H)*
             (E690='2.1.trackMPD'!F:F),
0))</f>
        <v>0.20829819247685186</v>
      </c>
    </row>
    <row r="691" spans="1:9" x14ac:dyDescent="0.2">
      <c r="A691" s="160" t="s">
        <v>93</v>
      </c>
      <c r="B691" s="160" t="s">
        <v>167</v>
      </c>
      <c r="C691" s="160">
        <f>_xlfn.XLOOKUP(B691,'2.1.trackMPD'!$R$7:$R$29,'2.1.trackMPD'!$T$7:$T$29)</f>
        <v>5</v>
      </c>
      <c r="D691" s="160">
        <v>1000</v>
      </c>
      <c r="E691" s="160" t="s">
        <v>6390</v>
      </c>
      <c r="F691" s="160" t="s">
        <v>110</v>
      </c>
      <c r="G691" s="160" t="s">
        <v>140</v>
      </c>
      <c r="H691" s="160" t="s">
        <v>6392</v>
      </c>
      <c r="I691" s="160" cm="1">
        <f t="array" ref="I691">INDEX('2.1.trackMPD'!J:J/(24*60*60),
       MATCH(1,
             (A691='2.1.trackMPD'!A:A)*
             (C691='2.1.trackMPD'!D:D)*
             (D691/10^6='2.1.trackMPD'!H:H)*
             (E691='2.1.trackMPD'!F:F),
0))</f>
        <v>1.1720210486111111E-2</v>
      </c>
    </row>
    <row r="692" spans="1:9" x14ac:dyDescent="0.2">
      <c r="A692" s="160" t="s">
        <v>93</v>
      </c>
      <c r="B692" s="160" t="s">
        <v>167</v>
      </c>
      <c r="C692" s="160">
        <f>_xlfn.XLOOKUP(B692,'2.1.trackMPD'!$R$7:$R$29,'2.1.trackMPD'!$T$7:$T$29)</f>
        <v>5</v>
      </c>
      <c r="D692" s="160">
        <v>1000</v>
      </c>
      <c r="E692" s="160" t="s">
        <v>6390</v>
      </c>
      <c r="F692" s="160" t="s">
        <v>110</v>
      </c>
      <c r="G692" s="160" t="s">
        <v>124</v>
      </c>
      <c r="H692" s="160" t="s">
        <v>6393</v>
      </c>
      <c r="I692" s="160" cm="1">
        <f t="array" ref="I692">INDEX('2.1.trackMPD'!K:K/(24*60*60),
       MATCH(1,
             (A692='2.1.trackMPD'!A:A)*
             (C692='2.1.trackMPD'!D:D)*
             (D692/10^6='2.1.trackMPD'!H:H)*
             (E692='2.1.trackMPD'!F:F),
0))</f>
        <v>0</v>
      </c>
    </row>
    <row r="693" spans="1:9" x14ac:dyDescent="0.2">
      <c r="A693" s="160" t="s">
        <v>93</v>
      </c>
      <c r="B693" s="160" t="s">
        <v>167</v>
      </c>
      <c r="C693" s="160">
        <f>_xlfn.XLOOKUP(B693,'2.1.trackMPD'!$R$7:$R$29,'2.1.trackMPD'!$T$7:$T$29)</f>
        <v>5</v>
      </c>
      <c r="D693" s="160">
        <v>1000</v>
      </c>
      <c r="E693" s="160" t="s">
        <v>6390</v>
      </c>
      <c r="F693" s="160" t="s">
        <v>110</v>
      </c>
      <c r="G693" s="160" t="s">
        <v>140</v>
      </c>
      <c r="H693" s="160" t="s">
        <v>6393</v>
      </c>
      <c r="I693" s="160" cm="1">
        <f t="array" ref="I693">INDEX('2.1.trackMPD'!L:L/(24*60*60),
       MATCH(1,
             (A693='2.1.trackMPD'!A:A)*
             (C693='2.1.trackMPD'!D:D)*
             (D693/10^6='2.1.trackMPD'!H:H)*
             (E693='2.1.trackMPD'!F:F),
0))</f>
        <v>0</v>
      </c>
    </row>
    <row r="694" spans="1:9" x14ac:dyDescent="0.2">
      <c r="A694" s="160" t="s">
        <v>93</v>
      </c>
      <c r="B694" s="160" t="s">
        <v>167</v>
      </c>
      <c r="C694" s="160">
        <f>_xlfn.XLOOKUP(B694,'2.1.trackMPD'!$R$7:$R$29,'2.1.trackMPD'!$T$7:$T$29)</f>
        <v>5</v>
      </c>
      <c r="D694" s="160">
        <v>5000</v>
      </c>
      <c r="E694" s="160" t="s">
        <v>6390</v>
      </c>
      <c r="F694" s="160" t="s">
        <v>110</v>
      </c>
      <c r="G694" s="160" t="s">
        <v>124</v>
      </c>
      <c r="H694" s="160" t="s">
        <v>6392</v>
      </c>
      <c r="I694" s="160" cm="1">
        <f t="array" ref="I694">INDEX('2.1.trackMPD'!I:I/(24*60*60),
       MATCH(1,
             (A694='2.1.trackMPD'!A:A)*
             (C694='2.1.trackMPD'!D:D)*
             (D694/10^6='2.1.trackMPD'!H:H)*
             (E694='2.1.trackMPD'!F:F),
0))</f>
        <v>6.7050177187499997</v>
      </c>
    </row>
    <row r="695" spans="1:9" x14ac:dyDescent="0.2">
      <c r="A695" s="160" t="s">
        <v>93</v>
      </c>
      <c r="B695" s="160" t="s">
        <v>167</v>
      </c>
      <c r="C695" s="160">
        <f>_xlfn.XLOOKUP(B695,'2.1.trackMPD'!$R$7:$R$29,'2.1.trackMPD'!$T$7:$T$29)</f>
        <v>5</v>
      </c>
      <c r="D695" s="160">
        <v>5000</v>
      </c>
      <c r="E695" s="160" t="s">
        <v>6390</v>
      </c>
      <c r="F695" s="160" t="s">
        <v>110</v>
      </c>
      <c r="G695" s="160" t="s">
        <v>140</v>
      </c>
      <c r="H695" s="160" t="s">
        <v>6392</v>
      </c>
      <c r="I695" s="160" cm="1">
        <f t="array" ref="I695">INDEX('2.1.trackMPD'!J:J/(24*60*60),
       MATCH(1,
             (A695='2.1.trackMPD'!A:A)*
             (C695='2.1.trackMPD'!D:D)*
             (D695/10^6='2.1.trackMPD'!H:H)*
             (E695='2.1.trackMPD'!F:F),
0))</f>
        <v>6.6158037708333325E-2</v>
      </c>
    </row>
    <row r="696" spans="1:9" x14ac:dyDescent="0.2">
      <c r="A696" s="160" t="s">
        <v>93</v>
      </c>
      <c r="B696" s="160" t="s">
        <v>167</v>
      </c>
      <c r="C696" s="160">
        <f>_xlfn.XLOOKUP(B696,'2.1.trackMPD'!$R$7:$R$29,'2.1.trackMPD'!$T$7:$T$29)</f>
        <v>5</v>
      </c>
      <c r="D696" s="160">
        <v>5000</v>
      </c>
      <c r="E696" s="160" t="s">
        <v>6390</v>
      </c>
      <c r="F696" s="160" t="s">
        <v>110</v>
      </c>
      <c r="G696" s="160" t="s">
        <v>124</v>
      </c>
      <c r="H696" s="160" t="s">
        <v>6393</v>
      </c>
      <c r="I696" s="160" cm="1">
        <f t="array" ref="I696">INDEX('2.1.trackMPD'!K:K/(24*60*60),
       MATCH(1,
             (A696='2.1.trackMPD'!A:A)*
             (C696='2.1.trackMPD'!D:D)*
             (D696/10^6='2.1.trackMPD'!H:H)*
             (E696='2.1.trackMPD'!F:F),
0))</f>
        <v>0</v>
      </c>
    </row>
    <row r="697" spans="1:9" x14ac:dyDescent="0.2">
      <c r="A697" s="160" t="s">
        <v>93</v>
      </c>
      <c r="B697" s="160" t="s">
        <v>167</v>
      </c>
      <c r="C697" s="160">
        <f>_xlfn.XLOOKUP(B697,'2.1.trackMPD'!$R$7:$R$29,'2.1.trackMPD'!$T$7:$T$29)</f>
        <v>5</v>
      </c>
      <c r="D697" s="160">
        <v>5000</v>
      </c>
      <c r="E697" s="160" t="s">
        <v>6390</v>
      </c>
      <c r="F697" s="160" t="s">
        <v>110</v>
      </c>
      <c r="G697" s="160" t="s">
        <v>140</v>
      </c>
      <c r="H697" s="160" t="s">
        <v>6393</v>
      </c>
      <c r="I697" s="160" cm="1">
        <f t="array" ref="I697">INDEX('2.1.trackMPD'!L:L/(24*60*60),
       MATCH(1,
             (A697='2.1.trackMPD'!A:A)*
             (C697='2.1.trackMPD'!D:D)*
             (D697/10^6='2.1.trackMPD'!H:H)*
             (E697='2.1.trackMPD'!F:F),
0))</f>
        <v>0</v>
      </c>
    </row>
    <row r="698" spans="1:9" x14ac:dyDescent="0.2">
      <c r="A698" s="160" t="s">
        <v>93</v>
      </c>
      <c r="B698" s="160" t="s">
        <v>167</v>
      </c>
      <c r="C698" s="160">
        <f>_xlfn.XLOOKUP(B698,'2.1.trackMPD'!$R$7:$R$29,'2.1.trackMPD'!$T$7:$T$29)</f>
        <v>5</v>
      </c>
      <c r="D698" s="160">
        <v>1</v>
      </c>
      <c r="E698" s="160" t="s">
        <v>6394</v>
      </c>
      <c r="F698" s="160" t="s">
        <v>110</v>
      </c>
      <c r="G698" s="160" t="s">
        <v>124</v>
      </c>
      <c r="H698" s="160" t="s">
        <v>6392</v>
      </c>
      <c r="I698" s="160" cm="1">
        <f t="array" ref="I698">INDEX('2.1.trackMPD'!I:I/(24*60*60),
       MATCH(1,
             (A698='2.1.trackMPD'!A:A)*
             (C698='2.1.trackMPD'!D:D)*
             (D698/10^6='2.1.trackMPD'!H:H)*
             (E698='2.1.trackMPD'!F:F),
0))</f>
        <v>5.4152298611111111E-7</v>
      </c>
    </row>
    <row r="699" spans="1:9" x14ac:dyDescent="0.2">
      <c r="A699" s="160" t="s">
        <v>93</v>
      </c>
      <c r="B699" s="160" t="s">
        <v>167</v>
      </c>
      <c r="C699" s="160">
        <f>_xlfn.XLOOKUP(B699,'2.1.trackMPD'!$R$7:$R$29,'2.1.trackMPD'!$T$7:$T$29)</f>
        <v>5</v>
      </c>
      <c r="D699" s="160">
        <v>1</v>
      </c>
      <c r="E699" s="160" t="s">
        <v>6394</v>
      </c>
      <c r="F699" s="160" t="s">
        <v>110</v>
      </c>
      <c r="G699" s="160" t="s">
        <v>140</v>
      </c>
      <c r="H699" s="160" t="s">
        <v>6392</v>
      </c>
      <c r="I699" s="160" cm="1">
        <f t="array" ref="I699">INDEX('2.1.trackMPD'!J:J/(24*60*60),
       MATCH(1,
             (A699='2.1.trackMPD'!A:A)*
             (C699='2.1.trackMPD'!D:D)*
             (D699/10^6='2.1.trackMPD'!H:H)*
             (E699='2.1.trackMPD'!F:F),
0))</f>
        <v>6.4595938657407405E-6</v>
      </c>
    </row>
    <row r="700" spans="1:9" x14ac:dyDescent="0.2">
      <c r="A700" s="160" t="s">
        <v>93</v>
      </c>
      <c r="B700" s="160" t="s">
        <v>167</v>
      </c>
      <c r="C700" s="160">
        <f>_xlfn.XLOOKUP(B700,'2.1.trackMPD'!$R$7:$R$29,'2.1.trackMPD'!$T$7:$T$29)</f>
        <v>5</v>
      </c>
      <c r="D700" s="160">
        <v>1</v>
      </c>
      <c r="E700" s="160" t="s">
        <v>6394</v>
      </c>
      <c r="F700" s="160" t="s">
        <v>110</v>
      </c>
      <c r="G700" s="160" t="s">
        <v>124</v>
      </c>
      <c r="H700" s="160" t="s">
        <v>6393</v>
      </c>
      <c r="I700" s="160" cm="1">
        <f t="array" ref="I700">INDEX('2.1.trackMPD'!K:K/(24*60*60),
       MATCH(1,
             (A700='2.1.trackMPD'!A:A)*
             (C700='2.1.trackMPD'!D:D)*
             (D700/10^6='2.1.trackMPD'!H:H)*
             (E700='2.1.trackMPD'!F:F),
0))</f>
        <v>3.4463744212962964E-7</v>
      </c>
    </row>
    <row r="701" spans="1:9" x14ac:dyDescent="0.2">
      <c r="A701" s="160" t="s">
        <v>93</v>
      </c>
      <c r="B701" s="160" t="s">
        <v>167</v>
      </c>
      <c r="C701" s="160">
        <f>_xlfn.XLOOKUP(B701,'2.1.trackMPD'!$R$7:$R$29,'2.1.trackMPD'!$T$7:$T$29)</f>
        <v>5</v>
      </c>
      <c r="D701" s="160">
        <v>1</v>
      </c>
      <c r="E701" s="160" t="s">
        <v>6394</v>
      </c>
      <c r="F701" s="160" t="s">
        <v>110</v>
      </c>
      <c r="G701" s="160" t="s">
        <v>140</v>
      </c>
      <c r="H701" s="160" t="s">
        <v>6393</v>
      </c>
      <c r="I701" s="160" cm="1">
        <f t="array" ref="I701">INDEX('2.1.trackMPD'!L:L/(24*60*60),
       MATCH(1,
             (A701='2.1.trackMPD'!A:A)*
             (C701='2.1.trackMPD'!D:D)*
             (D701/10^6='2.1.trackMPD'!H:H)*
             (E701='2.1.trackMPD'!F:F),
0))</f>
        <v>3.0525030555555555E-6</v>
      </c>
    </row>
    <row r="702" spans="1:9" x14ac:dyDescent="0.2">
      <c r="A702" s="160" t="s">
        <v>93</v>
      </c>
      <c r="B702" s="160" t="s">
        <v>167</v>
      </c>
      <c r="C702" s="160">
        <f>_xlfn.XLOOKUP(B702,'2.1.trackMPD'!$R$7:$R$29,'2.1.trackMPD'!$T$7:$T$29)</f>
        <v>5</v>
      </c>
      <c r="D702" s="160">
        <v>10</v>
      </c>
      <c r="E702" s="160" t="s">
        <v>6394</v>
      </c>
      <c r="F702" s="160" t="s">
        <v>110</v>
      </c>
      <c r="G702" s="160" t="s">
        <v>124</v>
      </c>
      <c r="H702" s="160" t="s">
        <v>6392</v>
      </c>
      <c r="I702" s="160" cm="1">
        <f t="array" ref="I702">INDEX('2.1.trackMPD'!I:I/(24*60*60),
       MATCH(1,
             (A702='2.1.trackMPD'!A:A)*
             (C702='2.1.trackMPD'!D:D)*
             (D702/10^6='2.1.trackMPD'!H:H)*
             (E702='2.1.trackMPD'!F:F),
0))</f>
        <v>7.5991615740740745E-6</v>
      </c>
    </row>
    <row r="703" spans="1:9" x14ac:dyDescent="0.2">
      <c r="A703" s="160" t="s">
        <v>93</v>
      </c>
      <c r="B703" s="160" t="s">
        <v>167</v>
      </c>
      <c r="C703" s="160">
        <f>_xlfn.XLOOKUP(B703,'2.1.trackMPD'!$R$7:$R$29,'2.1.trackMPD'!$T$7:$T$29)</f>
        <v>5</v>
      </c>
      <c r="D703" s="160">
        <v>10</v>
      </c>
      <c r="E703" s="160" t="s">
        <v>6394</v>
      </c>
      <c r="F703" s="160" t="s">
        <v>110</v>
      </c>
      <c r="G703" s="160" t="s">
        <v>140</v>
      </c>
      <c r="H703" s="160" t="s">
        <v>6392</v>
      </c>
      <c r="I703" s="160" cm="1">
        <f t="array" ref="I703">INDEX('2.1.trackMPD'!J:J/(24*60*60),
       MATCH(1,
             (A703='2.1.trackMPD'!A:A)*
             (C703='2.1.trackMPD'!D:D)*
             (D703/10^6='2.1.trackMPD'!H:H)*
             (E703='2.1.trackMPD'!F:F),
0))</f>
        <v>4.8755536331018514E-5</v>
      </c>
    </row>
    <row r="704" spans="1:9" x14ac:dyDescent="0.2">
      <c r="A704" s="160" t="s">
        <v>93</v>
      </c>
      <c r="B704" s="160" t="s">
        <v>167</v>
      </c>
      <c r="C704" s="160">
        <f>_xlfn.XLOOKUP(B704,'2.1.trackMPD'!$R$7:$R$29,'2.1.trackMPD'!$T$7:$T$29)</f>
        <v>5</v>
      </c>
      <c r="D704" s="160">
        <v>10</v>
      </c>
      <c r="E704" s="160" t="s">
        <v>6394</v>
      </c>
      <c r="F704" s="160" t="s">
        <v>110</v>
      </c>
      <c r="G704" s="160" t="s">
        <v>124</v>
      </c>
      <c r="H704" s="160" t="s">
        <v>6393</v>
      </c>
      <c r="I704" s="160" cm="1">
        <f t="array" ref="I704">INDEX('2.1.trackMPD'!K:K/(24*60*60),
       MATCH(1,
             (A704='2.1.trackMPD'!A:A)*
             (C704='2.1.trackMPD'!D:D)*
             (D704/10^6='2.1.trackMPD'!H:H)*
             (E704='2.1.trackMPD'!F:F),
0))</f>
        <v>0</v>
      </c>
    </row>
    <row r="705" spans="1:9" x14ac:dyDescent="0.2">
      <c r="A705" s="160" t="s">
        <v>93</v>
      </c>
      <c r="B705" s="160" t="s">
        <v>167</v>
      </c>
      <c r="C705" s="160">
        <f>_xlfn.XLOOKUP(B705,'2.1.trackMPD'!$R$7:$R$29,'2.1.trackMPD'!$T$7:$T$29)</f>
        <v>5</v>
      </c>
      <c r="D705" s="160">
        <v>10</v>
      </c>
      <c r="E705" s="160" t="s">
        <v>6394</v>
      </c>
      <c r="F705" s="160" t="s">
        <v>110</v>
      </c>
      <c r="G705" s="160" t="s">
        <v>140</v>
      </c>
      <c r="H705" s="160" t="s">
        <v>6393</v>
      </c>
      <c r="I705" s="160" cm="1">
        <f t="array" ref="I705">INDEX('2.1.trackMPD'!L:L/(24*60*60),
       MATCH(1,
             (A705='2.1.trackMPD'!A:A)*
             (C705='2.1.trackMPD'!D:D)*
             (D705/10^6='2.1.trackMPD'!H:H)*
             (E705='2.1.trackMPD'!F:F),
0))</f>
        <v>3.1210986226851852E-6</v>
      </c>
    </row>
    <row r="706" spans="1:9" x14ac:dyDescent="0.2">
      <c r="A706" s="160" t="s">
        <v>93</v>
      </c>
      <c r="B706" s="160" t="s">
        <v>167</v>
      </c>
      <c r="C706" s="160">
        <f>_xlfn.XLOOKUP(B706,'2.1.trackMPD'!$R$7:$R$29,'2.1.trackMPD'!$T$7:$T$29)</f>
        <v>5</v>
      </c>
      <c r="D706" s="160">
        <v>100</v>
      </c>
      <c r="E706" s="160" t="s">
        <v>6394</v>
      </c>
      <c r="F706" s="160" t="s">
        <v>110</v>
      </c>
      <c r="G706" s="160" t="s">
        <v>124</v>
      </c>
      <c r="H706" s="160" t="s">
        <v>6392</v>
      </c>
      <c r="I706" s="160" cm="1">
        <f t="array" ref="I706">INDEX('2.1.trackMPD'!I:I/(24*60*60),
       MATCH(1,
             (A706='2.1.trackMPD'!A:A)*
             (C706='2.1.trackMPD'!D:D)*
             (D706/10^6='2.1.trackMPD'!H:H)*
             (E706='2.1.trackMPD'!F:F),
0))</f>
        <v>8.8560227673611101E-4</v>
      </c>
    </row>
    <row r="707" spans="1:9" x14ac:dyDescent="0.2">
      <c r="A707" s="160" t="s">
        <v>93</v>
      </c>
      <c r="B707" s="160" t="s">
        <v>167</v>
      </c>
      <c r="C707" s="160">
        <f>_xlfn.XLOOKUP(B707,'2.1.trackMPD'!$R$7:$R$29,'2.1.trackMPD'!$T$7:$T$29)</f>
        <v>5</v>
      </c>
      <c r="D707" s="160">
        <v>100</v>
      </c>
      <c r="E707" s="160" t="s">
        <v>6394</v>
      </c>
      <c r="F707" s="160" t="s">
        <v>110</v>
      </c>
      <c r="G707" s="160" t="s">
        <v>140</v>
      </c>
      <c r="H707" s="160" t="s">
        <v>6392</v>
      </c>
      <c r="I707" s="160" cm="1">
        <f t="array" ref="I707">INDEX('2.1.trackMPD'!J:J/(24*60*60),
       MATCH(1,
             (A707='2.1.trackMPD'!A:A)*
             (C707='2.1.trackMPD'!D:D)*
             (D707/10^6='2.1.trackMPD'!H:H)*
             (E707='2.1.trackMPD'!F:F),
0))</f>
        <v>9.8957315543981477E-4</v>
      </c>
    </row>
    <row r="708" spans="1:9" x14ac:dyDescent="0.2">
      <c r="A708" s="160" t="s">
        <v>93</v>
      </c>
      <c r="B708" s="160" t="s">
        <v>167</v>
      </c>
      <c r="C708" s="160">
        <f>_xlfn.XLOOKUP(B708,'2.1.trackMPD'!$R$7:$R$29,'2.1.trackMPD'!$T$7:$T$29)</f>
        <v>5</v>
      </c>
      <c r="D708" s="160">
        <v>100</v>
      </c>
      <c r="E708" s="160" t="s">
        <v>6394</v>
      </c>
      <c r="F708" s="160" t="s">
        <v>110</v>
      </c>
      <c r="G708" s="160" t="s">
        <v>124</v>
      </c>
      <c r="H708" s="160" t="s">
        <v>6393</v>
      </c>
      <c r="I708" s="160" cm="1">
        <f t="array" ref="I708">INDEX('2.1.trackMPD'!K:K/(24*60*60),
       MATCH(1,
             (A708='2.1.trackMPD'!A:A)*
             (C708='2.1.trackMPD'!D:D)*
             (D708/10^6='2.1.trackMPD'!H:H)*
             (E708='2.1.trackMPD'!F:F),
0))</f>
        <v>0</v>
      </c>
    </row>
    <row r="709" spans="1:9" x14ac:dyDescent="0.2">
      <c r="A709" s="160" t="s">
        <v>93</v>
      </c>
      <c r="B709" s="160" t="s">
        <v>167</v>
      </c>
      <c r="C709" s="160">
        <f>_xlfn.XLOOKUP(B709,'2.1.trackMPD'!$R$7:$R$29,'2.1.trackMPD'!$T$7:$T$29)</f>
        <v>5</v>
      </c>
      <c r="D709" s="160">
        <v>100</v>
      </c>
      <c r="E709" s="160" t="s">
        <v>6394</v>
      </c>
      <c r="F709" s="160" t="s">
        <v>110</v>
      </c>
      <c r="G709" s="160" t="s">
        <v>140</v>
      </c>
      <c r="H709" s="160" t="s">
        <v>6393</v>
      </c>
      <c r="I709" s="160" cm="1">
        <f t="array" ref="I709">INDEX('2.1.trackMPD'!L:L/(24*60*60),
       MATCH(1,
             (A709='2.1.trackMPD'!A:A)*
             (C709='2.1.trackMPD'!D:D)*
             (D709/10^6='2.1.trackMPD'!H:H)*
             (E709='2.1.trackMPD'!F:F),
0))</f>
        <v>0</v>
      </c>
    </row>
    <row r="710" spans="1:9" x14ac:dyDescent="0.2">
      <c r="A710" s="160" t="s">
        <v>93</v>
      </c>
      <c r="B710" s="160" t="s">
        <v>167</v>
      </c>
      <c r="C710" s="160">
        <f>_xlfn.XLOOKUP(B710,'2.1.trackMPD'!$R$7:$R$29,'2.1.trackMPD'!$T$7:$T$29)</f>
        <v>5</v>
      </c>
      <c r="D710" s="160">
        <v>1000</v>
      </c>
      <c r="E710" s="160" t="s">
        <v>6394</v>
      </c>
      <c r="F710" s="160" t="s">
        <v>110</v>
      </c>
      <c r="G710" s="160" t="s">
        <v>124</v>
      </c>
      <c r="H710" s="160" t="s">
        <v>6392</v>
      </c>
      <c r="I710" s="160" cm="1">
        <f t="array" ref="I710">INDEX('2.1.trackMPD'!I:I/(24*60*60),
       MATCH(1,
             (A710='2.1.trackMPD'!A:A)*
             (C710='2.1.trackMPD'!D:D)*
             (D710/10^6='2.1.trackMPD'!H:H)*
             (E710='2.1.trackMPD'!F:F),
0))</f>
        <v>0.28206083136574073</v>
      </c>
    </row>
    <row r="711" spans="1:9" x14ac:dyDescent="0.2">
      <c r="A711" s="160" t="s">
        <v>93</v>
      </c>
      <c r="B711" s="160" t="s">
        <v>167</v>
      </c>
      <c r="C711" s="160">
        <f>_xlfn.XLOOKUP(B711,'2.1.trackMPD'!$R$7:$R$29,'2.1.trackMPD'!$T$7:$T$29)</f>
        <v>5</v>
      </c>
      <c r="D711" s="160">
        <v>1000</v>
      </c>
      <c r="E711" s="160" t="s">
        <v>6394</v>
      </c>
      <c r="F711" s="160" t="s">
        <v>110</v>
      </c>
      <c r="G711" s="160" t="s">
        <v>140</v>
      </c>
      <c r="H711" s="160" t="s">
        <v>6392</v>
      </c>
      <c r="I711" s="160" cm="1">
        <f t="array" ref="I711">INDEX('2.1.trackMPD'!J:J/(24*60*60),
       MATCH(1,
             (A711='2.1.trackMPD'!A:A)*
             (C711='2.1.trackMPD'!D:D)*
             (D711/10^6='2.1.trackMPD'!H:H)*
             (E711='2.1.trackMPD'!F:F),
0))</f>
        <v>1.3596000613425927E-2</v>
      </c>
    </row>
    <row r="712" spans="1:9" x14ac:dyDescent="0.2">
      <c r="A712" s="160" t="s">
        <v>93</v>
      </c>
      <c r="B712" s="160" t="s">
        <v>167</v>
      </c>
      <c r="C712" s="160">
        <f>_xlfn.XLOOKUP(B712,'2.1.trackMPD'!$R$7:$R$29,'2.1.trackMPD'!$T$7:$T$29)</f>
        <v>5</v>
      </c>
      <c r="D712" s="160">
        <v>1000</v>
      </c>
      <c r="E712" s="160" t="s">
        <v>6394</v>
      </c>
      <c r="F712" s="160" t="s">
        <v>110</v>
      </c>
      <c r="G712" s="160" t="s">
        <v>124</v>
      </c>
      <c r="H712" s="160" t="s">
        <v>6393</v>
      </c>
      <c r="I712" s="160" cm="1">
        <f t="array" ref="I712">INDEX('2.1.trackMPD'!K:K/(24*60*60),
       MATCH(1,
             (A712='2.1.trackMPD'!A:A)*
             (C712='2.1.trackMPD'!D:D)*
             (D712/10^6='2.1.trackMPD'!H:H)*
             (E712='2.1.trackMPD'!F:F),
0))</f>
        <v>0</v>
      </c>
    </row>
    <row r="713" spans="1:9" x14ac:dyDescent="0.2">
      <c r="A713" s="160" t="s">
        <v>93</v>
      </c>
      <c r="B713" s="160" t="s">
        <v>167</v>
      </c>
      <c r="C713" s="160">
        <f>_xlfn.XLOOKUP(B713,'2.1.trackMPD'!$R$7:$R$29,'2.1.trackMPD'!$T$7:$T$29)</f>
        <v>5</v>
      </c>
      <c r="D713" s="160">
        <v>1000</v>
      </c>
      <c r="E713" s="160" t="s">
        <v>6394</v>
      </c>
      <c r="F713" s="160" t="s">
        <v>110</v>
      </c>
      <c r="G713" s="160" t="s">
        <v>140</v>
      </c>
      <c r="H713" s="160" t="s">
        <v>6393</v>
      </c>
      <c r="I713" s="160" cm="1">
        <f t="array" ref="I713">INDEX('2.1.trackMPD'!L:L/(24*60*60),
       MATCH(1,
             (A713='2.1.trackMPD'!A:A)*
             (C713='2.1.trackMPD'!D:D)*
             (D713/10^6='2.1.trackMPD'!H:H)*
             (E713='2.1.trackMPD'!F:F),
0))</f>
        <v>0</v>
      </c>
    </row>
    <row r="714" spans="1:9" x14ac:dyDescent="0.2">
      <c r="A714" s="160" t="s">
        <v>93</v>
      </c>
      <c r="B714" s="160" t="s">
        <v>167</v>
      </c>
      <c r="C714" s="160">
        <f>_xlfn.XLOOKUP(B714,'2.1.trackMPD'!$R$7:$R$29,'2.1.trackMPD'!$T$7:$T$29)</f>
        <v>5</v>
      </c>
      <c r="D714" s="160">
        <v>5000</v>
      </c>
      <c r="E714" s="160" t="s">
        <v>6394</v>
      </c>
      <c r="F714" s="160" t="s">
        <v>110</v>
      </c>
      <c r="G714" s="160" t="s">
        <v>124</v>
      </c>
      <c r="H714" s="160" t="s">
        <v>6392</v>
      </c>
      <c r="I714" s="160" cm="1">
        <f t="array" ref="I714">INDEX('2.1.trackMPD'!I:I/(24*60*60),
       MATCH(1,
             (A714='2.1.trackMPD'!A:A)*
             (C714='2.1.trackMPD'!D:D)*
             (D714/10^6='2.1.trackMPD'!H:H)*
             (E714='2.1.trackMPD'!F:F),
0))</f>
        <v>3.1143761793981484</v>
      </c>
    </row>
    <row r="715" spans="1:9" x14ac:dyDescent="0.2">
      <c r="A715" s="160" t="s">
        <v>93</v>
      </c>
      <c r="B715" s="160" t="s">
        <v>167</v>
      </c>
      <c r="C715" s="160">
        <f>_xlfn.XLOOKUP(B715,'2.1.trackMPD'!$R$7:$R$29,'2.1.trackMPD'!$T$7:$T$29)</f>
        <v>5</v>
      </c>
      <c r="D715" s="160">
        <v>5000</v>
      </c>
      <c r="E715" s="160" t="s">
        <v>6394</v>
      </c>
      <c r="F715" s="160" t="s">
        <v>110</v>
      </c>
      <c r="G715" s="160" t="s">
        <v>140</v>
      </c>
      <c r="H715" s="160" t="s">
        <v>6392</v>
      </c>
      <c r="I715" s="160" cm="1">
        <f t="array" ref="I715">INDEX('2.1.trackMPD'!J:J/(24*60*60),
       MATCH(1,
             (A715='2.1.trackMPD'!A:A)*
             (C715='2.1.trackMPD'!D:D)*
             (D715/10^6='2.1.trackMPD'!H:H)*
             (E715='2.1.trackMPD'!F:F),
0))</f>
        <v>4.5088750104166665E-2</v>
      </c>
    </row>
    <row r="716" spans="1:9" x14ac:dyDescent="0.2">
      <c r="A716" s="160" t="s">
        <v>93</v>
      </c>
      <c r="B716" s="160" t="s">
        <v>167</v>
      </c>
      <c r="C716" s="160">
        <f>_xlfn.XLOOKUP(B716,'2.1.trackMPD'!$R$7:$R$29,'2.1.trackMPD'!$T$7:$T$29)</f>
        <v>5</v>
      </c>
      <c r="D716" s="160">
        <v>5000</v>
      </c>
      <c r="E716" s="160" t="s">
        <v>6394</v>
      </c>
      <c r="F716" s="160" t="s">
        <v>110</v>
      </c>
      <c r="G716" s="160" t="s">
        <v>124</v>
      </c>
      <c r="H716" s="160" t="s">
        <v>6393</v>
      </c>
      <c r="I716" s="160" cm="1">
        <f t="array" ref="I716">INDEX('2.1.trackMPD'!K:K/(24*60*60),
       MATCH(1,
             (A716='2.1.trackMPD'!A:A)*
             (C716='2.1.trackMPD'!D:D)*
             (D716/10^6='2.1.trackMPD'!H:H)*
             (E716='2.1.trackMPD'!F:F),
0))</f>
        <v>0</v>
      </c>
    </row>
    <row r="717" spans="1:9" x14ac:dyDescent="0.2">
      <c r="A717" s="160" t="s">
        <v>93</v>
      </c>
      <c r="B717" s="160" t="s">
        <v>167</v>
      </c>
      <c r="C717" s="160">
        <f>_xlfn.XLOOKUP(B717,'2.1.trackMPD'!$R$7:$R$29,'2.1.trackMPD'!$T$7:$T$29)</f>
        <v>5</v>
      </c>
      <c r="D717" s="160">
        <v>5000</v>
      </c>
      <c r="E717" s="160" t="s">
        <v>6394</v>
      </c>
      <c r="F717" s="160" t="s">
        <v>110</v>
      </c>
      <c r="G717" s="160" t="s">
        <v>140</v>
      </c>
      <c r="H717" s="160" t="s">
        <v>6393</v>
      </c>
      <c r="I717" s="160" cm="1">
        <f t="array" ref="I717">INDEX('2.1.trackMPD'!L:L/(24*60*60),
       MATCH(1,
             (A717='2.1.trackMPD'!A:A)*
             (C717='2.1.trackMPD'!D:D)*
             (D717/10^6='2.1.trackMPD'!H:H)*
             (E717='2.1.trackMPD'!F:F),
0))</f>
        <v>0</v>
      </c>
    </row>
    <row r="718" spans="1:9" x14ac:dyDescent="0.2">
      <c r="A718" s="160" t="s">
        <v>93</v>
      </c>
      <c r="B718" s="160" t="s">
        <v>167</v>
      </c>
      <c r="C718" s="160">
        <f>_xlfn.XLOOKUP(B718,'2.1.trackMPD'!$R$7:$R$29,'2.1.trackMPD'!$T$7:$T$29)</f>
        <v>5</v>
      </c>
      <c r="D718" s="160">
        <v>1</v>
      </c>
      <c r="E718" s="160" t="s">
        <v>6395</v>
      </c>
      <c r="F718" s="160" t="s">
        <v>110</v>
      </c>
      <c r="G718" s="160" t="s">
        <v>124</v>
      </c>
      <c r="H718" s="160" t="s">
        <v>6392</v>
      </c>
      <c r="I718" s="160" t="e" cm="1">
        <f t="array" ref="I718">INDEX('2.1.trackMPD'!I:I/(24*60*60),
       MATCH(1,
             (A718='2.1.trackMPD'!A:A)*
             (C718='2.1.trackMPD'!D:D)*
             (D718/10^6='2.1.trackMPD'!H:H)*
             (E718='2.1.trackMPD'!F:F),
0))</f>
        <v>#N/A</v>
      </c>
    </row>
    <row r="719" spans="1:9" x14ac:dyDescent="0.2">
      <c r="A719" s="160" t="s">
        <v>93</v>
      </c>
      <c r="B719" s="160" t="s">
        <v>167</v>
      </c>
      <c r="C719" s="160">
        <f>_xlfn.XLOOKUP(B719,'2.1.trackMPD'!$R$7:$R$29,'2.1.trackMPD'!$T$7:$T$29)</f>
        <v>5</v>
      </c>
      <c r="D719" s="160">
        <v>1</v>
      </c>
      <c r="E719" s="160" t="s">
        <v>6395</v>
      </c>
      <c r="F719" s="160" t="s">
        <v>110</v>
      </c>
      <c r="G719" s="160" t="s">
        <v>140</v>
      </c>
      <c r="H719" s="160" t="s">
        <v>6392</v>
      </c>
      <c r="I719" s="160" t="e" cm="1">
        <f t="array" ref="I719">INDEX('2.1.trackMPD'!J:J/(24*60*60),
       MATCH(1,
             (A719='2.1.trackMPD'!A:A)*
             (C719='2.1.trackMPD'!D:D)*
             (D719/10^6='2.1.trackMPD'!H:H)*
             (E719='2.1.trackMPD'!F:F),
0))</f>
        <v>#N/A</v>
      </c>
    </row>
    <row r="720" spans="1:9" x14ac:dyDescent="0.2">
      <c r="A720" s="160" t="s">
        <v>93</v>
      </c>
      <c r="B720" s="160" t="s">
        <v>167</v>
      </c>
      <c r="C720" s="160">
        <f>_xlfn.XLOOKUP(B720,'2.1.trackMPD'!$R$7:$R$29,'2.1.trackMPD'!$T$7:$T$29)</f>
        <v>5</v>
      </c>
      <c r="D720" s="160">
        <v>1</v>
      </c>
      <c r="E720" s="160" t="s">
        <v>6395</v>
      </c>
      <c r="F720" s="160" t="s">
        <v>110</v>
      </c>
      <c r="G720" s="160" t="s">
        <v>124</v>
      </c>
      <c r="H720" s="160" t="s">
        <v>6393</v>
      </c>
      <c r="I720" s="160" t="e" cm="1">
        <f t="array" ref="I720">INDEX('2.1.trackMPD'!K:K/(24*60*60),
       MATCH(1,
             (A720='2.1.trackMPD'!A:A)*
             (C720='2.1.trackMPD'!D:D)*
             (D720/10^6='2.1.trackMPD'!H:H)*
             (E720='2.1.trackMPD'!F:F),
0))</f>
        <v>#N/A</v>
      </c>
    </row>
    <row r="721" spans="1:9" x14ac:dyDescent="0.2">
      <c r="A721" s="160" t="s">
        <v>93</v>
      </c>
      <c r="B721" s="160" t="s">
        <v>167</v>
      </c>
      <c r="C721" s="160">
        <f>_xlfn.XLOOKUP(B721,'2.1.trackMPD'!$R$7:$R$29,'2.1.trackMPD'!$T$7:$T$29)</f>
        <v>5</v>
      </c>
      <c r="D721" s="160">
        <v>1</v>
      </c>
      <c r="E721" s="160" t="s">
        <v>6395</v>
      </c>
      <c r="F721" s="160" t="s">
        <v>110</v>
      </c>
      <c r="G721" s="160" t="s">
        <v>140</v>
      </c>
      <c r="H721" s="160" t="s">
        <v>6393</v>
      </c>
      <c r="I721" s="160" t="e" cm="1">
        <f t="array" ref="I721">INDEX('2.1.trackMPD'!L:L/(24*60*60),
       MATCH(1,
             (A721='2.1.trackMPD'!A:A)*
             (C721='2.1.trackMPD'!D:D)*
             (D721/10^6='2.1.trackMPD'!H:H)*
             (E721='2.1.trackMPD'!F:F),
0))</f>
        <v>#N/A</v>
      </c>
    </row>
    <row r="722" spans="1:9" x14ac:dyDescent="0.2">
      <c r="A722" s="160" t="s">
        <v>93</v>
      </c>
      <c r="B722" s="160" t="s">
        <v>167</v>
      </c>
      <c r="C722" s="160">
        <f>_xlfn.XLOOKUP(B722,'2.1.trackMPD'!$R$7:$R$29,'2.1.trackMPD'!$T$7:$T$29)</f>
        <v>5</v>
      </c>
      <c r="D722" s="160">
        <v>10</v>
      </c>
      <c r="E722" s="160" t="s">
        <v>6395</v>
      </c>
      <c r="F722" s="160" t="s">
        <v>110</v>
      </c>
      <c r="G722" s="160" t="s">
        <v>124</v>
      </c>
      <c r="H722" s="160" t="s">
        <v>6392</v>
      </c>
      <c r="I722" s="160" t="e" cm="1">
        <f t="array" ref="I722">INDEX('2.1.trackMPD'!I:I/(24*60*60),
       MATCH(1,
             (A722='2.1.trackMPD'!A:A)*
             (C722='2.1.trackMPD'!D:D)*
             (D722/10^6='2.1.trackMPD'!H:H)*
             (E722='2.1.trackMPD'!F:F),
0))</f>
        <v>#N/A</v>
      </c>
    </row>
    <row r="723" spans="1:9" x14ac:dyDescent="0.2">
      <c r="A723" s="160" t="s">
        <v>93</v>
      </c>
      <c r="B723" s="160" t="s">
        <v>167</v>
      </c>
      <c r="C723" s="160">
        <f>_xlfn.XLOOKUP(B723,'2.1.trackMPD'!$R$7:$R$29,'2.1.trackMPD'!$T$7:$T$29)</f>
        <v>5</v>
      </c>
      <c r="D723" s="160">
        <v>10</v>
      </c>
      <c r="E723" s="160" t="s">
        <v>6395</v>
      </c>
      <c r="F723" s="160" t="s">
        <v>110</v>
      </c>
      <c r="G723" s="160" t="s">
        <v>140</v>
      </c>
      <c r="H723" s="160" t="s">
        <v>6392</v>
      </c>
      <c r="I723" s="160" t="e" cm="1">
        <f t="array" ref="I723">INDEX('2.1.trackMPD'!J:J/(24*60*60),
       MATCH(1,
             (A723='2.1.trackMPD'!A:A)*
             (C723='2.1.trackMPD'!D:D)*
             (D723/10^6='2.1.trackMPD'!H:H)*
             (E723='2.1.trackMPD'!F:F),
0))</f>
        <v>#N/A</v>
      </c>
    </row>
    <row r="724" spans="1:9" x14ac:dyDescent="0.2">
      <c r="A724" s="160" t="s">
        <v>93</v>
      </c>
      <c r="B724" s="160" t="s">
        <v>167</v>
      </c>
      <c r="C724" s="160">
        <f>_xlfn.XLOOKUP(B724,'2.1.trackMPD'!$R$7:$R$29,'2.1.trackMPD'!$T$7:$T$29)</f>
        <v>5</v>
      </c>
      <c r="D724" s="160">
        <v>10</v>
      </c>
      <c r="E724" s="160" t="s">
        <v>6395</v>
      </c>
      <c r="F724" s="160" t="s">
        <v>110</v>
      </c>
      <c r="G724" s="160" t="s">
        <v>124</v>
      </c>
      <c r="H724" s="160" t="s">
        <v>6393</v>
      </c>
      <c r="I724" s="160" t="e" cm="1">
        <f t="array" ref="I724">INDEX('2.1.trackMPD'!K:K/(24*60*60),
       MATCH(1,
             (A724='2.1.trackMPD'!A:A)*
             (C724='2.1.trackMPD'!D:D)*
             (D724/10^6='2.1.trackMPD'!H:H)*
             (E724='2.1.trackMPD'!F:F),
0))</f>
        <v>#N/A</v>
      </c>
    </row>
    <row r="725" spans="1:9" x14ac:dyDescent="0.2">
      <c r="A725" s="160" t="s">
        <v>93</v>
      </c>
      <c r="B725" s="160" t="s">
        <v>167</v>
      </c>
      <c r="C725" s="160">
        <f>_xlfn.XLOOKUP(B725,'2.1.trackMPD'!$R$7:$R$29,'2.1.trackMPD'!$T$7:$T$29)</f>
        <v>5</v>
      </c>
      <c r="D725" s="160">
        <v>10</v>
      </c>
      <c r="E725" s="160" t="s">
        <v>6395</v>
      </c>
      <c r="F725" s="160" t="s">
        <v>110</v>
      </c>
      <c r="G725" s="160" t="s">
        <v>140</v>
      </c>
      <c r="H725" s="160" t="s">
        <v>6393</v>
      </c>
      <c r="I725" s="160" t="e" cm="1">
        <f t="array" ref="I725">INDEX('2.1.trackMPD'!L:L/(24*60*60),
       MATCH(1,
             (A725='2.1.trackMPD'!A:A)*
             (C725='2.1.trackMPD'!D:D)*
             (D725/10^6='2.1.trackMPD'!H:H)*
             (E725='2.1.trackMPD'!F:F),
0))</f>
        <v>#N/A</v>
      </c>
    </row>
    <row r="726" spans="1:9" x14ac:dyDescent="0.2">
      <c r="A726" s="160" t="s">
        <v>93</v>
      </c>
      <c r="B726" s="160" t="s">
        <v>167</v>
      </c>
      <c r="C726" s="160">
        <f>_xlfn.XLOOKUP(B726,'2.1.trackMPD'!$R$7:$R$29,'2.1.trackMPD'!$T$7:$T$29)</f>
        <v>5</v>
      </c>
      <c r="D726" s="160">
        <v>100</v>
      </c>
      <c r="E726" s="160" t="s">
        <v>6395</v>
      </c>
      <c r="F726" s="160" t="s">
        <v>110</v>
      </c>
      <c r="G726" s="160" t="s">
        <v>124</v>
      </c>
      <c r="H726" s="160" t="s">
        <v>6392</v>
      </c>
      <c r="I726" s="160" t="e" cm="1">
        <f t="array" ref="I726">INDEX('2.1.trackMPD'!I:I/(24*60*60),
       MATCH(1,
             (A726='2.1.trackMPD'!A:A)*
             (C726='2.1.trackMPD'!D:D)*
             (D726/10^6='2.1.trackMPD'!H:H)*
             (E726='2.1.trackMPD'!F:F),
0))</f>
        <v>#N/A</v>
      </c>
    </row>
    <row r="727" spans="1:9" x14ac:dyDescent="0.2">
      <c r="A727" s="160" t="s">
        <v>93</v>
      </c>
      <c r="B727" s="160" t="s">
        <v>167</v>
      </c>
      <c r="C727" s="160">
        <f>_xlfn.XLOOKUP(B727,'2.1.trackMPD'!$R$7:$R$29,'2.1.trackMPD'!$T$7:$T$29)</f>
        <v>5</v>
      </c>
      <c r="D727" s="160">
        <v>100</v>
      </c>
      <c r="E727" s="160" t="s">
        <v>6395</v>
      </c>
      <c r="F727" s="160" t="s">
        <v>110</v>
      </c>
      <c r="G727" s="160" t="s">
        <v>140</v>
      </c>
      <c r="H727" s="160" t="s">
        <v>6392</v>
      </c>
      <c r="I727" s="160" t="e" cm="1">
        <f t="array" ref="I727">INDEX('2.1.trackMPD'!J:J/(24*60*60),
       MATCH(1,
             (A727='2.1.trackMPD'!A:A)*
             (C727='2.1.trackMPD'!D:D)*
             (D727/10^6='2.1.trackMPD'!H:H)*
             (E727='2.1.trackMPD'!F:F),
0))</f>
        <v>#N/A</v>
      </c>
    </row>
    <row r="728" spans="1:9" x14ac:dyDescent="0.2">
      <c r="A728" s="160" t="s">
        <v>93</v>
      </c>
      <c r="B728" s="160" t="s">
        <v>167</v>
      </c>
      <c r="C728" s="160">
        <f>_xlfn.XLOOKUP(B728,'2.1.trackMPD'!$R$7:$R$29,'2.1.trackMPD'!$T$7:$T$29)</f>
        <v>5</v>
      </c>
      <c r="D728" s="160">
        <v>100</v>
      </c>
      <c r="E728" s="160" t="s">
        <v>6395</v>
      </c>
      <c r="F728" s="160" t="s">
        <v>110</v>
      </c>
      <c r="G728" s="160" t="s">
        <v>124</v>
      </c>
      <c r="H728" s="160" t="s">
        <v>6393</v>
      </c>
      <c r="I728" s="160" t="e" cm="1">
        <f t="array" ref="I728">INDEX('2.1.trackMPD'!K:K/(24*60*60),
       MATCH(1,
             (A728='2.1.trackMPD'!A:A)*
             (C728='2.1.trackMPD'!D:D)*
             (D728/10^6='2.1.trackMPD'!H:H)*
             (E728='2.1.trackMPD'!F:F),
0))</f>
        <v>#N/A</v>
      </c>
    </row>
    <row r="729" spans="1:9" x14ac:dyDescent="0.2">
      <c r="A729" s="160" t="s">
        <v>93</v>
      </c>
      <c r="B729" s="160" t="s">
        <v>167</v>
      </c>
      <c r="C729" s="160">
        <f>_xlfn.XLOOKUP(B729,'2.1.trackMPD'!$R$7:$R$29,'2.1.trackMPD'!$T$7:$T$29)</f>
        <v>5</v>
      </c>
      <c r="D729" s="160">
        <v>100</v>
      </c>
      <c r="E729" s="160" t="s">
        <v>6395</v>
      </c>
      <c r="F729" s="160" t="s">
        <v>110</v>
      </c>
      <c r="G729" s="160" t="s">
        <v>140</v>
      </c>
      <c r="H729" s="160" t="s">
        <v>6393</v>
      </c>
      <c r="I729" s="160" t="e" cm="1">
        <f t="array" ref="I729">INDEX('2.1.trackMPD'!L:L/(24*60*60),
       MATCH(1,
             (A729='2.1.trackMPD'!A:A)*
             (C729='2.1.trackMPD'!D:D)*
             (D729/10^6='2.1.trackMPD'!H:H)*
             (E729='2.1.trackMPD'!F:F),
0))</f>
        <v>#N/A</v>
      </c>
    </row>
    <row r="730" spans="1:9" x14ac:dyDescent="0.2">
      <c r="A730" s="160" t="s">
        <v>93</v>
      </c>
      <c r="B730" s="160" t="s">
        <v>168</v>
      </c>
      <c r="C730" s="160">
        <f>_xlfn.XLOOKUP(B730,'2.1.trackMPD'!$R$7:$R$29,'2.1.trackMPD'!$T$7:$T$29)</f>
        <v>6</v>
      </c>
      <c r="D730" s="160">
        <v>1</v>
      </c>
      <c r="E730" s="160" t="s">
        <v>6390</v>
      </c>
      <c r="F730" s="160" t="s">
        <v>110</v>
      </c>
      <c r="G730" s="160" t="s">
        <v>124</v>
      </c>
      <c r="H730" s="160" t="s">
        <v>6392</v>
      </c>
      <c r="I730" s="160" cm="1">
        <f t="array" ref="I730">INDEX('2.1.trackMPD'!I:I/(24*60*60),
       MATCH(1,
             (A730='2.1.trackMPD'!A:A)*
             (C730='2.1.trackMPD'!D:D)*
             (D730/10^6='2.1.trackMPD'!H:H)*
             (E730='2.1.trackMPD'!F:F),
0))</f>
        <v>4.6051731481481477E-7</v>
      </c>
    </row>
    <row r="731" spans="1:9" x14ac:dyDescent="0.2">
      <c r="A731" s="160" t="s">
        <v>93</v>
      </c>
      <c r="B731" s="160" t="s">
        <v>168</v>
      </c>
      <c r="C731" s="160">
        <f>_xlfn.XLOOKUP(B731,'2.1.trackMPD'!$R$7:$R$29,'2.1.trackMPD'!$T$7:$T$29)</f>
        <v>6</v>
      </c>
      <c r="D731" s="160">
        <v>1</v>
      </c>
      <c r="E731" s="160" t="s">
        <v>6390</v>
      </c>
      <c r="F731" s="160" t="s">
        <v>110</v>
      </c>
      <c r="G731" s="160" t="s">
        <v>140</v>
      </c>
      <c r="H731" s="160" t="s">
        <v>6392</v>
      </c>
      <c r="I731" s="160" cm="1">
        <f t="array" ref="I731">INDEX('2.1.trackMPD'!J:J/(24*60*60),
       MATCH(1,
             (A731='2.1.trackMPD'!A:A)*
             (C731='2.1.trackMPD'!D:D)*
             (D731/10^6='2.1.trackMPD'!H:H)*
             (E731='2.1.trackMPD'!F:F),
0))</f>
        <v>7.5641211111111106E-6</v>
      </c>
    </row>
    <row r="732" spans="1:9" x14ac:dyDescent="0.2">
      <c r="A732" s="160" t="s">
        <v>93</v>
      </c>
      <c r="B732" s="160" t="s">
        <v>168</v>
      </c>
      <c r="C732" s="160">
        <f>_xlfn.XLOOKUP(B732,'2.1.trackMPD'!$R$7:$R$29,'2.1.trackMPD'!$T$7:$T$29)</f>
        <v>6</v>
      </c>
      <c r="D732" s="160">
        <v>1</v>
      </c>
      <c r="E732" s="160" t="s">
        <v>6390</v>
      </c>
      <c r="F732" s="160" t="s">
        <v>110</v>
      </c>
      <c r="G732" s="160" t="s">
        <v>124</v>
      </c>
      <c r="H732" s="160" t="s">
        <v>6393</v>
      </c>
      <c r="I732" s="160" cm="1">
        <f t="array" ref="I732">INDEX('2.1.trackMPD'!K:K/(24*60*60),
       MATCH(1,
             (A732='2.1.trackMPD'!A:A)*
             (C732='2.1.trackMPD'!D:D)*
             (D732/10^6='2.1.trackMPD'!H:H)*
             (E732='2.1.trackMPD'!F:F),
0))</f>
        <v>0</v>
      </c>
    </row>
    <row r="733" spans="1:9" x14ac:dyDescent="0.2">
      <c r="A733" s="160" t="s">
        <v>93</v>
      </c>
      <c r="B733" s="160" t="s">
        <v>168</v>
      </c>
      <c r="C733" s="160">
        <f>_xlfn.XLOOKUP(B733,'2.1.trackMPD'!$R$7:$R$29,'2.1.trackMPD'!$T$7:$T$29)</f>
        <v>6</v>
      </c>
      <c r="D733" s="160">
        <v>1</v>
      </c>
      <c r="E733" s="160" t="s">
        <v>6390</v>
      </c>
      <c r="F733" s="160" t="s">
        <v>110</v>
      </c>
      <c r="G733" s="160" t="s">
        <v>140</v>
      </c>
      <c r="H733" s="160" t="s">
        <v>6393</v>
      </c>
      <c r="I733" s="160" cm="1">
        <f t="array" ref="I733">INDEX('2.1.trackMPD'!L:L/(24*60*60),
       MATCH(1,
             (A733='2.1.trackMPD'!A:A)*
             (C733='2.1.trackMPD'!D:D)*
             (D733/10^6='2.1.trackMPD'!H:H)*
             (E733='2.1.trackMPD'!F:F),
0))</f>
        <v>7.122507118055555E-6</v>
      </c>
    </row>
    <row r="734" spans="1:9" x14ac:dyDescent="0.2">
      <c r="A734" s="160" t="s">
        <v>93</v>
      </c>
      <c r="B734" s="160" t="s">
        <v>168</v>
      </c>
      <c r="C734" s="160">
        <f>_xlfn.XLOOKUP(B734,'2.1.trackMPD'!$R$7:$R$29,'2.1.trackMPD'!$T$7:$T$29)</f>
        <v>6</v>
      </c>
      <c r="D734" s="160">
        <v>10</v>
      </c>
      <c r="E734" s="160" t="s">
        <v>6390</v>
      </c>
      <c r="F734" s="160" t="s">
        <v>110</v>
      </c>
      <c r="G734" s="160" t="s">
        <v>124</v>
      </c>
      <c r="H734" s="160" t="s">
        <v>6392</v>
      </c>
      <c r="I734" s="160" cm="1">
        <f t="array" ref="I734">INDEX('2.1.trackMPD'!I:I/(24*60*60),
       MATCH(1,
             (A734='2.1.trackMPD'!A:A)*
             (C734='2.1.trackMPD'!D:D)*
             (D734/10^6='2.1.trackMPD'!H:H)*
             (E734='2.1.trackMPD'!F:F),
0))</f>
        <v>2.3133724999999999E-6</v>
      </c>
    </row>
    <row r="735" spans="1:9" x14ac:dyDescent="0.2">
      <c r="A735" s="160" t="s">
        <v>93</v>
      </c>
      <c r="B735" s="160" t="s">
        <v>168</v>
      </c>
      <c r="C735" s="160">
        <f>_xlfn.XLOOKUP(B735,'2.1.trackMPD'!$R$7:$R$29,'2.1.trackMPD'!$T$7:$T$29)</f>
        <v>6</v>
      </c>
      <c r="D735" s="160">
        <v>10</v>
      </c>
      <c r="E735" s="160" t="s">
        <v>6390</v>
      </c>
      <c r="F735" s="160" t="s">
        <v>110</v>
      </c>
      <c r="G735" s="160" t="s">
        <v>140</v>
      </c>
      <c r="H735" s="160" t="s">
        <v>6392</v>
      </c>
      <c r="I735" s="160" cm="1">
        <f t="array" ref="I735">INDEX('2.1.trackMPD'!J:J/(24*60*60),
       MATCH(1,
             (A735='2.1.trackMPD'!A:A)*
             (C735='2.1.trackMPD'!D:D)*
             (D735/10^6='2.1.trackMPD'!H:H)*
             (E735='2.1.trackMPD'!F:F),
0))</f>
        <v>1.2815177025462963E-5</v>
      </c>
    </row>
    <row r="736" spans="1:9" x14ac:dyDescent="0.2">
      <c r="A736" s="160" t="s">
        <v>93</v>
      </c>
      <c r="B736" s="160" t="s">
        <v>168</v>
      </c>
      <c r="C736" s="160">
        <f>_xlfn.XLOOKUP(B736,'2.1.trackMPD'!$R$7:$R$29,'2.1.trackMPD'!$T$7:$T$29)</f>
        <v>6</v>
      </c>
      <c r="D736" s="160">
        <v>10</v>
      </c>
      <c r="E736" s="160" t="s">
        <v>6390</v>
      </c>
      <c r="F736" s="160" t="s">
        <v>110</v>
      </c>
      <c r="G736" s="160" t="s">
        <v>124</v>
      </c>
      <c r="H736" s="160" t="s">
        <v>6393</v>
      </c>
      <c r="I736" s="160" cm="1">
        <f t="array" ref="I736">INDEX('2.1.trackMPD'!K:K/(24*60*60),
       MATCH(1,
             (A736='2.1.trackMPD'!A:A)*
             (C736='2.1.trackMPD'!D:D)*
             (D736/10^6='2.1.trackMPD'!H:H)*
             (E736='2.1.trackMPD'!F:F),
0))</f>
        <v>2.5960539930555555E-6</v>
      </c>
    </row>
    <row r="737" spans="1:9" x14ac:dyDescent="0.2">
      <c r="A737" s="160" t="s">
        <v>93</v>
      </c>
      <c r="B737" s="160" t="s">
        <v>168</v>
      </c>
      <c r="C737" s="160">
        <f>_xlfn.XLOOKUP(B737,'2.1.trackMPD'!$R$7:$R$29,'2.1.trackMPD'!$T$7:$T$29)</f>
        <v>6</v>
      </c>
      <c r="D737" s="160">
        <v>10</v>
      </c>
      <c r="E737" s="160" t="s">
        <v>6390</v>
      </c>
      <c r="F737" s="160" t="s">
        <v>110</v>
      </c>
      <c r="G737" s="160" t="s">
        <v>140</v>
      </c>
      <c r="H737" s="160" t="s">
        <v>6393</v>
      </c>
      <c r="I737" s="160" cm="1">
        <f t="array" ref="I737">INDEX('2.1.trackMPD'!L:L/(24*60*60),
       MATCH(1,
             (A737='2.1.trackMPD'!A:A)*
             (C737='2.1.trackMPD'!D:D)*
             (D737/10^6='2.1.trackMPD'!H:H)*
             (E737='2.1.trackMPD'!F:F),
0))</f>
        <v>2.3977906250000003E-7</v>
      </c>
    </row>
    <row r="738" spans="1:9" x14ac:dyDescent="0.2">
      <c r="A738" s="160" t="s">
        <v>93</v>
      </c>
      <c r="B738" s="160" t="s">
        <v>168</v>
      </c>
      <c r="C738" s="160">
        <f>_xlfn.XLOOKUP(B738,'2.1.trackMPD'!$R$7:$R$29,'2.1.trackMPD'!$T$7:$T$29)</f>
        <v>6</v>
      </c>
      <c r="D738" s="160">
        <v>100</v>
      </c>
      <c r="E738" s="160" t="s">
        <v>6390</v>
      </c>
      <c r="F738" s="160" t="s">
        <v>110</v>
      </c>
      <c r="G738" s="160" t="s">
        <v>124</v>
      </c>
      <c r="H738" s="160" t="s">
        <v>6392</v>
      </c>
      <c r="I738" s="160" cm="1">
        <f t="array" ref="I738">INDEX('2.1.trackMPD'!I:I/(24*60*60),
       MATCH(1,
             (A738='2.1.trackMPD'!A:A)*
             (C738='2.1.trackMPD'!D:D)*
             (D738/10^6='2.1.trackMPD'!H:H)*
             (E738='2.1.trackMPD'!F:F),
0))</f>
        <v>4.0572705474537039E-3</v>
      </c>
    </row>
    <row r="739" spans="1:9" x14ac:dyDescent="0.2">
      <c r="A739" s="160" t="s">
        <v>93</v>
      </c>
      <c r="B739" s="160" t="s">
        <v>168</v>
      </c>
      <c r="C739" s="160">
        <f>_xlfn.XLOOKUP(B739,'2.1.trackMPD'!$R$7:$R$29,'2.1.trackMPD'!$T$7:$T$29)</f>
        <v>6</v>
      </c>
      <c r="D739" s="160">
        <v>100</v>
      </c>
      <c r="E739" s="160" t="s">
        <v>6390</v>
      </c>
      <c r="F739" s="160" t="s">
        <v>110</v>
      </c>
      <c r="G739" s="160" t="s">
        <v>140</v>
      </c>
      <c r="H739" s="160" t="s">
        <v>6392</v>
      </c>
      <c r="I739" s="160" cm="1">
        <f t="array" ref="I739">INDEX('2.1.trackMPD'!J:J/(24*60*60),
       MATCH(1,
             (A739='2.1.trackMPD'!A:A)*
             (C739='2.1.trackMPD'!D:D)*
             (D739/10^6='2.1.trackMPD'!H:H)*
             (E739='2.1.trackMPD'!F:F),
0))</f>
        <v>1.5704883680555555E-3</v>
      </c>
    </row>
    <row r="740" spans="1:9" x14ac:dyDescent="0.2">
      <c r="A740" s="160" t="s">
        <v>93</v>
      </c>
      <c r="B740" s="160" t="s">
        <v>168</v>
      </c>
      <c r="C740" s="160">
        <f>_xlfn.XLOOKUP(B740,'2.1.trackMPD'!$R$7:$R$29,'2.1.trackMPD'!$T$7:$T$29)</f>
        <v>6</v>
      </c>
      <c r="D740" s="160">
        <v>100</v>
      </c>
      <c r="E740" s="160" t="s">
        <v>6390</v>
      </c>
      <c r="F740" s="160" t="s">
        <v>110</v>
      </c>
      <c r="G740" s="160" t="s">
        <v>124</v>
      </c>
      <c r="H740" s="160" t="s">
        <v>6393</v>
      </c>
      <c r="I740" s="160" cm="1">
        <f t="array" ref="I740">INDEX('2.1.trackMPD'!K:K/(24*60*60),
       MATCH(1,
             (A740='2.1.trackMPD'!A:A)*
             (C740='2.1.trackMPD'!D:D)*
             (D740/10^6='2.1.trackMPD'!H:H)*
             (E740='2.1.trackMPD'!F:F),
0))</f>
        <v>0</v>
      </c>
    </row>
    <row r="741" spans="1:9" x14ac:dyDescent="0.2">
      <c r="A741" s="160" t="s">
        <v>93</v>
      </c>
      <c r="B741" s="160" t="s">
        <v>168</v>
      </c>
      <c r="C741" s="160">
        <f>_xlfn.XLOOKUP(B741,'2.1.trackMPD'!$R$7:$R$29,'2.1.trackMPD'!$T$7:$T$29)</f>
        <v>6</v>
      </c>
      <c r="D741" s="160">
        <v>100</v>
      </c>
      <c r="E741" s="160" t="s">
        <v>6390</v>
      </c>
      <c r="F741" s="160" t="s">
        <v>110</v>
      </c>
      <c r="G741" s="160" t="s">
        <v>140</v>
      </c>
      <c r="H741" s="160" t="s">
        <v>6393</v>
      </c>
      <c r="I741" s="160" cm="1">
        <f t="array" ref="I741">INDEX('2.1.trackMPD'!L:L/(24*60*60),
       MATCH(1,
             (A741='2.1.trackMPD'!A:A)*
             (C741='2.1.trackMPD'!D:D)*
             (D741/10^6='2.1.trackMPD'!H:H)*
             (E741='2.1.trackMPD'!F:F),
0))</f>
        <v>0</v>
      </c>
    </row>
    <row r="742" spans="1:9" x14ac:dyDescent="0.2">
      <c r="A742" s="160" t="s">
        <v>93</v>
      </c>
      <c r="B742" s="160" t="s">
        <v>168</v>
      </c>
      <c r="C742" s="160">
        <f>_xlfn.XLOOKUP(B742,'2.1.trackMPD'!$R$7:$R$29,'2.1.trackMPD'!$T$7:$T$29)</f>
        <v>6</v>
      </c>
      <c r="D742" s="160">
        <v>1000</v>
      </c>
      <c r="E742" s="160" t="s">
        <v>6390</v>
      </c>
      <c r="F742" s="160" t="s">
        <v>110</v>
      </c>
      <c r="G742" s="160" t="s">
        <v>124</v>
      </c>
      <c r="H742" s="160" t="s">
        <v>6392</v>
      </c>
      <c r="I742" s="160" cm="1">
        <f t="array" ref="I742">INDEX('2.1.trackMPD'!I:I/(24*60*60),
       MATCH(1,
             (A742='2.1.trackMPD'!A:A)*
             (C742='2.1.trackMPD'!D:D)*
             (D742/10^6='2.1.trackMPD'!H:H)*
             (E742='2.1.trackMPD'!F:F),
0))</f>
        <v>5.2855706909722224</v>
      </c>
    </row>
    <row r="743" spans="1:9" x14ac:dyDescent="0.2">
      <c r="A743" s="160" t="s">
        <v>93</v>
      </c>
      <c r="B743" s="160" t="s">
        <v>168</v>
      </c>
      <c r="C743" s="160">
        <f>_xlfn.XLOOKUP(B743,'2.1.trackMPD'!$R$7:$R$29,'2.1.trackMPD'!$T$7:$T$29)</f>
        <v>6</v>
      </c>
      <c r="D743" s="160">
        <v>1000</v>
      </c>
      <c r="E743" s="160" t="s">
        <v>6390</v>
      </c>
      <c r="F743" s="160" t="s">
        <v>110</v>
      </c>
      <c r="G743" s="160" t="s">
        <v>140</v>
      </c>
      <c r="H743" s="160" t="s">
        <v>6392</v>
      </c>
      <c r="I743" s="160" cm="1">
        <f t="array" ref="I743">INDEX('2.1.trackMPD'!J:J/(24*60*60),
       MATCH(1,
             (A743='2.1.trackMPD'!A:A)*
             (C743='2.1.trackMPD'!D:D)*
             (D743/10^6='2.1.trackMPD'!H:H)*
             (E743='2.1.trackMPD'!F:F),
0))</f>
        <v>5.8739276064814813E-2</v>
      </c>
    </row>
    <row r="744" spans="1:9" x14ac:dyDescent="0.2">
      <c r="A744" s="160" t="s">
        <v>93</v>
      </c>
      <c r="B744" s="160" t="s">
        <v>168</v>
      </c>
      <c r="C744" s="160">
        <f>_xlfn.XLOOKUP(B744,'2.1.trackMPD'!$R$7:$R$29,'2.1.trackMPD'!$T$7:$T$29)</f>
        <v>6</v>
      </c>
      <c r="D744" s="160">
        <v>1000</v>
      </c>
      <c r="E744" s="160" t="s">
        <v>6390</v>
      </c>
      <c r="F744" s="160" t="s">
        <v>110</v>
      </c>
      <c r="G744" s="160" t="s">
        <v>124</v>
      </c>
      <c r="H744" s="160" t="s">
        <v>6393</v>
      </c>
      <c r="I744" s="160" cm="1">
        <f t="array" ref="I744">INDEX('2.1.trackMPD'!K:K/(24*60*60),
       MATCH(1,
             (A744='2.1.trackMPD'!A:A)*
             (C744='2.1.trackMPD'!D:D)*
             (D744/10^6='2.1.trackMPD'!H:H)*
             (E744='2.1.trackMPD'!F:F),
0))</f>
        <v>0</v>
      </c>
    </row>
    <row r="745" spans="1:9" x14ac:dyDescent="0.2">
      <c r="A745" s="160" t="s">
        <v>93</v>
      </c>
      <c r="B745" s="160" t="s">
        <v>168</v>
      </c>
      <c r="C745" s="160">
        <f>_xlfn.XLOOKUP(B745,'2.1.trackMPD'!$R$7:$R$29,'2.1.trackMPD'!$T$7:$T$29)</f>
        <v>6</v>
      </c>
      <c r="D745" s="160">
        <v>1000</v>
      </c>
      <c r="E745" s="160" t="s">
        <v>6390</v>
      </c>
      <c r="F745" s="160" t="s">
        <v>110</v>
      </c>
      <c r="G745" s="160" t="s">
        <v>140</v>
      </c>
      <c r="H745" s="160" t="s">
        <v>6393</v>
      </c>
      <c r="I745" s="160" cm="1">
        <f t="array" ref="I745">INDEX('2.1.trackMPD'!L:L/(24*60*60),
       MATCH(1,
             (A745='2.1.trackMPD'!A:A)*
             (C745='2.1.trackMPD'!D:D)*
             (D745/10^6='2.1.trackMPD'!H:H)*
             (E745='2.1.trackMPD'!F:F),
0))</f>
        <v>0</v>
      </c>
    </row>
    <row r="746" spans="1:9" x14ac:dyDescent="0.2">
      <c r="A746" s="160" t="s">
        <v>93</v>
      </c>
      <c r="B746" s="160" t="s">
        <v>168</v>
      </c>
      <c r="C746" s="160">
        <f>_xlfn.XLOOKUP(B746,'2.1.trackMPD'!$R$7:$R$29,'2.1.trackMPD'!$T$7:$T$29)</f>
        <v>6</v>
      </c>
      <c r="D746" s="160">
        <v>5000</v>
      </c>
      <c r="E746" s="160" t="s">
        <v>6390</v>
      </c>
      <c r="F746" s="160" t="s">
        <v>110</v>
      </c>
      <c r="G746" s="160" t="s">
        <v>124</v>
      </c>
      <c r="H746" s="160" t="s">
        <v>6392</v>
      </c>
      <c r="I746" s="160" cm="1">
        <f t="array" ref="I746">INDEX('2.1.trackMPD'!I:I/(24*60*60),
       MATCH(1,
             (A746='2.1.trackMPD'!A:A)*
             (C746='2.1.trackMPD'!D:D)*
             (D746/10^6='2.1.trackMPD'!H:H)*
             (E746='2.1.trackMPD'!F:F),
0))</f>
        <v>81.995622777777783</v>
      </c>
    </row>
    <row r="747" spans="1:9" x14ac:dyDescent="0.2">
      <c r="A747" s="160" t="s">
        <v>93</v>
      </c>
      <c r="B747" s="160" t="s">
        <v>168</v>
      </c>
      <c r="C747" s="160">
        <f>_xlfn.XLOOKUP(B747,'2.1.trackMPD'!$R$7:$R$29,'2.1.trackMPD'!$T$7:$T$29)</f>
        <v>6</v>
      </c>
      <c r="D747" s="160">
        <v>5000</v>
      </c>
      <c r="E747" s="160" t="s">
        <v>6390</v>
      </c>
      <c r="F747" s="160" t="s">
        <v>110</v>
      </c>
      <c r="G747" s="160" t="s">
        <v>140</v>
      </c>
      <c r="H747" s="160" t="s">
        <v>6392</v>
      </c>
      <c r="I747" s="160" cm="1">
        <f t="array" ref="I747">INDEX('2.1.trackMPD'!J:J/(24*60*60),
       MATCH(1,
             (A747='2.1.trackMPD'!A:A)*
             (C747='2.1.trackMPD'!D:D)*
             (D747/10^6='2.1.trackMPD'!H:H)*
             (E747='2.1.trackMPD'!F:F),
0))</f>
        <v>0.23135450173611111</v>
      </c>
    </row>
    <row r="748" spans="1:9" x14ac:dyDescent="0.2">
      <c r="A748" s="160" t="s">
        <v>93</v>
      </c>
      <c r="B748" s="160" t="s">
        <v>168</v>
      </c>
      <c r="C748" s="160">
        <f>_xlfn.XLOOKUP(B748,'2.1.trackMPD'!$R$7:$R$29,'2.1.trackMPD'!$T$7:$T$29)</f>
        <v>6</v>
      </c>
      <c r="D748" s="160">
        <v>5000</v>
      </c>
      <c r="E748" s="160" t="s">
        <v>6390</v>
      </c>
      <c r="F748" s="160" t="s">
        <v>110</v>
      </c>
      <c r="G748" s="160" t="s">
        <v>124</v>
      </c>
      <c r="H748" s="160" t="s">
        <v>6393</v>
      </c>
      <c r="I748" s="160" cm="1">
        <f t="array" ref="I748">INDEX('2.1.trackMPD'!K:K/(24*60*60),
       MATCH(1,
             (A748='2.1.trackMPD'!A:A)*
             (C748='2.1.trackMPD'!D:D)*
             (D748/10^6='2.1.trackMPD'!H:H)*
             (E748='2.1.trackMPD'!F:F),
0))</f>
        <v>0</v>
      </c>
    </row>
    <row r="749" spans="1:9" x14ac:dyDescent="0.2">
      <c r="A749" s="160" t="s">
        <v>93</v>
      </c>
      <c r="B749" s="160" t="s">
        <v>168</v>
      </c>
      <c r="C749" s="160">
        <f>_xlfn.XLOOKUP(B749,'2.1.trackMPD'!$R$7:$R$29,'2.1.trackMPD'!$T$7:$T$29)</f>
        <v>6</v>
      </c>
      <c r="D749" s="160">
        <v>5000</v>
      </c>
      <c r="E749" s="160" t="s">
        <v>6390</v>
      </c>
      <c r="F749" s="160" t="s">
        <v>110</v>
      </c>
      <c r="G749" s="160" t="s">
        <v>140</v>
      </c>
      <c r="H749" s="160" t="s">
        <v>6393</v>
      </c>
      <c r="I749" s="160" cm="1">
        <f t="array" ref="I749">INDEX('2.1.trackMPD'!L:L/(24*60*60),
       MATCH(1,
             (A749='2.1.trackMPD'!A:A)*
             (C749='2.1.trackMPD'!D:D)*
             (D749/10^6='2.1.trackMPD'!H:H)*
             (E749='2.1.trackMPD'!F:F),
0))</f>
        <v>0</v>
      </c>
    </row>
    <row r="750" spans="1:9" x14ac:dyDescent="0.2">
      <c r="A750" s="160" t="s">
        <v>93</v>
      </c>
      <c r="B750" s="160" t="s">
        <v>168</v>
      </c>
      <c r="C750" s="160">
        <f>_xlfn.XLOOKUP(B750,'2.1.trackMPD'!$R$7:$R$29,'2.1.trackMPD'!$T$7:$T$29)</f>
        <v>6</v>
      </c>
      <c r="D750" s="160">
        <v>1</v>
      </c>
      <c r="E750" s="160" t="s">
        <v>6394</v>
      </c>
      <c r="F750" s="160" t="s">
        <v>110</v>
      </c>
      <c r="G750" s="160" t="s">
        <v>124</v>
      </c>
      <c r="H750" s="160" t="s">
        <v>6392</v>
      </c>
      <c r="I750" s="160" cm="1">
        <f t="array" ref="I750">INDEX('2.1.trackMPD'!I:I/(24*60*60),
       MATCH(1,
             (A750='2.1.trackMPD'!A:A)*
             (C750='2.1.trackMPD'!D:D)*
             (D750/10^6='2.1.trackMPD'!H:H)*
             (E750='2.1.trackMPD'!F:F),
0))</f>
        <v>6.7990033564814812E-7</v>
      </c>
    </row>
    <row r="751" spans="1:9" x14ac:dyDescent="0.2">
      <c r="A751" s="160" t="s">
        <v>93</v>
      </c>
      <c r="B751" s="160" t="s">
        <v>168</v>
      </c>
      <c r="C751" s="160">
        <f>_xlfn.XLOOKUP(B751,'2.1.trackMPD'!$R$7:$R$29,'2.1.trackMPD'!$T$7:$T$29)</f>
        <v>6</v>
      </c>
      <c r="D751" s="160">
        <v>1</v>
      </c>
      <c r="E751" s="160" t="s">
        <v>6394</v>
      </c>
      <c r="F751" s="160" t="s">
        <v>110</v>
      </c>
      <c r="G751" s="160" t="s">
        <v>140</v>
      </c>
      <c r="H751" s="160" t="s">
        <v>6392</v>
      </c>
      <c r="I751" s="160" cm="1">
        <f t="array" ref="I751">INDEX('2.1.trackMPD'!J:J/(24*60*60),
       MATCH(1,
             (A751='2.1.trackMPD'!A:A)*
             (C751='2.1.trackMPD'!D:D)*
             (D751/10^6='2.1.trackMPD'!H:H)*
             (E751='2.1.trackMPD'!F:F),
0))</f>
        <v>6.5607511111111114E-6</v>
      </c>
    </row>
    <row r="752" spans="1:9" x14ac:dyDescent="0.2">
      <c r="A752" s="160" t="s">
        <v>93</v>
      </c>
      <c r="B752" s="160" t="s">
        <v>168</v>
      </c>
      <c r="C752" s="160">
        <f>_xlfn.XLOOKUP(B752,'2.1.trackMPD'!$R$7:$R$29,'2.1.trackMPD'!$T$7:$T$29)</f>
        <v>6</v>
      </c>
      <c r="D752" s="160">
        <v>1</v>
      </c>
      <c r="E752" s="160" t="s">
        <v>6394</v>
      </c>
      <c r="F752" s="160" t="s">
        <v>110</v>
      </c>
      <c r="G752" s="160" t="s">
        <v>124</v>
      </c>
      <c r="H752" s="160" t="s">
        <v>6393</v>
      </c>
      <c r="I752" s="160" cm="1">
        <f t="array" ref="I752">INDEX('2.1.trackMPD'!K:K/(24*60*60),
       MATCH(1,
             (A752='2.1.trackMPD'!A:A)*
             (C752='2.1.trackMPD'!D:D)*
             (D752/10^6='2.1.trackMPD'!H:H)*
             (E752='2.1.trackMPD'!F:F),
0))</f>
        <v>0</v>
      </c>
    </row>
    <row r="753" spans="1:9" x14ac:dyDescent="0.2">
      <c r="A753" s="160" t="s">
        <v>93</v>
      </c>
      <c r="B753" s="160" t="s">
        <v>168</v>
      </c>
      <c r="C753" s="160">
        <f>_xlfn.XLOOKUP(B753,'2.1.trackMPD'!$R$7:$R$29,'2.1.trackMPD'!$T$7:$T$29)</f>
        <v>6</v>
      </c>
      <c r="D753" s="160">
        <v>1</v>
      </c>
      <c r="E753" s="160" t="s">
        <v>6394</v>
      </c>
      <c r="F753" s="160" t="s">
        <v>110</v>
      </c>
      <c r="G753" s="160" t="s">
        <v>140</v>
      </c>
      <c r="H753" s="160" t="s">
        <v>6393</v>
      </c>
      <c r="I753" s="160" cm="1">
        <f t="array" ref="I753">INDEX('2.1.trackMPD'!L:L/(24*60*60),
       MATCH(1,
             (A753='2.1.trackMPD'!A:A)*
             (C753='2.1.trackMPD'!D:D)*
             (D753/10^6='2.1.trackMPD'!H:H)*
             (E753='2.1.trackMPD'!F:F),
0))</f>
        <v>1.9946250115740742E-6</v>
      </c>
    </row>
    <row r="754" spans="1:9" x14ac:dyDescent="0.2">
      <c r="A754" s="160" t="s">
        <v>93</v>
      </c>
      <c r="B754" s="160" t="s">
        <v>168</v>
      </c>
      <c r="C754" s="160">
        <f>_xlfn.XLOOKUP(B754,'2.1.trackMPD'!$R$7:$R$29,'2.1.trackMPD'!$T$7:$T$29)</f>
        <v>6</v>
      </c>
      <c r="D754" s="160">
        <v>10</v>
      </c>
      <c r="E754" s="160" t="s">
        <v>6394</v>
      </c>
      <c r="F754" s="160" t="s">
        <v>110</v>
      </c>
      <c r="G754" s="160" t="s">
        <v>124</v>
      </c>
      <c r="H754" s="160" t="s">
        <v>6392</v>
      </c>
      <c r="I754" s="160" cm="1">
        <f t="array" ref="I754">INDEX('2.1.trackMPD'!I:I/(24*60*60),
       MATCH(1,
             (A754='2.1.trackMPD'!A:A)*
             (C754='2.1.trackMPD'!D:D)*
             (D754/10^6='2.1.trackMPD'!H:H)*
             (E754='2.1.trackMPD'!F:F),
0))</f>
        <v>2.0893463958333332E-5</v>
      </c>
    </row>
    <row r="755" spans="1:9" x14ac:dyDescent="0.2">
      <c r="A755" s="160" t="s">
        <v>93</v>
      </c>
      <c r="B755" s="160" t="s">
        <v>168</v>
      </c>
      <c r="C755" s="160">
        <f>_xlfn.XLOOKUP(B755,'2.1.trackMPD'!$R$7:$R$29,'2.1.trackMPD'!$T$7:$T$29)</f>
        <v>6</v>
      </c>
      <c r="D755" s="160">
        <v>10</v>
      </c>
      <c r="E755" s="160" t="s">
        <v>6394</v>
      </c>
      <c r="F755" s="160" t="s">
        <v>110</v>
      </c>
      <c r="G755" s="160" t="s">
        <v>140</v>
      </c>
      <c r="H755" s="160" t="s">
        <v>6392</v>
      </c>
      <c r="I755" s="160" cm="1">
        <f t="array" ref="I755">INDEX('2.1.trackMPD'!J:J/(24*60*60),
       MATCH(1,
             (A755='2.1.trackMPD'!A:A)*
             (C755='2.1.trackMPD'!D:D)*
             (D755/10^6='2.1.trackMPD'!H:H)*
             (E755='2.1.trackMPD'!F:F),
0))</f>
        <v>5.2174501944444443E-5</v>
      </c>
    </row>
    <row r="756" spans="1:9" x14ac:dyDescent="0.2">
      <c r="A756" s="160" t="s">
        <v>93</v>
      </c>
      <c r="B756" s="160" t="s">
        <v>168</v>
      </c>
      <c r="C756" s="160">
        <f>_xlfn.XLOOKUP(B756,'2.1.trackMPD'!$R$7:$R$29,'2.1.trackMPD'!$T$7:$T$29)</f>
        <v>6</v>
      </c>
      <c r="D756" s="160">
        <v>10</v>
      </c>
      <c r="E756" s="160" t="s">
        <v>6394</v>
      </c>
      <c r="F756" s="160" t="s">
        <v>110</v>
      </c>
      <c r="G756" s="160" t="s">
        <v>124</v>
      </c>
      <c r="H756" s="160" t="s">
        <v>6393</v>
      </c>
      <c r="I756" s="160" cm="1">
        <f t="array" ref="I756">INDEX('2.1.trackMPD'!K:K/(24*60*60),
       MATCH(1,
             (A756='2.1.trackMPD'!A:A)*
             (C756='2.1.trackMPD'!D:D)*
             (D756/10^6='2.1.trackMPD'!H:H)*
             (E756='2.1.trackMPD'!F:F),
0))</f>
        <v>0</v>
      </c>
    </row>
    <row r="757" spans="1:9" x14ac:dyDescent="0.2">
      <c r="A757" s="160" t="s">
        <v>93</v>
      </c>
      <c r="B757" s="160" t="s">
        <v>168</v>
      </c>
      <c r="C757" s="160">
        <f>_xlfn.XLOOKUP(B757,'2.1.trackMPD'!$R$7:$R$29,'2.1.trackMPD'!$T$7:$T$29)</f>
        <v>6</v>
      </c>
      <c r="D757" s="160">
        <v>10</v>
      </c>
      <c r="E757" s="160" t="s">
        <v>6394</v>
      </c>
      <c r="F757" s="160" t="s">
        <v>110</v>
      </c>
      <c r="G757" s="160" t="s">
        <v>140</v>
      </c>
      <c r="H757" s="160" t="s">
        <v>6393</v>
      </c>
      <c r="I757" s="160" cm="1">
        <f t="array" ref="I757">INDEX('2.1.trackMPD'!L:L/(24*60*60),
       MATCH(1,
             (A757='2.1.trackMPD'!A:A)*
             (C757='2.1.trackMPD'!D:D)*
             (D757/10^6='2.1.trackMPD'!H:H)*
             (E757='2.1.trackMPD'!F:F),
0))</f>
        <v>1.8757503009259258E-6</v>
      </c>
    </row>
    <row r="758" spans="1:9" x14ac:dyDescent="0.2">
      <c r="A758" s="160" t="s">
        <v>93</v>
      </c>
      <c r="B758" s="160" t="s">
        <v>168</v>
      </c>
      <c r="C758" s="160">
        <f>_xlfn.XLOOKUP(B758,'2.1.trackMPD'!$R$7:$R$29,'2.1.trackMPD'!$T$7:$T$29)</f>
        <v>6</v>
      </c>
      <c r="D758" s="160">
        <v>100</v>
      </c>
      <c r="E758" s="160" t="s">
        <v>6394</v>
      </c>
      <c r="F758" s="160" t="s">
        <v>110</v>
      </c>
      <c r="G758" s="160" t="s">
        <v>124</v>
      </c>
      <c r="H758" s="160" t="s">
        <v>6392</v>
      </c>
      <c r="I758" s="160" cm="1">
        <f t="array" ref="I758">INDEX('2.1.trackMPD'!I:I/(24*60*60),
       MATCH(1,
             (A758='2.1.trackMPD'!A:A)*
             (C758='2.1.trackMPD'!D:D)*
             (D758/10^6='2.1.trackMPD'!H:H)*
             (E758='2.1.trackMPD'!F:F),
0))</f>
        <v>3.429728244212963E-2</v>
      </c>
    </row>
    <row r="759" spans="1:9" x14ac:dyDescent="0.2">
      <c r="A759" s="160" t="s">
        <v>93</v>
      </c>
      <c r="B759" s="160" t="s">
        <v>168</v>
      </c>
      <c r="C759" s="160">
        <f>_xlfn.XLOOKUP(B759,'2.1.trackMPD'!$R$7:$R$29,'2.1.trackMPD'!$T$7:$T$29)</f>
        <v>6</v>
      </c>
      <c r="D759" s="160">
        <v>100</v>
      </c>
      <c r="E759" s="160" t="s">
        <v>6394</v>
      </c>
      <c r="F759" s="160" t="s">
        <v>110</v>
      </c>
      <c r="G759" s="160" t="s">
        <v>140</v>
      </c>
      <c r="H759" s="160" t="s">
        <v>6392</v>
      </c>
      <c r="I759" s="160" cm="1">
        <f t="array" ref="I759">INDEX('2.1.trackMPD'!J:J/(24*60*60),
       MATCH(1,
             (A759='2.1.trackMPD'!A:A)*
             (C759='2.1.trackMPD'!D:D)*
             (D759/10^6='2.1.trackMPD'!H:H)*
             (E759='2.1.trackMPD'!F:F),
0))</f>
        <v>4.6962863819444449E-3</v>
      </c>
    </row>
    <row r="760" spans="1:9" x14ac:dyDescent="0.2">
      <c r="A760" s="160" t="s">
        <v>93</v>
      </c>
      <c r="B760" s="160" t="s">
        <v>168</v>
      </c>
      <c r="C760" s="160">
        <f>_xlfn.XLOOKUP(B760,'2.1.trackMPD'!$R$7:$R$29,'2.1.trackMPD'!$T$7:$T$29)</f>
        <v>6</v>
      </c>
      <c r="D760" s="160">
        <v>100</v>
      </c>
      <c r="E760" s="160" t="s">
        <v>6394</v>
      </c>
      <c r="F760" s="160" t="s">
        <v>110</v>
      </c>
      <c r="G760" s="160" t="s">
        <v>124</v>
      </c>
      <c r="H760" s="160" t="s">
        <v>6393</v>
      </c>
      <c r="I760" s="160" cm="1">
        <f t="array" ref="I760">INDEX('2.1.trackMPD'!K:K/(24*60*60),
       MATCH(1,
             (A760='2.1.trackMPD'!A:A)*
             (C760='2.1.trackMPD'!D:D)*
             (D760/10^6='2.1.trackMPD'!H:H)*
             (E760='2.1.trackMPD'!F:F),
0))</f>
        <v>0</v>
      </c>
    </row>
    <row r="761" spans="1:9" x14ac:dyDescent="0.2">
      <c r="A761" s="160" t="s">
        <v>93</v>
      </c>
      <c r="B761" s="160" t="s">
        <v>168</v>
      </c>
      <c r="C761" s="160">
        <f>_xlfn.XLOOKUP(B761,'2.1.trackMPD'!$R$7:$R$29,'2.1.trackMPD'!$T$7:$T$29)</f>
        <v>6</v>
      </c>
      <c r="D761" s="160">
        <v>100</v>
      </c>
      <c r="E761" s="160" t="s">
        <v>6394</v>
      </c>
      <c r="F761" s="160" t="s">
        <v>110</v>
      </c>
      <c r="G761" s="160" t="s">
        <v>140</v>
      </c>
      <c r="H761" s="160" t="s">
        <v>6393</v>
      </c>
      <c r="I761" s="160" cm="1">
        <f t="array" ref="I761">INDEX('2.1.trackMPD'!L:L/(24*60*60),
       MATCH(1,
             (A761='2.1.trackMPD'!A:A)*
             (C761='2.1.trackMPD'!D:D)*
             (D761/10^6='2.1.trackMPD'!H:H)*
             (E761='2.1.trackMPD'!F:F),
0))</f>
        <v>0</v>
      </c>
    </row>
    <row r="762" spans="1:9" x14ac:dyDescent="0.2">
      <c r="A762" s="160" t="s">
        <v>93</v>
      </c>
      <c r="B762" s="160" t="s">
        <v>168</v>
      </c>
      <c r="C762" s="160">
        <f>_xlfn.XLOOKUP(B762,'2.1.trackMPD'!$R$7:$R$29,'2.1.trackMPD'!$T$7:$T$29)</f>
        <v>6</v>
      </c>
      <c r="D762" s="160">
        <v>1000</v>
      </c>
      <c r="E762" s="160" t="s">
        <v>6394</v>
      </c>
      <c r="F762" s="160" t="s">
        <v>110</v>
      </c>
      <c r="G762" s="160" t="s">
        <v>124</v>
      </c>
      <c r="H762" s="160" t="s">
        <v>6392</v>
      </c>
      <c r="I762" s="160" cm="1">
        <f t="array" ref="I762">INDEX('2.1.trackMPD'!I:I/(24*60*60),
       MATCH(1,
             (A762='2.1.trackMPD'!A:A)*
             (C762='2.1.trackMPD'!D:D)*
             (D762/10^6='2.1.trackMPD'!H:H)*
             (E762='2.1.trackMPD'!F:F),
0))</f>
        <v>4.3144828321759263</v>
      </c>
    </row>
    <row r="763" spans="1:9" x14ac:dyDescent="0.2">
      <c r="A763" s="160" t="s">
        <v>93</v>
      </c>
      <c r="B763" s="160" t="s">
        <v>168</v>
      </c>
      <c r="C763" s="160">
        <f>_xlfn.XLOOKUP(B763,'2.1.trackMPD'!$R$7:$R$29,'2.1.trackMPD'!$T$7:$T$29)</f>
        <v>6</v>
      </c>
      <c r="D763" s="160">
        <v>1000</v>
      </c>
      <c r="E763" s="160" t="s">
        <v>6394</v>
      </c>
      <c r="F763" s="160" t="s">
        <v>110</v>
      </c>
      <c r="G763" s="160" t="s">
        <v>140</v>
      </c>
      <c r="H763" s="160" t="s">
        <v>6392</v>
      </c>
      <c r="I763" s="160" cm="1">
        <f t="array" ref="I763">INDEX('2.1.trackMPD'!J:J/(24*60*60),
       MATCH(1,
             (A763='2.1.trackMPD'!A:A)*
             (C763='2.1.trackMPD'!D:D)*
             (D763/10^6='2.1.trackMPD'!H:H)*
             (E763='2.1.trackMPD'!F:F),
0))</f>
        <v>5.3069748275462965E-2</v>
      </c>
    </row>
    <row r="764" spans="1:9" x14ac:dyDescent="0.2">
      <c r="A764" s="160" t="s">
        <v>93</v>
      </c>
      <c r="B764" s="160" t="s">
        <v>168</v>
      </c>
      <c r="C764" s="160">
        <f>_xlfn.XLOOKUP(B764,'2.1.trackMPD'!$R$7:$R$29,'2.1.trackMPD'!$T$7:$T$29)</f>
        <v>6</v>
      </c>
      <c r="D764" s="160">
        <v>1000</v>
      </c>
      <c r="E764" s="160" t="s">
        <v>6394</v>
      </c>
      <c r="F764" s="160" t="s">
        <v>110</v>
      </c>
      <c r="G764" s="160" t="s">
        <v>124</v>
      </c>
      <c r="H764" s="160" t="s">
        <v>6393</v>
      </c>
      <c r="I764" s="160" cm="1">
        <f t="array" ref="I764">INDEX('2.1.trackMPD'!K:K/(24*60*60),
       MATCH(1,
             (A764='2.1.trackMPD'!A:A)*
             (C764='2.1.trackMPD'!D:D)*
             (D764/10^6='2.1.trackMPD'!H:H)*
             (E764='2.1.trackMPD'!F:F),
0))</f>
        <v>0</v>
      </c>
    </row>
    <row r="765" spans="1:9" x14ac:dyDescent="0.2">
      <c r="A765" s="160" t="s">
        <v>93</v>
      </c>
      <c r="B765" s="160" t="s">
        <v>168</v>
      </c>
      <c r="C765" s="160">
        <f>_xlfn.XLOOKUP(B765,'2.1.trackMPD'!$R$7:$R$29,'2.1.trackMPD'!$T$7:$T$29)</f>
        <v>6</v>
      </c>
      <c r="D765" s="160">
        <v>1000</v>
      </c>
      <c r="E765" s="160" t="s">
        <v>6394</v>
      </c>
      <c r="F765" s="160" t="s">
        <v>110</v>
      </c>
      <c r="G765" s="160" t="s">
        <v>140</v>
      </c>
      <c r="H765" s="160" t="s">
        <v>6393</v>
      </c>
      <c r="I765" s="160" cm="1">
        <f t="array" ref="I765">INDEX('2.1.trackMPD'!L:L/(24*60*60),
       MATCH(1,
             (A765='2.1.trackMPD'!A:A)*
             (C765='2.1.trackMPD'!D:D)*
             (D765/10^6='2.1.trackMPD'!H:H)*
             (E765='2.1.trackMPD'!F:F),
0))</f>
        <v>0</v>
      </c>
    </row>
    <row r="766" spans="1:9" x14ac:dyDescent="0.2">
      <c r="A766" s="160" t="s">
        <v>93</v>
      </c>
      <c r="B766" s="160" t="s">
        <v>168</v>
      </c>
      <c r="C766" s="160">
        <f>_xlfn.XLOOKUP(B766,'2.1.trackMPD'!$R$7:$R$29,'2.1.trackMPD'!$T$7:$T$29)</f>
        <v>6</v>
      </c>
      <c r="D766" s="160">
        <v>5000</v>
      </c>
      <c r="E766" s="160" t="s">
        <v>6394</v>
      </c>
      <c r="F766" s="160" t="s">
        <v>110</v>
      </c>
      <c r="G766" s="160" t="s">
        <v>124</v>
      </c>
      <c r="H766" s="160" t="s">
        <v>6392</v>
      </c>
      <c r="I766" s="160" cm="1">
        <f t="array" ref="I766">INDEX('2.1.trackMPD'!I:I/(24*60*60),
       MATCH(1,
             (A766='2.1.trackMPD'!A:A)*
             (C766='2.1.trackMPD'!D:D)*
             (D766/10^6='2.1.trackMPD'!H:H)*
             (E766='2.1.trackMPD'!F:F),
0))</f>
        <v>25.321341284722223</v>
      </c>
    </row>
    <row r="767" spans="1:9" x14ac:dyDescent="0.2">
      <c r="A767" s="160" t="s">
        <v>93</v>
      </c>
      <c r="B767" s="160" t="s">
        <v>168</v>
      </c>
      <c r="C767" s="160">
        <f>_xlfn.XLOOKUP(B767,'2.1.trackMPD'!$R$7:$R$29,'2.1.trackMPD'!$T$7:$T$29)</f>
        <v>6</v>
      </c>
      <c r="D767" s="160">
        <v>5000</v>
      </c>
      <c r="E767" s="160" t="s">
        <v>6394</v>
      </c>
      <c r="F767" s="160" t="s">
        <v>110</v>
      </c>
      <c r="G767" s="160" t="s">
        <v>140</v>
      </c>
      <c r="H767" s="160" t="s">
        <v>6392</v>
      </c>
      <c r="I767" s="160" cm="1">
        <f t="array" ref="I767">INDEX('2.1.trackMPD'!J:J/(24*60*60),
       MATCH(1,
             (A767='2.1.trackMPD'!A:A)*
             (C767='2.1.trackMPD'!D:D)*
             (D767/10^6='2.1.trackMPD'!H:H)*
             (E767='2.1.trackMPD'!F:F),
0))</f>
        <v>0.12856595949074076</v>
      </c>
    </row>
    <row r="768" spans="1:9" x14ac:dyDescent="0.2">
      <c r="A768" s="160" t="s">
        <v>93</v>
      </c>
      <c r="B768" s="160" t="s">
        <v>168</v>
      </c>
      <c r="C768" s="160">
        <f>_xlfn.XLOOKUP(B768,'2.1.trackMPD'!$R$7:$R$29,'2.1.trackMPD'!$T$7:$T$29)</f>
        <v>6</v>
      </c>
      <c r="D768" s="160">
        <v>5000</v>
      </c>
      <c r="E768" s="160" t="s">
        <v>6394</v>
      </c>
      <c r="F768" s="160" t="s">
        <v>110</v>
      </c>
      <c r="G768" s="160" t="s">
        <v>124</v>
      </c>
      <c r="H768" s="160" t="s">
        <v>6393</v>
      </c>
      <c r="I768" s="160" cm="1">
        <f t="array" ref="I768">INDEX('2.1.trackMPD'!K:K/(24*60*60),
       MATCH(1,
             (A768='2.1.trackMPD'!A:A)*
             (C768='2.1.trackMPD'!D:D)*
             (D768/10^6='2.1.trackMPD'!H:H)*
             (E768='2.1.trackMPD'!F:F),
0))</f>
        <v>0</v>
      </c>
    </row>
    <row r="769" spans="1:9" x14ac:dyDescent="0.2">
      <c r="A769" s="160" t="s">
        <v>93</v>
      </c>
      <c r="B769" s="160" t="s">
        <v>168</v>
      </c>
      <c r="C769" s="160">
        <f>_xlfn.XLOOKUP(B769,'2.1.trackMPD'!$R$7:$R$29,'2.1.trackMPD'!$T$7:$T$29)</f>
        <v>6</v>
      </c>
      <c r="D769" s="160">
        <v>5000</v>
      </c>
      <c r="E769" s="160" t="s">
        <v>6394</v>
      </c>
      <c r="F769" s="160" t="s">
        <v>110</v>
      </c>
      <c r="G769" s="160" t="s">
        <v>140</v>
      </c>
      <c r="H769" s="160" t="s">
        <v>6393</v>
      </c>
      <c r="I769" s="160" cm="1">
        <f t="array" ref="I769">INDEX('2.1.trackMPD'!L:L/(24*60*60),
       MATCH(1,
             (A769='2.1.trackMPD'!A:A)*
             (C769='2.1.trackMPD'!D:D)*
             (D769/10^6='2.1.trackMPD'!H:H)*
             (E769='2.1.trackMPD'!F:F),
0))</f>
        <v>0</v>
      </c>
    </row>
    <row r="770" spans="1:9" x14ac:dyDescent="0.2">
      <c r="A770" s="160" t="s">
        <v>93</v>
      </c>
      <c r="B770" s="160" t="s">
        <v>168</v>
      </c>
      <c r="C770" s="160">
        <f>_xlfn.XLOOKUP(B770,'2.1.trackMPD'!$R$7:$R$29,'2.1.trackMPD'!$T$7:$T$29)</f>
        <v>6</v>
      </c>
      <c r="D770" s="160">
        <v>1</v>
      </c>
      <c r="E770" s="160" t="s">
        <v>6395</v>
      </c>
      <c r="F770" s="160" t="s">
        <v>110</v>
      </c>
      <c r="G770" s="160" t="s">
        <v>124</v>
      </c>
      <c r="H770" s="160" t="s">
        <v>6392</v>
      </c>
      <c r="I770" s="160" t="e" cm="1">
        <f t="array" ref="I770">INDEX('2.1.trackMPD'!I:I/(24*60*60),
       MATCH(1,
             (A770='2.1.trackMPD'!A:A)*
             (C770='2.1.trackMPD'!D:D)*
             (D770/10^6='2.1.trackMPD'!H:H)*
             (E770='2.1.trackMPD'!F:F),
0))</f>
        <v>#N/A</v>
      </c>
    </row>
    <row r="771" spans="1:9" x14ac:dyDescent="0.2">
      <c r="A771" s="160" t="s">
        <v>93</v>
      </c>
      <c r="B771" s="160" t="s">
        <v>168</v>
      </c>
      <c r="C771" s="160">
        <f>_xlfn.XLOOKUP(B771,'2.1.trackMPD'!$R$7:$R$29,'2.1.trackMPD'!$T$7:$T$29)</f>
        <v>6</v>
      </c>
      <c r="D771" s="160">
        <v>1</v>
      </c>
      <c r="E771" s="160" t="s">
        <v>6395</v>
      </c>
      <c r="F771" s="160" t="s">
        <v>110</v>
      </c>
      <c r="G771" s="160" t="s">
        <v>140</v>
      </c>
      <c r="H771" s="160" t="s">
        <v>6392</v>
      </c>
      <c r="I771" s="160" t="e" cm="1">
        <f t="array" ref="I771">INDEX('2.1.trackMPD'!J:J/(24*60*60),
       MATCH(1,
             (A771='2.1.trackMPD'!A:A)*
             (C771='2.1.trackMPD'!D:D)*
             (D771/10^6='2.1.trackMPD'!H:H)*
             (E771='2.1.trackMPD'!F:F),
0))</f>
        <v>#N/A</v>
      </c>
    </row>
    <row r="772" spans="1:9" x14ac:dyDescent="0.2">
      <c r="A772" s="160" t="s">
        <v>93</v>
      </c>
      <c r="B772" s="160" t="s">
        <v>168</v>
      </c>
      <c r="C772" s="160">
        <f>_xlfn.XLOOKUP(B772,'2.1.trackMPD'!$R$7:$R$29,'2.1.trackMPD'!$T$7:$T$29)</f>
        <v>6</v>
      </c>
      <c r="D772" s="160">
        <v>1</v>
      </c>
      <c r="E772" s="160" t="s">
        <v>6395</v>
      </c>
      <c r="F772" s="160" t="s">
        <v>110</v>
      </c>
      <c r="G772" s="160" t="s">
        <v>124</v>
      </c>
      <c r="H772" s="160" t="s">
        <v>6393</v>
      </c>
      <c r="I772" s="160" t="e" cm="1">
        <f t="array" ref="I772">INDEX('2.1.trackMPD'!K:K/(24*60*60),
       MATCH(1,
             (A772='2.1.trackMPD'!A:A)*
             (C772='2.1.trackMPD'!D:D)*
             (D772/10^6='2.1.trackMPD'!H:H)*
             (E772='2.1.trackMPD'!F:F),
0))</f>
        <v>#N/A</v>
      </c>
    </row>
    <row r="773" spans="1:9" x14ac:dyDescent="0.2">
      <c r="A773" s="160" t="s">
        <v>93</v>
      </c>
      <c r="B773" s="160" t="s">
        <v>168</v>
      </c>
      <c r="C773" s="160">
        <f>_xlfn.XLOOKUP(B773,'2.1.trackMPD'!$R$7:$R$29,'2.1.trackMPD'!$T$7:$T$29)</f>
        <v>6</v>
      </c>
      <c r="D773" s="160">
        <v>1</v>
      </c>
      <c r="E773" s="160" t="s">
        <v>6395</v>
      </c>
      <c r="F773" s="160" t="s">
        <v>110</v>
      </c>
      <c r="G773" s="160" t="s">
        <v>140</v>
      </c>
      <c r="H773" s="160" t="s">
        <v>6393</v>
      </c>
      <c r="I773" s="160" t="e" cm="1">
        <f t="array" ref="I773">INDEX('2.1.trackMPD'!L:L/(24*60*60),
       MATCH(1,
             (A773='2.1.trackMPD'!A:A)*
             (C773='2.1.trackMPD'!D:D)*
             (D773/10^6='2.1.trackMPD'!H:H)*
             (E773='2.1.trackMPD'!F:F),
0))</f>
        <v>#N/A</v>
      </c>
    </row>
    <row r="774" spans="1:9" x14ac:dyDescent="0.2">
      <c r="A774" s="160" t="s">
        <v>93</v>
      </c>
      <c r="B774" s="160" t="s">
        <v>168</v>
      </c>
      <c r="C774" s="160">
        <f>_xlfn.XLOOKUP(B774,'2.1.trackMPD'!$R$7:$R$29,'2.1.trackMPD'!$T$7:$T$29)</f>
        <v>6</v>
      </c>
      <c r="D774" s="160">
        <v>10</v>
      </c>
      <c r="E774" s="160" t="s">
        <v>6395</v>
      </c>
      <c r="F774" s="160" t="s">
        <v>110</v>
      </c>
      <c r="G774" s="160" t="s">
        <v>124</v>
      </c>
      <c r="H774" s="160" t="s">
        <v>6392</v>
      </c>
      <c r="I774" s="160" t="e" cm="1">
        <f t="array" ref="I774">INDEX('2.1.trackMPD'!I:I/(24*60*60),
       MATCH(1,
             (A774='2.1.trackMPD'!A:A)*
             (C774='2.1.trackMPD'!D:D)*
             (D774/10^6='2.1.trackMPD'!H:H)*
             (E774='2.1.trackMPD'!F:F),
0))</f>
        <v>#N/A</v>
      </c>
    </row>
    <row r="775" spans="1:9" x14ac:dyDescent="0.2">
      <c r="A775" s="160" t="s">
        <v>93</v>
      </c>
      <c r="B775" s="160" t="s">
        <v>168</v>
      </c>
      <c r="C775" s="160">
        <f>_xlfn.XLOOKUP(B775,'2.1.trackMPD'!$R$7:$R$29,'2.1.trackMPD'!$T$7:$T$29)</f>
        <v>6</v>
      </c>
      <c r="D775" s="160">
        <v>10</v>
      </c>
      <c r="E775" s="160" t="s">
        <v>6395</v>
      </c>
      <c r="F775" s="160" t="s">
        <v>110</v>
      </c>
      <c r="G775" s="160" t="s">
        <v>140</v>
      </c>
      <c r="H775" s="160" t="s">
        <v>6392</v>
      </c>
      <c r="I775" s="160" t="e" cm="1">
        <f t="array" ref="I775">INDEX('2.1.trackMPD'!J:J/(24*60*60),
       MATCH(1,
             (A775='2.1.trackMPD'!A:A)*
             (C775='2.1.trackMPD'!D:D)*
             (D775/10^6='2.1.trackMPD'!H:H)*
             (E775='2.1.trackMPD'!F:F),
0))</f>
        <v>#N/A</v>
      </c>
    </row>
    <row r="776" spans="1:9" x14ac:dyDescent="0.2">
      <c r="A776" s="160" t="s">
        <v>93</v>
      </c>
      <c r="B776" s="160" t="s">
        <v>168</v>
      </c>
      <c r="C776" s="160">
        <f>_xlfn.XLOOKUP(B776,'2.1.trackMPD'!$R$7:$R$29,'2.1.trackMPD'!$T$7:$T$29)</f>
        <v>6</v>
      </c>
      <c r="D776" s="160">
        <v>10</v>
      </c>
      <c r="E776" s="160" t="s">
        <v>6395</v>
      </c>
      <c r="F776" s="160" t="s">
        <v>110</v>
      </c>
      <c r="G776" s="160" t="s">
        <v>124</v>
      </c>
      <c r="H776" s="160" t="s">
        <v>6393</v>
      </c>
      <c r="I776" s="160" t="e" cm="1">
        <f t="array" ref="I776">INDEX('2.1.trackMPD'!K:K/(24*60*60),
       MATCH(1,
             (A776='2.1.trackMPD'!A:A)*
             (C776='2.1.trackMPD'!D:D)*
             (D776/10^6='2.1.trackMPD'!H:H)*
             (E776='2.1.trackMPD'!F:F),
0))</f>
        <v>#N/A</v>
      </c>
    </row>
    <row r="777" spans="1:9" x14ac:dyDescent="0.2">
      <c r="A777" s="160" t="s">
        <v>93</v>
      </c>
      <c r="B777" s="160" t="s">
        <v>168</v>
      </c>
      <c r="C777" s="160">
        <f>_xlfn.XLOOKUP(B777,'2.1.trackMPD'!$R$7:$R$29,'2.1.trackMPD'!$T$7:$T$29)</f>
        <v>6</v>
      </c>
      <c r="D777" s="160">
        <v>10</v>
      </c>
      <c r="E777" s="160" t="s">
        <v>6395</v>
      </c>
      <c r="F777" s="160" t="s">
        <v>110</v>
      </c>
      <c r="G777" s="160" t="s">
        <v>140</v>
      </c>
      <c r="H777" s="160" t="s">
        <v>6393</v>
      </c>
      <c r="I777" s="160" t="e" cm="1">
        <f t="array" ref="I777">INDEX('2.1.trackMPD'!L:L/(24*60*60),
       MATCH(1,
             (A777='2.1.trackMPD'!A:A)*
             (C777='2.1.trackMPD'!D:D)*
             (D777/10^6='2.1.trackMPD'!H:H)*
             (E777='2.1.trackMPD'!F:F),
0))</f>
        <v>#N/A</v>
      </c>
    </row>
    <row r="778" spans="1:9" x14ac:dyDescent="0.2">
      <c r="A778" s="160" t="s">
        <v>93</v>
      </c>
      <c r="B778" s="160" t="s">
        <v>168</v>
      </c>
      <c r="C778" s="160">
        <f>_xlfn.XLOOKUP(B778,'2.1.trackMPD'!$R$7:$R$29,'2.1.trackMPD'!$T$7:$T$29)</f>
        <v>6</v>
      </c>
      <c r="D778" s="160">
        <v>100</v>
      </c>
      <c r="E778" s="160" t="s">
        <v>6395</v>
      </c>
      <c r="F778" s="160" t="s">
        <v>110</v>
      </c>
      <c r="G778" s="160" t="s">
        <v>124</v>
      </c>
      <c r="H778" s="160" t="s">
        <v>6392</v>
      </c>
      <c r="I778" s="160" t="e" cm="1">
        <f t="array" ref="I778">INDEX('2.1.trackMPD'!I:I/(24*60*60),
       MATCH(1,
             (A778='2.1.trackMPD'!A:A)*
             (C778='2.1.trackMPD'!D:D)*
             (D778/10^6='2.1.trackMPD'!H:H)*
             (E778='2.1.trackMPD'!F:F),
0))</f>
        <v>#N/A</v>
      </c>
    </row>
    <row r="779" spans="1:9" x14ac:dyDescent="0.2">
      <c r="A779" s="160" t="s">
        <v>93</v>
      </c>
      <c r="B779" s="160" t="s">
        <v>168</v>
      </c>
      <c r="C779" s="160">
        <f>_xlfn.XLOOKUP(B779,'2.1.trackMPD'!$R$7:$R$29,'2.1.trackMPD'!$T$7:$T$29)</f>
        <v>6</v>
      </c>
      <c r="D779" s="160">
        <v>100</v>
      </c>
      <c r="E779" s="160" t="s">
        <v>6395</v>
      </c>
      <c r="F779" s="160" t="s">
        <v>110</v>
      </c>
      <c r="G779" s="160" t="s">
        <v>140</v>
      </c>
      <c r="H779" s="160" t="s">
        <v>6392</v>
      </c>
      <c r="I779" s="160" t="e" cm="1">
        <f t="array" ref="I779">INDEX('2.1.trackMPD'!J:J/(24*60*60),
       MATCH(1,
             (A779='2.1.trackMPD'!A:A)*
             (C779='2.1.trackMPD'!D:D)*
             (D779/10^6='2.1.trackMPD'!H:H)*
             (E779='2.1.trackMPD'!F:F),
0))</f>
        <v>#N/A</v>
      </c>
    </row>
    <row r="780" spans="1:9" x14ac:dyDescent="0.2">
      <c r="A780" s="160" t="s">
        <v>93</v>
      </c>
      <c r="B780" s="160" t="s">
        <v>168</v>
      </c>
      <c r="C780" s="160">
        <f>_xlfn.XLOOKUP(B780,'2.1.trackMPD'!$R$7:$R$29,'2.1.trackMPD'!$T$7:$T$29)</f>
        <v>6</v>
      </c>
      <c r="D780" s="160">
        <v>100</v>
      </c>
      <c r="E780" s="160" t="s">
        <v>6395</v>
      </c>
      <c r="F780" s="160" t="s">
        <v>110</v>
      </c>
      <c r="G780" s="160" t="s">
        <v>124</v>
      </c>
      <c r="H780" s="160" t="s">
        <v>6393</v>
      </c>
      <c r="I780" s="160" t="e" cm="1">
        <f t="array" ref="I780">INDEX('2.1.trackMPD'!K:K/(24*60*60),
       MATCH(1,
             (A780='2.1.trackMPD'!A:A)*
             (C780='2.1.trackMPD'!D:D)*
             (D780/10^6='2.1.trackMPD'!H:H)*
             (E780='2.1.trackMPD'!F:F),
0))</f>
        <v>#N/A</v>
      </c>
    </row>
    <row r="781" spans="1:9" x14ac:dyDescent="0.2">
      <c r="A781" s="160" t="s">
        <v>93</v>
      </c>
      <c r="B781" s="160" t="s">
        <v>168</v>
      </c>
      <c r="C781" s="160">
        <f>_xlfn.XLOOKUP(B781,'2.1.trackMPD'!$R$7:$R$29,'2.1.trackMPD'!$T$7:$T$29)</f>
        <v>6</v>
      </c>
      <c r="D781" s="160">
        <v>100</v>
      </c>
      <c r="E781" s="160" t="s">
        <v>6395</v>
      </c>
      <c r="F781" s="160" t="s">
        <v>110</v>
      </c>
      <c r="G781" s="160" t="s">
        <v>140</v>
      </c>
      <c r="H781" s="160" t="s">
        <v>6393</v>
      </c>
      <c r="I781" s="160" t="e" cm="1">
        <f t="array" ref="I781">INDEX('2.1.trackMPD'!L:L/(24*60*60),
       MATCH(1,
             (A781='2.1.trackMPD'!A:A)*
             (C781='2.1.trackMPD'!D:D)*
             (D781/10^6='2.1.trackMPD'!H:H)*
             (E781='2.1.trackMPD'!F:F),
0))</f>
        <v>#N/A</v>
      </c>
    </row>
    <row r="782" spans="1:9" x14ac:dyDescent="0.2">
      <c r="A782" s="160" t="s">
        <v>93</v>
      </c>
      <c r="B782" s="160" t="s">
        <v>15</v>
      </c>
      <c r="C782" s="160">
        <f>_xlfn.XLOOKUP(B782,'2.1.trackMPD'!$R$7:$R$29,'2.1.trackMPD'!$T$7:$T$29)</f>
        <v>6</v>
      </c>
      <c r="D782" s="160">
        <v>1</v>
      </c>
      <c r="E782" s="160" t="s">
        <v>6390</v>
      </c>
      <c r="F782" s="160" t="s">
        <v>110</v>
      </c>
      <c r="G782" s="160" t="s">
        <v>124</v>
      </c>
      <c r="H782" s="160" t="s">
        <v>6392</v>
      </c>
      <c r="I782" s="160" cm="1">
        <f t="array" ref="I782">INDEX('2.1.trackMPD'!I:I/(24*60*60),
       MATCH(1,
             (A782='2.1.trackMPD'!A:A)*
             (C782='2.1.trackMPD'!D:D)*
             (D782/10^6='2.1.trackMPD'!H:H)*
             (E782='2.1.trackMPD'!F:F),
0))</f>
        <v>4.6051731481481477E-7</v>
      </c>
    </row>
    <row r="783" spans="1:9" x14ac:dyDescent="0.2">
      <c r="A783" s="160" t="s">
        <v>93</v>
      </c>
      <c r="B783" s="160" t="s">
        <v>15</v>
      </c>
      <c r="C783" s="160">
        <f>_xlfn.XLOOKUP(B783,'2.1.trackMPD'!$R$7:$R$29,'2.1.trackMPD'!$T$7:$T$29)</f>
        <v>6</v>
      </c>
      <c r="D783" s="160">
        <v>1</v>
      </c>
      <c r="E783" s="160" t="s">
        <v>6390</v>
      </c>
      <c r="F783" s="160" t="s">
        <v>110</v>
      </c>
      <c r="G783" s="160" t="s">
        <v>140</v>
      </c>
      <c r="H783" s="160" t="s">
        <v>6392</v>
      </c>
      <c r="I783" s="160" cm="1">
        <f t="array" ref="I783">INDEX('2.1.trackMPD'!J:J/(24*60*60),
       MATCH(1,
             (A783='2.1.trackMPD'!A:A)*
             (C783='2.1.trackMPD'!D:D)*
             (D783/10^6='2.1.trackMPD'!H:H)*
             (E783='2.1.trackMPD'!F:F),
0))</f>
        <v>7.5641211111111106E-6</v>
      </c>
    </row>
    <row r="784" spans="1:9" x14ac:dyDescent="0.2">
      <c r="A784" s="160" t="s">
        <v>93</v>
      </c>
      <c r="B784" s="160" t="s">
        <v>15</v>
      </c>
      <c r="C784" s="160">
        <f>_xlfn.XLOOKUP(B784,'2.1.trackMPD'!$R$7:$R$29,'2.1.trackMPD'!$T$7:$T$29)</f>
        <v>6</v>
      </c>
      <c r="D784" s="160">
        <v>1</v>
      </c>
      <c r="E784" s="160" t="s">
        <v>6390</v>
      </c>
      <c r="F784" s="160" t="s">
        <v>110</v>
      </c>
      <c r="G784" s="160" t="s">
        <v>124</v>
      </c>
      <c r="H784" s="160" t="s">
        <v>6393</v>
      </c>
      <c r="I784" s="160" cm="1">
        <f t="array" ref="I784">INDEX('2.1.trackMPD'!K:K/(24*60*60),
       MATCH(1,
             (A784='2.1.trackMPD'!A:A)*
             (C784='2.1.trackMPD'!D:D)*
             (D784/10^6='2.1.trackMPD'!H:H)*
             (E784='2.1.trackMPD'!F:F),
0))</f>
        <v>0</v>
      </c>
    </row>
    <row r="785" spans="1:9" x14ac:dyDescent="0.2">
      <c r="A785" s="160" t="s">
        <v>93</v>
      </c>
      <c r="B785" s="160" t="s">
        <v>15</v>
      </c>
      <c r="C785" s="160">
        <f>_xlfn.XLOOKUP(B785,'2.1.trackMPD'!$R$7:$R$29,'2.1.trackMPD'!$T$7:$T$29)</f>
        <v>6</v>
      </c>
      <c r="D785" s="160">
        <v>1</v>
      </c>
      <c r="E785" s="160" t="s">
        <v>6390</v>
      </c>
      <c r="F785" s="160" t="s">
        <v>110</v>
      </c>
      <c r="G785" s="160" t="s">
        <v>140</v>
      </c>
      <c r="H785" s="160" t="s">
        <v>6393</v>
      </c>
      <c r="I785" s="160" cm="1">
        <f t="array" ref="I785">INDEX('2.1.trackMPD'!L:L/(24*60*60),
       MATCH(1,
             (A785='2.1.trackMPD'!A:A)*
             (C785='2.1.trackMPD'!D:D)*
             (D785/10^6='2.1.trackMPD'!H:H)*
             (E785='2.1.trackMPD'!F:F),
0))</f>
        <v>7.122507118055555E-6</v>
      </c>
    </row>
    <row r="786" spans="1:9" x14ac:dyDescent="0.2">
      <c r="A786" s="160" t="s">
        <v>93</v>
      </c>
      <c r="B786" s="160" t="s">
        <v>15</v>
      </c>
      <c r="C786" s="160">
        <f>_xlfn.XLOOKUP(B786,'2.1.trackMPD'!$R$7:$R$29,'2.1.trackMPD'!$T$7:$T$29)</f>
        <v>6</v>
      </c>
      <c r="D786" s="160">
        <v>10</v>
      </c>
      <c r="E786" s="160" t="s">
        <v>6390</v>
      </c>
      <c r="F786" s="160" t="s">
        <v>110</v>
      </c>
      <c r="G786" s="160" t="s">
        <v>124</v>
      </c>
      <c r="H786" s="160" t="s">
        <v>6392</v>
      </c>
      <c r="I786" s="160" cm="1">
        <f t="array" ref="I786">INDEX('2.1.trackMPD'!I:I/(24*60*60),
       MATCH(1,
             (A786='2.1.trackMPD'!A:A)*
             (C786='2.1.trackMPD'!D:D)*
             (D786/10^6='2.1.trackMPD'!H:H)*
             (E786='2.1.trackMPD'!F:F),
0))</f>
        <v>2.3133724999999999E-6</v>
      </c>
    </row>
    <row r="787" spans="1:9" x14ac:dyDescent="0.2">
      <c r="A787" s="160" t="s">
        <v>93</v>
      </c>
      <c r="B787" s="160" t="s">
        <v>15</v>
      </c>
      <c r="C787" s="160">
        <f>_xlfn.XLOOKUP(B787,'2.1.trackMPD'!$R$7:$R$29,'2.1.trackMPD'!$T$7:$T$29)</f>
        <v>6</v>
      </c>
      <c r="D787" s="160">
        <v>10</v>
      </c>
      <c r="E787" s="160" t="s">
        <v>6390</v>
      </c>
      <c r="F787" s="160" t="s">
        <v>110</v>
      </c>
      <c r="G787" s="160" t="s">
        <v>140</v>
      </c>
      <c r="H787" s="160" t="s">
        <v>6392</v>
      </c>
      <c r="I787" s="160" cm="1">
        <f t="array" ref="I787">INDEX('2.1.trackMPD'!J:J/(24*60*60),
       MATCH(1,
             (A787='2.1.trackMPD'!A:A)*
             (C787='2.1.trackMPD'!D:D)*
             (D787/10^6='2.1.trackMPD'!H:H)*
             (E787='2.1.trackMPD'!F:F),
0))</f>
        <v>1.2815177025462963E-5</v>
      </c>
    </row>
    <row r="788" spans="1:9" x14ac:dyDescent="0.2">
      <c r="A788" s="160" t="s">
        <v>93</v>
      </c>
      <c r="B788" s="160" t="s">
        <v>15</v>
      </c>
      <c r="C788" s="160">
        <f>_xlfn.XLOOKUP(B788,'2.1.trackMPD'!$R$7:$R$29,'2.1.trackMPD'!$T$7:$T$29)</f>
        <v>6</v>
      </c>
      <c r="D788" s="160">
        <v>10</v>
      </c>
      <c r="E788" s="160" t="s">
        <v>6390</v>
      </c>
      <c r="F788" s="160" t="s">
        <v>110</v>
      </c>
      <c r="G788" s="160" t="s">
        <v>124</v>
      </c>
      <c r="H788" s="160" t="s">
        <v>6393</v>
      </c>
      <c r="I788" s="160" cm="1">
        <f t="array" ref="I788">INDEX('2.1.trackMPD'!K:K/(24*60*60),
       MATCH(1,
             (A788='2.1.trackMPD'!A:A)*
             (C788='2.1.trackMPD'!D:D)*
             (D788/10^6='2.1.trackMPD'!H:H)*
             (E788='2.1.trackMPD'!F:F),
0))</f>
        <v>2.5960539930555555E-6</v>
      </c>
    </row>
    <row r="789" spans="1:9" x14ac:dyDescent="0.2">
      <c r="A789" s="160" t="s">
        <v>93</v>
      </c>
      <c r="B789" s="160" t="s">
        <v>15</v>
      </c>
      <c r="C789" s="160">
        <f>_xlfn.XLOOKUP(B789,'2.1.trackMPD'!$R$7:$R$29,'2.1.trackMPD'!$T$7:$T$29)</f>
        <v>6</v>
      </c>
      <c r="D789" s="160">
        <v>10</v>
      </c>
      <c r="E789" s="160" t="s">
        <v>6390</v>
      </c>
      <c r="F789" s="160" t="s">
        <v>110</v>
      </c>
      <c r="G789" s="160" t="s">
        <v>140</v>
      </c>
      <c r="H789" s="160" t="s">
        <v>6393</v>
      </c>
      <c r="I789" s="160" cm="1">
        <f t="array" ref="I789">INDEX('2.1.trackMPD'!L:L/(24*60*60),
       MATCH(1,
             (A789='2.1.trackMPD'!A:A)*
             (C789='2.1.trackMPD'!D:D)*
             (D789/10^6='2.1.trackMPD'!H:H)*
             (E789='2.1.trackMPD'!F:F),
0))</f>
        <v>2.3977906250000003E-7</v>
      </c>
    </row>
    <row r="790" spans="1:9" x14ac:dyDescent="0.2">
      <c r="A790" s="160" t="s">
        <v>93</v>
      </c>
      <c r="B790" s="160" t="s">
        <v>15</v>
      </c>
      <c r="C790" s="160">
        <f>_xlfn.XLOOKUP(B790,'2.1.trackMPD'!$R$7:$R$29,'2.1.trackMPD'!$T$7:$T$29)</f>
        <v>6</v>
      </c>
      <c r="D790" s="160">
        <v>100</v>
      </c>
      <c r="E790" s="160" t="s">
        <v>6390</v>
      </c>
      <c r="F790" s="160" t="s">
        <v>110</v>
      </c>
      <c r="G790" s="160" t="s">
        <v>124</v>
      </c>
      <c r="H790" s="160" t="s">
        <v>6392</v>
      </c>
      <c r="I790" s="160" cm="1">
        <f t="array" ref="I790">INDEX('2.1.trackMPD'!I:I/(24*60*60),
       MATCH(1,
             (A790='2.1.trackMPD'!A:A)*
             (C790='2.1.trackMPD'!D:D)*
             (D790/10^6='2.1.trackMPD'!H:H)*
             (E790='2.1.trackMPD'!F:F),
0))</f>
        <v>4.0572705474537039E-3</v>
      </c>
    </row>
    <row r="791" spans="1:9" x14ac:dyDescent="0.2">
      <c r="A791" s="160" t="s">
        <v>93</v>
      </c>
      <c r="B791" s="160" t="s">
        <v>15</v>
      </c>
      <c r="C791" s="160">
        <f>_xlfn.XLOOKUP(B791,'2.1.trackMPD'!$R$7:$R$29,'2.1.trackMPD'!$T$7:$T$29)</f>
        <v>6</v>
      </c>
      <c r="D791" s="160">
        <v>100</v>
      </c>
      <c r="E791" s="160" t="s">
        <v>6390</v>
      </c>
      <c r="F791" s="160" t="s">
        <v>110</v>
      </c>
      <c r="G791" s="160" t="s">
        <v>140</v>
      </c>
      <c r="H791" s="160" t="s">
        <v>6392</v>
      </c>
      <c r="I791" s="160" cm="1">
        <f t="array" ref="I791">INDEX('2.1.trackMPD'!J:J/(24*60*60),
       MATCH(1,
             (A791='2.1.trackMPD'!A:A)*
             (C791='2.1.trackMPD'!D:D)*
             (D791/10^6='2.1.trackMPD'!H:H)*
             (E791='2.1.trackMPD'!F:F),
0))</f>
        <v>1.5704883680555555E-3</v>
      </c>
    </row>
    <row r="792" spans="1:9" x14ac:dyDescent="0.2">
      <c r="A792" s="160" t="s">
        <v>93</v>
      </c>
      <c r="B792" s="160" t="s">
        <v>15</v>
      </c>
      <c r="C792" s="160">
        <f>_xlfn.XLOOKUP(B792,'2.1.trackMPD'!$R$7:$R$29,'2.1.trackMPD'!$T$7:$T$29)</f>
        <v>6</v>
      </c>
      <c r="D792" s="160">
        <v>100</v>
      </c>
      <c r="E792" s="160" t="s">
        <v>6390</v>
      </c>
      <c r="F792" s="160" t="s">
        <v>110</v>
      </c>
      <c r="G792" s="160" t="s">
        <v>124</v>
      </c>
      <c r="H792" s="160" t="s">
        <v>6393</v>
      </c>
      <c r="I792" s="160" cm="1">
        <f t="array" ref="I792">INDEX('2.1.trackMPD'!K:K/(24*60*60),
       MATCH(1,
             (A792='2.1.trackMPD'!A:A)*
             (C792='2.1.trackMPD'!D:D)*
             (D792/10^6='2.1.trackMPD'!H:H)*
             (E792='2.1.trackMPD'!F:F),
0))</f>
        <v>0</v>
      </c>
    </row>
    <row r="793" spans="1:9" x14ac:dyDescent="0.2">
      <c r="A793" s="160" t="s">
        <v>93</v>
      </c>
      <c r="B793" s="160" t="s">
        <v>15</v>
      </c>
      <c r="C793" s="160">
        <f>_xlfn.XLOOKUP(B793,'2.1.trackMPD'!$R$7:$R$29,'2.1.trackMPD'!$T$7:$T$29)</f>
        <v>6</v>
      </c>
      <c r="D793" s="160">
        <v>100</v>
      </c>
      <c r="E793" s="160" t="s">
        <v>6390</v>
      </c>
      <c r="F793" s="160" t="s">
        <v>110</v>
      </c>
      <c r="G793" s="160" t="s">
        <v>140</v>
      </c>
      <c r="H793" s="160" t="s">
        <v>6393</v>
      </c>
      <c r="I793" s="160" cm="1">
        <f t="array" ref="I793">INDEX('2.1.trackMPD'!L:L/(24*60*60),
       MATCH(1,
             (A793='2.1.trackMPD'!A:A)*
             (C793='2.1.trackMPD'!D:D)*
             (D793/10^6='2.1.trackMPD'!H:H)*
             (E793='2.1.trackMPD'!F:F),
0))</f>
        <v>0</v>
      </c>
    </row>
    <row r="794" spans="1:9" x14ac:dyDescent="0.2">
      <c r="A794" s="160" t="s">
        <v>93</v>
      </c>
      <c r="B794" s="160" t="s">
        <v>15</v>
      </c>
      <c r="C794" s="160">
        <f>_xlfn.XLOOKUP(B794,'2.1.trackMPD'!$R$7:$R$29,'2.1.trackMPD'!$T$7:$T$29)</f>
        <v>6</v>
      </c>
      <c r="D794" s="160">
        <v>1000</v>
      </c>
      <c r="E794" s="160" t="s">
        <v>6390</v>
      </c>
      <c r="F794" s="160" t="s">
        <v>110</v>
      </c>
      <c r="G794" s="160" t="s">
        <v>124</v>
      </c>
      <c r="H794" s="160" t="s">
        <v>6392</v>
      </c>
      <c r="I794" s="160" cm="1">
        <f t="array" ref="I794">INDEX('2.1.trackMPD'!I:I/(24*60*60),
       MATCH(1,
             (A794='2.1.trackMPD'!A:A)*
             (C794='2.1.trackMPD'!D:D)*
             (D794/10^6='2.1.trackMPD'!H:H)*
             (E794='2.1.trackMPD'!F:F),
0))</f>
        <v>5.2855706909722224</v>
      </c>
    </row>
    <row r="795" spans="1:9" x14ac:dyDescent="0.2">
      <c r="A795" s="160" t="s">
        <v>93</v>
      </c>
      <c r="B795" s="160" t="s">
        <v>15</v>
      </c>
      <c r="C795" s="160">
        <f>_xlfn.XLOOKUP(B795,'2.1.trackMPD'!$R$7:$R$29,'2.1.trackMPD'!$T$7:$T$29)</f>
        <v>6</v>
      </c>
      <c r="D795" s="160">
        <v>1000</v>
      </c>
      <c r="E795" s="160" t="s">
        <v>6390</v>
      </c>
      <c r="F795" s="160" t="s">
        <v>110</v>
      </c>
      <c r="G795" s="160" t="s">
        <v>140</v>
      </c>
      <c r="H795" s="160" t="s">
        <v>6392</v>
      </c>
      <c r="I795" s="160" cm="1">
        <f t="array" ref="I795">INDEX('2.1.trackMPD'!J:J/(24*60*60),
       MATCH(1,
             (A795='2.1.trackMPD'!A:A)*
             (C795='2.1.trackMPD'!D:D)*
             (D795/10^6='2.1.trackMPD'!H:H)*
             (E795='2.1.trackMPD'!F:F),
0))</f>
        <v>5.8739276064814813E-2</v>
      </c>
    </row>
    <row r="796" spans="1:9" x14ac:dyDescent="0.2">
      <c r="A796" s="160" t="s">
        <v>93</v>
      </c>
      <c r="B796" s="160" t="s">
        <v>15</v>
      </c>
      <c r="C796" s="160">
        <f>_xlfn.XLOOKUP(B796,'2.1.trackMPD'!$R$7:$R$29,'2.1.trackMPD'!$T$7:$T$29)</f>
        <v>6</v>
      </c>
      <c r="D796" s="160">
        <v>1000</v>
      </c>
      <c r="E796" s="160" t="s">
        <v>6390</v>
      </c>
      <c r="F796" s="160" t="s">
        <v>110</v>
      </c>
      <c r="G796" s="160" t="s">
        <v>124</v>
      </c>
      <c r="H796" s="160" t="s">
        <v>6393</v>
      </c>
      <c r="I796" s="160" cm="1">
        <f t="array" ref="I796">INDEX('2.1.trackMPD'!K:K/(24*60*60),
       MATCH(1,
             (A796='2.1.trackMPD'!A:A)*
             (C796='2.1.trackMPD'!D:D)*
             (D796/10^6='2.1.trackMPD'!H:H)*
             (E796='2.1.trackMPD'!F:F),
0))</f>
        <v>0</v>
      </c>
    </row>
    <row r="797" spans="1:9" x14ac:dyDescent="0.2">
      <c r="A797" s="160" t="s">
        <v>93</v>
      </c>
      <c r="B797" s="160" t="s">
        <v>15</v>
      </c>
      <c r="C797" s="160">
        <f>_xlfn.XLOOKUP(B797,'2.1.trackMPD'!$R$7:$R$29,'2.1.trackMPD'!$T$7:$T$29)</f>
        <v>6</v>
      </c>
      <c r="D797" s="160">
        <v>1000</v>
      </c>
      <c r="E797" s="160" t="s">
        <v>6390</v>
      </c>
      <c r="F797" s="160" t="s">
        <v>110</v>
      </c>
      <c r="G797" s="160" t="s">
        <v>140</v>
      </c>
      <c r="H797" s="160" t="s">
        <v>6393</v>
      </c>
      <c r="I797" s="160" cm="1">
        <f t="array" ref="I797">INDEX('2.1.trackMPD'!L:L/(24*60*60),
       MATCH(1,
             (A797='2.1.trackMPD'!A:A)*
             (C797='2.1.trackMPD'!D:D)*
             (D797/10^6='2.1.trackMPD'!H:H)*
             (E797='2.1.trackMPD'!F:F),
0))</f>
        <v>0</v>
      </c>
    </row>
    <row r="798" spans="1:9" x14ac:dyDescent="0.2">
      <c r="A798" s="160" t="s">
        <v>93</v>
      </c>
      <c r="B798" s="160" t="s">
        <v>15</v>
      </c>
      <c r="C798" s="160">
        <f>_xlfn.XLOOKUP(B798,'2.1.trackMPD'!$R$7:$R$29,'2.1.trackMPD'!$T$7:$T$29)</f>
        <v>6</v>
      </c>
      <c r="D798" s="160">
        <v>5000</v>
      </c>
      <c r="E798" s="160" t="s">
        <v>6390</v>
      </c>
      <c r="F798" s="160" t="s">
        <v>110</v>
      </c>
      <c r="G798" s="160" t="s">
        <v>124</v>
      </c>
      <c r="H798" s="160" t="s">
        <v>6392</v>
      </c>
      <c r="I798" s="160" cm="1">
        <f t="array" ref="I798">INDEX('2.1.trackMPD'!I:I/(24*60*60),
       MATCH(1,
             (A798='2.1.trackMPD'!A:A)*
             (C798='2.1.trackMPD'!D:D)*
             (D798/10^6='2.1.trackMPD'!H:H)*
             (E798='2.1.trackMPD'!F:F),
0))</f>
        <v>81.995622777777783</v>
      </c>
    </row>
    <row r="799" spans="1:9" x14ac:dyDescent="0.2">
      <c r="A799" s="160" t="s">
        <v>93</v>
      </c>
      <c r="B799" s="160" t="s">
        <v>15</v>
      </c>
      <c r="C799" s="160">
        <f>_xlfn.XLOOKUP(B799,'2.1.trackMPD'!$R$7:$R$29,'2.1.trackMPD'!$T$7:$T$29)</f>
        <v>6</v>
      </c>
      <c r="D799" s="160">
        <v>5000</v>
      </c>
      <c r="E799" s="160" t="s">
        <v>6390</v>
      </c>
      <c r="F799" s="160" t="s">
        <v>110</v>
      </c>
      <c r="G799" s="160" t="s">
        <v>140</v>
      </c>
      <c r="H799" s="160" t="s">
        <v>6392</v>
      </c>
      <c r="I799" s="160" cm="1">
        <f t="array" ref="I799">INDEX('2.1.trackMPD'!J:J/(24*60*60),
       MATCH(1,
             (A799='2.1.trackMPD'!A:A)*
             (C799='2.1.trackMPD'!D:D)*
             (D799/10^6='2.1.trackMPD'!H:H)*
             (E799='2.1.trackMPD'!F:F),
0))</f>
        <v>0.23135450173611111</v>
      </c>
    </row>
    <row r="800" spans="1:9" x14ac:dyDescent="0.2">
      <c r="A800" s="160" t="s">
        <v>93</v>
      </c>
      <c r="B800" s="160" t="s">
        <v>15</v>
      </c>
      <c r="C800" s="160">
        <f>_xlfn.XLOOKUP(B800,'2.1.trackMPD'!$R$7:$R$29,'2.1.trackMPD'!$T$7:$T$29)</f>
        <v>6</v>
      </c>
      <c r="D800" s="160">
        <v>5000</v>
      </c>
      <c r="E800" s="160" t="s">
        <v>6390</v>
      </c>
      <c r="F800" s="160" t="s">
        <v>110</v>
      </c>
      <c r="G800" s="160" t="s">
        <v>124</v>
      </c>
      <c r="H800" s="160" t="s">
        <v>6393</v>
      </c>
      <c r="I800" s="160" cm="1">
        <f t="array" ref="I800">INDEX('2.1.trackMPD'!K:K/(24*60*60),
       MATCH(1,
             (A800='2.1.trackMPD'!A:A)*
             (C800='2.1.trackMPD'!D:D)*
             (D800/10^6='2.1.trackMPD'!H:H)*
             (E800='2.1.trackMPD'!F:F),
0))</f>
        <v>0</v>
      </c>
    </row>
    <row r="801" spans="1:9" x14ac:dyDescent="0.2">
      <c r="A801" s="160" t="s">
        <v>93</v>
      </c>
      <c r="B801" s="160" t="s">
        <v>15</v>
      </c>
      <c r="C801" s="160">
        <f>_xlfn.XLOOKUP(B801,'2.1.trackMPD'!$R$7:$R$29,'2.1.trackMPD'!$T$7:$T$29)</f>
        <v>6</v>
      </c>
      <c r="D801" s="160">
        <v>5000</v>
      </c>
      <c r="E801" s="160" t="s">
        <v>6390</v>
      </c>
      <c r="F801" s="160" t="s">
        <v>110</v>
      </c>
      <c r="G801" s="160" t="s">
        <v>140</v>
      </c>
      <c r="H801" s="160" t="s">
        <v>6393</v>
      </c>
      <c r="I801" s="160" cm="1">
        <f t="array" ref="I801">INDEX('2.1.trackMPD'!L:L/(24*60*60),
       MATCH(1,
             (A801='2.1.trackMPD'!A:A)*
             (C801='2.1.trackMPD'!D:D)*
             (D801/10^6='2.1.trackMPD'!H:H)*
             (E801='2.1.trackMPD'!F:F),
0))</f>
        <v>0</v>
      </c>
    </row>
    <row r="802" spans="1:9" x14ac:dyDescent="0.2">
      <c r="A802" s="160" t="s">
        <v>93</v>
      </c>
      <c r="B802" s="160" t="s">
        <v>15</v>
      </c>
      <c r="C802" s="160">
        <f>_xlfn.XLOOKUP(B802,'2.1.trackMPD'!$R$7:$R$29,'2.1.trackMPD'!$T$7:$T$29)</f>
        <v>6</v>
      </c>
      <c r="D802" s="160">
        <v>1</v>
      </c>
      <c r="E802" s="160" t="s">
        <v>6394</v>
      </c>
      <c r="F802" s="160" t="s">
        <v>110</v>
      </c>
      <c r="G802" s="160" t="s">
        <v>124</v>
      </c>
      <c r="H802" s="160" t="s">
        <v>6392</v>
      </c>
      <c r="I802" s="160" cm="1">
        <f t="array" ref="I802">INDEX('2.1.trackMPD'!I:I/(24*60*60),
       MATCH(1,
             (A802='2.1.trackMPD'!A:A)*
             (C802='2.1.trackMPD'!D:D)*
             (D802/10^6='2.1.trackMPD'!H:H)*
             (E802='2.1.trackMPD'!F:F),
0))</f>
        <v>6.7990033564814812E-7</v>
      </c>
    </row>
    <row r="803" spans="1:9" x14ac:dyDescent="0.2">
      <c r="A803" s="160" t="s">
        <v>93</v>
      </c>
      <c r="B803" s="160" t="s">
        <v>15</v>
      </c>
      <c r="C803" s="160">
        <f>_xlfn.XLOOKUP(B803,'2.1.trackMPD'!$R$7:$R$29,'2.1.trackMPD'!$T$7:$T$29)</f>
        <v>6</v>
      </c>
      <c r="D803" s="160">
        <v>1</v>
      </c>
      <c r="E803" s="160" t="s">
        <v>6394</v>
      </c>
      <c r="F803" s="160" t="s">
        <v>110</v>
      </c>
      <c r="G803" s="160" t="s">
        <v>140</v>
      </c>
      <c r="H803" s="160" t="s">
        <v>6392</v>
      </c>
      <c r="I803" s="160" cm="1">
        <f t="array" ref="I803">INDEX('2.1.trackMPD'!J:J/(24*60*60),
       MATCH(1,
             (A803='2.1.trackMPD'!A:A)*
             (C803='2.1.trackMPD'!D:D)*
             (D803/10^6='2.1.trackMPD'!H:H)*
             (E803='2.1.trackMPD'!F:F),
0))</f>
        <v>6.5607511111111114E-6</v>
      </c>
    </row>
    <row r="804" spans="1:9" x14ac:dyDescent="0.2">
      <c r="A804" s="160" t="s">
        <v>93</v>
      </c>
      <c r="B804" s="160" t="s">
        <v>15</v>
      </c>
      <c r="C804" s="160">
        <f>_xlfn.XLOOKUP(B804,'2.1.trackMPD'!$R$7:$R$29,'2.1.trackMPD'!$T$7:$T$29)</f>
        <v>6</v>
      </c>
      <c r="D804" s="160">
        <v>1</v>
      </c>
      <c r="E804" s="160" t="s">
        <v>6394</v>
      </c>
      <c r="F804" s="160" t="s">
        <v>110</v>
      </c>
      <c r="G804" s="160" t="s">
        <v>124</v>
      </c>
      <c r="H804" s="160" t="s">
        <v>6393</v>
      </c>
      <c r="I804" s="160" cm="1">
        <f t="array" ref="I804">INDEX('2.1.trackMPD'!K:K/(24*60*60),
       MATCH(1,
             (A804='2.1.trackMPD'!A:A)*
             (C804='2.1.trackMPD'!D:D)*
             (D804/10^6='2.1.trackMPD'!H:H)*
             (E804='2.1.trackMPD'!F:F),
0))</f>
        <v>0</v>
      </c>
    </row>
    <row r="805" spans="1:9" x14ac:dyDescent="0.2">
      <c r="A805" s="160" t="s">
        <v>93</v>
      </c>
      <c r="B805" s="160" t="s">
        <v>15</v>
      </c>
      <c r="C805" s="160">
        <f>_xlfn.XLOOKUP(B805,'2.1.trackMPD'!$R$7:$R$29,'2.1.trackMPD'!$T$7:$T$29)</f>
        <v>6</v>
      </c>
      <c r="D805" s="160">
        <v>1</v>
      </c>
      <c r="E805" s="160" t="s">
        <v>6394</v>
      </c>
      <c r="F805" s="160" t="s">
        <v>110</v>
      </c>
      <c r="G805" s="160" t="s">
        <v>140</v>
      </c>
      <c r="H805" s="160" t="s">
        <v>6393</v>
      </c>
      <c r="I805" s="160" cm="1">
        <f t="array" ref="I805">INDEX('2.1.trackMPD'!L:L/(24*60*60),
       MATCH(1,
             (A805='2.1.trackMPD'!A:A)*
             (C805='2.1.trackMPD'!D:D)*
             (D805/10^6='2.1.trackMPD'!H:H)*
             (E805='2.1.trackMPD'!F:F),
0))</f>
        <v>1.9946250115740742E-6</v>
      </c>
    </row>
    <row r="806" spans="1:9" x14ac:dyDescent="0.2">
      <c r="A806" s="160" t="s">
        <v>93</v>
      </c>
      <c r="B806" s="160" t="s">
        <v>15</v>
      </c>
      <c r="C806" s="160">
        <f>_xlfn.XLOOKUP(B806,'2.1.trackMPD'!$R$7:$R$29,'2.1.trackMPD'!$T$7:$T$29)</f>
        <v>6</v>
      </c>
      <c r="D806" s="160">
        <v>10</v>
      </c>
      <c r="E806" s="160" t="s">
        <v>6394</v>
      </c>
      <c r="F806" s="160" t="s">
        <v>110</v>
      </c>
      <c r="G806" s="160" t="s">
        <v>124</v>
      </c>
      <c r="H806" s="160" t="s">
        <v>6392</v>
      </c>
      <c r="I806" s="160" cm="1">
        <f t="array" ref="I806">INDEX('2.1.trackMPD'!I:I/(24*60*60),
       MATCH(1,
             (A806='2.1.trackMPD'!A:A)*
             (C806='2.1.trackMPD'!D:D)*
             (D806/10^6='2.1.trackMPD'!H:H)*
             (E806='2.1.trackMPD'!F:F),
0))</f>
        <v>2.0893463958333332E-5</v>
      </c>
    </row>
    <row r="807" spans="1:9" x14ac:dyDescent="0.2">
      <c r="A807" s="160" t="s">
        <v>93</v>
      </c>
      <c r="B807" s="160" t="s">
        <v>15</v>
      </c>
      <c r="C807" s="160">
        <f>_xlfn.XLOOKUP(B807,'2.1.trackMPD'!$R$7:$R$29,'2.1.trackMPD'!$T$7:$T$29)</f>
        <v>6</v>
      </c>
      <c r="D807" s="160">
        <v>10</v>
      </c>
      <c r="E807" s="160" t="s">
        <v>6394</v>
      </c>
      <c r="F807" s="160" t="s">
        <v>110</v>
      </c>
      <c r="G807" s="160" t="s">
        <v>140</v>
      </c>
      <c r="H807" s="160" t="s">
        <v>6392</v>
      </c>
      <c r="I807" s="160" cm="1">
        <f t="array" ref="I807">INDEX('2.1.trackMPD'!J:J/(24*60*60),
       MATCH(1,
             (A807='2.1.trackMPD'!A:A)*
             (C807='2.1.trackMPD'!D:D)*
             (D807/10^6='2.1.trackMPD'!H:H)*
             (E807='2.1.trackMPD'!F:F),
0))</f>
        <v>5.2174501944444443E-5</v>
      </c>
    </row>
    <row r="808" spans="1:9" x14ac:dyDescent="0.2">
      <c r="A808" s="160" t="s">
        <v>93</v>
      </c>
      <c r="B808" s="160" t="s">
        <v>15</v>
      </c>
      <c r="C808" s="160">
        <f>_xlfn.XLOOKUP(B808,'2.1.trackMPD'!$R$7:$R$29,'2.1.trackMPD'!$T$7:$T$29)</f>
        <v>6</v>
      </c>
      <c r="D808" s="160">
        <v>10</v>
      </c>
      <c r="E808" s="160" t="s">
        <v>6394</v>
      </c>
      <c r="F808" s="160" t="s">
        <v>110</v>
      </c>
      <c r="G808" s="160" t="s">
        <v>124</v>
      </c>
      <c r="H808" s="160" t="s">
        <v>6393</v>
      </c>
      <c r="I808" s="160" cm="1">
        <f t="array" ref="I808">INDEX('2.1.trackMPD'!K:K/(24*60*60),
       MATCH(1,
             (A808='2.1.trackMPD'!A:A)*
             (C808='2.1.trackMPD'!D:D)*
             (D808/10^6='2.1.trackMPD'!H:H)*
             (E808='2.1.trackMPD'!F:F),
0))</f>
        <v>0</v>
      </c>
    </row>
    <row r="809" spans="1:9" x14ac:dyDescent="0.2">
      <c r="A809" s="160" t="s">
        <v>93</v>
      </c>
      <c r="B809" s="160" t="s">
        <v>15</v>
      </c>
      <c r="C809" s="160">
        <f>_xlfn.XLOOKUP(B809,'2.1.trackMPD'!$R$7:$R$29,'2.1.trackMPD'!$T$7:$T$29)</f>
        <v>6</v>
      </c>
      <c r="D809" s="160">
        <v>10</v>
      </c>
      <c r="E809" s="160" t="s">
        <v>6394</v>
      </c>
      <c r="F809" s="160" t="s">
        <v>110</v>
      </c>
      <c r="G809" s="160" t="s">
        <v>140</v>
      </c>
      <c r="H809" s="160" t="s">
        <v>6393</v>
      </c>
      <c r="I809" s="160" cm="1">
        <f t="array" ref="I809">INDEX('2.1.trackMPD'!L:L/(24*60*60),
       MATCH(1,
             (A809='2.1.trackMPD'!A:A)*
             (C809='2.1.trackMPD'!D:D)*
             (D809/10^6='2.1.trackMPD'!H:H)*
             (E809='2.1.trackMPD'!F:F),
0))</f>
        <v>1.8757503009259258E-6</v>
      </c>
    </row>
    <row r="810" spans="1:9" x14ac:dyDescent="0.2">
      <c r="A810" s="160" t="s">
        <v>93</v>
      </c>
      <c r="B810" s="160" t="s">
        <v>15</v>
      </c>
      <c r="C810" s="160">
        <f>_xlfn.XLOOKUP(B810,'2.1.trackMPD'!$R$7:$R$29,'2.1.trackMPD'!$T$7:$T$29)</f>
        <v>6</v>
      </c>
      <c r="D810" s="160">
        <v>100</v>
      </c>
      <c r="E810" s="160" t="s">
        <v>6394</v>
      </c>
      <c r="F810" s="160" t="s">
        <v>110</v>
      </c>
      <c r="G810" s="160" t="s">
        <v>124</v>
      </c>
      <c r="H810" s="160" t="s">
        <v>6392</v>
      </c>
      <c r="I810" s="160" cm="1">
        <f t="array" ref="I810">INDEX('2.1.trackMPD'!I:I/(24*60*60),
       MATCH(1,
             (A810='2.1.trackMPD'!A:A)*
             (C810='2.1.trackMPD'!D:D)*
             (D810/10^6='2.1.trackMPD'!H:H)*
             (E810='2.1.trackMPD'!F:F),
0))</f>
        <v>3.429728244212963E-2</v>
      </c>
    </row>
    <row r="811" spans="1:9" x14ac:dyDescent="0.2">
      <c r="A811" s="160" t="s">
        <v>93</v>
      </c>
      <c r="B811" s="160" t="s">
        <v>15</v>
      </c>
      <c r="C811" s="160">
        <f>_xlfn.XLOOKUP(B811,'2.1.trackMPD'!$R$7:$R$29,'2.1.trackMPD'!$T$7:$T$29)</f>
        <v>6</v>
      </c>
      <c r="D811" s="160">
        <v>100</v>
      </c>
      <c r="E811" s="160" t="s">
        <v>6394</v>
      </c>
      <c r="F811" s="160" t="s">
        <v>110</v>
      </c>
      <c r="G811" s="160" t="s">
        <v>140</v>
      </c>
      <c r="H811" s="160" t="s">
        <v>6392</v>
      </c>
      <c r="I811" s="160" cm="1">
        <f t="array" ref="I811">INDEX('2.1.trackMPD'!J:J/(24*60*60),
       MATCH(1,
             (A811='2.1.trackMPD'!A:A)*
             (C811='2.1.trackMPD'!D:D)*
             (D811/10^6='2.1.trackMPD'!H:H)*
             (E811='2.1.trackMPD'!F:F),
0))</f>
        <v>4.6962863819444449E-3</v>
      </c>
    </row>
    <row r="812" spans="1:9" x14ac:dyDescent="0.2">
      <c r="A812" s="160" t="s">
        <v>93</v>
      </c>
      <c r="B812" s="160" t="s">
        <v>15</v>
      </c>
      <c r="C812" s="160">
        <f>_xlfn.XLOOKUP(B812,'2.1.trackMPD'!$R$7:$R$29,'2.1.trackMPD'!$T$7:$T$29)</f>
        <v>6</v>
      </c>
      <c r="D812" s="160">
        <v>100</v>
      </c>
      <c r="E812" s="160" t="s">
        <v>6394</v>
      </c>
      <c r="F812" s="160" t="s">
        <v>110</v>
      </c>
      <c r="G812" s="160" t="s">
        <v>124</v>
      </c>
      <c r="H812" s="160" t="s">
        <v>6393</v>
      </c>
      <c r="I812" s="160" cm="1">
        <f t="array" ref="I812">INDEX('2.1.trackMPD'!K:K/(24*60*60),
       MATCH(1,
             (A812='2.1.trackMPD'!A:A)*
             (C812='2.1.trackMPD'!D:D)*
             (D812/10^6='2.1.trackMPD'!H:H)*
             (E812='2.1.trackMPD'!F:F),
0))</f>
        <v>0</v>
      </c>
    </row>
    <row r="813" spans="1:9" x14ac:dyDescent="0.2">
      <c r="A813" s="160" t="s">
        <v>93</v>
      </c>
      <c r="B813" s="160" t="s">
        <v>15</v>
      </c>
      <c r="C813" s="160">
        <f>_xlfn.XLOOKUP(B813,'2.1.trackMPD'!$R$7:$R$29,'2.1.trackMPD'!$T$7:$T$29)</f>
        <v>6</v>
      </c>
      <c r="D813" s="160">
        <v>100</v>
      </c>
      <c r="E813" s="160" t="s">
        <v>6394</v>
      </c>
      <c r="F813" s="160" t="s">
        <v>110</v>
      </c>
      <c r="G813" s="160" t="s">
        <v>140</v>
      </c>
      <c r="H813" s="160" t="s">
        <v>6393</v>
      </c>
      <c r="I813" s="160" cm="1">
        <f t="array" ref="I813">INDEX('2.1.trackMPD'!L:L/(24*60*60),
       MATCH(1,
             (A813='2.1.trackMPD'!A:A)*
             (C813='2.1.trackMPD'!D:D)*
             (D813/10^6='2.1.trackMPD'!H:H)*
             (E813='2.1.trackMPD'!F:F),
0))</f>
        <v>0</v>
      </c>
    </row>
    <row r="814" spans="1:9" x14ac:dyDescent="0.2">
      <c r="A814" s="160" t="s">
        <v>93</v>
      </c>
      <c r="B814" s="160" t="s">
        <v>15</v>
      </c>
      <c r="C814" s="160">
        <f>_xlfn.XLOOKUP(B814,'2.1.trackMPD'!$R$7:$R$29,'2.1.trackMPD'!$T$7:$T$29)</f>
        <v>6</v>
      </c>
      <c r="D814" s="160">
        <v>1000</v>
      </c>
      <c r="E814" s="160" t="s">
        <v>6394</v>
      </c>
      <c r="F814" s="160" t="s">
        <v>110</v>
      </c>
      <c r="G814" s="160" t="s">
        <v>124</v>
      </c>
      <c r="H814" s="160" t="s">
        <v>6392</v>
      </c>
      <c r="I814" s="160" cm="1">
        <f t="array" ref="I814">INDEX('2.1.trackMPD'!I:I/(24*60*60),
       MATCH(1,
             (A814='2.1.trackMPD'!A:A)*
             (C814='2.1.trackMPD'!D:D)*
             (D814/10^6='2.1.trackMPD'!H:H)*
             (E814='2.1.trackMPD'!F:F),
0))</f>
        <v>4.3144828321759263</v>
      </c>
    </row>
    <row r="815" spans="1:9" x14ac:dyDescent="0.2">
      <c r="A815" s="160" t="s">
        <v>93</v>
      </c>
      <c r="B815" s="160" t="s">
        <v>15</v>
      </c>
      <c r="C815" s="160">
        <f>_xlfn.XLOOKUP(B815,'2.1.trackMPD'!$R$7:$R$29,'2.1.trackMPD'!$T$7:$T$29)</f>
        <v>6</v>
      </c>
      <c r="D815" s="160">
        <v>1000</v>
      </c>
      <c r="E815" s="160" t="s">
        <v>6394</v>
      </c>
      <c r="F815" s="160" t="s">
        <v>110</v>
      </c>
      <c r="G815" s="160" t="s">
        <v>140</v>
      </c>
      <c r="H815" s="160" t="s">
        <v>6392</v>
      </c>
      <c r="I815" s="160" cm="1">
        <f t="array" ref="I815">INDEX('2.1.trackMPD'!J:J/(24*60*60),
       MATCH(1,
             (A815='2.1.trackMPD'!A:A)*
             (C815='2.1.trackMPD'!D:D)*
             (D815/10^6='2.1.trackMPD'!H:H)*
             (E815='2.1.trackMPD'!F:F),
0))</f>
        <v>5.3069748275462965E-2</v>
      </c>
    </row>
    <row r="816" spans="1:9" x14ac:dyDescent="0.2">
      <c r="A816" s="160" t="s">
        <v>93</v>
      </c>
      <c r="B816" s="160" t="s">
        <v>15</v>
      </c>
      <c r="C816" s="160">
        <f>_xlfn.XLOOKUP(B816,'2.1.trackMPD'!$R$7:$R$29,'2.1.trackMPD'!$T$7:$T$29)</f>
        <v>6</v>
      </c>
      <c r="D816" s="160">
        <v>1000</v>
      </c>
      <c r="E816" s="160" t="s">
        <v>6394</v>
      </c>
      <c r="F816" s="160" t="s">
        <v>110</v>
      </c>
      <c r="G816" s="160" t="s">
        <v>124</v>
      </c>
      <c r="H816" s="160" t="s">
        <v>6393</v>
      </c>
      <c r="I816" s="160" cm="1">
        <f t="array" ref="I816">INDEX('2.1.trackMPD'!K:K/(24*60*60),
       MATCH(1,
             (A816='2.1.trackMPD'!A:A)*
             (C816='2.1.trackMPD'!D:D)*
             (D816/10^6='2.1.trackMPD'!H:H)*
             (E816='2.1.trackMPD'!F:F),
0))</f>
        <v>0</v>
      </c>
    </row>
    <row r="817" spans="1:9" x14ac:dyDescent="0.2">
      <c r="A817" s="160" t="s">
        <v>93</v>
      </c>
      <c r="B817" s="160" t="s">
        <v>15</v>
      </c>
      <c r="C817" s="160">
        <f>_xlfn.XLOOKUP(B817,'2.1.trackMPD'!$R$7:$R$29,'2.1.trackMPD'!$T$7:$T$29)</f>
        <v>6</v>
      </c>
      <c r="D817" s="160">
        <v>1000</v>
      </c>
      <c r="E817" s="160" t="s">
        <v>6394</v>
      </c>
      <c r="F817" s="160" t="s">
        <v>110</v>
      </c>
      <c r="G817" s="160" t="s">
        <v>140</v>
      </c>
      <c r="H817" s="160" t="s">
        <v>6393</v>
      </c>
      <c r="I817" s="160" cm="1">
        <f t="array" ref="I817">INDEX('2.1.trackMPD'!L:L/(24*60*60),
       MATCH(1,
             (A817='2.1.trackMPD'!A:A)*
             (C817='2.1.trackMPD'!D:D)*
             (D817/10^6='2.1.trackMPD'!H:H)*
             (E817='2.1.trackMPD'!F:F),
0))</f>
        <v>0</v>
      </c>
    </row>
    <row r="818" spans="1:9" x14ac:dyDescent="0.2">
      <c r="A818" s="160" t="s">
        <v>93</v>
      </c>
      <c r="B818" s="160" t="s">
        <v>15</v>
      </c>
      <c r="C818" s="160">
        <f>_xlfn.XLOOKUP(B818,'2.1.trackMPD'!$R$7:$R$29,'2.1.trackMPD'!$T$7:$T$29)</f>
        <v>6</v>
      </c>
      <c r="D818" s="160">
        <v>5000</v>
      </c>
      <c r="E818" s="160" t="s">
        <v>6394</v>
      </c>
      <c r="F818" s="160" t="s">
        <v>110</v>
      </c>
      <c r="G818" s="160" t="s">
        <v>124</v>
      </c>
      <c r="H818" s="160" t="s">
        <v>6392</v>
      </c>
      <c r="I818" s="160" cm="1">
        <f t="array" ref="I818">INDEX('2.1.trackMPD'!I:I/(24*60*60),
       MATCH(1,
             (A818='2.1.trackMPD'!A:A)*
             (C818='2.1.trackMPD'!D:D)*
             (D818/10^6='2.1.trackMPD'!H:H)*
             (E818='2.1.trackMPD'!F:F),
0))</f>
        <v>25.321341284722223</v>
      </c>
    </row>
    <row r="819" spans="1:9" x14ac:dyDescent="0.2">
      <c r="A819" s="160" t="s">
        <v>93</v>
      </c>
      <c r="B819" s="160" t="s">
        <v>15</v>
      </c>
      <c r="C819" s="160">
        <f>_xlfn.XLOOKUP(B819,'2.1.trackMPD'!$R$7:$R$29,'2.1.trackMPD'!$T$7:$T$29)</f>
        <v>6</v>
      </c>
      <c r="D819" s="160">
        <v>5000</v>
      </c>
      <c r="E819" s="160" t="s">
        <v>6394</v>
      </c>
      <c r="F819" s="160" t="s">
        <v>110</v>
      </c>
      <c r="G819" s="160" t="s">
        <v>140</v>
      </c>
      <c r="H819" s="160" t="s">
        <v>6392</v>
      </c>
      <c r="I819" s="160" cm="1">
        <f t="array" ref="I819">INDEX('2.1.trackMPD'!J:J/(24*60*60),
       MATCH(1,
             (A819='2.1.trackMPD'!A:A)*
             (C819='2.1.trackMPD'!D:D)*
             (D819/10^6='2.1.trackMPD'!H:H)*
             (E819='2.1.trackMPD'!F:F),
0))</f>
        <v>0.12856595949074076</v>
      </c>
    </row>
    <row r="820" spans="1:9" x14ac:dyDescent="0.2">
      <c r="A820" s="160" t="s">
        <v>93</v>
      </c>
      <c r="B820" s="160" t="s">
        <v>15</v>
      </c>
      <c r="C820" s="160">
        <f>_xlfn.XLOOKUP(B820,'2.1.trackMPD'!$R$7:$R$29,'2.1.trackMPD'!$T$7:$T$29)</f>
        <v>6</v>
      </c>
      <c r="D820" s="160">
        <v>5000</v>
      </c>
      <c r="E820" s="160" t="s">
        <v>6394</v>
      </c>
      <c r="F820" s="160" t="s">
        <v>110</v>
      </c>
      <c r="G820" s="160" t="s">
        <v>124</v>
      </c>
      <c r="H820" s="160" t="s">
        <v>6393</v>
      </c>
      <c r="I820" s="160" cm="1">
        <f t="array" ref="I820">INDEX('2.1.trackMPD'!K:K/(24*60*60),
       MATCH(1,
             (A820='2.1.trackMPD'!A:A)*
             (C820='2.1.trackMPD'!D:D)*
             (D820/10^6='2.1.trackMPD'!H:H)*
             (E820='2.1.trackMPD'!F:F),
0))</f>
        <v>0</v>
      </c>
    </row>
    <row r="821" spans="1:9" x14ac:dyDescent="0.2">
      <c r="A821" s="160" t="s">
        <v>93</v>
      </c>
      <c r="B821" s="160" t="s">
        <v>15</v>
      </c>
      <c r="C821" s="160">
        <f>_xlfn.XLOOKUP(B821,'2.1.trackMPD'!$R$7:$R$29,'2.1.trackMPD'!$T$7:$T$29)</f>
        <v>6</v>
      </c>
      <c r="D821" s="160">
        <v>5000</v>
      </c>
      <c r="E821" s="160" t="s">
        <v>6394</v>
      </c>
      <c r="F821" s="160" t="s">
        <v>110</v>
      </c>
      <c r="G821" s="160" t="s">
        <v>140</v>
      </c>
      <c r="H821" s="160" t="s">
        <v>6393</v>
      </c>
      <c r="I821" s="160" cm="1">
        <f t="array" ref="I821">INDEX('2.1.trackMPD'!L:L/(24*60*60),
       MATCH(1,
             (A821='2.1.trackMPD'!A:A)*
             (C821='2.1.trackMPD'!D:D)*
             (D821/10^6='2.1.trackMPD'!H:H)*
             (E821='2.1.trackMPD'!F:F),
0))</f>
        <v>0</v>
      </c>
    </row>
    <row r="822" spans="1:9" x14ac:dyDescent="0.2">
      <c r="A822" s="160" t="s">
        <v>93</v>
      </c>
      <c r="B822" s="160" t="s">
        <v>15</v>
      </c>
      <c r="C822" s="160">
        <f>_xlfn.XLOOKUP(B822,'2.1.trackMPD'!$R$7:$R$29,'2.1.trackMPD'!$T$7:$T$29)</f>
        <v>6</v>
      </c>
      <c r="D822" s="160">
        <v>1</v>
      </c>
      <c r="E822" s="160" t="s">
        <v>6395</v>
      </c>
      <c r="F822" s="160" t="s">
        <v>110</v>
      </c>
      <c r="G822" s="160" t="s">
        <v>124</v>
      </c>
      <c r="H822" s="160" t="s">
        <v>6392</v>
      </c>
      <c r="I822" s="160" t="e" cm="1">
        <f t="array" ref="I822">INDEX('2.1.trackMPD'!I:I/(24*60*60),
       MATCH(1,
             (A822='2.1.trackMPD'!A:A)*
             (C822='2.1.trackMPD'!D:D)*
             (D822/10^6='2.1.trackMPD'!H:H)*
             (E822='2.1.trackMPD'!F:F),
0))</f>
        <v>#N/A</v>
      </c>
    </row>
    <row r="823" spans="1:9" x14ac:dyDescent="0.2">
      <c r="A823" s="160" t="s">
        <v>93</v>
      </c>
      <c r="B823" s="160" t="s">
        <v>15</v>
      </c>
      <c r="C823" s="160">
        <f>_xlfn.XLOOKUP(B823,'2.1.trackMPD'!$R$7:$R$29,'2.1.trackMPD'!$T$7:$T$29)</f>
        <v>6</v>
      </c>
      <c r="D823" s="160">
        <v>1</v>
      </c>
      <c r="E823" s="160" t="s">
        <v>6395</v>
      </c>
      <c r="F823" s="160" t="s">
        <v>110</v>
      </c>
      <c r="G823" s="160" t="s">
        <v>140</v>
      </c>
      <c r="H823" s="160" t="s">
        <v>6392</v>
      </c>
      <c r="I823" s="160" t="e" cm="1">
        <f t="array" ref="I823">INDEX('2.1.trackMPD'!J:J/(24*60*60),
       MATCH(1,
             (A823='2.1.trackMPD'!A:A)*
             (C823='2.1.trackMPD'!D:D)*
             (D823/10^6='2.1.trackMPD'!H:H)*
             (E823='2.1.trackMPD'!F:F),
0))</f>
        <v>#N/A</v>
      </c>
    </row>
    <row r="824" spans="1:9" x14ac:dyDescent="0.2">
      <c r="A824" s="160" t="s">
        <v>93</v>
      </c>
      <c r="B824" s="160" t="s">
        <v>15</v>
      </c>
      <c r="C824" s="160">
        <f>_xlfn.XLOOKUP(B824,'2.1.trackMPD'!$R$7:$R$29,'2.1.trackMPD'!$T$7:$T$29)</f>
        <v>6</v>
      </c>
      <c r="D824" s="160">
        <v>1</v>
      </c>
      <c r="E824" s="160" t="s">
        <v>6395</v>
      </c>
      <c r="F824" s="160" t="s">
        <v>110</v>
      </c>
      <c r="G824" s="160" t="s">
        <v>124</v>
      </c>
      <c r="H824" s="160" t="s">
        <v>6393</v>
      </c>
      <c r="I824" s="160" t="e" cm="1">
        <f t="array" ref="I824">INDEX('2.1.trackMPD'!K:K/(24*60*60),
       MATCH(1,
             (A824='2.1.trackMPD'!A:A)*
             (C824='2.1.trackMPD'!D:D)*
             (D824/10^6='2.1.trackMPD'!H:H)*
             (E824='2.1.trackMPD'!F:F),
0))</f>
        <v>#N/A</v>
      </c>
    </row>
    <row r="825" spans="1:9" x14ac:dyDescent="0.2">
      <c r="A825" s="160" t="s">
        <v>93</v>
      </c>
      <c r="B825" s="160" t="s">
        <v>15</v>
      </c>
      <c r="C825" s="160">
        <f>_xlfn.XLOOKUP(B825,'2.1.trackMPD'!$R$7:$R$29,'2.1.trackMPD'!$T$7:$T$29)</f>
        <v>6</v>
      </c>
      <c r="D825" s="160">
        <v>1</v>
      </c>
      <c r="E825" s="160" t="s">
        <v>6395</v>
      </c>
      <c r="F825" s="160" t="s">
        <v>110</v>
      </c>
      <c r="G825" s="160" t="s">
        <v>140</v>
      </c>
      <c r="H825" s="160" t="s">
        <v>6393</v>
      </c>
      <c r="I825" s="160" t="e" cm="1">
        <f t="array" ref="I825">INDEX('2.1.trackMPD'!L:L/(24*60*60),
       MATCH(1,
             (A825='2.1.trackMPD'!A:A)*
             (C825='2.1.trackMPD'!D:D)*
             (D825/10^6='2.1.trackMPD'!H:H)*
             (E825='2.1.trackMPD'!F:F),
0))</f>
        <v>#N/A</v>
      </c>
    </row>
    <row r="826" spans="1:9" x14ac:dyDescent="0.2">
      <c r="A826" s="160" t="s">
        <v>93</v>
      </c>
      <c r="B826" s="160" t="s">
        <v>15</v>
      </c>
      <c r="C826" s="160">
        <f>_xlfn.XLOOKUP(B826,'2.1.trackMPD'!$R$7:$R$29,'2.1.trackMPD'!$T$7:$T$29)</f>
        <v>6</v>
      </c>
      <c r="D826" s="160">
        <v>10</v>
      </c>
      <c r="E826" s="160" t="s">
        <v>6395</v>
      </c>
      <c r="F826" s="160" t="s">
        <v>110</v>
      </c>
      <c r="G826" s="160" t="s">
        <v>124</v>
      </c>
      <c r="H826" s="160" t="s">
        <v>6392</v>
      </c>
      <c r="I826" s="160" t="e" cm="1">
        <f t="array" ref="I826">INDEX('2.1.trackMPD'!I:I/(24*60*60),
       MATCH(1,
             (A826='2.1.trackMPD'!A:A)*
             (C826='2.1.trackMPD'!D:D)*
             (D826/10^6='2.1.trackMPD'!H:H)*
             (E826='2.1.trackMPD'!F:F),
0))</f>
        <v>#N/A</v>
      </c>
    </row>
    <row r="827" spans="1:9" x14ac:dyDescent="0.2">
      <c r="A827" s="160" t="s">
        <v>93</v>
      </c>
      <c r="B827" s="160" t="s">
        <v>15</v>
      </c>
      <c r="C827" s="160">
        <f>_xlfn.XLOOKUP(B827,'2.1.trackMPD'!$R$7:$R$29,'2.1.trackMPD'!$T$7:$T$29)</f>
        <v>6</v>
      </c>
      <c r="D827" s="160">
        <v>10</v>
      </c>
      <c r="E827" s="160" t="s">
        <v>6395</v>
      </c>
      <c r="F827" s="160" t="s">
        <v>110</v>
      </c>
      <c r="G827" s="160" t="s">
        <v>140</v>
      </c>
      <c r="H827" s="160" t="s">
        <v>6392</v>
      </c>
      <c r="I827" s="160" t="e" cm="1">
        <f t="array" ref="I827">INDEX('2.1.trackMPD'!J:J/(24*60*60),
       MATCH(1,
             (A827='2.1.trackMPD'!A:A)*
             (C827='2.1.trackMPD'!D:D)*
             (D827/10^6='2.1.trackMPD'!H:H)*
             (E827='2.1.trackMPD'!F:F),
0))</f>
        <v>#N/A</v>
      </c>
    </row>
    <row r="828" spans="1:9" x14ac:dyDescent="0.2">
      <c r="A828" s="160" t="s">
        <v>93</v>
      </c>
      <c r="B828" s="160" t="s">
        <v>15</v>
      </c>
      <c r="C828" s="160">
        <f>_xlfn.XLOOKUP(B828,'2.1.trackMPD'!$R$7:$R$29,'2.1.trackMPD'!$T$7:$T$29)</f>
        <v>6</v>
      </c>
      <c r="D828" s="160">
        <v>10</v>
      </c>
      <c r="E828" s="160" t="s">
        <v>6395</v>
      </c>
      <c r="F828" s="160" t="s">
        <v>110</v>
      </c>
      <c r="G828" s="160" t="s">
        <v>124</v>
      </c>
      <c r="H828" s="160" t="s">
        <v>6393</v>
      </c>
      <c r="I828" s="160" t="e" cm="1">
        <f t="array" ref="I828">INDEX('2.1.trackMPD'!K:K/(24*60*60),
       MATCH(1,
             (A828='2.1.trackMPD'!A:A)*
             (C828='2.1.trackMPD'!D:D)*
             (D828/10^6='2.1.trackMPD'!H:H)*
             (E828='2.1.trackMPD'!F:F),
0))</f>
        <v>#N/A</v>
      </c>
    </row>
    <row r="829" spans="1:9" x14ac:dyDescent="0.2">
      <c r="A829" s="160" t="s">
        <v>93</v>
      </c>
      <c r="B829" s="160" t="s">
        <v>15</v>
      </c>
      <c r="C829" s="160">
        <f>_xlfn.XLOOKUP(B829,'2.1.trackMPD'!$R$7:$R$29,'2.1.trackMPD'!$T$7:$T$29)</f>
        <v>6</v>
      </c>
      <c r="D829" s="160">
        <v>10</v>
      </c>
      <c r="E829" s="160" t="s">
        <v>6395</v>
      </c>
      <c r="F829" s="160" t="s">
        <v>110</v>
      </c>
      <c r="G829" s="160" t="s">
        <v>140</v>
      </c>
      <c r="H829" s="160" t="s">
        <v>6393</v>
      </c>
      <c r="I829" s="160" t="e" cm="1">
        <f t="array" ref="I829">INDEX('2.1.trackMPD'!L:L/(24*60*60),
       MATCH(1,
             (A829='2.1.trackMPD'!A:A)*
             (C829='2.1.trackMPD'!D:D)*
             (D829/10^6='2.1.trackMPD'!H:H)*
             (E829='2.1.trackMPD'!F:F),
0))</f>
        <v>#N/A</v>
      </c>
    </row>
    <row r="830" spans="1:9" x14ac:dyDescent="0.2">
      <c r="A830" s="160" t="s">
        <v>93</v>
      </c>
      <c r="B830" s="160" t="s">
        <v>15</v>
      </c>
      <c r="C830" s="160">
        <f>_xlfn.XLOOKUP(B830,'2.1.trackMPD'!$R$7:$R$29,'2.1.trackMPD'!$T$7:$T$29)</f>
        <v>6</v>
      </c>
      <c r="D830" s="160">
        <v>100</v>
      </c>
      <c r="E830" s="160" t="s">
        <v>6395</v>
      </c>
      <c r="F830" s="160" t="s">
        <v>110</v>
      </c>
      <c r="G830" s="160" t="s">
        <v>124</v>
      </c>
      <c r="H830" s="160" t="s">
        <v>6392</v>
      </c>
      <c r="I830" s="160" t="e" cm="1">
        <f t="array" ref="I830">INDEX('2.1.trackMPD'!I:I/(24*60*60),
       MATCH(1,
             (A830='2.1.trackMPD'!A:A)*
             (C830='2.1.trackMPD'!D:D)*
             (D830/10^6='2.1.trackMPD'!H:H)*
             (E830='2.1.trackMPD'!F:F),
0))</f>
        <v>#N/A</v>
      </c>
    </row>
    <row r="831" spans="1:9" x14ac:dyDescent="0.2">
      <c r="A831" s="160" t="s">
        <v>93</v>
      </c>
      <c r="B831" s="160" t="s">
        <v>15</v>
      </c>
      <c r="C831" s="160">
        <f>_xlfn.XLOOKUP(B831,'2.1.trackMPD'!$R$7:$R$29,'2.1.trackMPD'!$T$7:$T$29)</f>
        <v>6</v>
      </c>
      <c r="D831" s="160">
        <v>100</v>
      </c>
      <c r="E831" s="160" t="s">
        <v>6395</v>
      </c>
      <c r="F831" s="160" t="s">
        <v>110</v>
      </c>
      <c r="G831" s="160" t="s">
        <v>140</v>
      </c>
      <c r="H831" s="160" t="s">
        <v>6392</v>
      </c>
      <c r="I831" s="160" t="e" cm="1">
        <f t="array" ref="I831">INDEX('2.1.trackMPD'!J:J/(24*60*60),
       MATCH(1,
             (A831='2.1.trackMPD'!A:A)*
             (C831='2.1.trackMPD'!D:D)*
             (D831/10^6='2.1.trackMPD'!H:H)*
             (E831='2.1.trackMPD'!F:F),
0))</f>
        <v>#N/A</v>
      </c>
    </row>
    <row r="832" spans="1:9" x14ac:dyDescent="0.2">
      <c r="A832" s="160" t="s">
        <v>93</v>
      </c>
      <c r="B832" s="160" t="s">
        <v>15</v>
      </c>
      <c r="C832" s="160">
        <f>_xlfn.XLOOKUP(B832,'2.1.trackMPD'!$R$7:$R$29,'2.1.trackMPD'!$T$7:$T$29)</f>
        <v>6</v>
      </c>
      <c r="D832" s="160">
        <v>100</v>
      </c>
      <c r="E832" s="160" t="s">
        <v>6395</v>
      </c>
      <c r="F832" s="160" t="s">
        <v>110</v>
      </c>
      <c r="G832" s="160" t="s">
        <v>124</v>
      </c>
      <c r="H832" s="160" t="s">
        <v>6393</v>
      </c>
      <c r="I832" s="160" t="e" cm="1">
        <f t="array" ref="I832">INDEX('2.1.trackMPD'!K:K/(24*60*60),
       MATCH(1,
             (A832='2.1.trackMPD'!A:A)*
             (C832='2.1.trackMPD'!D:D)*
             (D832/10^6='2.1.trackMPD'!H:H)*
             (E832='2.1.trackMPD'!F:F),
0))</f>
        <v>#N/A</v>
      </c>
    </row>
    <row r="833" spans="1:9" x14ac:dyDescent="0.2">
      <c r="A833" s="160" t="s">
        <v>93</v>
      </c>
      <c r="B833" s="160" t="s">
        <v>15</v>
      </c>
      <c r="C833" s="160">
        <f>_xlfn.XLOOKUP(B833,'2.1.trackMPD'!$R$7:$R$29,'2.1.trackMPD'!$T$7:$T$29)</f>
        <v>6</v>
      </c>
      <c r="D833" s="160">
        <v>100</v>
      </c>
      <c r="E833" s="160" t="s">
        <v>6395</v>
      </c>
      <c r="F833" s="160" t="s">
        <v>110</v>
      </c>
      <c r="G833" s="160" t="s">
        <v>140</v>
      </c>
      <c r="H833" s="160" t="s">
        <v>6393</v>
      </c>
      <c r="I833" s="160" t="e" cm="1">
        <f t="array" ref="I833">INDEX('2.1.trackMPD'!L:L/(24*60*60),
       MATCH(1,
             (A833='2.1.trackMPD'!A:A)*
             (C833='2.1.trackMPD'!D:D)*
             (D833/10^6='2.1.trackMPD'!H:H)*
             (E833='2.1.trackMPD'!F:F),
0))</f>
        <v>#N/A</v>
      </c>
    </row>
    <row r="834" spans="1:9" x14ac:dyDescent="0.2">
      <c r="A834" s="160" t="s">
        <v>93</v>
      </c>
      <c r="B834" s="160" t="s">
        <v>9</v>
      </c>
      <c r="C834" s="160">
        <f>_xlfn.XLOOKUP(B834,'2.1.trackMPD'!$R$7:$R$29,'2.1.trackMPD'!$T$7:$T$29)</f>
        <v>6</v>
      </c>
      <c r="D834" s="160">
        <v>1</v>
      </c>
      <c r="E834" s="160" t="s">
        <v>6390</v>
      </c>
      <c r="F834" s="160" t="s">
        <v>110</v>
      </c>
      <c r="G834" s="160" t="s">
        <v>124</v>
      </c>
      <c r="H834" s="160" t="s">
        <v>6392</v>
      </c>
      <c r="I834" s="160" cm="1">
        <f t="array" ref="I834">INDEX('2.1.trackMPD'!I:I/(24*60*60),
       MATCH(1,
             (A834='2.1.trackMPD'!A:A)*
             (C834='2.1.trackMPD'!D:D)*
             (D834/10^6='2.1.trackMPD'!H:H)*
             (E834='2.1.trackMPD'!F:F),
0))</f>
        <v>4.6051731481481477E-7</v>
      </c>
    </row>
    <row r="835" spans="1:9" x14ac:dyDescent="0.2">
      <c r="A835" s="160" t="s">
        <v>93</v>
      </c>
      <c r="B835" s="160" t="s">
        <v>9</v>
      </c>
      <c r="C835" s="160">
        <f>_xlfn.XLOOKUP(B835,'2.1.trackMPD'!$R$7:$R$29,'2.1.trackMPD'!$T$7:$T$29)</f>
        <v>6</v>
      </c>
      <c r="D835" s="160">
        <v>1</v>
      </c>
      <c r="E835" s="160" t="s">
        <v>6390</v>
      </c>
      <c r="F835" s="160" t="s">
        <v>110</v>
      </c>
      <c r="G835" s="160" t="s">
        <v>140</v>
      </c>
      <c r="H835" s="160" t="s">
        <v>6392</v>
      </c>
      <c r="I835" s="160" cm="1">
        <f t="array" ref="I835">INDEX('2.1.trackMPD'!J:J/(24*60*60),
       MATCH(1,
             (A835='2.1.trackMPD'!A:A)*
             (C835='2.1.trackMPD'!D:D)*
             (D835/10^6='2.1.trackMPD'!H:H)*
             (E835='2.1.trackMPD'!F:F),
0))</f>
        <v>7.5641211111111106E-6</v>
      </c>
    </row>
    <row r="836" spans="1:9" x14ac:dyDescent="0.2">
      <c r="A836" s="160" t="s">
        <v>93</v>
      </c>
      <c r="B836" s="160" t="s">
        <v>9</v>
      </c>
      <c r="C836" s="160">
        <f>_xlfn.XLOOKUP(B836,'2.1.trackMPD'!$R$7:$R$29,'2.1.trackMPD'!$T$7:$T$29)</f>
        <v>6</v>
      </c>
      <c r="D836" s="160">
        <v>1</v>
      </c>
      <c r="E836" s="160" t="s">
        <v>6390</v>
      </c>
      <c r="F836" s="160" t="s">
        <v>110</v>
      </c>
      <c r="G836" s="160" t="s">
        <v>124</v>
      </c>
      <c r="H836" s="160" t="s">
        <v>6393</v>
      </c>
      <c r="I836" s="160" cm="1">
        <f t="array" ref="I836">INDEX('2.1.trackMPD'!K:K/(24*60*60),
       MATCH(1,
             (A836='2.1.trackMPD'!A:A)*
             (C836='2.1.trackMPD'!D:D)*
             (D836/10^6='2.1.trackMPD'!H:H)*
             (E836='2.1.trackMPD'!F:F),
0))</f>
        <v>0</v>
      </c>
    </row>
    <row r="837" spans="1:9" x14ac:dyDescent="0.2">
      <c r="A837" s="160" t="s">
        <v>93</v>
      </c>
      <c r="B837" s="160" t="s">
        <v>9</v>
      </c>
      <c r="C837" s="160">
        <f>_xlfn.XLOOKUP(B837,'2.1.trackMPD'!$R$7:$R$29,'2.1.trackMPD'!$T$7:$T$29)</f>
        <v>6</v>
      </c>
      <c r="D837" s="160">
        <v>1</v>
      </c>
      <c r="E837" s="160" t="s">
        <v>6390</v>
      </c>
      <c r="F837" s="160" t="s">
        <v>110</v>
      </c>
      <c r="G837" s="160" t="s">
        <v>140</v>
      </c>
      <c r="H837" s="160" t="s">
        <v>6393</v>
      </c>
      <c r="I837" s="160" cm="1">
        <f t="array" ref="I837">INDEX('2.1.trackMPD'!L:L/(24*60*60),
       MATCH(1,
             (A837='2.1.trackMPD'!A:A)*
             (C837='2.1.trackMPD'!D:D)*
             (D837/10^6='2.1.trackMPD'!H:H)*
             (E837='2.1.trackMPD'!F:F),
0))</f>
        <v>7.122507118055555E-6</v>
      </c>
    </row>
    <row r="838" spans="1:9" x14ac:dyDescent="0.2">
      <c r="A838" s="160" t="s">
        <v>93</v>
      </c>
      <c r="B838" s="160" t="s">
        <v>9</v>
      </c>
      <c r="C838" s="160">
        <f>_xlfn.XLOOKUP(B838,'2.1.trackMPD'!$R$7:$R$29,'2.1.trackMPD'!$T$7:$T$29)</f>
        <v>6</v>
      </c>
      <c r="D838" s="160">
        <v>10</v>
      </c>
      <c r="E838" s="160" t="s">
        <v>6390</v>
      </c>
      <c r="F838" s="160" t="s">
        <v>110</v>
      </c>
      <c r="G838" s="160" t="s">
        <v>124</v>
      </c>
      <c r="H838" s="160" t="s">
        <v>6392</v>
      </c>
      <c r="I838" s="160" cm="1">
        <f t="array" ref="I838">INDEX('2.1.trackMPD'!I:I/(24*60*60),
       MATCH(1,
             (A838='2.1.trackMPD'!A:A)*
             (C838='2.1.trackMPD'!D:D)*
             (D838/10^6='2.1.trackMPD'!H:H)*
             (E838='2.1.trackMPD'!F:F),
0))</f>
        <v>2.3133724999999999E-6</v>
      </c>
    </row>
    <row r="839" spans="1:9" x14ac:dyDescent="0.2">
      <c r="A839" s="160" t="s">
        <v>93</v>
      </c>
      <c r="B839" s="160" t="s">
        <v>9</v>
      </c>
      <c r="C839" s="160">
        <f>_xlfn.XLOOKUP(B839,'2.1.trackMPD'!$R$7:$R$29,'2.1.trackMPD'!$T$7:$T$29)</f>
        <v>6</v>
      </c>
      <c r="D839" s="160">
        <v>10</v>
      </c>
      <c r="E839" s="160" t="s">
        <v>6390</v>
      </c>
      <c r="F839" s="160" t="s">
        <v>110</v>
      </c>
      <c r="G839" s="160" t="s">
        <v>140</v>
      </c>
      <c r="H839" s="160" t="s">
        <v>6392</v>
      </c>
      <c r="I839" s="160" cm="1">
        <f t="array" ref="I839">INDEX('2.1.trackMPD'!J:J/(24*60*60),
       MATCH(1,
             (A839='2.1.trackMPD'!A:A)*
             (C839='2.1.trackMPD'!D:D)*
             (D839/10^6='2.1.trackMPD'!H:H)*
             (E839='2.1.trackMPD'!F:F),
0))</f>
        <v>1.2815177025462963E-5</v>
      </c>
    </row>
    <row r="840" spans="1:9" x14ac:dyDescent="0.2">
      <c r="A840" s="160" t="s">
        <v>93</v>
      </c>
      <c r="B840" s="160" t="s">
        <v>9</v>
      </c>
      <c r="C840" s="160">
        <f>_xlfn.XLOOKUP(B840,'2.1.trackMPD'!$R$7:$R$29,'2.1.trackMPD'!$T$7:$T$29)</f>
        <v>6</v>
      </c>
      <c r="D840" s="160">
        <v>10</v>
      </c>
      <c r="E840" s="160" t="s">
        <v>6390</v>
      </c>
      <c r="F840" s="160" t="s">
        <v>110</v>
      </c>
      <c r="G840" s="160" t="s">
        <v>124</v>
      </c>
      <c r="H840" s="160" t="s">
        <v>6393</v>
      </c>
      <c r="I840" s="160" cm="1">
        <f t="array" ref="I840">INDEX('2.1.trackMPD'!K:K/(24*60*60),
       MATCH(1,
             (A840='2.1.trackMPD'!A:A)*
             (C840='2.1.trackMPD'!D:D)*
             (D840/10^6='2.1.trackMPD'!H:H)*
             (E840='2.1.trackMPD'!F:F),
0))</f>
        <v>2.5960539930555555E-6</v>
      </c>
    </row>
    <row r="841" spans="1:9" x14ac:dyDescent="0.2">
      <c r="A841" s="160" t="s">
        <v>93</v>
      </c>
      <c r="B841" s="160" t="s">
        <v>9</v>
      </c>
      <c r="C841" s="160">
        <f>_xlfn.XLOOKUP(B841,'2.1.trackMPD'!$R$7:$R$29,'2.1.trackMPD'!$T$7:$T$29)</f>
        <v>6</v>
      </c>
      <c r="D841" s="160">
        <v>10</v>
      </c>
      <c r="E841" s="160" t="s">
        <v>6390</v>
      </c>
      <c r="F841" s="160" t="s">
        <v>110</v>
      </c>
      <c r="G841" s="160" t="s">
        <v>140</v>
      </c>
      <c r="H841" s="160" t="s">
        <v>6393</v>
      </c>
      <c r="I841" s="160" cm="1">
        <f t="array" ref="I841">INDEX('2.1.trackMPD'!L:L/(24*60*60),
       MATCH(1,
             (A841='2.1.trackMPD'!A:A)*
             (C841='2.1.trackMPD'!D:D)*
             (D841/10^6='2.1.trackMPD'!H:H)*
             (E841='2.1.trackMPD'!F:F),
0))</f>
        <v>2.3977906250000003E-7</v>
      </c>
    </row>
    <row r="842" spans="1:9" x14ac:dyDescent="0.2">
      <c r="A842" s="160" t="s">
        <v>93</v>
      </c>
      <c r="B842" s="160" t="s">
        <v>9</v>
      </c>
      <c r="C842" s="160">
        <f>_xlfn.XLOOKUP(B842,'2.1.trackMPD'!$R$7:$R$29,'2.1.trackMPD'!$T$7:$T$29)</f>
        <v>6</v>
      </c>
      <c r="D842" s="160">
        <v>100</v>
      </c>
      <c r="E842" s="160" t="s">
        <v>6390</v>
      </c>
      <c r="F842" s="160" t="s">
        <v>110</v>
      </c>
      <c r="G842" s="160" t="s">
        <v>124</v>
      </c>
      <c r="H842" s="160" t="s">
        <v>6392</v>
      </c>
      <c r="I842" s="160" cm="1">
        <f t="array" ref="I842">INDEX('2.1.trackMPD'!I:I/(24*60*60),
       MATCH(1,
             (A842='2.1.trackMPD'!A:A)*
             (C842='2.1.trackMPD'!D:D)*
             (D842/10^6='2.1.trackMPD'!H:H)*
             (E842='2.1.trackMPD'!F:F),
0))</f>
        <v>4.0572705474537039E-3</v>
      </c>
    </row>
    <row r="843" spans="1:9" x14ac:dyDescent="0.2">
      <c r="A843" s="160" t="s">
        <v>93</v>
      </c>
      <c r="B843" s="160" t="s">
        <v>9</v>
      </c>
      <c r="C843" s="160">
        <f>_xlfn.XLOOKUP(B843,'2.1.trackMPD'!$R$7:$R$29,'2.1.trackMPD'!$T$7:$T$29)</f>
        <v>6</v>
      </c>
      <c r="D843" s="160">
        <v>100</v>
      </c>
      <c r="E843" s="160" t="s">
        <v>6390</v>
      </c>
      <c r="F843" s="160" t="s">
        <v>110</v>
      </c>
      <c r="G843" s="160" t="s">
        <v>140</v>
      </c>
      <c r="H843" s="160" t="s">
        <v>6392</v>
      </c>
      <c r="I843" s="160" cm="1">
        <f t="array" ref="I843">INDEX('2.1.trackMPD'!J:J/(24*60*60),
       MATCH(1,
             (A843='2.1.trackMPD'!A:A)*
             (C843='2.1.trackMPD'!D:D)*
             (D843/10^6='2.1.trackMPD'!H:H)*
             (E843='2.1.trackMPD'!F:F),
0))</f>
        <v>1.5704883680555555E-3</v>
      </c>
    </row>
    <row r="844" spans="1:9" x14ac:dyDescent="0.2">
      <c r="A844" s="160" t="s">
        <v>93</v>
      </c>
      <c r="B844" s="160" t="s">
        <v>9</v>
      </c>
      <c r="C844" s="160">
        <f>_xlfn.XLOOKUP(B844,'2.1.trackMPD'!$R$7:$R$29,'2.1.trackMPD'!$T$7:$T$29)</f>
        <v>6</v>
      </c>
      <c r="D844" s="160">
        <v>100</v>
      </c>
      <c r="E844" s="160" t="s">
        <v>6390</v>
      </c>
      <c r="F844" s="160" t="s">
        <v>110</v>
      </c>
      <c r="G844" s="160" t="s">
        <v>124</v>
      </c>
      <c r="H844" s="160" t="s">
        <v>6393</v>
      </c>
      <c r="I844" s="160" cm="1">
        <f t="array" ref="I844">INDEX('2.1.trackMPD'!K:K/(24*60*60),
       MATCH(1,
             (A844='2.1.trackMPD'!A:A)*
             (C844='2.1.trackMPD'!D:D)*
             (D844/10^6='2.1.trackMPD'!H:H)*
             (E844='2.1.trackMPD'!F:F),
0))</f>
        <v>0</v>
      </c>
    </row>
    <row r="845" spans="1:9" x14ac:dyDescent="0.2">
      <c r="A845" s="160" t="s">
        <v>93</v>
      </c>
      <c r="B845" s="160" t="s">
        <v>9</v>
      </c>
      <c r="C845" s="160">
        <f>_xlfn.XLOOKUP(B845,'2.1.trackMPD'!$R$7:$R$29,'2.1.trackMPD'!$T$7:$T$29)</f>
        <v>6</v>
      </c>
      <c r="D845" s="160">
        <v>100</v>
      </c>
      <c r="E845" s="160" t="s">
        <v>6390</v>
      </c>
      <c r="F845" s="160" t="s">
        <v>110</v>
      </c>
      <c r="G845" s="160" t="s">
        <v>140</v>
      </c>
      <c r="H845" s="160" t="s">
        <v>6393</v>
      </c>
      <c r="I845" s="160" cm="1">
        <f t="array" ref="I845">INDEX('2.1.trackMPD'!L:L/(24*60*60),
       MATCH(1,
             (A845='2.1.trackMPD'!A:A)*
             (C845='2.1.trackMPD'!D:D)*
             (D845/10^6='2.1.trackMPD'!H:H)*
             (E845='2.1.trackMPD'!F:F),
0))</f>
        <v>0</v>
      </c>
    </row>
    <row r="846" spans="1:9" x14ac:dyDescent="0.2">
      <c r="A846" s="160" t="s">
        <v>93</v>
      </c>
      <c r="B846" s="160" t="s">
        <v>9</v>
      </c>
      <c r="C846" s="160">
        <f>_xlfn.XLOOKUP(B846,'2.1.trackMPD'!$R$7:$R$29,'2.1.trackMPD'!$T$7:$T$29)</f>
        <v>6</v>
      </c>
      <c r="D846" s="160">
        <v>1000</v>
      </c>
      <c r="E846" s="160" t="s">
        <v>6390</v>
      </c>
      <c r="F846" s="160" t="s">
        <v>110</v>
      </c>
      <c r="G846" s="160" t="s">
        <v>124</v>
      </c>
      <c r="H846" s="160" t="s">
        <v>6392</v>
      </c>
      <c r="I846" s="160" cm="1">
        <f t="array" ref="I846">INDEX('2.1.trackMPD'!I:I/(24*60*60),
       MATCH(1,
             (A846='2.1.trackMPD'!A:A)*
             (C846='2.1.trackMPD'!D:D)*
             (D846/10^6='2.1.trackMPD'!H:H)*
             (E846='2.1.trackMPD'!F:F),
0))</f>
        <v>5.2855706909722224</v>
      </c>
    </row>
    <row r="847" spans="1:9" x14ac:dyDescent="0.2">
      <c r="A847" s="160" t="s">
        <v>93</v>
      </c>
      <c r="B847" s="160" t="s">
        <v>9</v>
      </c>
      <c r="C847" s="160">
        <f>_xlfn.XLOOKUP(B847,'2.1.trackMPD'!$R$7:$R$29,'2.1.trackMPD'!$T$7:$T$29)</f>
        <v>6</v>
      </c>
      <c r="D847" s="160">
        <v>1000</v>
      </c>
      <c r="E847" s="160" t="s">
        <v>6390</v>
      </c>
      <c r="F847" s="160" t="s">
        <v>110</v>
      </c>
      <c r="G847" s="160" t="s">
        <v>140</v>
      </c>
      <c r="H847" s="160" t="s">
        <v>6392</v>
      </c>
      <c r="I847" s="160" cm="1">
        <f t="array" ref="I847">INDEX('2.1.trackMPD'!J:J/(24*60*60),
       MATCH(1,
             (A847='2.1.trackMPD'!A:A)*
             (C847='2.1.trackMPD'!D:D)*
             (D847/10^6='2.1.trackMPD'!H:H)*
             (E847='2.1.trackMPD'!F:F),
0))</f>
        <v>5.8739276064814813E-2</v>
      </c>
    </row>
    <row r="848" spans="1:9" x14ac:dyDescent="0.2">
      <c r="A848" s="160" t="s">
        <v>93</v>
      </c>
      <c r="B848" s="160" t="s">
        <v>9</v>
      </c>
      <c r="C848" s="160">
        <f>_xlfn.XLOOKUP(B848,'2.1.trackMPD'!$R$7:$R$29,'2.1.trackMPD'!$T$7:$T$29)</f>
        <v>6</v>
      </c>
      <c r="D848" s="160">
        <v>1000</v>
      </c>
      <c r="E848" s="160" t="s">
        <v>6390</v>
      </c>
      <c r="F848" s="160" t="s">
        <v>110</v>
      </c>
      <c r="G848" s="160" t="s">
        <v>124</v>
      </c>
      <c r="H848" s="160" t="s">
        <v>6393</v>
      </c>
      <c r="I848" s="160" cm="1">
        <f t="array" ref="I848">INDEX('2.1.trackMPD'!K:K/(24*60*60),
       MATCH(1,
             (A848='2.1.trackMPD'!A:A)*
             (C848='2.1.trackMPD'!D:D)*
             (D848/10^6='2.1.trackMPD'!H:H)*
             (E848='2.1.trackMPD'!F:F),
0))</f>
        <v>0</v>
      </c>
    </row>
    <row r="849" spans="1:9" x14ac:dyDescent="0.2">
      <c r="A849" s="160" t="s">
        <v>93</v>
      </c>
      <c r="B849" s="160" t="s">
        <v>9</v>
      </c>
      <c r="C849" s="160">
        <f>_xlfn.XLOOKUP(B849,'2.1.trackMPD'!$R$7:$R$29,'2.1.trackMPD'!$T$7:$T$29)</f>
        <v>6</v>
      </c>
      <c r="D849" s="160">
        <v>1000</v>
      </c>
      <c r="E849" s="160" t="s">
        <v>6390</v>
      </c>
      <c r="F849" s="160" t="s">
        <v>110</v>
      </c>
      <c r="G849" s="160" t="s">
        <v>140</v>
      </c>
      <c r="H849" s="160" t="s">
        <v>6393</v>
      </c>
      <c r="I849" s="160" cm="1">
        <f t="array" ref="I849">INDEX('2.1.trackMPD'!L:L/(24*60*60),
       MATCH(1,
             (A849='2.1.trackMPD'!A:A)*
             (C849='2.1.trackMPD'!D:D)*
             (D849/10^6='2.1.trackMPD'!H:H)*
             (E849='2.1.trackMPD'!F:F),
0))</f>
        <v>0</v>
      </c>
    </row>
    <row r="850" spans="1:9" x14ac:dyDescent="0.2">
      <c r="A850" s="160" t="s">
        <v>93</v>
      </c>
      <c r="B850" s="160" t="s">
        <v>9</v>
      </c>
      <c r="C850" s="160">
        <f>_xlfn.XLOOKUP(B850,'2.1.trackMPD'!$R$7:$R$29,'2.1.trackMPD'!$T$7:$T$29)</f>
        <v>6</v>
      </c>
      <c r="D850" s="160">
        <v>5000</v>
      </c>
      <c r="E850" s="160" t="s">
        <v>6390</v>
      </c>
      <c r="F850" s="160" t="s">
        <v>110</v>
      </c>
      <c r="G850" s="160" t="s">
        <v>124</v>
      </c>
      <c r="H850" s="160" t="s">
        <v>6392</v>
      </c>
      <c r="I850" s="160" cm="1">
        <f t="array" ref="I850">INDEX('2.1.trackMPD'!I:I/(24*60*60),
       MATCH(1,
             (A850='2.1.trackMPD'!A:A)*
             (C850='2.1.trackMPD'!D:D)*
             (D850/10^6='2.1.trackMPD'!H:H)*
             (E850='2.1.trackMPD'!F:F),
0))</f>
        <v>81.995622777777783</v>
      </c>
    </row>
    <row r="851" spans="1:9" x14ac:dyDescent="0.2">
      <c r="A851" s="160" t="s">
        <v>93</v>
      </c>
      <c r="B851" s="160" t="s">
        <v>9</v>
      </c>
      <c r="C851" s="160">
        <f>_xlfn.XLOOKUP(B851,'2.1.trackMPD'!$R$7:$R$29,'2.1.trackMPD'!$T$7:$T$29)</f>
        <v>6</v>
      </c>
      <c r="D851" s="160">
        <v>5000</v>
      </c>
      <c r="E851" s="160" t="s">
        <v>6390</v>
      </c>
      <c r="F851" s="160" t="s">
        <v>110</v>
      </c>
      <c r="G851" s="160" t="s">
        <v>140</v>
      </c>
      <c r="H851" s="160" t="s">
        <v>6392</v>
      </c>
      <c r="I851" s="160" cm="1">
        <f t="array" ref="I851">INDEX('2.1.trackMPD'!J:J/(24*60*60),
       MATCH(1,
             (A851='2.1.trackMPD'!A:A)*
             (C851='2.1.trackMPD'!D:D)*
             (D851/10^6='2.1.trackMPD'!H:H)*
             (E851='2.1.trackMPD'!F:F),
0))</f>
        <v>0.23135450173611111</v>
      </c>
    </row>
    <row r="852" spans="1:9" x14ac:dyDescent="0.2">
      <c r="A852" s="160" t="s">
        <v>93</v>
      </c>
      <c r="B852" s="160" t="s">
        <v>9</v>
      </c>
      <c r="C852" s="160">
        <f>_xlfn.XLOOKUP(B852,'2.1.trackMPD'!$R$7:$R$29,'2.1.trackMPD'!$T$7:$T$29)</f>
        <v>6</v>
      </c>
      <c r="D852" s="160">
        <v>5000</v>
      </c>
      <c r="E852" s="160" t="s">
        <v>6390</v>
      </c>
      <c r="F852" s="160" t="s">
        <v>110</v>
      </c>
      <c r="G852" s="160" t="s">
        <v>124</v>
      </c>
      <c r="H852" s="160" t="s">
        <v>6393</v>
      </c>
      <c r="I852" s="160" cm="1">
        <f t="array" ref="I852">INDEX('2.1.trackMPD'!K:K/(24*60*60),
       MATCH(1,
             (A852='2.1.trackMPD'!A:A)*
             (C852='2.1.trackMPD'!D:D)*
             (D852/10^6='2.1.trackMPD'!H:H)*
             (E852='2.1.trackMPD'!F:F),
0))</f>
        <v>0</v>
      </c>
    </row>
    <row r="853" spans="1:9" x14ac:dyDescent="0.2">
      <c r="A853" s="160" t="s">
        <v>93</v>
      </c>
      <c r="B853" s="160" t="s">
        <v>9</v>
      </c>
      <c r="C853" s="160">
        <f>_xlfn.XLOOKUP(B853,'2.1.trackMPD'!$R$7:$R$29,'2.1.trackMPD'!$T$7:$T$29)</f>
        <v>6</v>
      </c>
      <c r="D853" s="160">
        <v>5000</v>
      </c>
      <c r="E853" s="160" t="s">
        <v>6390</v>
      </c>
      <c r="F853" s="160" t="s">
        <v>110</v>
      </c>
      <c r="G853" s="160" t="s">
        <v>140</v>
      </c>
      <c r="H853" s="160" t="s">
        <v>6393</v>
      </c>
      <c r="I853" s="160" cm="1">
        <f t="array" ref="I853">INDEX('2.1.trackMPD'!L:L/(24*60*60),
       MATCH(1,
             (A853='2.1.trackMPD'!A:A)*
             (C853='2.1.trackMPD'!D:D)*
             (D853/10^6='2.1.trackMPD'!H:H)*
             (E853='2.1.trackMPD'!F:F),
0))</f>
        <v>0</v>
      </c>
    </row>
    <row r="854" spans="1:9" x14ac:dyDescent="0.2">
      <c r="A854" s="160" t="s">
        <v>93</v>
      </c>
      <c r="B854" s="160" t="s">
        <v>9</v>
      </c>
      <c r="C854" s="160">
        <f>_xlfn.XLOOKUP(B854,'2.1.trackMPD'!$R$7:$R$29,'2.1.trackMPD'!$T$7:$T$29)</f>
        <v>6</v>
      </c>
      <c r="D854" s="160">
        <v>1</v>
      </c>
      <c r="E854" s="160" t="s">
        <v>6394</v>
      </c>
      <c r="F854" s="160" t="s">
        <v>110</v>
      </c>
      <c r="G854" s="160" t="s">
        <v>124</v>
      </c>
      <c r="H854" s="160" t="s">
        <v>6392</v>
      </c>
      <c r="I854" s="160" cm="1">
        <f t="array" ref="I854">INDEX('2.1.trackMPD'!I:I/(24*60*60),
       MATCH(1,
             (A854='2.1.trackMPD'!A:A)*
             (C854='2.1.trackMPD'!D:D)*
             (D854/10^6='2.1.trackMPD'!H:H)*
             (E854='2.1.trackMPD'!F:F),
0))</f>
        <v>6.7990033564814812E-7</v>
      </c>
    </row>
    <row r="855" spans="1:9" x14ac:dyDescent="0.2">
      <c r="A855" s="160" t="s">
        <v>93</v>
      </c>
      <c r="B855" s="160" t="s">
        <v>9</v>
      </c>
      <c r="C855" s="160">
        <f>_xlfn.XLOOKUP(B855,'2.1.trackMPD'!$R$7:$R$29,'2.1.trackMPD'!$T$7:$T$29)</f>
        <v>6</v>
      </c>
      <c r="D855" s="160">
        <v>1</v>
      </c>
      <c r="E855" s="160" t="s">
        <v>6394</v>
      </c>
      <c r="F855" s="160" t="s">
        <v>110</v>
      </c>
      <c r="G855" s="160" t="s">
        <v>140</v>
      </c>
      <c r="H855" s="160" t="s">
        <v>6392</v>
      </c>
      <c r="I855" s="160" cm="1">
        <f t="array" ref="I855">INDEX('2.1.trackMPD'!J:J/(24*60*60),
       MATCH(1,
             (A855='2.1.trackMPD'!A:A)*
             (C855='2.1.trackMPD'!D:D)*
             (D855/10^6='2.1.trackMPD'!H:H)*
             (E855='2.1.trackMPD'!F:F),
0))</f>
        <v>6.5607511111111114E-6</v>
      </c>
    </row>
    <row r="856" spans="1:9" x14ac:dyDescent="0.2">
      <c r="A856" s="160" t="s">
        <v>93</v>
      </c>
      <c r="B856" s="160" t="s">
        <v>9</v>
      </c>
      <c r="C856" s="160">
        <f>_xlfn.XLOOKUP(B856,'2.1.trackMPD'!$R$7:$R$29,'2.1.trackMPD'!$T$7:$T$29)</f>
        <v>6</v>
      </c>
      <c r="D856" s="160">
        <v>1</v>
      </c>
      <c r="E856" s="160" t="s">
        <v>6394</v>
      </c>
      <c r="F856" s="160" t="s">
        <v>110</v>
      </c>
      <c r="G856" s="160" t="s">
        <v>124</v>
      </c>
      <c r="H856" s="160" t="s">
        <v>6393</v>
      </c>
      <c r="I856" s="160" cm="1">
        <f t="array" ref="I856">INDEX('2.1.trackMPD'!K:K/(24*60*60),
       MATCH(1,
             (A856='2.1.trackMPD'!A:A)*
             (C856='2.1.trackMPD'!D:D)*
             (D856/10^6='2.1.trackMPD'!H:H)*
             (E856='2.1.trackMPD'!F:F),
0))</f>
        <v>0</v>
      </c>
    </row>
    <row r="857" spans="1:9" x14ac:dyDescent="0.2">
      <c r="A857" s="160" t="s">
        <v>93</v>
      </c>
      <c r="B857" s="160" t="s">
        <v>9</v>
      </c>
      <c r="C857" s="160">
        <f>_xlfn.XLOOKUP(B857,'2.1.trackMPD'!$R$7:$R$29,'2.1.trackMPD'!$T$7:$T$29)</f>
        <v>6</v>
      </c>
      <c r="D857" s="160">
        <v>1</v>
      </c>
      <c r="E857" s="160" t="s">
        <v>6394</v>
      </c>
      <c r="F857" s="160" t="s">
        <v>110</v>
      </c>
      <c r="G857" s="160" t="s">
        <v>140</v>
      </c>
      <c r="H857" s="160" t="s">
        <v>6393</v>
      </c>
      <c r="I857" s="160" cm="1">
        <f t="array" ref="I857">INDEX('2.1.trackMPD'!L:L/(24*60*60),
       MATCH(1,
             (A857='2.1.trackMPD'!A:A)*
             (C857='2.1.trackMPD'!D:D)*
             (D857/10^6='2.1.trackMPD'!H:H)*
             (E857='2.1.trackMPD'!F:F),
0))</f>
        <v>1.9946250115740742E-6</v>
      </c>
    </row>
    <row r="858" spans="1:9" x14ac:dyDescent="0.2">
      <c r="A858" s="160" t="s">
        <v>93</v>
      </c>
      <c r="B858" s="160" t="s">
        <v>9</v>
      </c>
      <c r="C858" s="160">
        <f>_xlfn.XLOOKUP(B858,'2.1.trackMPD'!$R$7:$R$29,'2.1.trackMPD'!$T$7:$T$29)</f>
        <v>6</v>
      </c>
      <c r="D858" s="160">
        <v>10</v>
      </c>
      <c r="E858" s="160" t="s">
        <v>6394</v>
      </c>
      <c r="F858" s="160" t="s">
        <v>110</v>
      </c>
      <c r="G858" s="160" t="s">
        <v>124</v>
      </c>
      <c r="H858" s="160" t="s">
        <v>6392</v>
      </c>
      <c r="I858" s="160" cm="1">
        <f t="array" ref="I858">INDEX('2.1.trackMPD'!I:I/(24*60*60),
       MATCH(1,
             (A858='2.1.trackMPD'!A:A)*
             (C858='2.1.trackMPD'!D:D)*
             (D858/10^6='2.1.trackMPD'!H:H)*
             (E858='2.1.trackMPD'!F:F),
0))</f>
        <v>2.0893463958333332E-5</v>
      </c>
    </row>
    <row r="859" spans="1:9" x14ac:dyDescent="0.2">
      <c r="A859" s="160" t="s">
        <v>93</v>
      </c>
      <c r="B859" s="160" t="s">
        <v>9</v>
      </c>
      <c r="C859" s="160">
        <f>_xlfn.XLOOKUP(B859,'2.1.trackMPD'!$R$7:$R$29,'2.1.trackMPD'!$T$7:$T$29)</f>
        <v>6</v>
      </c>
      <c r="D859" s="160">
        <v>10</v>
      </c>
      <c r="E859" s="160" t="s">
        <v>6394</v>
      </c>
      <c r="F859" s="160" t="s">
        <v>110</v>
      </c>
      <c r="G859" s="160" t="s">
        <v>140</v>
      </c>
      <c r="H859" s="160" t="s">
        <v>6392</v>
      </c>
      <c r="I859" s="160" cm="1">
        <f t="array" ref="I859">INDEX('2.1.trackMPD'!J:J/(24*60*60),
       MATCH(1,
             (A859='2.1.trackMPD'!A:A)*
             (C859='2.1.trackMPD'!D:D)*
             (D859/10^6='2.1.trackMPD'!H:H)*
             (E859='2.1.trackMPD'!F:F),
0))</f>
        <v>5.2174501944444443E-5</v>
      </c>
    </row>
    <row r="860" spans="1:9" x14ac:dyDescent="0.2">
      <c r="A860" s="160" t="s">
        <v>93</v>
      </c>
      <c r="B860" s="160" t="s">
        <v>9</v>
      </c>
      <c r="C860" s="160">
        <f>_xlfn.XLOOKUP(B860,'2.1.trackMPD'!$R$7:$R$29,'2.1.trackMPD'!$T$7:$T$29)</f>
        <v>6</v>
      </c>
      <c r="D860" s="160">
        <v>10</v>
      </c>
      <c r="E860" s="160" t="s">
        <v>6394</v>
      </c>
      <c r="F860" s="160" t="s">
        <v>110</v>
      </c>
      <c r="G860" s="160" t="s">
        <v>124</v>
      </c>
      <c r="H860" s="160" t="s">
        <v>6393</v>
      </c>
      <c r="I860" s="160" cm="1">
        <f t="array" ref="I860">INDEX('2.1.trackMPD'!K:K/(24*60*60),
       MATCH(1,
             (A860='2.1.trackMPD'!A:A)*
             (C860='2.1.trackMPD'!D:D)*
             (D860/10^6='2.1.trackMPD'!H:H)*
             (E860='2.1.trackMPD'!F:F),
0))</f>
        <v>0</v>
      </c>
    </row>
    <row r="861" spans="1:9" x14ac:dyDescent="0.2">
      <c r="A861" s="160" t="s">
        <v>93</v>
      </c>
      <c r="B861" s="160" t="s">
        <v>9</v>
      </c>
      <c r="C861" s="160">
        <f>_xlfn.XLOOKUP(B861,'2.1.trackMPD'!$R$7:$R$29,'2.1.trackMPD'!$T$7:$T$29)</f>
        <v>6</v>
      </c>
      <c r="D861" s="160">
        <v>10</v>
      </c>
      <c r="E861" s="160" t="s">
        <v>6394</v>
      </c>
      <c r="F861" s="160" t="s">
        <v>110</v>
      </c>
      <c r="G861" s="160" t="s">
        <v>140</v>
      </c>
      <c r="H861" s="160" t="s">
        <v>6393</v>
      </c>
      <c r="I861" s="160" cm="1">
        <f t="array" ref="I861">INDEX('2.1.trackMPD'!L:L/(24*60*60),
       MATCH(1,
             (A861='2.1.trackMPD'!A:A)*
             (C861='2.1.trackMPD'!D:D)*
             (D861/10^6='2.1.trackMPD'!H:H)*
             (E861='2.1.trackMPD'!F:F),
0))</f>
        <v>1.8757503009259258E-6</v>
      </c>
    </row>
    <row r="862" spans="1:9" x14ac:dyDescent="0.2">
      <c r="A862" s="160" t="s">
        <v>93</v>
      </c>
      <c r="B862" s="160" t="s">
        <v>9</v>
      </c>
      <c r="C862" s="160">
        <f>_xlfn.XLOOKUP(B862,'2.1.trackMPD'!$R$7:$R$29,'2.1.trackMPD'!$T$7:$T$29)</f>
        <v>6</v>
      </c>
      <c r="D862" s="160">
        <v>100</v>
      </c>
      <c r="E862" s="160" t="s">
        <v>6394</v>
      </c>
      <c r="F862" s="160" t="s">
        <v>110</v>
      </c>
      <c r="G862" s="160" t="s">
        <v>124</v>
      </c>
      <c r="H862" s="160" t="s">
        <v>6392</v>
      </c>
      <c r="I862" s="160" cm="1">
        <f t="array" ref="I862">INDEX('2.1.trackMPD'!I:I/(24*60*60),
       MATCH(1,
             (A862='2.1.trackMPD'!A:A)*
             (C862='2.1.trackMPD'!D:D)*
             (D862/10^6='2.1.trackMPD'!H:H)*
             (E862='2.1.trackMPD'!F:F),
0))</f>
        <v>3.429728244212963E-2</v>
      </c>
    </row>
    <row r="863" spans="1:9" x14ac:dyDescent="0.2">
      <c r="A863" s="160" t="s">
        <v>93</v>
      </c>
      <c r="B863" s="160" t="s">
        <v>9</v>
      </c>
      <c r="C863" s="160">
        <f>_xlfn.XLOOKUP(B863,'2.1.trackMPD'!$R$7:$R$29,'2.1.trackMPD'!$T$7:$T$29)</f>
        <v>6</v>
      </c>
      <c r="D863" s="160">
        <v>100</v>
      </c>
      <c r="E863" s="160" t="s">
        <v>6394</v>
      </c>
      <c r="F863" s="160" t="s">
        <v>110</v>
      </c>
      <c r="G863" s="160" t="s">
        <v>140</v>
      </c>
      <c r="H863" s="160" t="s">
        <v>6392</v>
      </c>
      <c r="I863" s="160" cm="1">
        <f t="array" ref="I863">INDEX('2.1.trackMPD'!J:J/(24*60*60),
       MATCH(1,
             (A863='2.1.trackMPD'!A:A)*
             (C863='2.1.trackMPD'!D:D)*
             (D863/10^6='2.1.trackMPD'!H:H)*
             (E863='2.1.trackMPD'!F:F),
0))</f>
        <v>4.6962863819444449E-3</v>
      </c>
    </row>
    <row r="864" spans="1:9" x14ac:dyDescent="0.2">
      <c r="A864" s="160" t="s">
        <v>93</v>
      </c>
      <c r="B864" s="160" t="s">
        <v>9</v>
      </c>
      <c r="C864" s="160">
        <f>_xlfn.XLOOKUP(B864,'2.1.trackMPD'!$R$7:$R$29,'2.1.trackMPD'!$T$7:$T$29)</f>
        <v>6</v>
      </c>
      <c r="D864" s="160">
        <v>100</v>
      </c>
      <c r="E864" s="160" t="s">
        <v>6394</v>
      </c>
      <c r="F864" s="160" t="s">
        <v>110</v>
      </c>
      <c r="G864" s="160" t="s">
        <v>124</v>
      </c>
      <c r="H864" s="160" t="s">
        <v>6393</v>
      </c>
      <c r="I864" s="160" cm="1">
        <f t="array" ref="I864">INDEX('2.1.trackMPD'!K:K/(24*60*60),
       MATCH(1,
             (A864='2.1.trackMPD'!A:A)*
             (C864='2.1.trackMPD'!D:D)*
             (D864/10^6='2.1.trackMPD'!H:H)*
             (E864='2.1.trackMPD'!F:F),
0))</f>
        <v>0</v>
      </c>
    </row>
    <row r="865" spans="1:9" x14ac:dyDescent="0.2">
      <c r="A865" s="160" t="s">
        <v>93</v>
      </c>
      <c r="B865" s="160" t="s">
        <v>9</v>
      </c>
      <c r="C865" s="160">
        <f>_xlfn.XLOOKUP(B865,'2.1.trackMPD'!$R$7:$R$29,'2.1.trackMPD'!$T$7:$T$29)</f>
        <v>6</v>
      </c>
      <c r="D865" s="160">
        <v>100</v>
      </c>
      <c r="E865" s="160" t="s">
        <v>6394</v>
      </c>
      <c r="F865" s="160" t="s">
        <v>110</v>
      </c>
      <c r="G865" s="160" t="s">
        <v>140</v>
      </c>
      <c r="H865" s="160" t="s">
        <v>6393</v>
      </c>
      <c r="I865" s="160" cm="1">
        <f t="array" ref="I865">INDEX('2.1.trackMPD'!L:L/(24*60*60),
       MATCH(1,
             (A865='2.1.trackMPD'!A:A)*
             (C865='2.1.trackMPD'!D:D)*
             (D865/10^6='2.1.trackMPD'!H:H)*
             (E865='2.1.trackMPD'!F:F),
0))</f>
        <v>0</v>
      </c>
    </row>
    <row r="866" spans="1:9" x14ac:dyDescent="0.2">
      <c r="A866" s="160" t="s">
        <v>93</v>
      </c>
      <c r="B866" s="160" t="s">
        <v>9</v>
      </c>
      <c r="C866" s="160">
        <f>_xlfn.XLOOKUP(B866,'2.1.trackMPD'!$R$7:$R$29,'2.1.trackMPD'!$T$7:$T$29)</f>
        <v>6</v>
      </c>
      <c r="D866" s="160">
        <v>1000</v>
      </c>
      <c r="E866" s="160" t="s">
        <v>6394</v>
      </c>
      <c r="F866" s="160" t="s">
        <v>110</v>
      </c>
      <c r="G866" s="160" t="s">
        <v>124</v>
      </c>
      <c r="H866" s="160" t="s">
        <v>6392</v>
      </c>
      <c r="I866" s="160" cm="1">
        <f t="array" ref="I866">INDEX('2.1.trackMPD'!I:I/(24*60*60),
       MATCH(1,
             (A866='2.1.trackMPD'!A:A)*
             (C866='2.1.trackMPD'!D:D)*
             (D866/10^6='2.1.trackMPD'!H:H)*
             (E866='2.1.trackMPD'!F:F),
0))</f>
        <v>4.3144828321759263</v>
      </c>
    </row>
    <row r="867" spans="1:9" x14ac:dyDescent="0.2">
      <c r="A867" s="160" t="s">
        <v>93</v>
      </c>
      <c r="B867" s="160" t="s">
        <v>9</v>
      </c>
      <c r="C867" s="160">
        <f>_xlfn.XLOOKUP(B867,'2.1.trackMPD'!$R$7:$R$29,'2.1.trackMPD'!$T$7:$T$29)</f>
        <v>6</v>
      </c>
      <c r="D867" s="160">
        <v>1000</v>
      </c>
      <c r="E867" s="160" t="s">
        <v>6394</v>
      </c>
      <c r="F867" s="160" t="s">
        <v>110</v>
      </c>
      <c r="G867" s="160" t="s">
        <v>140</v>
      </c>
      <c r="H867" s="160" t="s">
        <v>6392</v>
      </c>
      <c r="I867" s="160" cm="1">
        <f t="array" ref="I867">INDEX('2.1.trackMPD'!J:J/(24*60*60),
       MATCH(1,
             (A867='2.1.trackMPD'!A:A)*
             (C867='2.1.trackMPD'!D:D)*
             (D867/10^6='2.1.trackMPD'!H:H)*
             (E867='2.1.trackMPD'!F:F),
0))</f>
        <v>5.3069748275462965E-2</v>
      </c>
    </row>
    <row r="868" spans="1:9" x14ac:dyDescent="0.2">
      <c r="A868" s="160" t="s">
        <v>93</v>
      </c>
      <c r="B868" s="160" t="s">
        <v>9</v>
      </c>
      <c r="C868" s="160">
        <f>_xlfn.XLOOKUP(B868,'2.1.trackMPD'!$R$7:$R$29,'2.1.trackMPD'!$T$7:$T$29)</f>
        <v>6</v>
      </c>
      <c r="D868" s="160">
        <v>1000</v>
      </c>
      <c r="E868" s="160" t="s">
        <v>6394</v>
      </c>
      <c r="F868" s="160" t="s">
        <v>110</v>
      </c>
      <c r="G868" s="160" t="s">
        <v>124</v>
      </c>
      <c r="H868" s="160" t="s">
        <v>6393</v>
      </c>
      <c r="I868" s="160" cm="1">
        <f t="array" ref="I868">INDEX('2.1.trackMPD'!K:K/(24*60*60),
       MATCH(1,
             (A868='2.1.trackMPD'!A:A)*
             (C868='2.1.trackMPD'!D:D)*
             (D868/10^6='2.1.trackMPD'!H:H)*
             (E868='2.1.trackMPD'!F:F),
0))</f>
        <v>0</v>
      </c>
    </row>
    <row r="869" spans="1:9" x14ac:dyDescent="0.2">
      <c r="A869" s="160" t="s">
        <v>93</v>
      </c>
      <c r="B869" s="160" t="s">
        <v>9</v>
      </c>
      <c r="C869" s="160">
        <f>_xlfn.XLOOKUP(B869,'2.1.trackMPD'!$R$7:$R$29,'2.1.trackMPD'!$T$7:$T$29)</f>
        <v>6</v>
      </c>
      <c r="D869" s="160">
        <v>1000</v>
      </c>
      <c r="E869" s="160" t="s">
        <v>6394</v>
      </c>
      <c r="F869" s="160" t="s">
        <v>110</v>
      </c>
      <c r="G869" s="160" t="s">
        <v>140</v>
      </c>
      <c r="H869" s="160" t="s">
        <v>6393</v>
      </c>
      <c r="I869" s="160" cm="1">
        <f t="array" ref="I869">INDEX('2.1.trackMPD'!L:L/(24*60*60),
       MATCH(1,
             (A869='2.1.trackMPD'!A:A)*
             (C869='2.1.trackMPD'!D:D)*
             (D869/10^6='2.1.trackMPD'!H:H)*
             (E869='2.1.trackMPD'!F:F),
0))</f>
        <v>0</v>
      </c>
    </row>
    <row r="870" spans="1:9" x14ac:dyDescent="0.2">
      <c r="A870" s="160" t="s">
        <v>93</v>
      </c>
      <c r="B870" s="160" t="s">
        <v>9</v>
      </c>
      <c r="C870" s="160">
        <f>_xlfn.XLOOKUP(B870,'2.1.trackMPD'!$R$7:$R$29,'2.1.trackMPD'!$T$7:$T$29)</f>
        <v>6</v>
      </c>
      <c r="D870" s="160">
        <v>5000</v>
      </c>
      <c r="E870" s="160" t="s">
        <v>6394</v>
      </c>
      <c r="F870" s="160" t="s">
        <v>110</v>
      </c>
      <c r="G870" s="160" t="s">
        <v>124</v>
      </c>
      <c r="H870" s="160" t="s">
        <v>6392</v>
      </c>
      <c r="I870" s="160" cm="1">
        <f t="array" ref="I870">INDEX('2.1.trackMPD'!I:I/(24*60*60),
       MATCH(1,
             (A870='2.1.trackMPD'!A:A)*
             (C870='2.1.trackMPD'!D:D)*
             (D870/10^6='2.1.trackMPD'!H:H)*
             (E870='2.1.trackMPD'!F:F),
0))</f>
        <v>25.321341284722223</v>
      </c>
    </row>
    <row r="871" spans="1:9" x14ac:dyDescent="0.2">
      <c r="A871" s="160" t="s">
        <v>93</v>
      </c>
      <c r="B871" s="160" t="s">
        <v>9</v>
      </c>
      <c r="C871" s="160">
        <f>_xlfn.XLOOKUP(B871,'2.1.trackMPD'!$R$7:$R$29,'2.1.trackMPD'!$T$7:$T$29)</f>
        <v>6</v>
      </c>
      <c r="D871" s="160">
        <v>5000</v>
      </c>
      <c r="E871" s="160" t="s">
        <v>6394</v>
      </c>
      <c r="F871" s="160" t="s">
        <v>110</v>
      </c>
      <c r="G871" s="160" t="s">
        <v>140</v>
      </c>
      <c r="H871" s="160" t="s">
        <v>6392</v>
      </c>
      <c r="I871" s="160" cm="1">
        <f t="array" ref="I871">INDEX('2.1.trackMPD'!J:J/(24*60*60),
       MATCH(1,
             (A871='2.1.trackMPD'!A:A)*
             (C871='2.1.trackMPD'!D:D)*
             (D871/10^6='2.1.trackMPD'!H:H)*
             (E871='2.1.trackMPD'!F:F),
0))</f>
        <v>0.12856595949074076</v>
      </c>
    </row>
    <row r="872" spans="1:9" x14ac:dyDescent="0.2">
      <c r="A872" s="160" t="s">
        <v>93</v>
      </c>
      <c r="B872" s="160" t="s">
        <v>9</v>
      </c>
      <c r="C872" s="160">
        <f>_xlfn.XLOOKUP(B872,'2.1.trackMPD'!$R$7:$R$29,'2.1.trackMPD'!$T$7:$T$29)</f>
        <v>6</v>
      </c>
      <c r="D872" s="160">
        <v>5000</v>
      </c>
      <c r="E872" s="160" t="s">
        <v>6394</v>
      </c>
      <c r="F872" s="160" t="s">
        <v>110</v>
      </c>
      <c r="G872" s="160" t="s">
        <v>124</v>
      </c>
      <c r="H872" s="160" t="s">
        <v>6393</v>
      </c>
      <c r="I872" s="160" cm="1">
        <f t="array" ref="I872">INDEX('2.1.trackMPD'!K:K/(24*60*60),
       MATCH(1,
             (A872='2.1.trackMPD'!A:A)*
             (C872='2.1.trackMPD'!D:D)*
             (D872/10^6='2.1.trackMPD'!H:H)*
             (E872='2.1.trackMPD'!F:F),
0))</f>
        <v>0</v>
      </c>
    </row>
    <row r="873" spans="1:9" x14ac:dyDescent="0.2">
      <c r="A873" s="160" t="s">
        <v>93</v>
      </c>
      <c r="B873" s="160" t="s">
        <v>9</v>
      </c>
      <c r="C873" s="160">
        <f>_xlfn.XLOOKUP(B873,'2.1.trackMPD'!$R$7:$R$29,'2.1.trackMPD'!$T$7:$T$29)</f>
        <v>6</v>
      </c>
      <c r="D873" s="160">
        <v>5000</v>
      </c>
      <c r="E873" s="160" t="s">
        <v>6394</v>
      </c>
      <c r="F873" s="160" t="s">
        <v>110</v>
      </c>
      <c r="G873" s="160" t="s">
        <v>140</v>
      </c>
      <c r="H873" s="160" t="s">
        <v>6393</v>
      </c>
      <c r="I873" s="160" cm="1">
        <f t="array" ref="I873">INDEX('2.1.trackMPD'!L:L/(24*60*60),
       MATCH(1,
             (A873='2.1.trackMPD'!A:A)*
             (C873='2.1.trackMPD'!D:D)*
             (D873/10^6='2.1.trackMPD'!H:H)*
             (E873='2.1.trackMPD'!F:F),
0))</f>
        <v>0</v>
      </c>
    </row>
    <row r="874" spans="1:9" x14ac:dyDescent="0.2">
      <c r="A874" s="160" t="s">
        <v>93</v>
      </c>
      <c r="B874" s="160" t="s">
        <v>9</v>
      </c>
      <c r="C874" s="160">
        <f>_xlfn.XLOOKUP(B874,'2.1.trackMPD'!$R$7:$R$29,'2.1.trackMPD'!$T$7:$T$29)</f>
        <v>6</v>
      </c>
      <c r="D874" s="160">
        <v>1</v>
      </c>
      <c r="E874" s="160" t="s">
        <v>6395</v>
      </c>
      <c r="F874" s="160" t="s">
        <v>110</v>
      </c>
      <c r="G874" s="160" t="s">
        <v>124</v>
      </c>
      <c r="H874" s="160" t="s">
        <v>6392</v>
      </c>
      <c r="I874" s="160" t="e" cm="1">
        <f t="array" ref="I874">INDEX('2.1.trackMPD'!I:I/(24*60*60),
       MATCH(1,
             (A874='2.1.trackMPD'!A:A)*
             (C874='2.1.trackMPD'!D:D)*
             (D874/10^6='2.1.trackMPD'!H:H)*
             (E874='2.1.trackMPD'!F:F),
0))</f>
        <v>#N/A</v>
      </c>
    </row>
    <row r="875" spans="1:9" x14ac:dyDescent="0.2">
      <c r="A875" s="160" t="s">
        <v>93</v>
      </c>
      <c r="B875" s="160" t="s">
        <v>9</v>
      </c>
      <c r="C875" s="160">
        <f>_xlfn.XLOOKUP(B875,'2.1.trackMPD'!$R$7:$R$29,'2.1.trackMPD'!$T$7:$T$29)</f>
        <v>6</v>
      </c>
      <c r="D875" s="160">
        <v>1</v>
      </c>
      <c r="E875" s="160" t="s">
        <v>6395</v>
      </c>
      <c r="F875" s="160" t="s">
        <v>110</v>
      </c>
      <c r="G875" s="160" t="s">
        <v>140</v>
      </c>
      <c r="H875" s="160" t="s">
        <v>6392</v>
      </c>
      <c r="I875" s="160" t="e" cm="1">
        <f t="array" ref="I875">INDEX('2.1.trackMPD'!J:J/(24*60*60),
       MATCH(1,
             (A875='2.1.trackMPD'!A:A)*
             (C875='2.1.trackMPD'!D:D)*
             (D875/10^6='2.1.trackMPD'!H:H)*
             (E875='2.1.trackMPD'!F:F),
0))</f>
        <v>#N/A</v>
      </c>
    </row>
    <row r="876" spans="1:9" x14ac:dyDescent="0.2">
      <c r="A876" s="160" t="s">
        <v>93</v>
      </c>
      <c r="B876" s="160" t="s">
        <v>9</v>
      </c>
      <c r="C876" s="160">
        <f>_xlfn.XLOOKUP(B876,'2.1.trackMPD'!$R$7:$R$29,'2.1.trackMPD'!$T$7:$T$29)</f>
        <v>6</v>
      </c>
      <c r="D876" s="160">
        <v>1</v>
      </c>
      <c r="E876" s="160" t="s">
        <v>6395</v>
      </c>
      <c r="F876" s="160" t="s">
        <v>110</v>
      </c>
      <c r="G876" s="160" t="s">
        <v>124</v>
      </c>
      <c r="H876" s="160" t="s">
        <v>6393</v>
      </c>
      <c r="I876" s="160" t="e" cm="1">
        <f t="array" ref="I876">INDEX('2.1.trackMPD'!K:K/(24*60*60),
       MATCH(1,
             (A876='2.1.trackMPD'!A:A)*
             (C876='2.1.trackMPD'!D:D)*
             (D876/10^6='2.1.trackMPD'!H:H)*
             (E876='2.1.trackMPD'!F:F),
0))</f>
        <v>#N/A</v>
      </c>
    </row>
    <row r="877" spans="1:9" x14ac:dyDescent="0.2">
      <c r="A877" s="160" t="s">
        <v>93</v>
      </c>
      <c r="B877" s="160" t="s">
        <v>9</v>
      </c>
      <c r="C877" s="160">
        <f>_xlfn.XLOOKUP(B877,'2.1.trackMPD'!$R$7:$R$29,'2.1.trackMPD'!$T$7:$T$29)</f>
        <v>6</v>
      </c>
      <c r="D877" s="160">
        <v>1</v>
      </c>
      <c r="E877" s="160" t="s">
        <v>6395</v>
      </c>
      <c r="F877" s="160" t="s">
        <v>110</v>
      </c>
      <c r="G877" s="160" t="s">
        <v>140</v>
      </c>
      <c r="H877" s="160" t="s">
        <v>6393</v>
      </c>
      <c r="I877" s="160" t="e" cm="1">
        <f t="array" ref="I877">INDEX('2.1.trackMPD'!L:L/(24*60*60),
       MATCH(1,
             (A877='2.1.trackMPD'!A:A)*
             (C877='2.1.trackMPD'!D:D)*
             (D877/10^6='2.1.trackMPD'!H:H)*
             (E877='2.1.trackMPD'!F:F),
0))</f>
        <v>#N/A</v>
      </c>
    </row>
    <row r="878" spans="1:9" x14ac:dyDescent="0.2">
      <c r="A878" s="160" t="s">
        <v>93</v>
      </c>
      <c r="B878" s="160" t="s">
        <v>9</v>
      </c>
      <c r="C878" s="160">
        <f>_xlfn.XLOOKUP(B878,'2.1.trackMPD'!$R$7:$R$29,'2.1.trackMPD'!$T$7:$T$29)</f>
        <v>6</v>
      </c>
      <c r="D878" s="160">
        <v>10</v>
      </c>
      <c r="E878" s="160" t="s">
        <v>6395</v>
      </c>
      <c r="F878" s="160" t="s">
        <v>110</v>
      </c>
      <c r="G878" s="160" t="s">
        <v>124</v>
      </c>
      <c r="H878" s="160" t="s">
        <v>6392</v>
      </c>
      <c r="I878" s="160" t="e" cm="1">
        <f t="array" ref="I878">INDEX('2.1.trackMPD'!I:I/(24*60*60),
       MATCH(1,
             (A878='2.1.trackMPD'!A:A)*
             (C878='2.1.trackMPD'!D:D)*
             (D878/10^6='2.1.trackMPD'!H:H)*
             (E878='2.1.trackMPD'!F:F),
0))</f>
        <v>#N/A</v>
      </c>
    </row>
    <row r="879" spans="1:9" x14ac:dyDescent="0.2">
      <c r="A879" s="160" t="s">
        <v>93</v>
      </c>
      <c r="B879" s="160" t="s">
        <v>9</v>
      </c>
      <c r="C879" s="160">
        <f>_xlfn.XLOOKUP(B879,'2.1.trackMPD'!$R$7:$R$29,'2.1.trackMPD'!$T$7:$T$29)</f>
        <v>6</v>
      </c>
      <c r="D879" s="160">
        <v>10</v>
      </c>
      <c r="E879" s="160" t="s">
        <v>6395</v>
      </c>
      <c r="F879" s="160" t="s">
        <v>110</v>
      </c>
      <c r="G879" s="160" t="s">
        <v>140</v>
      </c>
      <c r="H879" s="160" t="s">
        <v>6392</v>
      </c>
      <c r="I879" s="160" t="e" cm="1">
        <f t="array" ref="I879">INDEX('2.1.trackMPD'!J:J/(24*60*60),
       MATCH(1,
             (A879='2.1.trackMPD'!A:A)*
             (C879='2.1.trackMPD'!D:D)*
             (D879/10^6='2.1.trackMPD'!H:H)*
             (E879='2.1.trackMPD'!F:F),
0))</f>
        <v>#N/A</v>
      </c>
    </row>
    <row r="880" spans="1:9" x14ac:dyDescent="0.2">
      <c r="A880" s="160" t="s">
        <v>93</v>
      </c>
      <c r="B880" s="160" t="s">
        <v>9</v>
      </c>
      <c r="C880" s="160">
        <f>_xlfn.XLOOKUP(B880,'2.1.trackMPD'!$R$7:$R$29,'2.1.trackMPD'!$T$7:$T$29)</f>
        <v>6</v>
      </c>
      <c r="D880" s="160">
        <v>10</v>
      </c>
      <c r="E880" s="160" t="s">
        <v>6395</v>
      </c>
      <c r="F880" s="160" t="s">
        <v>110</v>
      </c>
      <c r="G880" s="160" t="s">
        <v>124</v>
      </c>
      <c r="H880" s="160" t="s">
        <v>6393</v>
      </c>
      <c r="I880" s="160" t="e" cm="1">
        <f t="array" ref="I880">INDEX('2.1.trackMPD'!K:K/(24*60*60),
       MATCH(1,
             (A880='2.1.trackMPD'!A:A)*
             (C880='2.1.trackMPD'!D:D)*
             (D880/10^6='2.1.trackMPD'!H:H)*
             (E880='2.1.trackMPD'!F:F),
0))</f>
        <v>#N/A</v>
      </c>
    </row>
    <row r="881" spans="1:9" x14ac:dyDescent="0.2">
      <c r="A881" s="160" t="s">
        <v>93</v>
      </c>
      <c r="B881" s="160" t="s">
        <v>9</v>
      </c>
      <c r="C881" s="160">
        <f>_xlfn.XLOOKUP(B881,'2.1.trackMPD'!$R$7:$R$29,'2.1.trackMPD'!$T$7:$T$29)</f>
        <v>6</v>
      </c>
      <c r="D881" s="160">
        <v>10</v>
      </c>
      <c r="E881" s="160" t="s">
        <v>6395</v>
      </c>
      <c r="F881" s="160" t="s">
        <v>110</v>
      </c>
      <c r="G881" s="160" t="s">
        <v>140</v>
      </c>
      <c r="H881" s="160" t="s">
        <v>6393</v>
      </c>
      <c r="I881" s="160" t="e" cm="1">
        <f t="array" ref="I881">INDEX('2.1.trackMPD'!L:L/(24*60*60),
       MATCH(1,
             (A881='2.1.trackMPD'!A:A)*
             (C881='2.1.trackMPD'!D:D)*
             (D881/10^6='2.1.trackMPD'!H:H)*
             (E881='2.1.trackMPD'!F:F),
0))</f>
        <v>#N/A</v>
      </c>
    </row>
    <row r="882" spans="1:9" x14ac:dyDescent="0.2">
      <c r="A882" s="160" t="s">
        <v>93</v>
      </c>
      <c r="B882" s="160" t="s">
        <v>9</v>
      </c>
      <c r="C882" s="160">
        <f>_xlfn.XLOOKUP(B882,'2.1.trackMPD'!$R$7:$R$29,'2.1.trackMPD'!$T$7:$T$29)</f>
        <v>6</v>
      </c>
      <c r="D882" s="160">
        <v>100</v>
      </c>
      <c r="E882" s="160" t="s">
        <v>6395</v>
      </c>
      <c r="F882" s="160" t="s">
        <v>110</v>
      </c>
      <c r="G882" s="160" t="s">
        <v>124</v>
      </c>
      <c r="H882" s="160" t="s">
        <v>6392</v>
      </c>
      <c r="I882" s="160" t="e" cm="1">
        <f t="array" ref="I882">INDEX('2.1.trackMPD'!I:I/(24*60*60),
       MATCH(1,
             (A882='2.1.trackMPD'!A:A)*
             (C882='2.1.trackMPD'!D:D)*
             (D882/10^6='2.1.trackMPD'!H:H)*
             (E882='2.1.trackMPD'!F:F),
0))</f>
        <v>#N/A</v>
      </c>
    </row>
    <row r="883" spans="1:9" x14ac:dyDescent="0.2">
      <c r="A883" s="160" t="s">
        <v>93</v>
      </c>
      <c r="B883" s="160" t="s">
        <v>9</v>
      </c>
      <c r="C883" s="160">
        <f>_xlfn.XLOOKUP(B883,'2.1.trackMPD'!$R$7:$R$29,'2.1.trackMPD'!$T$7:$T$29)</f>
        <v>6</v>
      </c>
      <c r="D883" s="160">
        <v>100</v>
      </c>
      <c r="E883" s="160" t="s">
        <v>6395</v>
      </c>
      <c r="F883" s="160" t="s">
        <v>110</v>
      </c>
      <c r="G883" s="160" t="s">
        <v>140</v>
      </c>
      <c r="H883" s="160" t="s">
        <v>6392</v>
      </c>
      <c r="I883" s="160" t="e" cm="1">
        <f t="array" ref="I883">INDEX('2.1.trackMPD'!J:J/(24*60*60),
       MATCH(1,
             (A883='2.1.trackMPD'!A:A)*
             (C883='2.1.trackMPD'!D:D)*
             (D883/10^6='2.1.trackMPD'!H:H)*
             (E883='2.1.trackMPD'!F:F),
0))</f>
        <v>#N/A</v>
      </c>
    </row>
    <row r="884" spans="1:9" x14ac:dyDescent="0.2">
      <c r="A884" s="160" t="s">
        <v>93</v>
      </c>
      <c r="B884" s="160" t="s">
        <v>9</v>
      </c>
      <c r="C884" s="160">
        <f>_xlfn.XLOOKUP(B884,'2.1.trackMPD'!$R$7:$R$29,'2.1.trackMPD'!$T$7:$T$29)</f>
        <v>6</v>
      </c>
      <c r="D884" s="160">
        <v>100</v>
      </c>
      <c r="E884" s="160" t="s">
        <v>6395</v>
      </c>
      <c r="F884" s="160" t="s">
        <v>110</v>
      </c>
      <c r="G884" s="160" t="s">
        <v>124</v>
      </c>
      <c r="H884" s="160" t="s">
        <v>6393</v>
      </c>
      <c r="I884" s="160" t="e" cm="1">
        <f t="array" ref="I884">INDEX('2.1.trackMPD'!K:K/(24*60*60),
       MATCH(1,
             (A884='2.1.trackMPD'!A:A)*
             (C884='2.1.trackMPD'!D:D)*
             (D884/10^6='2.1.trackMPD'!H:H)*
             (E884='2.1.trackMPD'!F:F),
0))</f>
        <v>#N/A</v>
      </c>
    </row>
    <row r="885" spans="1:9" x14ac:dyDescent="0.2">
      <c r="A885" s="160" t="s">
        <v>93</v>
      </c>
      <c r="B885" s="160" t="s">
        <v>9</v>
      </c>
      <c r="C885" s="160">
        <f>_xlfn.XLOOKUP(B885,'2.1.trackMPD'!$R$7:$R$29,'2.1.trackMPD'!$T$7:$T$29)</f>
        <v>6</v>
      </c>
      <c r="D885" s="160">
        <v>100</v>
      </c>
      <c r="E885" s="160" t="s">
        <v>6395</v>
      </c>
      <c r="F885" s="160" t="s">
        <v>110</v>
      </c>
      <c r="G885" s="160" t="s">
        <v>140</v>
      </c>
      <c r="H885" s="160" t="s">
        <v>6393</v>
      </c>
      <c r="I885" s="160" t="e" cm="1">
        <f t="array" ref="I885">INDEX('2.1.trackMPD'!L:L/(24*60*60),
       MATCH(1,
             (A885='2.1.trackMPD'!A:A)*
             (C885='2.1.trackMPD'!D:D)*
             (D885/10^6='2.1.trackMPD'!H:H)*
             (E885='2.1.trackMPD'!F:F),
0))</f>
        <v>#N/A</v>
      </c>
    </row>
    <row r="886" spans="1:9" x14ac:dyDescent="0.2">
      <c r="A886" s="160" t="s">
        <v>93</v>
      </c>
      <c r="B886" s="160" t="s">
        <v>146</v>
      </c>
      <c r="C886" s="160">
        <f>_xlfn.XLOOKUP(B886,'2.1.trackMPD'!$R$7:$R$29,'2.1.trackMPD'!$T$7:$T$29)</f>
        <v>6</v>
      </c>
      <c r="D886" s="160">
        <v>1</v>
      </c>
      <c r="E886" s="160" t="s">
        <v>6390</v>
      </c>
      <c r="F886" s="160" t="s">
        <v>110</v>
      </c>
      <c r="G886" s="160" t="s">
        <v>124</v>
      </c>
      <c r="H886" s="160" t="s">
        <v>6392</v>
      </c>
      <c r="I886" s="160" cm="1">
        <f t="array" ref="I886">INDEX('2.1.trackMPD'!I:I/(24*60*60),
       MATCH(1,
             (A886='2.1.trackMPD'!A:A)*
             (C886='2.1.trackMPD'!D:D)*
             (D886/10^6='2.1.trackMPD'!H:H)*
             (E886='2.1.trackMPD'!F:F),
0))</f>
        <v>4.6051731481481477E-7</v>
      </c>
    </row>
    <row r="887" spans="1:9" x14ac:dyDescent="0.2">
      <c r="A887" s="160" t="s">
        <v>93</v>
      </c>
      <c r="B887" s="160" t="s">
        <v>146</v>
      </c>
      <c r="C887" s="160">
        <f>_xlfn.XLOOKUP(B887,'2.1.trackMPD'!$R$7:$R$29,'2.1.trackMPD'!$T$7:$T$29)</f>
        <v>6</v>
      </c>
      <c r="D887" s="160">
        <v>1</v>
      </c>
      <c r="E887" s="160" t="s">
        <v>6390</v>
      </c>
      <c r="F887" s="160" t="s">
        <v>110</v>
      </c>
      <c r="G887" s="160" t="s">
        <v>140</v>
      </c>
      <c r="H887" s="160" t="s">
        <v>6392</v>
      </c>
      <c r="I887" s="160" cm="1">
        <f t="array" ref="I887">INDEX('2.1.trackMPD'!J:J/(24*60*60),
       MATCH(1,
             (A887='2.1.trackMPD'!A:A)*
             (C887='2.1.trackMPD'!D:D)*
             (D887/10^6='2.1.trackMPD'!H:H)*
             (E887='2.1.trackMPD'!F:F),
0))</f>
        <v>7.5641211111111106E-6</v>
      </c>
    </row>
    <row r="888" spans="1:9" x14ac:dyDescent="0.2">
      <c r="A888" s="160" t="s">
        <v>93</v>
      </c>
      <c r="B888" s="160" t="s">
        <v>146</v>
      </c>
      <c r="C888" s="160">
        <f>_xlfn.XLOOKUP(B888,'2.1.trackMPD'!$R$7:$R$29,'2.1.trackMPD'!$T$7:$T$29)</f>
        <v>6</v>
      </c>
      <c r="D888" s="160">
        <v>1</v>
      </c>
      <c r="E888" s="160" t="s">
        <v>6390</v>
      </c>
      <c r="F888" s="160" t="s">
        <v>110</v>
      </c>
      <c r="G888" s="160" t="s">
        <v>124</v>
      </c>
      <c r="H888" s="160" t="s">
        <v>6393</v>
      </c>
      <c r="I888" s="160" cm="1">
        <f t="array" ref="I888">INDEX('2.1.trackMPD'!K:K/(24*60*60),
       MATCH(1,
             (A888='2.1.trackMPD'!A:A)*
             (C888='2.1.trackMPD'!D:D)*
             (D888/10^6='2.1.trackMPD'!H:H)*
             (E888='2.1.trackMPD'!F:F),
0))</f>
        <v>0</v>
      </c>
    </row>
    <row r="889" spans="1:9" x14ac:dyDescent="0.2">
      <c r="A889" s="160" t="s">
        <v>93</v>
      </c>
      <c r="B889" s="160" t="s">
        <v>146</v>
      </c>
      <c r="C889" s="160">
        <f>_xlfn.XLOOKUP(B889,'2.1.trackMPD'!$R$7:$R$29,'2.1.trackMPD'!$T$7:$T$29)</f>
        <v>6</v>
      </c>
      <c r="D889" s="160">
        <v>1</v>
      </c>
      <c r="E889" s="160" t="s">
        <v>6390</v>
      </c>
      <c r="F889" s="160" t="s">
        <v>110</v>
      </c>
      <c r="G889" s="160" t="s">
        <v>140</v>
      </c>
      <c r="H889" s="160" t="s">
        <v>6393</v>
      </c>
      <c r="I889" s="160" cm="1">
        <f t="array" ref="I889">INDEX('2.1.trackMPD'!L:L/(24*60*60),
       MATCH(1,
             (A889='2.1.trackMPD'!A:A)*
             (C889='2.1.trackMPD'!D:D)*
             (D889/10^6='2.1.trackMPD'!H:H)*
             (E889='2.1.trackMPD'!F:F),
0))</f>
        <v>7.122507118055555E-6</v>
      </c>
    </row>
    <row r="890" spans="1:9" x14ac:dyDescent="0.2">
      <c r="A890" s="160" t="s">
        <v>93</v>
      </c>
      <c r="B890" s="160" t="s">
        <v>146</v>
      </c>
      <c r="C890" s="160">
        <f>_xlfn.XLOOKUP(B890,'2.1.trackMPD'!$R$7:$R$29,'2.1.trackMPD'!$T$7:$T$29)</f>
        <v>6</v>
      </c>
      <c r="D890" s="160">
        <v>10</v>
      </c>
      <c r="E890" s="160" t="s">
        <v>6390</v>
      </c>
      <c r="F890" s="160" t="s">
        <v>110</v>
      </c>
      <c r="G890" s="160" t="s">
        <v>124</v>
      </c>
      <c r="H890" s="160" t="s">
        <v>6392</v>
      </c>
      <c r="I890" s="160" cm="1">
        <f t="array" ref="I890">INDEX('2.1.trackMPD'!I:I/(24*60*60),
       MATCH(1,
             (A890='2.1.trackMPD'!A:A)*
             (C890='2.1.trackMPD'!D:D)*
             (D890/10^6='2.1.trackMPD'!H:H)*
             (E890='2.1.trackMPD'!F:F),
0))</f>
        <v>2.3133724999999999E-6</v>
      </c>
    </row>
    <row r="891" spans="1:9" x14ac:dyDescent="0.2">
      <c r="A891" s="160" t="s">
        <v>93</v>
      </c>
      <c r="B891" s="160" t="s">
        <v>146</v>
      </c>
      <c r="C891" s="160">
        <f>_xlfn.XLOOKUP(B891,'2.1.trackMPD'!$R$7:$R$29,'2.1.trackMPD'!$T$7:$T$29)</f>
        <v>6</v>
      </c>
      <c r="D891" s="160">
        <v>10</v>
      </c>
      <c r="E891" s="160" t="s">
        <v>6390</v>
      </c>
      <c r="F891" s="160" t="s">
        <v>110</v>
      </c>
      <c r="G891" s="160" t="s">
        <v>140</v>
      </c>
      <c r="H891" s="160" t="s">
        <v>6392</v>
      </c>
      <c r="I891" s="160" cm="1">
        <f t="array" ref="I891">INDEX('2.1.trackMPD'!J:J/(24*60*60),
       MATCH(1,
             (A891='2.1.trackMPD'!A:A)*
             (C891='2.1.trackMPD'!D:D)*
             (D891/10^6='2.1.trackMPD'!H:H)*
             (E891='2.1.trackMPD'!F:F),
0))</f>
        <v>1.2815177025462963E-5</v>
      </c>
    </row>
    <row r="892" spans="1:9" x14ac:dyDescent="0.2">
      <c r="A892" s="160" t="s">
        <v>93</v>
      </c>
      <c r="B892" s="160" t="s">
        <v>146</v>
      </c>
      <c r="C892" s="160">
        <f>_xlfn.XLOOKUP(B892,'2.1.trackMPD'!$R$7:$R$29,'2.1.trackMPD'!$T$7:$T$29)</f>
        <v>6</v>
      </c>
      <c r="D892" s="160">
        <v>10</v>
      </c>
      <c r="E892" s="160" t="s">
        <v>6390</v>
      </c>
      <c r="F892" s="160" t="s">
        <v>110</v>
      </c>
      <c r="G892" s="160" t="s">
        <v>124</v>
      </c>
      <c r="H892" s="160" t="s">
        <v>6393</v>
      </c>
      <c r="I892" s="160" cm="1">
        <f t="array" ref="I892">INDEX('2.1.trackMPD'!K:K/(24*60*60),
       MATCH(1,
             (A892='2.1.trackMPD'!A:A)*
             (C892='2.1.trackMPD'!D:D)*
             (D892/10^6='2.1.trackMPD'!H:H)*
             (E892='2.1.trackMPD'!F:F),
0))</f>
        <v>2.5960539930555555E-6</v>
      </c>
    </row>
    <row r="893" spans="1:9" x14ac:dyDescent="0.2">
      <c r="A893" s="160" t="s">
        <v>93</v>
      </c>
      <c r="B893" s="160" t="s">
        <v>146</v>
      </c>
      <c r="C893" s="160">
        <f>_xlfn.XLOOKUP(B893,'2.1.trackMPD'!$R$7:$R$29,'2.1.trackMPD'!$T$7:$T$29)</f>
        <v>6</v>
      </c>
      <c r="D893" s="160">
        <v>10</v>
      </c>
      <c r="E893" s="160" t="s">
        <v>6390</v>
      </c>
      <c r="F893" s="160" t="s">
        <v>110</v>
      </c>
      <c r="G893" s="160" t="s">
        <v>140</v>
      </c>
      <c r="H893" s="160" t="s">
        <v>6393</v>
      </c>
      <c r="I893" s="160" cm="1">
        <f t="array" ref="I893">INDEX('2.1.trackMPD'!L:L/(24*60*60),
       MATCH(1,
             (A893='2.1.trackMPD'!A:A)*
             (C893='2.1.trackMPD'!D:D)*
             (D893/10^6='2.1.trackMPD'!H:H)*
             (E893='2.1.trackMPD'!F:F),
0))</f>
        <v>2.3977906250000003E-7</v>
      </c>
    </row>
    <row r="894" spans="1:9" x14ac:dyDescent="0.2">
      <c r="A894" s="160" t="s">
        <v>93</v>
      </c>
      <c r="B894" s="160" t="s">
        <v>146</v>
      </c>
      <c r="C894" s="160">
        <f>_xlfn.XLOOKUP(B894,'2.1.trackMPD'!$R$7:$R$29,'2.1.trackMPD'!$T$7:$T$29)</f>
        <v>6</v>
      </c>
      <c r="D894" s="160">
        <v>100</v>
      </c>
      <c r="E894" s="160" t="s">
        <v>6390</v>
      </c>
      <c r="F894" s="160" t="s">
        <v>110</v>
      </c>
      <c r="G894" s="160" t="s">
        <v>124</v>
      </c>
      <c r="H894" s="160" t="s">
        <v>6392</v>
      </c>
      <c r="I894" s="160" cm="1">
        <f t="array" ref="I894">INDEX('2.1.trackMPD'!I:I/(24*60*60),
       MATCH(1,
             (A894='2.1.trackMPD'!A:A)*
             (C894='2.1.trackMPD'!D:D)*
             (D894/10^6='2.1.trackMPD'!H:H)*
             (E894='2.1.trackMPD'!F:F),
0))</f>
        <v>4.0572705474537039E-3</v>
      </c>
    </row>
    <row r="895" spans="1:9" x14ac:dyDescent="0.2">
      <c r="A895" s="160" t="s">
        <v>93</v>
      </c>
      <c r="B895" s="160" t="s">
        <v>146</v>
      </c>
      <c r="C895" s="160">
        <f>_xlfn.XLOOKUP(B895,'2.1.trackMPD'!$R$7:$R$29,'2.1.trackMPD'!$T$7:$T$29)</f>
        <v>6</v>
      </c>
      <c r="D895" s="160">
        <v>100</v>
      </c>
      <c r="E895" s="160" t="s">
        <v>6390</v>
      </c>
      <c r="F895" s="160" t="s">
        <v>110</v>
      </c>
      <c r="G895" s="160" t="s">
        <v>140</v>
      </c>
      <c r="H895" s="160" t="s">
        <v>6392</v>
      </c>
      <c r="I895" s="160" cm="1">
        <f t="array" ref="I895">INDEX('2.1.trackMPD'!J:J/(24*60*60),
       MATCH(1,
             (A895='2.1.trackMPD'!A:A)*
             (C895='2.1.trackMPD'!D:D)*
             (D895/10^6='2.1.trackMPD'!H:H)*
             (E895='2.1.trackMPD'!F:F),
0))</f>
        <v>1.5704883680555555E-3</v>
      </c>
    </row>
    <row r="896" spans="1:9" x14ac:dyDescent="0.2">
      <c r="A896" s="160" t="s">
        <v>93</v>
      </c>
      <c r="B896" s="160" t="s">
        <v>146</v>
      </c>
      <c r="C896" s="160">
        <f>_xlfn.XLOOKUP(B896,'2.1.trackMPD'!$R$7:$R$29,'2.1.trackMPD'!$T$7:$T$29)</f>
        <v>6</v>
      </c>
      <c r="D896" s="160">
        <v>100</v>
      </c>
      <c r="E896" s="160" t="s">
        <v>6390</v>
      </c>
      <c r="F896" s="160" t="s">
        <v>110</v>
      </c>
      <c r="G896" s="160" t="s">
        <v>124</v>
      </c>
      <c r="H896" s="160" t="s">
        <v>6393</v>
      </c>
      <c r="I896" s="160" cm="1">
        <f t="array" ref="I896">INDEX('2.1.trackMPD'!K:K/(24*60*60),
       MATCH(1,
             (A896='2.1.trackMPD'!A:A)*
             (C896='2.1.trackMPD'!D:D)*
             (D896/10^6='2.1.trackMPD'!H:H)*
             (E896='2.1.trackMPD'!F:F),
0))</f>
        <v>0</v>
      </c>
    </row>
    <row r="897" spans="1:9" x14ac:dyDescent="0.2">
      <c r="A897" s="160" t="s">
        <v>93</v>
      </c>
      <c r="B897" s="160" t="s">
        <v>146</v>
      </c>
      <c r="C897" s="160">
        <f>_xlfn.XLOOKUP(B897,'2.1.trackMPD'!$R$7:$R$29,'2.1.trackMPD'!$T$7:$T$29)</f>
        <v>6</v>
      </c>
      <c r="D897" s="160">
        <v>100</v>
      </c>
      <c r="E897" s="160" t="s">
        <v>6390</v>
      </c>
      <c r="F897" s="160" t="s">
        <v>110</v>
      </c>
      <c r="G897" s="160" t="s">
        <v>140</v>
      </c>
      <c r="H897" s="160" t="s">
        <v>6393</v>
      </c>
      <c r="I897" s="160" cm="1">
        <f t="array" ref="I897">INDEX('2.1.trackMPD'!L:L/(24*60*60),
       MATCH(1,
             (A897='2.1.trackMPD'!A:A)*
             (C897='2.1.trackMPD'!D:D)*
             (D897/10^6='2.1.trackMPD'!H:H)*
             (E897='2.1.trackMPD'!F:F),
0))</f>
        <v>0</v>
      </c>
    </row>
    <row r="898" spans="1:9" x14ac:dyDescent="0.2">
      <c r="A898" s="160" t="s">
        <v>93</v>
      </c>
      <c r="B898" s="160" t="s">
        <v>146</v>
      </c>
      <c r="C898" s="160">
        <f>_xlfn.XLOOKUP(B898,'2.1.trackMPD'!$R$7:$R$29,'2.1.trackMPD'!$T$7:$T$29)</f>
        <v>6</v>
      </c>
      <c r="D898" s="160">
        <v>1000</v>
      </c>
      <c r="E898" s="160" t="s">
        <v>6390</v>
      </c>
      <c r="F898" s="160" t="s">
        <v>110</v>
      </c>
      <c r="G898" s="160" t="s">
        <v>124</v>
      </c>
      <c r="H898" s="160" t="s">
        <v>6392</v>
      </c>
      <c r="I898" s="160" cm="1">
        <f t="array" ref="I898">INDEX('2.1.trackMPD'!I:I/(24*60*60),
       MATCH(1,
             (A898='2.1.trackMPD'!A:A)*
             (C898='2.1.trackMPD'!D:D)*
             (D898/10^6='2.1.trackMPD'!H:H)*
             (E898='2.1.trackMPD'!F:F),
0))</f>
        <v>5.2855706909722224</v>
      </c>
    </row>
    <row r="899" spans="1:9" x14ac:dyDescent="0.2">
      <c r="A899" s="160" t="s">
        <v>93</v>
      </c>
      <c r="B899" s="160" t="s">
        <v>146</v>
      </c>
      <c r="C899" s="160">
        <f>_xlfn.XLOOKUP(B899,'2.1.trackMPD'!$R$7:$R$29,'2.1.trackMPD'!$T$7:$T$29)</f>
        <v>6</v>
      </c>
      <c r="D899" s="160">
        <v>1000</v>
      </c>
      <c r="E899" s="160" t="s">
        <v>6390</v>
      </c>
      <c r="F899" s="160" t="s">
        <v>110</v>
      </c>
      <c r="G899" s="160" t="s">
        <v>140</v>
      </c>
      <c r="H899" s="160" t="s">
        <v>6392</v>
      </c>
      <c r="I899" s="160" cm="1">
        <f t="array" ref="I899">INDEX('2.1.trackMPD'!J:J/(24*60*60),
       MATCH(1,
             (A899='2.1.trackMPD'!A:A)*
             (C899='2.1.trackMPD'!D:D)*
             (D899/10^6='2.1.trackMPD'!H:H)*
             (E899='2.1.trackMPD'!F:F),
0))</f>
        <v>5.8739276064814813E-2</v>
      </c>
    </row>
    <row r="900" spans="1:9" x14ac:dyDescent="0.2">
      <c r="A900" s="160" t="s">
        <v>93</v>
      </c>
      <c r="B900" s="160" t="s">
        <v>146</v>
      </c>
      <c r="C900" s="160">
        <f>_xlfn.XLOOKUP(B900,'2.1.trackMPD'!$R$7:$R$29,'2.1.trackMPD'!$T$7:$T$29)</f>
        <v>6</v>
      </c>
      <c r="D900" s="160">
        <v>1000</v>
      </c>
      <c r="E900" s="160" t="s">
        <v>6390</v>
      </c>
      <c r="F900" s="160" t="s">
        <v>110</v>
      </c>
      <c r="G900" s="160" t="s">
        <v>124</v>
      </c>
      <c r="H900" s="160" t="s">
        <v>6393</v>
      </c>
      <c r="I900" s="160" cm="1">
        <f t="array" ref="I900">INDEX('2.1.trackMPD'!K:K/(24*60*60),
       MATCH(1,
             (A900='2.1.trackMPD'!A:A)*
             (C900='2.1.trackMPD'!D:D)*
             (D900/10^6='2.1.trackMPD'!H:H)*
             (E900='2.1.trackMPD'!F:F),
0))</f>
        <v>0</v>
      </c>
    </row>
    <row r="901" spans="1:9" x14ac:dyDescent="0.2">
      <c r="A901" s="160" t="s">
        <v>93</v>
      </c>
      <c r="B901" s="160" t="s">
        <v>146</v>
      </c>
      <c r="C901" s="160">
        <f>_xlfn.XLOOKUP(B901,'2.1.trackMPD'!$R$7:$R$29,'2.1.trackMPD'!$T$7:$T$29)</f>
        <v>6</v>
      </c>
      <c r="D901" s="160">
        <v>1000</v>
      </c>
      <c r="E901" s="160" t="s">
        <v>6390</v>
      </c>
      <c r="F901" s="160" t="s">
        <v>110</v>
      </c>
      <c r="G901" s="160" t="s">
        <v>140</v>
      </c>
      <c r="H901" s="160" t="s">
        <v>6393</v>
      </c>
      <c r="I901" s="160" cm="1">
        <f t="array" ref="I901">INDEX('2.1.trackMPD'!L:L/(24*60*60),
       MATCH(1,
             (A901='2.1.trackMPD'!A:A)*
             (C901='2.1.trackMPD'!D:D)*
             (D901/10^6='2.1.trackMPD'!H:H)*
             (E901='2.1.trackMPD'!F:F),
0))</f>
        <v>0</v>
      </c>
    </row>
    <row r="902" spans="1:9" x14ac:dyDescent="0.2">
      <c r="A902" s="160" t="s">
        <v>93</v>
      </c>
      <c r="B902" s="160" t="s">
        <v>146</v>
      </c>
      <c r="C902" s="160">
        <f>_xlfn.XLOOKUP(B902,'2.1.trackMPD'!$R$7:$R$29,'2.1.trackMPD'!$T$7:$T$29)</f>
        <v>6</v>
      </c>
      <c r="D902" s="160">
        <v>5000</v>
      </c>
      <c r="E902" s="160" t="s">
        <v>6390</v>
      </c>
      <c r="F902" s="160" t="s">
        <v>110</v>
      </c>
      <c r="G902" s="160" t="s">
        <v>124</v>
      </c>
      <c r="H902" s="160" t="s">
        <v>6392</v>
      </c>
      <c r="I902" s="160" cm="1">
        <f t="array" ref="I902">INDEX('2.1.trackMPD'!I:I/(24*60*60),
       MATCH(1,
             (A902='2.1.trackMPD'!A:A)*
             (C902='2.1.trackMPD'!D:D)*
             (D902/10^6='2.1.trackMPD'!H:H)*
             (E902='2.1.trackMPD'!F:F),
0))</f>
        <v>81.995622777777783</v>
      </c>
    </row>
    <row r="903" spans="1:9" x14ac:dyDescent="0.2">
      <c r="A903" s="160" t="s">
        <v>93</v>
      </c>
      <c r="B903" s="160" t="s">
        <v>146</v>
      </c>
      <c r="C903" s="160">
        <f>_xlfn.XLOOKUP(B903,'2.1.trackMPD'!$R$7:$R$29,'2.1.trackMPD'!$T$7:$T$29)</f>
        <v>6</v>
      </c>
      <c r="D903" s="160">
        <v>5000</v>
      </c>
      <c r="E903" s="160" t="s">
        <v>6390</v>
      </c>
      <c r="F903" s="160" t="s">
        <v>110</v>
      </c>
      <c r="G903" s="160" t="s">
        <v>140</v>
      </c>
      <c r="H903" s="160" t="s">
        <v>6392</v>
      </c>
      <c r="I903" s="160" cm="1">
        <f t="array" ref="I903">INDEX('2.1.trackMPD'!J:J/(24*60*60),
       MATCH(1,
             (A903='2.1.trackMPD'!A:A)*
             (C903='2.1.trackMPD'!D:D)*
             (D903/10^6='2.1.trackMPD'!H:H)*
             (E903='2.1.trackMPD'!F:F),
0))</f>
        <v>0.23135450173611111</v>
      </c>
    </row>
    <row r="904" spans="1:9" x14ac:dyDescent="0.2">
      <c r="A904" s="160" t="s">
        <v>93</v>
      </c>
      <c r="B904" s="160" t="s">
        <v>146</v>
      </c>
      <c r="C904" s="160">
        <f>_xlfn.XLOOKUP(B904,'2.1.trackMPD'!$R$7:$R$29,'2.1.trackMPD'!$T$7:$T$29)</f>
        <v>6</v>
      </c>
      <c r="D904" s="160">
        <v>5000</v>
      </c>
      <c r="E904" s="160" t="s">
        <v>6390</v>
      </c>
      <c r="F904" s="160" t="s">
        <v>110</v>
      </c>
      <c r="G904" s="160" t="s">
        <v>124</v>
      </c>
      <c r="H904" s="160" t="s">
        <v>6393</v>
      </c>
      <c r="I904" s="160" cm="1">
        <f t="array" ref="I904">INDEX('2.1.trackMPD'!K:K/(24*60*60),
       MATCH(1,
             (A904='2.1.trackMPD'!A:A)*
             (C904='2.1.trackMPD'!D:D)*
             (D904/10^6='2.1.trackMPD'!H:H)*
             (E904='2.1.trackMPD'!F:F),
0))</f>
        <v>0</v>
      </c>
    </row>
    <row r="905" spans="1:9" x14ac:dyDescent="0.2">
      <c r="A905" s="160" t="s">
        <v>93</v>
      </c>
      <c r="B905" s="160" t="s">
        <v>146</v>
      </c>
      <c r="C905" s="160">
        <f>_xlfn.XLOOKUP(B905,'2.1.trackMPD'!$R$7:$R$29,'2.1.trackMPD'!$T$7:$T$29)</f>
        <v>6</v>
      </c>
      <c r="D905" s="160">
        <v>5000</v>
      </c>
      <c r="E905" s="160" t="s">
        <v>6390</v>
      </c>
      <c r="F905" s="160" t="s">
        <v>110</v>
      </c>
      <c r="G905" s="160" t="s">
        <v>140</v>
      </c>
      <c r="H905" s="160" t="s">
        <v>6393</v>
      </c>
      <c r="I905" s="160" cm="1">
        <f t="array" ref="I905">INDEX('2.1.trackMPD'!L:L/(24*60*60),
       MATCH(1,
             (A905='2.1.trackMPD'!A:A)*
             (C905='2.1.trackMPD'!D:D)*
             (D905/10^6='2.1.trackMPD'!H:H)*
             (E905='2.1.trackMPD'!F:F),
0))</f>
        <v>0</v>
      </c>
    </row>
    <row r="906" spans="1:9" x14ac:dyDescent="0.2">
      <c r="A906" s="160" t="s">
        <v>93</v>
      </c>
      <c r="B906" s="160" t="s">
        <v>146</v>
      </c>
      <c r="C906" s="160">
        <f>_xlfn.XLOOKUP(B906,'2.1.trackMPD'!$R$7:$R$29,'2.1.trackMPD'!$T$7:$T$29)</f>
        <v>6</v>
      </c>
      <c r="D906" s="160">
        <v>1</v>
      </c>
      <c r="E906" s="160" t="s">
        <v>6394</v>
      </c>
      <c r="F906" s="160" t="s">
        <v>110</v>
      </c>
      <c r="G906" s="160" t="s">
        <v>124</v>
      </c>
      <c r="H906" s="160" t="s">
        <v>6392</v>
      </c>
      <c r="I906" s="160" cm="1">
        <f t="array" ref="I906">INDEX('2.1.trackMPD'!I:I/(24*60*60),
       MATCH(1,
             (A906='2.1.trackMPD'!A:A)*
             (C906='2.1.trackMPD'!D:D)*
             (D906/10^6='2.1.trackMPD'!H:H)*
             (E906='2.1.trackMPD'!F:F),
0))</f>
        <v>6.7990033564814812E-7</v>
      </c>
    </row>
    <row r="907" spans="1:9" x14ac:dyDescent="0.2">
      <c r="A907" s="160" t="s">
        <v>93</v>
      </c>
      <c r="B907" s="160" t="s">
        <v>146</v>
      </c>
      <c r="C907" s="160">
        <f>_xlfn.XLOOKUP(B907,'2.1.trackMPD'!$R$7:$R$29,'2.1.trackMPD'!$T$7:$T$29)</f>
        <v>6</v>
      </c>
      <c r="D907" s="160">
        <v>1</v>
      </c>
      <c r="E907" s="160" t="s">
        <v>6394</v>
      </c>
      <c r="F907" s="160" t="s">
        <v>110</v>
      </c>
      <c r="G907" s="160" t="s">
        <v>140</v>
      </c>
      <c r="H907" s="160" t="s">
        <v>6392</v>
      </c>
      <c r="I907" s="160" cm="1">
        <f t="array" ref="I907">INDEX('2.1.trackMPD'!J:J/(24*60*60),
       MATCH(1,
             (A907='2.1.trackMPD'!A:A)*
             (C907='2.1.trackMPD'!D:D)*
             (D907/10^6='2.1.trackMPD'!H:H)*
             (E907='2.1.trackMPD'!F:F),
0))</f>
        <v>6.5607511111111114E-6</v>
      </c>
    </row>
    <row r="908" spans="1:9" x14ac:dyDescent="0.2">
      <c r="A908" s="160" t="s">
        <v>93</v>
      </c>
      <c r="B908" s="160" t="s">
        <v>146</v>
      </c>
      <c r="C908" s="160">
        <f>_xlfn.XLOOKUP(B908,'2.1.trackMPD'!$R$7:$R$29,'2.1.trackMPD'!$T$7:$T$29)</f>
        <v>6</v>
      </c>
      <c r="D908" s="160">
        <v>1</v>
      </c>
      <c r="E908" s="160" t="s">
        <v>6394</v>
      </c>
      <c r="F908" s="160" t="s">
        <v>110</v>
      </c>
      <c r="G908" s="160" t="s">
        <v>124</v>
      </c>
      <c r="H908" s="160" t="s">
        <v>6393</v>
      </c>
      <c r="I908" s="160" cm="1">
        <f t="array" ref="I908">INDEX('2.1.trackMPD'!K:K/(24*60*60),
       MATCH(1,
             (A908='2.1.trackMPD'!A:A)*
             (C908='2.1.trackMPD'!D:D)*
             (D908/10^6='2.1.trackMPD'!H:H)*
             (E908='2.1.trackMPD'!F:F),
0))</f>
        <v>0</v>
      </c>
    </row>
    <row r="909" spans="1:9" x14ac:dyDescent="0.2">
      <c r="A909" s="160" t="s">
        <v>93</v>
      </c>
      <c r="B909" s="160" t="s">
        <v>146</v>
      </c>
      <c r="C909" s="160">
        <f>_xlfn.XLOOKUP(B909,'2.1.trackMPD'!$R$7:$R$29,'2.1.trackMPD'!$T$7:$T$29)</f>
        <v>6</v>
      </c>
      <c r="D909" s="160">
        <v>1</v>
      </c>
      <c r="E909" s="160" t="s">
        <v>6394</v>
      </c>
      <c r="F909" s="160" t="s">
        <v>110</v>
      </c>
      <c r="G909" s="160" t="s">
        <v>140</v>
      </c>
      <c r="H909" s="160" t="s">
        <v>6393</v>
      </c>
      <c r="I909" s="160" cm="1">
        <f t="array" ref="I909">INDEX('2.1.trackMPD'!L:L/(24*60*60),
       MATCH(1,
             (A909='2.1.trackMPD'!A:A)*
             (C909='2.1.trackMPD'!D:D)*
             (D909/10^6='2.1.trackMPD'!H:H)*
             (E909='2.1.trackMPD'!F:F),
0))</f>
        <v>1.9946250115740742E-6</v>
      </c>
    </row>
    <row r="910" spans="1:9" x14ac:dyDescent="0.2">
      <c r="A910" s="160" t="s">
        <v>93</v>
      </c>
      <c r="B910" s="160" t="s">
        <v>146</v>
      </c>
      <c r="C910" s="160">
        <f>_xlfn.XLOOKUP(B910,'2.1.trackMPD'!$R$7:$R$29,'2.1.trackMPD'!$T$7:$T$29)</f>
        <v>6</v>
      </c>
      <c r="D910" s="160">
        <v>10</v>
      </c>
      <c r="E910" s="160" t="s">
        <v>6394</v>
      </c>
      <c r="F910" s="160" t="s">
        <v>110</v>
      </c>
      <c r="G910" s="160" t="s">
        <v>124</v>
      </c>
      <c r="H910" s="160" t="s">
        <v>6392</v>
      </c>
      <c r="I910" s="160" cm="1">
        <f t="array" ref="I910">INDEX('2.1.trackMPD'!I:I/(24*60*60),
       MATCH(1,
             (A910='2.1.trackMPD'!A:A)*
             (C910='2.1.trackMPD'!D:D)*
             (D910/10^6='2.1.trackMPD'!H:H)*
             (E910='2.1.trackMPD'!F:F),
0))</f>
        <v>2.0893463958333332E-5</v>
      </c>
    </row>
    <row r="911" spans="1:9" x14ac:dyDescent="0.2">
      <c r="A911" s="160" t="s">
        <v>93</v>
      </c>
      <c r="B911" s="160" t="s">
        <v>146</v>
      </c>
      <c r="C911" s="160">
        <f>_xlfn.XLOOKUP(B911,'2.1.trackMPD'!$R$7:$R$29,'2.1.trackMPD'!$T$7:$T$29)</f>
        <v>6</v>
      </c>
      <c r="D911" s="160">
        <v>10</v>
      </c>
      <c r="E911" s="160" t="s">
        <v>6394</v>
      </c>
      <c r="F911" s="160" t="s">
        <v>110</v>
      </c>
      <c r="G911" s="160" t="s">
        <v>140</v>
      </c>
      <c r="H911" s="160" t="s">
        <v>6392</v>
      </c>
      <c r="I911" s="160" cm="1">
        <f t="array" ref="I911">INDEX('2.1.trackMPD'!J:J/(24*60*60),
       MATCH(1,
             (A911='2.1.trackMPD'!A:A)*
             (C911='2.1.trackMPD'!D:D)*
             (D911/10^6='2.1.trackMPD'!H:H)*
             (E911='2.1.trackMPD'!F:F),
0))</f>
        <v>5.2174501944444443E-5</v>
      </c>
    </row>
    <row r="912" spans="1:9" x14ac:dyDescent="0.2">
      <c r="A912" s="160" t="s">
        <v>93</v>
      </c>
      <c r="B912" s="160" t="s">
        <v>146</v>
      </c>
      <c r="C912" s="160">
        <f>_xlfn.XLOOKUP(B912,'2.1.trackMPD'!$R$7:$R$29,'2.1.trackMPD'!$T$7:$T$29)</f>
        <v>6</v>
      </c>
      <c r="D912" s="160">
        <v>10</v>
      </c>
      <c r="E912" s="160" t="s">
        <v>6394</v>
      </c>
      <c r="F912" s="160" t="s">
        <v>110</v>
      </c>
      <c r="G912" s="160" t="s">
        <v>124</v>
      </c>
      <c r="H912" s="160" t="s">
        <v>6393</v>
      </c>
      <c r="I912" s="160" cm="1">
        <f t="array" ref="I912">INDEX('2.1.trackMPD'!K:K/(24*60*60),
       MATCH(1,
             (A912='2.1.trackMPD'!A:A)*
             (C912='2.1.trackMPD'!D:D)*
             (D912/10^6='2.1.trackMPD'!H:H)*
             (E912='2.1.trackMPD'!F:F),
0))</f>
        <v>0</v>
      </c>
    </row>
    <row r="913" spans="1:9" x14ac:dyDescent="0.2">
      <c r="A913" s="160" t="s">
        <v>93</v>
      </c>
      <c r="B913" s="160" t="s">
        <v>146</v>
      </c>
      <c r="C913" s="160">
        <f>_xlfn.XLOOKUP(B913,'2.1.trackMPD'!$R$7:$R$29,'2.1.trackMPD'!$T$7:$T$29)</f>
        <v>6</v>
      </c>
      <c r="D913" s="160">
        <v>10</v>
      </c>
      <c r="E913" s="160" t="s">
        <v>6394</v>
      </c>
      <c r="F913" s="160" t="s">
        <v>110</v>
      </c>
      <c r="G913" s="160" t="s">
        <v>140</v>
      </c>
      <c r="H913" s="160" t="s">
        <v>6393</v>
      </c>
      <c r="I913" s="160" cm="1">
        <f t="array" ref="I913">INDEX('2.1.trackMPD'!L:L/(24*60*60),
       MATCH(1,
             (A913='2.1.trackMPD'!A:A)*
             (C913='2.1.trackMPD'!D:D)*
             (D913/10^6='2.1.trackMPD'!H:H)*
             (E913='2.1.trackMPD'!F:F),
0))</f>
        <v>1.8757503009259258E-6</v>
      </c>
    </row>
    <row r="914" spans="1:9" x14ac:dyDescent="0.2">
      <c r="A914" s="160" t="s">
        <v>93</v>
      </c>
      <c r="B914" s="160" t="s">
        <v>146</v>
      </c>
      <c r="C914" s="160">
        <f>_xlfn.XLOOKUP(B914,'2.1.trackMPD'!$R$7:$R$29,'2.1.trackMPD'!$T$7:$T$29)</f>
        <v>6</v>
      </c>
      <c r="D914" s="160">
        <v>100</v>
      </c>
      <c r="E914" s="160" t="s">
        <v>6394</v>
      </c>
      <c r="F914" s="160" t="s">
        <v>110</v>
      </c>
      <c r="G914" s="160" t="s">
        <v>124</v>
      </c>
      <c r="H914" s="160" t="s">
        <v>6392</v>
      </c>
      <c r="I914" s="160" cm="1">
        <f t="array" ref="I914">INDEX('2.1.trackMPD'!I:I/(24*60*60),
       MATCH(1,
             (A914='2.1.trackMPD'!A:A)*
             (C914='2.1.trackMPD'!D:D)*
             (D914/10^6='2.1.trackMPD'!H:H)*
             (E914='2.1.trackMPD'!F:F),
0))</f>
        <v>3.429728244212963E-2</v>
      </c>
    </row>
    <row r="915" spans="1:9" x14ac:dyDescent="0.2">
      <c r="A915" s="160" t="s">
        <v>93</v>
      </c>
      <c r="B915" s="160" t="s">
        <v>146</v>
      </c>
      <c r="C915" s="160">
        <f>_xlfn.XLOOKUP(B915,'2.1.trackMPD'!$R$7:$R$29,'2.1.trackMPD'!$T$7:$T$29)</f>
        <v>6</v>
      </c>
      <c r="D915" s="160">
        <v>100</v>
      </c>
      <c r="E915" s="160" t="s">
        <v>6394</v>
      </c>
      <c r="F915" s="160" t="s">
        <v>110</v>
      </c>
      <c r="G915" s="160" t="s">
        <v>140</v>
      </c>
      <c r="H915" s="160" t="s">
        <v>6392</v>
      </c>
      <c r="I915" s="160" cm="1">
        <f t="array" ref="I915">INDEX('2.1.trackMPD'!J:J/(24*60*60),
       MATCH(1,
             (A915='2.1.trackMPD'!A:A)*
             (C915='2.1.trackMPD'!D:D)*
             (D915/10^6='2.1.trackMPD'!H:H)*
             (E915='2.1.trackMPD'!F:F),
0))</f>
        <v>4.6962863819444449E-3</v>
      </c>
    </row>
    <row r="916" spans="1:9" x14ac:dyDescent="0.2">
      <c r="A916" s="160" t="s">
        <v>93</v>
      </c>
      <c r="B916" s="160" t="s">
        <v>146</v>
      </c>
      <c r="C916" s="160">
        <f>_xlfn.XLOOKUP(B916,'2.1.trackMPD'!$R$7:$R$29,'2.1.trackMPD'!$T$7:$T$29)</f>
        <v>6</v>
      </c>
      <c r="D916" s="160">
        <v>100</v>
      </c>
      <c r="E916" s="160" t="s">
        <v>6394</v>
      </c>
      <c r="F916" s="160" t="s">
        <v>110</v>
      </c>
      <c r="G916" s="160" t="s">
        <v>124</v>
      </c>
      <c r="H916" s="160" t="s">
        <v>6393</v>
      </c>
      <c r="I916" s="160" cm="1">
        <f t="array" ref="I916">INDEX('2.1.trackMPD'!K:K/(24*60*60),
       MATCH(1,
             (A916='2.1.trackMPD'!A:A)*
             (C916='2.1.trackMPD'!D:D)*
             (D916/10^6='2.1.trackMPD'!H:H)*
             (E916='2.1.trackMPD'!F:F),
0))</f>
        <v>0</v>
      </c>
    </row>
    <row r="917" spans="1:9" x14ac:dyDescent="0.2">
      <c r="A917" s="160" t="s">
        <v>93</v>
      </c>
      <c r="B917" s="160" t="s">
        <v>146</v>
      </c>
      <c r="C917" s="160">
        <f>_xlfn.XLOOKUP(B917,'2.1.trackMPD'!$R$7:$R$29,'2.1.trackMPD'!$T$7:$T$29)</f>
        <v>6</v>
      </c>
      <c r="D917" s="160">
        <v>100</v>
      </c>
      <c r="E917" s="160" t="s">
        <v>6394</v>
      </c>
      <c r="F917" s="160" t="s">
        <v>110</v>
      </c>
      <c r="G917" s="160" t="s">
        <v>140</v>
      </c>
      <c r="H917" s="160" t="s">
        <v>6393</v>
      </c>
      <c r="I917" s="160" cm="1">
        <f t="array" ref="I917">INDEX('2.1.trackMPD'!L:L/(24*60*60),
       MATCH(1,
             (A917='2.1.trackMPD'!A:A)*
             (C917='2.1.trackMPD'!D:D)*
             (D917/10^6='2.1.trackMPD'!H:H)*
             (E917='2.1.trackMPD'!F:F),
0))</f>
        <v>0</v>
      </c>
    </row>
    <row r="918" spans="1:9" x14ac:dyDescent="0.2">
      <c r="A918" s="160" t="s">
        <v>93</v>
      </c>
      <c r="B918" s="160" t="s">
        <v>146</v>
      </c>
      <c r="C918" s="160">
        <f>_xlfn.XLOOKUP(B918,'2.1.trackMPD'!$R$7:$R$29,'2.1.trackMPD'!$T$7:$T$29)</f>
        <v>6</v>
      </c>
      <c r="D918" s="160">
        <v>1000</v>
      </c>
      <c r="E918" s="160" t="s">
        <v>6394</v>
      </c>
      <c r="F918" s="160" t="s">
        <v>110</v>
      </c>
      <c r="G918" s="160" t="s">
        <v>124</v>
      </c>
      <c r="H918" s="160" t="s">
        <v>6392</v>
      </c>
      <c r="I918" s="160" cm="1">
        <f t="array" ref="I918">INDEX('2.1.trackMPD'!I:I/(24*60*60),
       MATCH(1,
             (A918='2.1.trackMPD'!A:A)*
             (C918='2.1.trackMPD'!D:D)*
             (D918/10^6='2.1.trackMPD'!H:H)*
             (E918='2.1.trackMPD'!F:F),
0))</f>
        <v>4.3144828321759263</v>
      </c>
    </row>
    <row r="919" spans="1:9" x14ac:dyDescent="0.2">
      <c r="A919" s="160" t="s">
        <v>93</v>
      </c>
      <c r="B919" s="160" t="s">
        <v>146</v>
      </c>
      <c r="C919" s="160">
        <f>_xlfn.XLOOKUP(B919,'2.1.trackMPD'!$R$7:$R$29,'2.1.trackMPD'!$T$7:$T$29)</f>
        <v>6</v>
      </c>
      <c r="D919" s="160">
        <v>1000</v>
      </c>
      <c r="E919" s="160" t="s">
        <v>6394</v>
      </c>
      <c r="F919" s="160" t="s">
        <v>110</v>
      </c>
      <c r="G919" s="160" t="s">
        <v>140</v>
      </c>
      <c r="H919" s="160" t="s">
        <v>6392</v>
      </c>
      <c r="I919" s="160" cm="1">
        <f t="array" ref="I919">INDEX('2.1.trackMPD'!J:J/(24*60*60),
       MATCH(1,
             (A919='2.1.trackMPD'!A:A)*
             (C919='2.1.trackMPD'!D:D)*
             (D919/10^6='2.1.trackMPD'!H:H)*
             (E919='2.1.trackMPD'!F:F),
0))</f>
        <v>5.3069748275462965E-2</v>
      </c>
    </row>
    <row r="920" spans="1:9" x14ac:dyDescent="0.2">
      <c r="A920" s="160" t="s">
        <v>93</v>
      </c>
      <c r="B920" s="160" t="s">
        <v>146</v>
      </c>
      <c r="C920" s="160">
        <f>_xlfn.XLOOKUP(B920,'2.1.trackMPD'!$R$7:$R$29,'2.1.trackMPD'!$T$7:$T$29)</f>
        <v>6</v>
      </c>
      <c r="D920" s="160">
        <v>1000</v>
      </c>
      <c r="E920" s="160" t="s">
        <v>6394</v>
      </c>
      <c r="F920" s="160" t="s">
        <v>110</v>
      </c>
      <c r="G920" s="160" t="s">
        <v>124</v>
      </c>
      <c r="H920" s="160" t="s">
        <v>6393</v>
      </c>
      <c r="I920" s="160" cm="1">
        <f t="array" ref="I920">INDEX('2.1.trackMPD'!K:K/(24*60*60),
       MATCH(1,
             (A920='2.1.trackMPD'!A:A)*
             (C920='2.1.trackMPD'!D:D)*
             (D920/10^6='2.1.trackMPD'!H:H)*
             (E920='2.1.trackMPD'!F:F),
0))</f>
        <v>0</v>
      </c>
    </row>
    <row r="921" spans="1:9" x14ac:dyDescent="0.2">
      <c r="A921" s="160" t="s">
        <v>93</v>
      </c>
      <c r="B921" s="160" t="s">
        <v>146</v>
      </c>
      <c r="C921" s="160">
        <f>_xlfn.XLOOKUP(B921,'2.1.trackMPD'!$R$7:$R$29,'2.1.trackMPD'!$T$7:$T$29)</f>
        <v>6</v>
      </c>
      <c r="D921" s="160">
        <v>1000</v>
      </c>
      <c r="E921" s="160" t="s">
        <v>6394</v>
      </c>
      <c r="F921" s="160" t="s">
        <v>110</v>
      </c>
      <c r="G921" s="160" t="s">
        <v>140</v>
      </c>
      <c r="H921" s="160" t="s">
        <v>6393</v>
      </c>
      <c r="I921" s="160" cm="1">
        <f t="array" ref="I921">INDEX('2.1.trackMPD'!L:L/(24*60*60),
       MATCH(1,
             (A921='2.1.trackMPD'!A:A)*
             (C921='2.1.trackMPD'!D:D)*
             (D921/10^6='2.1.trackMPD'!H:H)*
             (E921='2.1.trackMPD'!F:F),
0))</f>
        <v>0</v>
      </c>
    </row>
    <row r="922" spans="1:9" x14ac:dyDescent="0.2">
      <c r="A922" s="160" t="s">
        <v>93</v>
      </c>
      <c r="B922" s="160" t="s">
        <v>146</v>
      </c>
      <c r="C922" s="160">
        <f>_xlfn.XLOOKUP(B922,'2.1.trackMPD'!$R$7:$R$29,'2.1.trackMPD'!$T$7:$T$29)</f>
        <v>6</v>
      </c>
      <c r="D922" s="160">
        <v>5000</v>
      </c>
      <c r="E922" s="160" t="s">
        <v>6394</v>
      </c>
      <c r="F922" s="160" t="s">
        <v>110</v>
      </c>
      <c r="G922" s="160" t="s">
        <v>124</v>
      </c>
      <c r="H922" s="160" t="s">
        <v>6392</v>
      </c>
      <c r="I922" s="160" cm="1">
        <f t="array" ref="I922">INDEX('2.1.trackMPD'!I:I/(24*60*60),
       MATCH(1,
             (A922='2.1.trackMPD'!A:A)*
             (C922='2.1.trackMPD'!D:D)*
             (D922/10^6='2.1.trackMPD'!H:H)*
             (E922='2.1.trackMPD'!F:F),
0))</f>
        <v>25.321341284722223</v>
      </c>
    </row>
    <row r="923" spans="1:9" x14ac:dyDescent="0.2">
      <c r="A923" s="160" t="s">
        <v>93</v>
      </c>
      <c r="B923" s="160" t="s">
        <v>146</v>
      </c>
      <c r="C923" s="160">
        <f>_xlfn.XLOOKUP(B923,'2.1.trackMPD'!$R$7:$R$29,'2.1.trackMPD'!$T$7:$T$29)</f>
        <v>6</v>
      </c>
      <c r="D923" s="160">
        <v>5000</v>
      </c>
      <c r="E923" s="160" t="s">
        <v>6394</v>
      </c>
      <c r="F923" s="160" t="s">
        <v>110</v>
      </c>
      <c r="G923" s="160" t="s">
        <v>140</v>
      </c>
      <c r="H923" s="160" t="s">
        <v>6392</v>
      </c>
      <c r="I923" s="160" cm="1">
        <f t="array" ref="I923">INDEX('2.1.trackMPD'!J:J/(24*60*60),
       MATCH(1,
             (A923='2.1.trackMPD'!A:A)*
             (C923='2.1.trackMPD'!D:D)*
             (D923/10^6='2.1.trackMPD'!H:H)*
             (E923='2.1.trackMPD'!F:F),
0))</f>
        <v>0.12856595949074076</v>
      </c>
    </row>
    <row r="924" spans="1:9" x14ac:dyDescent="0.2">
      <c r="A924" s="160" t="s">
        <v>93</v>
      </c>
      <c r="B924" s="160" t="s">
        <v>146</v>
      </c>
      <c r="C924" s="160">
        <f>_xlfn.XLOOKUP(B924,'2.1.trackMPD'!$R$7:$R$29,'2.1.trackMPD'!$T$7:$T$29)</f>
        <v>6</v>
      </c>
      <c r="D924" s="160">
        <v>5000</v>
      </c>
      <c r="E924" s="160" t="s">
        <v>6394</v>
      </c>
      <c r="F924" s="160" t="s">
        <v>110</v>
      </c>
      <c r="G924" s="160" t="s">
        <v>124</v>
      </c>
      <c r="H924" s="160" t="s">
        <v>6393</v>
      </c>
      <c r="I924" s="160" cm="1">
        <f t="array" ref="I924">INDEX('2.1.trackMPD'!K:K/(24*60*60),
       MATCH(1,
             (A924='2.1.trackMPD'!A:A)*
             (C924='2.1.trackMPD'!D:D)*
             (D924/10^6='2.1.trackMPD'!H:H)*
             (E924='2.1.trackMPD'!F:F),
0))</f>
        <v>0</v>
      </c>
    </row>
    <row r="925" spans="1:9" x14ac:dyDescent="0.2">
      <c r="A925" s="160" t="s">
        <v>93</v>
      </c>
      <c r="B925" s="160" t="s">
        <v>146</v>
      </c>
      <c r="C925" s="160">
        <f>_xlfn.XLOOKUP(B925,'2.1.trackMPD'!$R$7:$R$29,'2.1.trackMPD'!$T$7:$T$29)</f>
        <v>6</v>
      </c>
      <c r="D925" s="160">
        <v>5000</v>
      </c>
      <c r="E925" s="160" t="s">
        <v>6394</v>
      </c>
      <c r="F925" s="160" t="s">
        <v>110</v>
      </c>
      <c r="G925" s="160" t="s">
        <v>140</v>
      </c>
      <c r="H925" s="160" t="s">
        <v>6393</v>
      </c>
      <c r="I925" s="160" cm="1">
        <f t="array" ref="I925">INDEX('2.1.trackMPD'!L:L/(24*60*60),
       MATCH(1,
             (A925='2.1.trackMPD'!A:A)*
             (C925='2.1.trackMPD'!D:D)*
             (D925/10^6='2.1.trackMPD'!H:H)*
             (E925='2.1.trackMPD'!F:F),
0))</f>
        <v>0</v>
      </c>
    </row>
    <row r="926" spans="1:9" x14ac:dyDescent="0.2">
      <c r="A926" s="160" t="s">
        <v>93</v>
      </c>
      <c r="B926" s="160" t="s">
        <v>146</v>
      </c>
      <c r="C926" s="160">
        <f>_xlfn.XLOOKUP(B926,'2.1.trackMPD'!$R$7:$R$29,'2.1.trackMPD'!$T$7:$T$29)</f>
        <v>6</v>
      </c>
      <c r="D926" s="160">
        <v>1</v>
      </c>
      <c r="E926" s="160" t="s">
        <v>6395</v>
      </c>
      <c r="F926" s="160" t="s">
        <v>110</v>
      </c>
      <c r="G926" s="160" t="s">
        <v>124</v>
      </c>
      <c r="H926" s="160" t="s">
        <v>6392</v>
      </c>
      <c r="I926" s="160" t="e" cm="1">
        <f t="array" ref="I926">INDEX('2.1.trackMPD'!I:I/(24*60*60),
       MATCH(1,
             (A926='2.1.trackMPD'!A:A)*
             (C926='2.1.trackMPD'!D:D)*
             (D926/10^6='2.1.trackMPD'!H:H)*
             (E926='2.1.trackMPD'!F:F),
0))</f>
        <v>#N/A</v>
      </c>
    </row>
    <row r="927" spans="1:9" x14ac:dyDescent="0.2">
      <c r="A927" s="160" t="s">
        <v>93</v>
      </c>
      <c r="B927" s="160" t="s">
        <v>146</v>
      </c>
      <c r="C927" s="160">
        <f>_xlfn.XLOOKUP(B927,'2.1.trackMPD'!$R$7:$R$29,'2.1.trackMPD'!$T$7:$T$29)</f>
        <v>6</v>
      </c>
      <c r="D927" s="160">
        <v>1</v>
      </c>
      <c r="E927" s="160" t="s">
        <v>6395</v>
      </c>
      <c r="F927" s="160" t="s">
        <v>110</v>
      </c>
      <c r="G927" s="160" t="s">
        <v>140</v>
      </c>
      <c r="H927" s="160" t="s">
        <v>6392</v>
      </c>
      <c r="I927" s="160" t="e" cm="1">
        <f t="array" ref="I927">INDEX('2.1.trackMPD'!J:J/(24*60*60),
       MATCH(1,
             (A927='2.1.trackMPD'!A:A)*
             (C927='2.1.trackMPD'!D:D)*
             (D927/10^6='2.1.trackMPD'!H:H)*
             (E927='2.1.trackMPD'!F:F),
0))</f>
        <v>#N/A</v>
      </c>
    </row>
    <row r="928" spans="1:9" x14ac:dyDescent="0.2">
      <c r="A928" s="160" t="s">
        <v>93</v>
      </c>
      <c r="B928" s="160" t="s">
        <v>146</v>
      </c>
      <c r="C928" s="160">
        <f>_xlfn.XLOOKUP(B928,'2.1.trackMPD'!$R$7:$R$29,'2.1.trackMPD'!$T$7:$T$29)</f>
        <v>6</v>
      </c>
      <c r="D928" s="160">
        <v>1</v>
      </c>
      <c r="E928" s="160" t="s">
        <v>6395</v>
      </c>
      <c r="F928" s="160" t="s">
        <v>110</v>
      </c>
      <c r="G928" s="160" t="s">
        <v>124</v>
      </c>
      <c r="H928" s="160" t="s">
        <v>6393</v>
      </c>
      <c r="I928" s="160" t="e" cm="1">
        <f t="array" ref="I928">INDEX('2.1.trackMPD'!K:K/(24*60*60),
       MATCH(1,
             (A928='2.1.trackMPD'!A:A)*
             (C928='2.1.trackMPD'!D:D)*
             (D928/10^6='2.1.trackMPD'!H:H)*
             (E928='2.1.trackMPD'!F:F),
0))</f>
        <v>#N/A</v>
      </c>
    </row>
    <row r="929" spans="1:9" x14ac:dyDescent="0.2">
      <c r="A929" s="160" t="s">
        <v>93</v>
      </c>
      <c r="B929" s="160" t="s">
        <v>146</v>
      </c>
      <c r="C929" s="160">
        <f>_xlfn.XLOOKUP(B929,'2.1.trackMPD'!$R$7:$R$29,'2.1.trackMPD'!$T$7:$T$29)</f>
        <v>6</v>
      </c>
      <c r="D929" s="160">
        <v>1</v>
      </c>
      <c r="E929" s="160" t="s">
        <v>6395</v>
      </c>
      <c r="F929" s="160" t="s">
        <v>110</v>
      </c>
      <c r="G929" s="160" t="s">
        <v>140</v>
      </c>
      <c r="H929" s="160" t="s">
        <v>6393</v>
      </c>
      <c r="I929" s="160" t="e" cm="1">
        <f t="array" ref="I929">INDEX('2.1.trackMPD'!L:L/(24*60*60),
       MATCH(1,
             (A929='2.1.trackMPD'!A:A)*
             (C929='2.1.trackMPD'!D:D)*
             (D929/10^6='2.1.trackMPD'!H:H)*
             (E929='2.1.trackMPD'!F:F),
0))</f>
        <v>#N/A</v>
      </c>
    </row>
    <row r="930" spans="1:9" x14ac:dyDescent="0.2">
      <c r="A930" s="160" t="s">
        <v>93</v>
      </c>
      <c r="B930" s="160" t="s">
        <v>146</v>
      </c>
      <c r="C930" s="160">
        <f>_xlfn.XLOOKUP(B930,'2.1.trackMPD'!$R$7:$R$29,'2.1.trackMPD'!$T$7:$T$29)</f>
        <v>6</v>
      </c>
      <c r="D930" s="160">
        <v>10</v>
      </c>
      <c r="E930" s="160" t="s">
        <v>6395</v>
      </c>
      <c r="F930" s="160" t="s">
        <v>110</v>
      </c>
      <c r="G930" s="160" t="s">
        <v>124</v>
      </c>
      <c r="H930" s="160" t="s">
        <v>6392</v>
      </c>
      <c r="I930" s="160" t="e" cm="1">
        <f t="array" ref="I930">INDEX('2.1.trackMPD'!I:I/(24*60*60),
       MATCH(1,
             (A930='2.1.trackMPD'!A:A)*
             (C930='2.1.trackMPD'!D:D)*
             (D930/10^6='2.1.trackMPD'!H:H)*
             (E930='2.1.trackMPD'!F:F),
0))</f>
        <v>#N/A</v>
      </c>
    </row>
    <row r="931" spans="1:9" x14ac:dyDescent="0.2">
      <c r="A931" s="160" t="s">
        <v>93</v>
      </c>
      <c r="B931" s="160" t="s">
        <v>146</v>
      </c>
      <c r="C931" s="160">
        <f>_xlfn.XLOOKUP(B931,'2.1.trackMPD'!$R$7:$R$29,'2.1.trackMPD'!$T$7:$T$29)</f>
        <v>6</v>
      </c>
      <c r="D931" s="160">
        <v>10</v>
      </c>
      <c r="E931" s="160" t="s">
        <v>6395</v>
      </c>
      <c r="F931" s="160" t="s">
        <v>110</v>
      </c>
      <c r="G931" s="160" t="s">
        <v>140</v>
      </c>
      <c r="H931" s="160" t="s">
        <v>6392</v>
      </c>
      <c r="I931" s="160" t="e" cm="1">
        <f t="array" ref="I931">INDEX('2.1.trackMPD'!J:J/(24*60*60),
       MATCH(1,
             (A931='2.1.trackMPD'!A:A)*
             (C931='2.1.trackMPD'!D:D)*
             (D931/10^6='2.1.trackMPD'!H:H)*
             (E931='2.1.trackMPD'!F:F),
0))</f>
        <v>#N/A</v>
      </c>
    </row>
    <row r="932" spans="1:9" x14ac:dyDescent="0.2">
      <c r="A932" s="160" t="s">
        <v>93</v>
      </c>
      <c r="B932" s="160" t="s">
        <v>146</v>
      </c>
      <c r="C932" s="160">
        <f>_xlfn.XLOOKUP(B932,'2.1.trackMPD'!$R$7:$R$29,'2.1.trackMPD'!$T$7:$T$29)</f>
        <v>6</v>
      </c>
      <c r="D932" s="160">
        <v>10</v>
      </c>
      <c r="E932" s="160" t="s">
        <v>6395</v>
      </c>
      <c r="F932" s="160" t="s">
        <v>110</v>
      </c>
      <c r="G932" s="160" t="s">
        <v>124</v>
      </c>
      <c r="H932" s="160" t="s">
        <v>6393</v>
      </c>
      <c r="I932" s="160" t="e" cm="1">
        <f t="array" ref="I932">INDEX('2.1.trackMPD'!K:K/(24*60*60),
       MATCH(1,
             (A932='2.1.trackMPD'!A:A)*
             (C932='2.1.trackMPD'!D:D)*
             (D932/10^6='2.1.trackMPD'!H:H)*
             (E932='2.1.trackMPD'!F:F),
0))</f>
        <v>#N/A</v>
      </c>
    </row>
    <row r="933" spans="1:9" x14ac:dyDescent="0.2">
      <c r="A933" s="160" t="s">
        <v>93</v>
      </c>
      <c r="B933" s="160" t="s">
        <v>146</v>
      </c>
      <c r="C933" s="160">
        <f>_xlfn.XLOOKUP(B933,'2.1.trackMPD'!$R$7:$R$29,'2.1.trackMPD'!$T$7:$T$29)</f>
        <v>6</v>
      </c>
      <c r="D933" s="160">
        <v>10</v>
      </c>
      <c r="E933" s="160" t="s">
        <v>6395</v>
      </c>
      <c r="F933" s="160" t="s">
        <v>110</v>
      </c>
      <c r="G933" s="160" t="s">
        <v>140</v>
      </c>
      <c r="H933" s="160" t="s">
        <v>6393</v>
      </c>
      <c r="I933" s="160" t="e" cm="1">
        <f t="array" ref="I933">INDEX('2.1.trackMPD'!L:L/(24*60*60),
       MATCH(1,
             (A933='2.1.trackMPD'!A:A)*
             (C933='2.1.trackMPD'!D:D)*
             (D933/10^6='2.1.trackMPD'!H:H)*
             (E933='2.1.trackMPD'!F:F),
0))</f>
        <v>#N/A</v>
      </c>
    </row>
    <row r="934" spans="1:9" x14ac:dyDescent="0.2">
      <c r="A934" s="160" t="s">
        <v>93</v>
      </c>
      <c r="B934" s="160" t="s">
        <v>146</v>
      </c>
      <c r="C934" s="160">
        <f>_xlfn.XLOOKUP(B934,'2.1.trackMPD'!$R$7:$R$29,'2.1.trackMPD'!$T$7:$T$29)</f>
        <v>6</v>
      </c>
      <c r="D934" s="160">
        <v>100</v>
      </c>
      <c r="E934" s="160" t="s">
        <v>6395</v>
      </c>
      <c r="F934" s="160" t="s">
        <v>110</v>
      </c>
      <c r="G934" s="160" t="s">
        <v>124</v>
      </c>
      <c r="H934" s="160" t="s">
        <v>6392</v>
      </c>
      <c r="I934" s="160" t="e" cm="1">
        <f t="array" ref="I934">INDEX('2.1.trackMPD'!I:I/(24*60*60),
       MATCH(1,
             (A934='2.1.trackMPD'!A:A)*
             (C934='2.1.trackMPD'!D:D)*
             (D934/10^6='2.1.trackMPD'!H:H)*
             (E934='2.1.trackMPD'!F:F),
0))</f>
        <v>#N/A</v>
      </c>
    </row>
    <row r="935" spans="1:9" x14ac:dyDescent="0.2">
      <c r="A935" s="160" t="s">
        <v>93</v>
      </c>
      <c r="B935" s="160" t="s">
        <v>146</v>
      </c>
      <c r="C935" s="160">
        <f>_xlfn.XLOOKUP(B935,'2.1.trackMPD'!$R$7:$R$29,'2.1.trackMPD'!$T$7:$T$29)</f>
        <v>6</v>
      </c>
      <c r="D935" s="160">
        <v>100</v>
      </c>
      <c r="E935" s="160" t="s">
        <v>6395</v>
      </c>
      <c r="F935" s="160" t="s">
        <v>110</v>
      </c>
      <c r="G935" s="160" t="s">
        <v>140</v>
      </c>
      <c r="H935" s="160" t="s">
        <v>6392</v>
      </c>
      <c r="I935" s="160" t="e" cm="1">
        <f t="array" ref="I935">INDEX('2.1.trackMPD'!J:J/(24*60*60),
       MATCH(1,
             (A935='2.1.trackMPD'!A:A)*
             (C935='2.1.trackMPD'!D:D)*
             (D935/10^6='2.1.trackMPD'!H:H)*
             (E935='2.1.trackMPD'!F:F),
0))</f>
        <v>#N/A</v>
      </c>
    </row>
    <row r="936" spans="1:9" x14ac:dyDescent="0.2">
      <c r="A936" s="160" t="s">
        <v>93</v>
      </c>
      <c r="B936" s="160" t="s">
        <v>146</v>
      </c>
      <c r="C936" s="160">
        <f>_xlfn.XLOOKUP(B936,'2.1.trackMPD'!$R$7:$R$29,'2.1.trackMPD'!$T$7:$T$29)</f>
        <v>6</v>
      </c>
      <c r="D936" s="160">
        <v>100</v>
      </c>
      <c r="E936" s="160" t="s">
        <v>6395</v>
      </c>
      <c r="F936" s="160" t="s">
        <v>110</v>
      </c>
      <c r="G936" s="160" t="s">
        <v>124</v>
      </c>
      <c r="H936" s="160" t="s">
        <v>6393</v>
      </c>
      <c r="I936" s="160" t="e" cm="1">
        <f t="array" ref="I936">INDEX('2.1.trackMPD'!K:K/(24*60*60),
       MATCH(1,
             (A936='2.1.trackMPD'!A:A)*
             (C936='2.1.trackMPD'!D:D)*
             (D936/10^6='2.1.trackMPD'!H:H)*
             (E936='2.1.trackMPD'!F:F),
0))</f>
        <v>#N/A</v>
      </c>
    </row>
    <row r="937" spans="1:9" x14ac:dyDescent="0.2">
      <c r="A937" s="160" t="s">
        <v>93</v>
      </c>
      <c r="B937" s="160" t="s">
        <v>146</v>
      </c>
      <c r="C937" s="160">
        <f>_xlfn.XLOOKUP(B937,'2.1.trackMPD'!$R$7:$R$29,'2.1.trackMPD'!$T$7:$T$29)</f>
        <v>6</v>
      </c>
      <c r="D937" s="160">
        <v>100</v>
      </c>
      <c r="E937" s="160" t="s">
        <v>6395</v>
      </c>
      <c r="F937" s="160" t="s">
        <v>110</v>
      </c>
      <c r="G937" s="160" t="s">
        <v>140</v>
      </c>
      <c r="H937" s="160" t="s">
        <v>6393</v>
      </c>
      <c r="I937" s="160" t="e" cm="1">
        <f t="array" ref="I937">INDEX('2.1.trackMPD'!L:L/(24*60*60),
       MATCH(1,
             (A937='2.1.trackMPD'!A:A)*
             (C937='2.1.trackMPD'!D:D)*
             (D937/10^6='2.1.trackMPD'!H:H)*
             (E937='2.1.trackMPD'!F:F),
0))</f>
        <v>#N/A</v>
      </c>
    </row>
    <row r="938" spans="1:9" x14ac:dyDescent="0.2">
      <c r="A938" s="160" t="s">
        <v>93</v>
      </c>
      <c r="B938" s="160" t="s">
        <v>147</v>
      </c>
      <c r="C938" s="160">
        <f>_xlfn.XLOOKUP(B938,'2.1.trackMPD'!$R$7:$R$29,'2.1.trackMPD'!$T$7:$T$29)</f>
        <v>6</v>
      </c>
      <c r="D938" s="160">
        <v>1</v>
      </c>
      <c r="E938" s="160" t="s">
        <v>6390</v>
      </c>
      <c r="F938" s="160" t="s">
        <v>110</v>
      </c>
      <c r="G938" s="160" t="s">
        <v>124</v>
      </c>
      <c r="H938" s="160" t="s">
        <v>6392</v>
      </c>
      <c r="I938" s="160" cm="1">
        <f t="array" ref="I938">INDEX('2.1.trackMPD'!I:I/(24*60*60),
       MATCH(1,
             (A938='2.1.trackMPD'!A:A)*
             (C938='2.1.trackMPD'!D:D)*
             (D938/10^6='2.1.trackMPD'!H:H)*
             (E938='2.1.trackMPD'!F:F),
0))</f>
        <v>4.6051731481481477E-7</v>
      </c>
    </row>
    <row r="939" spans="1:9" x14ac:dyDescent="0.2">
      <c r="A939" s="160" t="s">
        <v>93</v>
      </c>
      <c r="B939" s="160" t="s">
        <v>147</v>
      </c>
      <c r="C939" s="160">
        <f>_xlfn.XLOOKUP(B939,'2.1.trackMPD'!$R$7:$R$29,'2.1.trackMPD'!$T$7:$T$29)</f>
        <v>6</v>
      </c>
      <c r="D939" s="160">
        <v>1</v>
      </c>
      <c r="E939" s="160" t="s">
        <v>6390</v>
      </c>
      <c r="F939" s="160" t="s">
        <v>110</v>
      </c>
      <c r="G939" s="160" t="s">
        <v>140</v>
      </c>
      <c r="H939" s="160" t="s">
        <v>6392</v>
      </c>
      <c r="I939" s="160" cm="1">
        <f t="array" ref="I939">INDEX('2.1.trackMPD'!J:J/(24*60*60),
       MATCH(1,
             (A939='2.1.trackMPD'!A:A)*
             (C939='2.1.trackMPD'!D:D)*
             (D939/10^6='2.1.trackMPD'!H:H)*
             (E939='2.1.trackMPD'!F:F),
0))</f>
        <v>7.5641211111111106E-6</v>
      </c>
    </row>
    <row r="940" spans="1:9" x14ac:dyDescent="0.2">
      <c r="A940" s="160" t="s">
        <v>93</v>
      </c>
      <c r="B940" s="160" t="s">
        <v>147</v>
      </c>
      <c r="C940" s="160">
        <f>_xlfn.XLOOKUP(B940,'2.1.trackMPD'!$R$7:$R$29,'2.1.trackMPD'!$T$7:$T$29)</f>
        <v>6</v>
      </c>
      <c r="D940" s="160">
        <v>1</v>
      </c>
      <c r="E940" s="160" t="s">
        <v>6390</v>
      </c>
      <c r="F940" s="160" t="s">
        <v>110</v>
      </c>
      <c r="G940" s="160" t="s">
        <v>124</v>
      </c>
      <c r="H940" s="160" t="s">
        <v>6393</v>
      </c>
      <c r="I940" s="160" cm="1">
        <f t="array" ref="I940">INDEX('2.1.trackMPD'!K:K/(24*60*60),
       MATCH(1,
             (A940='2.1.trackMPD'!A:A)*
             (C940='2.1.trackMPD'!D:D)*
             (D940/10^6='2.1.trackMPD'!H:H)*
             (E940='2.1.trackMPD'!F:F),
0))</f>
        <v>0</v>
      </c>
    </row>
    <row r="941" spans="1:9" x14ac:dyDescent="0.2">
      <c r="A941" s="160" t="s">
        <v>93</v>
      </c>
      <c r="B941" s="160" t="s">
        <v>147</v>
      </c>
      <c r="C941" s="160">
        <f>_xlfn.XLOOKUP(B941,'2.1.trackMPD'!$R$7:$R$29,'2.1.trackMPD'!$T$7:$T$29)</f>
        <v>6</v>
      </c>
      <c r="D941" s="160">
        <v>1</v>
      </c>
      <c r="E941" s="160" t="s">
        <v>6390</v>
      </c>
      <c r="F941" s="160" t="s">
        <v>110</v>
      </c>
      <c r="G941" s="160" t="s">
        <v>140</v>
      </c>
      <c r="H941" s="160" t="s">
        <v>6393</v>
      </c>
      <c r="I941" s="160" cm="1">
        <f t="array" ref="I941">INDEX('2.1.trackMPD'!L:L/(24*60*60),
       MATCH(1,
             (A941='2.1.trackMPD'!A:A)*
             (C941='2.1.trackMPD'!D:D)*
             (D941/10^6='2.1.trackMPD'!H:H)*
             (E941='2.1.trackMPD'!F:F),
0))</f>
        <v>7.122507118055555E-6</v>
      </c>
    </row>
    <row r="942" spans="1:9" x14ac:dyDescent="0.2">
      <c r="A942" s="160" t="s">
        <v>93</v>
      </c>
      <c r="B942" s="160" t="s">
        <v>147</v>
      </c>
      <c r="C942" s="160">
        <f>_xlfn.XLOOKUP(B942,'2.1.trackMPD'!$R$7:$R$29,'2.1.trackMPD'!$T$7:$T$29)</f>
        <v>6</v>
      </c>
      <c r="D942" s="160">
        <v>10</v>
      </c>
      <c r="E942" s="160" t="s">
        <v>6390</v>
      </c>
      <c r="F942" s="160" t="s">
        <v>110</v>
      </c>
      <c r="G942" s="160" t="s">
        <v>124</v>
      </c>
      <c r="H942" s="160" t="s">
        <v>6392</v>
      </c>
      <c r="I942" s="160" cm="1">
        <f t="array" ref="I942">INDEX('2.1.trackMPD'!I:I/(24*60*60),
       MATCH(1,
             (A942='2.1.trackMPD'!A:A)*
             (C942='2.1.trackMPD'!D:D)*
             (D942/10^6='2.1.trackMPD'!H:H)*
             (E942='2.1.trackMPD'!F:F),
0))</f>
        <v>2.3133724999999999E-6</v>
      </c>
    </row>
    <row r="943" spans="1:9" x14ac:dyDescent="0.2">
      <c r="A943" s="160" t="s">
        <v>93</v>
      </c>
      <c r="B943" s="160" t="s">
        <v>147</v>
      </c>
      <c r="C943" s="160">
        <f>_xlfn.XLOOKUP(B943,'2.1.trackMPD'!$R$7:$R$29,'2.1.trackMPD'!$T$7:$T$29)</f>
        <v>6</v>
      </c>
      <c r="D943" s="160">
        <v>10</v>
      </c>
      <c r="E943" s="160" t="s">
        <v>6390</v>
      </c>
      <c r="F943" s="160" t="s">
        <v>110</v>
      </c>
      <c r="G943" s="160" t="s">
        <v>140</v>
      </c>
      <c r="H943" s="160" t="s">
        <v>6392</v>
      </c>
      <c r="I943" s="160" cm="1">
        <f t="array" ref="I943">INDEX('2.1.trackMPD'!J:J/(24*60*60),
       MATCH(1,
             (A943='2.1.trackMPD'!A:A)*
             (C943='2.1.trackMPD'!D:D)*
             (D943/10^6='2.1.trackMPD'!H:H)*
             (E943='2.1.trackMPD'!F:F),
0))</f>
        <v>1.2815177025462963E-5</v>
      </c>
    </row>
    <row r="944" spans="1:9" x14ac:dyDescent="0.2">
      <c r="A944" s="160" t="s">
        <v>93</v>
      </c>
      <c r="B944" s="160" t="s">
        <v>147</v>
      </c>
      <c r="C944" s="160">
        <f>_xlfn.XLOOKUP(B944,'2.1.trackMPD'!$R$7:$R$29,'2.1.trackMPD'!$T$7:$T$29)</f>
        <v>6</v>
      </c>
      <c r="D944" s="160">
        <v>10</v>
      </c>
      <c r="E944" s="160" t="s">
        <v>6390</v>
      </c>
      <c r="F944" s="160" t="s">
        <v>110</v>
      </c>
      <c r="G944" s="160" t="s">
        <v>124</v>
      </c>
      <c r="H944" s="160" t="s">
        <v>6393</v>
      </c>
      <c r="I944" s="160" cm="1">
        <f t="array" ref="I944">INDEX('2.1.trackMPD'!K:K/(24*60*60),
       MATCH(1,
             (A944='2.1.trackMPD'!A:A)*
             (C944='2.1.trackMPD'!D:D)*
             (D944/10^6='2.1.trackMPD'!H:H)*
             (E944='2.1.trackMPD'!F:F),
0))</f>
        <v>2.5960539930555555E-6</v>
      </c>
    </row>
    <row r="945" spans="1:9" x14ac:dyDescent="0.2">
      <c r="A945" s="160" t="s">
        <v>93</v>
      </c>
      <c r="B945" s="160" t="s">
        <v>147</v>
      </c>
      <c r="C945" s="160">
        <f>_xlfn.XLOOKUP(B945,'2.1.trackMPD'!$R$7:$R$29,'2.1.trackMPD'!$T$7:$T$29)</f>
        <v>6</v>
      </c>
      <c r="D945" s="160">
        <v>10</v>
      </c>
      <c r="E945" s="160" t="s">
        <v>6390</v>
      </c>
      <c r="F945" s="160" t="s">
        <v>110</v>
      </c>
      <c r="G945" s="160" t="s">
        <v>140</v>
      </c>
      <c r="H945" s="160" t="s">
        <v>6393</v>
      </c>
      <c r="I945" s="160" cm="1">
        <f t="array" ref="I945">INDEX('2.1.trackMPD'!L:L/(24*60*60),
       MATCH(1,
             (A945='2.1.trackMPD'!A:A)*
             (C945='2.1.trackMPD'!D:D)*
             (D945/10^6='2.1.trackMPD'!H:H)*
             (E945='2.1.trackMPD'!F:F),
0))</f>
        <v>2.3977906250000003E-7</v>
      </c>
    </row>
    <row r="946" spans="1:9" x14ac:dyDescent="0.2">
      <c r="A946" s="160" t="s">
        <v>93</v>
      </c>
      <c r="B946" s="160" t="s">
        <v>147</v>
      </c>
      <c r="C946" s="160">
        <f>_xlfn.XLOOKUP(B946,'2.1.trackMPD'!$R$7:$R$29,'2.1.trackMPD'!$T$7:$T$29)</f>
        <v>6</v>
      </c>
      <c r="D946" s="160">
        <v>100</v>
      </c>
      <c r="E946" s="160" t="s">
        <v>6390</v>
      </c>
      <c r="F946" s="160" t="s">
        <v>110</v>
      </c>
      <c r="G946" s="160" t="s">
        <v>124</v>
      </c>
      <c r="H946" s="160" t="s">
        <v>6392</v>
      </c>
      <c r="I946" s="160" cm="1">
        <f t="array" ref="I946">INDEX('2.1.trackMPD'!I:I/(24*60*60),
       MATCH(1,
             (A946='2.1.trackMPD'!A:A)*
             (C946='2.1.trackMPD'!D:D)*
             (D946/10^6='2.1.trackMPD'!H:H)*
             (E946='2.1.trackMPD'!F:F),
0))</f>
        <v>4.0572705474537039E-3</v>
      </c>
    </row>
    <row r="947" spans="1:9" x14ac:dyDescent="0.2">
      <c r="A947" s="160" t="s">
        <v>93</v>
      </c>
      <c r="B947" s="160" t="s">
        <v>147</v>
      </c>
      <c r="C947" s="160">
        <f>_xlfn.XLOOKUP(B947,'2.1.trackMPD'!$R$7:$R$29,'2.1.trackMPD'!$T$7:$T$29)</f>
        <v>6</v>
      </c>
      <c r="D947" s="160">
        <v>100</v>
      </c>
      <c r="E947" s="160" t="s">
        <v>6390</v>
      </c>
      <c r="F947" s="160" t="s">
        <v>110</v>
      </c>
      <c r="G947" s="160" t="s">
        <v>140</v>
      </c>
      <c r="H947" s="160" t="s">
        <v>6392</v>
      </c>
      <c r="I947" s="160" cm="1">
        <f t="array" ref="I947">INDEX('2.1.trackMPD'!J:J/(24*60*60),
       MATCH(1,
             (A947='2.1.trackMPD'!A:A)*
             (C947='2.1.trackMPD'!D:D)*
             (D947/10^6='2.1.trackMPD'!H:H)*
             (E947='2.1.trackMPD'!F:F),
0))</f>
        <v>1.5704883680555555E-3</v>
      </c>
    </row>
    <row r="948" spans="1:9" x14ac:dyDescent="0.2">
      <c r="A948" s="160" t="s">
        <v>93</v>
      </c>
      <c r="B948" s="160" t="s">
        <v>147</v>
      </c>
      <c r="C948" s="160">
        <f>_xlfn.XLOOKUP(B948,'2.1.trackMPD'!$R$7:$R$29,'2.1.trackMPD'!$T$7:$T$29)</f>
        <v>6</v>
      </c>
      <c r="D948" s="160">
        <v>100</v>
      </c>
      <c r="E948" s="160" t="s">
        <v>6390</v>
      </c>
      <c r="F948" s="160" t="s">
        <v>110</v>
      </c>
      <c r="G948" s="160" t="s">
        <v>124</v>
      </c>
      <c r="H948" s="160" t="s">
        <v>6393</v>
      </c>
      <c r="I948" s="160" cm="1">
        <f t="array" ref="I948">INDEX('2.1.trackMPD'!K:K/(24*60*60),
       MATCH(1,
             (A948='2.1.trackMPD'!A:A)*
             (C948='2.1.trackMPD'!D:D)*
             (D948/10^6='2.1.trackMPD'!H:H)*
             (E948='2.1.trackMPD'!F:F),
0))</f>
        <v>0</v>
      </c>
    </row>
    <row r="949" spans="1:9" x14ac:dyDescent="0.2">
      <c r="A949" s="160" t="s">
        <v>93</v>
      </c>
      <c r="B949" s="160" t="s">
        <v>147</v>
      </c>
      <c r="C949" s="160">
        <f>_xlfn.XLOOKUP(B949,'2.1.trackMPD'!$R$7:$R$29,'2.1.trackMPD'!$T$7:$T$29)</f>
        <v>6</v>
      </c>
      <c r="D949" s="160">
        <v>100</v>
      </c>
      <c r="E949" s="160" t="s">
        <v>6390</v>
      </c>
      <c r="F949" s="160" t="s">
        <v>110</v>
      </c>
      <c r="G949" s="160" t="s">
        <v>140</v>
      </c>
      <c r="H949" s="160" t="s">
        <v>6393</v>
      </c>
      <c r="I949" s="160" cm="1">
        <f t="array" ref="I949">INDEX('2.1.trackMPD'!L:L/(24*60*60),
       MATCH(1,
             (A949='2.1.trackMPD'!A:A)*
             (C949='2.1.trackMPD'!D:D)*
             (D949/10^6='2.1.trackMPD'!H:H)*
             (E949='2.1.trackMPD'!F:F),
0))</f>
        <v>0</v>
      </c>
    </row>
    <row r="950" spans="1:9" x14ac:dyDescent="0.2">
      <c r="A950" s="160" t="s">
        <v>93</v>
      </c>
      <c r="B950" s="160" t="s">
        <v>147</v>
      </c>
      <c r="C950" s="160">
        <f>_xlfn.XLOOKUP(B950,'2.1.trackMPD'!$R$7:$R$29,'2.1.trackMPD'!$T$7:$T$29)</f>
        <v>6</v>
      </c>
      <c r="D950" s="160">
        <v>1000</v>
      </c>
      <c r="E950" s="160" t="s">
        <v>6390</v>
      </c>
      <c r="F950" s="160" t="s">
        <v>110</v>
      </c>
      <c r="G950" s="160" t="s">
        <v>124</v>
      </c>
      <c r="H950" s="160" t="s">
        <v>6392</v>
      </c>
      <c r="I950" s="160" cm="1">
        <f t="array" ref="I950">INDEX('2.1.trackMPD'!I:I/(24*60*60),
       MATCH(1,
             (A950='2.1.trackMPD'!A:A)*
             (C950='2.1.trackMPD'!D:D)*
             (D950/10^6='2.1.trackMPD'!H:H)*
             (E950='2.1.trackMPD'!F:F),
0))</f>
        <v>5.2855706909722224</v>
      </c>
    </row>
    <row r="951" spans="1:9" x14ac:dyDescent="0.2">
      <c r="A951" s="160" t="s">
        <v>93</v>
      </c>
      <c r="B951" s="160" t="s">
        <v>147</v>
      </c>
      <c r="C951" s="160">
        <f>_xlfn.XLOOKUP(B951,'2.1.trackMPD'!$R$7:$R$29,'2.1.trackMPD'!$T$7:$T$29)</f>
        <v>6</v>
      </c>
      <c r="D951" s="160">
        <v>1000</v>
      </c>
      <c r="E951" s="160" t="s">
        <v>6390</v>
      </c>
      <c r="F951" s="160" t="s">
        <v>110</v>
      </c>
      <c r="G951" s="160" t="s">
        <v>140</v>
      </c>
      <c r="H951" s="160" t="s">
        <v>6392</v>
      </c>
      <c r="I951" s="160" cm="1">
        <f t="array" ref="I951">INDEX('2.1.trackMPD'!J:J/(24*60*60),
       MATCH(1,
             (A951='2.1.trackMPD'!A:A)*
             (C951='2.1.trackMPD'!D:D)*
             (D951/10^6='2.1.trackMPD'!H:H)*
             (E951='2.1.trackMPD'!F:F),
0))</f>
        <v>5.8739276064814813E-2</v>
      </c>
    </row>
    <row r="952" spans="1:9" x14ac:dyDescent="0.2">
      <c r="A952" s="160" t="s">
        <v>93</v>
      </c>
      <c r="B952" s="160" t="s">
        <v>147</v>
      </c>
      <c r="C952" s="160">
        <f>_xlfn.XLOOKUP(B952,'2.1.trackMPD'!$R$7:$R$29,'2.1.trackMPD'!$T$7:$T$29)</f>
        <v>6</v>
      </c>
      <c r="D952" s="160">
        <v>1000</v>
      </c>
      <c r="E952" s="160" t="s">
        <v>6390</v>
      </c>
      <c r="F952" s="160" t="s">
        <v>110</v>
      </c>
      <c r="G952" s="160" t="s">
        <v>124</v>
      </c>
      <c r="H952" s="160" t="s">
        <v>6393</v>
      </c>
      <c r="I952" s="160" cm="1">
        <f t="array" ref="I952">INDEX('2.1.trackMPD'!K:K/(24*60*60),
       MATCH(1,
             (A952='2.1.trackMPD'!A:A)*
             (C952='2.1.trackMPD'!D:D)*
             (D952/10^6='2.1.trackMPD'!H:H)*
             (E952='2.1.trackMPD'!F:F),
0))</f>
        <v>0</v>
      </c>
    </row>
    <row r="953" spans="1:9" x14ac:dyDescent="0.2">
      <c r="A953" s="160" t="s">
        <v>93</v>
      </c>
      <c r="B953" s="160" t="s">
        <v>147</v>
      </c>
      <c r="C953" s="160">
        <f>_xlfn.XLOOKUP(B953,'2.1.trackMPD'!$R$7:$R$29,'2.1.trackMPD'!$T$7:$T$29)</f>
        <v>6</v>
      </c>
      <c r="D953" s="160">
        <v>1000</v>
      </c>
      <c r="E953" s="160" t="s">
        <v>6390</v>
      </c>
      <c r="F953" s="160" t="s">
        <v>110</v>
      </c>
      <c r="G953" s="160" t="s">
        <v>140</v>
      </c>
      <c r="H953" s="160" t="s">
        <v>6393</v>
      </c>
      <c r="I953" s="160" cm="1">
        <f t="array" ref="I953">INDEX('2.1.trackMPD'!L:L/(24*60*60),
       MATCH(1,
             (A953='2.1.trackMPD'!A:A)*
             (C953='2.1.trackMPD'!D:D)*
             (D953/10^6='2.1.trackMPD'!H:H)*
             (E953='2.1.trackMPD'!F:F),
0))</f>
        <v>0</v>
      </c>
    </row>
    <row r="954" spans="1:9" x14ac:dyDescent="0.2">
      <c r="A954" s="160" t="s">
        <v>93</v>
      </c>
      <c r="B954" s="160" t="s">
        <v>147</v>
      </c>
      <c r="C954" s="160">
        <f>_xlfn.XLOOKUP(B954,'2.1.trackMPD'!$R$7:$R$29,'2.1.trackMPD'!$T$7:$T$29)</f>
        <v>6</v>
      </c>
      <c r="D954" s="160">
        <v>5000</v>
      </c>
      <c r="E954" s="160" t="s">
        <v>6390</v>
      </c>
      <c r="F954" s="160" t="s">
        <v>110</v>
      </c>
      <c r="G954" s="160" t="s">
        <v>124</v>
      </c>
      <c r="H954" s="160" t="s">
        <v>6392</v>
      </c>
      <c r="I954" s="160" cm="1">
        <f t="array" ref="I954">INDEX('2.1.trackMPD'!I:I/(24*60*60),
       MATCH(1,
             (A954='2.1.trackMPD'!A:A)*
             (C954='2.1.trackMPD'!D:D)*
             (D954/10^6='2.1.trackMPD'!H:H)*
             (E954='2.1.trackMPD'!F:F),
0))</f>
        <v>81.995622777777783</v>
      </c>
    </row>
    <row r="955" spans="1:9" x14ac:dyDescent="0.2">
      <c r="A955" s="160" t="s">
        <v>93</v>
      </c>
      <c r="B955" s="160" t="s">
        <v>147</v>
      </c>
      <c r="C955" s="160">
        <f>_xlfn.XLOOKUP(B955,'2.1.trackMPD'!$R$7:$R$29,'2.1.trackMPD'!$T$7:$T$29)</f>
        <v>6</v>
      </c>
      <c r="D955" s="160">
        <v>5000</v>
      </c>
      <c r="E955" s="160" t="s">
        <v>6390</v>
      </c>
      <c r="F955" s="160" t="s">
        <v>110</v>
      </c>
      <c r="G955" s="160" t="s">
        <v>140</v>
      </c>
      <c r="H955" s="160" t="s">
        <v>6392</v>
      </c>
      <c r="I955" s="160" cm="1">
        <f t="array" ref="I955">INDEX('2.1.trackMPD'!J:J/(24*60*60),
       MATCH(1,
             (A955='2.1.trackMPD'!A:A)*
             (C955='2.1.trackMPD'!D:D)*
             (D955/10^6='2.1.trackMPD'!H:H)*
             (E955='2.1.trackMPD'!F:F),
0))</f>
        <v>0.23135450173611111</v>
      </c>
    </row>
    <row r="956" spans="1:9" x14ac:dyDescent="0.2">
      <c r="A956" s="160" t="s">
        <v>93</v>
      </c>
      <c r="B956" s="160" t="s">
        <v>147</v>
      </c>
      <c r="C956" s="160">
        <f>_xlfn.XLOOKUP(B956,'2.1.trackMPD'!$R$7:$R$29,'2.1.trackMPD'!$T$7:$T$29)</f>
        <v>6</v>
      </c>
      <c r="D956" s="160">
        <v>5000</v>
      </c>
      <c r="E956" s="160" t="s">
        <v>6390</v>
      </c>
      <c r="F956" s="160" t="s">
        <v>110</v>
      </c>
      <c r="G956" s="160" t="s">
        <v>124</v>
      </c>
      <c r="H956" s="160" t="s">
        <v>6393</v>
      </c>
      <c r="I956" s="160" cm="1">
        <f t="array" ref="I956">INDEX('2.1.trackMPD'!K:K/(24*60*60),
       MATCH(1,
             (A956='2.1.trackMPD'!A:A)*
             (C956='2.1.trackMPD'!D:D)*
             (D956/10^6='2.1.trackMPD'!H:H)*
             (E956='2.1.trackMPD'!F:F),
0))</f>
        <v>0</v>
      </c>
    </row>
    <row r="957" spans="1:9" x14ac:dyDescent="0.2">
      <c r="A957" s="160" t="s">
        <v>93</v>
      </c>
      <c r="B957" s="160" t="s">
        <v>147</v>
      </c>
      <c r="C957" s="160">
        <f>_xlfn.XLOOKUP(B957,'2.1.trackMPD'!$R$7:$R$29,'2.1.trackMPD'!$T$7:$T$29)</f>
        <v>6</v>
      </c>
      <c r="D957" s="160">
        <v>5000</v>
      </c>
      <c r="E957" s="160" t="s">
        <v>6390</v>
      </c>
      <c r="F957" s="160" t="s">
        <v>110</v>
      </c>
      <c r="G957" s="160" t="s">
        <v>140</v>
      </c>
      <c r="H957" s="160" t="s">
        <v>6393</v>
      </c>
      <c r="I957" s="160" cm="1">
        <f t="array" ref="I957">INDEX('2.1.trackMPD'!L:L/(24*60*60),
       MATCH(1,
             (A957='2.1.trackMPD'!A:A)*
             (C957='2.1.trackMPD'!D:D)*
             (D957/10^6='2.1.trackMPD'!H:H)*
             (E957='2.1.trackMPD'!F:F),
0))</f>
        <v>0</v>
      </c>
    </row>
    <row r="958" spans="1:9" x14ac:dyDescent="0.2">
      <c r="A958" s="160" t="s">
        <v>93</v>
      </c>
      <c r="B958" s="160" t="s">
        <v>147</v>
      </c>
      <c r="C958" s="160">
        <f>_xlfn.XLOOKUP(B958,'2.1.trackMPD'!$R$7:$R$29,'2.1.trackMPD'!$T$7:$T$29)</f>
        <v>6</v>
      </c>
      <c r="D958" s="160">
        <v>1</v>
      </c>
      <c r="E958" s="160" t="s">
        <v>6394</v>
      </c>
      <c r="F958" s="160" t="s">
        <v>110</v>
      </c>
      <c r="G958" s="160" t="s">
        <v>124</v>
      </c>
      <c r="H958" s="160" t="s">
        <v>6392</v>
      </c>
      <c r="I958" s="160" cm="1">
        <f t="array" ref="I958">INDEX('2.1.trackMPD'!I:I/(24*60*60),
       MATCH(1,
             (A958='2.1.trackMPD'!A:A)*
             (C958='2.1.trackMPD'!D:D)*
             (D958/10^6='2.1.trackMPD'!H:H)*
             (E958='2.1.trackMPD'!F:F),
0))</f>
        <v>6.7990033564814812E-7</v>
      </c>
    </row>
    <row r="959" spans="1:9" x14ac:dyDescent="0.2">
      <c r="A959" s="160" t="s">
        <v>93</v>
      </c>
      <c r="B959" s="160" t="s">
        <v>147</v>
      </c>
      <c r="C959" s="160">
        <f>_xlfn.XLOOKUP(B959,'2.1.trackMPD'!$R$7:$R$29,'2.1.trackMPD'!$T$7:$T$29)</f>
        <v>6</v>
      </c>
      <c r="D959" s="160">
        <v>1</v>
      </c>
      <c r="E959" s="160" t="s">
        <v>6394</v>
      </c>
      <c r="F959" s="160" t="s">
        <v>110</v>
      </c>
      <c r="G959" s="160" t="s">
        <v>140</v>
      </c>
      <c r="H959" s="160" t="s">
        <v>6392</v>
      </c>
      <c r="I959" s="160" cm="1">
        <f t="array" ref="I959">INDEX('2.1.trackMPD'!J:J/(24*60*60),
       MATCH(1,
             (A959='2.1.trackMPD'!A:A)*
             (C959='2.1.trackMPD'!D:D)*
             (D959/10^6='2.1.trackMPD'!H:H)*
             (E959='2.1.trackMPD'!F:F),
0))</f>
        <v>6.5607511111111114E-6</v>
      </c>
    </row>
    <row r="960" spans="1:9" x14ac:dyDescent="0.2">
      <c r="A960" s="160" t="s">
        <v>93</v>
      </c>
      <c r="B960" s="160" t="s">
        <v>147</v>
      </c>
      <c r="C960" s="160">
        <f>_xlfn.XLOOKUP(B960,'2.1.trackMPD'!$R$7:$R$29,'2.1.trackMPD'!$T$7:$T$29)</f>
        <v>6</v>
      </c>
      <c r="D960" s="160">
        <v>1</v>
      </c>
      <c r="E960" s="160" t="s">
        <v>6394</v>
      </c>
      <c r="F960" s="160" t="s">
        <v>110</v>
      </c>
      <c r="G960" s="160" t="s">
        <v>124</v>
      </c>
      <c r="H960" s="160" t="s">
        <v>6393</v>
      </c>
      <c r="I960" s="160" cm="1">
        <f t="array" ref="I960">INDEX('2.1.trackMPD'!K:K/(24*60*60),
       MATCH(1,
             (A960='2.1.trackMPD'!A:A)*
             (C960='2.1.trackMPD'!D:D)*
             (D960/10^6='2.1.trackMPD'!H:H)*
             (E960='2.1.trackMPD'!F:F),
0))</f>
        <v>0</v>
      </c>
    </row>
    <row r="961" spans="1:9" x14ac:dyDescent="0.2">
      <c r="A961" s="160" t="s">
        <v>93</v>
      </c>
      <c r="B961" s="160" t="s">
        <v>147</v>
      </c>
      <c r="C961" s="160">
        <f>_xlfn.XLOOKUP(B961,'2.1.trackMPD'!$R$7:$R$29,'2.1.trackMPD'!$T$7:$T$29)</f>
        <v>6</v>
      </c>
      <c r="D961" s="160">
        <v>1</v>
      </c>
      <c r="E961" s="160" t="s">
        <v>6394</v>
      </c>
      <c r="F961" s="160" t="s">
        <v>110</v>
      </c>
      <c r="G961" s="160" t="s">
        <v>140</v>
      </c>
      <c r="H961" s="160" t="s">
        <v>6393</v>
      </c>
      <c r="I961" s="160" cm="1">
        <f t="array" ref="I961">INDEX('2.1.trackMPD'!L:L/(24*60*60),
       MATCH(1,
             (A961='2.1.trackMPD'!A:A)*
             (C961='2.1.trackMPD'!D:D)*
             (D961/10^6='2.1.trackMPD'!H:H)*
             (E961='2.1.trackMPD'!F:F),
0))</f>
        <v>1.9946250115740742E-6</v>
      </c>
    </row>
    <row r="962" spans="1:9" x14ac:dyDescent="0.2">
      <c r="A962" s="160" t="s">
        <v>93</v>
      </c>
      <c r="B962" s="160" t="s">
        <v>147</v>
      </c>
      <c r="C962" s="160">
        <f>_xlfn.XLOOKUP(B962,'2.1.trackMPD'!$R$7:$R$29,'2.1.trackMPD'!$T$7:$T$29)</f>
        <v>6</v>
      </c>
      <c r="D962" s="160">
        <v>10</v>
      </c>
      <c r="E962" s="160" t="s">
        <v>6394</v>
      </c>
      <c r="F962" s="160" t="s">
        <v>110</v>
      </c>
      <c r="G962" s="160" t="s">
        <v>124</v>
      </c>
      <c r="H962" s="160" t="s">
        <v>6392</v>
      </c>
      <c r="I962" s="160" cm="1">
        <f t="array" ref="I962">INDEX('2.1.trackMPD'!I:I/(24*60*60),
       MATCH(1,
             (A962='2.1.trackMPD'!A:A)*
             (C962='2.1.trackMPD'!D:D)*
             (D962/10^6='2.1.trackMPD'!H:H)*
             (E962='2.1.trackMPD'!F:F),
0))</f>
        <v>2.0893463958333332E-5</v>
      </c>
    </row>
    <row r="963" spans="1:9" x14ac:dyDescent="0.2">
      <c r="A963" s="160" t="s">
        <v>93</v>
      </c>
      <c r="B963" s="160" t="s">
        <v>147</v>
      </c>
      <c r="C963" s="160">
        <f>_xlfn.XLOOKUP(B963,'2.1.trackMPD'!$R$7:$R$29,'2.1.trackMPD'!$T$7:$T$29)</f>
        <v>6</v>
      </c>
      <c r="D963" s="160">
        <v>10</v>
      </c>
      <c r="E963" s="160" t="s">
        <v>6394</v>
      </c>
      <c r="F963" s="160" t="s">
        <v>110</v>
      </c>
      <c r="G963" s="160" t="s">
        <v>140</v>
      </c>
      <c r="H963" s="160" t="s">
        <v>6392</v>
      </c>
      <c r="I963" s="160" cm="1">
        <f t="array" ref="I963">INDEX('2.1.trackMPD'!J:J/(24*60*60),
       MATCH(1,
             (A963='2.1.trackMPD'!A:A)*
             (C963='2.1.trackMPD'!D:D)*
             (D963/10^6='2.1.trackMPD'!H:H)*
             (E963='2.1.trackMPD'!F:F),
0))</f>
        <v>5.2174501944444443E-5</v>
      </c>
    </row>
    <row r="964" spans="1:9" x14ac:dyDescent="0.2">
      <c r="A964" s="160" t="s">
        <v>93</v>
      </c>
      <c r="B964" s="160" t="s">
        <v>147</v>
      </c>
      <c r="C964" s="160">
        <f>_xlfn.XLOOKUP(B964,'2.1.trackMPD'!$R$7:$R$29,'2.1.trackMPD'!$T$7:$T$29)</f>
        <v>6</v>
      </c>
      <c r="D964" s="160">
        <v>10</v>
      </c>
      <c r="E964" s="160" t="s">
        <v>6394</v>
      </c>
      <c r="F964" s="160" t="s">
        <v>110</v>
      </c>
      <c r="G964" s="160" t="s">
        <v>124</v>
      </c>
      <c r="H964" s="160" t="s">
        <v>6393</v>
      </c>
      <c r="I964" s="160" cm="1">
        <f t="array" ref="I964">INDEX('2.1.trackMPD'!K:K/(24*60*60),
       MATCH(1,
             (A964='2.1.trackMPD'!A:A)*
             (C964='2.1.trackMPD'!D:D)*
             (D964/10^6='2.1.trackMPD'!H:H)*
             (E964='2.1.trackMPD'!F:F),
0))</f>
        <v>0</v>
      </c>
    </row>
    <row r="965" spans="1:9" x14ac:dyDescent="0.2">
      <c r="A965" s="160" t="s">
        <v>93</v>
      </c>
      <c r="B965" s="160" t="s">
        <v>147</v>
      </c>
      <c r="C965" s="160">
        <f>_xlfn.XLOOKUP(B965,'2.1.trackMPD'!$R$7:$R$29,'2.1.trackMPD'!$T$7:$T$29)</f>
        <v>6</v>
      </c>
      <c r="D965" s="160">
        <v>10</v>
      </c>
      <c r="E965" s="160" t="s">
        <v>6394</v>
      </c>
      <c r="F965" s="160" t="s">
        <v>110</v>
      </c>
      <c r="G965" s="160" t="s">
        <v>140</v>
      </c>
      <c r="H965" s="160" t="s">
        <v>6393</v>
      </c>
      <c r="I965" s="160" cm="1">
        <f t="array" ref="I965">INDEX('2.1.trackMPD'!L:L/(24*60*60),
       MATCH(1,
             (A965='2.1.trackMPD'!A:A)*
             (C965='2.1.trackMPD'!D:D)*
             (D965/10^6='2.1.trackMPD'!H:H)*
             (E965='2.1.trackMPD'!F:F),
0))</f>
        <v>1.8757503009259258E-6</v>
      </c>
    </row>
    <row r="966" spans="1:9" x14ac:dyDescent="0.2">
      <c r="A966" s="160" t="s">
        <v>93</v>
      </c>
      <c r="B966" s="160" t="s">
        <v>147</v>
      </c>
      <c r="C966" s="160">
        <f>_xlfn.XLOOKUP(B966,'2.1.trackMPD'!$R$7:$R$29,'2.1.trackMPD'!$T$7:$T$29)</f>
        <v>6</v>
      </c>
      <c r="D966" s="160">
        <v>100</v>
      </c>
      <c r="E966" s="160" t="s">
        <v>6394</v>
      </c>
      <c r="F966" s="160" t="s">
        <v>110</v>
      </c>
      <c r="G966" s="160" t="s">
        <v>124</v>
      </c>
      <c r="H966" s="160" t="s">
        <v>6392</v>
      </c>
      <c r="I966" s="160" cm="1">
        <f t="array" ref="I966">INDEX('2.1.trackMPD'!I:I/(24*60*60),
       MATCH(1,
             (A966='2.1.trackMPD'!A:A)*
             (C966='2.1.trackMPD'!D:D)*
             (D966/10^6='2.1.trackMPD'!H:H)*
             (E966='2.1.trackMPD'!F:F),
0))</f>
        <v>3.429728244212963E-2</v>
      </c>
    </row>
    <row r="967" spans="1:9" x14ac:dyDescent="0.2">
      <c r="A967" s="160" t="s">
        <v>93</v>
      </c>
      <c r="B967" s="160" t="s">
        <v>147</v>
      </c>
      <c r="C967" s="160">
        <f>_xlfn.XLOOKUP(B967,'2.1.trackMPD'!$R$7:$R$29,'2.1.trackMPD'!$T$7:$T$29)</f>
        <v>6</v>
      </c>
      <c r="D967" s="160">
        <v>100</v>
      </c>
      <c r="E967" s="160" t="s">
        <v>6394</v>
      </c>
      <c r="F967" s="160" t="s">
        <v>110</v>
      </c>
      <c r="G967" s="160" t="s">
        <v>140</v>
      </c>
      <c r="H967" s="160" t="s">
        <v>6392</v>
      </c>
      <c r="I967" s="160" cm="1">
        <f t="array" ref="I967">INDEX('2.1.trackMPD'!J:J/(24*60*60),
       MATCH(1,
             (A967='2.1.trackMPD'!A:A)*
             (C967='2.1.trackMPD'!D:D)*
             (D967/10^6='2.1.trackMPD'!H:H)*
             (E967='2.1.trackMPD'!F:F),
0))</f>
        <v>4.6962863819444449E-3</v>
      </c>
    </row>
    <row r="968" spans="1:9" x14ac:dyDescent="0.2">
      <c r="A968" s="160" t="s">
        <v>93</v>
      </c>
      <c r="B968" s="160" t="s">
        <v>147</v>
      </c>
      <c r="C968" s="160">
        <f>_xlfn.XLOOKUP(B968,'2.1.trackMPD'!$R$7:$R$29,'2.1.trackMPD'!$T$7:$T$29)</f>
        <v>6</v>
      </c>
      <c r="D968" s="160">
        <v>100</v>
      </c>
      <c r="E968" s="160" t="s">
        <v>6394</v>
      </c>
      <c r="F968" s="160" t="s">
        <v>110</v>
      </c>
      <c r="G968" s="160" t="s">
        <v>124</v>
      </c>
      <c r="H968" s="160" t="s">
        <v>6393</v>
      </c>
      <c r="I968" s="160" cm="1">
        <f t="array" ref="I968">INDEX('2.1.trackMPD'!K:K/(24*60*60),
       MATCH(1,
             (A968='2.1.trackMPD'!A:A)*
             (C968='2.1.trackMPD'!D:D)*
             (D968/10^6='2.1.trackMPD'!H:H)*
             (E968='2.1.trackMPD'!F:F),
0))</f>
        <v>0</v>
      </c>
    </row>
    <row r="969" spans="1:9" x14ac:dyDescent="0.2">
      <c r="A969" s="160" t="s">
        <v>93</v>
      </c>
      <c r="B969" s="160" t="s">
        <v>147</v>
      </c>
      <c r="C969" s="160">
        <f>_xlfn.XLOOKUP(B969,'2.1.trackMPD'!$R$7:$R$29,'2.1.trackMPD'!$T$7:$T$29)</f>
        <v>6</v>
      </c>
      <c r="D969" s="160">
        <v>100</v>
      </c>
      <c r="E969" s="160" t="s">
        <v>6394</v>
      </c>
      <c r="F969" s="160" t="s">
        <v>110</v>
      </c>
      <c r="G969" s="160" t="s">
        <v>140</v>
      </c>
      <c r="H969" s="160" t="s">
        <v>6393</v>
      </c>
      <c r="I969" s="160" cm="1">
        <f t="array" ref="I969">INDEX('2.1.trackMPD'!L:L/(24*60*60),
       MATCH(1,
             (A969='2.1.trackMPD'!A:A)*
             (C969='2.1.trackMPD'!D:D)*
             (D969/10^6='2.1.trackMPD'!H:H)*
             (E969='2.1.trackMPD'!F:F),
0))</f>
        <v>0</v>
      </c>
    </row>
    <row r="970" spans="1:9" x14ac:dyDescent="0.2">
      <c r="A970" s="160" t="s">
        <v>93</v>
      </c>
      <c r="B970" s="160" t="s">
        <v>147</v>
      </c>
      <c r="C970" s="160">
        <f>_xlfn.XLOOKUP(B970,'2.1.trackMPD'!$R$7:$R$29,'2.1.trackMPD'!$T$7:$T$29)</f>
        <v>6</v>
      </c>
      <c r="D970" s="160">
        <v>1000</v>
      </c>
      <c r="E970" s="160" t="s">
        <v>6394</v>
      </c>
      <c r="F970" s="160" t="s">
        <v>110</v>
      </c>
      <c r="G970" s="160" t="s">
        <v>124</v>
      </c>
      <c r="H970" s="160" t="s">
        <v>6392</v>
      </c>
      <c r="I970" s="160" cm="1">
        <f t="array" ref="I970">INDEX('2.1.trackMPD'!I:I/(24*60*60),
       MATCH(1,
             (A970='2.1.trackMPD'!A:A)*
             (C970='2.1.trackMPD'!D:D)*
             (D970/10^6='2.1.trackMPD'!H:H)*
             (E970='2.1.trackMPD'!F:F),
0))</f>
        <v>4.3144828321759263</v>
      </c>
    </row>
    <row r="971" spans="1:9" x14ac:dyDescent="0.2">
      <c r="A971" s="160" t="s">
        <v>93</v>
      </c>
      <c r="B971" s="160" t="s">
        <v>147</v>
      </c>
      <c r="C971" s="160">
        <f>_xlfn.XLOOKUP(B971,'2.1.trackMPD'!$R$7:$R$29,'2.1.trackMPD'!$T$7:$T$29)</f>
        <v>6</v>
      </c>
      <c r="D971" s="160">
        <v>1000</v>
      </c>
      <c r="E971" s="160" t="s">
        <v>6394</v>
      </c>
      <c r="F971" s="160" t="s">
        <v>110</v>
      </c>
      <c r="G971" s="160" t="s">
        <v>140</v>
      </c>
      <c r="H971" s="160" t="s">
        <v>6392</v>
      </c>
      <c r="I971" s="160" cm="1">
        <f t="array" ref="I971">INDEX('2.1.trackMPD'!J:J/(24*60*60),
       MATCH(1,
             (A971='2.1.trackMPD'!A:A)*
             (C971='2.1.trackMPD'!D:D)*
             (D971/10^6='2.1.trackMPD'!H:H)*
             (E971='2.1.trackMPD'!F:F),
0))</f>
        <v>5.3069748275462965E-2</v>
      </c>
    </row>
    <row r="972" spans="1:9" x14ac:dyDescent="0.2">
      <c r="A972" s="160" t="s">
        <v>93</v>
      </c>
      <c r="B972" s="160" t="s">
        <v>147</v>
      </c>
      <c r="C972" s="160">
        <f>_xlfn.XLOOKUP(B972,'2.1.trackMPD'!$R$7:$R$29,'2.1.trackMPD'!$T$7:$T$29)</f>
        <v>6</v>
      </c>
      <c r="D972" s="160">
        <v>1000</v>
      </c>
      <c r="E972" s="160" t="s">
        <v>6394</v>
      </c>
      <c r="F972" s="160" t="s">
        <v>110</v>
      </c>
      <c r="G972" s="160" t="s">
        <v>124</v>
      </c>
      <c r="H972" s="160" t="s">
        <v>6393</v>
      </c>
      <c r="I972" s="160" cm="1">
        <f t="array" ref="I972">INDEX('2.1.trackMPD'!K:K/(24*60*60),
       MATCH(1,
             (A972='2.1.trackMPD'!A:A)*
             (C972='2.1.trackMPD'!D:D)*
             (D972/10^6='2.1.trackMPD'!H:H)*
             (E972='2.1.trackMPD'!F:F),
0))</f>
        <v>0</v>
      </c>
    </row>
    <row r="973" spans="1:9" x14ac:dyDescent="0.2">
      <c r="A973" s="160" t="s">
        <v>93</v>
      </c>
      <c r="B973" s="160" t="s">
        <v>147</v>
      </c>
      <c r="C973" s="160">
        <f>_xlfn.XLOOKUP(B973,'2.1.trackMPD'!$R$7:$R$29,'2.1.trackMPD'!$T$7:$T$29)</f>
        <v>6</v>
      </c>
      <c r="D973" s="160">
        <v>1000</v>
      </c>
      <c r="E973" s="160" t="s">
        <v>6394</v>
      </c>
      <c r="F973" s="160" t="s">
        <v>110</v>
      </c>
      <c r="G973" s="160" t="s">
        <v>140</v>
      </c>
      <c r="H973" s="160" t="s">
        <v>6393</v>
      </c>
      <c r="I973" s="160" cm="1">
        <f t="array" ref="I973">INDEX('2.1.trackMPD'!L:L/(24*60*60),
       MATCH(1,
             (A973='2.1.trackMPD'!A:A)*
             (C973='2.1.trackMPD'!D:D)*
             (D973/10^6='2.1.trackMPD'!H:H)*
             (E973='2.1.trackMPD'!F:F),
0))</f>
        <v>0</v>
      </c>
    </row>
    <row r="974" spans="1:9" x14ac:dyDescent="0.2">
      <c r="A974" s="160" t="s">
        <v>93</v>
      </c>
      <c r="B974" s="160" t="s">
        <v>147</v>
      </c>
      <c r="C974" s="160">
        <f>_xlfn.XLOOKUP(B974,'2.1.trackMPD'!$R$7:$R$29,'2.1.trackMPD'!$T$7:$T$29)</f>
        <v>6</v>
      </c>
      <c r="D974" s="160">
        <v>5000</v>
      </c>
      <c r="E974" s="160" t="s">
        <v>6394</v>
      </c>
      <c r="F974" s="160" t="s">
        <v>110</v>
      </c>
      <c r="G974" s="160" t="s">
        <v>124</v>
      </c>
      <c r="H974" s="160" t="s">
        <v>6392</v>
      </c>
      <c r="I974" s="160" cm="1">
        <f t="array" ref="I974">INDEX('2.1.trackMPD'!I:I/(24*60*60),
       MATCH(1,
             (A974='2.1.trackMPD'!A:A)*
             (C974='2.1.trackMPD'!D:D)*
             (D974/10^6='2.1.trackMPD'!H:H)*
             (E974='2.1.trackMPD'!F:F),
0))</f>
        <v>25.321341284722223</v>
      </c>
    </row>
    <row r="975" spans="1:9" x14ac:dyDescent="0.2">
      <c r="A975" s="160" t="s">
        <v>93</v>
      </c>
      <c r="B975" s="160" t="s">
        <v>147</v>
      </c>
      <c r="C975" s="160">
        <f>_xlfn.XLOOKUP(B975,'2.1.trackMPD'!$R$7:$R$29,'2.1.trackMPD'!$T$7:$T$29)</f>
        <v>6</v>
      </c>
      <c r="D975" s="160">
        <v>5000</v>
      </c>
      <c r="E975" s="160" t="s">
        <v>6394</v>
      </c>
      <c r="F975" s="160" t="s">
        <v>110</v>
      </c>
      <c r="G975" s="160" t="s">
        <v>140</v>
      </c>
      <c r="H975" s="160" t="s">
        <v>6392</v>
      </c>
      <c r="I975" s="160" cm="1">
        <f t="array" ref="I975">INDEX('2.1.trackMPD'!J:J/(24*60*60),
       MATCH(1,
             (A975='2.1.trackMPD'!A:A)*
             (C975='2.1.trackMPD'!D:D)*
             (D975/10^6='2.1.trackMPD'!H:H)*
             (E975='2.1.trackMPD'!F:F),
0))</f>
        <v>0.12856595949074076</v>
      </c>
    </row>
    <row r="976" spans="1:9" x14ac:dyDescent="0.2">
      <c r="A976" s="160" t="s">
        <v>93</v>
      </c>
      <c r="B976" s="160" t="s">
        <v>147</v>
      </c>
      <c r="C976" s="160">
        <f>_xlfn.XLOOKUP(B976,'2.1.trackMPD'!$R$7:$R$29,'2.1.trackMPD'!$T$7:$T$29)</f>
        <v>6</v>
      </c>
      <c r="D976" s="160">
        <v>5000</v>
      </c>
      <c r="E976" s="160" t="s">
        <v>6394</v>
      </c>
      <c r="F976" s="160" t="s">
        <v>110</v>
      </c>
      <c r="G976" s="160" t="s">
        <v>124</v>
      </c>
      <c r="H976" s="160" t="s">
        <v>6393</v>
      </c>
      <c r="I976" s="160" cm="1">
        <f t="array" ref="I976">INDEX('2.1.trackMPD'!K:K/(24*60*60),
       MATCH(1,
             (A976='2.1.trackMPD'!A:A)*
             (C976='2.1.trackMPD'!D:D)*
             (D976/10^6='2.1.trackMPD'!H:H)*
             (E976='2.1.trackMPD'!F:F),
0))</f>
        <v>0</v>
      </c>
    </row>
    <row r="977" spans="1:9" x14ac:dyDescent="0.2">
      <c r="A977" s="160" t="s">
        <v>93</v>
      </c>
      <c r="B977" s="160" t="s">
        <v>147</v>
      </c>
      <c r="C977" s="160">
        <f>_xlfn.XLOOKUP(B977,'2.1.trackMPD'!$R$7:$R$29,'2.1.trackMPD'!$T$7:$T$29)</f>
        <v>6</v>
      </c>
      <c r="D977" s="160">
        <v>5000</v>
      </c>
      <c r="E977" s="160" t="s">
        <v>6394</v>
      </c>
      <c r="F977" s="160" t="s">
        <v>110</v>
      </c>
      <c r="G977" s="160" t="s">
        <v>140</v>
      </c>
      <c r="H977" s="160" t="s">
        <v>6393</v>
      </c>
      <c r="I977" s="160" cm="1">
        <f t="array" ref="I977">INDEX('2.1.trackMPD'!L:L/(24*60*60),
       MATCH(1,
             (A977='2.1.trackMPD'!A:A)*
             (C977='2.1.trackMPD'!D:D)*
             (D977/10^6='2.1.trackMPD'!H:H)*
             (E977='2.1.trackMPD'!F:F),
0))</f>
        <v>0</v>
      </c>
    </row>
    <row r="978" spans="1:9" x14ac:dyDescent="0.2">
      <c r="A978" s="160" t="s">
        <v>93</v>
      </c>
      <c r="B978" s="160" t="s">
        <v>147</v>
      </c>
      <c r="C978" s="160">
        <f>_xlfn.XLOOKUP(B978,'2.1.trackMPD'!$R$7:$R$29,'2.1.trackMPD'!$T$7:$T$29)</f>
        <v>6</v>
      </c>
      <c r="D978" s="160">
        <v>1</v>
      </c>
      <c r="E978" s="160" t="s">
        <v>6395</v>
      </c>
      <c r="F978" s="160" t="s">
        <v>110</v>
      </c>
      <c r="G978" s="160" t="s">
        <v>124</v>
      </c>
      <c r="H978" s="160" t="s">
        <v>6392</v>
      </c>
      <c r="I978" s="160" t="e" cm="1">
        <f t="array" ref="I978">INDEX('2.1.trackMPD'!I:I/(24*60*60),
       MATCH(1,
             (A978='2.1.trackMPD'!A:A)*
             (C978='2.1.trackMPD'!D:D)*
             (D978/10^6='2.1.trackMPD'!H:H)*
             (E978='2.1.trackMPD'!F:F),
0))</f>
        <v>#N/A</v>
      </c>
    </row>
    <row r="979" spans="1:9" x14ac:dyDescent="0.2">
      <c r="A979" s="160" t="s">
        <v>93</v>
      </c>
      <c r="B979" s="160" t="s">
        <v>147</v>
      </c>
      <c r="C979" s="160">
        <f>_xlfn.XLOOKUP(B979,'2.1.trackMPD'!$R$7:$R$29,'2.1.trackMPD'!$T$7:$T$29)</f>
        <v>6</v>
      </c>
      <c r="D979" s="160">
        <v>1</v>
      </c>
      <c r="E979" s="160" t="s">
        <v>6395</v>
      </c>
      <c r="F979" s="160" t="s">
        <v>110</v>
      </c>
      <c r="G979" s="160" t="s">
        <v>140</v>
      </c>
      <c r="H979" s="160" t="s">
        <v>6392</v>
      </c>
      <c r="I979" s="160" t="e" cm="1">
        <f t="array" ref="I979">INDEX('2.1.trackMPD'!J:J/(24*60*60),
       MATCH(1,
             (A979='2.1.trackMPD'!A:A)*
             (C979='2.1.trackMPD'!D:D)*
             (D979/10^6='2.1.trackMPD'!H:H)*
             (E979='2.1.trackMPD'!F:F),
0))</f>
        <v>#N/A</v>
      </c>
    </row>
    <row r="980" spans="1:9" x14ac:dyDescent="0.2">
      <c r="A980" s="160" t="s">
        <v>93</v>
      </c>
      <c r="B980" s="160" t="s">
        <v>147</v>
      </c>
      <c r="C980" s="160">
        <f>_xlfn.XLOOKUP(B980,'2.1.trackMPD'!$R$7:$R$29,'2.1.trackMPD'!$T$7:$T$29)</f>
        <v>6</v>
      </c>
      <c r="D980" s="160">
        <v>1</v>
      </c>
      <c r="E980" s="160" t="s">
        <v>6395</v>
      </c>
      <c r="F980" s="160" t="s">
        <v>110</v>
      </c>
      <c r="G980" s="160" t="s">
        <v>124</v>
      </c>
      <c r="H980" s="160" t="s">
        <v>6393</v>
      </c>
      <c r="I980" s="160" t="e" cm="1">
        <f t="array" ref="I980">INDEX('2.1.trackMPD'!K:K/(24*60*60),
       MATCH(1,
             (A980='2.1.trackMPD'!A:A)*
             (C980='2.1.trackMPD'!D:D)*
             (D980/10^6='2.1.trackMPD'!H:H)*
             (E980='2.1.trackMPD'!F:F),
0))</f>
        <v>#N/A</v>
      </c>
    </row>
    <row r="981" spans="1:9" x14ac:dyDescent="0.2">
      <c r="A981" s="160" t="s">
        <v>93</v>
      </c>
      <c r="B981" s="160" t="s">
        <v>147</v>
      </c>
      <c r="C981" s="160">
        <f>_xlfn.XLOOKUP(B981,'2.1.trackMPD'!$R$7:$R$29,'2.1.trackMPD'!$T$7:$T$29)</f>
        <v>6</v>
      </c>
      <c r="D981" s="160">
        <v>1</v>
      </c>
      <c r="E981" s="160" t="s">
        <v>6395</v>
      </c>
      <c r="F981" s="160" t="s">
        <v>110</v>
      </c>
      <c r="G981" s="160" t="s">
        <v>140</v>
      </c>
      <c r="H981" s="160" t="s">
        <v>6393</v>
      </c>
      <c r="I981" s="160" t="e" cm="1">
        <f t="array" ref="I981">INDEX('2.1.trackMPD'!L:L/(24*60*60),
       MATCH(1,
             (A981='2.1.trackMPD'!A:A)*
             (C981='2.1.trackMPD'!D:D)*
             (D981/10^6='2.1.trackMPD'!H:H)*
             (E981='2.1.trackMPD'!F:F),
0))</f>
        <v>#N/A</v>
      </c>
    </row>
    <row r="982" spans="1:9" x14ac:dyDescent="0.2">
      <c r="A982" s="160" t="s">
        <v>93</v>
      </c>
      <c r="B982" s="160" t="s">
        <v>147</v>
      </c>
      <c r="C982" s="160">
        <f>_xlfn.XLOOKUP(B982,'2.1.trackMPD'!$R$7:$R$29,'2.1.trackMPD'!$T$7:$T$29)</f>
        <v>6</v>
      </c>
      <c r="D982" s="160">
        <v>10</v>
      </c>
      <c r="E982" s="160" t="s">
        <v>6395</v>
      </c>
      <c r="F982" s="160" t="s">
        <v>110</v>
      </c>
      <c r="G982" s="160" t="s">
        <v>124</v>
      </c>
      <c r="H982" s="160" t="s">
        <v>6392</v>
      </c>
      <c r="I982" s="160" t="e" cm="1">
        <f t="array" ref="I982">INDEX('2.1.trackMPD'!I:I/(24*60*60),
       MATCH(1,
             (A982='2.1.trackMPD'!A:A)*
             (C982='2.1.trackMPD'!D:D)*
             (D982/10^6='2.1.trackMPD'!H:H)*
             (E982='2.1.trackMPD'!F:F),
0))</f>
        <v>#N/A</v>
      </c>
    </row>
    <row r="983" spans="1:9" x14ac:dyDescent="0.2">
      <c r="A983" s="160" t="s">
        <v>93</v>
      </c>
      <c r="B983" s="160" t="s">
        <v>147</v>
      </c>
      <c r="C983" s="160">
        <f>_xlfn.XLOOKUP(B983,'2.1.trackMPD'!$R$7:$R$29,'2.1.trackMPD'!$T$7:$T$29)</f>
        <v>6</v>
      </c>
      <c r="D983" s="160">
        <v>10</v>
      </c>
      <c r="E983" s="160" t="s">
        <v>6395</v>
      </c>
      <c r="F983" s="160" t="s">
        <v>110</v>
      </c>
      <c r="G983" s="160" t="s">
        <v>140</v>
      </c>
      <c r="H983" s="160" t="s">
        <v>6392</v>
      </c>
      <c r="I983" s="160" t="e" cm="1">
        <f t="array" ref="I983">INDEX('2.1.trackMPD'!J:J/(24*60*60),
       MATCH(1,
             (A983='2.1.trackMPD'!A:A)*
             (C983='2.1.trackMPD'!D:D)*
             (D983/10^6='2.1.trackMPD'!H:H)*
             (E983='2.1.trackMPD'!F:F),
0))</f>
        <v>#N/A</v>
      </c>
    </row>
    <row r="984" spans="1:9" x14ac:dyDescent="0.2">
      <c r="A984" s="160" t="s">
        <v>93</v>
      </c>
      <c r="B984" s="160" t="s">
        <v>147</v>
      </c>
      <c r="C984" s="160">
        <f>_xlfn.XLOOKUP(B984,'2.1.trackMPD'!$R$7:$R$29,'2.1.trackMPD'!$T$7:$T$29)</f>
        <v>6</v>
      </c>
      <c r="D984" s="160">
        <v>10</v>
      </c>
      <c r="E984" s="160" t="s">
        <v>6395</v>
      </c>
      <c r="F984" s="160" t="s">
        <v>110</v>
      </c>
      <c r="G984" s="160" t="s">
        <v>124</v>
      </c>
      <c r="H984" s="160" t="s">
        <v>6393</v>
      </c>
      <c r="I984" s="160" t="e" cm="1">
        <f t="array" ref="I984">INDEX('2.1.trackMPD'!K:K/(24*60*60),
       MATCH(1,
             (A984='2.1.trackMPD'!A:A)*
             (C984='2.1.trackMPD'!D:D)*
             (D984/10^6='2.1.trackMPD'!H:H)*
             (E984='2.1.trackMPD'!F:F),
0))</f>
        <v>#N/A</v>
      </c>
    </row>
    <row r="985" spans="1:9" x14ac:dyDescent="0.2">
      <c r="A985" s="160" t="s">
        <v>93</v>
      </c>
      <c r="B985" s="160" t="s">
        <v>147</v>
      </c>
      <c r="C985" s="160">
        <f>_xlfn.XLOOKUP(B985,'2.1.trackMPD'!$R$7:$R$29,'2.1.trackMPD'!$T$7:$T$29)</f>
        <v>6</v>
      </c>
      <c r="D985" s="160">
        <v>10</v>
      </c>
      <c r="E985" s="160" t="s">
        <v>6395</v>
      </c>
      <c r="F985" s="160" t="s">
        <v>110</v>
      </c>
      <c r="G985" s="160" t="s">
        <v>140</v>
      </c>
      <c r="H985" s="160" t="s">
        <v>6393</v>
      </c>
      <c r="I985" s="160" t="e" cm="1">
        <f t="array" ref="I985">INDEX('2.1.trackMPD'!L:L/(24*60*60),
       MATCH(1,
             (A985='2.1.trackMPD'!A:A)*
             (C985='2.1.trackMPD'!D:D)*
             (D985/10^6='2.1.trackMPD'!H:H)*
             (E985='2.1.trackMPD'!F:F),
0))</f>
        <v>#N/A</v>
      </c>
    </row>
    <row r="986" spans="1:9" x14ac:dyDescent="0.2">
      <c r="A986" s="160" t="s">
        <v>93</v>
      </c>
      <c r="B986" s="160" t="s">
        <v>147</v>
      </c>
      <c r="C986" s="160">
        <f>_xlfn.XLOOKUP(B986,'2.1.trackMPD'!$R$7:$R$29,'2.1.trackMPD'!$T$7:$T$29)</f>
        <v>6</v>
      </c>
      <c r="D986" s="160">
        <v>100</v>
      </c>
      <c r="E986" s="160" t="s">
        <v>6395</v>
      </c>
      <c r="F986" s="160" t="s">
        <v>110</v>
      </c>
      <c r="G986" s="160" t="s">
        <v>124</v>
      </c>
      <c r="H986" s="160" t="s">
        <v>6392</v>
      </c>
      <c r="I986" s="160" t="e" cm="1">
        <f t="array" ref="I986">INDEX('2.1.trackMPD'!I:I/(24*60*60),
       MATCH(1,
             (A986='2.1.trackMPD'!A:A)*
             (C986='2.1.trackMPD'!D:D)*
             (D986/10^6='2.1.trackMPD'!H:H)*
             (E986='2.1.trackMPD'!F:F),
0))</f>
        <v>#N/A</v>
      </c>
    </row>
    <row r="987" spans="1:9" x14ac:dyDescent="0.2">
      <c r="A987" s="160" t="s">
        <v>93</v>
      </c>
      <c r="B987" s="160" t="s">
        <v>147</v>
      </c>
      <c r="C987" s="160">
        <f>_xlfn.XLOOKUP(B987,'2.1.trackMPD'!$R$7:$R$29,'2.1.trackMPD'!$T$7:$T$29)</f>
        <v>6</v>
      </c>
      <c r="D987" s="160">
        <v>100</v>
      </c>
      <c r="E987" s="160" t="s">
        <v>6395</v>
      </c>
      <c r="F987" s="160" t="s">
        <v>110</v>
      </c>
      <c r="G987" s="160" t="s">
        <v>140</v>
      </c>
      <c r="H987" s="160" t="s">
        <v>6392</v>
      </c>
      <c r="I987" s="160" t="e" cm="1">
        <f t="array" ref="I987">INDEX('2.1.trackMPD'!J:J/(24*60*60),
       MATCH(1,
             (A987='2.1.trackMPD'!A:A)*
             (C987='2.1.trackMPD'!D:D)*
             (D987/10^6='2.1.trackMPD'!H:H)*
             (E987='2.1.trackMPD'!F:F),
0))</f>
        <v>#N/A</v>
      </c>
    </row>
    <row r="988" spans="1:9" x14ac:dyDescent="0.2">
      <c r="A988" s="160" t="s">
        <v>93</v>
      </c>
      <c r="B988" s="160" t="s">
        <v>147</v>
      </c>
      <c r="C988" s="160">
        <f>_xlfn.XLOOKUP(B988,'2.1.trackMPD'!$R$7:$R$29,'2.1.trackMPD'!$T$7:$T$29)</f>
        <v>6</v>
      </c>
      <c r="D988" s="160">
        <v>100</v>
      </c>
      <c r="E988" s="160" t="s">
        <v>6395</v>
      </c>
      <c r="F988" s="160" t="s">
        <v>110</v>
      </c>
      <c r="G988" s="160" t="s">
        <v>124</v>
      </c>
      <c r="H988" s="160" t="s">
        <v>6393</v>
      </c>
      <c r="I988" s="160" t="e" cm="1">
        <f t="array" ref="I988">INDEX('2.1.trackMPD'!K:K/(24*60*60),
       MATCH(1,
             (A988='2.1.trackMPD'!A:A)*
             (C988='2.1.trackMPD'!D:D)*
             (D988/10^6='2.1.trackMPD'!H:H)*
             (E988='2.1.trackMPD'!F:F),
0))</f>
        <v>#N/A</v>
      </c>
    </row>
    <row r="989" spans="1:9" x14ac:dyDescent="0.2">
      <c r="A989" s="160" t="s">
        <v>93</v>
      </c>
      <c r="B989" s="160" t="s">
        <v>147</v>
      </c>
      <c r="C989" s="160">
        <f>_xlfn.XLOOKUP(B989,'2.1.trackMPD'!$R$7:$R$29,'2.1.trackMPD'!$T$7:$T$29)</f>
        <v>6</v>
      </c>
      <c r="D989" s="160">
        <v>100</v>
      </c>
      <c r="E989" s="160" t="s">
        <v>6395</v>
      </c>
      <c r="F989" s="160" t="s">
        <v>110</v>
      </c>
      <c r="G989" s="160" t="s">
        <v>140</v>
      </c>
      <c r="H989" s="160" t="s">
        <v>6393</v>
      </c>
      <c r="I989" s="160" t="e" cm="1">
        <f t="array" ref="I989">INDEX('2.1.trackMPD'!L:L/(24*60*60),
       MATCH(1,
             (A989='2.1.trackMPD'!A:A)*
             (C989='2.1.trackMPD'!D:D)*
             (D989/10^6='2.1.trackMPD'!H:H)*
             (E989='2.1.trackMPD'!F:F),
0))</f>
        <v>#N/A</v>
      </c>
    </row>
    <row r="990" spans="1:9" x14ac:dyDescent="0.2">
      <c r="A990" s="160" t="s">
        <v>93</v>
      </c>
      <c r="B990" s="160" t="s">
        <v>148</v>
      </c>
      <c r="C990" s="160">
        <f>_xlfn.XLOOKUP(B990,'2.1.trackMPD'!$R$7:$R$29,'2.1.trackMPD'!$T$7:$T$29)</f>
        <v>6</v>
      </c>
      <c r="D990" s="160">
        <v>1</v>
      </c>
      <c r="E990" s="160" t="s">
        <v>6390</v>
      </c>
      <c r="F990" s="160" t="s">
        <v>110</v>
      </c>
      <c r="G990" s="160" t="s">
        <v>124</v>
      </c>
      <c r="H990" s="160" t="s">
        <v>6392</v>
      </c>
      <c r="I990" s="160" cm="1">
        <f t="array" ref="I990">INDEX('2.1.trackMPD'!I:I/(24*60*60),
       MATCH(1,
             (A990='2.1.trackMPD'!A:A)*
             (C990='2.1.trackMPD'!D:D)*
             (D990/10^6='2.1.trackMPD'!H:H)*
             (E990='2.1.trackMPD'!F:F),
0))</f>
        <v>4.6051731481481477E-7</v>
      </c>
    </row>
    <row r="991" spans="1:9" x14ac:dyDescent="0.2">
      <c r="A991" s="160" t="s">
        <v>93</v>
      </c>
      <c r="B991" s="160" t="s">
        <v>148</v>
      </c>
      <c r="C991" s="160">
        <f>_xlfn.XLOOKUP(B991,'2.1.trackMPD'!$R$7:$R$29,'2.1.trackMPD'!$T$7:$T$29)</f>
        <v>6</v>
      </c>
      <c r="D991" s="160">
        <v>1</v>
      </c>
      <c r="E991" s="160" t="s">
        <v>6390</v>
      </c>
      <c r="F991" s="160" t="s">
        <v>110</v>
      </c>
      <c r="G991" s="160" t="s">
        <v>140</v>
      </c>
      <c r="H991" s="160" t="s">
        <v>6392</v>
      </c>
      <c r="I991" s="160" cm="1">
        <f t="array" ref="I991">INDEX('2.1.trackMPD'!J:J/(24*60*60),
       MATCH(1,
             (A991='2.1.trackMPD'!A:A)*
             (C991='2.1.trackMPD'!D:D)*
             (D991/10^6='2.1.trackMPD'!H:H)*
             (E991='2.1.trackMPD'!F:F),
0))</f>
        <v>7.5641211111111106E-6</v>
      </c>
    </row>
    <row r="992" spans="1:9" x14ac:dyDescent="0.2">
      <c r="A992" s="160" t="s">
        <v>93</v>
      </c>
      <c r="B992" s="160" t="s">
        <v>148</v>
      </c>
      <c r="C992" s="160">
        <f>_xlfn.XLOOKUP(B992,'2.1.trackMPD'!$R$7:$R$29,'2.1.trackMPD'!$T$7:$T$29)</f>
        <v>6</v>
      </c>
      <c r="D992" s="160">
        <v>1</v>
      </c>
      <c r="E992" s="160" t="s">
        <v>6390</v>
      </c>
      <c r="F992" s="160" t="s">
        <v>110</v>
      </c>
      <c r="G992" s="160" t="s">
        <v>124</v>
      </c>
      <c r="H992" s="160" t="s">
        <v>6393</v>
      </c>
      <c r="I992" s="160" cm="1">
        <f t="array" ref="I992">INDEX('2.1.trackMPD'!K:K/(24*60*60),
       MATCH(1,
             (A992='2.1.trackMPD'!A:A)*
             (C992='2.1.trackMPD'!D:D)*
             (D992/10^6='2.1.trackMPD'!H:H)*
             (E992='2.1.trackMPD'!F:F),
0))</f>
        <v>0</v>
      </c>
    </row>
    <row r="993" spans="1:9" x14ac:dyDescent="0.2">
      <c r="A993" s="160" t="s">
        <v>93</v>
      </c>
      <c r="B993" s="160" t="s">
        <v>148</v>
      </c>
      <c r="C993" s="160">
        <f>_xlfn.XLOOKUP(B993,'2.1.trackMPD'!$R$7:$R$29,'2.1.trackMPD'!$T$7:$T$29)</f>
        <v>6</v>
      </c>
      <c r="D993" s="160">
        <v>1</v>
      </c>
      <c r="E993" s="160" t="s">
        <v>6390</v>
      </c>
      <c r="F993" s="160" t="s">
        <v>110</v>
      </c>
      <c r="G993" s="160" t="s">
        <v>140</v>
      </c>
      <c r="H993" s="160" t="s">
        <v>6393</v>
      </c>
      <c r="I993" s="160" cm="1">
        <f t="array" ref="I993">INDEX('2.1.trackMPD'!L:L/(24*60*60),
       MATCH(1,
             (A993='2.1.trackMPD'!A:A)*
             (C993='2.1.trackMPD'!D:D)*
             (D993/10^6='2.1.trackMPD'!H:H)*
             (E993='2.1.trackMPD'!F:F),
0))</f>
        <v>7.122507118055555E-6</v>
      </c>
    </row>
    <row r="994" spans="1:9" x14ac:dyDescent="0.2">
      <c r="A994" s="160" t="s">
        <v>93</v>
      </c>
      <c r="B994" s="160" t="s">
        <v>148</v>
      </c>
      <c r="C994" s="160">
        <f>_xlfn.XLOOKUP(B994,'2.1.trackMPD'!$R$7:$R$29,'2.1.trackMPD'!$T$7:$T$29)</f>
        <v>6</v>
      </c>
      <c r="D994" s="160">
        <v>10</v>
      </c>
      <c r="E994" s="160" t="s">
        <v>6390</v>
      </c>
      <c r="F994" s="160" t="s">
        <v>110</v>
      </c>
      <c r="G994" s="160" t="s">
        <v>124</v>
      </c>
      <c r="H994" s="160" t="s">
        <v>6392</v>
      </c>
      <c r="I994" s="160" cm="1">
        <f t="array" ref="I994">INDEX('2.1.trackMPD'!I:I/(24*60*60),
       MATCH(1,
             (A994='2.1.trackMPD'!A:A)*
             (C994='2.1.trackMPD'!D:D)*
             (D994/10^6='2.1.trackMPD'!H:H)*
             (E994='2.1.trackMPD'!F:F),
0))</f>
        <v>2.3133724999999999E-6</v>
      </c>
    </row>
    <row r="995" spans="1:9" x14ac:dyDescent="0.2">
      <c r="A995" s="160" t="s">
        <v>93</v>
      </c>
      <c r="B995" s="160" t="s">
        <v>148</v>
      </c>
      <c r="C995" s="160">
        <f>_xlfn.XLOOKUP(B995,'2.1.trackMPD'!$R$7:$R$29,'2.1.trackMPD'!$T$7:$T$29)</f>
        <v>6</v>
      </c>
      <c r="D995" s="160">
        <v>10</v>
      </c>
      <c r="E995" s="160" t="s">
        <v>6390</v>
      </c>
      <c r="F995" s="160" t="s">
        <v>110</v>
      </c>
      <c r="G995" s="160" t="s">
        <v>140</v>
      </c>
      <c r="H995" s="160" t="s">
        <v>6392</v>
      </c>
      <c r="I995" s="160" cm="1">
        <f t="array" ref="I995">INDEX('2.1.trackMPD'!J:J/(24*60*60),
       MATCH(1,
             (A995='2.1.trackMPD'!A:A)*
             (C995='2.1.trackMPD'!D:D)*
             (D995/10^6='2.1.trackMPD'!H:H)*
             (E995='2.1.trackMPD'!F:F),
0))</f>
        <v>1.2815177025462963E-5</v>
      </c>
    </row>
    <row r="996" spans="1:9" x14ac:dyDescent="0.2">
      <c r="A996" s="160" t="s">
        <v>93</v>
      </c>
      <c r="B996" s="160" t="s">
        <v>148</v>
      </c>
      <c r="C996" s="160">
        <f>_xlfn.XLOOKUP(B996,'2.1.trackMPD'!$R$7:$R$29,'2.1.trackMPD'!$T$7:$T$29)</f>
        <v>6</v>
      </c>
      <c r="D996" s="160">
        <v>10</v>
      </c>
      <c r="E996" s="160" t="s">
        <v>6390</v>
      </c>
      <c r="F996" s="160" t="s">
        <v>110</v>
      </c>
      <c r="G996" s="160" t="s">
        <v>124</v>
      </c>
      <c r="H996" s="160" t="s">
        <v>6393</v>
      </c>
      <c r="I996" s="160" cm="1">
        <f t="array" ref="I996">INDEX('2.1.trackMPD'!K:K/(24*60*60),
       MATCH(1,
             (A996='2.1.trackMPD'!A:A)*
             (C996='2.1.trackMPD'!D:D)*
             (D996/10^6='2.1.trackMPD'!H:H)*
             (E996='2.1.trackMPD'!F:F),
0))</f>
        <v>2.5960539930555555E-6</v>
      </c>
    </row>
    <row r="997" spans="1:9" x14ac:dyDescent="0.2">
      <c r="A997" s="160" t="s">
        <v>93</v>
      </c>
      <c r="B997" s="160" t="s">
        <v>148</v>
      </c>
      <c r="C997" s="160">
        <f>_xlfn.XLOOKUP(B997,'2.1.trackMPD'!$R$7:$R$29,'2.1.trackMPD'!$T$7:$T$29)</f>
        <v>6</v>
      </c>
      <c r="D997" s="160">
        <v>10</v>
      </c>
      <c r="E997" s="160" t="s">
        <v>6390</v>
      </c>
      <c r="F997" s="160" t="s">
        <v>110</v>
      </c>
      <c r="G997" s="160" t="s">
        <v>140</v>
      </c>
      <c r="H997" s="160" t="s">
        <v>6393</v>
      </c>
      <c r="I997" s="160" cm="1">
        <f t="array" ref="I997">INDEX('2.1.trackMPD'!L:L/(24*60*60),
       MATCH(1,
             (A997='2.1.trackMPD'!A:A)*
             (C997='2.1.trackMPD'!D:D)*
             (D997/10^6='2.1.trackMPD'!H:H)*
             (E997='2.1.trackMPD'!F:F),
0))</f>
        <v>2.3977906250000003E-7</v>
      </c>
    </row>
    <row r="998" spans="1:9" x14ac:dyDescent="0.2">
      <c r="A998" s="160" t="s">
        <v>93</v>
      </c>
      <c r="B998" s="160" t="s">
        <v>148</v>
      </c>
      <c r="C998" s="160">
        <f>_xlfn.XLOOKUP(B998,'2.1.trackMPD'!$R$7:$R$29,'2.1.trackMPD'!$T$7:$T$29)</f>
        <v>6</v>
      </c>
      <c r="D998" s="160">
        <v>100</v>
      </c>
      <c r="E998" s="160" t="s">
        <v>6390</v>
      </c>
      <c r="F998" s="160" t="s">
        <v>110</v>
      </c>
      <c r="G998" s="160" t="s">
        <v>124</v>
      </c>
      <c r="H998" s="160" t="s">
        <v>6392</v>
      </c>
      <c r="I998" s="160" cm="1">
        <f t="array" ref="I998">INDEX('2.1.trackMPD'!I:I/(24*60*60),
       MATCH(1,
             (A998='2.1.trackMPD'!A:A)*
             (C998='2.1.trackMPD'!D:D)*
             (D998/10^6='2.1.trackMPD'!H:H)*
             (E998='2.1.trackMPD'!F:F),
0))</f>
        <v>4.0572705474537039E-3</v>
      </c>
    </row>
    <row r="999" spans="1:9" x14ac:dyDescent="0.2">
      <c r="A999" s="160" t="s">
        <v>93</v>
      </c>
      <c r="B999" s="160" t="s">
        <v>148</v>
      </c>
      <c r="C999" s="160">
        <f>_xlfn.XLOOKUP(B999,'2.1.trackMPD'!$R$7:$R$29,'2.1.trackMPD'!$T$7:$T$29)</f>
        <v>6</v>
      </c>
      <c r="D999" s="160">
        <v>100</v>
      </c>
      <c r="E999" s="160" t="s">
        <v>6390</v>
      </c>
      <c r="F999" s="160" t="s">
        <v>110</v>
      </c>
      <c r="G999" s="160" t="s">
        <v>140</v>
      </c>
      <c r="H999" s="160" t="s">
        <v>6392</v>
      </c>
      <c r="I999" s="160" cm="1">
        <f t="array" ref="I999">INDEX('2.1.trackMPD'!J:J/(24*60*60),
       MATCH(1,
             (A999='2.1.trackMPD'!A:A)*
             (C999='2.1.trackMPD'!D:D)*
             (D999/10^6='2.1.trackMPD'!H:H)*
             (E999='2.1.trackMPD'!F:F),
0))</f>
        <v>1.5704883680555555E-3</v>
      </c>
    </row>
    <row r="1000" spans="1:9" x14ac:dyDescent="0.2">
      <c r="A1000" s="160" t="s">
        <v>93</v>
      </c>
      <c r="B1000" s="160" t="s">
        <v>148</v>
      </c>
      <c r="C1000" s="160">
        <f>_xlfn.XLOOKUP(B1000,'2.1.trackMPD'!$R$7:$R$29,'2.1.trackMPD'!$T$7:$T$29)</f>
        <v>6</v>
      </c>
      <c r="D1000" s="160">
        <v>100</v>
      </c>
      <c r="E1000" s="160" t="s">
        <v>6390</v>
      </c>
      <c r="F1000" s="160" t="s">
        <v>110</v>
      </c>
      <c r="G1000" s="160" t="s">
        <v>124</v>
      </c>
      <c r="H1000" s="160" t="s">
        <v>6393</v>
      </c>
      <c r="I1000" s="160" cm="1">
        <f t="array" ref="I1000">INDEX('2.1.trackMPD'!K:K/(24*60*60),
       MATCH(1,
             (A1000='2.1.trackMPD'!A:A)*
             (C1000='2.1.trackMPD'!D:D)*
             (D1000/10^6='2.1.trackMPD'!H:H)*
             (E1000='2.1.trackMPD'!F:F),
0))</f>
        <v>0</v>
      </c>
    </row>
    <row r="1001" spans="1:9" x14ac:dyDescent="0.2">
      <c r="A1001" s="160" t="s">
        <v>93</v>
      </c>
      <c r="B1001" s="160" t="s">
        <v>148</v>
      </c>
      <c r="C1001" s="160">
        <f>_xlfn.XLOOKUP(B1001,'2.1.trackMPD'!$R$7:$R$29,'2.1.trackMPD'!$T$7:$T$29)</f>
        <v>6</v>
      </c>
      <c r="D1001" s="160">
        <v>100</v>
      </c>
      <c r="E1001" s="160" t="s">
        <v>6390</v>
      </c>
      <c r="F1001" s="160" t="s">
        <v>110</v>
      </c>
      <c r="G1001" s="160" t="s">
        <v>140</v>
      </c>
      <c r="H1001" s="160" t="s">
        <v>6393</v>
      </c>
      <c r="I1001" s="160" cm="1">
        <f t="array" ref="I1001">INDEX('2.1.trackMPD'!L:L/(24*60*60),
       MATCH(1,
             (A1001='2.1.trackMPD'!A:A)*
             (C1001='2.1.trackMPD'!D:D)*
             (D1001/10^6='2.1.trackMPD'!H:H)*
             (E1001='2.1.trackMPD'!F:F),
0))</f>
        <v>0</v>
      </c>
    </row>
    <row r="1002" spans="1:9" x14ac:dyDescent="0.2">
      <c r="A1002" s="160" t="s">
        <v>93</v>
      </c>
      <c r="B1002" s="160" t="s">
        <v>148</v>
      </c>
      <c r="C1002" s="160">
        <f>_xlfn.XLOOKUP(B1002,'2.1.trackMPD'!$R$7:$R$29,'2.1.trackMPD'!$T$7:$T$29)</f>
        <v>6</v>
      </c>
      <c r="D1002" s="160">
        <v>1000</v>
      </c>
      <c r="E1002" s="160" t="s">
        <v>6390</v>
      </c>
      <c r="F1002" s="160" t="s">
        <v>110</v>
      </c>
      <c r="G1002" s="160" t="s">
        <v>124</v>
      </c>
      <c r="H1002" s="160" t="s">
        <v>6392</v>
      </c>
      <c r="I1002" s="160" cm="1">
        <f t="array" ref="I1002">INDEX('2.1.trackMPD'!I:I/(24*60*60),
       MATCH(1,
             (A1002='2.1.trackMPD'!A:A)*
             (C1002='2.1.trackMPD'!D:D)*
             (D1002/10^6='2.1.trackMPD'!H:H)*
             (E1002='2.1.trackMPD'!F:F),
0))</f>
        <v>5.2855706909722224</v>
      </c>
    </row>
    <row r="1003" spans="1:9" x14ac:dyDescent="0.2">
      <c r="A1003" s="160" t="s">
        <v>93</v>
      </c>
      <c r="B1003" s="160" t="s">
        <v>148</v>
      </c>
      <c r="C1003" s="160">
        <f>_xlfn.XLOOKUP(B1003,'2.1.trackMPD'!$R$7:$R$29,'2.1.trackMPD'!$T$7:$T$29)</f>
        <v>6</v>
      </c>
      <c r="D1003" s="160">
        <v>1000</v>
      </c>
      <c r="E1003" s="160" t="s">
        <v>6390</v>
      </c>
      <c r="F1003" s="160" t="s">
        <v>110</v>
      </c>
      <c r="G1003" s="160" t="s">
        <v>140</v>
      </c>
      <c r="H1003" s="160" t="s">
        <v>6392</v>
      </c>
      <c r="I1003" s="160" cm="1">
        <f t="array" ref="I1003">INDEX('2.1.trackMPD'!J:J/(24*60*60),
       MATCH(1,
             (A1003='2.1.trackMPD'!A:A)*
             (C1003='2.1.trackMPD'!D:D)*
             (D1003/10^6='2.1.trackMPD'!H:H)*
             (E1003='2.1.trackMPD'!F:F),
0))</f>
        <v>5.8739276064814813E-2</v>
      </c>
    </row>
    <row r="1004" spans="1:9" x14ac:dyDescent="0.2">
      <c r="A1004" s="160" t="s">
        <v>93</v>
      </c>
      <c r="B1004" s="160" t="s">
        <v>148</v>
      </c>
      <c r="C1004" s="160">
        <f>_xlfn.XLOOKUP(B1004,'2.1.trackMPD'!$R$7:$R$29,'2.1.trackMPD'!$T$7:$T$29)</f>
        <v>6</v>
      </c>
      <c r="D1004" s="160">
        <v>1000</v>
      </c>
      <c r="E1004" s="160" t="s">
        <v>6390</v>
      </c>
      <c r="F1004" s="160" t="s">
        <v>110</v>
      </c>
      <c r="G1004" s="160" t="s">
        <v>124</v>
      </c>
      <c r="H1004" s="160" t="s">
        <v>6393</v>
      </c>
      <c r="I1004" s="160" cm="1">
        <f t="array" ref="I1004">INDEX('2.1.trackMPD'!K:K/(24*60*60),
       MATCH(1,
             (A1004='2.1.trackMPD'!A:A)*
             (C1004='2.1.trackMPD'!D:D)*
             (D1004/10^6='2.1.trackMPD'!H:H)*
             (E1004='2.1.trackMPD'!F:F),
0))</f>
        <v>0</v>
      </c>
    </row>
    <row r="1005" spans="1:9" x14ac:dyDescent="0.2">
      <c r="A1005" s="160" t="s">
        <v>93</v>
      </c>
      <c r="B1005" s="160" t="s">
        <v>148</v>
      </c>
      <c r="C1005" s="160">
        <f>_xlfn.XLOOKUP(B1005,'2.1.trackMPD'!$R$7:$R$29,'2.1.trackMPD'!$T$7:$T$29)</f>
        <v>6</v>
      </c>
      <c r="D1005" s="160">
        <v>1000</v>
      </c>
      <c r="E1005" s="160" t="s">
        <v>6390</v>
      </c>
      <c r="F1005" s="160" t="s">
        <v>110</v>
      </c>
      <c r="G1005" s="160" t="s">
        <v>140</v>
      </c>
      <c r="H1005" s="160" t="s">
        <v>6393</v>
      </c>
      <c r="I1005" s="160" cm="1">
        <f t="array" ref="I1005">INDEX('2.1.trackMPD'!L:L/(24*60*60),
       MATCH(1,
             (A1005='2.1.trackMPD'!A:A)*
             (C1005='2.1.trackMPD'!D:D)*
             (D1005/10^6='2.1.trackMPD'!H:H)*
             (E1005='2.1.trackMPD'!F:F),
0))</f>
        <v>0</v>
      </c>
    </row>
    <row r="1006" spans="1:9" x14ac:dyDescent="0.2">
      <c r="A1006" s="160" t="s">
        <v>93</v>
      </c>
      <c r="B1006" s="160" t="s">
        <v>148</v>
      </c>
      <c r="C1006" s="160">
        <f>_xlfn.XLOOKUP(B1006,'2.1.trackMPD'!$R$7:$R$29,'2.1.trackMPD'!$T$7:$T$29)</f>
        <v>6</v>
      </c>
      <c r="D1006" s="160">
        <v>5000</v>
      </c>
      <c r="E1006" s="160" t="s">
        <v>6390</v>
      </c>
      <c r="F1006" s="160" t="s">
        <v>110</v>
      </c>
      <c r="G1006" s="160" t="s">
        <v>124</v>
      </c>
      <c r="H1006" s="160" t="s">
        <v>6392</v>
      </c>
      <c r="I1006" s="160" cm="1">
        <f t="array" ref="I1006">INDEX('2.1.trackMPD'!I:I/(24*60*60),
       MATCH(1,
             (A1006='2.1.trackMPD'!A:A)*
             (C1006='2.1.trackMPD'!D:D)*
             (D1006/10^6='2.1.trackMPD'!H:H)*
             (E1006='2.1.trackMPD'!F:F),
0))</f>
        <v>81.995622777777783</v>
      </c>
    </row>
    <row r="1007" spans="1:9" x14ac:dyDescent="0.2">
      <c r="A1007" s="160" t="s">
        <v>93</v>
      </c>
      <c r="B1007" s="160" t="s">
        <v>148</v>
      </c>
      <c r="C1007" s="160">
        <f>_xlfn.XLOOKUP(B1007,'2.1.trackMPD'!$R$7:$R$29,'2.1.trackMPD'!$T$7:$T$29)</f>
        <v>6</v>
      </c>
      <c r="D1007" s="160">
        <v>5000</v>
      </c>
      <c r="E1007" s="160" t="s">
        <v>6390</v>
      </c>
      <c r="F1007" s="160" t="s">
        <v>110</v>
      </c>
      <c r="G1007" s="160" t="s">
        <v>140</v>
      </c>
      <c r="H1007" s="160" t="s">
        <v>6392</v>
      </c>
      <c r="I1007" s="160" cm="1">
        <f t="array" ref="I1007">INDEX('2.1.trackMPD'!J:J/(24*60*60),
       MATCH(1,
             (A1007='2.1.trackMPD'!A:A)*
             (C1007='2.1.trackMPD'!D:D)*
             (D1007/10^6='2.1.trackMPD'!H:H)*
             (E1007='2.1.trackMPD'!F:F),
0))</f>
        <v>0.23135450173611111</v>
      </c>
    </row>
    <row r="1008" spans="1:9" x14ac:dyDescent="0.2">
      <c r="A1008" s="160" t="s">
        <v>93</v>
      </c>
      <c r="B1008" s="160" t="s">
        <v>148</v>
      </c>
      <c r="C1008" s="160">
        <f>_xlfn.XLOOKUP(B1008,'2.1.trackMPD'!$R$7:$R$29,'2.1.trackMPD'!$T$7:$T$29)</f>
        <v>6</v>
      </c>
      <c r="D1008" s="160">
        <v>5000</v>
      </c>
      <c r="E1008" s="160" t="s">
        <v>6390</v>
      </c>
      <c r="F1008" s="160" t="s">
        <v>110</v>
      </c>
      <c r="G1008" s="160" t="s">
        <v>124</v>
      </c>
      <c r="H1008" s="160" t="s">
        <v>6393</v>
      </c>
      <c r="I1008" s="160" cm="1">
        <f t="array" ref="I1008">INDEX('2.1.trackMPD'!K:K/(24*60*60),
       MATCH(1,
             (A1008='2.1.trackMPD'!A:A)*
             (C1008='2.1.trackMPD'!D:D)*
             (D1008/10^6='2.1.trackMPD'!H:H)*
             (E1008='2.1.trackMPD'!F:F),
0))</f>
        <v>0</v>
      </c>
    </row>
    <row r="1009" spans="1:9" x14ac:dyDescent="0.2">
      <c r="A1009" s="160" t="s">
        <v>93</v>
      </c>
      <c r="B1009" s="160" t="s">
        <v>148</v>
      </c>
      <c r="C1009" s="160">
        <f>_xlfn.XLOOKUP(B1009,'2.1.trackMPD'!$R$7:$R$29,'2.1.trackMPD'!$T$7:$T$29)</f>
        <v>6</v>
      </c>
      <c r="D1009" s="160">
        <v>5000</v>
      </c>
      <c r="E1009" s="160" t="s">
        <v>6390</v>
      </c>
      <c r="F1009" s="160" t="s">
        <v>110</v>
      </c>
      <c r="G1009" s="160" t="s">
        <v>140</v>
      </c>
      <c r="H1009" s="160" t="s">
        <v>6393</v>
      </c>
      <c r="I1009" s="160" cm="1">
        <f t="array" ref="I1009">INDEX('2.1.trackMPD'!L:L/(24*60*60),
       MATCH(1,
             (A1009='2.1.trackMPD'!A:A)*
             (C1009='2.1.trackMPD'!D:D)*
             (D1009/10^6='2.1.trackMPD'!H:H)*
             (E1009='2.1.trackMPD'!F:F),
0))</f>
        <v>0</v>
      </c>
    </row>
    <row r="1010" spans="1:9" x14ac:dyDescent="0.2">
      <c r="A1010" s="160" t="s">
        <v>93</v>
      </c>
      <c r="B1010" s="160" t="s">
        <v>148</v>
      </c>
      <c r="C1010" s="160">
        <f>_xlfn.XLOOKUP(B1010,'2.1.trackMPD'!$R$7:$R$29,'2.1.trackMPD'!$T$7:$T$29)</f>
        <v>6</v>
      </c>
      <c r="D1010" s="160">
        <v>1</v>
      </c>
      <c r="E1010" s="160" t="s">
        <v>6394</v>
      </c>
      <c r="F1010" s="160" t="s">
        <v>110</v>
      </c>
      <c r="G1010" s="160" t="s">
        <v>124</v>
      </c>
      <c r="H1010" s="160" t="s">
        <v>6392</v>
      </c>
      <c r="I1010" s="160" cm="1">
        <f t="array" ref="I1010">INDEX('2.1.trackMPD'!I:I/(24*60*60),
       MATCH(1,
             (A1010='2.1.trackMPD'!A:A)*
             (C1010='2.1.trackMPD'!D:D)*
             (D1010/10^6='2.1.trackMPD'!H:H)*
             (E1010='2.1.trackMPD'!F:F),
0))</f>
        <v>6.7990033564814812E-7</v>
      </c>
    </row>
    <row r="1011" spans="1:9" x14ac:dyDescent="0.2">
      <c r="A1011" s="160" t="s">
        <v>93</v>
      </c>
      <c r="B1011" s="160" t="s">
        <v>148</v>
      </c>
      <c r="C1011" s="160">
        <f>_xlfn.XLOOKUP(B1011,'2.1.trackMPD'!$R$7:$R$29,'2.1.trackMPD'!$T$7:$T$29)</f>
        <v>6</v>
      </c>
      <c r="D1011" s="160">
        <v>1</v>
      </c>
      <c r="E1011" s="160" t="s">
        <v>6394</v>
      </c>
      <c r="F1011" s="160" t="s">
        <v>110</v>
      </c>
      <c r="G1011" s="160" t="s">
        <v>140</v>
      </c>
      <c r="H1011" s="160" t="s">
        <v>6392</v>
      </c>
      <c r="I1011" s="160" cm="1">
        <f t="array" ref="I1011">INDEX('2.1.trackMPD'!J:J/(24*60*60),
       MATCH(1,
             (A1011='2.1.trackMPD'!A:A)*
             (C1011='2.1.trackMPD'!D:D)*
             (D1011/10^6='2.1.trackMPD'!H:H)*
             (E1011='2.1.trackMPD'!F:F),
0))</f>
        <v>6.5607511111111114E-6</v>
      </c>
    </row>
    <row r="1012" spans="1:9" x14ac:dyDescent="0.2">
      <c r="A1012" s="160" t="s">
        <v>93</v>
      </c>
      <c r="B1012" s="160" t="s">
        <v>148</v>
      </c>
      <c r="C1012" s="160">
        <f>_xlfn.XLOOKUP(B1012,'2.1.trackMPD'!$R$7:$R$29,'2.1.trackMPD'!$T$7:$T$29)</f>
        <v>6</v>
      </c>
      <c r="D1012" s="160">
        <v>1</v>
      </c>
      <c r="E1012" s="160" t="s">
        <v>6394</v>
      </c>
      <c r="F1012" s="160" t="s">
        <v>110</v>
      </c>
      <c r="G1012" s="160" t="s">
        <v>124</v>
      </c>
      <c r="H1012" s="160" t="s">
        <v>6393</v>
      </c>
      <c r="I1012" s="160" cm="1">
        <f t="array" ref="I1012">INDEX('2.1.trackMPD'!K:K/(24*60*60),
       MATCH(1,
             (A1012='2.1.trackMPD'!A:A)*
             (C1012='2.1.trackMPD'!D:D)*
             (D1012/10^6='2.1.trackMPD'!H:H)*
             (E1012='2.1.trackMPD'!F:F),
0))</f>
        <v>0</v>
      </c>
    </row>
    <row r="1013" spans="1:9" x14ac:dyDescent="0.2">
      <c r="A1013" s="160" t="s">
        <v>93</v>
      </c>
      <c r="B1013" s="160" t="s">
        <v>148</v>
      </c>
      <c r="C1013" s="160">
        <f>_xlfn.XLOOKUP(B1013,'2.1.trackMPD'!$R$7:$R$29,'2.1.trackMPD'!$T$7:$T$29)</f>
        <v>6</v>
      </c>
      <c r="D1013" s="160">
        <v>1</v>
      </c>
      <c r="E1013" s="160" t="s">
        <v>6394</v>
      </c>
      <c r="F1013" s="160" t="s">
        <v>110</v>
      </c>
      <c r="G1013" s="160" t="s">
        <v>140</v>
      </c>
      <c r="H1013" s="160" t="s">
        <v>6393</v>
      </c>
      <c r="I1013" s="160" cm="1">
        <f t="array" ref="I1013">INDEX('2.1.trackMPD'!L:L/(24*60*60),
       MATCH(1,
             (A1013='2.1.trackMPD'!A:A)*
             (C1013='2.1.trackMPD'!D:D)*
             (D1013/10^6='2.1.trackMPD'!H:H)*
             (E1013='2.1.trackMPD'!F:F),
0))</f>
        <v>1.9946250115740742E-6</v>
      </c>
    </row>
    <row r="1014" spans="1:9" x14ac:dyDescent="0.2">
      <c r="A1014" s="160" t="s">
        <v>93</v>
      </c>
      <c r="B1014" s="160" t="s">
        <v>148</v>
      </c>
      <c r="C1014" s="160">
        <f>_xlfn.XLOOKUP(B1014,'2.1.trackMPD'!$R$7:$R$29,'2.1.trackMPD'!$T$7:$T$29)</f>
        <v>6</v>
      </c>
      <c r="D1014" s="160">
        <v>10</v>
      </c>
      <c r="E1014" s="160" t="s">
        <v>6394</v>
      </c>
      <c r="F1014" s="160" t="s">
        <v>110</v>
      </c>
      <c r="G1014" s="160" t="s">
        <v>124</v>
      </c>
      <c r="H1014" s="160" t="s">
        <v>6392</v>
      </c>
      <c r="I1014" s="160" cm="1">
        <f t="array" ref="I1014">INDEX('2.1.trackMPD'!I:I/(24*60*60),
       MATCH(1,
             (A1014='2.1.trackMPD'!A:A)*
             (C1014='2.1.trackMPD'!D:D)*
             (D1014/10^6='2.1.trackMPD'!H:H)*
             (E1014='2.1.trackMPD'!F:F),
0))</f>
        <v>2.0893463958333332E-5</v>
      </c>
    </row>
    <row r="1015" spans="1:9" x14ac:dyDescent="0.2">
      <c r="A1015" s="160" t="s">
        <v>93</v>
      </c>
      <c r="B1015" s="160" t="s">
        <v>148</v>
      </c>
      <c r="C1015" s="160">
        <f>_xlfn.XLOOKUP(B1015,'2.1.trackMPD'!$R$7:$R$29,'2.1.trackMPD'!$T$7:$T$29)</f>
        <v>6</v>
      </c>
      <c r="D1015" s="160">
        <v>10</v>
      </c>
      <c r="E1015" s="160" t="s">
        <v>6394</v>
      </c>
      <c r="F1015" s="160" t="s">
        <v>110</v>
      </c>
      <c r="G1015" s="160" t="s">
        <v>140</v>
      </c>
      <c r="H1015" s="160" t="s">
        <v>6392</v>
      </c>
      <c r="I1015" s="160" cm="1">
        <f t="array" ref="I1015">INDEX('2.1.trackMPD'!J:J/(24*60*60),
       MATCH(1,
             (A1015='2.1.trackMPD'!A:A)*
             (C1015='2.1.trackMPD'!D:D)*
             (D1015/10^6='2.1.trackMPD'!H:H)*
             (E1015='2.1.trackMPD'!F:F),
0))</f>
        <v>5.2174501944444443E-5</v>
      </c>
    </row>
    <row r="1016" spans="1:9" x14ac:dyDescent="0.2">
      <c r="A1016" s="160" t="s">
        <v>93</v>
      </c>
      <c r="B1016" s="160" t="s">
        <v>148</v>
      </c>
      <c r="C1016" s="160">
        <f>_xlfn.XLOOKUP(B1016,'2.1.trackMPD'!$R$7:$R$29,'2.1.trackMPD'!$T$7:$T$29)</f>
        <v>6</v>
      </c>
      <c r="D1016" s="160">
        <v>10</v>
      </c>
      <c r="E1016" s="160" t="s">
        <v>6394</v>
      </c>
      <c r="F1016" s="160" t="s">
        <v>110</v>
      </c>
      <c r="G1016" s="160" t="s">
        <v>124</v>
      </c>
      <c r="H1016" s="160" t="s">
        <v>6393</v>
      </c>
      <c r="I1016" s="160" cm="1">
        <f t="array" ref="I1016">INDEX('2.1.trackMPD'!K:K/(24*60*60),
       MATCH(1,
             (A1016='2.1.trackMPD'!A:A)*
             (C1016='2.1.trackMPD'!D:D)*
             (D1016/10^6='2.1.trackMPD'!H:H)*
             (E1016='2.1.trackMPD'!F:F),
0))</f>
        <v>0</v>
      </c>
    </row>
    <row r="1017" spans="1:9" x14ac:dyDescent="0.2">
      <c r="A1017" s="160" t="s">
        <v>93</v>
      </c>
      <c r="B1017" s="160" t="s">
        <v>148</v>
      </c>
      <c r="C1017" s="160">
        <f>_xlfn.XLOOKUP(B1017,'2.1.trackMPD'!$R$7:$R$29,'2.1.trackMPD'!$T$7:$T$29)</f>
        <v>6</v>
      </c>
      <c r="D1017" s="160">
        <v>10</v>
      </c>
      <c r="E1017" s="160" t="s">
        <v>6394</v>
      </c>
      <c r="F1017" s="160" t="s">
        <v>110</v>
      </c>
      <c r="G1017" s="160" t="s">
        <v>140</v>
      </c>
      <c r="H1017" s="160" t="s">
        <v>6393</v>
      </c>
      <c r="I1017" s="160" cm="1">
        <f t="array" ref="I1017">INDEX('2.1.trackMPD'!L:L/(24*60*60),
       MATCH(1,
             (A1017='2.1.trackMPD'!A:A)*
             (C1017='2.1.trackMPD'!D:D)*
             (D1017/10^6='2.1.trackMPD'!H:H)*
             (E1017='2.1.trackMPD'!F:F),
0))</f>
        <v>1.8757503009259258E-6</v>
      </c>
    </row>
    <row r="1018" spans="1:9" x14ac:dyDescent="0.2">
      <c r="A1018" s="160" t="s">
        <v>93</v>
      </c>
      <c r="B1018" s="160" t="s">
        <v>148</v>
      </c>
      <c r="C1018" s="160">
        <f>_xlfn.XLOOKUP(B1018,'2.1.trackMPD'!$R$7:$R$29,'2.1.trackMPD'!$T$7:$T$29)</f>
        <v>6</v>
      </c>
      <c r="D1018" s="160">
        <v>100</v>
      </c>
      <c r="E1018" s="160" t="s">
        <v>6394</v>
      </c>
      <c r="F1018" s="160" t="s">
        <v>110</v>
      </c>
      <c r="G1018" s="160" t="s">
        <v>124</v>
      </c>
      <c r="H1018" s="160" t="s">
        <v>6392</v>
      </c>
      <c r="I1018" s="160" cm="1">
        <f t="array" ref="I1018">INDEX('2.1.trackMPD'!I:I/(24*60*60),
       MATCH(1,
             (A1018='2.1.trackMPD'!A:A)*
             (C1018='2.1.trackMPD'!D:D)*
             (D1018/10^6='2.1.trackMPD'!H:H)*
             (E1018='2.1.trackMPD'!F:F),
0))</f>
        <v>3.429728244212963E-2</v>
      </c>
    </row>
    <row r="1019" spans="1:9" x14ac:dyDescent="0.2">
      <c r="A1019" s="160" t="s">
        <v>93</v>
      </c>
      <c r="B1019" s="160" t="s">
        <v>148</v>
      </c>
      <c r="C1019" s="160">
        <f>_xlfn.XLOOKUP(B1019,'2.1.trackMPD'!$R$7:$R$29,'2.1.trackMPD'!$T$7:$T$29)</f>
        <v>6</v>
      </c>
      <c r="D1019" s="160">
        <v>100</v>
      </c>
      <c r="E1019" s="160" t="s">
        <v>6394</v>
      </c>
      <c r="F1019" s="160" t="s">
        <v>110</v>
      </c>
      <c r="G1019" s="160" t="s">
        <v>140</v>
      </c>
      <c r="H1019" s="160" t="s">
        <v>6392</v>
      </c>
      <c r="I1019" s="160" cm="1">
        <f t="array" ref="I1019">INDEX('2.1.trackMPD'!J:J/(24*60*60),
       MATCH(1,
             (A1019='2.1.trackMPD'!A:A)*
             (C1019='2.1.trackMPD'!D:D)*
             (D1019/10^6='2.1.trackMPD'!H:H)*
             (E1019='2.1.trackMPD'!F:F),
0))</f>
        <v>4.6962863819444449E-3</v>
      </c>
    </row>
    <row r="1020" spans="1:9" x14ac:dyDescent="0.2">
      <c r="A1020" s="160" t="s">
        <v>93</v>
      </c>
      <c r="B1020" s="160" t="s">
        <v>148</v>
      </c>
      <c r="C1020" s="160">
        <f>_xlfn.XLOOKUP(B1020,'2.1.trackMPD'!$R$7:$R$29,'2.1.trackMPD'!$T$7:$T$29)</f>
        <v>6</v>
      </c>
      <c r="D1020" s="160">
        <v>100</v>
      </c>
      <c r="E1020" s="160" t="s">
        <v>6394</v>
      </c>
      <c r="F1020" s="160" t="s">
        <v>110</v>
      </c>
      <c r="G1020" s="160" t="s">
        <v>124</v>
      </c>
      <c r="H1020" s="160" t="s">
        <v>6393</v>
      </c>
      <c r="I1020" s="160" cm="1">
        <f t="array" ref="I1020">INDEX('2.1.trackMPD'!K:K/(24*60*60),
       MATCH(1,
             (A1020='2.1.trackMPD'!A:A)*
             (C1020='2.1.trackMPD'!D:D)*
             (D1020/10^6='2.1.trackMPD'!H:H)*
             (E1020='2.1.trackMPD'!F:F),
0))</f>
        <v>0</v>
      </c>
    </row>
    <row r="1021" spans="1:9" x14ac:dyDescent="0.2">
      <c r="A1021" s="160" t="s">
        <v>93</v>
      </c>
      <c r="B1021" s="160" t="s">
        <v>148</v>
      </c>
      <c r="C1021" s="160">
        <f>_xlfn.XLOOKUP(B1021,'2.1.trackMPD'!$R$7:$R$29,'2.1.trackMPD'!$T$7:$T$29)</f>
        <v>6</v>
      </c>
      <c r="D1021" s="160">
        <v>100</v>
      </c>
      <c r="E1021" s="160" t="s">
        <v>6394</v>
      </c>
      <c r="F1021" s="160" t="s">
        <v>110</v>
      </c>
      <c r="G1021" s="160" t="s">
        <v>140</v>
      </c>
      <c r="H1021" s="160" t="s">
        <v>6393</v>
      </c>
      <c r="I1021" s="160" cm="1">
        <f t="array" ref="I1021">INDEX('2.1.trackMPD'!L:L/(24*60*60),
       MATCH(1,
             (A1021='2.1.trackMPD'!A:A)*
             (C1021='2.1.trackMPD'!D:D)*
             (D1021/10^6='2.1.trackMPD'!H:H)*
             (E1021='2.1.trackMPD'!F:F),
0))</f>
        <v>0</v>
      </c>
    </row>
    <row r="1022" spans="1:9" x14ac:dyDescent="0.2">
      <c r="A1022" s="160" t="s">
        <v>93</v>
      </c>
      <c r="B1022" s="160" t="s">
        <v>148</v>
      </c>
      <c r="C1022" s="160">
        <f>_xlfn.XLOOKUP(B1022,'2.1.trackMPD'!$R$7:$R$29,'2.1.trackMPD'!$T$7:$T$29)</f>
        <v>6</v>
      </c>
      <c r="D1022" s="160">
        <v>1000</v>
      </c>
      <c r="E1022" s="160" t="s">
        <v>6394</v>
      </c>
      <c r="F1022" s="160" t="s">
        <v>110</v>
      </c>
      <c r="G1022" s="160" t="s">
        <v>124</v>
      </c>
      <c r="H1022" s="160" t="s">
        <v>6392</v>
      </c>
      <c r="I1022" s="160" cm="1">
        <f t="array" ref="I1022">INDEX('2.1.trackMPD'!I:I/(24*60*60),
       MATCH(1,
             (A1022='2.1.trackMPD'!A:A)*
             (C1022='2.1.trackMPD'!D:D)*
             (D1022/10^6='2.1.trackMPD'!H:H)*
             (E1022='2.1.trackMPD'!F:F),
0))</f>
        <v>4.3144828321759263</v>
      </c>
    </row>
    <row r="1023" spans="1:9" x14ac:dyDescent="0.2">
      <c r="A1023" s="160" t="s">
        <v>93</v>
      </c>
      <c r="B1023" s="160" t="s">
        <v>148</v>
      </c>
      <c r="C1023" s="160">
        <f>_xlfn.XLOOKUP(B1023,'2.1.trackMPD'!$R$7:$R$29,'2.1.trackMPD'!$T$7:$T$29)</f>
        <v>6</v>
      </c>
      <c r="D1023" s="160">
        <v>1000</v>
      </c>
      <c r="E1023" s="160" t="s">
        <v>6394</v>
      </c>
      <c r="F1023" s="160" t="s">
        <v>110</v>
      </c>
      <c r="G1023" s="160" t="s">
        <v>140</v>
      </c>
      <c r="H1023" s="160" t="s">
        <v>6392</v>
      </c>
      <c r="I1023" s="160" cm="1">
        <f t="array" ref="I1023">INDEX('2.1.trackMPD'!J:J/(24*60*60),
       MATCH(1,
             (A1023='2.1.trackMPD'!A:A)*
             (C1023='2.1.trackMPD'!D:D)*
             (D1023/10^6='2.1.trackMPD'!H:H)*
             (E1023='2.1.trackMPD'!F:F),
0))</f>
        <v>5.3069748275462965E-2</v>
      </c>
    </row>
    <row r="1024" spans="1:9" x14ac:dyDescent="0.2">
      <c r="A1024" s="160" t="s">
        <v>93</v>
      </c>
      <c r="B1024" s="160" t="s">
        <v>148</v>
      </c>
      <c r="C1024" s="160">
        <f>_xlfn.XLOOKUP(B1024,'2.1.trackMPD'!$R$7:$R$29,'2.1.trackMPD'!$T$7:$T$29)</f>
        <v>6</v>
      </c>
      <c r="D1024" s="160">
        <v>1000</v>
      </c>
      <c r="E1024" s="160" t="s">
        <v>6394</v>
      </c>
      <c r="F1024" s="160" t="s">
        <v>110</v>
      </c>
      <c r="G1024" s="160" t="s">
        <v>124</v>
      </c>
      <c r="H1024" s="160" t="s">
        <v>6393</v>
      </c>
      <c r="I1024" s="160" cm="1">
        <f t="array" ref="I1024">INDEX('2.1.trackMPD'!K:K/(24*60*60),
       MATCH(1,
             (A1024='2.1.trackMPD'!A:A)*
             (C1024='2.1.trackMPD'!D:D)*
             (D1024/10^6='2.1.trackMPD'!H:H)*
             (E1024='2.1.trackMPD'!F:F),
0))</f>
        <v>0</v>
      </c>
    </row>
    <row r="1025" spans="1:9" x14ac:dyDescent="0.2">
      <c r="A1025" s="160" t="s">
        <v>93</v>
      </c>
      <c r="B1025" s="160" t="s">
        <v>148</v>
      </c>
      <c r="C1025" s="160">
        <f>_xlfn.XLOOKUP(B1025,'2.1.trackMPD'!$R$7:$R$29,'2.1.trackMPD'!$T$7:$T$29)</f>
        <v>6</v>
      </c>
      <c r="D1025" s="160">
        <v>1000</v>
      </c>
      <c r="E1025" s="160" t="s">
        <v>6394</v>
      </c>
      <c r="F1025" s="160" t="s">
        <v>110</v>
      </c>
      <c r="G1025" s="160" t="s">
        <v>140</v>
      </c>
      <c r="H1025" s="160" t="s">
        <v>6393</v>
      </c>
      <c r="I1025" s="160" cm="1">
        <f t="array" ref="I1025">INDEX('2.1.trackMPD'!L:L/(24*60*60),
       MATCH(1,
             (A1025='2.1.trackMPD'!A:A)*
             (C1025='2.1.trackMPD'!D:D)*
             (D1025/10^6='2.1.trackMPD'!H:H)*
             (E1025='2.1.trackMPD'!F:F),
0))</f>
        <v>0</v>
      </c>
    </row>
    <row r="1026" spans="1:9" x14ac:dyDescent="0.2">
      <c r="A1026" s="160" t="s">
        <v>93</v>
      </c>
      <c r="B1026" s="160" t="s">
        <v>148</v>
      </c>
      <c r="C1026" s="160">
        <f>_xlfn.XLOOKUP(B1026,'2.1.trackMPD'!$R$7:$R$29,'2.1.trackMPD'!$T$7:$T$29)</f>
        <v>6</v>
      </c>
      <c r="D1026" s="160">
        <v>5000</v>
      </c>
      <c r="E1026" s="160" t="s">
        <v>6394</v>
      </c>
      <c r="F1026" s="160" t="s">
        <v>110</v>
      </c>
      <c r="G1026" s="160" t="s">
        <v>124</v>
      </c>
      <c r="H1026" s="160" t="s">
        <v>6392</v>
      </c>
      <c r="I1026" s="160" cm="1">
        <f t="array" ref="I1026">INDEX('2.1.trackMPD'!I:I/(24*60*60),
       MATCH(1,
             (A1026='2.1.trackMPD'!A:A)*
             (C1026='2.1.trackMPD'!D:D)*
             (D1026/10^6='2.1.trackMPD'!H:H)*
             (E1026='2.1.trackMPD'!F:F),
0))</f>
        <v>25.321341284722223</v>
      </c>
    </row>
    <row r="1027" spans="1:9" x14ac:dyDescent="0.2">
      <c r="A1027" s="160" t="s">
        <v>93</v>
      </c>
      <c r="B1027" s="160" t="s">
        <v>148</v>
      </c>
      <c r="C1027" s="160">
        <f>_xlfn.XLOOKUP(B1027,'2.1.trackMPD'!$R$7:$R$29,'2.1.trackMPD'!$T$7:$T$29)</f>
        <v>6</v>
      </c>
      <c r="D1027" s="160">
        <v>5000</v>
      </c>
      <c r="E1027" s="160" t="s">
        <v>6394</v>
      </c>
      <c r="F1027" s="160" t="s">
        <v>110</v>
      </c>
      <c r="G1027" s="160" t="s">
        <v>140</v>
      </c>
      <c r="H1027" s="160" t="s">
        <v>6392</v>
      </c>
      <c r="I1027" s="160" cm="1">
        <f t="array" ref="I1027">INDEX('2.1.trackMPD'!J:J/(24*60*60),
       MATCH(1,
             (A1027='2.1.trackMPD'!A:A)*
             (C1027='2.1.trackMPD'!D:D)*
             (D1027/10^6='2.1.trackMPD'!H:H)*
             (E1027='2.1.trackMPD'!F:F),
0))</f>
        <v>0.12856595949074076</v>
      </c>
    </row>
    <row r="1028" spans="1:9" x14ac:dyDescent="0.2">
      <c r="A1028" s="160" t="s">
        <v>93</v>
      </c>
      <c r="B1028" s="160" t="s">
        <v>148</v>
      </c>
      <c r="C1028" s="160">
        <f>_xlfn.XLOOKUP(B1028,'2.1.trackMPD'!$R$7:$R$29,'2.1.trackMPD'!$T$7:$T$29)</f>
        <v>6</v>
      </c>
      <c r="D1028" s="160">
        <v>5000</v>
      </c>
      <c r="E1028" s="160" t="s">
        <v>6394</v>
      </c>
      <c r="F1028" s="160" t="s">
        <v>110</v>
      </c>
      <c r="G1028" s="160" t="s">
        <v>124</v>
      </c>
      <c r="H1028" s="160" t="s">
        <v>6393</v>
      </c>
      <c r="I1028" s="160" cm="1">
        <f t="array" ref="I1028">INDEX('2.1.trackMPD'!K:K/(24*60*60),
       MATCH(1,
             (A1028='2.1.trackMPD'!A:A)*
             (C1028='2.1.trackMPD'!D:D)*
             (D1028/10^6='2.1.trackMPD'!H:H)*
             (E1028='2.1.trackMPD'!F:F),
0))</f>
        <v>0</v>
      </c>
    </row>
    <row r="1029" spans="1:9" x14ac:dyDescent="0.2">
      <c r="A1029" s="160" t="s">
        <v>93</v>
      </c>
      <c r="B1029" s="160" t="s">
        <v>148</v>
      </c>
      <c r="C1029" s="160">
        <f>_xlfn.XLOOKUP(B1029,'2.1.trackMPD'!$R$7:$R$29,'2.1.trackMPD'!$T$7:$T$29)</f>
        <v>6</v>
      </c>
      <c r="D1029" s="160">
        <v>5000</v>
      </c>
      <c r="E1029" s="160" t="s">
        <v>6394</v>
      </c>
      <c r="F1029" s="160" t="s">
        <v>110</v>
      </c>
      <c r="G1029" s="160" t="s">
        <v>140</v>
      </c>
      <c r="H1029" s="160" t="s">
        <v>6393</v>
      </c>
      <c r="I1029" s="160" cm="1">
        <f t="array" ref="I1029">INDEX('2.1.trackMPD'!L:L/(24*60*60),
       MATCH(1,
             (A1029='2.1.trackMPD'!A:A)*
             (C1029='2.1.trackMPD'!D:D)*
             (D1029/10^6='2.1.trackMPD'!H:H)*
             (E1029='2.1.trackMPD'!F:F),
0))</f>
        <v>0</v>
      </c>
    </row>
    <row r="1030" spans="1:9" x14ac:dyDescent="0.2">
      <c r="A1030" s="160" t="s">
        <v>93</v>
      </c>
      <c r="B1030" s="160" t="s">
        <v>148</v>
      </c>
      <c r="C1030" s="160">
        <f>_xlfn.XLOOKUP(B1030,'2.1.trackMPD'!$R$7:$R$29,'2.1.trackMPD'!$T$7:$T$29)</f>
        <v>6</v>
      </c>
      <c r="D1030" s="160">
        <v>1</v>
      </c>
      <c r="E1030" s="160" t="s">
        <v>6395</v>
      </c>
      <c r="F1030" s="160" t="s">
        <v>110</v>
      </c>
      <c r="G1030" s="160" t="s">
        <v>124</v>
      </c>
      <c r="H1030" s="160" t="s">
        <v>6392</v>
      </c>
      <c r="I1030" s="160" t="e" cm="1">
        <f t="array" ref="I1030">INDEX('2.1.trackMPD'!I:I/(24*60*60),
       MATCH(1,
             (A1030='2.1.trackMPD'!A:A)*
             (C1030='2.1.trackMPD'!D:D)*
             (D1030/10^6='2.1.trackMPD'!H:H)*
             (E1030='2.1.trackMPD'!F:F),
0))</f>
        <v>#N/A</v>
      </c>
    </row>
    <row r="1031" spans="1:9" x14ac:dyDescent="0.2">
      <c r="A1031" s="160" t="s">
        <v>93</v>
      </c>
      <c r="B1031" s="160" t="s">
        <v>148</v>
      </c>
      <c r="C1031" s="160">
        <f>_xlfn.XLOOKUP(B1031,'2.1.trackMPD'!$R$7:$R$29,'2.1.trackMPD'!$T$7:$T$29)</f>
        <v>6</v>
      </c>
      <c r="D1031" s="160">
        <v>1</v>
      </c>
      <c r="E1031" s="160" t="s">
        <v>6395</v>
      </c>
      <c r="F1031" s="160" t="s">
        <v>110</v>
      </c>
      <c r="G1031" s="160" t="s">
        <v>140</v>
      </c>
      <c r="H1031" s="160" t="s">
        <v>6392</v>
      </c>
      <c r="I1031" s="160" t="e" cm="1">
        <f t="array" ref="I1031">INDEX('2.1.trackMPD'!J:J/(24*60*60),
       MATCH(1,
             (A1031='2.1.trackMPD'!A:A)*
             (C1031='2.1.trackMPD'!D:D)*
             (D1031/10^6='2.1.trackMPD'!H:H)*
             (E1031='2.1.trackMPD'!F:F),
0))</f>
        <v>#N/A</v>
      </c>
    </row>
    <row r="1032" spans="1:9" x14ac:dyDescent="0.2">
      <c r="A1032" s="160" t="s">
        <v>93</v>
      </c>
      <c r="B1032" s="160" t="s">
        <v>148</v>
      </c>
      <c r="C1032" s="160">
        <f>_xlfn.XLOOKUP(B1032,'2.1.trackMPD'!$R$7:$R$29,'2.1.trackMPD'!$T$7:$T$29)</f>
        <v>6</v>
      </c>
      <c r="D1032" s="160">
        <v>1</v>
      </c>
      <c r="E1032" s="160" t="s">
        <v>6395</v>
      </c>
      <c r="F1032" s="160" t="s">
        <v>110</v>
      </c>
      <c r="G1032" s="160" t="s">
        <v>124</v>
      </c>
      <c r="H1032" s="160" t="s">
        <v>6393</v>
      </c>
      <c r="I1032" s="160" t="e" cm="1">
        <f t="array" ref="I1032">INDEX('2.1.trackMPD'!K:K/(24*60*60),
       MATCH(1,
             (A1032='2.1.trackMPD'!A:A)*
             (C1032='2.1.trackMPD'!D:D)*
             (D1032/10^6='2.1.trackMPD'!H:H)*
             (E1032='2.1.trackMPD'!F:F),
0))</f>
        <v>#N/A</v>
      </c>
    </row>
    <row r="1033" spans="1:9" x14ac:dyDescent="0.2">
      <c r="A1033" s="160" t="s">
        <v>93</v>
      </c>
      <c r="B1033" s="160" t="s">
        <v>148</v>
      </c>
      <c r="C1033" s="160">
        <f>_xlfn.XLOOKUP(B1033,'2.1.trackMPD'!$R$7:$R$29,'2.1.trackMPD'!$T$7:$T$29)</f>
        <v>6</v>
      </c>
      <c r="D1033" s="160">
        <v>1</v>
      </c>
      <c r="E1033" s="160" t="s">
        <v>6395</v>
      </c>
      <c r="F1033" s="160" t="s">
        <v>110</v>
      </c>
      <c r="G1033" s="160" t="s">
        <v>140</v>
      </c>
      <c r="H1033" s="160" t="s">
        <v>6393</v>
      </c>
      <c r="I1033" s="160" t="e" cm="1">
        <f t="array" ref="I1033">INDEX('2.1.trackMPD'!L:L/(24*60*60),
       MATCH(1,
             (A1033='2.1.trackMPD'!A:A)*
             (C1033='2.1.trackMPD'!D:D)*
             (D1033/10^6='2.1.trackMPD'!H:H)*
             (E1033='2.1.trackMPD'!F:F),
0))</f>
        <v>#N/A</v>
      </c>
    </row>
    <row r="1034" spans="1:9" x14ac:dyDescent="0.2">
      <c r="A1034" s="160" t="s">
        <v>93</v>
      </c>
      <c r="B1034" s="160" t="s">
        <v>148</v>
      </c>
      <c r="C1034" s="160">
        <f>_xlfn.XLOOKUP(B1034,'2.1.trackMPD'!$R$7:$R$29,'2.1.trackMPD'!$T$7:$T$29)</f>
        <v>6</v>
      </c>
      <c r="D1034" s="160">
        <v>10</v>
      </c>
      <c r="E1034" s="160" t="s">
        <v>6395</v>
      </c>
      <c r="F1034" s="160" t="s">
        <v>110</v>
      </c>
      <c r="G1034" s="160" t="s">
        <v>124</v>
      </c>
      <c r="H1034" s="160" t="s">
        <v>6392</v>
      </c>
      <c r="I1034" s="160" t="e" cm="1">
        <f t="array" ref="I1034">INDEX('2.1.trackMPD'!I:I/(24*60*60),
       MATCH(1,
             (A1034='2.1.trackMPD'!A:A)*
             (C1034='2.1.trackMPD'!D:D)*
             (D1034/10^6='2.1.trackMPD'!H:H)*
             (E1034='2.1.trackMPD'!F:F),
0))</f>
        <v>#N/A</v>
      </c>
    </row>
    <row r="1035" spans="1:9" x14ac:dyDescent="0.2">
      <c r="A1035" s="160" t="s">
        <v>93</v>
      </c>
      <c r="B1035" s="160" t="s">
        <v>148</v>
      </c>
      <c r="C1035" s="160">
        <f>_xlfn.XLOOKUP(B1035,'2.1.trackMPD'!$R$7:$R$29,'2.1.trackMPD'!$T$7:$T$29)</f>
        <v>6</v>
      </c>
      <c r="D1035" s="160">
        <v>10</v>
      </c>
      <c r="E1035" s="160" t="s">
        <v>6395</v>
      </c>
      <c r="F1035" s="160" t="s">
        <v>110</v>
      </c>
      <c r="G1035" s="160" t="s">
        <v>140</v>
      </c>
      <c r="H1035" s="160" t="s">
        <v>6392</v>
      </c>
      <c r="I1035" s="160" t="e" cm="1">
        <f t="array" ref="I1035">INDEX('2.1.trackMPD'!J:J/(24*60*60),
       MATCH(1,
             (A1035='2.1.trackMPD'!A:A)*
             (C1035='2.1.trackMPD'!D:D)*
             (D1035/10^6='2.1.trackMPD'!H:H)*
             (E1035='2.1.trackMPD'!F:F),
0))</f>
        <v>#N/A</v>
      </c>
    </row>
    <row r="1036" spans="1:9" x14ac:dyDescent="0.2">
      <c r="A1036" s="160" t="s">
        <v>93</v>
      </c>
      <c r="B1036" s="160" t="s">
        <v>148</v>
      </c>
      <c r="C1036" s="160">
        <f>_xlfn.XLOOKUP(B1036,'2.1.trackMPD'!$R$7:$R$29,'2.1.trackMPD'!$T$7:$T$29)</f>
        <v>6</v>
      </c>
      <c r="D1036" s="160">
        <v>10</v>
      </c>
      <c r="E1036" s="160" t="s">
        <v>6395</v>
      </c>
      <c r="F1036" s="160" t="s">
        <v>110</v>
      </c>
      <c r="G1036" s="160" t="s">
        <v>124</v>
      </c>
      <c r="H1036" s="160" t="s">
        <v>6393</v>
      </c>
      <c r="I1036" s="160" t="e" cm="1">
        <f t="array" ref="I1036">INDEX('2.1.trackMPD'!K:K/(24*60*60),
       MATCH(1,
             (A1036='2.1.trackMPD'!A:A)*
             (C1036='2.1.trackMPD'!D:D)*
             (D1036/10^6='2.1.trackMPD'!H:H)*
             (E1036='2.1.trackMPD'!F:F),
0))</f>
        <v>#N/A</v>
      </c>
    </row>
    <row r="1037" spans="1:9" x14ac:dyDescent="0.2">
      <c r="A1037" s="160" t="s">
        <v>93</v>
      </c>
      <c r="B1037" s="160" t="s">
        <v>148</v>
      </c>
      <c r="C1037" s="160">
        <f>_xlfn.XLOOKUP(B1037,'2.1.trackMPD'!$R$7:$R$29,'2.1.trackMPD'!$T$7:$T$29)</f>
        <v>6</v>
      </c>
      <c r="D1037" s="160">
        <v>10</v>
      </c>
      <c r="E1037" s="160" t="s">
        <v>6395</v>
      </c>
      <c r="F1037" s="160" t="s">
        <v>110</v>
      </c>
      <c r="G1037" s="160" t="s">
        <v>140</v>
      </c>
      <c r="H1037" s="160" t="s">
        <v>6393</v>
      </c>
      <c r="I1037" s="160" t="e" cm="1">
        <f t="array" ref="I1037">INDEX('2.1.trackMPD'!L:L/(24*60*60),
       MATCH(1,
             (A1037='2.1.trackMPD'!A:A)*
             (C1037='2.1.trackMPD'!D:D)*
             (D1037/10^6='2.1.trackMPD'!H:H)*
             (E1037='2.1.trackMPD'!F:F),
0))</f>
        <v>#N/A</v>
      </c>
    </row>
    <row r="1038" spans="1:9" x14ac:dyDescent="0.2">
      <c r="A1038" s="160" t="s">
        <v>93</v>
      </c>
      <c r="B1038" s="160" t="s">
        <v>148</v>
      </c>
      <c r="C1038" s="160">
        <f>_xlfn.XLOOKUP(B1038,'2.1.trackMPD'!$R$7:$R$29,'2.1.trackMPD'!$T$7:$T$29)</f>
        <v>6</v>
      </c>
      <c r="D1038" s="160">
        <v>100</v>
      </c>
      <c r="E1038" s="160" t="s">
        <v>6395</v>
      </c>
      <c r="F1038" s="160" t="s">
        <v>110</v>
      </c>
      <c r="G1038" s="160" t="s">
        <v>124</v>
      </c>
      <c r="H1038" s="160" t="s">
        <v>6392</v>
      </c>
      <c r="I1038" s="160" t="e" cm="1">
        <f t="array" ref="I1038">INDEX('2.1.trackMPD'!I:I/(24*60*60),
       MATCH(1,
             (A1038='2.1.trackMPD'!A:A)*
             (C1038='2.1.trackMPD'!D:D)*
             (D1038/10^6='2.1.trackMPD'!H:H)*
             (E1038='2.1.trackMPD'!F:F),
0))</f>
        <v>#N/A</v>
      </c>
    </row>
    <row r="1039" spans="1:9" x14ac:dyDescent="0.2">
      <c r="A1039" s="160" t="s">
        <v>93</v>
      </c>
      <c r="B1039" s="160" t="s">
        <v>148</v>
      </c>
      <c r="C1039" s="160">
        <f>_xlfn.XLOOKUP(B1039,'2.1.trackMPD'!$R$7:$R$29,'2.1.trackMPD'!$T$7:$T$29)</f>
        <v>6</v>
      </c>
      <c r="D1039" s="160">
        <v>100</v>
      </c>
      <c r="E1039" s="160" t="s">
        <v>6395</v>
      </c>
      <c r="F1039" s="160" t="s">
        <v>110</v>
      </c>
      <c r="G1039" s="160" t="s">
        <v>140</v>
      </c>
      <c r="H1039" s="160" t="s">
        <v>6392</v>
      </c>
      <c r="I1039" s="160" t="e" cm="1">
        <f t="array" ref="I1039">INDEX('2.1.trackMPD'!J:J/(24*60*60),
       MATCH(1,
             (A1039='2.1.trackMPD'!A:A)*
             (C1039='2.1.trackMPD'!D:D)*
             (D1039/10^6='2.1.trackMPD'!H:H)*
             (E1039='2.1.trackMPD'!F:F),
0))</f>
        <v>#N/A</v>
      </c>
    </row>
    <row r="1040" spans="1:9" x14ac:dyDescent="0.2">
      <c r="A1040" s="160" t="s">
        <v>93</v>
      </c>
      <c r="B1040" s="160" t="s">
        <v>148</v>
      </c>
      <c r="C1040" s="160">
        <f>_xlfn.XLOOKUP(B1040,'2.1.trackMPD'!$R$7:$R$29,'2.1.trackMPD'!$T$7:$T$29)</f>
        <v>6</v>
      </c>
      <c r="D1040" s="160">
        <v>100</v>
      </c>
      <c r="E1040" s="160" t="s">
        <v>6395</v>
      </c>
      <c r="F1040" s="160" t="s">
        <v>110</v>
      </c>
      <c r="G1040" s="160" t="s">
        <v>124</v>
      </c>
      <c r="H1040" s="160" t="s">
        <v>6393</v>
      </c>
      <c r="I1040" s="160" t="e" cm="1">
        <f t="array" ref="I1040">INDEX('2.1.trackMPD'!K:K/(24*60*60),
       MATCH(1,
             (A1040='2.1.trackMPD'!A:A)*
             (C1040='2.1.trackMPD'!D:D)*
             (D1040/10^6='2.1.trackMPD'!H:H)*
             (E1040='2.1.trackMPD'!F:F),
0))</f>
        <v>#N/A</v>
      </c>
    </row>
    <row r="1041" spans="1:9" x14ac:dyDescent="0.2">
      <c r="A1041" s="160" t="s">
        <v>93</v>
      </c>
      <c r="B1041" s="160" t="s">
        <v>148</v>
      </c>
      <c r="C1041" s="160">
        <f>_xlfn.XLOOKUP(B1041,'2.1.trackMPD'!$R$7:$R$29,'2.1.trackMPD'!$T$7:$T$29)</f>
        <v>6</v>
      </c>
      <c r="D1041" s="160">
        <v>100</v>
      </c>
      <c r="E1041" s="160" t="s">
        <v>6395</v>
      </c>
      <c r="F1041" s="160" t="s">
        <v>110</v>
      </c>
      <c r="G1041" s="160" t="s">
        <v>140</v>
      </c>
      <c r="H1041" s="160" t="s">
        <v>6393</v>
      </c>
      <c r="I1041" s="160" t="e" cm="1">
        <f t="array" ref="I1041">INDEX('2.1.trackMPD'!L:L/(24*60*60),
       MATCH(1,
             (A1041='2.1.trackMPD'!A:A)*
             (C1041='2.1.trackMPD'!D:D)*
             (D1041/10^6='2.1.trackMPD'!H:H)*
             (E1041='2.1.trackMPD'!F:F),
0))</f>
        <v>#N/A</v>
      </c>
    </row>
    <row r="1042" spans="1:9" x14ac:dyDescent="0.2">
      <c r="A1042" s="160" t="s">
        <v>93</v>
      </c>
      <c r="B1042" s="160" t="s">
        <v>149</v>
      </c>
      <c r="C1042" s="160">
        <f>_xlfn.XLOOKUP(B1042,'2.1.trackMPD'!$R$7:$R$29,'2.1.trackMPD'!$T$7:$T$29)</f>
        <v>6</v>
      </c>
      <c r="D1042" s="160">
        <v>1</v>
      </c>
      <c r="E1042" s="160" t="s">
        <v>6390</v>
      </c>
      <c r="F1042" s="160" t="s">
        <v>110</v>
      </c>
      <c r="G1042" s="160" t="s">
        <v>124</v>
      </c>
      <c r="H1042" s="160" t="s">
        <v>6392</v>
      </c>
      <c r="I1042" s="160" cm="1">
        <f t="array" ref="I1042">INDEX('2.1.trackMPD'!I:I/(24*60*60),
       MATCH(1,
             (A1042='2.1.trackMPD'!A:A)*
             (C1042='2.1.trackMPD'!D:D)*
             (D1042/10^6='2.1.trackMPD'!H:H)*
             (E1042='2.1.trackMPD'!F:F),
0))</f>
        <v>4.6051731481481477E-7</v>
      </c>
    </row>
    <row r="1043" spans="1:9" x14ac:dyDescent="0.2">
      <c r="A1043" s="160" t="s">
        <v>93</v>
      </c>
      <c r="B1043" s="160" t="s">
        <v>149</v>
      </c>
      <c r="C1043" s="160">
        <f>_xlfn.XLOOKUP(B1043,'2.1.trackMPD'!$R$7:$R$29,'2.1.trackMPD'!$T$7:$T$29)</f>
        <v>6</v>
      </c>
      <c r="D1043" s="160">
        <v>1</v>
      </c>
      <c r="E1043" s="160" t="s">
        <v>6390</v>
      </c>
      <c r="F1043" s="160" t="s">
        <v>110</v>
      </c>
      <c r="G1043" s="160" t="s">
        <v>140</v>
      </c>
      <c r="H1043" s="160" t="s">
        <v>6392</v>
      </c>
      <c r="I1043" s="160" cm="1">
        <f t="array" ref="I1043">INDEX('2.1.trackMPD'!J:J/(24*60*60),
       MATCH(1,
             (A1043='2.1.trackMPD'!A:A)*
             (C1043='2.1.trackMPD'!D:D)*
             (D1043/10^6='2.1.trackMPD'!H:H)*
             (E1043='2.1.trackMPD'!F:F),
0))</f>
        <v>7.5641211111111106E-6</v>
      </c>
    </row>
    <row r="1044" spans="1:9" x14ac:dyDescent="0.2">
      <c r="A1044" s="160" t="s">
        <v>93</v>
      </c>
      <c r="B1044" s="160" t="s">
        <v>149</v>
      </c>
      <c r="C1044" s="160">
        <f>_xlfn.XLOOKUP(B1044,'2.1.trackMPD'!$R$7:$R$29,'2.1.trackMPD'!$T$7:$T$29)</f>
        <v>6</v>
      </c>
      <c r="D1044" s="160">
        <v>1</v>
      </c>
      <c r="E1044" s="160" t="s">
        <v>6390</v>
      </c>
      <c r="F1044" s="160" t="s">
        <v>110</v>
      </c>
      <c r="G1044" s="160" t="s">
        <v>124</v>
      </c>
      <c r="H1044" s="160" t="s">
        <v>6393</v>
      </c>
      <c r="I1044" s="160" cm="1">
        <f t="array" ref="I1044">INDEX('2.1.trackMPD'!K:K/(24*60*60),
       MATCH(1,
             (A1044='2.1.trackMPD'!A:A)*
             (C1044='2.1.trackMPD'!D:D)*
             (D1044/10^6='2.1.trackMPD'!H:H)*
             (E1044='2.1.trackMPD'!F:F),
0))</f>
        <v>0</v>
      </c>
    </row>
    <row r="1045" spans="1:9" x14ac:dyDescent="0.2">
      <c r="A1045" s="160" t="s">
        <v>93</v>
      </c>
      <c r="B1045" s="160" t="s">
        <v>149</v>
      </c>
      <c r="C1045" s="160">
        <f>_xlfn.XLOOKUP(B1045,'2.1.trackMPD'!$R$7:$R$29,'2.1.trackMPD'!$T$7:$T$29)</f>
        <v>6</v>
      </c>
      <c r="D1045" s="160">
        <v>1</v>
      </c>
      <c r="E1045" s="160" t="s">
        <v>6390</v>
      </c>
      <c r="F1045" s="160" t="s">
        <v>110</v>
      </c>
      <c r="G1045" s="160" t="s">
        <v>140</v>
      </c>
      <c r="H1045" s="160" t="s">
        <v>6393</v>
      </c>
      <c r="I1045" s="160" cm="1">
        <f t="array" ref="I1045">INDEX('2.1.trackMPD'!L:L/(24*60*60),
       MATCH(1,
             (A1045='2.1.trackMPD'!A:A)*
             (C1045='2.1.trackMPD'!D:D)*
             (D1045/10^6='2.1.trackMPD'!H:H)*
             (E1045='2.1.trackMPD'!F:F),
0))</f>
        <v>7.122507118055555E-6</v>
      </c>
    </row>
    <row r="1046" spans="1:9" x14ac:dyDescent="0.2">
      <c r="A1046" s="160" t="s">
        <v>93</v>
      </c>
      <c r="B1046" s="160" t="s">
        <v>149</v>
      </c>
      <c r="C1046" s="160">
        <f>_xlfn.XLOOKUP(B1046,'2.1.trackMPD'!$R$7:$R$29,'2.1.trackMPD'!$T$7:$T$29)</f>
        <v>6</v>
      </c>
      <c r="D1046" s="160">
        <v>10</v>
      </c>
      <c r="E1046" s="160" t="s">
        <v>6390</v>
      </c>
      <c r="F1046" s="160" t="s">
        <v>110</v>
      </c>
      <c r="G1046" s="160" t="s">
        <v>124</v>
      </c>
      <c r="H1046" s="160" t="s">
        <v>6392</v>
      </c>
      <c r="I1046" s="160" cm="1">
        <f t="array" ref="I1046">INDEX('2.1.trackMPD'!I:I/(24*60*60),
       MATCH(1,
             (A1046='2.1.trackMPD'!A:A)*
             (C1046='2.1.trackMPD'!D:D)*
             (D1046/10^6='2.1.trackMPD'!H:H)*
             (E1046='2.1.trackMPD'!F:F),
0))</f>
        <v>2.3133724999999999E-6</v>
      </c>
    </row>
    <row r="1047" spans="1:9" x14ac:dyDescent="0.2">
      <c r="A1047" s="160" t="s">
        <v>93</v>
      </c>
      <c r="B1047" s="160" t="s">
        <v>149</v>
      </c>
      <c r="C1047" s="160">
        <f>_xlfn.XLOOKUP(B1047,'2.1.trackMPD'!$R$7:$R$29,'2.1.trackMPD'!$T$7:$T$29)</f>
        <v>6</v>
      </c>
      <c r="D1047" s="160">
        <v>10</v>
      </c>
      <c r="E1047" s="160" t="s">
        <v>6390</v>
      </c>
      <c r="F1047" s="160" t="s">
        <v>110</v>
      </c>
      <c r="G1047" s="160" t="s">
        <v>140</v>
      </c>
      <c r="H1047" s="160" t="s">
        <v>6392</v>
      </c>
      <c r="I1047" s="160" cm="1">
        <f t="array" ref="I1047">INDEX('2.1.trackMPD'!J:J/(24*60*60),
       MATCH(1,
             (A1047='2.1.trackMPD'!A:A)*
             (C1047='2.1.trackMPD'!D:D)*
             (D1047/10^6='2.1.trackMPD'!H:H)*
             (E1047='2.1.trackMPD'!F:F),
0))</f>
        <v>1.2815177025462963E-5</v>
      </c>
    </row>
    <row r="1048" spans="1:9" x14ac:dyDescent="0.2">
      <c r="A1048" s="160" t="s">
        <v>93</v>
      </c>
      <c r="B1048" s="160" t="s">
        <v>149</v>
      </c>
      <c r="C1048" s="160">
        <f>_xlfn.XLOOKUP(B1048,'2.1.trackMPD'!$R$7:$R$29,'2.1.trackMPD'!$T$7:$T$29)</f>
        <v>6</v>
      </c>
      <c r="D1048" s="160">
        <v>10</v>
      </c>
      <c r="E1048" s="160" t="s">
        <v>6390</v>
      </c>
      <c r="F1048" s="160" t="s">
        <v>110</v>
      </c>
      <c r="G1048" s="160" t="s">
        <v>124</v>
      </c>
      <c r="H1048" s="160" t="s">
        <v>6393</v>
      </c>
      <c r="I1048" s="160" cm="1">
        <f t="array" ref="I1048">INDEX('2.1.trackMPD'!K:K/(24*60*60),
       MATCH(1,
             (A1048='2.1.trackMPD'!A:A)*
             (C1048='2.1.trackMPD'!D:D)*
             (D1048/10^6='2.1.trackMPD'!H:H)*
             (E1048='2.1.trackMPD'!F:F),
0))</f>
        <v>2.5960539930555555E-6</v>
      </c>
    </row>
    <row r="1049" spans="1:9" x14ac:dyDescent="0.2">
      <c r="A1049" s="160" t="s">
        <v>93</v>
      </c>
      <c r="B1049" s="160" t="s">
        <v>149</v>
      </c>
      <c r="C1049" s="160">
        <f>_xlfn.XLOOKUP(B1049,'2.1.trackMPD'!$R$7:$R$29,'2.1.trackMPD'!$T$7:$T$29)</f>
        <v>6</v>
      </c>
      <c r="D1049" s="160">
        <v>10</v>
      </c>
      <c r="E1049" s="160" t="s">
        <v>6390</v>
      </c>
      <c r="F1049" s="160" t="s">
        <v>110</v>
      </c>
      <c r="G1049" s="160" t="s">
        <v>140</v>
      </c>
      <c r="H1049" s="160" t="s">
        <v>6393</v>
      </c>
      <c r="I1049" s="160" cm="1">
        <f t="array" ref="I1049">INDEX('2.1.trackMPD'!L:L/(24*60*60),
       MATCH(1,
             (A1049='2.1.trackMPD'!A:A)*
             (C1049='2.1.trackMPD'!D:D)*
             (D1049/10^6='2.1.trackMPD'!H:H)*
             (E1049='2.1.trackMPD'!F:F),
0))</f>
        <v>2.3977906250000003E-7</v>
      </c>
    </row>
    <row r="1050" spans="1:9" x14ac:dyDescent="0.2">
      <c r="A1050" s="160" t="s">
        <v>93</v>
      </c>
      <c r="B1050" s="160" t="s">
        <v>149</v>
      </c>
      <c r="C1050" s="160">
        <f>_xlfn.XLOOKUP(B1050,'2.1.trackMPD'!$R$7:$R$29,'2.1.trackMPD'!$T$7:$T$29)</f>
        <v>6</v>
      </c>
      <c r="D1050" s="160">
        <v>100</v>
      </c>
      <c r="E1050" s="160" t="s">
        <v>6390</v>
      </c>
      <c r="F1050" s="160" t="s">
        <v>110</v>
      </c>
      <c r="G1050" s="160" t="s">
        <v>124</v>
      </c>
      <c r="H1050" s="160" t="s">
        <v>6392</v>
      </c>
      <c r="I1050" s="160" cm="1">
        <f t="array" ref="I1050">INDEX('2.1.trackMPD'!I:I/(24*60*60),
       MATCH(1,
             (A1050='2.1.trackMPD'!A:A)*
             (C1050='2.1.trackMPD'!D:D)*
             (D1050/10^6='2.1.trackMPD'!H:H)*
             (E1050='2.1.trackMPD'!F:F),
0))</f>
        <v>4.0572705474537039E-3</v>
      </c>
    </row>
    <row r="1051" spans="1:9" x14ac:dyDescent="0.2">
      <c r="A1051" s="160" t="s">
        <v>93</v>
      </c>
      <c r="B1051" s="160" t="s">
        <v>149</v>
      </c>
      <c r="C1051" s="160">
        <f>_xlfn.XLOOKUP(B1051,'2.1.trackMPD'!$R$7:$R$29,'2.1.trackMPD'!$T$7:$T$29)</f>
        <v>6</v>
      </c>
      <c r="D1051" s="160">
        <v>100</v>
      </c>
      <c r="E1051" s="160" t="s">
        <v>6390</v>
      </c>
      <c r="F1051" s="160" t="s">
        <v>110</v>
      </c>
      <c r="G1051" s="160" t="s">
        <v>140</v>
      </c>
      <c r="H1051" s="160" t="s">
        <v>6392</v>
      </c>
      <c r="I1051" s="160" cm="1">
        <f t="array" ref="I1051">INDEX('2.1.trackMPD'!J:J/(24*60*60),
       MATCH(1,
             (A1051='2.1.trackMPD'!A:A)*
             (C1051='2.1.trackMPD'!D:D)*
             (D1051/10^6='2.1.trackMPD'!H:H)*
             (E1051='2.1.trackMPD'!F:F),
0))</f>
        <v>1.5704883680555555E-3</v>
      </c>
    </row>
    <row r="1052" spans="1:9" x14ac:dyDescent="0.2">
      <c r="A1052" s="160" t="s">
        <v>93</v>
      </c>
      <c r="B1052" s="160" t="s">
        <v>149</v>
      </c>
      <c r="C1052" s="160">
        <f>_xlfn.XLOOKUP(B1052,'2.1.trackMPD'!$R$7:$R$29,'2.1.trackMPD'!$T$7:$T$29)</f>
        <v>6</v>
      </c>
      <c r="D1052" s="160">
        <v>100</v>
      </c>
      <c r="E1052" s="160" t="s">
        <v>6390</v>
      </c>
      <c r="F1052" s="160" t="s">
        <v>110</v>
      </c>
      <c r="G1052" s="160" t="s">
        <v>124</v>
      </c>
      <c r="H1052" s="160" t="s">
        <v>6393</v>
      </c>
      <c r="I1052" s="160" cm="1">
        <f t="array" ref="I1052">INDEX('2.1.trackMPD'!K:K/(24*60*60),
       MATCH(1,
             (A1052='2.1.trackMPD'!A:A)*
             (C1052='2.1.trackMPD'!D:D)*
             (D1052/10^6='2.1.trackMPD'!H:H)*
             (E1052='2.1.trackMPD'!F:F),
0))</f>
        <v>0</v>
      </c>
    </row>
    <row r="1053" spans="1:9" x14ac:dyDescent="0.2">
      <c r="A1053" s="160" t="s">
        <v>93</v>
      </c>
      <c r="B1053" s="160" t="s">
        <v>149</v>
      </c>
      <c r="C1053" s="160">
        <f>_xlfn.XLOOKUP(B1053,'2.1.trackMPD'!$R$7:$R$29,'2.1.trackMPD'!$T$7:$T$29)</f>
        <v>6</v>
      </c>
      <c r="D1053" s="160">
        <v>100</v>
      </c>
      <c r="E1053" s="160" t="s">
        <v>6390</v>
      </c>
      <c r="F1053" s="160" t="s">
        <v>110</v>
      </c>
      <c r="G1053" s="160" t="s">
        <v>140</v>
      </c>
      <c r="H1053" s="160" t="s">
        <v>6393</v>
      </c>
      <c r="I1053" s="160" cm="1">
        <f t="array" ref="I1053">INDEX('2.1.trackMPD'!L:L/(24*60*60),
       MATCH(1,
             (A1053='2.1.trackMPD'!A:A)*
             (C1053='2.1.trackMPD'!D:D)*
             (D1053/10^6='2.1.trackMPD'!H:H)*
             (E1053='2.1.trackMPD'!F:F),
0))</f>
        <v>0</v>
      </c>
    </row>
    <row r="1054" spans="1:9" x14ac:dyDescent="0.2">
      <c r="A1054" s="160" t="s">
        <v>93</v>
      </c>
      <c r="B1054" s="160" t="s">
        <v>149</v>
      </c>
      <c r="C1054" s="160">
        <f>_xlfn.XLOOKUP(B1054,'2.1.trackMPD'!$R$7:$R$29,'2.1.trackMPD'!$T$7:$T$29)</f>
        <v>6</v>
      </c>
      <c r="D1054" s="160">
        <v>1000</v>
      </c>
      <c r="E1054" s="160" t="s">
        <v>6390</v>
      </c>
      <c r="F1054" s="160" t="s">
        <v>110</v>
      </c>
      <c r="G1054" s="160" t="s">
        <v>124</v>
      </c>
      <c r="H1054" s="160" t="s">
        <v>6392</v>
      </c>
      <c r="I1054" s="160" cm="1">
        <f t="array" ref="I1054">INDEX('2.1.trackMPD'!I:I/(24*60*60),
       MATCH(1,
             (A1054='2.1.trackMPD'!A:A)*
             (C1054='2.1.trackMPD'!D:D)*
             (D1054/10^6='2.1.trackMPD'!H:H)*
             (E1054='2.1.trackMPD'!F:F),
0))</f>
        <v>5.2855706909722224</v>
      </c>
    </row>
    <row r="1055" spans="1:9" x14ac:dyDescent="0.2">
      <c r="A1055" s="160" t="s">
        <v>93</v>
      </c>
      <c r="B1055" s="160" t="s">
        <v>149</v>
      </c>
      <c r="C1055" s="160">
        <f>_xlfn.XLOOKUP(B1055,'2.1.trackMPD'!$R$7:$R$29,'2.1.trackMPD'!$T$7:$T$29)</f>
        <v>6</v>
      </c>
      <c r="D1055" s="160">
        <v>1000</v>
      </c>
      <c r="E1055" s="160" t="s">
        <v>6390</v>
      </c>
      <c r="F1055" s="160" t="s">
        <v>110</v>
      </c>
      <c r="G1055" s="160" t="s">
        <v>140</v>
      </c>
      <c r="H1055" s="160" t="s">
        <v>6392</v>
      </c>
      <c r="I1055" s="160" cm="1">
        <f t="array" ref="I1055">INDEX('2.1.trackMPD'!J:J/(24*60*60),
       MATCH(1,
             (A1055='2.1.trackMPD'!A:A)*
             (C1055='2.1.trackMPD'!D:D)*
             (D1055/10^6='2.1.trackMPD'!H:H)*
             (E1055='2.1.trackMPD'!F:F),
0))</f>
        <v>5.8739276064814813E-2</v>
      </c>
    </row>
    <row r="1056" spans="1:9" x14ac:dyDescent="0.2">
      <c r="A1056" s="160" t="s">
        <v>93</v>
      </c>
      <c r="B1056" s="160" t="s">
        <v>149</v>
      </c>
      <c r="C1056" s="160">
        <f>_xlfn.XLOOKUP(B1056,'2.1.trackMPD'!$R$7:$R$29,'2.1.trackMPD'!$T$7:$T$29)</f>
        <v>6</v>
      </c>
      <c r="D1056" s="160">
        <v>1000</v>
      </c>
      <c r="E1056" s="160" t="s">
        <v>6390</v>
      </c>
      <c r="F1056" s="160" t="s">
        <v>110</v>
      </c>
      <c r="G1056" s="160" t="s">
        <v>124</v>
      </c>
      <c r="H1056" s="160" t="s">
        <v>6393</v>
      </c>
      <c r="I1056" s="160" cm="1">
        <f t="array" ref="I1056">INDEX('2.1.trackMPD'!K:K/(24*60*60),
       MATCH(1,
             (A1056='2.1.trackMPD'!A:A)*
             (C1056='2.1.trackMPD'!D:D)*
             (D1056/10^6='2.1.trackMPD'!H:H)*
             (E1056='2.1.trackMPD'!F:F),
0))</f>
        <v>0</v>
      </c>
    </row>
    <row r="1057" spans="1:9" x14ac:dyDescent="0.2">
      <c r="A1057" s="160" t="s">
        <v>93</v>
      </c>
      <c r="B1057" s="160" t="s">
        <v>149</v>
      </c>
      <c r="C1057" s="160">
        <f>_xlfn.XLOOKUP(B1057,'2.1.trackMPD'!$R$7:$R$29,'2.1.trackMPD'!$T$7:$T$29)</f>
        <v>6</v>
      </c>
      <c r="D1057" s="160">
        <v>1000</v>
      </c>
      <c r="E1057" s="160" t="s">
        <v>6390</v>
      </c>
      <c r="F1057" s="160" t="s">
        <v>110</v>
      </c>
      <c r="G1057" s="160" t="s">
        <v>140</v>
      </c>
      <c r="H1057" s="160" t="s">
        <v>6393</v>
      </c>
      <c r="I1057" s="160" cm="1">
        <f t="array" ref="I1057">INDEX('2.1.trackMPD'!L:L/(24*60*60),
       MATCH(1,
             (A1057='2.1.trackMPD'!A:A)*
             (C1057='2.1.trackMPD'!D:D)*
             (D1057/10^6='2.1.trackMPD'!H:H)*
             (E1057='2.1.trackMPD'!F:F),
0))</f>
        <v>0</v>
      </c>
    </row>
    <row r="1058" spans="1:9" x14ac:dyDescent="0.2">
      <c r="A1058" s="160" t="s">
        <v>93</v>
      </c>
      <c r="B1058" s="160" t="s">
        <v>149</v>
      </c>
      <c r="C1058" s="160">
        <f>_xlfn.XLOOKUP(B1058,'2.1.trackMPD'!$R$7:$R$29,'2.1.trackMPD'!$T$7:$T$29)</f>
        <v>6</v>
      </c>
      <c r="D1058" s="160">
        <v>5000</v>
      </c>
      <c r="E1058" s="160" t="s">
        <v>6390</v>
      </c>
      <c r="F1058" s="160" t="s">
        <v>110</v>
      </c>
      <c r="G1058" s="160" t="s">
        <v>124</v>
      </c>
      <c r="H1058" s="160" t="s">
        <v>6392</v>
      </c>
      <c r="I1058" s="160" cm="1">
        <f t="array" ref="I1058">INDEX('2.1.trackMPD'!I:I/(24*60*60),
       MATCH(1,
             (A1058='2.1.trackMPD'!A:A)*
             (C1058='2.1.trackMPD'!D:D)*
             (D1058/10^6='2.1.trackMPD'!H:H)*
             (E1058='2.1.trackMPD'!F:F),
0))</f>
        <v>81.995622777777783</v>
      </c>
    </row>
    <row r="1059" spans="1:9" x14ac:dyDescent="0.2">
      <c r="A1059" s="160" t="s">
        <v>93</v>
      </c>
      <c r="B1059" s="160" t="s">
        <v>149</v>
      </c>
      <c r="C1059" s="160">
        <f>_xlfn.XLOOKUP(B1059,'2.1.trackMPD'!$R$7:$R$29,'2.1.trackMPD'!$T$7:$T$29)</f>
        <v>6</v>
      </c>
      <c r="D1059" s="160">
        <v>5000</v>
      </c>
      <c r="E1059" s="160" t="s">
        <v>6390</v>
      </c>
      <c r="F1059" s="160" t="s">
        <v>110</v>
      </c>
      <c r="G1059" s="160" t="s">
        <v>140</v>
      </c>
      <c r="H1059" s="160" t="s">
        <v>6392</v>
      </c>
      <c r="I1059" s="160" cm="1">
        <f t="array" ref="I1059">INDEX('2.1.trackMPD'!J:J/(24*60*60),
       MATCH(1,
             (A1059='2.1.trackMPD'!A:A)*
             (C1059='2.1.trackMPD'!D:D)*
             (D1059/10^6='2.1.trackMPD'!H:H)*
             (E1059='2.1.trackMPD'!F:F),
0))</f>
        <v>0.23135450173611111</v>
      </c>
    </row>
    <row r="1060" spans="1:9" x14ac:dyDescent="0.2">
      <c r="A1060" s="160" t="s">
        <v>93</v>
      </c>
      <c r="B1060" s="160" t="s">
        <v>149</v>
      </c>
      <c r="C1060" s="160">
        <f>_xlfn.XLOOKUP(B1060,'2.1.trackMPD'!$R$7:$R$29,'2.1.trackMPD'!$T$7:$T$29)</f>
        <v>6</v>
      </c>
      <c r="D1060" s="160">
        <v>5000</v>
      </c>
      <c r="E1060" s="160" t="s">
        <v>6390</v>
      </c>
      <c r="F1060" s="160" t="s">
        <v>110</v>
      </c>
      <c r="G1060" s="160" t="s">
        <v>124</v>
      </c>
      <c r="H1060" s="160" t="s">
        <v>6393</v>
      </c>
      <c r="I1060" s="160" cm="1">
        <f t="array" ref="I1060">INDEX('2.1.trackMPD'!K:K/(24*60*60),
       MATCH(1,
             (A1060='2.1.trackMPD'!A:A)*
             (C1060='2.1.trackMPD'!D:D)*
             (D1060/10^6='2.1.trackMPD'!H:H)*
             (E1060='2.1.trackMPD'!F:F),
0))</f>
        <v>0</v>
      </c>
    </row>
    <row r="1061" spans="1:9" x14ac:dyDescent="0.2">
      <c r="A1061" s="160" t="s">
        <v>93</v>
      </c>
      <c r="B1061" s="160" t="s">
        <v>149</v>
      </c>
      <c r="C1061" s="160">
        <f>_xlfn.XLOOKUP(B1061,'2.1.trackMPD'!$R$7:$R$29,'2.1.trackMPD'!$T$7:$T$29)</f>
        <v>6</v>
      </c>
      <c r="D1061" s="160">
        <v>5000</v>
      </c>
      <c r="E1061" s="160" t="s">
        <v>6390</v>
      </c>
      <c r="F1061" s="160" t="s">
        <v>110</v>
      </c>
      <c r="G1061" s="160" t="s">
        <v>140</v>
      </c>
      <c r="H1061" s="160" t="s">
        <v>6393</v>
      </c>
      <c r="I1061" s="160" cm="1">
        <f t="array" ref="I1061">INDEX('2.1.trackMPD'!L:L/(24*60*60),
       MATCH(1,
             (A1061='2.1.trackMPD'!A:A)*
             (C1061='2.1.trackMPD'!D:D)*
             (D1061/10^6='2.1.trackMPD'!H:H)*
             (E1061='2.1.trackMPD'!F:F),
0))</f>
        <v>0</v>
      </c>
    </row>
    <row r="1062" spans="1:9" x14ac:dyDescent="0.2">
      <c r="A1062" s="160" t="s">
        <v>93</v>
      </c>
      <c r="B1062" s="160" t="s">
        <v>149</v>
      </c>
      <c r="C1062" s="160">
        <f>_xlfn.XLOOKUP(B1062,'2.1.trackMPD'!$R$7:$R$29,'2.1.trackMPD'!$T$7:$T$29)</f>
        <v>6</v>
      </c>
      <c r="D1062" s="160">
        <v>1</v>
      </c>
      <c r="E1062" s="160" t="s">
        <v>6394</v>
      </c>
      <c r="F1062" s="160" t="s">
        <v>110</v>
      </c>
      <c r="G1062" s="160" t="s">
        <v>124</v>
      </c>
      <c r="H1062" s="160" t="s">
        <v>6392</v>
      </c>
      <c r="I1062" s="160" cm="1">
        <f t="array" ref="I1062">INDEX('2.1.trackMPD'!I:I/(24*60*60),
       MATCH(1,
             (A1062='2.1.trackMPD'!A:A)*
             (C1062='2.1.trackMPD'!D:D)*
             (D1062/10^6='2.1.trackMPD'!H:H)*
             (E1062='2.1.trackMPD'!F:F),
0))</f>
        <v>6.7990033564814812E-7</v>
      </c>
    </row>
    <row r="1063" spans="1:9" x14ac:dyDescent="0.2">
      <c r="A1063" s="160" t="s">
        <v>93</v>
      </c>
      <c r="B1063" s="160" t="s">
        <v>149</v>
      </c>
      <c r="C1063" s="160">
        <f>_xlfn.XLOOKUP(B1063,'2.1.trackMPD'!$R$7:$R$29,'2.1.trackMPD'!$T$7:$T$29)</f>
        <v>6</v>
      </c>
      <c r="D1063" s="160">
        <v>1</v>
      </c>
      <c r="E1063" s="160" t="s">
        <v>6394</v>
      </c>
      <c r="F1063" s="160" t="s">
        <v>110</v>
      </c>
      <c r="G1063" s="160" t="s">
        <v>140</v>
      </c>
      <c r="H1063" s="160" t="s">
        <v>6392</v>
      </c>
      <c r="I1063" s="160" cm="1">
        <f t="array" ref="I1063">INDEX('2.1.trackMPD'!J:J/(24*60*60),
       MATCH(1,
             (A1063='2.1.trackMPD'!A:A)*
             (C1063='2.1.trackMPD'!D:D)*
             (D1063/10^6='2.1.trackMPD'!H:H)*
             (E1063='2.1.trackMPD'!F:F),
0))</f>
        <v>6.5607511111111114E-6</v>
      </c>
    </row>
    <row r="1064" spans="1:9" x14ac:dyDescent="0.2">
      <c r="A1064" s="160" t="s">
        <v>93</v>
      </c>
      <c r="B1064" s="160" t="s">
        <v>149</v>
      </c>
      <c r="C1064" s="160">
        <f>_xlfn.XLOOKUP(B1064,'2.1.trackMPD'!$R$7:$R$29,'2.1.trackMPD'!$T$7:$T$29)</f>
        <v>6</v>
      </c>
      <c r="D1064" s="160">
        <v>1</v>
      </c>
      <c r="E1064" s="160" t="s">
        <v>6394</v>
      </c>
      <c r="F1064" s="160" t="s">
        <v>110</v>
      </c>
      <c r="G1064" s="160" t="s">
        <v>124</v>
      </c>
      <c r="H1064" s="160" t="s">
        <v>6393</v>
      </c>
      <c r="I1064" s="160" cm="1">
        <f t="array" ref="I1064">INDEX('2.1.trackMPD'!K:K/(24*60*60),
       MATCH(1,
             (A1064='2.1.trackMPD'!A:A)*
             (C1064='2.1.trackMPD'!D:D)*
             (D1064/10^6='2.1.trackMPD'!H:H)*
             (E1064='2.1.trackMPD'!F:F),
0))</f>
        <v>0</v>
      </c>
    </row>
    <row r="1065" spans="1:9" x14ac:dyDescent="0.2">
      <c r="A1065" s="160" t="s">
        <v>93</v>
      </c>
      <c r="B1065" s="160" t="s">
        <v>149</v>
      </c>
      <c r="C1065" s="160">
        <f>_xlfn.XLOOKUP(B1065,'2.1.trackMPD'!$R$7:$R$29,'2.1.trackMPD'!$T$7:$T$29)</f>
        <v>6</v>
      </c>
      <c r="D1065" s="160">
        <v>1</v>
      </c>
      <c r="E1065" s="160" t="s">
        <v>6394</v>
      </c>
      <c r="F1065" s="160" t="s">
        <v>110</v>
      </c>
      <c r="G1065" s="160" t="s">
        <v>140</v>
      </c>
      <c r="H1065" s="160" t="s">
        <v>6393</v>
      </c>
      <c r="I1065" s="160" cm="1">
        <f t="array" ref="I1065">INDEX('2.1.trackMPD'!L:L/(24*60*60),
       MATCH(1,
             (A1065='2.1.trackMPD'!A:A)*
             (C1065='2.1.trackMPD'!D:D)*
             (D1065/10^6='2.1.trackMPD'!H:H)*
             (E1065='2.1.trackMPD'!F:F),
0))</f>
        <v>1.9946250115740742E-6</v>
      </c>
    </row>
    <row r="1066" spans="1:9" x14ac:dyDescent="0.2">
      <c r="A1066" s="160" t="s">
        <v>93</v>
      </c>
      <c r="B1066" s="160" t="s">
        <v>149</v>
      </c>
      <c r="C1066" s="160">
        <f>_xlfn.XLOOKUP(B1066,'2.1.trackMPD'!$R$7:$R$29,'2.1.trackMPD'!$T$7:$T$29)</f>
        <v>6</v>
      </c>
      <c r="D1066" s="160">
        <v>10</v>
      </c>
      <c r="E1066" s="160" t="s">
        <v>6394</v>
      </c>
      <c r="F1066" s="160" t="s">
        <v>110</v>
      </c>
      <c r="G1066" s="160" t="s">
        <v>124</v>
      </c>
      <c r="H1066" s="160" t="s">
        <v>6392</v>
      </c>
      <c r="I1066" s="160" cm="1">
        <f t="array" ref="I1066">INDEX('2.1.trackMPD'!I:I/(24*60*60),
       MATCH(1,
             (A1066='2.1.trackMPD'!A:A)*
             (C1066='2.1.trackMPD'!D:D)*
             (D1066/10^6='2.1.trackMPD'!H:H)*
             (E1066='2.1.trackMPD'!F:F),
0))</f>
        <v>2.0893463958333332E-5</v>
      </c>
    </row>
    <row r="1067" spans="1:9" x14ac:dyDescent="0.2">
      <c r="A1067" s="160" t="s">
        <v>93</v>
      </c>
      <c r="B1067" s="160" t="s">
        <v>149</v>
      </c>
      <c r="C1067" s="160">
        <f>_xlfn.XLOOKUP(B1067,'2.1.trackMPD'!$R$7:$R$29,'2.1.trackMPD'!$T$7:$T$29)</f>
        <v>6</v>
      </c>
      <c r="D1067" s="160">
        <v>10</v>
      </c>
      <c r="E1067" s="160" t="s">
        <v>6394</v>
      </c>
      <c r="F1067" s="160" t="s">
        <v>110</v>
      </c>
      <c r="G1067" s="160" t="s">
        <v>140</v>
      </c>
      <c r="H1067" s="160" t="s">
        <v>6392</v>
      </c>
      <c r="I1067" s="160" cm="1">
        <f t="array" ref="I1067">INDEX('2.1.trackMPD'!J:J/(24*60*60),
       MATCH(1,
             (A1067='2.1.trackMPD'!A:A)*
             (C1067='2.1.trackMPD'!D:D)*
             (D1067/10^6='2.1.trackMPD'!H:H)*
             (E1067='2.1.trackMPD'!F:F),
0))</f>
        <v>5.2174501944444443E-5</v>
      </c>
    </row>
    <row r="1068" spans="1:9" x14ac:dyDescent="0.2">
      <c r="A1068" s="160" t="s">
        <v>93</v>
      </c>
      <c r="B1068" s="160" t="s">
        <v>149</v>
      </c>
      <c r="C1068" s="160">
        <f>_xlfn.XLOOKUP(B1068,'2.1.trackMPD'!$R$7:$R$29,'2.1.trackMPD'!$T$7:$T$29)</f>
        <v>6</v>
      </c>
      <c r="D1068" s="160">
        <v>10</v>
      </c>
      <c r="E1068" s="160" t="s">
        <v>6394</v>
      </c>
      <c r="F1068" s="160" t="s">
        <v>110</v>
      </c>
      <c r="G1068" s="160" t="s">
        <v>124</v>
      </c>
      <c r="H1068" s="160" t="s">
        <v>6393</v>
      </c>
      <c r="I1068" s="160" cm="1">
        <f t="array" ref="I1068">INDEX('2.1.trackMPD'!K:K/(24*60*60),
       MATCH(1,
             (A1068='2.1.trackMPD'!A:A)*
             (C1068='2.1.trackMPD'!D:D)*
             (D1068/10^6='2.1.trackMPD'!H:H)*
             (E1068='2.1.trackMPD'!F:F),
0))</f>
        <v>0</v>
      </c>
    </row>
    <row r="1069" spans="1:9" x14ac:dyDescent="0.2">
      <c r="A1069" s="160" t="s">
        <v>93</v>
      </c>
      <c r="B1069" s="160" t="s">
        <v>149</v>
      </c>
      <c r="C1069" s="160">
        <f>_xlfn.XLOOKUP(B1069,'2.1.trackMPD'!$R$7:$R$29,'2.1.trackMPD'!$T$7:$T$29)</f>
        <v>6</v>
      </c>
      <c r="D1069" s="160">
        <v>10</v>
      </c>
      <c r="E1069" s="160" t="s">
        <v>6394</v>
      </c>
      <c r="F1069" s="160" t="s">
        <v>110</v>
      </c>
      <c r="G1069" s="160" t="s">
        <v>140</v>
      </c>
      <c r="H1069" s="160" t="s">
        <v>6393</v>
      </c>
      <c r="I1069" s="160" cm="1">
        <f t="array" ref="I1069">INDEX('2.1.trackMPD'!L:L/(24*60*60),
       MATCH(1,
             (A1069='2.1.trackMPD'!A:A)*
             (C1069='2.1.trackMPD'!D:D)*
             (D1069/10^6='2.1.trackMPD'!H:H)*
             (E1069='2.1.trackMPD'!F:F),
0))</f>
        <v>1.8757503009259258E-6</v>
      </c>
    </row>
    <row r="1070" spans="1:9" x14ac:dyDescent="0.2">
      <c r="A1070" s="160" t="s">
        <v>93</v>
      </c>
      <c r="B1070" s="160" t="s">
        <v>149</v>
      </c>
      <c r="C1070" s="160">
        <f>_xlfn.XLOOKUP(B1070,'2.1.trackMPD'!$R$7:$R$29,'2.1.trackMPD'!$T$7:$T$29)</f>
        <v>6</v>
      </c>
      <c r="D1070" s="160">
        <v>100</v>
      </c>
      <c r="E1070" s="160" t="s">
        <v>6394</v>
      </c>
      <c r="F1070" s="160" t="s">
        <v>110</v>
      </c>
      <c r="G1070" s="160" t="s">
        <v>124</v>
      </c>
      <c r="H1070" s="160" t="s">
        <v>6392</v>
      </c>
      <c r="I1070" s="160" cm="1">
        <f t="array" ref="I1070">INDEX('2.1.trackMPD'!I:I/(24*60*60),
       MATCH(1,
             (A1070='2.1.trackMPD'!A:A)*
             (C1070='2.1.trackMPD'!D:D)*
             (D1070/10^6='2.1.trackMPD'!H:H)*
             (E1070='2.1.trackMPD'!F:F),
0))</f>
        <v>3.429728244212963E-2</v>
      </c>
    </row>
    <row r="1071" spans="1:9" x14ac:dyDescent="0.2">
      <c r="A1071" s="160" t="s">
        <v>93</v>
      </c>
      <c r="B1071" s="160" t="s">
        <v>149</v>
      </c>
      <c r="C1071" s="160">
        <f>_xlfn.XLOOKUP(B1071,'2.1.trackMPD'!$R$7:$R$29,'2.1.trackMPD'!$T$7:$T$29)</f>
        <v>6</v>
      </c>
      <c r="D1071" s="160">
        <v>100</v>
      </c>
      <c r="E1071" s="160" t="s">
        <v>6394</v>
      </c>
      <c r="F1071" s="160" t="s">
        <v>110</v>
      </c>
      <c r="G1071" s="160" t="s">
        <v>140</v>
      </c>
      <c r="H1071" s="160" t="s">
        <v>6392</v>
      </c>
      <c r="I1071" s="160" cm="1">
        <f t="array" ref="I1071">INDEX('2.1.trackMPD'!J:J/(24*60*60),
       MATCH(1,
             (A1071='2.1.trackMPD'!A:A)*
             (C1071='2.1.trackMPD'!D:D)*
             (D1071/10^6='2.1.trackMPD'!H:H)*
             (E1071='2.1.trackMPD'!F:F),
0))</f>
        <v>4.6962863819444449E-3</v>
      </c>
    </row>
    <row r="1072" spans="1:9" x14ac:dyDescent="0.2">
      <c r="A1072" s="160" t="s">
        <v>93</v>
      </c>
      <c r="B1072" s="160" t="s">
        <v>149</v>
      </c>
      <c r="C1072" s="160">
        <f>_xlfn.XLOOKUP(B1072,'2.1.trackMPD'!$R$7:$R$29,'2.1.trackMPD'!$T$7:$T$29)</f>
        <v>6</v>
      </c>
      <c r="D1072" s="160">
        <v>100</v>
      </c>
      <c r="E1072" s="160" t="s">
        <v>6394</v>
      </c>
      <c r="F1072" s="160" t="s">
        <v>110</v>
      </c>
      <c r="G1072" s="160" t="s">
        <v>124</v>
      </c>
      <c r="H1072" s="160" t="s">
        <v>6393</v>
      </c>
      <c r="I1072" s="160" cm="1">
        <f t="array" ref="I1072">INDEX('2.1.trackMPD'!K:K/(24*60*60),
       MATCH(1,
             (A1072='2.1.trackMPD'!A:A)*
             (C1072='2.1.trackMPD'!D:D)*
             (D1072/10^6='2.1.trackMPD'!H:H)*
             (E1072='2.1.trackMPD'!F:F),
0))</f>
        <v>0</v>
      </c>
    </row>
    <row r="1073" spans="1:9" x14ac:dyDescent="0.2">
      <c r="A1073" s="160" t="s">
        <v>93</v>
      </c>
      <c r="B1073" s="160" t="s">
        <v>149</v>
      </c>
      <c r="C1073" s="160">
        <f>_xlfn.XLOOKUP(B1073,'2.1.trackMPD'!$R$7:$R$29,'2.1.trackMPD'!$T$7:$T$29)</f>
        <v>6</v>
      </c>
      <c r="D1073" s="160">
        <v>100</v>
      </c>
      <c r="E1073" s="160" t="s">
        <v>6394</v>
      </c>
      <c r="F1073" s="160" t="s">
        <v>110</v>
      </c>
      <c r="G1073" s="160" t="s">
        <v>140</v>
      </c>
      <c r="H1073" s="160" t="s">
        <v>6393</v>
      </c>
      <c r="I1073" s="160" cm="1">
        <f t="array" ref="I1073">INDEX('2.1.trackMPD'!L:L/(24*60*60),
       MATCH(1,
             (A1073='2.1.trackMPD'!A:A)*
             (C1073='2.1.trackMPD'!D:D)*
             (D1073/10^6='2.1.trackMPD'!H:H)*
             (E1073='2.1.trackMPD'!F:F),
0))</f>
        <v>0</v>
      </c>
    </row>
    <row r="1074" spans="1:9" x14ac:dyDescent="0.2">
      <c r="A1074" s="160" t="s">
        <v>93</v>
      </c>
      <c r="B1074" s="160" t="s">
        <v>149</v>
      </c>
      <c r="C1074" s="160">
        <f>_xlfn.XLOOKUP(B1074,'2.1.trackMPD'!$R$7:$R$29,'2.1.trackMPD'!$T$7:$T$29)</f>
        <v>6</v>
      </c>
      <c r="D1074" s="160">
        <v>1000</v>
      </c>
      <c r="E1074" s="160" t="s">
        <v>6394</v>
      </c>
      <c r="F1074" s="160" t="s">
        <v>110</v>
      </c>
      <c r="G1074" s="160" t="s">
        <v>124</v>
      </c>
      <c r="H1074" s="160" t="s">
        <v>6392</v>
      </c>
      <c r="I1074" s="160" cm="1">
        <f t="array" ref="I1074">INDEX('2.1.trackMPD'!I:I/(24*60*60),
       MATCH(1,
             (A1074='2.1.trackMPD'!A:A)*
             (C1074='2.1.trackMPD'!D:D)*
             (D1074/10^6='2.1.trackMPD'!H:H)*
             (E1074='2.1.trackMPD'!F:F),
0))</f>
        <v>4.3144828321759263</v>
      </c>
    </row>
    <row r="1075" spans="1:9" x14ac:dyDescent="0.2">
      <c r="A1075" s="160" t="s">
        <v>93</v>
      </c>
      <c r="B1075" s="160" t="s">
        <v>149</v>
      </c>
      <c r="C1075" s="160">
        <f>_xlfn.XLOOKUP(B1075,'2.1.trackMPD'!$R$7:$R$29,'2.1.trackMPD'!$T$7:$T$29)</f>
        <v>6</v>
      </c>
      <c r="D1075" s="160">
        <v>1000</v>
      </c>
      <c r="E1075" s="160" t="s">
        <v>6394</v>
      </c>
      <c r="F1075" s="160" t="s">
        <v>110</v>
      </c>
      <c r="G1075" s="160" t="s">
        <v>140</v>
      </c>
      <c r="H1075" s="160" t="s">
        <v>6392</v>
      </c>
      <c r="I1075" s="160" cm="1">
        <f t="array" ref="I1075">INDEX('2.1.trackMPD'!J:J/(24*60*60),
       MATCH(1,
             (A1075='2.1.trackMPD'!A:A)*
             (C1075='2.1.trackMPD'!D:D)*
             (D1075/10^6='2.1.trackMPD'!H:H)*
             (E1075='2.1.trackMPD'!F:F),
0))</f>
        <v>5.3069748275462965E-2</v>
      </c>
    </row>
    <row r="1076" spans="1:9" x14ac:dyDescent="0.2">
      <c r="A1076" s="160" t="s">
        <v>93</v>
      </c>
      <c r="B1076" s="160" t="s">
        <v>149</v>
      </c>
      <c r="C1076" s="160">
        <f>_xlfn.XLOOKUP(B1076,'2.1.trackMPD'!$R$7:$R$29,'2.1.trackMPD'!$T$7:$T$29)</f>
        <v>6</v>
      </c>
      <c r="D1076" s="160">
        <v>1000</v>
      </c>
      <c r="E1076" s="160" t="s">
        <v>6394</v>
      </c>
      <c r="F1076" s="160" t="s">
        <v>110</v>
      </c>
      <c r="G1076" s="160" t="s">
        <v>124</v>
      </c>
      <c r="H1076" s="160" t="s">
        <v>6393</v>
      </c>
      <c r="I1076" s="160" cm="1">
        <f t="array" ref="I1076">INDEX('2.1.trackMPD'!K:K/(24*60*60),
       MATCH(1,
             (A1076='2.1.trackMPD'!A:A)*
             (C1076='2.1.trackMPD'!D:D)*
             (D1076/10^6='2.1.trackMPD'!H:H)*
             (E1076='2.1.trackMPD'!F:F),
0))</f>
        <v>0</v>
      </c>
    </row>
    <row r="1077" spans="1:9" x14ac:dyDescent="0.2">
      <c r="A1077" s="160" t="s">
        <v>93</v>
      </c>
      <c r="B1077" s="160" t="s">
        <v>149</v>
      </c>
      <c r="C1077" s="160">
        <f>_xlfn.XLOOKUP(B1077,'2.1.trackMPD'!$R$7:$R$29,'2.1.trackMPD'!$T$7:$T$29)</f>
        <v>6</v>
      </c>
      <c r="D1077" s="160">
        <v>1000</v>
      </c>
      <c r="E1077" s="160" t="s">
        <v>6394</v>
      </c>
      <c r="F1077" s="160" t="s">
        <v>110</v>
      </c>
      <c r="G1077" s="160" t="s">
        <v>140</v>
      </c>
      <c r="H1077" s="160" t="s">
        <v>6393</v>
      </c>
      <c r="I1077" s="160" cm="1">
        <f t="array" ref="I1077">INDEX('2.1.trackMPD'!L:L/(24*60*60),
       MATCH(1,
             (A1077='2.1.trackMPD'!A:A)*
             (C1077='2.1.trackMPD'!D:D)*
             (D1077/10^6='2.1.trackMPD'!H:H)*
             (E1077='2.1.trackMPD'!F:F),
0))</f>
        <v>0</v>
      </c>
    </row>
    <row r="1078" spans="1:9" x14ac:dyDescent="0.2">
      <c r="A1078" s="160" t="s">
        <v>93</v>
      </c>
      <c r="B1078" s="160" t="s">
        <v>149</v>
      </c>
      <c r="C1078" s="160">
        <f>_xlfn.XLOOKUP(B1078,'2.1.trackMPD'!$R$7:$R$29,'2.1.trackMPD'!$T$7:$T$29)</f>
        <v>6</v>
      </c>
      <c r="D1078" s="160">
        <v>5000</v>
      </c>
      <c r="E1078" s="160" t="s">
        <v>6394</v>
      </c>
      <c r="F1078" s="160" t="s">
        <v>110</v>
      </c>
      <c r="G1078" s="160" t="s">
        <v>124</v>
      </c>
      <c r="H1078" s="160" t="s">
        <v>6392</v>
      </c>
      <c r="I1078" s="160" cm="1">
        <f t="array" ref="I1078">INDEX('2.1.trackMPD'!I:I/(24*60*60),
       MATCH(1,
             (A1078='2.1.trackMPD'!A:A)*
             (C1078='2.1.trackMPD'!D:D)*
             (D1078/10^6='2.1.trackMPD'!H:H)*
             (E1078='2.1.trackMPD'!F:F),
0))</f>
        <v>25.321341284722223</v>
      </c>
    </row>
    <row r="1079" spans="1:9" x14ac:dyDescent="0.2">
      <c r="A1079" s="160" t="s">
        <v>93</v>
      </c>
      <c r="B1079" s="160" t="s">
        <v>149</v>
      </c>
      <c r="C1079" s="160">
        <f>_xlfn.XLOOKUP(B1079,'2.1.trackMPD'!$R$7:$R$29,'2.1.trackMPD'!$T$7:$T$29)</f>
        <v>6</v>
      </c>
      <c r="D1079" s="160">
        <v>5000</v>
      </c>
      <c r="E1079" s="160" t="s">
        <v>6394</v>
      </c>
      <c r="F1079" s="160" t="s">
        <v>110</v>
      </c>
      <c r="G1079" s="160" t="s">
        <v>140</v>
      </c>
      <c r="H1079" s="160" t="s">
        <v>6392</v>
      </c>
      <c r="I1079" s="160" cm="1">
        <f t="array" ref="I1079">INDEX('2.1.trackMPD'!J:J/(24*60*60),
       MATCH(1,
             (A1079='2.1.trackMPD'!A:A)*
             (C1079='2.1.trackMPD'!D:D)*
             (D1079/10^6='2.1.trackMPD'!H:H)*
             (E1079='2.1.trackMPD'!F:F),
0))</f>
        <v>0.12856595949074076</v>
      </c>
    </row>
    <row r="1080" spans="1:9" x14ac:dyDescent="0.2">
      <c r="A1080" s="160" t="s">
        <v>93</v>
      </c>
      <c r="B1080" s="160" t="s">
        <v>149</v>
      </c>
      <c r="C1080" s="160">
        <f>_xlfn.XLOOKUP(B1080,'2.1.trackMPD'!$R$7:$R$29,'2.1.trackMPD'!$T$7:$T$29)</f>
        <v>6</v>
      </c>
      <c r="D1080" s="160">
        <v>5000</v>
      </c>
      <c r="E1080" s="160" t="s">
        <v>6394</v>
      </c>
      <c r="F1080" s="160" t="s">
        <v>110</v>
      </c>
      <c r="G1080" s="160" t="s">
        <v>124</v>
      </c>
      <c r="H1080" s="160" t="s">
        <v>6393</v>
      </c>
      <c r="I1080" s="160" cm="1">
        <f t="array" ref="I1080">INDEX('2.1.trackMPD'!K:K/(24*60*60),
       MATCH(1,
             (A1080='2.1.trackMPD'!A:A)*
             (C1080='2.1.trackMPD'!D:D)*
             (D1080/10^6='2.1.trackMPD'!H:H)*
             (E1080='2.1.trackMPD'!F:F),
0))</f>
        <v>0</v>
      </c>
    </row>
    <row r="1081" spans="1:9" x14ac:dyDescent="0.2">
      <c r="A1081" s="160" t="s">
        <v>93</v>
      </c>
      <c r="B1081" s="160" t="s">
        <v>149</v>
      </c>
      <c r="C1081" s="160">
        <f>_xlfn.XLOOKUP(B1081,'2.1.trackMPD'!$R$7:$R$29,'2.1.trackMPD'!$T$7:$T$29)</f>
        <v>6</v>
      </c>
      <c r="D1081" s="160">
        <v>5000</v>
      </c>
      <c r="E1081" s="160" t="s">
        <v>6394</v>
      </c>
      <c r="F1081" s="160" t="s">
        <v>110</v>
      </c>
      <c r="G1081" s="160" t="s">
        <v>140</v>
      </c>
      <c r="H1081" s="160" t="s">
        <v>6393</v>
      </c>
      <c r="I1081" s="160" cm="1">
        <f t="array" ref="I1081">INDEX('2.1.trackMPD'!L:L/(24*60*60),
       MATCH(1,
             (A1081='2.1.trackMPD'!A:A)*
             (C1081='2.1.trackMPD'!D:D)*
             (D1081/10^6='2.1.trackMPD'!H:H)*
             (E1081='2.1.trackMPD'!F:F),
0))</f>
        <v>0</v>
      </c>
    </row>
    <row r="1082" spans="1:9" x14ac:dyDescent="0.2">
      <c r="A1082" s="160" t="s">
        <v>93</v>
      </c>
      <c r="B1082" s="160" t="s">
        <v>149</v>
      </c>
      <c r="C1082" s="160">
        <f>_xlfn.XLOOKUP(B1082,'2.1.trackMPD'!$R$7:$R$29,'2.1.trackMPD'!$T$7:$T$29)</f>
        <v>6</v>
      </c>
      <c r="D1082" s="160">
        <v>1</v>
      </c>
      <c r="E1082" s="160" t="s">
        <v>6395</v>
      </c>
      <c r="F1082" s="160" t="s">
        <v>110</v>
      </c>
      <c r="G1082" s="160" t="s">
        <v>124</v>
      </c>
      <c r="H1082" s="160" t="s">
        <v>6392</v>
      </c>
      <c r="I1082" s="160" t="e" cm="1">
        <f t="array" ref="I1082">INDEX('2.1.trackMPD'!I:I/(24*60*60),
       MATCH(1,
             (A1082='2.1.trackMPD'!A:A)*
             (C1082='2.1.trackMPD'!D:D)*
             (D1082/10^6='2.1.trackMPD'!H:H)*
             (E1082='2.1.trackMPD'!F:F),
0))</f>
        <v>#N/A</v>
      </c>
    </row>
    <row r="1083" spans="1:9" x14ac:dyDescent="0.2">
      <c r="A1083" s="160" t="s">
        <v>93</v>
      </c>
      <c r="B1083" s="160" t="s">
        <v>149</v>
      </c>
      <c r="C1083" s="160">
        <f>_xlfn.XLOOKUP(B1083,'2.1.trackMPD'!$R$7:$R$29,'2.1.trackMPD'!$T$7:$T$29)</f>
        <v>6</v>
      </c>
      <c r="D1083" s="160">
        <v>1</v>
      </c>
      <c r="E1083" s="160" t="s">
        <v>6395</v>
      </c>
      <c r="F1083" s="160" t="s">
        <v>110</v>
      </c>
      <c r="G1083" s="160" t="s">
        <v>140</v>
      </c>
      <c r="H1083" s="160" t="s">
        <v>6392</v>
      </c>
      <c r="I1083" s="160" t="e" cm="1">
        <f t="array" ref="I1083">INDEX('2.1.trackMPD'!J:J/(24*60*60),
       MATCH(1,
             (A1083='2.1.trackMPD'!A:A)*
             (C1083='2.1.trackMPD'!D:D)*
             (D1083/10^6='2.1.trackMPD'!H:H)*
             (E1083='2.1.trackMPD'!F:F),
0))</f>
        <v>#N/A</v>
      </c>
    </row>
    <row r="1084" spans="1:9" x14ac:dyDescent="0.2">
      <c r="A1084" s="160" t="s">
        <v>93</v>
      </c>
      <c r="B1084" s="160" t="s">
        <v>149</v>
      </c>
      <c r="C1084" s="160">
        <f>_xlfn.XLOOKUP(B1084,'2.1.trackMPD'!$R$7:$R$29,'2.1.trackMPD'!$T$7:$T$29)</f>
        <v>6</v>
      </c>
      <c r="D1084" s="160">
        <v>1</v>
      </c>
      <c r="E1084" s="160" t="s">
        <v>6395</v>
      </c>
      <c r="F1084" s="160" t="s">
        <v>110</v>
      </c>
      <c r="G1084" s="160" t="s">
        <v>124</v>
      </c>
      <c r="H1084" s="160" t="s">
        <v>6393</v>
      </c>
      <c r="I1084" s="160" t="e" cm="1">
        <f t="array" ref="I1084">INDEX('2.1.trackMPD'!K:K/(24*60*60),
       MATCH(1,
             (A1084='2.1.trackMPD'!A:A)*
             (C1084='2.1.trackMPD'!D:D)*
             (D1084/10^6='2.1.trackMPD'!H:H)*
             (E1084='2.1.trackMPD'!F:F),
0))</f>
        <v>#N/A</v>
      </c>
    </row>
    <row r="1085" spans="1:9" x14ac:dyDescent="0.2">
      <c r="A1085" s="160" t="s">
        <v>93</v>
      </c>
      <c r="B1085" s="160" t="s">
        <v>149</v>
      </c>
      <c r="C1085" s="160">
        <f>_xlfn.XLOOKUP(B1085,'2.1.trackMPD'!$R$7:$R$29,'2.1.trackMPD'!$T$7:$T$29)</f>
        <v>6</v>
      </c>
      <c r="D1085" s="160">
        <v>1</v>
      </c>
      <c r="E1085" s="160" t="s">
        <v>6395</v>
      </c>
      <c r="F1085" s="160" t="s">
        <v>110</v>
      </c>
      <c r="G1085" s="160" t="s">
        <v>140</v>
      </c>
      <c r="H1085" s="160" t="s">
        <v>6393</v>
      </c>
      <c r="I1085" s="160" t="e" cm="1">
        <f t="array" ref="I1085">INDEX('2.1.trackMPD'!L:L/(24*60*60),
       MATCH(1,
             (A1085='2.1.trackMPD'!A:A)*
             (C1085='2.1.trackMPD'!D:D)*
             (D1085/10^6='2.1.trackMPD'!H:H)*
             (E1085='2.1.trackMPD'!F:F),
0))</f>
        <v>#N/A</v>
      </c>
    </row>
    <row r="1086" spans="1:9" x14ac:dyDescent="0.2">
      <c r="A1086" s="160" t="s">
        <v>93</v>
      </c>
      <c r="B1086" s="160" t="s">
        <v>149</v>
      </c>
      <c r="C1086" s="160">
        <f>_xlfn.XLOOKUP(B1086,'2.1.trackMPD'!$R$7:$R$29,'2.1.trackMPD'!$T$7:$T$29)</f>
        <v>6</v>
      </c>
      <c r="D1086" s="160">
        <v>10</v>
      </c>
      <c r="E1086" s="160" t="s">
        <v>6395</v>
      </c>
      <c r="F1086" s="160" t="s">
        <v>110</v>
      </c>
      <c r="G1086" s="160" t="s">
        <v>124</v>
      </c>
      <c r="H1086" s="160" t="s">
        <v>6392</v>
      </c>
      <c r="I1086" s="160" t="e" cm="1">
        <f t="array" ref="I1086">INDEX('2.1.trackMPD'!I:I/(24*60*60),
       MATCH(1,
             (A1086='2.1.trackMPD'!A:A)*
             (C1086='2.1.trackMPD'!D:D)*
             (D1086/10^6='2.1.trackMPD'!H:H)*
             (E1086='2.1.trackMPD'!F:F),
0))</f>
        <v>#N/A</v>
      </c>
    </row>
    <row r="1087" spans="1:9" x14ac:dyDescent="0.2">
      <c r="A1087" s="160" t="s">
        <v>93</v>
      </c>
      <c r="B1087" s="160" t="s">
        <v>149</v>
      </c>
      <c r="C1087" s="160">
        <f>_xlfn.XLOOKUP(B1087,'2.1.trackMPD'!$R$7:$R$29,'2.1.trackMPD'!$T$7:$T$29)</f>
        <v>6</v>
      </c>
      <c r="D1087" s="160">
        <v>10</v>
      </c>
      <c r="E1087" s="160" t="s">
        <v>6395</v>
      </c>
      <c r="F1087" s="160" t="s">
        <v>110</v>
      </c>
      <c r="G1087" s="160" t="s">
        <v>140</v>
      </c>
      <c r="H1087" s="160" t="s">
        <v>6392</v>
      </c>
      <c r="I1087" s="160" t="e" cm="1">
        <f t="array" ref="I1087">INDEX('2.1.trackMPD'!J:J/(24*60*60),
       MATCH(1,
             (A1087='2.1.trackMPD'!A:A)*
             (C1087='2.1.trackMPD'!D:D)*
             (D1087/10^6='2.1.trackMPD'!H:H)*
             (E1087='2.1.trackMPD'!F:F),
0))</f>
        <v>#N/A</v>
      </c>
    </row>
    <row r="1088" spans="1:9" x14ac:dyDescent="0.2">
      <c r="A1088" s="160" t="s">
        <v>93</v>
      </c>
      <c r="B1088" s="160" t="s">
        <v>149</v>
      </c>
      <c r="C1088" s="160">
        <f>_xlfn.XLOOKUP(B1088,'2.1.trackMPD'!$R$7:$R$29,'2.1.trackMPD'!$T$7:$T$29)</f>
        <v>6</v>
      </c>
      <c r="D1088" s="160">
        <v>10</v>
      </c>
      <c r="E1088" s="160" t="s">
        <v>6395</v>
      </c>
      <c r="F1088" s="160" t="s">
        <v>110</v>
      </c>
      <c r="G1088" s="160" t="s">
        <v>124</v>
      </c>
      <c r="H1088" s="160" t="s">
        <v>6393</v>
      </c>
      <c r="I1088" s="160" t="e" cm="1">
        <f t="array" ref="I1088">INDEX('2.1.trackMPD'!K:K/(24*60*60),
       MATCH(1,
             (A1088='2.1.trackMPD'!A:A)*
             (C1088='2.1.trackMPD'!D:D)*
             (D1088/10^6='2.1.trackMPD'!H:H)*
             (E1088='2.1.trackMPD'!F:F),
0))</f>
        <v>#N/A</v>
      </c>
    </row>
    <row r="1089" spans="1:9" x14ac:dyDescent="0.2">
      <c r="A1089" s="160" t="s">
        <v>93</v>
      </c>
      <c r="B1089" s="160" t="s">
        <v>149</v>
      </c>
      <c r="C1089" s="160">
        <f>_xlfn.XLOOKUP(B1089,'2.1.trackMPD'!$R$7:$R$29,'2.1.trackMPD'!$T$7:$T$29)</f>
        <v>6</v>
      </c>
      <c r="D1089" s="160">
        <v>10</v>
      </c>
      <c r="E1089" s="160" t="s">
        <v>6395</v>
      </c>
      <c r="F1089" s="160" t="s">
        <v>110</v>
      </c>
      <c r="G1089" s="160" t="s">
        <v>140</v>
      </c>
      <c r="H1089" s="160" t="s">
        <v>6393</v>
      </c>
      <c r="I1089" s="160" t="e" cm="1">
        <f t="array" ref="I1089">INDEX('2.1.trackMPD'!L:L/(24*60*60),
       MATCH(1,
             (A1089='2.1.trackMPD'!A:A)*
             (C1089='2.1.trackMPD'!D:D)*
             (D1089/10^6='2.1.trackMPD'!H:H)*
             (E1089='2.1.trackMPD'!F:F),
0))</f>
        <v>#N/A</v>
      </c>
    </row>
    <row r="1090" spans="1:9" x14ac:dyDescent="0.2">
      <c r="A1090" s="160" t="s">
        <v>93</v>
      </c>
      <c r="B1090" s="160" t="s">
        <v>149</v>
      </c>
      <c r="C1090" s="160">
        <f>_xlfn.XLOOKUP(B1090,'2.1.trackMPD'!$R$7:$R$29,'2.1.trackMPD'!$T$7:$T$29)</f>
        <v>6</v>
      </c>
      <c r="D1090" s="160">
        <v>100</v>
      </c>
      <c r="E1090" s="160" t="s">
        <v>6395</v>
      </c>
      <c r="F1090" s="160" t="s">
        <v>110</v>
      </c>
      <c r="G1090" s="160" t="s">
        <v>124</v>
      </c>
      <c r="H1090" s="160" t="s">
        <v>6392</v>
      </c>
      <c r="I1090" s="160" t="e" cm="1">
        <f t="array" ref="I1090">INDEX('2.1.trackMPD'!I:I/(24*60*60),
       MATCH(1,
             (A1090='2.1.trackMPD'!A:A)*
             (C1090='2.1.trackMPD'!D:D)*
             (D1090/10^6='2.1.trackMPD'!H:H)*
             (E1090='2.1.trackMPD'!F:F),
0))</f>
        <v>#N/A</v>
      </c>
    </row>
    <row r="1091" spans="1:9" x14ac:dyDescent="0.2">
      <c r="A1091" s="160" t="s">
        <v>93</v>
      </c>
      <c r="B1091" s="160" t="s">
        <v>149</v>
      </c>
      <c r="C1091" s="160">
        <f>_xlfn.XLOOKUP(B1091,'2.1.trackMPD'!$R$7:$R$29,'2.1.trackMPD'!$T$7:$T$29)</f>
        <v>6</v>
      </c>
      <c r="D1091" s="160">
        <v>100</v>
      </c>
      <c r="E1091" s="160" t="s">
        <v>6395</v>
      </c>
      <c r="F1091" s="160" t="s">
        <v>110</v>
      </c>
      <c r="G1091" s="160" t="s">
        <v>140</v>
      </c>
      <c r="H1091" s="160" t="s">
        <v>6392</v>
      </c>
      <c r="I1091" s="160" t="e" cm="1">
        <f t="array" ref="I1091">INDEX('2.1.trackMPD'!J:J/(24*60*60),
       MATCH(1,
             (A1091='2.1.trackMPD'!A:A)*
             (C1091='2.1.trackMPD'!D:D)*
             (D1091/10^6='2.1.trackMPD'!H:H)*
             (E1091='2.1.trackMPD'!F:F),
0))</f>
        <v>#N/A</v>
      </c>
    </row>
    <row r="1092" spans="1:9" x14ac:dyDescent="0.2">
      <c r="A1092" s="160" t="s">
        <v>93</v>
      </c>
      <c r="B1092" s="160" t="s">
        <v>149</v>
      </c>
      <c r="C1092" s="160">
        <f>_xlfn.XLOOKUP(B1092,'2.1.trackMPD'!$R$7:$R$29,'2.1.trackMPD'!$T$7:$T$29)</f>
        <v>6</v>
      </c>
      <c r="D1092" s="160">
        <v>100</v>
      </c>
      <c r="E1092" s="160" t="s">
        <v>6395</v>
      </c>
      <c r="F1092" s="160" t="s">
        <v>110</v>
      </c>
      <c r="G1092" s="160" t="s">
        <v>124</v>
      </c>
      <c r="H1092" s="160" t="s">
        <v>6393</v>
      </c>
      <c r="I1092" s="160" t="e" cm="1">
        <f t="array" ref="I1092">INDEX('2.1.trackMPD'!K:K/(24*60*60),
       MATCH(1,
             (A1092='2.1.trackMPD'!A:A)*
             (C1092='2.1.trackMPD'!D:D)*
             (D1092/10^6='2.1.trackMPD'!H:H)*
             (E1092='2.1.trackMPD'!F:F),
0))</f>
        <v>#N/A</v>
      </c>
    </row>
    <row r="1093" spans="1:9" x14ac:dyDescent="0.2">
      <c r="A1093" s="160" t="s">
        <v>93</v>
      </c>
      <c r="B1093" s="160" t="s">
        <v>149</v>
      </c>
      <c r="C1093" s="160">
        <f>_xlfn.XLOOKUP(B1093,'2.1.trackMPD'!$R$7:$R$29,'2.1.trackMPD'!$T$7:$T$29)</f>
        <v>6</v>
      </c>
      <c r="D1093" s="160">
        <v>100</v>
      </c>
      <c r="E1093" s="160" t="s">
        <v>6395</v>
      </c>
      <c r="F1093" s="160" t="s">
        <v>110</v>
      </c>
      <c r="G1093" s="160" t="s">
        <v>140</v>
      </c>
      <c r="H1093" s="160" t="s">
        <v>6393</v>
      </c>
      <c r="I1093" s="160" t="e" cm="1">
        <f t="array" ref="I1093">INDEX('2.1.trackMPD'!L:L/(24*60*60),
       MATCH(1,
             (A1093='2.1.trackMPD'!A:A)*
             (C1093='2.1.trackMPD'!D:D)*
             (D1093/10^6='2.1.trackMPD'!H:H)*
             (E1093='2.1.trackMPD'!F:F),
0))</f>
        <v>#N/A</v>
      </c>
    </row>
    <row r="1094" spans="1:9" x14ac:dyDescent="0.2">
      <c r="A1094" s="160" t="s">
        <v>93</v>
      </c>
      <c r="B1094" s="160" t="s">
        <v>150</v>
      </c>
      <c r="C1094" s="160">
        <f>_xlfn.XLOOKUP(B1094,'2.1.trackMPD'!$R$7:$R$29,'2.1.trackMPD'!$T$7:$T$29)</f>
        <v>6</v>
      </c>
      <c r="D1094" s="160">
        <v>1</v>
      </c>
      <c r="E1094" s="160" t="s">
        <v>6390</v>
      </c>
      <c r="F1094" s="160" t="s">
        <v>110</v>
      </c>
      <c r="G1094" s="160" t="s">
        <v>124</v>
      </c>
      <c r="H1094" s="160" t="s">
        <v>6392</v>
      </c>
      <c r="I1094" s="160" cm="1">
        <f t="array" ref="I1094">INDEX('2.1.trackMPD'!I:I/(24*60*60),
       MATCH(1,
             (A1094='2.1.trackMPD'!A:A)*
             (C1094='2.1.trackMPD'!D:D)*
             (D1094/10^6='2.1.trackMPD'!H:H)*
             (E1094='2.1.trackMPD'!F:F),
0))</f>
        <v>4.6051731481481477E-7</v>
      </c>
    </row>
    <row r="1095" spans="1:9" x14ac:dyDescent="0.2">
      <c r="A1095" s="160" t="s">
        <v>93</v>
      </c>
      <c r="B1095" s="160" t="s">
        <v>150</v>
      </c>
      <c r="C1095" s="160">
        <f>_xlfn.XLOOKUP(B1095,'2.1.trackMPD'!$R$7:$R$29,'2.1.trackMPD'!$T$7:$T$29)</f>
        <v>6</v>
      </c>
      <c r="D1095" s="160">
        <v>1</v>
      </c>
      <c r="E1095" s="160" t="s">
        <v>6390</v>
      </c>
      <c r="F1095" s="160" t="s">
        <v>110</v>
      </c>
      <c r="G1095" s="160" t="s">
        <v>140</v>
      </c>
      <c r="H1095" s="160" t="s">
        <v>6392</v>
      </c>
      <c r="I1095" s="160" cm="1">
        <f t="array" ref="I1095">INDEX('2.1.trackMPD'!J:J/(24*60*60),
       MATCH(1,
             (A1095='2.1.trackMPD'!A:A)*
             (C1095='2.1.trackMPD'!D:D)*
             (D1095/10^6='2.1.trackMPD'!H:H)*
             (E1095='2.1.trackMPD'!F:F),
0))</f>
        <v>7.5641211111111106E-6</v>
      </c>
    </row>
    <row r="1096" spans="1:9" x14ac:dyDescent="0.2">
      <c r="A1096" s="160" t="s">
        <v>93</v>
      </c>
      <c r="B1096" s="160" t="s">
        <v>150</v>
      </c>
      <c r="C1096" s="160">
        <f>_xlfn.XLOOKUP(B1096,'2.1.trackMPD'!$R$7:$R$29,'2.1.trackMPD'!$T$7:$T$29)</f>
        <v>6</v>
      </c>
      <c r="D1096" s="160">
        <v>1</v>
      </c>
      <c r="E1096" s="160" t="s">
        <v>6390</v>
      </c>
      <c r="F1096" s="160" t="s">
        <v>110</v>
      </c>
      <c r="G1096" s="160" t="s">
        <v>124</v>
      </c>
      <c r="H1096" s="160" t="s">
        <v>6393</v>
      </c>
      <c r="I1096" s="160" cm="1">
        <f t="array" ref="I1096">INDEX('2.1.trackMPD'!K:K/(24*60*60),
       MATCH(1,
             (A1096='2.1.trackMPD'!A:A)*
             (C1096='2.1.trackMPD'!D:D)*
             (D1096/10^6='2.1.trackMPD'!H:H)*
             (E1096='2.1.trackMPD'!F:F),
0))</f>
        <v>0</v>
      </c>
    </row>
    <row r="1097" spans="1:9" x14ac:dyDescent="0.2">
      <c r="A1097" s="160" t="s">
        <v>93</v>
      </c>
      <c r="B1097" s="160" t="s">
        <v>150</v>
      </c>
      <c r="C1097" s="160">
        <f>_xlfn.XLOOKUP(B1097,'2.1.trackMPD'!$R$7:$R$29,'2.1.trackMPD'!$T$7:$T$29)</f>
        <v>6</v>
      </c>
      <c r="D1097" s="160">
        <v>1</v>
      </c>
      <c r="E1097" s="160" t="s">
        <v>6390</v>
      </c>
      <c r="F1097" s="160" t="s">
        <v>110</v>
      </c>
      <c r="G1097" s="160" t="s">
        <v>140</v>
      </c>
      <c r="H1097" s="160" t="s">
        <v>6393</v>
      </c>
      <c r="I1097" s="160" cm="1">
        <f t="array" ref="I1097">INDEX('2.1.trackMPD'!L:L/(24*60*60),
       MATCH(1,
             (A1097='2.1.trackMPD'!A:A)*
             (C1097='2.1.trackMPD'!D:D)*
             (D1097/10^6='2.1.trackMPD'!H:H)*
             (E1097='2.1.trackMPD'!F:F),
0))</f>
        <v>7.122507118055555E-6</v>
      </c>
    </row>
    <row r="1098" spans="1:9" x14ac:dyDescent="0.2">
      <c r="A1098" s="160" t="s">
        <v>93</v>
      </c>
      <c r="B1098" s="160" t="s">
        <v>150</v>
      </c>
      <c r="C1098" s="160">
        <f>_xlfn.XLOOKUP(B1098,'2.1.trackMPD'!$R$7:$R$29,'2.1.trackMPD'!$T$7:$T$29)</f>
        <v>6</v>
      </c>
      <c r="D1098" s="160">
        <v>10</v>
      </c>
      <c r="E1098" s="160" t="s">
        <v>6390</v>
      </c>
      <c r="F1098" s="160" t="s">
        <v>110</v>
      </c>
      <c r="G1098" s="160" t="s">
        <v>124</v>
      </c>
      <c r="H1098" s="160" t="s">
        <v>6392</v>
      </c>
      <c r="I1098" s="160" cm="1">
        <f t="array" ref="I1098">INDEX('2.1.trackMPD'!I:I/(24*60*60),
       MATCH(1,
             (A1098='2.1.trackMPD'!A:A)*
             (C1098='2.1.trackMPD'!D:D)*
             (D1098/10^6='2.1.trackMPD'!H:H)*
             (E1098='2.1.trackMPD'!F:F),
0))</f>
        <v>2.3133724999999999E-6</v>
      </c>
    </row>
    <row r="1099" spans="1:9" x14ac:dyDescent="0.2">
      <c r="A1099" s="160" t="s">
        <v>93</v>
      </c>
      <c r="B1099" s="160" t="s">
        <v>150</v>
      </c>
      <c r="C1099" s="160">
        <f>_xlfn.XLOOKUP(B1099,'2.1.trackMPD'!$R$7:$R$29,'2.1.trackMPD'!$T$7:$T$29)</f>
        <v>6</v>
      </c>
      <c r="D1099" s="160">
        <v>10</v>
      </c>
      <c r="E1099" s="160" t="s">
        <v>6390</v>
      </c>
      <c r="F1099" s="160" t="s">
        <v>110</v>
      </c>
      <c r="G1099" s="160" t="s">
        <v>140</v>
      </c>
      <c r="H1099" s="160" t="s">
        <v>6392</v>
      </c>
      <c r="I1099" s="160" cm="1">
        <f t="array" ref="I1099">INDEX('2.1.trackMPD'!J:J/(24*60*60),
       MATCH(1,
             (A1099='2.1.trackMPD'!A:A)*
             (C1099='2.1.trackMPD'!D:D)*
             (D1099/10^6='2.1.trackMPD'!H:H)*
             (E1099='2.1.trackMPD'!F:F),
0))</f>
        <v>1.2815177025462963E-5</v>
      </c>
    </row>
    <row r="1100" spans="1:9" x14ac:dyDescent="0.2">
      <c r="A1100" s="160" t="s">
        <v>93</v>
      </c>
      <c r="B1100" s="160" t="s">
        <v>150</v>
      </c>
      <c r="C1100" s="160">
        <f>_xlfn.XLOOKUP(B1100,'2.1.trackMPD'!$R$7:$R$29,'2.1.trackMPD'!$T$7:$T$29)</f>
        <v>6</v>
      </c>
      <c r="D1100" s="160">
        <v>10</v>
      </c>
      <c r="E1100" s="160" t="s">
        <v>6390</v>
      </c>
      <c r="F1100" s="160" t="s">
        <v>110</v>
      </c>
      <c r="G1100" s="160" t="s">
        <v>124</v>
      </c>
      <c r="H1100" s="160" t="s">
        <v>6393</v>
      </c>
      <c r="I1100" s="160" cm="1">
        <f t="array" ref="I1100">INDEX('2.1.trackMPD'!K:K/(24*60*60),
       MATCH(1,
             (A1100='2.1.trackMPD'!A:A)*
             (C1100='2.1.trackMPD'!D:D)*
             (D1100/10^6='2.1.trackMPD'!H:H)*
             (E1100='2.1.trackMPD'!F:F),
0))</f>
        <v>2.5960539930555555E-6</v>
      </c>
    </row>
    <row r="1101" spans="1:9" x14ac:dyDescent="0.2">
      <c r="A1101" s="160" t="s">
        <v>93</v>
      </c>
      <c r="B1101" s="160" t="s">
        <v>150</v>
      </c>
      <c r="C1101" s="160">
        <f>_xlfn.XLOOKUP(B1101,'2.1.trackMPD'!$R$7:$R$29,'2.1.trackMPD'!$T$7:$T$29)</f>
        <v>6</v>
      </c>
      <c r="D1101" s="160">
        <v>10</v>
      </c>
      <c r="E1101" s="160" t="s">
        <v>6390</v>
      </c>
      <c r="F1101" s="160" t="s">
        <v>110</v>
      </c>
      <c r="G1101" s="160" t="s">
        <v>140</v>
      </c>
      <c r="H1101" s="160" t="s">
        <v>6393</v>
      </c>
      <c r="I1101" s="160" cm="1">
        <f t="array" ref="I1101">INDEX('2.1.trackMPD'!L:L/(24*60*60),
       MATCH(1,
             (A1101='2.1.trackMPD'!A:A)*
             (C1101='2.1.trackMPD'!D:D)*
             (D1101/10^6='2.1.trackMPD'!H:H)*
             (E1101='2.1.trackMPD'!F:F),
0))</f>
        <v>2.3977906250000003E-7</v>
      </c>
    </row>
    <row r="1102" spans="1:9" x14ac:dyDescent="0.2">
      <c r="A1102" s="160" t="s">
        <v>93</v>
      </c>
      <c r="B1102" s="160" t="s">
        <v>150</v>
      </c>
      <c r="C1102" s="160">
        <f>_xlfn.XLOOKUP(B1102,'2.1.trackMPD'!$R$7:$R$29,'2.1.trackMPD'!$T$7:$T$29)</f>
        <v>6</v>
      </c>
      <c r="D1102" s="160">
        <v>100</v>
      </c>
      <c r="E1102" s="160" t="s">
        <v>6390</v>
      </c>
      <c r="F1102" s="160" t="s">
        <v>110</v>
      </c>
      <c r="G1102" s="160" t="s">
        <v>124</v>
      </c>
      <c r="H1102" s="160" t="s">
        <v>6392</v>
      </c>
      <c r="I1102" s="160" cm="1">
        <f t="array" ref="I1102">INDEX('2.1.trackMPD'!I:I/(24*60*60),
       MATCH(1,
             (A1102='2.1.trackMPD'!A:A)*
             (C1102='2.1.trackMPD'!D:D)*
             (D1102/10^6='2.1.trackMPD'!H:H)*
             (E1102='2.1.trackMPD'!F:F),
0))</f>
        <v>4.0572705474537039E-3</v>
      </c>
    </row>
    <row r="1103" spans="1:9" x14ac:dyDescent="0.2">
      <c r="A1103" s="160" t="s">
        <v>93</v>
      </c>
      <c r="B1103" s="160" t="s">
        <v>150</v>
      </c>
      <c r="C1103" s="160">
        <f>_xlfn.XLOOKUP(B1103,'2.1.trackMPD'!$R$7:$R$29,'2.1.trackMPD'!$T$7:$T$29)</f>
        <v>6</v>
      </c>
      <c r="D1103" s="160">
        <v>100</v>
      </c>
      <c r="E1103" s="160" t="s">
        <v>6390</v>
      </c>
      <c r="F1103" s="160" t="s">
        <v>110</v>
      </c>
      <c r="G1103" s="160" t="s">
        <v>140</v>
      </c>
      <c r="H1103" s="160" t="s">
        <v>6392</v>
      </c>
      <c r="I1103" s="160" cm="1">
        <f t="array" ref="I1103">INDEX('2.1.trackMPD'!J:J/(24*60*60),
       MATCH(1,
             (A1103='2.1.trackMPD'!A:A)*
             (C1103='2.1.trackMPD'!D:D)*
             (D1103/10^6='2.1.trackMPD'!H:H)*
             (E1103='2.1.trackMPD'!F:F),
0))</f>
        <v>1.5704883680555555E-3</v>
      </c>
    </row>
    <row r="1104" spans="1:9" x14ac:dyDescent="0.2">
      <c r="A1104" s="160" t="s">
        <v>93</v>
      </c>
      <c r="B1104" s="160" t="s">
        <v>150</v>
      </c>
      <c r="C1104" s="160">
        <f>_xlfn.XLOOKUP(B1104,'2.1.trackMPD'!$R$7:$R$29,'2.1.trackMPD'!$T$7:$T$29)</f>
        <v>6</v>
      </c>
      <c r="D1104" s="160">
        <v>100</v>
      </c>
      <c r="E1104" s="160" t="s">
        <v>6390</v>
      </c>
      <c r="F1104" s="160" t="s">
        <v>110</v>
      </c>
      <c r="G1104" s="160" t="s">
        <v>124</v>
      </c>
      <c r="H1104" s="160" t="s">
        <v>6393</v>
      </c>
      <c r="I1104" s="160" cm="1">
        <f t="array" ref="I1104">INDEX('2.1.trackMPD'!K:K/(24*60*60),
       MATCH(1,
             (A1104='2.1.trackMPD'!A:A)*
             (C1104='2.1.trackMPD'!D:D)*
             (D1104/10^6='2.1.trackMPD'!H:H)*
             (E1104='2.1.trackMPD'!F:F),
0))</f>
        <v>0</v>
      </c>
    </row>
    <row r="1105" spans="1:9" x14ac:dyDescent="0.2">
      <c r="A1105" s="160" t="s">
        <v>93</v>
      </c>
      <c r="B1105" s="160" t="s">
        <v>150</v>
      </c>
      <c r="C1105" s="160">
        <f>_xlfn.XLOOKUP(B1105,'2.1.trackMPD'!$R$7:$R$29,'2.1.trackMPD'!$T$7:$T$29)</f>
        <v>6</v>
      </c>
      <c r="D1105" s="160">
        <v>100</v>
      </c>
      <c r="E1105" s="160" t="s">
        <v>6390</v>
      </c>
      <c r="F1105" s="160" t="s">
        <v>110</v>
      </c>
      <c r="G1105" s="160" t="s">
        <v>140</v>
      </c>
      <c r="H1105" s="160" t="s">
        <v>6393</v>
      </c>
      <c r="I1105" s="160" cm="1">
        <f t="array" ref="I1105">INDEX('2.1.trackMPD'!L:L/(24*60*60),
       MATCH(1,
             (A1105='2.1.trackMPD'!A:A)*
             (C1105='2.1.trackMPD'!D:D)*
             (D1105/10^6='2.1.trackMPD'!H:H)*
             (E1105='2.1.trackMPD'!F:F),
0))</f>
        <v>0</v>
      </c>
    </row>
    <row r="1106" spans="1:9" x14ac:dyDescent="0.2">
      <c r="A1106" s="160" t="s">
        <v>93</v>
      </c>
      <c r="B1106" s="160" t="s">
        <v>150</v>
      </c>
      <c r="C1106" s="160">
        <f>_xlfn.XLOOKUP(B1106,'2.1.trackMPD'!$R$7:$R$29,'2.1.trackMPD'!$T$7:$T$29)</f>
        <v>6</v>
      </c>
      <c r="D1106" s="160">
        <v>1000</v>
      </c>
      <c r="E1106" s="160" t="s">
        <v>6390</v>
      </c>
      <c r="F1106" s="160" t="s">
        <v>110</v>
      </c>
      <c r="G1106" s="160" t="s">
        <v>124</v>
      </c>
      <c r="H1106" s="160" t="s">
        <v>6392</v>
      </c>
      <c r="I1106" s="160" cm="1">
        <f t="array" ref="I1106">INDEX('2.1.trackMPD'!I:I/(24*60*60),
       MATCH(1,
             (A1106='2.1.trackMPD'!A:A)*
             (C1106='2.1.trackMPD'!D:D)*
             (D1106/10^6='2.1.trackMPD'!H:H)*
             (E1106='2.1.trackMPD'!F:F),
0))</f>
        <v>5.2855706909722224</v>
      </c>
    </row>
    <row r="1107" spans="1:9" x14ac:dyDescent="0.2">
      <c r="A1107" s="160" t="s">
        <v>93</v>
      </c>
      <c r="B1107" s="160" t="s">
        <v>150</v>
      </c>
      <c r="C1107" s="160">
        <f>_xlfn.XLOOKUP(B1107,'2.1.trackMPD'!$R$7:$R$29,'2.1.trackMPD'!$T$7:$T$29)</f>
        <v>6</v>
      </c>
      <c r="D1107" s="160">
        <v>1000</v>
      </c>
      <c r="E1107" s="160" t="s">
        <v>6390</v>
      </c>
      <c r="F1107" s="160" t="s">
        <v>110</v>
      </c>
      <c r="G1107" s="160" t="s">
        <v>140</v>
      </c>
      <c r="H1107" s="160" t="s">
        <v>6392</v>
      </c>
      <c r="I1107" s="160" cm="1">
        <f t="array" ref="I1107">INDEX('2.1.trackMPD'!J:J/(24*60*60),
       MATCH(1,
             (A1107='2.1.trackMPD'!A:A)*
             (C1107='2.1.trackMPD'!D:D)*
             (D1107/10^6='2.1.trackMPD'!H:H)*
             (E1107='2.1.trackMPD'!F:F),
0))</f>
        <v>5.8739276064814813E-2</v>
      </c>
    </row>
    <row r="1108" spans="1:9" x14ac:dyDescent="0.2">
      <c r="A1108" s="160" t="s">
        <v>93</v>
      </c>
      <c r="B1108" s="160" t="s">
        <v>150</v>
      </c>
      <c r="C1108" s="160">
        <f>_xlfn.XLOOKUP(B1108,'2.1.trackMPD'!$R$7:$R$29,'2.1.trackMPD'!$T$7:$T$29)</f>
        <v>6</v>
      </c>
      <c r="D1108" s="160">
        <v>1000</v>
      </c>
      <c r="E1108" s="160" t="s">
        <v>6390</v>
      </c>
      <c r="F1108" s="160" t="s">
        <v>110</v>
      </c>
      <c r="G1108" s="160" t="s">
        <v>124</v>
      </c>
      <c r="H1108" s="160" t="s">
        <v>6393</v>
      </c>
      <c r="I1108" s="160" cm="1">
        <f t="array" ref="I1108">INDEX('2.1.trackMPD'!K:K/(24*60*60),
       MATCH(1,
             (A1108='2.1.trackMPD'!A:A)*
             (C1108='2.1.trackMPD'!D:D)*
             (D1108/10^6='2.1.trackMPD'!H:H)*
             (E1108='2.1.trackMPD'!F:F),
0))</f>
        <v>0</v>
      </c>
    </row>
    <row r="1109" spans="1:9" x14ac:dyDescent="0.2">
      <c r="A1109" s="160" t="s">
        <v>93</v>
      </c>
      <c r="B1109" s="160" t="s">
        <v>150</v>
      </c>
      <c r="C1109" s="160">
        <f>_xlfn.XLOOKUP(B1109,'2.1.trackMPD'!$R$7:$R$29,'2.1.trackMPD'!$T$7:$T$29)</f>
        <v>6</v>
      </c>
      <c r="D1109" s="160">
        <v>1000</v>
      </c>
      <c r="E1109" s="160" t="s">
        <v>6390</v>
      </c>
      <c r="F1109" s="160" t="s">
        <v>110</v>
      </c>
      <c r="G1109" s="160" t="s">
        <v>140</v>
      </c>
      <c r="H1109" s="160" t="s">
        <v>6393</v>
      </c>
      <c r="I1109" s="160" cm="1">
        <f t="array" ref="I1109">INDEX('2.1.trackMPD'!L:L/(24*60*60),
       MATCH(1,
             (A1109='2.1.trackMPD'!A:A)*
             (C1109='2.1.trackMPD'!D:D)*
             (D1109/10^6='2.1.trackMPD'!H:H)*
             (E1109='2.1.trackMPD'!F:F),
0))</f>
        <v>0</v>
      </c>
    </row>
    <row r="1110" spans="1:9" x14ac:dyDescent="0.2">
      <c r="A1110" s="160" t="s">
        <v>93</v>
      </c>
      <c r="B1110" s="160" t="s">
        <v>150</v>
      </c>
      <c r="C1110" s="160">
        <f>_xlfn.XLOOKUP(B1110,'2.1.trackMPD'!$R$7:$R$29,'2.1.trackMPD'!$T$7:$T$29)</f>
        <v>6</v>
      </c>
      <c r="D1110" s="160">
        <v>5000</v>
      </c>
      <c r="E1110" s="160" t="s">
        <v>6390</v>
      </c>
      <c r="F1110" s="160" t="s">
        <v>110</v>
      </c>
      <c r="G1110" s="160" t="s">
        <v>124</v>
      </c>
      <c r="H1110" s="160" t="s">
        <v>6392</v>
      </c>
      <c r="I1110" s="160" cm="1">
        <f t="array" ref="I1110">INDEX('2.1.trackMPD'!I:I/(24*60*60),
       MATCH(1,
             (A1110='2.1.trackMPD'!A:A)*
             (C1110='2.1.trackMPD'!D:D)*
             (D1110/10^6='2.1.trackMPD'!H:H)*
             (E1110='2.1.trackMPD'!F:F),
0))</f>
        <v>81.995622777777783</v>
      </c>
    </row>
    <row r="1111" spans="1:9" x14ac:dyDescent="0.2">
      <c r="A1111" s="160" t="s">
        <v>93</v>
      </c>
      <c r="B1111" s="160" t="s">
        <v>150</v>
      </c>
      <c r="C1111" s="160">
        <f>_xlfn.XLOOKUP(B1111,'2.1.trackMPD'!$R$7:$R$29,'2.1.trackMPD'!$T$7:$T$29)</f>
        <v>6</v>
      </c>
      <c r="D1111" s="160">
        <v>5000</v>
      </c>
      <c r="E1111" s="160" t="s">
        <v>6390</v>
      </c>
      <c r="F1111" s="160" t="s">
        <v>110</v>
      </c>
      <c r="G1111" s="160" t="s">
        <v>140</v>
      </c>
      <c r="H1111" s="160" t="s">
        <v>6392</v>
      </c>
      <c r="I1111" s="160" cm="1">
        <f t="array" ref="I1111">INDEX('2.1.trackMPD'!J:J/(24*60*60),
       MATCH(1,
             (A1111='2.1.trackMPD'!A:A)*
             (C1111='2.1.trackMPD'!D:D)*
             (D1111/10^6='2.1.trackMPD'!H:H)*
             (E1111='2.1.trackMPD'!F:F),
0))</f>
        <v>0.23135450173611111</v>
      </c>
    </row>
    <row r="1112" spans="1:9" x14ac:dyDescent="0.2">
      <c r="A1112" s="160" t="s">
        <v>93</v>
      </c>
      <c r="B1112" s="160" t="s">
        <v>150</v>
      </c>
      <c r="C1112" s="160">
        <f>_xlfn.XLOOKUP(B1112,'2.1.trackMPD'!$R$7:$R$29,'2.1.trackMPD'!$T$7:$T$29)</f>
        <v>6</v>
      </c>
      <c r="D1112" s="160">
        <v>5000</v>
      </c>
      <c r="E1112" s="160" t="s">
        <v>6390</v>
      </c>
      <c r="F1112" s="160" t="s">
        <v>110</v>
      </c>
      <c r="G1112" s="160" t="s">
        <v>124</v>
      </c>
      <c r="H1112" s="160" t="s">
        <v>6393</v>
      </c>
      <c r="I1112" s="160" cm="1">
        <f t="array" ref="I1112">INDEX('2.1.trackMPD'!K:K/(24*60*60),
       MATCH(1,
             (A1112='2.1.trackMPD'!A:A)*
             (C1112='2.1.trackMPD'!D:D)*
             (D1112/10^6='2.1.trackMPD'!H:H)*
             (E1112='2.1.trackMPD'!F:F),
0))</f>
        <v>0</v>
      </c>
    </row>
    <row r="1113" spans="1:9" x14ac:dyDescent="0.2">
      <c r="A1113" s="160" t="s">
        <v>93</v>
      </c>
      <c r="B1113" s="160" t="s">
        <v>150</v>
      </c>
      <c r="C1113" s="160">
        <f>_xlfn.XLOOKUP(B1113,'2.1.trackMPD'!$R$7:$R$29,'2.1.trackMPD'!$T$7:$T$29)</f>
        <v>6</v>
      </c>
      <c r="D1113" s="160">
        <v>5000</v>
      </c>
      <c r="E1113" s="160" t="s">
        <v>6390</v>
      </c>
      <c r="F1113" s="160" t="s">
        <v>110</v>
      </c>
      <c r="G1113" s="160" t="s">
        <v>140</v>
      </c>
      <c r="H1113" s="160" t="s">
        <v>6393</v>
      </c>
      <c r="I1113" s="160" cm="1">
        <f t="array" ref="I1113">INDEX('2.1.trackMPD'!L:L/(24*60*60),
       MATCH(1,
             (A1113='2.1.trackMPD'!A:A)*
             (C1113='2.1.trackMPD'!D:D)*
             (D1113/10^6='2.1.trackMPD'!H:H)*
             (E1113='2.1.trackMPD'!F:F),
0))</f>
        <v>0</v>
      </c>
    </row>
    <row r="1114" spans="1:9" x14ac:dyDescent="0.2">
      <c r="A1114" s="160" t="s">
        <v>93</v>
      </c>
      <c r="B1114" s="160" t="s">
        <v>150</v>
      </c>
      <c r="C1114" s="160">
        <f>_xlfn.XLOOKUP(B1114,'2.1.trackMPD'!$R$7:$R$29,'2.1.trackMPD'!$T$7:$T$29)</f>
        <v>6</v>
      </c>
      <c r="D1114" s="160">
        <v>1</v>
      </c>
      <c r="E1114" s="160" t="s">
        <v>6394</v>
      </c>
      <c r="F1114" s="160" t="s">
        <v>110</v>
      </c>
      <c r="G1114" s="160" t="s">
        <v>124</v>
      </c>
      <c r="H1114" s="160" t="s">
        <v>6392</v>
      </c>
      <c r="I1114" s="160" cm="1">
        <f t="array" ref="I1114">INDEX('2.1.trackMPD'!I:I/(24*60*60),
       MATCH(1,
             (A1114='2.1.trackMPD'!A:A)*
             (C1114='2.1.trackMPD'!D:D)*
             (D1114/10^6='2.1.trackMPD'!H:H)*
             (E1114='2.1.trackMPD'!F:F),
0))</f>
        <v>6.7990033564814812E-7</v>
      </c>
    </row>
    <row r="1115" spans="1:9" x14ac:dyDescent="0.2">
      <c r="A1115" s="160" t="s">
        <v>93</v>
      </c>
      <c r="B1115" s="160" t="s">
        <v>150</v>
      </c>
      <c r="C1115" s="160">
        <f>_xlfn.XLOOKUP(B1115,'2.1.trackMPD'!$R$7:$R$29,'2.1.trackMPD'!$T$7:$T$29)</f>
        <v>6</v>
      </c>
      <c r="D1115" s="160">
        <v>1</v>
      </c>
      <c r="E1115" s="160" t="s">
        <v>6394</v>
      </c>
      <c r="F1115" s="160" t="s">
        <v>110</v>
      </c>
      <c r="G1115" s="160" t="s">
        <v>140</v>
      </c>
      <c r="H1115" s="160" t="s">
        <v>6392</v>
      </c>
      <c r="I1115" s="160" cm="1">
        <f t="array" ref="I1115">INDEX('2.1.trackMPD'!J:J/(24*60*60),
       MATCH(1,
             (A1115='2.1.trackMPD'!A:A)*
             (C1115='2.1.trackMPD'!D:D)*
             (D1115/10^6='2.1.trackMPD'!H:H)*
             (E1115='2.1.trackMPD'!F:F),
0))</f>
        <v>6.5607511111111114E-6</v>
      </c>
    </row>
    <row r="1116" spans="1:9" x14ac:dyDescent="0.2">
      <c r="A1116" s="160" t="s">
        <v>93</v>
      </c>
      <c r="B1116" s="160" t="s">
        <v>150</v>
      </c>
      <c r="C1116" s="160">
        <f>_xlfn.XLOOKUP(B1116,'2.1.trackMPD'!$R$7:$R$29,'2.1.trackMPD'!$T$7:$T$29)</f>
        <v>6</v>
      </c>
      <c r="D1116" s="160">
        <v>1</v>
      </c>
      <c r="E1116" s="160" t="s">
        <v>6394</v>
      </c>
      <c r="F1116" s="160" t="s">
        <v>110</v>
      </c>
      <c r="G1116" s="160" t="s">
        <v>124</v>
      </c>
      <c r="H1116" s="160" t="s">
        <v>6393</v>
      </c>
      <c r="I1116" s="160" cm="1">
        <f t="array" ref="I1116">INDEX('2.1.trackMPD'!K:K/(24*60*60),
       MATCH(1,
             (A1116='2.1.trackMPD'!A:A)*
             (C1116='2.1.trackMPD'!D:D)*
             (D1116/10^6='2.1.trackMPD'!H:H)*
             (E1116='2.1.trackMPD'!F:F),
0))</f>
        <v>0</v>
      </c>
    </row>
    <row r="1117" spans="1:9" x14ac:dyDescent="0.2">
      <c r="A1117" s="160" t="s">
        <v>93</v>
      </c>
      <c r="B1117" s="160" t="s">
        <v>150</v>
      </c>
      <c r="C1117" s="160">
        <f>_xlfn.XLOOKUP(B1117,'2.1.trackMPD'!$R$7:$R$29,'2.1.trackMPD'!$T$7:$T$29)</f>
        <v>6</v>
      </c>
      <c r="D1117" s="160">
        <v>1</v>
      </c>
      <c r="E1117" s="160" t="s">
        <v>6394</v>
      </c>
      <c r="F1117" s="160" t="s">
        <v>110</v>
      </c>
      <c r="G1117" s="160" t="s">
        <v>140</v>
      </c>
      <c r="H1117" s="160" t="s">
        <v>6393</v>
      </c>
      <c r="I1117" s="160" cm="1">
        <f t="array" ref="I1117">INDEX('2.1.trackMPD'!L:L/(24*60*60),
       MATCH(1,
             (A1117='2.1.trackMPD'!A:A)*
             (C1117='2.1.trackMPD'!D:D)*
             (D1117/10^6='2.1.trackMPD'!H:H)*
             (E1117='2.1.trackMPD'!F:F),
0))</f>
        <v>1.9946250115740742E-6</v>
      </c>
    </row>
    <row r="1118" spans="1:9" x14ac:dyDescent="0.2">
      <c r="A1118" s="160" t="s">
        <v>93</v>
      </c>
      <c r="B1118" s="160" t="s">
        <v>150</v>
      </c>
      <c r="C1118" s="160">
        <f>_xlfn.XLOOKUP(B1118,'2.1.trackMPD'!$R$7:$R$29,'2.1.trackMPD'!$T$7:$T$29)</f>
        <v>6</v>
      </c>
      <c r="D1118" s="160">
        <v>10</v>
      </c>
      <c r="E1118" s="160" t="s">
        <v>6394</v>
      </c>
      <c r="F1118" s="160" t="s">
        <v>110</v>
      </c>
      <c r="G1118" s="160" t="s">
        <v>124</v>
      </c>
      <c r="H1118" s="160" t="s">
        <v>6392</v>
      </c>
      <c r="I1118" s="160" cm="1">
        <f t="array" ref="I1118">INDEX('2.1.trackMPD'!I:I/(24*60*60),
       MATCH(1,
             (A1118='2.1.trackMPD'!A:A)*
             (C1118='2.1.trackMPD'!D:D)*
             (D1118/10^6='2.1.trackMPD'!H:H)*
             (E1118='2.1.trackMPD'!F:F),
0))</f>
        <v>2.0893463958333332E-5</v>
      </c>
    </row>
    <row r="1119" spans="1:9" x14ac:dyDescent="0.2">
      <c r="A1119" s="160" t="s">
        <v>93</v>
      </c>
      <c r="B1119" s="160" t="s">
        <v>150</v>
      </c>
      <c r="C1119" s="160">
        <f>_xlfn.XLOOKUP(B1119,'2.1.trackMPD'!$R$7:$R$29,'2.1.trackMPD'!$T$7:$T$29)</f>
        <v>6</v>
      </c>
      <c r="D1119" s="160">
        <v>10</v>
      </c>
      <c r="E1119" s="160" t="s">
        <v>6394</v>
      </c>
      <c r="F1119" s="160" t="s">
        <v>110</v>
      </c>
      <c r="G1119" s="160" t="s">
        <v>140</v>
      </c>
      <c r="H1119" s="160" t="s">
        <v>6392</v>
      </c>
      <c r="I1119" s="160" cm="1">
        <f t="array" ref="I1119">INDEX('2.1.trackMPD'!J:J/(24*60*60),
       MATCH(1,
             (A1119='2.1.trackMPD'!A:A)*
             (C1119='2.1.trackMPD'!D:D)*
             (D1119/10^6='2.1.trackMPD'!H:H)*
             (E1119='2.1.trackMPD'!F:F),
0))</f>
        <v>5.2174501944444443E-5</v>
      </c>
    </row>
    <row r="1120" spans="1:9" x14ac:dyDescent="0.2">
      <c r="A1120" s="160" t="s">
        <v>93</v>
      </c>
      <c r="B1120" s="160" t="s">
        <v>150</v>
      </c>
      <c r="C1120" s="160">
        <f>_xlfn.XLOOKUP(B1120,'2.1.trackMPD'!$R$7:$R$29,'2.1.trackMPD'!$T$7:$T$29)</f>
        <v>6</v>
      </c>
      <c r="D1120" s="160">
        <v>10</v>
      </c>
      <c r="E1120" s="160" t="s">
        <v>6394</v>
      </c>
      <c r="F1120" s="160" t="s">
        <v>110</v>
      </c>
      <c r="G1120" s="160" t="s">
        <v>124</v>
      </c>
      <c r="H1120" s="160" t="s">
        <v>6393</v>
      </c>
      <c r="I1120" s="160" cm="1">
        <f t="array" ref="I1120">INDEX('2.1.trackMPD'!K:K/(24*60*60),
       MATCH(1,
             (A1120='2.1.trackMPD'!A:A)*
             (C1120='2.1.trackMPD'!D:D)*
             (D1120/10^6='2.1.trackMPD'!H:H)*
             (E1120='2.1.trackMPD'!F:F),
0))</f>
        <v>0</v>
      </c>
    </row>
    <row r="1121" spans="1:9" x14ac:dyDescent="0.2">
      <c r="A1121" s="160" t="s">
        <v>93</v>
      </c>
      <c r="B1121" s="160" t="s">
        <v>150</v>
      </c>
      <c r="C1121" s="160">
        <f>_xlfn.XLOOKUP(B1121,'2.1.trackMPD'!$R$7:$R$29,'2.1.trackMPD'!$T$7:$T$29)</f>
        <v>6</v>
      </c>
      <c r="D1121" s="160">
        <v>10</v>
      </c>
      <c r="E1121" s="160" t="s">
        <v>6394</v>
      </c>
      <c r="F1121" s="160" t="s">
        <v>110</v>
      </c>
      <c r="G1121" s="160" t="s">
        <v>140</v>
      </c>
      <c r="H1121" s="160" t="s">
        <v>6393</v>
      </c>
      <c r="I1121" s="160" cm="1">
        <f t="array" ref="I1121">INDEX('2.1.trackMPD'!L:L/(24*60*60),
       MATCH(1,
             (A1121='2.1.trackMPD'!A:A)*
             (C1121='2.1.trackMPD'!D:D)*
             (D1121/10^6='2.1.trackMPD'!H:H)*
             (E1121='2.1.trackMPD'!F:F),
0))</f>
        <v>1.8757503009259258E-6</v>
      </c>
    </row>
    <row r="1122" spans="1:9" x14ac:dyDescent="0.2">
      <c r="A1122" s="160" t="s">
        <v>93</v>
      </c>
      <c r="B1122" s="160" t="s">
        <v>150</v>
      </c>
      <c r="C1122" s="160">
        <f>_xlfn.XLOOKUP(B1122,'2.1.trackMPD'!$R$7:$R$29,'2.1.trackMPD'!$T$7:$T$29)</f>
        <v>6</v>
      </c>
      <c r="D1122" s="160">
        <v>100</v>
      </c>
      <c r="E1122" s="160" t="s">
        <v>6394</v>
      </c>
      <c r="F1122" s="160" t="s">
        <v>110</v>
      </c>
      <c r="G1122" s="160" t="s">
        <v>124</v>
      </c>
      <c r="H1122" s="160" t="s">
        <v>6392</v>
      </c>
      <c r="I1122" s="160" cm="1">
        <f t="array" ref="I1122">INDEX('2.1.trackMPD'!I:I/(24*60*60),
       MATCH(1,
             (A1122='2.1.trackMPD'!A:A)*
             (C1122='2.1.trackMPD'!D:D)*
             (D1122/10^6='2.1.trackMPD'!H:H)*
             (E1122='2.1.trackMPD'!F:F),
0))</f>
        <v>3.429728244212963E-2</v>
      </c>
    </row>
    <row r="1123" spans="1:9" x14ac:dyDescent="0.2">
      <c r="A1123" s="160" t="s">
        <v>93</v>
      </c>
      <c r="B1123" s="160" t="s">
        <v>150</v>
      </c>
      <c r="C1123" s="160">
        <f>_xlfn.XLOOKUP(B1123,'2.1.trackMPD'!$R$7:$R$29,'2.1.trackMPD'!$T$7:$T$29)</f>
        <v>6</v>
      </c>
      <c r="D1123" s="160">
        <v>100</v>
      </c>
      <c r="E1123" s="160" t="s">
        <v>6394</v>
      </c>
      <c r="F1123" s="160" t="s">
        <v>110</v>
      </c>
      <c r="G1123" s="160" t="s">
        <v>140</v>
      </c>
      <c r="H1123" s="160" t="s">
        <v>6392</v>
      </c>
      <c r="I1123" s="160" cm="1">
        <f t="array" ref="I1123">INDEX('2.1.trackMPD'!J:J/(24*60*60),
       MATCH(1,
             (A1123='2.1.trackMPD'!A:A)*
             (C1123='2.1.trackMPD'!D:D)*
             (D1123/10^6='2.1.trackMPD'!H:H)*
             (E1123='2.1.trackMPD'!F:F),
0))</f>
        <v>4.6962863819444449E-3</v>
      </c>
    </row>
    <row r="1124" spans="1:9" x14ac:dyDescent="0.2">
      <c r="A1124" s="160" t="s">
        <v>93</v>
      </c>
      <c r="B1124" s="160" t="s">
        <v>150</v>
      </c>
      <c r="C1124" s="160">
        <f>_xlfn.XLOOKUP(B1124,'2.1.trackMPD'!$R$7:$R$29,'2.1.trackMPD'!$T$7:$T$29)</f>
        <v>6</v>
      </c>
      <c r="D1124" s="160">
        <v>100</v>
      </c>
      <c r="E1124" s="160" t="s">
        <v>6394</v>
      </c>
      <c r="F1124" s="160" t="s">
        <v>110</v>
      </c>
      <c r="G1124" s="160" t="s">
        <v>124</v>
      </c>
      <c r="H1124" s="160" t="s">
        <v>6393</v>
      </c>
      <c r="I1124" s="160" cm="1">
        <f t="array" ref="I1124">INDEX('2.1.trackMPD'!K:K/(24*60*60),
       MATCH(1,
             (A1124='2.1.trackMPD'!A:A)*
             (C1124='2.1.trackMPD'!D:D)*
             (D1124/10^6='2.1.trackMPD'!H:H)*
             (E1124='2.1.trackMPD'!F:F),
0))</f>
        <v>0</v>
      </c>
    </row>
    <row r="1125" spans="1:9" x14ac:dyDescent="0.2">
      <c r="A1125" s="160" t="s">
        <v>93</v>
      </c>
      <c r="B1125" s="160" t="s">
        <v>150</v>
      </c>
      <c r="C1125" s="160">
        <f>_xlfn.XLOOKUP(B1125,'2.1.trackMPD'!$R$7:$R$29,'2.1.trackMPD'!$T$7:$T$29)</f>
        <v>6</v>
      </c>
      <c r="D1125" s="160">
        <v>100</v>
      </c>
      <c r="E1125" s="160" t="s">
        <v>6394</v>
      </c>
      <c r="F1125" s="160" t="s">
        <v>110</v>
      </c>
      <c r="G1125" s="160" t="s">
        <v>140</v>
      </c>
      <c r="H1125" s="160" t="s">
        <v>6393</v>
      </c>
      <c r="I1125" s="160" cm="1">
        <f t="array" ref="I1125">INDEX('2.1.trackMPD'!L:L/(24*60*60),
       MATCH(1,
             (A1125='2.1.trackMPD'!A:A)*
             (C1125='2.1.trackMPD'!D:D)*
             (D1125/10^6='2.1.trackMPD'!H:H)*
             (E1125='2.1.trackMPD'!F:F),
0))</f>
        <v>0</v>
      </c>
    </row>
    <row r="1126" spans="1:9" x14ac:dyDescent="0.2">
      <c r="A1126" s="160" t="s">
        <v>93</v>
      </c>
      <c r="B1126" s="160" t="s">
        <v>150</v>
      </c>
      <c r="C1126" s="160">
        <f>_xlfn.XLOOKUP(B1126,'2.1.trackMPD'!$R$7:$R$29,'2.1.trackMPD'!$T$7:$T$29)</f>
        <v>6</v>
      </c>
      <c r="D1126" s="160">
        <v>1000</v>
      </c>
      <c r="E1126" s="160" t="s">
        <v>6394</v>
      </c>
      <c r="F1126" s="160" t="s">
        <v>110</v>
      </c>
      <c r="G1126" s="160" t="s">
        <v>124</v>
      </c>
      <c r="H1126" s="160" t="s">
        <v>6392</v>
      </c>
      <c r="I1126" s="160" cm="1">
        <f t="array" ref="I1126">INDEX('2.1.trackMPD'!I:I/(24*60*60),
       MATCH(1,
             (A1126='2.1.trackMPD'!A:A)*
             (C1126='2.1.trackMPD'!D:D)*
             (D1126/10^6='2.1.trackMPD'!H:H)*
             (E1126='2.1.trackMPD'!F:F),
0))</f>
        <v>4.3144828321759263</v>
      </c>
    </row>
    <row r="1127" spans="1:9" x14ac:dyDescent="0.2">
      <c r="A1127" s="160" t="s">
        <v>93</v>
      </c>
      <c r="B1127" s="160" t="s">
        <v>150</v>
      </c>
      <c r="C1127" s="160">
        <f>_xlfn.XLOOKUP(B1127,'2.1.trackMPD'!$R$7:$R$29,'2.1.trackMPD'!$T$7:$T$29)</f>
        <v>6</v>
      </c>
      <c r="D1127" s="160">
        <v>1000</v>
      </c>
      <c r="E1127" s="160" t="s">
        <v>6394</v>
      </c>
      <c r="F1127" s="160" t="s">
        <v>110</v>
      </c>
      <c r="G1127" s="160" t="s">
        <v>140</v>
      </c>
      <c r="H1127" s="160" t="s">
        <v>6392</v>
      </c>
      <c r="I1127" s="160" cm="1">
        <f t="array" ref="I1127">INDEX('2.1.trackMPD'!J:J/(24*60*60),
       MATCH(1,
             (A1127='2.1.trackMPD'!A:A)*
             (C1127='2.1.trackMPD'!D:D)*
             (D1127/10^6='2.1.trackMPD'!H:H)*
             (E1127='2.1.trackMPD'!F:F),
0))</f>
        <v>5.3069748275462965E-2</v>
      </c>
    </row>
    <row r="1128" spans="1:9" x14ac:dyDescent="0.2">
      <c r="A1128" s="160" t="s">
        <v>93</v>
      </c>
      <c r="B1128" s="160" t="s">
        <v>150</v>
      </c>
      <c r="C1128" s="160">
        <f>_xlfn.XLOOKUP(B1128,'2.1.trackMPD'!$R$7:$R$29,'2.1.trackMPD'!$T$7:$T$29)</f>
        <v>6</v>
      </c>
      <c r="D1128" s="160">
        <v>1000</v>
      </c>
      <c r="E1128" s="160" t="s">
        <v>6394</v>
      </c>
      <c r="F1128" s="160" t="s">
        <v>110</v>
      </c>
      <c r="G1128" s="160" t="s">
        <v>124</v>
      </c>
      <c r="H1128" s="160" t="s">
        <v>6393</v>
      </c>
      <c r="I1128" s="160" cm="1">
        <f t="array" ref="I1128">INDEX('2.1.trackMPD'!K:K/(24*60*60),
       MATCH(1,
             (A1128='2.1.trackMPD'!A:A)*
             (C1128='2.1.trackMPD'!D:D)*
             (D1128/10^6='2.1.trackMPD'!H:H)*
             (E1128='2.1.trackMPD'!F:F),
0))</f>
        <v>0</v>
      </c>
    </row>
    <row r="1129" spans="1:9" x14ac:dyDescent="0.2">
      <c r="A1129" s="160" t="s">
        <v>93</v>
      </c>
      <c r="B1129" s="160" t="s">
        <v>150</v>
      </c>
      <c r="C1129" s="160">
        <f>_xlfn.XLOOKUP(B1129,'2.1.trackMPD'!$R$7:$R$29,'2.1.trackMPD'!$T$7:$T$29)</f>
        <v>6</v>
      </c>
      <c r="D1129" s="160">
        <v>1000</v>
      </c>
      <c r="E1129" s="160" t="s">
        <v>6394</v>
      </c>
      <c r="F1129" s="160" t="s">
        <v>110</v>
      </c>
      <c r="G1129" s="160" t="s">
        <v>140</v>
      </c>
      <c r="H1129" s="160" t="s">
        <v>6393</v>
      </c>
      <c r="I1129" s="160" cm="1">
        <f t="array" ref="I1129">INDEX('2.1.trackMPD'!L:L/(24*60*60),
       MATCH(1,
             (A1129='2.1.trackMPD'!A:A)*
             (C1129='2.1.trackMPD'!D:D)*
             (D1129/10^6='2.1.trackMPD'!H:H)*
             (E1129='2.1.trackMPD'!F:F),
0))</f>
        <v>0</v>
      </c>
    </row>
    <row r="1130" spans="1:9" x14ac:dyDescent="0.2">
      <c r="A1130" s="160" t="s">
        <v>93</v>
      </c>
      <c r="B1130" s="160" t="s">
        <v>150</v>
      </c>
      <c r="C1130" s="160">
        <f>_xlfn.XLOOKUP(B1130,'2.1.trackMPD'!$R$7:$R$29,'2.1.trackMPD'!$T$7:$T$29)</f>
        <v>6</v>
      </c>
      <c r="D1130" s="160">
        <v>5000</v>
      </c>
      <c r="E1130" s="160" t="s">
        <v>6394</v>
      </c>
      <c r="F1130" s="160" t="s">
        <v>110</v>
      </c>
      <c r="G1130" s="160" t="s">
        <v>124</v>
      </c>
      <c r="H1130" s="160" t="s">
        <v>6392</v>
      </c>
      <c r="I1130" s="160" cm="1">
        <f t="array" ref="I1130">INDEX('2.1.trackMPD'!I:I/(24*60*60),
       MATCH(1,
             (A1130='2.1.trackMPD'!A:A)*
             (C1130='2.1.trackMPD'!D:D)*
             (D1130/10^6='2.1.trackMPD'!H:H)*
             (E1130='2.1.trackMPD'!F:F),
0))</f>
        <v>25.321341284722223</v>
      </c>
    </row>
    <row r="1131" spans="1:9" x14ac:dyDescent="0.2">
      <c r="A1131" s="160" t="s">
        <v>93</v>
      </c>
      <c r="B1131" s="160" t="s">
        <v>150</v>
      </c>
      <c r="C1131" s="160">
        <f>_xlfn.XLOOKUP(B1131,'2.1.trackMPD'!$R$7:$R$29,'2.1.trackMPD'!$T$7:$T$29)</f>
        <v>6</v>
      </c>
      <c r="D1131" s="160">
        <v>5000</v>
      </c>
      <c r="E1131" s="160" t="s">
        <v>6394</v>
      </c>
      <c r="F1131" s="160" t="s">
        <v>110</v>
      </c>
      <c r="G1131" s="160" t="s">
        <v>140</v>
      </c>
      <c r="H1131" s="160" t="s">
        <v>6392</v>
      </c>
      <c r="I1131" s="160" cm="1">
        <f t="array" ref="I1131">INDEX('2.1.trackMPD'!J:J/(24*60*60),
       MATCH(1,
             (A1131='2.1.trackMPD'!A:A)*
             (C1131='2.1.trackMPD'!D:D)*
             (D1131/10^6='2.1.trackMPD'!H:H)*
             (E1131='2.1.trackMPD'!F:F),
0))</f>
        <v>0.12856595949074076</v>
      </c>
    </row>
    <row r="1132" spans="1:9" x14ac:dyDescent="0.2">
      <c r="A1132" s="160" t="s">
        <v>93</v>
      </c>
      <c r="B1132" s="160" t="s">
        <v>150</v>
      </c>
      <c r="C1132" s="160">
        <f>_xlfn.XLOOKUP(B1132,'2.1.trackMPD'!$R$7:$R$29,'2.1.trackMPD'!$T$7:$T$29)</f>
        <v>6</v>
      </c>
      <c r="D1132" s="160">
        <v>5000</v>
      </c>
      <c r="E1132" s="160" t="s">
        <v>6394</v>
      </c>
      <c r="F1132" s="160" t="s">
        <v>110</v>
      </c>
      <c r="G1132" s="160" t="s">
        <v>124</v>
      </c>
      <c r="H1132" s="160" t="s">
        <v>6393</v>
      </c>
      <c r="I1132" s="160" cm="1">
        <f t="array" ref="I1132">INDEX('2.1.trackMPD'!K:K/(24*60*60),
       MATCH(1,
             (A1132='2.1.trackMPD'!A:A)*
             (C1132='2.1.trackMPD'!D:D)*
             (D1132/10^6='2.1.trackMPD'!H:H)*
             (E1132='2.1.trackMPD'!F:F),
0))</f>
        <v>0</v>
      </c>
    </row>
    <row r="1133" spans="1:9" x14ac:dyDescent="0.2">
      <c r="A1133" s="160" t="s">
        <v>93</v>
      </c>
      <c r="B1133" s="160" t="s">
        <v>150</v>
      </c>
      <c r="C1133" s="160">
        <f>_xlfn.XLOOKUP(B1133,'2.1.trackMPD'!$R$7:$R$29,'2.1.trackMPD'!$T$7:$T$29)</f>
        <v>6</v>
      </c>
      <c r="D1133" s="160">
        <v>5000</v>
      </c>
      <c r="E1133" s="160" t="s">
        <v>6394</v>
      </c>
      <c r="F1133" s="160" t="s">
        <v>110</v>
      </c>
      <c r="G1133" s="160" t="s">
        <v>140</v>
      </c>
      <c r="H1133" s="160" t="s">
        <v>6393</v>
      </c>
      <c r="I1133" s="160" cm="1">
        <f t="array" ref="I1133">INDEX('2.1.trackMPD'!L:L/(24*60*60),
       MATCH(1,
             (A1133='2.1.trackMPD'!A:A)*
             (C1133='2.1.trackMPD'!D:D)*
             (D1133/10^6='2.1.trackMPD'!H:H)*
             (E1133='2.1.trackMPD'!F:F),
0))</f>
        <v>0</v>
      </c>
    </row>
    <row r="1134" spans="1:9" x14ac:dyDescent="0.2">
      <c r="A1134" s="160" t="s">
        <v>93</v>
      </c>
      <c r="B1134" s="160" t="s">
        <v>150</v>
      </c>
      <c r="C1134" s="160">
        <f>_xlfn.XLOOKUP(B1134,'2.1.trackMPD'!$R$7:$R$29,'2.1.trackMPD'!$T$7:$T$29)</f>
        <v>6</v>
      </c>
      <c r="D1134" s="160">
        <v>1</v>
      </c>
      <c r="E1134" s="160" t="s">
        <v>6395</v>
      </c>
      <c r="F1134" s="160" t="s">
        <v>110</v>
      </c>
      <c r="G1134" s="160" t="s">
        <v>124</v>
      </c>
      <c r="H1134" s="160" t="s">
        <v>6392</v>
      </c>
      <c r="I1134" s="160" t="e" cm="1">
        <f t="array" ref="I1134">INDEX('2.1.trackMPD'!I:I/(24*60*60),
       MATCH(1,
             (A1134='2.1.trackMPD'!A:A)*
             (C1134='2.1.trackMPD'!D:D)*
             (D1134/10^6='2.1.trackMPD'!H:H)*
             (E1134='2.1.trackMPD'!F:F),
0))</f>
        <v>#N/A</v>
      </c>
    </row>
    <row r="1135" spans="1:9" x14ac:dyDescent="0.2">
      <c r="A1135" s="160" t="s">
        <v>93</v>
      </c>
      <c r="B1135" s="160" t="s">
        <v>150</v>
      </c>
      <c r="C1135" s="160">
        <f>_xlfn.XLOOKUP(B1135,'2.1.trackMPD'!$R$7:$R$29,'2.1.trackMPD'!$T$7:$T$29)</f>
        <v>6</v>
      </c>
      <c r="D1135" s="160">
        <v>1</v>
      </c>
      <c r="E1135" s="160" t="s">
        <v>6395</v>
      </c>
      <c r="F1135" s="160" t="s">
        <v>110</v>
      </c>
      <c r="G1135" s="160" t="s">
        <v>140</v>
      </c>
      <c r="H1135" s="160" t="s">
        <v>6392</v>
      </c>
      <c r="I1135" s="160" t="e" cm="1">
        <f t="array" ref="I1135">INDEX('2.1.trackMPD'!J:J/(24*60*60),
       MATCH(1,
             (A1135='2.1.trackMPD'!A:A)*
             (C1135='2.1.trackMPD'!D:D)*
             (D1135/10^6='2.1.trackMPD'!H:H)*
             (E1135='2.1.trackMPD'!F:F),
0))</f>
        <v>#N/A</v>
      </c>
    </row>
    <row r="1136" spans="1:9" x14ac:dyDescent="0.2">
      <c r="A1136" s="160" t="s">
        <v>93</v>
      </c>
      <c r="B1136" s="160" t="s">
        <v>150</v>
      </c>
      <c r="C1136" s="160">
        <f>_xlfn.XLOOKUP(B1136,'2.1.trackMPD'!$R$7:$R$29,'2.1.trackMPD'!$T$7:$T$29)</f>
        <v>6</v>
      </c>
      <c r="D1136" s="160">
        <v>1</v>
      </c>
      <c r="E1136" s="160" t="s">
        <v>6395</v>
      </c>
      <c r="F1136" s="160" t="s">
        <v>110</v>
      </c>
      <c r="G1136" s="160" t="s">
        <v>124</v>
      </c>
      <c r="H1136" s="160" t="s">
        <v>6393</v>
      </c>
      <c r="I1136" s="160" t="e" cm="1">
        <f t="array" ref="I1136">INDEX('2.1.trackMPD'!K:K/(24*60*60),
       MATCH(1,
             (A1136='2.1.trackMPD'!A:A)*
             (C1136='2.1.trackMPD'!D:D)*
             (D1136/10^6='2.1.trackMPD'!H:H)*
             (E1136='2.1.trackMPD'!F:F),
0))</f>
        <v>#N/A</v>
      </c>
    </row>
    <row r="1137" spans="1:9" x14ac:dyDescent="0.2">
      <c r="A1137" s="160" t="s">
        <v>93</v>
      </c>
      <c r="B1137" s="160" t="s">
        <v>150</v>
      </c>
      <c r="C1137" s="160">
        <f>_xlfn.XLOOKUP(B1137,'2.1.trackMPD'!$R$7:$R$29,'2.1.trackMPD'!$T$7:$T$29)</f>
        <v>6</v>
      </c>
      <c r="D1137" s="160">
        <v>1</v>
      </c>
      <c r="E1137" s="160" t="s">
        <v>6395</v>
      </c>
      <c r="F1137" s="160" t="s">
        <v>110</v>
      </c>
      <c r="G1137" s="160" t="s">
        <v>140</v>
      </c>
      <c r="H1137" s="160" t="s">
        <v>6393</v>
      </c>
      <c r="I1137" s="160" t="e" cm="1">
        <f t="array" ref="I1137">INDEX('2.1.trackMPD'!L:L/(24*60*60),
       MATCH(1,
             (A1137='2.1.trackMPD'!A:A)*
             (C1137='2.1.trackMPD'!D:D)*
             (D1137/10^6='2.1.trackMPD'!H:H)*
             (E1137='2.1.trackMPD'!F:F),
0))</f>
        <v>#N/A</v>
      </c>
    </row>
    <row r="1138" spans="1:9" x14ac:dyDescent="0.2">
      <c r="A1138" s="160" t="s">
        <v>93</v>
      </c>
      <c r="B1138" s="160" t="s">
        <v>150</v>
      </c>
      <c r="C1138" s="160">
        <f>_xlfn.XLOOKUP(B1138,'2.1.trackMPD'!$R$7:$R$29,'2.1.trackMPD'!$T$7:$T$29)</f>
        <v>6</v>
      </c>
      <c r="D1138" s="160">
        <v>10</v>
      </c>
      <c r="E1138" s="160" t="s">
        <v>6395</v>
      </c>
      <c r="F1138" s="160" t="s">
        <v>110</v>
      </c>
      <c r="G1138" s="160" t="s">
        <v>124</v>
      </c>
      <c r="H1138" s="160" t="s">
        <v>6392</v>
      </c>
      <c r="I1138" s="160" t="e" cm="1">
        <f t="array" ref="I1138">INDEX('2.1.trackMPD'!I:I/(24*60*60),
       MATCH(1,
             (A1138='2.1.trackMPD'!A:A)*
             (C1138='2.1.trackMPD'!D:D)*
             (D1138/10^6='2.1.trackMPD'!H:H)*
             (E1138='2.1.trackMPD'!F:F),
0))</f>
        <v>#N/A</v>
      </c>
    </row>
    <row r="1139" spans="1:9" x14ac:dyDescent="0.2">
      <c r="A1139" s="160" t="s">
        <v>93</v>
      </c>
      <c r="B1139" s="160" t="s">
        <v>150</v>
      </c>
      <c r="C1139" s="160">
        <f>_xlfn.XLOOKUP(B1139,'2.1.trackMPD'!$R$7:$R$29,'2.1.trackMPD'!$T$7:$T$29)</f>
        <v>6</v>
      </c>
      <c r="D1139" s="160">
        <v>10</v>
      </c>
      <c r="E1139" s="160" t="s">
        <v>6395</v>
      </c>
      <c r="F1139" s="160" t="s">
        <v>110</v>
      </c>
      <c r="G1139" s="160" t="s">
        <v>140</v>
      </c>
      <c r="H1139" s="160" t="s">
        <v>6392</v>
      </c>
      <c r="I1139" s="160" t="e" cm="1">
        <f t="array" ref="I1139">INDEX('2.1.trackMPD'!J:J/(24*60*60),
       MATCH(1,
             (A1139='2.1.trackMPD'!A:A)*
             (C1139='2.1.trackMPD'!D:D)*
             (D1139/10^6='2.1.trackMPD'!H:H)*
             (E1139='2.1.trackMPD'!F:F),
0))</f>
        <v>#N/A</v>
      </c>
    </row>
    <row r="1140" spans="1:9" x14ac:dyDescent="0.2">
      <c r="A1140" s="160" t="s">
        <v>93</v>
      </c>
      <c r="B1140" s="160" t="s">
        <v>150</v>
      </c>
      <c r="C1140" s="160">
        <f>_xlfn.XLOOKUP(B1140,'2.1.trackMPD'!$R$7:$R$29,'2.1.trackMPD'!$T$7:$T$29)</f>
        <v>6</v>
      </c>
      <c r="D1140" s="160">
        <v>10</v>
      </c>
      <c r="E1140" s="160" t="s">
        <v>6395</v>
      </c>
      <c r="F1140" s="160" t="s">
        <v>110</v>
      </c>
      <c r="G1140" s="160" t="s">
        <v>124</v>
      </c>
      <c r="H1140" s="160" t="s">
        <v>6393</v>
      </c>
      <c r="I1140" s="160" t="e" cm="1">
        <f t="array" ref="I1140">INDEX('2.1.trackMPD'!K:K/(24*60*60),
       MATCH(1,
             (A1140='2.1.trackMPD'!A:A)*
             (C1140='2.1.trackMPD'!D:D)*
             (D1140/10^6='2.1.trackMPD'!H:H)*
             (E1140='2.1.trackMPD'!F:F),
0))</f>
        <v>#N/A</v>
      </c>
    </row>
    <row r="1141" spans="1:9" x14ac:dyDescent="0.2">
      <c r="A1141" s="160" t="s">
        <v>93</v>
      </c>
      <c r="B1141" s="160" t="s">
        <v>150</v>
      </c>
      <c r="C1141" s="160">
        <f>_xlfn.XLOOKUP(B1141,'2.1.trackMPD'!$R$7:$R$29,'2.1.trackMPD'!$T$7:$T$29)</f>
        <v>6</v>
      </c>
      <c r="D1141" s="160">
        <v>10</v>
      </c>
      <c r="E1141" s="160" t="s">
        <v>6395</v>
      </c>
      <c r="F1141" s="160" t="s">
        <v>110</v>
      </c>
      <c r="G1141" s="160" t="s">
        <v>140</v>
      </c>
      <c r="H1141" s="160" t="s">
        <v>6393</v>
      </c>
      <c r="I1141" s="160" t="e" cm="1">
        <f t="array" ref="I1141">INDEX('2.1.trackMPD'!L:L/(24*60*60),
       MATCH(1,
             (A1141='2.1.trackMPD'!A:A)*
             (C1141='2.1.trackMPD'!D:D)*
             (D1141/10^6='2.1.trackMPD'!H:H)*
             (E1141='2.1.trackMPD'!F:F),
0))</f>
        <v>#N/A</v>
      </c>
    </row>
    <row r="1142" spans="1:9" x14ac:dyDescent="0.2">
      <c r="A1142" s="160" t="s">
        <v>93</v>
      </c>
      <c r="B1142" s="160" t="s">
        <v>150</v>
      </c>
      <c r="C1142" s="160">
        <f>_xlfn.XLOOKUP(B1142,'2.1.trackMPD'!$R$7:$R$29,'2.1.trackMPD'!$T$7:$T$29)</f>
        <v>6</v>
      </c>
      <c r="D1142" s="160">
        <v>100</v>
      </c>
      <c r="E1142" s="160" t="s">
        <v>6395</v>
      </c>
      <c r="F1142" s="160" t="s">
        <v>110</v>
      </c>
      <c r="G1142" s="160" t="s">
        <v>124</v>
      </c>
      <c r="H1142" s="160" t="s">
        <v>6392</v>
      </c>
      <c r="I1142" s="160" t="e" cm="1">
        <f t="array" ref="I1142">INDEX('2.1.trackMPD'!I:I/(24*60*60),
       MATCH(1,
             (A1142='2.1.trackMPD'!A:A)*
             (C1142='2.1.trackMPD'!D:D)*
             (D1142/10^6='2.1.trackMPD'!H:H)*
             (E1142='2.1.trackMPD'!F:F),
0))</f>
        <v>#N/A</v>
      </c>
    </row>
    <row r="1143" spans="1:9" x14ac:dyDescent="0.2">
      <c r="A1143" s="160" t="s">
        <v>93</v>
      </c>
      <c r="B1143" s="160" t="s">
        <v>150</v>
      </c>
      <c r="C1143" s="160">
        <f>_xlfn.XLOOKUP(B1143,'2.1.trackMPD'!$R$7:$R$29,'2.1.trackMPD'!$T$7:$T$29)</f>
        <v>6</v>
      </c>
      <c r="D1143" s="160">
        <v>100</v>
      </c>
      <c r="E1143" s="160" t="s">
        <v>6395</v>
      </c>
      <c r="F1143" s="160" t="s">
        <v>110</v>
      </c>
      <c r="G1143" s="160" t="s">
        <v>140</v>
      </c>
      <c r="H1143" s="160" t="s">
        <v>6392</v>
      </c>
      <c r="I1143" s="160" t="e" cm="1">
        <f t="array" ref="I1143">INDEX('2.1.trackMPD'!J:J/(24*60*60),
       MATCH(1,
             (A1143='2.1.trackMPD'!A:A)*
             (C1143='2.1.trackMPD'!D:D)*
             (D1143/10^6='2.1.trackMPD'!H:H)*
             (E1143='2.1.trackMPD'!F:F),
0))</f>
        <v>#N/A</v>
      </c>
    </row>
    <row r="1144" spans="1:9" x14ac:dyDescent="0.2">
      <c r="A1144" s="160" t="s">
        <v>93</v>
      </c>
      <c r="B1144" s="160" t="s">
        <v>150</v>
      </c>
      <c r="C1144" s="160">
        <f>_xlfn.XLOOKUP(B1144,'2.1.trackMPD'!$R$7:$R$29,'2.1.trackMPD'!$T$7:$T$29)</f>
        <v>6</v>
      </c>
      <c r="D1144" s="160">
        <v>100</v>
      </c>
      <c r="E1144" s="160" t="s">
        <v>6395</v>
      </c>
      <c r="F1144" s="160" t="s">
        <v>110</v>
      </c>
      <c r="G1144" s="160" t="s">
        <v>124</v>
      </c>
      <c r="H1144" s="160" t="s">
        <v>6393</v>
      </c>
      <c r="I1144" s="160" t="e" cm="1">
        <f t="array" ref="I1144">INDEX('2.1.trackMPD'!K:K/(24*60*60),
       MATCH(1,
             (A1144='2.1.trackMPD'!A:A)*
             (C1144='2.1.trackMPD'!D:D)*
             (D1144/10^6='2.1.trackMPD'!H:H)*
             (E1144='2.1.trackMPD'!F:F),
0))</f>
        <v>#N/A</v>
      </c>
    </row>
    <row r="1145" spans="1:9" x14ac:dyDescent="0.2">
      <c r="A1145" s="160" t="s">
        <v>93</v>
      </c>
      <c r="B1145" s="160" t="s">
        <v>150</v>
      </c>
      <c r="C1145" s="160">
        <f>_xlfn.XLOOKUP(B1145,'2.1.trackMPD'!$R$7:$R$29,'2.1.trackMPD'!$T$7:$T$29)</f>
        <v>6</v>
      </c>
      <c r="D1145" s="160">
        <v>100</v>
      </c>
      <c r="E1145" s="160" t="s">
        <v>6395</v>
      </c>
      <c r="F1145" s="160" t="s">
        <v>110</v>
      </c>
      <c r="G1145" s="160" t="s">
        <v>140</v>
      </c>
      <c r="H1145" s="160" t="s">
        <v>6393</v>
      </c>
      <c r="I1145" s="160" t="e" cm="1">
        <f t="array" ref="I1145">INDEX('2.1.trackMPD'!L:L/(24*60*60),
       MATCH(1,
             (A1145='2.1.trackMPD'!A:A)*
             (C1145='2.1.trackMPD'!D:D)*
             (D1145/10^6='2.1.trackMPD'!H:H)*
             (E1145='2.1.trackMPD'!F:F),
0))</f>
        <v>#N/A</v>
      </c>
    </row>
    <row r="1146" spans="1:9" x14ac:dyDescent="0.2">
      <c r="A1146" s="160" t="s">
        <v>93</v>
      </c>
      <c r="B1146" s="160" t="s">
        <v>151</v>
      </c>
      <c r="C1146" s="160">
        <f>_xlfn.XLOOKUP(B1146,'2.1.trackMPD'!$R$7:$R$29,'2.1.trackMPD'!$T$7:$T$29)</f>
        <v>6</v>
      </c>
      <c r="D1146" s="160">
        <v>1</v>
      </c>
      <c r="E1146" s="160" t="s">
        <v>6390</v>
      </c>
      <c r="F1146" s="160" t="s">
        <v>110</v>
      </c>
      <c r="G1146" s="160" t="s">
        <v>124</v>
      </c>
      <c r="H1146" s="160" t="s">
        <v>6392</v>
      </c>
      <c r="I1146" s="160" cm="1">
        <f t="array" ref="I1146">INDEX('2.1.trackMPD'!I:I/(24*60*60),
       MATCH(1,
             (A1146='2.1.trackMPD'!A:A)*
             (C1146='2.1.trackMPD'!D:D)*
             (D1146/10^6='2.1.trackMPD'!H:H)*
             (E1146='2.1.trackMPD'!F:F),
0))</f>
        <v>4.6051731481481477E-7</v>
      </c>
    </row>
    <row r="1147" spans="1:9" x14ac:dyDescent="0.2">
      <c r="A1147" s="160" t="s">
        <v>93</v>
      </c>
      <c r="B1147" s="160" t="s">
        <v>151</v>
      </c>
      <c r="C1147" s="160">
        <f>_xlfn.XLOOKUP(B1147,'2.1.trackMPD'!$R$7:$R$29,'2.1.trackMPD'!$T$7:$T$29)</f>
        <v>6</v>
      </c>
      <c r="D1147" s="160">
        <v>1</v>
      </c>
      <c r="E1147" s="160" t="s">
        <v>6390</v>
      </c>
      <c r="F1147" s="160" t="s">
        <v>110</v>
      </c>
      <c r="G1147" s="160" t="s">
        <v>140</v>
      </c>
      <c r="H1147" s="160" t="s">
        <v>6392</v>
      </c>
      <c r="I1147" s="160" cm="1">
        <f t="array" ref="I1147">INDEX('2.1.trackMPD'!J:J/(24*60*60),
       MATCH(1,
             (A1147='2.1.trackMPD'!A:A)*
             (C1147='2.1.trackMPD'!D:D)*
             (D1147/10^6='2.1.trackMPD'!H:H)*
             (E1147='2.1.trackMPD'!F:F),
0))</f>
        <v>7.5641211111111106E-6</v>
      </c>
    </row>
    <row r="1148" spans="1:9" x14ac:dyDescent="0.2">
      <c r="A1148" s="160" t="s">
        <v>93</v>
      </c>
      <c r="B1148" s="160" t="s">
        <v>151</v>
      </c>
      <c r="C1148" s="160">
        <f>_xlfn.XLOOKUP(B1148,'2.1.trackMPD'!$R$7:$R$29,'2.1.trackMPD'!$T$7:$T$29)</f>
        <v>6</v>
      </c>
      <c r="D1148" s="160">
        <v>1</v>
      </c>
      <c r="E1148" s="160" t="s">
        <v>6390</v>
      </c>
      <c r="F1148" s="160" t="s">
        <v>110</v>
      </c>
      <c r="G1148" s="160" t="s">
        <v>124</v>
      </c>
      <c r="H1148" s="160" t="s">
        <v>6393</v>
      </c>
      <c r="I1148" s="160" cm="1">
        <f t="array" ref="I1148">INDEX('2.1.trackMPD'!K:K/(24*60*60),
       MATCH(1,
             (A1148='2.1.trackMPD'!A:A)*
             (C1148='2.1.trackMPD'!D:D)*
             (D1148/10^6='2.1.trackMPD'!H:H)*
             (E1148='2.1.trackMPD'!F:F),
0))</f>
        <v>0</v>
      </c>
    </row>
    <row r="1149" spans="1:9" x14ac:dyDescent="0.2">
      <c r="A1149" s="160" t="s">
        <v>93</v>
      </c>
      <c r="B1149" s="160" t="s">
        <v>151</v>
      </c>
      <c r="C1149" s="160">
        <f>_xlfn.XLOOKUP(B1149,'2.1.trackMPD'!$R$7:$R$29,'2.1.trackMPD'!$T$7:$T$29)</f>
        <v>6</v>
      </c>
      <c r="D1149" s="160">
        <v>1</v>
      </c>
      <c r="E1149" s="160" t="s">
        <v>6390</v>
      </c>
      <c r="F1149" s="160" t="s">
        <v>110</v>
      </c>
      <c r="G1149" s="160" t="s">
        <v>140</v>
      </c>
      <c r="H1149" s="160" t="s">
        <v>6393</v>
      </c>
      <c r="I1149" s="160" cm="1">
        <f t="array" ref="I1149">INDEX('2.1.trackMPD'!L:L/(24*60*60),
       MATCH(1,
             (A1149='2.1.trackMPD'!A:A)*
             (C1149='2.1.trackMPD'!D:D)*
             (D1149/10^6='2.1.trackMPD'!H:H)*
             (E1149='2.1.trackMPD'!F:F),
0))</f>
        <v>7.122507118055555E-6</v>
      </c>
    </row>
    <row r="1150" spans="1:9" x14ac:dyDescent="0.2">
      <c r="A1150" s="160" t="s">
        <v>93</v>
      </c>
      <c r="B1150" s="160" t="s">
        <v>151</v>
      </c>
      <c r="C1150" s="160">
        <f>_xlfn.XLOOKUP(B1150,'2.1.trackMPD'!$R$7:$R$29,'2.1.trackMPD'!$T$7:$T$29)</f>
        <v>6</v>
      </c>
      <c r="D1150" s="160">
        <v>10</v>
      </c>
      <c r="E1150" s="160" t="s">
        <v>6390</v>
      </c>
      <c r="F1150" s="160" t="s">
        <v>110</v>
      </c>
      <c r="G1150" s="160" t="s">
        <v>124</v>
      </c>
      <c r="H1150" s="160" t="s">
        <v>6392</v>
      </c>
      <c r="I1150" s="160" cm="1">
        <f t="array" ref="I1150">INDEX('2.1.trackMPD'!I:I/(24*60*60),
       MATCH(1,
             (A1150='2.1.trackMPD'!A:A)*
             (C1150='2.1.trackMPD'!D:D)*
             (D1150/10^6='2.1.trackMPD'!H:H)*
             (E1150='2.1.trackMPD'!F:F),
0))</f>
        <v>2.3133724999999999E-6</v>
      </c>
    </row>
    <row r="1151" spans="1:9" x14ac:dyDescent="0.2">
      <c r="A1151" s="160" t="s">
        <v>93</v>
      </c>
      <c r="B1151" s="160" t="s">
        <v>151</v>
      </c>
      <c r="C1151" s="160">
        <f>_xlfn.XLOOKUP(B1151,'2.1.trackMPD'!$R$7:$R$29,'2.1.trackMPD'!$T$7:$T$29)</f>
        <v>6</v>
      </c>
      <c r="D1151" s="160">
        <v>10</v>
      </c>
      <c r="E1151" s="160" t="s">
        <v>6390</v>
      </c>
      <c r="F1151" s="160" t="s">
        <v>110</v>
      </c>
      <c r="G1151" s="160" t="s">
        <v>140</v>
      </c>
      <c r="H1151" s="160" t="s">
        <v>6392</v>
      </c>
      <c r="I1151" s="160" cm="1">
        <f t="array" ref="I1151">INDEX('2.1.trackMPD'!J:J/(24*60*60),
       MATCH(1,
             (A1151='2.1.trackMPD'!A:A)*
             (C1151='2.1.trackMPD'!D:D)*
             (D1151/10^6='2.1.trackMPD'!H:H)*
             (E1151='2.1.trackMPD'!F:F),
0))</f>
        <v>1.2815177025462963E-5</v>
      </c>
    </row>
    <row r="1152" spans="1:9" x14ac:dyDescent="0.2">
      <c r="A1152" s="160" t="s">
        <v>93</v>
      </c>
      <c r="B1152" s="160" t="s">
        <v>151</v>
      </c>
      <c r="C1152" s="160">
        <f>_xlfn.XLOOKUP(B1152,'2.1.trackMPD'!$R$7:$R$29,'2.1.trackMPD'!$T$7:$T$29)</f>
        <v>6</v>
      </c>
      <c r="D1152" s="160">
        <v>10</v>
      </c>
      <c r="E1152" s="160" t="s">
        <v>6390</v>
      </c>
      <c r="F1152" s="160" t="s">
        <v>110</v>
      </c>
      <c r="G1152" s="160" t="s">
        <v>124</v>
      </c>
      <c r="H1152" s="160" t="s">
        <v>6393</v>
      </c>
      <c r="I1152" s="160" cm="1">
        <f t="array" ref="I1152">INDEX('2.1.trackMPD'!K:K/(24*60*60),
       MATCH(1,
             (A1152='2.1.trackMPD'!A:A)*
             (C1152='2.1.trackMPD'!D:D)*
             (D1152/10^6='2.1.trackMPD'!H:H)*
             (E1152='2.1.trackMPD'!F:F),
0))</f>
        <v>2.5960539930555555E-6</v>
      </c>
    </row>
    <row r="1153" spans="1:9" x14ac:dyDescent="0.2">
      <c r="A1153" s="160" t="s">
        <v>93</v>
      </c>
      <c r="B1153" s="160" t="s">
        <v>151</v>
      </c>
      <c r="C1153" s="160">
        <f>_xlfn.XLOOKUP(B1153,'2.1.trackMPD'!$R$7:$R$29,'2.1.trackMPD'!$T$7:$T$29)</f>
        <v>6</v>
      </c>
      <c r="D1153" s="160">
        <v>10</v>
      </c>
      <c r="E1153" s="160" t="s">
        <v>6390</v>
      </c>
      <c r="F1153" s="160" t="s">
        <v>110</v>
      </c>
      <c r="G1153" s="160" t="s">
        <v>140</v>
      </c>
      <c r="H1153" s="160" t="s">
        <v>6393</v>
      </c>
      <c r="I1153" s="160" cm="1">
        <f t="array" ref="I1153">INDEX('2.1.trackMPD'!L:L/(24*60*60),
       MATCH(1,
             (A1153='2.1.trackMPD'!A:A)*
             (C1153='2.1.trackMPD'!D:D)*
             (D1153/10^6='2.1.trackMPD'!H:H)*
             (E1153='2.1.trackMPD'!F:F),
0))</f>
        <v>2.3977906250000003E-7</v>
      </c>
    </row>
    <row r="1154" spans="1:9" x14ac:dyDescent="0.2">
      <c r="A1154" s="160" t="s">
        <v>93</v>
      </c>
      <c r="B1154" s="160" t="s">
        <v>151</v>
      </c>
      <c r="C1154" s="160">
        <f>_xlfn.XLOOKUP(B1154,'2.1.trackMPD'!$R$7:$R$29,'2.1.trackMPD'!$T$7:$T$29)</f>
        <v>6</v>
      </c>
      <c r="D1154" s="160">
        <v>100</v>
      </c>
      <c r="E1154" s="160" t="s">
        <v>6390</v>
      </c>
      <c r="F1154" s="160" t="s">
        <v>110</v>
      </c>
      <c r="G1154" s="160" t="s">
        <v>124</v>
      </c>
      <c r="H1154" s="160" t="s">
        <v>6392</v>
      </c>
      <c r="I1154" s="160" cm="1">
        <f t="array" ref="I1154">INDEX('2.1.trackMPD'!I:I/(24*60*60),
       MATCH(1,
             (A1154='2.1.trackMPD'!A:A)*
             (C1154='2.1.trackMPD'!D:D)*
             (D1154/10^6='2.1.trackMPD'!H:H)*
             (E1154='2.1.trackMPD'!F:F),
0))</f>
        <v>4.0572705474537039E-3</v>
      </c>
    </row>
    <row r="1155" spans="1:9" x14ac:dyDescent="0.2">
      <c r="A1155" s="160" t="s">
        <v>93</v>
      </c>
      <c r="B1155" s="160" t="s">
        <v>151</v>
      </c>
      <c r="C1155" s="160">
        <f>_xlfn.XLOOKUP(B1155,'2.1.trackMPD'!$R$7:$R$29,'2.1.trackMPD'!$T$7:$T$29)</f>
        <v>6</v>
      </c>
      <c r="D1155" s="160">
        <v>100</v>
      </c>
      <c r="E1155" s="160" t="s">
        <v>6390</v>
      </c>
      <c r="F1155" s="160" t="s">
        <v>110</v>
      </c>
      <c r="G1155" s="160" t="s">
        <v>140</v>
      </c>
      <c r="H1155" s="160" t="s">
        <v>6392</v>
      </c>
      <c r="I1155" s="160" cm="1">
        <f t="array" ref="I1155">INDEX('2.1.trackMPD'!J:J/(24*60*60),
       MATCH(1,
             (A1155='2.1.trackMPD'!A:A)*
             (C1155='2.1.trackMPD'!D:D)*
             (D1155/10^6='2.1.trackMPD'!H:H)*
             (E1155='2.1.trackMPD'!F:F),
0))</f>
        <v>1.5704883680555555E-3</v>
      </c>
    </row>
    <row r="1156" spans="1:9" x14ac:dyDescent="0.2">
      <c r="A1156" s="160" t="s">
        <v>93</v>
      </c>
      <c r="B1156" s="160" t="s">
        <v>151</v>
      </c>
      <c r="C1156" s="160">
        <f>_xlfn.XLOOKUP(B1156,'2.1.trackMPD'!$R$7:$R$29,'2.1.trackMPD'!$T$7:$T$29)</f>
        <v>6</v>
      </c>
      <c r="D1156" s="160">
        <v>100</v>
      </c>
      <c r="E1156" s="160" t="s">
        <v>6390</v>
      </c>
      <c r="F1156" s="160" t="s">
        <v>110</v>
      </c>
      <c r="G1156" s="160" t="s">
        <v>124</v>
      </c>
      <c r="H1156" s="160" t="s">
        <v>6393</v>
      </c>
      <c r="I1156" s="160" cm="1">
        <f t="array" ref="I1156">INDEX('2.1.trackMPD'!K:K/(24*60*60),
       MATCH(1,
             (A1156='2.1.trackMPD'!A:A)*
             (C1156='2.1.trackMPD'!D:D)*
             (D1156/10^6='2.1.trackMPD'!H:H)*
             (E1156='2.1.trackMPD'!F:F),
0))</f>
        <v>0</v>
      </c>
    </row>
    <row r="1157" spans="1:9" x14ac:dyDescent="0.2">
      <c r="A1157" s="160" t="s">
        <v>93</v>
      </c>
      <c r="B1157" s="160" t="s">
        <v>151</v>
      </c>
      <c r="C1157" s="160">
        <f>_xlfn.XLOOKUP(B1157,'2.1.trackMPD'!$R$7:$R$29,'2.1.trackMPD'!$T$7:$T$29)</f>
        <v>6</v>
      </c>
      <c r="D1157" s="160">
        <v>100</v>
      </c>
      <c r="E1157" s="160" t="s">
        <v>6390</v>
      </c>
      <c r="F1157" s="160" t="s">
        <v>110</v>
      </c>
      <c r="G1157" s="160" t="s">
        <v>140</v>
      </c>
      <c r="H1157" s="160" t="s">
        <v>6393</v>
      </c>
      <c r="I1157" s="160" cm="1">
        <f t="array" ref="I1157">INDEX('2.1.trackMPD'!L:L/(24*60*60),
       MATCH(1,
             (A1157='2.1.trackMPD'!A:A)*
             (C1157='2.1.trackMPD'!D:D)*
             (D1157/10^6='2.1.trackMPD'!H:H)*
             (E1157='2.1.trackMPD'!F:F),
0))</f>
        <v>0</v>
      </c>
    </row>
    <row r="1158" spans="1:9" x14ac:dyDescent="0.2">
      <c r="A1158" s="160" t="s">
        <v>93</v>
      </c>
      <c r="B1158" s="160" t="s">
        <v>151</v>
      </c>
      <c r="C1158" s="160">
        <f>_xlfn.XLOOKUP(B1158,'2.1.trackMPD'!$R$7:$R$29,'2.1.trackMPD'!$T$7:$T$29)</f>
        <v>6</v>
      </c>
      <c r="D1158" s="160">
        <v>1000</v>
      </c>
      <c r="E1158" s="160" t="s">
        <v>6390</v>
      </c>
      <c r="F1158" s="160" t="s">
        <v>110</v>
      </c>
      <c r="G1158" s="160" t="s">
        <v>124</v>
      </c>
      <c r="H1158" s="160" t="s">
        <v>6392</v>
      </c>
      <c r="I1158" s="160" cm="1">
        <f t="array" ref="I1158">INDEX('2.1.trackMPD'!I:I/(24*60*60),
       MATCH(1,
             (A1158='2.1.trackMPD'!A:A)*
             (C1158='2.1.trackMPD'!D:D)*
             (D1158/10^6='2.1.trackMPD'!H:H)*
             (E1158='2.1.trackMPD'!F:F),
0))</f>
        <v>5.2855706909722224</v>
      </c>
    </row>
    <row r="1159" spans="1:9" x14ac:dyDescent="0.2">
      <c r="A1159" s="160" t="s">
        <v>93</v>
      </c>
      <c r="B1159" s="160" t="s">
        <v>151</v>
      </c>
      <c r="C1159" s="160">
        <f>_xlfn.XLOOKUP(B1159,'2.1.trackMPD'!$R$7:$R$29,'2.1.trackMPD'!$T$7:$T$29)</f>
        <v>6</v>
      </c>
      <c r="D1159" s="160">
        <v>1000</v>
      </c>
      <c r="E1159" s="160" t="s">
        <v>6390</v>
      </c>
      <c r="F1159" s="160" t="s">
        <v>110</v>
      </c>
      <c r="G1159" s="160" t="s">
        <v>140</v>
      </c>
      <c r="H1159" s="160" t="s">
        <v>6392</v>
      </c>
      <c r="I1159" s="160" cm="1">
        <f t="array" ref="I1159">INDEX('2.1.trackMPD'!J:J/(24*60*60),
       MATCH(1,
             (A1159='2.1.trackMPD'!A:A)*
             (C1159='2.1.trackMPD'!D:D)*
             (D1159/10^6='2.1.trackMPD'!H:H)*
             (E1159='2.1.trackMPD'!F:F),
0))</f>
        <v>5.8739276064814813E-2</v>
      </c>
    </row>
    <row r="1160" spans="1:9" x14ac:dyDescent="0.2">
      <c r="A1160" s="160" t="s">
        <v>93</v>
      </c>
      <c r="B1160" s="160" t="s">
        <v>151</v>
      </c>
      <c r="C1160" s="160">
        <f>_xlfn.XLOOKUP(B1160,'2.1.trackMPD'!$R$7:$R$29,'2.1.trackMPD'!$T$7:$T$29)</f>
        <v>6</v>
      </c>
      <c r="D1160" s="160">
        <v>1000</v>
      </c>
      <c r="E1160" s="160" t="s">
        <v>6390</v>
      </c>
      <c r="F1160" s="160" t="s">
        <v>110</v>
      </c>
      <c r="G1160" s="160" t="s">
        <v>124</v>
      </c>
      <c r="H1160" s="160" t="s">
        <v>6393</v>
      </c>
      <c r="I1160" s="160" cm="1">
        <f t="array" ref="I1160">INDEX('2.1.trackMPD'!K:K/(24*60*60),
       MATCH(1,
             (A1160='2.1.trackMPD'!A:A)*
             (C1160='2.1.trackMPD'!D:D)*
             (D1160/10^6='2.1.trackMPD'!H:H)*
             (E1160='2.1.trackMPD'!F:F),
0))</f>
        <v>0</v>
      </c>
    </row>
    <row r="1161" spans="1:9" x14ac:dyDescent="0.2">
      <c r="A1161" s="160" t="s">
        <v>93</v>
      </c>
      <c r="B1161" s="160" t="s">
        <v>151</v>
      </c>
      <c r="C1161" s="160">
        <f>_xlfn.XLOOKUP(B1161,'2.1.trackMPD'!$R$7:$R$29,'2.1.trackMPD'!$T$7:$T$29)</f>
        <v>6</v>
      </c>
      <c r="D1161" s="160">
        <v>1000</v>
      </c>
      <c r="E1161" s="160" t="s">
        <v>6390</v>
      </c>
      <c r="F1161" s="160" t="s">
        <v>110</v>
      </c>
      <c r="G1161" s="160" t="s">
        <v>140</v>
      </c>
      <c r="H1161" s="160" t="s">
        <v>6393</v>
      </c>
      <c r="I1161" s="160" cm="1">
        <f t="array" ref="I1161">INDEX('2.1.trackMPD'!L:L/(24*60*60),
       MATCH(1,
             (A1161='2.1.trackMPD'!A:A)*
             (C1161='2.1.trackMPD'!D:D)*
             (D1161/10^6='2.1.trackMPD'!H:H)*
             (E1161='2.1.trackMPD'!F:F),
0))</f>
        <v>0</v>
      </c>
    </row>
    <row r="1162" spans="1:9" x14ac:dyDescent="0.2">
      <c r="A1162" s="160" t="s">
        <v>93</v>
      </c>
      <c r="B1162" s="160" t="s">
        <v>151</v>
      </c>
      <c r="C1162" s="160">
        <f>_xlfn.XLOOKUP(B1162,'2.1.trackMPD'!$R$7:$R$29,'2.1.trackMPD'!$T$7:$T$29)</f>
        <v>6</v>
      </c>
      <c r="D1162" s="160">
        <v>5000</v>
      </c>
      <c r="E1162" s="160" t="s">
        <v>6390</v>
      </c>
      <c r="F1162" s="160" t="s">
        <v>110</v>
      </c>
      <c r="G1162" s="160" t="s">
        <v>124</v>
      </c>
      <c r="H1162" s="160" t="s">
        <v>6392</v>
      </c>
      <c r="I1162" s="160" cm="1">
        <f t="array" ref="I1162">INDEX('2.1.trackMPD'!I:I/(24*60*60),
       MATCH(1,
             (A1162='2.1.trackMPD'!A:A)*
             (C1162='2.1.trackMPD'!D:D)*
             (D1162/10^6='2.1.trackMPD'!H:H)*
             (E1162='2.1.trackMPD'!F:F),
0))</f>
        <v>81.995622777777783</v>
      </c>
    </row>
    <row r="1163" spans="1:9" x14ac:dyDescent="0.2">
      <c r="A1163" s="160" t="s">
        <v>93</v>
      </c>
      <c r="B1163" s="160" t="s">
        <v>151</v>
      </c>
      <c r="C1163" s="160">
        <f>_xlfn.XLOOKUP(B1163,'2.1.trackMPD'!$R$7:$R$29,'2.1.trackMPD'!$T$7:$T$29)</f>
        <v>6</v>
      </c>
      <c r="D1163" s="160">
        <v>5000</v>
      </c>
      <c r="E1163" s="160" t="s">
        <v>6390</v>
      </c>
      <c r="F1163" s="160" t="s">
        <v>110</v>
      </c>
      <c r="G1163" s="160" t="s">
        <v>140</v>
      </c>
      <c r="H1163" s="160" t="s">
        <v>6392</v>
      </c>
      <c r="I1163" s="160" cm="1">
        <f t="array" ref="I1163">INDEX('2.1.trackMPD'!J:J/(24*60*60),
       MATCH(1,
             (A1163='2.1.trackMPD'!A:A)*
             (C1163='2.1.trackMPD'!D:D)*
             (D1163/10^6='2.1.trackMPD'!H:H)*
             (E1163='2.1.trackMPD'!F:F),
0))</f>
        <v>0.23135450173611111</v>
      </c>
    </row>
    <row r="1164" spans="1:9" x14ac:dyDescent="0.2">
      <c r="A1164" s="160" t="s">
        <v>93</v>
      </c>
      <c r="B1164" s="160" t="s">
        <v>151</v>
      </c>
      <c r="C1164" s="160">
        <f>_xlfn.XLOOKUP(B1164,'2.1.trackMPD'!$R$7:$R$29,'2.1.trackMPD'!$T$7:$T$29)</f>
        <v>6</v>
      </c>
      <c r="D1164" s="160">
        <v>5000</v>
      </c>
      <c r="E1164" s="160" t="s">
        <v>6390</v>
      </c>
      <c r="F1164" s="160" t="s">
        <v>110</v>
      </c>
      <c r="G1164" s="160" t="s">
        <v>124</v>
      </c>
      <c r="H1164" s="160" t="s">
        <v>6393</v>
      </c>
      <c r="I1164" s="160" cm="1">
        <f t="array" ref="I1164">INDEX('2.1.trackMPD'!K:K/(24*60*60),
       MATCH(1,
             (A1164='2.1.trackMPD'!A:A)*
             (C1164='2.1.trackMPD'!D:D)*
             (D1164/10^6='2.1.trackMPD'!H:H)*
             (E1164='2.1.trackMPD'!F:F),
0))</f>
        <v>0</v>
      </c>
    </row>
    <row r="1165" spans="1:9" x14ac:dyDescent="0.2">
      <c r="A1165" s="160" t="s">
        <v>93</v>
      </c>
      <c r="B1165" s="160" t="s">
        <v>151</v>
      </c>
      <c r="C1165" s="160">
        <f>_xlfn.XLOOKUP(B1165,'2.1.trackMPD'!$R$7:$R$29,'2.1.trackMPD'!$T$7:$T$29)</f>
        <v>6</v>
      </c>
      <c r="D1165" s="160">
        <v>5000</v>
      </c>
      <c r="E1165" s="160" t="s">
        <v>6390</v>
      </c>
      <c r="F1165" s="160" t="s">
        <v>110</v>
      </c>
      <c r="G1165" s="160" t="s">
        <v>140</v>
      </c>
      <c r="H1165" s="160" t="s">
        <v>6393</v>
      </c>
      <c r="I1165" s="160" cm="1">
        <f t="array" ref="I1165">INDEX('2.1.trackMPD'!L:L/(24*60*60),
       MATCH(1,
             (A1165='2.1.trackMPD'!A:A)*
             (C1165='2.1.trackMPD'!D:D)*
             (D1165/10^6='2.1.trackMPD'!H:H)*
             (E1165='2.1.trackMPD'!F:F),
0))</f>
        <v>0</v>
      </c>
    </row>
    <row r="1166" spans="1:9" x14ac:dyDescent="0.2">
      <c r="A1166" s="160" t="s">
        <v>93</v>
      </c>
      <c r="B1166" s="160" t="s">
        <v>151</v>
      </c>
      <c r="C1166" s="160">
        <f>_xlfn.XLOOKUP(B1166,'2.1.trackMPD'!$R$7:$R$29,'2.1.trackMPD'!$T$7:$T$29)</f>
        <v>6</v>
      </c>
      <c r="D1166" s="160">
        <v>1</v>
      </c>
      <c r="E1166" s="160" t="s">
        <v>6394</v>
      </c>
      <c r="F1166" s="160" t="s">
        <v>110</v>
      </c>
      <c r="G1166" s="160" t="s">
        <v>124</v>
      </c>
      <c r="H1166" s="160" t="s">
        <v>6392</v>
      </c>
      <c r="I1166" s="160" cm="1">
        <f t="array" ref="I1166">INDEX('2.1.trackMPD'!I:I/(24*60*60),
       MATCH(1,
             (A1166='2.1.trackMPD'!A:A)*
             (C1166='2.1.trackMPD'!D:D)*
             (D1166/10^6='2.1.trackMPD'!H:H)*
             (E1166='2.1.trackMPD'!F:F),
0))</f>
        <v>6.7990033564814812E-7</v>
      </c>
    </row>
    <row r="1167" spans="1:9" x14ac:dyDescent="0.2">
      <c r="A1167" s="160" t="s">
        <v>93</v>
      </c>
      <c r="B1167" s="160" t="s">
        <v>151</v>
      </c>
      <c r="C1167" s="160">
        <f>_xlfn.XLOOKUP(B1167,'2.1.trackMPD'!$R$7:$R$29,'2.1.trackMPD'!$T$7:$T$29)</f>
        <v>6</v>
      </c>
      <c r="D1167" s="160">
        <v>1</v>
      </c>
      <c r="E1167" s="160" t="s">
        <v>6394</v>
      </c>
      <c r="F1167" s="160" t="s">
        <v>110</v>
      </c>
      <c r="G1167" s="160" t="s">
        <v>140</v>
      </c>
      <c r="H1167" s="160" t="s">
        <v>6392</v>
      </c>
      <c r="I1167" s="160" cm="1">
        <f t="array" ref="I1167">INDEX('2.1.trackMPD'!J:J/(24*60*60),
       MATCH(1,
             (A1167='2.1.trackMPD'!A:A)*
             (C1167='2.1.trackMPD'!D:D)*
             (D1167/10^6='2.1.trackMPD'!H:H)*
             (E1167='2.1.trackMPD'!F:F),
0))</f>
        <v>6.5607511111111114E-6</v>
      </c>
    </row>
    <row r="1168" spans="1:9" x14ac:dyDescent="0.2">
      <c r="A1168" s="160" t="s">
        <v>93</v>
      </c>
      <c r="B1168" s="160" t="s">
        <v>151</v>
      </c>
      <c r="C1168" s="160">
        <f>_xlfn.XLOOKUP(B1168,'2.1.trackMPD'!$R$7:$R$29,'2.1.trackMPD'!$T$7:$T$29)</f>
        <v>6</v>
      </c>
      <c r="D1168" s="160">
        <v>1</v>
      </c>
      <c r="E1168" s="160" t="s">
        <v>6394</v>
      </c>
      <c r="F1168" s="160" t="s">
        <v>110</v>
      </c>
      <c r="G1168" s="160" t="s">
        <v>124</v>
      </c>
      <c r="H1168" s="160" t="s">
        <v>6393</v>
      </c>
      <c r="I1168" s="160" cm="1">
        <f t="array" ref="I1168">INDEX('2.1.trackMPD'!K:K/(24*60*60),
       MATCH(1,
             (A1168='2.1.trackMPD'!A:A)*
             (C1168='2.1.trackMPD'!D:D)*
             (D1168/10^6='2.1.trackMPD'!H:H)*
             (E1168='2.1.trackMPD'!F:F),
0))</f>
        <v>0</v>
      </c>
    </row>
    <row r="1169" spans="1:9" x14ac:dyDescent="0.2">
      <c r="A1169" s="160" t="s">
        <v>93</v>
      </c>
      <c r="B1169" s="160" t="s">
        <v>151</v>
      </c>
      <c r="C1169" s="160">
        <f>_xlfn.XLOOKUP(B1169,'2.1.trackMPD'!$R$7:$R$29,'2.1.trackMPD'!$T$7:$T$29)</f>
        <v>6</v>
      </c>
      <c r="D1169" s="160">
        <v>1</v>
      </c>
      <c r="E1169" s="160" t="s">
        <v>6394</v>
      </c>
      <c r="F1169" s="160" t="s">
        <v>110</v>
      </c>
      <c r="G1169" s="160" t="s">
        <v>140</v>
      </c>
      <c r="H1169" s="160" t="s">
        <v>6393</v>
      </c>
      <c r="I1169" s="160" cm="1">
        <f t="array" ref="I1169">INDEX('2.1.trackMPD'!L:L/(24*60*60),
       MATCH(1,
             (A1169='2.1.trackMPD'!A:A)*
             (C1169='2.1.trackMPD'!D:D)*
             (D1169/10^6='2.1.trackMPD'!H:H)*
             (E1169='2.1.trackMPD'!F:F),
0))</f>
        <v>1.9946250115740742E-6</v>
      </c>
    </row>
    <row r="1170" spans="1:9" x14ac:dyDescent="0.2">
      <c r="A1170" s="160" t="s">
        <v>93</v>
      </c>
      <c r="B1170" s="160" t="s">
        <v>151</v>
      </c>
      <c r="C1170" s="160">
        <f>_xlfn.XLOOKUP(B1170,'2.1.trackMPD'!$R$7:$R$29,'2.1.trackMPD'!$T$7:$T$29)</f>
        <v>6</v>
      </c>
      <c r="D1170" s="160">
        <v>10</v>
      </c>
      <c r="E1170" s="160" t="s">
        <v>6394</v>
      </c>
      <c r="F1170" s="160" t="s">
        <v>110</v>
      </c>
      <c r="G1170" s="160" t="s">
        <v>124</v>
      </c>
      <c r="H1170" s="160" t="s">
        <v>6392</v>
      </c>
      <c r="I1170" s="160" cm="1">
        <f t="array" ref="I1170">INDEX('2.1.trackMPD'!I:I/(24*60*60),
       MATCH(1,
             (A1170='2.1.trackMPD'!A:A)*
             (C1170='2.1.trackMPD'!D:D)*
             (D1170/10^6='2.1.trackMPD'!H:H)*
             (E1170='2.1.trackMPD'!F:F),
0))</f>
        <v>2.0893463958333332E-5</v>
      </c>
    </row>
    <row r="1171" spans="1:9" x14ac:dyDescent="0.2">
      <c r="A1171" s="160" t="s">
        <v>93</v>
      </c>
      <c r="B1171" s="160" t="s">
        <v>151</v>
      </c>
      <c r="C1171" s="160">
        <f>_xlfn.XLOOKUP(B1171,'2.1.trackMPD'!$R$7:$R$29,'2.1.trackMPD'!$T$7:$T$29)</f>
        <v>6</v>
      </c>
      <c r="D1171" s="160">
        <v>10</v>
      </c>
      <c r="E1171" s="160" t="s">
        <v>6394</v>
      </c>
      <c r="F1171" s="160" t="s">
        <v>110</v>
      </c>
      <c r="G1171" s="160" t="s">
        <v>140</v>
      </c>
      <c r="H1171" s="160" t="s">
        <v>6392</v>
      </c>
      <c r="I1171" s="160" cm="1">
        <f t="array" ref="I1171">INDEX('2.1.trackMPD'!J:J/(24*60*60),
       MATCH(1,
             (A1171='2.1.trackMPD'!A:A)*
             (C1171='2.1.trackMPD'!D:D)*
             (D1171/10^6='2.1.trackMPD'!H:H)*
             (E1171='2.1.trackMPD'!F:F),
0))</f>
        <v>5.2174501944444443E-5</v>
      </c>
    </row>
    <row r="1172" spans="1:9" x14ac:dyDescent="0.2">
      <c r="A1172" s="160" t="s">
        <v>93</v>
      </c>
      <c r="B1172" s="160" t="s">
        <v>151</v>
      </c>
      <c r="C1172" s="160">
        <f>_xlfn.XLOOKUP(B1172,'2.1.trackMPD'!$R$7:$R$29,'2.1.trackMPD'!$T$7:$T$29)</f>
        <v>6</v>
      </c>
      <c r="D1172" s="160">
        <v>10</v>
      </c>
      <c r="E1172" s="160" t="s">
        <v>6394</v>
      </c>
      <c r="F1172" s="160" t="s">
        <v>110</v>
      </c>
      <c r="G1172" s="160" t="s">
        <v>124</v>
      </c>
      <c r="H1172" s="160" t="s">
        <v>6393</v>
      </c>
      <c r="I1172" s="160" cm="1">
        <f t="array" ref="I1172">INDEX('2.1.trackMPD'!K:K/(24*60*60),
       MATCH(1,
             (A1172='2.1.trackMPD'!A:A)*
             (C1172='2.1.trackMPD'!D:D)*
             (D1172/10^6='2.1.trackMPD'!H:H)*
             (E1172='2.1.trackMPD'!F:F),
0))</f>
        <v>0</v>
      </c>
    </row>
    <row r="1173" spans="1:9" x14ac:dyDescent="0.2">
      <c r="A1173" s="160" t="s">
        <v>93</v>
      </c>
      <c r="B1173" s="160" t="s">
        <v>151</v>
      </c>
      <c r="C1173" s="160">
        <f>_xlfn.XLOOKUP(B1173,'2.1.trackMPD'!$R$7:$R$29,'2.1.trackMPD'!$T$7:$T$29)</f>
        <v>6</v>
      </c>
      <c r="D1173" s="160">
        <v>10</v>
      </c>
      <c r="E1173" s="160" t="s">
        <v>6394</v>
      </c>
      <c r="F1173" s="160" t="s">
        <v>110</v>
      </c>
      <c r="G1173" s="160" t="s">
        <v>140</v>
      </c>
      <c r="H1173" s="160" t="s">
        <v>6393</v>
      </c>
      <c r="I1173" s="160" cm="1">
        <f t="array" ref="I1173">INDEX('2.1.trackMPD'!L:L/(24*60*60),
       MATCH(1,
             (A1173='2.1.trackMPD'!A:A)*
             (C1173='2.1.trackMPD'!D:D)*
             (D1173/10^6='2.1.trackMPD'!H:H)*
             (E1173='2.1.trackMPD'!F:F),
0))</f>
        <v>1.8757503009259258E-6</v>
      </c>
    </row>
    <row r="1174" spans="1:9" x14ac:dyDescent="0.2">
      <c r="A1174" s="160" t="s">
        <v>93</v>
      </c>
      <c r="B1174" s="160" t="s">
        <v>151</v>
      </c>
      <c r="C1174" s="160">
        <f>_xlfn.XLOOKUP(B1174,'2.1.trackMPD'!$R$7:$R$29,'2.1.trackMPD'!$T$7:$T$29)</f>
        <v>6</v>
      </c>
      <c r="D1174" s="160">
        <v>100</v>
      </c>
      <c r="E1174" s="160" t="s">
        <v>6394</v>
      </c>
      <c r="F1174" s="160" t="s">
        <v>110</v>
      </c>
      <c r="G1174" s="160" t="s">
        <v>124</v>
      </c>
      <c r="H1174" s="160" t="s">
        <v>6392</v>
      </c>
      <c r="I1174" s="160" cm="1">
        <f t="array" ref="I1174">INDEX('2.1.trackMPD'!I:I/(24*60*60),
       MATCH(1,
             (A1174='2.1.trackMPD'!A:A)*
             (C1174='2.1.trackMPD'!D:D)*
             (D1174/10^6='2.1.trackMPD'!H:H)*
             (E1174='2.1.trackMPD'!F:F),
0))</f>
        <v>3.429728244212963E-2</v>
      </c>
    </row>
    <row r="1175" spans="1:9" x14ac:dyDescent="0.2">
      <c r="A1175" s="160" t="s">
        <v>93</v>
      </c>
      <c r="B1175" s="160" t="s">
        <v>151</v>
      </c>
      <c r="C1175" s="160">
        <f>_xlfn.XLOOKUP(B1175,'2.1.trackMPD'!$R$7:$R$29,'2.1.trackMPD'!$T$7:$T$29)</f>
        <v>6</v>
      </c>
      <c r="D1175" s="160">
        <v>100</v>
      </c>
      <c r="E1175" s="160" t="s">
        <v>6394</v>
      </c>
      <c r="F1175" s="160" t="s">
        <v>110</v>
      </c>
      <c r="G1175" s="160" t="s">
        <v>140</v>
      </c>
      <c r="H1175" s="160" t="s">
        <v>6392</v>
      </c>
      <c r="I1175" s="160" cm="1">
        <f t="array" ref="I1175">INDEX('2.1.trackMPD'!J:J/(24*60*60),
       MATCH(1,
             (A1175='2.1.trackMPD'!A:A)*
             (C1175='2.1.trackMPD'!D:D)*
             (D1175/10^6='2.1.trackMPD'!H:H)*
             (E1175='2.1.trackMPD'!F:F),
0))</f>
        <v>4.6962863819444449E-3</v>
      </c>
    </row>
    <row r="1176" spans="1:9" x14ac:dyDescent="0.2">
      <c r="A1176" s="160" t="s">
        <v>93</v>
      </c>
      <c r="B1176" s="160" t="s">
        <v>151</v>
      </c>
      <c r="C1176" s="160">
        <f>_xlfn.XLOOKUP(B1176,'2.1.trackMPD'!$R$7:$R$29,'2.1.trackMPD'!$T$7:$T$29)</f>
        <v>6</v>
      </c>
      <c r="D1176" s="160">
        <v>100</v>
      </c>
      <c r="E1176" s="160" t="s">
        <v>6394</v>
      </c>
      <c r="F1176" s="160" t="s">
        <v>110</v>
      </c>
      <c r="G1176" s="160" t="s">
        <v>124</v>
      </c>
      <c r="H1176" s="160" t="s">
        <v>6393</v>
      </c>
      <c r="I1176" s="160" cm="1">
        <f t="array" ref="I1176">INDEX('2.1.trackMPD'!K:K/(24*60*60),
       MATCH(1,
             (A1176='2.1.trackMPD'!A:A)*
             (C1176='2.1.trackMPD'!D:D)*
             (D1176/10^6='2.1.trackMPD'!H:H)*
             (E1176='2.1.trackMPD'!F:F),
0))</f>
        <v>0</v>
      </c>
    </row>
    <row r="1177" spans="1:9" x14ac:dyDescent="0.2">
      <c r="A1177" s="160" t="s">
        <v>93</v>
      </c>
      <c r="B1177" s="160" t="s">
        <v>151</v>
      </c>
      <c r="C1177" s="160">
        <f>_xlfn.XLOOKUP(B1177,'2.1.trackMPD'!$R$7:$R$29,'2.1.trackMPD'!$T$7:$T$29)</f>
        <v>6</v>
      </c>
      <c r="D1177" s="160">
        <v>100</v>
      </c>
      <c r="E1177" s="160" t="s">
        <v>6394</v>
      </c>
      <c r="F1177" s="160" t="s">
        <v>110</v>
      </c>
      <c r="G1177" s="160" t="s">
        <v>140</v>
      </c>
      <c r="H1177" s="160" t="s">
        <v>6393</v>
      </c>
      <c r="I1177" s="160" cm="1">
        <f t="array" ref="I1177">INDEX('2.1.trackMPD'!L:L/(24*60*60),
       MATCH(1,
             (A1177='2.1.trackMPD'!A:A)*
             (C1177='2.1.trackMPD'!D:D)*
             (D1177/10^6='2.1.trackMPD'!H:H)*
             (E1177='2.1.trackMPD'!F:F),
0))</f>
        <v>0</v>
      </c>
    </row>
    <row r="1178" spans="1:9" x14ac:dyDescent="0.2">
      <c r="A1178" s="160" t="s">
        <v>93</v>
      </c>
      <c r="B1178" s="160" t="s">
        <v>151</v>
      </c>
      <c r="C1178" s="160">
        <f>_xlfn.XLOOKUP(B1178,'2.1.trackMPD'!$R$7:$R$29,'2.1.trackMPD'!$T$7:$T$29)</f>
        <v>6</v>
      </c>
      <c r="D1178" s="160">
        <v>1000</v>
      </c>
      <c r="E1178" s="160" t="s">
        <v>6394</v>
      </c>
      <c r="F1178" s="160" t="s">
        <v>110</v>
      </c>
      <c r="G1178" s="160" t="s">
        <v>124</v>
      </c>
      <c r="H1178" s="160" t="s">
        <v>6392</v>
      </c>
      <c r="I1178" s="160" cm="1">
        <f t="array" ref="I1178">INDEX('2.1.trackMPD'!I:I/(24*60*60),
       MATCH(1,
             (A1178='2.1.trackMPD'!A:A)*
             (C1178='2.1.trackMPD'!D:D)*
             (D1178/10^6='2.1.trackMPD'!H:H)*
             (E1178='2.1.trackMPD'!F:F),
0))</f>
        <v>4.3144828321759263</v>
      </c>
    </row>
    <row r="1179" spans="1:9" x14ac:dyDescent="0.2">
      <c r="A1179" s="160" t="s">
        <v>93</v>
      </c>
      <c r="B1179" s="160" t="s">
        <v>151</v>
      </c>
      <c r="C1179" s="160">
        <f>_xlfn.XLOOKUP(B1179,'2.1.trackMPD'!$R$7:$R$29,'2.1.trackMPD'!$T$7:$T$29)</f>
        <v>6</v>
      </c>
      <c r="D1179" s="160">
        <v>1000</v>
      </c>
      <c r="E1179" s="160" t="s">
        <v>6394</v>
      </c>
      <c r="F1179" s="160" t="s">
        <v>110</v>
      </c>
      <c r="G1179" s="160" t="s">
        <v>140</v>
      </c>
      <c r="H1179" s="160" t="s">
        <v>6392</v>
      </c>
      <c r="I1179" s="160" cm="1">
        <f t="array" ref="I1179">INDEX('2.1.trackMPD'!J:J/(24*60*60),
       MATCH(1,
             (A1179='2.1.trackMPD'!A:A)*
             (C1179='2.1.trackMPD'!D:D)*
             (D1179/10^6='2.1.trackMPD'!H:H)*
             (E1179='2.1.trackMPD'!F:F),
0))</f>
        <v>5.3069748275462965E-2</v>
      </c>
    </row>
    <row r="1180" spans="1:9" x14ac:dyDescent="0.2">
      <c r="A1180" s="160" t="s">
        <v>93</v>
      </c>
      <c r="B1180" s="160" t="s">
        <v>151</v>
      </c>
      <c r="C1180" s="160">
        <f>_xlfn.XLOOKUP(B1180,'2.1.trackMPD'!$R$7:$R$29,'2.1.trackMPD'!$T$7:$T$29)</f>
        <v>6</v>
      </c>
      <c r="D1180" s="160">
        <v>1000</v>
      </c>
      <c r="E1180" s="160" t="s">
        <v>6394</v>
      </c>
      <c r="F1180" s="160" t="s">
        <v>110</v>
      </c>
      <c r="G1180" s="160" t="s">
        <v>124</v>
      </c>
      <c r="H1180" s="160" t="s">
        <v>6393</v>
      </c>
      <c r="I1180" s="160" cm="1">
        <f t="array" ref="I1180">INDEX('2.1.trackMPD'!K:K/(24*60*60),
       MATCH(1,
             (A1180='2.1.trackMPD'!A:A)*
             (C1180='2.1.trackMPD'!D:D)*
             (D1180/10^6='2.1.trackMPD'!H:H)*
             (E1180='2.1.trackMPD'!F:F),
0))</f>
        <v>0</v>
      </c>
    </row>
    <row r="1181" spans="1:9" x14ac:dyDescent="0.2">
      <c r="A1181" s="160" t="s">
        <v>93</v>
      </c>
      <c r="B1181" s="160" t="s">
        <v>151</v>
      </c>
      <c r="C1181" s="160">
        <f>_xlfn.XLOOKUP(B1181,'2.1.trackMPD'!$R$7:$R$29,'2.1.trackMPD'!$T$7:$T$29)</f>
        <v>6</v>
      </c>
      <c r="D1181" s="160">
        <v>1000</v>
      </c>
      <c r="E1181" s="160" t="s">
        <v>6394</v>
      </c>
      <c r="F1181" s="160" t="s">
        <v>110</v>
      </c>
      <c r="G1181" s="160" t="s">
        <v>140</v>
      </c>
      <c r="H1181" s="160" t="s">
        <v>6393</v>
      </c>
      <c r="I1181" s="160" cm="1">
        <f t="array" ref="I1181">INDEX('2.1.trackMPD'!L:L/(24*60*60),
       MATCH(1,
             (A1181='2.1.trackMPD'!A:A)*
             (C1181='2.1.trackMPD'!D:D)*
             (D1181/10^6='2.1.trackMPD'!H:H)*
             (E1181='2.1.trackMPD'!F:F),
0))</f>
        <v>0</v>
      </c>
    </row>
    <row r="1182" spans="1:9" x14ac:dyDescent="0.2">
      <c r="A1182" s="160" t="s">
        <v>93</v>
      </c>
      <c r="B1182" s="160" t="s">
        <v>151</v>
      </c>
      <c r="C1182" s="160">
        <f>_xlfn.XLOOKUP(B1182,'2.1.trackMPD'!$R$7:$R$29,'2.1.trackMPD'!$T$7:$T$29)</f>
        <v>6</v>
      </c>
      <c r="D1182" s="160">
        <v>5000</v>
      </c>
      <c r="E1182" s="160" t="s">
        <v>6394</v>
      </c>
      <c r="F1182" s="160" t="s">
        <v>110</v>
      </c>
      <c r="G1182" s="160" t="s">
        <v>124</v>
      </c>
      <c r="H1182" s="160" t="s">
        <v>6392</v>
      </c>
      <c r="I1182" s="160" cm="1">
        <f t="array" ref="I1182">INDEX('2.1.trackMPD'!I:I/(24*60*60),
       MATCH(1,
             (A1182='2.1.trackMPD'!A:A)*
             (C1182='2.1.trackMPD'!D:D)*
             (D1182/10^6='2.1.trackMPD'!H:H)*
             (E1182='2.1.trackMPD'!F:F),
0))</f>
        <v>25.321341284722223</v>
      </c>
    </row>
    <row r="1183" spans="1:9" x14ac:dyDescent="0.2">
      <c r="A1183" s="160" t="s">
        <v>93</v>
      </c>
      <c r="B1183" s="160" t="s">
        <v>151</v>
      </c>
      <c r="C1183" s="160">
        <f>_xlfn.XLOOKUP(B1183,'2.1.trackMPD'!$R$7:$R$29,'2.1.trackMPD'!$T$7:$T$29)</f>
        <v>6</v>
      </c>
      <c r="D1183" s="160">
        <v>5000</v>
      </c>
      <c r="E1183" s="160" t="s">
        <v>6394</v>
      </c>
      <c r="F1183" s="160" t="s">
        <v>110</v>
      </c>
      <c r="G1183" s="160" t="s">
        <v>140</v>
      </c>
      <c r="H1183" s="160" t="s">
        <v>6392</v>
      </c>
      <c r="I1183" s="160" cm="1">
        <f t="array" ref="I1183">INDEX('2.1.trackMPD'!J:J/(24*60*60),
       MATCH(1,
             (A1183='2.1.trackMPD'!A:A)*
             (C1183='2.1.trackMPD'!D:D)*
             (D1183/10^6='2.1.trackMPD'!H:H)*
             (E1183='2.1.trackMPD'!F:F),
0))</f>
        <v>0.12856595949074076</v>
      </c>
    </row>
    <row r="1184" spans="1:9" x14ac:dyDescent="0.2">
      <c r="A1184" s="160" t="s">
        <v>93</v>
      </c>
      <c r="B1184" s="160" t="s">
        <v>151</v>
      </c>
      <c r="C1184" s="160">
        <f>_xlfn.XLOOKUP(B1184,'2.1.trackMPD'!$R$7:$R$29,'2.1.trackMPD'!$T$7:$T$29)</f>
        <v>6</v>
      </c>
      <c r="D1184" s="160">
        <v>5000</v>
      </c>
      <c r="E1184" s="160" t="s">
        <v>6394</v>
      </c>
      <c r="F1184" s="160" t="s">
        <v>110</v>
      </c>
      <c r="G1184" s="160" t="s">
        <v>124</v>
      </c>
      <c r="H1184" s="160" t="s">
        <v>6393</v>
      </c>
      <c r="I1184" s="160" cm="1">
        <f t="array" ref="I1184">INDEX('2.1.trackMPD'!K:K/(24*60*60),
       MATCH(1,
             (A1184='2.1.trackMPD'!A:A)*
             (C1184='2.1.trackMPD'!D:D)*
             (D1184/10^6='2.1.trackMPD'!H:H)*
             (E1184='2.1.trackMPD'!F:F),
0))</f>
        <v>0</v>
      </c>
    </row>
    <row r="1185" spans="1:9" x14ac:dyDescent="0.2">
      <c r="A1185" s="160" t="s">
        <v>93</v>
      </c>
      <c r="B1185" s="160" t="s">
        <v>151</v>
      </c>
      <c r="C1185" s="160">
        <f>_xlfn.XLOOKUP(B1185,'2.1.trackMPD'!$R$7:$R$29,'2.1.trackMPD'!$T$7:$T$29)</f>
        <v>6</v>
      </c>
      <c r="D1185" s="160">
        <v>5000</v>
      </c>
      <c r="E1185" s="160" t="s">
        <v>6394</v>
      </c>
      <c r="F1185" s="160" t="s">
        <v>110</v>
      </c>
      <c r="G1185" s="160" t="s">
        <v>140</v>
      </c>
      <c r="H1185" s="160" t="s">
        <v>6393</v>
      </c>
      <c r="I1185" s="160" cm="1">
        <f t="array" ref="I1185">INDEX('2.1.trackMPD'!L:L/(24*60*60),
       MATCH(1,
             (A1185='2.1.trackMPD'!A:A)*
             (C1185='2.1.trackMPD'!D:D)*
             (D1185/10^6='2.1.trackMPD'!H:H)*
             (E1185='2.1.trackMPD'!F:F),
0))</f>
        <v>0</v>
      </c>
    </row>
    <row r="1186" spans="1:9" x14ac:dyDescent="0.2">
      <c r="A1186" s="160" t="s">
        <v>93</v>
      </c>
      <c r="B1186" s="160" t="s">
        <v>151</v>
      </c>
      <c r="C1186" s="160">
        <f>_xlfn.XLOOKUP(B1186,'2.1.trackMPD'!$R$7:$R$29,'2.1.trackMPD'!$T$7:$T$29)</f>
        <v>6</v>
      </c>
      <c r="D1186" s="160">
        <v>1</v>
      </c>
      <c r="E1186" s="160" t="s">
        <v>6395</v>
      </c>
      <c r="F1186" s="160" t="s">
        <v>110</v>
      </c>
      <c r="G1186" s="160" t="s">
        <v>124</v>
      </c>
      <c r="H1186" s="160" t="s">
        <v>6392</v>
      </c>
      <c r="I1186" s="160" t="e" cm="1">
        <f t="array" ref="I1186">INDEX('2.1.trackMPD'!I:I/(24*60*60),
       MATCH(1,
             (A1186='2.1.trackMPD'!A:A)*
             (C1186='2.1.trackMPD'!D:D)*
             (D1186/10^6='2.1.trackMPD'!H:H)*
             (E1186='2.1.trackMPD'!F:F),
0))</f>
        <v>#N/A</v>
      </c>
    </row>
    <row r="1187" spans="1:9" x14ac:dyDescent="0.2">
      <c r="A1187" s="160" t="s">
        <v>93</v>
      </c>
      <c r="B1187" s="160" t="s">
        <v>151</v>
      </c>
      <c r="C1187" s="160">
        <f>_xlfn.XLOOKUP(B1187,'2.1.trackMPD'!$R$7:$R$29,'2.1.trackMPD'!$T$7:$T$29)</f>
        <v>6</v>
      </c>
      <c r="D1187" s="160">
        <v>1</v>
      </c>
      <c r="E1187" s="160" t="s">
        <v>6395</v>
      </c>
      <c r="F1187" s="160" t="s">
        <v>110</v>
      </c>
      <c r="G1187" s="160" t="s">
        <v>140</v>
      </c>
      <c r="H1187" s="160" t="s">
        <v>6392</v>
      </c>
      <c r="I1187" s="160" t="e" cm="1">
        <f t="array" ref="I1187">INDEX('2.1.trackMPD'!J:J/(24*60*60),
       MATCH(1,
             (A1187='2.1.trackMPD'!A:A)*
             (C1187='2.1.trackMPD'!D:D)*
             (D1187/10^6='2.1.trackMPD'!H:H)*
             (E1187='2.1.trackMPD'!F:F),
0))</f>
        <v>#N/A</v>
      </c>
    </row>
    <row r="1188" spans="1:9" x14ac:dyDescent="0.2">
      <c r="A1188" s="160" t="s">
        <v>93</v>
      </c>
      <c r="B1188" s="160" t="s">
        <v>151</v>
      </c>
      <c r="C1188" s="160">
        <f>_xlfn.XLOOKUP(B1188,'2.1.trackMPD'!$R$7:$R$29,'2.1.trackMPD'!$T$7:$T$29)</f>
        <v>6</v>
      </c>
      <c r="D1188" s="160">
        <v>1</v>
      </c>
      <c r="E1188" s="160" t="s">
        <v>6395</v>
      </c>
      <c r="F1188" s="160" t="s">
        <v>110</v>
      </c>
      <c r="G1188" s="160" t="s">
        <v>124</v>
      </c>
      <c r="H1188" s="160" t="s">
        <v>6393</v>
      </c>
      <c r="I1188" s="160" t="e" cm="1">
        <f t="array" ref="I1188">INDEX('2.1.trackMPD'!K:K/(24*60*60),
       MATCH(1,
             (A1188='2.1.trackMPD'!A:A)*
             (C1188='2.1.trackMPD'!D:D)*
             (D1188/10^6='2.1.trackMPD'!H:H)*
             (E1188='2.1.trackMPD'!F:F),
0))</f>
        <v>#N/A</v>
      </c>
    </row>
    <row r="1189" spans="1:9" x14ac:dyDescent="0.2">
      <c r="A1189" s="160" t="s">
        <v>93</v>
      </c>
      <c r="B1189" s="160" t="s">
        <v>151</v>
      </c>
      <c r="C1189" s="160">
        <f>_xlfn.XLOOKUP(B1189,'2.1.trackMPD'!$R$7:$R$29,'2.1.trackMPD'!$T$7:$T$29)</f>
        <v>6</v>
      </c>
      <c r="D1189" s="160">
        <v>1</v>
      </c>
      <c r="E1189" s="160" t="s">
        <v>6395</v>
      </c>
      <c r="F1189" s="160" t="s">
        <v>110</v>
      </c>
      <c r="G1189" s="160" t="s">
        <v>140</v>
      </c>
      <c r="H1189" s="160" t="s">
        <v>6393</v>
      </c>
      <c r="I1189" s="160" t="e" cm="1">
        <f t="array" ref="I1189">INDEX('2.1.trackMPD'!L:L/(24*60*60),
       MATCH(1,
             (A1189='2.1.trackMPD'!A:A)*
             (C1189='2.1.trackMPD'!D:D)*
             (D1189/10^6='2.1.trackMPD'!H:H)*
             (E1189='2.1.trackMPD'!F:F),
0))</f>
        <v>#N/A</v>
      </c>
    </row>
    <row r="1190" spans="1:9" x14ac:dyDescent="0.2">
      <c r="A1190" s="160" t="s">
        <v>93</v>
      </c>
      <c r="B1190" s="160" t="s">
        <v>151</v>
      </c>
      <c r="C1190" s="160">
        <f>_xlfn.XLOOKUP(B1190,'2.1.trackMPD'!$R$7:$R$29,'2.1.trackMPD'!$T$7:$T$29)</f>
        <v>6</v>
      </c>
      <c r="D1190" s="160">
        <v>10</v>
      </c>
      <c r="E1190" s="160" t="s">
        <v>6395</v>
      </c>
      <c r="F1190" s="160" t="s">
        <v>110</v>
      </c>
      <c r="G1190" s="160" t="s">
        <v>124</v>
      </c>
      <c r="H1190" s="160" t="s">
        <v>6392</v>
      </c>
      <c r="I1190" s="160" t="e" cm="1">
        <f t="array" ref="I1190">INDEX('2.1.trackMPD'!I:I/(24*60*60),
       MATCH(1,
             (A1190='2.1.trackMPD'!A:A)*
             (C1190='2.1.trackMPD'!D:D)*
             (D1190/10^6='2.1.trackMPD'!H:H)*
             (E1190='2.1.trackMPD'!F:F),
0))</f>
        <v>#N/A</v>
      </c>
    </row>
    <row r="1191" spans="1:9" x14ac:dyDescent="0.2">
      <c r="A1191" s="160" t="s">
        <v>93</v>
      </c>
      <c r="B1191" s="160" t="s">
        <v>151</v>
      </c>
      <c r="C1191" s="160">
        <f>_xlfn.XLOOKUP(B1191,'2.1.trackMPD'!$R$7:$R$29,'2.1.trackMPD'!$T$7:$T$29)</f>
        <v>6</v>
      </c>
      <c r="D1191" s="160">
        <v>10</v>
      </c>
      <c r="E1191" s="160" t="s">
        <v>6395</v>
      </c>
      <c r="F1191" s="160" t="s">
        <v>110</v>
      </c>
      <c r="G1191" s="160" t="s">
        <v>140</v>
      </c>
      <c r="H1191" s="160" t="s">
        <v>6392</v>
      </c>
      <c r="I1191" s="160" t="e" cm="1">
        <f t="array" ref="I1191">INDEX('2.1.trackMPD'!J:J/(24*60*60),
       MATCH(1,
             (A1191='2.1.trackMPD'!A:A)*
             (C1191='2.1.trackMPD'!D:D)*
             (D1191/10^6='2.1.trackMPD'!H:H)*
             (E1191='2.1.trackMPD'!F:F),
0))</f>
        <v>#N/A</v>
      </c>
    </row>
    <row r="1192" spans="1:9" x14ac:dyDescent="0.2">
      <c r="A1192" s="160" t="s">
        <v>93</v>
      </c>
      <c r="B1192" s="160" t="s">
        <v>151</v>
      </c>
      <c r="C1192" s="160">
        <f>_xlfn.XLOOKUP(B1192,'2.1.trackMPD'!$R$7:$R$29,'2.1.trackMPD'!$T$7:$T$29)</f>
        <v>6</v>
      </c>
      <c r="D1192" s="160">
        <v>10</v>
      </c>
      <c r="E1192" s="160" t="s">
        <v>6395</v>
      </c>
      <c r="F1192" s="160" t="s">
        <v>110</v>
      </c>
      <c r="G1192" s="160" t="s">
        <v>124</v>
      </c>
      <c r="H1192" s="160" t="s">
        <v>6393</v>
      </c>
      <c r="I1192" s="160" t="e" cm="1">
        <f t="array" ref="I1192">INDEX('2.1.trackMPD'!K:K/(24*60*60),
       MATCH(1,
             (A1192='2.1.trackMPD'!A:A)*
             (C1192='2.1.trackMPD'!D:D)*
             (D1192/10^6='2.1.trackMPD'!H:H)*
             (E1192='2.1.trackMPD'!F:F),
0))</f>
        <v>#N/A</v>
      </c>
    </row>
    <row r="1193" spans="1:9" x14ac:dyDescent="0.2">
      <c r="A1193" s="160" t="s">
        <v>93</v>
      </c>
      <c r="B1193" s="160" t="s">
        <v>151</v>
      </c>
      <c r="C1193" s="160">
        <f>_xlfn.XLOOKUP(B1193,'2.1.trackMPD'!$R$7:$R$29,'2.1.trackMPD'!$T$7:$T$29)</f>
        <v>6</v>
      </c>
      <c r="D1193" s="160">
        <v>10</v>
      </c>
      <c r="E1193" s="160" t="s">
        <v>6395</v>
      </c>
      <c r="F1193" s="160" t="s">
        <v>110</v>
      </c>
      <c r="G1193" s="160" t="s">
        <v>140</v>
      </c>
      <c r="H1193" s="160" t="s">
        <v>6393</v>
      </c>
      <c r="I1193" s="160" t="e" cm="1">
        <f t="array" ref="I1193">INDEX('2.1.trackMPD'!L:L/(24*60*60),
       MATCH(1,
             (A1193='2.1.trackMPD'!A:A)*
             (C1193='2.1.trackMPD'!D:D)*
             (D1193/10^6='2.1.trackMPD'!H:H)*
             (E1193='2.1.trackMPD'!F:F),
0))</f>
        <v>#N/A</v>
      </c>
    </row>
    <row r="1194" spans="1:9" x14ac:dyDescent="0.2">
      <c r="A1194" s="160" t="s">
        <v>93</v>
      </c>
      <c r="B1194" s="160" t="s">
        <v>151</v>
      </c>
      <c r="C1194" s="160">
        <f>_xlfn.XLOOKUP(B1194,'2.1.trackMPD'!$R$7:$R$29,'2.1.trackMPD'!$T$7:$T$29)</f>
        <v>6</v>
      </c>
      <c r="D1194" s="160">
        <v>100</v>
      </c>
      <c r="E1194" s="160" t="s">
        <v>6395</v>
      </c>
      <c r="F1194" s="160" t="s">
        <v>110</v>
      </c>
      <c r="G1194" s="160" t="s">
        <v>124</v>
      </c>
      <c r="H1194" s="160" t="s">
        <v>6392</v>
      </c>
      <c r="I1194" s="160" t="e" cm="1">
        <f t="array" ref="I1194">INDEX('2.1.trackMPD'!I:I/(24*60*60),
       MATCH(1,
             (A1194='2.1.trackMPD'!A:A)*
             (C1194='2.1.trackMPD'!D:D)*
             (D1194/10^6='2.1.trackMPD'!H:H)*
             (E1194='2.1.trackMPD'!F:F),
0))</f>
        <v>#N/A</v>
      </c>
    </row>
    <row r="1195" spans="1:9" x14ac:dyDescent="0.2">
      <c r="A1195" s="160" t="s">
        <v>93</v>
      </c>
      <c r="B1195" s="160" t="s">
        <v>151</v>
      </c>
      <c r="C1195" s="160">
        <f>_xlfn.XLOOKUP(B1195,'2.1.trackMPD'!$R$7:$R$29,'2.1.trackMPD'!$T$7:$T$29)</f>
        <v>6</v>
      </c>
      <c r="D1195" s="160">
        <v>100</v>
      </c>
      <c r="E1195" s="160" t="s">
        <v>6395</v>
      </c>
      <c r="F1195" s="160" t="s">
        <v>110</v>
      </c>
      <c r="G1195" s="160" t="s">
        <v>140</v>
      </c>
      <c r="H1195" s="160" t="s">
        <v>6392</v>
      </c>
      <c r="I1195" s="160" t="e" cm="1">
        <f t="array" ref="I1195">INDEX('2.1.trackMPD'!J:J/(24*60*60),
       MATCH(1,
             (A1195='2.1.trackMPD'!A:A)*
             (C1195='2.1.trackMPD'!D:D)*
             (D1195/10^6='2.1.trackMPD'!H:H)*
             (E1195='2.1.trackMPD'!F:F),
0))</f>
        <v>#N/A</v>
      </c>
    </row>
    <row r="1196" spans="1:9" x14ac:dyDescent="0.2">
      <c r="A1196" s="160" t="s">
        <v>93</v>
      </c>
      <c r="B1196" s="160" t="s">
        <v>151</v>
      </c>
      <c r="C1196" s="160">
        <f>_xlfn.XLOOKUP(B1196,'2.1.trackMPD'!$R$7:$R$29,'2.1.trackMPD'!$T$7:$T$29)</f>
        <v>6</v>
      </c>
      <c r="D1196" s="160">
        <v>100</v>
      </c>
      <c r="E1196" s="160" t="s">
        <v>6395</v>
      </c>
      <c r="F1196" s="160" t="s">
        <v>110</v>
      </c>
      <c r="G1196" s="160" t="s">
        <v>124</v>
      </c>
      <c r="H1196" s="160" t="s">
        <v>6393</v>
      </c>
      <c r="I1196" s="160" t="e" cm="1">
        <f t="array" ref="I1196">INDEX('2.1.trackMPD'!K:K/(24*60*60),
       MATCH(1,
             (A1196='2.1.trackMPD'!A:A)*
             (C1196='2.1.trackMPD'!D:D)*
             (D1196/10^6='2.1.trackMPD'!H:H)*
             (E1196='2.1.trackMPD'!F:F),
0))</f>
        <v>#N/A</v>
      </c>
    </row>
    <row r="1197" spans="1:9" x14ac:dyDescent="0.2">
      <c r="A1197" s="160" t="s">
        <v>93</v>
      </c>
      <c r="B1197" s="160" t="s">
        <v>151</v>
      </c>
      <c r="C1197" s="160">
        <f>_xlfn.XLOOKUP(B1197,'2.1.trackMPD'!$R$7:$R$29,'2.1.trackMPD'!$T$7:$T$29)</f>
        <v>6</v>
      </c>
      <c r="D1197" s="160">
        <v>100</v>
      </c>
      <c r="E1197" s="160" t="s">
        <v>6395</v>
      </c>
      <c r="F1197" s="160" t="s">
        <v>110</v>
      </c>
      <c r="G1197" s="160" t="s">
        <v>140</v>
      </c>
      <c r="H1197" s="160" t="s">
        <v>6393</v>
      </c>
      <c r="I1197" s="160" t="e" cm="1">
        <f t="array" ref="I1197">INDEX('2.1.trackMPD'!L:L/(24*60*60),
       MATCH(1,
             (A1197='2.1.trackMPD'!A:A)*
             (C1197='2.1.trackMPD'!D:D)*
             (D1197/10^6='2.1.trackMPD'!H:H)*
             (E1197='2.1.trackMPD'!F:F),
0))</f>
        <v>#N/A</v>
      </c>
    </row>
    <row r="1198" spans="1:9" x14ac:dyDescent="0.2">
      <c r="A1198" s="160" t="s">
        <v>28</v>
      </c>
      <c r="B1198" s="160" t="s">
        <v>5</v>
      </c>
      <c r="C1198" s="160">
        <f>_xlfn.XLOOKUP(B1198,'2.1.trackMPD'!$R$7:$R$29,'2.1.trackMPD'!$T$7:$T$29)</f>
        <v>1</v>
      </c>
      <c r="D1198" s="160">
        <v>1</v>
      </c>
      <c r="E1198" s="160" t="s">
        <v>6390</v>
      </c>
      <c r="F1198" s="160" t="s">
        <v>110</v>
      </c>
      <c r="G1198" s="160" t="s">
        <v>124</v>
      </c>
      <c r="H1198" s="160" t="s">
        <v>6392</v>
      </c>
      <c r="I1198" s="160" cm="1">
        <f t="array" ref="I1198">INDEX('2.1.trackMPD'!I:I/(24*60*60),
       MATCH(1,
             (A1198='2.1.trackMPD'!A:A)*
             (C1198='2.1.trackMPD'!D:D)*
             (D1198/10^6='2.1.trackMPD'!H:H)*
             (E1198='2.1.trackMPD'!F:F),
0))</f>
        <v>1.5537956714661573E-6</v>
      </c>
    </row>
    <row r="1199" spans="1:9" x14ac:dyDescent="0.2">
      <c r="A1199" s="160" t="s">
        <v>28</v>
      </c>
      <c r="B1199" s="160" t="s">
        <v>5</v>
      </c>
      <c r="C1199" s="160">
        <f>_xlfn.XLOOKUP(B1199,'2.1.trackMPD'!$R$7:$R$29,'2.1.trackMPD'!$T$7:$T$29)</f>
        <v>1</v>
      </c>
      <c r="D1199" s="160">
        <v>1</v>
      </c>
      <c r="E1199" s="160" t="s">
        <v>6390</v>
      </c>
      <c r="F1199" s="160" t="s">
        <v>110</v>
      </c>
      <c r="G1199" s="160" t="s">
        <v>140</v>
      </c>
      <c r="H1199" s="160" t="s">
        <v>6392</v>
      </c>
      <c r="I1199" s="160" cm="1">
        <f t="array" ref="I1199">INDEX('2.1.trackMPD'!J:J/(24*60*60),
       MATCH(1,
             (A1199='2.1.trackMPD'!A:A)*
             (C1199='2.1.trackMPD'!D:D)*
             (D1199/10^6='2.1.trackMPD'!H:H)*
             (E1199='2.1.trackMPD'!F:F),
0))</f>
        <v>3.0510756813029168E-5</v>
      </c>
    </row>
    <row r="1200" spans="1:9" x14ac:dyDescent="0.2">
      <c r="A1200" s="160" t="s">
        <v>28</v>
      </c>
      <c r="B1200" s="160" t="s">
        <v>5</v>
      </c>
      <c r="C1200" s="160">
        <f>_xlfn.XLOOKUP(B1200,'2.1.trackMPD'!$R$7:$R$29,'2.1.trackMPD'!$T$7:$T$29)</f>
        <v>1</v>
      </c>
      <c r="D1200" s="160">
        <v>1</v>
      </c>
      <c r="E1200" s="160" t="s">
        <v>6390</v>
      </c>
      <c r="F1200" s="160" t="s">
        <v>110</v>
      </c>
      <c r="G1200" s="160" t="s">
        <v>124</v>
      </c>
      <c r="H1200" s="160" t="s">
        <v>6393</v>
      </c>
      <c r="I1200" s="160" cm="1">
        <f t="array" ref="I1200">INDEX('2.1.trackMPD'!K:K/(24*60*60),
       MATCH(1,
             (A1200='2.1.trackMPD'!A:A)*
             (C1200='2.1.trackMPD'!D:D)*
             (D1200/10^6='2.1.trackMPD'!H:H)*
             (E1200='2.1.trackMPD'!F:F),
0))</f>
        <v>7.2907553222513882E-7</v>
      </c>
    </row>
    <row r="1201" spans="1:9" x14ac:dyDescent="0.2">
      <c r="A1201" s="160" t="s">
        <v>28</v>
      </c>
      <c r="B1201" s="160" t="s">
        <v>5</v>
      </c>
      <c r="C1201" s="160">
        <f>_xlfn.XLOOKUP(B1201,'2.1.trackMPD'!$R$7:$R$29,'2.1.trackMPD'!$T$7:$T$29)</f>
        <v>1</v>
      </c>
      <c r="D1201" s="160">
        <v>1</v>
      </c>
      <c r="E1201" s="160" t="s">
        <v>6390</v>
      </c>
      <c r="F1201" s="160" t="s">
        <v>110</v>
      </c>
      <c r="G1201" s="160" t="s">
        <v>140</v>
      </c>
      <c r="H1201" s="160" t="s">
        <v>6393</v>
      </c>
      <c r="I1201" s="160" cm="1">
        <f t="array" ref="I1201">INDEX('2.1.trackMPD'!L:L/(24*60*60),
       MATCH(1,
             (A1201='2.1.trackMPD'!A:A)*
             (C1201='2.1.trackMPD'!D:D)*
             (D1201/10^6='2.1.trackMPD'!H:H)*
             (E1201='2.1.trackMPD'!F:F),
0))</f>
        <v>1.3888888889018287E-6</v>
      </c>
    </row>
    <row r="1202" spans="1:9" x14ac:dyDescent="0.2">
      <c r="A1202" s="160" t="s">
        <v>28</v>
      </c>
      <c r="B1202" s="160" t="s">
        <v>5</v>
      </c>
      <c r="C1202" s="160">
        <f>_xlfn.XLOOKUP(B1202,'2.1.trackMPD'!$R$7:$R$29,'2.1.trackMPD'!$T$7:$T$29)</f>
        <v>1</v>
      </c>
      <c r="D1202" s="160">
        <v>10</v>
      </c>
      <c r="E1202" s="160" t="s">
        <v>6390</v>
      </c>
      <c r="F1202" s="160" t="s">
        <v>110</v>
      </c>
      <c r="G1202" s="160" t="s">
        <v>124</v>
      </c>
      <c r="H1202" s="160" t="s">
        <v>6392</v>
      </c>
      <c r="I1202" s="160" cm="1">
        <f t="array" ref="I1202">INDEX('2.1.trackMPD'!I:I/(24*60*60),
       MATCH(1,
             (A1202='2.1.trackMPD'!A:A)*
             (C1202='2.1.trackMPD'!D:D)*
             (D1202/10^6='2.1.trackMPD'!H:H)*
             (E1202='2.1.trackMPD'!F:F),
0))</f>
        <v>2.0936539085974306E-6</v>
      </c>
    </row>
    <row r="1203" spans="1:9" x14ac:dyDescent="0.2">
      <c r="A1203" s="160" t="s">
        <v>28</v>
      </c>
      <c r="B1203" s="160" t="s">
        <v>5</v>
      </c>
      <c r="C1203" s="160">
        <f>_xlfn.XLOOKUP(B1203,'2.1.trackMPD'!$R$7:$R$29,'2.1.trackMPD'!$T$7:$T$29)</f>
        <v>1</v>
      </c>
      <c r="D1203" s="160">
        <v>10</v>
      </c>
      <c r="E1203" s="160" t="s">
        <v>6390</v>
      </c>
      <c r="F1203" s="160" t="s">
        <v>110</v>
      </c>
      <c r="G1203" s="160" t="s">
        <v>140</v>
      </c>
      <c r="H1203" s="160" t="s">
        <v>6392</v>
      </c>
      <c r="I1203" s="160" cm="1">
        <f t="array" ref="I1203">INDEX('2.1.trackMPD'!J:J/(24*60*60),
       MATCH(1,
             (A1203='2.1.trackMPD'!A:A)*
             (C1203='2.1.trackMPD'!D:D)*
             (D1203/10^6='2.1.trackMPD'!H:H)*
             (E1203='2.1.trackMPD'!F:F),
0))</f>
        <v>3.0606715830887612E-5</v>
      </c>
    </row>
    <row r="1204" spans="1:9" x14ac:dyDescent="0.2">
      <c r="A1204" s="160" t="s">
        <v>28</v>
      </c>
      <c r="B1204" s="160" t="s">
        <v>5</v>
      </c>
      <c r="C1204" s="160">
        <f>_xlfn.XLOOKUP(B1204,'2.1.trackMPD'!$R$7:$R$29,'2.1.trackMPD'!$T$7:$T$29)</f>
        <v>1</v>
      </c>
      <c r="D1204" s="160">
        <v>10</v>
      </c>
      <c r="E1204" s="160" t="s">
        <v>6390</v>
      </c>
      <c r="F1204" s="160" t="s">
        <v>110</v>
      </c>
      <c r="G1204" s="160" t="s">
        <v>124</v>
      </c>
      <c r="H1204" s="160" t="s">
        <v>6393</v>
      </c>
      <c r="I1204" s="160" cm="1">
        <f t="array" ref="I1204">INDEX('2.1.trackMPD'!K:K/(24*60*60),
       MATCH(1,
             (A1204='2.1.trackMPD'!A:A)*
             (C1204='2.1.trackMPD'!D:D)*
             (D1204/10^6='2.1.trackMPD'!H:H)*
             (E1204='2.1.trackMPD'!F:F),
0))</f>
        <v>1.0101010100975891E-6</v>
      </c>
    </row>
    <row r="1205" spans="1:9" x14ac:dyDescent="0.2">
      <c r="A1205" s="160" t="s">
        <v>28</v>
      </c>
      <c r="B1205" s="160" t="s">
        <v>5</v>
      </c>
      <c r="C1205" s="160">
        <f>_xlfn.XLOOKUP(B1205,'2.1.trackMPD'!$R$7:$R$29,'2.1.trackMPD'!$T$7:$T$29)</f>
        <v>1</v>
      </c>
      <c r="D1205" s="160">
        <v>10</v>
      </c>
      <c r="E1205" s="160" t="s">
        <v>6390</v>
      </c>
      <c r="F1205" s="160" t="s">
        <v>110</v>
      </c>
      <c r="G1205" s="160" t="s">
        <v>140</v>
      </c>
      <c r="H1205" s="160" t="s">
        <v>6393</v>
      </c>
      <c r="I1205" s="160" cm="1">
        <f t="array" ref="I1205">INDEX('2.1.trackMPD'!L:L/(24*60*60),
       MATCH(1,
             (A1205='2.1.trackMPD'!A:A)*
             (C1205='2.1.trackMPD'!D:D)*
             (D1205/10^6='2.1.trackMPD'!H:H)*
             (E1205='2.1.trackMPD'!F:F),
0))</f>
        <v>1.1846018929476621E-6</v>
      </c>
    </row>
    <row r="1206" spans="1:9" x14ac:dyDescent="0.2">
      <c r="A1206" s="160" t="s">
        <v>28</v>
      </c>
      <c r="B1206" s="160" t="s">
        <v>5</v>
      </c>
      <c r="C1206" s="160">
        <f>_xlfn.XLOOKUP(B1206,'2.1.trackMPD'!$R$7:$R$29,'2.1.trackMPD'!$T$7:$T$29)</f>
        <v>1</v>
      </c>
      <c r="D1206" s="160">
        <v>100</v>
      </c>
      <c r="E1206" s="160" t="s">
        <v>6390</v>
      </c>
      <c r="F1206" s="160" t="s">
        <v>110</v>
      </c>
      <c r="G1206" s="160" t="s">
        <v>124</v>
      </c>
      <c r="H1206" s="160" t="s">
        <v>6392</v>
      </c>
      <c r="I1206" s="160" cm="1">
        <f t="array" ref="I1206">INDEX('2.1.trackMPD'!I:I/(24*60*60),
       MATCH(1,
             (A1206='2.1.trackMPD'!A:A)*
             (C1206='2.1.trackMPD'!D:D)*
             (D1206/10^6='2.1.trackMPD'!H:H)*
             (E1206='2.1.trackMPD'!F:F),
0))</f>
        <v>8.8693587302942596E-7</v>
      </c>
    </row>
    <row r="1207" spans="1:9" x14ac:dyDescent="0.2">
      <c r="A1207" s="160" t="s">
        <v>28</v>
      </c>
      <c r="B1207" s="160" t="s">
        <v>5</v>
      </c>
      <c r="C1207" s="160">
        <f>_xlfn.XLOOKUP(B1207,'2.1.trackMPD'!$R$7:$R$29,'2.1.trackMPD'!$T$7:$T$29)</f>
        <v>1</v>
      </c>
      <c r="D1207" s="160">
        <v>100</v>
      </c>
      <c r="E1207" s="160" t="s">
        <v>6390</v>
      </c>
      <c r="F1207" s="160" t="s">
        <v>110</v>
      </c>
      <c r="G1207" s="160" t="s">
        <v>140</v>
      </c>
      <c r="H1207" s="160" t="s">
        <v>6392</v>
      </c>
      <c r="I1207" s="160" cm="1">
        <f t="array" ref="I1207">INDEX('2.1.trackMPD'!J:J/(24*60*60),
       MATCH(1,
             (A1207='2.1.trackMPD'!A:A)*
             (C1207='2.1.trackMPD'!D:D)*
             (D1207/10^6='2.1.trackMPD'!H:H)*
             (E1207='2.1.trackMPD'!F:F),
0))</f>
        <v>5.2580386470641901E-5</v>
      </c>
    </row>
    <row r="1208" spans="1:9" x14ac:dyDescent="0.2">
      <c r="A1208" s="160" t="s">
        <v>28</v>
      </c>
      <c r="B1208" s="160" t="s">
        <v>5</v>
      </c>
      <c r="C1208" s="160">
        <f>_xlfn.XLOOKUP(B1208,'2.1.trackMPD'!$R$7:$R$29,'2.1.trackMPD'!$T$7:$T$29)</f>
        <v>1</v>
      </c>
      <c r="D1208" s="160">
        <v>100</v>
      </c>
      <c r="E1208" s="160" t="s">
        <v>6390</v>
      </c>
      <c r="F1208" s="160" t="s">
        <v>110</v>
      </c>
      <c r="G1208" s="160" t="s">
        <v>124</v>
      </c>
      <c r="H1208" s="160" t="s">
        <v>6393</v>
      </c>
      <c r="I1208" s="160" cm="1">
        <f t="array" ref="I1208">INDEX('2.1.trackMPD'!K:K/(24*60*60),
       MATCH(1,
             (A1208='2.1.trackMPD'!A:A)*
             (C1208='2.1.trackMPD'!D:D)*
             (D1208/10^6='2.1.trackMPD'!H:H)*
             (E1208='2.1.trackMPD'!F:F),
0))</f>
        <v>9.5129375951597215E-7</v>
      </c>
    </row>
    <row r="1209" spans="1:9" x14ac:dyDescent="0.2">
      <c r="A1209" s="160" t="s">
        <v>28</v>
      </c>
      <c r="B1209" s="160" t="s">
        <v>5</v>
      </c>
      <c r="C1209" s="160">
        <f>_xlfn.XLOOKUP(B1209,'2.1.trackMPD'!$R$7:$R$29,'2.1.trackMPD'!$T$7:$T$29)</f>
        <v>1</v>
      </c>
      <c r="D1209" s="160">
        <v>100</v>
      </c>
      <c r="E1209" s="160" t="s">
        <v>6390</v>
      </c>
      <c r="F1209" s="160" t="s">
        <v>110</v>
      </c>
      <c r="G1209" s="160" t="s">
        <v>140</v>
      </c>
      <c r="H1209" s="160" t="s">
        <v>6393</v>
      </c>
      <c r="I1209" s="160" cm="1">
        <f t="array" ref="I1209">INDEX('2.1.trackMPD'!L:L/(24*60*60),
       MATCH(1,
             (A1209='2.1.trackMPD'!A:A)*
             (C1209='2.1.trackMPD'!D:D)*
             (D1209/10^6='2.1.trackMPD'!H:H)*
             (E1209='2.1.trackMPD'!F:F),
0))</f>
        <v>1.4619883039502431E-5</v>
      </c>
    </row>
    <row r="1210" spans="1:9" x14ac:dyDescent="0.2">
      <c r="A1210" s="160" t="s">
        <v>28</v>
      </c>
      <c r="B1210" s="160" t="s">
        <v>5</v>
      </c>
      <c r="C1210" s="160">
        <f>_xlfn.XLOOKUP(B1210,'2.1.trackMPD'!$R$7:$R$29,'2.1.trackMPD'!$T$7:$T$29)</f>
        <v>1</v>
      </c>
      <c r="D1210" s="160">
        <v>1000</v>
      </c>
      <c r="E1210" s="160" t="s">
        <v>6390</v>
      </c>
      <c r="F1210" s="160" t="s">
        <v>110</v>
      </c>
      <c r="G1210" s="160" t="s">
        <v>124</v>
      </c>
      <c r="H1210" s="160" t="s">
        <v>6392</v>
      </c>
      <c r="I1210" s="160" cm="1">
        <f t="array" ref="I1210">INDEX('2.1.trackMPD'!I:I/(24*60*60),
       MATCH(1,
             (A1210='2.1.trackMPD'!A:A)*
             (C1210='2.1.trackMPD'!D:D)*
             (D1210/10^6='2.1.trackMPD'!H:H)*
             (E1210='2.1.trackMPD'!F:F),
0))</f>
        <v>1.8563140889606829E-6</v>
      </c>
    </row>
    <row r="1211" spans="1:9" x14ac:dyDescent="0.2">
      <c r="A1211" s="160" t="s">
        <v>28</v>
      </c>
      <c r="B1211" s="160" t="s">
        <v>5</v>
      </c>
      <c r="C1211" s="160">
        <f>_xlfn.XLOOKUP(B1211,'2.1.trackMPD'!$R$7:$R$29,'2.1.trackMPD'!$T$7:$T$29)</f>
        <v>1</v>
      </c>
      <c r="D1211" s="160">
        <v>1000</v>
      </c>
      <c r="E1211" s="160" t="s">
        <v>6390</v>
      </c>
      <c r="F1211" s="160" t="s">
        <v>110</v>
      </c>
      <c r="G1211" s="160" t="s">
        <v>140</v>
      </c>
      <c r="H1211" s="160" t="s">
        <v>6392</v>
      </c>
      <c r="I1211" s="160" cm="1">
        <f t="array" ref="I1211">INDEX('2.1.trackMPD'!J:J/(24*60*60),
       MATCH(1,
             (A1211='2.1.trackMPD'!A:A)*
             (C1211='2.1.trackMPD'!D:D)*
             (D1211/10^6='2.1.trackMPD'!H:H)*
             (E1211='2.1.trackMPD'!F:F),
0))</f>
        <v>3.5750221224157985E-5</v>
      </c>
    </row>
    <row r="1212" spans="1:9" x14ac:dyDescent="0.2">
      <c r="A1212" s="160" t="s">
        <v>28</v>
      </c>
      <c r="B1212" s="160" t="s">
        <v>5</v>
      </c>
      <c r="C1212" s="160">
        <f>_xlfn.XLOOKUP(B1212,'2.1.trackMPD'!$R$7:$R$29,'2.1.trackMPD'!$T$7:$T$29)</f>
        <v>1</v>
      </c>
      <c r="D1212" s="160">
        <v>1000</v>
      </c>
      <c r="E1212" s="160" t="s">
        <v>6390</v>
      </c>
      <c r="F1212" s="160" t="s">
        <v>110</v>
      </c>
      <c r="G1212" s="160" t="s">
        <v>124</v>
      </c>
      <c r="H1212" s="160" t="s">
        <v>6393</v>
      </c>
      <c r="I1212" s="160" cm="1">
        <f t="array" ref="I1212">INDEX('2.1.trackMPD'!K:K/(24*60*60),
       MATCH(1,
             (A1212='2.1.trackMPD'!A:A)*
             (C1212='2.1.trackMPD'!D:D)*
             (D1212/10^6='2.1.trackMPD'!H:H)*
             (E1212='2.1.trackMPD'!F:F),
0))</f>
        <v>6.5053343741584608E-7</v>
      </c>
    </row>
    <row r="1213" spans="1:9" x14ac:dyDescent="0.2">
      <c r="A1213" s="160" t="s">
        <v>28</v>
      </c>
      <c r="B1213" s="160" t="s">
        <v>5</v>
      </c>
      <c r="C1213" s="160">
        <f>_xlfn.XLOOKUP(B1213,'2.1.trackMPD'!$R$7:$R$29,'2.1.trackMPD'!$T$7:$T$29)</f>
        <v>1</v>
      </c>
      <c r="D1213" s="160">
        <v>1000</v>
      </c>
      <c r="E1213" s="160" t="s">
        <v>6390</v>
      </c>
      <c r="F1213" s="160" t="s">
        <v>110</v>
      </c>
      <c r="G1213" s="160" t="s">
        <v>140</v>
      </c>
      <c r="H1213" s="160" t="s">
        <v>6393</v>
      </c>
      <c r="I1213" s="160" cm="1">
        <f t="array" ref="I1213">INDEX('2.1.trackMPD'!L:L/(24*60*60),
       MATCH(1,
             (A1213='2.1.trackMPD'!A:A)*
             (C1213='2.1.trackMPD'!D:D)*
             (D1213/10^6='2.1.trackMPD'!H:H)*
             (E1213='2.1.trackMPD'!F:F),
0))</f>
        <v>1.2980269989672223E-6</v>
      </c>
    </row>
    <row r="1214" spans="1:9" x14ac:dyDescent="0.2">
      <c r="A1214" s="160" t="s">
        <v>28</v>
      </c>
      <c r="B1214" s="160" t="s">
        <v>5</v>
      </c>
      <c r="C1214" s="160">
        <f>_xlfn.XLOOKUP(B1214,'2.1.trackMPD'!$R$7:$R$29,'2.1.trackMPD'!$T$7:$T$29)</f>
        <v>1</v>
      </c>
      <c r="D1214" s="160">
        <v>5000</v>
      </c>
      <c r="E1214" s="160" t="s">
        <v>6390</v>
      </c>
      <c r="F1214" s="160" t="s">
        <v>110</v>
      </c>
      <c r="G1214" s="160" t="s">
        <v>124</v>
      </c>
      <c r="H1214" s="160" t="s">
        <v>6392</v>
      </c>
      <c r="I1214" s="160" cm="1">
        <f t="array" ref="I1214">INDEX('2.1.trackMPD'!I:I/(24*60*60),
       MATCH(1,
             (A1214='2.1.trackMPD'!A:A)*
             (C1214='2.1.trackMPD'!D:D)*
             (D1214/10^6='2.1.trackMPD'!H:H)*
             (E1214='2.1.trackMPD'!F:F),
0))</f>
        <v>1.5313609735650231E-6</v>
      </c>
    </row>
    <row r="1215" spans="1:9" x14ac:dyDescent="0.2">
      <c r="A1215" s="160" t="s">
        <v>28</v>
      </c>
      <c r="B1215" s="160" t="s">
        <v>5</v>
      </c>
      <c r="C1215" s="160">
        <f>_xlfn.XLOOKUP(B1215,'2.1.trackMPD'!$R$7:$R$29,'2.1.trackMPD'!$T$7:$T$29)</f>
        <v>1</v>
      </c>
      <c r="D1215" s="160">
        <v>5000</v>
      </c>
      <c r="E1215" s="160" t="s">
        <v>6390</v>
      </c>
      <c r="F1215" s="160" t="s">
        <v>110</v>
      </c>
      <c r="G1215" s="160" t="s">
        <v>140</v>
      </c>
      <c r="H1215" s="160" t="s">
        <v>6392</v>
      </c>
      <c r="I1215" s="160" cm="1">
        <f t="array" ref="I1215">INDEX('2.1.trackMPD'!J:J/(24*60*60),
       MATCH(1,
             (A1215='2.1.trackMPD'!A:A)*
             (C1215='2.1.trackMPD'!D:D)*
             (D1215/10^6='2.1.trackMPD'!H:H)*
             (E1215='2.1.trackMPD'!F:F),
0))</f>
        <v>2.8341343198849075E-5</v>
      </c>
    </row>
    <row r="1216" spans="1:9" x14ac:dyDescent="0.2">
      <c r="A1216" s="160" t="s">
        <v>28</v>
      </c>
      <c r="B1216" s="160" t="s">
        <v>5</v>
      </c>
      <c r="C1216" s="160">
        <f>_xlfn.XLOOKUP(B1216,'2.1.trackMPD'!$R$7:$R$29,'2.1.trackMPD'!$T$7:$T$29)</f>
        <v>1</v>
      </c>
      <c r="D1216" s="160">
        <v>5000</v>
      </c>
      <c r="E1216" s="160" t="s">
        <v>6390</v>
      </c>
      <c r="F1216" s="160" t="s">
        <v>110</v>
      </c>
      <c r="G1216" s="160" t="s">
        <v>124</v>
      </c>
      <c r="H1216" s="160" t="s">
        <v>6393</v>
      </c>
      <c r="I1216" s="160" cm="1">
        <f t="array" ref="I1216">INDEX('2.1.trackMPD'!K:K/(24*60*60),
       MATCH(1,
             (A1216='2.1.trackMPD'!A:A)*
             (C1216='2.1.trackMPD'!D:D)*
             (D1216/10^6='2.1.trackMPD'!H:H)*
             (E1216='2.1.trackMPD'!F:F),
0))</f>
        <v>7.9821200510855666E-7</v>
      </c>
    </row>
    <row r="1217" spans="1:9" x14ac:dyDescent="0.2">
      <c r="A1217" s="160" t="s">
        <v>28</v>
      </c>
      <c r="B1217" s="160" t="s">
        <v>5</v>
      </c>
      <c r="C1217" s="160">
        <f>_xlfn.XLOOKUP(B1217,'2.1.trackMPD'!$R$7:$R$29,'2.1.trackMPD'!$T$7:$T$29)</f>
        <v>1</v>
      </c>
      <c r="D1217" s="160">
        <v>5000</v>
      </c>
      <c r="E1217" s="160" t="s">
        <v>6390</v>
      </c>
      <c r="F1217" s="160" t="s">
        <v>110</v>
      </c>
      <c r="G1217" s="160" t="s">
        <v>140</v>
      </c>
      <c r="H1217" s="160" t="s">
        <v>6393</v>
      </c>
      <c r="I1217" s="160" cm="1">
        <f t="array" ref="I1217">INDEX('2.1.trackMPD'!L:L/(24*60*60),
       MATCH(1,
             (A1217='2.1.trackMPD'!A:A)*
             (C1217='2.1.trackMPD'!D:D)*
             (D1217/10^6='2.1.trackMPD'!H:H)*
             (E1217='2.1.trackMPD'!F:F),
0))</f>
        <v>0</v>
      </c>
    </row>
    <row r="1218" spans="1:9" x14ac:dyDescent="0.2">
      <c r="A1218" s="160" t="s">
        <v>28</v>
      </c>
      <c r="B1218" s="160" t="s">
        <v>5</v>
      </c>
      <c r="C1218" s="160">
        <f>_xlfn.XLOOKUP(B1218,'2.1.trackMPD'!$R$7:$R$29,'2.1.trackMPD'!$T$7:$T$29)</f>
        <v>1</v>
      </c>
      <c r="D1218" s="160">
        <v>1</v>
      </c>
      <c r="E1218" s="160" t="s">
        <v>6394</v>
      </c>
      <c r="F1218" s="160" t="s">
        <v>110</v>
      </c>
      <c r="G1218" s="160" t="s">
        <v>124</v>
      </c>
      <c r="H1218" s="160" t="s">
        <v>6392</v>
      </c>
      <c r="I1218" s="160" cm="1">
        <f t="array" ref="I1218">INDEX('2.1.trackMPD'!I:I/(24*60*60),
       MATCH(1,
             (A1218='2.1.trackMPD'!A:A)*
             (C1218='2.1.trackMPD'!D:D)*
             (D1218/10^6='2.1.trackMPD'!H:H)*
             (E1218='2.1.trackMPD'!F:F),
0))</f>
        <v>1.7459922355689931E-6</v>
      </c>
    </row>
    <row r="1219" spans="1:9" x14ac:dyDescent="0.2">
      <c r="A1219" s="160" t="s">
        <v>28</v>
      </c>
      <c r="B1219" s="160" t="s">
        <v>5</v>
      </c>
      <c r="C1219" s="160">
        <f>_xlfn.XLOOKUP(B1219,'2.1.trackMPD'!$R$7:$R$29,'2.1.trackMPD'!$T$7:$T$29)</f>
        <v>1</v>
      </c>
      <c r="D1219" s="160">
        <v>1</v>
      </c>
      <c r="E1219" s="160" t="s">
        <v>6394</v>
      </c>
      <c r="F1219" s="160" t="s">
        <v>110</v>
      </c>
      <c r="G1219" s="160" t="s">
        <v>140</v>
      </c>
      <c r="H1219" s="160" t="s">
        <v>6392</v>
      </c>
      <c r="I1219" s="160" cm="1">
        <f t="array" ref="I1219">INDEX('2.1.trackMPD'!J:J/(24*60*60),
       MATCH(1,
             (A1219='2.1.trackMPD'!A:A)*
             (C1219='2.1.trackMPD'!D:D)*
             (D1219/10^6='2.1.trackMPD'!H:H)*
             (E1219='2.1.trackMPD'!F:F),
0))</f>
        <v>3.6191161549132408E-5</v>
      </c>
    </row>
    <row r="1220" spans="1:9" x14ac:dyDescent="0.2">
      <c r="A1220" s="160" t="s">
        <v>28</v>
      </c>
      <c r="B1220" s="160" t="s">
        <v>5</v>
      </c>
      <c r="C1220" s="160">
        <f>_xlfn.XLOOKUP(B1220,'2.1.trackMPD'!$R$7:$R$29,'2.1.trackMPD'!$T$7:$T$29)</f>
        <v>1</v>
      </c>
      <c r="D1220" s="160">
        <v>1</v>
      </c>
      <c r="E1220" s="160" t="s">
        <v>6394</v>
      </c>
      <c r="F1220" s="160" t="s">
        <v>110</v>
      </c>
      <c r="G1220" s="160" t="s">
        <v>124</v>
      </c>
      <c r="H1220" s="160" t="s">
        <v>6393</v>
      </c>
      <c r="I1220" s="160" cm="1">
        <f t="array" ref="I1220">INDEX('2.1.trackMPD'!K:K/(24*60*60),
       MATCH(1,
             (A1220='2.1.trackMPD'!A:A)*
             (C1220='2.1.trackMPD'!D:D)*
             (D1220/10^6='2.1.trackMPD'!H:H)*
             (E1220='2.1.trackMPD'!F:F),
0))</f>
        <v>7.1408169094373493E-7</v>
      </c>
    </row>
    <row r="1221" spans="1:9" x14ac:dyDescent="0.2">
      <c r="A1221" s="160" t="s">
        <v>28</v>
      </c>
      <c r="B1221" s="160" t="s">
        <v>5</v>
      </c>
      <c r="C1221" s="160">
        <f>_xlfn.XLOOKUP(B1221,'2.1.trackMPD'!$R$7:$R$29,'2.1.trackMPD'!$T$7:$T$29)</f>
        <v>1</v>
      </c>
      <c r="D1221" s="160">
        <v>1</v>
      </c>
      <c r="E1221" s="160" t="s">
        <v>6394</v>
      </c>
      <c r="F1221" s="160" t="s">
        <v>110</v>
      </c>
      <c r="G1221" s="160" t="s">
        <v>140</v>
      </c>
      <c r="H1221" s="160" t="s">
        <v>6393</v>
      </c>
      <c r="I1221" s="160" cm="1">
        <f t="array" ref="I1221">INDEX('2.1.trackMPD'!L:L/(24*60*60),
       MATCH(1,
             (A1221='2.1.trackMPD'!A:A)*
             (C1221='2.1.trackMPD'!D:D)*
             (D1221/10^6='2.1.trackMPD'!H:H)*
             (E1221='2.1.trackMPD'!F:F),
0))</f>
        <v>1.4345890059393056E-6</v>
      </c>
    </row>
    <row r="1222" spans="1:9" x14ac:dyDescent="0.2">
      <c r="A1222" s="160" t="s">
        <v>28</v>
      </c>
      <c r="B1222" s="160" t="s">
        <v>5</v>
      </c>
      <c r="C1222" s="160">
        <f>_xlfn.XLOOKUP(B1222,'2.1.trackMPD'!$R$7:$R$29,'2.1.trackMPD'!$T$7:$T$29)</f>
        <v>1</v>
      </c>
      <c r="D1222" s="160">
        <v>10</v>
      </c>
      <c r="E1222" s="160" t="s">
        <v>6394</v>
      </c>
      <c r="F1222" s="160" t="s">
        <v>110</v>
      </c>
      <c r="G1222" s="160" t="s">
        <v>124</v>
      </c>
      <c r="H1222" s="160" t="s">
        <v>6392</v>
      </c>
      <c r="I1222" s="160" cm="1">
        <f t="array" ref="I1222">INDEX('2.1.trackMPD'!I:I/(24*60*60),
       MATCH(1,
             (A1222='2.1.trackMPD'!A:A)*
             (C1222='2.1.trackMPD'!D:D)*
             (D1222/10^6='2.1.trackMPD'!H:H)*
             (E1222='2.1.trackMPD'!F:F),
0))</f>
        <v>2.2336088333092478E-6</v>
      </c>
    </row>
    <row r="1223" spans="1:9" x14ac:dyDescent="0.2">
      <c r="A1223" s="160" t="s">
        <v>28</v>
      </c>
      <c r="B1223" s="160" t="s">
        <v>5</v>
      </c>
      <c r="C1223" s="160">
        <f>_xlfn.XLOOKUP(B1223,'2.1.trackMPD'!$R$7:$R$29,'2.1.trackMPD'!$T$7:$T$29)</f>
        <v>1</v>
      </c>
      <c r="D1223" s="160">
        <v>10</v>
      </c>
      <c r="E1223" s="160" t="s">
        <v>6394</v>
      </c>
      <c r="F1223" s="160" t="s">
        <v>110</v>
      </c>
      <c r="G1223" s="160" t="s">
        <v>140</v>
      </c>
      <c r="H1223" s="160" t="s">
        <v>6392</v>
      </c>
      <c r="I1223" s="160" cm="1">
        <f t="array" ref="I1223">INDEX('2.1.trackMPD'!J:J/(24*60*60),
       MATCH(1,
             (A1223='2.1.trackMPD'!A:A)*
             (C1223='2.1.trackMPD'!D:D)*
             (D1223/10^6='2.1.trackMPD'!H:H)*
             (E1223='2.1.trackMPD'!F:F),
0))</f>
        <v>4.5939155513309609E-5</v>
      </c>
    </row>
    <row r="1224" spans="1:9" x14ac:dyDescent="0.2">
      <c r="A1224" s="160" t="s">
        <v>28</v>
      </c>
      <c r="B1224" s="160" t="s">
        <v>5</v>
      </c>
      <c r="C1224" s="160">
        <f>_xlfn.XLOOKUP(B1224,'2.1.trackMPD'!$R$7:$R$29,'2.1.trackMPD'!$T$7:$T$29)</f>
        <v>1</v>
      </c>
      <c r="D1224" s="160">
        <v>10</v>
      </c>
      <c r="E1224" s="160" t="s">
        <v>6394</v>
      </c>
      <c r="F1224" s="160" t="s">
        <v>110</v>
      </c>
      <c r="G1224" s="160" t="s">
        <v>124</v>
      </c>
      <c r="H1224" s="160" t="s">
        <v>6393</v>
      </c>
      <c r="I1224" s="160" cm="1">
        <f t="array" ref="I1224">INDEX('2.1.trackMPD'!K:K/(24*60*60),
       MATCH(1,
             (A1224='2.1.trackMPD'!A:A)*
             (C1224='2.1.trackMPD'!D:D)*
             (D1224/10^6='2.1.trackMPD'!H:H)*
             (E1224='2.1.trackMPD'!F:F),
0))</f>
        <v>0</v>
      </c>
    </row>
    <row r="1225" spans="1:9" x14ac:dyDescent="0.2">
      <c r="A1225" s="160" t="s">
        <v>28</v>
      </c>
      <c r="B1225" s="160" t="s">
        <v>5</v>
      </c>
      <c r="C1225" s="160">
        <f>_xlfn.XLOOKUP(B1225,'2.1.trackMPD'!$R$7:$R$29,'2.1.trackMPD'!$T$7:$T$29)</f>
        <v>1</v>
      </c>
      <c r="D1225" s="160">
        <v>10</v>
      </c>
      <c r="E1225" s="160" t="s">
        <v>6394</v>
      </c>
      <c r="F1225" s="160" t="s">
        <v>110</v>
      </c>
      <c r="G1225" s="160" t="s">
        <v>140</v>
      </c>
      <c r="H1225" s="160" t="s">
        <v>6393</v>
      </c>
      <c r="I1225" s="160" cm="1">
        <f t="array" ref="I1225">INDEX('2.1.trackMPD'!L:L/(24*60*60),
       MATCH(1,
             (A1225='2.1.trackMPD'!A:A)*
             (C1225='2.1.trackMPD'!D:D)*
             (D1225/10^6='2.1.trackMPD'!H:H)*
             (E1225='2.1.trackMPD'!F:F),
0))</f>
        <v>6.8927488282486224E-7</v>
      </c>
    </row>
    <row r="1226" spans="1:9" x14ac:dyDescent="0.2">
      <c r="A1226" s="160" t="s">
        <v>28</v>
      </c>
      <c r="B1226" s="160" t="s">
        <v>5</v>
      </c>
      <c r="C1226" s="160">
        <f>_xlfn.XLOOKUP(B1226,'2.1.trackMPD'!$R$7:$R$29,'2.1.trackMPD'!$T$7:$T$29)</f>
        <v>1</v>
      </c>
      <c r="D1226" s="160">
        <v>100</v>
      </c>
      <c r="E1226" s="160" t="s">
        <v>6394</v>
      </c>
      <c r="F1226" s="160" t="s">
        <v>110</v>
      </c>
      <c r="G1226" s="160" t="s">
        <v>124</v>
      </c>
      <c r="H1226" s="160" t="s">
        <v>6392</v>
      </c>
      <c r="I1226" s="160" cm="1">
        <f t="array" ref="I1226">INDEX('2.1.trackMPD'!I:I/(24*60*60),
       MATCH(1,
             (A1226='2.1.trackMPD'!A:A)*
             (C1226='2.1.trackMPD'!D:D)*
             (D1226/10^6='2.1.trackMPD'!H:H)*
             (E1226='2.1.trackMPD'!F:F),
0))</f>
        <v>1.8971748789766205E-6</v>
      </c>
    </row>
    <row r="1227" spans="1:9" x14ac:dyDescent="0.2">
      <c r="A1227" s="160" t="s">
        <v>28</v>
      </c>
      <c r="B1227" s="160" t="s">
        <v>5</v>
      </c>
      <c r="C1227" s="160">
        <f>_xlfn.XLOOKUP(B1227,'2.1.trackMPD'!$R$7:$R$29,'2.1.trackMPD'!$T$7:$T$29)</f>
        <v>1</v>
      </c>
      <c r="D1227" s="160">
        <v>100</v>
      </c>
      <c r="E1227" s="160" t="s">
        <v>6394</v>
      </c>
      <c r="F1227" s="160" t="s">
        <v>110</v>
      </c>
      <c r="G1227" s="160" t="s">
        <v>140</v>
      </c>
      <c r="H1227" s="160" t="s">
        <v>6392</v>
      </c>
      <c r="I1227" s="160" cm="1">
        <f t="array" ref="I1227">INDEX('2.1.trackMPD'!J:J/(24*60*60),
       MATCH(1,
             (A1227='2.1.trackMPD'!A:A)*
             (C1227='2.1.trackMPD'!D:D)*
             (D1227/10^6='2.1.trackMPD'!H:H)*
             (E1227='2.1.trackMPD'!F:F),
0))</f>
        <v>2.9607896905031018E-5</v>
      </c>
    </row>
    <row r="1228" spans="1:9" x14ac:dyDescent="0.2">
      <c r="A1228" s="160" t="s">
        <v>28</v>
      </c>
      <c r="B1228" s="160" t="s">
        <v>5</v>
      </c>
      <c r="C1228" s="160">
        <f>_xlfn.XLOOKUP(B1228,'2.1.trackMPD'!$R$7:$R$29,'2.1.trackMPD'!$T$7:$T$29)</f>
        <v>1</v>
      </c>
      <c r="D1228" s="160">
        <v>100</v>
      </c>
      <c r="E1228" s="160" t="s">
        <v>6394</v>
      </c>
      <c r="F1228" s="160" t="s">
        <v>110</v>
      </c>
      <c r="G1228" s="160" t="s">
        <v>124</v>
      </c>
      <c r="H1228" s="160" t="s">
        <v>6393</v>
      </c>
      <c r="I1228" s="160" cm="1">
        <f t="array" ref="I1228">INDEX('2.1.trackMPD'!K:K/(24*60*60),
       MATCH(1,
             (A1228='2.1.trackMPD'!A:A)*
             (C1228='2.1.trackMPD'!D:D)*
             (D1228/10^6='2.1.trackMPD'!H:H)*
             (E1228='2.1.trackMPD'!F:F),
0))</f>
        <v>7.0330700294440859E-7</v>
      </c>
    </row>
    <row r="1229" spans="1:9" x14ac:dyDescent="0.2">
      <c r="A1229" s="160" t="s">
        <v>28</v>
      </c>
      <c r="B1229" s="160" t="s">
        <v>5</v>
      </c>
      <c r="C1229" s="160">
        <f>_xlfn.XLOOKUP(B1229,'2.1.trackMPD'!$R$7:$R$29,'2.1.trackMPD'!$T$7:$T$29)</f>
        <v>1</v>
      </c>
      <c r="D1229" s="160">
        <v>100</v>
      </c>
      <c r="E1229" s="160" t="s">
        <v>6394</v>
      </c>
      <c r="F1229" s="160" t="s">
        <v>110</v>
      </c>
      <c r="G1229" s="160" t="s">
        <v>140</v>
      </c>
      <c r="H1229" s="160" t="s">
        <v>6393</v>
      </c>
      <c r="I1229" s="160" cm="1">
        <f t="array" ref="I1229">INDEX('2.1.trackMPD'!L:L/(24*60*60),
       MATCH(1,
             (A1229='2.1.trackMPD'!A:A)*
             (C1229='2.1.trackMPD'!D:D)*
             (D1229/10^6='2.1.trackMPD'!H:H)*
             (E1229='2.1.trackMPD'!F:F),
0))</f>
        <v>5.6342220522477547E-6</v>
      </c>
    </row>
    <row r="1230" spans="1:9" x14ac:dyDescent="0.2">
      <c r="A1230" s="160" t="s">
        <v>28</v>
      </c>
      <c r="B1230" s="160" t="s">
        <v>5</v>
      </c>
      <c r="C1230" s="160">
        <f>_xlfn.XLOOKUP(B1230,'2.1.trackMPD'!$R$7:$R$29,'2.1.trackMPD'!$T$7:$T$29)</f>
        <v>1</v>
      </c>
      <c r="D1230" s="160">
        <v>1000</v>
      </c>
      <c r="E1230" s="160" t="s">
        <v>6394</v>
      </c>
      <c r="F1230" s="160" t="s">
        <v>110</v>
      </c>
      <c r="G1230" s="160" t="s">
        <v>124</v>
      </c>
      <c r="H1230" s="160" t="s">
        <v>6392</v>
      </c>
      <c r="I1230" s="160" cm="1">
        <f t="array" ref="I1230">INDEX('2.1.trackMPD'!I:I/(24*60*60),
       MATCH(1,
             (A1230='2.1.trackMPD'!A:A)*
             (C1230='2.1.trackMPD'!D:D)*
             (D1230/10^6='2.1.trackMPD'!H:H)*
             (E1230='2.1.trackMPD'!F:F),
0))</f>
        <v>1.4062033882086805E-6</v>
      </c>
    </row>
    <row r="1231" spans="1:9" x14ac:dyDescent="0.2">
      <c r="A1231" s="160" t="s">
        <v>28</v>
      </c>
      <c r="B1231" s="160" t="s">
        <v>5</v>
      </c>
      <c r="C1231" s="160">
        <f>_xlfn.XLOOKUP(B1231,'2.1.trackMPD'!$R$7:$R$29,'2.1.trackMPD'!$T$7:$T$29)</f>
        <v>1</v>
      </c>
      <c r="D1231" s="160">
        <v>1000</v>
      </c>
      <c r="E1231" s="160" t="s">
        <v>6394</v>
      </c>
      <c r="F1231" s="160" t="s">
        <v>110</v>
      </c>
      <c r="G1231" s="160" t="s">
        <v>140</v>
      </c>
      <c r="H1231" s="160" t="s">
        <v>6392</v>
      </c>
      <c r="I1231" s="160" cm="1">
        <f t="array" ref="I1231">INDEX('2.1.trackMPD'!J:J/(24*60*60),
       MATCH(1,
             (A1231='2.1.trackMPD'!A:A)*
             (C1231='2.1.trackMPD'!D:D)*
             (D1231/10^6='2.1.trackMPD'!H:H)*
             (E1231='2.1.trackMPD'!F:F),
0))</f>
        <v>3.4098940941737617E-5</v>
      </c>
    </row>
    <row r="1232" spans="1:9" x14ac:dyDescent="0.2">
      <c r="A1232" s="160" t="s">
        <v>28</v>
      </c>
      <c r="B1232" s="160" t="s">
        <v>5</v>
      </c>
      <c r="C1232" s="160">
        <f>_xlfn.XLOOKUP(B1232,'2.1.trackMPD'!$R$7:$R$29,'2.1.trackMPD'!$T$7:$T$29)</f>
        <v>1</v>
      </c>
      <c r="D1232" s="160">
        <v>1000</v>
      </c>
      <c r="E1232" s="160" t="s">
        <v>6394</v>
      </c>
      <c r="F1232" s="160" t="s">
        <v>110</v>
      </c>
      <c r="G1232" s="160" t="s">
        <v>124</v>
      </c>
      <c r="H1232" s="160" t="s">
        <v>6393</v>
      </c>
      <c r="I1232" s="160" cm="1">
        <f t="array" ref="I1232">INDEX('2.1.trackMPD'!K:K/(24*60*60),
       MATCH(1,
             (A1232='2.1.trackMPD'!A:A)*
             (C1232='2.1.trackMPD'!D:D)*
             (D1232/10^6='2.1.trackMPD'!H:H)*
             (E1232='2.1.trackMPD'!F:F),
0))</f>
        <v>7.1592210767124771E-7</v>
      </c>
    </row>
    <row r="1233" spans="1:9" x14ac:dyDescent="0.2">
      <c r="A1233" s="160" t="s">
        <v>28</v>
      </c>
      <c r="B1233" s="160" t="s">
        <v>5</v>
      </c>
      <c r="C1233" s="160">
        <f>_xlfn.XLOOKUP(B1233,'2.1.trackMPD'!$R$7:$R$29,'2.1.trackMPD'!$T$7:$T$29)</f>
        <v>1</v>
      </c>
      <c r="D1233" s="160">
        <v>1000</v>
      </c>
      <c r="E1233" s="160" t="s">
        <v>6394</v>
      </c>
      <c r="F1233" s="160" t="s">
        <v>110</v>
      </c>
      <c r="G1233" s="160" t="s">
        <v>140</v>
      </c>
      <c r="H1233" s="160" t="s">
        <v>6393</v>
      </c>
      <c r="I1233" s="160" cm="1">
        <f t="array" ref="I1233">INDEX('2.1.trackMPD'!L:L/(24*60*60),
       MATCH(1,
             (A1233='2.1.trackMPD'!A:A)*
             (C1233='2.1.trackMPD'!D:D)*
             (D1233/10^6='2.1.trackMPD'!H:H)*
             (E1233='2.1.trackMPD'!F:F),
0))</f>
        <v>1.8055555555785764E-6</v>
      </c>
    </row>
    <row r="1234" spans="1:9" x14ac:dyDescent="0.2">
      <c r="A1234" s="160" t="s">
        <v>28</v>
      </c>
      <c r="B1234" s="160" t="s">
        <v>5</v>
      </c>
      <c r="C1234" s="160">
        <f>_xlfn.XLOOKUP(B1234,'2.1.trackMPD'!$R$7:$R$29,'2.1.trackMPD'!$T$7:$T$29)</f>
        <v>1</v>
      </c>
      <c r="D1234" s="160">
        <v>5000</v>
      </c>
      <c r="E1234" s="160" t="s">
        <v>6394</v>
      </c>
      <c r="F1234" s="160" t="s">
        <v>110</v>
      </c>
      <c r="G1234" s="160" t="s">
        <v>124</v>
      </c>
      <c r="H1234" s="160" t="s">
        <v>6392</v>
      </c>
      <c r="I1234" s="160" cm="1">
        <f t="array" ref="I1234">INDEX('2.1.trackMPD'!I:I/(24*60*60),
       MATCH(1,
             (A1234='2.1.trackMPD'!A:A)*
             (C1234='2.1.trackMPD'!D:D)*
             (D1234/10^6='2.1.trackMPD'!H:H)*
             (E1234='2.1.trackMPD'!F:F),
0))</f>
        <v>1.7206647896943863E-6</v>
      </c>
    </row>
    <row r="1235" spans="1:9" x14ac:dyDescent="0.2">
      <c r="A1235" s="160" t="s">
        <v>28</v>
      </c>
      <c r="B1235" s="160" t="s">
        <v>5</v>
      </c>
      <c r="C1235" s="160">
        <f>_xlfn.XLOOKUP(B1235,'2.1.trackMPD'!$R$7:$R$29,'2.1.trackMPD'!$T$7:$T$29)</f>
        <v>1</v>
      </c>
      <c r="D1235" s="160">
        <v>5000</v>
      </c>
      <c r="E1235" s="160" t="s">
        <v>6394</v>
      </c>
      <c r="F1235" s="160" t="s">
        <v>110</v>
      </c>
      <c r="G1235" s="160" t="s">
        <v>140</v>
      </c>
      <c r="H1235" s="160" t="s">
        <v>6392</v>
      </c>
      <c r="I1235" s="160" cm="1">
        <f t="array" ref="I1235">INDEX('2.1.trackMPD'!J:J/(24*60*60),
       MATCH(1,
             (A1235='2.1.trackMPD'!A:A)*
             (C1235='2.1.trackMPD'!D:D)*
             (D1235/10^6='2.1.trackMPD'!H:H)*
             (E1235='2.1.trackMPD'!F:F),
0))</f>
        <v>3.3892768007501738E-5</v>
      </c>
    </row>
    <row r="1236" spans="1:9" x14ac:dyDescent="0.2">
      <c r="A1236" s="160" t="s">
        <v>28</v>
      </c>
      <c r="B1236" s="160" t="s">
        <v>5</v>
      </c>
      <c r="C1236" s="160">
        <f>_xlfn.XLOOKUP(B1236,'2.1.trackMPD'!$R$7:$R$29,'2.1.trackMPD'!$T$7:$T$29)</f>
        <v>1</v>
      </c>
      <c r="D1236" s="160">
        <v>5000</v>
      </c>
      <c r="E1236" s="160" t="s">
        <v>6394</v>
      </c>
      <c r="F1236" s="160" t="s">
        <v>110</v>
      </c>
      <c r="G1236" s="160" t="s">
        <v>124</v>
      </c>
      <c r="H1236" s="160" t="s">
        <v>6393</v>
      </c>
      <c r="I1236" s="160" cm="1">
        <f t="array" ref="I1236">INDEX('2.1.trackMPD'!K:K/(24*60*60),
       MATCH(1,
             (A1236='2.1.trackMPD'!A:A)*
             (C1236='2.1.trackMPD'!D:D)*
             (D1236/10^6='2.1.trackMPD'!H:H)*
             (E1236='2.1.trackMPD'!F:F),
0))</f>
        <v>7.1350482362152424E-7</v>
      </c>
    </row>
    <row r="1237" spans="1:9" x14ac:dyDescent="0.2">
      <c r="A1237" s="160" t="s">
        <v>28</v>
      </c>
      <c r="B1237" s="160" t="s">
        <v>5</v>
      </c>
      <c r="C1237" s="160">
        <f>_xlfn.XLOOKUP(B1237,'2.1.trackMPD'!$R$7:$R$29,'2.1.trackMPD'!$T$7:$T$29)</f>
        <v>1</v>
      </c>
      <c r="D1237" s="160">
        <v>5000</v>
      </c>
      <c r="E1237" s="160" t="s">
        <v>6394</v>
      </c>
      <c r="F1237" s="160" t="s">
        <v>110</v>
      </c>
      <c r="G1237" s="160" t="s">
        <v>140</v>
      </c>
      <c r="H1237" s="160" t="s">
        <v>6393</v>
      </c>
      <c r="I1237" s="160" cm="1">
        <f t="array" ref="I1237">INDEX('2.1.trackMPD'!L:L/(24*60*60),
       MATCH(1,
             (A1237='2.1.trackMPD'!A:A)*
             (C1237='2.1.trackMPD'!D:D)*
             (D1237/10^6='2.1.trackMPD'!H:H)*
             (E1237='2.1.trackMPD'!F:F),
0))</f>
        <v>0</v>
      </c>
    </row>
    <row r="1238" spans="1:9" x14ac:dyDescent="0.2">
      <c r="A1238" s="160" t="s">
        <v>28</v>
      </c>
      <c r="B1238" s="160" t="s">
        <v>5</v>
      </c>
      <c r="C1238" s="160">
        <f>_xlfn.XLOOKUP(B1238,'2.1.trackMPD'!$R$7:$R$29,'2.1.trackMPD'!$T$7:$T$29)</f>
        <v>1</v>
      </c>
      <c r="D1238" s="160">
        <v>1</v>
      </c>
      <c r="E1238" s="160" t="s">
        <v>6395</v>
      </c>
      <c r="F1238" s="160" t="s">
        <v>110</v>
      </c>
      <c r="G1238" s="160" t="s">
        <v>124</v>
      </c>
      <c r="H1238" s="160" t="s">
        <v>6392</v>
      </c>
      <c r="I1238" s="160" t="e" cm="1">
        <f t="array" ref="I1238">INDEX('2.1.trackMPD'!I:I/(24*60*60),
       MATCH(1,
             (A1238='2.1.trackMPD'!A:A)*
             (C1238='2.1.trackMPD'!D:D)*
             (D1238/10^6='2.1.trackMPD'!H:H)*
             (E1238='2.1.trackMPD'!F:F),
0))</f>
        <v>#N/A</v>
      </c>
    </row>
    <row r="1239" spans="1:9" x14ac:dyDescent="0.2">
      <c r="A1239" s="160" t="s">
        <v>28</v>
      </c>
      <c r="B1239" s="160" t="s">
        <v>5</v>
      </c>
      <c r="C1239" s="160">
        <f>_xlfn.XLOOKUP(B1239,'2.1.trackMPD'!$R$7:$R$29,'2.1.trackMPD'!$T$7:$T$29)</f>
        <v>1</v>
      </c>
      <c r="D1239" s="160">
        <v>1</v>
      </c>
      <c r="E1239" s="160" t="s">
        <v>6395</v>
      </c>
      <c r="F1239" s="160" t="s">
        <v>110</v>
      </c>
      <c r="G1239" s="160" t="s">
        <v>140</v>
      </c>
      <c r="H1239" s="160" t="s">
        <v>6392</v>
      </c>
      <c r="I1239" s="160" t="e" cm="1">
        <f t="array" ref="I1239">INDEX('2.1.trackMPD'!J:J/(24*60*60),
       MATCH(1,
             (A1239='2.1.trackMPD'!A:A)*
             (C1239='2.1.trackMPD'!D:D)*
             (D1239/10^6='2.1.trackMPD'!H:H)*
             (E1239='2.1.trackMPD'!F:F),
0))</f>
        <v>#N/A</v>
      </c>
    </row>
    <row r="1240" spans="1:9" x14ac:dyDescent="0.2">
      <c r="A1240" s="160" t="s">
        <v>28</v>
      </c>
      <c r="B1240" s="160" t="s">
        <v>5</v>
      </c>
      <c r="C1240" s="160">
        <f>_xlfn.XLOOKUP(B1240,'2.1.trackMPD'!$R$7:$R$29,'2.1.trackMPD'!$T$7:$T$29)</f>
        <v>1</v>
      </c>
      <c r="D1240" s="160">
        <v>1</v>
      </c>
      <c r="E1240" s="160" t="s">
        <v>6395</v>
      </c>
      <c r="F1240" s="160" t="s">
        <v>110</v>
      </c>
      <c r="G1240" s="160" t="s">
        <v>124</v>
      </c>
      <c r="H1240" s="160" t="s">
        <v>6393</v>
      </c>
      <c r="I1240" s="160" t="e" cm="1">
        <f t="array" ref="I1240">INDEX('2.1.trackMPD'!K:K/(24*60*60),
       MATCH(1,
             (A1240='2.1.trackMPD'!A:A)*
             (C1240='2.1.trackMPD'!D:D)*
             (D1240/10^6='2.1.trackMPD'!H:H)*
             (E1240='2.1.trackMPD'!F:F),
0))</f>
        <v>#N/A</v>
      </c>
    </row>
    <row r="1241" spans="1:9" x14ac:dyDescent="0.2">
      <c r="A1241" s="160" t="s">
        <v>28</v>
      </c>
      <c r="B1241" s="160" t="s">
        <v>5</v>
      </c>
      <c r="C1241" s="160">
        <f>_xlfn.XLOOKUP(B1241,'2.1.trackMPD'!$R$7:$R$29,'2.1.trackMPD'!$T$7:$T$29)</f>
        <v>1</v>
      </c>
      <c r="D1241" s="160">
        <v>1</v>
      </c>
      <c r="E1241" s="160" t="s">
        <v>6395</v>
      </c>
      <c r="F1241" s="160" t="s">
        <v>110</v>
      </c>
      <c r="G1241" s="160" t="s">
        <v>140</v>
      </c>
      <c r="H1241" s="160" t="s">
        <v>6393</v>
      </c>
      <c r="I1241" s="160" t="e" cm="1">
        <f t="array" ref="I1241">INDEX('2.1.trackMPD'!L:L/(24*60*60),
       MATCH(1,
             (A1241='2.1.trackMPD'!A:A)*
             (C1241='2.1.trackMPD'!D:D)*
             (D1241/10^6='2.1.trackMPD'!H:H)*
             (E1241='2.1.trackMPD'!F:F),
0))</f>
        <v>#N/A</v>
      </c>
    </row>
    <row r="1242" spans="1:9" x14ac:dyDescent="0.2">
      <c r="A1242" s="160" t="s">
        <v>28</v>
      </c>
      <c r="B1242" s="160" t="s">
        <v>5</v>
      </c>
      <c r="C1242" s="160">
        <f>_xlfn.XLOOKUP(B1242,'2.1.trackMPD'!$R$7:$R$29,'2.1.trackMPD'!$T$7:$T$29)</f>
        <v>1</v>
      </c>
      <c r="D1242" s="160">
        <v>10</v>
      </c>
      <c r="E1242" s="160" t="s">
        <v>6395</v>
      </c>
      <c r="F1242" s="160" t="s">
        <v>110</v>
      </c>
      <c r="G1242" s="160" t="s">
        <v>124</v>
      </c>
      <c r="H1242" s="160" t="s">
        <v>6392</v>
      </c>
      <c r="I1242" s="160" t="e" cm="1">
        <f t="array" ref="I1242">INDEX('2.1.trackMPD'!I:I/(24*60*60),
       MATCH(1,
             (A1242='2.1.trackMPD'!A:A)*
             (C1242='2.1.trackMPD'!D:D)*
             (D1242/10^6='2.1.trackMPD'!H:H)*
             (E1242='2.1.trackMPD'!F:F),
0))</f>
        <v>#N/A</v>
      </c>
    </row>
    <row r="1243" spans="1:9" x14ac:dyDescent="0.2">
      <c r="A1243" s="160" t="s">
        <v>28</v>
      </c>
      <c r="B1243" s="160" t="s">
        <v>5</v>
      </c>
      <c r="C1243" s="160">
        <f>_xlfn.XLOOKUP(B1243,'2.1.trackMPD'!$R$7:$R$29,'2.1.trackMPD'!$T$7:$T$29)</f>
        <v>1</v>
      </c>
      <c r="D1243" s="160">
        <v>10</v>
      </c>
      <c r="E1243" s="160" t="s">
        <v>6395</v>
      </c>
      <c r="F1243" s="160" t="s">
        <v>110</v>
      </c>
      <c r="G1243" s="160" t="s">
        <v>140</v>
      </c>
      <c r="H1243" s="160" t="s">
        <v>6392</v>
      </c>
      <c r="I1243" s="160" t="e" cm="1">
        <f t="array" ref="I1243">INDEX('2.1.trackMPD'!J:J/(24*60*60),
       MATCH(1,
             (A1243='2.1.trackMPD'!A:A)*
             (C1243='2.1.trackMPD'!D:D)*
             (D1243/10^6='2.1.trackMPD'!H:H)*
             (E1243='2.1.trackMPD'!F:F),
0))</f>
        <v>#N/A</v>
      </c>
    </row>
    <row r="1244" spans="1:9" x14ac:dyDescent="0.2">
      <c r="A1244" s="160" t="s">
        <v>28</v>
      </c>
      <c r="B1244" s="160" t="s">
        <v>5</v>
      </c>
      <c r="C1244" s="160">
        <f>_xlfn.XLOOKUP(B1244,'2.1.trackMPD'!$R$7:$R$29,'2.1.trackMPD'!$T$7:$T$29)</f>
        <v>1</v>
      </c>
      <c r="D1244" s="160">
        <v>10</v>
      </c>
      <c r="E1244" s="160" t="s">
        <v>6395</v>
      </c>
      <c r="F1244" s="160" t="s">
        <v>110</v>
      </c>
      <c r="G1244" s="160" t="s">
        <v>124</v>
      </c>
      <c r="H1244" s="160" t="s">
        <v>6393</v>
      </c>
      <c r="I1244" s="160" t="e" cm="1">
        <f t="array" ref="I1244">INDEX('2.1.trackMPD'!K:K/(24*60*60),
       MATCH(1,
             (A1244='2.1.trackMPD'!A:A)*
             (C1244='2.1.trackMPD'!D:D)*
             (D1244/10^6='2.1.trackMPD'!H:H)*
             (E1244='2.1.trackMPD'!F:F),
0))</f>
        <v>#N/A</v>
      </c>
    </row>
    <row r="1245" spans="1:9" x14ac:dyDescent="0.2">
      <c r="A1245" s="160" t="s">
        <v>28</v>
      </c>
      <c r="B1245" s="160" t="s">
        <v>5</v>
      </c>
      <c r="C1245" s="160">
        <f>_xlfn.XLOOKUP(B1245,'2.1.trackMPD'!$R$7:$R$29,'2.1.trackMPD'!$T$7:$T$29)</f>
        <v>1</v>
      </c>
      <c r="D1245" s="160">
        <v>10</v>
      </c>
      <c r="E1245" s="160" t="s">
        <v>6395</v>
      </c>
      <c r="F1245" s="160" t="s">
        <v>110</v>
      </c>
      <c r="G1245" s="160" t="s">
        <v>140</v>
      </c>
      <c r="H1245" s="160" t="s">
        <v>6393</v>
      </c>
      <c r="I1245" s="160" t="e" cm="1">
        <f t="array" ref="I1245">INDEX('2.1.trackMPD'!L:L/(24*60*60),
       MATCH(1,
             (A1245='2.1.trackMPD'!A:A)*
             (C1245='2.1.trackMPD'!D:D)*
             (D1245/10^6='2.1.trackMPD'!H:H)*
             (E1245='2.1.trackMPD'!F:F),
0))</f>
        <v>#N/A</v>
      </c>
    </row>
    <row r="1246" spans="1:9" x14ac:dyDescent="0.2">
      <c r="A1246" s="160" t="s">
        <v>28</v>
      </c>
      <c r="B1246" s="160" t="s">
        <v>5</v>
      </c>
      <c r="C1246" s="160">
        <f>_xlfn.XLOOKUP(B1246,'2.1.trackMPD'!$R$7:$R$29,'2.1.trackMPD'!$T$7:$T$29)</f>
        <v>1</v>
      </c>
      <c r="D1246" s="160">
        <v>100</v>
      </c>
      <c r="E1246" s="160" t="s">
        <v>6395</v>
      </c>
      <c r="F1246" s="160" t="s">
        <v>110</v>
      </c>
      <c r="G1246" s="160" t="s">
        <v>124</v>
      </c>
      <c r="H1246" s="160" t="s">
        <v>6392</v>
      </c>
      <c r="I1246" s="160" t="e" cm="1">
        <f t="array" ref="I1246">INDEX('2.1.trackMPD'!I:I/(24*60*60),
       MATCH(1,
             (A1246='2.1.trackMPD'!A:A)*
             (C1246='2.1.trackMPD'!D:D)*
             (D1246/10^6='2.1.trackMPD'!H:H)*
             (E1246='2.1.trackMPD'!F:F),
0))</f>
        <v>#N/A</v>
      </c>
    </row>
    <row r="1247" spans="1:9" x14ac:dyDescent="0.2">
      <c r="A1247" s="160" t="s">
        <v>28</v>
      </c>
      <c r="B1247" s="160" t="s">
        <v>5</v>
      </c>
      <c r="C1247" s="160">
        <f>_xlfn.XLOOKUP(B1247,'2.1.trackMPD'!$R$7:$R$29,'2.1.trackMPD'!$T$7:$T$29)</f>
        <v>1</v>
      </c>
      <c r="D1247" s="160">
        <v>100</v>
      </c>
      <c r="E1247" s="160" t="s">
        <v>6395</v>
      </c>
      <c r="F1247" s="160" t="s">
        <v>110</v>
      </c>
      <c r="G1247" s="160" t="s">
        <v>140</v>
      </c>
      <c r="H1247" s="160" t="s">
        <v>6392</v>
      </c>
      <c r="I1247" s="160" t="e" cm="1">
        <f t="array" ref="I1247">INDEX('2.1.trackMPD'!J:J/(24*60*60),
       MATCH(1,
             (A1247='2.1.trackMPD'!A:A)*
             (C1247='2.1.trackMPD'!D:D)*
             (D1247/10^6='2.1.trackMPD'!H:H)*
             (E1247='2.1.trackMPD'!F:F),
0))</f>
        <v>#N/A</v>
      </c>
    </row>
    <row r="1248" spans="1:9" x14ac:dyDescent="0.2">
      <c r="A1248" s="160" t="s">
        <v>28</v>
      </c>
      <c r="B1248" s="160" t="s">
        <v>5</v>
      </c>
      <c r="C1248" s="160">
        <f>_xlfn.XLOOKUP(B1248,'2.1.trackMPD'!$R$7:$R$29,'2.1.trackMPD'!$T$7:$T$29)</f>
        <v>1</v>
      </c>
      <c r="D1248" s="160">
        <v>100</v>
      </c>
      <c r="E1248" s="160" t="s">
        <v>6395</v>
      </c>
      <c r="F1248" s="160" t="s">
        <v>110</v>
      </c>
      <c r="G1248" s="160" t="s">
        <v>124</v>
      </c>
      <c r="H1248" s="160" t="s">
        <v>6393</v>
      </c>
      <c r="I1248" s="160" t="e" cm="1">
        <f t="array" ref="I1248">INDEX('2.1.trackMPD'!K:K/(24*60*60),
       MATCH(1,
             (A1248='2.1.trackMPD'!A:A)*
             (C1248='2.1.trackMPD'!D:D)*
             (D1248/10^6='2.1.trackMPD'!H:H)*
             (E1248='2.1.trackMPD'!F:F),
0))</f>
        <v>#N/A</v>
      </c>
    </row>
    <row r="1249" spans="1:9" x14ac:dyDescent="0.2">
      <c r="A1249" s="160" t="s">
        <v>28</v>
      </c>
      <c r="B1249" s="160" t="s">
        <v>5</v>
      </c>
      <c r="C1249" s="160">
        <f>_xlfn.XLOOKUP(B1249,'2.1.trackMPD'!$R$7:$R$29,'2.1.trackMPD'!$T$7:$T$29)</f>
        <v>1</v>
      </c>
      <c r="D1249" s="160">
        <v>100</v>
      </c>
      <c r="E1249" s="160" t="s">
        <v>6395</v>
      </c>
      <c r="F1249" s="160" t="s">
        <v>110</v>
      </c>
      <c r="G1249" s="160" t="s">
        <v>140</v>
      </c>
      <c r="H1249" s="160" t="s">
        <v>6393</v>
      </c>
      <c r="I1249" s="160" t="e" cm="1">
        <f t="array" ref="I1249">INDEX('2.1.trackMPD'!L:L/(24*60*60),
       MATCH(1,
             (A1249='2.1.trackMPD'!A:A)*
             (C1249='2.1.trackMPD'!D:D)*
             (D1249/10^6='2.1.trackMPD'!H:H)*
             (E1249='2.1.trackMPD'!F:F),
0))</f>
        <v>#N/A</v>
      </c>
    </row>
    <row r="1250" spans="1:9" x14ac:dyDescent="0.2">
      <c r="A1250" s="160" t="s">
        <v>28</v>
      </c>
      <c r="B1250" s="160" t="s">
        <v>0</v>
      </c>
      <c r="C1250" s="160">
        <f>_xlfn.XLOOKUP(B1250,'2.1.trackMPD'!$R$7:$R$29,'2.1.trackMPD'!$T$7:$T$29)</f>
        <v>4</v>
      </c>
      <c r="D1250" s="160">
        <v>1</v>
      </c>
      <c r="E1250" s="160" t="s">
        <v>6390</v>
      </c>
      <c r="F1250" s="160" t="s">
        <v>110</v>
      </c>
      <c r="G1250" s="160" t="s">
        <v>124</v>
      </c>
      <c r="H1250" s="160" t="s">
        <v>6392</v>
      </c>
      <c r="I1250" s="160" cm="1">
        <f t="array" ref="I1250">INDEX('2.1.trackMPD'!I:I/(24*60*60),
       MATCH(1,
             (A1250='2.1.trackMPD'!A:A)*
             (C1250='2.1.trackMPD'!D:D)*
             (D1250/10^6='2.1.trackMPD'!H:H)*
             (E1250='2.1.trackMPD'!F:F),
0))</f>
        <v>1.7048288470810878E-6</v>
      </c>
    </row>
    <row r="1251" spans="1:9" x14ac:dyDescent="0.2">
      <c r="A1251" s="160" t="s">
        <v>28</v>
      </c>
      <c r="B1251" s="160" t="s">
        <v>0</v>
      </c>
      <c r="C1251" s="160">
        <f>_xlfn.XLOOKUP(B1251,'2.1.trackMPD'!$R$7:$R$29,'2.1.trackMPD'!$T$7:$T$29)</f>
        <v>4</v>
      </c>
      <c r="D1251" s="160">
        <v>1</v>
      </c>
      <c r="E1251" s="160" t="s">
        <v>6390</v>
      </c>
      <c r="F1251" s="160" t="s">
        <v>110</v>
      </c>
      <c r="G1251" s="160" t="s">
        <v>140</v>
      </c>
      <c r="H1251" s="160" t="s">
        <v>6392</v>
      </c>
      <c r="I1251" s="160" cm="1">
        <f t="array" ref="I1251">INDEX('2.1.trackMPD'!J:J/(24*60*60),
       MATCH(1,
             (A1251='2.1.trackMPD'!A:A)*
             (C1251='2.1.trackMPD'!D:D)*
             (D1251/10^6='2.1.trackMPD'!H:H)*
             (E1251='2.1.trackMPD'!F:F),
0))</f>
        <v>3.353538178905474E-5</v>
      </c>
    </row>
    <row r="1252" spans="1:9" x14ac:dyDescent="0.2">
      <c r="A1252" s="160" t="s">
        <v>28</v>
      </c>
      <c r="B1252" s="160" t="s">
        <v>0</v>
      </c>
      <c r="C1252" s="160">
        <f>_xlfn.XLOOKUP(B1252,'2.1.trackMPD'!$R$7:$R$29,'2.1.trackMPD'!$T$7:$T$29)</f>
        <v>4</v>
      </c>
      <c r="D1252" s="160">
        <v>1</v>
      </c>
      <c r="E1252" s="160" t="s">
        <v>6390</v>
      </c>
      <c r="F1252" s="160" t="s">
        <v>110</v>
      </c>
      <c r="G1252" s="160" t="s">
        <v>124</v>
      </c>
      <c r="H1252" s="160" t="s">
        <v>6393</v>
      </c>
      <c r="I1252" s="160" cm="1">
        <f t="array" ref="I1252">INDEX('2.1.trackMPD'!K:K/(24*60*60),
       MATCH(1,
             (A1252='2.1.trackMPD'!A:A)*
             (C1252='2.1.trackMPD'!D:D)*
             (D1252/10^6='2.1.trackMPD'!H:H)*
             (E1252='2.1.trackMPD'!F:F),
0))</f>
        <v>8.743674788414884E-7</v>
      </c>
    </row>
    <row r="1253" spans="1:9" x14ac:dyDescent="0.2">
      <c r="A1253" s="160" t="s">
        <v>28</v>
      </c>
      <c r="B1253" s="160" t="s">
        <v>0</v>
      </c>
      <c r="C1253" s="160">
        <f>_xlfn.XLOOKUP(B1253,'2.1.trackMPD'!$R$7:$R$29,'2.1.trackMPD'!$T$7:$T$29)</f>
        <v>4</v>
      </c>
      <c r="D1253" s="160">
        <v>1</v>
      </c>
      <c r="E1253" s="160" t="s">
        <v>6390</v>
      </c>
      <c r="F1253" s="160" t="s">
        <v>110</v>
      </c>
      <c r="G1253" s="160" t="s">
        <v>140</v>
      </c>
      <c r="H1253" s="160" t="s">
        <v>6393</v>
      </c>
      <c r="I1253" s="160" cm="1">
        <f t="array" ref="I1253">INDEX('2.1.trackMPD'!L:L/(24*60*60),
       MATCH(1,
             (A1253='2.1.trackMPD'!A:A)*
             (C1253='2.1.trackMPD'!D:D)*
             (D1253/10^6='2.1.trackMPD'!H:H)*
             (E1253='2.1.trackMPD'!F:F),
0))</f>
        <v>7.7808901338313086E-7</v>
      </c>
    </row>
    <row r="1254" spans="1:9" x14ac:dyDescent="0.2">
      <c r="A1254" s="160" t="s">
        <v>28</v>
      </c>
      <c r="B1254" s="160" t="s">
        <v>0</v>
      </c>
      <c r="C1254" s="160">
        <f>_xlfn.XLOOKUP(B1254,'2.1.trackMPD'!$R$7:$R$29,'2.1.trackMPD'!$T$7:$T$29)</f>
        <v>4</v>
      </c>
      <c r="D1254" s="160">
        <v>10</v>
      </c>
      <c r="E1254" s="160" t="s">
        <v>6390</v>
      </c>
      <c r="F1254" s="160" t="s">
        <v>110</v>
      </c>
      <c r="G1254" s="160" t="s">
        <v>124</v>
      </c>
      <c r="H1254" s="160" t="s">
        <v>6392</v>
      </c>
      <c r="I1254" s="160" cm="1">
        <f t="array" ref="I1254">INDEX('2.1.trackMPD'!I:I/(24*60*60),
       MATCH(1,
             (A1254='2.1.trackMPD'!A:A)*
             (C1254='2.1.trackMPD'!D:D)*
             (D1254/10^6='2.1.trackMPD'!H:H)*
             (E1254='2.1.trackMPD'!F:F),
0))</f>
        <v>2.2603633079285188E-6</v>
      </c>
    </row>
    <row r="1255" spans="1:9" x14ac:dyDescent="0.2">
      <c r="A1255" s="160" t="s">
        <v>28</v>
      </c>
      <c r="B1255" s="160" t="s">
        <v>0</v>
      </c>
      <c r="C1255" s="160">
        <f>_xlfn.XLOOKUP(B1255,'2.1.trackMPD'!$R$7:$R$29,'2.1.trackMPD'!$T$7:$T$29)</f>
        <v>4</v>
      </c>
      <c r="D1255" s="160">
        <v>10</v>
      </c>
      <c r="E1255" s="160" t="s">
        <v>6390</v>
      </c>
      <c r="F1255" s="160" t="s">
        <v>110</v>
      </c>
      <c r="G1255" s="160" t="s">
        <v>140</v>
      </c>
      <c r="H1255" s="160" t="s">
        <v>6392</v>
      </c>
      <c r="I1255" s="160" cm="1">
        <f t="array" ref="I1255">INDEX('2.1.trackMPD'!J:J/(24*60*60),
       MATCH(1,
             (A1255='2.1.trackMPD'!A:A)*
             (C1255='2.1.trackMPD'!D:D)*
             (D1255/10^6='2.1.trackMPD'!H:H)*
             (E1255='2.1.trackMPD'!F:F),
0))</f>
        <v>3.0485418221209492E-5</v>
      </c>
    </row>
    <row r="1256" spans="1:9" x14ac:dyDescent="0.2">
      <c r="A1256" s="160" t="s">
        <v>28</v>
      </c>
      <c r="B1256" s="160" t="s">
        <v>0</v>
      </c>
      <c r="C1256" s="160">
        <f>_xlfn.XLOOKUP(B1256,'2.1.trackMPD'!$R$7:$R$29,'2.1.trackMPD'!$T$7:$T$29)</f>
        <v>4</v>
      </c>
      <c r="D1256" s="160">
        <v>10</v>
      </c>
      <c r="E1256" s="160" t="s">
        <v>6390</v>
      </c>
      <c r="F1256" s="160" t="s">
        <v>110</v>
      </c>
      <c r="G1256" s="160" t="s">
        <v>124</v>
      </c>
      <c r="H1256" s="160" t="s">
        <v>6393</v>
      </c>
      <c r="I1256" s="160" cm="1">
        <f t="array" ref="I1256">INDEX('2.1.trackMPD'!K:K/(24*60*60),
       MATCH(1,
             (A1256='2.1.trackMPD'!A:A)*
             (C1256='2.1.trackMPD'!D:D)*
             (D1256/10^6='2.1.trackMPD'!H:H)*
             (E1256='2.1.trackMPD'!F:F),
0))</f>
        <v>0</v>
      </c>
    </row>
    <row r="1257" spans="1:9" x14ac:dyDescent="0.2">
      <c r="A1257" s="160" t="s">
        <v>28</v>
      </c>
      <c r="B1257" s="160" t="s">
        <v>0</v>
      </c>
      <c r="C1257" s="160">
        <f>_xlfn.XLOOKUP(B1257,'2.1.trackMPD'!$R$7:$R$29,'2.1.trackMPD'!$T$7:$T$29)</f>
        <v>4</v>
      </c>
      <c r="D1257" s="160">
        <v>10</v>
      </c>
      <c r="E1257" s="160" t="s">
        <v>6390</v>
      </c>
      <c r="F1257" s="160" t="s">
        <v>110</v>
      </c>
      <c r="G1257" s="160" t="s">
        <v>140</v>
      </c>
      <c r="H1257" s="160" t="s">
        <v>6393</v>
      </c>
      <c r="I1257" s="160" cm="1">
        <f t="array" ref="I1257">INDEX('2.1.trackMPD'!L:L/(24*60*60),
       MATCH(1,
             (A1257='2.1.trackMPD'!A:A)*
             (C1257='2.1.trackMPD'!D:D)*
             (D1257/10^6='2.1.trackMPD'!H:H)*
             (E1257='2.1.trackMPD'!F:F),
0))</f>
        <v>1.6436554898183912E-6</v>
      </c>
    </row>
    <row r="1258" spans="1:9" x14ac:dyDescent="0.2">
      <c r="A1258" s="160" t="s">
        <v>28</v>
      </c>
      <c r="B1258" s="160" t="s">
        <v>0</v>
      </c>
      <c r="C1258" s="160">
        <f>_xlfn.XLOOKUP(B1258,'2.1.trackMPD'!$R$7:$R$29,'2.1.trackMPD'!$T$7:$T$29)</f>
        <v>4</v>
      </c>
      <c r="D1258" s="160">
        <v>100</v>
      </c>
      <c r="E1258" s="160" t="s">
        <v>6390</v>
      </c>
      <c r="F1258" s="160" t="s">
        <v>110</v>
      </c>
      <c r="G1258" s="160" t="s">
        <v>124</v>
      </c>
      <c r="H1258" s="160" t="s">
        <v>6392</v>
      </c>
      <c r="I1258" s="160" cm="1">
        <f t="array" ref="I1258">INDEX('2.1.trackMPD'!I:I/(24*60*60),
       MATCH(1,
             (A1258='2.1.trackMPD'!A:A)*
             (C1258='2.1.trackMPD'!D:D)*
             (D1258/10^6='2.1.trackMPD'!H:H)*
             (E1258='2.1.trackMPD'!F:F),
0))</f>
        <v>4.8641318150317828E-6</v>
      </c>
    </row>
    <row r="1259" spans="1:9" x14ac:dyDescent="0.2">
      <c r="A1259" s="160" t="s">
        <v>28</v>
      </c>
      <c r="B1259" s="160" t="s">
        <v>0</v>
      </c>
      <c r="C1259" s="160">
        <f>_xlfn.XLOOKUP(B1259,'2.1.trackMPD'!$R$7:$R$29,'2.1.trackMPD'!$T$7:$T$29)</f>
        <v>4</v>
      </c>
      <c r="D1259" s="160">
        <v>100</v>
      </c>
      <c r="E1259" s="160" t="s">
        <v>6390</v>
      </c>
      <c r="F1259" s="160" t="s">
        <v>110</v>
      </c>
      <c r="G1259" s="160" t="s">
        <v>140</v>
      </c>
      <c r="H1259" s="160" t="s">
        <v>6392</v>
      </c>
      <c r="I1259" s="160" cm="1">
        <f t="array" ref="I1259">INDEX('2.1.trackMPD'!J:J/(24*60*60),
       MATCH(1,
             (A1259='2.1.trackMPD'!A:A)*
             (C1259='2.1.trackMPD'!D:D)*
             (D1259/10^6='2.1.trackMPD'!H:H)*
             (E1259='2.1.trackMPD'!F:F),
0))</f>
        <v>1.4647784954597686E-4</v>
      </c>
    </row>
    <row r="1260" spans="1:9" x14ac:dyDescent="0.2">
      <c r="A1260" s="160" t="s">
        <v>28</v>
      </c>
      <c r="B1260" s="160" t="s">
        <v>0</v>
      </c>
      <c r="C1260" s="160">
        <f>_xlfn.XLOOKUP(B1260,'2.1.trackMPD'!$R$7:$R$29,'2.1.trackMPD'!$T$7:$T$29)</f>
        <v>4</v>
      </c>
      <c r="D1260" s="160">
        <v>100</v>
      </c>
      <c r="E1260" s="160" t="s">
        <v>6390</v>
      </c>
      <c r="F1260" s="160" t="s">
        <v>110</v>
      </c>
      <c r="G1260" s="160" t="s">
        <v>124</v>
      </c>
      <c r="H1260" s="160" t="s">
        <v>6393</v>
      </c>
      <c r="I1260" s="160" cm="1">
        <f t="array" ref="I1260">INDEX('2.1.trackMPD'!K:K/(24*60*60),
       MATCH(1,
             (A1260='2.1.trackMPD'!A:A)*
             (C1260='2.1.trackMPD'!D:D)*
             (D1260/10^6='2.1.trackMPD'!H:H)*
             (E1260='2.1.trackMPD'!F:F),
0))</f>
        <v>0</v>
      </c>
    </row>
    <row r="1261" spans="1:9" x14ac:dyDescent="0.2">
      <c r="A1261" s="160" t="s">
        <v>28</v>
      </c>
      <c r="B1261" s="160" t="s">
        <v>0</v>
      </c>
      <c r="C1261" s="160">
        <f>_xlfn.XLOOKUP(B1261,'2.1.trackMPD'!$R$7:$R$29,'2.1.trackMPD'!$T$7:$T$29)</f>
        <v>4</v>
      </c>
      <c r="D1261" s="160">
        <v>100</v>
      </c>
      <c r="E1261" s="160" t="s">
        <v>6390</v>
      </c>
      <c r="F1261" s="160" t="s">
        <v>110</v>
      </c>
      <c r="G1261" s="160" t="s">
        <v>140</v>
      </c>
      <c r="H1261" s="160" t="s">
        <v>6393</v>
      </c>
      <c r="I1261" s="160" cm="1">
        <f t="array" ref="I1261">INDEX('2.1.trackMPD'!L:L/(24*60*60),
       MATCH(1,
             (A1261='2.1.trackMPD'!A:A)*
             (C1261='2.1.trackMPD'!D:D)*
             (D1261/10^6='2.1.trackMPD'!H:H)*
             (E1261='2.1.trackMPD'!F:F),
0))</f>
        <v>0</v>
      </c>
    </row>
    <row r="1262" spans="1:9" x14ac:dyDescent="0.2">
      <c r="A1262" s="160" t="s">
        <v>28</v>
      </c>
      <c r="B1262" s="160" t="s">
        <v>0</v>
      </c>
      <c r="C1262" s="160">
        <f>_xlfn.XLOOKUP(B1262,'2.1.trackMPD'!$R$7:$R$29,'2.1.trackMPD'!$T$7:$T$29)</f>
        <v>4</v>
      </c>
      <c r="D1262" s="160">
        <v>1000</v>
      </c>
      <c r="E1262" s="160" t="s">
        <v>6390</v>
      </c>
      <c r="F1262" s="160" t="s">
        <v>110</v>
      </c>
      <c r="G1262" s="160" t="s">
        <v>124</v>
      </c>
      <c r="H1262" s="160" t="s">
        <v>6392</v>
      </c>
      <c r="I1262" s="160" cm="1">
        <f t="array" ref="I1262">INDEX('2.1.trackMPD'!I:I/(24*60*60),
       MATCH(1,
             (A1262='2.1.trackMPD'!A:A)*
             (C1262='2.1.trackMPD'!D:D)*
             (D1262/10^6='2.1.trackMPD'!H:H)*
             (E1262='2.1.trackMPD'!F:F),
0))</f>
        <v>1.0905029403412698E-6</v>
      </c>
    </row>
    <row r="1263" spans="1:9" x14ac:dyDescent="0.2">
      <c r="A1263" s="160" t="s">
        <v>28</v>
      </c>
      <c r="B1263" s="160" t="s">
        <v>0</v>
      </c>
      <c r="C1263" s="160">
        <f>_xlfn.XLOOKUP(B1263,'2.1.trackMPD'!$R$7:$R$29,'2.1.trackMPD'!$T$7:$T$29)</f>
        <v>4</v>
      </c>
      <c r="D1263" s="160">
        <v>1000</v>
      </c>
      <c r="E1263" s="160" t="s">
        <v>6390</v>
      </c>
      <c r="F1263" s="160" t="s">
        <v>110</v>
      </c>
      <c r="G1263" s="160" t="s">
        <v>140</v>
      </c>
      <c r="H1263" s="160" t="s">
        <v>6392</v>
      </c>
      <c r="I1263" s="160" cm="1">
        <f t="array" ref="I1263">INDEX('2.1.trackMPD'!J:J/(24*60*60),
       MATCH(1,
             (A1263='2.1.trackMPD'!A:A)*
             (C1263='2.1.trackMPD'!D:D)*
             (D1263/10^6='2.1.trackMPD'!H:H)*
             (E1263='2.1.trackMPD'!F:F),
0))</f>
        <v>4.7816157951508797E-5</v>
      </c>
    </row>
    <row r="1264" spans="1:9" x14ac:dyDescent="0.2">
      <c r="A1264" s="160" t="s">
        <v>28</v>
      </c>
      <c r="B1264" s="160" t="s">
        <v>0</v>
      </c>
      <c r="C1264" s="160">
        <f>_xlfn.XLOOKUP(B1264,'2.1.trackMPD'!$R$7:$R$29,'2.1.trackMPD'!$T$7:$T$29)</f>
        <v>4</v>
      </c>
      <c r="D1264" s="160">
        <v>1000</v>
      </c>
      <c r="E1264" s="160" t="s">
        <v>6390</v>
      </c>
      <c r="F1264" s="160" t="s">
        <v>110</v>
      </c>
      <c r="G1264" s="160" t="s">
        <v>124</v>
      </c>
      <c r="H1264" s="160" t="s">
        <v>6393</v>
      </c>
      <c r="I1264" s="160" cm="1">
        <f t="array" ref="I1264">INDEX('2.1.trackMPD'!K:K/(24*60*60),
       MATCH(1,
             (A1264='2.1.trackMPD'!A:A)*
             (C1264='2.1.trackMPD'!D:D)*
             (D1264/10^6='2.1.trackMPD'!H:H)*
             (E1264='2.1.trackMPD'!F:F),
0))</f>
        <v>8.4388509844802667E-7</v>
      </c>
    </row>
    <row r="1265" spans="1:9" x14ac:dyDescent="0.2">
      <c r="A1265" s="160" t="s">
        <v>28</v>
      </c>
      <c r="B1265" s="160" t="s">
        <v>0</v>
      </c>
      <c r="C1265" s="160">
        <f>_xlfn.XLOOKUP(B1265,'2.1.trackMPD'!$R$7:$R$29,'2.1.trackMPD'!$T$7:$T$29)</f>
        <v>4</v>
      </c>
      <c r="D1265" s="160">
        <v>1000</v>
      </c>
      <c r="E1265" s="160" t="s">
        <v>6390</v>
      </c>
      <c r="F1265" s="160" t="s">
        <v>110</v>
      </c>
      <c r="G1265" s="160" t="s">
        <v>140</v>
      </c>
      <c r="H1265" s="160" t="s">
        <v>6393</v>
      </c>
      <c r="I1265" s="160" cm="1">
        <f t="array" ref="I1265">INDEX('2.1.trackMPD'!L:L/(24*60*60),
       MATCH(1,
             (A1265='2.1.trackMPD'!A:A)*
             (C1265='2.1.trackMPD'!D:D)*
             (D1265/10^6='2.1.trackMPD'!H:H)*
             (E1265='2.1.trackMPD'!F:F),
0))</f>
        <v>2.3414085914213888E-6</v>
      </c>
    </row>
    <row r="1266" spans="1:9" x14ac:dyDescent="0.2">
      <c r="A1266" s="160" t="s">
        <v>28</v>
      </c>
      <c r="B1266" s="160" t="s">
        <v>0</v>
      </c>
      <c r="C1266" s="160">
        <f>_xlfn.XLOOKUP(B1266,'2.1.trackMPD'!$R$7:$R$29,'2.1.trackMPD'!$T$7:$T$29)</f>
        <v>4</v>
      </c>
      <c r="D1266" s="160">
        <v>5000</v>
      </c>
      <c r="E1266" s="160" t="s">
        <v>6390</v>
      </c>
      <c r="F1266" s="160" t="s">
        <v>110</v>
      </c>
      <c r="G1266" s="160" t="s">
        <v>124</v>
      </c>
      <c r="H1266" s="160" t="s">
        <v>6392</v>
      </c>
      <c r="I1266" s="160" cm="1">
        <f t="array" ref="I1266">INDEX('2.1.trackMPD'!I:I/(24*60*60),
       MATCH(1,
             (A1266='2.1.trackMPD'!A:A)*
             (C1266='2.1.trackMPD'!D:D)*
             (D1266/10^6='2.1.trackMPD'!H:H)*
             (E1266='2.1.trackMPD'!F:F),
0))</f>
        <v>1.4273477041655904E-6</v>
      </c>
    </row>
    <row r="1267" spans="1:9" x14ac:dyDescent="0.2">
      <c r="A1267" s="160" t="s">
        <v>28</v>
      </c>
      <c r="B1267" s="160" t="s">
        <v>0</v>
      </c>
      <c r="C1267" s="160">
        <f>_xlfn.XLOOKUP(B1267,'2.1.trackMPD'!$R$7:$R$29,'2.1.trackMPD'!$T$7:$T$29)</f>
        <v>4</v>
      </c>
      <c r="D1267" s="160">
        <v>5000</v>
      </c>
      <c r="E1267" s="160" t="s">
        <v>6390</v>
      </c>
      <c r="F1267" s="160" t="s">
        <v>110</v>
      </c>
      <c r="G1267" s="160" t="s">
        <v>140</v>
      </c>
      <c r="H1267" s="160" t="s">
        <v>6392</v>
      </c>
      <c r="I1267" s="160" cm="1">
        <f t="array" ref="I1267">INDEX('2.1.trackMPD'!J:J/(24*60*60),
       MATCH(1,
             (A1267='2.1.trackMPD'!A:A)*
             (C1267='2.1.trackMPD'!D:D)*
             (D1267/10^6='2.1.trackMPD'!H:H)*
             (E1267='2.1.trackMPD'!F:F),
0))</f>
        <v>3.5376595926283216E-5</v>
      </c>
    </row>
    <row r="1268" spans="1:9" x14ac:dyDescent="0.2">
      <c r="A1268" s="160" t="s">
        <v>28</v>
      </c>
      <c r="B1268" s="160" t="s">
        <v>0</v>
      </c>
      <c r="C1268" s="160">
        <f>_xlfn.XLOOKUP(B1268,'2.1.trackMPD'!$R$7:$R$29,'2.1.trackMPD'!$T$7:$T$29)</f>
        <v>4</v>
      </c>
      <c r="D1268" s="160">
        <v>5000</v>
      </c>
      <c r="E1268" s="160" t="s">
        <v>6390</v>
      </c>
      <c r="F1268" s="160" t="s">
        <v>110</v>
      </c>
      <c r="G1268" s="160" t="s">
        <v>124</v>
      </c>
      <c r="H1268" s="160" t="s">
        <v>6393</v>
      </c>
      <c r="I1268" s="160" cm="1">
        <f t="array" ref="I1268">INDEX('2.1.trackMPD'!K:K/(24*60*60),
       MATCH(1,
             (A1268='2.1.trackMPD'!A:A)*
             (C1268='2.1.trackMPD'!D:D)*
             (D1268/10^6='2.1.trackMPD'!H:H)*
             (E1268='2.1.trackMPD'!F:F),
0))</f>
        <v>6.710234566461076E-7</v>
      </c>
    </row>
    <row r="1269" spans="1:9" x14ac:dyDescent="0.2">
      <c r="A1269" s="160" t="s">
        <v>28</v>
      </c>
      <c r="B1269" s="160" t="s">
        <v>0</v>
      </c>
      <c r="C1269" s="160">
        <f>_xlfn.XLOOKUP(B1269,'2.1.trackMPD'!$R$7:$R$29,'2.1.trackMPD'!$T$7:$T$29)</f>
        <v>4</v>
      </c>
      <c r="D1269" s="160">
        <v>5000</v>
      </c>
      <c r="E1269" s="160" t="s">
        <v>6390</v>
      </c>
      <c r="F1269" s="160" t="s">
        <v>110</v>
      </c>
      <c r="G1269" s="160" t="s">
        <v>140</v>
      </c>
      <c r="H1269" s="160" t="s">
        <v>6393</v>
      </c>
      <c r="I1269" s="160" cm="1">
        <f t="array" ref="I1269">INDEX('2.1.trackMPD'!L:L/(24*60*60),
       MATCH(1,
             (A1269='2.1.trackMPD'!A:A)*
             (C1269='2.1.trackMPD'!D:D)*
             (D1269/10^6='2.1.trackMPD'!H:H)*
             (E1269='2.1.trackMPD'!F:F),
0))</f>
        <v>3.2299741602766785E-6</v>
      </c>
    </row>
    <row r="1270" spans="1:9" x14ac:dyDescent="0.2">
      <c r="A1270" s="160" t="s">
        <v>28</v>
      </c>
      <c r="B1270" s="160" t="s">
        <v>0</v>
      </c>
      <c r="C1270" s="160">
        <f>_xlfn.XLOOKUP(B1270,'2.1.trackMPD'!$R$7:$R$29,'2.1.trackMPD'!$T$7:$T$29)</f>
        <v>4</v>
      </c>
      <c r="D1270" s="160">
        <v>1</v>
      </c>
      <c r="E1270" s="160" t="s">
        <v>6394</v>
      </c>
      <c r="F1270" s="160" t="s">
        <v>110</v>
      </c>
      <c r="G1270" s="160" t="s">
        <v>124</v>
      </c>
      <c r="H1270" s="160" t="s">
        <v>6392</v>
      </c>
      <c r="I1270" s="160" cm="1">
        <f t="array" ref="I1270">INDEX('2.1.trackMPD'!I:I/(24*60*60),
       MATCH(1,
             (A1270='2.1.trackMPD'!A:A)*
             (C1270='2.1.trackMPD'!D:D)*
             (D1270/10^6='2.1.trackMPD'!H:H)*
             (E1270='2.1.trackMPD'!F:F),
0))</f>
        <v>2.2097947582209607E-6</v>
      </c>
    </row>
    <row r="1271" spans="1:9" x14ac:dyDescent="0.2">
      <c r="A1271" s="160" t="s">
        <v>28</v>
      </c>
      <c r="B1271" s="160" t="s">
        <v>0</v>
      </c>
      <c r="C1271" s="160">
        <f>_xlfn.XLOOKUP(B1271,'2.1.trackMPD'!$R$7:$R$29,'2.1.trackMPD'!$T$7:$T$29)</f>
        <v>4</v>
      </c>
      <c r="D1271" s="160">
        <v>1</v>
      </c>
      <c r="E1271" s="160" t="s">
        <v>6394</v>
      </c>
      <c r="F1271" s="160" t="s">
        <v>110</v>
      </c>
      <c r="G1271" s="160" t="s">
        <v>140</v>
      </c>
      <c r="H1271" s="160" t="s">
        <v>6392</v>
      </c>
      <c r="I1271" s="160" cm="1">
        <f t="array" ref="I1271">INDEX('2.1.trackMPD'!J:J/(24*60*60),
       MATCH(1,
             (A1271='2.1.trackMPD'!A:A)*
             (C1271='2.1.trackMPD'!D:D)*
             (D1271/10^6='2.1.trackMPD'!H:H)*
             (E1271='2.1.trackMPD'!F:F),
0))</f>
        <v>3.4276589731657058E-5</v>
      </c>
    </row>
    <row r="1272" spans="1:9" x14ac:dyDescent="0.2">
      <c r="A1272" s="160" t="s">
        <v>28</v>
      </c>
      <c r="B1272" s="160" t="s">
        <v>0</v>
      </c>
      <c r="C1272" s="160">
        <f>_xlfn.XLOOKUP(B1272,'2.1.trackMPD'!$R$7:$R$29,'2.1.trackMPD'!$T$7:$T$29)</f>
        <v>4</v>
      </c>
      <c r="D1272" s="160">
        <v>1</v>
      </c>
      <c r="E1272" s="160" t="s">
        <v>6394</v>
      </c>
      <c r="F1272" s="160" t="s">
        <v>110</v>
      </c>
      <c r="G1272" s="160" t="s">
        <v>124</v>
      </c>
      <c r="H1272" s="160" t="s">
        <v>6393</v>
      </c>
      <c r="I1272" s="160" cm="1">
        <f t="array" ref="I1272">INDEX('2.1.trackMPD'!K:K/(24*60*60),
       MATCH(1,
             (A1272='2.1.trackMPD'!A:A)*
             (C1272='2.1.trackMPD'!D:D)*
             (D1272/10^6='2.1.trackMPD'!H:H)*
             (E1272='2.1.trackMPD'!F:F),
0))</f>
        <v>6.5207488391015746E-7</v>
      </c>
    </row>
    <row r="1273" spans="1:9" x14ac:dyDescent="0.2">
      <c r="A1273" s="160" t="s">
        <v>28</v>
      </c>
      <c r="B1273" s="160" t="s">
        <v>0</v>
      </c>
      <c r="C1273" s="160">
        <f>_xlfn.XLOOKUP(B1273,'2.1.trackMPD'!$R$7:$R$29,'2.1.trackMPD'!$T$7:$T$29)</f>
        <v>4</v>
      </c>
      <c r="D1273" s="160">
        <v>1</v>
      </c>
      <c r="E1273" s="160" t="s">
        <v>6394</v>
      </c>
      <c r="F1273" s="160" t="s">
        <v>110</v>
      </c>
      <c r="G1273" s="160" t="s">
        <v>140</v>
      </c>
      <c r="H1273" s="160" t="s">
        <v>6393</v>
      </c>
      <c r="I1273" s="160" cm="1">
        <f t="array" ref="I1273">INDEX('2.1.trackMPD'!L:L/(24*60*60),
       MATCH(1,
             (A1273='2.1.trackMPD'!A:A)*
             (C1273='2.1.trackMPD'!D:D)*
             (D1273/10^6='2.1.trackMPD'!H:H)*
             (E1273='2.1.trackMPD'!F:F),
0))</f>
        <v>6.283068783068785E-6</v>
      </c>
    </row>
    <row r="1274" spans="1:9" x14ac:dyDescent="0.2">
      <c r="A1274" s="160" t="s">
        <v>28</v>
      </c>
      <c r="B1274" s="160" t="s">
        <v>0</v>
      </c>
      <c r="C1274" s="160">
        <f>_xlfn.XLOOKUP(B1274,'2.1.trackMPD'!$R$7:$R$29,'2.1.trackMPD'!$T$7:$T$29)</f>
        <v>4</v>
      </c>
      <c r="D1274" s="160">
        <v>10</v>
      </c>
      <c r="E1274" s="160" t="s">
        <v>6394</v>
      </c>
      <c r="F1274" s="160" t="s">
        <v>110</v>
      </c>
      <c r="G1274" s="160" t="s">
        <v>124</v>
      </c>
      <c r="H1274" s="160" t="s">
        <v>6392</v>
      </c>
      <c r="I1274" s="160" cm="1">
        <f t="array" ref="I1274">INDEX('2.1.trackMPD'!I:I/(24*60*60),
       MATCH(1,
             (A1274='2.1.trackMPD'!A:A)*
             (C1274='2.1.trackMPD'!D:D)*
             (D1274/10^6='2.1.trackMPD'!H:H)*
             (E1274='2.1.trackMPD'!F:F),
0))</f>
        <v>4.9039123451111112E-6</v>
      </c>
    </row>
    <row r="1275" spans="1:9" x14ac:dyDescent="0.2">
      <c r="A1275" s="160" t="s">
        <v>28</v>
      </c>
      <c r="B1275" s="160" t="s">
        <v>0</v>
      </c>
      <c r="C1275" s="160">
        <f>_xlfn.XLOOKUP(B1275,'2.1.trackMPD'!$R$7:$R$29,'2.1.trackMPD'!$T$7:$T$29)</f>
        <v>4</v>
      </c>
      <c r="D1275" s="160">
        <v>10</v>
      </c>
      <c r="E1275" s="160" t="s">
        <v>6394</v>
      </c>
      <c r="F1275" s="160" t="s">
        <v>110</v>
      </c>
      <c r="G1275" s="160" t="s">
        <v>140</v>
      </c>
      <c r="H1275" s="160" t="s">
        <v>6392</v>
      </c>
      <c r="I1275" s="160" cm="1">
        <f t="array" ref="I1275">INDEX('2.1.trackMPD'!J:J/(24*60*60),
       MATCH(1,
             (A1275='2.1.trackMPD'!A:A)*
             (C1275='2.1.trackMPD'!D:D)*
             (D1275/10^6='2.1.trackMPD'!H:H)*
             (E1275='2.1.trackMPD'!F:F),
0))</f>
        <v>5.2864692847168866E-5</v>
      </c>
    </row>
    <row r="1276" spans="1:9" x14ac:dyDescent="0.2">
      <c r="A1276" s="160" t="s">
        <v>28</v>
      </c>
      <c r="B1276" s="160" t="s">
        <v>0</v>
      </c>
      <c r="C1276" s="160">
        <f>_xlfn.XLOOKUP(B1276,'2.1.trackMPD'!$R$7:$R$29,'2.1.trackMPD'!$T$7:$T$29)</f>
        <v>4</v>
      </c>
      <c r="D1276" s="160">
        <v>10</v>
      </c>
      <c r="E1276" s="160" t="s">
        <v>6394</v>
      </c>
      <c r="F1276" s="160" t="s">
        <v>110</v>
      </c>
      <c r="G1276" s="160" t="s">
        <v>124</v>
      </c>
      <c r="H1276" s="160" t="s">
        <v>6393</v>
      </c>
      <c r="I1276" s="160" cm="1">
        <f t="array" ref="I1276">INDEX('2.1.trackMPD'!K:K/(24*60*60),
       MATCH(1,
             (A1276='2.1.trackMPD'!A:A)*
             (C1276='2.1.trackMPD'!D:D)*
             (D1276/10^6='2.1.trackMPD'!H:H)*
             (E1276='2.1.trackMPD'!F:F),
0))</f>
        <v>0</v>
      </c>
    </row>
    <row r="1277" spans="1:9" x14ac:dyDescent="0.2">
      <c r="A1277" s="160" t="s">
        <v>28</v>
      </c>
      <c r="B1277" s="160" t="s">
        <v>0</v>
      </c>
      <c r="C1277" s="160">
        <f>_xlfn.XLOOKUP(B1277,'2.1.trackMPD'!$R$7:$R$29,'2.1.trackMPD'!$T$7:$T$29)</f>
        <v>4</v>
      </c>
      <c r="D1277" s="160">
        <v>10</v>
      </c>
      <c r="E1277" s="160" t="s">
        <v>6394</v>
      </c>
      <c r="F1277" s="160" t="s">
        <v>110</v>
      </c>
      <c r="G1277" s="160" t="s">
        <v>140</v>
      </c>
      <c r="H1277" s="160" t="s">
        <v>6393</v>
      </c>
      <c r="I1277" s="160" cm="1">
        <f t="array" ref="I1277">INDEX('2.1.trackMPD'!L:L/(24*60*60),
       MATCH(1,
             (A1277='2.1.trackMPD'!A:A)*
             (C1277='2.1.trackMPD'!D:D)*
             (D1277/10^6='2.1.trackMPD'!H:H)*
             (E1277='2.1.trackMPD'!F:F),
0))</f>
        <v>0</v>
      </c>
    </row>
    <row r="1278" spans="1:9" x14ac:dyDescent="0.2">
      <c r="A1278" s="160" t="s">
        <v>28</v>
      </c>
      <c r="B1278" s="160" t="s">
        <v>0</v>
      </c>
      <c r="C1278" s="160">
        <f>_xlfn.XLOOKUP(B1278,'2.1.trackMPD'!$R$7:$R$29,'2.1.trackMPD'!$T$7:$T$29)</f>
        <v>4</v>
      </c>
      <c r="D1278" s="160">
        <v>100</v>
      </c>
      <c r="E1278" s="160" t="s">
        <v>6394</v>
      </c>
      <c r="F1278" s="160" t="s">
        <v>110</v>
      </c>
      <c r="G1278" s="160" t="s">
        <v>124</v>
      </c>
      <c r="H1278" s="160" t="s">
        <v>6392</v>
      </c>
      <c r="I1278" s="160" cm="1">
        <f t="array" ref="I1278">INDEX('2.1.trackMPD'!I:I/(24*60*60),
       MATCH(1,
             (A1278='2.1.trackMPD'!A:A)*
             (C1278='2.1.trackMPD'!D:D)*
             (D1278/10^6='2.1.trackMPD'!H:H)*
             (E1278='2.1.trackMPD'!F:F),
0))</f>
        <v>3.8413189642237384E-6</v>
      </c>
    </row>
    <row r="1279" spans="1:9" x14ac:dyDescent="0.2">
      <c r="A1279" s="160" t="s">
        <v>28</v>
      </c>
      <c r="B1279" s="160" t="s">
        <v>0</v>
      </c>
      <c r="C1279" s="160">
        <f>_xlfn.XLOOKUP(B1279,'2.1.trackMPD'!$R$7:$R$29,'2.1.trackMPD'!$T$7:$T$29)</f>
        <v>4</v>
      </c>
      <c r="D1279" s="160">
        <v>100</v>
      </c>
      <c r="E1279" s="160" t="s">
        <v>6394</v>
      </c>
      <c r="F1279" s="160" t="s">
        <v>110</v>
      </c>
      <c r="G1279" s="160" t="s">
        <v>140</v>
      </c>
      <c r="H1279" s="160" t="s">
        <v>6392</v>
      </c>
      <c r="I1279" s="160" cm="1">
        <f t="array" ref="I1279">INDEX('2.1.trackMPD'!J:J/(24*60*60),
       MATCH(1,
             (A1279='2.1.trackMPD'!A:A)*
             (C1279='2.1.trackMPD'!D:D)*
             (D1279/10^6='2.1.trackMPD'!H:H)*
             (E1279='2.1.trackMPD'!F:F),
0))</f>
        <v>2.2655844527785302E-4</v>
      </c>
    </row>
    <row r="1280" spans="1:9" x14ac:dyDescent="0.2">
      <c r="A1280" s="160" t="s">
        <v>28</v>
      </c>
      <c r="B1280" s="160" t="s">
        <v>0</v>
      </c>
      <c r="C1280" s="160">
        <f>_xlfn.XLOOKUP(B1280,'2.1.trackMPD'!$R$7:$R$29,'2.1.trackMPD'!$T$7:$T$29)</f>
        <v>4</v>
      </c>
      <c r="D1280" s="160">
        <v>100</v>
      </c>
      <c r="E1280" s="160" t="s">
        <v>6394</v>
      </c>
      <c r="F1280" s="160" t="s">
        <v>110</v>
      </c>
      <c r="G1280" s="160" t="s">
        <v>124</v>
      </c>
      <c r="H1280" s="160" t="s">
        <v>6393</v>
      </c>
      <c r="I1280" s="160" cm="1">
        <f t="array" ref="I1280">INDEX('2.1.trackMPD'!K:K/(24*60*60),
       MATCH(1,
             (A1280='2.1.trackMPD'!A:A)*
             (C1280='2.1.trackMPD'!D:D)*
             (D1280/10^6='2.1.trackMPD'!H:H)*
             (E1280='2.1.trackMPD'!F:F),
0))</f>
        <v>0</v>
      </c>
    </row>
    <row r="1281" spans="1:9" x14ac:dyDescent="0.2">
      <c r="A1281" s="160" t="s">
        <v>28</v>
      </c>
      <c r="B1281" s="160" t="s">
        <v>0</v>
      </c>
      <c r="C1281" s="160">
        <f>_xlfn.XLOOKUP(B1281,'2.1.trackMPD'!$R$7:$R$29,'2.1.trackMPD'!$T$7:$T$29)</f>
        <v>4</v>
      </c>
      <c r="D1281" s="160">
        <v>100</v>
      </c>
      <c r="E1281" s="160" t="s">
        <v>6394</v>
      </c>
      <c r="F1281" s="160" t="s">
        <v>110</v>
      </c>
      <c r="G1281" s="160" t="s">
        <v>140</v>
      </c>
      <c r="H1281" s="160" t="s">
        <v>6393</v>
      </c>
      <c r="I1281" s="160" cm="1">
        <f t="array" ref="I1281">INDEX('2.1.trackMPD'!L:L/(24*60*60),
       MATCH(1,
             (A1281='2.1.trackMPD'!A:A)*
             (C1281='2.1.trackMPD'!D:D)*
             (D1281/10^6='2.1.trackMPD'!H:H)*
             (E1281='2.1.trackMPD'!F:F),
0))</f>
        <v>0</v>
      </c>
    </row>
    <row r="1282" spans="1:9" x14ac:dyDescent="0.2">
      <c r="A1282" s="160" t="s">
        <v>28</v>
      </c>
      <c r="B1282" s="160" t="s">
        <v>0</v>
      </c>
      <c r="C1282" s="160">
        <f>_xlfn.XLOOKUP(B1282,'2.1.trackMPD'!$R$7:$R$29,'2.1.trackMPD'!$T$7:$T$29)</f>
        <v>4</v>
      </c>
      <c r="D1282" s="160">
        <v>1000</v>
      </c>
      <c r="E1282" s="160" t="s">
        <v>6394</v>
      </c>
      <c r="F1282" s="160" t="s">
        <v>110</v>
      </c>
      <c r="G1282" s="160" t="s">
        <v>124</v>
      </c>
      <c r="H1282" s="160" t="s">
        <v>6392</v>
      </c>
      <c r="I1282" s="160" cm="1">
        <f t="array" ref="I1282">INDEX('2.1.trackMPD'!I:I/(24*60*60),
       MATCH(1,
             (A1282='2.1.trackMPD'!A:A)*
             (C1282='2.1.trackMPD'!D:D)*
             (D1282/10^6='2.1.trackMPD'!H:H)*
             (E1282='2.1.trackMPD'!F:F),
0))</f>
        <v>1.2608193524857755E-6</v>
      </c>
    </row>
    <row r="1283" spans="1:9" x14ac:dyDescent="0.2">
      <c r="A1283" s="160" t="s">
        <v>28</v>
      </c>
      <c r="B1283" s="160" t="s">
        <v>0</v>
      </c>
      <c r="C1283" s="160">
        <f>_xlfn.XLOOKUP(B1283,'2.1.trackMPD'!$R$7:$R$29,'2.1.trackMPD'!$T$7:$T$29)</f>
        <v>4</v>
      </c>
      <c r="D1283" s="160">
        <v>1000</v>
      </c>
      <c r="E1283" s="160" t="s">
        <v>6394</v>
      </c>
      <c r="F1283" s="160" t="s">
        <v>110</v>
      </c>
      <c r="G1283" s="160" t="s">
        <v>140</v>
      </c>
      <c r="H1283" s="160" t="s">
        <v>6392</v>
      </c>
      <c r="I1283" s="160" cm="1">
        <f t="array" ref="I1283">INDEX('2.1.trackMPD'!J:J/(24*60*60),
       MATCH(1,
             (A1283='2.1.trackMPD'!A:A)*
             (C1283='2.1.trackMPD'!D:D)*
             (D1283/10^6='2.1.trackMPD'!H:H)*
             (E1283='2.1.trackMPD'!F:F),
0))</f>
        <v>3.2132435391738196E-5</v>
      </c>
    </row>
    <row r="1284" spans="1:9" x14ac:dyDescent="0.2">
      <c r="A1284" s="160" t="s">
        <v>28</v>
      </c>
      <c r="B1284" s="160" t="s">
        <v>0</v>
      </c>
      <c r="C1284" s="160">
        <f>_xlfn.XLOOKUP(B1284,'2.1.trackMPD'!$R$7:$R$29,'2.1.trackMPD'!$T$7:$T$29)</f>
        <v>4</v>
      </c>
      <c r="D1284" s="160">
        <v>1000</v>
      </c>
      <c r="E1284" s="160" t="s">
        <v>6394</v>
      </c>
      <c r="F1284" s="160" t="s">
        <v>110</v>
      </c>
      <c r="G1284" s="160" t="s">
        <v>124</v>
      </c>
      <c r="H1284" s="160" t="s">
        <v>6393</v>
      </c>
      <c r="I1284" s="160" cm="1">
        <f t="array" ref="I1284">INDEX('2.1.trackMPD'!K:K/(24*60*60),
       MATCH(1,
             (A1284='2.1.trackMPD'!A:A)*
             (C1284='2.1.trackMPD'!D:D)*
             (D1284/10^6='2.1.trackMPD'!H:H)*
             (E1284='2.1.trackMPD'!F:F),
0))</f>
        <v>6.3856960408684488E-7</v>
      </c>
    </row>
    <row r="1285" spans="1:9" x14ac:dyDescent="0.2">
      <c r="A1285" s="160" t="s">
        <v>28</v>
      </c>
      <c r="B1285" s="160" t="s">
        <v>0</v>
      </c>
      <c r="C1285" s="160">
        <f>_xlfn.XLOOKUP(B1285,'2.1.trackMPD'!$R$7:$R$29,'2.1.trackMPD'!$T$7:$T$29)</f>
        <v>4</v>
      </c>
      <c r="D1285" s="160">
        <v>1000</v>
      </c>
      <c r="E1285" s="160" t="s">
        <v>6394</v>
      </c>
      <c r="F1285" s="160" t="s">
        <v>110</v>
      </c>
      <c r="G1285" s="160" t="s">
        <v>140</v>
      </c>
      <c r="H1285" s="160" t="s">
        <v>6393</v>
      </c>
      <c r="I1285" s="160" cm="1">
        <f t="array" ref="I1285">INDEX('2.1.trackMPD'!L:L/(24*60*60),
       MATCH(1,
             (A1285='2.1.trackMPD'!A:A)*
             (C1285='2.1.trackMPD'!D:D)*
             (D1285/10^6='2.1.trackMPD'!H:H)*
             (E1285='2.1.trackMPD'!F:F),
0))</f>
        <v>1.1526048870491747E-6</v>
      </c>
    </row>
    <row r="1286" spans="1:9" x14ac:dyDescent="0.2">
      <c r="A1286" s="160" t="s">
        <v>28</v>
      </c>
      <c r="B1286" s="160" t="s">
        <v>0</v>
      </c>
      <c r="C1286" s="160">
        <f>_xlfn.XLOOKUP(B1286,'2.1.trackMPD'!$R$7:$R$29,'2.1.trackMPD'!$T$7:$T$29)</f>
        <v>4</v>
      </c>
      <c r="D1286" s="160">
        <v>5000</v>
      </c>
      <c r="E1286" s="160" t="s">
        <v>6394</v>
      </c>
      <c r="F1286" s="160" t="s">
        <v>110</v>
      </c>
      <c r="G1286" s="160" t="s">
        <v>124</v>
      </c>
      <c r="H1286" s="160" t="s">
        <v>6392</v>
      </c>
      <c r="I1286" s="160" cm="1">
        <f t="array" ref="I1286">INDEX('2.1.trackMPD'!I:I/(24*60*60),
       MATCH(1,
             (A1286='2.1.trackMPD'!A:A)*
             (C1286='2.1.trackMPD'!D:D)*
             (D1286/10^6='2.1.trackMPD'!H:H)*
             (E1286='2.1.trackMPD'!F:F),
0))</f>
        <v>1.4900570385511689E-6</v>
      </c>
    </row>
    <row r="1287" spans="1:9" x14ac:dyDescent="0.2">
      <c r="A1287" s="160" t="s">
        <v>28</v>
      </c>
      <c r="B1287" s="160" t="s">
        <v>0</v>
      </c>
      <c r="C1287" s="160">
        <f>_xlfn.XLOOKUP(B1287,'2.1.trackMPD'!$R$7:$R$29,'2.1.trackMPD'!$T$7:$T$29)</f>
        <v>4</v>
      </c>
      <c r="D1287" s="160">
        <v>5000</v>
      </c>
      <c r="E1287" s="160" t="s">
        <v>6394</v>
      </c>
      <c r="F1287" s="160" t="s">
        <v>110</v>
      </c>
      <c r="G1287" s="160" t="s">
        <v>140</v>
      </c>
      <c r="H1287" s="160" t="s">
        <v>6392</v>
      </c>
      <c r="I1287" s="160" cm="1">
        <f t="array" ref="I1287">INDEX('2.1.trackMPD'!J:J/(24*60*60),
       MATCH(1,
             (A1287='2.1.trackMPD'!A:A)*
             (C1287='2.1.trackMPD'!D:D)*
             (D1287/10^6='2.1.trackMPD'!H:H)*
             (E1287='2.1.trackMPD'!F:F),
0))</f>
        <v>3.3811963497503012E-5</v>
      </c>
    </row>
    <row r="1288" spans="1:9" x14ac:dyDescent="0.2">
      <c r="A1288" s="160" t="s">
        <v>28</v>
      </c>
      <c r="B1288" s="160" t="s">
        <v>0</v>
      </c>
      <c r="C1288" s="160">
        <f>_xlfn.XLOOKUP(B1288,'2.1.trackMPD'!$R$7:$R$29,'2.1.trackMPD'!$T$7:$T$29)</f>
        <v>4</v>
      </c>
      <c r="D1288" s="160">
        <v>5000</v>
      </c>
      <c r="E1288" s="160" t="s">
        <v>6394</v>
      </c>
      <c r="F1288" s="160" t="s">
        <v>110</v>
      </c>
      <c r="G1288" s="160" t="s">
        <v>124</v>
      </c>
      <c r="H1288" s="160" t="s">
        <v>6393</v>
      </c>
      <c r="I1288" s="160" cm="1">
        <f t="array" ref="I1288">INDEX('2.1.trackMPD'!K:K/(24*60*60),
       MATCH(1,
             (A1288='2.1.trackMPD'!A:A)*
             (C1288='2.1.trackMPD'!D:D)*
             (D1288/10^6='2.1.trackMPD'!H:H)*
             (E1288='2.1.trackMPD'!F:F),
0))</f>
        <v>6.5513626834093747E-7</v>
      </c>
    </row>
    <row r="1289" spans="1:9" x14ac:dyDescent="0.2">
      <c r="A1289" s="160" t="s">
        <v>28</v>
      </c>
      <c r="B1289" s="160" t="s">
        <v>0</v>
      </c>
      <c r="C1289" s="160">
        <f>_xlfn.XLOOKUP(B1289,'2.1.trackMPD'!$R$7:$R$29,'2.1.trackMPD'!$T$7:$T$29)</f>
        <v>4</v>
      </c>
      <c r="D1289" s="160">
        <v>5000</v>
      </c>
      <c r="E1289" s="160" t="s">
        <v>6394</v>
      </c>
      <c r="F1289" s="160" t="s">
        <v>110</v>
      </c>
      <c r="G1289" s="160" t="s">
        <v>140</v>
      </c>
      <c r="H1289" s="160" t="s">
        <v>6393</v>
      </c>
      <c r="I1289" s="160" cm="1">
        <f t="array" ref="I1289">INDEX('2.1.trackMPD'!L:L/(24*60*60),
       MATCH(1,
             (A1289='2.1.trackMPD'!A:A)*
             (C1289='2.1.trackMPD'!D:D)*
             (D1289/10^6='2.1.trackMPD'!H:H)*
             (E1289='2.1.trackMPD'!F:F),
0))</f>
        <v>1.2683916793505787E-6</v>
      </c>
    </row>
    <row r="1290" spans="1:9" x14ac:dyDescent="0.2">
      <c r="A1290" s="160" t="s">
        <v>28</v>
      </c>
      <c r="B1290" s="160" t="s">
        <v>0</v>
      </c>
      <c r="C1290" s="160">
        <f>_xlfn.XLOOKUP(B1290,'2.1.trackMPD'!$R$7:$R$29,'2.1.trackMPD'!$T$7:$T$29)</f>
        <v>4</v>
      </c>
      <c r="D1290" s="160">
        <v>1</v>
      </c>
      <c r="E1290" s="160" t="s">
        <v>6395</v>
      </c>
      <c r="F1290" s="160" t="s">
        <v>110</v>
      </c>
      <c r="G1290" s="160" t="s">
        <v>124</v>
      </c>
      <c r="H1290" s="160" t="s">
        <v>6392</v>
      </c>
      <c r="I1290" s="160" t="e" cm="1">
        <f t="array" ref="I1290">INDEX('2.1.trackMPD'!I:I/(24*60*60),
       MATCH(1,
             (A1290='2.1.trackMPD'!A:A)*
             (C1290='2.1.trackMPD'!D:D)*
             (D1290/10^6='2.1.trackMPD'!H:H)*
             (E1290='2.1.trackMPD'!F:F),
0))</f>
        <v>#N/A</v>
      </c>
    </row>
    <row r="1291" spans="1:9" x14ac:dyDescent="0.2">
      <c r="A1291" s="160" t="s">
        <v>28</v>
      </c>
      <c r="B1291" s="160" t="s">
        <v>0</v>
      </c>
      <c r="C1291" s="160">
        <f>_xlfn.XLOOKUP(B1291,'2.1.trackMPD'!$R$7:$R$29,'2.1.trackMPD'!$T$7:$T$29)</f>
        <v>4</v>
      </c>
      <c r="D1291" s="160">
        <v>1</v>
      </c>
      <c r="E1291" s="160" t="s">
        <v>6395</v>
      </c>
      <c r="F1291" s="160" t="s">
        <v>110</v>
      </c>
      <c r="G1291" s="160" t="s">
        <v>140</v>
      </c>
      <c r="H1291" s="160" t="s">
        <v>6392</v>
      </c>
      <c r="I1291" s="160" t="e" cm="1">
        <f t="array" ref="I1291">INDEX('2.1.trackMPD'!J:J/(24*60*60),
       MATCH(1,
             (A1291='2.1.trackMPD'!A:A)*
             (C1291='2.1.trackMPD'!D:D)*
             (D1291/10^6='2.1.trackMPD'!H:H)*
             (E1291='2.1.trackMPD'!F:F),
0))</f>
        <v>#N/A</v>
      </c>
    </row>
    <row r="1292" spans="1:9" x14ac:dyDescent="0.2">
      <c r="A1292" s="160" t="s">
        <v>28</v>
      </c>
      <c r="B1292" s="160" t="s">
        <v>0</v>
      </c>
      <c r="C1292" s="160">
        <f>_xlfn.XLOOKUP(B1292,'2.1.trackMPD'!$R$7:$R$29,'2.1.trackMPD'!$T$7:$T$29)</f>
        <v>4</v>
      </c>
      <c r="D1292" s="160">
        <v>1</v>
      </c>
      <c r="E1292" s="160" t="s">
        <v>6395</v>
      </c>
      <c r="F1292" s="160" t="s">
        <v>110</v>
      </c>
      <c r="G1292" s="160" t="s">
        <v>124</v>
      </c>
      <c r="H1292" s="160" t="s">
        <v>6393</v>
      </c>
      <c r="I1292" s="160" t="e" cm="1">
        <f t="array" ref="I1292">INDEX('2.1.trackMPD'!K:K/(24*60*60),
       MATCH(1,
             (A1292='2.1.trackMPD'!A:A)*
             (C1292='2.1.trackMPD'!D:D)*
             (D1292/10^6='2.1.trackMPD'!H:H)*
             (E1292='2.1.trackMPD'!F:F),
0))</f>
        <v>#N/A</v>
      </c>
    </row>
    <row r="1293" spans="1:9" x14ac:dyDescent="0.2">
      <c r="A1293" s="160" t="s">
        <v>28</v>
      </c>
      <c r="B1293" s="160" t="s">
        <v>0</v>
      </c>
      <c r="C1293" s="160">
        <f>_xlfn.XLOOKUP(B1293,'2.1.trackMPD'!$R$7:$R$29,'2.1.trackMPD'!$T$7:$T$29)</f>
        <v>4</v>
      </c>
      <c r="D1293" s="160">
        <v>1</v>
      </c>
      <c r="E1293" s="160" t="s">
        <v>6395</v>
      </c>
      <c r="F1293" s="160" t="s">
        <v>110</v>
      </c>
      <c r="G1293" s="160" t="s">
        <v>140</v>
      </c>
      <c r="H1293" s="160" t="s">
        <v>6393</v>
      </c>
      <c r="I1293" s="160" t="e" cm="1">
        <f t="array" ref="I1293">INDEX('2.1.trackMPD'!L:L/(24*60*60),
       MATCH(1,
             (A1293='2.1.trackMPD'!A:A)*
             (C1293='2.1.trackMPD'!D:D)*
             (D1293/10^6='2.1.trackMPD'!H:H)*
             (E1293='2.1.trackMPD'!F:F),
0))</f>
        <v>#N/A</v>
      </c>
    </row>
    <row r="1294" spans="1:9" x14ac:dyDescent="0.2">
      <c r="A1294" s="160" t="s">
        <v>28</v>
      </c>
      <c r="B1294" s="160" t="s">
        <v>0</v>
      </c>
      <c r="C1294" s="160">
        <f>_xlfn.XLOOKUP(B1294,'2.1.trackMPD'!$R$7:$R$29,'2.1.trackMPD'!$T$7:$T$29)</f>
        <v>4</v>
      </c>
      <c r="D1294" s="160">
        <v>10</v>
      </c>
      <c r="E1294" s="160" t="s">
        <v>6395</v>
      </c>
      <c r="F1294" s="160" t="s">
        <v>110</v>
      </c>
      <c r="G1294" s="160" t="s">
        <v>124</v>
      </c>
      <c r="H1294" s="160" t="s">
        <v>6392</v>
      </c>
      <c r="I1294" s="160" t="e" cm="1">
        <f t="array" ref="I1294">INDEX('2.1.trackMPD'!I:I/(24*60*60),
       MATCH(1,
             (A1294='2.1.trackMPD'!A:A)*
             (C1294='2.1.trackMPD'!D:D)*
             (D1294/10^6='2.1.trackMPD'!H:H)*
             (E1294='2.1.trackMPD'!F:F),
0))</f>
        <v>#N/A</v>
      </c>
    </row>
    <row r="1295" spans="1:9" x14ac:dyDescent="0.2">
      <c r="A1295" s="160" t="s">
        <v>28</v>
      </c>
      <c r="B1295" s="160" t="s">
        <v>0</v>
      </c>
      <c r="C1295" s="160">
        <f>_xlfn.XLOOKUP(B1295,'2.1.trackMPD'!$R$7:$R$29,'2.1.trackMPD'!$T$7:$T$29)</f>
        <v>4</v>
      </c>
      <c r="D1295" s="160">
        <v>10</v>
      </c>
      <c r="E1295" s="160" t="s">
        <v>6395</v>
      </c>
      <c r="F1295" s="160" t="s">
        <v>110</v>
      </c>
      <c r="G1295" s="160" t="s">
        <v>140</v>
      </c>
      <c r="H1295" s="160" t="s">
        <v>6392</v>
      </c>
      <c r="I1295" s="160" t="e" cm="1">
        <f t="array" ref="I1295">INDEX('2.1.trackMPD'!J:J/(24*60*60),
       MATCH(1,
             (A1295='2.1.trackMPD'!A:A)*
             (C1295='2.1.trackMPD'!D:D)*
             (D1295/10^6='2.1.trackMPD'!H:H)*
             (E1295='2.1.trackMPD'!F:F),
0))</f>
        <v>#N/A</v>
      </c>
    </row>
    <row r="1296" spans="1:9" x14ac:dyDescent="0.2">
      <c r="A1296" s="160" t="s">
        <v>28</v>
      </c>
      <c r="B1296" s="160" t="s">
        <v>0</v>
      </c>
      <c r="C1296" s="160">
        <f>_xlfn.XLOOKUP(B1296,'2.1.trackMPD'!$R$7:$R$29,'2.1.trackMPD'!$T$7:$T$29)</f>
        <v>4</v>
      </c>
      <c r="D1296" s="160">
        <v>10</v>
      </c>
      <c r="E1296" s="160" t="s">
        <v>6395</v>
      </c>
      <c r="F1296" s="160" t="s">
        <v>110</v>
      </c>
      <c r="G1296" s="160" t="s">
        <v>124</v>
      </c>
      <c r="H1296" s="160" t="s">
        <v>6393</v>
      </c>
      <c r="I1296" s="160" t="e" cm="1">
        <f t="array" ref="I1296">INDEX('2.1.trackMPD'!K:K/(24*60*60),
       MATCH(1,
             (A1296='2.1.trackMPD'!A:A)*
             (C1296='2.1.trackMPD'!D:D)*
             (D1296/10^6='2.1.trackMPD'!H:H)*
             (E1296='2.1.trackMPD'!F:F),
0))</f>
        <v>#N/A</v>
      </c>
    </row>
    <row r="1297" spans="1:9" x14ac:dyDescent="0.2">
      <c r="A1297" s="160" t="s">
        <v>28</v>
      </c>
      <c r="B1297" s="160" t="s">
        <v>0</v>
      </c>
      <c r="C1297" s="160">
        <f>_xlfn.XLOOKUP(B1297,'2.1.trackMPD'!$R$7:$R$29,'2.1.trackMPD'!$T$7:$T$29)</f>
        <v>4</v>
      </c>
      <c r="D1297" s="160">
        <v>10</v>
      </c>
      <c r="E1297" s="160" t="s">
        <v>6395</v>
      </c>
      <c r="F1297" s="160" t="s">
        <v>110</v>
      </c>
      <c r="G1297" s="160" t="s">
        <v>140</v>
      </c>
      <c r="H1297" s="160" t="s">
        <v>6393</v>
      </c>
      <c r="I1297" s="160" t="e" cm="1">
        <f t="array" ref="I1297">INDEX('2.1.trackMPD'!L:L/(24*60*60),
       MATCH(1,
             (A1297='2.1.trackMPD'!A:A)*
             (C1297='2.1.trackMPD'!D:D)*
             (D1297/10^6='2.1.trackMPD'!H:H)*
             (E1297='2.1.trackMPD'!F:F),
0))</f>
        <v>#N/A</v>
      </c>
    </row>
    <row r="1298" spans="1:9" x14ac:dyDescent="0.2">
      <c r="A1298" s="160" t="s">
        <v>28</v>
      </c>
      <c r="B1298" s="160" t="s">
        <v>0</v>
      </c>
      <c r="C1298" s="160">
        <f>_xlfn.XLOOKUP(B1298,'2.1.trackMPD'!$R$7:$R$29,'2.1.trackMPD'!$T$7:$T$29)</f>
        <v>4</v>
      </c>
      <c r="D1298" s="160">
        <v>100</v>
      </c>
      <c r="E1298" s="160" t="s">
        <v>6395</v>
      </c>
      <c r="F1298" s="160" t="s">
        <v>110</v>
      </c>
      <c r="G1298" s="160" t="s">
        <v>124</v>
      </c>
      <c r="H1298" s="160" t="s">
        <v>6392</v>
      </c>
      <c r="I1298" s="160" t="e" cm="1">
        <f t="array" ref="I1298">INDEX('2.1.trackMPD'!I:I/(24*60*60),
       MATCH(1,
             (A1298='2.1.trackMPD'!A:A)*
             (C1298='2.1.trackMPD'!D:D)*
             (D1298/10^6='2.1.trackMPD'!H:H)*
             (E1298='2.1.trackMPD'!F:F),
0))</f>
        <v>#N/A</v>
      </c>
    </row>
    <row r="1299" spans="1:9" x14ac:dyDescent="0.2">
      <c r="A1299" s="160" t="s">
        <v>28</v>
      </c>
      <c r="B1299" s="160" t="s">
        <v>0</v>
      </c>
      <c r="C1299" s="160">
        <f>_xlfn.XLOOKUP(B1299,'2.1.trackMPD'!$R$7:$R$29,'2.1.trackMPD'!$T$7:$T$29)</f>
        <v>4</v>
      </c>
      <c r="D1299" s="160">
        <v>100</v>
      </c>
      <c r="E1299" s="160" t="s">
        <v>6395</v>
      </c>
      <c r="F1299" s="160" t="s">
        <v>110</v>
      </c>
      <c r="G1299" s="160" t="s">
        <v>140</v>
      </c>
      <c r="H1299" s="160" t="s">
        <v>6392</v>
      </c>
      <c r="I1299" s="160" t="e" cm="1">
        <f t="array" ref="I1299">INDEX('2.1.trackMPD'!J:J/(24*60*60),
       MATCH(1,
             (A1299='2.1.trackMPD'!A:A)*
             (C1299='2.1.trackMPD'!D:D)*
             (D1299/10^6='2.1.trackMPD'!H:H)*
             (E1299='2.1.trackMPD'!F:F),
0))</f>
        <v>#N/A</v>
      </c>
    </row>
    <row r="1300" spans="1:9" x14ac:dyDescent="0.2">
      <c r="A1300" s="160" t="s">
        <v>28</v>
      </c>
      <c r="B1300" s="160" t="s">
        <v>0</v>
      </c>
      <c r="C1300" s="160">
        <f>_xlfn.XLOOKUP(B1300,'2.1.trackMPD'!$R$7:$R$29,'2.1.trackMPD'!$T$7:$T$29)</f>
        <v>4</v>
      </c>
      <c r="D1300" s="160">
        <v>100</v>
      </c>
      <c r="E1300" s="160" t="s">
        <v>6395</v>
      </c>
      <c r="F1300" s="160" t="s">
        <v>110</v>
      </c>
      <c r="G1300" s="160" t="s">
        <v>124</v>
      </c>
      <c r="H1300" s="160" t="s">
        <v>6393</v>
      </c>
      <c r="I1300" s="160" t="e" cm="1">
        <f t="array" ref="I1300">INDEX('2.1.trackMPD'!K:K/(24*60*60),
       MATCH(1,
             (A1300='2.1.trackMPD'!A:A)*
             (C1300='2.1.trackMPD'!D:D)*
             (D1300/10^6='2.1.trackMPD'!H:H)*
             (E1300='2.1.trackMPD'!F:F),
0))</f>
        <v>#N/A</v>
      </c>
    </row>
    <row r="1301" spans="1:9" x14ac:dyDescent="0.2">
      <c r="A1301" s="160" t="s">
        <v>28</v>
      </c>
      <c r="B1301" s="160" t="s">
        <v>0</v>
      </c>
      <c r="C1301" s="160">
        <f>_xlfn.XLOOKUP(B1301,'2.1.trackMPD'!$R$7:$R$29,'2.1.trackMPD'!$T$7:$T$29)</f>
        <v>4</v>
      </c>
      <c r="D1301" s="160">
        <v>100</v>
      </c>
      <c r="E1301" s="160" t="s">
        <v>6395</v>
      </c>
      <c r="F1301" s="160" t="s">
        <v>110</v>
      </c>
      <c r="G1301" s="160" t="s">
        <v>140</v>
      </c>
      <c r="H1301" s="160" t="s">
        <v>6393</v>
      </c>
      <c r="I1301" s="160" t="e" cm="1">
        <f t="array" ref="I1301">INDEX('2.1.trackMPD'!L:L/(24*60*60),
       MATCH(1,
             (A1301='2.1.trackMPD'!A:A)*
             (C1301='2.1.trackMPD'!D:D)*
             (D1301/10^6='2.1.trackMPD'!H:H)*
             (E1301='2.1.trackMPD'!F:F),
0))</f>
        <v>#N/A</v>
      </c>
    </row>
    <row r="1302" spans="1:9" x14ac:dyDescent="0.2">
      <c r="A1302" s="160" t="s">
        <v>28</v>
      </c>
      <c r="B1302" s="160" t="s">
        <v>1</v>
      </c>
      <c r="C1302" s="160">
        <f>_xlfn.XLOOKUP(B1302,'2.1.trackMPD'!$R$7:$R$29,'2.1.trackMPD'!$T$7:$T$29)</f>
        <v>3</v>
      </c>
      <c r="D1302" s="160">
        <v>1</v>
      </c>
      <c r="E1302" s="160" t="s">
        <v>6390</v>
      </c>
      <c r="F1302" s="160" t="s">
        <v>110</v>
      </c>
      <c r="G1302" s="160" t="s">
        <v>124</v>
      </c>
      <c r="H1302" s="160" t="s">
        <v>6392</v>
      </c>
      <c r="I1302" s="160" cm="1">
        <f t="array" ref="I1302">INDEX('2.1.trackMPD'!I:I/(24*60*60),
       MATCH(1,
             (A1302='2.1.trackMPD'!A:A)*
             (C1302='2.1.trackMPD'!D:D)*
             (D1302/10^6='2.1.trackMPD'!H:H)*
             (E1302='2.1.trackMPD'!F:F),
0))</f>
        <v>1.3115720422457985E-6</v>
      </c>
    </row>
    <row r="1303" spans="1:9" x14ac:dyDescent="0.2">
      <c r="A1303" s="160" t="s">
        <v>28</v>
      </c>
      <c r="B1303" s="160" t="s">
        <v>1</v>
      </c>
      <c r="C1303" s="160">
        <f>_xlfn.XLOOKUP(B1303,'2.1.trackMPD'!$R$7:$R$29,'2.1.trackMPD'!$T$7:$T$29)</f>
        <v>3</v>
      </c>
      <c r="D1303" s="160">
        <v>1</v>
      </c>
      <c r="E1303" s="160" t="s">
        <v>6390</v>
      </c>
      <c r="F1303" s="160" t="s">
        <v>110</v>
      </c>
      <c r="G1303" s="160" t="s">
        <v>140</v>
      </c>
      <c r="H1303" s="160" t="s">
        <v>6392</v>
      </c>
      <c r="I1303" s="160" cm="1">
        <f t="array" ref="I1303">INDEX('2.1.trackMPD'!J:J/(24*60*60),
       MATCH(1,
             (A1303='2.1.trackMPD'!A:A)*
             (C1303='2.1.trackMPD'!D:D)*
             (D1303/10^6='2.1.trackMPD'!H:H)*
             (E1303='2.1.trackMPD'!F:F),
0))</f>
        <v>3.2672165540832291E-5</v>
      </c>
    </row>
    <row r="1304" spans="1:9" x14ac:dyDescent="0.2">
      <c r="A1304" s="160" t="s">
        <v>28</v>
      </c>
      <c r="B1304" s="160" t="s">
        <v>1</v>
      </c>
      <c r="C1304" s="160">
        <f>_xlfn.XLOOKUP(B1304,'2.1.trackMPD'!$R$7:$R$29,'2.1.trackMPD'!$T$7:$T$29)</f>
        <v>3</v>
      </c>
      <c r="D1304" s="160">
        <v>1</v>
      </c>
      <c r="E1304" s="160" t="s">
        <v>6390</v>
      </c>
      <c r="F1304" s="160" t="s">
        <v>110</v>
      </c>
      <c r="G1304" s="160" t="s">
        <v>124</v>
      </c>
      <c r="H1304" s="160" t="s">
        <v>6393</v>
      </c>
      <c r="I1304" s="160" cm="1">
        <f t="array" ref="I1304">INDEX('2.1.trackMPD'!K:K/(24*60*60),
       MATCH(1,
             (A1304='2.1.trackMPD'!A:A)*
             (C1304='2.1.trackMPD'!D:D)*
             (D1304/10^6='2.1.trackMPD'!H:H)*
             (E1304='2.1.trackMPD'!F:F),
0))</f>
        <v>6.8587105624142716E-7</v>
      </c>
    </row>
    <row r="1305" spans="1:9" x14ac:dyDescent="0.2">
      <c r="A1305" s="160" t="s">
        <v>28</v>
      </c>
      <c r="B1305" s="160" t="s">
        <v>1</v>
      </c>
      <c r="C1305" s="160">
        <f>_xlfn.XLOOKUP(B1305,'2.1.trackMPD'!$R$7:$R$29,'2.1.trackMPD'!$T$7:$T$29)</f>
        <v>3</v>
      </c>
      <c r="D1305" s="160">
        <v>1</v>
      </c>
      <c r="E1305" s="160" t="s">
        <v>6390</v>
      </c>
      <c r="F1305" s="160" t="s">
        <v>110</v>
      </c>
      <c r="G1305" s="160" t="s">
        <v>140</v>
      </c>
      <c r="H1305" s="160" t="s">
        <v>6393</v>
      </c>
      <c r="I1305" s="160" cm="1">
        <f t="array" ref="I1305">INDEX('2.1.trackMPD'!L:L/(24*60*60),
       MATCH(1,
             (A1305='2.1.trackMPD'!A:A)*
             (C1305='2.1.trackMPD'!D:D)*
             (D1305/10^6='2.1.trackMPD'!H:H)*
             (E1305='2.1.trackMPD'!F:F),
0))</f>
        <v>8.6805555560608327E-6</v>
      </c>
    </row>
    <row r="1306" spans="1:9" x14ac:dyDescent="0.2">
      <c r="A1306" s="160" t="s">
        <v>28</v>
      </c>
      <c r="B1306" s="160" t="s">
        <v>1</v>
      </c>
      <c r="C1306" s="160">
        <f>_xlfn.XLOOKUP(B1306,'2.1.trackMPD'!$R$7:$R$29,'2.1.trackMPD'!$T$7:$T$29)</f>
        <v>3</v>
      </c>
      <c r="D1306" s="160">
        <v>10</v>
      </c>
      <c r="E1306" s="160" t="s">
        <v>6390</v>
      </c>
      <c r="F1306" s="160" t="s">
        <v>110</v>
      </c>
      <c r="G1306" s="160" t="s">
        <v>124</v>
      </c>
      <c r="H1306" s="160" t="s">
        <v>6392</v>
      </c>
      <c r="I1306" s="160" cm="1">
        <f t="array" ref="I1306">INDEX('2.1.trackMPD'!I:I/(24*60*60),
       MATCH(1,
             (A1306='2.1.trackMPD'!A:A)*
             (C1306='2.1.trackMPD'!D:D)*
             (D1306/10^6='2.1.trackMPD'!H:H)*
             (E1306='2.1.trackMPD'!F:F),
0))</f>
        <v>2.7622019840355093E-6</v>
      </c>
    </row>
    <row r="1307" spans="1:9" x14ac:dyDescent="0.2">
      <c r="A1307" s="160" t="s">
        <v>28</v>
      </c>
      <c r="B1307" s="160" t="s">
        <v>1</v>
      </c>
      <c r="C1307" s="160">
        <f>_xlfn.XLOOKUP(B1307,'2.1.trackMPD'!$R$7:$R$29,'2.1.trackMPD'!$T$7:$T$29)</f>
        <v>3</v>
      </c>
      <c r="D1307" s="160">
        <v>10</v>
      </c>
      <c r="E1307" s="160" t="s">
        <v>6390</v>
      </c>
      <c r="F1307" s="160" t="s">
        <v>110</v>
      </c>
      <c r="G1307" s="160" t="s">
        <v>140</v>
      </c>
      <c r="H1307" s="160" t="s">
        <v>6392</v>
      </c>
      <c r="I1307" s="160" cm="1">
        <f t="array" ref="I1307">INDEX('2.1.trackMPD'!J:J/(24*60*60),
       MATCH(1,
             (A1307='2.1.trackMPD'!A:A)*
             (C1307='2.1.trackMPD'!D:D)*
             (D1307/10^6='2.1.trackMPD'!H:H)*
             (E1307='2.1.trackMPD'!F:F),
0))</f>
        <v>3.385398186204317E-5</v>
      </c>
    </row>
    <row r="1308" spans="1:9" x14ac:dyDescent="0.2">
      <c r="A1308" s="160" t="s">
        <v>28</v>
      </c>
      <c r="B1308" s="160" t="s">
        <v>1</v>
      </c>
      <c r="C1308" s="160">
        <f>_xlfn.XLOOKUP(B1308,'2.1.trackMPD'!$R$7:$R$29,'2.1.trackMPD'!$T$7:$T$29)</f>
        <v>3</v>
      </c>
      <c r="D1308" s="160">
        <v>10</v>
      </c>
      <c r="E1308" s="160" t="s">
        <v>6390</v>
      </c>
      <c r="F1308" s="160" t="s">
        <v>110</v>
      </c>
      <c r="G1308" s="160" t="s">
        <v>124</v>
      </c>
      <c r="H1308" s="160" t="s">
        <v>6393</v>
      </c>
      <c r="I1308" s="160" cm="1">
        <f t="array" ref="I1308">INDEX('2.1.trackMPD'!K:K/(24*60*60),
       MATCH(1,
             (A1308='2.1.trackMPD'!A:A)*
             (C1308='2.1.trackMPD'!D:D)*
             (D1308/10^6='2.1.trackMPD'!H:H)*
             (E1308='2.1.trackMPD'!F:F),
0))</f>
        <v>0</v>
      </c>
    </row>
    <row r="1309" spans="1:9" x14ac:dyDescent="0.2">
      <c r="A1309" s="160" t="s">
        <v>28</v>
      </c>
      <c r="B1309" s="160" t="s">
        <v>1</v>
      </c>
      <c r="C1309" s="160">
        <f>_xlfn.XLOOKUP(B1309,'2.1.trackMPD'!$R$7:$R$29,'2.1.trackMPD'!$T$7:$T$29)</f>
        <v>3</v>
      </c>
      <c r="D1309" s="160">
        <v>10</v>
      </c>
      <c r="E1309" s="160" t="s">
        <v>6390</v>
      </c>
      <c r="F1309" s="160" t="s">
        <v>110</v>
      </c>
      <c r="G1309" s="160" t="s">
        <v>140</v>
      </c>
      <c r="H1309" s="160" t="s">
        <v>6393</v>
      </c>
      <c r="I1309" s="160" cm="1">
        <f t="array" ref="I1309">INDEX('2.1.trackMPD'!L:L/(24*60*60),
       MATCH(1,
             (A1309='2.1.trackMPD'!A:A)*
             (C1309='2.1.trackMPD'!D:D)*
             (D1309/10^6='2.1.trackMPD'!H:H)*
             (E1309='2.1.trackMPD'!F:F),
0))</f>
        <v>1.0936132983336979E-6</v>
      </c>
    </row>
    <row r="1310" spans="1:9" x14ac:dyDescent="0.2">
      <c r="A1310" s="160" t="s">
        <v>28</v>
      </c>
      <c r="B1310" s="160" t="s">
        <v>1</v>
      </c>
      <c r="C1310" s="160">
        <f>_xlfn.XLOOKUP(B1310,'2.1.trackMPD'!$R$7:$R$29,'2.1.trackMPD'!$T$7:$T$29)</f>
        <v>3</v>
      </c>
      <c r="D1310" s="160">
        <v>100</v>
      </c>
      <c r="E1310" s="160" t="s">
        <v>6390</v>
      </c>
      <c r="F1310" s="160" t="s">
        <v>110</v>
      </c>
      <c r="G1310" s="160" t="s">
        <v>124</v>
      </c>
      <c r="H1310" s="160" t="s">
        <v>6392</v>
      </c>
      <c r="I1310" s="160" cm="1">
        <f t="array" ref="I1310">INDEX('2.1.trackMPD'!I:I/(24*60*60),
       MATCH(1,
             (A1310='2.1.trackMPD'!A:A)*
             (C1310='2.1.trackMPD'!D:D)*
             (D1310/10^6='2.1.trackMPD'!H:H)*
             (E1310='2.1.trackMPD'!F:F),
0))</f>
        <v>3.8044606805120253E-6</v>
      </c>
    </row>
    <row r="1311" spans="1:9" x14ac:dyDescent="0.2">
      <c r="A1311" s="160" t="s">
        <v>28</v>
      </c>
      <c r="B1311" s="160" t="s">
        <v>1</v>
      </c>
      <c r="C1311" s="160">
        <f>_xlfn.XLOOKUP(B1311,'2.1.trackMPD'!$R$7:$R$29,'2.1.trackMPD'!$T$7:$T$29)</f>
        <v>3</v>
      </c>
      <c r="D1311" s="160">
        <v>100</v>
      </c>
      <c r="E1311" s="160" t="s">
        <v>6390</v>
      </c>
      <c r="F1311" s="160" t="s">
        <v>110</v>
      </c>
      <c r="G1311" s="160" t="s">
        <v>140</v>
      </c>
      <c r="H1311" s="160" t="s">
        <v>6392</v>
      </c>
      <c r="I1311" s="160" cm="1">
        <f t="array" ref="I1311">INDEX('2.1.trackMPD'!J:J/(24*60*60),
       MATCH(1,
             (A1311='2.1.trackMPD'!A:A)*
             (C1311='2.1.trackMPD'!D:D)*
             (D1311/10^6='2.1.trackMPD'!H:H)*
             (E1311='2.1.trackMPD'!F:F),
0))</f>
        <v>1.3833335994303355E-4</v>
      </c>
    </row>
    <row r="1312" spans="1:9" x14ac:dyDescent="0.2">
      <c r="A1312" s="160" t="s">
        <v>28</v>
      </c>
      <c r="B1312" s="160" t="s">
        <v>1</v>
      </c>
      <c r="C1312" s="160">
        <f>_xlfn.XLOOKUP(B1312,'2.1.trackMPD'!$R$7:$R$29,'2.1.trackMPD'!$T$7:$T$29)</f>
        <v>3</v>
      </c>
      <c r="D1312" s="160">
        <v>100</v>
      </c>
      <c r="E1312" s="160" t="s">
        <v>6390</v>
      </c>
      <c r="F1312" s="160" t="s">
        <v>110</v>
      </c>
      <c r="G1312" s="160" t="s">
        <v>124</v>
      </c>
      <c r="H1312" s="160" t="s">
        <v>6393</v>
      </c>
      <c r="I1312" s="160" cm="1">
        <f t="array" ref="I1312">INDEX('2.1.trackMPD'!K:K/(24*60*60),
       MATCH(1,
             (A1312='2.1.trackMPD'!A:A)*
             (C1312='2.1.trackMPD'!D:D)*
             (D1312/10^6='2.1.trackMPD'!H:H)*
             (E1312='2.1.trackMPD'!F:F),
0))</f>
        <v>0</v>
      </c>
    </row>
    <row r="1313" spans="1:9" x14ac:dyDescent="0.2">
      <c r="A1313" s="160" t="s">
        <v>28</v>
      </c>
      <c r="B1313" s="160" t="s">
        <v>1</v>
      </c>
      <c r="C1313" s="160">
        <f>_xlfn.XLOOKUP(B1313,'2.1.trackMPD'!$R$7:$R$29,'2.1.trackMPD'!$T$7:$T$29)</f>
        <v>3</v>
      </c>
      <c r="D1313" s="160">
        <v>100</v>
      </c>
      <c r="E1313" s="160" t="s">
        <v>6390</v>
      </c>
      <c r="F1313" s="160" t="s">
        <v>110</v>
      </c>
      <c r="G1313" s="160" t="s">
        <v>140</v>
      </c>
      <c r="H1313" s="160" t="s">
        <v>6393</v>
      </c>
      <c r="I1313" s="160" cm="1">
        <f t="array" ref="I1313">INDEX('2.1.trackMPD'!L:L/(24*60*60),
       MATCH(1,
             (A1313='2.1.trackMPD'!A:A)*
             (C1313='2.1.trackMPD'!D:D)*
             (D1313/10^6='2.1.trackMPD'!H:H)*
             (E1313='2.1.trackMPD'!F:F),
0))</f>
        <v>0</v>
      </c>
    </row>
    <row r="1314" spans="1:9" x14ac:dyDescent="0.2">
      <c r="A1314" s="160" t="s">
        <v>28</v>
      </c>
      <c r="B1314" s="160" t="s">
        <v>1</v>
      </c>
      <c r="C1314" s="160">
        <f>_xlfn.XLOOKUP(B1314,'2.1.trackMPD'!$R$7:$R$29,'2.1.trackMPD'!$T$7:$T$29)</f>
        <v>3</v>
      </c>
      <c r="D1314" s="160">
        <v>1000</v>
      </c>
      <c r="E1314" s="160" t="s">
        <v>6390</v>
      </c>
      <c r="F1314" s="160" t="s">
        <v>110</v>
      </c>
      <c r="G1314" s="160" t="s">
        <v>124</v>
      </c>
      <c r="H1314" s="160" t="s">
        <v>6392</v>
      </c>
      <c r="I1314" s="160" cm="1">
        <f t="array" ref="I1314">INDEX('2.1.trackMPD'!I:I/(24*60*60),
       MATCH(1,
             (A1314='2.1.trackMPD'!A:A)*
             (C1314='2.1.trackMPD'!D:D)*
             (D1314/10^6='2.1.trackMPD'!H:H)*
             (E1314='2.1.trackMPD'!F:F),
0))</f>
        <v>1.4730220297965046E-6</v>
      </c>
    </row>
    <row r="1315" spans="1:9" x14ac:dyDescent="0.2">
      <c r="A1315" s="160" t="s">
        <v>28</v>
      </c>
      <c r="B1315" s="160" t="s">
        <v>1</v>
      </c>
      <c r="C1315" s="160">
        <f>_xlfn.XLOOKUP(B1315,'2.1.trackMPD'!$R$7:$R$29,'2.1.trackMPD'!$T$7:$T$29)</f>
        <v>3</v>
      </c>
      <c r="D1315" s="160">
        <v>1000</v>
      </c>
      <c r="E1315" s="160" t="s">
        <v>6390</v>
      </c>
      <c r="F1315" s="160" t="s">
        <v>110</v>
      </c>
      <c r="G1315" s="160" t="s">
        <v>140</v>
      </c>
      <c r="H1315" s="160" t="s">
        <v>6392</v>
      </c>
      <c r="I1315" s="160" cm="1">
        <f t="array" ref="I1315">INDEX('2.1.trackMPD'!J:J/(24*60*60),
       MATCH(1,
             (A1315='2.1.trackMPD'!A:A)*
             (C1315='2.1.trackMPD'!D:D)*
             (D1315/10^6='2.1.trackMPD'!H:H)*
             (E1315='2.1.trackMPD'!F:F),
0))</f>
        <v>3.1296996417053007E-5</v>
      </c>
    </row>
    <row r="1316" spans="1:9" x14ac:dyDescent="0.2">
      <c r="A1316" s="160" t="s">
        <v>28</v>
      </c>
      <c r="B1316" s="160" t="s">
        <v>1</v>
      </c>
      <c r="C1316" s="160">
        <f>_xlfn.XLOOKUP(B1316,'2.1.trackMPD'!$R$7:$R$29,'2.1.trackMPD'!$T$7:$T$29)</f>
        <v>3</v>
      </c>
      <c r="D1316" s="160">
        <v>1000</v>
      </c>
      <c r="E1316" s="160" t="s">
        <v>6390</v>
      </c>
      <c r="F1316" s="160" t="s">
        <v>110</v>
      </c>
      <c r="G1316" s="160" t="s">
        <v>124</v>
      </c>
      <c r="H1316" s="160" t="s">
        <v>6393</v>
      </c>
      <c r="I1316" s="160" cm="1">
        <f t="array" ref="I1316">INDEX('2.1.trackMPD'!K:K/(24*60*60),
       MATCH(1,
             (A1316='2.1.trackMPD'!A:A)*
             (C1316='2.1.trackMPD'!D:D)*
             (D1316/10^6='2.1.trackMPD'!H:H)*
             (E1316='2.1.trackMPD'!F:F),
0))</f>
        <v>7.759155803868727E-7</v>
      </c>
    </row>
    <row r="1317" spans="1:9" x14ac:dyDescent="0.2">
      <c r="A1317" s="160" t="s">
        <v>28</v>
      </c>
      <c r="B1317" s="160" t="s">
        <v>1</v>
      </c>
      <c r="C1317" s="160">
        <f>_xlfn.XLOOKUP(B1317,'2.1.trackMPD'!$R$7:$R$29,'2.1.trackMPD'!$T$7:$T$29)</f>
        <v>3</v>
      </c>
      <c r="D1317" s="160">
        <v>1000</v>
      </c>
      <c r="E1317" s="160" t="s">
        <v>6390</v>
      </c>
      <c r="F1317" s="160" t="s">
        <v>110</v>
      </c>
      <c r="G1317" s="160" t="s">
        <v>140</v>
      </c>
      <c r="H1317" s="160" t="s">
        <v>6393</v>
      </c>
      <c r="I1317" s="160" cm="1">
        <f t="array" ref="I1317">INDEX('2.1.trackMPD'!L:L/(24*60*60),
       MATCH(1,
             (A1317='2.1.trackMPD'!A:A)*
             (C1317='2.1.trackMPD'!D:D)*
             (D1317/10^6='2.1.trackMPD'!H:H)*
             (E1317='2.1.trackMPD'!F:F),
0))</f>
        <v>3.5612535612535645E-6</v>
      </c>
    </row>
    <row r="1318" spans="1:9" x14ac:dyDescent="0.2">
      <c r="A1318" s="160" t="s">
        <v>28</v>
      </c>
      <c r="B1318" s="160" t="s">
        <v>1</v>
      </c>
      <c r="C1318" s="160">
        <f>_xlfn.XLOOKUP(B1318,'2.1.trackMPD'!$R$7:$R$29,'2.1.trackMPD'!$T$7:$T$29)</f>
        <v>3</v>
      </c>
      <c r="D1318" s="160">
        <v>5000</v>
      </c>
      <c r="E1318" s="160" t="s">
        <v>6390</v>
      </c>
      <c r="F1318" s="160" t="s">
        <v>110</v>
      </c>
      <c r="G1318" s="160" t="s">
        <v>124</v>
      </c>
      <c r="H1318" s="160" t="s">
        <v>6392</v>
      </c>
      <c r="I1318" s="160" cm="1">
        <f t="array" ref="I1318">INDEX('2.1.trackMPD'!I:I/(24*60*60),
       MATCH(1,
             (A1318='2.1.trackMPD'!A:A)*
             (C1318='2.1.trackMPD'!D:D)*
             (D1318/10^6='2.1.trackMPD'!H:H)*
             (E1318='2.1.trackMPD'!F:F),
0))</f>
        <v>1.6928265208588194E-6</v>
      </c>
    </row>
    <row r="1319" spans="1:9" x14ac:dyDescent="0.2">
      <c r="A1319" s="160" t="s">
        <v>28</v>
      </c>
      <c r="B1319" s="160" t="s">
        <v>1</v>
      </c>
      <c r="C1319" s="160">
        <f>_xlfn.XLOOKUP(B1319,'2.1.trackMPD'!$R$7:$R$29,'2.1.trackMPD'!$T$7:$T$29)</f>
        <v>3</v>
      </c>
      <c r="D1319" s="160">
        <v>5000</v>
      </c>
      <c r="E1319" s="160" t="s">
        <v>6390</v>
      </c>
      <c r="F1319" s="160" t="s">
        <v>110</v>
      </c>
      <c r="G1319" s="160" t="s">
        <v>140</v>
      </c>
      <c r="H1319" s="160" t="s">
        <v>6392</v>
      </c>
      <c r="I1319" s="160" cm="1">
        <f t="array" ref="I1319">INDEX('2.1.trackMPD'!J:J/(24*60*60),
       MATCH(1,
             (A1319='2.1.trackMPD'!A:A)*
             (C1319='2.1.trackMPD'!D:D)*
             (D1319/10^6='2.1.trackMPD'!H:H)*
             (E1319='2.1.trackMPD'!F:F),
0))</f>
        <v>3.0573505904249306E-5</v>
      </c>
    </row>
    <row r="1320" spans="1:9" x14ac:dyDescent="0.2">
      <c r="A1320" s="160" t="s">
        <v>28</v>
      </c>
      <c r="B1320" s="160" t="s">
        <v>1</v>
      </c>
      <c r="C1320" s="160">
        <f>_xlfn.XLOOKUP(B1320,'2.1.trackMPD'!$R$7:$R$29,'2.1.trackMPD'!$T$7:$T$29)</f>
        <v>3</v>
      </c>
      <c r="D1320" s="160">
        <v>5000</v>
      </c>
      <c r="E1320" s="160" t="s">
        <v>6390</v>
      </c>
      <c r="F1320" s="160" t="s">
        <v>110</v>
      </c>
      <c r="G1320" s="160" t="s">
        <v>124</v>
      </c>
      <c r="H1320" s="160" t="s">
        <v>6393</v>
      </c>
      <c r="I1320" s="160" cm="1">
        <f t="array" ref="I1320">INDEX('2.1.trackMPD'!K:K/(24*60*60),
       MATCH(1,
             (A1320='2.1.trackMPD'!A:A)*
             (C1320='2.1.trackMPD'!D:D)*
             (D1320/10^6='2.1.trackMPD'!H:H)*
             (E1320='2.1.trackMPD'!F:F),
0))</f>
        <v>7.7838827838819909E-7</v>
      </c>
    </row>
    <row r="1321" spans="1:9" x14ac:dyDescent="0.2">
      <c r="A1321" s="160" t="s">
        <v>28</v>
      </c>
      <c r="B1321" s="160" t="s">
        <v>1</v>
      </c>
      <c r="C1321" s="160">
        <f>_xlfn.XLOOKUP(B1321,'2.1.trackMPD'!$R$7:$R$29,'2.1.trackMPD'!$T$7:$T$29)</f>
        <v>3</v>
      </c>
      <c r="D1321" s="160">
        <v>5000</v>
      </c>
      <c r="E1321" s="160" t="s">
        <v>6390</v>
      </c>
      <c r="F1321" s="160" t="s">
        <v>110</v>
      </c>
      <c r="G1321" s="160" t="s">
        <v>140</v>
      </c>
      <c r="H1321" s="160" t="s">
        <v>6393</v>
      </c>
      <c r="I1321" s="160" cm="1">
        <f t="array" ref="I1321">INDEX('2.1.trackMPD'!L:L/(24*60*60),
       MATCH(1,
             (A1321='2.1.trackMPD'!A:A)*
             (C1321='2.1.trackMPD'!D:D)*
             (D1321/10^6='2.1.trackMPD'!H:H)*
             (E1321='2.1.trackMPD'!F:F),
0))</f>
        <v>1.9841269839949886E-5</v>
      </c>
    </row>
    <row r="1322" spans="1:9" x14ac:dyDescent="0.2">
      <c r="A1322" s="160" t="s">
        <v>28</v>
      </c>
      <c r="B1322" s="160" t="s">
        <v>1</v>
      </c>
      <c r="C1322" s="160">
        <f>_xlfn.XLOOKUP(B1322,'2.1.trackMPD'!$R$7:$R$29,'2.1.trackMPD'!$T$7:$T$29)</f>
        <v>3</v>
      </c>
      <c r="D1322" s="160">
        <v>1</v>
      </c>
      <c r="E1322" s="160" t="s">
        <v>6394</v>
      </c>
      <c r="F1322" s="160" t="s">
        <v>110</v>
      </c>
      <c r="G1322" s="160" t="s">
        <v>124</v>
      </c>
      <c r="H1322" s="160" t="s">
        <v>6392</v>
      </c>
      <c r="I1322" s="160" cm="1">
        <f t="array" ref="I1322">INDEX('2.1.trackMPD'!I:I/(24*60*60),
       MATCH(1,
             (A1322='2.1.trackMPD'!A:A)*
             (C1322='2.1.trackMPD'!D:D)*
             (D1322/10^6='2.1.trackMPD'!H:H)*
             (E1322='2.1.trackMPD'!F:F),
0))</f>
        <v>1.7846438196565162E-6</v>
      </c>
    </row>
    <row r="1323" spans="1:9" x14ac:dyDescent="0.2">
      <c r="A1323" s="160" t="s">
        <v>28</v>
      </c>
      <c r="B1323" s="160" t="s">
        <v>1</v>
      </c>
      <c r="C1323" s="160">
        <f>_xlfn.XLOOKUP(B1323,'2.1.trackMPD'!$R$7:$R$29,'2.1.trackMPD'!$T$7:$T$29)</f>
        <v>3</v>
      </c>
      <c r="D1323" s="160">
        <v>1</v>
      </c>
      <c r="E1323" s="160" t="s">
        <v>6394</v>
      </c>
      <c r="F1323" s="160" t="s">
        <v>110</v>
      </c>
      <c r="G1323" s="160" t="s">
        <v>140</v>
      </c>
      <c r="H1323" s="160" t="s">
        <v>6392</v>
      </c>
      <c r="I1323" s="160" cm="1">
        <f t="array" ref="I1323">INDEX('2.1.trackMPD'!J:J/(24*60*60),
       MATCH(1,
             (A1323='2.1.trackMPD'!A:A)*
             (C1323='2.1.trackMPD'!D:D)*
             (D1323/10^6='2.1.trackMPD'!H:H)*
             (E1323='2.1.trackMPD'!F:F),
0))</f>
        <v>3.0989832088525812E-5</v>
      </c>
    </row>
    <row r="1324" spans="1:9" x14ac:dyDescent="0.2">
      <c r="A1324" s="160" t="s">
        <v>28</v>
      </c>
      <c r="B1324" s="160" t="s">
        <v>1</v>
      </c>
      <c r="C1324" s="160">
        <f>_xlfn.XLOOKUP(B1324,'2.1.trackMPD'!$R$7:$R$29,'2.1.trackMPD'!$T$7:$T$29)</f>
        <v>3</v>
      </c>
      <c r="D1324" s="160">
        <v>1</v>
      </c>
      <c r="E1324" s="160" t="s">
        <v>6394</v>
      </c>
      <c r="F1324" s="160" t="s">
        <v>110</v>
      </c>
      <c r="G1324" s="160" t="s">
        <v>124</v>
      </c>
      <c r="H1324" s="160" t="s">
        <v>6393</v>
      </c>
      <c r="I1324" s="160" cm="1">
        <f t="array" ref="I1324">INDEX('2.1.trackMPD'!K:K/(24*60*60),
       MATCH(1,
             (A1324='2.1.trackMPD'!A:A)*
             (C1324='2.1.trackMPD'!D:D)*
             (D1324/10^6='2.1.trackMPD'!H:H)*
             (E1324='2.1.trackMPD'!F:F),
0))</f>
        <v>7.2526834928747327E-7</v>
      </c>
    </row>
    <row r="1325" spans="1:9" x14ac:dyDescent="0.2">
      <c r="A1325" s="160" t="s">
        <v>28</v>
      </c>
      <c r="B1325" s="160" t="s">
        <v>1</v>
      </c>
      <c r="C1325" s="160">
        <f>_xlfn.XLOOKUP(B1325,'2.1.trackMPD'!$R$7:$R$29,'2.1.trackMPD'!$T$7:$T$29)</f>
        <v>3</v>
      </c>
      <c r="D1325" s="160">
        <v>1</v>
      </c>
      <c r="E1325" s="160" t="s">
        <v>6394</v>
      </c>
      <c r="F1325" s="160" t="s">
        <v>110</v>
      </c>
      <c r="G1325" s="160" t="s">
        <v>140</v>
      </c>
      <c r="H1325" s="160" t="s">
        <v>6393</v>
      </c>
      <c r="I1325" s="160" cm="1">
        <f t="array" ref="I1325">INDEX('2.1.trackMPD'!L:L/(24*60*60),
       MATCH(1,
             (A1325='2.1.trackMPD'!A:A)*
             (C1325='2.1.trackMPD'!D:D)*
             (D1325/10^6='2.1.trackMPD'!H:H)*
             (E1325='2.1.trackMPD'!F:F),
0))</f>
        <v>2.3148148148148148E-6</v>
      </c>
    </row>
    <row r="1326" spans="1:9" x14ac:dyDescent="0.2">
      <c r="A1326" s="160" t="s">
        <v>28</v>
      </c>
      <c r="B1326" s="160" t="s">
        <v>1</v>
      </c>
      <c r="C1326" s="160">
        <f>_xlfn.XLOOKUP(B1326,'2.1.trackMPD'!$R$7:$R$29,'2.1.trackMPD'!$T$7:$T$29)</f>
        <v>3</v>
      </c>
      <c r="D1326" s="160">
        <v>10</v>
      </c>
      <c r="E1326" s="160" t="s">
        <v>6394</v>
      </c>
      <c r="F1326" s="160" t="s">
        <v>110</v>
      </c>
      <c r="G1326" s="160" t="s">
        <v>124</v>
      </c>
      <c r="H1326" s="160" t="s">
        <v>6392</v>
      </c>
      <c r="I1326" s="160" cm="1">
        <f t="array" ref="I1326">INDEX('2.1.trackMPD'!I:I/(24*60*60),
       MATCH(1,
             (A1326='2.1.trackMPD'!A:A)*
             (C1326='2.1.trackMPD'!D:D)*
             (D1326/10^6='2.1.trackMPD'!H:H)*
             (E1326='2.1.trackMPD'!F:F),
0))</f>
        <v>4.7380541828517819E-6</v>
      </c>
    </row>
    <row r="1327" spans="1:9" x14ac:dyDescent="0.2">
      <c r="A1327" s="160" t="s">
        <v>28</v>
      </c>
      <c r="B1327" s="160" t="s">
        <v>1</v>
      </c>
      <c r="C1327" s="160">
        <f>_xlfn.XLOOKUP(B1327,'2.1.trackMPD'!$R$7:$R$29,'2.1.trackMPD'!$T$7:$T$29)</f>
        <v>3</v>
      </c>
      <c r="D1327" s="160">
        <v>10</v>
      </c>
      <c r="E1327" s="160" t="s">
        <v>6394</v>
      </c>
      <c r="F1327" s="160" t="s">
        <v>110</v>
      </c>
      <c r="G1327" s="160" t="s">
        <v>140</v>
      </c>
      <c r="H1327" s="160" t="s">
        <v>6392</v>
      </c>
      <c r="I1327" s="160" cm="1">
        <f t="array" ref="I1327">INDEX('2.1.trackMPD'!J:J/(24*60*60),
       MATCH(1,
             (A1327='2.1.trackMPD'!A:A)*
             (C1327='2.1.trackMPD'!D:D)*
             (D1327/10^6='2.1.trackMPD'!H:H)*
             (E1327='2.1.trackMPD'!F:F),
0))</f>
        <v>5.1477909154666321E-5</v>
      </c>
    </row>
    <row r="1328" spans="1:9" x14ac:dyDescent="0.2">
      <c r="A1328" s="160" t="s">
        <v>28</v>
      </c>
      <c r="B1328" s="160" t="s">
        <v>1</v>
      </c>
      <c r="C1328" s="160">
        <f>_xlfn.XLOOKUP(B1328,'2.1.trackMPD'!$R$7:$R$29,'2.1.trackMPD'!$T$7:$T$29)</f>
        <v>3</v>
      </c>
      <c r="D1328" s="160">
        <v>10</v>
      </c>
      <c r="E1328" s="160" t="s">
        <v>6394</v>
      </c>
      <c r="F1328" s="160" t="s">
        <v>110</v>
      </c>
      <c r="G1328" s="160" t="s">
        <v>124</v>
      </c>
      <c r="H1328" s="160" t="s">
        <v>6393</v>
      </c>
      <c r="I1328" s="160" cm="1">
        <f t="array" ref="I1328">INDEX('2.1.trackMPD'!K:K/(24*60*60),
       MATCH(1,
             (A1328='2.1.trackMPD'!A:A)*
             (C1328='2.1.trackMPD'!D:D)*
             (D1328/10^6='2.1.trackMPD'!H:H)*
             (E1328='2.1.trackMPD'!F:F),
0))</f>
        <v>0</v>
      </c>
    </row>
    <row r="1329" spans="1:9" x14ac:dyDescent="0.2">
      <c r="A1329" s="160" t="s">
        <v>28</v>
      </c>
      <c r="B1329" s="160" t="s">
        <v>1</v>
      </c>
      <c r="C1329" s="160">
        <f>_xlfn.XLOOKUP(B1329,'2.1.trackMPD'!$R$7:$R$29,'2.1.trackMPD'!$T$7:$T$29)</f>
        <v>3</v>
      </c>
      <c r="D1329" s="160">
        <v>10</v>
      </c>
      <c r="E1329" s="160" t="s">
        <v>6394</v>
      </c>
      <c r="F1329" s="160" t="s">
        <v>110</v>
      </c>
      <c r="G1329" s="160" t="s">
        <v>140</v>
      </c>
      <c r="H1329" s="160" t="s">
        <v>6393</v>
      </c>
      <c r="I1329" s="160" cm="1">
        <f t="array" ref="I1329">INDEX('2.1.trackMPD'!L:L/(24*60*60),
       MATCH(1,
             (A1329='2.1.trackMPD'!A:A)*
             (C1329='2.1.trackMPD'!D:D)*
             (D1329/10^6='2.1.trackMPD'!H:H)*
             (E1329='2.1.trackMPD'!F:F),
0))</f>
        <v>0</v>
      </c>
    </row>
    <row r="1330" spans="1:9" x14ac:dyDescent="0.2">
      <c r="A1330" s="160" t="s">
        <v>28</v>
      </c>
      <c r="B1330" s="160" t="s">
        <v>1</v>
      </c>
      <c r="C1330" s="160">
        <f>_xlfn.XLOOKUP(B1330,'2.1.trackMPD'!$R$7:$R$29,'2.1.trackMPD'!$T$7:$T$29)</f>
        <v>3</v>
      </c>
      <c r="D1330" s="160">
        <v>100</v>
      </c>
      <c r="E1330" s="160" t="s">
        <v>6394</v>
      </c>
      <c r="F1330" s="160" t="s">
        <v>110</v>
      </c>
      <c r="G1330" s="160" t="s">
        <v>124</v>
      </c>
      <c r="H1330" s="160" t="s">
        <v>6392</v>
      </c>
      <c r="I1330" s="160" cm="1">
        <f t="array" ref="I1330">INDEX('2.1.trackMPD'!I:I/(24*60*60),
       MATCH(1,
             (A1330='2.1.trackMPD'!A:A)*
             (C1330='2.1.trackMPD'!D:D)*
             (D1330/10^6='2.1.trackMPD'!H:H)*
             (E1330='2.1.trackMPD'!F:F),
0))</f>
        <v>2.8624396033407521E-6</v>
      </c>
    </row>
    <row r="1331" spans="1:9" x14ac:dyDescent="0.2">
      <c r="A1331" s="160" t="s">
        <v>28</v>
      </c>
      <c r="B1331" s="160" t="s">
        <v>1</v>
      </c>
      <c r="C1331" s="160">
        <f>_xlfn.XLOOKUP(B1331,'2.1.trackMPD'!$R$7:$R$29,'2.1.trackMPD'!$T$7:$T$29)</f>
        <v>3</v>
      </c>
      <c r="D1331" s="160">
        <v>100</v>
      </c>
      <c r="E1331" s="160" t="s">
        <v>6394</v>
      </c>
      <c r="F1331" s="160" t="s">
        <v>110</v>
      </c>
      <c r="G1331" s="160" t="s">
        <v>140</v>
      </c>
      <c r="H1331" s="160" t="s">
        <v>6392</v>
      </c>
      <c r="I1331" s="160" cm="1">
        <f t="array" ref="I1331">INDEX('2.1.trackMPD'!J:J/(24*60*60),
       MATCH(1,
             (A1331='2.1.trackMPD'!A:A)*
             (C1331='2.1.trackMPD'!D:D)*
             (D1331/10^6='2.1.trackMPD'!H:H)*
             (E1331='2.1.trackMPD'!F:F),
0))</f>
        <v>2.0316664025331828E-4</v>
      </c>
    </row>
    <row r="1332" spans="1:9" x14ac:dyDescent="0.2">
      <c r="A1332" s="160" t="s">
        <v>28</v>
      </c>
      <c r="B1332" s="160" t="s">
        <v>1</v>
      </c>
      <c r="C1332" s="160">
        <f>_xlfn.XLOOKUP(B1332,'2.1.trackMPD'!$R$7:$R$29,'2.1.trackMPD'!$T$7:$T$29)</f>
        <v>3</v>
      </c>
      <c r="D1332" s="160">
        <v>100</v>
      </c>
      <c r="E1332" s="160" t="s">
        <v>6394</v>
      </c>
      <c r="F1332" s="160" t="s">
        <v>110</v>
      </c>
      <c r="G1332" s="160" t="s">
        <v>124</v>
      </c>
      <c r="H1332" s="160" t="s">
        <v>6393</v>
      </c>
      <c r="I1332" s="160" cm="1">
        <f t="array" ref="I1332">INDEX('2.1.trackMPD'!K:K/(24*60*60),
       MATCH(1,
             (A1332='2.1.trackMPD'!A:A)*
             (C1332='2.1.trackMPD'!D:D)*
             (D1332/10^6='2.1.trackMPD'!H:H)*
             (E1332='2.1.trackMPD'!F:F),
0))</f>
        <v>0</v>
      </c>
    </row>
    <row r="1333" spans="1:9" x14ac:dyDescent="0.2">
      <c r="A1333" s="160" t="s">
        <v>28</v>
      </c>
      <c r="B1333" s="160" t="s">
        <v>1</v>
      </c>
      <c r="C1333" s="160">
        <f>_xlfn.XLOOKUP(B1333,'2.1.trackMPD'!$R$7:$R$29,'2.1.trackMPD'!$T$7:$T$29)</f>
        <v>3</v>
      </c>
      <c r="D1333" s="160">
        <v>100</v>
      </c>
      <c r="E1333" s="160" t="s">
        <v>6394</v>
      </c>
      <c r="F1333" s="160" t="s">
        <v>110</v>
      </c>
      <c r="G1333" s="160" t="s">
        <v>140</v>
      </c>
      <c r="H1333" s="160" t="s">
        <v>6393</v>
      </c>
      <c r="I1333" s="160" cm="1">
        <f t="array" ref="I1333">INDEX('2.1.trackMPD'!L:L/(24*60*60),
       MATCH(1,
             (A1333='2.1.trackMPD'!A:A)*
             (C1333='2.1.trackMPD'!D:D)*
             (D1333/10^6='2.1.trackMPD'!H:H)*
             (E1333='2.1.trackMPD'!F:F),
0))</f>
        <v>0</v>
      </c>
    </row>
    <row r="1334" spans="1:9" x14ac:dyDescent="0.2">
      <c r="A1334" s="160" t="s">
        <v>28</v>
      </c>
      <c r="B1334" s="160" t="s">
        <v>1</v>
      </c>
      <c r="C1334" s="160">
        <f>_xlfn.XLOOKUP(B1334,'2.1.trackMPD'!$R$7:$R$29,'2.1.trackMPD'!$T$7:$T$29)</f>
        <v>3</v>
      </c>
      <c r="D1334" s="160">
        <v>1000</v>
      </c>
      <c r="E1334" s="160" t="s">
        <v>6394</v>
      </c>
      <c r="F1334" s="160" t="s">
        <v>110</v>
      </c>
      <c r="G1334" s="160" t="s">
        <v>124</v>
      </c>
      <c r="H1334" s="160" t="s">
        <v>6392</v>
      </c>
      <c r="I1334" s="160" cm="1">
        <f t="array" ref="I1334">INDEX('2.1.trackMPD'!I:I/(24*60*60),
       MATCH(1,
             (A1334='2.1.trackMPD'!A:A)*
             (C1334='2.1.trackMPD'!D:D)*
             (D1334/10^6='2.1.trackMPD'!H:H)*
             (E1334='2.1.trackMPD'!F:F),
0))</f>
        <v>2.008021603361898E-6</v>
      </c>
    </row>
    <row r="1335" spans="1:9" x14ac:dyDescent="0.2">
      <c r="A1335" s="160" t="s">
        <v>28</v>
      </c>
      <c r="B1335" s="160" t="s">
        <v>1</v>
      </c>
      <c r="C1335" s="160">
        <f>_xlfn.XLOOKUP(B1335,'2.1.trackMPD'!$R$7:$R$29,'2.1.trackMPD'!$T$7:$T$29)</f>
        <v>3</v>
      </c>
      <c r="D1335" s="160">
        <v>1000</v>
      </c>
      <c r="E1335" s="160" t="s">
        <v>6394</v>
      </c>
      <c r="F1335" s="160" t="s">
        <v>110</v>
      </c>
      <c r="G1335" s="160" t="s">
        <v>140</v>
      </c>
      <c r="H1335" s="160" t="s">
        <v>6392</v>
      </c>
      <c r="I1335" s="160" cm="1">
        <f t="array" ref="I1335">INDEX('2.1.trackMPD'!J:J/(24*60*60),
       MATCH(1,
             (A1335='2.1.trackMPD'!A:A)*
             (C1335='2.1.trackMPD'!D:D)*
             (D1335/10^6='2.1.trackMPD'!H:H)*
             (E1335='2.1.trackMPD'!F:F),
0))</f>
        <v>2.6322878119117821E-5</v>
      </c>
    </row>
    <row r="1336" spans="1:9" x14ac:dyDescent="0.2">
      <c r="A1336" s="160" t="s">
        <v>28</v>
      </c>
      <c r="B1336" s="160" t="s">
        <v>1</v>
      </c>
      <c r="C1336" s="160">
        <f>_xlfn.XLOOKUP(B1336,'2.1.trackMPD'!$R$7:$R$29,'2.1.trackMPD'!$T$7:$T$29)</f>
        <v>3</v>
      </c>
      <c r="D1336" s="160">
        <v>1000</v>
      </c>
      <c r="E1336" s="160" t="s">
        <v>6394</v>
      </c>
      <c r="F1336" s="160" t="s">
        <v>110</v>
      </c>
      <c r="G1336" s="160" t="s">
        <v>124</v>
      </c>
      <c r="H1336" s="160" t="s">
        <v>6393</v>
      </c>
      <c r="I1336" s="160" cm="1">
        <f t="array" ref="I1336">INDEX('2.1.trackMPD'!K:K/(24*60*60),
       MATCH(1,
             (A1336='2.1.trackMPD'!A:A)*
             (C1336='2.1.trackMPD'!D:D)*
             (D1336/10^6='2.1.trackMPD'!H:H)*
             (E1336='2.1.trackMPD'!F:F),
0))</f>
        <v>7.5278530563083453E-7</v>
      </c>
    </row>
    <row r="1337" spans="1:9" x14ac:dyDescent="0.2">
      <c r="A1337" s="160" t="s">
        <v>28</v>
      </c>
      <c r="B1337" s="160" t="s">
        <v>1</v>
      </c>
      <c r="C1337" s="160">
        <f>_xlfn.XLOOKUP(B1337,'2.1.trackMPD'!$R$7:$R$29,'2.1.trackMPD'!$T$7:$T$29)</f>
        <v>3</v>
      </c>
      <c r="D1337" s="160">
        <v>1000</v>
      </c>
      <c r="E1337" s="160" t="s">
        <v>6394</v>
      </c>
      <c r="F1337" s="160" t="s">
        <v>110</v>
      </c>
      <c r="G1337" s="160" t="s">
        <v>140</v>
      </c>
      <c r="H1337" s="160" t="s">
        <v>6393</v>
      </c>
      <c r="I1337" s="160" cm="1">
        <f t="array" ref="I1337">INDEX('2.1.trackMPD'!L:L/(24*60*60),
       MATCH(1,
             (A1337='2.1.trackMPD'!A:A)*
             (C1337='2.1.trackMPD'!D:D)*
             (D1337/10^6='2.1.trackMPD'!H:H)*
             (E1337='2.1.trackMPD'!F:F),
0))</f>
        <v>1.4318442153425001E-6</v>
      </c>
    </row>
    <row r="1338" spans="1:9" x14ac:dyDescent="0.2">
      <c r="A1338" s="160" t="s">
        <v>28</v>
      </c>
      <c r="B1338" s="160" t="s">
        <v>1</v>
      </c>
      <c r="C1338" s="160">
        <f>_xlfn.XLOOKUP(B1338,'2.1.trackMPD'!$R$7:$R$29,'2.1.trackMPD'!$T$7:$T$29)</f>
        <v>3</v>
      </c>
      <c r="D1338" s="160">
        <v>5000</v>
      </c>
      <c r="E1338" s="160" t="s">
        <v>6394</v>
      </c>
      <c r="F1338" s="160" t="s">
        <v>110</v>
      </c>
      <c r="G1338" s="160" t="s">
        <v>124</v>
      </c>
      <c r="H1338" s="160" t="s">
        <v>6392</v>
      </c>
      <c r="I1338" s="160" cm="1">
        <f t="array" ref="I1338">INDEX('2.1.trackMPD'!I:I/(24*60*60),
       MATCH(1,
             (A1338='2.1.trackMPD'!A:A)*
             (C1338='2.1.trackMPD'!D:D)*
             (D1338/10^6='2.1.trackMPD'!H:H)*
             (E1338='2.1.trackMPD'!F:F),
0))</f>
        <v>1.4773864137956714E-6</v>
      </c>
    </row>
    <row r="1339" spans="1:9" x14ac:dyDescent="0.2">
      <c r="A1339" s="160" t="s">
        <v>28</v>
      </c>
      <c r="B1339" s="160" t="s">
        <v>1</v>
      </c>
      <c r="C1339" s="160">
        <f>_xlfn.XLOOKUP(B1339,'2.1.trackMPD'!$R$7:$R$29,'2.1.trackMPD'!$T$7:$T$29)</f>
        <v>3</v>
      </c>
      <c r="D1339" s="160">
        <v>5000</v>
      </c>
      <c r="E1339" s="160" t="s">
        <v>6394</v>
      </c>
      <c r="F1339" s="160" t="s">
        <v>110</v>
      </c>
      <c r="G1339" s="160" t="s">
        <v>140</v>
      </c>
      <c r="H1339" s="160" t="s">
        <v>6392</v>
      </c>
      <c r="I1339" s="160" cm="1">
        <f t="array" ref="I1339">INDEX('2.1.trackMPD'!J:J/(24*60*60),
       MATCH(1,
             (A1339='2.1.trackMPD'!A:A)*
             (C1339='2.1.trackMPD'!D:D)*
             (D1339/10^6='2.1.trackMPD'!H:H)*
             (E1339='2.1.trackMPD'!F:F),
0))</f>
        <v>3.4113940392081131E-5</v>
      </c>
    </row>
    <row r="1340" spans="1:9" x14ac:dyDescent="0.2">
      <c r="A1340" s="160" t="s">
        <v>28</v>
      </c>
      <c r="B1340" s="160" t="s">
        <v>1</v>
      </c>
      <c r="C1340" s="160">
        <f>_xlfn.XLOOKUP(B1340,'2.1.trackMPD'!$R$7:$R$29,'2.1.trackMPD'!$T$7:$T$29)</f>
        <v>3</v>
      </c>
      <c r="D1340" s="160">
        <v>5000</v>
      </c>
      <c r="E1340" s="160" t="s">
        <v>6394</v>
      </c>
      <c r="F1340" s="160" t="s">
        <v>110</v>
      </c>
      <c r="G1340" s="160" t="s">
        <v>124</v>
      </c>
      <c r="H1340" s="160" t="s">
        <v>6393</v>
      </c>
      <c r="I1340" s="160" cm="1">
        <f t="array" ref="I1340">INDEX('2.1.trackMPD'!K:K/(24*60*60),
       MATCH(1,
             (A1340='2.1.trackMPD'!A:A)*
             (C1340='2.1.trackMPD'!D:D)*
             (D1340/10^6='2.1.trackMPD'!H:H)*
             (E1340='2.1.trackMPD'!F:F),
0))</f>
        <v>7.8468298807281825E-7</v>
      </c>
    </row>
    <row r="1341" spans="1:9" x14ac:dyDescent="0.2">
      <c r="A1341" s="160" t="s">
        <v>28</v>
      </c>
      <c r="B1341" s="160" t="s">
        <v>1</v>
      </c>
      <c r="C1341" s="160">
        <f>_xlfn.XLOOKUP(B1341,'2.1.trackMPD'!$R$7:$R$29,'2.1.trackMPD'!$T$7:$T$29)</f>
        <v>3</v>
      </c>
      <c r="D1341" s="160">
        <v>5000</v>
      </c>
      <c r="E1341" s="160" t="s">
        <v>6394</v>
      </c>
      <c r="F1341" s="160" t="s">
        <v>110</v>
      </c>
      <c r="G1341" s="160" t="s">
        <v>140</v>
      </c>
      <c r="H1341" s="160" t="s">
        <v>6393</v>
      </c>
      <c r="I1341" s="160" cm="1">
        <f t="array" ref="I1341">INDEX('2.1.trackMPD'!L:L/(24*60*60),
       MATCH(1,
             (A1341='2.1.trackMPD'!A:A)*
             (C1341='2.1.trackMPD'!D:D)*
             (D1341/10^6='2.1.trackMPD'!H:H)*
             (E1341='2.1.trackMPD'!F:F),
0))</f>
        <v>1.2883789206106133E-6</v>
      </c>
    </row>
    <row r="1342" spans="1:9" x14ac:dyDescent="0.2">
      <c r="A1342" s="160" t="s">
        <v>28</v>
      </c>
      <c r="B1342" s="160" t="s">
        <v>1</v>
      </c>
      <c r="C1342" s="160">
        <f>_xlfn.XLOOKUP(B1342,'2.1.trackMPD'!$R$7:$R$29,'2.1.trackMPD'!$T$7:$T$29)</f>
        <v>3</v>
      </c>
      <c r="D1342" s="160">
        <v>1</v>
      </c>
      <c r="E1342" s="160" t="s">
        <v>6395</v>
      </c>
      <c r="F1342" s="160" t="s">
        <v>110</v>
      </c>
      <c r="G1342" s="160" t="s">
        <v>124</v>
      </c>
      <c r="H1342" s="160" t="s">
        <v>6392</v>
      </c>
      <c r="I1342" s="160" t="e" cm="1">
        <f t="array" ref="I1342">INDEX('2.1.trackMPD'!I:I/(24*60*60),
       MATCH(1,
             (A1342='2.1.trackMPD'!A:A)*
             (C1342='2.1.trackMPD'!D:D)*
             (D1342/10^6='2.1.trackMPD'!H:H)*
             (E1342='2.1.trackMPD'!F:F),
0))</f>
        <v>#N/A</v>
      </c>
    </row>
    <row r="1343" spans="1:9" x14ac:dyDescent="0.2">
      <c r="A1343" s="160" t="s">
        <v>28</v>
      </c>
      <c r="B1343" s="160" t="s">
        <v>1</v>
      </c>
      <c r="C1343" s="160">
        <f>_xlfn.XLOOKUP(B1343,'2.1.trackMPD'!$R$7:$R$29,'2.1.trackMPD'!$T$7:$T$29)</f>
        <v>3</v>
      </c>
      <c r="D1343" s="160">
        <v>1</v>
      </c>
      <c r="E1343" s="160" t="s">
        <v>6395</v>
      </c>
      <c r="F1343" s="160" t="s">
        <v>110</v>
      </c>
      <c r="G1343" s="160" t="s">
        <v>140</v>
      </c>
      <c r="H1343" s="160" t="s">
        <v>6392</v>
      </c>
      <c r="I1343" s="160" t="e" cm="1">
        <f t="array" ref="I1343">INDEX('2.1.trackMPD'!J:J/(24*60*60),
       MATCH(1,
             (A1343='2.1.trackMPD'!A:A)*
             (C1343='2.1.trackMPD'!D:D)*
             (D1343/10^6='2.1.trackMPD'!H:H)*
             (E1343='2.1.trackMPD'!F:F),
0))</f>
        <v>#N/A</v>
      </c>
    </row>
    <row r="1344" spans="1:9" x14ac:dyDescent="0.2">
      <c r="A1344" s="160" t="s">
        <v>28</v>
      </c>
      <c r="B1344" s="160" t="s">
        <v>1</v>
      </c>
      <c r="C1344" s="160">
        <f>_xlfn.XLOOKUP(B1344,'2.1.trackMPD'!$R$7:$R$29,'2.1.trackMPD'!$T$7:$T$29)</f>
        <v>3</v>
      </c>
      <c r="D1344" s="160">
        <v>1</v>
      </c>
      <c r="E1344" s="160" t="s">
        <v>6395</v>
      </c>
      <c r="F1344" s="160" t="s">
        <v>110</v>
      </c>
      <c r="G1344" s="160" t="s">
        <v>124</v>
      </c>
      <c r="H1344" s="160" t="s">
        <v>6393</v>
      </c>
      <c r="I1344" s="160" t="e" cm="1">
        <f t="array" ref="I1344">INDEX('2.1.trackMPD'!K:K/(24*60*60),
       MATCH(1,
             (A1344='2.1.trackMPD'!A:A)*
             (C1344='2.1.trackMPD'!D:D)*
             (D1344/10^6='2.1.trackMPD'!H:H)*
             (E1344='2.1.trackMPD'!F:F),
0))</f>
        <v>#N/A</v>
      </c>
    </row>
    <row r="1345" spans="1:9" x14ac:dyDescent="0.2">
      <c r="A1345" s="160" t="s">
        <v>28</v>
      </c>
      <c r="B1345" s="160" t="s">
        <v>1</v>
      </c>
      <c r="C1345" s="160">
        <f>_xlfn.XLOOKUP(B1345,'2.1.trackMPD'!$R$7:$R$29,'2.1.trackMPD'!$T$7:$T$29)</f>
        <v>3</v>
      </c>
      <c r="D1345" s="160">
        <v>1</v>
      </c>
      <c r="E1345" s="160" t="s">
        <v>6395</v>
      </c>
      <c r="F1345" s="160" t="s">
        <v>110</v>
      </c>
      <c r="G1345" s="160" t="s">
        <v>140</v>
      </c>
      <c r="H1345" s="160" t="s">
        <v>6393</v>
      </c>
      <c r="I1345" s="160" t="e" cm="1">
        <f t="array" ref="I1345">INDEX('2.1.trackMPD'!L:L/(24*60*60),
       MATCH(1,
             (A1345='2.1.trackMPD'!A:A)*
             (C1345='2.1.trackMPD'!D:D)*
             (D1345/10^6='2.1.trackMPD'!H:H)*
             (E1345='2.1.trackMPD'!F:F),
0))</f>
        <v>#N/A</v>
      </c>
    </row>
    <row r="1346" spans="1:9" x14ac:dyDescent="0.2">
      <c r="A1346" s="160" t="s">
        <v>28</v>
      </c>
      <c r="B1346" s="160" t="s">
        <v>1</v>
      </c>
      <c r="C1346" s="160">
        <f>_xlfn.XLOOKUP(B1346,'2.1.trackMPD'!$R$7:$R$29,'2.1.trackMPD'!$T$7:$T$29)</f>
        <v>3</v>
      </c>
      <c r="D1346" s="160">
        <v>10</v>
      </c>
      <c r="E1346" s="160" t="s">
        <v>6395</v>
      </c>
      <c r="F1346" s="160" t="s">
        <v>110</v>
      </c>
      <c r="G1346" s="160" t="s">
        <v>124</v>
      </c>
      <c r="H1346" s="160" t="s">
        <v>6392</v>
      </c>
      <c r="I1346" s="160" t="e" cm="1">
        <f t="array" ref="I1346">INDEX('2.1.trackMPD'!I:I/(24*60*60),
       MATCH(1,
             (A1346='2.1.trackMPD'!A:A)*
             (C1346='2.1.trackMPD'!D:D)*
             (D1346/10^6='2.1.trackMPD'!H:H)*
             (E1346='2.1.trackMPD'!F:F),
0))</f>
        <v>#N/A</v>
      </c>
    </row>
    <row r="1347" spans="1:9" x14ac:dyDescent="0.2">
      <c r="A1347" s="160" t="s">
        <v>28</v>
      </c>
      <c r="B1347" s="160" t="s">
        <v>1</v>
      </c>
      <c r="C1347" s="160">
        <f>_xlfn.XLOOKUP(B1347,'2.1.trackMPD'!$R$7:$R$29,'2.1.trackMPD'!$T$7:$T$29)</f>
        <v>3</v>
      </c>
      <c r="D1347" s="160">
        <v>10</v>
      </c>
      <c r="E1347" s="160" t="s">
        <v>6395</v>
      </c>
      <c r="F1347" s="160" t="s">
        <v>110</v>
      </c>
      <c r="G1347" s="160" t="s">
        <v>140</v>
      </c>
      <c r="H1347" s="160" t="s">
        <v>6392</v>
      </c>
      <c r="I1347" s="160" t="e" cm="1">
        <f t="array" ref="I1347">INDEX('2.1.trackMPD'!J:J/(24*60*60),
       MATCH(1,
             (A1347='2.1.trackMPD'!A:A)*
             (C1347='2.1.trackMPD'!D:D)*
             (D1347/10^6='2.1.trackMPD'!H:H)*
             (E1347='2.1.trackMPD'!F:F),
0))</f>
        <v>#N/A</v>
      </c>
    </row>
    <row r="1348" spans="1:9" x14ac:dyDescent="0.2">
      <c r="A1348" s="160" t="s">
        <v>28</v>
      </c>
      <c r="B1348" s="160" t="s">
        <v>1</v>
      </c>
      <c r="C1348" s="160">
        <f>_xlfn.XLOOKUP(B1348,'2.1.trackMPD'!$R$7:$R$29,'2.1.trackMPD'!$T$7:$T$29)</f>
        <v>3</v>
      </c>
      <c r="D1348" s="160">
        <v>10</v>
      </c>
      <c r="E1348" s="160" t="s">
        <v>6395</v>
      </c>
      <c r="F1348" s="160" t="s">
        <v>110</v>
      </c>
      <c r="G1348" s="160" t="s">
        <v>124</v>
      </c>
      <c r="H1348" s="160" t="s">
        <v>6393</v>
      </c>
      <c r="I1348" s="160" t="e" cm="1">
        <f t="array" ref="I1348">INDEX('2.1.trackMPD'!K:K/(24*60*60),
       MATCH(1,
             (A1348='2.1.trackMPD'!A:A)*
             (C1348='2.1.trackMPD'!D:D)*
             (D1348/10^6='2.1.trackMPD'!H:H)*
             (E1348='2.1.trackMPD'!F:F),
0))</f>
        <v>#N/A</v>
      </c>
    </row>
    <row r="1349" spans="1:9" x14ac:dyDescent="0.2">
      <c r="A1349" s="160" t="s">
        <v>28</v>
      </c>
      <c r="B1349" s="160" t="s">
        <v>1</v>
      </c>
      <c r="C1349" s="160">
        <f>_xlfn.XLOOKUP(B1349,'2.1.trackMPD'!$R$7:$R$29,'2.1.trackMPD'!$T$7:$T$29)</f>
        <v>3</v>
      </c>
      <c r="D1349" s="160">
        <v>10</v>
      </c>
      <c r="E1349" s="160" t="s">
        <v>6395</v>
      </c>
      <c r="F1349" s="160" t="s">
        <v>110</v>
      </c>
      <c r="G1349" s="160" t="s">
        <v>140</v>
      </c>
      <c r="H1349" s="160" t="s">
        <v>6393</v>
      </c>
      <c r="I1349" s="160" t="e" cm="1">
        <f t="array" ref="I1349">INDEX('2.1.trackMPD'!L:L/(24*60*60),
       MATCH(1,
             (A1349='2.1.trackMPD'!A:A)*
             (C1349='2.1.trackMPD'!D:D)*
             (D1349/10^6='2.1.trackMPD'!H:H)*
             (E1349='2.1.trackMPD'!F:F),
0))</f>
        <v>#N/A</v>
      </c>
    </row>
    <row r="1350" spans="1:9" x14ac:dyDescent="0.2">
      <c r="A1350" s="160" t="s">
        <v>28</v>
      </c>
      <c r="B1350" s="160" t="s">
        <v>1</v>
      </c>
      <c r="C1350" s="160">
        <f>_xlfn.XLOOKUP(B1350,'2.1.trackMPD'!$R$7:$R$29,'2.1.trackMPD'!$T$7:$T$29)</f>
        <v>3</v>
      </c>
      <c r="D1350" s="160">
        <v>100</v>
      </c>
      <c r="E1350" s="160" t="s">
        <v>6395</v>
      </c>
      <c r="F1350" s="160" t="s">
        <v>110</v>
      </c>
      <c r="G1350" s="160" t="s">
        <v>124</v>
      </c>
      <c r="H1350" s="160" t="s">
        <v>6392</v>
      </c>
      <c r="I1350" s="160" t="e" cm="1">
        <f t="array" ref="I1350">INDEX('2.1.trackMPD'!I:I/(24*60*60),
       MATCH(1,
             (A1350='2.1.trackMPD'!A:A)*
             (C1350='2.1.trackMPD'!D:D)*
             (D1350/10^6='2.1.trackMPD'!H:H)*
             (E1350='2.1.trackMPD'!F:F),
0))</f>
        <v>#N/A</v>
      </c>
    </row>
    <row r="1351" spans="1:9" x14ac:dyDescent="0.2">
      <c r="A1351" s="160" t="s">
        <v>28</v>
      </c>
      <c r="B1351" s="160" t="s">
        <v>1</v>
      </c>
      <c r="C1351" s="160">
        <f>_xlfn.XLOOKUP(B1351,'2.1.trackMPD'!$R$7:$R$29,'2.1.trackMPD'!$T$7:$T$29)</f>
        <v>3</v>
      </c>
      <c r="D1351" s="160">
        <v>100</v>
      </c>
      <c r="E1351" s="160" t="s">
        <v>6395</v>
      </c>
      <c r="F1351" s="160" t="s">
        <v>110</v>
      </c>
      <c r="G1351" s="160" t="s">
        <v>140</v>
      </c>
      <c r="H1351" s="160" t="s">
        <v>6392</v>
      </c>
      <c r="I1351" s="160" t="e" cm="1">
        <f t="array" ref="I1351">INDEX('2.1.trackMPD'!J:J/(24*60*60),
       MATCH(1,
             (A1351='2.1.trackMPD'!A:A)*
             (C1351='2.1.trackMPD'!D:D)*
             (D1351/10^6='2.1.trackMPD'!H:H)*
             (E1351='2.1.trackMPD'!F:F),
0))</f>
        <v>#N/A</v>
      </c>
    </row>
    <row r="1352" spans="1:9" x14ac:dyDescent="0.2">
      <c r="A1352" s="160" t="s">
        <v>28</v>
      </c>
      <c r="B1352" s="160" t="s">
        <v>1</v>
      </c>
      <c r="C1352" s="160">
        <f>_xlfn.XLOOKUP(B1352,'2.1.trackMPD'!$R$7:$R$29,'2.1.trackMPD'!$T$7:$T$29)</f>
        <v>3</v>
      </c>
      <c r="D1352" s="160">
        <v>100</v>
      </c>
      <c r="E1352" s="160" t="s">
        <v>6395</v>
      </c>
      <c r="F1352" s="160" t="s">
        <v>110</v>
      </c>
      <c r="G1352" s="160" t="s">
        <v>124</v>
      </c>
      <c r="H1352" s="160" t="s">
        <v>6393</v>
      </c>
      <c r="I1352" s="160" t="e" cm="1">
        <f t="array" ref="I1352">INDEX('2.1.trackMPD'!K:K/(24*60*60),
       MATCH(1,
             (A1352='2.1.trackMPD'!A:A)*
             (C1352='2.1.trackMPD'!D:D)*
             (D1352/10^6='2.1.trackMPD'!H:H)*
             (E1352='2.1.trackMPD'!F:F),
0))</f>
        <v>#N/A</v>
      </c>
    </row>
    <row r="1353" spans="1:9" x14ac:dyDescent="0.2">
      <c r="A1353" s="160" t="s">
        <v>28</v>
      </c>
      <c r="B1353" s="160" t="s">
        <v>1</v>
      </c>
      <c r="C1353" s="160">
        <f>_xlfn.XLOOKUP(B1353,'2.1.trackMPD'!$R$7:$R$29,'2.1.trackMPD'!$T$7:$T$29)</f>
        <v>3</v>
      </c>
      <c r="D1353" s="160">
        <v>100</v>
      </c>
      <c r="E1353" s="160" t="s">
        <v>6395</v>
      </c>
      <c r="F1353" s="160" t="s">
        <v>110</v>
      </c>
      <c r="G1353" s="160" t="s">
        <v>140</v>
      </c>
      <c r="H1353" s="160" t="s">
        <v>6393</v>
      </c>
      <c r="I1353" s="160" t="e" cm="1">
        <f t="array" ref="I1353">INDEX('2.1.trackMPD'!L:L/(24*60*60),
       MATCH(1,
             (A1353='2.1.trackMPD'!A:A)*
             (C1353='2.1.trackMPD'!D:D)*
             (D1353/10^6='2.1.trackMPD'!H:H)*
             (E1353='2.1.trackMPD'!F:F),
0))</f>
        <v>#N/A</v>
      </c>
    </row>
    <row r="1354" spans="1:9" x14ac:dyDescent="0.2">
      <c r="A1354" s="160" t="s">
        <v>28</v>
      </c>
      <c r="B1354" s="160" t="s">
        <v>13</v>
      </c>
      <c r="C1354" s="160">
        <f>_xlfn.XLOOKUP(B1354,'2.1.trackMPD'!$R$7:$R$29,'2.1.trackMPD'!$T$7:$T$29)</f>
        <v>6</v>
      </c>
      <c r="D1354" s="160">
        <v>1</v>
      </c>
      <c r="E1354" s="160" t="s">
        <v>6390</v>
      </c>
      <c r="F1354" s="160" t="s">
        <v>110</v>
      </c>
      <c r="G1354" s="160" t="s">
        <v>124</v>
      </c>
      <c r="H1354" s="160" t="s">
        <v>6392</v>
      </c>
      <c r="I1354" s="160" cm="1">
        <f t="array" ref="I1354">INDEX('2.1.trackMPD'!I:I/(24*60*60),
       MATCH(1,
             (A1354='2.1.trackMPD'!A:A)*
             (C1354='2.1.trackMPD'!D:D)*
             (D1354/10^6='2.1.trackMPD'!H:H)*
             (E1354='2.1.trackMPD'!F:F),
0))</f>
        <v>1.6177365619572223E-6</v>
      </c>
    </row>
    <row r="1355" spans="1:9" x14ac:dyDescent="0.2">
      <c r="A1355" s="160" t="s">
        <v>28</v>
      </c>
      <c r="B1355" s="160" t="s">
        <v>13</v>
      </c>
      <c r="C1355" s="160">
        <f>_xlfn.XLOOKUP(B1355,'2.1.trackMPD'!$R$7:$R$29,'2.1.trackMPD'!$T$7:$T$29)</f>
        <v>6</v>
      </c>
      <c r="D1355" s="160">
        <v>1</v>
      </c>
      <c r="E1355" s="160" t="s">
        <v>6390</v>
      </c>
      <c r="F1355" s="160" t="s">
        <v>110</v>
      </c>
      <c r="G1355" s="160" t="s">
        <v>140</v>
      </c>
      <c r="H1355" s="160" t="s">
        <v>6392</v>
      </c>
      <c r="I1355" s="160" cm="1">
        <f t="array" ref="I1355">INDEX('2.1.trackMPD'!J:J/(24*60*60),
       MATCH(1,
             (A1355='2.1.trackMPD'!A:A)*
             (C1355='2.1.trackMPD'!D:D)*
             (D1355/10^6='2.1.trackMPD'!H:H)*
             (E1355='2.1.trackMPD'!F:F),
0))</f>
        <v>3.4630803063361224E-5</v>
      </c>
    </row>
    <row r="1356" spans="1:9" x14ac:dyDescent="0.2">
      <c r="A1356" s="160" t="s">
        <v>28</v>
      </c>
      <c r="B1356" s="160" t="s">
        <v>13</v>
      </c>
      <c r="C1356" s="160">
        <f>_xlfn.XLOOKUP(B1356,'2.1.trackMPD'!$R$7:$R$29,'2.1.trackMPD'!$T$7:$T$29)</f>
        <v>6</v>
      </c>
      <c r="D1356" s="160">
        <v>1</v>
      </c>
      <c r="E1356" s="160" t="s">
        <v>6390</v>
      </c>
      <c r="F1356" s="160" t="s">
        <v>110</v>
      </c>
      <c r="G1356" s="160" t="s">
        <v>124</v>
      </c>
      <c r="H1356" s="160" t="s">
        <v>6393</v>
      </c>
      <c r="I1356" s="160" cm="1">
        <f t="array" ref="I1356">INDEX('2.1.trackMPD'!K:K/(24*60*60),
       MATCH(1,
             (A1356='2.1.trackMPD'!A:A)*
             (C1356='2.1.trackMPD'!D:D)*
             (D1356/10^6='2.1.trackMPD'!H:H)*
             (E1356='2.1.trackMPD'!F:F),
0))</f>
        <v>6.3710499490452088E-7</v>
      </c>
    </row>
    <row r="1357" spans="1:9" x14ac:dyDescent="0.2">
      <c r="A1357" s="160" t="s">
        <v>28</v>
      </c>
      <c r="B1357" s="160" t="s">
        <v>13</v>
      </c>
      <c r="C1357" s="160">
        <f>_xlfn.XLOOKUP(B1357,'2.1.trackMPD'!$R$7:$R$29,'2.1.trackMPD'!$T$7:$T$29)</f>
        <v>6</v>
      </c>
      <c r="D1357" s="160">
        <v>1</v>
      </c>
      <c r="E1357" s="160" t="s">
        <v>6390</v>
      </c>
      <c r="F1357" s="160" t="s">
        <v>110</v>
      </c>
      <c r="G1357" s="160" t="s">
        <v>140</v>
      </c>
      <c r="H1357" s="160" t="s">
        <v>6393</v>
      </c>
      <c r="I1357" s="160" cm="1">
        <f t="array" ref="I1357">INDEX('2.1.trackMPD'!L:L/(24*60*60),
       MATCH(1,
             (A1357='2.1.trackMPD'!A:A)*
             (C1357='2.1.trackMPD'!D:D)*
             (D1357/10^6='2.1.trackMPD'!H:H)*
             (E1357='2.1.trackMPD'!F:F),
0))</f>
        <v>2.1367521364459838E-5</v>
      </c>
    </row>
    <row r="1358" spans="1:9" x14ac:dyDescent="0.2">
      <c r="A1358" s="160" t="s">
        <v>28</v>
      </c>
      <c r="B1358" s="160" t="s">
        <v>13</v>
      </c>
      <c r="C1358" s="160">
        <f>_xlfn.XLOOKUP(B1358,'2.1.trackMPD'!$R$7:$R$29,'2.1.trackMPD'!$T$7:$T$29)</f>
        <v>6</v>
      </c>
      <c r="D1358" s="160">
        <v>10</v>
      </c>
      <c r="E1358" s="160" t="s">
        <v>6390</v>
      </c>
      <c r="F1358" s="160" t="s">
        <v>110</v>
      </c>
      <c r="G1358" s="160" t="s">
        <v>124</v>
      </c>
      <c r="H1358" s="160" t="s">
        <v>6392</v>
      </c>
      <c r="I1358" s="160" cm="1">
        <f t="array" ref="I1358">INDEX('2.1.trackMPD'!I:I/(24*60*60),
       MATCH(1,
             (A1358='2.1.trackMPD'!A:A)*
             (C1358='2.1.trackMPD'!D:D)*
             (D1358/10^6='2.1.trackMPD'!H:H)*
             (E1358='2.1.trackMPD'!F:F),
0))</f>
        <v>2.8237807046357985E-6</v>
      </c>
    </row>
    <row r="1359" spans="1:9" x14ac:dyDescent="0.2">
      <c r="A1359" s="160" t="s">
        <v>28</v>
      </c>
      <c r="B1359" s="160" t="s">
        <v>13</v>
      </c>
      <c r="C1359" s="160">
        <f>_xlfn.XLOOKUP(B1359,'2.1.trackMPD'!$R$7:$R$29,'2.1.trackMPD'!$T$7:$T$29)</f>
        <v>6</v>
      </c>
      <c r="D1359" s="160">
        <v>10</v>
      </c>
      <c r="E1359" s="160" t="s">
        <v>6390</v>
      </c>
      <c r="F1359" s="160" t="s">
        <v>110</v>
      </c>
      <c r="G1359" s="160" t="s">
        <v>140</v>
      </c>
      <c r="H1359" s="160" t="s">
        <v>6392</v>
      </c>
      <c r="I1359" s="160" cm="1">
        <f t="array" ref="I1359">INDEX('2.1.trackMPD'!J:J/(24*60*60),
       MATCH(1,
             (A1359='2.1.trackMPD'!A:A)*
             (C1359='2.1.trackMPD'!D:D)*
             (D1359/10^6='2.1.trackMPD'!H:H)*
             (E1359='2.1.trackMPD'!F:F),
0))</f>
        <v>3.3217674055787963E-5</v>
      </c>
    </row>
    <row r="1360" spans="1:9" x14ac:dyDescent="0.2">
      <c r="A1360" s="160" t="s">
        <v>28</v>
      </c>
      <c r="B1360" s="160" t="s">
        <v>13</v>
      </c>
      <c r="C1360" s="160">
        <f>_xlfn.XLOOKUP(B1360,'2.1.trackMPD'!$R$7:$R$29,'2.1.trackMPD'!$T$7:$T$29)</f>
        <v>6</v>
      </c>
      <c r="D1360" s="160">
        <v>10</v>
      </c>
      <c r="E1360" s="160" t="s">
        <v>6390</v>
      </c>
      <c r="F1360" s="160" t="s">
        <v>110</v>
      </c>
      <c r="G1360" s="160" t="s">
        <v>124</v>
      </c>
      <c r="H1360" s="160" t="s">
        <v>6393</v>
      </c>
      <c r="I1360" s="160" cm="1">
        <f t="array" ref="I1360">INDEX('2.1.trackMPD'!K:K/(24*60*60),
       MATCH(1,
             (A1360='2.1.trackMPD'!A:A)*
             (C1360='2.1.trackMPD'!D:D)*
             (D1360/10^6='2.1.trackMPD'!H:H)*
             (E1360='2.1.trackMPD'!F:F),
0))</f>
        <v>6.2562562562562614E-7</v>
      </c>
    </row>
    <row r="1361" spans="1:9" x14ac:dyDescent="0.2">
      <c r="A1361" s="160" t="s">
        <v>28</v>
      </c>
      <c r="B1361" s="160" t="s">
        <v>13</v>
      </c>
      <c r="C1361" s="160">
        <f>_xlfn.XLOOKUP(B1361,'2.1.trackMPD'!$R$7:$R$29,'2.1.trackMPD'!$T$7:$T$29)</f>
        <v>6</v>
      </c>
      <c r="D1361" s="160">
        <v>10</v>
      </c>
      <c r="E1361" s="160" t="s">
        <v>6390</v>
      </c>
      <c r="F1361" s="160" t="s">
        <v>110</v>
      </c>
      <c r="G1361" s="160" t="s">
        <v>140</v>
      </c>
      <c r="H1361" s="160" t="s">
        <v>6393</v>
      </c>
      <c r="I1361" s="160" cm="1">
        <f t="array" ref="I1361">INDEX('2.1.trackMPD'!L:L/(24*60*60),
       MATCH(1,
             (A1361='2.1.trackMPD'!A:A)*
             (C1361='2.1.trackMPD'!D:D)*
             (D1361/10^6='2.1.trackMPD'!H:H)*
             (E1361='2.1.trackMPD'!F:F),
0))</f>
        <v>1.381978993919294E-6</v>
      </c>
    </row>
    <row r="1362" spans="1:9" x14ac:dyDescent="0.2">
      <c r="A1362" s="160" t="s">
        <v>28</v>
      </c>
      <c r="B1362" s="160" t="s">
        <v>13</v>
      </c>
      <c r="C1362" s="160">
        <f>_xlfn.XLOOKUP(B1362,'2.1.trackMPD'!$R$7:$R$29,'2.1.trackMPD'!$T$7:$T$29)</f>
        <v>6</v>
      </c>
      <c r="D1362" s="160">
        <v>100</v>
      </c>
      <c r="E1362" s="160" t="s">
        <v>6390</v>
      </c>
      <c r="F1362" s="160" t="s">
        <v>110</v>
      </c>
      <c r="G1362" s="160" t="s">
        <v>124</v>
      </c>
      <c r="H1362" s="160" t="s">
        <v>6392</v>
      </c>
      <c r="I1362" s="160" cm="1">
        <f t="array" ref="I1362">INDEX('2.1.trackMPD'!I:I/(24*60*60),
       MATCH(1,
             (A1362='2.1.trackMPD'!A:A)*
             (C1362='2.1.trackMPD'!D:D)*
             (D1362/10^6='2.1.trackMPD'!H:H)*
             (E1362='2.1.trackMPD'!F:F),
0))</f>
        <v>2.8920360168355093E-3</v>
      </c>
    </row>
    <row r="1363" spans="1:9" x14ac:dyDescent="0.2">
      <c r="A1363" s="160" t="s">
        <v>28</v>
      </c>
      <c r="B1363" s="160" t="s">
        <v>13</v>
      </c>
      <c r="C1363" s="160">
        <f>_xlfn.XLOOKUP(B1363,'2.1.trackMPD'!$R$7:$R$29,'2.1.trackMPD'!$T$7:$T$29)</f>
        <v>6</v>
      </c>
      <c r="D1363" s="160">
        <v>100</v>
      </c>
      <c r="E1363" s="160" t="s">
        <v>6390</v>
      </c>
      <c r="F1363" s="160" t="s">
        <v>110</v>
      </c>
      <c r="G1363" s="160" t="s">
        <v>140</v>
      </c>
      <c r="H1363" s="160" t="s">
        <v>6392</v>
      </c>
      <c r="I1363" s="160" cm="1">
        <f t="array" ref="I1363">INDEX('2.1.trackMPD'!J:J/(24*60*60),
       MATCH(1,
             (A1363='2.1.trackMPD'!A:A)*
             (C1363='2.1.trackMPD'!D:D)*
             (D1363/10^6='2.1.trackMPD'!H:H)*
             (E1363='2.1.trackMPD'!F:F),
0))</f>
        <v>1.6179365239558331E-3</v>
      </c>
    </row>
    <row r="1364" spans="1:9" x14ac:dyDescent="0.2">
      <c r="A1364" s="160" t="s">
        <v>28</v>
      </c>
      <c r="B1364" s="160" t="s">
        <v>13</v>
      </c>
      <c r="C1364" s="160">
        <f>_xlfn.XLOOKUP(B1364,'2.1.trackMPD'!$R$7:$R$29,'2.1.trackMPD'!$T$7:$T$29)</f>
        <v>6</v>
      </c>
      <c r="D1364" s="160">
        <v>100</v>
      </c>
      <c r="E1364" s="160" t="s">
        <v>6390</v>
      </c>
      <c r="F1364" s="160" t="s">
        <v>110</v>
      </c>
      <c r="G1364" s="160" t="s">
        <v>124</v>
      </c>
      <c r="H1364" s="160" t="s">
        <v>6393</v>
      </c>
      <c r="I1364" s="160" cm="1">
        <f t="array" ref="I1364">INDEX('2.1.trackMPD'!K:K/(24*60*60),
       MATCH(1,
             (A1364='2.1.trackMPD'!A:A)*
             (C1364='2.1.trackMPD'!D:D)*
             (D1364/10^6='2.1.trackMPD'!H:H)*
             (E1364='2.1.trackMPD'!F:F),
0))</f>
        <v>0</v>
      </c>
    </row>
    <row r="1365" spans="1:9" x14ac:dyDescent="0.2">
      <c r="A1365" s="160" t="s">
        <v>28</v>
      </c>
      <c r="B1365" s="160" t="s">
        <v>13</v>
      </c>
      <c r="C1365" s="160">
        <f>_xlfn.XLOOKUP(B1365,'2.1.trackMPD'!$R$7:$R$29,'2.1.trackMPD'!$T$7:$T$29)</f>
        <v>6</v>
      </c>
      <c r="D1365" s="160">
        <v>100</v>
      </c>
      <c r="E1365" s="160" t="s">
        <v>6390</v>
      </c>
      <c r="F1365" s="160" t="s">
        <v>110</v>
      </c>
      <c r="G1365" s="160" t="s">
        <v>140</v>
      </c>
      <c r="H1365" s="160" t="s">
        <v>6393</v>
      </c>
      <c r="I1365" s="160" cm="1">
        <f t="array" ref="I1365">INDEX('2.1.trackMPD'!L:L/(24*60*60),
       MATCH(1,
             (A1365='2.1.trackMPD'!A:A)*
             (C1365='2.1.trackMPD'!D:D)*
             (D1365/10^6='2.1.trackMPD'!H:H)*
             (E1365='2.1.trackMPD'!F:F),
0))</f>
        <v>0</v>
      </c>
    </row>
    <row r="1366" spans="1:9" x14ac:dyDescent="0.2">
      <c r="A1366" s="160" t="s">
        <v>28</v>
      </c>
      <c r="B1366" s="160" t="s">
        <v>13</v>
      </c>
      <c r="C1366" s="160">
        <f>_xlfn.XLOOKUP(B1366,'2.1.trackMPD'!$R$7:$R$29,'2.1.trackMPD'!$T$7:$T$29)</f>
        <v>6</v>
      </c>
      <c r="D1366" s="160">
        <v>1000</v>
      </c>
      <c r="E1366" s="160" t="s">
        <v>6390</v>
      </c>
      <c r="F1366" s="160" t="s">
        <v>110</v>
      </c>
      <c r="G1366" s="160" t="s">
        <v>124</v>
      </c>
      <c r="H1366" s="160" t="s">
        <v>6392</v>
      </c>
      <c r="I1366" s="160" cm="1">
        <f t="array" ref="I1366">INDEX('2.1.trackMPD'!I:I/(24*60*60),
       MATCH(1,
             (A1366='2.1.trackMPD'!A:A)*
             (C1366='2.1.trackMPD'!D:D)*
             (D1366/10^6='2.1.trackMPD'!H:H)*
             (E1366='2.1.trackMPD'!F:F),
0))</f>
        <v>3.7818859721553473</v>
      </c>
    </row>
    <row r="1367" spans="1:9" x14ac:dyDescent="0.2">
      <c r="A1367" s="160" t="s">
        <v>28</v>
      </c>
      <c r="B1367" s="160" t="s">
        <v>13</v>
      </c>
      <c r="C1367" s="160">
        <f>_xlfn.XLOOKUP(B1367,'2.1.trackMPD'!$R$7:$R$29,'2.1.trackMPD'!$T$7:$T$29)</f>
        <v>6</v>
      </c>
      <c r="D1367" s="160">
        <v>1000</v>
      </c>
      <c r="E1367" s="160" t="s">
        <v>6390</v>
      </c>
      <c r="F1367" s="160" t="s">
        <v>110</v>
      </c>
      <c r="G1367" s="160" t="s">
        <v>140</v>
      </c>
      <c r="H1367" s="160" t="s">
        <v>6392</v>
      </c>
      <c r="I1367" s="160" cm="1">
        <f t="array" ref="I1367">INDEX('2.1.trackMPD'!J:J/(24*60*60),
       MATCH(1,
             (A1367='2.1.trackMPD'!A:A)*
             (C1367='2.1.trackMPD'!D:D)*
             (D1367/10^6='2.1.trackMPD'!H:H)*
             (E1367='2.1.trackMPD'!F:F),
0))</f>
        <v>5.8730057862017473E-2</v>
      </c>
    </row>
    <row r="1368" spans="1:9" x14ac:dyDescent="0.2">
      <c r="A1368" s="160" t="s">
        <v>28</v>
      </c>
      <c r="B1368" s="160" t="s">
        <v>13</v>
      </c>
      <c r="C1368" s="160">
        <f>_xlfn.XLOOKUP(B1368,'2.1.trackMPD'!$R$7:$R$29,'2.1.trackMPD'!$T$7:$T$29)</f>
        <v>6</v>
      </c>
      <c r="D1368" s="160">
        <v>1000</v>
      </c>
      <c r="E1368" s="160" t="s">
        <v>6390</v>
      </c>
      <c r="F1368" s="160" t="s">
        <v>110</v>
      </c>
      <c r="G1368" s="160" t="s">
        <v>124</v>
      </c>
      <c r="H1368" s="160" t="s">
        <v>6393</v>
      </c>
      <c r="I1368" s="160" cm="1">
        <f t="array" ref="I1368">INDEX('2.1.trackMPD'!K:K/(24*60*60),
       MATCH(1,
             (A1368='2.1.trackMPD'!A:A)*
             (C1368='2.1.trackMPD'!D:D)*
             (D1368/10^6='2.1.trackMPD'!H:H)*
             (E1368='2.1.trackMPD'!F:F),
0))</f>
        <v>0</v>
      </c>
    </row>
    <row r="1369" spans="1:9" x14ac:dyDescent="0.2">
      <c r="A1369" s="160" t="s">
        <v>28</v>
      </c>
      <c r="B1369" s="160" t="s">
        <v>13</v>
      </c>
      <c r="C1369" s="160">
        <f>_xlfn.XLOOKUP(B1369,'2.1.trackMPD'!$R$7:$R$29,'2.1.trackMPD'!$T$7:$T$29)</f>
        <v>6</v>
      </c>
      <c r="D1369" s="160">
        <v>1000</v>
      </c>
      <c r="E1369" s="160" t="s">
        <v>6390</v>
      </c>
      <c r="F1369" s="160" t="s">
        <v>110</v>
      </c>
      <c r="G1369" s="160" t="s">
        <v>140</v>
      </c>
      <c r="H1369" s="160" t="s">
        <v>6393</v>
      </c>
      <c r="I1369" s="160" cm="1">
        <f t="array" ref="I1369">INDEX('2.1.trackMPD'!L:L/(24*60*60),
       MATCH(1,
             (A1369='2.1.trackMPD'!A:A)*
             (C1369='2.1.trackMPD'!D:D)*
             (D1369/10^6='2.1.trackMPD'!H:H)*
             (E1369='2.1.trackMPD'!F:F),
0))</f>
        <v>0</v>
      </c>
    </row>
    <row r="1370" spans="1:9" x14ac:dyDescent="0.2">
      <c r="A1370" s="160" t="s">
        <v>28</v>
      </c>
      <c r="B1370" s="160" t="s">
        <v>13</v>
      </c>
      <c r="C1370" s="160">
        <f>_xlfn.XLOOKUP(B1370,'2.1.trackMPD'!$R$7:$R$29,'2.1.trackMPD'!$T$7:$T$29)</f>
        <v>6</v>
      </c>
      <c r="D1370" s="160">
        <v>5000</v>
      </c>
      <c r="E1370" s="160" t="s">
        <v>6390</v>
      </c>
      <c r="F1370" s="160" t="s">
        <v>110</v>
      </c>
      <c r="G1370" s="160" t="s">
        <v>124</v>
      </c>
      <c r="H1370" s="160" t="s">
        <v>6392</v>
      </c>
      <c r="I1370" s="160" cm="1">
        <f t="array" ref="I1370">INDEX('2.1.trackMPD'!I:I/(24*60*60),
       MATCH(1,
             (A1370='2.1.trackMPD'!A:A)*
             (C1370='2.1.trackMPD'!D:D)*
             (D1370/10^6='2.1.trackMPD'!H:H)*
             (E1370='2.1.trackMPD'!F:F),
0))</f>
        <v>58.68239564537199</v>
      </c>
    </row>
    <row r="1371" spans="1:9" x14ac:dyDescent="0.2">
      <c r="A1371" s="160" t="s">
        <v>28</v>
      </c>
      <c r="B1371" s="160" t="s">
        <v>13</v>
      </c>
      <c r="C1371" s="160">
        <f>_xlfn.XLOOKUP(B1371,'2.1.trackMPD'!$R$7:$R$29,'2.1.trackMPD'!$T$7:$T$29)</f>
        <v>6</v>
      </c>
      <c r="D1371" s="160">
        <v>5000</v>
      </c>
      <c r="E1371" s="160" t="s">
        <v>6390</v>
      </c>
      <c r="F1371" s="160" t="s">
        <v>110</v>
      </c>
      <c r="G1371" s="160" t="s">
        <v>140</v>
      </c>
      <c r="H1371" s="160" t="s">
        <v>6392</v>
      </c>
      <c r="I1371" s="160" cm="1">
        <f t="array" ref="I1371">INDEX('2.1.trackMPD'!J:J/(24*60*60),
       MATCH(1,
             (A1371='2.1.trackMPD'!A:A)*
             (C1371='2.1.trackMPD'!D:D)*
             (D1371/10^6='2.1.trackMPD'!H:H)*
             (E1371='2.1.trackMPD'!F:F),
0))</f>
        <v>0.23134498041703819</v>
      </c>
    </row>
    <row r="1372" spans="1:9" x14ac:dyDescent="0.2">
      <c r="A1372" s="160" t="s">
        <v>28</v>
      </c>
      <c r="B1372" s="160" t="s">
        <v>13</v>
      </c>
      <c r="C1372" s="160">
        <f>_xlfn.XLOOKUP(B1372,'2.1.trackMPD'!$R$7:$R$29,'2.1.trackMPD'!$T$7:$T$29)</f>
        <v>6</v>
      </c>
      <c r="D1372" s="160">
        <v>5000</v>
      </c>
      <c r="E1372" s="160" t="s">
        <v>6390</v>
      </c>
      <c r="F1372" s="160" t="s">
        <v>110</v>
      </c>
      <c r="G1372" s="160" t="s">
        <v>124</v>
      </c>
      <c r="H1372" s="160" t="s">
        <v>6393</v>
      </c>
      <c r="I1372" s="160" cm="1">
        <f t="array" ref="I1372">INDEX('2.1.trackMPD'!K:K/(24*60*60),
       MATCH(1,
             (A1372='2.1.trackMPD'!A:A)*
             (C1372='2.1.trackMPD'!D:D)*
             (D1372/10^6='2.1.trackMPD'!H:H)*
             (E1372='2.1.trackMPD'!F:F),
0))</f>
        <v>0</v>
      </c>
    </row>
    <row r="1373" spans="1:9" x14ac:dyDescent="0.2">
      <c r="A1373" s="160" t="s">
        <v>28</v>
      </c>
      <c r="B1373" s="160" t="s">
        <v>13</v>
      </c>
      <c r="C1373" s="160">
        <f>_xlfn.XLOOKUP(B1373,'2.1.trackMPD'!$R$7:$R$29,'2.1.trackMPD'!$T$7:$T$29)</f>
        <v>6</v>
      </c>
      <c r="D1373" s="160">
        <v>5000</v>
      </c>
      <c r="E1373" s="160" t="s">
        <v>6390</v>
      </c>
      <c r="F1373" s="160" t="s">
        <v>110</v>
      </c>
      <c r="G1373" s="160" t="s">
        <v>140</v>
      </c>
      <c r="H1373" s="160" t="s">
        <v>6393</v>
      </c>
      <c r="I1373" s="160" cm="1">
        <f t="array" ref="I1373">INDEX('2.1.trackMPD'!L:L/(24*60*60),
       MATCH(1,
             (A1373='2.1.trackMPD'!A:A)*
             (C1373='2.1.trackMPD'!D:D)*
             (D1373/10^6='2.1.trackMPD'!H:H)*
             (E1373='2.1.trackMPD'!F:F),
0))</f>
        <v>0</v>
      </c>
    </row>
    <row r="1374" spans="1:9" x14ac:dyDescent="0.2">
      <c r="A1374" s="160" t="s">
        <v>28</v>
      </c>
      <c r="B1374" s="160" t="s">
        <v>13</v>
      </c>
      <c r="C1374" s="160">
        <f>_xlfn.XLOOKUP(B1374,'2.1.trackMPD'!$R$7:$R$29,'2.1.trackMPD'!$T$7:$T$29)</f>
        <v>6</v>
      </c>
      <c r="D1374" s="160">
        <v>1</v>
      </c>
      <c r="E1374" s="160" t="s">
        <v>6394</v>
      </c>
      <c r="F1374" s="160" t="s">
        <v>110</v>
      </c>
      <c r="G1374" s="160" t="s">
        <v>124</v>
      </c>
      <c r="H1374" s="160" t="s">
        <v>6392</v>
      </c>
      <c r="I1374" s="160" cm="1">
        <f t="array" ref="I1374">INDEX('2.1.trackMPD'!I:I/(24*60*60),
       MATCH(1,
             (A1374='2.1.trackMPD'!A:A)*
             (C1374='2.1.trackMPD'!D:D)*
             (D1374/10^6='2.1.trackMPD'!H:H)*
             (E1374='2.1.trackMPD'!F:F),
0))</f>
        <v>1.9523050855294444E-6</v>
      </c>
    </row>
    <row r="1375" spans="1:9" x14ac:dyDescent="0.2">
      <c r="A1375" s="160" t="s">
        <v>28</v>
      </c>
      <c r="B1375" s="160" t="s">
        <v>13</v>
      </c>
      <c r="C1375" s="160">
        <f>_xlfn.XLOOKUP(B1375,'2.1.trackMPD'!$R$7:$R$29,'2.1.trackMPD'!$T$7:$T$29)</f>
        <v>6</v>
      </c>
      <c r="D1375" s="160">
        <v>1</v>
      </c>
      <c r="E1375" s="160" t="s">
        <v>6394</v>
      </c>
      <c r="F1375" s="160" t="s">
        <v>110</v>
      </c>
      <c r="G1375" s="160" t="s">
        <v>140</v>
      </c>
      <c r="H1375" s="160" t="s">
        <v>6392</v>
      </c>
      <c r="I1375" s="160" cm="1">
        <f t="array" ref="I1375">INDEX('2.1.trackMPD'!J:J/(24*60*60),
       MATCH(1,
             (A1375='2.1.trackMPD'!A:A)*
             (C1375='2.1.trackMPD'!D:D)*
             (D1375/10^6='2.1.trackMPD'!H:H)*
             (E1375='2.1.trackMPD'!F:F),
0))</f>
        <v>3.1958243997893052E-5</v>
      </c>
    </row>
    <row r="1376" spans="1:9" x14ac:dyDescent="0.2">
      <c r="A1376" s="160" t="s">
        <v>28</v>
      </c>
      <c r="B1376" s="160" t="s">
        <v>13</v>
      </c>
      <c r="C1376" s="160">
        <f>_xlfn.XLOOKUP(B1376,'2.1.trackMPD'!$R$7:$R$29,'2.1.trackMPD'!$T$7:$T$29)</f>
        <v>6</v>
      </c>
      <c r="D1376" s="160">
        <v>1</v>
      </c>
      <c r="E1376" s="160" t="s">
        <v>6394</v>
      </c>
      <c r="F1376" s="160" t="s">
        <v>110</v>
      </c>
      <c r="G1376" s="160" t="s">
        <v>124</v>
      </c>
      <c r="H1376" s="160" t="s">
        <v>6393</v>
      </c>
      <c r="I1376" s="160" cm="1">
        <f t="array" ref="I1376">INDEX('2.1.trackMPD'!K:K/(24*60*60),
       MATCH(1,
             (A1376='2.1.trackMPD'!A:A)*
             (C1376='2.1.trackMPD'!D:D)*
             (D1376/10^6='2.1.trackMPD'!H:H)*
             (E1376='2.1.trackMPD'!F:F),
0))</f>
        <v>7.467144563918762E-7</v>
      </c>
    </row>
    <row r="1377" spans="1:9" x14ac:dyDescent="0.2">
      <c r="A1377" s="160" t="s">
        <v>28</v>
      </c>
      <c r="B1377" s="160" t="s">
        <v>13</v>
      </c>
      <c r="C1377" s="160">
        <f>_xlfn.XLOOKUP(B1377,'2.1.trackMPD'!$R$7:$R$29,'2.1.trackMPD'!$T$7:$T$29)</f>
        <v>6</v>
      </c>
      <c r="D1377" s="160">
        <v>1</v>
      </c>
      <c r="E1377" s="160" t="s">
        <v>6394</v>
      </c>
      <c r="F1377" s="160" t="s">
        <v>110</v>
      </c>
      <c r="G1377" s="160" t="s">
        <v>140</v>
      </c>
      <c r="H1377" s="160" t="s">
        <v>6393</v>
      </c>
      <c r="I1377" s="160" cm="1">
        <f t="array" ref="I1377">INDEX('2.1.trackMPD'!L:L/(24*60*60),
       MATCH(1,
             (A1377='2.1.trackMPD'!A:A)*
             (C1377='2.1.trackMPD'!D:D)*
             (D1377/10^6='2.1.trackMPD'!H:H)*
             (E1377='2.1.trackMPD'!F:F),
0))</f>
        <v>1.4245014245014236E-6</v>
      </c>
    </row>
    <row r="1378" spans="1:9" x14ac:dyDescent="0.2">
      <c r="A1378" s="160" t="s">
        <v>28</v>
      </c>
      <c r="B1378" s="160" t="s">
        <v>13</v>
      </c>
      <c r="C1378" s="160">
        <f>_xlfn.XLOOKUP(B1378,'2.1.trackMPD'!$R$7:$R$29,'2.1.trackMPD'!$T$7:$T$29)</f>
        <v>6</v>
      </c>
      <c r="D1378" s="160">
        <v>10</v>
      </c>
      <c r="E1378" s="160" t="s">
        <v>6394</v>
      </c>
      <c r="F1378" s="160" t="s">
        <v>110</v>
      </c>
      <c r="G1378" s="160" t="s">
        <v>124</v>
      </c>
      <c r="H1378" s="160" t="s">
        <v>6392</v>
      </c>
      <c r="I1378" s="160" cm="1">
        <f t="array" ref="I1378">INDEX('2.1.trackMPD'!I:I/(24*60*60),
       MATCH(1,
             (A1378='2.1.trackMPD'!A:A)*
             (C1378='2.1.trackMPD'!D:D)*
             (D1378/10^6='2.1.trackMPD'!H:H)*
             (E1378='2.1.trackMPD'!F:F),
0))</f>
        <v>1.4242791167173727E-5</v>
      </c>
    </row>
    <row r="1379" spans="1:9" x14ac:dyDescent="0.2">
      <c r="A1379" s="160" t="s">
        <v>28</v>
      </c>
      <c r="B1379" s="160" t="s">
        <v>13</v>
      </c>
      <c r="C1379" s="160">
        <f>_xlfn.XLOOKUP(B1379,'2.1.trackMPD'!$R$7:$R$29,'2.1.trackMPD'!$T$7:$T$29)</f>
        <v>6</v>
      </c>
      <c r="D1379" s="160">
        <v>10</v>
      </c>
      <c r="E1379" s="160" t="s">
        <v>6394</v>
      </c>
      <c r="F1379" s="160" t="s">
        <v>110</v>
      </c>
      <c r="G1379" s="160" t="s">
        <v>140</v>
      </c>
      <c r="H1379" s="160" t="s">
        <v>6392</v>
      </c>
      <c r="I1379" s="160" cm="1">
        <f t="array" ref="I1379">INDEX('2.1.trackMPD'!J:J/(24*60*60),
       MATCH(1,
             (A1379='2.1.trackMPD'!A:A)*
             (C1379='2.1.trackMPD'!D:D)*
             (D1379/10^6='2.1.trackMPD'!H:H)*
             (E1379='2.1.trackMPD'!F:F),
0))</f>
        <v>7.2057295460470019E-5</v>
      </c>
    </row>
    <row r="1380" spans="1:9" x14ac:dyDescent="0.2">
      <c r="A1380" s="160" t="s">
        <v>28</v>
      </c>
      <c r="B1380" s="160" t="s">
        <v>13</v>
      </c>
      <c r="C1380" s="160">
        <f>_xlfn.XLOOKUP(B1380,'2.1.trackMPD'!$R$7:$R$29,'2.1.trackMPD'!$T$7:$T$29)</f>
        <v>6</v>
      </c>
      <c r="D1380" s="160">
        <v>10</v>
      </c>
      <c r="E1380" s="160" t="s">
        <v>6394</v>
      </c>
      <c r="F1380" s="160" t="s">
        <v>110</v>
      </c>
      <c r="G1380" s="160" t="s">
        <v>124</v>
      </c>
      <c r="H1380" s="160" t="s">
        <v>6393</v>
      </c>
      <c r="I1380" s="160" cm="1">
        <f t="array" ref="I1380">INDEX('2.1.trackMPD'!K:K/(24*60*60),
       MATCH(1,
             (A1380='2.1.trackMPD'!A:A)*
             (C1380='2.1.trackMPD'!D:D)*
             (D1380/10^6='2.1.trackMPD'!H:H)*
             (E1380='2.1.trackMPD'!F:F),
0))</f>
        <v>0</v>
      </c>
    </row>
    <row r="1381" spans="1:9" x14ac:dyDescent="0.2">
      <c r="A1381" s="160" t="s">
        <v>28</v>
      </c>
      <c r="B1381" s="160" t="s">
        <v>13</v>
      </c>
      <c r="C1381" s="160">
        <f>_xlfn.XLOOKUP(B1381,'2.1.trackMPD'!$R$7:$R$29,'2.1.trackMPD'!$T$7:$T$29)</f>
        <v>6</v>
      </c>
      <c r="D1381" s="160">
        <v>10</v>
      </c>
      <c r="E1381" s="160" t="s">
        <v>6394</v>
      </c>
      <c r="F1381" s="160" t="s">
        <v>110</v>
      </c>
      <c r="G1381" s="160" t="s">
        <v>140</v>
      </c>
      <c r="H1381" s="160" t="s">
        <v>6393</v>
      </c>
      <c r="I1381" s="160" cm="1">
        <f t="array" ref="I1381">INDEX('2.1.trackMPD'!L:L/(24*60*60),
       MATCH(1,
             (A1381='2.1.trackMPD'!A:A)*
             (C1381='2.1.trackMPD'!D:D)*
             (D1381/10^6='2.1.trackMPD'!H:H)*
             (E1381='2.1.trackMPD'!F:F),
0))</f>
        <v>0</v>
      </c>
    </row>
    <row r="1382" spans="1:9" x14ac:dyDescent="0.2">
      <c r="A1382" s="160" t="s">
        <v>28</v>
      </c>
      <c r="B1382" s="160" t="s">
        <v>13</v>
      </c>
      <c r="C1382" s="160">
        <f>_xlfn.XLOOKUP(B1382,'2.1.trackMPD'!$R$7:$R$29,'2.1.trackMPD'!$T$7:$T$29)</f>
        <v>6</v>
      </c>
      <c r="D1382" s="160">
        <v>100</v>
      </c>
      <c r="E1382" s="160" t="s">
        <v>6394</v>
      </c>
      <c r="F1382" s="160" t="s">
        <v>110</v>
      </c>
      <c r="G1382" s="160" t="s">
        <v>124</v>
      </c>
      <c r="H1382" s="160" t="s">
        <v>6392</v>
      </c>
      <c r="I1382" s="160" cm="1">
        <f t="array" ref="I1382">INDEX('2.1.trackMPD'!I:I/(24*60*60),
       MATCH(1,
             (A1382='2.1.trackMPD'!A:A)*
             (C1382='2.1.trackMPD'!D:D)*
             (D1382/10^6='2.1.trackMPD'!H:H)*
             (E1382='2.1.trackMPD'!F:F),
0))</f>
        <v>2.4572777605767825E-2</v>
      </c>
    </row>
    <row r="1383" spans="1:9" x14ac:dyDescent="0.2">
      <c r="A1383" s="160" t="s">
        <v>28</v>
      </c>
      <c r="B1383" s="160" t="s">
        <v>13</v>
      </c>
      <c r="C1383" s="160">
        <f>_xlfn.XLOOKUP(B1383,'2.1.trackMPD'!$R$7:$R$29,'2.1.trackMPD'!$T$7:$T$29)</f>
        <v>6</v>
      </c>
      <c r="D1383" s="160">
        <v>100</v>
      </c>
      <c r="E1383" s="160" t="s">
        <v>6394</v>
      </c>
      <c r="F1383" s="160" t="s">
        <v>110</v>
      </c>
      <c r="G1383" s="160" t="s">
        <v>140</v>
      </c>
      <c r="H1383" s="160" t="s">
        <v>6392</v>
      </c>
      <c r="I1383" s="160" cm="1">
        <f t="array" ref="I1383">INDEX('2.1.trackMPD'!J:J/(24*60*60),
       MATCH(1,
             (A1383='2.1.trackMPD'!A:A)*
             (C1383='2.1.trackMPD'!D:D)*
             (D1383/10^6='2.1.trackMPD'!H:H)*
             (E1383='2.1.trackMPD'!F:F),
0))</f>
        <v>4.708581740606111E-3</v>
      </c>
    </row>
    <row r="1384" spans="1:9" x14ac:dyDescent="0.2">
      <c r="A1384" s="160" t="s">
        <v>28</v>
      </c>
      <c r="B1384" s="160" t="s">
        <v>13</v>
      </c>
      <c r="C1384" s="160">
        <f>_xlfn.XLOOKUP(B1384,'2.1.trackMPD'!$R$7:$R$29,'2.1.trackMPD'!$T$7:$T$29)</f>
        <v>6</v>
      </c>
      <c r="D1384" s="160">
        <v>100</v>
      </c>
      <c r="E1384" s="160" t="s">
        <v>6394</v>
      </c>
      <c r="F1384" s="160" t="s">
        <v>110</v>
      </c>
      <c r="G1384" s="160" t="s">
        <v>124</v>
      </c>
      <c r="H1384" s="160" t="s">
        <v>6393</v>
      </c>
      <c r="I1384" s="160" cm="1">
        <f t="array" ref="I1384">INDEX('2.1.trackMPD'!K:K/(24*60*60),
       MATCH(1,
             (A1384='2.1.trackMPD'!A:A)*
             (C1384='2.1.trackMPD'!D:D)*
             (D1384/10^6='2.1.trackMPD'!H:H)*
             (E1384='2.1.trackMPD'!F:F),
0))</f>
        <v>0</v>
      </c>
    </row>
    <row r="1385" spans="1:9" x14ac:dyDescent="0.2">
      <c r="A1385" s="160" t="s">
        <v>28</v>
      </c>
      <c r="B1385" s="160" t="s">
        <v>13</v>
      </c>
      <c r="C1385" s="160">
        <f>_xlfn.XLOOKUP(B1385,'2.1.trackMPD'!$R$7:$R$29,'2.1.trackMPD'!$T$7:$T$29)</f>
        <v>6</v>
      </c>
      <c r="D1385" s="160">
        <v>100</v>
      </c>
      <c r="E1385" s="160" t="s">
        <v>6394</v>
      </c>
      <c r="F1385" s="160" t="s">
        <v>110</v>
      </c>
      <c r="G1385" s="160" t="s">
        <v>140</v>
      </c>
      <c r="H1385" s="160" t="s">
        <v>6393</v>
      </c>
      <c r="I1385" s="160" cm="1">
        <f t="array" ref="I1385">INDEX('2.1.trackMPD'!L:L/(24*60*60),
       MATCH(1,
             (A1385='2.1.trackMPD'!A:A)*
             (C1385='2.1.trackMPD'!D:D)*
             (D1385/10^6='2.1.trackMPD'!H:H)*
             (E1385='2.1.trackMPD'!F:F),
0))</f>
        <v>0</v>
      </c>
    </row>
    <row r="1386" spans="1:9" x14ac:dyDescent="0.2">
      <c r="A1386" s="160" t="s">
        <v>28</v>
      </c>
      <c r="B1386" s="160" t="s">
        <v>13</v>
      </c>
      <c r="C1386" s="160">
        <f>_xlfn.XLOOKUP(B1386,'2.1.trackMPD'!$R$7:$R$29,'2.1.trackMPD'!$T$7:$T$29)</f>
        <v>6</v>
      </c>
      <c r="D1386" s="160">
        <v>1000</v>
      </c>
      <c r="E1386" s="160" t="s">
        <v>6394</v>
      </c>
      <c r="F1386" s="160" t="s">
        <v>110</v>
      </c>
      <c r="G1386" s="160" t="s">
        <v>124</v>
      </c>
      <c r="H1386" s="160" t="s">
        <v>6392</v>
      </c>
      <c r="I1386" s="160" cm="1">
        <f t="array" ref="I1386">INDEX('2.1.trackMPD'!I:I/(24*60*60),
       MATCH(1,
             (A1386='2.1.trackMPD'!A:A)*
             (C1386='2.1.trackMPD'!D:D)*
             (D1386/10^6='2.1.trackMPD'!H:H)*
             (E1386='2.1.trackMPD'!F:F),
0))</f>
        <v>3.0858696405338653</v>
      </c>
    </row>
    <row r="1387" spans="1:9" x14ac:dyDescent="0.2">
      <c r="A1387" s="160" t="s">
        <v>28</v>
      </c>
      <c r="B1387" s="160" t="s">
        <v>13</v>
      </c>
      <c r="C1387" s="160">
        <f>_xlfn.XLOOKUP(B1387,'2.1.trackMPD'!$R$7:$R$29,'2.1.trackMPD'!$T$7:$T$29)</f>
        <v>6</v>
      </c>
      <c r="D1387" s="160">
        <v>1000</v>
      </c>
      <c r="E1387" s="160" t="s">
        <v>6394</v>
      </c>
      <c r="F1387" s="160" t="s">
        <v>110</v>
      </c>
      <c r="G1387" s="160" t="s">
        <v>140</v>
      </c>
      <c r="H1387" s="160" t="s">
        <v>6392</v>
      </c>
      <c r="I1387" s="160" cm="1">
        <f t="array" ref="I1387">INDEX('2.1.trackMPD'!J:J/(24*60*60),
       MATCH(1,
             (A1387='2.1.trackMPD'!A:A)*
             (C1387='2.1.trackMPD'!D:D)*
             (D1387/10^6='2.1.trackMPD'!H:H)*
             (E1387='2.1.trackMPD'!F:F),
0))</f>
        <v>5.3051175956294098E-2</v>
      </c>
    </row>
    <row r="1388" spans="1:9" x14ac:dyDescent="0.2">
      <c r="A1388" s="160" t="s">
        <v>28</v>
      </c>
      <c r="B1388" s="160" t="s">
        <v>13</v>
      </c>
      <c r="C1388" s="160">
        <f>_xlfn.XLOOKUP(B1388,'2.1.trackMPD'!$R$7:$R$29,'2.1.trackMPD'!$T$7:$T$29)</f>
        <v>6</v>
      </c>
      <c r="D1388" s="160">
        <v>1000</v>
      </c>
      <c r="E1388" s="160" t="s">
        <v>6394</v>
      </c>
      <c r="F1388" s="160" t="s">
        <v>110</v>
      </c>
      <c r="G1388" s="160" t="s">
        <v>124</v>
      </c>
      <c r="H1388" s="160" t="s">
        <v>6393</v>
      </c>
      <c r="I1388" s="160" cm="1">
        <f t="array" ref="I1388">INDEX('2.1.trackMPD'!K:K/(24*60*60),
       MATCH(1,
             (A1388='2.1.trackMPD'!A:A)*
             (C1388='2.1.trackMPD'!D:D)*
             (D1388/10^6='2.1.trackMPD'!H:H)*
             (E1388='2.1.trackMPD'!F:F),
0))</f>
        <v>0</v>
      </c>
    </row>
    <row r="1389" spans="1:9" x14ac:dyDescent="0.2">
      <c r="A1389" s="160" t="s">
        <v>28</v>
      </c>
      <c r="B1389" s="160" t="s">
        <v>13</v>
      </c>
      <c r="C1389" s="160">
        <f>_xlfn.XLOOKUP(B1389,'2.1.trackMPD'!$R$7:$R$29,'2.1.trackMPD'!$T$7:$T$29)</f>
        <v>6</v>
      </c>
      <c r="D1389" s="160">
        <v>1000</v>
      </c>
      <c r="E1389" s="160" t="s">
        <v>6394</v>
      </c>
      <c r="F1389" s="160" t="s">
        <v>110</v>
      </c>
      <c r="G1389" s="160" t="s">
        <v>140</v>
      </c>
      <c r="H1389" s="160" t="s">
        <v>6393</v>
      </c>
      <c r="I1389" s="160" cm="1">
        <f t="array" ref="I1389">INDEX('2.1.trackMPD'!L:L/(24*60*60),
       MATCH(1,
             (A1389='2.1.trackMPD'!A:A)*
             (C1389='2.1.trackMPD'!D:D)*
             (D1389/10^6='2.1.trackMPD'!H:H)*
             (E1389='2.1.trackMPD'!F:F),
0))</f>
        <v>0</v>
      </c>
    </row>
    <row r="1390" spans="1:9" x14ac:dyDescent="0.2">
      <c r="A1390" s="160" t="s">
        <v>28</v>
      </c>
      <c r="B1390" s="160" t="s">
        <v>13</v>
      </c>
      <c r="C1390" s="160">
        <f>_xlfn.XLOOKUP(B1390,'2.1.trackMPD'!$R$7:$R$29,'2.1.trackMPD'!$T$7:$T$29)</f>
        <v>6</v>
      </c>
      <c r="D1390" s="160">
        <v>5000</v>
      </c>
      <c r="E1390" s="160" t="s">
        <v>6394</v>
      </c>
      <c r="F1390" s="160" t="s">
        <v>110</v>
      </c>
      <c r="G1390" s="160" t="s">
        <v>124</v>
      </c>
      <c r="H1390" s="160" t="s">
        <v>6392</v>
      </c>
      <c r="I1390" s="160" cm="1">
        <f t="array" ref="I1390">INDEX('2.1.trackMPD'!I:I/(24*60*60),
       MATCH(1,
             (A1390='2.1.trackMPD'!A:A)*
             (C1390='2.1.trackMPD'!D:D)*
             (D1390/10^6='2.1.trackMPD'!H:H)*
             (E1390='2.1.trackMPD'!F:F),
0))</f>
        <v>18.124738707300001</v>
      </c>
    </row>
    <row r="1391" spans="1:9" x14ac:dyDescent="0.2">
      <c r="A1391" s="160" t="s">
        <v>28</v>
      </c>
      <c r="B1391" s="160" t="s">
        <v>13</v>
      </c>
      <c r="C1391" s="160">
        <f>_xlfn.XLOOKUP(B1391,'2.1.trackMPD'!$R$7:$R$29,'2.1.trackMPD'!$T$7:$T$29)</f>
        <v>6</v>
      </c>
      <c r="D1391" s="160">
        <v>5000</v>
      </c>
      <c r="E1391" s="160" t="s">
        <v>6394</v>
      </c>
      <c r="F1391" s="160" t="s">
        <v>110</v>
      </c>
      <c r="G1391" s="160" t="s">
        <v>140</v>
      </c>
      <c r="H1391" s="160" t="s">
        <v>6392</v>
      </c>
      <c r="I1391" s="160" cm="1">
        <f t="array" ref="I1391">INDEX('2.1.trackMPD'!J:J/(24*60*60),
       MATCH(1,
             (A1391='2.1.trackMPD'!A:A)*
             (C1391='2.1.trackMPD'!D:D)*
             (D1391/10^6='2.1.trackMPD'!H:H)*
             (E1391='2.1.trackMPD'!F:F),
0))</f>
        <v>0.12857071824875577</v>
      </c>
    </row>
    <row r="1392" spans="1:9" x14ac:dyDescent="0.2">
      <c r="A1392" s="160" t="s">
        <v>28</v>
      </c>
      <c r="B1392" s="160" t="s">
        <v>13</v>
      </c>
      <c r="C1392" s="160">
        <f>_xlfn.XLOOKUP(B1392,'2.1.trackMPD'!$R$7:$R$29,'2.1.trackMPD'!$T$7:$T$29)</f>
        <v>6</v>
      </c>
      <c r="D1392" s="160">
        <v>5000</v>
      </c>
      <c r="E1392" s="160" t="s">
        <v>6394</v>
      </c>
      <c r="F1392" s="160" t="s">
        <v>110</v>
      </c>
      <c r="G1392" s="160" t="s">
        <v>124</v>
      </c>
      <c r="H1392" s="160" t="s">
        <v>6393</v>
      </c>
      <c r="I1392" s="160" cm="1">
        <f t="array" ref="I1392">INDEX('2.1.trackMPD'!K:K/(24*60*60),
       MATCH(1,
             (A1392='2.1.trackMPD'!A:A)*
             (C1392='2.1.trackMPD'!D:D)*
             (D1392/10^6='2.1.trackMPD'!H:H)*
             (E1392='2.1.trackMPD'!F:F),
0))</f>
        <v>0</v>
      </c>
    </row>
    <row r="1393" spans="1:9" x14ac:dyDescent="0.2">
      <c r="A1393" s="160" t="s">
        <v>28</v>
      </c>
      <c r="B1393" s="160" t="s">
        <v>13</v>
      </c>
      <c r="C1393" s="160">
        <f>_xlfn.XLOOKUP(B1393,'2.1.trackMPD'!$R$7:$R$29,'2.1.trackMPD'!$T$7:$T$29)</f>
        <v>6</v>
      </c>
      <c r="D1393" s="160">
        <v>5000</v>
      </c>
      <c r="E1393" s="160" t="s">
        <v>6394</v>
      </c>
      <c r="F1393" s="160" t="s">
        <v>110</v>
      </c>
      <c r="G1393" s="160" t="s">
        <v>140</v>
      </c>
      <c r="H1393" s="160" t="s">
        <v>6393</v>
      </c>
      <c r="I1393" s="160" cm="1">
        <f t="array" ref="I1393">INDEX('2.1.trackMPD'!L:L/(24*60*60),
       MATCH(1,
             (A1393='2.1.trackMPD'!A:A)*
             (C1393='2.1.trackMPD'!D:D)*
             (D1393/10^6='2.1.trackMPD'!H:H)*
             (E1393='2.1.trackMPD'!F:F),
0))</f>
        <v>0</v>
      </c>
    </row>
    <row r="1394" spans="1:9" x14ac:dyDescent="0.2">
      <c r="A1394" s="160" t="s">
        <v>28</v>
      </c>
      <c r="B1394" s="160" t="s">
        <v>13</v>
      </c>
      <c r="C1394" s="160">
        <f>_xlfn.XLOOKUP(B1394,'2.1.trackMPD'!$R$7:$R$29,'2.1.trackMPD'!$T$7:$T$29)</f>
        <v>6</v>
      </c>
      <c r="D1394" s="160">
        <v>1</v>
      </c>
      <c r="E1394" s="160" t="s">
        <v>6395</v>
      </c>
      <c r="F1394" s="160" t="s">
        <v>110</v>
      </c>
      <c r="G1394" s="160" t="s">
        <v>124</v>
      </c>
      <c r="H1394" s="160" t="s">
        <v>6392</v>
      </c>
      <c r="I1394" s="160" t="e" cm="1">
        <f t="array" ref="I1394">INDEX('2.1.trackMPD'!I:I/(24*60*60),
       MATCH(1,
             (A1394='2.1.trackMPD'!A:A)*
             (C1394='2.1.trackMPD'!D:D)*
             (D1394/10^6='2.1.trackMPD'!H:H)*
             (E1394='2.1.trackMPD'!F:F),
0))</f>
        <v>#N/A</v>
      </c>
    </row>
    <row r="1395" spans="1:9" x14ac:dyDescent="0.2">
      <c r="A1395" s="160" t="s">
        <v>28</v>
      </c>
      <c r="B1395" s="160" t="s">
        <v>13</v>
      </c>
      <c r="C1395" s="160">
        <f>_xlfn.XLOOKUP(B1395,'2.1.trackMPD'!$R$7:$R$29,'2.1.trackMPD'!$T$7:$T$29)</f>
        <v>6</v>
      </c>
      <c r="D1395" s="160">
        <v>1</v>
      </c>
      <c r="E1395" s="160" t="s">
        <v>6395</v>
      </c>
      <c r="F1395" s="160" t="s">
        <v>110</v>
      </c>
      <c r="G1395" s="160" t="s">
        <v>140</v>
      </c>
      <c r="H1395" s="160" t="s">
        <v>6392</v>
      </c>
      <c r="I1395" s="160" t="e" cm="1">
        <f t="array" ref="I1395">INDEX('2.1.trackMPD'!J:J/(24*60*60),
       MATCH(1,
             (A1395='2.1.trackMPD'!A:A)*
             (C1395='2.1.trackMPD'!D:D)*
             (D1395/10^6='2.1.trackMPD'!H:H)*
             (E1395='2.1.trackMPD'!F:F),
0))</f>
        <v>#N/A</v>
      </c>
    </row>
    <row r="1396" spans="1:9" x14ac:dyDescent="0.2">
      <c r="A1396" s="160" t="s">
        <v>28</v>
      </c>
      <c r="B1396" s="160" t="s">
        <v>13</v>
      </c>
      <c r="C1396" s="160">
        <f>_xlfn.XLOOKUP(B1396,'2.1.trackMPD'!$R$7:$R$29,'2.1.trackMPD'!$T$7:$T$29)</f>
        <v>6</v>
      </c>
      <c r="D1396" s="160">
        <v>1</v>
      </c>
      <c r="E1396" s="160" t="s">
        <v>6395</v>
      </c>
      <c r="F1396" s="160" t="s">
        <v>110</v>
      </c>
      <c r="G1396" s="160" t="s">
        <v>124</v>
      </c>
      <c r="H1396" s="160" t="s">
        <v>6393</v>
      </c>
      <c r="I1396" s="160" t="e" cm="1">
        <f t="array" ref="I1396">INDEX('2.1.trackMPD'!K:K/(24*60*60),
       MATCH(1,
             (A1396='2.1.trackMPD'!A:A)*
             (C1396='2.1.trackMPD'!D:D)*
             (D1396/10^6='2.1.trackMPD'!H:H)*
             (E1396='2.1.trackMPD'!F:F),
0))</f>
        <v>#N/A</v>
      </c>
    </row>
    <row r="1397" spans="1:9" x14ac:dyDescent="0.2">
      <c r="A1397" s="160" t="s">
        <v>28</v>
      </c>
      <c r="B1397" s="160" t="s">
        <v>13</v>
      </c>
      <c r="C1397" s="160">
        <f>_xlfn.XLOOKUP(B1397,'2.1.trackMPD'!$R$7:$R$29,'2.1.trackMPD'!$T$7:$T$29)</f>
        <v>6</v>
      </c>
      <c r="D1397" s="160">
        <v>1</v>
      </c>
      <c r="E1397" s="160" t="s">
        <v>6395</v>
      </c>
      <c r="F1397" s="160" t="s">
        <v>110</v>
      </c>
      <c r="G1397" s="160" t="s">
        <v>140</v>
      </c>
      <c r="H1397" s="160" t="s">
        <v>6393</v>
      </c>
      <c r="I1397" s="160" t="e" cm="1">
        <f t="array" ref="I1397">INDEX('2.1.trackMPD'!L:L/(24*60*60),
       MATCH(1,
             (A1397='2.1.trackMPD'!A:A)*
             (C1397='2.1.trackMPD'!D:D)*
             (D1397/10^6='2.1.trackMPD'!H:H)*
             (E1397='2.1.trackMPD'!F:F),
0))</f>
        <v>#N/A</v>
      </c>
    </row>
    <row r="1398" spans="1:9" x14ac:dyDescent="0.2">
      <c r="A1398" s="160" t="s">
        <v>28</v>
      </c>
      <c r="B1398" s="160" t="s">
        <v>13</v>
      </c>
      <c r="C1398" s="160">
        <f>_xlfn.XLOOKUP(B1398,'2.1.trackMPD'!$R$7:$R$29,'2.1.trackMPD'!$T$7:$T$29)</f>
        <v>6</v>
      </c>
      <c r="D1398" s="160">
        <v>10</v>
      </c>
      <c r="E1398" s="160" t="s">
        <v>6395</v>
      </c>
      <c r="F1398" s="160" t="s">
        <v>110</v>
      </c>
      <c r="G1398" s="160" t="s">
        <v>124</v>
      </c>
      <c r="H1398" s="160" t="s">
        <v>6392</v>
      </c>
      <c r="I1398" s="160" t="e" cm="1">
        <f t="array" ref="I1398">INDEX('2.1.trackMPD'!I:I/(24*60*60),
       MATCH(1,
             (A1398='2.1.trackMPD'!A:A)*
             (C1398='2.1.trackMPD'!D:D)*
             (D1398/10^6='2.1.trackMPD'!H:H)*
             (E1398='2.1.trackMPD'!F:F),
0))</f>
        <v>#N/A</v>
      </c>
    </row>
    <row r="1399" spans="1:9" x14ac:dyDescent="0.2">
      <c r="A1399" s="160" t="s">
        <v>28</v>
      </c>
      <c r="B1399" s="160" t="s">
        <v>13</v>
      </c>
      <c r="C1399" s="160">
        <f>_xlfn.XLOOKUP(B1399,'2.1.trackMPD'!$R$7:$R$29,'2.1.trackMPD'!$T$7:$T$29)</f>
        <v>6</v>
      </c>
      <c r="D1399" s="160">
        <v>10</v>
      </c>
      <c r="E1399" s="160" t="s">
        <v>6395</v>
      </c>
      <c r="F1399" s="160" t="s">
        <v>110</v>
      </c>
      <c r="G1399" s="160" t="s">
        <v>140</v>
      </c>
      <c r="H1399" s="160" t="s">
        <v>6392</v>
      </c>
      <c r="I1399" s="160" t="e" cm="1">
        <f t="array" ref="I1399">INDEX('2.1.trackMPD'!J:J/(24*60*60),
       MATCH(1,
             (A1399='2.1.trackMPD'!A:A)*
             (C1399='2.1.trackMPD'!D:D)*
             (D1399/10^6='2.1.trackMPD'!H:H)*
             (E1399='2.1.trackMPD'!F:F),
0))</f>
        <v>#N/A</v>
      </c>
    </row>
    <row r="1400" spans="1:9" x14ac:dyDescent="0.2">
      <c r="A1400" s="160" t="s">
        <v>28</v>
      </c>
      <c r="B1400" s="160" t="s">
        <v>13</v>
      </c>
      <c r="C1400" s="160">
        <f>_xlfn.XLOOKUP(B1400,'2.1.trackMPD'!$R$7:$R$29,'2.1.trackMPD'!$T$7:$T$29)</f>
        <v>6</v>
      </c>
      <c r="D1400" s="160">
        <v>10</v>
      </c>
      <c r="E1400" s="160" t="s">
        <v>6395</v>
      </c>
      <c r="F1400" s="160" t="s">
        <v>110</v>
      </c>
      <c r="G1400" s="160" t="s">
        <v>124</v>
      </c>
      <c r="H1400" s="160" t="s">
        <v>6393</v>
      </c>
      <c r="I1400" s="160" t="e" cm="1">
        <f t="array" ref="I1400">INDEX('2.1.trackMPD'!K:K/(24*60*60),
       MATCH(1,
             (A1400='2.1.trackMPD'!A:A)*
             (C1400='2.1.trackMPD'!D:D)*
             (D1400/10^6='2.1.trackMPD'!H:H)*
             (E1400='2.1.trackMPD'!F:F),
0))</f>
        <v>#N/A</v>
      </c>
    </row>
    <row r="1401" spans="1:9" x14ac:dyDescent="0.2">
      <c r="A1401" s="160" t="s">
        <v>28</v>
      </c>
      <c r="B1401" s="160" t="s">
        <v>13</v>
      </c>
      <c r="C1401" s="160">
        <f>_xlfn.XLOOKUP(B1401,'2.1.trackMPD'!$R$7:$R$29,'2.1.trackMPD'!$T$7:$T$29)</f>
        <v>6</v>
      </c>
      <c r="D1401" s="160">
        <v>10</v>
      </c>
      <c r="E1401" s="160" t="s">
        <v>6395</v>
      </c>
      <c r="F1401" s="160" t="s">
        <v>110</v>
      </c>
      <c r="G1401" s="160" t="s">
        <v>140</v>
      </c>
      <c r="H1401" s="160" t="s">
        <v>6393</v>
      </c>
      <c r="I1401" s="160" t="e" cm="1">
        <f t="array" ref="I1401">INDEX('2.1.trackMPD'!L:L/(24*60*60),
       MATCH(1,
             (A1401='2.1.trackMPD'!A:A)*
             (C1401='2.1.trackMPD'!D:D)*
             (D1401/10^6='2.1.trackMPD'!H:H)*
             (E1401='2.1.trackMPD'!F:F),
0))</f>
        <v>#N/A</v>
      </c>
    </row>
    <row r="1402" spans="1:9" x14ac:dyDescent="0.2">
      <c r="A1402" s="160" t="s">
        <v>28</v>
      </c>
      <c r="B1402" s="160" t="s">
        <v>13</v>
      </c>
      <c r="C1402" s="160">
        <f>_xlfn.XLOOKUP(B1402,'2.1.trackMPD'!$R$7:$R$29,'2.1.trackMPD'!$T$7:$T$29)</f>
        <v>6</v>
      </c>
      <c r="D1402" s="160">
        <v>100</v>
      </c>
      <c r="E1402" s="160" t="s">
        <v>6395</v>
      </c>
      <c r="F1402" s="160" t="s">
        <v>110</v>
      </c>
      <c r="G1402" s="160" t="s">
        <v>124</v>
      </c>
      <c r="H1402" s="160" t="s">
        <v>6392</v>
      </c>
      <c r="I1402" s="160" t="e" cm="1">
        <f t="array" ref="I1402">INDEX('2.1.trackMPD'!I:I/(24*60*60),
       MATCH(1,
             (A1402='2.1.trackMPD'!A:A)*
             (C1402='2.1.trackMPD'!D:D)*
             (D1402/10^6='2.1.trackMPD'!H:H)*
             (E1402='2.1.trackMPD'!F:F),
0))</f>
        <v>#N/A</v>
      </c>
    </row>
    <row r="1403" spans="1:9" x14ac:dyDescent="0.2">
      <c r="A1403" s="160" t="s">
        <v>28</v>
      </c>
      <c r="B1403" s="160" t="s">
        <v>13</v>
      </c>
      <c r="C1403" s="160">
        <f>_xlfn.XLOOKUP(B1403,'2.1.trackMPD'!$R$7:$R$29,'2.1.trackMPD'!$T$7:$T$29)</f>
        <v>6</v>
      </c>
      <c r="D1403" s="160">
        <v>100</v>
      </c>
      <c r="E1403" s="160" t="s">
        <v>6395</v>
      </c>
      <c r="F1403" s="160" t="s">
        <v>110</v>
      </c>
      <c r="G1403" s="160" t="s">
        <v>140</v>
      </c>
      <c r="H1403" s="160" t="s">
        <v>6392</v>
      </c>
      <c r="I1403" s="160" t="e" cm="1">
        <f t="array" ref="I1403">INDEX('2.1.trackMPD'!J:J/(24*60*60),
       MATCH(1,
             (A1403='2.1.trackMPD'!A:A)*
             (C1403='2.1.trackMPD'!D:D)*
             (D1403/10^6='2.1.trackMPD'!H:H)*
             (E1403='2.1.trackMPD'!F:F),
0))</f>
        <v>#N/A</v>
      </c>
    </row>
    <row r="1404" spans="1:9" x14ac:dyDescent="0.2">
      <c r="A1404" s="160" t="s">
        <v>28</v>
      </c>
      <c r="B1404" s="160" t="s">
        <v>13</v>
      </c>
      <c r="C1404" s="160">
        <f>_xlfn.XLOOKUP(B1404,'2.1.trackMPD'!$R$7:$R$29,'2.1.trackMPD'!$T$7:$T$29)</f>
        <v>6</v>
      </c>
      <c r="D1404" s="160">
        <v>100</v>
      </c>
      <c r="E1404" s="160" t="s">
        <v>6395</v>
      </c>
      <c r="F1404" s="160" t="s">
        <v>110</v>
      </c>
      <c r="G1404" s="160" t="s">
        <v>124</v>
      </c>
      <c r="H1404" s="160" t="s">
        <v>6393</v>
      </c>
      <c r="I1404" s="160" t="e" cm="1">
        <f t="array" ref="I1404">INDEX('2.1.trackMPD'!K:K/(24*60*60),
       MATCH(1,
             (A1404='2.1.trackMPD'!A:A)*
             (C1404='2.1.trackMPD'!D:D)*
             (D1404/10^6='2.1.trackMPD'!H:H)*
             (E1404='2.1.trackMPD'!F:F),
0))</f>
        <v>#N/A</v>
      </c>
    </row>
    <row r="1405" spans="1:9" x14ac:dyDescent="0.2">
      <c r="A1405" s="160" t="s">
        <v>28</v>
      </c>
      <c r="B1405" s="160" t="s">
        <v>13</v>
      </c>
      <c r="C1405" s="160">
        <f>_xlfn.XLOOKUP(B1405,'2.1.trackMPD'!$R$7:$R$29,'2.1.trackMPD'!$T$7:$T$29)</f>
        <v>6</v>
      </c>
      <c r="D1405" s="160">
        <v>100</v>
      </c>
      <c r="E1405" s="160" t="s">
        <v>6395</v>
      </c>
      <c r="F1405" s="160" t="s">
        <v>110</v>
      </c>
      <c r="G1405" s="160" t="s">
        <v>140</v>
      </c>
      <c r="H1405" s="160" t="s">
        <v>6393</v>
      </c>
      <c r="I1405" s="160" t="e" cm="1">
        <f t="array" ref="I1405">INDEX('2.1.trackMPD'!L:L/(24*60*60),
       MATCH(1,
             (A1405='2.1.trackMPD'!A:A)*
             (C1405='2.1.trackMPD'!D:D)*
             (D1405/10^6='2.1.trackMPD'!H:H)*
             (E1405='2.1.trackMPD'!F:F),
0))</f>
        <v>#N/A</v>
      </c>
    </row>
    <row r="1406" spans="1:9" x14ac:dyDescent="0.2">
      <c r="A1406" s="160" t="s">
        <v>28</v>
      </c>
      <c r="B1406" s="160" t="s">
        <v>2</v>
      </c>
      <c r="C1406" s="160">
        <f>_xlfn.XLOOKUP(B1406,'2.1.trackMPD'!$R$7:$R$29,'2.1.trackMPD'!$T$7:$T$29)</f>
        <v>6</v>
      </c>
      <c r="D1406" s="160">
        <v>1</v>
      </c>
      <c r="E1406" s="160" t="s">
        <v>6390</v>
      </c>
      <c r="F1406" s="160" t="s">
        <v>110</v>
      </c>
      <c r="G1406" s="160" t="s">
        <v>124</v>
      </c>
      <c r="H1406" s="160" t="s">
        <v>6392</v>
      </c>
      <c r="I1406" s="160" cm="1">
        <f t="array" ref="I1406">INDEX('2.1.trackMPD'!I:I/(24*60*60),
       MATCH(1,
             (A1406='2.1.trackMPD'!A:A)*
             (C1406='2.1.trackMPD'!D:D)*
             (D1406/10^6='2.1.trackMPD'!H:H)*
             (E1406='2.1.trackMPD'!F:F),
0))</f>
        <v>1.6177365619572223E-6</v>
      </c>
    </row>
    <row r="1407" spans="1:9" x14ac:dyDescent="0.2">
      <c r="A1407" s="160" t="s">
        <v>28</v>
      </c>
      <c r="B1407" s="160" t="s">
        <v>2</v>
      </c>
      <c r="C1407" s="160">
        <f>_xlfn.XLOOKUP(B1407,'2.1.trackMPD'!$R$7:$R$29,'2.1.trackMPD'!$T$7:$T$29)</f>
        <v>6</v>
      </c>
      <c r="D1407" s="160">
        <v>1</v>
      </c>
      <c r="E1407" s="160" t="s">
        <v>6390</v>
      </c>
      <c r="F1407" s="160" t="s">
        <v>110</v>
      </c>
      <c r="G1407" s="160" t="s">
        <v>140</v>
      </c>
      <c r="H1407" s="160" t="s">
        <v>6392</v>
      </c>
      <c r="I1407" s="160" cm="1">
        <f t="array" ref="I1407">INDEX('2.1.trackMPD'!J:J/(24*60*60),
       MATCH(1,
             (A1407='2.1.trackMPD'!A:A)*
             (C1407='2.1.trackMPD'!D:D)*
             (D1407/10^6='2.1.trackMPD'!H:H)*
             (E1407='2.1.trackMPD'!F:F),
0))</f>
        <v>3.4630803063361224E-5</v>
      </c>
    </row>
    <row r="1408" spans="1:9" x14ac:dyDescent="0.2">
      <c r="A1408" s="160" t="s">
        <v>28</v>
      </c>
      <c r="B1408" s="160" t="s">
        <v>2</v>
      </c>
      <c r="C1408" s="160">
        <f>_xlfn.XLOOKUP(B1408,'2.1.trackMPD'!$R$7:$R$29,'2.1.trackMPD'!$T$7:$T$29)</f>
        <v>6</v>
      </c>
      <c r="D1408" s="160">
        <v>1</v>
      </c>
      <c r="E1408" s="160" t="s">
        <v>6390</v>
      </c>
      <c r="F1408" s="160" t="s">
        <v>110</v>
      </c>
      <c r="G1408" s="160" t="s">
        <v>124</v>
      </c>
      <c r="H1408" s="160" t="s">
        <v>6393</v>
      </c>
      <c r="I1408" s="160" cm="1">
        <f t="array" ref="I1408">INDEX('2.1.trackMPD'!K:K/(24*60*60),
       MATCH(1,
             (A1408='2.1.trackMPD'!A:A)*
             (C1408='2.1.trackMPD'!D:D)*
             (D1408/10^6='2.1.trackMPD'!H:H)*
             (E1408='2.1.trackMPD'!F:F),
0))</f>
        <v>6.3710499490452088E-7</v>
      </c>
    </row>
    <row r="1409" spans="1:9" x14ac:dyDescent="0.2">
      <c r="A1409" s="160" t="s">
        <v>28</v>
      </c>
      <c r="B1409" s="160" t="s">
        <v>2</v>
      </c>
      <c r="C1409" s="160">
        <f>_xlfn.XLOOKUP(B1409,'2.1.trackMPD'!$R$7:$R$29,'2.1.trackMPD'!$T$7:$T$29)</f>
        <v>6</v>
      </c>
      <c r="D1409" s="160">
        <v>1</v>
      </c>
      <c r="E1409" s="160" t="s">
        <v>6390</v>
      </c>
      <c r="F1409" s="160" t="s">
        <v>110</v>
      </c>
      <c r="G1409" s="160" t="s">
        <v>140</v>
      </c>
      <c r="H1409" s="160" t="s">
        <v>6393</v>
      </c>
      <c r="I1409" s="160" cm="1">
        <f t="array" ref="I1409">INDEX('2.1.trackMPD'!L:L/(24*60*60),
       MATCH(1,
             (A1409='2.1.trackMPD'!A:A)*
             (C1409='2.1.trackMPD'!D:D)*
             (D1409/10^6='2.1.trackMPD'!H:H)*
             (E1409='2.1.trackMPD'!F:F),
0))</f>
        <v>2.1367521364459838E-5</v>
      </c>
    </row>
    <row r="1410" spans="1:9" x14ac:dyDescent="0.2">
      <c r="A1410" s="160" t="s">
        <v>28</v>
      </c>
      <c r="B1410" s="160" t="s">
        <v>2</v>
      </c>
      <c r="C1410" s="160">
        <f>_xlfn.XLOOKUP(B1410,'2.1.trackMPD'!$R$7:$R$29,'2.1.trackMPD'!$T$7:$T$29)</f>
        <v>6</v>
      </c>
      <c r="D1410" s="160">
        <v>10</v>
      </c>
      <c r="E1410" s="160" t="s">
        <v>6390</v>
      </c>
      <c r="F1410" s="160" t="s">
        <v>110</v>
      </c>
      <c r="G1410" s="160" t="s">
        <v>124</v>
      </c>
      <c r="H1410" s="160" t="s">
        <v>6392</v>
      </c>
      <c r="I1410" s="160" cm="1">
        <f t="array" ref="I1410">INDEX('2.1.trackMPD'!I:I/(24*60*60),
       MATCH(1,
             (A1410='2.1.trackMPD'!A:A)*
             (C1410='2.1.trackMPD'!D:D)*
             (D1410/10^6='2.1.trackMPD'!H:H)*
             (E1410='2.1.trackMPD'!F:F),
0))</f>
        <v>2.8237807046357985E-6</v>
      </c>
    </row>
    <row r="1411" spans="1:9" x14ac:dyDescent="0.2">
      <c r="A1411" s="160" t="s">
        <v>28</v>
      </c>
      <c r="B1411" s="160" t="s">
        <v>2</v>
      </c>
      <c r="C1411" s="160">
        <f>_xlfn.XLOOKUP(B1411,'2.1.trackMPD'!$R$7:$R$29,'2.1.trackMPD'!$T$7:$T$29)</f>
        <v>6</v>
      </c>
      <c r="D1411" s="160">
        <v>10</v>
      </c>
      <c r="E1411" s="160" t="s">
        <v>6390</v>
      </c>
      <c r="F1411" s="160" t="s">
        <v>110</v>
      </c>
      <c r="G1411" s="160" t="s">
        <v>140</v>
      </c>
      <c r="H1411" s="160" t="s">
        <v>6392</v>
      </c>
      <c r="I1411" s="160" cm="1">
        <f t="array" ref="I1411">INDEX('2.1.trackMPD'!J:J/(24*60*60),
       MATCH(1,
             (A1411='2.1.trackMPD'!A:A)*
             (C1411='2.1.trackMPD'!D:D)*
             (D1411/10^6='2.1.trackMPD'!H:H)*
             (E1411='2.1.trackMPD'!F:F),
0))</f>
        <v>3.3217674055787963E-5</v>
      </c>
    </row>
    <row r="1412" spans="1:9" x14ac:dyDescent="0.2">
      <c r="A1412" s="160" t="s">
        <v>28</v>
      </c>
      <c r="B1412" s="160" t="s">
        <v>2</v>
      </c>
      <c r="C1412" s="160">
        <f>_xlfn.XLOOKUP(B1412,'2.1.trackMPD'!$R$7:$R$29,'2.1.trackMPD'!$T$7:$T$29)</f>
        <v>6</v>
      </c>
      <c r="D1412" s="160">
        <v>10</v>
      </c>
      <c r="E1412" s="160" t="s">
        <v>6390</v>
      </c>
      <c r="F1412" s="160" t="s">
        <v>110</v>
      </c>
      <c r="G1412" s="160" t="s">
        <v>124</v>
      </c>
      <c r="H1412" s="160" t="s">
        <v>6393</v>
      </c>
      <c r="I1412" s="160" cm="1">
        <f t="array" ref="I1412">INDEX('2.1.trackMPD'!K:K/(24*60*60),
       MATCH(1,
             (A1412='2.1.trackMPD'!A:A)*
             (C1412='2.1.trackMPD'!D:D)*
             (D1412/10^6='2.1.trackMPD'!H:H)*
             (E1412='2.1.trackMPD'!F:F),
0))</f>
        <v>6.2562562562562614E-7</v>
      </c>
    </row>
    <row r="1413" spans="1:9" x14ac:dyDescent="0.2">
      <c r="A1413" s="160" t="s">
        <v>28</v>
      </c>
      <c r="B1413" s="160" t="s">
        <v>2</v>
      </c>
      <c r="C1413" s="160">
        <f>_xlfn.XLOOKUP(B1413,'2.1.trackMPD'!$R$7:$R$29,'2.1.trackMPD'!$T$7:$T$29)</f>
        <v>6</v>
      </c>
      <c r="D1413" s="160">
        <v>10</v>
      </c>
      <c r="E1413" s="160" t="s">
        <v>6390</v>
      </c>
      <c r="F1413" s="160" t="s">
        <v>110</v>
      </c>
      <c r="G1413" s="160" t="s">
        <v>140</v>
      </c>
      <c r="H1413" s="160" t="s">
        <v>6393</v>
      </c>
      <c r="I1413" s="160" cm="1">
        <f t="array" ref="I1413">INDEX('2.1.trackMPD'!L:L/(24*60*60),
       MATCH(1,
             (A1413='2.1.trackMPD'!A:A)*
             (C1413='2.1.trackMPD'!D:D)*
             (D1413/10^6='2.1.trackMPD'!H:H)*
             (E1413='2.1.trackMPD'!F:F),
0))</f>
        <v>1.381978993919294E-6</v>
      </c>
    </row>
    <row r="1414" spans="1:9" x14ac:dyDescent="0.2">
      <c r="A1414" s="160" t="s">
        <v>28</v>
      </c>
      <c r="B1414" s="160" t="s">
        <v>2</v>
      </c>
      <c r="C1414" s="160">
        <f>_xlfn.XLOOKUP(B1414,'2.1.trackMPD'!$R$7:$R$29,'2.1.trackMPD'!$T$7:$T$29)</f>
        <v>6</v>
      </c>
      <c r="D1414" s="160">
        <v>100</v>
      </c>
      <c r="E1414" s="160" t="s">
        <v>6390</v>
      </c>
      <c r="F1414" s="160" t="s">
        <v>110</v>
      </c>
      <c r="G1414" s="160" t="s">
        <v>124</v>
      </c>
      <c r="H1414" s="160" t="s">
        <v>6392</v>
      </c>
      <c r="I1414" s="160" cm="1">
        <f t="array" ref="I1414">INDEX('2.1.trackMPD'!I:I/(24*60*60),
       MATCH(1,
             (A1414='2.1.trackMPD'!A:A)*
             (C1414='2.1.trackMPD'!D:D)*
             (D1414/10^6='2.1.trackMPD'!H:H)*
             (E1414='2.1.trackMPD'!F:F),
0))</f>
        <v>2.8920360168355093E-3</v>
      </c>
    </row>
    <row r="1415" spans="1:9" x14ac:dyDescent="0.2">
      <c r="A1415" s="160" t="s">
        <v>28</v>
      </c>
      <c r="B1415" s="160" t="s">
        <v>2</v>
      </c>
      <c r="C1415" s="160">
        <f>_xlfn.XLOOKUP(B1415,'2.1.trackMPD'!$R$7:$R$29,'2.1.trackMPD'!$T$7:$T$29)</f>
        <v>6</v>
      </c>
      <c r="D1415" s="160">
        <v>100</v>
      </c>
      <c r="E1415" s="160" t="s">
        <v>6390</v>
      </c>
      <c r="F1415" s="160" t="s">
        <v>110</v>
      </c>
      <c r="G1415" s="160" t="s">
        <v>140</v>
      </c>
      <c r="H1415" s="160" t="s">
        <v>6392</v>
      </c>
      <c r="I1415" s="160" cm="1">
        <f t="array" ref="I1415">INDEX('2.1.trackMPD'!J:J/(24*60*60),
       MATCH(1,
             (A1415='2.1.trackMPD'!A:A)*
             (C1415='2.1.trackMPD'!D:D)*
             (D1415/10^6='2.1.trackMPD'!H:H)*
             (E1415='2.1.trackMPD'!F:F),
0))</f>
        <v>1.6179365239558331E-3</v>
      </c>
    </row>
    <row r="1416" spans="1:9" x14ac:dyDescent="0.2">
      <c r="A1416" s="160" t="s">
        <v>28</v>
      </c>
      <c r="B1416" s="160" t="s">
        <v>2</v>
      </c>
      <c r="C1416" s="160">
        <f>_xlfn.XLOOKUP(B1416,'2.1.trackMPD'!$R$7:$R$29,'2.1.trackMPD'!$T$7:$T$29)</f>
        <v>6</v>
      </c>
      <c r="D1416" s="160">
        <v>100</v>
      </c>
      <c r="E1416" s="160" t="s">
        <v>6390</v>
      </c>
      <c r="F1416" s="160" t="s">
        <v>110</v>
      </c>
      <c r="G1416" s="160" t="s">
        <v>124</v>
      </c>
      <c r="H1416" s="160" t="s">
        <v>6393</v>
      </c>
      <c r="I1416" s="160" cm="1">
        <f t="array" ref="I1416">INDEX('2.1.trackMPD'!K:K/(24*60*60),
       MATCH(1,
             (A1416='2.1.trackMPD'!A:A)*
             (C1416='2.1.trackMPD'!D:D)*
             (D1416/10^6='2.1.trackMPD'!H:H)*
             (E1416='2.1.trackMPD'!F:F),
0))</f>
        <v>0</v>
      </c>
    </row>
    <row r="1417" spans="1:9" x14ac:dyDescent="0.2">
      <c r="A1417" s="160" t="s">
        <v>28</v>
      </c>
      <c r="B1417" s="160" t="s">
        <v>2</v>
      </c>
      <c r="C1417" s="160">
        <f>_xlfn.XLOOKUP(B1417,'2.1.trackMPD'!$R$7:$R$29,'2.1.trackMPD'!$T$7:$T$29)</f>
        <v>6</v>
      </c>
      <c r="D1417" s="160">
        <v>100</v>
      </c>
      <c r="E1417" s="160" t="s">
        <v>6390</v>
      </c>
      <c r="F1417" s="160" t="s">
        <v>110</v>
      </c>
      <c r="G1417" s="160" t="s">
        <v>140</v>
      </c>
      <c r="H1417" s="160" t="s">
        <v>6393</v>
      </c>
      <c r="I1417" s="160" cm="1">
        <f t="array" ref="I1417">INDEX('2.1.trackMPD'!L:L/(24*60*60),
       MATCH(1,
             (A1417='2.1.trackMPD'!A:A)*
             (C1417='2.1.trackMPD'!D:D)*
             (D1417/10^6='2.1.trackMPD'!H:H)*
             (E1417='2.1.trackMPD'!F:F),
0))</f>
        <v>0</v>
      </c>
    </row>
    <row r="1418" spans="1:9" x14ac:dyDescent="0.2">
      <c r="A1418" s="160" t="s">
        <v>28</v>
      </c>
      <c r="B1418" s="160" t="s">
        <v>2</v>
      </c>
      <c r="C1418" s="160">
        <f>_xlfn.XLOOKUP(B1418,'2.1.trackMPD'!$R$7:$R$29,'2.1.trackMPD'!$T$7:$T$29)</f>
        <v>6</v>
      </c>
      <c r="D1418" s="160">
        <v>1000</v>
      </c>
      <c r="E1418" s="160" t="s">
        <v>6390</v>
      </c>
      <c r="F1418" s="160" t="s">
        <v>110</v>
      </c>
      <c r="G1418" s="160" t="s">
        <v>124</v>
      </c>
      <c r="H1418" s="160" t="s">
        <v>6392</v>
      </c>
      <c r="I1418" s="160" cm="1">
        <f t="array" ref="I1418">INDEX('2.1.trackMPD'!I:I/(24*60*60),
       MATCH(1,
             (A1418='2.1.trackMPD'!A:A)*
             (C1418='2.1.trackMPD'!D:D)*
             (D1418/10^6='2.1.trackMPD'!H:H)*
             (E1418='2.1.trackMPD'!F:F),
0))</f>
        <v>3.7818859721553473</v>
      </c>
    </row>
    <row r="1419" spans="1:9" x14ac:dyDescent="0.2">
      <c r="A1419" s="160" t="s">
        <v>28</v>
      </c>
      <c r="B1419" s="160" t="s">
        <v>2</v>
      </c>
      <c r="C1419" s="160">
        <f>_xlfn.XLOOKUP(B1419,'2.1.trackMPD'!$R$7:$R$29,'2.1.trackMPD'!$T$7:$T$29)</f>
        <v>6</v>
      </c>
      <c r="D1419" s="160">
        <v>1000</v>
      </c>
      <c r="E1419" s="160" t="s">
        <v>6390</v>
      </c>
      <c r="F1419" s="160" t="s">
        <v>110</v>
      </c>
      <c r="G1419" s="160" t="s">
        <v>140</v>
      </c>
      <c r="H1419" s="160" t="s">
        <v>6392</v>
      </c>
      <c r="I1419" s="160" cm="1">
        <f t="array" ref="I1419">INDEX('2.1.trackMPD'!J:J/(24*60*60),
       MATCH(1,
             (A1419='2.1.trackMPD'!A:A)*
             (C1419='2.1.trackMPD'!D:D)*
             (D1419/10^6='2.1.trackMPD'!H:H)*
             (E1419='2.1.trackMPD'!F:F),
0))</f>
        <v>5.8730057862017473E-2</v>
      </c>
    </row>
    <row r="1420" spans="1:9" x14ac:dyDescent="0.2">
      <c r="A1420" s="160" t="s">
        <v>28</v>
      </c>
      <c r="B1420" s="160" t="s">
        <v>2</v>
      </c>
      <c r="C1420" s="160">
        <f>_xlfn.XLOOKUP(B1420,'2.1.trackMPD'!$R$7:$R$29,'2.1.trackMPD'!$T$7:$T$29)</f>
        <v>6</v>
      </c>
      <c r="D1420" s="160">
        <v>1000</v>
      </c>
      <c r="E1420" s="160" t="s">
        <v>6390</v>
      </c>
      <c r="F1420" s="160" t="s">
        <v>110</v>
      </c>
      <c r="G1420" s="160" t="s">
        <v>124</v>
      </c>
      <c r="H1420" s="160" t="s">
        <v>6393</v>
      </c>
      <c r="I1420" s="160" cm="1">
        <f t="array" ref="I1420">INDEX('2.1.trackMPD'!K:K/(24*60*60),
       MATCH(1,
             (A1420='2.1.trackMPD'!A:A)*
             (C1420='2.1.trackMPD'!D:D)*
             (D1420/10^6='2.1.trackMPD'!H:H)*
             (E1420='2.1.trackMPD'!F:F),
0))</f>
        <v>0</v>
      </c>
    </row>
    <row r="1421" spans="1:9" x14ac:dyDescent="0.2">
      <c r="A1421" s="160" t="s">
        <v>28</v>
      </c>
      <c r="B1421" s="160" t="s">
        <v>2</v>
      </c>
      <c r="C1421" s="160">
        <f>_xlfn.XLOOKUP(B1421,'2.1.trackMPD'!$R$7:$R$29,'2.1.trackMPD'!$T$7:$T$29)</f>
        <v>6</v>
      </c>
      <c r="D1421" s="160">
        <v>1000</v>
      </c>
      <c r="E1421" s="160" t="s">
        <v>6390</v>
      </c>
      <c r="F1421" s="160" t="s">
        <v>110</v>
      </c>
      <c r="G1421" s="160" t="s">
        <v>140</v>
      </c>
      <c r="H1421" s="160" t="s">
        <v>6393</v>
      </c>
      <c r="I1421" s="160" cm="1">
        <f t="array" ref="I1421">INDEX('2.1.trackMPD'!L:L/(24*60*60),
       MATCH(1,
             (A1421='2.1.trackMPD'!A:A)*
             (C1421='2.1.trackMPD'!D:D)*
             (D1421/10^6='2.1.trackMPD'!H:H)*
             (E1421='2.1.trackMPD'!F:F),
0))</f>
        <v>0</v>
      </c>
    </row>
    <row r="1422" spans="1:9" x14ac:dyDescent="0.2">
      <c r="A1422" s="160" t="s">
        <v>28</v>
      </c>
      <c r="B1422" s="160" t="s">
        <v>2</v>
      </c>
      <c r="C1422" s="160">
        <f>_xlfn.XLOOKUP(B1422,'2.1.trackMPD'!$R$7:$R$29,'2.1.trackMPD'!$T$7:$T$29)</f>
        <v>6</v>
      </c>
      <c r="D1422" s="160">
        <v>5000</v>
      </c>
      <c r="E1422" s="160" t="s">
        <v>6390</v>
      </c>
      <c r="F1422" s="160" t="s">
        <v>110</v>
      </c>
      <c r="G1422" s="160" t="s">
        <v>124</v>
      </c>
      <c r="H1422" s="160" t="s">
        <v>6392</v>
      </c>
      <c r="I1422" s="160" cm="1">
        <f t="array" ref="I1422">INDEX('2.1.trackMPD'!I:I/(24*60*60),
       MATCH(1,
             (A1422='2.1.trackMPD'!A:A)*
             (C1422='2.1.trackMPD'!D:D)*
             (D1422/10^6='2.1.trackMPD'!H:H)*
             (E1422='2.1.trackMPD'!F:F),
0))</f>
        <v>58.68239564537199</v>
      </c>
    </row>
    <row r="1423" spans="1:9" x14ac:dyDescent="0.2">
      <c r="A1423" s="160" t="s">
        <v>28</v>
      </c>
      <c r="B1423" s="160" t="s">
        <v>2</v>
      </c>
      <c r="C1423" s="160">
        <f>_xlfn.XLOOKUP(B1423,'2.1.trackMPD'!$R$7:$R$29,'2.1.trackMPD'!$T$7:$T$29)</f>
        <v>6</v>
      </c>
      <c r="D1423" s="160">
        <v>5000</v>
      </c>
      <c r="E1423" s="160" t="s">
        <v>6390</v>
      </c>
      <c r="F1423" s="160" t="s">
        <v>110</v>
      </c>
      <c r="G1423" s="160" t="s">
        <v>140</v>
      </c>
      <c r="H1423" s="160" t="s">
        <v>6392</v>
      </c>
      <c r="I1423" s="160" cm="1">
        <f t="array" ref="I1423">INDEX('2.1.trackMPD'!J:J/(24*60*60),
       MATCH(1,
             (A1423='2.1.trackMPD'!A:A)*
             (C1423='2.1.trackMPD'!D:D)*
             (D1423/10^6='2.1.trackMPD'!H:H)*
             (E1423='2.1.trackMPD'!F:F),
0))</f>
        <v>0.23134498041703819</v>
      </c>
    </row>
    <row r="1424" spans="1:9" x14ac:dyDescent="0.2">
      <c r="A1424" s="160" t="s">
        <v>28</v>
      </c>
      <c r="B1424" s="160" t="s">
        <v>2</v>
      </c>
      <c r="C1424" s="160">
        <f>_xlfn.XLOOKUP(B1424,'2.1.trackMPD'!$R$7:$R$29,'2.1.trackMPD'!$T$7:$T$29)</f>
        <v>6</v>
      </c>
      <c r="D1424" s="160">
        <v>5000</v>
      </c>
      <c r="E1424" s="160" t="s">
        <v>6390</v>
      </c>
      <c r="F1424" s="160" t="s">
        <v>110</v>
      </c>
      <c r="G1424" s="160" t="s">
        <v>124</v>
      </c>
      <c r="H1424" s="160" t="s">
        <v>6393</v>
      </c>
      <c r="I1424" s="160" cm="1">
        <f t="array" ref="I1424">INDEX('2.1.trackMPD'!K:K/(24*60*60),
       MATCH(1,
             (A1424='2.1.trackMPD'!A:A)*
             (C1424='2.1.trackMPD'!D:D)*
             (D1424/10^6='2.1.trackMPD'!H:H)*
             (E1424='2.1.trackMPD'!F:F),
0))</f>
        <v>0</v>
      </c>
    </row>
    <row r="1425" spans="1:9" x14ac:dyDescent="0.2">
      <c r="A1425" s="160" t="s">
        <v>28</v>
      </c>
      <c r="B1425" s="160" t="s">
        <v>2</v>
      </c>
      <c r="C1425" s="160">
        <f>_xlfn.XLOOKUP(B1425,'2.1.trackMPD'!$R$7:$R$29,'2.1.trackMPD'!$T$7:$T$29)</f>
        <v>6</v>
      </c>
      <c r="D1425" s="160">
        <v>5000</v>
      </c>
      <c r="E1425" s="160" t="s">
        <v>6390</v>
      </c>
      <c r="F1425" s="160" t="s">
        <v>110</v>
      </c>
      <c r="G1425" s="160" t="s">
        <v>140</v>
      </c>
      <c r="H1425" s="160" t="s">
        <v>6393</v>
      </c>
      <c r="I1425" s="160" cm="1">
        <f t="array" ref="I1425">INDEX('2.1.trackMPD'!L:L/(24*60*60),
       MATCH(1,
             (A1425='2.1.trackMPD'!A:A)*
             (C1425='2.1.trackMPD'!D:D)*
             (D1425/10^6='2.1.trackMPD'!H:H)*
             (E1425='2.1.trackMPD'!F:F),
0))</f>
        <v>0</v>
      </c>
    </row>
    <row r="1426" spans="1:9" x14ac:dyDescent="0.2">
      <c r="A1426" s="160" t="s">
        <v>28</v>
      </c>
      <c r="B1426" s="160" t="s">
        <v>2</v>
      </c>
      <c r="C1426" s="160">
        <f>_xlfn.XLOOKUP(B1426,'2.1.trackMPD'!$R$7:$R$29,'2.1.trackMPD'!$T$7:$T$29)</f>
        <v>6</v>
      </c>
      <c r="D1426" s="160">
        <v>1</v>
      </c>
      <c r="E1426" s="160" t="s">
        <v>6394</v>
      </c>
      <c r="F1426" s="160" t="s">
        <v>110</v>
      </c>
      <c r="G1426" s="160" t="s">
        <v>124</v>
      </c>
      <c r="H1426" s="160" t="s">
        <v>6392</v>
      </c>
      <c r="I1426" s="160" cm="1">
        <f t="array" ref="I1426">INDEX('2.1.trackMPD'!I:I/(24*60*60),
       MATCH(1,
             (A1426='2.1.trackMPD'!A:A)*
             (C1426='2.1.trackMPD'!D:D)*
             (D1426/10^6='2.1.trackMPD'!H:H)*
             (E1426='2.1.trackMPD'!F:F),
0))</f>
        <v>1.9523050855294444E-6</v>
      </c>
    </row>
    <row r="1427" spans="1:9" x14ac:dyDescent="0.2">
      <c r="A1427" s="160" t="s">
        <v>28</v>
      </c>
      <c r="B1427" s="160" t="s">
        <v>2</v>
      </c>
      <c r="C1427" s="160">
        <f>_xlfn.XLOOKUP(B1427,'2.1.trackMPD'!$R$7:$R$29,'2.1.trackMPD'!$T$7:$T$29)</f>
        <v>6</v>
      </c>
      <c r="D1427" s="160">
        <v>1</v>
      </c>
      <c r="E1427" s="160" t="s">
        <v>6394</v>
      </c>
      <c r="F1427" s="160" t="s">
        <v>110</v>
      </c>
      <c r="G1427" s="160" t="s">
        <v>140</v>
      </c>
      <c r="H1427" s="160" t="s">
        <v>6392</v>
      </c>
      <c r="I1427" s="160" cm="1">
        <f t="array" ref="I1427">INDEX('2.1.trackMPD'!J:J/(24*60*60),
       MATCH(1,
             (A1427='2.1.trackMPD'!A:A)*
             (C1427='2.1.trackMPD'!D:D)*
             (D1427/10^6='2.1.trackMPD'!H:H)*
             (E1427='2.1.trackMPD'!F:F),
0))</f>
        <v>3.1958243997893052E-5</v>
      </c>
    </row>
    <row r="1428" spans="1:9" x14ac:dyDescent="0.2">
      <c r="A1428" s="160" t="s">
        <v>28</v>
      </c>
      <c r="B1428" s="160" t="s">
        <v>2</v>
      </c>
      <c r="C1428" s="160">
        <f>_xlfn.XLOOKUP(B1428,'2.1.trackMPD'!$R$7:$R$29,'2.1.trackMPD'!$T$7:$T$29)</f>
        <v>6</v>
      </c>
      <c r="D1428" s="160">
        <v>1</v>
      </c>
      <c r="E1428" s="160" t="s">
        <v>6394</v>
      </c>
      <c r="F1428" s="160" t="s">
        <v>110</v>
      </c>
      <c r="G1428" s="160" t="s">
        <v>124</v>
      </c>
      <c r="H1428" s="160" t="s">
        <v>6393</v>
      </c>
      <c r="I1428" s="160" cm="1">
        <f t="array" ref="I1428">INDEX('2.1.trackMPD'!K:K/(24*60*60),
       MATCH(1,
             (A1428='2.1.trackMPD'!A:A)*
             (C1428='2.1.trackMPD'!D:D)*
             (D1428/10^6='2.1.trackMPD'!H:H)*
             (E1428='2.1.trackMPD'!F:F),
0))</f>
        <v>7.467144563918762E-7</v>
      </c>
    </row>
    <row r="1429" spans="1:9" x14ac:dyDescent="0.2">
      <c r="A1429" s="160" t="s">
        <v>28</v>
      </c>
      <c r="B1429" s="160" t="s">
        <v>2</v>
      </c>
      <c r="C1429" s="160">
        <f>_xlfn.XLOOKUP(B1429,'2.1.trackMPD'!$R$7:$R$29,'2.1.trackMPD'!$T$7:$T$29)</f>
        <v>6</v>
      </c>
      <c r="D1429" s="160">
        <v>1</v>
      </c>
      <c r="E1429" s="160" t="s">
        <v>6394</v>
      </c>
      <c r="F1429" s="160" t="s">
        <v>110</v>
      </c>
      <c r="G1429" s="160" t="s">
        <v>140</v>
      </c>
      <c r="H1429" s="160" t="s">
        <v>6393</v>
      </c>
      <c r="I1429" s="160" cm="1">
        <f t="array" ref="I1429">INDEX('2.1.trackMPD'!L:L/(24*60*60),
       MATCH(1,
             (A1429='2.1.trackMPD'!A:A)*
             (C1429='2.1.trackMPD'!D:D)*
             (D1429/10^6='2.1.trackMPD'!H:H)*
             (E1429='2.1.trackMPD'!F:F),
0))</f>
        <v>1.4245014245014236E-6</v>
      </c>
    </row>
    <row r="1430" spans="1:9" x14ac:dyDescent="0.2">
      <c r="A1430" s="160" t="s">
        <v>28</v>
      </c>
      <c r="B1430" s="160" t="s">
        <v>2</v>
      </c>
      <c r="C1430" s="160">
        <f>_xlfn.XLOOKUP(B1430,'2.1.trackMPD'!$R$7:$R$29,'2.1.trackMPD'!$T$7:$T$29)</f>
        <v>6</v>
      </c>
      <c r="D1430" s="160">
        <v>10</v>
      </c>
      <c r="E1430" s="160" t="s">
        <v>6394</v>
      </c>
      <c r="F1430" s="160" t="s">
        <v>110</v>
      </c>
      <c r="G1430" s="160" t="s">
        <v>124</v>
      </c>
      <c r="H1430" s="160" t="s">
        <v>6392</v>
      </c>
      <c r="I1430" s="160" cm="1">
        <f t="array" ref="I1430">INDEX('2.1.trackMPD'!I:I/(24*60*60),
       MATCH(1,
             (A1430='2.1.trackMPD'!A:A)*
             (C1430='2.1.trackMPD'!D:D)*
             (D1430/10^6='2.1.trackMPD'!H:H)*
             (E1430='2.1.trackMPD'!F:F),
0))</f>
        <v>1.4242791167173727E-5</v>
      </c>
    </row>
    <row r="1431" spans="1:9" x14ac:dyDescent="0.2">
      <c r="A1431" s="160" t="s">
        <v>28</v>
      </c>
      <c r="B1431" s="160" t="s">
        <v>2</v>
      </c>
      <c r="C1431" s="160">
        <f>_xlfn.XLOOKUP(B1431,'2.1.trackMPD'!$R$7:$R$29,'2.1.trackMPD'!$T$7:$T$29)</f>
        <v>6</v>
      </c>
      <c r="D1431" s="160">
        <v>10</v>
      </c>
      <c r="E1431" s="160" t="s">
        <v>6394</v>
      </c>
      <c r="F1431" s="160" t="s">
        <v>110</v>
      </c>
      <c r="G1431" s="160" t="s">
        <v>140</v>
      </c>
      <c r="H1431" s="160" t="s">
        <v>6392</v>
      </c>
      <c r="I1431" s="160" cm="1">
        <f t="array" ref="I1431">INDEX('2.1.trackMPD'!J:J/(24*60*60),
       MATCH(1,
             (A1431='2.1.trackMPD'!A:A)*
             (C1431='2.1.trackMPD'!D:D)*
             (D1431/10^6='2.1.trackMPD'!H:H)*
             (E1431='2.1.trackMPD'!F:F),
0))</f>
        <v>7.2057295460470019E-5</v>
      </c>
    </row>
    <row r="1432" spans="1:9" x14ac:dyDescent="0.2">
      <c r="A1432" s="160" t="s">
        <v>28</v>
      </c>
      <c r="B1432" s="160" t="s">
        <v>2</v>
      </c>
      <c r="C1432" s="160">
        <f>_xlfn.XLOOKUP(B1432,'2.1.trackMPD'!$R$7:$R$29,'2.1.trackMPD'!$T$7:$T$29)</f>
        <v>6</v>
      </c>
      <c r="D1432" s="160">
        <v>10</v>
      </c>
      <c r="E1432" s="160" t="s">
        <v>6394</v>
      </c>
      <c r="F1432" s="160" t="s">
        <v>110</v>
      </c>
      <c r="G1432" s="160" t="s">
        <v>124</v>
      </c>
      <c r="H1432" s="160" t="s">
        <v>6393</v>
      </c>
      <c r="I1432" s="160" cm="1">
        <f t="array" ref="I1432">INDEX('2.1.trackMPD'!K:K/(24*60*60),
       MATCH(1,
             (A1432='2.1.trackMPD'!A:A)*
             (C1432='2.1.trackMPD'!D:D)*
             (D1432/10^6='2.1.trackMPD'!H:H)*
             (E1432='2.1.trackMPD'!F:F),
0))</f>
        <v>0</v>
      </c>
    </row>
    <row r="1433" spans="1:9" x14ac:dyDescent="0.2">
      <c r="A1433" s="160" t="s">
        <v>28</v>
      </c>
      <c r="B1433" s="160" t="s">
        <v>2</v>
      </c>
      <c r="C1433" s="160">
        <f>_xlfn.XLOOKUP(B1433,'2.1.trackMPD'!$R$7:$R$29,'2.1.trackMPD'!$T$7:$T$29)</f>
        <v>6</v>
      </c>
      <c r="D1433" s="160">
        <v>10</v>
      </c>
      <c r="E1433" s="160" t="s">
        <v>6394</v>
      </c>
      <c r="F1433" s="160" t="s">
        <v>110</v>
      </c>
      <c r="G1433" s="160" t="s">
        <v>140</v>
      </c>
      <c r="H1433" s="160" t="s">
        <v>6393</v>
      </c>
      <c r="I1433" s="160" cm="1">
        <f t="array" ref="I1433">INDEX('2.1.trackMPD'!L:L/(24*60*60),
       MATCH(1,
             (A1433='2.1.trackMPD'!A:A)*
             (C1433='2.1.trackMPD'!D:D)*
             (D1433/10^6='2.1.trackMPD'!H:H)*
             (E1433='2.1.trackMPD'!F:F),
0))</f>
        <v>0</v>
      </c>
    </row>
    <row r="1434" spans="1:9" x14ac:dyDescent="0.2">
      <c r="A1434" s="160" t="s">
        <v>28</v>
      </c>
      <c r="B1434" s="160" t="s">
        <v>2</v>
      </c>
      <c r="C1434" s="160">
        <f>_xlfn.XLOOKUP(B1434,'2.1.trackMPD'!$R$7:$R$29,'2.1.trackMPD'!$T$7:$T$29)</f>
        <v>6</v>
      </c>
      <c r="D1434" s="160">
        <v>100</v>
      </c>
      <c r="E1434" s="160" t="s">
        <v>6394</v>
      </c>
      <c r="F1434" s="160" t="s">
        <v>110</v>
      </c>
      <c r="G1434" s="160" t="s">
        <v>124</v>
      </c>
      <c r="H1434" s="160" t="s">
        <v>6392</v>
      </c>
      <c r="I1434" s="160" cm="1">
        <f t="array" ref="I1434">INDEX('2.1.trackMPD'!I:I/(24*60*60),
       MATCH(1,
             (A1434='2.1.trackMPD'!A:A)*
             (C1434='2.1.trackMPD'!D:D)*
             (D1434/10^6='2.1.trackMPD'!H:H)*
             (E1434='2.1.trackMPD'!F:F),
0))</f>
        <v>2.4572777605767825E-2</v>
      </c>
    </row>
    <row r="1435" spans="1:9" x14ac:dyDescent="0.2">
      <c r="A1435" s="160" t="s">
        <v>28</v>
      </c>
      <c r="B1435" s="160" t="s">
        <v>2</v>
      </c>
      <c r="C1435" s="160">
        <f>_xlfn.XLOOKUP(B1435,'2.1.trackMPD'!$R$7:$R$29,'2.1.trackMPD'!$T$7:$T$29)</f>
        <v>6</v>
      </c>
      <c r="D1435" s="160">
        <v>100</v>
      </c>
      <c r="E1435" s="160" t="s">
        <v>6394</v>
      </c>
      <c r="F1435" s="160" t="s">
        <v>110</v>
      </c>
      <c r="G1435" s="160" t="s">
        <v>140</v>
      </c>
      <c r="H1435" s="160" t="s">
        <v>6392</v>
      </c>
      <c r="I1435" s="160" cm="1">
        <f t="array" ref="I1435">INDEX('2.1.trackMPD'!J:J/(24*60*60),
       MATCH(1,
             (A1435='2.1.trackMPD'!A:A)*
             (C1435='2.1.trackMPD'!D:D)*
             (D1435/10^6='2.1.trackMPD'!H:H)*
             (E1435='2.1.trackMPD'!F:F),
0))</f>
        <v>4.708581740606111E-3</v>
      </c>
    </row>
    <row r="1436" spans="1:9" x14ac:dyDescent="0.2">
      <c r="A1436" s="160" t="s">
        <v>28</v>
      </c>
      <c r="B1436" s="160" t="s">
        <v>2</v>
      </c>
      <c r="C1436" s="160">
        <f>_xlfn.XLOOKUP(B1436,'2.1.trackMPD'!$R$7:$R$29,'2.1.trackMPD'!$T$7:$T$29)</f>
        <v>6</v>
      </c>
      <c r="D1436" s="160">
        <v>100</v>
      </c>
      <c r="E1436" s="160" t="s">
        <v>6394</v>
      </c>
      <c r="F1436" s="160" t="s">
        <v>110</v>
      </c>
      <c r="G1436" s="160" t="s">
        <v>124</v>
      </c>
      <c r="H1436" s="160" t="s">
        <v>6393</v>
      </c>
      <c r="I1436" s="160" cm="1">
        <f t="array" ref="I1436">INDEX('2.1.trackMPD'!K:K/(24*60*60),
       MATCH(1,
             (A1436='2.1.trackMPD'!A:A)*
             (C1436='2.1.trackMPD'!D:D)*
             (D1436/10^6='2.1.trackMPD'!H:H)*
             (E1436='2.1.trackMPD'!F:F),
0))</f>
        <v>0</v>
      </c>
    </row>
    <row r="1437" spans="1:9" x14ac:dyDescent="0.2">
      <c r="A1437" s="160" t="s">
        <v>28</v>
      </c>
      <c r="B1437" s="160" t="s">
        <v>2</v>
      </c>
      <c r="C1437" s="160">
        <f>_xlfn.XLOOKUP(B1437,'2.1.trackMPD'!$R$7:$R$29,'2.1.trackMPD'!$T$7:$T$29)</f>
        <v>6</v>
      </c>
      <c r="D1437" s="160">
        <v>100</v>
      </c>
      <c r="E1437" s="160" t="s">
        <v>6394</v>
      </c>
      <c r="F1437" s="160" t="s">
        <v>110</v>
      </c>
      <c r="G1437" s="160" t="s">
        <v>140</v>
      </c>
      <c r="H1437" s="160" t="s">
        <v>6393</v>
      </c>
      <c r="I1437" s="160" cm="1">
        <f t="array" ref="I1437">INDEX('2.1.trackMPD'!L:L/(24*60*60),
       MATCH(1,
             (A1437='2.1.trackMPD'!A:A)*
             (C1437='2.1.trackMPD'!D:D)*
             (D1437/10^6='2.1.trackMPD'!H:H)*
             (E1437='2.1.trackMPD'!F:F),
0))</f>
        <v>0</v>
      </c>
    </row>
    <row r="1438" spans="1:9" x14ac:dyDescent="0.2">
      <c r="A1438" s="160" t="s">
        <v>28</v>
      </c>
      <c r="B1438" s="160" t="s">
        <v>2</v>
      </c>
      <c r="C1438" s="160">
        <f>_xlfn.XLOOKUP(B1438,'2.1.trackMPD'!$R$7:$R$29,'2.1.trackMPD'!$T$7:$T$29)</f>
        <v>6</v>
      </c>
      <c r="D1438" s="160">
        <v>1000</v>
      </c>
      <c r="E1438" s="160" t="s">
        <v>6394</v>
      </c>
      <c r="F1438" s="160" t="s">
        <v>110</v>
      </c>
      <c r="G1438" s="160" t="s">
        <v>124</v>
      </c>
      <c r="H1438" s="160" t="s">
        <v>6392</v>
      </c>
      <c r="I1438" s="160" cm="1">
        <f t="array" ref="I1438">INDEX('2.1.trackMPD'!I:I/(24*60*60),
       MATCH(1,
             (A1438='2.1.trackMPD'!A:A)*
             (C1438='2.1.trackMPD'!D:D)*
             (D1438/10^6='2.1.trackMPD'!H:H)*
             (E1438='2.1.trackMPD'!F:F),
0))</f>
        <v>3.0858696405338653</v>
      </c>
    </row>
    <row r="1439" spans="1:9" x14ac:dyDescent="0.2">
      <c r="A1439" s="160" t="s">
        <v>28</v>
      </c>
      <c r="B1439" s="160" t="s">
        <v>2</v>
      </c>
      <c r="C1439" s="160">
        <f>_xlfn.XLOOKUP(B1439,'2.1.trackMPD'!$R$7:$R$29,'2.1.trackMPD'!$T$7:$T$29)</f>
        <v>6</v>
      </c>
      <c r="D1439" s="160">
        <v>1000</v>
      </c>
      <c r="E1439" s="160" t="s">
        <v>6394</v>
      </c>
      <c r="F1439" s="160" t="s">
        <v>110</v>
      </c>
      <c r="G1439" s="160" t="s">
        <v>140</v>
      </c>
      <c r="H1439" s="160" t="s">
        <v>6392</v>
      </c>
      <c r="I1439" s="160" cm="1">
        <f t="array" ref="I1439">INDEX('2.1.trackMPD'!J:J/(24*60*60),
       MATCH(1,
             (A1439='2.1.trackMPD'!A:A)*
             (C1439='2.1.trackMPD'!D:D)*
             (D1439/10^6='2.1.trackMPD'!H:H)*
             (E1439='2.1.trackMPD'!F:F),
0))</f>
        <v>5.3051175956294098E-2</v>
      </c>
    </row>
    <row r="1440" spans="1:9" x14ac:dyDescent="0.2">
      <c r="A1440" s="160" t="s">
        <v>28</v>
      </c>
      <c r="B1440" s="160" t="s">
        <v>2</v>
      </c>
      <c r="C1440" s="160">
        <f>_xlfn.XLOOKUP(B1440,'2.1.trackMPD'!$R$7:$R$29,'2.1.trackMPD'!$T$7:$T$29)</f>
        <v>6</v>
      </c>
      <c r="D1440" s="160">
        <v>1000</v>
      </c>
      <c r="E1440" s="160" t="s">
        <v>6394</v>
      </c>
      <c r="F1440" s="160" t="s">
        <v>110</v>
      </c>
      <c r="G1440" s="160" t="s">
        <v>124</v>
      </c>
      <c r="H1440" s="160" t="s">
        <v>6393</v>
      </c>
      <c r="I1440" s="160" cm="1">
        <f t="array" ref="I1440">INDEX('2.1.trackMPD'!K:K/(24*60*60),
       MATCH(1,
             (A1440='2.1.trackMPD'!A:A)*
             (C1440='2.1.trackMPD'!D:D)*
             (D1440/10^6='2.1.trackMPD'!H:H)*
             (E1440='2.1.trackMPD'!F:F),
0))</f>
        <v>0</v>
      </c>
    </row>
    <row r="1441" spans="1:9" x14ac:dyDescent="0.2">
      <c r="A1441" s="160" t="s">
        <v>28</v>
      </c>
      <c r="B1441" s="160" t="s">
        <v>2</v>
      </c>
      <c r="C1441" s="160">
        <f>_xlfn.XLOOKUP(B1441,'2.1.trackMPD'!$R$7:$R$29,'2.1.trackMPD'!$T$7:$T$29)</f>
        <v>6</v>
      </c>
      <c r="D1441" s="160">
        <v>1000</v>
      </c>
      <c r="E1441" s="160" t="s">
        <v>6394</v>
      </c>
      <c r="F1441" s="160" t="s">
        <v>110</v>
      </c>
      <c r="G1441" s="160" t="s">
        <v>140</v>
      </c>
      <c r="H1441" s="160" t="s">
        <v>6393</v>
      </c>
      <c r="I1441" s="160" cm="1">
        <f t="array" ref="I1441">INDEX('2.1.trackMPD'!L:L/(24*60*60),
       MATCH(1,
             (A1441='2.1.trackMPD'!A:A)*
             (C1441='2.1.trackMPD'!D:D)*
             (D1441/10^6='2.1.trackMPD'!H:H)*
             (E1441='2.1.trackMPD'!F:F),
0))</f>
        <v>0</v>
      </c>
    </row>
    <row r="1442" spans="1:9" x14ac:dyDescent="0.2">
      <c r="A1442" s="160" t="s">
        <v>28</v>
      </c>
      <c r="B1442" s="160" t="s">
        <v>2</v>
      </c>
      <c r="C1442" s="160">
        <f>_xlfn.XLOOKUP(B1442,'2.1.trackMPD'!$R$7:$R$29,'2.1.trackMPD'!$T$7:$T$29)</f>
        <v>6</v>
      </c>
      <c r="D1442" s="160">
        <v>5000</v>
      </c>
      <c r="E1442" s="160" t="s">
        <v>6394</v>
      </c>
      <c r="F1442" s="160" t="s">
        <v>110</v>
      </c>
      <c r="G1442" s="160" t="s">
        <v>124</v>
      </c>
      <c r="H1442" s="160" t="s">
        <v>6392</v>
      </c>
      <c r="I1442" s="160" cm="1">
        <f t="array" ref="I1442">INDEX('2.1.trackMPD'!I:I/(24*60*60),
       MATCH(1,
             (A1442='2.1.trackMPD'!A:A)*
             (C1442='2.1.trackMPD'!D:D)*
             (D1442/10^6='2.1.trackMPD'!H:H)*
             (E1442='2.1.trackMPD'!F:F),
0))</f>
        <v>18.124738707300001</v>
      </c>
    </row>
    <row r="1443" spans="1:9" x14ac:dyDescent="0.2">
      <c r="A1443" s="160" t="s">
        <v>28</v>
      </c>
      <c r="B1443" s="160" t="s">
        <v>2</v>
      </c>
      <c r="C1443" s="160">
        <f>_xlfn.XLOOKUP(B1443,'2.1.trackMPD'!$R$7:$R$29,'2.1.trackMPD'!$T$7:$T$29)</f>
        <v>6</v>
      </c>
      <c r="D1443" s="160">
        <v>5000</v>
      </c>
      <c r="E1443" s="160" t="s">
        <v>6394</v>
      </c>
      <c r="F1443" s="160" t="s">
        <v>110</v>
      </c>
      <c r="G1443" s="160" t="s">
        <v>140</v>
      </c>
      <c r="H1443" s="160" t="s">
        <v>6392</v>
      </c>
      <c r="I1443" s="160" cm="1">
        <f t="array" ref="I1443">INDEX('2.1.trackMPD'!J:J/(24*60*60),
       MATCH(1,
             (A1443='2.1.trackMPD'!A:A)*
             (C1443='2.1.trackMPD'!D:D)*
             (D1443/10^6='2.1.trackMPD'!H:H)*
             (E1443='2.1.trackMPD'!F:F),
0))</f>
        <v>0.12857071824875577</v>
      </c>
    </row>
    <row r="1444" spans="1:9" x14ac:dyDescent="0.2">
      <c r="A1444" s="160" t="s">
        <v>28</v>
      </c>
      <c r="B1444" s="160" t="s">
        <v>2</v>
      </c>
      <c r="C1444" s="160">
        <f>_xlfn.XLOOKUP(B1444,'2.1.trackMPD'!$R$7:$R$29,'2.1.trackMPD'!$T$7:$T$29)</f>
        <v>6</v>
      </c>
      <c r="D1444" s="160">
        <v>5000</v>
      </c>
      <c r="E1444" s="160" t="s">
        <v>6394</v>
      </c>
      <c r="F1444" s="160" t="s">
        <v>110</v>
      </c>
      <c r="G1444" s="160" t="s">
        <v>124</v>
      </c>
      <c r="H1444" s="160" t="s">
        <v>6393</v>
      </c>
      <c r="I1444" s="160" cm="1">
        <f t="array" ref="I1444">INDEX('2.1.trackMPD'!K:K/(24*60*60),
       MATCH(1,
             (A1444='2.1.trackMPD'!A:A)*
             (C1444='2.1.trackMPD'!D:D)*
             (D1444/10^6='2.1.trackMPD'!H:H)*
             (E1444='2.1.trackMPD'!F:F),
0))</f>
        <v>0</v>
      </c>
    </row>
    <row r="1445" spans="1:9" x14ac:dyDescent="0.2">
      <c r="A1445" s="160" t="s">
        <v>28</v>
      </c>
      <c r="B1445" s="160" t="s">
        <v>2</v>
      </c>
      <c r="C1445" s="160">
        <f>_xlfn.XLOOKUP(B1445,'2.1.trackMPD'!$R$7:$R$29,'2.1.trackMPD'!$T$7:$T$29)</f>
        <v>6</v>
      </c>
      <c r="D1445" s="160">
        <v>5000</v>
      </c>
      <c r="E1445" s="160" t="s">
        <v>6394</v>
      </c>
      <c r="F1445" s="160" t="s">
        <v>110</v>
      </c>
      <c r="G1445" s="160" t="s">
        <v>140</v>
      </c>
      <c r="H1445" s="160" t="s">
        <v>6393</v>
      </c>
      <c r="I1445" s="160" cm="1">
        <f t="array" ref="I1445">INDEX('2.1.trackMPD'!L:L/(24*60*60),
       MATCH(1,
             (A1445='2.1.trackMPD'!A:A)*
             (C1445='2.1.trackMPD'!D:D)*
             (D1445/10^6='2.1.trackMPD'!H:H)*
             (E1445='2.1.trackMPD'!F:F),
0))</f>
        <v>0</v>
      </c>
    </row>
    <row r="1446" spans="1:9" x14ac:dyDescent="0.2">
      <c r="A1446" s="160" t="s">
        <v>28</v>
      </c>
      <c r="B1446" s="160" t="s">
        <v>2</v>
      </c>
      <c r="C1446" s="160">
        <f>_xlfn.XLOOKUP(B1446,'2.1.trackMPD'!$R$7:$R$29,'2.1.trackMPD'!$T$7:$T$29)</f>
        <v>6</v>
      </c>
      <c r="D1446" s="160">
        <v>1</v>
      </c>
      <c r="E1446" s="160" t="s">
        <v>6395</v>
      </c>
      <c r="F1446" s="160" t="s">
        <v>110</v>
      </c>
      <c r="G1446" s="160" t="s">
        <v>124</v>
      </c>
      <c r="H1446" s="160" t="s">
        <v>6392</v>
      </c>
      <c r="I1446" s="160" t="e" cm="1">
        <f t="array" ref="I1446">INDEX('2.1.trackMPD'!I:I/(24*60*60),
       MATCH(1,
             (A1446='2.1.trackMPD'!A:A)*
             (C1446='2.1.trackMPD'!D:D)*
             (D1446/10^6='2.1.trackMPD'!H:H)*
             (E1446='2.1.trackMPD'!F:F),
0))</f>
        <v>#N/A</v>
      </c>
    </row>
    <row r="1447" spans="1:9" x14ac:dyDescent="0.2">
      <c r="A1447" s="160" t="s">
        <v>28</v>
      </c>
      <c r="B1447" s="160" t="s">
        <v>2</v>
      </c>
      <c r="C1447" s="160">
        <f>_xlfn.XLOOKUP(B1447,'2.1.trackMPD'!$R$7:$R$29,'2.1.trackMPD'!$T$7:$T$29)</f>
        <v>6</v>
      </c>
      <c r="D1447" s="160">
        <v>1</v>
      </c>
      <c r="E1447" s="160" t="s">
        <v>6395</v>
      </c>
      <c r="F1447" s="160" t="s">
        <v>110</v>
      </c>
      <c r="G1447" s="160" t="s">
        <v>140</v>
      </c>
      <c r="H1447" s="160" t="s">
        <v>6392</v>
      </c>
      <c r="I1447" s="160" t="e" cm="1">
        <f t="array" ref="I1447">INDEX('2.1.trackMPD'!J:J/(24*60*60),
       MATCH(1,
             (A1447='2.1.trackMPD'!A:A)*
             (C1447='2.1.trackMPD'!D:D)*
             (D1447/10^6='2.1.trackMPD'!H:H)*
             (E1447='2.1.trackMPD'!F:F),
0))</f>
        <v>#N/A</v>
      </c>
    </row>
    <row r="1448" spans="1:9" x14ac:dyDescent="0.2">
      <c r="A1448" s="160" t="s">
        <v>28</v>
      </c>
      <c r="B1448" s="160" t="s">
        <v>2</v>
      </c>
      <c r="C1448" s="160">
        <f>_xlfn.XLOOKUP(B1448,'2.1.trackMPD'!$R$7:$R$29,'2.1.trackMPD'!$T$7:$T$29)</f>
        <v>6</v>
      </c>
      <c r="D1448" s="160">
        <v>1</v>
      </c>
      <c r="E1448" s="160" t="s">
        <v>6395</v>
      </c>
      <c r="F1448" s="160" t="s">
        <v>110</v>
      </c>
      <c r="G1448" s="160" t="s">
        <v>124</v>
      </c>
      <c r="H1448" s="160" t="s">
        <v>6393</v>
      </c>
      <c r="I1448" s="160" t="e" cm="1">
        <f t="array" ref="I1448">INDEX('2.1.trackMPD'!K:K/(24*60*60),
       MATCH(1,
             (A1448='2.1.trackMPD'!A:A)*
             (C1448='2.1.trackMPD'!D:D)*
             (D1448/10^6='2.1.trackMPD'!H:H)*
             (E1448='2.1.trackMPD'!F:F),
0))</f>
        <v>#N/A</v>
      </c>
    </row>
    <row r="1449" spans="1:9" x14ac:dyDescent="0.2">
      <c r="A1449" s="160" t="s">
        <v>28</v>
      </c>
      <c r="B1449" s="160" t="s">
        <v>2</v>
      </c>
      <c r="C1449" s="160">
        <f>_xlfn.XLOOKUP(B1449,'2.1.trackMPD'!$R$7:$R$29,'2.1.trackMPD'!$T$7:$T$29)</f>
        <v>6</v>
      </c>
      <c r="D1449" s="160">
        <v>1</v>
      </c>
      <c r="E1449" s="160" t="s">
        <v>6395</v>
      </c>
      <c r="F1449" s="160" t="s">
        <v>110</v>
      </c>
      <c r="G1449" s="160" t="s">
        <v>140</v>
      </c>
      <c r="H1449" s="160" t="s">
        <v>6393</v>
      </c>
      <c r="I1449" s="160" t="e" cm="1">
        <f t="array" ref="I1449">INDEX('2.1.trackMPD'!L:L/(24*60*60),
       MATCH(1,
             (A1449='2.1.trackMPD'!A:A)*
             (C1449='2.1.trackMPD'!D:D)*
             (D1449/10^6='2.1.trackMPD'!H:H)*
             (E1449='2.1.trackMPD'!F:F),
0))</f>
        <v>#N/A</v>
      </c>
    </row>
    <row r="1450" spans="1:9" x14ac:dyDescent="0.2">
      <c r="A1450" s="160" t="s">
        <v>28</v>
      </c>
      <c r="B1450" s="160" t="s">
        <v>2</v>
      </c>
      <c r="C1450" s="160">
        <f>_xlfn.XLOOKUP(B1450,'2.1.trackMPD'!$R$7:$R$29,'2.1.trackMPD'!$T$7:$T$29)</f>
        <v>6</v>
      </c>
      <c r="D1450" s="160">
        <v>10</v>
      </c>
      <c r="E1450" s="160" t="s">
        <v>6395</v>
      </c>
      <c r="F1450" s="160" t="s">
        <v>110</v>
      </c>
      <c r="G1450" s="160" t="s">
        <v>124</v>
      </c>
      <c r="H1450" s="160" t="s">
        <v>6392</v>
      </c>
      <c r="I1450" s="160" t="e" cm="1">
        <f t="array" ref="I1450">INDEX('2.1.trackMPD'!I:I/(24*60*60),
       MATCH(1,
             (A1450='2.1.trackMPD'!A:A)*
             (C1450='2.1.trackMPD'!D:D)*
             (D1450/10^6='2.1.trackMPD'!H:H)*
             (E1450='2.1.trackMPD'!F:F),
0))</f>
        <v>#N/A</v>
      </c>
    </row>
    <row r="1451" spans="1:9" x14ac:dyDescent="0.2">
      <c r="A1451" s="160" t="s">
        <v>28</v>
      </c>
      <c r="B1451" s="160" t="s">
        <v>2</v>
      </c>
      <c r="C1451" s="160">
        <f>_xlfn.XLOOKUP(B1451,'2.1.trackMPD'!$R$7:$R$29,'2.1.trackMPD'!$T$7:$T$29)</f>
        <v>6</v>
      </c>
      <c r="D1451" s="160">
        <v>10</v>
      </c>
      <c r="E1451" s="160" t="s">
        <v>6395</v>
      </c>
      <c r="F1451" s="160" t="s">
        <v>110</v>
      </c>
      <c r="G1451" s="160" t="s">
        <v>140</v>
      </c>
      <c r="H1451" s="160" t="s">
        <v>6392</v>
      </c>
      <c r="I1451" s="160" t="e" cm="1">
        <f t="array" ref="I1451">INDEX('2.1.trackMPD'!J:J/(24*60*60),
       MATCH(1,
             (A1451='2.1.trackMPD'!A:A)*
             (C1451='2.1.trackMPD'!D:D)*
             (D1451/10^6='2.1.trackMPD'!H:H)*
             (E1451='2.1.trackMPD'!F:F),
0))</f>
        <v>#N/A</v>
      </c>
    </row>
    <row r="1452" spans="1:9" x14ac:dyDescent="0.2">
      <c r="A1452" s="160" t="s">
        <v>28</v>
      </c>
      <c r="B1452" s="160" t="s">
        <v>2</v>
      </c>
      <c r="C1452" s="160">
        <f>_xlfn.XLOOKUP(B1452,'2.1.trackMPD'!$R$7:$R$29,'2.1.trackMPD'!$T$7:$T$29)</f>
        <v>6</v>
      </c>
      <c r="D1452" s="160">
        <v>10</v>
      </c>
      <c r="E1452" s="160" t="s">
        <v>6395</v>
      </c>
      <c r="F1452" s="160" t="s">
        <v>110</v>
      </c>
      <c r="G1452" s="160" t="s">
        <v>124</v>
      </c>
      <c r="H1452" s="160" t="s">
        <v>6393</v>
      </c>
      <c r="I1452" s="160" t="e" cm="1">
        <f t="array" ref="I1452">INDEX('2.1.trackMPD'!K:K/(24*60*60),
       MATCH(1,
             (A1452='2.1.trackMPD'!A:A)*
             (C1452='2.1.trackMPD'!D:D)*
             (D1452/10^6='2.1.trackMPD'!H:H)*
             (E1452='2.1.trackMPD'!F:F),
0))</f>
        <v>#N/A</v>
      </c>
    </row>
    <row r="1453" spans="1:9" x14ac:dyDescent="0.2">
      <c r="A1453" s="160" t="s">
        <v>28</v>
      </c>
      <c r="B1453" s="160" t="s">
        <v>2</v>
      </c>
      <c r="C1453" s="160">
        <f>_xlfn.XLOOKUP(B1453,'2.1.trackMPD'!$R$7:$R$29,'2.1.trackMPD'!$T$7:$T$29)</f>
        <v>6</v>
      </c>
      <c r="D1453" s="160">
        <v>10</v>
      </c>
      <c r="E1453" s="160" t="s">
        <v>6395</v>
      </c>
      <c r="F1453" s="160" t="s">
        <v>110</v>
      </c>
      <c r="G1453" s="160" t="s">
        <v>140</v>
      </c>
      <c r="H1453" s="160" t="s">
        <v>6393</v>
      </c>
      <c r="I1453" s="160" t="e" cm="1">
        <f t="array" ref="I1453">INDEX('2.1.trackMPD'!L:L/(24*60*60),
       MATCH(1,
             (A1453='2.1.trackMPD'!A:A)*
             (C1453='2.1.trackMPD'!D:D)*
             (D1453/10^6='2.1.trackMPD'!H:H)*
             (E1453='2.1.trackMPD'!F:F),
0))</f>
        <v>#N/A</v>
      </c>
    </row>
    <row r="1454" spans="1:9" x14ac:dyDescent="0.2">
      <c r="A1454" s="160" t="s">
        <v>28</v>
      </c>
      <c r="B1454" s="160" t="s">
        <v>2</v>
      </c>
      <c r="C1454" s="160">
        <f>_xlfn.XLOOKUP(B1454,'2.1.trackMPD'!$R$7:$R$29,'2.1.trackMPD'!$T$7:$T$29)</f>
        <v>6</v>
      </c>
      <c r="D1454" s="160">
        <v>100</v>
      </c>
      <c r="E1454" s="160" t="s">
        <v>6395</v>
      </c>
      <c r="F1454" s="160" t="s">
        <v>110</v>
      </c>
      <c r="G1454" s="160" t="s">
        <v>124</v>
      </c>
      <c r="H1454" s="160" t="s">
        <v>6392</v>
      </c>
      <c r="I1454" s="160" t="e" cm="1">
        <f t="array" ref="I1454">INDEX('2.1.trackMPD'!I:I/(24*60*60),
       MATCH(1,
             (A1454='2.1.trackMPD'!A:A)*
             (C1454='2.1.trackMPD'!D:D)*
             (D1454/10^6='2.1.trackMPD'!H:H)*
             (E1454='2.1.trackMPD'!F:F),
0))</f>
        <v>#N/A</v>
      </c>
    </row>
    <row r="1455" spans="1:9" x14ac:dyDescent="0.2">
      <c r="A1455" s="160" t="s">
        <v>28</v>
      </c>
      <c r="B1455" s="160" t="s">
        <v>2</v>
      </c>
      <c r="C1455" s="160">
        <f>_xlfn.XLOOKUP(B1455,'2.1.trackMPD'!$R$7:$R$29,'2.1.trackMPD'!$T$7:$T$29)</f>
        <v>6</v>
      </c>
      <c r="D1455" s="160">
        <v>100</v>
      </c>
      <c r="E1455" s="160" t="s">
        <v>6395</v>
      </c>
      <c r="F1455" s="160" t="s">
        <v>110</v>
      </c>
      <c r="G1455" s="160" t="s">
        <v>140</v>
      </c>
      <c r="H1455" s="160" t="s">
        <v>6392</v>
      </c>
      <c r="I1455" s="160" t="e" cm="1">
        <f t="array" ref="I1455">INDEX('2.1.trackMPD'!J:J/(24*60*60),
       MATCH(1,
             (A1455='2.1.trackMPD'!A:A)*
             (C1455='2.1.trackMPD'!D:D)*
             (D1455/10^6='2.1.trackMPD'!H:H)*
             (E1455='2.1.trackMPD'!F:F),
0))</f>
        <v>#N/A</v>
      </c>
    </row>
    <row r="1456" spans="1:9" x14ac:dyDescent="0.2">
      <c r="A1456" s="160" t="s">
        <v>28</v>
      </c>
      <c r="B1456" s="160" t="s">
        <v>2</v>
      </c>
      <c r="C1456" s="160">
        <f>_xlfn.XLOOKUP(B1456,'2.1.trackMPD'!$R$7:$R$29,'2.1.trackMPD'!$T$7:$T$29)</f>
        <v>6</v>
      </c>
      <c r="D1456" s="160">
        <v>100</v>
      </c>
      <c r="E1456" s="160" t="s">
        <v>6395</v>
      </c>
      <c r="F1456" s="160" t="s">
        <v>110</v>
      </c>
      <c r="G1456" s="160" t="s">
        <v>124</v>
      </c>
      <c r="H1456" s="160" t="s">
        <v>6393</v>
      </c>
      <c r="I1456" s="160" t="e" cm="1">
        <f t="array" ref="I1456">INDEX('2.1.trackMPD'!K:K/(24*60*60),
       MATCH(1,
             (A1456='2.1.trackMPD'!A:A)*
             (C1456='2.1.trackMPD'!D:D)*
             (D1456/10^6='2.1.trackMPD'!H:H)*
             (E1456='2.1.trackMPD'!F:F),
0))</f>
        <v>#N/A</v>
      </c>
    </row>
    <row r="1457" spans="1:9" x14ac:dyDescent="0.2">
      <c r="A1457" s="160" t="s">
        <v>28</v>
      </c>
      <c r="B1457" s="160" t="s">
        <v>2</v>
      </c>
      <c r="C1457" s="160">
        <f>_xlfn.XLOOKUP(B1457,'2.1.trackMPD'!$R$7:$R$29,'2.1.trackMPD'!$T$7:$T$29)</f>
        <v>6</v>
      </c>
      <c r="D1457" s="160">
        <v>100</v>
      </c>
      <c r="E1457" s="160" t="s">
        <v>6395</v>
      </c>
      <c r="F1457" s="160" t="s">
        <v>110</v>
      </c>
      <c r="G1457" s="160" t="s">
        <v>140</v>
      </c>
      <c r="H1457" s="160" t="s">
        <v>6393</v>
      </c>
      <c r="I1457" s="160" t="e" cm="1">
        <f t="array" ref="I1457">INDEX('2.1.trackMPD'!L:L/(24*60*60),
       MATCH(1,
             (A1457='2.1.trackMPD'!A:A)*
             (C1457='2.1.trackMPD'!D:D)*
             (D1457/10^6='2.1.trackMPD'!H:H)*
             (E1457='2.1.trackMPD'!F:F),
0))</f>
        <v>#N/A</v>
      </c>
    </row>
    <row r="1458" spans="1:9" x14ac:dyDescent="0.2">
      <c r="A1458" s="160" t="s">
        <v>28</v>
      </c>
      <c r="B1458" s="160" t="s">
        <v>3</v>
      </c>
      <c r="C1458" s="160">
        <f>_xlfn.XLOOKUP(B1458,'2.1.trackMPD'!$R$7:$R$29,'2.1.trackMPD'!$T$7:$T$29)</f>
        <v>2</v>
      </c>
      <c r="D1458" s="160">
        <v>1</v>
      </c>
      <c r="E1458" s="160" t="s">
        <v>6390</v>
      </c>
      <c r="F1458" s="160" t="s">
        <v>110</v>
      </c>
      <c r="G1458" s="160" t="s">
        <v>124</v>
      </c>
      <c r="H1458" s="160" t="s">
        <v>6392</v>
      </c>
      <c r="I1458" s="160" cm="1">
        <f t="array" ref="I1458">INDEX('2.1.trackMPD'!I:I/(24*60*60),
       MATCH(1,
             (A1458='2.1.trackMPD'!A:A)*
             (C1458='2.1.trackMPD'!D:D)*
             (D1458/10^6='2.1.trackMPD'!H:H)*
             (E1458='2.1.trackMPD'!F:F),
0))</f>
        <v>1.370533844680567E-6</v>
      </c>
    </row>
    <row r="1459" spans="1:9" x14ac:dyDescent="0.2">
      <c r="A1459" s="160" t="s">
        <v>28</v>
      </c>
      <c r="B1459" s="160" t="s">
        <v>3</v>
      </c>
      <c r="C1459" s="160">
        <f>_xlfn.XLOOKUP(B1459,'2.1.trackMPD'!$R$7:$R$29,'2.1.trackMPD'!$T$7:$T$29)</f>
        <v>2</v>
      </c>
      <c r="D1459" s="160">
        <v>1</v>
      </c>
      <c r="E1459" s="160" t="s">
        <v>6390</v>
      </c>
      <c r="F1459" s="160" t="s">
        <v>110</v>
      </c>
      <c r="G1459" s="160" t="s">
        <v>140</v>
      </c>
      <c r="H1459" s="160" t="s">
        <v>6392</v>
      </c>
      <c r="I1459" s="160" cm="1">
        <f t="array" ref="I1459">INDEX('2.1.trackMPD'!J:J/(24*60*60),
       MATCH(1,
             (A1459='2.1.trackMPD'!A:A)*
             (C1459='2.1.trackMPD'!D:D)*
             (D1459/10^6='2.1.trackMPD'!H:H)*
             (E1459='2.1.trackMPD'!F:F),
0))</f>
        <v>2.9102055990924767E-5</v>
      </c>
    </row>
    <row r="1460" spans="1:9" x14ac:dyDescent="0.2">
      <c r="A1460" s="160" t="s">
        <v>28</v>
      </c>
      <c r="B1460" s="160" t="s">
        <v>3</v>
      </c>
      <c r="C1460" s="160">
        <f>_xlfn.XLOOKUP(B1460,'2.1.trackMPD'!$R$7:$R$29,'2.1.trackMPD'!$T$7:$T$29)</f>
        <v>2</v>
      </c>
      <c r="D1460" s="160">
        <v>1</v>
      </c>
      <c r="E1460" s="160" t="s">
        <v>6390</v>
      </c>
      <c r="F1460" s="160" t="s">
        <v>110</v>
      </c>
      <c r="G1460" s="160" t="s">
        <v>124</v>
      </c>
      <c r="H1460" s="160" t="s">
        <v>6393</v>
      </c>
      <c r="I1460" s="160" cm="1">
        <f t="array" ref="I1460">INDEX('2.1.trackMPD'!K:K/(24*60*60),
       MATCH(1,
             (A1460='2.1.trackMPD'!A:A)*
             (C1460='2.1.trackMPD'!D:D)*
             (D1460/10^6='2.1.trackMPD'!H:H)*
             (E1460='2.1.trackMPD'!F:F),
0))</f>
        <v>6.4300411522633792E-7</v>
      </c>
    </row>
    <row r="1461" spans="1:9" x14ac:dyDescent="0.2">
      <c r="A1461" s="160" t="s">
        <v>28</v>
      </c>
      <c r="B1461" s="160" t="s">
        <v>3</v>
      </c>
      <c r="C1461" s="160">
        <f>_xlfn.XLOOKUP(B1461,'2.1.trackMPD'!$R$7:$R$29,'2.1.trackMPD'!$T$7:$T$29)</f>
        <v>2</v>
      </c>
      <c r="D1461" s="160">
        <v>1</v>
      </c>
      <c r="E1461" s="160" t="s">
        <v>6390</v>
      </c>
      <c r="F1461" s="160" t="s">
        <v>110</v>
      </c>
      <c r="G1461" s="160" t="s">
        <v>140</v>
      </c>
      <c r="H1461" s="160" t="s">
        <v>6393</v>
      </c>
      <c r="I1461" s="160" cm="1">
        <f t="array" ref="I1461">INDEX('2.1.trackMPD'!L:L/(24*60*60),
       MATCH(1,
             (A1461='2.1.trackMPD'!A:A)*
             (C1461='2.1.trackMPD'!D:D)*
             (D1461/10^6='2.1.trackMPD'!H:H)*
             (E1461='2.1.trackMPD'!F:F),
0))</f>
        <v>1.6937669376886111E-6</v>
      </c>
    </row>
    <row r="1462" spans="1:9" x14ac:dyDescent="0.2">
      <c r="A1462" s="160" t="s">
        <v>28</v>
      </c>
      <c r="B1462" s="160" t="s">
        <v>3</v>
      </c>
      <c r="C1462" s="160">
        <f>_xlfn.XLOOKUP(B1462,'2.1.trackMPD'!$R$7:$R$29,'2.1.trackMPD'!$T$7:$T$29)</f>
        <v>2</v>
      </c>
      <c r="D1462" s="160">
        <v>10</v>
      </c>
      <c r="E1462" s="160" t="s">
        <v>6390</v>
      </c>
      <c r="F1462" s="160" t="s">
        <v>110</v>
      </c>
      <c r="G1462" s="160" t="s">
        <v>124</v>
      </c>
      <c r="H1462" s="160" t="s">
        <v>6392</v>
      </c>
      <c r="I1462" s="160" cm="1">
        <f t="array" ref="I1462">INDEX('2.1.trackMPD'!I:I/(24*60*60),
       MATCH(1,
             (A1462='2.1.trackMPD'!A:A)*
             (C1462='2.1.trackMPD'!D:D)*
             (D1462/10^6='2.1.trackMPD'!H:H)*
             (E1462='2.1.trackMPD'!F:F),
0))</f>
        <v>2.1161069047968403E-6</v>
      </c>
    </row>
    <row r="1463" spans="1:9" x14ac:dyDescent="0.2">
      <c r="A1463" s="160" t="s">
        <v>28</v>
      </c>
      <c r="B1463" s="160" t="s">
        <v>3</v>
      </c>
      <c r="C1463" s="160">
        <f>_xlfn.XLOOKUP(B1463,'2.1.trackMPD'!$R$7:$R$29,'2.1.trackMPD'!$T$7:$T$29)</f>
        <v>2</v>
      </c>
      <c r="D1463" s="160">
        <v>10</v>
      </c>
      <c r="E1463" s="160" t="s">
        <v>6390</v>
      </c>
      <c r="F1463" s="160" t="s">
        <v>110</v>
      </c>
      <c r="G1463" s="160" t="s">
        <v>140</v>
      </c>
      <c r="H1463" s="160" t="s">
        <v>6392</v>
      </c>
      <c r="I1463" s="160" cm="1">
        <f t="array" ref="I1463">INDEX('2.1.trackMPD'!J:J/(24*60*60),
       MATCH(1,
             (A1463='2.1.trackMPD'!A:A)*
             (C1463='2.1.trackMPD'!D:D)*
             (D1463/10^6='2.1.trackMPD'!H:H)*
             (E1463='2.1.trackMPD'!F:F),
0))</f>
        <v>3.2273655229134724E-5</v>
      </c>
    </row>
    <row r="1464" spans="1:9" x14ac:dyDescent="0.2">
      <c r="A1464" s="160" t="s">
        <v>28</v>
      </c>
      <c r="B1464" s="160" t="s">
        <v>3</v>
      </c>
      <c r="C1464" s="160">
        <f>_xlfn.XLOOKUP(B1464,'2.1.trackMPD'!$R$7:$R$29,'2.1.trackMPD'!$T$7:$T$29)</f>
        <v>2</v>
      </c>
      <c r="D1464" s="160">
        <v>10</v>
      </c>
      <c r="E1464" s="160" t="s">
        <v>6390</v>
      </c>
      <c r="F1464" s="160" t="s">
        <v>110</v>
      </c>
      <c r="G1464" s="160" t="s">
        <v>124</v>
      </c>
      <c r="H1464" s="160" t="s">
        <v>6393</v>
      </c>
      <c r="I1464" s="160" cm="1">
        <f t="array" ref="I1464">INDEX('2.1.trackMPD'!K:K/(24*60*60),
       MATCH(1,
             (A1464='2.1.trackMPD'!A:A)*
             (C1464='2.1.trackMPD'!D:D)*
             (D1464/10^6='2.1.trackMPD'!H:H)*
             (E1464='2.1.trackMPD'!F:F),
0))</f>
        <v>0</v>
      </c>
    </row>
    <row r="1465" spans="1:9" x14ac:dyDescent="0.2">
      <c r="A1465" s="160" t="s">
        <v>28</v>
      </c>
      <c r="B1465" s="160" t="s">
        <v>3</v>
      </c>
      <c r="C1465" s="160">
        <f>_xlfn.XLOOKUP(B1465,'2.1.trackMPD'!$R$7:$R$29,'2.1.trackMPD'!$T$7:$T$29)</f>
        <v>2</v>
      </c>
      <c r="D1465" s="160">
        <v>10</v>
      </c>
      <c r="E1465" s="160" t="s">
        <v>6390</v>
      </c>
      <c r="F1465" s="160" t="s">
        <v>110</v>
      </c>
      <c r="G1465" s="160" t="s">
        <v>140</v>
      </c>
      <c r="H1465" s="160" t="s">
        <v>6393</v>
      </c>
      <c r="I1465" s="160" cm="1">
        <f t="array" ref="I1465">INDEX('2.1.trackMPD'!L:L/(24*60*60),
       MATCH(1,
             (A1465='2.1.trackMPD'!A:A)*
             (C1465='2.1.trackMPD'!D:D)*
             (D1465/10^6='2.1.trackMPD'!H:H)*
             (E1465='2.1.trackMPD'!F:F),
0))</f>
        <v>2.0885547201044212E-6</v>
      </c>
    </row>
    <row r="1466" spans="1:9" x14ac:dyDescent="0.2">
      <c r="A1466" s="160" t="s">
        <v>28</v>
      </c>
      <c r="B1466" s="160" t="s">
        <v>3</v>
      </c>
      <c r="C1466" s="160">
        <f>_xlfn.XLOOKUP(B1466,'2.1.trackMPD'!$R$7:$R$29,'2.1.trackMPD'!$T$7:$T$29)</f>
        <v>2</v>
      </c>
      <c r="D1466" s="160">
        <v>100</v>
      </c>
      <c r="E1466" s="160" t="s">
        <v>6390</v>
      </c>
      <c r="F1466" s="160" t="s">
        <v>110</v>
      </c>
      <c r="G1466" s="160" t="s">
        <v>124</v>
      </c>
      <c r="H1466" s="160" t="s">
        <v>6392</v>
      </c>
      <c r="I1466" s="160" cm="1">
        <f t="array" ref="I1466">INDEX('2.1.trackMPD'!I:I/(24*60*60),
       MATCH(1,
             (A1466='2.1.trackMPD'!A:A)*
             (C1466='2.1.trackMPD'!D:D)*
             (D1466/10^6='2.1.trackMPD'!H:H)*
             (E1466='2.1.trackMPD'!F:F),
0))</f>
        <v>2.762232947683912E-6</v>
      </c>
    </row>
    <row r="1467" spans="1:9" x14ac:dyDescent="0.2">
      <c r="A1467" s="160" t="s">
        <v>28</v>
      </c>
      <c r="B1467" s="160" t="s">
        <v>3</v>
      </c>
      <c r="C1467" s="160">
        <f>_xlfn.XLOOKUP(B1467,'2.1.trackMPD'!$R$7:$R$29,'2.1.trackMPD'!$T$7:$T$29)</f>
        <v>2</v>
      </c>
      <c r="D1467" s="160">
        <v>100</v>
      </c>
      <c r="E1467" s="160" t="s">
        <v>6390</v>
      </c>
      <c r="F1467" s="160" t="s">
        <v>110</v>
      </c>
      <c r="G1467" s="160" t="s">
        <v>140</v>
      </c>
      <c r="H1467" s="160" t="s">
        <v>6392</v>
      </c>
      <c r="I1467" s="160" cm="1">
        <f t="array" ref="I1467">INDEX('2.1.trackMPD'!J:J/(24*60*60),
       MATCH(1,
             (A1467='2.1.trackMPD'!A:A)*
             (C1467='2.1.trackMPD'!D:D)*
             (D1467/10^6='2.1.trackMPD'!H:H)*
             (E1467='2.1.trackMPD'!F:F),
0))</f>
        <v>1.4177569613928241E-4</v>
      </c>
    </row>
    <row r="1468" spans="1:9" x14ac:dyDescent="0.2">
      <c r="A1468" s="160" t="s">
        <v>28</v>
      </c>
      <c r="B1468" s="160" t="s">
        <v>3</v>
      </c>
      <c r="C1468" s="160">
        <f>_xlfn.XLOOKUP(B1468,'2.1.trackMPD'!$R$7:$R$29,'2.1.trackMPD'!$T$7:$T$29)</f>
        <v>2</v>
      </c>
      <c r="D1468" s="160">
        <v>100</v>
      </c>
      <c r="E1468" s="160" t="s">
        <v>6390</v>
      </c>
      <c r="F1468" s="160" t="s">
        <v>110</v>
      </c>
      <c r="G1468" s="160" t="s">
        <v>124</v>
      </c>
      <c r="H1468" s="160" t="s">
        <v>6393</v>
      </c>
      <c r="I1468" s="160" cm="1">
        <f t="array" ref="I1468">INDEX('2.1.trackMPD'!K:K/(24*60*60),
       MATCH(1,
             (A1468='2.1.trackMPD'!A:A)*
             (C1468='2.1.trackMPD'!D:D)*
             (D1468/10^6='2.1.trackMPD'!H:H)*
             (E1468='2.1.trackMPD'!F:F),
0))</f>
        <v>0</v>
      </c>
    </row>
    <row r="1469" spans="1:9" x14ac:dyDescent="0.2">
      <c r="A1469" s="160" t="s">
        <v>28</v>
      </c>
      <c r="B1469" s="160" t="s">
        <v>3</v>
      </c>
      <c r="C1469" s="160">
        <f>_xlfn.XLOOKUP(B1469,'2.1.trackMPD'!$R$7:$R$29,'2.1.trackMPD'!$T$7:$T$29)</f>
        <v>2</v>
      </c>
      <c r="D1469" s="160">
        <v>100</v>
      </c>
      <c r="E1469" s="160" t="s">
        <v>6390</v>
      </c>
      <c r="F1469" s="160" t="s">
        <v>110</v>
      </c>
      <c r="G1469" s="160" t="s">
        <v>140</v>
      </c>
      <c r="H1469" s="160" t="s">
        <v>6393</v>
      </c>
      <c r="I1469" s="160" cm="1">
        <f t="array" ref="I1469">INDEX('2.1.trackMPD'!L:L/(24*60*60),
       MATCH(1,
             (A1469='2.1.trackMPD'!A:A)*
             (C1469='2.1.trackMPD'!D:D)*
             (D1469/10^6='2.1.trackMPD'!H:H)*
             (E1469='2.1.trackMPD'!F:F),
0))</f>
        <v>0</v>
      </c>
    </row>
    <row r="1470" spans="1:9" x14ac:dyDescent="0.2">
      <c r="A1470" s="160" t="s">
        <v>28</v>
      </c>
      <c r="B1470" s="160" t="s">
        <v>3</v>
      </c>
      <c r="C1470" s="160">
        <f>_xlfn.XLOOKUP(B1470,'2.1.trackMPD'!$R$7:$R$29,'2.1.trackMPD'!$T$7:$T$29)</f>
        <v>2</v>
      </c>
      <c r="D1470" s="160">
        <v>1000</v>
      </c>
      <c r="E1470" s="160" t="s">
        <v>6390</v>
      </c>
      <c r="F1470" s="160" t="s">
        <v>110</v>
      </c>
      <c r="G1470" s="160" t="s">
        <v>124</v>
      </c>
      <c r="H1470" s="160" t="s">
        <v>6392</v>
      </c>
      <c r="I1470" s="160" cm="1">
        <f t="array" ref="I1470">INDEX('2.1.trackMPD'!I:I/(24*60*60),
       MATCH(1,
             (A1470='2.1.trackMPD'!A:A)*
             (C1470='2.1.trackMPD'!D:D)*
             (D1470/10^6='2.1.trackMPD'!H:H)*
             (E1470='2.1.trackMPD'!F:F),
0))</f>
        <v>1.6671536316218286E-6</v>
      </c>
    </row>
    <row r="1471" spans="1:9" x14ac:dyDescent="0.2">
      <c r="A1471" s="160" t="s">
        <v>28</v>
      </c>
      <c r="B1471" s="160" t="s">
        <v>3</v>
      </c>
      <c r="C1471" s="160">
        <f>_xlfn.XLOOKUP(B1471,'2.1.trackMPD'!$R$7:$R$29,'2.1.trackMPD'!$T$7:$T$29)</f>
        <v>2</v>
      </c>
      <c r="D1471" s="160">
        <v>1000</v>
      </c>
      <c r="E1471" s="160" t="s">
        <v>6390</v>
      </c>
      <c r="F1471" s="160" t="s">
        <v>110</v>
      </c>
      <c r="G1471" s="160" t="s">
        <v>140</v>
      </c>
      <c r="H1471" s="160" t="s">
        <v>6392</v>
      </c>
      <c r="I1471" s="160" cm="1">
        <f t="array" ref="I1471">INDEX('2.1.trackMPD'!J:J/(24*60*60),
       MATCH(1,
             (A1471='2.1.trackMPD'!A:A)*
             (C1471='2.1.trackMPD'!D:D)*
             (D1471/10^6='2.1.trackMPD'!H:H)*
             (E1471='2.1.trackMPD'!F:F),
0))</f>
        <v>3.3160069749710416E-5</v>
      </c>
    </row>
    <row r="1472" spans="1:9" x14ac:dyDescent="0.2">
      <c r="A1472" s="160" t="s">
        <v>28</v>
      </c>
      <c r="B1472" s="160" t="s">
        <v>3</v>
      </c>
      <c r="C1472" s="160">
        <f>_xlfn.XLOOKUP(B1472,'2.1.trackMPD'!$R$7:$R$29,'2.1.trackMPD'!$T$7:$T$29)</f>
        <v>2</v>
      </c>
      <c r="D1472" s="160">
        <v>1000</v>
      </c>
      <c r="E1472" s="160" t="s">
        <v>6390</v>
      </c>
      <c r="F1472" s="160" t="s">
        <v>110</v>
      </c>
      <c r="G1472" s="160" t="s">
        <v>124</v>
      </c>
      <c r="H1472" s="160" t="s">
        <v>6393</v>
      </c>
      <c r="I1472" s="160" cm="1">
        <f t="array" ref="I1472">INDEX('2.1.trackMPD'!K:K/(24*60*60),
       MATCH(1,
             (A1472='2.1.trackMPD'!A:A)*
             (C1472='2.1.trackMPD'!D:D)*
             (D1472/10^6='2.1.trackMPD'!H:H)*
             (E1472='2.1.trackMPD'!F:F),
0))</f>
        <v>7.0323488044841204E-7</v>
      </c>
    </row>
    <row r="1473" spans="1:9" x14ac:dyDescent="0.2">
      <c r="A1473" s="160" t="s">
        <v>28</v>
      </c>
      <c r="B1473" s="160" t="s">
        <v>3</v>
      </c>
      <c r="C1473" s="160">
        <f>_xlfn.XLOOKUP(B1473,'2.1.trackMPD'!$R$7:$R$29,'2.1.trackMPD'!$T$7:$T$29)</f>
        <v>2</v>
      </c>
      <c r="D1473" s="160">
        <v>1000</v>
      </c>
      <c r="E1473" s="160" t="s">
        <v>6390</v>
      </c>
      <c r="F1473" s="160" t="s">
        <v>110</v>
      </c>
      <c r="G1473" s="160" t="s">
        <v>140</v>
      </c>
      <c r="H1473" s="160" t="s">
        <v>6393</v>
      </c>
      <c r="I1473" s="160" cm="1">
        <f t="array" ref="I1473">INDEX('2.1.trackMPD'!L:L/(24*60*60),
       MATCH(1,
             (A1473='2.1.trackMPD'!A:A)*
             (C1473='2.1.trackMPD'!D:D)*
             (D1473/10^6='2.1.trackMPD'!H:H)*
             (E1473='2.1.trackMPD'!F:F),
0))</f>
        <v>1.4318442153425001E-6</v>
      </c>
    </row>
    <row r="1474" spans="1:9" x14ac:dyDescent="0.2">
      <c r="A1474" s="160" t="s">
        <v>28</v>
      </c>
      <c r="B1474" s="160" t="s">
        <v>3</v>
      </c>
      <c r="C1474" s="160">
        <f>_xlfn.XLOOKUP(B1474,'2.1.trackMPD'!$R$7:$R$29,'2.1.trackMPD'!$T$7:$T$29)</f>
        <v>2</v>
      </c>
      <c r="D1474" s="160">
        <v>5000</v>
      </c>
      <c r="E1474" s="160" t="s">
        <v>6390</v>
      </c>
      <c r="F1474" s="160" t="s">
        <v>110</v>
      </c>
      <c r="G1474" s="160" t="s">
        <v>124</v>
      </c>
      <c r="H1474" s="160" t="s">
        <v>6392</v>
      </c>
      <c r="I1474" s="160" cm="1">
        <f t="array" ref="I1474">INDEX('2.1.trackMPD'!I:I/(24*60*60),
       MATCH(1,
             (A1474='2.1.trackMPD'!A:A)*
             (C1474='2.1.trackMPD'!D:D)*
             (D1474/10^6='2.1.trackMPD'!H:H)*
             (E1474='2.1.trackMPD'!F:F),
0))</f>
        <v>1.5727594513646644E-6</v>
      </c>
    </row>
    <row r="1475" spans="1:9" x14ac:dyDescent="0.2">
      <c r="A1475" s="160" t="s">
        <v>28</v>
      </c>
      <c r="B1475" s="160" t="s">
        <v>3</v>
      </c>
      <c r="C1475" s="160">
        <f>_xlfn.XLOOKUP(B1475,'2.1.trackMPD'!$R$7:$R$29,'2.1.trackMPD'!$T$7:$T$29)</f>
        <v>2</v>
      </c>
      <c r="D1475" s="160">
        <v>5000</v>
      </c>
      <c r="E1475" s="160" t="s">
        <v>6390</v>
      </c>
      <c r="F1475" s="160" t="s">
        <v>110</v>
      </c>
      <c r="G1475" s="160" t="s">
        <v>140</v>
      </c>
      <c r="H1475" s="160" t="s">
        <v>6392</v>
      </c>
      <c r="I1475" s="160" cm="1">
        <f t="array" ref="I1475">INDEX('2.1.trackMPD'!J:J/(24*60*60),
       MATCH(1,
             (A1475='2.1.trackMPD'!A:A)*
             (C1475='2.1.trackMPD'!D:D)*
             (D1475/10^6='2.1.trackMPD'!H:H)*
             (E1475='2.1.trackMPD'!F:F),
0))</f>
        <v>3.5367272700456714E-5</v>
      </c>
    </row>
    <row r="1476" spans="1:9" x14ac:dyDescent="0.2">
      <c r="A1476" s="160" t="s">
        <v>28</v>
      </c>
      <c r="B1476" s="160" t="s">
        <v>3</v>
      </c>
      <c r="C1476" s="160">
        <f>_xlfn.XLOOKUP(B1476,'2.1.trackMPD'!$R$7:$R$29,'2.1.trackMPD'!$T$7:$T$29)</f>
        <v>2</v>
      </c>
      <c r="D1476" s="160">
        <v>5000</v>
      </c>
      <c r="E1476" s="160" t="s">
        <v>6390</v>
      </c>
      <c r="F1476" s="160" t="s">
        <v>110</v>
      </c>
      <c r="G1476" s="160" t="s">
        <v>124</v>
      </c>
      <c r="H1476" s="160" t="s">
        <v>6393</v>
      </c>
      <c r="I1476" s="160" cm="1">
        <f t="array" ref="I1476">INDEX('2.1.trackMPD'!K:K/(24*60*60),
       MATCH(1,
             (A1476='2.1.trackMPD'!A:A)*
             (C1476='2.1.trackMPD'!D:D)*
             (D1476/10^6='2.1.trackMPD'!H:H)*
             (E1476='2.1.trackMPD'!F:F),
0))</f>
        <v>6.725854183511632E-7</v>
      </c>
    </row>
    <row r="1477" spans="1:9" x14ac:dyDescent="0.2">
      <c r="A1477" s="160" t="s">
        <v>28</v>
      </c>
      <c r="B1477" s="160" t="s">
        <v>3</v>
      </c>
      <c r="C1477" s="160">
        <f>_xlfn.XLOOKUP(B1477,'2.1.trackMPD'!$R$7:$R$29,'2.1.trackMPD'!$T$7:$T$29)</f>
        <v>2</v>
      </c>
      <c r="D1477" s="160">
        <v>5000</v>
      </c>
      <c r="E1477" s="160" t="s">
        <v>6390</v>
      </c>
      <c r="F1477" s="160" t="s">
        <v>110</v>
      </c>
      <c r="G1477" s="160" t="s">
        <v>140</v>
      </c>
      <c r="H1477" s="160" t="s">
        <v>6393</v>
      </c>
      <c r="I1477" s="160" cm="1">
        <f t="array" ref="I1477">INDEX('2.1.trackMPD'!L:L/(24*60*60),
       MATCH(1,
             (A1477='2.1.trackMPD'!A:A)*
             (C1477='2.1.trackMPD'!D:D)*
             (D1477/10^6='2.1.trackMPD'!H:H)*
             (E1477='2.1.trackMPD'!F:F),
0))</f>
        <v>5.0505050503340042E-6</v>
      </c>
    </row>
    <row r="1478" spans="1:9" x14ac:dyDescent="0.2">
      <c r="A1478" s="160" t="s">
        <v>28</v>
      </c>
      <c r="B1478" s="160" t="s">
        <v>3</v>
      </c>
      <c r="C1478" s="160">
        <f>_xlfn.XLOOKUP(B1478,'2.1.trackMPD'!$R$7:$R$29,'2.1.trackMPD'!$T$7:$T$29)</f>
        <v>2</v>
      </c>
      <c r="D1478" s="160">
        <v>1</v>
      </c>
      <c r="E1478" s="160" t="s">
        <v>6394</v>
      </c>
      <c r="F1478" s="160" t="s">
        <v>110</v>
      </c>
      <c r="G1478" s="160" t="s">
        <v>124</v>
      </c>
      <c r="H1478" s="160" t="s">
        <v>6392</v>
      </c>
      <c r="I1478" s="160" cm="1">
        <f t="array" ref="I1478">INDEX('2.1.trackMPD'!I:I/(24*60*60),
       MATCH(1,
             (A1478='2.1.trackMPD'!A:A)*
             (C1478='2.1.trackMPD'!D:D)*
             (D1478/10^6='2.1.trackMPD'!H:H)*
             (E1478='2.1.trackMPD'!F:F),
0))</f>
        <v>1.8346310469092824E-6</v>
      </c>
    </row>
    <row r="1479" spans="1:9" x14ac:dyDescent="0.2">
      <c r="A1479" s="160" t="s">
        <v>28</v>
      </c>
      <c r="B1479" s="160" t="s">
        <v>3</v>
      </c>
      <c r="C1479" s="160">
        <f>_xlfn.XLOOKUP(B1479,'2.1.trackMPD'!$R$7:$R$29,'2.1.trackMPD'!$T$7:$T$29)</f>
        <v>2</v>
      </c>
      <c r="D1479" s="160">
        <v>1</v>
      </c>
      <c r="E1479" s="160" t="s">
        <v>6394</v>
      </c>
      <c r="F1479" s="160" t="s">
        <v>110</v>
      </c>
      <c r="G1479" s="160" t="s">
        <v>140</v>
      </c>
      <c r="H1479" s="160" t="s">
        <v>6392</v>
      </c>
      <c r="I1479" s="160" cm="1">
        <f t="array" ref="I1479">INDEX('2.1.trackMPD'!J:J/(24*60*60),
       MATCH(1,
             (A1479='2.1.trackMPD'!A:A)*
             (C1479='2.1.trackMPD'!D:D)*
             (D1479/10^6='2.1.trackMPD'!H:H)*
             (E1479='2.1.trackMPD'!F:F),
0))</f>
        <v>3.0298256164014236E-5</v>
      </c>
    </row>
    <row r="1480" spans="1:9" x14ac:dyDescent="0.2">
      <c r="A1480" s="160" t="s">
        <v>28</v>
      </c>
      <c r="B1480" s="160" t="s">
        <v>3</v>
      </c>
      <c r="C1480" s="160">
        <f>_xlfn.XLOOKUP(B1480,'2.1.trackMPD'!$R$7:$R$29,'2.1.trackMPD'!$T$7:$T$29)</f>
        <v>2</v>
      </c>
      <c r="D1480" s="160">
        <v>1</v>
      </c>
      <c r="E1480" s="160" t="s">
        <v>6394</v>
      </c>
      <c r="F1480" s="160" t="s">
        <v>110</v>
      </c>
      <c r="G1480" s="160" t="s">
        <v>124</v>
      </c>
      <c r="H1480" s="160" t="s">
        <v>6393</v>
      </c>
      <c r="I1480" s="160" cm="1">
        <f t="array" ref="I1480">INDEX('2.1.trackMPD'!K:K/(24*60*60),
       MATCH(1,
             (A1480='2.1.trackMPD'!A:A)*
             (C1480='2.1.trackMPD'!D:D)*
             (D1480/10^6='2.1.trackMPD'!H:H)*
             (E1480='2.1.trackMPD'!F:F),
0))</f>
        <v>6.3061685638273151E-7</v>
      </c>
    </row>
    <row r="1481" spans="1:9" x14ac:dyDescent="0.2">
      <c r="A1481" s="160" t="s">
        <v>28</v>
      </c>
      <c r="B1481" s="160" t="s">
        <v>3</v>
      </c>
      <c r="C1481" s="160">
        <f>_xlfn.XLOOKUP(B1481,'2.1.trackMPD'!$R$7:$R$29,'2.1.trackMPD'!$T$7:$T$29)</f>
        <v>2</v>
      </c>
      <c r="D1481" s="160">
        <v>1</v>
      </c>
      <c r="E1481" s="160" t="s">
        <v>6394</v>
      </c>
      <c r="F1481" s="160" t="s">
        <v>110</v>
      </c>
      <c r="G1481" s="160" t="s">
        <v>140</v>
      </c>
      <c r="H1481" s="160" t="s">
        <v>6393</v>
      </c>
      <c r="I1481" s="160" cm="1">
        <f t="array" ref="I1481">INDEX('2.1.trackMPD'!L:L/(24*60*60),
       MATCH(1,
             (A1481='2.1.trackMPD'!A:A)*
             (C1481='2.1.trackMPD'!D:D)*
             (D1481/10^6='2.1.trackMPD'!H:H)*
             (E1481='2.1.trackMPD'!F:F),
0))</f>
        <v>0</v>
      </c>
    </row>
    <row r="1482" spans="1:9" x14ac:dyDescent="0.2">
      <c r="A1482" s="160" t="s">
        <v>28</v>
      </c>
      <c r="B1482" s="160" t="s">
        <v>3</v>
      </c>
      <c r="C1482" s="160">
        <f>_xlfn.XLOOKUP(B1482,'2.1.trackMPD'!$R$7:$R$29,'2.1.trackMPD'!$T$7:$T$29)</f>
        <v>2</v>
      </c>
      <c r="D1482" s="160">
        <v>10</v>
      </c>
      <c r="E1482" s="160" t="s">
        <v>6394</v>
      </c>
      <c r="F1482" s="160" t="s">
        <v>110</v>
      </c>
      <c r="G1482" s="160" t="s">
        <v>124</v>
      </c>
      <c r="H1482" s="160" t="s">
        <v>6392</v>
      </c>
      <c r="I1482" s="160" cm="1">
        <f t="array" ref="I1482">INDEX('2.1.trackMPD'!I:I/(24*60*60),
       MATCH(1,
             (A1482='2.1.trackMPD'!A:A)*
             (C1482='2.1.trackMPD'!D:D)*
             (D1482/10^6='2.1.trackMPD'!H:H)*
             (E1482='2.1.trackMPD'!F:F),
0))</f>
        <v>4.1576112784589117E-6</v>
      </c>
    </row>
    <row r="1483" spans="1:9" x14ac:dyDescent="0.2">
      <c r="A1483" s="160" t="s">
        <v>28</v>
      </c>
      <c r="B1483" s="160" t="s">
        <v>3</v>
      </c>
      <c r="C1483" s="160">
        <f>_xlfn.XLOOKUP(B1483,'2.1.trackMPD'!$R$7:$R$29,'2.1.trackMPD'!$T$7:$T$29)</f>
        <v>2</v>
      </c>
      <c r="D1483" s="160">
        <v>10</v>
      </c>
      <c r="E1483" s="160" t="s">
        <v>6394</v>
      </c>
      <c r="F1483" s="160" t="s">
        <v>110</v>
      </c>
      <c r="G1483" s="160" t="s">
        <v>140</v>
      </c>
      <c r="H1483" s="160" t="s">
        <v>6392</v>
      </c>
      <c r="I1483" s="160" cm="1">
        <f t="array" ref="I1483">INDEX('2.1.trackMPD'!J:J/(24*60*60),
       MATCH(1,
             (A1483='2.1.trackMPD'!A:A)*
             (C1483='2.1.trackMPD'!D:D)*
             (D1483/10^6='2.1.trackMPD'!H:H)*
             (E1483='2.1.trackMPD'!F:F),
0))</f>
        <v>5.0389158239148037E-5</v>
      </c>
    </row>
    <row r="1484" spans="1:9" x14ac:dyDescent="0.2">
      <c r="A1484" s="160" t="s">
        <v>28</v>
      </c>
      <c r="B1484" s="160" t="s">
        <v>3</v>
      </c>
      <c r="C1484" s="160">
        <f>_xlfn.XLOOKUP(B1484,'2.1.trackMPD'!$R$7:$R$29,'2.1.trackMPD'!$T$7:$T$29)</f>
        <v>2</v>
      </c>
      <c r="D1484" s="160">
        <v>10</v>
      </c>
      <c r="E1484" s="160" t="s">
        <v>6394</v>
      </c>
      <c r="F1484" s="160" t="s">
        <v>110</v>
      </c>
      <c r="G1484" s="160" t="s">
        <v>124</v>
      </c>
      <c r="H1484" s="160" t="s">
        <v>6393</v>
      </c>
      <c r="I1484" s="160" cm="1">
        <f t="array" ref="I1484">INDEX('2.1.trackMPD'!K:K/(24*60*60),
       MATCH(1,
             (A1484='2.1.trackMPD'!A:A)*
             (C1484='2.1.trackMPD'!D:D)*
             (D1484/10^6='2.1.trackMPD'!H:H)*
             (E1484='2.1.trackMPD'!F:F),
0))</f>
        <v>0</v>
      </c>
    </row>
    <row r="1485" spans="1:9" x14ac:dyDescent="0.2">
      <c r="A1485" s="160" t="s">
        <v>28</v>
      </c>
      <c r="B1485" s="160" t="s">
        <v>3</v>
      </c>
      <c r="C1485" s="160">
        <f>_xlfn.XLOOKUP(B1485,'2.1.trackMPD'!$R$7:$R$29,'2.1.trackMPD'!$T$7:$T$29)</f>
        <v>2</v>
      </c>
      <c r="D1485" s="160">
        <v>10</v>
      </c>
      <c r="E1485" s="160" t="s">
        <v>6394</v>
      </c>
      <c r="F1485" s="160" t="s">
        <v>110</v>
      </c>
      <c r="G1485" s="160" t="s">
        <v>140</v>
      </c>
      <c r="H1485" s="160" t="s">
        <v>6393</v>
      </c>
      <c r="I1485" s="160" cm="1">
        <f t="array" ref="I1485">INDEX('2.1.trackMPD'!L:L/(24*60*60),
       MATCH(1,
             (A1485='2.1.trackMPD'!A:A)*
             (C1485='2.1.trackMPD'!D:D)*
             (D1485/10^6='2.1.trackMPD'!H:H)*
             (E1485='2.1.trackMPD'!F:F),
0))</f>
        <v>0</v>
      </c>
    </row>
    <row r="1486" spans="1:9" x14ac:dyDescent="0.2">
      <c r="A1486" s="160" t="s">
        <v>28</v>
      </c>
      <c r="B1486" s="160" t="s">
        <v>3</v>
      </c>
      <c r="C1486" s="160">
        <f>_xlfn.XLOOKUP(B1486,'2.1.trackMPD'!$R$7:$R$29,'2.1.trackMPD'!$T$7:$T$29)</f>
        <v>2</v>
      </c>
      <c r="D1486" s="160">
        <v>100</v>
      </c>
      <c r="E1486" s="160" t="s">
        <v>6394</v>
      </c>
      <c r="F1486" s="160" t="s">
        <v>110</v>
      </c>
      <c r="G1486" s="160" t="s">
        <v>124</v>
      </c>
      <c r="H1486" s="160" t="s">
        <v>6392</v>
      </c>
      <c r="I1486" s="160" cm="1">
        <f t="array" ref="I1486">INDEX('2.1.trackMPD'!I:I/(24*60*60),
       MATCH(1,
             (A1486='2.1.trackMPD'!A:A)*
             (C1486='2.1.trackMPD'!D:D)*
             (D1486/10^6='2.1.trackMPD'!H:H)*
             (E1486='2.1.trackMPD'!F:F),
0))</f>
        <v>2.2003854971992246E-6</v>
      </c>
    </row>
    <row r="1487" spans="1:9" x14ac:dyDescent="0.2">
      <c r="A1487" s="160" t="s">
        <v>28</v>
      </c>
      <c r="B1487" s="160" t="s">
        <v>3</v>
      </c>
      <c r="C1487" s="160">
        <f>_xlfn.XLOOKUP(B1487,'2.1.trackMPD'!$R$7:$R$29,'2.1.trackMPD'!$T$7:$T$29)</f>
        <v>2</v>
      </c>
      <c r="D1487" s="160">
        <v>100</v>
      </c>
      <c r="E1487" s="160" t="s">
        <v>6394</v>
      </c>
      <c r="F1487" s="160" t="s">
        <v>110</v>
      </c>
      <c r="G1487" s="160" t="s">
        <v>140</v>
      </c>
      <c r="H1487" s="160" t="s">
        <v>6392</v>
      </c>
      <c r="I1487" s="160" cm="1">
        <f t="array" ref="I1487">INDEX('2.1.trackMPD'!J:J/(24*60*60),
       MATCH(1,
             (A1487='2.1.trackMPD'!A:A)*
             (C1487='2.1.trackMPD'!D:D)*
             (D1487/10^6='2.1.trackMPD'!H:H)*
             (E1487='2.1.trackMPD'!F:F),
0))</f>
        <v>1.9836288186645488E-4</v>
      </c>
    </row>
    <row r="1488" spans="1:9" x14ac:dyDescent="0.2">
      <c r="A1488" s="160" t="s">
        <v>28</v>
      </c>
      <c r="B1488" s="160" t="s">
        <v>3</v>
      </c>
      <c r="C1488" s="160">
        <f>_xlfn.XLOOKUP(B1488,'2.1.trackMPD'!$R$7:$R$29,'2.1.trackMPD'!$T$7:$T$29)</f>
        <v>2</v>
      </c>
      <c r="D1488" s="160">
        <v>100</v>
      </c>
      <c r="E1488" s="160" t="s">
        <v>6394</v>
      </c>
      <c r="F1488" s="160" t="s">
        <v>110</v>
      </c>
      <c r="G1488" s="160" t="s">
        <v>124</v>
      </c>
      <c r="H1488" s="160" t="s">
        <v>6393</v>
      </c>
      <c r="I1488" s="160" cm="1">
        <f t="array" ref="I1488">INDEX('2.1.trackMPD'!K:K/(24*60*60),
       MATCH(1,
             (A1488='2.1.trackMPD'!A:A)*
             (C1488='2.1.trackMPD'!D:D)*
             (D1488/10^6='2.1.trackMPD'!H:H)*
             (E1488='2.1.trackMPD'!F:F),
0))</f>
        <v>0</v>
      </c>
    </row>
    <row r="1489" spans="1:9" x14ac:dyDescent="0.2">
      <c r="A1489" s="160" t="s">
        <v>28</v>
      </c>
      <c r="B1489" s="160" t="s">
        <v>3</v>
      </c>
      <c r="C1489" s="160">
        <f>_xlfn.XLOOKUP(B1489,'2.1.trackMPD'!$R$7:$R$29,'2.1.trackMPD'!$T$7:$T$29)</f>
        <v>2</v>
      </c>
      <c r="D1489" s="160">
        <v>100</v>
      </c>
      <c r="E1489" s="160" t="s">
        <v>6394</v>
      </c>
      <c r="F1489" s="160" t="s">
        <v>110</v>
      </c>
      <c r="G1489" s="160" t="s">
        <v>140</v>
      </c>
      <c r="H1489" s="160" t="s">
        <v>6393</v>
      </c>
      <c r="I1489" s="160" cm="1">
        <f t="array" ref="I1489">INDEX('2.1.trackMPD'!L:L/(24*60*60),
       MATCH(1,
             (A1489='2.1.trackMPD'!A:A)*
             (C1489='2.1.trackMPD'!D:D)*
             (D1489/10^6='2.1.trackMPD'!H:H)*
             (E1489='2.1.trackMPD'!F:F),
0))</f>
        <v>0</v>
      </c>
    </row>
    <row r="1490" spans="1:9" x14ac:dyDescent="0.2">
      <c r="A1490" s="160" t="s">
        <v>28</v>
      </c>
      <c r="B1490" s="160" t="s">
        <v>3</v>
      </c>
      <c r="C1490" s="160">
        <f>_xlfn.XLOOKUP(B1490,'2.1.trackMPD'!$R$7:$R$29,'2.1.trackMPD'!$T$7:$T$29)</f>
        <v>2</v>
      </c>
      <c r="D1490" s="160">
        <v>1000</v>
      </c>
      <c r="E1490" s="160" t="s">
        <v>6394</v>
      </c>
      <c r="F1490" s="160" t="s">
        <v>110</v>
      </c>
      <c r="G1490" s="160" t="s">
        <v>124</v>
      </c>
      <c r="H1490" s="160" t="s">
        <v>6392</v>
      </c>
      <c r="I1490" s="160" cm="1">
        <f t="array" ref="I1490">INDEX('2.1.trackMPD'!I:I/(24*60*60),
       MATCH(1,
             (A1490='2.1.trackMPD'!A:A)*
             (C1490='2.1.trackMPD'!D:D)*
             (D1490/10^6='2.1.trackMPD'!H:H)*
             (E1490='2.1.trackMPD'!F:F),
0))</f>
        <v>1.5005164100324999E-6</v>
      </c>
    </row>
    <row r="1491" spans="1:9" x14ac:dyDescent="0.2">
      <c r="A1491" s="160" t="s">
        <v>28</v>
      </c>
      <c r="B1491" s="160" t="s">
        <v>3</v>
      </c>
      <c r="C1491" s="160">
        <f>_xlfn.XLOOKUP(B1491,'2.1.trackMPD'!$R$7:$R$29,'2.1.trackMPD'!$T$7:$T$29)</f>
        <v>2</v>
      </c>
      <c r="D1491" s="160">
        <v>1000</v>
      </c>
      <c r="E1491" s="160" t="s">
        <v>6394</v>
      </c>
      <c r="F1491" s="160" t="s">
        <v>110</v>
      </c>
      <c r="G1491" s="160" t="s">
        <v>140</v>
      </c>
      <c r="H1491" s="160" t="s">
        <v>6392</v>
      </c>
      <c r="I1491" s="160" cm="1">
        <f t="array" ref="I1491">INDEX('2.1.trackMPD'!J:J/(24*60*60),
       MATCH(1,
             (A1491='2.1.trackMPD'!A:A)*
             (C1491='2.1.trackMPD'!D:D)*
             (D1491/10^6='2.1.trackMPD'!H:H)*
             (E1491='2.1.trackMPD'!F:F),
0))</f>
        <v>3.1757433517761919E-5</v>
      </c>
    </row>
    <row r="1492" spans="1:9" x14ac:dyDescent="0.2">
      <c r="A1492" s="160" t="s">
        <v>28</v>
      </c>
      <c r="B1492" s="160" t="s">
        <v>3</v>
      </c>
      <c r="C1492" s="160">
        <f>_xlfn.XLOOKUP(B1492,'2.1.trackMPD'!$R$7:$R$29,'2.1.trackMPD'!$T$7:$T$29)</f>
        <v>2</v>
      </c>
      <c r="D1492" s="160">
        <v>1000</v>
      </c>
      <c r="E1492" s="160" t="s">
        <v>6394</v>
      </c>
      <c r="F1492" s="160" t="s">
        <v>110</v>
      </c>
      <c r="G1492" s="160" t="s">
        <v>124</v>
      </c>
      <c r="H1492" s="160" t="s">
        <v>6393</v>
      </c>
      <c r="I1492" s="160" cm="1">
        <f t="array" ref="I1492">INDEX('2.1.trackMPD'!K:K/(24*60*60),
       MATCH(1,
             (A1492='2.1.trackMPD'!A:A)*
             (C1492='2.1.trackMPD'!D:D)*
             (D1492/10^6='2.1.trackMPD'!H:H)*
             (E1492='2.1.trackMPD'!F:F),
0))</f>
        <v>7.5411910702665514E-7</v>
      </c>
    </row>
    <row r="1493" spans="1:9" x14ac:dyDescent="0.2">
      <c r="A1493" s="160" t="s">
        <v>28</v>
      </c>
      <c r="B1493" s="160" t="s">
        <v>3</v>
      </c>
      <c r="C1493" s="160">
        <f>_xlfn.XLOOKUP(B1493,'2.1.trackMPD'!$R$7:$R$29,'2.1.trackMPD'!$T$7:$T$29)</f>
        <v>2</v>
      </c>
      <c r="D1493" s="160">
        <v>1000</v>
      </c>
      <c r="E1493" s="160" t="s">
        <v>6394</v>
      </c>
      <c r="F1493" s="160" t="s">
        <v>110</v>
      </c>
      <c r="G1493" s="160" t="s">
        <v>140</v>
      </c>
      <c r="H1493" s="160" t="s">
        <v>6393</v>
      </c>
      <c r="I1493" s="160" cm="1">
        <f t="array" ref="I1493">INDEX('2.1.trackMPD'!L:L/(24*60*60),
       MATCH(1,
             (A1493='2.1.trackMPD'!A:A)*
             (C1493='2.1.trackMPD'!D:D)*
             (D1493/10^6='2.1.trackMPD'!H:H)*
             (E1493='2.1.trackMPD'!F:F),
0))</f>
        <v>1.4660493825639467E-5</v>
      </c>
    </row>
    <row r="1494" spans="1:9" x14ac:dyDescent="0.2">
      <c r="A1494" s="160" t="s">
        <v>28</v>
      </c>
      <c r="B1494" s="160" t="s">
        <v>3</v>
      </c>
      <c r="C1494" s="160">
        <f>_xlfn.XLOOKUP(B1494,'2.1.trackMPD'!$R$7:$R$29,'2.1.trackMPD'!$T$7:$T$29)</f>
        <v>2</v>
      </c>
      <c r="D1494" s="160">
        <v>5000</v>
      </c>
      <c r="E1494" s="160" t="s">
        <v>6394</v>
      </c>
      <c r="F1494" s="160" t="s">
        <v>110</v>
      </c>
      <c r="G1494" s="160" t="s">
        <v>124</v>
      </c>
      <c r="H1494" s="160" t="s">
        <v>6392</v>
      </c>
      <c r="I1494" s="160" cm="1">
        <f t="array" ref="I1494">INDEX('2.1.trackMPD'!I:I/(24*60*60),
       MATCH(1,
             (A1494='2.1.trackMPD'!A:A)*
             (C1494='2.1.trackMPD'!D:D)*
             (D1494/10^6='2.1.trackMPD'!H:H)*
             (E1494='2.1.trackMPD'!F:F),
0))</f>
        <v>1.3394601647151158E-6</v>
      </c>
    </row>
    <row r="1495" spans="1:9" x14ac:dyDescent="0.2">
      <c r="A1495" s="160" t="s">
        <v>28</v>
      </c>
      <c r="B1495" s="160" t="s">
        <v>3</v>
      </c>
      <c r="C1495" s="160">
        <f>_xlfn.XLOOKUP(B1495,'2.1.trackMPD'!$R$7:$R$29,'2.1.trackMPD'!$T$7:$T$29)</f>
        <v>2</v>
      </c>
      <c r="D1495" s="160">
        <v>5000</v>
      </c>
      <c r="E1495" s="160" t="s">
        <v>6394</v>
      </c>
      <c r="F1495" s="160" t="s">
        <v>110</v>
      </c>
      <c r="G1495" s="160" t="s">
        <v>140</v>
      </c>
      <c r="H1495" s="160" t="s">
        <v>6392</v>
      </c>
      <c r="I1495" s="160" cm="1">
        <f t="array" ref="I1495">INDEX('2.1.trackMPD'!J:J/(24*60*60),
       MATCH(1,
             (A1495='2.1.trackMPD'!A:A)*
             (C1495='2.1.trackMPD'!D:D)*
             (D1495/10^6='2.1.trackMPD'!H:H)*
             (E1495='2.1.trackMPD'!F:F),
0))</f>
        <v>2.5275496555560763E-5</v>
      </c>
    </row>
    <row r="1496" spans="1:9" x14ac:dyDescent="0.2">
      <c r="A1496" s="160" t="s">
        <v>28</v>
      </c>
      <c r="B1496" s="160" t="s">
        <v>3</v>
      </c>
      <c r="C1496" s="160">
        <f>_xlfn.XLOOKUP(B1496,'2.1.trackMPD'!$R$7:$R$29,'2.1.trackMPD'!$T$7:$T$29)</f>
        <v>2</v>
      </c>
      <c r="D1496" s="160">
        <v>5000</v>
      </c>
      <c r="E1496" s="160" t="s">
        <v>6394</v>
      </c>
      <c r="F1496" s="160" t="s">
        <v>110</v>
      </c>
      <c r="G1496" s="160" t="s">
        <v>124</v>
      </c>
      <c r="H1496" s="160" t="s">
        <v>6393</v>
      </c>
      <c r="I1496" s="160" cm="1">
        <f t="array" ref="I1496">INDEX('2.1.trackMPD'!K:K/(24*60*60),
       MATCH(1,
             (A1496='2.1.trackMPD'!A:A)*
             (C1496='2.1.trackMPD'!D:D)*
             (D1496/10^6='2.1.trackMPD'!H:H)*
             (E1496='2.1.trackMPD'!F:F),
0))</f>
        <v>6.7987567987567941E-7</v>
      </c>
    </row>
    <row r="1497" spans="1:9" x14ac:dyDescent="0.2">
      <c r="A1497" s="160" t="s">
        <v>28</v>
      </c>
      <c r="B1497" s="160" t="s">
        <v>3</v>
      </c>
      <c r="C1497" s="160">
        <f>_xlfn.XLOOKUP(B1497,'2.1.trackMPD'!$R$7:$R$29,'2.1.trackMPD'!$T$7:$T$29)</f>
        <v>2</v>
      </c>
      <c r="D1497" s="160">
        <v>5000</v>
      </c>
      <c r="E1497" s="160" t="s">
        <v>6394</v>
      </c>
      <c r="F1497" s="160" t="s">
        <v>110</v>
      </c>
      <c r="G1497" s="160" t="s">
        <v>140</v>
      </c>
      <c r="H1497" s="160" t="s">
        <v>6393</v>
      </c>
      <c r="I1497" s="160" cm="1">
        <f t="array" ref="I1497">INDEX('2.1.trackMPD'!L:L/(24*60*60),
       MATCH(1,
             (A1497='2.1.trackMPD'!A:A)*
             (C1497='2.1.trackMPD'!D:D)*
             (D1497/10^6='2.1.trackMPD'!H:H)*
             (E1497='2.1.trackMPD'!F:F),
0))</f>
        <v>0</v>
      </c>
    </row>
    <row r="1498" spans="1:9" x14ac:dyDescent="0.2">
      <c r="A1498" s="160" t="s">
        <v>28</v>
      </c>
      <c r="B1498" s="160" t="s">
        <v>3</v>
      </c>
      <c r="C1498" s="160">
        <f>_xlfn.XLOOKUP(B1498,'2.1.trackMPD'!$R$7:$R$29,'2.1.trackMPD'!$T$7:$T$29)</f>
        <v>2</v>
      </c>
      <c r="D1498" s="160">
        <v>1</v>
      </c>
      <c r="E1498" s="160" t="s">
        <v>6395</v>
      </c>
      <c r="F1498" s="160" t="s">
        <v>110</v>
      </c>
      <c r="G1498" s="160" t="s">
        <v>124</v>
      </c>
      <c r="H1498" s="160" t="s">
        <v>6392</v>
      </c>
      <c r="I1498" s="160" t="e" cm="1">
        <f t="array" ref="I1498">INDEX('2.1.trackMPD'!I:I/(24*60*60),
       MATCH(1,
             (A1498='2.1.trackMPD'!A:A)*
             (C1498='2.1.trackMPD'!D:D)*
             (D1498/10^6='2.1.trackMPD'!H:H)*
             (E1498='2.1.trackMPD'!F:F),
0))</f>
        <v>#N/A</v>
      </c>
    </row>
    <row r="1499" spans="1:9" x14ac:dyDescent="0.2">
      <c r="A1499" s="160" t="s">
        <v>28</v>
      </c>
      <c r="B1499" s="160" t="s">
        <v>3</v>
      </c>
      <c r="C1499" s="160">
        <f>_xlfn.XLOOKUP(B1499,'2.1.trackMPD'!$R$7:$R$29,'2.1.trackMPD'!$T$7:$T$29)</f>
        <v>2</v>
      </c>
      <c r="D1499" s="160">
        <v>1</v>
      </c>
      <c r="E1499" s="160" t="s">
        <v>6395</v>
      </c>
      <c r="F1499" s="160" t="s">
        <v>110</v>
      </c>
      <c r="G1499" s="160" t="s">
        <v>140</v>
      </c>
      <c r="H1499" s="160" t="s">
        <v>6392</v>
      </c>
      <c r="I1499" s="160" t="e" cm="1">
        <f t="array" ref="I1499">INDEX('2.1.trackMPD'!J:J/(24*60*60),
       MATCH(1,
             (A1499='2.1.trackMPD'!A:A)*
             (C1499='2.1.trackMPD'!D:D)*
             (D1499/10^6='2.1.trackMPD'!H:H)*
             (E1499='2.1.trackMPD'!F:F),
0))</f>
        <v>#N/A</v>
      </c>
    </row>
    <row r="1500" spans="1:9" x14ac:dyDescent="0.2">
      <c r="A1500" s="160" t="s">
        <v>28</v>
      </c>
      <c r="B1500" s="160" t="s">
        <v>3</v>
      </c>
      <c r="C1500" s="160">
        <f>_xlfn.XLOOKUP(B1500,'2.1.trackMPD'!$R$7:$R$29,'2.1.trackMPD'!$T$7:$T$29)</f>
        <v>2</v>
      </c>
      <c r="D1500" s="160">
        <v>1</v>
      </c>
      <c r="E1500" s="160" t="s">
        <v>6395</v>
      </c>
      <c r="F1500" s="160" t="s">
        <v>110</v>
      </c>
      <c r="G1500" s="160" t="s">
        <v>124</v>
      </c>
      <c r="H1500" s="160" t="s">
        <v>6393</v>
      </c>
      <c r="I1500" s="160" t="e" cm="1">
        <f t="array" ref="I1500">INDEX('2.1.trackMPD'!K:K/(24*60*60),
       MATCH(1,
             (A1500='2.1.trackMPD'!A:A)*
             (C1500='2.1.trackMPD'!D:D)*
             (D1500/10^6='2.1.trackMPD'!H:H)*
             (E1500='2.1.trackMPD'!F:F),
0))</f>
        <v>#N/A</v>
      </c>
    </row>
    <row r="1501" spans="1:9" x14ac:dyDescent="0.2">
      <c r="A1501" s="160" t="s">
        <v>28</v>
      </c>
      <c r="B1501" s="160" t="s">
        <v>3</v>
      </c>
      <c r="C1501" s="160">
        <f>_xlfn.XLOOKUP(B1501,'2.1.trackMPD'!$R$7:$R$29,'2.1.trackMPD'!$T$7:$T$29)</f>
        <v>2</v>
      </c>
      <c r="D1501" s="160">
        <v>1</v>
      </c>
      <c r="E1501" s="160" t="s">
        <v>6395</v>
      </c>
      <c r="F1501" s="160" t="s">
        <v>110</v>
      </c>
      <c r="G1501" s="160" t="s">
        <v>140</v>
      </c>
      <c r="H1501" s="160" t="s">
        <v>6393</v>
      </c>
      <c r="I1501" s="160" t="e" cm="1">
        <f t="array" ref="I1501">INDEX('2.1.trackMPD'!L:L/(24*60*60),
       MATCH(1,
             (A1501='2.1.trackMPD'!A:A)*
             (C1501='2.1.trackMPD'!D:D)*
             (D1501/10^6='2.1.trackMPD'!H:H)*
             (E1501='2.1.trackMPD'!F:F),
0))</f>
        <v>#N/A</v>
      </c>
    </row>
    <row r="1502" spans="1:9" x14ac:dyDescent="0.2">
      <c r="A1502" s="160" t="s">
        <v>28</v>
      </c>
      <c r="B1502" s="160" t="s">
        <v>3</v>
      </c>
      <c r="C1502" s="160">
        <f>_xlfn.XLOOKUP(B1502,'2.1.trackMPD'!$R$7:$R$29,'2.1.trackMPD'!$T$7:$T$29)</f>
        <v>2</v>
      </c>
      <c r="D1502" s="160">
        <v>10</v>
      </c>
      <c r="E1502" s="160" t="s">
        <v>6395</v>
      </c>
      <c r="F1502" s="160" t="s">
        <v>110</v>
      </c>
      <c r="G1502" s="160" t="s">
        <v>124</v>
      </c>
      <c r="H1502" s="160" t="s">
        <v>6392</v>
      </c>
      <c r="I1502" s="160" t="e" cm="1">
        <f t="array" ref="I1502">INDEX('2.1.trackMPD'!I:I/(24*60*60),
       MATCH(1,
             (A1502='2.1.trackMPD'!A:A)*
             (C1502='2.1.trackMPD'!D:D)*
             (D1502/10^6='2.1.trackMPD'!H:H)*
             (E1502='2.1.trackMPD'!F:F),
0))</f>
        <v>#N/A</v>
      </c>
    </row>
    <row r="1503" spans="1:9" x14ac:dyDescent="0.2">
      <c r="A1503" s="160" t="s">
        <v>28</v>
      </c>
      <c r="B1503" s="160" t="s">
        <v>3</v>
      </c>
      <c r="C1503" s="160">
        <f>_xlfn.XLOOKUP(B1503,'2.1.trackMPD'!$R$7:$R$29,'2.1.trackMPD'!$T$7:$T$29)</f>
        <v>2</v>
      </c>
      <c r="D1503" s="160">
        <v>10</v>
      </c>
      <c r="E1503" s="160" t="s">
        <v>6395</v>
      </c>
      <c r="F1503" s="160" t="s">
        <v>110</v>
      </c>
      <c r="G1503" s="160" t="s">
        <v>140</v>
      </c>
      <c r="H1503" s="160" t="s">
        <v>6392</v>
      </c>
      <c r="I1503" s="160" t="e" cm="1">
        <f t="array" ref="I1503">INDEX('2.1.trackMPD'!J:J/(24*60*60),
       MATCH(1,
             (A1503='2.1.trackMPD'!A:A)*
             (C1503='2.1.trackMPD'!D:D)*
             (D1503/10^6='2.1.trackMPD'!H:H)*
             (E1503='2.1.trackMPD'!F:F),
0))</f>
        <v>#N/A</v>
      </c>
    </row>
    <row r="1504" spans="1:9" x14ac:dyDescent="0.2">
      <c r="A1504" s="160" t="s">
        <v>28</v>
      </c>
      <c r="B1504" s="160" t="s">
        <v>3</v>
      </c>
      <c r="C1504" s="160">
        <f>_xlfn.XLOOKUP(B1504,'2.1.trackMPD'!$R$7:$R$29,'2.1.trackMPD'!$T$7:$T$29)</f>
        <v>2</v>
      </c>
      <c r="D1504" s="160">
        <v>10</v>
      </c>
      <c r="E1504" s="160" t="s">
        <v>6395</v>
      </c>
      <c r="F1504" s="160" t="s">
        <v>110</v>
      </c>
      <c r="G1504" s="160" t="s">
        <v>124</v>
      </c>
      <c r="H1504" s="160" t="s">
        <v>6393</v>
      </c>
      <c r="I1504" s="160" t="e" cm="1">
        <f t="array" ref="I1504">INDEX('2.1.trackMPD'!K:K/(24*60*60),
       MATCH(1,
             (A1504='2.1.trackMPD'!A:A)*
             (C1504='2.1.trackMPD'!D:D)*
             (D1504/10^6='2.1.trackMPD'!H:H)*
             (E1504='2.1.trackMPD'!F:F),
0))</f>
        <v>#N/A</v>
      </c>
    </row>
    <row r="1505" spans="1:9" x14ac:dyDescent="0.2">
      <c r="A1505" s="160" t="s">
        <v>28</v>
      </c>
      <c r="B1505" s="160" t="s">
        <v>3</v>
      </c>
      <c r="C1505" s="160">
        <f>_xlfn.XLOOKUP(B1505,'2.1.trackMPD'!$R$7:$R$29,'2.1.trackMPD'!$T$7:$T$29)</f>
        <v>2</v>
      </c>
      <c r="D1505" s="160">
        <v>10</v>
      </c>
      <c r="E1505" s="160" t="s">
        <v>6395</v>
      </c>
      <c r="F1505" s="160" t="s">
        <v>110</v>
      </c>
      <c r="G1505" s="160" t="s">
        <v>140</v>
      </c>
      <c r="H1505" s="160" t="s">
        <v>6393</v>
      </c>
      <c r="I1505" s="160" t="e" cm="1">
        <f t="array" ref="I1505">INDEX('2.1.trackMPD'!L:L/(24*60*60),
       MATCH(1,
             (A1505='2.1.trackMPD'!A:A)*
             (C1505='2.1.trackMPD'!D:D)*
             (D1505/10^6='2.1.trackMPD'!H:H)*
             (E1505='2.1.trackMPD'!F:F),
0))</f>
        <v>#N/A</v>
      </c>
    </row>
    <row r="1506" spans="1:9" x14ac:dyDescent="0.2">
      <c r="A1506" s="160" t="s">
        <v>28</v>
      </c>
      <c r="B1506" s="160" t="s">
        <v>3</v>
      </c>
      <c r="C1506" s="160">
        <f>_xlfn.XLOOKUP(B1506,'2.1.trackMPD'!$R$7:$R$29,'2.1.trackMPD'!$T$7:$T$29)</f>
        <v>2</v>
      </c>
      <c r="D1506" s="160">
        <v>100</v>
      </c>
      <c r="E1506" s="160" t="s">
        <v>6395</v>
      </c>
      <c r="F1506" s="160" t="s">
        <v>110</v>
      </c>
      <c r="G1506" s="160" t="s">
        <v>124</v>
      </c>
      <c r="H1506" s="160" t="s">
        <v>6392</v>
      </c>
      <c r="I1506" s="160" t="e" cm="1">
        <f t="array" ref="I1506">INDEX('2.1.trackMPD'!I:I/(24*60*60),
       MATCH(1,
             (A1506='2.1.trackMPD'!A:A)*
             (C1506='2.1.trackMPD'!D:D)*
             (D1506/10^6='2.1.trackMPD'!H:H)*
             (E1506='2.1.trackMPD'!F:F),
0))</f>
        <v>#N/A</v>
      </c>
    </row>
    <row r="1507" spans="1:9" x14ac:dyDescent="0.2">
      <c r="A1507" s="160" t="s">
        <v>28</v>
      </c>
      <c r="B1507" s="160" t="s">
        <v>3</v>
      </c>
      <c r="C1507" s="160">
        <f>_xlfn.XLOOKUP(B1507,'2.1.trackMPD'!$R$7:$R$29,'2.1.trackMPD'!$T$7:$T$29)</f>
        <v>2</v>
      </c>
      <c r="D1507" s="160">
        <v>100</v>
      </c>
      <c r="E1507" s="160" t="s">
        <v>6395</v>
      </c>
      <c r="F1507" s="160" t="s">
        <v>110</v>
      </c>
      <c r="G1507" s="160" t="s">
        <v>140</v>
      </c>
      <c r="H1507" s="160" t="s">
        <v>6392</v>
      </c>
      <c r="I1507" s="160" t="e" cm="1">
        <f t="array" ref="I1507">INDEX('2.1.trackMPD'!J:J/(24*60*60),
       MATCH(1,
             (A1507='2.1.trackMPD'!A:A)*
             (C1507='2.1.trackMPD'!D:D)*
             (D1507/10^6='2.1.trackMPD'!H:H)*
             (E1507='2.1.trackMPD'!F:F),
0))</f>
        <v>#N/A</v>
      </c>
    </row>
    <row r="1508" spans="1:9" x14ac:dyDescent="0.2">
      <c r="A1508" s="160" t="s">
        <v>28</v>
      </c>
      <c r="B1508" s="160" t="s">
        <v>3</v>
      </c>
      <c r="C1508" s="160">
        <f>_xlfn.XLOOKUP(B1508,'2.1.trackMPD'!$R$7:$R$29,'2.1.trackMPD'!$T$7:$T$29)</f>
        <v>2</v>
      </c>
      <c r="D1508" s="160">
        <v>100</v>
      </c>
      <c r="E1508" s="160" t="s">
        <v>6395</v>
      </c>
      <c r="F1508" s="160" t="s">
        <v>110</v>
      </c>
      <c r="G1508" s="160" t="s">
        <v>124</v>
      </c>
      <c r="H1508" s="160" t="s">
        <v>6393</v>
      </c>
      <c r="I1508" s="160" t="e" cm="1">
        <f t="array" ref="I1508">INDEX('2.1.trackMPD'!K:K/(24*60*60),
       MATCH(1,
             (A1508='2.1.trackMPD'!A:A)*
             (C1508='2.1.trackMPD'!D:D)*
             (D1508/10^6='2.1.trackMPD'!H:H)*
             (E1508='2.1.trackMPD'!F:F),
0))</f>
        <v>#N/A</v>
      </c>
    </row>
    <row r="1509" spans="1:9" x14ac:dyDescent="0.2">
      <c r="A1509" s="160" t="s">
        <v>28</v>
      </c>
      <c r="B1509" s="160" t="s">
        <v>3</v>
      </c>
      <c r="C1509" s="160">
        <f>_xlfn.XLOOKUP(B1509,'2.1.trackMPD'!$R$7:$R$29,'2.1.trackMPD'!$T$7:$T$29)</f>
        <v>2</v>
      </c>
      <c r="D1509" s="160">
        <v>100</v>
      </c>
      <c r="E1509" s="160" t="s">
        <v>6395</v>
      </c>
      <c r="F1509" s="160" t="s">
        <v>110</v>
      </c>
      <c r="G1509" s="160" t="s">
        <v>140</v>
      </c>
      <c r="H1509" s="160" t="s">
        <v>6393</v>
      </c>
      <c r="I1509" s="160" t="e" cm="1">
        <f t="array" ref="I1509">INDEX('2.1.trackMPD'!L:L/(24*60*60),
       MATCH(1,
             (A1509='2.1.trackMPD'!A:A)*
             (C1509='2.1.trackMPD'!D:D)*
             (D1509/10^6='2.1.trackMPD'!H:H)*
             (E1509='2.1.trackMPD'!F:F),
0))</f>
        <v>#N/A</v>
      </c>
    </row>
    <row r="1510" spans="1:9" x14ac:dyDescent="0.2">
      <c r="A1510" s="160" t="s">
        <v>28</v>
      </c>
      <c r="B1510" s="160" t="s">
        <v>23</v>
      </c>
      <c r="C1510" s="160">
        <f>_xlfn.XLOOKUP(B1510,'2.1.trackMPD'!$R$7:$R$29,'2.1.trackMPD'!$T$7:$T$29)</f>
        <v>5</v>
      </c>
      <c r="D1510" s="160">
        <v>1</v>
      </c>
      <c r="E1510" s="160" t="s">
        <v>6390</v>
      </c>
      <c r="F1510" s="160" t="s">
        <v>110</v>
      </c>
      <c r="G1510" s="160" t="s">
        <v>124</v>
      </c>
      <c r="H1510" s="160" t="s">
        <v>6392</v>
      </c>
      <c r="I1510" s="160" cm="1">
        <f t="array" ref="I1510">INDEX('2.1.trackMPD'!I:I/(24*60*60),
       MATCH(1,
             (A1510='2.1.trackMPD'!A:A)*
             (C1510='2.1.trackMPD'!D:D)*
             (D1510/10^6='2.1.trackMPD'!H:H)*
             (E1510='2.1.trackMPD'!F:F),
0))</f>
        <v>1.2988843576121413E-6</v>
      </c>
    </row>
    <row r="1511" spans="1:9" x14ac:dyDescent="0.2">
      <c r="A1511" s="160" t="s">
        <v>28</v>
      </c>
      <c r="B1511" s="160" t="s">
        <v>23</v>
      </c>
      <c r="C1511" s="160">
        <f>_xlfn.XLOOKUP(B1511,'2.1.trackMPD'!$R$7:$R$29,'2.1.trackMPD'!$T$7:$T$29)</f>
        <v>5</v>
      </c>
      <c r="D1511" s="160">
        <v>1</v>
      </c>
      <c r="E1511" s="160" t="s">
        <v>6390</v>
      </c>
      <c r="F1511" s="160" t="s">
        <v>110</v>
      </c>
      <c r="G1511" s="160" t="s">
        <v>140</v>
      </c>
      <c r="H1511" s="160" t="s">
        <v>6392</v>
      </c>
      <c r="I1511" s="160" cm="1">
        <f t="array" ref="I1511">INDEX('2.1.trackMPD'!J:J/(24*60*60),
       MATCH(1,
             (A1511='2.1.trackMPD'!A:A)*
             (C1511='2.1.trackMPD'!D:D)*
             (D1511/10^6='2.1.trackMPD'!H:H)*
             (E1511='2.1.trackMPD'!F:F),
0))</f>
        <v>2.9779904779365044E-5</v>
      </c>
    </row>
    <row r="1512" spans="1:9" x14ac:dyDescent="0.2">
      <c r="A1512" s="160" t="s">
        <v>28</v>
      </c>
      <c r="B1512" s="160" t="s">
        <v>23</v>
      </c>
      <c r="C1512" s="160">
        <f>_xlfn.XLOOKUP(B1512,'2.1.trackMPD'!$R$7:$R$29,'2.1.trackMPD'!$T$7:$T$29)</f>
        <v>5</v>
      </c>
      <c r="D1512" s="160">
        <v>1</v>
      </c>
      <c r="E1512" s="160" t="s">
        <v>6390</v>
      </c>
      <c r="F1512" s="160" t="s">
        <v>110</v>
      </c>
      <c r="G1512" s="160" t="s">
        <v>124</v>
      </c>
      <c r="H1512" s="160" t="s">
        <v>6393</v>
      </c>
      <c r="I1512" s="160" cm="1">
        <f t="array" ref="I1512">INDEX('2.1.trackMPD'!K:K/(24*60*60),
       MATCH(1,
             (A1512='2.1.trackMPD'!A:A)*
             (C1512='2.1.trackMPD'!D:D)*
             (D1512/10^6='2.1.trackMPD'!H:H)*
             (E1512='2.1.trackMPD'!F:F),
0))</f>
        <v>8.2999610862552775E-7</v>
      </c>
    </row>
    <row r="1513" spans="1:9" x14ac:dyDescent="0.2">
      <c r="A1513" s="160" t="s">
        <v>28</v>
      </c>
      <c r="B1513" s="160" t="s">
        <v>23</v>
      </c>
      <c r="C1513" s="160">
        <f>_xlfn.XLOOKUP(B1513,'2.1.trackMPD'!$R$7:$R$29,'2.1.trackMPD'!$T$7:$T$29)</f>
        <v>5</v>
      </c>
      <c r="D1513" s="160">
        <v>1</v>
      </c>
      <c r="E1513" s="160" t="s">
        <v>6390</v>
      </c>
      <c r="F1513" s="160" t="s">
        <v>110</v>
      </c>
      <c r="G1513" s="160" t="s">
        <v>140</v>
      </c>
      <c r="H1513" s="160" t="s">
        <v>6393</v>
      </c>
      <c r="I1513" s="160" cm="1">
        <f t="array" ref="I1513">INDEX('2.1.trackMPD'!L:L/(24*60*60),
       MATCH(1,
             (A1513='2.1.trackMPD'!A:A)*
             (C1513='2.1.trackMPD'!D:D)*
             (D1513/10^6='2.1.trackMPD'!H:H)*
             (E1513='2.1.trackMPD'!F:F),
0))</f>
        <v>0</v>
      </c>
    </row>
    <row r="1514" spans="1:9" x14ac:dyDescent="0.2">
      <c r="A1514" s="160" t="s">
        <v>28</v>
      </c>
      <c r="B1514" s="160" t="s">
        <v>23</v>
      </c>
      <c r="C1514" s="160">
        <f>_xlfn.XLOOKUP(B1514,'2.1.trackMPD'!$R$7:$R$29,'2.1.trackMPD'!$T$7:$T$29)</f>
        <v>5</v>
      </c>
      <c r="D1514" s="160">
        <v>10</v>
      </c>
      <c r="E1514" s="160" t="s">
        <v>6390</v>
      </c>
      <c r="F1514" s="160" t="s">
        <v>110</v>
      </c>
      <c r="G1514" s="160" t="s">
        <v>124</v>
      </c>
      <c r="H1514" s="160" t="s">
        <v>6392</v>
      </c>
      <c r="I1514" s="160" cm="1">
        <f t="array" ref="I1514">INDEX('2.1.trackMPD'!I:I/(24*60*60),
       MATCH(1,
             (A1514='2.1.trackMPD'!A:A)*
             (C1514='2.1.trackMPD'!D:D)*
             (D1514/10^6='2.1.trackMPD'!H:H)*
             (E1514='2.1.trackMPD'!F:F),
0))</f>
        <v>2.4370251067555902E-6</v>
      </c>
    </row>
    <row r="1515" spans="1:9" x14ac:dyDescent="0.2">
      <c r="A1515" s="160" t="s">
        <v>28</v>
      </c>
      <c r="B1515" s="160" t="s">
        <v>23</v>
      </c>
      <c r="C1515" s="160">
        <f>_xlfn.XLOOKUP(B1515,'2.1.trackMPD'!$R$7:$R$29,'2.1.trackMPD'!$T$7:$T$29)</f>
        <v>5</v>
      </c>
      <c r="D1515" s="160">
        <v>10</v>
      </c>
      <c r="E1515" s="160" t="s">
        <v>6390</v>
      </c>
      <c r="F1515" s="160" t="s">
        <v>110</v>
      </c>
      <c r="G1515" s="160" t="s">
        <v>140</v>
      </c>
      <c r="H1515" s="160" t="s">
        <v>6392</v>
      </c>
      <c r="I1515" s="160" cm="1">
        <f t="array" ref="I1515">INDEX('2.1.trackMPD'!J:J/(24*60*60),
       MATCH(1,
             (A1515='2.1.trackMPD'!A:A)*
             (C1515='2.1.trackMPD'!D:D)*
             (D1515/10^6='2.1.trackMPD'!H:H)*
             (E1515='2.1.trackMPD'!F:F),
0))</f>
        <v>3.2243340887924885E-5</v>
      </c>
    </row>
    <row r="1516" spans="1:9" x14ac:dyDescent="0.2">
      <c r="A1516" s="160" t="s">
        <v>28</v>
      </c>
      <c r="B1516" s="160" t="s">
        <v>23</v>
      </c>
      <c r="C1516" s="160">
        <f>_xlfn.XLOOKUP(B1516,'2.1.trackMPD'!$R$7:$R$29,'2.1.trackMPD'!$T$7:$T$29)</f>
        <v>5</v>
      </c>
      <c r="D1516" s="160">
        <v>10</v>
      </c>
      <c r="E1516" s="160" t="s">
        <v>6390</v>
      </c>
      <c r="F1516" s="160" t="s">
        <v>110</v>
      </c>
      <c r="G1516" s="160" t="s">
        <v>124</v>
      </c>
      <c r="H1516" s="160" t="s">
        <v>6393</v>
      </c>
      <c r="I1516" s="160" cm="1">
        <f t="array" ref="I1516">INDEX('2.1.trackMPD'!K:K/(24*60*60),
       MATCH(1,
             (A1516='2.1.trackMPD'!A:A)*
             (C1516='2.1.trackMPD'!D:D)*
             (D1516/10^6='2.1.trackMPD'!H:H)*
             (E1516='2.1.trackMPD'!F:F),
0))</f>
        <v>8.4688346883709265E-7</v>
      </c>
    </row>
    <row r="1517" spans="1:9" x14ac:dyDescent="0.2">
      <c r="A1517" s="160" t="s">
        <v>28</v>
      </c>
      <c r="B1517" s="160" t="s">
        <v>23</v>
      </c>
      <c r="C1517" s="160">
        <f>_xlfn.XLOOKUP(B1517,'2.1.trackMPD'!$R$7:$R$29,'2.1.trackMPD'!$T$7:$T$29)</f>
        <v>5</v>
      </c>
      <c r="D1517" s="160">
        <v>10</v>
      </c>
      <c r="E1517" s="160" t="s">
        <v>6390</v>
      </c>
      <c r="F1517" s="160" t="s">
        <v>110</v>
      </c>
      <c r="G1517" s="160" t="s">
        <v>140</v>
      </c>
      <c r="H1517" s="160" t="s">
        <v>6393</v>
      </c>
      <c r="I1517" s="160" cm="1">
        <f t="array" ref="I1517">INDEX('2.1.trackMPD'!L:L/(24*60*60),
       MATCH(1,
             (A1517='2.1.trackMPD'!A:A)*
             (C1517='2.1.trackMPD'!D:D)*
             (D1517/10^6='2.1.trackMPD'!H:H)*
             (E1517='2.1.trackMPD'!F:F),
0))</f>
        <v>1.5096618357335071E-6</v>
      </c>
    </row>
    <row r="1518" spans="1:9" x14ac:dyDescent="0.2">
      <c r="A1518" s="160" t="s">
        <v>28</v>
      </c>
      <c r="B1518" s="160" t="s">
        <v>23</v>
      </c>
      <c r="C1518" s="160">
        <f>_xlfn.XLOOKUP(B1518,'2.1.trackMPD'!$R$7:$R$29,'2.1.trackMPD'!$T$7:$T$29)</f>
        <v>5</v>
      </c>
      <c r="D1518" s="160">
        <v>100</v>
      </c>
      <c r="E1518" s="160" t="s">
        <v>6390</v>
      </c>
      <c r="F1518" s="160" t="s">
        <v>110</v>
      </c>
      <c r="G1518" s="160" t="s">
        <v>124</v>
      </c>
      <c r="H1518" s="160" t="s">
        <v>6392</v>
      </c>
      <c r="I1518" s="160" cm="1">
        <f t="array" ref="I1518">INDEX('2.1.trackMPD'!I:I/(24*60*60),
       MATCH(1,
             (A1518='2.1.trackMPD'!A:A)*
             (C1518='2.1.trackMPD'!D:D)*
             (D1518/10^6='2.1.trackMPD'!H:H)*
             (E1518='2.1.trackMPD'!F:F),
0))</f>
        <v>7.0686569332775105E-5</v>
      </c>
    </row>
    <row r="1519" spans="1:9" x14ac:dyDescent="0.2">
      <c r="A1519" s="160" t="s">
        <v>28</v>
      </c>
      <c r="B1519" s="160" t="s">
        <v>23</v>
      </c>
      <c r="C1519" s="160">
        <f>_xlfn.XLOOKUP(B1519,'2.1.trackMPD'!$R$7:$R$29,'2.1.trackMPD'!$T$7:$T$29)</f>
        <v>5</v>
      </c>
      <c r="D1519" s="160">
        <v>100</v>
      </c>
      <c r="E1519" s="160" t="s">
        <v>6390</v>
      </c>
      <c r="F1519" s="160" t="s">
        <v>110</v>
      </c>
      <c r="G1519" s="160" t="s">
        <v>140</v>
      </c>
      <c r="H1519" s="160" t="s">
        <v>6392</v>
      </c>
      <c r="I1519" s="160" cm="1">
        <f t="array" ref="I1519">INDEX('2.1.trackMPD'!J:J/(24*60*60),
       MATCH(1,
             (A1519='2.1.trackMPD'!A:A)*
             (C1519='2.1.trackMPD'!D:D)*
             (D1519/10^6='2.1.trackMPD'!H:H)*
             (E1519='2.1.trackMPD'!F:F),
0))</f>
        <v>2.7066001897419444E-4</v>
      </c>
    </row>
    <row r="1520" spans="1:9" x14ac:dyDescent="0.2">
      <c r="A1520" s="160" t="s">
        <v>28</v>
      </c>
      <c r="B1520" s="160" t="s">
        <v>23</v>
      </c>
      <c r="C1520" s="160">
        <f>_xlfn.XLOOKUP(B1520,'2.1.trackMPD'!$R$7:$R$29,'2.1.trackMPD'!$T$7:$T$29)</f>
        <v>5</v>
      </c>
      <c r="D1520" s="160">
        <v>100</v>
      </c>
      <c r="E1520" s="160" t="s">
        <v>6390</v>
      </c>
      <c r="F1520" s="160" t="s">
        <v>110</v>
      </c>
      <c r="G1520" s="160" t="s">
        <v>124</v>
      </c>
      <c r="H1520" s="160" t="s">
        <v>6393</v>
      </c>
      <c r="I1520" s="160" cm="1">
        <f t="array" ref="I1520">INDEX('2.1.trackMPD'!K:K/(24*60*60),
       MATCH(1,
             (A1520='2.1.trackMPD'!A:A)*
             (C1520='2.1.trackMPD'!D:D)*
             (D1520/10^6='2.1.trackMPD'!H:H)*
             (E1520='2.1.trackMPD'!F:F),
0))</f>
        <v>0</v>
      </c>
    </row>
    <row r="1521" spans="1:9" x14ac:dyDescent="0.2">
      <c r="A1521" s="160" t="s">
        <v>28</v>
      </c>
      <c r="B1521" s="160" t="s">
        <v>23</v>
      </c>
      <c r="C1521" s="160">
        <f>_xlfn.XLOOKUP(B1521,'2.1.trackMPD'!$R$7:$R$29,'2.1.trackMPD'!$T$7:$T$29)</f>
        <v>5</v>
      </c>
      <c r="D1521" s="160">
        <v>100</v>
      </c>
      <c r="E1521" s="160" t="s">
        <v>6390</v>
      </c>
      <c r="F1521" s="160" t="s">
        <v>110</v>
      </c>
      <c r="G1521" s="160" t="s">
        <v>140</v>
      </c>
      <c r="H1521" s="160" t="s">
        <v>6393</v>
      </c>
      <c r="I1521" s="160" cm="1">
        <f t="array" ref="I1521">INDEX('2.1.trackMPD'!L:L/(24*60*60),
       MATCH(1,
             (A1521='2.1.trackMPD'!A:A)*
             (C1521='2.1.trackMPD'!D:D)*
             (D1521/10^6='2.1.trackMPD'!H:H)*
             (E1521='2.1.trackMPD'!F:F),
0))</f>
        <v>0</v>
      </c>
    </row>
    <row r="1522" spans="1:9" x14ac:dyDescent="0.2">
      <c r="A1522" s="160" t="s">
        <v>28</v>
      </c>
      <c r="B1522" s="160" t="s">
        <v>23</v>
      </c>
      <c r="C1522" s="160">
        <f>_xlfn.XLOOKUP(B1522,'2.1.trackMPD'!$R$7:$R$29,'2.1.trackMPD'!$T$7:$T$29)</f>
        <v>5</v>
      </c>
      <c r="D1522" s="160">
        <v>1000</v>
      </c>
      <c r="E1522" s="160" t="s">
        <v>6390</v>
      </c>
      <c r="F1522" s="160" t="s">
        <v>110</v>
      </c>
      <c r="G1522" s="160" t="s">
        <v>124</v>
      </c>
      <c r="H1522" s="160" t="s">
        <v>6392</v>
      </c>
      <c r="I1522" s="160" cm="1">
        <f t="array" ref="I1522">INDEX('2.1.trackMPD'!I:I/(24*60*60),
       MATCH(1,
             (A1522='2.1.trackMPD'!A:A)*
             (C1522='2.1.trackMPD'!D:D)*
             (D1522/10^6='2.1.trackMPD'!H:H)*
             (E1522='2.1.trackMPD'!F:F),
0))</f>
        <v>0.14987726979865046</v>
      </c>
    </row>
    <row r="1523" spans="1:9" x14ac:dyDescent="0.2">
      <c r="A1523" s="160" t="s">
        <v>28</v>
      </c>
      <c r="B1523" s="160" t="s">
        <v>23</v>
      </c>
      <c r="C1523" s="160">
        <f>_xlfn.XLOOKUP(B1523,'2.1.trackMPD'!$R$7:$R$29,'2.1.trackMPD'!$T$7:$T$29)</f>
        <v>5</v>
      </c>
      <c r="D1523" s="160">
        <v>1000</v>
      </c>
      <c r="E1523" s="160" t="s">
        <v>6390</v>
      </c>
      <c r="F1523" s="160" t="s">
        <v>110</v>
      </c>
      <c r="G1523" s="160" t="s">
        <v>140</v>
      </c>
      <c r="H1523" s="160" t="s">
        <v>6392</v>
      </c>
      <c r="I1523" s="160" cm="1">
        <f t="array" ref="I1523">INDEX('2.1.trackMPD'!J:J/(24*60*60),
       MATCH(1,
             (A1523='2.1.trackMPD'!A:A)*
             (C1523='2.1.trackMPD'!D:D)*
             (D1523/10^6='2.1.trackMPD'!H:H)*
             (E1523='2.1.trackMPD'!F:F),
0))</f>
        <v>1.1691604596952199E-2</v>
      </c>
    </row>
    <row r="1524" spans="1:9" x14ac:dyDescent="0.2">
      <c r="A1524" s="160" t="s">
        <v>28</v>
      </c>
      <c r="B1524" s="160" t="s">
        <v>23</v>
      </c>
      <c r="C1524" s="160">
        <f>_xlfn.XLOOKUP(B1524,'2.1.trackMPD'!$R$7:$R$29,'2.1.trackMPD'!$T$7:$T$29)</f>
        <v>5</v>
      </c>
      <c r="D1524" s="160">
        <v>1000</v>
      </c>
      <c r="E1524" s="160" t="s">
        <v>6390</v>
      </c>
      <c r="F1524" s="160" t="s">
        <v>110</v>
      </c>
      <c r="G1524" s="160" t="s">
        <v>124</v>
      </c>
      <c r="H1524" s="160" t="s">
        <v>6393</v>
      </c>
      <c r="I1524" s="160" cm="1">
        <f t="array" ref="I1524">INDEX('2.1.trackMPD'!K:K/(24*60*60),
       MATCH(1,
             (A1524='2.1.trackMPD'!A:A)*
             (C1524='2.1.trackMPD'!D:D)*
             (D1524/10^6='2.1.trackMPD'!H:H)*
             (E1524='2.1.trackMPD'!F:F),
0))</f>
        <v>0</v>
      </c>
    </row>
    <row r="1525" spans="1:9" x14ac:dyDescent="0.2">
      <c r="A1525" s="160" t="s">
        <v>28</v>
      </c>
      <c r="B1525" s="160" t="s">
        <v>23</v>
      </c>
      <c r="C1525" s="160">
        <f>_xlfn.XLOOKUP(B1525,'2.1.trackMPD'!$R$7:$R$29,'2.1.trackMPD'!$T$7:$T$29)</f>
        <v>5</v>
      </c>
      <c r="D1525" s="160">
        <v>1000</v>
      </c>
      <c r="E1525" s="160" t="s">
        <v>6390</v>
      </c>
      <c r="F1525" s="160" t="s">
        <v>110</v>
      </c>
      <c r="G1525" s="160" t="s">
        <v>140</v>
      </c>
      <c r="H1525" s="160" t="s">
        <v>6393</v>
      </c>
      <c r="I1525" s="160" cm="1">
        <f t="array" ref="I1525">INDEX('2.1.trackMPD'!L:L/(24*60*60),
       MATCH(1,
             (A1525='2.1.trackMPD'!A:A)*
             (C1525='2.1.trackMPD'!D:D)*
             (D1525/10^6='2.1.trackMPD'!H:H)*
             (E1525='2.1.trackMPD'!F:F),
0))</f>
        <v>0</v>
      </c>
    </row>
    <row r="1526" spans="1:9" x14ac:dyDescent="0.2">
      <c r="A1526" s="160" t="s">
        <v>28</v>
      </c>
      <c r="B1526" s="160" t="s">
        <v>23</v>
      </c>
      <c r="C1526" s="160">
        <f>_xlfn.XLOOKUP(B1526,'2.1.trackMPD'!$R$7:$R$29,'2.1.trackMPD'!$T$7:$T$29)</f>
        <v>5</v>
      </c>
      <c r="D1526" s="160">
        <v>5000</v>
      </c>
      <c r="E1526" s="160" t="s">
        <v>6390</v>
      </c>
      <c r="F1526" s="160" t="s">
        <v>110</v>
      </c>
      <c r="G1526" s="160" t="s">
        <v>124</v>
      </c>
      <c r="H1526" s="160" t="s">
        <v>6392</v>
      </c>
      <c r="I1526" s="160" cm="1">
        <f t="array" ref="I1526">INDEX('2.1.trackMPD'!I:I/(24*60*60),
       MATCH(1,
             (A1526='2.1.trackMPD'!A:A)*
             (C1526='2.1.trackMPD'!D:D)*
             (D1526/10^6='2.1.trackMPD'!H:H)*
             (E1526='2.1.trackMPD'!F:F),
0))</f>
        <v>4.797332779913611</v>
      </c>
    </row>
    <row r="1527" spans="1:9" x14ac:dyDescent="0.2">
      <c r="A1527" s="160" t="s">
        <v>28</v>
      </c>
      <c r="B1527" s="160" t="s">
        <v>23</v>
      </c>
      <c r="C1527" s="160">
        <f>_xlfn.XLOOKUP(B1527,'2.1.trackMPD'!$R$7:$R$29,'2.1.trackMPD'!$T$7:$T$29)</f>
        <v>5</v>
      </c>
      <c r="D1527" s="160">
        <v>5000</v>
      </c>
      <c r="E1527" s="160" t="s">
        <v>6390</v>
      </c>
      <c r="F1527" s="160" t="s">
        <v>110</v>
      </c>
      <c r="G1527" s="160" t="s">
        <v>140</v>
      </c>
      <c r="H1527" s="160" t="s">
        <v>6392</v>
      </c>
      <c r="I1527" s="160" cm="1">
        <f t="array" ref="I1527">INDEX('2.1.trackMPD'!J:J/(24*60*60),
       MATCH(1,
             (A1527='2.1.trackMPD'!A:A)*
             (C1527='2.1.trackMPD'!D:D)*
             (D1527/10^6='2.1.trackMPD'!H:H)*
             (E1527='2.1.trackMPD'!F:F),
0))</f>
        <v>6.6146388946046866E-2</v>
      </c>
    </row>
    <row r="1528" spans="1:9" x14ac:dyDescent="0.2">
      <c r="A1528" s="160" t="s">
        <v>28</v>
      </c>
      <c r="B1528" s="160" t="s">
        <v>23</v>
      </c>
      <c r="C1528" s="160">
        <f>_xlfn.XLOOKUP(B1528,'2.1.trackMPD'!$R$7:$R$29,'2.1.trackMPD'!$T$7:$T$29)</f>
        <v>5</v>
      </c>
      <c r="D1528" s="160">
        <v>5000</v>
      </c>
      <c r="E1528" s="160" t="s">
        <v>6390</v>
      </c>
      <c r="F1528" s="160" t="s">
        <v>110</v>
      </c>
      <c r="G1528" s="160" t="s">
        <v>124</v>
      </c>
      <c r="H1528" s="160" t="s">
        <v>6393</v>
      </c>
      <c r="I1528" s="160" cm="1">
        <f t="array" ref="I1528">INDEX('2.1.trackMPD'!K:K/(24*60*60),
       MATCH(1,
             (A1528='2.1.trackMPD'!A:A)*
             (C1528='2.1.trackMPD'!D:D)*
             (D1528/10^6='2.1.trackMPD'!H:H)*
             (E1528='2.1.trackMPD'!F:F),
0))</f>
        <v>0</v>
      </c>
    </row>
    <row r="1529" spans="1:9" x14ac:dyDescent="0.2">
      <c r="A1529" s="160" t="s">
        <v>28</v>
      </c>
      <c r="B1529" s="160" t="s">
        <v>23</v>
      </c>
      <c r="C1529" s="160">
        <f>_xlfn.XLOOKUP(B1529,'2.1.trackMPD'!$R$7:$R$29,'2.1.trackMPD'!$T$7:$T$29)</f>
        <v>5</v>
      </c>
      <c r="D1529" s="160">
        <v>5000</v>
      </c>
      <c r="E1529" s="160" t="s">
        <v>6390</v>
      </c>
      <c r="F1529" s="160" t="s">
        <v>110</v>
      </c>
      <c r="G1529" s="160" t="s">
        <v>140</v>
      </c>
      <c r="H1529" s="160" t="s">
        <v>6393</v>
      </c>
      <c r="I1529" s="160" cm="1">
        <f t="array" ref="I1529">INDEX('2.1.trackMPD'!L:L/(24*60*60),
       MATCH(1,
             (A1529='2.1.trackMPD'!A:A)*
             (C1529='2.1.trackMPD'!D:D)*
             (D1529/10^6='2.1.trackMPD'!H:H)*
             (E1529='2.1.trackMPD'!F:F),
0))</f>
        <v>0</v>
      </c>
    </row>
    <row r="1530" spans="1:9" x14ac:dyDescent="0.2">
      <c r="A1530" s="160" t="s">
        <v>28</v>
      </c>
      <c r="B1530" s="160" t="s">
        <v>23</v>
      </c>
      <c r="C1530" s="160">
        <f>_xlfn.XLOOKUP(B1530,'2.1.trackMPD'!$R$7:$R$29,'2.1.trackMPD'!$T$7:$T$29)</f>
        <v>5</v>
      </c>
      <c r="D1530" s="160">
        <v>1</v>
      </c>
      <c r="E1530" s="160" t="s">
        <v>6394</v>
      </c>
      <c r="F1530" s="160" t="s">
        <v>110</v>
      </c>
      <c r="G1530" s="160" t="s">
        <v>124</v>
      </c>
      <c r="H1530" s="160" t="s">
        <v>6392</v>
      </c>
      <c r="I1530" s="160" cm="1">
        <f t="array" ref="I1530">INDEX('2.1.trackMPD'!I:I/(24*60*60),
       MATCH(1,
             (A1530='2.1.trackMPD'!A:A)*
             (C1530='2.1.trackMPD'!D:D)*
             (D1530/10^6='2.1.trackMPD'!H:H)*
             (E1530='2.1.trackMPD'!F:F),
0))</f>
        <v>1.8044209605250002E-6</v>
      </c>
    </row>
    <row r="1531" spans="1:9" x14ac:dyDescent="0.2">
      <c r="A1531" s="160" t="s">
        <v>28</v>
      </c>
      <c r="B1531" s="160" t="s">
        <v>23</v>
      </c>
      <c r="C1531" s="160">
        <f>_xlfn.XLOOKUP(B1531,'2.1.trackMPD'!$R$7:$R$29,'2.1.trackMPD'!$T$7:$T$29)</f>
        <v>5</v>
      </c>
      <c r="D1531" s="160">
        <v>1</v>
      </c>
      <c r="E1531" s="160" t="s">
        <v>6394</v>
      </c>
      <c r="F1531" s="160" t="s">
        <v>110</v>
      </c>
      <c r="G1531" s="160" t="s">
        <v>140</v>
      </c>
      <c r="H1531" s="160" t="s">
        <v>6392</v>
      </c>
      <c r="I1531" s="160" cm="1">
        <f t="array" ref="I1531">INDEX('2.1.trackMPD'!J:J/(24*60*60),
       MATCH(1,
             (A1531='2.1.trackMPD'!A:A)*
             (C1531='2.1.trackMPD'!D:D)*
             (D1531/10^6='2.1.trackMPD'!H:H)*
             (E1531='2.1.trackMPD'!F:F),
0))</f>
        <v>3.8172757947194909E-5</v>
      </c>
    </row>
    <row r="1532" spans="1:9" x14ac:dyDescent="0.2">
      <c r="A1532" s="160" t="s">
        <v>28</v>
      </c>
      <c r="B1532" s="160" t="s">
        <v>23</v>
      </c>
      <c r="C1532" s="160">
        <f>_xlfn.XLOOKUP(B1532,'2.1.trackMPD'!$R$7:$R$29,'2.1.trackMPD'!$T$7:$T$29)</f>
        <v>5</v>
      </c>
      <c r="D1532" s="160">
        <v>1</v>
      </c>
      <c r="E1532" s="160" t="s">
        <v>6394</v>
      </c>
      <c r="F1532" s="160" t="s">
        <v>110</v>
      </c>
      <c r="G1532" s="160" t="s">
        <v>124</v>
      </c>
      <c r="H1532" s="160" t="s">
        <v>6393</v>
      </c>
      <c r="I1532" s="160" cm="1">
        <f t="array" ref="I1532">INDEX('2.1.trackMPD'!K:K/(24*60*60),
       MATCH(1,
             (A1532='2.1.trackMPD'!A:A)*
             (C1532='2.1.trackMPD'!D:D)*
             (D1532/10^6='2.1.trackMPD'!H:H)*
             (E1532='2.1.trackMPD'!F:F),
0))</f>
        <v>6.8082788671023961E-7</v>
      </c>
    </row>
    <row r="1533" spans="1:9" x14ac:dyDescent="0.2">
      <c r="A1533" s="160" t="s">
        <v>28</v>
      </c>
      <c r="B1533" s="160" t="s">
        <v>23</v>
      </c>
      <c r="C1533" s="160">
        <f>_xlfn.XLOOKUP(B1533,'2.1.trackMPD'!$R$7:$R$29,'2.1.trackMPD'!$T$7:$T$29)</f>
        <v>5</v>
      </c>
      <c r="D1533" s="160">
        <v>1</v>
      </c>
      <c r="E1533" s="160" t="s">
        <v>6394</v>
      </c>
      <c r="F1533" s="160" t="s">
        <v>110</v>
      </c>
      <c r="G1533" s="160" t="s">
        <v>140</v>
      </c>
      <c r="H1533" s="160" t="s">
        <v>6393</v>
      </c>
      <c r="I1533" s="160" cm="1">
        <f t="array" ref="I1533">INDEX('2.1.trackMPD'!L:L/(24*60*60),
       MATCH(1,
             (A1533='2.1.trackMPD'!A:A)*
             (C1533='2.1.trackMPD'!D:D)*
             (D1533/10^6='2.1.trackMPD'!H:H)*
             (E1533='2.1.trackMPD'!F:F),
0))</f>
        <v>1.348435814449132E-6</v>
      </c>
    </row>
    <row r="1534" spans="1:9" x14ac:dyDescent="0.2">
      <c r="A1534" s="160" t="s">
        <v>28</v>
      </c>
      <c r="B1534" s="160" t="s">
        <v>23</v>
      </c>
      <c r="C1534" s="160">
        <f>_xlfn.XLOOKUP(B1534,'2.1.trackMPD'!$R$7:$R$29,'2.1.trackMPD'!$T$7:$T$29)</f>
        <v>5</v>
      </c>
      <c r="D1534" s="160">
        <v>10</v>
      </c>
      <c r="E1534" s="160" t="s">
        <v>6394</v>
      </c>
      <c r="F1534" s="160" t="s">
        <v>110</v>
      </c>
      <c r="G1534" s="160" t="s">
        <v>124</v>
      </c>
      <c r="H1534" s="160" t="s">
        <v>6392</v>
      </c>
      <c r="I1534" s="160" t="e" cm="1">
        <f t="array" ref="I1534">INDEX('2.1.trackMPD'!I:I/(24*60*60),
       MATCH(1,
             (A1534='2.1.trackMPD'!A:A)*
             (C1534='2.1.trackMPD'!D:D)*
             (D1534/10^6='2.1.trackMPD'!H:H)*
             (E1534='2.1.trackMPD'!F:F),
0))</f>
        <v>#N/A</v>
      </c>
    </row>
    <row r="1535" spans="1:9" x14ac:dyDescent="0.2">
      <c r="A1535" s="160" t="s">
        <v>28</v>
      </c>
      <c r="B1535" s="160" t="s">
        <v>23</v>
      </c>
      <c r="C1535" s="160">
        <f>_xlfn.XLOOKUP(B1535,'2.1.trackMPD'!$R$7:$R$29,'2.1.trackMPD'!$T$7:$T$29)</f>
        <v>5</v>
      </c>
      <c r="D1535" s="160">
        <v>10</v>
      </c>
      <c r="E1535" s="160" t="s">
        <v>6394</v>
      </c>
      <c r="F1535" s="160" t="s">
        <v>110</v>
      </c>
      <c r="G1535" s="160" t="s">
        <v>140</v>
      </c>
      <c r="H1535" s="160" t="s">
        <v>6392</v>
      </c>
      <c r="I1535" s="160" t="e" cm="1">
        <f t="array" ref="I1535">INDEX('2.1.trackMPD'!J:J/(24*60*60),
       MATCH(1,
             (A1535='2.1.trackMPD'!A:A)*
             (C1535='2.1.trackMPD'!D:D)*
             (D1535/10^6='2.1.trackMPD'!H:H)*
             (E1535='2.1.trackMPD'!F:F),
0))</f>
        <v>#N/A</v>
      </c>
    </row>
    <row r="1536" spans="1:9" x14ac:dyDescent="0.2">
      <c r="A1536" s="160" t="s">
        <v>28</v>
      </c>
      <c r="B1536" s="160" t="s">
        <v>23</v>
      </c>
      <c r="C1536" s="160">
        <f>_xlfn.XLOOKUP(B1536,'2.1.trackMPD'!$R$7:$R$29,'2.1.trackMPD'!$T$7:$T$29)</f>
        <v>5</v>
      </c>
      <c r="D1536" s="160">
        <v>10</v>
      </c>
      <c r="E1536" s="160" t="s">
        <v>6394</v>
      </c>
      <c r="F1536" s="160" t="s">
        <v>110</v>
      </c>
      <c r="G1536" s="160" t="s">
        <v>124</v>
      </c>
      <c r="H1536" s="160" t="s">
        <v>6393</v>
      </c>
      <c r="I1536" s="160" t="e" cm="1">
        <f t="array" ref="I1536">INDEX('2.1.trackMPD'!K:K/(24*60*60),
       MATCH(1,
             (A1536='2.1.trackMPD'!A:A)*
             (C1536='2.1.trackMPD'!D:D)*
             (D1536/10^6='2.1.trackMPD'!H:H)*
             (E1536='2.1.trackMPD'!F:F),
0))</f>
        <v>#N/A</v>
      </c>
    </row>
    <row r="1537" spans="1:9" x14ac:dyDescent="0.2">
      <c r="A1537" s="160" t="s">
        <v>28</v>
      </c>
      <c r="B1537" s="160" t="s">
        <v>23</v>
      </c>
      <c r="C1537" s="160">
        <f>_xlfn.XLOOKUP(B1537,'2.1.trackMPD'!$R$7:$R$29,'2.1.trackMPD'!$T$7:$T$29)</f>
        <v>5</v>
      </c>
      <c r="D1537" s="160">
        <v>10</v>
      </c>
      <c r="E1537" s="160" t="s">
        <v>6394</v>
      </c>
      <c r="F1537" s="160" t="s">
        <v>110</v>
      </c>
      <c r="G1537" s="160" t="s">
        <v>140</v>
      </c>
      <c r="H1537" s="160" t="s">
        <v>6393</v>
      </c>
      <c r="I1537" s="160" t="e" cm="1">
        <f t="array" ref="I1537">INDEX('2.1.trackMPD'!L:L/(24*60*60),
       MATCH(1,
             (A1537='2.1.trackMPD'!A:A)*
             (C1537='2.1.trackMPD'!D:D)*
             (D1537/10^6='2.1.trackMPD'!H:H)*
             (E1537='2.1.trackMPD'!F:F),
0))</f>
        <v>#N/A</v>
      </c>
    </row>
    <row r="1538" spans="1:9" x14ac:dyDescent="0.2">
      <c r="A1538" s="160" t="s">
        <v>28</v>
      </c>
      <c r="B1538" s="160" t="s">
        <v>23</v>
      </c>
      <c r="C1538" s="160">
        <f>_xlfn.XLOOKUP(B1538,'2.1.trackMPD'!$R$7:$R$29,'2.1.trackMPD'!$T$7:$T$29)</f>
        <v>5</v>
      </c>
      <c r="D1538" s="160">
        <v>100</v>
      </c>
      <c r="E1538" s="160" t="s">
        <v>6394</v>
      </c>
      <c r="F1538" s="160" t="s">
        <v>110</v>
      </c>
      <c r="G1538" s="160" t="s">
        <v>124</v>
      </c>
      <c r="H1538" s="160" t="s">
        <v>6392</v>
      </c>
      <c r="I1538" s="160" cm="1">
        <f t="array" ref="I1538">INDEX('2.1.trackMPD'!I:I/(24*60*60),
       MATCH(1,
             (A1538='2.1.trackMPD'!A:A)*
             (C1538='2.1.trackMPD'!D:D)*
             (D1538/10^6='2.1.trackMPD'!H:H)*
             (E1538='2.1.trackMPD'!F:F),
0))</f>
        <v>6.6221955833641543E-4</v>
      </c>
    </row>
    <row r="1539" spans="1:9" x14ac:dyDescent="0.2">
      <c r="A1539" s="160" t="s">
        <v>28</v>
      </c>
      <c r="B1539" s="160" t="s">
        <v>23</v>
      </c>
      <c r="C1539" s="160">
        <f>_xlfn.XLOOKUP(B1539,'2.1.trackMPD'!$R$7:$R$29,'2.1.trackMPD'!$T$7:$T$29)</f>
        <v>5</v>
      </c>
      <c r="D1539" s="160">
        <v>100</v>
      </c>
      <c r="E1539" s="160" t="s">
        <v>6394</v>
      </c>
      <c r="F1539" s="160" t="s">
        <v>110</v>
      </c>
      <c r="G1539" s="160" t="s">
        <v>140</v>
      </c>
      <c r="H1539" s="160" t="s">
        <v>6392</v>
      </c>
      <c r="I1539" s="160" cm="1">
        <f t="array" ref="I1539">INDEX('2.1.trackMPD'!J:J/(24*60*60),
       MATCH(1,
             (A1539='2.1.trackMPD'!A:A)*
             (C1539='2.1.trackMPD'!D:D)*
             (D1539/10^6='2.1.trackMPD'!H:H)*
             (E1539='2.1.trackMPD'!F:F),
0))</f>
        <v>7.9770670159617246E-4</v>
      </c>
    </row>
    <row r="1540" spans="1:9" x14ac:dyDescent="0.2">
      <c r="A1540" s="160" t="s">
        <v>28</v>
      </c>
      <c r="B1540" s="160" t="s">
        <v>23</v>
      </c>
      <c r="C1540" s="160">
        <f>_xlfn.XLOOKUP(B1540,'2.1.trackMPD'!$R$7:$R$29,'2.1.trackMPD'!$T$7:$T$29)</f>
        <v>5</v>
      </c>
      <c r="D1540" s="160">
        <v>100</v>
      </c>
      <c r="E1540" s="160" t="s">
        <v>6394</v>
      </c>
      <c r="F1540" s="160" t="s">
        <v>110</v>
      </c>
      <c r="G1540" s="160" t="s">
        <v>124</v>
      </c>
      <c r="H1540" s="160" t="s">
        <v>6393</v>
      </c>
      <c r="I1540" s="160" cm="1">
        <f t="array" ref="I1540">INDEX('2.1.trackMPD'!K:K/(24*60*60),
       MATCH(1,
             (A1540='2.1.trackMPD'!A:A)*
             (C1540='2.1.trackMPD'!D:D)*
             (D1540/10^6='2.1.trackMPD'!H:H)*
             (E1540='2.1.trackMPD'!F:F),
0))</f>
        <v>0</v>
      </c>
    </row>
    <row r="1541" spans="1:9" x14ac:dyDescent="0.2">
      <c r="A1541" s="160" t="s">
        <v>28</v>
      </c>
      <c r="B1541" s="160" t="s">
        <v>23</v>
      </c>
      <c r="C1541" s="160">
        <f>_xlfn.XLOOKUP(B1541,'2.1.trackMPD'!$R$7:$R$29,'2.1.trackMPD'!$T$7:$T$29)</f>
        <v>5</v>
      </c>
      <c r="D1541" s="160">
        <v>100</v>
      </c>
      <c r="E1541" s="160" t="s">
        <v>6394</v>
      </c>
      <c r="F1541" s="160" t="s">
        <v>110</v>
      </c>
      <c r="G1541" s="160" t="s">
        <v>140</v>
      </c>
      <c r="H1541" s="160" t="s">
        <v>6393</v>
      </c>
      <c r="I1541" s="160" cm="1">
        <f t="array" ref="I1541">INDEX('2.1.trackMPD'!L:L/(24*60*60),
       MATCH(1,
             (A1541='2.1.trackMPD'!A:A)*
             (C1541='2.1.trackMPD'!D:D)*
             (D1541/10^6='2.1.trackMPD'!H:H)*
             (E1541='2.1.trackMPD'!F:F),
0))</f>
        <v>0</v>
      </c>
    </row>
    <row r="1542" spans="1:9" x14ac:dyDescent="0.2">
      <c r="A1542" s="160" t="s">
        <v>28</v>
      </c>
      <c r="B1542" s="160" t="s">
        <v>23</v>
      </c>
      <c r="C1542" s="160">
        <f>_xlfn.XLOOKUP(B1542,'2.1.trackMPD'!$R$7:$R$29,'2.1.trackMPD'!$T$7:$T$29)</f>
        <v>5</v>
      </c>
      <c r="D1542" s="160">
        <v>1000</v>
      </c>
      <c r="E1542" s="160" t="s">
        <v>6394</v>
      </c>
      <c r="F1542" s="160" t="s">
        <v>110</v>
      </c>
      <c r="G1542" s="160" t="s">
        <v>124</v>
      </c>
      <c r="H1542" s="160" t="s">
        <v>6392</v>
      </c>
      <c r="I1542" s="160" cm="1">
        <f t="array" ref="I1542">INDEX('2.1.trackMPD'!I:I/(24*60*60),
       MATCH(1,
             (A1542='2.1.trackMPD'!A:A)*
             (C1542='2.1.trackMPD'!D:D)*
             (D1542/10^6='2.1.trackMPD'!H:H)*
             (E1542='2.1.trackMPD'!F:F),
0))</f>
        <v>0.20208320839669328</v>
      </c>
    </row>
    <row r="1543" spans="1:9" x14ac:dyDescent="0.2">
      <c r="A1543" s="160" t="s">
        <v>28</v>
      </c>
      <c r="B1543" s="160" t="s">
        <v>23</v>
      </c>
      <c r="C1543" s="160">
        <f>_xlfn.XLOOKUP(B1543,'2.1.trackMPD'!$R$7:$R$29,'2.1.trackMPD'!$T$7:$T$29)</f>
        <v>5</v>
      </c>
      <c r="D1543" s="160">
        <v>1000</v>
      </c>
      <c r="E1543" s="160" t="s">
        <v>6394</v>
      </c>
      <c r="F1543" s="160" t="s">
        <v>110</v>
      </c>
      <c r="G1543" s="160" t="s">
        <v>140</v>
      </c>
      <c r="H1543" s="160" t="s">
        <v>6392</v>
      </c>
      <c r="I1543" s="160" cm="1">
        <f t="array" ref="I1543">INDEX('2.1.trackMPD'!J:J/(24*60*60),
       MATCH(1,
             (A1543='2.1.trackMPD'!A:A)*
             (C1543='2.1.trackMPD'!D:D)*
             (D1543/10^6='2.1.trackMPD'!H:H)*
             (E1543='2.1.trackMPD'!F:F),
0))</f>
        <v>1.3575984792471758E-2</v>
      </c>
    </row>
    <row r="1544" spans="1:9" x14ac:dyDescent="0.2">
      <c r="A1544" s="160" t="s">
        <v>28</v>
      </c>
      <c r="B1544" s="160" t="s">
        <v>23</v>
      </c>
      <c r="C1544" s="160">
        <f>_xlfn.XLOOKUP(B1544,'2.1.trackMPD'!$R$7:$R$29,'2.1.trackMPD'!$T$7:$T$29)</f>
        <v>5</v>
      </c>
      <c r="D1544" s="160">
        <v>1000</v>
      </c>
      <c r="E1544" s="160" t="s">
        <v>6394</v>
      </c>
      <c r="F1544" s="160" t="s">
        <v>110</v>
      </c>
      <c r="G1544" s="160" t="s">
        <v>124</v>
      </c>
      <c r="H1544" s="160" t="s">
        <v>6393</v>
      </c>
      <c r="I1544" s="160" cm="1">
        <f t="array" ref="I1544">INDEX('2.1.trackMPD'!K:K/(24*60*60),
       MATCH(1,
             (A1544='2.1.trackMPD'!A:A)*
             (C1544='2.1.trackMPD'!D:D)*
             (D1544/10^6='2.1.trackMPD'!H:H)*
             (E1544='2.1.trackMPD'!F:F),
0))</f>
        <v>0</v>
      </c>
    </row>
    <row r="1545" spans="1:9" x14ac:dyDescent="0.2">
      <c r="A1545" s="160" t="s">
        <v>28</v>
      </c>
      <c r="B1545" s="160" t="s">
        <v>23</v>
      </c>
      <c r="C1545" s="160">
        <f>_xlfn.XLOOKUP(B1545,'2.1.trackMPD'!$R$7:$R$29,'2.1.trackMPD'!$T$7:$T$29)</f>
        <v>5</v>
      </c>
      <c r="D1545" s="160">
        <v>1000</v>
      </c>
      <c r="E1545" s="160" t="s">
        <v>6394</v>
      </c>
      <c r="F1545" s="160" t="s">
        <v>110</v>
      </c>
      <c r="G1545" s="160" t="s">
        <v>140</v>
      </c>
      <c r="H1545" s="160" t="s">
        <v>6393</v>
      </c>
      <c r="I1545" s="160" cm="1">
        <f t="array" ref="I1545">INDEX('2.1.trackMPD'!L:L/(24*60*60),
       MATCH(1,
             (A1545='2.1.trackMPD'!A:A)*
             (C1545='2.1.trackMPD'!D:D)*
             (D1545/10^6='2.1.trackMPD'!H:H)*
             (E1545='2.1.trackMPD'!F:F),
0))</f>
        <v>0</v>
      </c>
    </row>
    <row r="1546" spans="1:9" x14ac:dyDescent="0.2">
      <c r="A1546" s="160" t="s">
        <v>28</v>
      </c>
      <c r="B1546" s="160" t="s">
        <v>23</v>
      </c>
      <c r="C1546" s="160">
        <f>_xlfn.XLOOKUP(B1546,'2.1.trackMPD'!$R$7:$R$29,'2.1.trackMPD'!$T$7:$T$29)</f>
        <v>5</v>
      </c>
      <c r="D1546" s="160">
        <v>5000</v>
      </c>
      <c r="E1546" s="160" t="s">
        <v>6394</v>
      </c>
      <c r="F1546" s="160" t="s">
        <v>110</v>
      </c>
      <c r="G1546" s="160" t="s">
        <v>124</v>
      </c>
      <c r="H1546" s="160" t="s">
        <v>6392</v>
      </c>
      <c r="I1546" s="160" cm="1">
        <f t="array" ref="I1546">INDEX('2.1.trackMPD'!I:I/(24*60*60),
       MATCH(1,
             (A1546='2.1.trackMPD'!A:A)*
             (C1546='2.1.trackMPD'!D:D)*
             (D1546/10^6='2.1.trackMPD'!H:H)*
             (E1546='2.1.trackMPD'!F:F),
0))</f>
        <v>2.228450556640301</v>
      </c>
    </row>
    <row r="1547" spans="1:9" x14ac:dyDescent="0.2">
      <c r="A1547" s="160" t="s">
        <v>28</v>
      </c>
      <c r="B1547" s="160" t="s">
        <v>23</v>
      </c>
      <c r="C1547" s="160">
        <f>_xlfn.XLOOKUP(B1547,'2.1.trackMPD'!$R$7:$R$29,'2.1.trackMPD'!$T$7:$T$29)</f>
        <v>5</v>
      </c>
      <c r="D1547" s="160">
        <v>5000</v>
      </c>
      <c r="E1547" s="160" t="s">
        <v>6394</v>
      </c>
      <c r="F1547" s="160" t="s">
        <v>110</v>
      </c>
      <c r="G1547" s="160" t="s">
        <v>140</v>
      </c>
      <c r="H1547" s="160" t="s">
        <v>6392</v>
      </c>
      <c r="I1547" s="160" cm="1">
        <f t="array" ref="I1547">INDEX('2.1.trackMPD'!J:J/(24*60*60),
       MATCH(1,
             (A1547='2.1.trackMPD'!A:A)*
             (C1547='2.1.trackMPD'!D:D)*
             (D1547/10^6='2.1.trackMPD'!H:H)*
             (E1547='2.1.trackMPD'!F:F),
0))</f>
        <v>4.5082472759787037E-2</v>
      </c>
    </row>
    <row r="1548" spans="1:9" x14ac:dyDescent="0.2">
      <c r="A1548" s="160" t="s">
        <v>28</v>
      </c>
      <c r="B1548" s="160" t="s">
        <v>23</v>
      </c>
      <c r="C1548" s="160">
        <f>_xlfn.XLOOKUP(B1548,'2.1.trackMPD'!$R$7:$R$29,'2.1.trackMPD'!$T$7:$T$29)</f>
        <v>5</v>
      </c>
      <c r="D1548" s="160">
        <v>5000</v>
      </c>
      <c r="E1548" s="160" t="s">
        <v>6394</v>
      </c>
      <c r="F1548" s="160" t="s">
        <v>110</v>
      </c>
      <c r="G1548" s="160" t="s">
        <v>124</v>
      </c>
      <c r="H1548" s="160" t="s">
        <v>6393</v>
      </c>
      <c r="I1548" s="160" cm="1">
        <f t="array" ref="I1548">INDEX('2.1.trackMPD'!K:K/(24*60*60),
       MATCH(1,
             (A1548='2.1.trackMPD'!A:A)*
             (C1548='2.1.trackMPD'!D:D)*
             (D1548/10^6='2.1.trackMPD'!H:H)*
             (E1548='2.1.trackMPD'!F:F),
0))</f>
        <v>0</v>
      </c>
    </row>
    <row r="1549" spans="1:9" x14ac:dyDescent="0.2">
      <c r="A1549" s="160" t="s">
        <v>28</v>
      </c>
      <c r="B1549" s="160" t="s">
        <v>23</v>
      </c>
      <c r="C1549" s="160">
        <f>_xlfn.XLOOKUP(B1549,'2.1.trackMPD'!$R$7:$R$29,'2.1.trackMPD'!$T$7:$T$29)</f>
        <v>5</v>
      </c>
      <c r="D1549" s="160">
        <v>5000</v>
      </c>
      <c r="E1549" s="160" t="s">
        <v>6394</v>
      </c>
      <c r="F1549" s="160" t="s">
        <v>110</v>
      </c>
      <c r="G1549" s="160" t="s">
        <v>140</v>
      </c>
      <c r="H1549" s="160" t="s">
        <v>6393</v>
      </c>
      <c r="I1549" s="160" cm="1">
        <f t="array" ref="I1549">INDEX('2.1.trackMPD'!L:L/(24*60*60),
       MATCH(1,
             (A1549='2.1.trackMPD'!A:A)*
             (C1549='2.1.trackMPD'!D:D)*
             (D1549/10^6='2.1.trackMPD'!H:H)*
             (E1549='2.1.trackMPD'!F:F),
0))</f>
        <v>0</v>
      </c>
    </row>
    <row r="1550" spans="1:9" x14ac:dyDescent="0.2">
      <c r="A1550" s="160" t="s">
        <v>28</v>
      </c>
      <c r="B1550" s="160" t="s">
        <v>23</v>
      </c>
      <c r="C1550" s="160">
        <f>_xlfn.XLOOKUP(B1550,'2.1.trackMPD'!$R$7:$R$29,'2.1.trackMPD'!$T$7:$T$29)</f>
        <v>5</v>
      </c>
      <c r="D1550" s="160">
        <v>1</v>
      </c>
      <c r="E1550" s="160" t="s">
        <v>6395</v>
      </c>
      <c r="F1550" s="160" t="s">
        <v>110</v>
      </c>
      <c r="G1550" s="160" t="s">
        <v>124</v>
      </c>
      <c r="H1550" s="160" t="s">
        <v>6392</v>
      </c>
      <c r="I1550" s="160" t="e" cm="1">
        <f t="array" ref="I1550">INDEX('2.1.trackMPD'!I:I/(24*60*60),
       MATCH(1,
             (A1550='2.1.trackMPD'!A:A)*
             (C1550='2.1.trackMPD'!D:D)*
             (D1550/10^6='2.1.trackMPD'!H:H)*
             (E1550='2.1.trackMPD'!F:F),
0))</f>
        <v>#N/A</v>
      </c>
    </row>
    <row r="1551" spans="1:9" x14ac:dyDescent="0.2">
      <c r="A1551" s="160" t="s">
        <v>28</v>
      </c>
      <c r="B1551" s="160" t="s">
        <v>23</v>
      </c>
      <c r="C1551" s="160">
        <f>_xlfn.XLOOKUP(B1551,'2.1.trackMPD'!$R$7:$R$29,'2.1.trackMPD'!$T$7:$T$29)</f>
        <v>5</v>
      </c>
      <c r="D1551" s="160">
        <v>1</v>
      </c>
      <c r="E1551" s="160" t="s">
        <v>6395</v>
      </c>
      <c r="F1551" s="160" t="s">
        <v>110</v>
      </c>
      <c r="G1551" s="160" t="s">
        <v>140</v>
      </c>
      <c r="H1551" s="160" t="s">
        <v>6392</v>
      </c>
      <c r="I1551" s="160" t="e" cm="1">
        <f t="array" ref="I1551">INDEX('2.1.trackMPD'!J:J/(24*60*60),
       MATCH(1,
             (A1551='2.1.trackMPD'!A:A)*
             (C1551='2.1.trackMPD'!D:D)*
             (D1551/10^6='2.1.trackMPD'!H:H)*
             (E1551='2.1.trackMPD'!F:F),
0))</f>
        <v>#N/A</v>
      </c>
    </row>
    <row r="1552" spans="1:9" x14ac:dyDescent="0.2">
      <c r="A1552" s="160" t="s">
        <v>28</v>
      </c>
      <c r="B1552" s="160" t="s">
        <v>23</v>
      </c>
      <c r="C1552" s="160">
        <f>_xlfn.XLOOKUP(B1552,'2.1.trackMPD'!$R$7:$R$29,'2.1.trackMPD'!$T$7:$T$29)</f>
        <v>5</v>
      </c>
      <c r="D1552" s="160">
        <v>1</v>
      </c>
      <c r="E1552" s="160" t="s">
        <v>6395</v>
      </c>
      <c r="F1552" s="160" t="s">
        <v>110</v>
      </c>
      <c r="G1552" s="160" t="s">
        <v>124</v>
      </c>
      <c r="H1552" s="160" t="s">
        <v>6393</v>
      </c>
      <c r="I1552" s="160" t="e" cm="1">
        <f t="array" ref="I1552">INDEX('2.1.trackMPD'!K:K/(24*60*60),
       MATCH(1,
             (A1552='2.1.trackMPD'!A:A)*
             (C1552='2.1.trackMPD'!D:D)*
             (D1552/10^6='2.1.trackMPD'!H:H)*
             (E1552='2.1.trackMPD'!F:F),
0))</f>
        <v>#N/A</v>
      </c>
    </row>
    <row r="1553" spans="1:9" x14ac:dyDescent="0.2">
      <c r="A1553" s="160" t="s">
        <v>28</v>
      </c>
      <c r="B1553" s="160" t="s">
        <v>23</v>
      </c>
      <c r="C1553" s="160">
        <f>_xlfn.XLOOKUP(B1553,'2.1.trackMPD'!$R$7:$R$29,'2.1.trackMPD'!$T$7:$T$29)</f>
        <v>5</v>
      </c>
      <c r="D1553" s="160">
        <v>1</v>
      </c>
      <c r="E1553" s="160" t="s">
        <v>6395</v>
      </c>
      <c r="F1553" s="160" t="s">
        <v>110</v>
      </c>
      <c r="G1553" s="160" t="s">
        <v>140</v>
      </c>
      <c r="H1553" s="160" t="s">
        <v>6393</v>
      </c>
      <c r="I1553" s="160" t="e" cm="1">
        <f t="array" ref="I1553">INDEX('2.1.trackMPD'!L:L/(24*60*60),
       MATCH(1,
             (A1553='2.1.trackMPD'!A:A)*
             (C1553='2.1.trackMPD'!D:D)*
             (D1553/10^6='2.1.trackMPD'!H:H)*
             (E1553='2.1.trackMPD'!F:F),
0))</f>
        <v>#N/A</v>
      </c>
    </row>
    <row r="1554" spans="1:9" x14ac:dyDescent="0.2">
      <c r="A1554" s="160" t="s">
        <v>28</v>
      </c>
      <c r="B1554" s="160" t="s">
        <v>23</v>
      </c>
      <c r="C1554" s="160">
        <f>_xlfn.XLOOKUP(B1554,'2.1.trackMPD'!$R$7:$R$29,'2.1.trackMPD'!$T$7:$T$29)</f>
        <v>5</v>
      </c>
      <c r="D1554" s="160">
        <v>10</v>
      </c>
      <c r="E1554" s="160" t="s">
        <v>6395</v>
      </c>
      <c r="F1554" s="160" t="s">
        <v>110</v>
      </c>
      <c r="G1554" s="160" t="s">
        <v>124</v>
      </c>
      <c r="H1554" s="160" t="s">
        <v>6392</v>
      </c>
      <c r="I1554" s="160" t="e" cm="1">
        <f t="array" ref="I1554">INDEX('2.1.trackMPD'!I:I/(24*60*60),
       MATCH(1,
             (A1554='2.1.trackMPD'!A:A)*
             (C1554='2.1.trackMPD'!D:D)*
             (D1554/10^6='2.1.trackMPD'!H:H)*
             (E1554='2.1.trackMPD'!F:F),
0))</f>
        <v>#N/A</v>
      </c>
    </row>
    <row r="1555" spans="1:9" x14ac:dyDescent="0.2">
      <c r="A1555" s="160" t="s">
        <v>28</v>
      </c>
      <c r="B1555" s="160" t="s">
        <v>23</v>
      </c>
      <c r="C1555" s="160">
        <f>_xlfn.XLOOKUP(B1555,'2.1.trackMPD'!$R$7:$R$29,'2.1.trackMPD'!$T$7:$T$29)</f>
        <v>5</v>
      </c>
      <c r="D1555" s="160">
        <v>10</v>
      </c>
      <c r="E1555" s="160" t="s">
        <v>6395</v>
      </c>
      <c r="F1555" s="160" t="s">
        <v>110</v>
      </c>
      <c r="G1555" s="160" t="s">
        <v>140</v>
      </c>
      <c r="H1555" s="160" t="s">
        <v>6392</v>
      </c>
      <c r="I1555" s="160" t="e" cm="1">
        <f t="array" ref="I1555">INDEX('2.1.trackMPD'!J:J/(24*60*60),
       MATCH(1,
             (A1555='2.1.trackMPD'!A:A)*
             (C1555='2.1.trackMPD'!D:D)*
             (D1555/10^6='2.1.trackMPD'!H:H)*
             (E1555='2.1.trackMPD'!F:F),
0))</f>
        <v>#N/A</v>
      </c>
    </row>
    <row r="1556" spans="1:9" x14ac:dyDescent="0.2">
      <c r="A1556" s="160" t="s">
        <v>28</v>
      </c>
      <c r="B1556" s="160" t="s">
        <v>23</v>
      </c>
      <c r="C1556" s="160">
        <f>_xlfn.XLOOKUP(B1556,'2.1.trackMPD'!$R$7:$R$29,'2.1.trackMPD'!$T$7:$T$29)</f>
        <v>5</v>
      </c>
      <c r="D1556" s="160">
        <v>10</v>
      </c>
      <c r="E1556" s="160" t="s">
        <v>6395</v>
      </c>
      <c r="F1556" s="160" t="s">
        <v>110</v>
      </c>
      <c r="G1556" s="160" t="s">
        <v>124</v>
      </c>
      <c r="H1556" s="160" t="s">
        <v>6393</v>
      </c>
      <c r="I1556" s="160" t="e" cm="1">
        <f t="array" ref="I1556">INDEX('2.1.trackMPD'!K:K/(24*60*60),
       MATCH(1,
             (A1556='2.1.trackMPD'!A:A)*
             (C1556='2.1.trackMPD'!D:D)*
             (D1556/10^6='2.1.trackMPD'!H:H)*
             (E1556='2.1.trackMPD'!F:F),
0))</f>
        <v>#N/A</v>
      </c>
    </row>
    <row r="1557" spans="1:9" x14ac:dyDescent="0.2">
      <c r="A1557" s="160" t="s">
        <v>28</v>
      </c>
      <c r="B1557" s="160" t="s">
        <v>23</v>
      </c>
      <c r="C1557" s="160">
        <f>_xlfn.XLOOKUP(B1557,'2.1.trackMPD'!$R$7:$R$29,'2.1.trackMPD'!$T$7:$T$29)</f>
        <v>5</v>
      </c>
      <c r="D1557" s="160">
        <v>10</v>
      </c>
      <c r="E1557" s="160" t="s">
        <v>6395</v>
      </c>
      <c r="F1557" s="160" t="s">
        <v>110</v>
      </c>
      <c r="G1557" s="160" t="s">
        <v>140</v>
      </c>
      <c r="H1557" s="160" t="s">
        <v>6393</v>
      </c>
      <c r="I1557" s="160" t="e" cm="1">
        <f t="array" ref="I1557">INDEX('2.1.trackMPD'!L:L/(24*60*60),
       MATCH(1,
             (A1557='2.1.trackMPD'!A:A)*
             (C1557='2.1.trackMPD'!D:D)*
             (D1557/10^6='2.1.trackMPD'!H:H)*
             (E1557='2.1.trackMPD'!F:F),
0))</f>
        <v>#N/A</v>
      </c>
    </row>
    <row r="1558" spans="1:9" x14ac:dyDescent="0.2">
      <c r="A1558" s="160" t="s">
        <v>28</v>
      </c>
      <c r="B1558" s="160" t="s">
        <v>23</v>
      </c>
      <c r="C1558" s="160">
        <f>_xlfn.XLOOKUP(B1558,'2.1.trackMPD'!$R$7:$R$29,'2.1.trackMPD'!$T$7:$T$29)</f>
        <v>5</v>
      </c>
      <c r="D1558" s="160">
        <v>100</v>
      </c>
      <c r="E1558" s="160" t="s">
        <v>6395</v>
      </c>
      <c r="F1558" s="160" t="s">
        <v>110</v>
      </c>
      <c r="G1558" s="160" t="s">
        <v>124</v>
      </c>
      <c r="H1558" s="160" t="s">
        <v>6392</v>
      </c>
      <c r="I1558" s="160" t="e" cm="1">
        <f t="array" ref="I1558">INDEX('2.1.trackMPD'!I:I/(24*60*60),
       MATCH(1,
             (A1558='2.1.trackMPD'!A:A)*
             (C1558='2.1.trackMPD'!D:D)*
             (D1558/10^6='2.1.trackMPD'!H:H)*
             (E1558='2.1.trackMPD'!F:F),
0))</f>
        <v>#N/A</v>
      </c>
    </row>
    <row r="1559" spans="1:9" x14ac:dyDescent="0.2">
      <c r="A1559" s="160" t="s">
        <v>28</v>
      </c>
      <c r="B1559" s="160" t="s">
        <v>23</v>
      </c>
      <c r="C1559" s="160">
        <f>_xlfn.XLOOKUP(B1559,'2.1.trackMPD'!$R$7:$R$29,'2.1.trackMPD'!$T$7:$T$29)</f>
        <v>5</v>
      </c>
      <c r="D1559" s="160">
        <v>100</v>
      </c>
      <c r="E1559" s="160" t="s">
        <v>6395</v>
      </c>
      <c r="F1559" s="160" t="s">
        <v>110</v>
      </c>
      <c r="G1559" s="160" t="s">
        <v>140</v>
      </c>
      <c r="H1559" s="160" t="s">
        <v>6392</v>
      </c>
      <c r="I1559" s="160" t="e" cm="1">
        <f t="array" ref="I1559">INDEX('2.1.trackMPD'!J:J/(24*60*60),
       MATCH(1,
             (A1559='2.1.trackMPD'!A:A)*
             (C1559='2.1.trackMPD'!D:D)*
             (D1559/10^6='2.1.trackMPD'!H:H)*
             (E1559='2.1.trackMPD'!F:F),
0))</f>
        <v>#N/A</v>
      </c>
    </row>
    <row r="1560" spans="1:9" x14ac:dyDescent="0.2">
      <c r="A1560" s="160" t="s">
        <v>28</v>
      </c>
      <c r="B1560" s="160" t="s">
        <v>23</v>
      </c>
      <c r="C1560" s="160">
        <f>_xlfn.XLOOKUP(B1560,'2.1.trackMPD'!$R$7:$R$29,'2.1.trackMPD'!$T$7:$T$29)</f>
        <v>5</v>
      </c>
      <c r="D1560" s="160">
        <v>100</v>
      </c>
      <c r="E1560" s="160" t="s">
        <v>6395</v>
      </c>
      <c r="F1560" s="160" t="s">
        <v>110</v>
      </c>
      <c r="G1560" s="160" t="s">
        <v>124</v>
      </c>
      <c r="H1560" s="160" t="s">
        <v>6393</v>
      </c>
      <c r="I1560" s="160" t="e" cm="1">
        <f t="array" ref="I1560">INDEX('2.1.trackMPD'!K:K/(24*60*60),
       MATCH(1,
             (A1560='2.1.trackMPD'!A:A)*
             (C1560='2.1.trackMPD'!D:D)*
             (D1560/10^6='2.1.trackMPD'!H:H)*
             (E1560='2.1.trackMPD'!F:F),
0))</f>
        <v>#N/A</v>
      </c>
    </row>
    <row r="1561" spans="1:9" x14ac:dyDescent="0.2">
      <c r="A1561" s="160" t="s">
        <v>28</v>
      </c>
      <c r="B1561" s="160" t="s">
        <v>23</v>
      </c>
      <c r="C1561" s="160">
        <f>_xlfn.XLOOKUP(B1561,'2.1.trackMPD'!$R$7:$R$29,'2.1.trackMPD'!$T$7:$T$29)</f>
        <v>5</v>
      </c>
      <c r="D1561" s="160">
        <v>100</v>
      </c>
      <c r="E1561" s="160" t="s">
        <v>6395</v>
      </c>
      <c r="F1561" s="160" t="s">
        <v>110</v>
      </c>
      <c r="G1561" s="160" t="s">
        <v>140</v>
      </c>
      <c r="H1561" s="160" t="s">
        <v>6393</v>
      </c>
      <c r="I1561" s="160" t="e" cm="1">
        <f t="array" ref="I1561">INDEX('2.1.trackMPD'!L:L/(24*60*60),
       MATCH(1,
             (A1561='2.1.trackMPD'!A:A)*
             (C1561='2.1.trackMPD'!D:D)*
             (D1561/10^6='2.1.trackMPD'!H:H)*
             (E1561='2.1.trackMPD'!F:F),
0))</f>
        <v>#N/A</v>
      </c>
    </row>
    <row r="1562" spans="1:9" x14ac:dyDescent="0.2">
      <c r="A1562" s="160" t="s">
        <v>28</v>
      </c>
      <c r="B1562" s="160" t="s">
        <v>4</v>
      </c>
      <c r="C1562" s="160">
        <f>_xlfn.XLOOKUP(B1562,'2.1.trackMPD'!$R$7:$R$29,'2.1.trackMPD'!$T$7:$T$29)</f>
        <v>6</v>
      </c>
      <c r="D1562" s="160">
        <v>1</v>
      </c>
      <c r="E1562" s="160" t="s">
        <v>6390</v>
      </c>
      <c r="F1562" s="160" t="s">
        <v>110</v>
      </c>
      <c r="G1562" s="160" t="s">
        <v>124</v>
      </c>
      <c r="H1562" s="160" t="s">
        <v>6392</v>
      </c>
      <c r="I1562" s="160" cm="1">
        <f t="array" ref="I1562">INDEX('2.1.trackMPD'!I:I/(24*60*60),
       MATCH(1,
             (A1562='2.1.trackMPD'!A:A)*
             (C1562='2.1.trackMPD'!D:D)*
             (D1562/10^6='2.1.trackMPD'!H:H)*
             (E1562='2.1.trackMPD'!F:F),
0))</f>
        <v>1.6177365619572223E-6</v>
      </c>
    </row>
    <row r="1563" spans="1:9" x14ac:dyDescent="0.2">
      <c r="A1563" s="160" t="s">
        <v>28</v>
      </c>
      <c r="B1563" s="160" t="s">
        <v>4</v>
      </c>
      <c r="C1563" s="160">
        <f>_xlfn.XLOOKUP(B1563,'2.1.trackMPD'!$R$7:$R$29,'2.1.trackMPD'!$T$7:$T$29)</f>
        <v>6</v>
      </c>
      <c r="D1563" s="160">
        <v>1</v>
      </c>
      <c r="E1563" s="160" t="s">
        <v>6390</v>
      </c>
      <c r="F1563" s="160" t="s">
        <v>110</v>
      </c>
      <c r="G1563" s="160" t="s">
        <v>140</v>
      </c>
      <c r="H1563" s="160" t="s">
        <v>6392</v>
      </c>
      <c r="I1563" s="160" cm="1">
        <f t="array" ref="I1563">INDEX('2.1.trackMPD'!J:J/(24*60*60),
       MATCH(1,
             (A1563='2.1.trackMPD'!A:A)*
             (C1563='2.1.trackMPD'!D:D)*
             (D1563/10^6='2.1.trackMPD'!H:H)*
             (E1563='2.1.trackMPD'!F:F),
0))</f>
        <v>3.4630803063361224E-5</v>
      </c>
    </row>
    <row r="1564" spans="1:9" x14ac:dyDescent="0.2">
      <c r="A1564" s="160" t="s">
        <v>28</v>
      </c>
      <c r="B1564" s="160" t="s">
        <v>4</v>
      </c>
      <c r="C1564" s="160">
        <f>_xlfn.XLOOKUP(B1564,'2.1.trackMPD'!$R$7:$R$29,'2.1.trackMPD'!$T$7:$T$29)</f>
        <v>6</v>
      </c>
      <c r="D1564" s="160">
        <v>1</v>
      </c>
      <c r="E1564" s="160" t="s">
        <v>6390</v>
      </c>
      <c r="F1564" s="160" t="s">
        <v>110</v>
      </c>
      <c r="G1564" s="160" t="s">
        <v>124</v>
      </c>
      <c r="H1564" s="160" t="s">
        <v>6393</v>
      </c>
      <c r="I1564" s="160" cm="1">
        <f t="array" ref="I1564">INDEX('2.1.trackMPD'!K:K/(24*60*60),
       MATCH(1,
             (A1564='2.1.trackMPD'!A:A)*
             (C1564='2.1.trackMPD'!D:D)*
             (D1564/10^6='2.1.trackMPD'!H:H)*
             (E1564='2.1.trackMPD'!F:F),
0))</f>
        <v>6.3710499490452088E-7</v>
      </c>
    </row>
    <row r="1565" spans="1:9" x14ac:dyDescent="0.2">
      <c r="A1565" s="160" t="s">
        <v>28</v>
      </c>
      <c r="B1565" s="160" t="s">
        <v>4</v>
      </c>
      <c r="C1565" s="160">
        <f>_xlfn.XLOOKUP(B1565,'2.1.trackMPD'!$R$7:$R$29,'2.1.trackMPD'!$T$7:$T$29)</f>
        <v>6</v>
      </c>
      <c r="D1565" s="160">
        <v>1</v>
      </c>
      <c r="E1565" s="160" t="s">
        <v>6390</v>
      </c>
      <c r="F1565" s="160" t="s">
        <v>110</v>
      </c>
      <c r="G1565" s="160" t="s">
        <v>140</v>
      </c>
      <c r="H1565" s="160" t="s">
        <v>6393</v>
      </c>
      <c r="I1565" s="160" cm="1">
        <f t="array" ref="I1565">INDEX('2.1.trackMPD'!L:L/(24*60*60),
       MATCH(1,
             (A1565='2.1.trackMPD'!A:A)*
             (C1565='2.1.trackMPD'!D:D)*
             (D1565/10^6='2.1.trackMPD'!H:H)*
             (E1565='2.1.trackMPD'!F:F),
0))</f>
        <v>2.1367521364459838E-5</v>
      </c>
    </row>
    <row r="1566" spans="1:9" x14ac:dyDescent="0.2">
      <c r="A1566" s="160" t="s">
        <v>28</v>
      </c>
      <c r="B1566" s="160" t="s">
        <v>4</v>
      </c>
      <c r="C1566" s="160">
        <f>_xlfn.XLOOKUP(B1566,'2.1.trackMPD'!$R$7:$R$29,'2.1.trackMPD'!$T$7:$T$29)</f>
        <v>6</v>
      </c>
      <c r="D1566" s="160">
        <v>10</v>
      </c>
      <c r="E1566" s="160" t="s">
        <v>6390</v>
      </c>
      <c r="F1566" s="160" t="s">
        <v>110</v>
      </c>
      <c r="G1566" s="160" t="s">
        <v>124</v>
      </c>
      <c r="H1566" s="160" t="s">
        <v>6392</v>
      </c>
      <c r="I1566" s="160" cm="1">
        <f t="array" ref="I1566">INDEX('2.1.trackMPD'!I:I/(24*60*60),
       MATCH(1,
             (A1566='2.1.trackMPD'!A:A)*
             (C1566='2.1.trackMPD'!D:D)*
             (D1566/10^6='2.1.trackMPD'!H:H)*
             (E1566='2.1.trackMPD'!F:F),
0))</f>
        <v>2.8237807046357985E-6</v>
      </c>
    </row>
    <row r="1567" spans="1:9" x14ac:dyDescent="0.2">
      <c r="A1567" s="160" t="s">
        <v>28</v>
      </c>
      <c r="B1567" s="160" t="s">
        <v>4</v>
      </c>
      <c r="C1567" s="160">
        <f>_xlfn.XLOOKUP(B1567,'2.1.trackMPD'!$R$7:$R$29,'2.1.trackMPD'!$T$7:$T$29)</f>
        <v>6</v>
      </c>
      <c r="D1567" s="160">
        <v>10</v>
      </c>
      <c r="E1567" s="160" t="s">
        <v>6390</v>
      </c>
      <c r="F1567" s="160" t="s">
        <v>110</v>
      </c>
      <c r="G1567" s="160" t="s">
        <v>140</v>
      </c>
      <c r="H1567" s="160" t="s">
        <v>6392</v>
      </c>
      <c r="I1567" s="160" cm="1">
        <f t="array" ref="I1567">INDEX('2.1.trackMPD'!J:J/(24*60*60),
       MATCH(1,
             (A1567='2.1.trackMPD'!A:A)*
             (C1567='2.1.trackMPD'!D:D)*
             (D1567/10^6='2.1.trackMPD'!H:H)*
             (E1567='2.1.trackMPD'!F:F),
0))</f>
        <v>3.3217674055787963E-5</v>
      </c>
    </row>
    <row r="1568" spans="1:9" x14ac:dyDescent="0.2">
      <c r="A1568" s="160" t="s">
        <v>28</v>
      </c>
      <c r="B1568" s="160" t="s">
        <v>4</v>
      </c>
      <c r="C1568" s="160">
        <f>_xlfn.XLOOKUP(B1568,'2.1.trackMPD'!$R$7:$R$29,'2.1.trackMPD'!$T$7:$T$29)</f>
        <v>6</v>
      </c>
      <c r="D1568" s="160">
        <v>10</v>
      </c>
      <c r="E1568" s="160" t="s">
        <v>6390</v>
      </c>
      <c r="F1568" s="160" t="s">
        <v>110</v>
      </c>
      <c r="G1568" s="160" t="s">
        <v>124</v>
      </c>
      <c r="H1568" s="160" t="s">
        <v>6393</v>
      </c>
      <c r="I1568" s="160" cm="1">
        <f t="array" ref="I1568">INDEX('2.1.trackMPD'!K:K/(24*60*60),
       MATCH(1,
             (A1568='2.1.trackMPD'!A:A)*
             (C1568='2.1.trackMPD'!D:D)*
             (D1568/10^6='2.1.trackMPD'!H:H)*
             (E1568='2.1.trackMPD'!F:F),
0))</f>
        <v>6.2562562562562614E-7</v>
      </c>
    </row>
    <row r="1569" spans="1:9" x14ac:dyDescent="0.2">
      <c r="A1569" s="160" t="s">
        <v>28</v>
      </c>
      <c r="B1569" s="160" t="s">
        <v>4</v>
      </c>
      <c r="C1569" s="160">
        <f>_xlfn.XLOOKUP(B1569,'2.1.trackMPD'!$R$7:$R$29,'2.1.trackMPD'!$T$7:$T$29)</f>
        <v>6</v>
      </c>
      <c r="D1569" s="160">
        <v>10</v>
      </c>
      <c r="E1569" s="160" t="s">
        <v>6390</v>
      </c>
      <c r="F1569" s="160" t="s">
        <v>110</v>
      </c>
      <c r="G1569" s="160" t="s">
        <v>140</v>
      </c>
      <c r="H1569" s="160" t="s">
        <v>6393</v>
      </c>
      <c r="I1569" s="160" cm="1">
        <f t="array" ref="I1569">INDEX('2.1.trackMPD'!L:L/(24*60*60),
       MATCH(1,
             (A1569='2.1.trackMPD'!A:A)*
             (C1569='2.1.trackMPD'!D:D)*
             (D1569/10^6='2.1.trackMPD'!H:H)*
             (E1569='2.1.trackMPD'!F:F),
0))</f>
        <v>1.381978993919294E-6</v>
      </c>
    </row>
    <row r="1570" spans="1:9" x14ac:dyDescent="0.2">
      <c r="A1570" s="160" t="s">
        <v>28</v>
      </c>
      <c r="B1570" s="160" t="s">
        <v>4</v>
      </c>
      <c r="C1570" s="160">
        <f>_xlfn.XLOOKUP(B1570,'2.1.trackMPD'!$R$7:$R$29,'2.1.trackMPD'!$T$7:$T$29)</f>
        <v>6</v>
      </c>
      <c r="D1570" s="160">
        <v>100</v>
      </c>
      <c r="E1570" s="160" t="s">
        <v>6390</v>
      </c>
      <c r="F1570" s="160" t="s">
        <v>110</v>
      </c>
      <c r="G1570" s="160" t="s">
        <v>124</v>
      </c>
      <c r="H1570" s="160" t="s">
        <v>6392</v>
      </c>
      <c r="I1570" s="160" cm="1">
        <f t="array" ref="I1570">INDEX('2.1.trackMPD'!I:I/(24*60*60),
       MATCH(1,
             (A1570='2.1.trackMPD'!A:A)*
             (C1570='2.1.trackMPD'!D:D)*
             (D1570/10^6='2.1.trackMPD'!H:H)*
             (E1570='2.1.trackMPD'!F:F),
0))</f>
        <v>2.8920360168355093E-3</v>
      </c>
    </row>
    <row r="1571" spans="1:9" x14ac:dyDescent="0.2">
      <c r="A1571" s="160" t="s">
        <v>28</v>
      </c>
      <c r="B1571" s="160" t="s">
        <v>4</v>
      </c>
      <c r="C1571" s="160">
        <f>_xlfn.XLOOKUP(B1571,'2.1.trackMPD'!$R$7:$R$29,'2.1.trackMPD'!$T$7:$T$29)</f>
        <v>6</v>
      </c>
      <c r="D1571" s="160">
        <v>100</v>
      </c>
      <c r="E1571" s="160" t="s">
        <v>6390</v>
      </c>
      <c r="F1571" s="160" t="s">
        <v>110</v>
      </c>
      <c r="G1571" s="160" t="s">
        <v>140</v>
      </c>
      <c r="H1571" s="160" t="s">
        <v>6392</v>
      </c>
      <c r="I1571" s="160" cm="1">
        <f t="array" ref="I1571">INDEX('2.1.trackMPD'!J:J/(24*60*60),
       MATCH(1,
             (A1571='2.1.trackMPD'!A:A)*
             (C1571='2.1.trackMPD'!D:D)*
             (D1571/10^6='2.1.trackMPD'!H:H)*
             (E1571='2.1.trackMPD'!F:F),
0))</f>
        <v>1.6179365239558331E-3</v>
      </c>
    </row>
    <row r="1572" spans="1:9" x14ac:dyDescent="0.2">
      <c r="A1572" s="160" t="s">
        <v>28</v>
      </c>
      <c r="B1572" s="160" t="s">
        <v>4</v>
      </c>
      <c r="C1572" s="160">
        <f>_xlfn.XLOOKUP(B1572,'2.1.trackMPD'!$R$7:$R$29,'2.1.trackMPD'!$T$7:$T$29)</f>
        <v>6</v>
      </c>
      <c r="D1572" s="160">
        <v>100</v>
      </c>
      <c r="E1572" s="160" t="s">
        <v>6390</v>
      </c>
      <c r="F1572" s="160" t="s">
        <v>110</v>
      </c>
      <c r="G1572" s="160" t="s">
        <v>124</v>
      </c>
      <c r="H1572" s="160" t="s">
        <v>6393</v>
      </c>
      <c r="I1572" s="160" cm="1">
        <f t="array" ref="I1572">INDEX('2.1.trackMPD'!K:K/(24*60*60),
       MATCH(1,
             (A1572='2.1.trackMPD'!A:A)*
             (C1572='2.1.trackMPD'!D:D)*
             (D1572/10^6='2.1.trackMPD'!H:H)*
             (E1572='2.1.trackMPD'!F:F),
0))</f>
        <v>0</v>
      </c>
    </row>
    <row r="1573" spans="1:9" x14ac:dyDescent="0.2">
      <c r="A1573" s="160" t="s">
        <v>28</v>
      </c>
      <c r="B1573" s="160" t="s">
        <v>4</v>
      </c>
      <c r="C1573" s="160">
        <f>_xlfn.XLOOKUP(B1573,'2.1.trackMPD'!$R$7:$R$29,'2.1.trackMPD'!$T$7:$T$29)</f>
        <v>6</v>
      </c>
      <c r="D1573" s="160">
        <v>100</v>
      </c>
      <c r="E1573" s="160" t="s">
        <v>6390</v>
      </c>
      <c r="F1573" s="160" t="s">
        <v>110</v>
      </c>
      <c r="G1573" s="160" t="s">
        <v>140</v>
      </c>
      <c r="H1573" s="160" t="s">
        <v>6393</v>
      </c>
      <c r="I1573" s="160" cm="1">
        <f t="array" ref="I1573">INDEX('2.1.trackMPD'!L:L/(24*60*60),
       MATCH(1,
             (A1573='2.1.trackMPD'!A:A)*
             (C1573='2.1.trackMPD'!D:D)*
             (D1573/10^6='2.1.trackMPD'!H:H)*
             (E1573='2.1.trackMPD'!F:F),
0))</f>
        <v>0</v>
      </c>
    </row>
    <row r="1574" spans="1:9" x14ac:dyDescent="0.2">
      <c r="A1574" s="160" t="s">
        <v>28</v>
      </c>
      <c r="B1574" s="160" t="s">
        <v>4</v>
      </c>
      <c r="C1574" s="160">
        <f>_xlfn.XLOOKUP(B1574,'2.1.trackMPD'!$R$7:$R$29,'2.1.trackMPD'!$T$7:$T$29)</f>
        <v>6</v>
      </c>
      <c r="D1574" s="160">
        <v>1000</v>
      </c>
      <c r="E1574" s="160" t="s">
        <v>6390</v>
      </c>
      <c r="F1574" s="160" t="s">
        <v>110</v>
      </c>
      <c r="G1574" s="160" t="s">
        <v>124</v>
      </c>
      <c r="H1574" s="160" t="s">
        <v>6392</v>
      </c>
      <c r="I1574" s="160" cm="1">
        <f t="array" ref="I1574">INDEX('2.1.trackMPD'!I:I/(24*60*60),
       MATCH(1,
             (A1574='2.1.trackMPD'!A:A)*
             (C1574='2.1.trackMPD'!D:D)*
             (D1574/10^6='2.1.trackMPD'!H:H)*
             (E1574='2.1.trackMPD'!F:F),
0))</f>
        <v>3.7818859721553473</v>
      </c>
    </row>
    <row r="1575" spans="1:9" x14ac:dyDescent="0.2">
      <c r="A1575" s="160" t="s">
        <v>28</v>
      </c>
      <c r="B1575" s="160" t="s">
        <v>4</v>
      </c>
      <c r="C1575" s="160">
        <f>_xlfn.XLOOKUP(B1575,'2.1.trackMPD'!$R$7:$R$29,'2.1.trackMPD'!$T$7:$T$29)</f>
        <v>6</v>
      </c>
      <c r="D1575" s="160">
        <v>1000</v>
      </c>
      <c r="E1575" s="160" t="s">
        <v>6390</v>
      </c>
      <c r="F1575" s="160" t="s">
        <v>110</v>
      </c>
      <c r="G1575" s="160" t="s">
        <v>140</v>
      </c>
      <c r="H1575" s="160" t="s">
        <v>6392</v>
      </c>
      <c r="I1575" s="160" cm="1">
        <f t="array" ref="I1575">INDEX('2.1.trackMPD'!J:J/(24*60*60),
       MATCH(1,
             (A1575='2.1.trackMPD'!A:A)*
             (C1575='2.1.trackMPD'!D:D)*
             (D1575/10^6='2.1.trackMPD'!H:H)*
             (E1575='2.1.trackMPD'!F:F),
0))</f>
        <v>5.8730057862017473E-2</v>
      </c>
    </row>
    <row r="1576" spans="1:9" x14ac:dyDescent="0.2">
      <c r="A1576" s="160" t="s">
        <v>28</v>
      </c>
      <c r="B1576" s="160" t="s">
        <v>4</v>
      </c>
      <c r="C1576" s="160">
        <f>_xlfn.XLOOKUP(B1576,'2.1.trackMPD'!$R$7:$R$29,'2.1.trackMPD'!$T$7:$T$29)</f>
        <v>6</v>
      </c>
      <c r="D1576" s="160">
        <v>1000</v>
      </c>
      <c r="E1576" s="160" t="s">
        <v>6390</v>
      </c>
      <c r="F1576" s="160" t="s">
        <v>110</v>
      </c>
      <c r="G1576" s="160" t="s">
        <v>124</v>
      </c>
      <c r="H1576" s="160" t="s">
        <v>6393</v>
      </c>
      <c r="I1576" s="160" cm="1">
        <f t="array" ref="I1576">INDEX('2.1.trackMPD'!K:K/(24*60*60),
       MATCH(1,
             (A1576='2.1.trackMPD'!A:A)*
             (C1576='2.1.trackMPD'!D:D)*
             (D1576/10^6='2.1.trackMPD'!H:H)*
             (E1576='2.1.trackMPD'!F:F),
0))</f>
        <v>0</v>
      </c>
    </row>
    <row r="1577" spans="1:9" x14ac:dyDescent="0.2">
      <c r="A1577" s="160" t="s">
        <v>28</v>
      </c>
      <c r="B1577" s="160" t="s">
        <v>4</v>
      </c>
      <c r="C1577" s="160">
        <f>_xlfn.XLOOKUP(B1577,'2.1.trackMPD'!$R$7:$R$29,'2.1.trackMPD'!$T$7:$T$29)</f>
        <v>6</v>
      </c>
      <c r="D1577" s="160">
        <v>1000</v>
      </c>
      <c r="E1577" s="160" t="s">
        <v>6390</v>
      </c>
      <c r="F1577" s="160" t="s">
        <v>110</v>
      </c>
      <c r="G1577" s="160" t="s">
        <v>140</v>
      </c>
      <c r="H1577" s="160" t="s">
        <v>6393</v>
      </c>
      <c r="I1577" s="160" cm="1">
        <f t="array" ref="I1577">INDEX('2.1.trackMPD'!L:L/(24*60*60),
       MATCH(1,
             (A1577='2.1.trackMPD'!A:A)*
             (C1577='2.1.trackMPD'!D:D)*
             (D1577/10^6='2.1.trackMPD'!H:H)*
             (E1577='2.1.trackMPD'!F:F),
0))</f>
        <v>0</v>
      </c>
    </row>
    <row r="1578" spans="1:9" x14ac:dyDescent="0.2">
      <c r="A1578" s="160" t="s">
        <v>28</v>
      </c>
      <c r="B1578" s="160" t="s">
        <v>4</v>
      </c>
      <c r="C1578" s="160">
        <f>_xlfn.XLOOKUP(B1578,'2.1.trackMPD'!$R$7:$R$29,'2.1.trackMPD'!$T$7:$T$29)</f>
        <v>6</v>
      </c>
      <c r="D1578" s="160">
        <v>5000</v>
      </c>
      <c r="E1578" s="160" t="s">
        <v>6390</v>
      </c>
      <c r="F1578" s="160" t="s">
        <v>110</v>
      </c>
      <c r="G1578" s="160" t="s">
        <v>124</v>
      </c>
      <c r="H1578" s="160" t="s">
        <v>6392</v>
      </c>
      <c r="I1578" s="160" cm="1">
        <f t="array" ref="I1578">INDEX('2.1.trackMPD'!I:I/(24*60*60),
       MATCH(1,
             (A1578='2.1.trackMPD'!A:A)*
             (C1578='2.1.trackMPD'!D:D)*
             (D1578/10^6='2.1.trackMPD'!H:H)*
             (E1578='2.1.trackMPD'!F:F),
0))</f>
        <v>58.68239564537199</v>
      </c>
    </row>
    <row r="1579" spans="1:9" x14ac:dyDescent="0.2">
      <c r="A1579" s="160" t="s">
        <v>28</v>
      </c>
      <c r="B1579" s="160" t="s">
        <v>4</v>
      </c>
      <c r="C1579" s="160">
        <f>_xlfn.XLOOKUP(B1579,'2.1.trackMPD'!$R$7:$R$29,'2.1.trackMPD'!$T$7:$T$29)</f>
        <v>6</v>
      </c>
      <c r="D1579" s="160">
        <v>5000</v>
      </c>
      <c r="E1579" s="160" t="s">
        <v>6390</v>
      </c>
      <c r="F1579" s="160" t="s">
        <v>110</v>
      </c>
      <c r="G1579" s="160" t="s">
        <v>140</v>
      </c>
      <c r="H1579" s="160" t="s">
        <v>6392</v>
      </c>
      <c r="I1579" s="160" cm="1">
        <f t="array" ref="I1579">INDEX('2.1.trackMPD'!J:J/(24*60*60),
       MATCH(1,
             (A1579='2.1.trackMPD'!A:A)*
             (C1579='2.1.trackMPD'!D:D)*
             (D1579/10^6='2.1.trackMPD'!H:H)*
             (E1579='2.1.trackMPD'!F:F),
0))</f>
        <v>0.23134498041703819</v>
      </c>
    </row>
    <row r="1580" spans="1:9" x14ac:dyDescent="0.2">
      <c r="A1580" s="160" t="s">
        <v>28</v>
      </c>
      <c r="B1580" s="160" t="s">
        <v>4</v>
      </c>
      <c r="C1580" s="160">
        <f>_xlfn.XLOOKUP(B1580,'2.1.trackMPD'!$R$7:$R$29,'2.1.trackMPD'!$T$7:$T$29)</f>
        <v>6</v>
      </c>
      <c r="D1580" s="160">
        <v>5000</v>
      </c>
      <c r="E1580" s="160" t="s">
        <v>6390</v>
      </c>
      <c r="F1580" s="160" t="s">
        <v>110</v>
      </c>
      <c r="G1580" s="160" t="s">
        <v>124</v>
      </c>
      <c r="H1580" s="160" t="s">
        <v>6393</v>
      </c>
      <c r="I1580" s="160" cm="1">
        <f t="array" ref="I1580">INDEX('2.1.trackMPD'!K:K/(24*60*60),
       MATCH(1,
             (A1580='2.1.trackMPD'!A:A)*
             (C1580='2.1.trackMPD'!D:D)*
             (D1580/10^6='2.1.trackMPD'!H:H)*
             (E1580='2.1.trackMPD'!F:F),
0))</f>
        <v>0</v>
      </c>
    </row>
    <row r="1581" spans="1:9" x14ac:dyDescent="0.2">
      <c r="A1581" s="160" t="s">
        <v>28</v>
      </c>
      <c r="B1581" s="160" t="s">
        <v>4</v>
      </c>
      <c r="C1581" s="160">
        <f>_xlfn.XLOOKUP(B1581,'2.1.trackMPD'!$R$7:$R$29,'2.1.trackMPD'!$T$7:$T$29)</f>
        <v>6</v>
      </c>
      <c r="D1581" s="160">
        <v>5000</v>
      </c>
      <c r="E1581" s="160" t="s">
        <v>6390</v>
      </c>
      <c r="F1581" s="160" t="s">
        <v>110</v>
      </c>
      <c r="G1581" s="160" t="s">
        <v>140</v>
      </c>
      <c r="H1581" s="160" t="s">
        <v>6393</v>
      </c>
      <c r="I1581" s="160" cm="1">
        <f t="array" ref="I1581">INDEX('2.1.trackMPD'!L:L/(24*60*60),
       MATCH(1,
             (A1581='2.1.trackMPD'!A:A)*
             (C1581='2.1.trackMPD'!D:D)*
             (D1581/10^6='2.1.trackMPD'!H:H)*
             (E1581='2.1.trackMPD'!F:F),
0))</f>
        <v>0</v>
      </c>
    </row>
    <row r="1582" spans="1:9" x14ac:dyDescent="0.2">
      <c r="A1582" s="160" t="s">
        <v>28</v>
      </c>
      <c r="B1582" s="160" t="s">
        <v>4</v>
      </c>
      <c r="C1582" s="160">
        <f>_xlfn.XLOOKUP(B1582,'2.1.trackMPD'!$R$7:$R$29,'2.1.trackMPD'!$T$7:$T$29)</f>
        <v>6</v>
      </c>
      <c r="D1582" s="160">
        <v>1</v>
      </c>
      <c r="E1582" s="160" t="s">
        <v>6394</v>
      </c>
      <c r="F1582" s="160" t="s">
        <v>110</v>
      </c>
      <c r="G1582" s="160" t="s">
        <v>124</v>
      </c>
      <c r="H1582" s="160" t="s">
        <v>6392</v>
      </c>
      <c r="I1582" s="160" cm="1">
        <f t="array" ref="I1582">INDEX('2.1.trackMPD'!I:I/(24*60*60),
       MATCH(1,
             (A1582='2.1.trackMPD'!A:A)*
             (C1582='2.1.trackMPD'!D:D)*
             (D1582/10^6='2.1.trackMPD'!H:H)*
             (E1582='2.1.trackMPD'!F:F),
0))</f>
        <v>1.9523050855294444E-6</v>
      </c>
    </row>
    <row r="1583" spans="1:9" x14ac:dyDescent="0.2">
      <c r="A1583" s="160" t="s">
        <v>28</v>
      </c>
      <c r="B1583" s="160" t="s">
        <v>4</v>
      </c>
      <c r="C1583" s="160">
        <f>_xlfn.XLOOKUP(B1583,'2.1.trackMPD'!$R$7:$R$29,'2.1.trackMPD'!$T$7:$T$29)</f>
        <v>6</v>
      </c>
      <c r="D1583" s="160">
        <v>1</v>
      </c>
      <c r="E1583" s="160" t="s">
        <v>6394</v>
      </c>
      <c r="F1583" s="160" t="s">
        <v>110</v>
      </c>
      <c r="G1583" s="160" t="s">
        <v>140</v>
      </c>
      <c r="H1583" s="160" t="s">
        <v>6392</v>
      </c>
      <c r="I1583" s="160" cm="1">
        <f t="array" ref="I1583">INDEX('2.1.trackMPD'!J:J/(24*60*60),
       MATCH(1,
             (A1583='2.1.trackMPD'!A:A)*
             (C1583='2.1.trackMPD'!D:D)*
             (D1583/10^6='2.1.trackMPD'!H:H)*
             (E1583='2.1.trackMPD'!F:F),
0))</f>
        <v>3.1958243997893052E-5</v>
      </c>
    </row>
    <row r="1584" spans="1:9" x14ac:dyDescent="0.2">
      <c r="A1584" s="160" t="s">
        <v>28</v>
      </c>
      <c r="B1584" s="160" t="s">
        <v>4</v>
      </c>
      <c r="C1584" s="160">
        <f>_xlfn.XLOOKUP(B1584,'2.1.trackMPD'!$R$7:$R$29,'2.1.trackMPD'!$T$7:$T$29)</f>
        <v>6</v>
      </c>
      <c r="D1584" s="160">
        <v>1</v>
      </c>
      <c r="E1584" s="160" t="s">
        <v>6394</v>
      </c>
      <c r="F1584" s="160" t="s">
        <v>110</v>
      </c>
      <c r="G1584" s="160" t="s">
        <v>124</v>
      </c>
      <c r="H1584" s="160" t="s">
        <v>6393</v>
      </c>
      <c r="I1584" s="160" cm="1">
        <f t="array" ref="I1584">INDEX('2.1.trackMPD'!K:K/(24*60*60),
       MATCH(1,
             (A1584='2.1.trackMPD'!A:A)*
             (C1584='2.1.trackMPD'!D:D)*
             (D1584/10^6='2.1.trackMPD'!H:H)*
             (E1584='2.1.trackMPD'!F:F),
0))</f>
        <v>7.467144563918762E-7</v>
      </c>
    </row>
    <row r="1585" spans="1:9" x14ac:dyDescent="0.2">
      <c r="A1585" s="160" t="s">
        <v>28</v>
      </c>
      <c r="B1585" s="160" t="s">
        <v>4</v>
      </c>
      <c r="C1585" s="160">
        <f>_xlfn.XLOOKUP(B1585,'2.1.trackMPD'!$R$7:$R$29,'2.1.trackMPD'!$T$7:$T$29)</f>
        <v>6</v>
      </c>
      <c r="D1585" s="160">
        <v>1</v>
      </c>
      <c r="E1585" s="160" t="s">
        <v>6394</v>
      </c>
      <c r="F1585" s="160" t="s">
        <v>110</v>
      </c>
      <c r="G1585" s="160" t="s">
        <v>140</v>
      </c>
      <c r="H1585" s="160" t="s">
        <v>6393</v>
      </c>
      <c r="I1585" s="160" cm="1">
        <f t="array" ref="I1585">INDEX('2.1.trackMPD'!L:L/(24*60*60),
       MATCH(1,
             (A1585='2.1.trackMPD'!A:A)*
             (C1585='2.1.trackMPD'!D:D)*
             (D1585/10^6='2.1.trackMPD'!H:H)*
             (E1585='2.1.trackMPD'!F:F),
0))</f>
        <v>1.4245014245014236E-6</v>
      </c>
    </row>
    <row r="1586" spans="1:9" x14ac:dyDescent="0.2">
      <c r="A1586" s="160" t="s">
        <v>28</v>
      </c>
      <c r="B1586" s="160" t="s">
        <v>4</v>
      </c>
      <c r="C1586" s="160">
        <f>_xlfn.XLOOKUP(B1586,'2.1.trackMPD'!$R$7:$R$29,'2.1.trackMPD'!$T$7:$T$29)</f>
        <v>6</v>
      </c>
      <c r="D1586" s="160">
        <v>10</v>
      </c>
      <c r="E1586" s="160" t="s">
        <v>6394</v>
      </c>
      <c r="F1586" s="160" t="s">
        <v>110</v>
      </c>
      <c r="G1586" s="160" t="s">
        <v>124</v>
      </c>
      <c r="H1586" s="160" t="s">
        <v>6392</v>
      </c>
      <c r="I1586" s="160" cm="1">
        <f t="array" ref="I1586">INDEX('2.1.trackMPD'!I:I/(24*60*60),
       MATCH(1,
             (A1586='2.1.trackMPD'!A:A)*
             (C1586='2.1.trackMPD'!D:D)*
             (D1586/10^6='2.1.trackMPD'!H:H)*
             (E1586='2.1.trackMPD'!F:F),
0))</f>
        <v>1.4242791167173727E-5</v>
      </c>
    </row>
    <row r="1587" spans="1:9" x14ac:dyDescent="0.2">
      <c r="A1587" s="160" t="s">
        <v>28</v>
      </c>
      <c r="B1587" s="160" t="s">
        <v>4</v>
      </c>
      <c r="C1587" s="160">
        <f>_xlfn.XLOOKUP(B1587,'2.1.trackMPD'!$R$7:$R$29,'2.1.trackMPD'!$T$7:$T$29)</f>
        <v>6</v>
      </c>
      <c r="D1587" s="160">
        <v>10</v>
      </c>
      <c r="E1587" s="160" t="s">
        <v>6394</v>
      </c>
      <c r="F1587" s="160" t="s">
        <v>110</v>
      </c>
      <c r="G1587" s="160" t="s">
        <v>140</v>
      </c>
      <c r="H1587" s="160" t="s">
        <v>6392</v>
      </c>
      <c r="I1587" s="160" cm="1">
        <f t="array" ref="I1587">INDEX('2.1.trackMPD'!J:J/(24*60*60),
       MATCH(1,
             (A1587='2.1.trackMPD'!A:A)*
             (C1587='2.1.trackMPD'!D:D)*
             (D1587/10^6='2.1.trackMPD'!H:H)*
             (E1587='2.1.trackMPD'!F:F),
0))</f>
        <v>7.2057295460470019E-5</v>
      </c>
    </row>
    <row r="1588" spans="1:9" x14ac:dyDescent="0.2">
      <c r="A1588" s="160" t="s">
        <v>28</v>
      </c>
      <c r="B1588" s="160" t="s">
        <v>4</v>
      </c>
      <c r="C1588" s="160">
        <f>_xlfn.XLOOKUP(B1588,'2.1.trackMPD'!$R$7:$R$29,'2.1.trackMPD'!$T$7:$T$29)</f>
        <v>6</v>
      </c>
      <c r="D1588" s="160">
        <v>10</v>
      </c>
      <c r="E1588" s="160" t="s">
        <v>6394</v>
      </c>
      <c r="F1588" s="160" t="s">
        <v>110</v>
      </c>
      <c r="G1588" s="160" t="s">
        <v>124</v>
      </c>
      <c r="H1588" s="160" t="s">
        <v>6393</v>
      </c>
      <c r="I1588" s="160" cm="1">
        <f t="array" ref="I1588">INDEX('2.1.trackMPD'!K:K/(24*60*60),
       MATCH(1,
             (A1588='2.1.trackMPD'!A:A)*
             (C1588='2.1.trackMPD'!D:D)*
             (D1588/10^6='2.1.trackMPD'!H:H)*
             (E1588='2.1.trackMPD'!F:F),
0))</f>
        <v>0</v>
      </c>
    </row>
    <row r="1589" spans="1:9" x14ac:dyDescent="0.2">
      <c r="A1589" s="160" t="s">
        <v>28</v>
      </c>
      <c r="B1589" s="160" t="s">
        <v>4</v>
      </c>
      <c r="C1589" s="160">
        <f>_xlfn.XLOOKUP(B1589,'2.1.trackMPD'!$R$7:$R$29,'2.1.trackMPD'!$T$7:$T$29)</f>
        <v>6</v>
      </c>
      <c r="D1589" s="160">
        <v>10</v>
      </c>
      <c r="E1589" s="160" t="s">
        <v>6394</v>
      </c>
      <c r="F1589" s="160" t="s">
        <v>110</v>
      </c>
      <c r="G1589" s="160" t="s">
        <v>140</v>
      </c>
      <c r="H1589" s="160" t="s">
        <v>6393</v>
      </c>
      <c r="I1589" s="160" cm="1">
        <f t="array" ref="I1589">INDEX('2.1.trackMPD'!L:L/(24*60*60),
       MATCH(1,
             (A1589='2.1.trackMPD'!A:A)*
             (C1589='2.1.trackMPD'!D:D)*
             (D1589/10^6='2.1.trackMPD'!H:H)*
             (E1589='2.1.trackMPD'!F:F),
0))</f>
        <v>0</v>
      </c>
    </row>
    <row r="1590" spans="1:9" x14ac:dyDescent="0.2">
      <c r="A1590" s="160" t="s">
        <v>28</v>
      </c>
      <c r="B1590" s="160" t="s">
        <v>4</v>
      </c>
      <c r="C1590" s="160">
        <f>_xlfn.XLOOKUP(B1590,'2.1.trackMPD'!$R$7:$R$29,'2.1.trackMPD'!$T$7:$T$29)</f>
        <v>6</v>
      </c>
      <c r="D1590" s="160">
        <v>100</v>
      </c>
      <c r="E1590" s="160" t="s">
        <v>6394</v>
      </c>
      <c r="F1590" s="160" t="s">
        <v>110</v>
      </c>
      <c r="G1590" s="160" t="s">
        <v>124</v>
      </c>
      <c r="H1590" s="160" t="s">
        <v>6392</v>
      </c>
      <c r="I1590" s="160" cm="1">
        <f t="array" ref="I1590">INDEX('2.1.trackMPD'!I:I/(24*60*60),
       MATCH(1,
             (A1590='2.1.trackMPD'!A:A)*
             (C1590='2.1.trackMPD'!D:D)*
             (D1590/10^6='2.1.trackMPD'!H:H)*
             (E1590='2.1.trackMPD'!F:F),
0))</f>
        <v>2.4572777605767825E-2</v>
      </c>
    </row>
    <row r="1591" spans="1:9" x14ac:dyDescent="0.2">
      <c r="A1591" s="160" t="s">
        <v>28</v>
      </c>
      <c r="B1591" s="160" t="s">
        <v>4</v>
      </c>
      <c r="C1591" s="160">
        <f>_xlfn.XLOOKUP(B1591,'2.1.trackMPD'!$R$7:$R$29,'2.1.trackMPD'!$T$7:$T$29)</f>
        <v>6</v>
      </c>
      <c r="D1591" s="160">
        <v>100</v>
      </c>
      <c r="E1591" s="160" t="s">
        <v>6394</v>
      </c>
      <c r="F1591" s="160" t="s">
        <v>110</v>
      </c>
      <c r="G1591" s="160" t="s">
        <v>140</v>
      </c>
      <c r="H1591" s="160" t="s">
        <v>6392</v>
      </c>
      <c r="I1591" s="160" cm="1">
        <f t="array" ref="I1591">INDEX('2.1.trackMPD'!J:J/(24*60*60),
       MATCH(1,
             (A1591='2.1.trackMPD'!A:A)*
             (C1591='2.1.trackMPD'!D:D)*
             (D1591/10^6='2.1.trackMPD'!H:H)*
             (E1591='2.1.trackMPD'!F:F),
0))</f>
        <v>4.708581740606111E-3</v>
      </c>
    </row>
    <row r="1592" spans="1:9" x14ac:dyDescent="0.2">
      <c r="A1592" s="160" t="s">
        <v>28</v>
      </c>
      <c r="B1592" s="160" t="s">
        <v>4</v>
      </c>
      <c r="C1592" s="160">
        <f>_xlfn.XLOOKUP(B1592,'2.1.trackMPD'!$R$7:$R$29,'2.1.trackMPD'!$T$7:$T$29)</f>
        <v>6</v>
      </c>
      <c r="D1592" s="160">
        <v>100</v>
      </c>
      <c r="E1592" s="160" t="s">
        <v>6394</v>
      </c>
      <c r="F1592" s="160" t="s">
        <v>110</v>
      </c>
      <c r="G1592" s="160" t="s">
        <v>124</v>
      </c>
      <c r="H1592" s="160" t="s">
        <v>6393</v>
      </c>
      <c r="I1592" s="160" cm="1">
        <f t="array" ref="I1592">INDEX('2.1.trackMPD'!K:K/(24*60*60),
       MATCH(1,
             (A1592='2.1.trackMPD'!A:A)*
             (C1592='2.1.trackMPD'!D:D)*
             (D1592/10^6='2.1.trackMPD'!H:H)*
             (E1592='2.1.trackMPD'!F:F),
0))</f>
        <v>0</v>
      </c>
    </row>
    <row r="1593" spans="1:9" x14ac:dyDescent="0.2">
      <c r="A1593" s="160" t="s">
        <v>28</v>
      </c>
      <c r="B1593" s="160" t="s">
        <v>4</v>
      </c>
      <c r="C1593" s="160">
        <f>_xlfn.XLOOKUP(B1593,'2.1.trackMPD'!$R$7:$R$29,'2.1.trackMPD'!$T$7:$T$29)</f>
        <v>6</v>
      </c>
      <c r="D1593" s="160">
        <v>100</v>
      </c>
      <c r="E1593" s="160" t="s">
        <v>6394</v>
      </c>
      <c r="F1593" s="160" t="s">
        <v>110</v>
      </c>
      <c r="G1593" s="160" t="s">
        <v>140</v>
      </c>
      <c r="H1593" s="160" t="s">
        <v>6393</v>
      </c>
      <c r="I1593" s="160" cm="1">
        <f t="array" ref="I1593">INDEX('2.1.trackMPD'!L:L/(24*60*60),
       MATCH(1,
             (A1593='2.1.trackMPD'!A:A)*
             (C1593='2.1.trackMPD'!D:D)*
             (D1593/10^6='2.1.trackMPD'!H:H)*
             (E1593='2.1.trackMPD'!F:F),
0))</f>
        <v>0</v>
      </c>
    </row>
    <row r="1594" spans="1:9" x14ac:dyDescent="0.2">
      <c r="A1594" s="160" t="s">
        <v>28</v>
      </c>
      <c r="B1594" s="160" t="s">
        <v>4</v>
      </c>
      <c r="C1594" s="160">
        <f>_xlfn.XLOOKUP(B1594,'2.1.trackMPD'!$R$7:$R$29,'2.1.trackMPD'!$T$7:$T$29)</f>
        <v>6</v>
      </c>
      <c r="D1594" s="160">
        <v>1000</v>
      </c>
      <c r="E1594" s="160" t="s">
        <v>6394</v>
      </c>
      <c r="F1594" s="160" t="s">
        <v>110</v>
      </c>
      <c r="G1594" s="160" t="s">
        <v>124</v>
      </c>
      <c r="H1594" s="160" t="s">
        <v>6392</v>
      </c>
      <c r="I1594" s="160" cm="1">
        <f t="array" ref="I1594">INDEX('2.1.trackMPD'!I:I/(24*60*60),
       MATCH(1,
             (A1594='2.1.trackMPD'!A:A)*
             (C1594='2.1.trackMPD'!D:D)*
             (D1594/10^6='2.1.trackMPD'!H:H)*
             (E1594='2.1.trackMPD'!F:F),
0))</f>
        <v>3.0858696405338653</v>
      </c>
    </row>
    <row r="1595" spans="1:9" x14ac:dyDescent="0.2">
      <c r="A1595" s="160" t="s">
        <v>28</v>
      </c>
      <c r="B1595" s="160" t="s">
        <v>4</v>
      </c>
      <c r="C1595" s="160">
        <f>_xlfn.XLOOKUP(B1595,'2.1.trackMPD'!$R$7:$R$29,'2.1.trackMPD'!$T$7:$T$29)</f>
        <v>6</v>
      </c>
      <c r="D1595" s="160">
        <v>1000</v>
      </c>
      <c r="E1595" s="160" t="s">
        <v>6394</v>
      </c>
      <c r="F1595" s="160" t="s">
        <v>110</v>
      </c>
      <c r="G1595" s="160" t="s">
        <v>140</v>
      </c>
      <c r="H1595" s="160" t="s">
        <v>6392</v>
      </c>
      <c r="I1595" s="160" cm="1">
        <f t="array" ref="I1595">INDEX('2.1.trackMPD'!J:J/(24*60*60),
       MATCH(1,
             (A1595='2.1.trackMPD'!A:A)*
             (C1595='2.1.trackMPD'!D:D)*
             (D1595/10^6='2.1.trackMPD'!H:H)*
             (E1595='2.1.trackMPD'!F:F),
0))</f>
        <v>5.3051175956294098E-2</v>
      </c>
    </row>
    <row r="1596" spans="1:9" x14ac:dyDescent="0.2">
      <c r="A1596" s="160" t="s">
        <v>28</v>
      </c>
      <c r="B1596" s="160" t="s">
        <v>4</v>
      </c>
      <c r="C1596" s="160">
        <f>_xlfn.XLOOKUP(B1596,'2.1.trackMPD'!$R$7:$R$29,'2.1.trackMPD'!$T$7:$T$29)</f>
        <v>6</v>
      </c>
      <c r="D1596" s="160">
        <v>1000</v>
      </c>
      <c r="E1596" s="160" t="s">
        <v>6394</v>
      </c>
      <c r="F1596" s="160" t="s">
        <v>110</v>
      </c>
      <c r="G1596" s="160" t="s">
        <v>124</v>
      </c>
      <c r="H1596" s="160" t="s">
        <v>6393</v>
      </c>
      <c r="I1596" s="160" cm="1">
        <f t="array" ref="I1596">INDEX('2.1.trackMPD'!K:K/(24*60*60),
       MATCH(1,
             (A1596='2.1.trackMPD'!A:A)*
             (C1596='2.1.trackMPD'!D:D)*
             (D1596/10^6='2.1.trackMPD'!H:H)*
             (E1596='2.1.trackMPD'!F:F),
0))</f>
        <v>0</v>
      </c>
    </row>
    <row r="1597" spans="1:9" x14ac:dyDescent="0.2">
      <c r="A1597" s="160" t="s">
        <v>28</v>
      </c>
      <c r="B1597" s="160" t="s">
        <v>4</v>
      </c>
      <c r="C1597" s="160">
        <f>_xlfn.XLOOKUP(B1597,'2.1.trackMPD'!$R$7:$R$29,'2.1.trackMPD'!$T$7:$T$29)</f>
        <v>6</v>
      </c>
      <c r="D1597" s="160">
        <v>1000</v>
      </c>
      <c r="E1597" s="160" t="s">
        <v>6394</v>
      </c>
      <c r="F1597" s="160" t="s">
        <v>110</v>
      </c>
      <c r="G1597" s="160" t="s">
        <v>140</v>
      </c>
      <c r="H1597" s="160" t="s">
        <v>6393</v>
      </c>
      <c r="I1597" s="160" cm="1">
        <f t="array" ref="I1597">INDEX('2.1.trackMPD'!L:L/(24*60*60),
       MATCH(1,
             (A1597='2.1.trackMPD'!A:A)*
             (C1597='2.1.trackMPD'!D:D)*
             (D1597/10^6='2.1.trackMPD'!H:H)*
             (E1597='2.1.trackMPD'!F:F),
0))</f>
        <v>0</v>
      </c>
    </row>
    <row r="1598" spans="1:9" x14ac:dyDescent="0.2">
      <c r="A1598" s="160" t="s">
        <v>28</v>
      </c>
      <c r="B1598" s="160" t="s">
        <v>4</v>
      </c>
      <c r="C1598" s="160">
        <f>_xlfn.XLOOKUP(B1598,'2.1.trackMPD'!$R$7:$R$29,'2.1.trackMPD'!$T$7:$T$29)</f>
        <v>6</v>
      </c>
      <c r="D1598" s="160">
        <v>5000</v>
      </c>
      <c r="E1598" s="160" t="s">
        <v>6394</v>
      </c>
      <c r="F1598" s="160" t="s">
        <v>110</v>
      </c>
      <c r="G1598" s="160" t="s">
        <v>124</v>
      </c>
      <c r="H1598" s="160" t="s">
        <v>6392</v>
      </c>
      <c r="I1598" s="160" cm="1">
        <f t="array" ref="I1598">INDEX('2.1.trackMPD'!I:I/(24*60*60),
       MATCH(1,
             (A1598='2.1.trackMPD'!A:A)*
             (C1598='2.1.trackMPD'!D:D)*
             (D1598/10^6='2.1.trackMPD'!H:H)*
             (E1598='2.1.trackMPD'!F:F),
0))</f>
        <v>18.124738707300001</v>
      </c>
    </row>
    <row r="1599" spans="1:9" x14ac:dyDescent="0.2">
      <c r="A1599" s="160" t="s">
        <v>28</v>
      </c>
      <c r="B1599" s="160" t="s">
        <v>4</v>
      </c>
      <c r="C1599" s="160">
        <f>_xlfn.XLOOKUP(B1599,'2.1.trackMPD'!$R$7:$R$29,'2.1.trackMPD'!$T$7:$T$29)</f>
        <v>6</v>
      </c>
      <c r="D1599" s="160">
        <v>5000</v>
      </c>
      <c r="E1599" s="160" t="s">
        <v>6394</v>
      </c>
      <c r="F1599" s="160" t="s">
        <v>110</v>
      </c>
      <c r="G1599" s="160" t="s">
        <v>140</v>
      </c>
      <c r="H1599" s="160" t="s">
        <v>6392</v>
      </c>
      <c r="I1599" s="160" cm="1">
        <f t="array" ref="I1599">INDEX('2.1.trackMPD'!J:J/(24*60*60),
       MATCH(1,
             (A1599='2.1.trackMPD'!A:A)*
             (C1599='2.1.trackMPD'!D:D)*
             (D1599/10^6='2.1.trackMPD'!H:H)*
             (E1599='2.1.trackMPD'!F:F),
0))</f>
        <v>0.12857071824875577</v>
      </c>
    </row>
    <row r="1600" spans="1:9" x14ac:dyDescent="0.2">
      <c r="A1600" s="160" t="s">
        <v>28</v>
      </c>
      <c r="B1600" s="160" t="s">
        <v>4</v>
      </c>
      <c r="C1600" s="160">
        <f>_xlfn.XLOOKUP(B1600,'2.1.trackMPD'!$R$7:$R$29,'2.1.trackMPD'!$T$7:$T$29)</f>
        <v>6</v>
      </c>
      <c r="D1600" s="160">
        <v>5000</v>
      </c>
      <c r="E1600" s="160" t="s">
        <v>6394</v>
      </c>
      <c r="F1600" s="160" t="s">
        <v>110</v>
      </c>
      <c r="G1600" s="160" t="s">
        <v>124</v>
      </c>
      <c r="H1600" s="160" t="s">
        <v>6393</v>
      </c>
      <c r="I1600" s="160" cm="1">
        <f t="array" ref="I1600">INDEX('2.1.trackMPD'!K:K/(24*60*60),
       MATCH(1,
             (A1600='2.1.trackMPD'!A:A)*
             (C1600='2.1.trackMPD'!D:D)*
             (D1600/10^6='2.1.trackMPD'!H:H)*
             (E1600='2.1.trackMPD'!F:F),
0))</f>
        <v>0</v>
      </c>
    </row>
    <row r="1601" spans="1:9" x14ac:dyDescent="0.2">
      <c r="A1601" s="160" t="s">
        <v>28</v>
      </c>
      <c r="B1601" s="160" t="s">
        <v>4</v>
      </c>
      <c r="C1601" s="160">
        <f>_xlfn.XLOOKUP(B1601,'2.1.trackMPD'!$R$7:$R$29,'2.1.trackMPD'!$T$7:$T$29)</f>
        <v>6</v>
      </c>
      <c r="D1601" s="160">
        <v>5000</v>
      </c>
      <c r="E1601" s="160" t="s">
        <v>6394</v>
      </c>
      <c r="F1601" s="160" t="s">
        <v>110</v>
      </c>
      <c r="G1601" s="160" t="s">
        <v>140</v>
      </c>
      <c r="H1601" s="160" t="s">
        <v>6393</v>
      </c>
      <c r="I1601" s="160" cm="1">
        <f t="array" ref="I1601">INDEX('2.1.trackMPD'!L:L/(24*60*60),
       MATCH(1,
             (A1601='2.1.trackMPD'!A:A)*
             (C1601='2.1.trackMPD'!D:D)*
             (D1601/10^6='2.1.trackMPD'!H:H)*
             (E1601='2.1.trackMPD'!F:F),
0))</f>
        <v>0</v>
      </c>
    </row>
    <row r="1602" spans="1:9" x14ac:dyDescent="0.2">
      <c r="A1602" s="160" t="s">
        <v>28</v>
      </c>
      <c r="B1602" s="160" t="s">
        <v>4</v>
      </c>
      <c r="C1602" s="160">
        <f>_xlfn.XLOOKUP(B1602,'2.1.trackMPD'!$R$7:$R$29,'2.1.trackMPD'!$T$7:$T$29)</f>
        <v>6</v>
      </c>
      <c r="D1602" s="160">
        <v>1</v>
      </c>
      <c r="E1602" s="160" t="s">
        <v>6395</v>
      </c>
      <c r="F1602" s="160" t="s">
        <v>110</v>
      </c>
      <c r="G1602" s="160" t="s">
        <v>124</v>
      </c>
      <c r="H1602" s="160" t="s">
        <v>6392</v>
      </c>
      <c r="I1602" s="160" t="e" cm="1">
        <f t="array" ref="I1602">INDEX('2.1.trackMPD'!I:I/(24*60*60),
       MATCH(1,
             (A1602='2.1.trackMPD'!A:A)*
             (C1602='2.1.trackMPD'!D:D)*
             (D1602/10^6='2.1.trackMPD'!H:H)*
             (E1602='2.1.trackMPD'!F:F),
0))</f>
        <v>#N/A</v>
      </c>
    </row>
    <row r="1603" spans="1:9" x14ac:dyDescent="0.2">
      <c r="A1603" s="160" t="s">
        <v>28</v>
      </c>
      <c r="B1603" s="160" t="s">
        <v>4</v>
      </c>
      <c r="C1603" s="160">
        <f>_xlfn.XLOOKUP(B1603,'2.1.trackMPD'!$R$7:$R$29,'2.1.trackMPD'!$T$7:$T$29)</f>
        <v>6</v>
      </c>
      <c r="D1603" s="160">
        <v>1</v>
      </c>
      <c r="E1603" s="160" t="s">
        <v>6395</v>
      </c>
      <c r="F1603" s="160" t="s">
        <v>110</v>
      </c>
      <c r="G1603" s="160" t="s">
        <v>140</v>
      </c>
      <c r="H1603" s="160" t="s">
        <v>6392</v>
      </c>
      <c r="I1603" s="160" t="e" cm="1">
        <f t="array" ref="I1603">INDEX('2.1.trackMPD'!J:J/(24*60*60),
       MATCH(1,
             (A1603='2.1.trackMPD'!A:A)*
             (C1603='2.1.trackMPD'!D:D)*
             (D1603/10^6='2.1.trackMPD'!H:H)*
             (E1603='2.1.trackMPD'!F:F),
0))</f>
        <v>#N/A</v>
      </c>
    </row>
    <row r="1604" spans="1:9" x14ac:dyDescent="0.2">
      <c r="A1604" s="160" t="s">
        <v>28</v>
      </c>
      <c r="B1604" s="160" t="s">
        <v>4</v>
      </c>
      <c r="C1604" s="160">
        <f>_xlfn.XLOOKUP(B1604,'2.1.trackMPD'!$R$7:$R$29,'2.1.trackMPD'!$T$7:$T$29)</f>
        <v>6</v>
      </c>
      <c r="D1604" s="160">
        <v>1</v>
      </c>
      <c r="E1604" s="160" t="s">
        <v>6395</v>
      </c>
      <c r="F1604" s="160" t="s">
        <v>110</v>
      </c>
      <c r="G1604" s="160" t="s">
        <v>124</v>
      </c>
      <c r="H1604" s="160" t="s">
        <v>6393</v>
      </c>
      <c r="I1604" s="160" t="e" cm="1">
        <f t="array" ref="I1604">INDEX('2.1.trackMPD'!K:K/(24*60*60),
       MATCH(1,
             (A1604='2.1.trackMPD'!A:A)*
             (C1604='2.1.trackMPD'!D:D)*
             (D1604/10^6='2.1.trackMPD'!H:H)*
             (E1604='2.1.trackMPD'!F:F),
0))</f>
        <v>#N/A</v>
      </c>
    </row>
    <row r="1605" spans="1:9" x14ac:dyDescent="0.2">
      <c r="A1605" s="160" t="s">
        <v>28</v>
      </c>
      <c r="B1605" s="160" t="s">
        <v>4</v>
      </c>
      <c r="C1605" s="160">
        <f>_xlfn.XLOOKUP(B1605,'2.1.trackMPD'!$R$7:$R$29,'2.1.trackMPD'!$T$7:$T$29)</f>
        <v>6</v>
      </c>
      <c r="D1605" s="160">
        <v>1</v>
      </c>
      <c r="E1605" s="160" t="s">
        <v>6395</v>
      </c>
      <c r="F1605" s="160" t="s">
        <v>110</v>
      </c>
      <c r="G1605" s="160" t="s">
        <v>140</v>
      </c>
      <c r="H1605" s="160" t="s">
        <v>6393</v>
      </c>
      <c r="I1605" s="160" t="e" cm="1">
        <f t="array" ref="I1605">INDEX('2.1.trackMPD'!L:L/(24*60*60),
       MATCH(1,
             (A1605='2.1.trackMPD'!A:A)*
             (C1605='2.1.trackMPD'!D:D)*
             (D1605/10^6='2.1.trackMPD'!H:H)*
             (E1605='2.1.trackMPD'!F:F),
0))</f>
        <v>#N/A</v>
      </c>
    </row>
    <row r="1606" spans="1:9" x14ac:dyDescent="0.2">
      <c r="A1606" s="160" t="s">
        <v>28</v>
      </c>
      <c r="B1606" s="160" t="s">
        <v>4</v>
      </c>
      <c r="C1606" s="160">
        <f>_xlfn.XLOOKUP(B1606,'2.1.trackMPD'!$R$7:$R$29,'2.1.trackMPD'!$T$7:$T$29)</f>
        <v>6</v>
      </c>
      <c r="D1606" s="160">
        <v>10</v>
      </c>
      <c r="E1606" s="160" t="s">
        <v>6395</v>
      </c>
      <c r="F1606" s="160" t="s">
        <v>110</v>
      </c>
      <c r="G1606" s="160" t="s">
        <v>124</v>
      </c>
      <c r="H1606" s="160" t="s">
        <v>6392</v>
      </c>
      <c r="I1606" s="160" t="e" cm="1">
        <f t="array" ref="I1606">INDEX('2.1.trackMPD'!I:I/(24*60*60),
       MATCH(1,
             (A1606='2.1.trackMPD'!A:A)*
             (C1606='2.1.trackMPD'!D:D)*
             (D1606/10^6='2.1.trackMPD'!H:H)*
             (E1606='2.1.trackMPD'!F:F),
0))</f>
        <v>#N/A</v>
      </c>
    </row>
    <row r="1607" spans="1:9" x14ac:dyDescent="0.2">
      <c r="A1607" s="160" t="s">
        <v>28</v>
      </c>
      <c r="B1607" s="160" t="s">
        <v>4</v>
      </c>
      <c r="C1607" s="160">
        <f>_xlfn.XLOOKUP(B1607,'2.1.trackMPD'!$R$7:$R$29,'2.1.trackMPD'!$T$7:$T$29)</f>
        <v>6</v>
      </c>
      <c r="D1607" s="160">
        <v>10</v>
      </c>
      <c r="E1607" s="160" t="s">
        <v>6395</v>
      </c>
      <c r="F1607" s="160" t="s">
        <v>110</v>
      </c>
      <c r="G1607" s="160" t="s">
        <v>140</v>
      </c>
      <c r="H1607" s="160" t="s">
        <v>6392</v>
      </c>
      <c r="I1607" s="160" t="e" cm="1">
        <f t="array" ref="I1607">INDEX('2.1.trackMPD'!J:J/(24*60*60),
       MATCH(1,
             (A1607='2.1.trackMPD'!A:A)*
             (C1607='2.1.trackMPD'!D:D)*
             (D1607/10^6='2.1.trackMPD'!H:H)*
             (E1607='2.1.trackMPD'!F:F),
0))</f>
        <v>#N/A</v>
      </c>
    </row>
    <row r="1608" spans="1:9" x14ac:dyDescent="0.2">
      <c r="A1608" s="160" t="s">
        <v>28</v>
      </c>
      <c r="B1608" s="160" t="s">
        <v>4</v>
      </c>
      <c r="C1608" s="160">
        <f>_xlfn.XLOOKUP(B1608,'2.1.trackMPD'!$R$7:$R$29,'2.1.trackMPD'!$T$7:$T$29)</f>
        <v>6</v>
      </c>
      <c r="D1608" s="160">
        <v>10</v>
      </c>
      <c r="E1608" s="160" t="s">
        <v>6395</v>
      </c>
      <c r="F1608" s="160" t="s">
        <v>110</v>
      </c>
      <c r="G1608" s="160" t="s">
        <v>124</v>
      </c>
      <c r="H1608" s="160" t="s">
        <v>6393</v>
      </c>
      <c r="I1608" s="160" t="e" cm="1">
        <f t="array" ref="I1608">INDEX('2.1.trackMPD'!K:K/(24*60*60),
       MATCH(1,
             (A1608='2.1.trackMPD'!A:A)*
             (C1608='2.1.trackMPD'!D:D)*
             (D1608/10^6='2.1.trackMPD'!H:H)*
             (E1608='2.1.trackMPD'!F:F),
0))</f>
        <v>#N/A</v>
      </c>
    </row>
    <row r="1609" spans="1:9" x14ac:dyDescent="0.2">
      <c r="A1609" s="160" t="s">
        <v>28</v>
      </c>
      <c r="B1609" s="160" t="s">
        <v>4</v>
      </c>
      <c r="C1609" s="160">
        <f>_xlfn.XLOOKUP(B1609,'2.1.trackMPD'!$R$7:$R$29,'2.1.trackMPD'!$T$7:$T$29)</f>
        <v>6</v>
      </c>
      <c r="D1609" s="160">
        <v>10</v>
      </c>
      <c r="E1609" s="160" t="s">
        <v>6395</v>
      </c>
      <c r="F1609" s="160" t="s">
        <v>110</v>
      </c>
      <c r="G1609" s="160" t="s">
        <v>140</v>
      </c>
      <c r="H1609" s="160" t="s">
        <v>6393</v>
      </c>
      <c r="I1609" s="160" t="e" cm="1">
        <f t="array" ref="I1609">INDEX('2.1.trackMPD'!L:L/(24*60*60),
       MATCH(1,
             (A1609='2.1.trackMPD'!A:A)*
             (C1609='2.1.trackMPD'!D:D)*
             (D1609/10^6='2.1.trackMPD'!H:H)*
             (E1609='2.1.trackMPD'!F:F),
0))</f>
        <v>#N/A</v>
      </c>
    </row>
    <row r="1610" spans="1:9" x14ac:dyDescent="0.2">
      <c r="A1610" s="160" t="s">
        <v>28</v>
      </c>
      <c r="B1610" s="160" t="s">
        <v>4</v>
      </c>
      <c r="C1610" s="160">
        <f>_xlfn.XLOOKUP(B1610,'2.1.trackMPD'!$R$7:$R$29,'2.1.trackMPD'!$T$7:$T$29)</f>
        <v>6</v>
      </c>
      <c r="D1610" s="160">
        <v>100</v>
      </c>
      <c r="E1610" s="160" t="s">
        <v>6395</v>
      </c>
      <c r="F1610" s="160" t="s">
        <v>110</v>
      </c>
      <c r="G1610" s="160" t="s">
        <v>124</v>
      </c>
      <c r="H1610" s="160" t="s">
        <v>6392</v>
      </c>
      <c r="I1610" s="160" t="e" cm="1">
        <f t="array" ref="I1610">INDEX('2.1.trackMPD'!I:I/(24*60*60),
       MATCH(1,
             (A1610='2.1.trackMPD'!A:A)*
             (C1610='2.1.trackMPD'!D:D)*
             (D1610/10^6='2.1.trackMPD'!H:H)*
             (E1610='2.1.trackMPD'!F:F),
0))</f>
        <v>#N/A</v>
      </c>
    </row>
    <row r="1611" spans="1:9" x14ac:dyDescent="0.2">
      <c r="A1611" s="160" t="s">
        <v>28</v>
      </c>
      <c r="B1611" s="160" t="s">
        <v>4</v>
      </c>
      <c r="C1611" s="160">
        <f>_xlfn.XLOOKUP(B1611,'2.1.trackMPD'!$R$7:$R$29,'2.1.trackMPD'!$T$7:$T$29)</f>
        <v>6</v>
      </c>
      <c r="D1611" s="160">
        <v>100</v>
      </c>
      <c r="E1611" s="160" t="s">
        <v>6395</v>
      </c>
      <c r="F1611" s="160" t="s">
        <v>110</v>
      </c>
      <c r="G1611" s="160" t="s">
        <v>140</v>
      </c>
      <c r="H1611" s="160" t="s">
        <v>6392</v>
      </c>
      <c r="I1611" s="160" t="e" cm="1">
        <f t="array" ref="I1611">INDEX('2.1.trackMPD'!J:J/(24*60*60),
       MATCH(1,
             (A1611='2.1.trackMPD'!A:A)*
             (C1611='2.1.trackMPD'!D:D)*
             (D1611/10^6='2.1.trackMPD'!H:H)*
             (E1611='2.1.trackMPD'!F:F),
0))</f>
        <v>#N/A</v>
      </c>
    </row>
    <row r="1612" spans="1:9" x14ac:dyDescent="0.2">
      <c r="A1612" s="160" t="s">
        <v>28</v>
      </c>
      <c r="B1612" s="160" t="s">
        <v>4</v>
      </c>
      <c r="C1612" s="160">
        <f>_xlfn.XLOOKUP(B1612,'2.1.trackMPD'!$R$7:$R$29,'2.1.trackMPD'!$T$7:$T$29)</f>
        <v>6</v>
      </c>
      <c r="D1612" s="160">
        <v>100</v>
      </c>
      <c r="E1612" s="160" t="s">
        <v>6395</v>
      </c>
      <c r="F1612" s="160" t="s">
        <v>110</v>
      </c>
      <c r="G1612" s="160" t="s">
        <v>124</v>
      </c>
      <c r="H1612" s="160" t="s">
        <v>6393</v>
      </c>
      <c r="I1612" s="160" t="e" cm="1">
        <f t="array" ref="I1612">INDEX('2.1.trackMPD'!K:K/(24*60*60),
       MATCH(1,
             (A1612='2.1.trackMPD'!A:A)*
             (C1612='2.1.trackMPD'!D:D)*
             (D1612/10^6='2.1.trackMPD'!H:H)*
             (E1612='2.1.trackMPD'!F:F),
0))</f>
        <v>#N/A</v>
      </c>
    </row>
    <row r="1613" spans="1:9" x14ac:dyDescent="0.2">
      <c r="A1613" s="160" t="s">
        <v>28</v>
      </c>
      <c r="B1613" s="160" t="s">
        <v>4</v>
      </c>
      <c r="C1613" s="160">
        <f>_xlfn.XLOOKUP(B1613,'2.1.trackMPD'!$R$7:$R$29,'2.1.trackMPD'!$T$7:$T$29)</f>
        <v>6</v>
      </c>
      <c r="D1613" s="160">
        <v>100</v>
      </c>
      <c r="E1613" s="160" t="s">
        <v>6395</v>
      </c>
      <c r="F1613" s="160" t="s">
        <v>110</v>
      </c>
      <c r="G1613" s="160" t="s">
        <v>140</v>
      </c>
      <c r="H1613" s="160" t="s">
        <v>6393</v>
      </c>
      <c r="I1613" s="160" t="e" cm="1">
        <f t="array" ref="I1613">INDEX('2.1.trackMPD'!L:L/(24*60*60),
       MATCH(1,
             (A1613='2.1.trackMPD'!A:A)*
             (C1613='2.1.trackMPD'!D:D)*
             (D1613/10^6='2.1.trackMPD'!H:H)*
             (E1613='2.1.trackMPD'!F:F),
0))</f>
        <v>#N/A</v>
      </c>
    </row>
    <row r="1614" spans="1:9" x14ac:dyDescent="0.2">
      <c r="A1614" s="160" t="s">
        <v>28</v>
      </c>
      <c r="B1614" s="160" t="s">
        <v>166</v>
      </c>
      <c r="C1614" s="160">
        <f>_xlfn.XLOOKUP(B1614,'2.1.trackMPD'!$R$7:$R$29,'2.1.trackMPD'!$T$7:$T$29)</f>
        <v>5</v>
      </c>
      <c r="D1614" s="160">
        <v>1</v>
      </c>
      <c r="E1614" s="160" t="s">
        <v>6390</v>
      </c>
      <c r="F1614" s="160" t="s">
        <v>110</v>
      </c>
      <c r="G1614" s="160" t="s">
        <v>124</v>
      </c>
      <c r="H1614" s="160" t="s">
        <v>6392</v>
      </c>
      <c r="I1614" s="160" cm="1">
        <f t="array" ref="I1614">INDEX('2.1.trackMPD'!I:I/(24*60*60),
       MATCH(1,
             (A1614='2.1.trackMPD'!A:A)*
             (C1614='2.1.trackMPD'!D:D)*
             (D1614/10^6='2.1.trackMPD'!H:H)*
             (E1614='2.1.trackMPD'!F:F),
0))</f>
        <v>1.2988843576121413E-6</v>
      </c>
    </row>
    <row r="1615" spans="1:9" x14ac:dyDescent="0.2">
      <c r="A1615" s="160" t="s">
        <v>28</v>
      </c>
      <c r="B1615" s="160" t="s">
        <v>166</v>
      </c>
      <c r="C1615" s="160">
        <f>_xlfn.XLOOKUP(B1615,'2.1.trackMPD'!$R$7:$R$29,'2.1.trackMPD'!$T$7:$T$29)</f>
        <v>5</v>
      </c>
      <c r="D1615" s="160">
        <v>1</v>
      </c>
      <c r="E1615" s="160" t="s">
        <v>6390</v>
      </c>
      <c r="F1615" s="160" t="s">
        <v>110</v>
      </c>
      <c r="G1615" s="160" t="s">
        <v>140</v>
      </c>
      <c r="H1615" s="160" t="s">
        <v>6392</v>
      </c>
      <c r="I1615" s="160" cm="1">
        <f t="array" ref="I1615">INDEX('2.1.trackMPD'!J:J/(24*60*60),
       MATCH(1,
             (A1615='2.1.trackMPD'!A:A)*
             (C1615='2.1.trackMPD'!D:D)*
             (D1615/10^6='2.1.trackMPD'!H:H)*
             (E1615='2.1.trackMPD'!F:F),
0))</f>
        <v>2.9779904779365044E-5</v>
      </c>
    </row>
    <row r="1616" spans="1:9" x14ac:dyDescent="0.2">
      <c r="A1616" s="160" t="s">
        <v>28</v>
      </c>
      <c r="B1616" s="160" t="s">
        <v>166</v>
      </c>
      <c r="C1616" s="160">
        <f>_xlfn.XLOOKUP(B1616,'2.1.trackMPD'!$R$7:$R$29,'2.1.trackMPD'!$T$7:$T$29)</f>
        <v>5</v>
      </c>
      <c r="D1616" s="160">
        <v>1</v>
      </c>
      <c r="E1616" s="160" t="s">
        <v>6390</v>
      </c>
      <c r="F1616" s="160" t="s">
        <v>110</v>
      </c>
      <c r="G1616" s="160" t="s">
        <v>124</v>
      </c>
      <c r="H1616" s="160" t="s">
        <v>6393</v>
      </c>
      <c r="I1616" s="160" cm="1">
        <f t="array" ref="I1616">INDEX('2.1.trackMPD'!K:K/(24*60*60),
       MATCH(1,
             (A1616='2.1.trackMPD'!A:A)*
             (C1616='2.1.trackMPD'!D:D)*
             (D1616/10^6='2.1.trackMPD'!H:H)*
             (E1616='2.1.trackMPD'!F:F),
0))</f>
        <v>8.2999610862552775E-7</v>
      </c>
    </row>
    <row r="1617" spans="1:9" x14ac:dyDescent="0.2">
      <c r="A1617" s="160" t="s">
        <v>28</v>
      </c>
      <c r="B1617" s="160" t="s">
        <v>166</v>
      </c>
      <c r="C1617" s="160">
        <f>_xlfn.XLOOKUP(B1617,'2.1.trackMPD'!$R$7:$R$29,'2.1.trackMPD'!$T$7:$T$29)</f>
        <v>5</v>
      </c>
      <c r="D1617" s="160">
        <v>1</v>
      </c>
      <c r="E1617" s="160" t="s">
        <v>6390</v>
      </c>
      <c r="F1617" s="160" t="s">
        <v>110</v>
      </c>
      <c r="G1617" s="160" t="s">
        <v>140</v>
      </c>
      <c r="H1617" s="160" t="s">
        <v>6393</v>
      </c>
      <c r="I1617" s="160" cm="1">
        <f t="array" ref="I1617">INDEX('2.1.trackMPD'!L:L/(24*60*60),
       MATCH(1,
             (A1617='2.1.trackMPD'!A:A)*
             (C1617='2.1.trackMPD'!D:D)*
             (D1617/10^6='2.1.trackMPD'!H:H)*
             (E1617='2.1.trackMPD'!F:F),
0))</f>
        <v>0</v>
      </c>
    </row>
    <row r="1618" spans="1:9" x14ac:dyDescent="0.2">
      <c r="A1618" s="160" t="s">
        <v>28</v>
      </c>
      <c r="B1618" s="160" t="s">
        <v>166</v>
      </c>
      <c r="C1618" s="160">
        <f>_xlfn.XLOOKUP(B1618,'2.1.trackMPD'!$R$7:$R$29,'2.1.trackMPD'!$T$7:$T$29)</f>
        <v>5</v>
      </c>
      <c r="D1618" s="160">
        <v>10</v>
      </c>
      <c r="E1618" s="160" t="s">
        <v>6390</v>
      </c>
      <c r="F1618" s="160" t="s">
        <v>110</v>
      </c>
      <c r="G1618" s="160" t="s">
        <v>124</v>
      </c>
      <c r="H1618" s="160" t="s">
        <v>6392</v>
      </c>
      <c r="I1618" s="160" cm="1">
        <f t="array" ref="I1618">INDEX('2.1.trackMPD'!I:I/(24*60*60),
       MATCH(1,
             (A1618='2.1.trackMPD'!A:A)*
             (C1618='2.1.trackMPD'!D:D)*
             (D1618/10^6='2.1.trackMPD'!H:H)*
             (E1618='2.1.trackMPD'!F:F),
0))</f>
        <v>2.4370251067555902E-6</v>
      </c>
    </row>
    <row r="1619" spans="1:9" x14ac:dyDescent="0.2">
      <c r="A1619" s="160" t="s">
        <v>28</v>
      </c>
      <c r="B1619" s="160" t="s">
        <v>166</v>
      </c>
      <c r="C1619" s="160">
        <f>_xlfn.XLOOKUP(B1619,'2.1.trackMPD'!$R$7:$R$29,'2.1.trackMPD'!$T$7:$T$29)</f>
        <v>5</v>
      </c>
      <c r="D1619" s="160">
        <v>10</v>
      </c>
      <c r="E1619" s="160" t="s">
        <v>6390</v>
      </c>
      <c r="F1619" s="160" t="s">
        <v>110</v>
      </c>
      <c r="G1619" s="160" t="s">
        <v>140</v>
      </c>
      <c r="H1619" s="160" t="s">
        <v>6392</v>
      </c>
      <c r="I1619" s="160" cm="1">
        <f t="array" ref="I1619">INDEX('2.1.trackMPD'!J:J/(24*60*60),
       MATCH(1,
             (A1619='2.1.trackMPD'!A:A)*
             (C1619='2.1.trackMPD'!D:D)*
             (D1619/10^6='2.1.trackMPD'!H:H)*
             (E1619='2.1.trackMPD'!F:F),
0))</f>
        <v>3.2243340887924885E-5</v>
      </c>
    </row>
    <row r="1620" spans="1:9" x14ac:dyDescent="0.2">
      <c r="A1620" s="160" t="s">
        <v>28</v>
      </c>
      <c r="B1620" s="160" t="s">
        <v>166</v>
      </c>
      <c r="C1620" s="160">
        <f>_xlfn.XLOOKUP(B1620,'2.1.trackMPD'!$R$7:$R$29,'2.1.trackMPD'!$T$7:$T$29)</f>
        <v>5</v>
      </c>
      <c r="D1620" s="160">
        <v>10</v>
      </c>
      <c r="E1620" s="160" t="s">
        <v>6390</v>
      </c>
      <c r="F1620" s="160" t="s">
        <v>110</v>
      </c>
      <c r="G1620" s="160" t="s">
        <v>124</v>
      </c>
      <c r="H1620" s="160" t="s">
        <v>6393</v>
      </c>
      <c r="I1620" s="160" cm="1">
        <f t="array" ref="I1620">INDEX('2.1.trackMPD'!K:K/(24*60*60),
       MATCH(1,
             (A1620='2.1.trackMPD'!A:A)*
             (C1620='2.1.trackMPD'!D:D)*
             (D1620/10^6='2.1.trackMPD'!H:H)*
             (E1620='2.1.trackMPD'!F:F),
0))</f>
        <v>8.4688346883709265E-7</v>
      </c>
    </row>
    <row r="1621" spans="1:9" x14ac:dyDescent="0.2">
      <c r="A1621" s="160" t="s">
        <v>28</v>
      </c>
      <c r="B1621" s="160" t="s">
        <v>166</v>
      </c>
      <c r="C1621" s="160">
        <f>_xlfn.XLOOKUP(B1621,'2.1.trackMPD'!$R$7:$R$29,'2.1.trackMPD'!$T$7:$T$29)</f>
        <v>5</v>
      </c>
      <c r="D1621" s="160">
        <v>10</v>
      </c>
      <c r="E1621" s="160" t="s">
        <v>6390</v>
      </c>
      <c r="F1621" s="160" t="s">
        <v>110</v>
      </c>
      <c r="G1621" s="160" t="s">
        <v>140</v>
      </c>
      <c r="H1621" s="160" t="s">
        <v>6393</v>
      </c>
      <c r="I1621" s="160" cm="1">
        <f t="array" ref="I1621">INDEX('2.1.trackMPD'!L:L/(24*60*60),
       MATCH(1,
             (A1621='2.1.trackMPD'!A:A)*
             (C1621='2.1.trackMPD'!D:D)*
             (D1621/10^6='2.1.trackMPD'!H:H)*
             (E1621='2.1.trackMPD'!F:F),
0))</f>
        <v>1.5096618357335071E-6</v>
      </c>
    </row>
    <row r="1622" spans="1:9" x14ac:dyDescent="0.2">
      <c r="A1622" s="160" t="s">
        <v>28</v>
      </c>
      <c r="B1622" s="160" t="s">
        <v>166</v>
      </c>
      <c r="C1622" s="160">
        <f>_xlfn.XLOOKUP(B1622,'2.1.trackMPD'!$R$7:$R$29,'2.1.trackMPD'!$T$7:$T$29)</f>
        <v>5</v>
      </c>
      <c r="D1622" s="160">
        <v>100</v>
      </c>
      <c r="E1622" s="160" t="s">
        <v>6390</v>
      </c>
      <c r="F1622" s="160" t="s">
        <v>110</v>
      </c>
      <c r="G1622" s="160" t="s">
        <v>124</v>
      </c>
      <c r="H1622" s="160" t="s">
        <v>6392</v>
      </c>
      <c r="I1622" s="160" cm="1">
        <f t="array" ref="I1622">INDEX('2.1.trackMPD'!I:I/(24*60*60),
       MATCH(1,
             (A1622='2.1.trackMPD'!A:A)*
             (C1622='2.1.trackMPD'!D:D)*
             (D1622/10^6='2.1.trackMPD'!H:H)*
             (E1622='2.1.trackMPD'!F:F),
0))</f>
        <v>7.0686569332775105E-5</v>
      </c>
    </row>
    <row r="1623" spans="1:9" x14ac:dyDescent="0.2">
      <c r="A1623" s="160" t="s">
        <v>28</v>
      </c>
      <c r="B1623" s="160" t="s">
        <v>166</v>
      </c>
      <c r="C1623" s="160">
        <f>_xlfn.XLOOKUP(B1623,'2.1.trackMPD'!$R$7:$R$29,'2.1.trackMPD'!$T$7:$T$29)</f>
        <v>5</v>
      </c>
      <c r="D1623" s="160">
        <v>100</v>
      </c>
      <c r="E1623" s="160" t="s">
        <v>6390</v>
      </c>
      <c r="F1623" s="160" t="s">
        <v>110</v>
      </c>
      <c r="G1623" s="160" t="s">
        <v>140</v>
      </c>
      <c r="H1623" s="160" t="s">
        <v>6392</v>
      </c>
      <c r="I1623" s="160" cm="1">
        <f t="array" ref="I1623">INDEX('2.1.trackMPD'!J:J/(24*60*60),
       MATCH(1,
             (A1623='2.1.trackMPD'!A:A)*
             (C1623='2.1.trackMPD'!D:D)*
             (D1623/10^6='2.1.trackMPD'!H:H)*
             (E1623='2.1.trackMPD'!F:F),
0))</f>
        <v>2.7066001897419444E-4</v>
      </c>
    </row>
    <row r="1624" spans="1:9" x14ac:dyDescent="0.2">
      <c r="A1624" s="160" t="s">
        <v>28</v>
      </c>
      <c r="B1624" s="160" t="s">
        <v>166</v>
      </c>
      <c r="C1624" s="160">
        <f>_xlfn.XLOOKUP(B1624,'2.1.trackMPD'!$R$7:$R$29,'2.1.trackMPD'!$T$7:$T$29)</f>
        <v>5</v>
      </c>
      <c r="D1624" s="160">
        <v>100</v>
      </c>
      <c r="E1624" s="160" t="s">
        <v>6390</v>
      </c>
      <c r="F1624" s="160" t="s">
        <v>110</v>
      </c>
      <c r="G1624" s="160" t="s">
        <v>124</v>
      </c>
      <c r="H1624" s="160" t="s">
        <v>6393</v>
      </c>
      <c r="I1624" s="160" cm="1">
        <f t="array" ref="I1624">INDEX('2.1.trackMPD'!K:K/(24*60*60),
       MATCH(1,
             (A1624='2.1.trackMPD'!A:A)*
             (C1624='2.1.trackMPD'!D:D)*
             (D1624/10^6='2.1.trackMPD'!H:H)*
             (E1624='2.1.trackMPD'!F:F),
0))</f>
        <v>0</v>
      </c>
    </row>
    <row r="1625" spans="1:9" x14ac:dyDescent="0.2">
      <c r="A1625" s="160" t="s">
        <v>28</v>
      </c>
      <c r="B1625" s="160" t="s">
        <v>166</v>
      </c>
      <c r="C1625" s="160">
        <f>_xlfn.XLOOKUP(B1625,'2.1.trackMPD'!$R$7:$R$29,'2.1.trackMPD'!$T$7:$T$29)</f>
        <v>5</v>
      </c>
      <c r="D1625" s="160">
        <v>100</v>
      </c>
      <c r="E1625" s="160" t="s">
        <v>6390</v>
      </c>
      <c r="F1625" s="160" t="s">
        <v>110</v>
      </c>
      <c r="G1625" s="160" t="s">
        <v>140</v>
      </c>
      <c r="H1625" s="160" t="s">
        <v>6393</v>
      </c>
      <c r="I1625" s="160" cm="1">
        <f t="array" ref="I1625">INDEX('2.1.trackMPD'!L:L/(24*60*60),
       MATCH(1,
             (A1625='2.1.trackMPD'!A:A)*
             (C1625='2.1.trackMPD'!D:D)*
             (D1625/10^6='2.1.trackMPD'!H:H)*
             (E1625='2.1.trackMPD'!F:F),
0))</f>
        <v>0</v>
      </c>
    </row>
    <row r="1626" spans="1:9" x14ac:dyDescent="0.2">
      <c r="A1626" s="160" t="s">
        <v>28</v>
      </c>
      <c r="B1626" s="160" t="s">
        <v>166</v>
      </c>
      <c r="C1626" s="160">
        <f>_xlfn.XLOOKUP(B1626,'2.1.trackMPD'!$R$7:$R$29,'2.1.trackMPD'!$T$7:$T$29)</f>
        <v>5</v>
      </c>
      <c r="D1626" s="160">
        <v>1000</v>
      </c>
      <c r="E1626" s="160" t="s">
        <v>6390</v>
      </c>
      <c r="F1626" s="160" t="s">
        <v>110</v>
      </c>
      <c r="G1626" s="160" t="s">
        <v>124</v>
      </c>
      <c r="H1626" s="160" t="s">
        <v>6392</v>
      </c>
      <c r="I1626" s="160" cm="1">
        <f t="array" ref="I1626">INDEX('2.1.trackMPD'!I:I/(24*60*60),
       MATCH(1,
             (A1626='2.1.trackMPD'!A:A)*
             (C1626='2.1.trackMPD'!D:D)*
             (D1626/10^6='2.1.trackMPD'!H:H)*
             (E1626='2.1.trackMPD'!F:F),
0))</f>
        <v>0.14987726979865046</v>
      </c>
    </row>
    <row r="1627" spans="1:9" x14ac:dyDescent="0.2">
      <c r="A1627" s="160" t="s">
        <v>28</v>
      </c>
      <c r="B1627" s="160" t="s">
        <v>166</v>
      </c>
      <c r="C1627" s="160">
        <f>_xlfn.XLOOKUP(B1627,'2.1.trackMPD'!$R$7:$R$29,'2.1.trackMPD'!$T$7:$T$29)</f>
        <v>5</v>
      </c>
      <c r="D1627" s="160">
        <v>1000</v>
      </c>
      <c r="E1627" s="160" t="s">
        <v>6390</v>
      </c>
      <c r="F1627" s="160" t="s">
        <v>110</v>
      </c>
      <c r="G1627" s="160" t="s">
        <v>140</v>
      </c>
      <c r="H1627" s="160" t="s">
        <v>6392</v>
      </c>
      <c r="I1627" s="160" cm="1">
        <f t="array" ref="I1627">INDEX('2.1.trackMPD'!J:J/(24*60*60),
       MATCH(1,
             (A1627='2.1.trackMPD'!A:A)*
             (C1627='2.1.trackMPD'!D:D)*
             (D1627/10^6='2.1.trackMPD'!H:H)*
             (E1627='2.1.trackMPD'!F:F),
0))</f>
        <v>1.1691604596952199E-2</v>
      </c>
    </row>
    <row r="1628" spans="1:9" x14ac:dyDescent="0.2">
      <c r="A1628" s="160" t="s">
        <v>28</v>
      </c>
      <c r="B1628" s="160" t="s">
        <v>166</v>
      </c>
      <c r="C1628" s="160">
        <f>_xlfn.XLOOKUP(B1628,'2.1.trackMPD'!$R$7:$R$29,'2.1.trackMPD'!$T$7:$T$29)</f>
        <v>5</v>
      </c>
      <c r="D1628" s="160">
        <v>1000</v>
      </c>
      <c r="E1628" s="160" t="s">
        <v>6390</v>
      </c>
      <c r="F1628" s="160" t="s">
        <v>110</v>
      </c>
      <c r="G1628" s="160" t="s">
        <v>124</v>
      </c>
      <c r="H1628" s="160" t="s">
        <v>6393</v>
      </c>
      <c r="I1628" s="160" cm="1">
        <f t="array" ref="I1628">INDEX('2.1.trackMPD'!K:K/(24*60*60),
       MATCH(1,
             (A1628='2.1.trackMPD'!A:A)*
             (C1628='2.1.trackMPD'!D:D)*
             (D1628/10^6='2.1.trackMPD'!H:H)*
             (E1628='2.1.trackMPD'!F:F),
0))</f>
        <v>0</v>
      </c>
    </row>
    <row r="1629" spans="1:9" x14ac:dyDescent="0.2">
      <c r="A1629" s="160" t="s">
        <v>28</v>
      </c>
      <c r="B1629" s="160" t="s">
        <v>166</v>
      </c>
      <c r="C1629" s="160">
        <f>_xlfn.XLOOKUP(B1629,'2.1.trackMPD'!$R$7:$R$29,'2.1.trackMPD'!$T$7:$T$29)</f>
        <v>5</v>
      </c>
      <c r="D1629" s="160">
        <v>1000</v>
      </c>
      <c r="E1629" s="160" t="s">
        <v>6390</v>
      </c>
      <c r="F1629" s="160" t="s">
        <v>110</v>
      </c>
      <c r="G1629" s="160" t="s">
        <v>140</v>
      </c>
      <c r="H1629" s="160" t="s">
        <v>6393</v>
      </c>
      <c r="I1629" s="160" cm="1">
        <f t="array" ref="I1629">INDEX('2.1.trackMPD'!L:L/(24*60*60),
       MATCH(1,
             (A1629='2.1.trackMPD'!A:A)*
             (C1629='2.1.trackMPD'!D:D)*
             (D1629/10^6='2.1.trackMPD'!H:H)*
             (E1629='2.1.trackMPD'!F:F),
0))</f>
        <v>0</v>
      </c>
    </row>
    <row r="1630" spans="1:9" x14ac:dyDescent="0.2">
      <c r="A1630" s="160" t="s">
        <v>28</v>
      </c>
      <c r="B1630" s="160" t="s">
        <v>166</v>
      </c>
      <c r="C1630" s="160">
        <f>_xlfn.XLOOKUP(B1630,'2.1.trackMPD'!$R$7:$R$29,'2.1.trackMPD'!$T$7:$T$29)</f>
        <v>5</v>
      </c>
      <c r="D1630" s="160">
        <v>5000</v>
      </c>
      <c r="E1630" s="160" t="s">
        <v>6390</v>
      </c>
      <c r="F1630" s="160" t="s">
        <v>110</v>
      </c>
      <c r="G1630" s="160" t="s">
        <v>124</v>
      </c>
      <c r="H1630" s="160" t="s">
        <v>6392</v>
      </c>
      <c r="I1630" s="160" cm="1">
        <f t="array" ref="I1630">INDEX('2.1.trackMPD'!I:I/(24*60*60),
       MATCH(1,
             (A1630='2.1.trackMPD'!A:A)*
             (C1630='2.1.trackMPD'!D:D)*
             (D1630/10^6='2.1.trackMPD'!H:H)*
             (E1630='2.1.trackMPD'!F:F),
0))</f>
        <v>4.797332779913611</v>
      </c>
    </row>
    <row r="1631" spans="1:9" x14ac:dyDescent="0.2">
      <c r="A1631" s="160" t="s">
        <v>28</v>
      </c>
      <c r="B1631" s="160" t="s">
        <v>166</v>
      </c>
      <c r="C1631" s="160">
        <f>_xlfn.XLOOKUP(B1631,'2.1.trackMPD'!$R$7:$R$29,'2.1.trackMPD'!$T$7:$T$29)</f>
        <v>5</v>
      </c>
      <c r="D1631" s="160">
        <v>5000</v>
      </c>
      <c r="E1631" s="160" t="s">
        <v>6390</v>
      </c>
      <c r="F1631" s="160" t="s">
        <v>110</v>
      </c>
      <c r="G1631" s="160" t="s">
        <v>140</v>
      </c>
      <c r="H1631" s="160" t="s">
        <v>6392</v>
      </c>
      <c r="I1631" s="160" cm="1">
        <f t="array" ref="I1631">INDEX('2.1.trackMPD'!J:J/(24*60*60),
       MATCH(1,
             (A1631='2.1.trackMPD'!A:A)*
             (C1631='2.1.trackMPD'!D:D)*
             (D1631/10^6='2.1.trackMPD'!H:H)*
             (E1631='2.1.trackMPD'!F:F),
0))</f>
        <v>6.6146388946046866E-2</v>
      </c>
    </row>
    <row r="1632" spans="1:9" x14ac:dyDescent="0.2">
      <c r="A1632" s="160" t="s">
        <v>28</v>
      </c>
      <c r="B1632" s="160" t="s">
        <v>166</v>
      </c>
      <c r="C1632" s="160">
        <f>_xlfn.XLOOKUP(B1632,'2.1.trackMPD'!$R$7:$R$29,'2.1.trackMPD'!$T$7:$T$29)</f>
        <v>5</v>
      </c>
      <c r="D1632" s="160">
        <v>5000</v>
      </c>
      <c r="E1632" s="160" t="s">
        <v>6390</v>
      </c>
      <c r="F1632" s="160" t="s">
        <v>110</v>
      </c>
      <c r="G1632" s="160" t="s">
        <v>124</v>
      </c>
      <c r="H1632" s="160" t="s">
        <v>6393</v>
      </c>
      <c r="I1632" s="160" cm="1">
        <f t="array" ref="I1632">INDEX('2.1.trackMPD'!K:K/(24*60*60),
       MATCH(1,
             (A1632='2.1.trackMPD'!A:A)*
             (C1632='2.1.trackMPD'!D:D)*
             (D1632/10^6='2.1.trackMPD'!H:H)*
             (E1632='2.1.trackMPD'!F:F),
0))</f>
        <v>0</v>
      </c>
    </row>
    <row r="1633" spans="1:9" x14ac:dyDescent="0.2">
      <c r="A1633" s="160" t="s">
        <v>28</v>
      </c>
      <c r="B1633" s="160" t="s">
        <v>166</v>
      </c>
      <c r="C1633" s="160">
        <f>_xlfn.XLOOKUP(B1633,'2.1.trackMPD'!$R$7:$R$29,'2.1.trackMPD'!$T$7:$T$29)</f>
        <v>5</v>
      </c>
      <c r="D1633" s="160">
        <v>5000</v>
      </c>
      <c r="E1633" s="160" t="s">
        <v>6390</v>
      </c>
      <c r="F1633" s="160" t="s">
        <v>110</v>
      </c>
      <c r="G1633" s="160" t="s">
        <v>140</v>
      </c>
      <c r="H1633" s="160" t="s">
        <v>6393</v>
      </c>
      <c r="I1633" s="160" cm="1">
        <f t="array" ref="I1633">INDEX('2.1.trackMPD'!L:L/(24*60*60),
       MATCH(1,
             (A1633='2.1.trackMPD'!A:A)*
             (C1633='2.1.trackMPD'!D:D)*
             (D1633/10^6='2.1.trackMPD'!H:H)*
             (E1633='2.1.trackMPD'!F:F),
0))</f>
        <v>0</v>
      </c>
    </row>
    <row r="1634" spans="1:9" x14ac:dyDescent="0.2">
      <c r="A1634" s="160" t="s">
        <v>28</v>
      </c>
      <c r="B1634" s="160" t="s">
        <v>166</v>
      </c>
      <c r="C1634" s="160">
        <f>_xlfn.XLOOKUP(B1634,'2.1.trackMPD'!$R$7:$R$29,'2.1.trackMPD'!$T$7:$T$29)</f>
        <v>5</v>
      </c>
      <c r="D1634" s="160">
        <v>1</v>
      </c>
      <c r="E1634" s="160" t="s">
        <v>6394</v>
      </c>
      <c r="F1634" s="160" t="s">
        <v>110</v>
      </c>
      <c r="G1634" s="160" t="s">
        <v>124</v>
      </c>
      <c r="H1634" s="160" t="s">
        <v>6392</v>
      </c>
      <c r="I1634" s="160" cm="1">
        <f t="array" ref="I1634">INDEX('2.1.trackMPD'!I:I/(24*60*60),
       MATCH(1,
             (A1634='2.1.trackMPD'!A:A)*
             (C1634='2.1.trackMPD'!D:D)*
             (D1634/10^6='2.1.trackMPD'!H:H)*
             (E1634='2.1.trackMPD'!F:F),
0))</f>
        <v>1.8044209605250002E-6</v>
      </c>
    </row>
    <row r="1635" spans="1:9" x14ac:dyDescent="0.2">
      <c r="A1635" s="160" t="s">
        <v>28</v>
      </c>
      <c r="B1635" s="160" t="s">
        <v>166</v>
      </c>
      <c r="C1635" s="160">
        <f>_xlfn.XLOOKUP(B1635,'2.1.trackMPD'!$R$7:$R$29,'2.1.trackMPD'!$T$7:$T$29)</f>
        <v>5</v>
      </c>
      <c r="D1635" s="160">
        <v>1</v>
      </c>
      <c r="E1635" s="160" t="s">
        <v>6394</v>
      </c>
      <c r="F1635" s="160" t="s">
        <v>110</v>
      </c>
      <c r="G1635" s="160" t="s">
        <v>140</v>
      </c>
      <c r="H1635" s="160" t="s">
        <v>6392</v>
      </c>
      <c r="I1635" s="160" cm="1">
        <f t="array" ref="I1635">INDEX('2.1.trackMPD'!J:J/(24*60*60),
       MATCH(1,
             (A1635='2.1.trackMPD'!A:A)*
             (C1635='2.1.trackMPD'!D:D)*
             (D1635/10^6='2.1.trackMPD'!H:H)*
             (E1635='2.1.trackMPD'!F:F),
0))</f>
        <v>3.8172757947194909E-5</v>
      </c>
    </row>
    <row r="1636" spans="1:9" x14ac:dyDescent="0.2">
      <c r="A1636" s="160" t="s">
        <v>28</v>
      </c>
      <c r="B1636" s="160" t="s">
        <v>166</v>
      </c>
      <c r="C1636" s="160">
        <f>_xlfn.XLOOKUP(B1636,'2.1.trackMPD'!$R$7:$R$29,'2.1.trackMPD'!$T$7:$T$29)</f>
        <v>5</v>
      </c>
      <c r="D1636" s="160">
        <v>1</v>
      </c>
      <c r="E1636" s="160" t="s">
        <v>6394</v>
      </c>
      <c r="F1636" s="160" t="s">
        <v>110</v>
      </c>
      <c r="G1636" s="160" t="s">
        <v>124</v>
      </c>
      <c r="H1636" s="160" t="s">
        <v>6393</v>
      </c>
      <c r="I1636" s="160" cm="1">
        <f t="array" ref="I1636">INDEX('2.1.trackMPD'!K:K/(24*60*60),
       MATCH(1,
             (A1636='2.1.trackMPD'!A:A)*
             (C1636='2.1.trackMPD'!D:D)*
             (D1636/10^6='2.1.trackMPD'!H:H)*
             (E1636='2.1.trackMPD'!F:F),
0))</f>
        <v>6.8082788671023961E-7</v>
      </c>
    </row>
    <row r="1637" spans="1:9" x14ac:dyDescent="0.2">
      <c r="A1637" s="160" t="s">
        <v>28</v>
      </c>
      <c r="B1637" s="160" t="s">
        <v>166</v>
      </c>
      <c r="C1637" s="160">
        <f>_xlfn.XLOOKUP(B1637,'2.1.trackMPD'!$R$7:$R$29,'2.1.trackMPD'!$T$7:$T$29)</f>
        <v>5</v>
      </c>
      <c r="D1637" s="160">
        <v>1</v>
      </c>
      <c r="E1637" s="160" t="s">
        <v>6394</v>
      </c>
      <c r="F1637" s="160" t="s">
        <v>110</v>
      </c>
      <c r="G1637" s="160" t="s">
        <v>140</v>
      </c>
      <c r="H1637" s="160" t="s">
        <v>6393</v>
      </c>
      <c r="I1637" s="160" cm="1">
        <f t="array" ref="I1637">INDEX('2.1.trackMPD'!L:L/(24*60*60),
       MATCH(1,
             (A1637='2.1.trackMPD'!A:A)*
             (C1637='2.1.trackMPD'!D:D)*
             (D1637/10^6='2.1.trackMPD'!H:H)*
             (E1637='2.1.trackMPD'!F:F),
0))</f>
        <v>1.348435814449132E-6</v>
      </c>
    </row>
    <row r="1638" spans="1:9" x14ac:dyDescent="0.2">
      <c r="A1638" s="160" t="s">
        <v>28</v>
      </c>
      <c r="B1638" s="160" t="s">
        <v>166</v>
      </c>
      <c r="C1638" s="160">
        <f>_xlfn.XLOOKUP(B1638,'2.1.trackMPD'!$R$7:$R$29,'2.1.trackMPD'!$T$7:$T$29)</f>
        <v>5</v>
      </c>
      <c r="D1638" s="160">
        <v>10</v>
      </c>
      <c r="E1638" s="160" t="s">
        <v>6394</v>
      </c>
      <c r="F1638" s="160" t="s">
        <v>110</v>
      </c>
      <c r="G1638" s="160" t="s">
        <v>124</v>
      </c>
      <c r="H1638" s="160" t="s">
        <v>6392</v>
      </c>
      <c r="I1638" s="160" t="e" cm="1">
        <f t="array" ref="I1638">INDEX('2.1.trackMPD'!I:I/(24*60*60),
       MATCH(1,
             (A1638='2.1.trackMPD'!A:A)*
             (C1638='2.1.trackMPD'!D:D)*
             (D1638/10^6='2.1.trackMPD'!H:H)*
             (E1638='2.1.trackMPD'!F:F),
0))</f>
        <v>#N/A</v>
      </c>
    </row>
    <row r="1639" spans="1:9" x14ac:dyDescent="0.2">
      <c r="A1639" s="160" t="s">
        <v>28</v>
      </c>
      <c r="B1639" s="160" t="s">
        <v>166</v>
      </c>
      <c r="C1639" s="160">
        <f>_xlfn.XLOOKUP(B1639,'2.1.trackMPD'!$R$7:$R$29,'2.1.trackMPD'!$T$7:$T$29)</f>
        <v>5</v>
      </c>
      <c r="D1639" s="160">
        <v>10</v>
      </c>
      <c r="E1639" s="160" t="s">
        <v>6394</v>
      </c>
      <c r="F1639" s="160" t="s">
        <v>110</v>
      </c>
      <c r="G1639" s="160" t="s">
        <v>140</v>
      </c>
      <c r="H1639" s="160" t="s">
        <v>6392</v>
      </c>
      <c r="I1639" s="160" t="e" cm="1">
        <f t="array" ref="I1639">INDEX('2.1.trackMPD'!J:J/(24*60*60),
       MATCH(1,
             (A1639='2.1.trackMPD'!A:A)*
             (C1639='2.1.trackMPD'!D:D)*
             (D1639/10^6='2.1.trackMPD'!H:H)*
             (E1639='2.1.trackMPD'!F:F),
0))</f>
        <v>#N/A</v>
      </c>
    </row>
    <row r="1640" spans="1:9" x14ac:dyDescent="0.2">
      <c r="A1640" s="160" t="s">
        <v>28</v>
      </c>
      <c r="B1640" s="160" t="s">
        <v>166</v>
      </c>
      <c r="C1640" s="160">
        <f>_xlfn.XLOOKUP(B1640,'2.1.trackMPD'!$R$7:$R$29,'2.1.trackMPD'!$T$7:$T$29)</f>
        <v>5</v>
      </c>
      <c r="D1640" s="160">
        <v>10</v>
      </c>
      <c r="E1640" s="160" t="s">
        <v>6394</v>
      </c>
      <c r="F1640" s="160" t="s">
        <v>110</v>
      </c>
      <c r="G1640" s="160" t="s">
        <v>124</v>
      </c>
      <c r="H1640" s="160" t="s">
        <v>6393</v>
      </c>
      <c r="I1640" s="160" t="e" cm="1">
        <f t="array" ref="I1640">INDEX('2.1.trackMPD'!K:K/(24*60*60),
       MATCH(1,
             (A1640='2.1.trackMPD'!A:A)*
             (C1640='2.1.trackMPD'!D:D)*
             (D1640/10^6='2.1.trackMPD'!H:H)*
             (E1640='2.1.trackMPD'!F:F),
0))</f>
        <v>#N/A</v>
      </c>
    </row>
    <row r="1641" spans="1:9" x14ac:dyDescent="0.2">
      <c r="A1641" s="160" t="s">
        <v>28</v>
      </c>
      <c r="B1641" s="160" t="s">
        <v>166</v>
      </c>
      <c r="C1641" s="160">
        <f>_xlfn.XLOOKUP(B1641,'2.1.trackMPD'!$R$7:$R$29,'2.1.trackMPD'!$T$7:$T$29)</f>
        <v>5</v>
      </c>
      <c r="D1641" s="160">
        <v>10</v>
      </c>
      <c r="E1641" s="160" t="s">
        <v>6394</v>
      </c>
      <c r="F1641" s="160" t="s">
        <v>110</v>
      </c>
      <c r="G1641" s="160" t="s">
        <v>140</v>
      </c>
      <c r="H1641" s="160" t="s">
        <v>6393</v>
      </c>
      <c r="I1641" s="160" t="e" cm="1">
        <f t="array" ref="I1641">INDEX('2.1.trackMPD'!L:L/(24*60*60),
       MATCH(1,
             (A1641='2.1.trackMPD'!A:A)*
             (C1641='2.1.trackMPD'!D:D)*
             (D1641/10^6='2.1.trackMPD'!H:H)*
             (E1641='2.1.trackMPD'!F:F),
0))</f>
        <v>#N/A</v>
      </c>
    </row>
    <row r="1642" spans="1:9" x14ac:dyDescent="0.2">
      <c r="A1642" s="160" t="s">
        <v>28</v>
      </c>
      <c r="B1642" s="160" t="s">
        <v>166</v>
      </c>
      <c r="C1642" s="160">
        <f>_xlfn.XLOOKUP(B1642,'2.1.trackMPD'!$R$7:$R$29,'2.1.trackMPD'!$T$7:$T$29)</f>
        <v>5</v>
      </c>
      <c r="D1642" s="160">
        <v>100</v>
      </c>
      <c r="E1642" s="160" t="s">
        <v>6394</v>
      </c>
      <c r="F1642" s="160" t="s">
        <v>110</v>
      </c>
      <c r="G1642" s="160" t="s">
        <v>124</v>
      </c>
      <c r="H1642" s="160" t="s">
        <v>6392</v>
      </c>
      <c r="I1642" s="160" cm="1">
        <f t="array" ref="I1642">INDEX('2.1.trackMPD'!I:I/(24*60*60),
       MATCH(1,
             (A1642='2.1.trackMPD'!A:A)*
             (C1642='2.1.trackMPD'!D:D)*
             (D1642/10^6='2.1.trackMPD'!H:H)*
             (E1642='2.1.trackMPD'!F:F),
0))</f>
        <v>6.6221955833641543E-4</v>
      </c>
    </row>
    <row r="1643" spans="1:9" x14ac:dyDescent="0.2">
      <c r="A1643" s="160" t="s">
        <v>28</v>
      </c>
      <c r="B1643" s="160" t="s">
        <v>166</v>
      </c>
      <c r="C1643" s="160">
        <f>_xlfn.XLOOKUP(B1643,'2.1.trackMPD'!$R$7:$R$29,'2.1.trackMPD'!$T$7:$T$29)</f>
        <v>5</v>
      </c>
      <c r="D1643" s="160">
        <v>100</v>
      </c>
      <c r="E1643" s="160" t="s">
        <v>6394</v>
      </c>
      <c r="F1643" s="160" t="s">
        <v>110</v>
      </c>
      <c r="G1643" s="160" t="s">
        <v>140</v>
      </c>
      <c r="H1643" s="160" t="s">
        <v>6392</v>
      </c>
      <c r="I1643" s="160" cm="1">
        <f t="array" ref="I1643">INDEX('2.1.trackMPD'!J:J/(24*60*60),
       MATCH(1,
             (A1643='2.1.trackMPD'!A:A)*
             (C1643='2.1.trackMPD'!D:D)*
             (D1643/10^6='2.1.trackMPD'!H:H)*
             (E1643='2.1.trackMPD'!F:F),
0))</f>
        <v>7.9770670159617246E-4</v>
      </c>
    </row>
    <row r="1644" spans="1:9" x14ac:dyDescent="0.2">
      <c r="A1644" s="160" t="s">
        <v>28</v>
      </c>
      <c r="B1644" s="160" t="s">
        <v>166</v>
      </c>
      <c r="C1644" s="160">
        <f>_xlfn.XLOOKUP(B1644,'2.1.trackMPD'!$R$7:$R$29,'2.1.trackMPD'!$T$7:$T$29)</f>
        <v>5</v>
      </c>
      <c r="D1644" s="160">
        <v>100</v>
      </c>
      <c r="E1644" s="160" t="s">
        <v>6394</v>
      </c>
      <c r="F1644" s="160" t="s">
        <v>110</v>
      </c>
      <c r="G1644" s="160" t="s">
        <v>124</v>
      </c>
      <c r="H1644" s="160" t="s">
        <v>6393</v>
      </c>
      <c r="I1644" s="160" cm="1">
        <f t="array" ref="I1644">INDEX('2.1.trackMPD'!K:K/(24*60*60),
       MATCH(1,
             (A1644='2.1.trackMPD'!A:A)*
             (C1644='2.1.trackMPD'!D:D)*
             (D1644/10^6='2.1.trackMPD'!H:H)*
             (E1644='2.1.trackMPD'!F:F),
0))</f>
        <v>0</v>
      </c>
    </row>
    <row r="1645" spans="1:9" x14ac:dyDescent="0.2">
      <c r="A1645" s="160" t="s">
        <v>28</v>
      </c>
      <c r="B1645" s="160" t="s">
        <v>166</v>
      </c>
      <c r="C1645" s="160">
        <f>_xlfn.XLOOKUP(B1645,'2.1.trackMPD'!$R$7:$R$29,'2.1.trackMPD'!$T$7:$T$29)</f>
        <v>5</v>
      </c>
      <c r="D1645" s="160">
        <v>100</v>
      </c>
      <c r="E1645" s="160" t="s">
        <v>6394</v>
      </c>
      <c r="F1645" s="160" t="s">
        <v>110</v>
      </c>
      <c r="G1645" s="160" t="s">
        <v>140</v>
      </c>
      <c r="H1645" s="160" t="s">
        <v>6393</v>
      </c>
      <c r="I1645" s="160" cm="1">
        <f t="array" ref="I1645">INDEX('2.1.trackMPD'!L:L/(24*60*60),
       MATCH(1,
             (A1645='2.1.trackMPD'!A:A)*
             (C1645='2.1.trackMPD'!D:D)*
             (D1645/10^6='2.1.trackMPD'!H:H)*
             (E1645='2.1.trackMPD'!F:F),
0))</f>
        <v>0</v>
      </c>
    </row>
    <row r="1646" spans="1:9" x14ac:dyDescent="0.2">
      <c r="A1646" s="160" t="s">
        <v>28</v>
      </c>
      <c r="B1646" s="160" t="s">
        <v>166</v>
      </c>
      <c r="C1646" s="160">
        <f>_xlfn.XLOOKUP(B1646,'2.1.trackMPD'!$R$7:$R$29,'2.1.trackMPD'!$T$7:$T$29)</f>
        <v>5</v>
      </c>
      <c r="D1646" s="160">
        <v>1000</v>
      </c>
      <c r="E1646" s="160" t="s">
        <v>6394</v>
      </c>
      <c r="F1646" s="160" t="s">
        <v>110</v>
      </c>
      <c r="G1646" s="160" t="s">
        <v>124</v>
      </c>
      <c r="H1646" s="160" t="s">
        <v>6392</v>
      </c>
      <c r="I1646" s="160" cm="1">
        <f t="array" ref="I1646">INDEX('2.1.trackMPD'!I:I/(24*60*60),
       MATCH(1,
             (A1646='2.1.trackMPD'!A:A)*
             (C1646='2.1.trackMPD'!D:D)*
             (D1646/10^6='2.1.trackMPD'!H:H)*
             (E1646='2.1.trackMPD'!F:F),
0))</f>
        <v>0.20208320839669328</v>
      </c>
    </row>
    <row r="1647" spans="1:9" x14ac:dyDescent="0.2">
      <c r="A1647" s="160" t="s">
        <v>28</v>
      </c>
      <c r="B1647" s="160" t="s">
        <v>166</v>
      </c>
      <c r="C1647" s="160">
        <f>_xlfn.XLOOKUP(B1647,'2.1.trackMPD'!$R$7:$R$29,'2.1.trackMPD'!$T$7:$T$29)</f>
        <v>5</v>
      </c>
      <c r="D1647" s="160">
        <v>1000</v>
      </c>
      <c r="E1647" s="160" t="s">
        <v>6394</v>
      </c>
      <c r="F1647" s="160" t="s">
        <v>110</v>
      </c>
      <c r="G1647" s="160" t="s">
        <v>140</v>
      </c>
      <c r="H1647" s="160" t="s">
        <v>6392</v>
      </c>
      <c r="I1647" s="160" cm="1">
        <f t="array" ref="I1647">INDEX('2.1.trackMPD'!J:J/(24*60*60),
       MATCH(1,
             (A1647='2.1.trackMPD'!A:A)*
             (C1647='2.1.trackMPD'!D:D)*
             (D1647/10^6='2.1.trackMPD'!H:H)*
             (E1647='2.1.trackMPD'!F:F),
0))</f>
        <v>1.3575984792471758E-2</v>
      </c>
    </row>
    <row r="1648" spans="1:9" x14ac:dyDescent="0.2">
      <c r="A1648" s="160" t="s">
        <v>28</v>
      </c>
      <c r="B1648" s="160" t="s">
        <v>166</v>
      </c>
      <c r="C1648" s="160">
        <f>_xlfn.XLOOKUP(B1648,'2.1.trackMPD'!$R$7:$R$29,'2.1.trackMPD'!$T$7:$T$29)</f>
        <v>5</v>
      </c>
      <c r="D1648" s="160">
        <v>1000</v>
      </c>
      <c r="E1648" s="160" t="s">
        <v>6394</v>
      </c>
      <c r="F1648" s="160" t="s">
        <v>110</v>
      </c>
      <c r="G1648" s="160" t="s">
        <v>124</v>
      </c>
      <c r="H1648" s="160" t="s">
        <v>6393</v>
      </c>
      <c r="I1648" s="160" cm="1">
        <f t="array" ref="I1648">INDEX('2.1.trackMPD'!K:K/(24*60*60),
       MATCH(1,
             (A1648='2.1.trackMPD'!A:A)*
             (C1648='2.1.trackMPD'!D:D)*
             (D1648/10^6='2.1.trackMPD'!H:H)*
             (E1648='2.1.trackMPD'!F:F),
0))</f>
        <v>0</v>
      </c>
    </row>
    <row r="1649" spans="1:9" x14ac:dyDescent="0.2">
      <c r="A1649" s="160" t="s">
        <v>28</v>
      </c>
      <c r="B1649" s="160" t="s">
        <v>166</v>
      </c>
      <c r="C1649" s="160">
        <f>_xlfn.XLOOKUP(B1649,'2.1.trackMPD'!$R$7:$R$29,'2.1.trackMPD'!$T$7:$T$29)</f>
        <v>5</v>
      </c>
      <c r="D1649" s="160">
        <v>1000</v>
      </c>
      <c r="E1649" s="160" t="s">
        <v>6394</v>
      </c>
      <c r="F1649" s="160" t="s">
        <v>110</v>
      </c>
      <c r="G1649" s="160" t="s">
        <v>140</v>
      </c>
      <c r="H1649" s="160" t="s">
        <v>6393</v>
      </c>
      <c r="I1649" s="160" cm="1">
        <f t="array" ref="I1649">INDEX('2.1.trackMPD'!L:L/(24*60*60),
       MATCH(1,
             (A1649='2.1.trackMPD'!A:A)*
             (C1649='2.1.trackMPD'!D:D)*
             (D1649/10^6='2.1.trackMPD'!H:H)*
             (E1649='2.1.trackMPD'!F:F),
0))</f>
        <v>0</v>
      </c>
    </row>
    <row r="1650" spans="1:9" x14ac:dyDescent="0.2">
      <c r="A1650" s="160" t="s">
        <v>28</v>
      </c>
      <c r="B1650" s="160" t="s">
        <v>166</v>
      </c>
      <c r="C1650" s="160">
        <f>_xlfn.XLOOKUP(B1650,'2.1.trackMPD'!$R$7:$R$29,'2.1.trackMPD'!$T$7:$T$29)</f>
        <v>5</v>
      </c>
      <c r="D1650" s="160">
        <v>5000</v>
      </c>
      <c r="E1650" s="160" t="s">
        <v>6394</v>
      </c>
      <c r="F1650" s="160" t="s">
        <v>110</v>
      </c>
      <c r="G1650" s="160" t="s">
        <v>124</v>
      </c>
      <c r="H1650" s="160" t="s">
        <v>6392</v>
      </c>
      <c r="I1650" s="160" cm="1">
        <f t="array" ref="I1650">INDEX('2.1.trackMPD'!I:I/(24*60*60),
       MATCH(1,
             (A1650='2.1.trackMPD'!A:A)*
             (C1650='2.1.trackMPD'!D:D)*
             (D1650/10^6='2.1.trackMPD'!H:H)*
             (E1650='2.1.trackMPD'!F:F),
0))</f>
        <v>2.228450556640301</v>
      </c>
    </row>
    <row r="1651" spans="1:9" x14ac:dyDescent="0.2">
      <c r="A1651" s="160" t="s">
        <v>28</v>
      </c>
      <c r="B1651" s="160" t="s">
        <v>166</v>
      </c>
      <c r="C1651" s="160">
        <f>_xlfn.XLOOKUP(B1651,'2.1.trackMPD'!$R$7:$R$29,'2.1.trackMPD'!$T$7:$T$29)</f>
        <v>5</v>
      </c>
      <c r="D1651" s="160">
        <v>5000</v>
      </c>
      <c r="E1651" s="160" t="s">
        <v>6394</v>
      </c>
      <c r="F1651" s="160" t="s">
        <v>110</v>
      </c>
      <c r="G1651" s="160" t="s">
        <v>140</v>
      </c>
      <c r="H1651" s="160" t="s">
        <v>6392</v>
      </c>
      <c r="I1651" s="160" cm="1">
        <f t="array" ref="I1651">INDEX('2.1.trackMPD'!J:J/(24*60*60),
       MATCH(1,
             (A1651='2.1.trackMPD'!A:A)*
             (C1651='2.1.trackMPD'!D:D)*
             (D1651/10^6='2.1.trackMPD'!H:H)*
             (E1651='2.1.trackMPD'!F:F),
0))</f>
        <v>4.5082472759787037E-2</v>
      </c>
    </row>
    <row r="1652" spans="1:9" x14ac:dyDescent="0.2">
      <c r="A1652" s="160" t="s">
        <v>28</v>
      </c>
      <c r="B1652" s="160" t="s">
        <v>166</v>
      </c>
      <c r="C1652" s="160">
        <f>_xlfn.XLOOKUP(B1652,'2.1.trackMPD'!$R$7:$R$29,'2.1.trackMPD'!$T$7:$T$29)</f>
        <v>5</v>
      </c>
      <c r="D1652" s="160">
        <v>5000</v>
      </c>
      <c r="E1652" s="160" t="s">
        <v>6394</v>
      </c>
      <c r="F1652" s="160" t="s">
        <v>110</v>
      </c>
      <c r="G1652" s="160" t="s">
        <v>124</v>
      </c>
      <c r="H1652" s="160" t="s">
        <v>6393</v>
      </c>
      <c r="I1652" s="160" cm="1">
        <f t="array" ref="I1652">INDEX('2.1.trackMPD'!K:K/(24*60*60),
       MATCH(1,
             (A1652='2.1.trackMPD'!A:A)*
             (C1652='2.1.trackMPD'!D:D)*
             (D1652/10^6='2.1.trackMPD'!H:H)*
             (E1652='2.1.trackMPD'!F:F),
0))</f>
        <v>0</v>
      </c>
    </row>
    <row r="1653" spans="1:9" x14ac:dyDescent="0.2">
      <c r="A1653" s="160" t="s">
        <v>28</v>
      </c>
      <c r="B1653" s="160" t="s">
        <v>166</v>
      </c>
      <c r="C1653" s="160">
        <f>_xlfn.XLOOKUP(B1653,'2.1.trackMPD'!$R$7:$R$29,'2.1.trackMPD'!$T$7:$T$29)</f>
        <v>5</v>
      </c>
      <c r="D1653" s="160">
        <v>5000</v>
      </c>
      <c r="E1653" s="160" t="s">
        <v>6394</v>
      </c>
      <c r="F1653" s="160" t="s">
        <v>110</v>
      </c>
      <c r="G1653" s="160" t="s">
        <v>140</v>
      </c>
      <c r="H1653" s="160" t="s">
        <v>6393</v>
      </c>
      <c r="I1653" s="160" cm="1">
        <f t="array" ref="I1653">INDEX('2.1.trackMPD'!L:L/(24*60*60),
       MATCH(1,
             (A1653='2.1.trackMPD'!A:A)*
             (C1653='2.1.trackMPD'!D:D)*
             (D1653/10^6='2.1.trackMPD'!H:H)*
             (E1653='2.1.trackMPD'!F:F),
0))</f>
        <v>0</v>
      </c>
    </row>
    <row r="1654" spans="1:9" x14ac:dyDescent="0.2">
      <c r="A1654" s="160" t="s">
        <v>28</v>
      </c>
      <c r="B1654" s="160" t="s">
        <v>166</v>
      </c>
      <c r="C1654" s="160">
        <f>_xlfn.XLOOKUP(B1654,'2.1.trackMPD'!$R$7:$R$29,'2.1.trackMPD'!$T$7:$T$29)</f>
        <v>5</v>
      </c>
      <c r="D1654" s="160">
        <v>1</v>
      </c>
      <c r="E1654" s="160" t="s">
        <v>6395</v>
      </c>
      <c r="F1654" s="160" t="s">
        <v>110</v>
      </c>
      <c r="G1654" s="160" t="s">
        <v>124</v>
      </c>
      <c r="H1654" s="160" t="s">
        <v>6392</v>
      </c>
      <c r="I1654" s="160" t="e" cm="1">
        <f t="array" ref="I1654">INDEX('2.1.trackMPD'!I:I/(24*60*60),
       MATCH(1,
             (A1654='2.1.trackMPD'!A:A)*
             (C1654='2.1.trackMPD'!D:D)*
             (D1654/10^6='2.1.trackMPD'!H:H)*
             (E1654='2.1.trackMPD'!F:F),
0))</f>
        <v>#N/A</v>
      </c>
    </row>
    <row r="1655" spans="1:9" x14ac:dyDescent="0.2">
      <c r="A1655" s="160" t="s">
        <v>28</v>
      </c>
      <c r="B1655" s="160" t="s">
        <v>166</v>
      </c>
      <c r="C1655" s="160">
        <f>_xlfn.XLOOKUP(B1655,'2.1.trackMPD'!$R$7:$R$29,'2.1.trackMPD'!$T$7:$T$29)</f>
        <v>5</v>
      </c>
      <c r="D1655" s="160">
        <v>1</v>
      </c>
      <c r="E1655" s="160" t="s">
        <v>6395</v>
      </c>
      <c r="F1655" s="160" t="s">
        <v>110</v>
      </c>
      <c r="G1655" s="160" t="s">
        <v>140</v>
      </c>
      <c r="H1655" s="160" t="s">
        <v>6392</v>
      </c>
      <c r="I1655" s="160" t="e" cm="1">
        <f t="array" ref="I1655">INDEX('2.1.trackMPD'!J:J/(24*60*60),
       MATCH(1,
             (A1655='2.1.trackMPD'!A:A)*
             (C1655='2.1.trackMPD'!D:D)*
             (D1655/10^6='2.1.trackMPD'!H:H)*
             (E1655='2.1.trackMPD'!F:F),
0))</f>
        <v>#N/A</v>
      </c>
    </row>
    <row r="1656" spans="1:9" x14ac:dyDescent="0.2">
      <c r="A1656" s="160" t="s">
        <v>28</v>
      </c>
      <c r="B1656" s="160" t="s">
        <v>166</v>
      </c>
      <c r="C1656" s="160">
        <f>_xlfn.XLOOKUP(B1656,'2.1.trackMPD'!$R$7:$R$29,'2.1.trackMPD'!$T$7:$T$29)</f>
        <v>5</v>
      </c>
      <c r="D1656" s="160">
        <v>1</v>
      </c>
      <c r="E1656" s="160" t="s">
        <v>6395</v>
      </c>
      <c r="F1656" s="160" t="s">
        <v>110</v>
      </c>
      <c r="G1656" s="160" t="s">
        <v>124</v>
      </c>
      <c r="H1656" s="160" t="s">
        <v>6393</v>
      </c>
      <c r="I1656" s="160" t="e" cm="1">
        <f t="array" ref="I1656">INDEX('2.1.trackMPD'!K:K/(24*60*60),
       MATCH(1,
             (A1656='2.1.trackMPD'!A:A)*
             (C1656='2.1.trackMPD'!D:D)*
             (D1656/10^6='2.1.trackMPD'!H:H)*
             (E1656='2.1.trackMPD'!F:F),
0))</f>
        <v>#N/A</v>
      </c>
    </row>
    <row r="1657" spans="1:9" x14ac:dyDescent="0.2">
      <c r="A1657" s="160" t="s">
        <v>28</v>
      </c>
      <c r="B1657" s="160" t="s">
        <v>166</v>
      </c>
      <c r="C1657" s="160">
        <f>_xlfn.XLOOKUP(B1657,'2.1.trackMPD'!$R$7:$R$29,'2.1.trackMPD'!$T$7:$T$29)</f>
        <v>5</v>
      </c>
      <c r="D1657" s="160">
        <v>1</v>
      </c>
      <c r="E1657" s="160" t="s">
        <v>6395</v>
      </c>
      <c r="F1657" s="160" t="s">
        <v>110</v>
      </c>
      <c r="G1657" s="160" t="s">
        <v>140</v>
      </c>
      <c r="H1657" s="160" t="s">
        <v>6393</v>
      </c>
      <c r="I1657" s="160" t="e" cm="1">
        <f t="array" ref="I1657">INDEX('2.1.trackMPD'!L:L/(24*60*60),
       MATCH(1,
             (A1657='2.1.trackMPD'!A:A)*
             (C1657='2.1.trackMPD'!D:D)*
             (D1657/10^6='2.1.trackMPD'!H:H)*
             (E1657='2.1.trackMPD'!F:F),
0))</f>
        <v>#N/A</v>
      </c>
    </row>
    <row r="1658" spans="1:9" x14ac:dyDescent="0.2">
      <c r="A1658" s="160" t="s">
        <v>28</v>
      </c>
      <c r="B1658" s="160" t="s">
        <v>166</v>
      </c>
      <c r="C1658" s="160">
        <f>_xlfn.XLOOKUP(B1658,'2.1.trackMPD'!$R$7:$R$29,'2.1.trackMPD'!$T$7:$T$29)</f>
        <v>5</v>
      </c>
      <c r="D1658" s="160">
        <v>10</v>
      </c>
      <c r="E1658" s="160" t="s">
        <v>6395</v>
      </c>
      <c r="F1658" s="160" t="s">
        <v>110</v>
      </c>
      <c r="G1658" s="160" t="s">
        <v>124</v>
      </c>
      <c r="H1658" s="160" t="s">
        <v>6392</v>
      </c>
      <c r="I1658" s="160" t="e" cm="1">
        <f t="array" ref="I1658">INDEX('2.1.trackMPD'!I:I/(24*60*60),
       MATCH(1,
             (A1658='2.1.trackMPD'!A:A)*
             (C1658='2.1.trackMPD'!D:D)*
             (D1658/10^6='2.1.trackMPD'!H:H)*
             (E1658='2.1.trackMPD'!F:F),
0))</f>
        <v>#N/A</v>
      </c>
    </row>
    <row r="1659" spans="1:9" x14ac:dyDescent="0.2">
      <c r="A1659" s="160" t="s">
        <v>28</v>
      </c>
      <c r="B1659" s="160" t="s">
        <v>166</v>
      </c>
      <c r="C1659" s="160">
        <f>_xlfn.XLOOKUP(B1659,'2.1.trackMPD'!$R$7:$R$29,'2.1.trackMPD'!$T$7:$T$29)</f>
        <v>5</v>
      </c>
      <c r="D1659" s="160">
        <v>10</v>
      </c>
      <c r="E1659" s="160" t="s">
        <v>6395</v>
      </c>
      <c r="F1659" s="160" t="s">
        <v>110</v>
      </c>
      <c r="G1659" s="160" t="s">
        <v>140</v>
      </c>
      <c r="H1659" s="160" t="s">
        <v>6392</v>
      </c>
      <c r="I1659" s="160" t="e" cm="1">
        <f t="array" ref="I1659">INDEX('2.1.trackMPD'!J:J/(24*60*60),
       MATCH(1,
             (A1659='2.1.trackMPD'!A:A)*
             (C1659='2.1.trackMPD'!D:D)*
             (D1659/10^6='2.1.trackMPD'!H:H)*
             (E1659='2.1.trackMPD'!F:F),
0))</f>
        <v>#N/A</v>
      </c>
    </row>
    <row r="1660" spans="1:9" x14ac:dyDescent="0.2">
      <c r="A1660" s="160" t="s">
        <v>28</v>
      </c>
      <c r="B1660" s="160" t="s">
        <v>166</v>
      </c>
      <c r="C1660" s="160">
        <f>_xlfn.XLOOKUP(B1660,'2.1.trackMPD'!$R$7:$R$29,'2.1.trackMPD'!$T$7:$T$29)</f>
        <v>5</v>
      </c>
      <c r="D1660" s="160">
        <v>10</v>
      </c>
      <c r="E1660" s="160" t="s">
        <v>6395</v>
      </c>
      <c r="F1660" s="160" t="s">
        <v>110</v>
      </c>
      <c r="G1660" s="160" t="s">
        <v>124</v>
      </c>
      <c r="H1660" s="160" t="s">
        <v>6393</v>
      </c>
      <c r="I1660" s="160" t="e" cm="1">
        <f t="array" ref="I1660">INDEX('2.1.trackMPD'!K:K/(24*60*60),
       MATCH(1,
             (A1660='2.1.trackMPD'!A:A)*
             (C1660='2.1.trackMPD'!D:D)*
             (D1660/10^6='2.1.trackMPD'!H:H)*
             (E1660='2.1.trackMPD'!F:F),
0))</f>
        <v>#N/A</v>
      </c>
    </row>
    <row r="1661" spans="1:9" x14ac:dyDescent="0.2">
      <c r="A1661" s="160" t="s">
        <v>28</v>
      </c>
      <c r="B1661" s="160" t="s">
        <v>166</v>
      </c>
      <c r="C1661" s="160">
        <f>_xlfn.XLOOKUP(B1661,'2.1.trackMPD'!$R$7:$R$29,'2.1.trackMPD'!$T$7:$T$29)</f>
        <v>5</v>
      </c>
      <c r="D1661" s="160">
        <v>10</v>
      </c>
      <c r="E1661" s="160" t="s">
        <v>6395</v>
      </c>
      <c r="F1661" s="160" t="s">
        <v>110</v>
      </c>
      <c r="G1661" s="160" t="s">
        <v>140</v>
      </c>
      <c r="H1661" s="160" t="s">
        <v>6393</v>
      </c>
      <c r="I1661" s="160" t="e" cm="1">
        <f t="array" ref="I1661">INDEX('2.1.trackMPD'!L:L/(24*60*60),
       MATCH(1,
             (A1661='2.1.trackMPD'!A:A)*
             (C1661='2.1.trackMPD'!D:D)*
             (D1661/10^6='2.1.trackMPD'!H:H)*
             (E1661='2.1.trackMPD'!F:F),
0))</f>
        <v>#N/A</v>
      </c>
    </row>
    <row r="1662" spans="1:9" x14ac:dyDescent="0.2">
      <c r="A1662" s="160" t="s">
        <v>28</v>
      </c>
      <c r="B1662" s="160" t="s">
        <v>166</v>
      </c>
      <c r="C1662" s="160">
        <f>_xlfn.XLOOKUP(B1662,'2.1.trackMPD'!$R$7:$R$29,'2.1.trackMPD'!$T$7:$T$29)</f>
        <v>5</v>
      </c>
      <c r="D1662" s="160">
        <v>100</v>
      </c>
      <c r="E1662" s="160" t="s">
        <v>6395</v>
      </c>
      <c r="F1662" s="160" t="s">
        <v>110</v>
      </c>
      <c r="G1662" s="160" t="s">
        <v>124</v>
      </c>
      <c r="H1662" s="160" t="s">
        <v>6392</v>
      </c>
      <c r="I1662" s="160" t="e" cm="1">
        <f t="array" ref="I1662">INDEX('2.1.trackMPD'!I:I/(24*60*60),
       MATCH(1,
             (A1662='2.1.trackMPD'!A:A)*
             (C1662='2.1.trackMPD'!D:D)*
             (D1662/10^6='2.1.trackMPD'!H:H)*
             (E1662='2.1.trackMPD'!F:F),
0))</f>
        <v>#N/A</v>
      </c>
    </row>
    <row r="1663" spans="1:9" x14ac:dyDescent="0.2">
      <c r="A1663" s="160" t="s">
        <v>28</v>
      </c>
      <c r="B1663" s="160" t="s">
        <v>166</v>
      </c>
      <c r="C1663" s="160">
        <f>_xlfn.XLOOKUP(B1663,'2.1.trackMPD'!$R$7:$R$29,'2.1.trackMPD'!$T$7:$T$29)</f>
        <v>5</v>
      </c>
      <c r="D1663" s="160">
        <v>100</v>
      </c>
      <c r="E1663" s="160" t="s">
        <v>6395</v>
      </c>
      <c r="F1663" s="160" t="s">
        <v>110</v>
      </c>
      <c r="G1663" s="160" t="s">
        <v>140</v>
      </c>
      <c r="H1663" s="160" t="s">
        <v>6392</v>
      </c>
      <c r="I1663" s="160" t="e" cm="1">
        <f t="array" ref="I1663">INDEX('2.1.trackMPD'!J:J/(24*60*60),
       MATCH(1,
             (A1663='2.1.trackMPD'!A:A)*
             (C1663='2.1.trackMPD'!D:D)*
             (D1663/10^6='2.1.trackMPD'!H:H)*
             (E1663='2.1.trackMPD'!F:F),
0))</f>
        <v>#N/A</v>
      </c>
    </row>
    <row r="1664" spans="1:9" x14ac:dyDescent="0.2">
      <c r="A1664" s="160" t="s">
        <v>28</v>
      </c>
      <c r="B1664" s="160" t="s">
        <v>166</v>
      </c>
      <c r="C1664" s="160">
        <f>_xlfn.XLOOKUP(B1664,'2.1.trackMPD'!$R$7:$R$29,'2.1.trackMPD'!$T$7:$T$29)</f>
        <v>5</v>
      </c>
      <c r="D1664" s="160">
        <v>100</v>
      </c>
      <c r="E1664" s="160" t="s">
        <v>6395</v>
      </c>
      <c r="F1664" s="160" t="s">
        <v>110</v>
      </c>
      <c r="G1664" s="160" t="s">
        <v>124</v>
      </c>
      <c r="H1664" s="160" t="s">
        <v>6393</v>
      </c>
      <c r="I1664" s="160" t="e" cm="1">
        <f t="array" ref="I1664">INDEX('2.1.trackMPD'!K:K/(24*60*60),
       MATCH(1,
             (A1664='2.1.trackMPD'!A:A)*
             (C1664='2.1.trackMPD'!D:D)*
             (D1664/10^6='2.1.trackMPD'!H:H)*
             (E1664='2.1.trackMPD'!F:F),
0))</f>
        <v>#N/A</v>
      </c>
    </row>
    <row r="1665" spans="1:9" x14ac:dyDescent="0.2">
      <c r="A1665" s="160" t="s">
        <v>28</v>
      </c>
      <c r="B1665" s="160" t="s">
        <v>166</v>
      </c>
      <c r="C1665" s="160">
        <f>_xlfn.XLOOKUP(B1665,'2.1.trackMPD'!$R$7:$R$29,'2.1.trackMPD'!$T$7:$T$29)</f>
        <v>5</v>
      </c>
      <c r="D1665" s="160">
        <v>100</v>
      </c>
      <c r="E1665" s="160" t="s">
        <v>6395</v>
      </c>
      <c r="F1665" s="160" t="s">
        <v>110</v>
      </c>
      <c r="G1665" s="160" t="s">
        <v>140</v>
      </c>
      <c r="H1665" s="160" t="s">
        <v>6393</v>
      </c>
      <c r="I1665" s="160" t="e" cm="1">
        <f t="array" ref="I1665">INDEX('2.1.trackMPD'!L:L/(24*60*60),
       MATCH(1,
             (A1665='2.1.trackMPD'!A:A)*
             (C1665='2.1.trackMPD'!D:D)*
             (D1665/10^6='2.1.trackMPD'!H:H)*
             (E1665='2.1.trackMPD'!F:F),
0))</f>
        <v>#N/A</v>
      </c>
    </row>
    <row r="1666" spans="1:9" x14ac:dyDescent="0.2">
      <c r="A1666" s="160" t="s">
        <v>28</v>
      </c>
      <c r="B1666" s="160" t="s">
        <v>10</v>
      </c>
      <c r="C1666" s="160">
        <f>_xlfn.XLOOKUP(B1666,'2.1.trackMPD'!$R$7:$R$29,'2.1.trackMPD'!$T$7:$T$29)</f>
        <v>5</v>
      </c>
      <c r="D1666" s="160">
        <v>1</v>
      </c>
      <c r="E1666" s="160" t="s">
        <v>6390</v>
      </c>
      <c r="F1666" s="160" t="s">
        <v>110</v>
      </c>
      <c r="G1666" s="160" t="s">
        <v>124</v>
      </c>
      <c r="H1666" s="160" t="s">
        <v>6392</v>
      </c>
      <c r="I1666" s="160" cm="1">
        <f t="array" ref="I1666">INDEX('2.1.trackMPD'!I:I/(24*60*60),
       MATCH(1,
             (A1666='2.1.trackMPD'!A:A)*
             (C1666='2.1.trackMPD'!D:D)*
             (D1666/10^6='2.1.trackMPD'!H:H)*
             (E1666='2.1.trackMPD'!F:F),
0))</f>
        <v>1.2988843576121413E-6</v>
      </c>
    </row>
    <row r="1667" spans="1:9" x14ac:dyDescent="0.2">
      <c r="A1667" s="160" t="s">
        <v>28</v>
      </c>
      <c r="B1667" s="160" t="s">
        <v>10</v>
      </c>
      <c r="C1667" s="160">
        <f>_xlfn.XLOOKUP(B1667,'2.1.trackMPD'!$R$7:$R$29,'2.1.trackMPD'!$T$7:$T$29)</f>
        <v>5</v>
      </c>
      <c r="D1667" s="160">
        <v>1</v>
      </c>
      <c r="E1667" s="160" t="s">
        <v>6390</v>
      </c>
      <c r="F1667" s="160" t="s">
        <v>110</v>
      </c>
      <c r="G1667" s="160" t="s">
        <v>140</v>
      </c>
      <c r="H1667" s="160" t="s">
        <v>6392</v>
      </c>
      <c r="I1667" s="160" cm="1">
        <f t="array" ref="I1667">INDEX('2.1.trackMPD'!J:J/(24*60*60),
       MATCH(1,
             (A1667='2.1.trackMPD'!A:A)*
             (C1667='2.1.trackMPD'!D:D)*
             (D1667/10^6='2.1.trackMPD'!H:H)*
             (E1667='2.1.trackMPD'!F:F),
0))</f>
        <v>2.9779904779365044E-5</v>
      </c>
    </row>
    <row r="1668" spans="1:9" x14ac:dyDescent="0.2">
      <c r="A1668" s="160" t="s">
        <v>28</v>
      </c>
      <c r="B1668" s="160" t="s">
        <v>10</v>
      </c>
      <c r="C1668" s="160">
        <f>_xlfn.XLOOKUP(B1668,'2.1.trackMPD'!$R$7:$R$29,'2.1.trackMPD'!$T$7:$T$29)</f>
        <v>5</v>
      </c>
      <c r="D1668" s="160">
        <v>1</v>
      </c>
      <c r="E1668" s="160" t="s">
        <v>6390</v>
      </c>
      <c r="F1668" s="160" t="s">
        <v>110</v>
      </c>
      <c r="G1668" s="160" t="s">
        <v>124</v>
      </c>
      <c r="H1668" s="160" t="s">
        <v>6393</v>
      </c>
      <c r="I1668" s="160" cm="1">
        <f t="array" ref="I1668">INDEX('2.1.trackMPD'!K:K/(24*60*60),
       MATCH(1,
             (A1668='2.1.trackMPD'!A:A)*
             (C1668='2.1.trackMPD'!D:D)*
             (D1668/10^6='2.1.trackMPD'!H:H)*
             (E1668='2.1.trackMPD'!F:F),
0))</f>
        <v>8.2999610862552775E-7</v>
      </c>
    </row>
    <row r="1669" spans="1:9" x14ac:dyDescent="0.2">
      <c r="A1669" s="160" t="s">
        <v>28</v>
      </c>
      <c r="B1669" s="160" t="s">
        <v>10</v>
      </c>
      <c r="C1669" s="160">
        <f>_xlfn.XLOOKUP(B1669,'2.1.trackMPD'!$R$7:$R$29,'2.1.trackMPD'!$T$7:$T$29)</f>
        <v>5</v>
      </c>
      <c r="D1669" s="160">
        <v>1</v>
      </c>
      <c r="E1669" s="160" t="s">
        <v>6390</v>
      </c>
      <c r="F1669" s="160" t="s">
        <v>110</v>
      </c>
      <c r="G1669" s="160" t="s">
        <v>140</v>
      </c>
      <c r="H1669" s="160" t="s">
        <v>6393</v>
      </c>
      <c r="I1669" s="160" cm="1">
        <f t="array" ref="I1669">INDEX('2.1.trackMPD'!L:L/(24*60*60),
       MATCH(1,
             (A1669='2.1.trackMPD'!A:A)*
             (C1669='2.1.trackMPD'!D:D)*
             (D1669/10^6='2.1.trackMPD'!H:H)*
             (E1669='2.1.trackMPD'!F:F),
0))</f>
        <v>0</v>
      </c>
    </row>
    <row r="1670" spans="1:9" x14ac:dyDescent="0.2">
      <c r="A1670" s="160" t="s">
        <v>28</v>
      </c>
      <c r="B1670" s="160" t="s">
        <v>10</v>
      </c>
      <c r="C1670" s="160">
        <f>_xlfn.XLOOKUP(B1670,'2.1.trackMPD'!$R$7:$R$29,'2.1.trackMPD'!$T$7:$T$29)</f>
        <v>5</v>
      </c>
      <c r="D1670" s="160">
        <v>10</v>
      </c>
      <c r="E1670" s="160" t="s">
        <v>6390</v>
      </c>
      <c r="F1670" s="160" t="s">
        <v>110</v>
      </c>
      <c r="G1670" s="160" t="s">
        <v>124</v>
      </c>
      <c r="H1670" s="160" t="s">
        <v>6392</v>
      </c>
      <c r="I1670" s="160" cm="1">
        <f t="array" ref="I1670">INDEX('2.1.trackMPD'!I:I/(24*60*60),
       MATCH(1,
             (A1670='2.1.trackMPD'!A:A)*
             (C1670='2.1.trackMPD'!D:D)*
             (D1670/10^6='2.1.trackMPD'!H:H)*
             (E1670='2.1.trackMPD'!F:F),
0))</f>
        <v>2.4370251067555902E-6</v>
      </c>
    </row>
    <row r="1671" spans="1:9" x14ac:dyDescent="0.2">
      <c r="A1671" s="160" t="s">
        <v>28</v>
      </c>
      <c r="B1671" s="160" t="s">
        <v>10</v>
      </c>
      <c r="C1671" s="160">
        <f>_xlfn.XLOOKUP(B1671,'2.1.trackMPD'!$R$7:$R$29,'2.1.trackMPD'!$T$7:$T$29)</f>
        <v>5</v>
      </c>
      <c r="D1671" s="160">
        <v>10</v>
      </c>
      <c r="E1671" s="160" t="s">
        <v>6390</v>
      </c>
      <c r="F1671" s="160" t="s">
        <v>110</v>
      </c>
      <c r="G1671" s="160" t="s">
        <v>140</v>
      </c>
      <c r="H1671" s="160" t="s">
        <v>6392</v>
      </c>
      <c r="I1671" s="160" cm="1">
        <f t="array" ref="I1671">INDEX('2.1.trackMPD'!J:J/(24*60*60),
       MATCH(1,
             (A1671='2.1.trackMPD'!A:A)*
             (C1671='2.1.trackMPD'!D:D)*
             (D1671/10^6='2.1.trackMPD'!H:H)*
             (E1671='2.1.trackMPD'!F:F),
0))</f>
        <v>3.2243340887924885E-5</v>
      </c>
    </row>
    <row r="1672" spans="1:9" x14ac:dyDescent="0.2">
      <c r="A1672" s="160" t="s">
        <v>28</v>
      </c>
      <c r="B1672" s="160" t="s">
        <v>10</v>
      </c>
      <c r="C1672" s="160">
        <f>_xlfn.XLOOKUP(B1672,'2.1.trackMPD'!$R$7:$R$29,'2.1.trackMPD'!$T$7:$T$29)</f>
        <v>5</v>
      </c>
      <c r="D1672" s="160">
        <v>10</v>
      </c>
      <c r="E1672" s="160" t="s">
        <v>6390</v>
      </c>
      <c r="F1672" s="160" t="s">
        <v>110</v>
      </c>
      <c r="G1672" s="160" t="s">
        <v>124</v>
      </c>
      <c r="H1672" s="160" t="s">
        <v>6393</v>
      </c>
      <c r="I1672" s="160" cm="1">
        <f t="array" ref="I1672">INDEX('2.1.trackMPD'!K:K/(24*60*60),
       MATCH(1,
             (A1672='2.1.trackMPD'!A:A)*
             (C1672='2.1.trackMPD'!D:D)*
             (D1672/10^6='2.1.trackMPD'!H:H)*
             (E1672='2.1.trackMPD'!F:F),
0))</f>
        <v>8.4688346883709265E-7</v>
      </c>
    </row>
    <row r="1673" spans="1:9" x14ac:dyDescent="0.2">
      <c r="A1673" s="160" t="s">
        <v>28</v>
      </c>
      <c r="B1673" s="160" t="s">
        <v>10</v>
      </c>
      <c r="C1673" s="160">
        <f>_xlfn.XLOOKUP(B1673,'2.1.trackMPD'!$R$7:$R$29,'2.1.trackMPD'!$T$7:$T$29)</f>
        <v>5</v>
      </c>
      <c r="D1673" s="160">
        <v>10</v>
      </c>
      <c r="E1673" s="160" t="s">
        <v>6390</v>
      </c>
      <c r="F1673" s="160" t="s">
        <v>110</v>
      </c>
      <c r="G1673" s="160" t="s">
        <v>140</v>
      </c>
      <c r="H1673" s="160" t="s">
        <v>6393</v>
      </c>
      <c r="I1673" s="160" cm="1">
        <f t="array" ref="I1673">INDEX('2.1.trackMPD'!L:L/(24*60*60),
       MATCH(1,
             (A1673='2.1.trackMPD'!A:A)*
             (C1673='2.1.trackMPD'!D:D)*
             (D1673/10^6='2.1.trackMPD'!H:H)*
             (E1673='2.1.trackMPD'!F:F),
0))</f>
        <v>1.5096618357335071E-6</v>
      </c>
    </row>
    <row r="1674" spans="1:9" x14ac:dyDescent="0.2">
      <c r="A1674" s="160" t="s">
        <v>28</v>
      </c>
      <c r="B1674" s="160" t="s">
        <v>10</v>
      </c>
      <c r="C1674" s="160">
        <f>_xlfn.XLOOKUP(B1674,'2.1.trackMPD'!$R$7:$R$29,'2.1.trackMPD'!$T$7:$T$29)</f>
        <v>5</v>
      </c>
      <c r="D1674" s="160">
        <v>100</v>
      </c>
      <c r="E1674" s="160" t="s">
        <v>6390</v>
      </c>
      <c r="F1674" s="160" t="s">
        <v>110</v>
      </c>
      <c r="G1674" s="160" t="s">
        <v>124</v>
      </c>
      <c r="H1674" s="160" t="s">
        <v>6392</v>
      </c>
      <c r="I1674" s="160" cm="1">
        <f t="array" ref="I1674">INDEX('2.1.trackMPD'!I:I/(24*60*60),
       MATCH(1,
             (A1674='2.1.trackMPD'!A:A)*
             (C1674='2.1.trackMPD'!D:D)*
             (D1674/10^6='2.1.trackMPD'!H:H)*
             (E1674='2.1.trackMPD'!F:F),
0))</f>
        <v>7.0686569332775105E-5</v>
      </c>
    </row>
    <row r="1675" spans="1:9" x14ac:dyDescent="0.2">
      <c r="A1675" s="160" t="s">
        <v>28</v>
      </c>
      <c r="B1675" s="160" t="s">
        <v>10</v>
      </c>
      <c r="C1675" s="160">
        <f>_xlfn.XLOOKUP(B1675,'2.1.trackMPD'!$R$7:$R$29,'2.1.trackMPD'!$T$7:$T$29)</f>
        <v>5</v>
      </c>
      <c r="D1675" s="160">
        <v>100</v>
      </c>
      <c r="E1675" s="160" t="s">
        <v>6390</v>
      </c>
      <c r="F1675" s="160" t="s">
        <v>110</v>
      </c>
      <c r="G1675" s="160" t="s">
        <v>140</v>
      </c>
      <c r="H1675" s="160" t="s">
        <v>6392</v>
      </c>
      <c r="I1675" s="160" cm="1">
        <f t="array" ref="I1675">INDEX('2.1.trackMPD'!J:J/(24*60*60),
       MATCH(1,
             (A1675='2.1.trackMPD'!A:A)*
             (C1675='2.1.trackMPD'!D:D)*
             (D1675/10^6='2.1.trackMPD'!H:H)*
             (E1675='2.1.trackMPD'!F:F),
0))</f>
        <v>2.7066001897419444E-4</v>
      </c>
    </row>
    <row r="1676" spans="1:9" x14ac:dyDescent="0.2">
      <c r="A1676" s="160" t="s">
        <v>28</v>
      </c>
      <c r="B1676" s="160" t="s">
        <v>10</v>
      </c>
      <c r="C1676" s="160">
        <f>_xlfn.XLOOKUP(B1676,'2.1.trackMPD'!$R$7:$R$29,'2.1.trackMPD'!$T$7:$T$29)</f>
        <v>5</v>
      </c>
      <c r="D1676" s="160">
        <v>100</v>
      </c>
      <c r="E1676" s="160" t="s">
        <v>6390</v>
      </c>
      <c r="F1676" s="160" t="s">
        <v>110</v>
      </c>
      <c r="G1676" s="160" t="s">
        <v>124</v>
      </c>
      <c r="H1676" s="160" t="s">
        <v>6393</v>
      </c>
      <c r="I1676" s="160" cm="1">
        <f t="array" ref="I1676">INDEX('2.1.trackMPD'!K:K/(24*60*60),
       MATCH(1,
             (A1676='2.1.trackMPD'!A:A)*
             (C1676='2.1.trackMPD'!D:D)*
             (D1676/10^6='2.1.trackMPD'!H:H)*
             (E1676='2.1.trackMPD'!F:F),
0))</f>
        <v>0</v>
      </c>
    </row>
    <row r="1677" spans="1:9" x14ac:dyDescent="0.2">
      <c r="A1677" s="160" t="s">
        <v>28</v>
      </c>
      <c r="B1677" s="160" t="s">
        <v>10</v>
      </c>
      <c r="C1677" s="160">
        <f>_xlfn.XLOOKUP(B1677,'2.1.trackMPD'!$R$7:$R$29,'2.1.trackMPD'!$T$7:$T$29)</f>
        <v>5</v>
      </c>
      <c r="D1677" s="160">
        <v>100</v>
      </c>
      <c r="E1677" s="160" t="s">
        <v>6390</v>
      </c>
      <c r="F1677" s="160" t="s">
        <v>110</v>
      </c>
      <c r="G1677" s="160" t="s">
        <v>140</v>
      </c>
      <c r="H1677" s="160" t="s">
        <v>6393</v>
      </c>
      <c r="I1677" s="160" cm="1">
        <f t="array" ref="I1677">INDEX('2.1.trackMPD'!L:L/(24*60*60),
       MATCH(1,
             (A1677='2.1.trackMPD'!A:A)*
             (C1677='2.1.trackMPD'!D:D)*
             (D1677/10^6='2.1.trackMPD'!H:H)*
             (E1677='2.1.trackMPD'!F:F),
0))</f>
        <v>0</v>
      </c>
    </row>
    <row r="1678" spans="1:9" x14ac:dyDescent="0.2">
      <c r="A1678" s="160" t="s">
        <v>28</v>
      </c>
      <c r="B1678" s="160" t="s">
        <v>10</v>
      </c>
      <c r="C1678" s="160">
        <f>_xlfn.XLOOKUP(B1678,'2.1.trackMPD'!$R$7:$R$29,'2.1.trackMPD'!$T$7:$T$29)</f>
        <v>5</v>
      </c>
      <c r="D1678" s="160">
        <v>1000</v>
      </c>
      <c r="E1678" s="160" t="s">
        <v>6390</v>
      </c>
      <c r="F1678" s="160" t="s">
        <v>110</v>
      </c>
      <c r="G1678" s="160" t="s">
        <v>124</v>
      </c>
      <c r="H1678" s="160" t="s">
        <v>6392</v>
      </c>
      <c r="I1678" s="160" cm="1">
        <f t="array" ref="I1678">INDEX('2.1.trackMPD'!I:I/(24*60*60),
       MATCH(1,
             (A1678='2.1.trackMPD'!A:A)*
             (C1678='2.1.trackMPD'!D:D)*
             (D1678/10^6='2.1.trackMPD'!H:H)*
             (E1678='2.1.trackMPD'!F:F),
0))</f>
        <v>0.14987726979865046</v>
      </c>
    </row>
    <row r="1679" spans="1:9" x14ac:dyDescent="0.2">
      <c r="A1679" s="160" t="s">
        <v>28</v>
      </c>
      <c r="B1679" s="160" t="s">
        <v>10</v>
      </c>
      <c r="C1679" s="160">
        <f>_xlfn.XLOOKUP(B1679,'2.1.trackMPD'!$R$7:$R$29,'2.1.trackMPD'!$T$7:$T$29)</f>
        <v>5</v>
      </c>
      <c r="D1679" s="160">
        <v>1000</v>
      </c>
      <c r="E1679" s="160" t="s">
        <v>6390</v>
      </c>
      <c r="F1679" s="160" t="s">
        <v>110</v>
      </c>
      <c r="G1679" s="160" t="s">
        <v>140</v>
      </c>
      <c r="H1679" s="160" t="s">
        <v>6392</v>
      </c>
      <c r="I1679" s="160" cm="1">
        <f t="array" ref="I1679">INDEX('2.1.trackMPD'!J:J/(24*60*60),
       MATCH(1,
             (A1679='2.1.trackMPD'!A:A)*
             (C1679='2.1.trackMPD'!D:D)*
             (D1679/10^6='2.1.trackMPD'!H:H)*
             (E1679='2.1.trackMPD'!F:F),
0))</f>
        <v>1.1691604596952199E-2</v>
      </c>
    </row>
    <row r="1680" spans="1:9" x14ac:dyDescent="0.2">
      <c r="A1680" s="160" t="s">
        <v>28</v>
      </c>
      <c r="B1680" s="160" t="s">
        <v>10</v>
      </c>
      <c r="C1680" s="160">
        <f>_xlfn.XLOOKUP(B1680,'2.1.trackMPD'!$R$7:$R$29,'2.1.trackMPD'!$T$7:$T$29)</f>
        <v>5</v>
      </c>
      <c r="D1680" s="160">
        <v>1000</v>
      </c>
      <c r="E1680" s="160" t="s">
        <v>6390</v>
      </c>
      <c r="F1680" s="160" t="s">
        <v>110</v>
      </c>
      <c r="G1680" s="160" t="s">
        <v>124</v>
      </c>
      <c r="H1680" s="160" t="s">
        <v>6393</v>
      </c>
      <c r="I1680" s="160" cm="1">
        <f t="array" ref="I1680">INDEX('2.1.trackMPD'!K:K/(24*60*60),
       MATCH(1,
             (A1680='2.1.trackMPD'!A:A)*
             (C1680='2.1.trackMPD'!D:D)*
             (D1680/10^6='2.1.trackMPD'!H:H)*
             (E1680='2.1.trackMPD'!F:F),
0))</f>
        <v>0</v>
      </c>
    </row>
    <row r="1681" spans="1:9" x14ac:dyDescent="0.2">
      <c r="A1681" s="160" t="s">
        <v>28</v>
      </c>
      <c r="B1681" s="160" t="s">
        <v>10</v>
      </c>
      <c r="C1681" s="160">
        <f>_xlfn.XLOOKUP(B1681,'2.1.trackMPD'!$R$7:$R$29,'2.1.trackMPD'!$T$7:$T$29)</f>
        <v>5</v>
      </c>
      <c r="D1681" s="160">
        <v>1000</v>
      </c>
      <c r="E1681" s="160" t="s">
        <v>6390</v>
      </c>
      <c r="F1681" s="160" t="s">
        <v>110</v>
      </c>
      <c r="G1681" s="160" t="s">
        <v>140</v>
      </c>
      <c r="H1681" s="160" t="s">
        <v>6393</v>
      </c>
      <c r="I1681" s="160" cm="1">
        <f t="array" ref="I1681">INDEX('2.1.trackMPD'!L:L/(24*60*60),
       MATCH(1,
             (A1681='2.1.trackMPD'!A:A)*
             (C1681='2.1.trackMPD'!D:D)*
             (D1681/10^6='2.1.trackMPD'!H:H)*
             (E1681='2.1.trackMPD'!F:F),
0))</f>
        <v>0</v>
      </c>
    </row>
    <row r="1682" spans="1:9" x14ac:dyDescent="0.2">
      <c r="A1682" s="160" t="s">
        <v>28</v>
      </c>
      <c r="B1682" s="160" t="s">
        <v>10</v>
      </c>
      <c r="C1682" s="160">
        <f>_xlfn.XLOOKUP(B1682,'2.1.trackMPD'!$R$7:$R$29,'2.1.trackMPD'!$T$7:$T$29)</f>
        <v>5</v>
      </c>
      <c r="D1682" s="160">
        <v>5000</v>
      </c>
      <c r="E1682" s="160" t="s">
        <v>6390</v>
      </c>
      <c r="F1682" s="160" t="s">
        <v>110</v>
      </c>
      <c r="G1682" s="160" t="s">
        <v>124</v>
      </c>
      <c r="H1682" s="160" t="s">
        <v>6392</v>
      </c>
      <c r="I1682" s="160" cm="1">
        <f t="array" ref="I1682">INDEX('2.1.trackMPD'!I:I/(24*60*60),
       MATCH(1,
             (A1682='2.1.trackMPD'!A:A)*
             (C1682='2.1.trackMPD'!D:D)*
             (D1682/10^6='2.1.trackMPD'!H:H)*
             (E1682='2.1.trackMPD'!F:F),
0))</f>
        <v>4.797332779913611</v>
      </c>
    </row>
    <row r="1683" spans="1:9" x14ac:dyDescent="0.2">
      <c r="A1683" s="160" t="s">
        <v>28</v>
      </c>
      <c r="B1683" s="160" t="s">
        <v>10</v>
      </c>
      <c r="C1683" s="160">
        <f>_xlfn.XLOOKUP(B1683,'2.1.trackMPD'!$R$7:$R$29,'2.1.trackMPD'!$T$7:$T$29)</f>
        <v>5</v>
      </c>
      <c r="D1683" s="160">
        <v>5000</v>
      </c>
      <c r="E1683" s="160" t="s">
        <v>6390</v>
      </c>
      <c r="F1683" s="160" t="s">
        <v>110</v>
      </c>
      <c r="G1683" s="160" t="s">
        <v>140</v>
      </c>
      <c r="H1683" s="160" t="s">
        <v>6392</v>
      </c>
      <c r="I1683" s="160" cm="1">
        <f t="array" ref="I1683">INDEX('2.1.trackMPD'!J:J/(24*60*60),
       MATCH(1,
             (A1683='2.1.trackMPD'!A:A)*
             (C1683='2.1.trackMPD'!D:D)*
             (D1683/10^6='2.1.trackMPD'!H:H)*
             (E1683='2.1.trackMPD'!F:F),
0))</f>
        <v>6.6146388946046866E-2</v>
      </c>
    </row>
    <row r="1684" spans="1:9" x14ac:dyDescent="0.2">
      <c r="A1684" s="160" t="s">
        <v>28</v>
      </c>
      <c r="B1684" s="160" t="s">
        <v>10</v>
      </c>
      <c r="C1684" s="160">
        <f>_xlfn.XLOOKUP(B1684,'2.1.trackMPD'!$R$7:$R$29,'2.1.trackMPD'!$T$7:$T$29)</f>
        <v>5</v>
      </c>
      <c r="D1684" s="160">
        <v>5000</v>
      </c>
      <c r="E1684" s="160" t="s">
        <v>6390</v>
      </c>
      <c r="F1684" s="160" t="s">
        <v>110</v>
      </c>
      <c r="G1684" s="160" t="s">
        <v>124</v>
      </c>
      <c r="H1684" s="160" t="s">
        <v>6393</v>
      </c>
      <c r="I1684" s="160" cm="1">
        <f t="array" ref="I1684">INDEX('2.1.trackMPD'!K:K/(24*60*60),
       MATCH(1,
             (A1684='2.1.trackMPD'!A:A)*
             (C1684='2.1.trackMPD'!D:D)*
             (D1684/10^6='2.1.trackMPD'!H:H)*
             (E1684='2.1.trackMPD'!F:F),
0))</f>
        <v>0</v>
      </c>
    </row>
    <row r="1685" spans="1:9" x14ac:dyDescent="0.2">
      <c r="A1685" s="160" t="s">
        <v>28</v>
      </c>
      <c r="B1685" s="160" t="s">
        <v>10</v>
      </c>
      <c r="C1685" s="160">
        <f>_xlfn.XLOOKUP(B1685,'2.1.trackMPD'!$R$7:$R$29,'2.1.trackMPD'!$T$7:$T$29)</f>
        <v>5</v>
      </c>
      <c r="D1685" s="160">
        <v>5000</v>
      </c>
      <c r="E1685" s="160" t="s">
        <v>6390</v>
      </c>
      <c r="F1685" s="160" t="s">
        <v>110</v>
      </c>
      <c r="G1685" s="160" t="s">
        <v>140</v>
      </c>
      <c r="H1685" s="160" t="s">
        <v>6393</v>
      </c>
      <c r="I1685" s="160" cm="1">
        <f t="array" ref="I1685">INDEX('2.1.trackMPD'!L:L/(24*60*60),
       MATCH(1,
             (A1685='2.1.trackMPD'!A:A)*
             (C1685='2.1.trackMPD'!D:D)*
             (D1685/10^6='2.1.trackMPD'!H:H)*
             (E1685='2.1.trackMPD'!F:F),
0))</f>
        <v>0</v>
      </c>
    </row>
    <row r="1686" spans="1:9" x14ac:dyDescent="0.2">
      <c r="A1686" s="160" t="s">
        <v>28</v>
      </c>
      <c r="B1686" s="160" t="s">
        <v>10</v>
      </c>
      <c r="C1686" s="160">
        <f>_xlfn.XLOOKUP(B1686,'2.1.trackMPD'!$R$7:$R$29,'2.1.trackMPD'!$T$7:$T$29)</f>
        <v>5</v>
      </c>
      <c r="D1686" s="160">
        <v>1</v>
      </c>
      <c r="E1686" s="160" t="s">
        <v>6394</v>
      </c>
      <c r="F1686" s="160" t="s">
        <v>110</v>
      </c>
      <c r="G1686" s="160" t="s">
        <v>124</v>
      </c>
      <c r="H1686" s="160" t="s">
        <v>6392</v>
      </c>
      <c r="I1686" s="160" cm="1">
        <f t="array" ref="I1686">INDEX('2.1.trackMPD'!I:I/(24*60*60),
       MATCH(1,
             (A1686='2.1.trackMPD'!A:A)*
             (C1686='2.1.trackMPD'!D:D)*
             (D1686/10^6='2.1.trackMPD'!H:H)*
             (E1686='2.1.trackMPD'!F:F),
0))</f>
        <v>1.8044209605250002E-6</v>
      </c>
    </row>
    <row r="1687" spans="1:9" x14ac:dyDescent="0.2">
      <c r="A1687" s="160" t="s">
        <v>28</v>
      </c>
      <c r="B1687" s="160" t="s">
        <v>10</v>
      </c>
      <c r="C1687" s="160">
        <f>_xlfn.XLOOKUP(B1687,'2.1.trackMPD'!$R$7:$R$29,'2.1.trackMPD'!$T$7:$T$29)</f>
        <v>5</v>
      </c>
      <c r="D1687" s="160">
        <v>1</v>
      </c>
      <c r="E1687" s="160" t="s">
        <v>6394</v>
      </c>
      <c r="F1687" s="160" t="s">
        <v>110</v>
      </c>
      <c r="G1687" s="160" t="s">
        <v>140</v>
      </c>
      <c r="H1687" s="160" t="s">
        <v>6392</v>
      </c>
      <c r="I1687" s="160" cm="1">
        <f t="array" ref="I1687">INDEX('2.1.trackMPD'!J:J/(24*60*60),
       MATCH(1,
             (A1687='2.1.trackMPD'!A:A)*
             (C1687='2.1.trackMPD'!D:D)*
             (D1687/10^6='2.1.trackMPD'!H:H)*
             (E1687='2.1.trackMPD'!F:F),
0))</f>
        <v>3.8172757947194909E-5</v>
      </c>
    </row>
    <row r="1688" spans="1:9" x14ac:dyDescent="0.2">
      <c r="A1688" s="160" t="s">
        <v>28</v>
      </c>
      <c r="B1688" s="160" t="s">
        <v>10</v>
      </c>
      <c r="C1688" s="160">
        <f>_xlfn.XLOOKUP(B1688,'2.1.trackMPD'!$R$7:$R$29,'2.1.trackMPD'!$T$7:$T$29)</f>
        <v>5</v>
      </c>
      <c r="D1688" s="160">
        <v>1</v>
      </c>
      <c r="E1688" s="160" t="s">
        <v>6394</v>
      </c>
      <c r="F1688" s="160" t="s">
        <v>110</v>
      </c>
      <c r="G1688" s="160" t="s">
        <v>124</v>
      </c>
      <c r="H1688" s="160" t="s">
        <v>6393</v>
      </c>
      <c r="I1688" s="160" cm="1">
        <f t="array" ref="I1688">INDEX('2.1.trackMPD'!K:K/(24*60*60),
       MATCH(1,
             (A1688='2.1.trackMPD'!A:A)*
             (C1688='2.1.trackMPD'!D:D)*
             (D1688/10^6='2.1.trackMPD'!H:H)*
             (E1688='2.1.trackMPD'!F:F),
0))</f>
        <v>6.8082788671023961E-7</v>
      </c>
    </row>
    <row r="1689" spans="1:9" x14ac:dyDescent="0.2">
      <c r="A1689" s="160" t="s">
        <v>28</v>
      </c>
      <c r="B1689" s="160" t="s">
        <v>10</v>
      </c>
      <c r="C1689" s="160">
        <f>_xlfn.XLOOKUP(B1689,'2.1.trackMPD'!$R$7:$R$29,'2.1.trackMPD'!$T$7:$T$29)</f>
        <v>5</v>
      </c>
      <c r="D1689" s="160">
        <v>1</v>
      </c>
      <c r="E1689" s="160" t="s">
        <v>6394</v>
      </c>
      <c r="F1689" s="160" t="s">
        <v>110</v>
      </c>
      <c r="G1689" s="160" t="s">
        <v>140</v>
      </c>
      <c r="H1689" s="160" t="s">
        <v>6393</v>
      </c>
      <c r="I1689" s="160" cm="1">
        <f t="array" ref="I1689">INDEX('2.1.trackMPD'!L:L/(24*60*60),
       MATCH(1,
             (A1689='2.1.trackMPD'!A:A)*
             (C1689='2.1.trackMPD'!D:D)*
             (D1689/10^6='2.1.trackMPD'!H:H)*
             (E1689='2.1.trackMPD'!F:F),
0))</f>
        <v>1.348435814449132E-6</v>
      </c>
    </row>
    <row r="1690" spans="1:9" x14ac:dyDescent="0.2">
      <c r="A1690" s="160" t="s">
        <v>28</v>
      </c>
      <c r="B1690" s="160" t="s">
        <v>10</v>
      </c>
      <c r="C1690" s="160">
        <f>_xlfn.XLOOKUP(B1690,'2.1.trackMPD'!$R$7:$R$29,'2.1.trackMPD'!$T$7:$T$29)</f>
        <v>5</v>
      </c>
      <c r="D1690" s="160">
        <v>10</v>
      </c>
      <c r="E1690" s="160" t="s">
        <v>6394</v>
      </c>
      <c r="F1690" s="160" t="s">
        <v>110</v>
      </c>
      <c r="G1690" s="160" t="s">
        <v>124</v>
      </c>
      <c r="H1690" s="160" t="s">
        <v>6392</v>
      </c>
      <c r="I1690" s="160" t="e" cm="1">
        <f t="array" ref="I1690">INDEX('2.1.trackMPD'!I:I/(24*60*60),
       MATCH(1,
             (A1690='2.1.trackMPD'!A:A)*
             (C1690='2.1.trackMPD'!D:D)*
             (D1690/10^6='2.1.trackMPD'!H:H)*
             (E1690='2.1.trackMPD'!F:F),
0))</f>
        <v>#N/A</v>
      </c>
    </row>
    <row r="1691" spans="1:9" x14ac:dyDescent="0.2">
      <c r="A1691" s="160" t="s">
        <v>28</v>
      </c>
      <c r="B1691" s="160" t="s">
        <v>10</v>
      </c>
      <c r="C1691" s="160">
        <f>_xlfn.XLOOKUP(B1691,'2.1.trackMPD'!$R$7:$R$29,'2.1.trackMPD'!$T$7:$T$29)</f>
        <v>5</v>
      </c>
      <c r="D1691" s="160">
        <v>10</v>
      </c>
      <c r="E1691" s="160" t="s">
        <v>6394</v>
      </c>
      <c r="F1691" s="160" t="s">
        <v>110</v>
      </c>
      <c r="G1691" s="160" t="s">
        <v>140</v>
      </c>
      <c r="H1691" s="160" t="s">
        <v>6392</v>
      </c>
      <c r="I1691" s="160" t="e" cm="1">
        <f t="array" ref="I1691">INDEX('2.1.trackMPD'!J:J/(24*60*60),
       MATCH(1,
             (A1691='2.1.trackMPD'!A:A)*
             (C1691='2.1.trackMPD'!D:D)*
             (D1691/10^6='2.1.trackMPD'!H:H)*
             (E1691='2.1.trackMPD'!F:F),
0))</f>
        <v>#N/A</v>
      </c>
    </row>
    <row r="1692" spans="1:9" x14ac:dyDescent="0.2">
      <c r="A1692" s="160" t="s">
        <v>28</v>
      </c>
      <c r="B1692" s="160" t="s">
        <v>10</v>
      </c>
      <c r="C1692" s="160">
        <f>_xlfn.XLOOKUP(B1692,'2.1.trackMPD'!$R$7:$R$29,'2.1.trackMPD'!$T$7:$T$29)</f>
        <v>5</v>
      </c>
      <c r="D1692" s="160">
        <v>10</v>
      </c>
      <c r="E1692" s="160" t="s">
        <v>6394</v>
      </c>
      <c r="F1692" s="160" t="s">
        <v>110</v>
      </c>
      <c r="G1692" s="160" t="s">
        <v>124</v>
      </c>
      <c r="H1692" s="160" t="s">
        <v>6393</v>
      </c>
      <c r="I1692" s="160" t="e" cm="1">
        <f t="array" ref="I1692">INDEX('2.1.trackMPD'!K:K/(24*60*60),
       MATCH(1,
             (A1692='2.1.trackMPD'!A:A)*
             (C1692='2.1.trackMPD'!D:D)*
             (D1692/10^6='2.1.trackMPD'!H:H)*
             (E1692='2.1.trackMPD'!F:F),
0))</f>
        <v>#N/A</v>
      </c>
    </row>
    <row r="1693" spans="1:9" x14ac:dyDescent="0.2">
      <c r="A1693" s="160" t="s">
        <v>28</v>
      </c>
      <c r="B1693" s="160" t="s">
        <v>10</v>
      </c>
      <c r="C1693" s="160">
        <f>_xlfn.XLOOKUP(B1693,'2.1.trackMPD'!$R$7:$R$29,'2.1.trackMPD'!$T$7:$T$29)</f>
        <v>5</v>
      </c>
      <c r="D1693" s="160">
        <v>10</v>
      </c>
      <c r="E1693" s="160" t="s">
        <v>6394</v>
      </c>
      <c r="F1693" s="160" t="s">
        <v>110</v>
      </c>
      <c r="G1693" s="160" t="s">
        <v>140</v>
      </c>
      <c r="H1693" s="160" t="s">
        <v>6393</v>
      </c>
      <c r="I1693" s="160" t="e" cm="1">
        <f t="array" ref="I1693">INDEX('2.1.trackMPD'!L:L/(24*60*60),
       MATCH(1,
             (A1693='2.1.trackMPD'!A:A)*
             (C1693='2.1.trackMPD'!D:D)*
             (D1693/10^6='2.1.trackMPD'!H:H)*
             (E1693='2.1.trackMPD'!F:F),
0))</f>
        <v>#N/A</v>
      </c>
    </row>
    <row r="1694" spans="1:9" x14ac:dyDescent="0.2">
      <c r="A1694" s="160" t="s">
        <v>28</v>
      </c>
      <c r="B1694" s="160" t="s">
        <v>10</v>
      </c>
      <c r="C1694" s="160">
        <f>_xlfn.XLOOKUP(B1694,'2.1.trackMPD'!$R$7:$R$29,'2.1.trackMPD'!$T$7:$T$29)</f>
        <v>5</v>
      </c>
      <c r="D1694" s="160">
        <v>100</v>
      </c>
      <c r="E1694" s="160" t="s">
        <v>6394</v>
      </c>
      <c r="F1694" s="160" t="s">
        <v>110</v>
      </c>
      <c r="G1694" s="160" t="s">
        <v>124</v>
      </c>
      <c r="H1694" s="160" t="s">
        <v>6392</v>
      </c>
      <c r="I1694" s="160" cm="1">
        <f t="array" ref="I1694">INDEX('2.1.trackMPD'!I:I/(24*60*60),
       MATCH(1,
             (A1694='2.1.trackMPD'!A:A)*
             (C1694='2.1.trackMPD'!D:D)*
             (D1694/10^6='2.1.trackMPD'!H:H)*
             (E1694='2.1.trackMPD'!F:F),
0))</f>
        <v>6.6221955833641543E-4</v>
      </c>
    </row>
    <row r="1695" spans="1:9" x14ac:dyDescent="0.2">
      <c r="A1695" s="160" t="s">
        <v>28</v>
      </c>
      <c r="B1695" s="160" t="s">
        <v>10</v>
      </c>
      <c r="C1695" s="160">
        <f>_xlfn.XLOOKUP(B1695,'2.1.trackMPD'!$R$7:$R$29,'2.1.trackMPD'!$T$7:$T$29)</f>
        <v>5</v>
      </c>
      <c r="D1695" s="160">
        <v>100</v>
      </c>
      <c r="E1695" s="160" t="s">
        <v>6394</v>
      </c>
      <c r="F1695" s="160" t="s">
        <v>110</v>
      </c>
      <c r="G1695" s="160" t="s">
        <v>140</v>
      </c>
      <c r="H1695" s="160" t="s">
        <v>6392</v>
      </c>
      <c r="I1695" s="160" cm="1">
        <f t="array" ref="I1695">INDEX('2.1.trackMPD'!J:J/(24*60*60),
       MATCH(1,
             (A1695='2.1.trackMPD'!A:A)*
             (C1695='2.1.trackMPD'!D:D)*
             (D1695/10^6='2.1.trackMPD'!H:H)*
             (E1695='2.1.trackMPD'!F:F),
0))</f>
        <v>7.9770670159617246E-4</v>
      </c>
    </row>
    <row r="1696" spans="1:9" x14ac:dyDescent="0.2">
      <c r="A1696" s="160" t="s">
        <v>28</v>
      </c>
      <c r="B1696" s="160" t="s">
        <v>10</v>
      </c>
      <c r="C1696" s="160">
        <f>_xlfn.XLOOKUP(B1696,'2.1.trackMPD'!$R$7:$R$29,'2.1.trackMPD'!$T$7:$T$29)</f>
        <v>5</v>
      </c>
      <c r="D1696" s="160">
        <v>100</v>
      </c>
      <c r="E1696" s="160" t="s">
        <v>6394</v>
      </c>
      <c r="F1696" s="160" t="s">
        <v>110</v>
      </c>
      <c r="G1696" s="160" t="s">
        <v>124</v>
      </c>
      <c r="H1696" s="160" t="s">
        <v>6393</v>
      </c>
      <c r="I1696" s="160" cm="1">
        <f t="array" ref="I1696">INDEX('2.1.trackMPD'!K:K/(24*60*60),
       MATCH(1,
             (A1696='2.1.trackMPD'!A:A)*
             (C1696='2.1.trackMPD'!D:D)*
             (D1696/10^6='2.1.trackMPD'!H:H)*
             (E1696='2.1.trackMPD'!F:F),
0))</f>
        <v>0</v>
      </c>
    </row>
    <row r="1697" spans="1:9" x14ac:dyDescent="0.2">
      <c r="A1697" s="160" t="s">
        <v>28</v>
      </c>
      <c r="B1697" s="160" t="s">
        <v>10</v>
      </c>
      <c r="C1697" s="160">
        <f>_xlfn.XLOOKUP(B1697,'2.1.trackMPD'!$R$7:$R$29,'2.1.trackMPD'!$T$7:$T$29)</f>
        <v>5</v>
      </c>
      <c r="D1697" s="160">
        <v>100</v>
      </c>
      <c r="E1697" s="160" t="s">
        <v>6394</v>
      </c>
      <c r="F1697" s="160" t="s">
        <v>110</v>
      </c>
      <c r="G1697" s="160" t="s">
        <v>140</v>
      </c>
      <c r="H1697" s="160" t="s">
        <v>6393</v>
      </c>
      <c r="I1697" s="160" cm="1">
        <f t="array" ref="I1697">INDEX('2.1.trackMPD'!L:L/(24*60*60),
       MATCH(1,
             (A1697='2.1.trackMPD'!A:A)*
             (C1697='2.1.trackMPD'!D:D)*
             (D1697/10^6='2.1.trackMPD'!H:H)*
             (E1697='2.1.trackMPD'!F:F),
0))</f>
        <v>0</v>
      </c>
    </row>
    <row r="1698" spans="1:9" x14ac:dyDescent="0.2">
      <c r="A1698" s="160" t="s">
        <v>28</v>
      </c>
      <c r="B1698" s="160" t="s">
        <v>10</v>
      </c>
      <c r="C1698" s="160">
        <f>_xlfn.XLOOKUP(B1698,'2.1.trackMPD'!$R$7:$R$29,'2.1.trackMPD'!$T$7:$T$29)</f>
        <v>5</v>
      </c>
      <c r="D1698" s="160">
        <v>1000</v>
      </c>
      <c r="E1698" s="160" t="s">
        <v>6394</v>
      </c>
      <c r="F1698" s="160" t="s">
        <v>110</v>
      </c>
      <c r="G1698" s="160" t="s">
        <v>124</v>
      </c>
      <c r="H1698" s="160" t="s">
        <v>6392</v>
      </c>
      <c r="I1698" s="160" cm="1">
        <f t="array" ref="I1698">INDEX('2.1.trackMPD'!I:I/(24*60*60),
       MATCH(1,
             (A1698='2.1.trackMPD'!A:A)*
             (C1698='2.1.trackMPD'!D:D)*
             (D1698/10^6='2.1.trackMPD'!H:H)*
             (E1698='2.1.trackMPD'!F:F),
0))</f>
        <v>0.20208320839669328</v>
      </c>
    </row>
    <row r="1699" spans="1:9" x14ac:dyDescent="0.2">
      <c r="A1699" s="160" t="s">
        <v>28</v>
      </c>
      <c r="B1699" s="160" t="s">
        <v>10</v>
      </c>
      <c r="C1699" s="160">
        <f>_xlfn.XLOOKUP(B1699,'2.1.trackMPD'!$R$7:$R$29,'2.1.trackMPD'!$T$7:$T$29)</f>
        <v>5</v>
      </c>
      <c r="D1699" s="160">
        <v>1000</v>
      </c>
      <c r="E1699" s="160" t="s">
        <v>6394</v>
      </c>
      <c r="F1699" s="160" t="s">
        <v>110</v>
      </c>
      <c r="G1699" s="160" t="s">
        <v>140</v>
      </c>
      <c r="H1699" s="160" t="s">
        <v>6392</v>
      </c>
      <c r="I1699" s="160" cm="1">
        <f t="array" ref="I1699">INDEX('2.1.trackMPD'!J:J/(24*60*60),
       MATCH(1,
             (A1699='2.1.trackMPD'!A:A)*
             (C1699='2.1.trackMPD'!D:D)*
             (D1699/10^6='2.1.trackMPD'!H:H)*
             (E1699='2.1.trackMPD'!F:F),
0))</f>
        <v>1.3575984792471758E-2</v>
      </c>
    </row>
    <row r="1700" spans="1:9" x14ac:dyDescent="0.2">
      <c r="A1700" s="160" t="s">
        <v>28</v>
      </c>
      <c r="B1700" s="160" t="s">
        <v>10</v>
      </c>
      <c r="C1700" s="160">
        <f>_xlfn.XLOOKUP(B1700,'2.1.trackMPD'!$R$7:$R$29,'2.1.trackMPD'!$T$7:$T$29)</f>
        <v>5</v>
      </c>
      <c r="D1700" s="160">
        <v>1000</v>
      </c>
      <c r="E1700" s="160" t="s">
        <v>6394</v>
      </c>
      <c r="F1700" s="160" t="s">
        <v>110</v>
      </c>
      <c r="G1700" s="160" t="s">
        <v>124</v>
      </c>
      <c r="H1700" s="160" t="s">
        <v>6393</v>
      </c>
      <c r="I1700" s="160" cm="1">
        <f t="array" ref="I1700">INDEX('2.1.trackMPD'!K:K/(24*60*60),
       MATCH(1,
             (A1700='2.1.trackMPD'!A:A)*
             (C1700='2.1.trackMPD'!D:D)*
             (D1700/10^6='2.1.trackMPD'!H:H)*
             (E1700='2.1.trackMPD'!F:F),
0))</f>
        <v>0</v>
      </c>
    </row>
    <row r="1701" spans="1:9" x14ac:dyDescent="0.2">
      <c r="A1701" s="160" t="s">
        <v>28</v>
      </c>
      <c r="B1701" s="160" t="s">
        <v>10</v>
      </c>
      <c r="C1701" s="160">
        <f>_xlfn.XLOOKUP(B1701,'2.1.trackMPD'!$R$7:$R$29,'2.1.trackMPD'!$T$7:$T$29)</f>
        <v>5</v>
      </c>
      <c r="D1701" s="160">
        <v>1000</v>
      </c>
      <c r="E1701" s="160" t="s">
        <v>6394</v>
      </c>
      <c r="F1701" s="160" t="s">
        <v>110</v>
      </c>
      <c r="G1701" s="160" t="s">
        <v>140</v>
      </c>
      <c r="H1701" s="160" t="s">
        <v>6393</v>
      </c>
      <c r="I1701" s="160" cm="1">
        <f t="array" ref="I1701">INDEX('2.1.trackMPD'!L:L/(24*60*60),
       MATCH(1,
             (A1701='2.1.trackMPD'!A:A)*
             (C1701='2.1.trackMPD'!D:D)*
             (D1701/10^6='2.1.trackMPD'!H:H)*
             (E1701='2.1.trackMPD'!F:F),
0))</f>
        <v>0</v>
      </c>
    </row>
    <row r="1702" spans="1:9" x14ac:dyDescent="0.2">
      <c r="A1702" s="160" t="s">
        <v>28</v>
      </c>
      <c r="B1702" s="160" t="s">
        <v>10</v>
      </c>
      <c r="C1702" s="160">
        <f>_xlfn.XLOOKUP(B1702,'2.1.trackMPD'!$R$7:$R$29,'2.1.trackMPD'!$T$7:$T$29)</f>
        <v>5</v>
      </c>
      <c r="D1702" s="160">
        <v>5000</v>
      </c>
      <c r="E1702" s="160" t="s">
        <v>6394</v>
      </c>
      <c r="F1702" s="160" t="s">
        <v>110</v>
      </c>
      <c r="G1702" s="160" t="s">
        <v>124</v>
      </c>
      <c r="H1702" s="160" t="s">
        <v>6392</v>
      </c>
      <c r="I1702" s="160" cm="1">
        <f t="array" ref="I1702">INDEX('2.1.trackMPD'!I:I/(24*60*60),
       MATCH(1,
             (A1702='2.1.trackMPD'!A:A)*
             (C1702='2.1.trackMPD'!D:D)*
             (D1702/10^6='2.1.trackMPD'!H:H)*
             (E1702='2.1.trackMPD'!F:F),
0))</f>
        <v>2.228450556640301</v>
      </c>
    </row>
    <row r="1703" spans="1:9" x14ac:dyDescent="0.2">
      <c r="A1703" s="160" t="s">
        <v>28</v>
      </c>
      <c r="B1703" s="160" t="s">
        <v>10</v>
      </c>
      <c r="C1703" s="160">
        <f>_xlfn.XLOOKUP(B1703,'2.1.trackMPD'!$R$7:$R$29,'2.1.trackMPD'!$T$7:$T$29)</f>
        <v>5</v>
      </c>
      <c r="D1703" s="160">
        <v>5000</v>
      </c>
      <c r="E1703" s="160" t="s">
        <v>6394</v>
      </c>
      <c r="F1703" s="160" t="s">
        <v>110</v>
      </c>
      <c r="G1703" s="160" t="s">
        <v>140</v>
      </c>
      <c r="H1703" s="160" t="s">
        <v>6392</v>
      </c>
      <c r="I1703" s="160" cm="1">
        <f t="array" ref="I1703">INDEX('2.1.trackMPD'!J:J/(24*60*60),
       MATCH(1,
             (A1703='2.1.trackMPD'!A:A)*
             (C1703='2.1.trackMPD'!D:D)*
             (D1703/10^6='2.1.trackMPD'!H:H)*
             (E1703='2.1.trackMPD'!F:F),
0))</f>
        <v>4.5082472759787037E-2</v>
      </c>
    </row>
    <row r="1704" spans="1:9" x14ac:dyDescent="0.2">
      <c r="A1704" s="160" t="s">
        <v>28</v>
      </c>
      <c r="B1704" s="160" t="s">
        <v>10</v>
      </c>
      <c r="C1704" s="160">
        <f>_xlfn.XLOOKUP(B1704,'2.1.trackMPD'!$R$7:$R$29,'2.1.trackMPD'!$T$7:$T$29)</f>
        <v>5</v>
      </c>
      <c r="D1704" s="160">
        <v>5000</v>
      </c>
      <c r="E1704" s="160" t="s">
        <v>6394</v>
      </c>
      <c r="F1704" s="160" t="s">
        <v>110</v>
      </c>
      <c r="G1704" s="160" t="s">
        <v>124</v>
      </c>
      <c r="H1704" s="160" t="s">
        <v>6393</v>
      </c>
      <c r="I1704" s="160" cm="1">
        <f t="array" ref="I1704">INDEX('2.1.trackMPD'!K:K/(24*60*60),
       MATCH(1,
             (A1704='2.1.trackMPD'!A:A)*
             (C1704='2.1.trackMPD'!D:D)*
             (D1704/10^6='2.1.trackMPD'!H:H)*
             (E1704='2.1.trackMPD'!F:F),
0))</f>
        <v>0</v>
      </c>
    </row>
    <row r="1705" spans="1:9" x14ac:dyDescent="0.2">
      <c r="A1705" s="160" t="s">
        <v>28</v>
      </c>
      <c r="B1705" s="160" t="s">
        <v>10</v>
      </c>
      <c r="C1705" s="160">
        <f>_xlfn.XLOOKUP(B1705,'2.1.trackMPD'!$R$7:$R$29,'2.1.trackMPD'!$T$7:$T$29)</f>
        <v>5</v>
      </c>
      <c r="D1705" s="160">
        <v>5000</v>
      </c>
      <c r="E1705" s="160" t="s">
        <v>6394</v>
      </c>
      <c r="F1705" s="160" t="s">
        <v>110</v>
      </c>
      <c r="G1705" s="160" t="s">
        <v>140</v>
      </c>
      <c r="H1705" s="160" t="s">
        <v>6393</v>
      </c>
      <c r="I1705" s="160" cm="1">
        <f t="array" ref="I1705">INDEX('2.1.trackMPD'!L:L/(24*60*60),
       MATCH(1,
             (A1705='2.1.trackMPD'!A:A)*
             (C1705='2.1.trackMPD'!D:D)*
             (D1705/10^6='2.1.trackMPD'!H:H)*
             (E1705='2.1.trackMPD'!F:F),
0))</f>
        <v>0</v>
      </c>
    </row>
    <row r="1706" spans="1:9" x14ac:dyDescent="0.2">
      <c r="A1706" s="160" t="s">
        <v>28</v>
      </c>
      <c r="B1706" s="160" t="s">
        <v>10</v>
      </c>
      <c r="C1706" s="160">
        <f>_xlfn.XLOOKUP(B1706,'2.1.trackMPD'!$R$7:$R$29,'2.1.trackMPD'!$T$7:$T$29)</f>
        <v>5</v>
      </c>
      <c r="D1706" s="160">
        <v>1</v>
      </c>
      <c r="E1706" s="160" t="s">
        <v>6395</v>
      </c>
      <c r="F1706" s="160" t="s">
        <v>110</v>
      </c>
      <c r="G1706" s="160" t="s">
        <v>124</v>
      </c>
      <c r="H1706" s="160" t="s">
        <v>6392</v>
      </c>
      <c r="I1706" s="160" t="e" cm="1">
        <f t="array" ref="I1706">INDEX('2.1.trackMPD'!I:I/(24*60*60),
       MATCH(1,
             (A1706='2.1.trackMPD'!A:A)*
             (C1706='2.1.trackMPD'!D:D)*
             (D1706/10^6='2.1.trackMPD'!H:H)*
             (E1706='2.1.trackMPD'!F:F),
0))</f>
        <v>#N/A</v>
      </c>
    </row>
    <row r="1707" spans="1:9" x14ac:dyDescent="0.2">
      <c r="A1707" s="160" t="s">
        <v>28</v>
      </c>
      <c r="B1707" s="160" t="s">
        <v>10</v>
      </c>
      <c r="C1707" s="160">
        <f>_xlfn.XLOOKUP(B1707,'2.1.trackMPD'!$R$7:$R$29,'2.1.trackMPD'!$T$7:$T$29)</f>
        <v>5</v>
      </c>
      <c r="D1707" s="160">
        <v>1</v>
      </c>
      <c r="E1707" s="160" t="s">
        <v>6395</v>
      </c>
      <c r="F1707" s="160" t="s">
        <v>110</v>
      </c>
      <c r="G1707" s="160" t="s">
        <v>140</v>
      </c>
      <c r="H1707" s="160" t="s">
        <v>6392</v>
      </c>
      <c r="I1707" s="160" t="e" cm="1">
        <f t="array" ref="I1707">INDEX('2.1.trackMPD'!J:J/(24*60*60),
       MATCH(1,
             (A1707='2.1.trackMPD'!A:A)*
             (C1707='2.1.trackMPD'!D:D)*
             (D1707/10^6='2.1.trackMPD'!H:H)*
             (E1707='2.1.trackMPD'!F:F),
0))</f>
        <v>#N/A</v>
      </c>
    </row>
    <row r="1708" spans="1:9" x14ac:dyDescent="0.2">
      <c r="A1708" s="160" t="s">
        <v>28</v>
      </c>
      <c r="B1708" s="160" t="s">
        <v>10</v>
      </c>
      <c r="C1708" s="160">
        <f>_xlfn.XLOOKUP(B1708,'2.1.trackMPD'!$R$7:$R$29,'2.1.trackMPD'!$T$7:$T$29)</f>
        <v>5</v>
      </c>
      <c r="D1708" s="160">
        <v>1</v>
      </c>
      <c r="E1708" s="160" t="s">
        <v>6395</v>
      </c>
      <c r="F1708" s="160" t="s">
        <v>110</v>
      </c>
      <c r="G1708" s="160" t="s">
        <v>124</v>
      </c>
      <c r="H1708" s="160" t="s">
        <v>6393</v>
      </c>
      <c r="I1708" s="160" t="e" cm="1">
        <f t="array" ref="I1708">INDEX('2.1.trackMPD'!K:K/(24*60*60),
       MATCH(1,
             (A1708='2.1.trackMPD'!A:A)*
             (C1708='2.1.trackMPD'!D:D)*
             (D1708/10^6='2.1.trackMPD'!H:H)*
             (E1708='2.1.trackMPD'!F:F),
0))</f>
        <v>#N/A</v>
      </c>
    </row>
    <row r="1709" spans="1:9" x14ac:dyDescent="0.2">
      <c r="A1709" s="160" t="s">
        <v>28</v>
      </c>
      <c r="B1709" s="160" t="s">
        <v>10</v>
      </c>
      <c r="C1709" s="160">
        <f>_xlfn.XLOOKUP(B1709,'2.1.trackMPD'!$R$7:$R$29,'2.1.trackMPD'!$T$7:$T$29)</f>
        <v>5</v>
      </c>
      <c r="D1709" s="160">
        <v>1</v>
      </c>
      <c r="E1709" s="160" t="s">
        <v>6395</v>
      </c>
      <c r="F1709" s="160" t="s">
        <v>110</v>
      </c>
      <c r="G1709" s="160" t="s">
        <v>140</v>
      </c>
      <c r="H1709" s="160" t="s">
        <v>6393</v>
      </c>
      <c r="I1709" s="160" t="e" cm="1">
        <f t="array" ref="I1709">INDEX('2.1.trackMPD'!L:L/(24*60*60),
       MATCH(1,
             (A1709='2.1.trackMPD'!A:A)*
             (C1709='2.1.trackMPD'!D:D)*
             (D1709/10^6='2.1.trackMPD'!H:H)*
             (E1709='2.1.trackMPD'!F:F),
0))</f>
        <v>#N/A</v>
      </c>
    </row>
    <row r="1710" spans="1:9" x14ac:dyDescent="0.2">
      <c r="A1710" s="160" t="s">
        <v>28</v>
      </c>
      <c r="B1710" s="160" t="s">
        <v>10</v>
      </c>
      <c r="C1710" s="160">
        <f>_xlfn.XLOOKUP(B1710,'2.1.trackMPD'!$R$7:$R$29,'2.1.trackMPD'!$T$7:$T$29)</f>
        <v>5</v>
      </c>
      <c r="D1710" s="160">
        <v>10</v>
      </c>
      <c r="E1710" s="160" t="s">
        <v>6395</v>
      </c>
      <c r="F1710" s="160" t="s">
        <v>110</v>
      </c>
      <c r="G1710" s="160" t="s">
        <v>124</v>
      </c>
      <c r="H1710" s="160" t="s">
        <v>6392</v>
      </c>
      <c r="I1710" s="160" t="e" cm="1">
        <f t="array" ref="I1710">INDEX('2.1.trackMPD'!I:I/(24*60*60),
       MATCH(1,
             (A1710='2.1.trackMPD'!A:A)*
             (C1710='2.1.trackMPD'!D:D)*
             (D1710/10^6='2.1.trackMPD'!H:H)*
             (E1710='2.1.trackMPD'!F:F),
0))</f>
        <v>#N/A</v>
      </c>
    </row>
    <row r="1711" spans="1:9" x14ac:dyDescent="0.2">
      <c r="A1711" s="160" t="s">
        <v>28</v>
      </c>
      <c r="B1711" s="160" t="s">
        <v>10</v>
      </c>
      <c r="C1711" s="160">
        <f>_xlfn.XLOOKUP(B1711,'2.1.trackMPD'!$R$7:$R$29,'2.1.trackMPD'!$T$7:$T$29)</f>
        <v>5</v>
      </c>
      <c r="D1711" s="160">
        <v>10</v>
      </c>
      <c r="E1711" s="160" t="s">
        <v>6395</v>
      </c>
      <c r="F1711" s="160" t="s">
        <v>110</v>
      </c>
      <c r="G1711" s="160" t="s">
        <v>140</v>
      </c>
      <c r="H1711" s="160" t="s">
        <v>6392</v>
      </c>
      <c r="I1711" s="160" t="e" cm="1">
        <f t="array" ref="I1711">INDEX('2.1.trackMPD'!J:J/(24*60*60),
       MATCH(1,
             (A1711='2.1.trackMPD'!A:A)*
             (C1711='2.1.trackMPD'!D:D)*
             (D1711/10^6='2.1.trackMPD'!H:H)*
             (E1711='2.1.trackMPD'!F:F),
0))</f>
        <v>#N/A</v>
      </c>
    </row>
    <row r="1712" spans="1:9" x14ac:dyDescent="0.2">
      <c r="A1712" s="160" t="s">
        <v>28</v>
      </c>
      <c r="B1712" s="160" t="s">
        <v>10</v>
      </c>
      <c r="C1712" s="160">
        <f>_xlfn.XLOOKUP(B1712,'2.1.trackMPD'!$R$7:$R$29,'2.1.trackMPD'!$T$7:$T$29)</f>
        <v>5</v>
      </c>
      <c r="D1712" s="160">
        <v>10</v>
      </c>
      <c r="E1712" s="160" t="s">
        <v>6395</v>
      </c>
      <c r="F1712" s="160" t="s">
        <v>110</v>
      </c>
      <c r="G1712" s="160" t="s">
        <v>124</v>
      </c>
      <c r="H1712" s="160" t="s">
        <v>6393</v>
      </c>
      <c r="I1712" s="160" t="e" cm="1">
        <f t="array" ref="I1712">INDEX('2.1.trackMPD'!K:K/(24*60*60),
       MATCH(1,
             (A1712='2.1.trackMPD'!A:A)*
             (C1712='2.1.trackMPD'!D:D)*
             (D1712/10^6='2.1.trackMPD'!H:H)*
             (E1712='2.1.trackMPD'!F:F),
0))</f>
        <v>#N/A</v>
      </c>
    </row>
    <row r="1713" spans="1:9" x14ac:dyDescent="0.2">
      <c r="A1713" s="160" t="s">
        <v>28</v>
      </c>
      <c r="B1713" s="160" t="s">
        <v>10</v>
      </c>
      <c r="C1713" s="160">
        <f>_xlfn.XLOOKUP(B1713,'2.1.trackMPD'!$R$7:$R$29,'2.1.trackMPD'!$T$7:$T$29)</f>
        <v>5</v>
      </c>
      <c r="D1713" s="160">
        <v>10</v>
      </c>
      <c r="E1713" s="160" t="s">
        <v>6395</v>
      </c>
      <c r="F1713" s="160" t="s">
        <v>110</v>
      </c>
      <c r="G1713" s="160" t="s">
        <v>140</v>
      </c>
      <c r="H1713" s="160" t="s">
        <v>6393</v>
      </c>
      <c r="I1713" s="160" t="e" cm="1">
        <f t="array" ref="I1713">INDEX('2.1.trackMPD'!L:L/(24*60*60),
       MATCH(1,
             (A1713='2.1.trackMPD'!A:A)*
             (C1713='2.1.trackMPD'!D:D)*
             (D1713/10^6='2.1.trackMPD'!H:H)*
             (E1713='2.1.trackMPD'!F:F),
0))</f>
        <v>#N/A</v>
      </c>
    </row>
    <row r="1714" spans="1:9" x14ac:dyDescent="0.2">
      <c r="A1714" s="160" t="s">
        <v>28</v>
      </c>
      <c r="B1714" s="160" t="s">
        <v>10</v>
      </c>
      <c r="C1714" s="160">
        <f>_xlfn.XLOOKUP(B1714,'2.1.trackMPD'!$R$7:$R$29,'2.1.trackMPD'!$T$7:$T$29)</f>
        <v>5</v>
      </c>
      <c r="D1714" s="160">
        <v>100</v>
      </c>
      <c r="E1714" s="160" t="s">
        <v>6395</v>
      </c>
      <c r="F1714" s="160" t="s">
        <v>110</v>
      </c>
      <c r="G1714" s="160" t="s">
        <v>124</v>
      </c>
      <c r="H1714" s="160" t="s">
        <v>6392</v>
      </c>
      <c r="I1714" s="160" t="e" cm="1">
        <f t="array" ref="I1714">INDEX('2.1.trackMPD'!I:I/(24*60*60),
       MATCH(1,
             (A1714='2.1.trackMPD'!A:A)*
             (C1714='2.1.trackMPD'!D:D)*
             (D1714/10^6='2.1.trackMPD'!H:H)*
             (E1714='2.1.trackMPD'!F:F),
0))</f>
        <v>#N/A</v>
      </c>
    </row>
    <row r="1715" spans="1:9" x14ac:dyDescent="0.2">
      <c r="A1715" s="160" t="s">
        <v>28</v>
      </c>
      <c r="B1715" s="160" t="s">
        <v>10</v>
      </c>
      <c r="C1715" s="160">
        <f>_xlfn.XLOOKUP(B1715,'2.1.trackMPD'!$R$7:$R$29,'2.1.trackMPD'!$T$7:$T$29)</f>
        <v>5</v>
      </c>
      <c r="D1715" s="160">
        <v>100</v>
      </c>
      <c r="E1715" s="160" t="s">
        <v>6395</v>
      </c>
      <c r="F1715" s="160" t="s">
        <v>110</v>
      </c>
      <c r="G1715" s="160" t="s">
        <v>140</v>
      </c>
      <c r="H1715" s="160" t="s">
        <v>6392</v>
      </c>
      <c r="I1715" s="160" t="e" cm="1">
        <f t="array" ref="I1715">INDEX('2.1.trackMPD'!J:J/(24*60*60),
       MATCH(1,
             (A1715='2.1.trackMPD'!A:A)*
             (C1715='2.1.trackMPD'!D:D)*
             (D1715/10^6='2.1.trackMPD'!H:H)*
             (E1715='2.1.trackMPD'!F:F),
0))</f>
        <v>#N/A</v>
      </c>
    </row>
    <row r="1716" spans="1:9" x14ac:dyDescent="0.2">
      <c r="A1716" s="160" t="s">
        <v>28</v>
      </c>
      <c r="B1716" s="160" t="s">
        <v>10</v>
      </c>
      <c r="C1716" s="160">
        <f>_xlfn.XLOOKUP(B1716,'2.1.trackMPD'!$R$7:$R$29,'2.1.trackMPD'!$T$7:$T$29)</f>
        <v>5</v>
      </c>
      <c r="D1716" s="160">
        <v>100</v>
      </c>
      <c r="E1716" s="160" t="s">
        <v>6395</v>
      </c>
      <c r="F1716" s="160" t="s">
        <v>110</v>
      </c>
      <c r="G1716" s="160" t="s">
        <v>124</v>
      </c>
      <c r="H1716" s="160" t="s">
        <v>6393</v>
      </c>
      <c r="I1716" s="160" t="e" cm="1">
        <f t="array" ref="I1716">INDEX('2.1.trackMPD'!K:K/(24*60*60),
       MATCH(1,
             (A1716='2.1.trackMPD'!A:A)*
             (C1716='2.1.trackMPD'!D:D)*
             (D1716/10^6='2.1.trackMPD'!H:H)*
             (E1716='2.1.trackMPD'!F:F),
0))</f>
        <v>#N/A</v>
      </c>
    </row>
    <row r="1717" spans="1:9" x14ac:dyDescent="0.2">
      <c r="A1717" s="160" t="s">
        <v>28</v>
      </c>
      <c r="B1717" s="160" t="s">
        <v>10</v>
      </c>
      <c r="C1717" s="160">
        <f>_xlfn.XLOOKUP(B1717,'2.1.trackMPD'!$R$7:$R$29,'2.1.trackMPD'!$T$7:$T$29)</f>
        <v>5</v>
      </c>
      <c r="D1717" s="160">
        <v>100</v>
      </c>
      <c r="E1717" s="160" t="s">
        <v>6395</v>
      </c>
      <c r="F1717" s="160" t="s">
        <v>110</v>
      </c>
      <c r="G1717" s="160" t="s">
        <v>140</v>
      </c>
      <c r="H1717" s="160" t="s">
        <v>6393</v>
      </c>
      <c r="I1717" s="160" t="e" cm="1">
        <f t="array" ref="I1717">INDEX('2.1.trackMPD'!L:L/(24*60*60),
       MATCH(1,
             (A1717='2.1.trackMPD'!A:A)*
             (C1717='2.1.trackMPD'!D:D)*
             (D1717/10^6='2.1.trackMPD'!H:H)*
             (E1717='2.1.trackMPD'!F:F),
0))</f>
        <v>#N/A</v>
      </c>
    </row>
    <row r="1718" spans="1:9" x14ac:dyDescent="0.2">
      <c r="A1718" s="160" t="s">
        <v>28</v>
      </c>
      <c r="B1718" s="160" t="s">
        <v>6</v>
      </c>
      <c r="C1718" s="160">
        <f>_xlfn.XLOOKUP(B1718,'2.1.trackMPD'!$R$7:$R$29,'2.1.trackMPD'!$T$7:$T$29)</f>
        <v>6</v>
      </c>
      <c r="D1718" s="160">
        <v>1</v>
      </c>
      <c r="E1718" s="160" t="s">
        <v>6390</v>
      </c>
      <c r="F1718" s="160" t="s">
        <v>110</v>
      </c>
      <c r="G1718" s="160" t="s">
        <v>124</v>
      </c>
      <c r="H1718" s="160" t="s">
        <v>6392</v>
      </c>
      <c r="I1718" s="160" cm="1">
        <f t="array" ref="I1718">INDEX('2.1.trackMPD'!I:I/(24*60*60),
       MATCH(1,
             (A1718='2.1.trackMPD'!A:A)*
             (C1718='2.1.trackMPD'!D:D)*
             (D1718/10^6='2.1.trackMPD'!H:H)*
             (E1718='2.1.trackMPD'!F:F),
0))</f>
        <v>1.6177365619572223E-6</v>
      </c>
    </row>
    <row r="1719" spans="1:9" x14ac:dyDescent="0.2">
      <c r="A1719" s="160" t="s">
        <v>28</v>
      </c>
      <c r="B1719" s="160" t="s">
        <v>6</v>
      </c>
      <c r="C1719" s="160">
        <f>_xlfn.XLOOKUP(B1719,'2.1.trackMPD'!$R$7:$R$29,'2.1.trackMPD'!$T$7:$T$29)</f>
        <v>6</v>
      </c>
      <c r="D1719" s="160">
        <v>1</v>
      </c>
      <c r="E1719" s="160" t="s">
        <v>6390</v>
      </c>
      <c r="F1719" s="160" t="s">
        <v>110</v>
      </c>
      <c r="G1719" s="160" t="s">
        <v>140</v>
      </c>
      <c r="H1719" s="160" t="s">
        <v>6392</v>
      </c>
      <c r="I1719" s="160" cm="1">
        <f t="array" ref="I1719">INDEX('2.1.trackMPD'!J:J/(24*60*60),
       MATCH(1,
             (A1719='2.1.trackMPD'!A:A)*
             (C1719='2.1.trackMPD'!D:D)*
             (D1719/10^6='2.1.trackMPD'!H:H)*
             (E1719='2.1.trackMPD'!F:F),
0))</f>
        <v>3.4630803063361224E-5</v>
      </c>
    </row>
    <row r="1720" spans="1:9" x14ac:dyDescent="0.2">
      <c r="A1720" s="160" t="s">
        <v>28</v>
      </c>
      <c r="B1720" s="160" t="s">
        <v>6</v>
      </c>
      <c r="C1720" s="160">
        <f>_xlfn.XLOOKUP(B1720,'2.1.trackMPD'!$R$7:$R$29,'2.1.trackMPD'!$T$7:$T$29)</f>
        <v>6</v>
      </c>
      <c r="D1720" s="160">
        <v>1</v>
      </c>
      <c r="E1720" s="160" t="s">
        <v>6390</v>
      </c>
      <c r="F1720" s="160" t="s">
        <v>110</v>
      </c>
      <c r="G1720" s="160" t="s">
        <v>124</v>
      </c>
      <c r="H1720" s="160" t="s">
        <v>6393</v>
      </c>
      <c r="I1720" s="160" cm="1">
        <f t="array" ref="I1720">INDEX('2.1.trackMPD'!K:K/(24*60*60),
       MATCH(1,
             (A1720='2.1.trackMPD'!A:A)*
             (C1720='2.1.trackMPD'!D:D)*
             (D1720/10^6='2.1.trackMPD'!H:H)*
             (E1720='2.1.trackMPD'!F:F),
0))</f>
        <v>6.3710499490452088E-7</v>
      </c>
    </row>
    <row r="1721" spans="1:9" x14ac:dyDescent="0.2">
      <c r="A1721" s="160" t="s">
        <v>28</v>
      </c>
      <c r="B1721" s="160" t="s">
        <v>6</v>
      </c>
      <c r="C1721" s="160">
        <f>_xlfn.XLOOKUP(B1721,'2.1.trackMPD'!$R$7:$R$29,'2.1.trackMPD'!$T$7:$T$29)</f>
        <v>6</v>
      </c>
      <c r="D1721" s="160">
        <v>1</v>
      </c>
      <c r="E1721" s="160" t="s">
        <v>6390</v>
      </c>
      <c r="F1721" s="160" t="s">
        <v>110</v>
      </c>
      <c r="G1721" s="160" t="s">
        <v>140</v>
      </c>
      <c r="H1721" s="160" t="s">
        <v>6393</v>
      </c>
      <c r="I1721" s="160" cm="1">
        <f t="array" ref="I1721">INDEX('2.1.trackMPD'!L:L/(24*60*60),
       MATCH(1,
             (A1721='2.1.trackMPD'!A:A)*
             (C1721='2.1.trackMPD'!D:D)*
             (D1721/10^6='2.1.trackMPD'!H:H)*
             (E1721='2.1.trackMPD'!F:F),
0))</f>
        <v>2.1367521364459838E-5</v>
      </c>
    </row>
    <row r="1722" spans="1:9" x14ac:dyDescent="0.2">
      <c r="A1722" s="160" t="s">
        <v>28</v>
      </c>
      <c r="B1722" s="160" t="s">
        <v>6</v>
      </c>
      <c r="C1722" s="160">
        <f>_xlfn.XLOOKUP(B1722,'2.1.trackMPD'!$R$7:$R$29,'2.1.trackMPD'!$T$7:$T$29)</f>
        <v>6</v>
      </c>
      <c r="D1722" s="160">
        <v>10</v>
      </c>
      <c r="E1722" s="160" t="s">
        <v>6390</v>
      </c>
      <c r="F1722" s="160" t="s">
        <v>110</v>
      </c>
      <c r="G1722" s="160" t="s">
        <v>124</v>
      </c>
      <c r="H1722" s="160" t="s">
        <v>6392</v>
      </c>
      <c r="I1722" s="160" cm="1">
        <f t="array" ref="I1722">INDEX('2.1.trackMPD'!I:I/(24*60*60),
       MATCH(1,
             (A1722='2.1.trackMPD'!A:A)*
             (C1722='2.1.trackMPD'!D:D)*
             (D1722/10^6='2.1.trackMPD'!H:H)*
             (E1722='2.1.trackMPD'!F:F),
0))</f>
        <v>2.8237807046357985E-6</v>
      </c>
    </row>
    <row r="1723" spans="1:9" x14ac:dyDescent="0.2">
      <c r="A1723" s="160" t="s">
        <v>28</v>
      </c>
      <c r="B1723" s="160" t="s">
        <v>6</v>
      </c>
      <c r="C1723" s="160">
        <f>_xlfn.XLOOKUP(B1723,'2.1.trackMPD'!$R$7:$R$29,'2.1.trackMPD'!$T$7:$T$29)</f>
        <v>6</v>
      </c>
      <c r="D1723" s="160">
        <v>10</v>
      </c>
      <c r="E1723" s="160" t="s">
        <v>6390</v>
      </c>
      <c r="F1723" s="160" t="s">
        <v>110</v>
      </c>
      <c r="G1723" s="160" t="s">
        <v>140</v>
      </c>
      <c r="H1723" s="160" t="s">
        <v>6392</v>
      </c>
      <c r="I1723" s="160" cm="1">
        <f t="array" ref="I1723">INDEX('2.1.trackMPD'!J:J/(24*60*60),
       MATCH(1,
             (A1723='2.1.trackMPD'!A:A)*
             (C1723='2.1.trackMPD'!D:D)*
             (D1723/10^6='2.1.trackMPD'!H:H)*
             (E1723='2.1.trackMPD'!F:F),
0))</f>
        <v>3.3217674055787963E-5</v>
      </c>
    </row>
    <row r="1724" spans="1:9" x14ac:dyDescent="0.2">
      <c r="A1724" s="160" t="s">
        <v>28</v>
      </c>
      <c r="B1724" s="160" t="s">
        <v>6</v>
      </c>
      <c r="C1724" s="160">
        <f>_xlfn.XLOOKUP(B1724,'2.1.trackMPD'!$R$7:$R$29,'2.1.trackMPD'!$T$7:$T$29)</f>
        <v>6</v>
      </c>
      <c r="D1724" s="160">
        <v>10</v>
      </c>
      <c r="E1724" s="160" t="s">
        <v>6390</v>
      </c>
      <c r="F1724" s="160" t="s">
        <v>110</v>
      </c>
      <c r="G1724" s="160" t="s">
        <v>124</v>
      </c>
      <c r="H1724" s="160" t="s">
        <v>6393</v>
      </c>
      <c r="I1724" s="160" cm="1">
        <f t="array" ref="I1724">INDEX('2.1.trackMPD'!K:K/(24*60*60),
       MATCH(1,
             (A1724='2.1.trackMPD'!A:A)*
             (C1724='2.1.trackMPD'!D:D)*
             (D1724/10^6='2.1.trackMPD'!H:H)*
             (E1724='2.1.trackMPD'!F:F),
0))</f>
        <v>6.2562562562562614E-7</v>
      </c>
    </row>
    <row r="1725" spans="1:9" x14ac:dyDescent="0.2">
      <c r="A1725" s="160" t="s">
        <v>28</v>
      </c>
      <c r="B1725" s="160" t="s">
        <v>6</v>
      </c>
      <c r="C1725" s="160">
        <f>_xlfn.XLOOKUP(B1725,'2.1.trackMPD'!$R$7:$R$29,'2.1.trackMPD'!$T$7:$T$29)</f>
        <v>6</v>
      </c>
      <c r="D1725" s="160">
        <v>10</v>
      </c>
      <c r="E1725" s="160" t="s">
        <v>6390</v>
      </c>
      <c r="F1725" s="160" t="s">
        <v>110</v>
      </c>
      <c r="G1725" s="160" t="s">
        <v>140</v>
      </c>
      <c r="H1725" s="160" t="s">
        <v>6393</v>
      </c>
      <c r="I1725" s="160" cm="1">
        <f t="array" ref="I1725">INDEX('2.1.trackMPD'!L:L/(24*60*60),
       MATCH(1,
             (A1725='2.1.trackMPD'!A:A)*
             (C1725='2.1.trackMPD'!D:D)*
             (D1725/10^6='2.1.trackMPD'!H:H)*
             (E1725='2.1.trackMPD'!F:F),
0))</f>
        <v>1.381978993919294E-6</v>
      </c>
    </row>
    <row r="1726" spans="1:9" x14ac:dyDescent="0.2">
      <c r="A1726" s="160" t="s">
        <v>28</v>
      </c>
      <c r="B1726" s="160" t="s">
        <v>6</v>
      </c>
      <c r="C1726" s="160">
        <f>_xlfn.XLOOKUP(B1726,'2.1.trackMPD'!$R$7:$R$29,'2.1.trackMPD'!$T$7:$T$29)</f>
        <v>6</v>
      </c>
      <c r="D1726" s="160">
        <v>100</v>
      </c>
      <c r="E1726" s="160" t="s">
        <v>6390</v>
      </c>
      <c r="F1726" s="160" t="s">
        <v>110</v>
      </c>
      <c r="G1726" s="160" t="s">
        <v>124</v>
      </c>
      <c r="H1726" s="160" t="s">
        <v>6392</v>
      </c>
      <c r="I1726" s="160" cm="1">
        <f t="array" ref="I1726">INDEX('2.1.trackMPD'!I:I/(24*60*60),
       MATCH(1,
             (A1726='2.1.trackMPD'!A:A)*
             (C1726='2.1.trackMPD'!D:D)*
             (D1726/10^6='2.1.trackMPD'!H:H)*
             (E1726='2.1.trackMPD'!F:F),
0))</f>
        <v>2.8920360168355093E-3</v>
      </c>
    </row>
    <row r="1727" spans="1:9" x14ac:dyDescent="0.2">
      <c r="A1727" s="160" t="s">
        <v>28</v>
      </c>
      <c r="B1727" s="160" t="s">
        <v>6</v>
      </c>
      <c r="C1727" s="160">
        <f>_xlfn.XLOOKUP(B1727,'2.1.trackMPD'!$R$7:$R$29,'2.1.trackMPD'!$T$7:$T$29)</f>
        <v>6</v>
      </c>
      <c r="D1727" s="160">
        <v>100</v>
      </c>
      <c r="E1727" s="160" t="s">
        <v>6390</v>
      </c>
      <c r="F1727" s="160" t="s">
        <v>110</v>
      </c>
      <c r="G1727" s="160" t="s">
        <v>140</v>
      </c>
      <c r="H1727" s="160" t="s">
        <v>6392</v>
      </c>
      <c r="I1727" s="160" cm="1">
        <f t="array" ref="I1727">INDEX('2.1.trackMPD'!J:J/(24*60*60),
       MATCH(1,
             (A1727='2.1.trackMPD'!A:A)*
             (C1727='2.1.trackMPD'!D:D)*
             (D1727/10^6='2.1.trackMPD'!H:H)*
             (E1727='2.1.trackMPD'!F:F),
0))</f>
        <v>1.6179365239558331E-3</v>
      </c>
    </row>
    <row r="1728" spans="1:9" x14ac:dyDescent="0.2">
      <c r="A1728" s="160" t="s">
        <v>28</v>
      </c>
      <c r="B1728" s="160" t="s">
        <v>6</v>
      </c>
      <c r="C1728" s="160">
        <f>_xlfn.XLOOKUP(B1728,'2.1.trackMPD'!$R$7:$R$29,'2.1.trackMPD'!$T$7:$T$29)</f>
        <v>6</v>
      </c>
      <c r="D1728" s="160">
        <v>100</v>
      </c>
      <c r="E1728" s="160" t="s">
        <v>6390</v>
      </c>
      <c r="F1728" s="160" t="s">
        <v>110</v>
      </c>
      <c r="G1728" s="160" t="s">
        <v>124</v>
      </c>
      <c r="H1728" s="160" t="s">
        <v>6393</v>
      </c>
      <c r="I1728" s="160" cm="1">
        <f t="array" ref="I1728">INDEX('2.1.trackMPD'!K:K/(24*60*60),
       MATCH(1,
             (A1728='2.1.trackMPD'!A:A)*
             (C1728='2.1.trackMPD'!D:D)*
             (D1728/10^6='2.1.trackMPD'!H:H)*
             (E1728='2.1.trackMPD'!F:F),
0))</f>
        <v>0</v>
      </c>
    </row>
    <row r="1729" spans="1:9" x14ac:dyDescent="0.2">
      <c r="A1729" s="160" t="s">
        <v>28</v>
      </c>
      <c r="B1729" s="160" t="s">
        <v>6</v>
      </c>
      <c r="C1729" s="160">
        <f>_xlfn.XLOOKUP(B1729,'2.1.trackMPD'!$R$7:$R$29,'2.1.trackMPD'!$T$7:$T$29)</f>
        <v>6</v>
      </c>
      <c r="D1729" s="160">
        <v>100</v>
      </c>
      <c r="E1729" s="160" t="s">
        <v>6390</v>
      </c>
      <c r="F1729" s="160" t="s">
        <v>110</v>
      </c>
      <c r="G1729" s="160" t="s">
        <v>140</v>
      </c>
      <c r="H1729" s="160" t="s">
        <v>6393</v>
      </c>
      <c r="I1729" s="160" cm="1">
        <f t="array" ref="I1729">INDEX('2.1.trackMPD'!L:L/(24*60*60),
       MATCH(1,
             (A1729='2.1.trackMPD'!A:A)*
             (C1729='2.1.trackMPD'!D:D)*
             (D1729/10^6='2.1.trackMPD'!H:H)*
             (E1729='2.1.trackMPD'!F:F),
0))</f>
        <v>0</v>
      </c>
    </row>
    <row r="1730" spans="1:9" x14ac:dyDescent="0.2">
      <c r="A1730" s="160" t="s">
        <v>28</v>
      </c>
      <c r="B1730" s="160" t="s">
        <v>6</v>
      </c>
      <c r="C1730" s="160">
        <f>_xlfn.XLOOKUP(B1730,'2.1.trackMPD'!$R$7:$R$29,'2.1.trackMPD'!$T$7:$T$29)</f>
        <v>6</v>
      </c>
      <c r="D1730" s="160">
        <v>1000</v>
      </c>
      <c r="E1730" s="160" t="s">
        <v>6390</v>
      </c>
      <c r="F1730" s="160" t="s">
        <v>110</v>
      </c>
      <c r="G1730" s="160" t="s">
        <v>124</v>
      </c>
      <c r="H1730" s="160" t="s">
        <v>6392</v>
      </c>
      <c r="I1730" s="160" cm="1">
        <f t="array" ref="I1730">INDEX('2.1.trackMPD'!I:I/(24*60*60),
       MATCH(1,
             (A1730='2.1.trackMPD'!A:A)*
             (C1730='2.1.trackMPD'!D:D)*
             (D1730/10^6='2.1.trackMPD'!H:H)*
             (E1730='2.1.trackMPD'!F:F),
0))</f>
        <v>3.7818859721553473</v>
      </c>
    </row>
    <row r="1731" spans="1:9" x14ac:dyDescent="0.2">
      <c r="A1731" s="160" t="s">
        <v>28</v>
      </c>
      <c r="B1731" s="160" t="s">
        <v>6</v>
      </c>
      <c r="C1731" s="160">
        <f>_xlfn.XLOOKUP(B1731,'2.1.trackMPD'!$R$7:$R$29,'2.1.trackMPD'!$T$7:$T$29)</f>
        <v>6</v>
      </c>
      <c r="D1731" s="160">
        <v>1000</v>
      </c>
      <c r="E1731" s="160" t="s">
        <v>6390</v>
      </c>
      <c r="F1731" s="160" t="s">
        <v>110</v>
      </c>
      <c r="G1731" s="160" t="s">
        <v>140</v>
      </c>
      <c r="H1731" s="160" t="s">
        <v>6392</v>
      </c>
      <c r="I1731" s="160" cm="1">
        <f t="array" ref="I1731">INDEX('2.1.trackMPD'!J:J/(24*60*60),
       MATCH(1,
             (A1731='2.1.trackMPD'!A:A)*
             (C1731='2.1.trackMPD'!D:D)*
             (D1731/10^6='2.1.trackMPD'!H:H)*
             (E1731='2.1.trackMPD'!F:F),
0))</f>
        <v>5.8730057862017473E-2</v>
      </c>
    </row>
    <row r="1732" spans="1:9" x14ac:dyDescent="0.2">
      <c r="A1732" s="160" t="s">
        <v>28</v>
      </c>
      <c r="B1732" s="160" t="s">
        <v>6</v>
      </c>
      <c r="C1732" s="160">
        <f>_xlfn.XLOOKUP(B1732,'2.1.trackMPD'!$R$7:$R$29,'2.1.trackMPD'!$T$7:$T$29)</f>
        <v>6</v>
      </c>
      <c r="D1732" s="160">
        <v>1000</v>
      </c>
      <c r="E1732" s="160" t="s">
        <v>6390</v>
      </c>
      <c r="F1732" s="160" t="s">
        <v>110</v>
      </c>
      <c r="G1732" s="160" t="s">
        <v>124</v>
      </c>
      <c r="H1732" s="160" t="s">
        <v>6393</v>
      </c>
      <c r="I1732" s="160" cm="1">
        <f t="array" ref="I1732">INDEX('2.1.trackMPD'!K:K/(24*60*60),
       MATCH(1,
             (A1732='2.1.trackMPD'!A:A)*
             (C1732='2.1.trackMPD'!D:D)*
             (D1732/10^6='2.1.trackMPD'!H:H)*
             (E1732='2.1.trackMPD'!F:F),
0))</f>
        <v>0</v>
      </c>
    </row>
    <row r="1733" spans="1:9" x14ac:dyDescent="0.2">
      <c r="A1733" s="160" t="s">
        <v>28</v>
      </c>
      <c r="B1733" s="160" t="s">
        <v>6</v>
      </c>
      <c r="C1733" s="160">
        <f>_xlfn.XLOOKUP(B1733,'2.1.trackMPD'!$R$7:$R$29,'2.1.trackMPD'!$T$7:$T$29)</f>
        <v>6</v>
      </c>
      <c r="D1733" s="160">
        <v>1000</v>
      </c>
      <c r="E1733" s="160" t="s">
        <v>6390</v>
      </c>
      <c r="F1733" s="160" t="s">
        <v>110</v>
      </c>
      <c r="G1733" s="160" t="s">
        <v>140</v>
      </c>
      <c r="H1733" s="160" t="s">
        <v>6393</v>
      </c>
      <c r="I1733" s="160" cm="1">
        <f t="array" ref="I1733">INDEX('2.1.trackMPD'!L:L/(24*60*60),
       MATCH(1,
             (A1733='2.1.trackMPD'!A:A)*
             (C1733='2.1.trackMPD'!D:D)*
             (D1733/10^6='2.1.trackMPD'!H:H)*
             (E1733='2.1.trackMPD'!F:F),
0))</f>
        <v>0</v>
      </c>
    </row>
    <row r="1734" spans="1:9" x14ac:dyDescent="0.2">
      <c r="A1734" s="160" t="s">
        <v>28</v>
      </c>
      <c r="B1734" s="160" t="s">
        <v>6</v>
      </c>
      <c r="C1734" s="160">
        <f>_xlfn.XLOOKUP(B1734,'2.1.trackMPD'!$R$7:$R$29,'2.1.trackMPD'!$T$7:$T$29)</f>
        <v>6</v>
      </c>
      <c r="D1734" s="160">
        <v>5000</v>
      </c>
      <c r="E1734" s="160" t="s">
        <v>6390</v>
      </c>
      <c r="F1734" s="160" t="s">
        <v>110</v>
      </c>
      <c r="G1734" s="160" t="s">
        <v>124</v>
      </c>
      <c r="H1734" s="160" t="s">
        <v>6392</v>
      </c>
      <c r="I1734" s="160" cm="1">
        <f t="array" ref="I1734">INDEX('2.1.trackMPD'!I:I/(24*60*60),
       MATCH(1,
             (A1734='2.1.trackMPD'!A:A)*
             (C1734='2.1.trackMPD'!D:D)*
             (D1734/10^6='2.1.trackMPD'!H:H)*
             (E1734='2.1.trackMPD'!F:F),
0))</f>
        <v>58.68239564537199</v>
      </c>
    </row>
    <row r="1735" spans="1:9" x14ac:dyDescent="0.2">
      <c r="A1735" s="160" t="s">
        <v>28</v>
      </c>
      <c r="B1735" s="160" t="s">
        <v>6</v>
      </c>
      <c r="C1735" s="160">
        <f>_xlfn.XLOOKUP(B1735,'2.1.trackMPD'!$R$7:$R$29,'2.1.trackMPD'!$T$7:$T$29)</f>
        <v>6</v>
      </c>
      <c r="D1735" s="160">
        <v>5000</v>
      </c>
      <c r="E1735" s="160" t="s">
        <v>6390</v>
      </c>
      <c r="F1735" s="160" t="s">
        <v>110</v>
      </c>
      <c r="G1735" s="160" t="s">
        <v>140</v>
      </c>
      <c r="H1735" s="160" t="s">
        <v>6392</v>
      </c>
      <c r="I1735" s="160" cm="1">
        <f t="array" ref="I1735">INDEX('2.1.trackMPD'!J:J/(24*60*60),
       MATCH(1,
             (A1735='2.1.trackMPD'!A:A)*
             (C1735='2.1.trackMPD'!D:D)*
             (D1735/10^6='2.1.trackMPD'!H:H)*
             (E1735='2.1.trackMPD'!F:F),
0))</f>
        <v>0.23134498041703819</v>
      </c>
    </row>
    <row r="1736" spans="1:9" x14ac:dyDescent="0.2">
      <c r="A1736" s="160" t="s">
        <v>28</v>
      </c>
      <c r="B1736" s="160" t="s">
        <v>6</v>
      </c>
      <c r="C1736" s="160">
        <f>_xlfn.XLOOKUP(B1736,'2.1.trackMPD'!$R$7:$R$29,'2.1.trackMPD'!$T$7:$T$29)</f>
        <v>6</v>
      </c>
      <c r="D1736" s="160">
        <v>5000</v>
      </c>
      <c r="E1736" s="160" t="s">
        <v>6390</v>
      </c>
      <c r="F1736" s="160" t="s">
        <v>110</v>
      </c>
      <c r="G1736" s="160" t="s">
        <v>124</v>
      </c>
      <c r="H1736" s="160" t="s">
        <v>6393</v>
      </c>
      <c r="I1736" s="160" cm="1">
        <f t="array" ref="I1736">INDEX('2.1.trackMPD'!K:K/(24*60*60),
       MATCH(1,
             (A1736='2.1.trackMPD'!A:A)*
             (C1736='2.1.trackMPD'!D:D)*
             (D1736/10^6='2.1.trackMPD'!H:H)*
             (E1736='2.1.trackMPD'!F:F),
0))</f>
        <v>0</v>
      </c>
    </row>
    <row r="1737" spans="1:9" x14ac:dyDescent="0.2">
      <c r="A1737" s="160" t="s">
        <v>28</v>
      </c>
      <c r="B1737" s="160" t="s">
        <v>6</v>
      </c>
      <c r="C1737" s="160">
        <f>_xlfn.XLOOKUP(B1737,'2.1.trackMPD'!$R$7:$R$29,'2.1.trackMPD'!$T$7:$T$29)</f>
        <v>6</v>
      </c>
      <c r="D1737" s="160">
        <v>5000</v>
      </c>
      <c r="E1737" s="160" t="s">
        <v>6390</v>
      </c>
      <c r="F1737" s="160" t="s">
        <v>110</v>
      </c>
      <c r="G1737" s="160" t="s">
        <v>140</v>
      </c>
      <c r="H1737" s="160" t="s">
        <v>6393</v>
      </c>
      <c r="I1737" s="160" cm="1">
        <f t="array" ref="I1737">INDEX('2.1.trackMPD'!L:L/(24*60*60),
       MATCH(1,
             (A1737='2.1.trackMPD'!A:A)*
             (C1737='2.1.trackMPD'!D:D)*
             (D1737/10^6='2.1.trackMPD'!H:H)*
             (E1737='2.1.trackMPD'!F:F),
0))</f>
        <v>0</v>
      </c>
    </row>
    <row r="1738" spans="1:9" x14ac:dyDescent="0.2">
      <c r="A1738" s="160" t="s">
        <v>28</v>
      </c>
      <c r="B1738" s="160" t="s">
        <v>6</v>
      </c>
      <c r="C1738" s="160">
        <f>_xlfn.XLOOKUP(B1738,'2.1.trackMPD'!$R$7:$R$29,'2.1.trackMPD'!$T$7:$T$29)</f>
        <v>6</v>
      </c>
      <c r="D1738" s="160">
        <v>1</v>
      </c>
      <c r="E1738" s="160" t="s">
        <v>6394</v>
      </c>
      <c r="F1738" s="160" t="s">
        <v>110</v>
      </c>
      <c r="G1738" s="160" t="s">
        <v>124</v>
      </c>
      <c r="H1738" s="160" t="s">
        <v>6392</v>
      </c>
      <c r="I1738" s="160" cm="1">
        <f t="array" ref="I1738">INDEX('2.1.trackMPD'!I:I/(24*60*60),
       MATCH(1,
             (A1738='2.1.trackMPD'!A:A)*
             (C1738='2.1.trackMPD'!D:D)*
             (D1738/10^6='2.1.trackMPD'!H:H)*
             (E1738='2.1.trackMPD'!F:F),
0))</f>
        <v>1.9523050855294444E-6</v>
      </c>
    </row>
    <row r="1739" spans="1:9" x14ac:dyDescent="0.2">
      <c r="A1739" s="160" t="s">
        <v>28</v>
      </c>
      <c r="B1739" s="160" t="s">
        <v>6</v>
      </c>
      <c r="C1739" s="160">
        <f>_xlfn.XLOOKUP(B1739,'2.1.trackMPD'!$R$7:$R$29,'2.1.trackMPD'!$T$7:$T$29)</f>
        <v>6</v>
      </c>
      <c r="D1739" s="160">
        <v>1</v>
      </c>
      <c r="E1739" s="160" t="s">
        <v>6394</v>
      </c>
      <c r="F1739" s="160" t="s">
        <v>110</v>
      </c>
      <c r="G1739" s="160" t="s">
        <v>140</v>
      </c>
      <c r="H1739" s="160" t="s">
        <v>6392</v>
      </c>
      <c r="I1739" s="160" cm="1">
        <f t="array" ref="I1739">INDEX('2.1.trackMPD'!J:J/(24*60*60),
       MATCH(1,
             (A1739='2.1.trackMPD'!A:A)*
             (C1739='2.1.trackMPD'!D:D)*
             (D1739/10^6='2.1.trackMPD'!H:H)*
             (E1739='2.1.trackMPD'!F:F),
0))</f>
        <v>3.1958243997893052E-5</v>
      </c>
    </row>
    <row r="1740" spans="1:9" x14ac:dyDescent="0.2">
      <c r="A1740" s="160" t="s">
        <v>28</v>
      </c>
      <c r="B1740" s="160" t="s">
        <v>6</v>
      </c>
      <c r="C1740" s="160">
        <f>_xlfn.XLOOKUP(B1740,'2.1.trackMPD'!$R$7:$R$29,'2.1.trackMPD'!$T$7:$T$29)</f>
        <v>6</v>
      </c>
      <c r="D1740" s="160">
        <v>1</v>
      </c>
      <c r="E1740" s="160" t="s">
        <v>6394</v>
      </c>
      <c r="F1740" s="160" t="s">
        <v>110</v>
      </c>
      <c r="G1740" s="160" t="s">
        <v>124</v>
      </c>
      <c r="H1740" s="160" t="s">
        <v>6393</v>
      </c>
      <c r="I1740" s="160" cm="1">
        <f t="array" ref="I1740">INDEX('2.1.trackMPD'!K:K/(24*60*60),
       MATCH(1,
             (A1740='2.1.trackMPD'!A:A)*
             (C1740='2.1.trackMPD'!D:D)*
             (D1740/10^6='2.1.trackMPD'!H:H)*
             (E1740='2.1.trackMPD'!F:F),
0))</f>
        <v>7.467144563918762E-7</v>
      </c>
    </row>
    <row r="1741" spans="1:9" x14ac:dyDescent="0.2">
      <c r="A1741" s="160" t="s">
        <v>28</v>
      </c>
      <c r="B1741" s="160" t="s">
        <v>6</v>
      </c>
      <c r="C1741" s="160">
        <f>_xlfn.XLOOKUP(B1741,'2.1.trackMPD'!$R$7:$R$29,'2.1.trackMPD'!$T$7:$T$29)</f>
        <v>6</v>
      </c>
      <c r="D1741" s="160">
        <v>1</v>
      </c>
      <c r="E1741" s="160" t="s">
        <v>6394</v>
      </c>
      <c r="F1741" s="160" t="s">
        <v>110</v>
      </c>
      <c r="G1741" s="160" t="s">
        <v>140</v>
      </c>
      <c r="H1741" s="160" t="s">
        <v>6393</v>
      </c>
      <c r="I1741" s="160" cm="1">
        <f t="array" ref="I1741">INDEX('2.1.trackMPD'!L:L/(24*60*60),
       MATCH(1,
             (A1741='2.1.trackMPD'!A:A)*
             (C1741='2.1.trackMPD'!D:D)*
             (D1741/10^6='2.1.trackMPD'!H:H)*
             (E1741='2.1.trackMPD'!F:F),
0))</f>
        <v>1.4245014245014236E-6</v>
      </c>
    </row>
    <row r="1742" spans="1:9" x14ac:dyDescent="0.2">
      <c r="A1742" s="160" t="s">
        <v>28</v>
      </c>
      <c r="B1742" s="160" t="s">
        <v>6</v>
      </c>
      <c r="C1742" s="160">
        <f>_xlfn.XLOOKUP(B1742,'2.1.trackMPD'!$R$7:$R$29,'2.1.trackMPD'!$T$7:$T$29)</f>
        <v>6</v>
      </c>
      <c r="D1742" s="160">
        <v>10</v>
      </c>
      <c r="E1742" s="160" t="s">
        <v>6394</v>
      </c>
      <c r="F1742" s="160" t="s">
        <v>110</v>
      </c>
      <c r="G1742" s="160" t="s">
        <v>124</v>
      </c>
      <c r="H1742" s="160" t="s">
        <v>6392</v>
      </c>
      <c r="I1742" s="160" cm="1">
        <f t="array" ref="I1742">INDEX('2.1.trackMPD'!I:I/(24*60*60),
       MATCH(1,
             (A1742='2.1.trackMPD'!A:A)*
             (C1742='2.1.trackMPD'!D:D)*
             (D1742/10^6='2.1.trackMPD'!H:H)*
             (E1742='2.1.trackMPD'!F:F),
0))</f>
        <v>1.4242791167173727E-5</v>
      </c>
    </row>
    <row r="1743" spans="1:9" x14ac:dyDescent="0.2">
      <c r="A1743" s="160" t="s">
        <v>28</v>
      </c>
      <c r="B1743" s="160" t="s">
        <v>6</v>
      </c>
      <c r="C1743" s="160">
        <f>_xlfn.XLOOKUP(B1743,'2.1.trackMPD'!$R$7:$R$29,'2.1.trackMPD'!$T$7:$T$29)</f>
        <v>6</v>
      </c>
      <c r="D1743" s="160">
        <v>10</v>
      </c>
      <c r="E1743" s="160" t="s">
        <v>6394</v>
      </c>
      <c r="F1743" s="160" t="s">
        <v>110</v>
      </c>
      <c r="G1743" s="160" t="s">
        <v>140</v>
      </c>
      <c r="H1743" s="160" t="s">
        <v>6392</v>
      </c>
      <c r="I1743" s="160" cm="1">
        <f t="array" ref="I1743">INDEX('2.1.trackMPD'!J:J/(24*60*60),
       MATCH(1,
             (A1743='2.1.trackMPD'!A:A)*
             (C1743='2.1.trackMPD'!D:D)*
             (D1743/10^6='2.1.trackMPD'!H:H)*
             (E1743='2.1.trackMPD'!F:F),
0))</f>
        <v>7.2057295460470019E-5</v>
      </c>
    </row>
    <row r="1744" spans="1:9" x14ac:dyDescent="0.2">
      <c r="A1744" s="160" t="s">
        <v>28</v>
      </c>
      <c r="B1744" s="160" t="s">
        <v>6</v>
      </c>
      <c r="C1744" s="160">
        <f>_xlfn.XLOOKUP(B1744,'2.1.trackMPD'!$R$7:$R$29,'2.1.trackMPD'!$T$7:$T$29)</f>
        <v>6</v>
      </c>
      <c r="D1744" s="160">
        <v>10</v>
      </c>
      <c r="E1744" s="160" t="s">
        <v>6394</v>
      </c>
      <c r="F1744" s="160" t="s">
        <v>110</v>
      </c>
      <c r="G1744" s="160" t="s">
        <v>124</v>
      </c>
      <c r="H1744" s="160" t="s">
        <v>6393</v>
      </c>
      <c r="I1744" s="160" cm="1">
        <f t="array" ref="I1744">INDEX('2.1.trackMPD'!K:K/(24*60*60),
       MATCH(1,
             (A1744='2.1.trackMPD'!A:A)*
             (C1744='2.1.trackMPD'!D:D)*
             (D1744/10^6='2.1.trackMPD'!H:H)*
             (E1744='2.1.trackMPD'!F:F),
0))</f>
        <v>0</v>
      </c>
    </row>
    <row r="1745" spans="1:9" x14ac:dyDescent="0.2">
      <c r="A1745" s="160" t="s">
        <v>28</v>
      </c>
      <c r="B1745" s="160" t="s">
        <v>6</v>
      </c>
      <c r="C1745" s="160">
        <f>_xlfn.XLOOKUP(B1745,'2.1.trackMPD'!$R$7:$R$29,'2.1.trackMPD'!$T$7:$T$29)</f>
        <v>6</v>
      </c>
      <c r="D1745" s="160">
        <v>10</v>
      </c>
      <c r="E1745" s="160" t="s">
        <v>6394</v>
      </c>
      <c r="F1745" s="160" t="s">
        <v>110</v>
      </c>
      <c r="G1745" s="160" t="s">
        <v>140</v>
      </c>
      <c r="H1745" s="160" t="s">
        <v>6393</v>
      </c>
      <c r="I1745" s="160" cm="1">
        <f t="array" ref="I1745">INDEX('2.1.trackMPD'!L:L/(24*60*60),
       MATCH(1,
             (A1745='2.1.trackMPD'!A:A)*
             (C1745='2.1.trackMPD'!D:D)*
             (D1745/10^6='2.1.trackMPD'!H:H)*
             (E1745='2.1.trackMPD'!F:F),
0))</f>
        <v>0</v>
      </c>
    </row>
    <row r="1746" spans="1:9" x14ac:dyDescent="0.2">
      <c r="A1746" s="160" t="s">
        <v>28</v>
      </c>
      <c r="B1746" s="160" t="s">
        <v>6</v>
      </c>
      <c r="C1746" s="160">
        <f>_xlfn.XLOOKUP(B1746,'2.1.trackMPD'!$R$7:$R$29,'2.1.trackMPD'!$T$7:$T$29)</f>
        <v>6</v>
      </c>
      <c r="D1746" s="160">
        <v>100</v>
      </c>
      <c r="E1746" s="160" t="s">
        <v>6394</v>
      </c>
      <c r="F1746" s="160" t="s">
        <v>110</v>
      </c>
      <c r="G1746" s="160" t="s">
        <v>124</v>
      </c>
      <c r="H1746" s="160" t="s">
        <v>6392</v>
      </c>
      <c r="I1746" s="160" cm="1">
        <f t="array" ref="I1746">INDEX('2.1.trackMPD'!I:I/(24*60*60),
       MATCH(1,
             (A1746='2.1.trackMPD'!A:A)*
             (C1746='2.1.trackMPD'!D:D)*
             (D1746/10^6='2.1.trackMPD'!H:H)*
             (E1746='2.1.trackMPD'!F:F),
0))</f>
        <v>2.4572777605767825E-2</v>
      </c>
    </row>
    <row r="1747" spans="1:9" x14ac:dyDescent="0.2">
      <c r="A1747" s="160" t="s">
        <v>28</v>
      </c>
      <c r="B1747" s="160" t="s">
        <v>6</v>
      </c>
      <c r="C1747" s="160">
        <f>_xlfn.XLOOKUP(B1747,'2.1.trackMPD'!$R$7:$R$29,'2.1.trackMPD'!$T$7:$T$29)</f>
        <v>6</v>
      </c>
      <c r="D1747" s="160">
        <v>100</v>
      </c>
      <c r="E1747" s="160" t="s">
        <v>6394</v>
      </c>
      <c r="F1747" s="160" t="s">
        <v>110</v>
      </c>
      <c r="G1747" s="160" t="s">
        <v>140</v>
      </c>
      <c r="H1747" s="160" t="s">
        <v>6392</v>
      </c>
      <c r="I1747" s="160" cm="1">
        <f t="array" ref="I1747">INDEX('2.1.trackMPD'!J:J/(24*60*60),
       MATCH(1,
             (A1747='2.1.trackMPD'!A:A)*
             (C1747='2.1.trackMPD'!D:D)*
             (D1747/10^6='2.1.trackMPD'!H:H)*
             (E1747='2.1.trackMPD'!F:F),
0))</f>
        <v>4.708581740606111E-3</v>
      </c>
    </row>
    <row r="1748" spans="1:9" x14ac:dyDescent="0.2">
      <c r="A1748" s="160" t="s">
        <v>28</v>
      </c>
      <c r="B1748" s="160" t="s">
        <v>6</v>
      </c>
      <c r="C1748" s="160">
        <f>_xlfn.XLOOKUP(B1748,'2.1.trackMPD'!$R$7:$R$29,'2.1.trackMPD'!$T$7:$T$29)</f>
        <v>6</v>
      </c>
      <c r="D1748" s="160">
        <v>100</v>
      </c>
      <c r="E1748" s="160" t="s">
        <v>6394</v>
      </c>
      <c r="F1748" s="160" t="s">
        <v>110</v>
      </c>
      <c r="G1748" s="160" t="s">
        <v>124</v>
      </c>
      <c r="H1748" s="160" t="s">
        <v>6393</v>
      </c>
      <c r="I1748" s="160" cm="1">
        <f t="array" ref="I1748">INDEX('2.1.trackMPD'!K:K/(24*60*60),
       MATCH(1,
             (A1748='2.1.trackMPD'!A:A)*
             (C1748='2.1.trackMPD'!D:D)*
             (D1748/10^6='2.1.trackMPD'!H:H)*
             (E1748='2.1.trackMPD'!F:F),
0))</f>
        <v>0</v>
      </c>
    </row>
    <row r="1749" spans="1:9" x14ac:dyDescent="0.2">
      <c r="A1749" s="160" t="s">
        <v>28</v>
      </c>
      <c r="B1749" s="160" t="s">
        <v>6</v>
      </c>
      <c r="C1749" s="160">
        <f>_xlfn.XLOOKUP(B1749,'2.1.trackMPD'!$R$7:$R$29,'2.1.trackMPD'!$T$7:$T$29)</f>
        <v>6</v>
      </c>
      <c r="D1749" s="160">
        <v>100</v>
      </c>
      <c r="E1749" s="160" t="s">
        <v>6394</v>
      </c>
      <c r="F1749" s="160" t="s">
        <v>110</v>
      </c>
      <c r="G1749" s="160" t="s">
        <v>140</v>
      </c>
      <c r="H1749" s="160" t="s">
        <v>6393</v>
      </c>
      <c r="I1749" s="160" cm="1">
        <f t="array" ref="I1749">INDEX('2.1.trackMPD'!L:L/(24*60*60),
       MATCH(1,
             (A1749='2.1.trackMPD'!A:A)*
             (C1749='2.1.trackMPD'!D:D)*
             (D1749/10^6='2.1.trackMPD'!H:H)*
             (E1749='2.1.trackMPD'!F:F),
0))</f>
        <v>0</v>
      </c>
    </row>
    <row r="1750" spans="1:9" x14ac:dyDescent="0.2">
      <c r="A1750" s="160" t="s">
        <v>28</v>
      </c>
      <c r="B1750" s="160" t="s">
        <v>6</v>
      </c>
      <c r="C1750" s="160">
        <f>_xlfn.XLOOKUP(B1750,'2.1.trackMPD'!$R$7:$R$29,'2.1.trackMPD'!$T$7:$T$29)</f>
        <v>6</v>
      </c>
      <c r="D1750" s="160">
        <v>1000</v>
      </c>
      <c r="E1750" s="160" t="s">
        <v>6394</v>
      </c>
      <c r="F1750" s="160" t="s">
        <v>110</v>
      </c>
      <c r="G1750" s="160" t="s">
        <v>124</v>
      </c>
      <c r="H1750" s="160" t="s">
        <v>6392</v>
      </c>
      <c r="I1750" s="160" cm="1">
        <f t="array" ref="I1750">INDEX('2.1.trackMPD'!I:I/(24*60*60),
       MATCH(1,
             (A1750='2.1.trackMPD'!A:A)*
             (C1750='2.1.trackMPD'!D:D)*
             (D1750/10^6='2.1.trackMPD'!H:H)*
             (E1750='2.1.trackMPD'!F:F),
0))</f>
        <v>3.0858696405338653</v>
      </c>
    </row>
    <row r="1751" spans="1:9" x14ac:dyDescent="0.2">
      <c r="A1751" s="160" t="s">
        <v>28</v>
      </c>
      <c r="B1751" s="160" t="s">
        <v>6</v>
      </c>
      <c r="C1751" s="160">
        <f>_xlfn.XLOOKUP(B1751,'2.1.trackMPD'!$R$7:$R$29,'2.1.trackMPD'!$T$7:$T$29)</f>
        <v>6</v>
      </c>
      <c r="D1751" s="160">
        <v>1000</v>
      </c>
      <c r="E1751" s="160" t="s">
        <v>6394</v>
      </c>
      <c r="F1751" s="160" t="s">
        <v>110</v>
      </c>
      <c r="G1751" s="160" t="s">
        <v>140</v>
      </c>
      <c r="H1751" s="160" t="s">
        <v>6392</v>
      </c>
      <c r="I1751" s="160" cm="1">
        <f t="array" ref="I1751">INDEX('2.1.trackMPD'!J:J/(24*60*60),
       MATCH(1,
             (A1751='2.1.trackMPD'!A:A)*
             (C1751='2.1.trackMPD'!D:D)*
             (D1751/10^6='2.1.trackMPD'!H:H)*
             (E1751='2.1.trackMPD'!F:F),
0))</f>
        <v>5.3051175956294098E-2</v>
      </c>
    </row>
    <row r="1752" spans="1:9" x14ac:dyDescent="0.2">
      <c r="A1752" s="160" t="s">
        <v>28</v>
      </c>
      <c r="B1752" s="160" t="s">
        <v>6</v>
      </c>
      <c r="C1752" s="160">
        <f>_xlfn.XLOOKUP(B1752,'2.1.trackMPD'!$R$7:$R$29,'2.1.trackMPD'!$T$7:$T$29)</f>
        <v>6</v>
      </c>
      <c r="D1752" s="160">
        <v>1000</v>
      </c>
      <c r="E1752" s="160" t="s">
        <v>6394</v>
      </c>
      <c r="F1752" s="160" t="s">
        <v>110</v>
      </c>
      <c r="G1752" s="160" t="s">
        <v>124</v>
      </c>
      <c r="H1752" s="160" t="s">
        <v>6393</v>
      </c>
      <c r="I1752" s="160" cm="1">
        <f t="array" ref="I1752">INDEX('2.1.trackMPD'!K:K/(24*60*60),
       MATCH(1,
             (A1752='2.1.trackMPD'!A:A)*
             (C1752='2.1.trackMPD'!D:D)*
             (D1752/10^6='2.1.trackMPD'!H:H)*
             (E1752='2.1.trackMPD'!F:F),
0))</f>
        <v>0</v>
      </c>
    </row>
    <row r="1753" spans="1:9" x14ac:dyDescent="0.2">
      <c r="A1753" s="160" t="s">
        <v>28</v>
      </c>
      <c r="B1753" s="160" t="s">
        <v>6</v>
      </c>
      <c r="C1753" s="160">
        <f>_xlfn.XLOOKUP(B1753,'2.1.trackMPD'!$R$7:$R$29,'2.1.trackMPD'!$T$7:$T$29)</f>
        <v>6</v>
      </c>
      <c r="D1753" s="160">
        <v>1000</v>
      </c>
      <c r="E1753" s="160" t="s">
        <v>6394</v>
      </c>
      <c r="F1753" s="160" t="s">
        <v>110</v>
      </c>
      <c r="G1753" s="160" t="s">
        <v>140</v>
      </c>
      <c r="H1753" s="160" t="s">
        <v>6393</v>
      </c>
      <c r="I1753" s="160" cm="1">
        <f t="array" ref="I1753">INDEX('2.1.trackMPD'!L:L/(24*60*60),
       MATCH(1,
             (A1753='2.1.trackMPD'!A:A)*
             (C1753='2.1.trackMPD'!D:D)*
             (D1753/10^6='2.1.trackMPD'!H:H)*
             (E1753='2.1.trackMPD'!F:F),
0))</f>
        <v>0</v>
      </c>
    </row>
    <row r="1754" spans="1:9" x14ac:dyDescent="0.2">
      <c r="A1754" s="160" t="s">
        <v>28</v>
      </c>
      <c r="B1754" s="160" t="s">
        <v>6</v>
      </c>
      <c r="C1754" s="160">
        <f>_xlfn.XLOOKUP(B1754,'2.1.trackMPD'!$R$7:$R$29,'2.1.trackMPD'!$T$7:$T$29)</f>
        <v>6</v>
      </c>
      <c r="D1754" s="160">
        <v>5000</v>
      </c>
      <c r="E1754" s="160" t="s">
        <v>6394</v>
      </c>
      <c r="F1754" s="160" t="s">
        <v>110</v>
      </c>
      <c r="G1754" s="160" t="s">
        <v>124</v>
      </c>
      <c r="H1754" s="160" t="s">
        <v>6392</v>
      </c>
      <c r="I1754" s="160" cm="1">
        <f t="array" ref="I1754">INDEX('2.1.trackMPD'!I:I/(24*60*60),
       MATCH(1,
             (A1754='2.1.trackMPD'!A:A)*
             (C1754='2.1.trackMPD'!D:D)*
             (D1754/10^6='2.1.trackMPD'!H:H)*
             (E1754='2.1.trackMPD'!F:F),
0))</f>
        <v>18.124738707300001</v>
      </c>
    </row>
    <row r="1755" spans="1:9" x14ac:dyDescent="0.2">
      <c r="A1755" s="160" t="s">
        <v>28</v>
      </c>
      <c r="B1755" s="160" t="s">
        <v>6</v>
      </c>
      <c r="C1755" s="160">
        <f>_xlfn.XLOOKUP(B1755,'2.1.trackMPD'!$R$7:$R$29,'2.1.trackMPD'!$T$7:$T$29)</f>
        <v>6</v>
      </c>
      <c r="D1755" s="160">
        <v>5000</v>
      </c>
      <c r="E1755" s="160" t="s">
        <v>6394</v>
      </c>
      <c r="F1755" s="160" t="s">
        <v>110</v>
      </c>
      <c r="G1755" s="160" t="s">
        <v>140</v>
      </c>
      <c r="H1755" s="160" t="s">
        <v>6392</v>
      </c>
      <c r="I1755" s="160" cm="1">
        <f t="array" ref="I1755">INDEX('2.1.trackMPD'!J:J/(24*60*60),
       MATCH(1,
             (A1755='2.1.trackMPD'!A:A)*
             (C1755='2.1.trackMPD'!D:D)*
             (D1755/10^6='2.1.trackMPD'!H:H)*
             (E1755='2.1.trackMPD'!F:F),
0))</f>
        <v>0.12857071824875577</v>
      </c>
    </row>
    <row r="1756" spans="1:9" x14ac:dyDescent="0.2">
      <c r="A1756" s="160" t="s">
        <v>28</v>
      </c>
      <c r="B1756" s="160" t="s">
        <v>6</v>
      </c>
      <c r="C1756" s="160">
        <f>_xlfn.XLOOKUP(B1756,'2.1.trackMPD'!$R$7:$R$29,'2.1.trackMPD'!$T$7:$T$29)</f>
        <v>6</v>
      </c>
      <c r="D1756" s="160">
        <v>5000</v>
      </c>
      <c r="E1756" s="160" t="s">
        <v>6394</v>
      </c>
      <c r="F1756" s="160" t="s">
        <v>110</v>
      </c>
      <c r="G1756" s="160" t="s">
        <v>124</v>
      </c>
      <c r="H1756" s="160" t="s">
        <v>6393</v>
      </c>
      <c r="I1756" s="160" cm="1">
        <f t="array" ref="I1756">INDEX('2.1.trackMPD'!K:K/(24*60*60),
       MATCH(1,
             (A1756='2.1.trackMPD'!A:A)*
             (C1756='2.1.trackMPD'!D:D)*
             (D1756/10^6='2.1.trackMPD'!H:H)*
             (E1756='2.1.trackMPD'!F:F),
0))</f>
        <v>0</v>
      </c>
    </row>
    <row r="1757" spans="1:9" x14ac:dyDescent="0.2">
      <c r="A1757" s="160" t="s">
        <v>28</v>
      </c>
      <c r="B1757" s="160" t="s">
        <v>6</v>
      </c>
      <c r="C1757" s="160">
        <f>_xlfn.XLOOKUP(B1757,'2.1.trackMPD'!$R$7:$R$29,'2.1.trackMPD'!$T$7:$T$29)</f>
        <v>6</v>
      </c>
      <c r="D1757" s="160">
        <v>5000</v>
      </c>
      <c r="E1757" s="160" t="s">
        <v>6394</v>
      </c>
      <c r="F1757" s="160" t="s">
        <v>110</v>
      </c>
      <c r="G1757" s="160" t="s">
        <v>140</v>
      </c>
      <c r="H1757" s="160" t="s">
        <v>6393</v>
      </c>
      <c r="I1757" s="160" cm="1">
        <f t="array" ref="I1757">INDEX('2.1.trackMPD'!L:L/(24*60*60),
       MATCH(1,
             (A1757='2.1.trackMPD'!A:A)*
             (C1757='2.1.trackMPD'!D:D)*
             (D1757/10^6='2.1.trackMPD'!H:H)*
             (E1757='2.1.trackMPD'!F:F),
0))</f>
        <v>0</v>
      </c>
    </row>
    <row r="1758" spans="1:9" x14ac:dyDescent="0.2">
      <c r="A1758" s="160" t="s">
        <v>28</v>
      </c>
      <c r="B1758" s="160" t="s">
        <v>6</v>
      </c>
      <c r="C1758" s="160">
        <f>_xlfn.XLOOKUP(B1758,'2.1.trackMPD'!$R$7:$R$29,'2.1.trackMPD'!$T$7:$T$29)</f>
        <v>6</v>
      </c>
      <c r="D1758" s="160">
        <v>1</v>
      </c>
      <c r="E1758" s="160" t="s">
        <v>6395</v>
      </c>
      <c r="F1758" s="160" t="s">
        <v>110</v>
      </c>
      <c r="G1758" s="160" t="s">
        <v>124</v>
      </c>
      <c r="H1758" s="160" t="s">
        <v>6392</v>
      </c>
      <c r="I1758" s="160" t="e" cm="1">
        <f t="array" ref="I1758">INDEX('2.1.trackMPD'!I:I/(24*60*60),
       MATCH(1,
             (A1758='2.1.trackMPD'!A:A)*
             (C1758='2.1.trackMPD'!D:D)*
             (D1758/10^6='2.1.trackMPD'!H:H)*
             (E1758='2.1.trackMPD'!F:F),
0))</f>
        <v>#N/A</v>
      </c>
    </row>
    <row r="1759" spans="1:9" x14ac:dyDescent="0.2">
      <c r="A1759" s="160" t="s">
        <v>28</v>
      </c>
      <c r="B1759" s="160" t="s">
        <v>6</v>
      </c>
      <c r="C1759" s="160">
        <f>_xlfn.XLOOKUP(B1759,'2.1.trackMPD'!$R$7:$R$29,'2.1.trackMPD'!$T$7:$T$29)</f>
        <v>6</v>
      </c>
      <c r="D1759" s="160">
        <v>1</v>
      </c>
      <c r="E1759" s="160" t="s">
        <v>6395</v>
      </c>
      <c r="F1759" s="160" t="s">
        <v>110</v>
      </c>
      <c r="G1759" s="160" t="s">
        <v>140</v>
      </c>
      <c r="H1759" s="160" t="s">
        <v>6392</v>
      </c>
      <c r="I1759" s="160" t="e" cm="1">
        <f t="array" ref="I1759">INDEX('2.1.trackMPD'!J:J/(24*60*60),
       MATCH(1,
             (A1759='2.1.trackMPD'!A:A)*
             (C1759='2.1.trackMPD'!D:D)*
             (D1759/10^6='2.1.trackMPD'!H:H)*
             (E1759='2.1.trackMPD'!F:F),
0))</f>
        <v>#N/A</v>
      </c>
    </row>
    <row r="1760" spans="1:9" x14ac:dyDescent="0.2">
      <c r="A1760" s="160" t="s">
        <v>28</v>
      </c>
      <c r="B1760" s="160" t="s">
        <v>6</v>
      </c>
      <c r="C1760" s="160">
        <f>_xlfn.XLOOKUP(B1760,'2.1.trackMPD'!$R$7:$R$29,'2.1.trackMPD'!$T$7:$T$29)</f>
        <v>6</v>
      </c>
      <c r="D1760" s="160">
        <v>1</v>
      </c>
      <c r="E1760" s="160" t="s">
        <v>6395</v>
      </c>
      <c r="F1760" s="160" t="s">
        <v>110</v>
      </c>
      <c r="G1760" s="160" t="s">
        <v>124</v>
      </c>
      <c r="H1760" s="160" t="s">
        <v>6393</v>
      </c>
      <c r="I1760" s="160" t="e" cm="1">
        <f t="array" ref="I1760">INDEX('2.1.trackMPD'!K:K/(24*60*60),
       MATCH(1,
             (A1760='2.1.trackMPD'!A:A)*
             (C1760='2.1.trackMPD'!D:D)*
             (D1760/10^6='2.1.trackMPD'!H:H)*
             (E1760='2.1.trackMPD'!F:F),
0))</f>
        <v>#N/A</v>
      </c>
    </row>
    <row r="1761" spans="1:9" x14ac:dyDescent="0.2">
      <c r="A1761" s="160" t="s">
        <v>28</v>
      </c>
      <c r="B1761" s="160" t="s">
        <v>6</v>
      </c>
      <c r="C1761" s="160">
        <f>_xlfn.XLOOKUP(B1761,'2.1.trackMPD'!$R$7:$R$29,'2.1.trackMPD'!$T$7:$T$29)</f>
        <v>6</v>
      </c>
      <c r="D1761" s="160">
        <v>1</v>
      </c>
      <c r="E1761" s="160" t="s">
        <v>6395</v>
      </c>
      <c r="F1761" s="160" t="s">
        <v>110</v>
      </c>
      <c r="G1761" s="160" t="s">
        <v>140</v>
      </c>
      <c r="H1761" s="160" t="s">
        <v>6393</v>
      </c>
      <c r="I1761" s="160" t="e" cm="1">
        <f t="array" ref="I1761">INDEX('2.1.trackMPD'!L:L/(24*60*60),
       MATCH(1,
             (A1761='2.1.trackMPD'!A:A)*
             (C1761='2.1.trackMPD'!D:D)*
             (D1761/10^6='2.1.trackMPD'!H:H)*
             (E1761='2.1.trackMPD'!F:F),
0))</f>
        <v>#N/A</v>
      </c>
    </row>
    <row r="1762" spans="1:9" x14ac:dyDescent="0.2">
      <c r="A1762" s="160" t="s">
        <v>28</v>
      </c>
      <c r="B1762" s="160" t="s">
        <v>6</v>
      </c>
      <c r="C1762" s="160">
        <f>_xlfn.XLOOKUP(B1762,'2.1.trackMPD'!$R$7:$R$29,'2.1.trackMPD'!$T$7:$T$29)</f>
        <v>6</v>
      </c>
      <c r="D1762" s="160">
        <v>10</v>
      </c>
      <c r="E1762" s="160" t="s">
        <v>6395</v>
      </c>
      <c r="F1762" s="160" t="s">
        <v>110</v>
      </c>
      <c r="G1762" s="160" t="s">
        <v>124</v>
      </c>
      <c r="H1762" s="160" t="s">
        <v>6392</v>
      </c>
      <c r="I1762" s="160" t="e" cm="1">
        <f t="array" ref="I1762">INDEX('2.1.trackMPD'!I:I/(24*60*60),
       MATCH(1,
             (A1762='2.1.trackMPD'!A:A)*
             (C1762='2.1.trackMPD'!D:D)*
             (D1762/10^6='2.1.trackMPD'!H:H)*
             (E1762='2.1.trackMPD'!F:F),
0))</f>
        <v>#N/A</v>
      </c>
    </row>
    <row r="1763" spans="1:9" x14ac:dyDescent="0.2">
      <c r="A1763" s="160" t="s">
        <v>28</v>
      </c>
      <c r="B1763" s="160" t="s">
        <v>6</v>
      </c>
      <c r="C1763" s="160">
        <f>_xlfn.XLOOKUP(B1763,'2.1.trackMPD'!$R$7:$R$29,'2.1.trackMPD'!$T$7:$T$29)</f>
        <v>6</v>
      </c>
      <c r="D1763" s="160">
        <v>10</v>
      </c>
      <c r="E1763" s="160" t="s">
        <v>6395</v>
      </c>
      <c r="F1763" s="160" t="s">
        <v>110</v>
      </c>
      <c r="G1763" s="160" t="s">
        <v>140</v>
      </c>
      <c r="H1763" s="160" t="s">
        <v>6392</v>
      </c>
      <c r="I1763" s="160" t="e" cm="1">
        <f t="array" ref="I1763">INDEX('2.1.trackMPD'!J:J/(24*60*60),
       MATCH(1,
             (A1763='2.1.trackMPD'!A:A)*
             (C1763='2.1.trackMPD'!D:D)*
             (D1763/10^6='2.1.trackMPD'!H:H)*
             (E1763='2.1.trackMPD'!F:F),
0))</f>
        <v>#N/A</v>
      </c>
    </row>
    <row r="1764" spans="1:9" x14ac:dyDescent="0.2">
      <c r="A1764" s="160" t="s">
        <v>28</v>
      </c>
      <c r="B1764" s="160" t="s">
        <v>6</v>
      </c>
      <c r="C1764" s="160">
        <f>_xlfn.XLOOKUP(B1764,'2.1.trackMPD'!$R$7:$R$29,'2.1.trackMPD'!$T$7:$T$29)</f>
        <v>6</v>
      </c>
      <c r="D1764" s="160">
        <v>10</v>
      </c>
      <c r="E1764" s="160" t="s">
        <v>6395</v>
      </c>
      <c r="F1764" s="160" t="s">
        <v>110</v>
      </c>
      <c r="G1764" s="160" t="s">
        <v>124</v>
      </c>
      <c r="H1764" s="160" t="s">
        <v>6393</v>
      </c>
      <c r="I1764" s="160" t="e" cm="1">
        <f t="array" ref="I1764">INDEX('2.1.trackMPD'!K:K/(24*60*60),
       MATCH(1,
             (A1764='2.1.trackMPD'!A:A)*
             (C1764='2.1.trackMPD'!D:D)*
             (D1764/10^6='2.1.trackMPD'!H:H)*
             (E1764='2.1.trackMPD'!F:F),
0))</f>
        <v>#N/A</v>
      </c>
    </row>
    <row r="1765" spans="1:9" x14ac:dyDescent="0.2">
      <c r="A1765" s="160" t="s">
        <v>28</v>
      </c>
      <c r="B1765" s="160" t="s">
        <v>6</v>
      </c>
      <c r="C1765" s="160">
        <f>_xlfn.XLOOKUP(B1765,'2.1.trackMPD'!$R$7:$R$29,'2.1.trackMPD'!$T$7:$T$29)</f>
        <v>6</v>
      </c>
      <c r="D1765" s="160">
        <v>10</v>
      </c>
      <c r="E1765" s="160" t="s">
        <v>6395</v>
      </c>
      <c r="F1765" s="160" t="s">
        <v>110</v>
      </c>
      <c r="G1765" s="160" t="s">
        <v>140</v>
      </c>
      <c r="H1765" s="160" t="s">
        <v>6393</v>
      </c>
      <c r="I1765" s="160" t="e" cm="1">
        <f t="array" ref="I1765">INDEX('2.1.trackMPD'!L:L/(24*60*60),
       MATCH(1,
             (A1765='2.1.trackMPD'!A:A)*
             (C1765='2.1.trackMPD'!D:D)*
             (D1765/10^6='2.1.trackMPD'!H:H)*
             (E1765='2.1.trackMPD'!F:F),
0))</f>
        <v>#N/A</v>
      </c>
    </row>
    <row r="1766" spans="1:9" x14ac:dyDescent="0.2">
      <c r="A1766" s="160" t="s">
        <v>28</v>
      </c>
      <c r="B1766" s="160" t="s">
        <v>6</v>
      </c>
      <c r="C1766" s="160">
        <f>_xlfn.XLOOKUP(B1766,'2.1.trackMPD'!$R$7:$R$29,'2.1.trackMPD'!$T$7:$T$29)</f>
        <v>6</v>
      </c>
      <c r="D1766" s="160">
        <v>100</v>
      </c>
      <c r="E1766" s="160" t="s">
        <v>6395</v>
      </c>
      <c r="F1766" s="160" t="s">
        <v>110</v>
      </c>
      <c r="G1766" s="160" t="s">
        <v>124</v>
      </c>
      <c r="H1766" s="160" t="s">
        <v>6392</v>
      </c>
      <c r="I1766" s="160" t="e" cm="1">
        <f t="array" ref="I1766">INDEX('2.1.trackMPD'!I:I/(24*60*60),
       MATCH(1,
             (A1766='2.1.trackMPD'!A:A)*
             (C1766='2.1.trackMPD'!D:D)*
             (D1766/10^6='2.1.trackMPD'!H:H)*
             (E1766='2.1.trackMPD'!F:F),
0))</f>
        <v>#N/A</v>
      </c>
    </row>
    <row r="1767" spans="1:9" x14ac:dyDescent="0.2">
      <c r="A1767" s="160" t="s">
        <v>28</v>
      </c>
      <c r="B1767" s="160" t="s">
        <v>6</v>
      </c>
      <c r="C1767" s="160">
        <f>_xlfn.XLOOKUP(B1767,'2.1.trackMPD'!$R$7:$R$29,'2.1.trackMPD'!$T$7:$T$29)</f>
        <v>6</v>
      </c>
      <c r="D1767" s="160">
        <v>100</v>
      </c>
      <c r="E1767" s="160" t="s">
        <v>6395</v>
      </c>
      <c r="F1767" s="160" t="s">
        <v>110</v>
      </c>
      <c r="G1767" s="160" t="s">
        <v>140</v>
      </c>
      <c r="H1767" s="160" t="s">
        <v>6392</v>
      </c>
      <c r="I1767" s="160" t="e" cm="1">
        <f t="array" ref="I1767">INDEX('2.1.trackMPD'!J:J/(24*60*60),
       MATCH(1,
             (A1767='2.1.trackMPD'!A:A)*
             (C1767='2.1.trackMPD'!D:D)*
             (D1767/10^6='2.1.trackMPD'!H:H)*
             (E1767='2.1.trackMPD'!F:F),
0))</f>
        <v>#N/A</v>
      </c>
    </row>
    <row r="1768" spans="1:9" x14ac:dyDescent="0.2">
      <c r="A1768" s="160" t="s">
        <v>28</v>
      </c>
      <c r="B1768" s="160" t="s">
        <v>6</v>
      </c>
      <c r="C1768" s="160">
        <f>_xlfn.XLOOKUP(B1768,'2.1.trackMPD'!$R$7:$R$29,'2.1.trackMPD'!$T$7:$T$29)</f>
        <v>6</v>
      </c>
      <c r="D1768" s="160">
        <v>100</v>
      </c>
      <c r="E1768" s="160" t="s">
        <v>6395</v>
      </c>
      <c r="F1768" s="160" t="s">
        <v>110</v>
      </c>
      <c r="G1768" s="160" t="s">
        <v>124</v>
      </c>
      <c r="H1768" s="160" t="s">
        <v>6393</v>
      </c>
      <c r="I1768" s="160" t="e" cm="1">
        <f t="array" ref="I1768">INDEX('2.1.trackMPD'!K:K/(24*60*60),
       MATCH(1,
             (A1768='2.1.trackMPD'!A:A)*
             (C1768='2.1.trackMPD'!D:D)*
             (D1768/10^6='2.1.trackMPD'!H:H)*
             (E1768='2.1.trackMPD'!F:F),
0))</f>
        <v>#N/A</v>
      </c>
    </row>
    <row r="1769" spans="1:9" x14ac:dyDescent="0.2">
      <c r="A1769" s="160" t="s">
        <v>28</v>
      </c>
      <c r="B1769" s="160" t="s">
        <v>6</v>
      </c>
      <c r="C1769" s="160">
        <f>_xlfn.XLOOKUP(B1769,'2.1.trackMPD'!$R$7:$R$29,'2.1.trackMPD'!$T$7:$T$29)</f>
        <v>6</v>
      </c>
      <c r="D1769" s="160">
        <v>100</v>
      </c>
      <c r="E1769" s="160" t="s">
        <v>6395</v>
      </c>
      <c r="F1769" s="160" t="s">
        <v>110</v>
      </c>
      <c r="G1769" s="160" t="s">
        <v>140</v>
      </c>
      <c r="H1769" s="160" t="s">
        <v>6393</v>
      </c>
      <c r="I1769" s="160" t="e" cm="1">
        <f t="array" ref="I1769">INDEX('2.1.trackMPD'!L:L/(24*60*60),
       MATCH(1,
             (A1769='2.1.trackMPD'!A:A)*
             (C1769='2.1.trackMPD'!D:D)*
             (D1769/10^6='2.1.trackMPD'!H:H)*
             (E1769='2.1.trackMPD'!F:F),
0))</f>
        <v>#N/A</v>
      </c>
    </row>
    <row r="1770" spans="1:9" x14ac:dyDescent="0.2">
      <c r="A1770" s="160" t="s">
        <v>28</v>
      </c>
      <c r="B1770" s="160" t="s">
        <v>7</v>
      </c>
      <c r="C1770" s="160">
        <f>_xlfn.XLOOKUP(B1770,'2.1.trackMPD'!$R$7:$R$29,'2.1.trackMPD'!$T$7:$T$29)</f>
        <v>6</v>
      </c>
      <c r="D1770" s="160">
        <v>1</v>
      </c>
      <c r="E1770" s="160" t="s">
        <v>6390</v>
      </c>
      <c r="F1770" s="160" t="s">
        <v>110</v>
      </c>
      <c r="G1770" s="160" t="s">
        <v>124</v>
      </c>
      <c r="H1770" s="160" t="s">
        <v>6392</v>
      </c>
      <c r="I1770" s="160" cm="1">
        <f t="array" ref="I1770">INDEX('2.1.trackMPD'!I:I/(24*60*60),
       MATCH(1,
             (A1770='2.1.trackMPD'!A:A)*
             (C1770='2.1.trackMPD'!D:D)*
             (D1770/10^6='2.1.trackMPD'!H:H)*
             (E1770='2.1.trackMPD'!F:F),
0))</f>
        <v>1.6177365619572223E-6</v>
      </c>
    </row>
    <row r="1771" spans="1:9" x14ac:dyDescent="0.2">
      <c r="A1771" s="160" t="s">
        <v>28</v>
      </c>
      <c r="B1771" s="160" t="s">
        <v>7</v>
      </c>
      <c r="C1771" s="160">
        <f>_xlfn.XLOOKUP(B1771,'2.1.trackMPD'!$R$7:$R$29,'2.1.trackMPD'!$T$7:$T$29)</f>
        <v>6</v>
      </c>
      <c r="D1771" s="160">
        <v>1</v>
      </c>
      <c r="E1771" s="160" t="s">
        <v>6390</v>
      </c>
      <c r="F1771" s="160" t="s">
        <v>110</v>
      </c>
      <c r="G1771" s="160" t="s">
        <v>140</v>
      </c>
      <c r="H1771" s="160" t="s">
        <v>6392</v>
      </c>
      <c r="I1771" s="160" cm="1">
        <f t="array" ref="I1771">INDEX('2.1.trackMPD'!J:J/(24*60*60),
       MATCH(1,
             (A1771='2.1.trackMPD'!A:A)*
             (C1771='2.1.trackMPD'!D:D)*
             (D1771/10^6='2.1.trackMPD'!H:H)*
             (E1771='2.1.trackMPD'!F:F),
0))</f>
        <v>3.4630803063361224E-5</v>
      </c>
    </row>
    <row r="1772" spans="1:9" x14ac:dyDescent="0.2">
      <c r="A1772" s="160" t="s">
        <v>28</v>
      </c>
      <c r="B1772" s="160" t="s">
        <v>7</v>
      </c>
      <c r="C1772" s="160">
        <f>_xlfn.XLOOKUP(B1772,'2.1.trackMPD'!$R$7:$R$29,'2.1.trackMPD'!$T$7:$T$29)</f>
        <v>6</v>
      </c>
      <c r="D1772" s="160">
        <v>1</v>
      </c>
      <c r="E1772" s="160" t="s">
        <v>6390</v>
      </c>
      <c r="F1772" s="160" t="s">
        <v>110</v>
      </c>
      <c r="G1772" s="160" t="s">
        <v>124</v>
      </c>
      <c r="H1772" s="160" t="s">
        <v>6393</v>
      </c>
      <c r="I1772" s="160" cm="1">
        <f t="array" ref="I1772">INDEX('2.1.trackMPD'!K:K/(24*60*60),
       MATCH(1,
             (A1772='2.1.trackMPD'!A:A)*
             (C1772='2.1.trackMPD'!D:D)*
             (D1772/10^6='2.1.trackMPD'!H:H)*
             (E1772='2.1.trackMPD'!F:F),
0))</f>
        <v>6.3710499490452088E-7</v>
      </c>
    </row>
    <row r="1773" spans="1:9" x14ac:dyDescent="0.2">
      <c r="A1773" s="160" t="s">
        <v>28</v>
      </c>
      <c r="B1773" s="160" t="s">
        <v>7</v>
      </c>
      <c r="C1773" s="160">
        <f>_xlfn.XLOOKUP(B1773,'2.1.trackMPD'!$R$7:$R$29,'2.1.trackMPD'!$T$7:$T$29)</f>
        <v>6</v>
      </c>
      <c r="D1773" s="160">
        <v>1</v>
      </c>
      <c r="E1773" s="160" t="s">
        <v>6390</v>
      </c>
      <c r="F1773" s="160" t="s">
        <v>110</v>
      </c>
      <c r="G1773" s="160" t="s">
        <v>140</v>
      </c>
      <c r="H1773" s="160" t="s">
        <v>6393</v>
      </c>
      <c r="I1773" s="160" cm="1">
        <f t="array" ref="I1773">INDEX('2.1.trackMPD'!L:L/(24*60*60),
       MATCH(1,
             (A1773='2.1.trackMPD'!A:A)*
             (C1773='2.1.trackMPD'!D:D)*
             (D1773/10^6='2.1.trackMPD'!H:H)*
             (E1773='2.1.trackMPD'!F:F),
0))</f>
        <v>2.1367521364459838E-5</v>
      </c>
    </row>
    <row r="1774" spans="1:9" x14ac:dyDescent="0.2">
      <c r="A1774" s="160" t="s">
        <v>28</v>
      </c>
      <c r="B1774" s="160" t="s">
        <v>7</v>
      </c>
      <c r="C1774" s="160">
        <f>_xlfn.XLOOKUP(B1774,'2.1.trackMPD'!$R$7:$R$29,'2.1.trackMPD'!$T$7:$T$29)</f>
        <v>6</v>
      </c>
      <c r="D1774" s="160">
        <v>10</v>
      </c>
      <c r="E1774" s="160" t="s">
        <v>6390</v>
      </c>
      <c r="F1774" s="160" t="s">
        <v>110</v>
      </c>
      <c r="G1774" s="160" t="s">
        <v>124</v>
      </c>
      <c r="H1774" s="160" t="s">
        <v>6392</v>
      </c>
      <c r="I1774" s="160" cm="1">
        <f t="array" ref="I1774">INDEX('2.1.trackMPD'!I:I/(24*60*60),
       MATCH(1,
             (A1774='2.1.trackMPD'!A:A)*
             (C1774='2.1.trackMPD'!D:D)*
             (D1774/10^6='2.1.trackMPD'!H:H)*
             (E1774='2.1.trackMPD'!F:F),
0))</f>
        <v>2.8237807046357985E-6</v>
      </c>
    </row>
    <row r="1775" spans="1:9" x14ac:dyDescent="0.2">
      <c r="A1775" s="160" t="s">
        <v>28</v>
      </c>
      <c r="B1775" s="160" t="s">
        <v>7</v>
      </c>
      <c r="C1775" s="160">
        <f>_xlfn.XLOOKUP(B1775,'2.1.trackMPD'!$R$7:$R$29,'2.1.trackMPD'!$T$7:$T$29)</f>
        <v>6</v>
      </c>
      <c r="D1775" s="160">
        <v>10</v>
      </c>
      <c r="E1775" s="160" t="s">
        <v>6390</v>
      </c>
      <c r="F1775" s="160" t="s">
        <v>110</v>
      </c>
      <c r="G1775" s="160" t="s">
        <v>140</v>
      </c>
      <c r="H1775" s="160" t="s">
        <v>6392</v>
      </c>
      <c r="I1775" s="160" cm="1">
        <f t="array" ref="I1775">INDEX('2.1.trackMPD'!J:J/(24*60*60),
       MATCH(1,
             (A1775='2.1.trackMPD'!A:A)*
             (C1775='2.1.trackMPD'!D:D)*
             (D1775/10^6='2.1.trackMPD'!H:H)*
             (E1775='2.1.trackMPD'!F:F),
0))</f>
        <v>3.3217674055787963E-5</v>
      </c>
    </row>
    <row r="1776" spans="1:9" x14ac:dyDescent="0.2">
      <c r="A1776" s="160" t="s">
        <v>28</v>
      </c>
      <c r="B1776" s="160" t="s">
        <v>7</v>
      </c>
      <c r="C1776" s="160">
        <f>_xlfn.XLOOKUP(B1776,'2.1.trackMPD'!$R$7:$R$29,'2.1.trackMPD'!$T$7:$T$29)</f>
        <v>6</v>
      </c>
      <c r="D1776" s="160">
        <v>10</v>
      </c>
      <c r="E1776" s="160" t="s">
        <v>6390</v>
      </c>
      <c r="F1776" s="160" t="s">
        <v>110</v>
      </c>
      <c r="G1776" s="160" t="s">
        <v>124</v>
      </c>
      <c r="H1776" s="160" t="s">
        <v>6393</v>
      </c>
      <c r="I1776" s="160" cm="1">
        <f t="array" ref="I1776">INDEX('2.1.trackMPD'!K:K/(24*60*60),
       MATCH(1,
             (A1776='2.1.trackMPD'!A:A)*
             (C1776='2.1.trackMPD'!D:D)*
             (D1776/10^6='2.1.trackMPD'!H:H)*
             (E1776='2.1.trackMPD'!F:F),
0))</f>
        <v>6.2562562562562614E-7</v>
      </c>
    </row>
    <row r="1777" spans="1:9" x14ac:dyDescent="0.2">
      <c r="A1777" s="160" t="s">
        <v>28</v>
      </c>
      <c r="B1777" s="160" t="s">
        <v>7</v>
      </c>
      <c r="C1777" s="160">
        <f>_xlfn.XLOOKUP(B1777,'2.1.trackMPD'!$R$7:$R$29,'2.1.trackMPD'!$T$7:$T$29)</f>
        <v>6</v>
      </c>
      <c r="D1777" s="160">
        <v>10</v>
      </c>
      <c r="E1777" s="160" t="s">
        <v>6390</v>
      </c>
      <c r="F1777" s="160" t="s">
        <v>110</v>
      </c>
      <c r="G1777" s="160" t="s">
        <v>140</v>
      </c>
      <c r="H1777" s="160" t="s">
        <v>6393</v>
      </c>
      <c r="I1777" s="160" cm="1">
        <f t="array" ref="I1777">INDEX('2.1.trackMPD'!L:L/(24*60*60),
       MATCH(1,
             (A1777='2.1.trackMPD'!A:A)*
             (C1777='2.1.trackMPD'!D:D)*
             (D1777/10^6='2.1.trackMPD'!H:H)*
             (E1777='2.1.trackMPD'!F:F),
0))</f>
        <v>1.381978993919294E-6</v>
      </c>
    </row>
    <row r="1778" spans="1:9" x14ac:dyDescent="0.2">
      <c r="A1778" s="160" t="s">
        <v>28</v>
      </c>
      <c r="B1778" s="160" t="s">
        <v>7</v>
      </c>
      <c r="C1778" s="160">
        <f>_xlfn.XLOOKUP(B1778,'2.1.trackMPD'!$R$7:$R$29,'2.1.trackMPD'!$T$7:$T$29)</f>
        <v>6</v>
      </c>
      <c r="D1778" s="160">
        <v>100</v>
      </c>
      <c r="E1778" s="160" t="s">
        <v>6390</v>
      </c>
      <c r="F1778" s="160" t="s">
        <v>110</v>
      </c>
      <c r="G1778" s="160" t="s">
        <v>124</v>
      </c>
      <c r="H1778" s="160" t="s">
        <v>6392</v>
      </c>
      <c r="I1778" s="160" cm="1">
        <f t="array" ref="I1778">INDEX('2.1.trackMPD'!I:I/(24*60*60),
       MATCH(1,
             (A1778='2.1.trackMPD'!A:A)*
             (C1778='2.1.trackMPD'!D:D)*
             (D1778/10^6='2.1.trackMPD'!H:H)*
             (E1778='2.1.trackMPD'!F:F),
0))</f>
        <v>2.8920360168355093E-3</v>
      </c>
    </row>
    <row r="1779" spans="1:9" x14ac:dyDescent="0.2">
      <c r="A1779" s="160" t="s">
        <v>28</v>
      </c>
      <c r="B1779" s="160" t="s">
        <v>7</v>
      </c>
      <c r="C1779" s="160">
        <f>_xlfn.XLOOKUP(B1779,'2.1.trackMPD'!$R$7:$R$29,'2.1.trackMPD'!$T$7:$T$29)</f>
        <v>6</v>
      </c>
      <c r="D1779" s="160">
        <v>100</v>
      </c>
      <c r="E1779" s="160" t="s">
        <v>6390</v>
      </c>
      <c r="F1779" s="160" t="s">
        <v>110</v>
      </c>
      <c r="G1779" s="160" t="s">
        <v>140</v>
      </c>
      <c r="H1779" s="160" t="s">
        <v>6392</v>
      </c>
      <c r="I1779" s="160" cm="1">
        <f t="array" ref="I1779">INDEX('2.1.trackMPD'!J:J/(24*60*60),
       MATCH(1,
             (A1779='2.1.trackMPD'!A:A)*
             (C1779='2.1.trackMPD'!D:D)*
             (D1779/10^6='2.1.trackMPD'!H:H)*
             (E1779='2.1.trackMPD'!F:F),
0))</f>
        <v>1.6179365239558331E-3</v>
      </c>
    </row>
    <row r="1780" spans="1:9" x14ac:dyDescent="0.2">
      <c r="A1780" s="160" t="s">
        <v>28</v>
      </c>
      <c r="B1780" s="160" t="s">
        <v>7</v>
      </c>
      <c r="C1780" s="160">
        <f>_xlfn.XLOOKUP(B1780,'2.1.trackMPD'!$R$7:$R$29,'2.1.trackMPD'!$T$7:$T$29)</f>
        <v>6</v>
      </c>
      <c r="D1780" s="160">
        <v>100</v>
      </c>
      <c r="E1780" s="160" t="s">
        <v>6390</v>
      </c>
      <c r="F1780" s="160" t="s">
        <v>110</v>
      </c>
      <c r="G1780" s="160" t="s">
        <v>124</v>
      </c>
      <c r="H1780" s="160" t="s">
        <v>6393</v>
      </c>
      <c r="I1780" s="160" cm="1">
        <f t="array" ref="I1780">INDEX('2.1.trackMPD'!K:K/(24*60*60),
       MATCH(1,
             (A1780='2.1.trackMPD'!A:A)*
             (C1780='2.1.trackMPD'!D:D)*
             (D1780/10^6='2.1.trackMPD'!H:H)*
             (E1780='2.1.trackMPD'!F:F),
0))</f>
        <v>0</v>
      </c>
    </row>
    <row r="1781" spans="1:9" x14ac:dyDescent="0.2">
      <c r="A1781" s="160" t="s">
        <v>28</v>
      </c>
      <c r="B1781" s="160" t="s">
        <v>7</v>
      </c>
      <c r="C1781" s="160">
        <f>_xlfn.XLOOKUP(B1781,'2.1.trackMPD'!$R$7:$R$29,'2.1.trackMPD'!$T$7:$T$29)</f>
        <v>6</v>
      </c>
      <c r="D1781" s="160">
        <v>100</v>
      </c>
      <c r="E1781" s="160" t="s">
        <v>6390</v>
      </c>
      <c r="F1781" s="160" t="s">
        <v>110</v>
      </c>
      <c r="G1781" s="160" t="s">
        <v>140</v>
      </c>
      <c r="H1781" s="160" t="s">
        <v>6393</v>
      </c>
      <c r="I1781" s="160" cm="1">
        <f t="array" ref="I1781">INDEX('2.1.trackMPD'!L:L/(24*60*60),
       MATCH(1,
             (A1781='2.1.trackMPD'!A:A)*
             (C1781='2.1.trackMPD'!D:D)*
             (D1781/10^6='2.1.trackMPD'!H:H)*
             (E1781='2.1.trackMPD'!F:F),
0))</f>
        <v>0</v>
      </c>
    </row>
    <row r="1782" spans="1:9" x14ac:dyDescent="0.2">
      <c r="A1782" s="160" t="s">
        <v>28</v>
      </c>
      <c r="B1782" s="160" t="s">
        <v>7</v>
      </c>
      <c r="C1782" s="160">
        <f>_xlfn.XLOOKUP(B1782,'2.1.trackMPD'!$R$7:$R$29,'2.1.trackMPD'!$T$7:$T$29)</f>
        <v>6</v>
      </c>
      <c r="D1782" s="160">
        <v>1000</v>
      </c>
      <c r="E1782" s="160" t="s">
        <v>6390</v>
      </c>
      <c r="F1782" s="160" t="s">
        <v>110</v>
      </c>
      <c r="G1782" s="160" t="s">
        <v>124</v>
      </c>
      <c r="H1782" s="160" t="s">
        <v>6392</v>
      </c>
      <c r="I1782" s="160" cm="1">
        <f t="array" ref="I1782">INDEX('2.1.trackMPD'!I:I/(24*60*60),
       MATCH(1,
             (A1782='2.1.trackMPD'!A:A)*
             (C1782='2.1.trackMPD'!D:D)*
             (D1782/10^6='2.1.trackMPD'!H:H)*
             (E1782='2.1.trackMPD'!F:F),
0))</f>
        <v>3.7818859721553473</v>
      </c>
    </row>
    <row r="1783" spans="1:9" x14ac:dyDescent="0.2">
      <c r="A1783" s="160" t="s">
        <v>28</v>
      </c>
      <c r="B1783" s="160" t="s">
        <v>7</v>
      </c>
      <c r="C1783" s="160">
        <f>_xlfn.XLOOKUP(B1783,'2.1.trackMPD'!$R$7:$R$29,'2.1.trackMPD'!$T$7:$T$29)</f>
        <v>6</v>
      </c>
      <c r="D1783" s="160">
        <v>1000</v>
      </c>
      <c r="E1783" s="160" t="s">
        <v>6390</v>
      </c>
      <c r="F1783" s="160" t="s">
        <v>110</v>
      </c>
      <c r="G1783" s="160" t="s">
        <v>140</v>
      </c>
      <c r="H1783" s="160" t="s">
        <v>6392</v>
      </c>
      <c r="I1783" s="160" cm="1">
        <f t="array" ref="I1783">INDEX('2.1.trackMPD'!J:J/(24*60*60),
       MATCH(1,
             (A1783='2.1.trackMPD'!A:A)*
             (C1783='2.1.trackMPD'!D:D)*
             (D1783/10^6='2.1.trackMPD'!H:H)*
             (E1783='2.1.trackMPD'!F:F),
0))</f>
        <v>5.8730057862017473E-2</v>
      </c>
    </row>
    <row r="1784" spans="1:9" x14ac:dyDescent="0.2">
      <c r="A1784" s="160" t="s">
        <v>28</v>
      </c>
      <c r="B1784" s="160" t="s">
        <v>7</v>
      </c>
      <c r="C1784" s="160">
        <f>_xlfn.XLOOKUP(B1784,'2.1.trackMPD'!$R$7:$R$29,'2.1.trackMPD'!$T$7:$T$29)</f>
        <v>6</v>
      </c>
      <c r="D1784" s="160">
        <v>1000</v>
      </c>
      <c r="E1784" s="160" t="s">
        <v>6390</v>
      </c>
      <c r="F1784" s="160" t="s">
        <v>110</v>
      </c>
      <c r="G1784" s="160" t="s">
        <v>124</v>
      </c>
      <c r="H1784" s="160" t="s">
        <v>6393</v>
      </c>
      <c r="I1784" s="160" cm="1">
        <f t="array" ref="I1784">INDEX('2.1.trackMPD'!K:K/(24*60*60),
       MATCH(1,
             (A1784='2.1.trackMPD'!A:A)*
             (C1784='2.1.trackMPD'!D:D)*
             (D1784/10^6='2.1.trackMPD'!H:H)*
             (E1784='2.1.trackMPD'!F:F),
0))</f>
        <v>0</v>
      </c>
    </row>
    <row r="1785" spans="1:9" x14ac:dyDescent="0.2">
      <c r="A1785" s="160" t="s">
        <v>28</v>
      </c>
      <c r="B1785" s="160" t="s">
        <v>7</v>
      </c>
      <c r="C1785" s="160">
        <f>_xlfn.XLOOKUP(B1785,'2.1.trackMPD'!$R$7:$R$29,'2.1.trackMPD'!$T$7:$T$29)</f>
        <v>6</v>
      </c>
      <c r="D1785" s="160">
        <v>1000</v>
      </c>
      <c r="E1785" s="160" t="s">
        <v>6390</v>
      </c>
      <c r="F1785" s="160" t="s">
        <v>110</v>
      </c>
      <c r="G1785" s="160" t="s">
        <v>140</v>
      </c>
      <c r="H1785" s="160" t="s">
        <v>6393</v>
      </c>
      <c r="I1785" s="160" cm="1">
        <f t="array" ref="I1785">INDEX('2.1.trackMPD'!L:L/(24*60*60),
       MATCH(1,
             (A1785='2.1.trackMPD'!A:A)*
             (C1785='2.1.trackMPD'!D:D)*
             (D1785/10^6='2.1.trackMPD'!H:H)*
             (E1785='2.1.trackMPD'!F:F),
0))</f>
        <v>0</v>
      </c>
    </row>
    <row r="1786" spans="1:9" x14ac:dyDescent="0.2">
      <c r="A1786" s="160" t="s">
        <v>28</v>
      </c>
      <c r="B1786" s="160" t="s">
        <v>7</v>
      </c>
      <c r="C1786" s="160">
        <f>_xlfn.XLOOKUP(B1786,'2.1.trackMPD'!$R$7:$R$29,'2.1.trackMPD'!$T$7:$T$29)</f>
        <v>6</v>
      </c>
      <c r="D1786" s="160">
        <v>5000</v>
      </c>
      <c r="E1786" s="160" t="s">
        <v>6390</v>
      </c>
      <c r="F1786" s="160" t="s">
        <v>110</v>
      </c>
      <c r="G1786" s="160" t="s">
        <v>124</v>
      </c>
      <c r="H1786" s="160" t="s">
        <v>6392</v>
      </c>
      <c r="I1786" s="160" cm="1">
        <f t="array" ref="I1786">INDEX('2.1.trackMPD'!I:I/(24*60*60),
       MATCH(1,
             (A1786='2.1.trackMPD'!A:A)*
             (C1786='2.1.trackMPD'!D:D)*
             (D1786/10^6='2.1.trackMPD'!H:H)*
             (E1786='2.1.trackMPD'!F:F),
0))</f>
        <v>58.68239564537199</v>
      </c>
    </row>
    <row r="1787" spans="1:9" x14ac:dyDescent="0.2">
      <c r="A1787" s="160" t="s">
        <v>28</v>
      </c>
      <c r="B1787" s="160" t="s">
        <v>7</v>
      </c>
      <c r="C1787" s="160">
        <f>_xlfn.XLOOKUP(B1787,'2.1.trackMPD'!$R$7:$R$29,'2.1.trackMPD'!$T$7:$T$29)</f>
        <v>6</v>
      </c>
      <c r="D1787" s="160">
        <v>5000</v>
      </c>
      <c r="E1787" s="160" t="s">
        <v>6390</v>
      </c>
      <c r="F1787" s="160" t="s">
        <v>110</v>
      </c>
      <c r="G1787" s="160" t="s">
        <v>140</v>
      </c>
      <c r="H1787" s="160" t="s">
        <v>6392</v>
      </c>
      <c r="I1787" s="160" cm="1">
        <f t="array" ref="I1787">INDEX('2.1.trackMPD'!J:J/(24*60*60),
       MATCH(1,
             (A1787='2.1.trackMPD'!A:A)*
             (C1787='2.1.trackMPD'!D:D)*
             (D1787/10^6='2.1.trackMPD'!H:H)*
             (E1787='2.1.trackMPD'!F:F),
0))</f>
        <v>0.23134498041703819</v>
      </c>
    </row>
    <row r="1788" spans="1:9" x14ac:dyDescent="0.2">
      <c r="A1788" s="160" t="s">
        <v>28</v>
      </c>
      <c r="B1788" s="160" t="s">
        <v>7</v>
      </c>
      <c r="C1788" s="160">
        <f>_xlfn.XLOOKUP(B1788,'2.1.trackMPD'!$R$7:$R$29,'2.1.trackMPD'!$T$7:$T$29)</f>
        <v>6</v>
      </c>
      <c r="D1788" s="160">
        <v>5000</v>
      </c>
      <c r="E1788" s="160" t="s">
        <v>6390</v>
      </c>
      <c r="F1788" s="160" t="s">
        <v>110</v>
      </c>
      <c r="G1788" s="160" t="s">
        <v>124</v>
      </c>
      <c r="H1788" s="160" t="s">
        <v>6393</v>
      </c>
      <c r="I1788" s="160" cm="1">
        <f t="array" ref="I1788">INDEX('2.1.trackMPD'!K:K/(24*60*60),
       MATCH(1,
             (A1788='2.1.trackMPD'!A:A)*
             (C1788='2.1.trackMPD'!D:D)*
             (D1788/10^6='2.1.trackMPD'!H:H)*
             (E1788='2.1.trackMPD'!F:F),
0))</f>
        <v>0</v>
      </c>
    </row>
    <row r="1789" spans="1:9" x14ac:dyDescent="0.2">
      <c r="A1789" s="160" t="s">
        <v>28</v>
      </c>
      <c r="B1789" s="160" t="s">
        <v>7</v>
      </c>
      <c r="C1789" s="160">
        <f>_xlfn.XLOOKUP(B1789,'2.1.trackMPD'!$R$7:$R$29,'2.1.trackMPD'!$T$7:$T$29)</f>
        <v>6</v>
      </c>
      <c r="D1789" s="160">
        <v>5000</v>
      </c>
      <c r="E1789" s="160" t="s">
        <v>6390</v>
      </c>
      <c r="F1789" s="160" t="s">
        <v>110</v>
      </c>
      <c r="G1789" s="160" t="s">
        <v>140</v>
      </c>
      <c r="H1789" s="160" t="s">
        <v>6393</v>
      </c>
      <c r="I1789" s="160" cm="1">
        <f t="array" ref="I1789">INDEX('2.1.trackMPD'!L:L/(24*60*60),
       MATCH(1,
             (A1789='2.1.trackMPD'!A:A)*
             (C1789='2.1.trackMPD'!D:D)*
             (D1789/10^6='2.1.trackMPD'!H:H)*
             (E1789='2.1.trackMPD'!F:F),
0))</f>
        <v>0</v>
      </c>
    </row>
    <row r="1790" spans="1:9" x14ac:dyDescent="0.2">
      <c r="A1790" s="160" t="s">
        <v>28</v>
      </c>
      <c r="B1790" s="160" t="s">
        <v>7</v>
      </c>
      <c r="C1790" s="160">
        <f>_xlfn.XLOOKUP(B1790,'2.1.trackMPD'!$R$7:$R$29,'2.1.trackMPD'!$T$7:$T$29)</f>
        <v>6</v>
      </c>
      <c r="D1790" s="160">
        <v>1</v>
      </c>
      <c r="E1790" s="160" t="s">
        <v>6394</v>
      </c>
      <c r="F1790" s="160" t="s">
        <v>110</v>
      </c>
      <c r="G1790" s="160" t="s">
        <v>124</v>
      </c>
      <c r="H1790" s="160" t="s">
        <v>6392</v>
      </c>
      <c r="I1790" s="160" cm="1">
        <f t="array" ref="I1790">INDEX('2.1.trackMPD'!I:I/(24*60*60),
       MATCH(1,
             (A1790='2.1.trackMPD'!A:A)*
             (C1790='2.1.trackMPD'!D:D)*
             (D1790/10^6='2.1.trackMPD'!H:H)*
             (E1790='2.1.trackMPD'!F:F),
0))</f>
        <v>1.9523050855294444E-6</v>
      </c>
    </row>
    <row r="1791" spans="1:9" x14ac:dyDescent="0.2">
      <c r="A1791" s="160" t="s">
        <v>28</v>
      </c>
      <c r="B1791" s="160" t="s">
        <v>7</v>
      </c>
      <c r="C1791" s="160">
        <f>_xlfn.XLOOKUP(B1791,'2.1.trackMPD'!$R$7:$R$29,'2.1.trackMPD'!$T$7:$T$29)</f>
        <v>6</v>
      </c>
      <c r="D1791" s="160">
        <v>1</v>
      </c>
      <c r="E1791" s="160" t="s">
        <v>6394</v>
      </c>
      <c r="F1791" s="160" t="s">
        <v>110</v>
      </c>
      <c r="G1791" s="160" t="s">
        <v>140</v>
      </c>
      <c r="H1791" s="160" t="s">
        <v>6392</v>
      </c>
      <c r="I1791" s="160" cm="1">
        <f t="array" ref="I1791">INDEX('2.1.trackMPD'!J:J/(24*60*60),
       MATCH(1,
             (A1791='2.1.trackMPD'!A:A)*
             (C1791='2.1.trackMPD'!D:D)*
             (D1791/10^6='2.1.trackMPD'!H:H)*
             (E1791='2.1.trackMPD'!F:F),
0))</f>
        <v>3.1958243997893052E-5</v>
      </c>
    </row>
    <row r="1792" spans="1:9" x14ac:dyDescent="0.2">
      <c r="A1792" s="160" t="s">
        <v>28</v>
      </c>
      <c r="B1792" s="160" t="s">
        <v>7</v>
      </c>
      <c r="C1792" s="160">
        <f>_xlfn.XLOOKUP(B1792,'2.1.trackMPD'!$R$7:$R$29,'2.1.trackMPD'!$T$7:$T$29)</f>
        <v>6</v>
      </c>
      <c r="D1792" s="160">
        <v>1</v>
      </c>
      <c r="E1792" s="160" t="s">
        <v>6394</v>
      </c>
      <c r="F1792" s="160" t="s">
        <v>110</v>
      </c>
      <c r="G1792" s="160" t="s">
        <v>124</v>
      </c>
      <c r="H1792" s="160" t="s">
        <v>6393</v>
      </c>
      <c r="I1792" s="160" cm="1">
        <f t="array" ref="I1792">INDEX('2.1.trackMPD'!K:K/(24*60*60),
       MATCH(1,
             (A1792='2.1.trackMPD'!A:A)*
             (C1792='2.1.trackMPD'!D:D)*
             (D1792/10^6='2.1.trackMPD'!H:H)*
             (E1792='2.1.trackMPD'!F:F),
0))</f>
        <v>7.467144563918762E-7</v>
      </c>
    </row>
    <row r="1793" spans="1:9" x14ac:dyDescent="0.2">
      <c r="A1793" s="160" t="s">
        <v>28</v>
      </c>
      <c r="B1793" s="160" t="s">
        <v>7</v>
      </c>
      <c r="C1793" s="160">
        <f>_xlfn.XLOOKUP(B1793,'2.1.trackMPD'!$R$7:$R$29,'2.1.trackMPD'!$T$7:$T$29)</f>
        <v>6</v>
      </c>
      <c r="D1793" s="160">
        <v>1</v>
      </c>
      <c r="E1793" s="160" t="s">
        <v>6394</v>
      </c>
      <c r="F1793" s="160" t="s">
        <v>110</v>
      </c>
      <c r="G1793" s="160" t="s">
        <v>140</v>
      </c>
      <c r="H1793" s="160" t="s">
        <v>6393</v>
      </c>
      <c r="I1793" s="160" cm="1">
        <f t="array" ref="I1793">INDEX('2.1.trackMPD'!L:L/(24*60*60),
       MATCH(1,
             (A1793='2.1.trackMPD'!A:A)*
             (C1793='2.1.trackMPD'!D:D)*
             (D1793/10^6='2.1.trackMPD'!H:H)*
             (E1793='2.1.trackMPD'!F:F),
0))</f>
        <v>1.4245014245014236E-6</v>
      </c>
    </row>
    <row r="1794" spans="1:9" x14ac:dyDescent="0.2">
      <c r="A1794" s="160" t="s">
        <v>28</v>
      </c>
      <c r="B1794" s="160" t="s">
        <v>7</v>
      </c>
      <c r="C1794" s="160">
        <f>_xlfn.XLOOKUP(B1794,'2.1.trackMPD'!$R$7:$R$29,'2.1.trackMPD'!$T$7:$T$29)</f>
        <v>6</v>
      </c>
      <c r="D1794" s="160">
        <v>10</v>
      </c>
      <c r="E1794" s="160" t="s">
        <v>6394</v>
      </c>
      <c r="F1794" s="160" t="s">
        <v>110</v>
      </c>
      <c r="G1794" s="160" t="s">
        <v>124</v>
      </c>
      <c r="H1794" s="160" t="s">
        <v>6392</v>
      </c>
      <c r="I1794" s="160" cm="1">
        <f t="array" ref="I1794">INDEX('2.1.trackMPD'!I:I/(24*60*60),
       MATCH(1,
             (A1794='2.1.trackMPD'!A:A)*
             (C1794='2.1.trackMPD'!D:D)*
             (D1794/10^6='2.1.trackMPD'!H:H)*
             (E1794='2.1.trackMPD'!F:F),
0))</f>
        <v>1.4242791167173727E-5</v>
      </c>
    </row>
    <row r="1795" spans="1:9" x14ac:dyDescent="0.2">
      <c r="A1795" s="160" t="s">
        <v>28</v>
      </c>
      <c r="B1795" s="160" t="s">
        <v>7</v>
      </c>
      <c r="C1795" s="160">
        <f>_xlfn.XLOOKUP(B1795,'2.1.trackMPD'!$R$7:$R$29,'2.1.trackMPD'!$T$7:$T$29)</f>
        <v>6</v>
      </c>
      <c r="D1795" s="160">
        <v>10</v>
      </c>
      <c r="E1795" s="160" t="s">
        <v>6394</v>
      </c>
      <c r="F1795" s="160" t="s">
        <v>110</v>
      </c>
      <c r="G1795" s="160" t="s">
        <v>140</v>
      </c>
      <c r="H1795" s="160" t="s">
        <v>6392</v>
      </c>
      <c r="I1795" s="160" cm="1">
        <f t="array" ref="I1795">INDEX('2.1.trackMPD'!J:J/(24*60*60),
       MATCH(1,
             (A1795='2.1.trackMPD'!A:A)*
             (C1795='2.1.trackMPD'!D:D)*
             (D1795/10^6='2.1.trackMPD'!H:H)*
             (E1795='2.1.trackMPD'!F:F),
0))</f>
        <v>7.2057295460470019E-5</v>
      </c>
    </row>
    <row r="1796" spans="1:9" x14ac:dyDescent="0.2">
      <c r="A1796" s="160" t="s">
        <v>28</v>
      </c>
      <c r="B1796" s="160" t="s">
        <v>7</v>
      </c>
      <c r="C1796" s="160">
        <f>_xlfn.XLOOKUP(B1796,'2.1.trackMPD'!$R$7:$R$29,'2.1.trackMPD'!$T$7:$T$29)</f>
        <v>6</v>
      </c>
      <c r="D1796" s="160">
        <v>10</v>
      </c>
      <c r="E1796" s="160" t="s">
        <v>6394</v>
      </c>
      <c r="F1796" s="160" t="s">
        <v>110</v>
      </c>
      <c r="G1796" s="160" t="s">
        <v>124</v>
      </c>
      <c r="H1796" s="160" t="s">
        <v>6393</v>
      </c>
      <c r="I1796" s="160" cm="1">
        <f t="array" ref="I1796">INDEX('2.1.trackMPD'!K:K/(24*60*60),
       MATCH(1,
             (A1796='2.1.trackMPD'!A:A)*
             (C1796='2.1.trackMPD'!D:D)*
             (D1796/10^6='2.1.trackMPD'!H:H)*
             (E1796='2.1.trackMPD'!F:F),
0))</f>
        <v>0</v>
      </c>
    </row>
    <row r="1797" spans="1:9" x14ac:dyDescent="0.2">
      <c r="A1797" s="160" t="s">
        <v>28</v>
      </c>
      <c r="B1797" s="160" t="s">
        <v>7</v>
      </c>
      <c r="C1797" s="160">
        <f>_xlfn.XLOOKUP(B1797,'2.1.trackMPD'!$R$7:$R$29,'2.1.trackMPD'!$T$7:$T$29)</f>
        <v>6</v>
      </c>
      <c r="D1797" s="160">
        <v>10</v>
      </c>
      <c r="E1797" s="160" t="s">
        <v>6394</v>
      </c>
      <c r="F1797" s="160" t="s">
        <v>110</v>
      </c>
      <c r="G1797" s="160" t="s">
        <v>140</v>
      </c>
      <c r="H1797" s="160" t="s">
        <v>6393</v>
      </c>
      <c r="I1797" s="160" cm="1">
        <f t="array" ref="I1797">INDEX('2.1.trackMPD'!L:L/(24*60*60),
       MATCH(1,
             (A1797='2.1.trackMPD'!A:A)*
             (C1797='2.1.trackMPD'!D:D)*
             (D1797/10^6='2.1.trackMPD'!H:H)*
             (E1797='2.1.trackMPD'!F:F),
0))</f>
        <v>0</v>
      </c>
    </row>
    <row r="1798" spans="1:9" x14ac:dyDescent="0.2">
      <c r="A1798" s="160" t="s">
        <v>28</v>
      </c>
      <c r="B1798" s="160" t="s">
        <v>7</v>
      </c>
      <c r="C1798" s="160">
        <f>_xlfn.XLOOKUP(B1798,'2.1.trackMPD'!$R$7:$R$29,'2.1.trackMPD'!$T$7:$T$29)</f>
        <v>6</v>
      </c>
      <c r="D1798" s="160">
        <v>100</v>
      </c>
      <c r="E1798" s="160" t="s">
        <v>6394</v>
      </c>
      <c r="F1798" s="160" t="s">
        <v>110</v>
      </c>
      <c r="G1798" s="160" t="s">
        <v>124</v>
      </c>
      <c r="H1798" s="160" t="s">
        <v>6392</v>
      </c>
      <c r="I1798" s="160" cm="1">
        <f t="array" ref="I1798">INDEX('2.1.trackMPD'!I:I/(24*60*60),
       MATCH(1,
             (A1798='2.1.trackMPD'!A:A)*
             (C1798='2.1.trackMPD'!D:D)*
             (D1798/10^6='2.1.trackMPD'!H:H)*
             (E1798='2.1.trackMPD'!F:F),
0))</f>
        <v>2.4572777605767825E-2</v>
      </c>
    </row>
    <row r="1799" spans="1:9" x14ac:dyDescent="0.2">
      <c r="A1799" s="160" t="s">
        <v>28</v>
      </c>
      <c r="B1799" s="160" t="s">
        <v>7</v>
      </c>
      <c r="C1799" s="160">
        <f>_xlfn.XLOOKUP(B1799,'2.1.trackMPD'!$R$7:$R$29,'2.1.trackMPD'!$T$7:$T$29)</f>
        <v>6</v>
      </c>
      <c r="D1799" s="160">
        <v>100</v>
      </c>
      <c r="E1799" s="160" t="s">
        <v>6394</v>
      </c>
      <c r="F1799" s="160" t="s">
        <v>110</v>
      </c>
      <c r="G1799" s="160" t="s">
        <v>140</v>
      </c>
      <c r="H1799" s="160" t="s">
        <v>6392</v>
      </c>
      <c r="I1799" s="160" cm="1">
        <f t="array" ref="I1799">INDEX('2.1.trackMPD'!J:J/(24*60*60),
       MATCH(1,
             (A1799='2.1.trackMPD'!A:A)*
             (C1799='2.1.trackMPD'!D:D)*
             (D1799/10^6='2.1.trackMPD'!H:H)*
             (E1799='2.1.trackMPD'!F:F),
0))</f>
        <v>4.708581740606111E-3</v>
      </c>
    </row>
    <row r="1800" spans="1:9" x14ac:dyDescent="0.2">
      <c r="A1800" s="160" t="s">
        <v>28</v>
      </c>
      <c r="B1800" s="160" t="s">
        <v>7</v>
      </c>
      <c r="C1800" s="160">
        <f>_xlfn.XLOOKUP(B1800,'2.1.trackMPD'!$R$7:$R$29,'2.1.trackMPD'!$T$7:$T$29)</f>
        <v>6</v>
      </c>
      <c r="D1800" s="160">
        <v>100</v>
      </c>
      <c r="E1800" s="160" t="s">
        <v>6394</v>
      </c>
      <c r="F1800" s="160" t="s">
        <v>110</v>
      </c>
      <c r="G1800" s="160" t="s">
        <v>124</v>
      </c>
      <c r="H1800" s="160" t="s">
        <v>6393</v>
      </c>
      <c r="I1800" s="160" cm="1">
        <f t="array" ref="I1800">INDEX('2.1.trackMPD'!K:K/(24*60*60),
       MATCH(1,
             (A1800='2.1.trackMPD'!A:A)*
             (C1800='2.1.trackMPD'!D:D)*
             (D1800/10^6='2.1.trackMPD'!H:H)*
             (E1800='2.1.trackMPD'!F:F),
0))</f>
        <v>0</v>
      </c>
    </row>
    <row r="1801" spans="1:9" x14ac:dyDescent="0.2">
      <c r="A1801" s="160" t="s">
        <v>28</v>
      </c>
      <c r="B1801" s="160" t="s">
        <v>7</v>
      </c>
      <c r="C1801" s="160">
        <f>_xlfn.XLOOKUP(B1801,'2.1.trackMPD'!$R$7:$R$29,'2.1.trackMPD'!$T$7:$T$29)</f>
        <v>6</v>
      </c>
      <c r="D1801" s="160">
        <v>100</v>
      </c>
      <c r="E1801" s="160" t="s">
        <v>6394</v>
      </c>
      <c r="F1801" s="160" t="s">
        <v>110</v>
      </c>
      <c r="G1801" s="160" t="s">
        <v>140</v>
      </c>
      <c r="H1801" s="160" t="s">
        <v>6393</v>
      </c>
      <c r="I1801" s="160" cm="1">
        <f t="array" ref="I1801">INDEX('2.1.trackMPD'!L:L/(24*60*60),
       MATCH(1,
             (A1801='2.1.trackMPD'!A:A)*
             (C1801='2.1.trackMPD'!D:D)*
             (D1801/10^6='2.1.trackMPD'!H:H)*
             (E1801='2.1.trackMPD'!F:F),
0))</f>
        <v>0</v>
      </c>
    </row>
    <row r="1802" spans="1:9" x14ac:dyDescent="0.2">
      <c r="A1802" s="160" t="s">
        <v>28</v>
      </c>
      <c r="B1802" s="160" t="s">
        <v>7</v>
      </c>
      <c r="C1802" s="160">
        <f>_xlfn.XLOOKUP(B1802,'2.1.trackMPD'!$R$7:$R$29,'2.1.trackMPD'!$T$7:$T$29)</f>
        <v>6</v>
      </c>
      <c r="D1802" s="160">
        <v>1000</v>
      </c>
      <c r="E1802" s="160" t="s">
        <v>6394</v>
      </c>
      <c r="F1802" s="160" t="s">
        <v>110</v>
      </c>
      <c r="G1802" s="160" t="s">
        <v>124</v>
      </c>
      <c r="H1802" s="160" t="s">
        <v>6392</v>
      </c>
      <c r="I1802" s="160" cm="1">
        <f t="array" ref="I1802">INDEX('2.1.trackMPD'!I:I/(24*60*60),
       MATCH(1,
             (A1802='2.1.trackMPD'!A:A)*
             (C1802='2.1.trackMPD'!D:D)*
             (D1802/10^6='2.1.trackMPD'!H:H)*
             (E1802='2.1.trackMPD'!F:F),
0))</f>
        <v>3.0858696405338653</v>
      </c>
    </row>
    <row r="1803" spans="1:9" x14ac:dyDescent="0.2">
      <c r="A1803" s="160" t="s">
        <v>28</v>
      </c>
      <c r="B1803" s="160" t="s">
        <v>7</v>
      </c>
      <c r="C1803" s="160">
        <f>_xlfn.XLOOKUP(B1803,'2.1.trackMPD'!$R$7:$R$29,'2.1.trackMPD'!$T$7:$T$29)</f>
        <v>6</v>
      </c>
      <c r="D1803" s="160">
        <v>1000</v>
      </c>
      <c r="E1803" s="160" t="s">
        <v>6394</v>
      </c>
      <c r="F1803" s="160" t="s">
        <v>110</v>
      </c>
      <c r="G1803" s="160" t="s">
        <v>140</v>
      </c>
      <c r="H1803" s="160" t="s">
        <v>6392</v>
      </c>
      <c r="I1803" s="160" cm="1">
        <f t="array" ref="I1803">INDEX('2.1.trackMPD'!J:J/(24*60*60),
       MATCH(1,
             (A1803='2.1.trackMPD'!A:A)*
             (C1803='2.1.trackMPD'!D:D)*
             (D1803/10^6='2.1.trackMPD'!H:H)*
             (E1803='2.1.trackMPD'!F:F),
0))</f>
        <v>5.3051175956294098E-2</v>
      </c>
    </row>
    <row r="1804" spans="1:9" x14ac:dyDescent="0.2">
      <c r="A1804" s="160" t="s">
        <v>28</v>
      </c>
      <c r="B1804" s="160" t="s">
        <v>7</v>
      </c>
      <c r="C1804" s="160">
        <f>_xlfn.XLOOKUP(B1804,'2.1.trackMPD'!$R$7:$R$29,'2.1.trackMPD'!$T$7:$T$29)</f>
        <v>6</v>
      </c>
      <c r="D1804" s="160">
        <v>1000</v>
      </c>
      <c r="E1804" s="160" t="s">
        <v>6394</v>
      </c>
      <c r="F1804" s="160" t="s">
        <v>110</v>
      </c>
      <c r="G1804" s="160" t="s">
        <v>124</v>
      </c>
      <c r="H1804" s="160" t="s">
        <v>6393</v>
      </c>
      <c r="I1804" s="160" cm="1">
        <f t="array" ref="I1804">INDEX('2.1.trackMPD'!K:K/(24*60*60),
       MATCH(1,
             (A1804='2.1.trackMPD'!A:A)*
             (C1804='2.1.trackMPD'!D:D)*
             (D1804/10^6='2.1.trackMPD'!H:H)*
             (E1804='2.1.trackMPD'!F:F),
0))</f>
        <v>0</v>
      </c>
    </row>
    <row r="1805" spans="1:9" x14ac:dyDescent="0.2">
      <c r="A1805" s="160" t="s">
        <v>28</v>
      </c>
      <c r="B1805" s="160" t="s">
        <v>7</v>
      </c>
      <c r="C1805" s="160">
        <f>_xlfn.XLOOKUP(B1805,'2.1.trackMPD'!$R$7:$R$29,'2.1.trackMPD'!$T$7:$T$29)</f>
        <v>6</v>
      </c>
      <c r="D1805" s="160">
        <v>1000</v>
      </c>
      <c r="E1805" s="160" t="s">
        <v>6394</v>
      </c>
      <c r="F1805" s="160" t="s">
        <v>110</v>
      </c>
      <c r="G1805" s="160" t="s">
        <v>140</v>
      </c>
      <c r="H1805" s="160" t="s">
        <v>6393</v>
      </c>
      <c r="I1805" s="160" cm="1">
        <f t="array" ref="I1805">INDEX('2.1.trackMPD'!L:L/(24*60*60),
       MATCH(1,
             (A1805='2.1.trackMPD'!A:A)*
             (C1805='2.1.trackMPD'!D:D)*
             (D1805/10^6='2.1.trackMPD'!H:H)*
             (E1805='2.1.trackMPD'!F:F),
0))</f>
        <v>0</v>
      </c>
    </row>
    <row r="1806" spans="1:9" x14ac:dyDescent="0.2">
      <c r="A1806" s="160" t="s">
        <v>28</v>
      </c>
      <c r="B1806" s="160" t="s">
        <v>7</v>
      </c>
      <c r="C1806" s="160">
        <f>_xlfn.XLOOKUP(B1806,'2.1.trackMPD'!$R$7:$R$29,'2.1.trackMPD'!$T$7:$T$29)</f>
        <v>6</v>
      </c>
      <c r="D1806" s="160">
        <v>5000</v>
      </c>
      <c r="E1806" s="160" t="s">
        <v>6394</v>
      </c>
      <c r="F1806" s="160" t="s">
        <v>110</v>
      </c>
      <c r="G1806" s="160" t="s">
        <v>124</v>
      </c>
      <c r="H1806" s="160" t="s">
        <v>6392</v>
      </c>
      <c r="I1806" s="160" cm="1">
        <f t="array" ref="I1806">INDEX('2.1.trackMPD'!I:I/(24*60*60),
       MATCH(1,
             (A1806='2.1.trackMPD'!A:A)*
             (C1806='2.1.trackMPD'!D:D)*
             (D1806/10^6='2.1.trackMPD'!H:H)*
             (E1806='2.1.trackMPD'!F:F),
0))</f>
        <v>18.124738707300001</v>
      </c>
    </row>
    <row r="1807" spans="1:9" x14ac:dyDescent="0.2">
      <c r="A1807" s="160" t="s">
        <v>28</v>
      </c>
      <c r="B1807" s="160" t="s">
        <v>7</v>
      </c>
      <c r="C1807" s="160">
        <f>_xlfn.XLOOKUP(B1807,'2.1.trackMPD'!$R$7:$R$29,'2.1.trackMPD'!$T$7:$T$29)</f>
        <v>6</v>
      </c>
      <c r="D1807" s="160">
        <v>5000</v>
      </c>
      <c r="E1807" s="160" t="s">
        <v>6394</v>
      </c>
      <c r="F1807" s="160" t="s">
        <v>110</v>
      </c>
      <c r="G1807" s="160" t="s">
        <v>140</v>
      </c>
      <c r="H1807" s="160" t="s">
        <v>6392</v>
      </c>
      <c r="I1807" s="160" cm="1">
        <f t="array" ref="I1807">INDEX('2.1.trackMPD'!J:J/(24*60*60),
       MATCH(1,
             (A1807='2.1.trackMPD'!A:A)*
             (C1807='2.1.trackMPD'!D:D)*
             (D1807/10^6='2.1.trackMPD'!H:H)*
             (E1807='2.1.trackMPD'!F:F),
0))</f>
        <v>0.12857071824875577</v>
      </c>
    </row>
    <row r="1808" spans="1:9" x14ac:dyDescent="0.2">
      <c r="A1808" s="160" t="s">
        <v>28</v>
      </c>
      <c r="B1808" s="160" t="s">
        <v>7</v>
      </c>
      <c r="C1808" s="160">
        <f>_xlfn.XLOOKUP(B1808,'2.1.trackMPD'!$R$7:$R$29,'2.1.trackMPD'!$T$7:$T$29)</f>
        <v>6</v>
      </c>
      <c r="D1808" s="160">
        <v>5000</v>
      </c>
      <c r="E1808" s="160" t="s">
        <v>6394</v>
      </c>
      <c r="F1808" s="160" t="s">
        <v>110</v>
      </c>
      <c r="G1808" s="160" t="s">
        <v>124</v>
      </c>
      <c r="H1808" s="160" t="s">
        <v>6393</v>
      </c>
      <c r="I1808" s="160" cm="1">
        <f t="array" ref="I1808">INDEX('2.1.trackMPD'!K:K/(24*60*60),
       MATCH(1,
             (A1808='2.1.trackMPD'!A:A)*
             (C1808='2.1.trackMPD'!D:D)*
             (D1808/10^6='2.1.trackMPD'!H:H)*
             (E1808='2.1.trackMPD'!F:F),
0))</f>
        <v>0</v>
      </c>
    </row>
    <row r="1809" spans="1:9" x14ac:dyDescent="0.2">
      <c r="A1809" s="160" t="s">
        <v>28</v>
      </c>
      <c r="B1809" s="160" t="s">
        <v>7</v>
      </c>
      <c r="C1809" s="160">
        <f>_xlfn.XLOOKUP(B1809,'2.1.trackMPD'!$R$7:$R$29,'2.1.trackMPD'!$T$7:$T$29)</f>
        <v>6</v>
      </c>
      <c r="D1809" s="160">
        <v>5000</v>
      </c>
      <c r="E1809" s="160" t="s">
        <v>6394</v>
      </c>
      <c r="F1809" s="160" t="s">
        <v>110</v>
      </c>
      <c r="G1809" s="160" t="s">
        <v>140</v>
      </c>
      <c r="H1809" s="160" t="s">
        <v>6393</v>
      </c>
      <c r="I1809" s="160" cm="1">
        <f t="array" ref="I1809">INDEX('2.1.trackMPD'!L:L/(24*60*60),
       MATCH(1,
             (A1809='2.1.trackMPD'!A:A)*
             (C1809='2.1.trackMPD'!D:D)*
             (D1809/10^6='2.1.trackMPD'!H:H)*
             (E1809='2.1.trackMPD'!F:F),
0))</f>
        <v>0</v>
      </c>
    </row>
    <row r="1810" spans="1:9" x14ac:dyDescent="0.2">
      <c r="A1810" s="160" t="s">
        <v>28</v>
      </c>
      <c r="B1810" s="160" t="s">
        <v>7</v>
      </c>
      <c r="C1810" s="160">
        <f>_xlfn.XLOOKUP(B1810,'2.1.trackMPD'!$R$7:$R$29,'2.1.trackMPD'!$T$7:$T$29)</f>
        <v>6</v>
      </c>
      <c r="D1810" s="160">
        <v>1</v>
      </c>
      <c r="E1810" s="160" t="s">
        <v>6395</v>
      </c>
      <c r="F1810" s="160" t="s">
        <v>110</v>
      </c>
      <c r="G1810" s="160" t="s">
        <v>124</v>
      </c>
      <c r="H1810" s="160" t="s">
        <v>6392</v>
      </c>
      <c r="I1810" s="160" t="e" cm="1">
        <f t="array" ref="I1810">INDEX('2.1.trackMPD'!I:I/(24*60*60),
       MATCH(1,
             (A1810='2.1.trackMPD'!A:A)*
             (C1810='2.1.trackMPD'!D:D)*
             (D1810/10^6='2.1.trackMPD'!H:H)*
             (E1810='2.1.trackMPD'!F:F),
0))</f>
        <v>#N/A</v>
      </c>
    </row>
    <row r="1811" spans="1:9" x14ac:dyDescent="0.2">
      <c r="A1811" s="160" t="s">
        <v>28</v>
      </c>
      <c r="B1811" s="160" t="s">
        <v>7</v>
      </c>
      <c r="C1811" s="160">
        <f>_xlfn.XLOOKUP(B1811,'2.1.trackMPD'!$R$7:$R$29,'2.1.trackMPD'!$T$7:$T$29)</f>
        <v>6</v>
      </c>
      <c r="D1811" s="160">
        <v>1</v>
      </c>
      <c r="E1811" s="160" t="s">
        <v>6395</v>
      </c>
      <c r="F1811" s="160" t="s">
        <v>110</v>
      </c>
      <c r="G1811" s="160" t="s">
        <v>140</v>
      </c>
      <c r="H1811" s="160" t="s">
        <v>6392</v>
      </c>
      <c r="I1811" s="160" t="e" cm="1">
        <f t="array" ref="I1811">INDEX('2.1.trackMPD'!J:J/(24*60*60),
       MATCH(1,
             (A1811='2.1.trackMPD'!A:A)*
             (C1811='2.1.trackMPD'!D:D)*
             (D1811/10^6='2.1.trackMPD'!H:H)*
             (E1811='2.1.trackMPD'!F:F),
0))</f>
        <v>#N/A</v>
      </c>
    </row>
    <row r="1812" spans="1:9" x14ac:dyDescent="0.2">
      <c r="A1812" s="160" t="s">
        <v>28</v>
      </c>
      <c r="B1812" s="160" t="s">
        <v>7</v>
      </c>
      <c r="C1812" s="160">
        <f>_xlfn.XLOOKUP(B1812,'2.1.trackMPD'!$R$7:$R$29,'2.1.trackMPD'!$T$7:$T$29)</f>
        <v>6</v>
      </c>
      <c r="D1812" s="160">
        <v>1</v>
      </c>
      <c r="E1812" s="160" t="s">
        <v>6395</v>
      </c>
      <c r="F1812" s="160" t="s">
        <v>110</v>
      </c>
      <c r="G1812" s="160" t="s">
        <v>124</v>
      </c>
      <c r="H1812" s="160" t="s">
        <v>6393</v>
      </c>
      <c r="I1812" s="160" t="e" cm="1">
        <f t="array" ref="I1812">INDEX('2.1.trackMPD'!K:K/(24*60*60),
       MATCH(1,
             (A1812='2.1.trackMPD'!A:A)*
             (C1812='2.1.trackMPD'!D:D)*
             (D1812/10^6='2.1.trackMPD'!H:H)*
             (E1812='2.1.trackMPD'!F:F),
0))</f>
        <v>#N/A</v>
      </c>
    </row>
    <row r="1813" spans="1:9" x14ac:dyDescent="0.2">
      <c r="A1813" s="160" t="s">
        <v>28</v>
      </c>
      <c r="B1813" s="160" t="s">
        <v>7</v>
      </c>
      <c r="C1813" s="160">
        <f>_xlfn.XLOOKUP(B1813,'2.1.trackMPD'!$R$7:$R$29,'2.1.trackMPD'!$T$7:$T$29)</f>
        <v>6</v>
      </c>
      <c r="D1813" s="160">
        <v>1</v>
      </c>
      <c r="E1813" s="160" t="s">
        <v>6395</v>
      </c>
      <c r="F1813" s="160" t="s">
        <v>110</v>
      </c>
      <c r="G1813" s="160" t="s">
        <v>140</v>
      </c>
      <c r="H1813" s="160" t="s">
        <v>6393</v>
      </c>
      <c r="I1813" s="160" t="e" cm="1">
        <f t="array" ref="I1813">INDEX('2.1.trackMPD'!L:L/(24*60*60),
       MATCH(1,
             (A1813='2.1.trackMPD'!A:A)*
             (C1813='2.1.trackMPD'!D:D)*
             (D1813/10^6='2.1.trackMPD'!H:H)*
             (E1813='2.1.trackMPD'!F:F),
0))</f>
        <v>#N/A</v>
      </c>
    </row>
    <row r="1814" spans="1:9" x14ac:dyDescent="0.2">
      <c r="A1814" s="160" t="s">
        <v>28</v>
      </c>
      <c r="B1814" s="160" t="s">
        <v>7</v>
      </c>
      <c r="C1814" s="160">
        <f>_xlfn.XLOOKUP(B1814,'2.1.trackMPD'!$R$7:$R$29,'2.1.trackMPD'!$T$7:$T$29)</f>
        <v>6</v>
      </c>
      <c r="D1814" s="160">
        <v>10</v>
      </c>
      <c r="E1814" s="160" t="s">
        <v>6395</v>
      </c>
      <c r="F1814" s="160" t="s">
        <v>110</v>
      </c>
      <c r="G1814" s="160" t="s">
        <v>124</v>
      </c>
      <c r="H1814" s="160" t="s">
        <v>6392</v>
      </c>
      <c r="I1814" s="160" t="e" cm="1">
        <f t="array" ref="I1814">INDEX('2.1.trackMPD'!I:I/(24*60*60),
       MATCH(1,
             (A1814='2.1.trackMPD'!A:A)*
             (C1814='2.1.trackMPD'!D:D)*
             (D1814/10^6='2.1.trackMPD'!H:H)*
             (E1814='2.1.trackMPD'!F:F),
0))</f>
        <v>#N/A</v>
      </c>
    </row>
    <row r="1815" spans="1:9" x14ac:dyDescent="0.2">
      <c r="A1815" s="160" t="s">
        <v>28</v>
      </c>
      <c r="B1815" s="160" t="s">
        <v>7</v>
      </c>
      <c r="C1815" s="160">
        <f>_xlfn.XLOOKUP(B1815,'2.1.trackMPD'!$R$7:$R$29,'2.1.trackMPD'!$T$7:$T$29)</f>
        <v>6</v>
      </c>
      <c r="D1815" s="160">
        <v>10</v>
      </c>
      <c r="E1815" s="160" t="s">
        <v>6395</v>
      </c>
      <c r="F1815" s="160" t="s">
        <v>110</v>
      </c>
      <c r="G1815" s="160" t="s">
        <v>140</v>
      </c>
      <c r="H1815" s="160" t="s">
        <v>6392</v>
      </c>
      <c r="I1815" s="160" t="e" cm="1">
        <f t="array" ref="I1815">INDEX('2.1.trackMPD'!J:J/(24*60*60),
       MATCH(1,
             (A1815='2.1.trackMPD'!A:A)*
             (C1815='2.1.trackMPD'!D:D)*
             (D1815/10^6='2.1.trackMPD'!H:H)*
             (E1815='2.1.trackMPD'!F:F),
0))</f>
        <v>#N/A</v>
      </c>
    </row>
    <row r="1816" spans="1:9" x14ac:dyDescent="0.2">
      <c r="A1816" s="160" t="s">
        <v>28</v>
      </c>
      <c r="B1816" s="160" t="s">
        <v>7</v>
      </c>
      <c r="C1816" s="160">
        <f>_xlfn.XLOOKUP(B1816,'2.1.trackMPD'!$R$7:$R$29,'2.1.trackMPD'!$T$7:$T$29)</f>
        <v>6</v>
      </c>
      <c r="D1816" s="160">
        <v>10</v>
      </c>
      <c r="E1816" s="160" t="s">
        <v>6395</v>
      </c>
      <c r="F1816" s="160" t="s">
        <v>110</v>
      </c>
      <c r="G1816" s="160" t="s">
        <v>124</v>
      </c>
      <c r="H1816" s="160" t="s">
        <v>6393</v>
      </c>
      <c r="I1816" s="160" t="e" cm="1">
        <f t="array" ref="I1816">INDEX('2.1.trackMPD'!K:K/(24*60*60),
       MATCH(1,
             (A1816='2.1.trackMPD'!A:A)*
             (C1816='2.1.trackMPD'!D:D)*
             (D1816/10^6='2.1.trackMPD'!H:H)*
             (E1816='2.1.trackMPD'!F:F),
0))</f>
        <v>#N/A</v>
      </c>
    </row>
    <row r="1817" spans="1:9" x14ac:dyDescent="0.2">
      <c r="A1817" s="160" t="s">
        <v>28</v>
      </c>
      <c r="B1817" s="160" t="s">
        <v>7</v>
      </c>
      <c r="C1817" s="160">
        <f>_xlfn.XLOOKUP(B1817,'2.1.trackMPD'!$R$7:$R$29,'2.1.trackMPD'!$T$7:$T$29)</f>
        <v>6</v>
      </c>
      <c r="D1817" s="160">
        <v>10</v>
      </c>
      <c r="E1817" s="160" t="s">
        <v>6395</v>
      </c>
      <c r="F1817" s="160" t="s">
        <v>110</v>
      </c>
      <c r="G1817" s="160" t="s">
        <v>140</v>
      </c>
      <c r="H1817" s="160" t="s">
        <v>6393</v>
      </c>
      <c r="I1817" s="160" t="e" cm="1">
        <f t="array" ref="I1817">INDEX('2.1.trackMPD'!L:L/(24*60*60),
       MATCH(1,
             (A1817='2.1.trackMPD'!A:A)*
             (C1817='2.1.trackMPD'!D:D)*
             (D1817/10^6='2.1.trackMPD'!H:H)*
             (E1817='2.1.trackMPD'!F:F),
0))</f>
        <v>#N/A</v>
      </c>
    </row>
    <row r="1818" spans="1:9" x14ac:dyDescent="0.2">
      <c r="A1818" s="160" t="s">
        <v>28</v>
      </c>
      <c r="B1818" s="160" t="s">
        <v>7</v>
      </c>
      <c r="C1818" s="160">
        <f>_xlfn.XLOOKUP(B1818,'2.1.trackMPD'!$R$7:$R$29,'2.1.trackMPD'!$T$7:$T$29)</f>
        <v>6</v>
      </c>
      <c r="D1818" s="160">
        <v>100</v>
      </c>
      <c r="E1818" s="160" t="s">
        <v>6395</v>
      </c>
      <c r="F1818" s="160" t="s">
        <v>110</v>
      </c>
      <c r="G1818" s="160" t="s">
        <v>124</v>
      </c>
      <c r="H1818" s="160" t="s">
        <v>6392</v>
      </c>
      <c r="I1818" s="160" t="e" cm="1">
        <f t="array" ref="I1818">INDEX('2.1.trackMPD'!I:I/(24*60*60),
       MATCH(1,
             (A1818='2.1.trackMPD'!A:A)*
             (C1818='2.1.trackMPD'!D:D)*
             (D1818/10^6='2.1.trackMPD'!H:H)*
             (E1818='2.1.trackMPD'!F:F),
0))</f>
        <v>#N/A</v>
      </c>
    </row>
    <row r="1819" spans="1:9" x14ac:dyDescent="0.2">
      <c r="A1819" s="160" t="s">
        <v>28</v>
      </c>
      <c r="B1819" s="160" t="s">
        <v>7</v>
      </c>
      <c r="C1819" s="160">
        <f>_xlfn.XLOOKUP(B1819,'2.1.trackMPD'!$R$7:$R$29,'2.1.trackMPD'!$T$7:$T$29)</f>
        <v>6</v>
      </c>
      <c r="D1819" s="160">
        <v>100</v>
      </c>
      <c r="E1819" s="160" t="s">
        <v>6395</v>
      </c>
      <c r="F1819" s="160" t="s">
        <v>110</v>
      </c>
      <c r="G1819" s="160" t="s">
        <v>140</v>
      </c>
      <c r="H1819" s="160" t="s">
        <v>6392</v>
      </c>
      <c r="I1819" s="160" t="e" cm="1">
        <f t="array" ref="I1819">INDEX('2.1.trackMPD'!J:J/(24*60*60),
       MATCH(1,
             (A1819='2.1.trackMPD'!A:A)*
             (C1819='2.1.trackMPD'!D:D)*
             (D1819/10^6='2.1.trackMPD'!H:H)*
             (E1819='2.1.trackMPD'!F:F),
0))</f>
        <v>#N/A</v>
      </c>
    </row>
    <row r="1820" spans="1:9" x14ac:dyDescent="0.2">
      <c r="A1820" s="160" t="s">
        <v>28</v>
      </c>
      <c r="B1820" s="160" t="s">
        <v>7</v>
      </c>
      <c r="C1820" s="160">
        <f>_xlfn.XLOOKUP(B1820,'2.1.trackMPD'!$R$7:$R$29,'2.1.trackMPD'!$T$7:$T$29)</f>
        <v>6</v>
      </c>
      <c r="D1820" s="160">
        <v>100</v>
      </c>
      <c r="E1820" s="160" t="s">
        <v>6395</v>
      </c>
      <c r="F1820" s="160" t="s">
        <v>110</v>
      </c>
      <c r="G1820" s="160" t="s">
        <v>124</v>
      </c>
      <c r="H1820" s="160" t="s">
        <v>6393</v>
      </c>
      <c r="I1820" s="160" t="e" cm="1">
        <f t="array" ref="I1820">INDEX('2.1.trackMPD'!K:K/(24*60*60),
       MATCH(1,
             (A1820='2.1.trackMPD'!A:A)*
             (C1820='2.1.trackMPD'!D:D)*
             (D1820/10^6='2.1.trackMPD'!H:H)*
             (E1820='2.1.trackMPD'!F:F),
0))</f>
        <v>#N/A</v>
      </c>
    </row>
    <row r="1821" spans="1:9" x14ac:dyDescent="0.2">
      <c r="A1821" s="160" t="s">
        <v>28</v>
      </c>
      <c r="B1821" s="160" t="s">
        <v>7</v>
      </c>
      <c r="C1821" s="160">
        <f>_xlfn.XLOOKUP(B1821,'2.1.trackMPD'!$R$7:$R$29,'2.1.trackMPD'!$T$7:$T$29)</f>
        <v>6</v>
      </c>
      <c r="D1821" s="160">
        <v>100</v>
      </c>
      <c r="E1821" s="160" t="s">
        <v>6395</v>
      </c>
      <c r="F1821" s="160" t="s">
        <v>110</v>
      </c>
      <c r="G1821" s="160" t="s">
        <v>140</v>
      </c>
      <c r="H1821" s="160" t="s">
        <v>6393</v>
      </c>
      <c r="I1821" s="160" t="e" cm="1">
        <f t="array" ref="I1821">INDEX('2.1.trackMPD'!L:L/(24*60*60),
       MATCH(1,
             (A1821='2.1.trackMPD'!A:A)*
             (C1821='2.1.trackMPD'!D:D)*
             (D1821/10^6='2.1.trackMPD'!H:H)*
             (E1821='2.1.trackMPD'!F:F),
0))</f>
        <v>#N/A</v>
      </c>
    </row>
    <row r="1822" spans="1:9" x14ac:dyDescent="0.2">
      <c r="A1822" s="160" t="s">
        <v>28</v>
      </c>
      <c r="B1822" s="160" t="s">
        <v>20</v>
      </c>
      <c r="C1822" s="160">
        <f>_xlfn.XLOOKUP(B1822,'2.1.trackMPD'!$R$7:$R$29,'2.1.trackMPD'!$T$7:$T$29)</f>
        <v>6</v>
      </c>
      <c r="D1822" s="160">
        <v>1</v>
      </c>
      <c r="E1822" s="160" t="s">
        <v>6390</v>
      </c>
      <c r="F1822" s="160" t="s">
        <v>110</v>
      </c>
      <c r="G1822" s="160" t="s">
        <v>124</v>
      </c>
      <c r="H1822" s="160" t="s">
        <v>6392</v>
      </c>
      <c r="I1822" s="160" cm="1">
        <f t="array" ref="I1822">INDEX('2.1.trackMPD'!I:I/(24*60*60),
       MATCH(1,
             (A1822='2.1.trackMPD'!A:A)*
             (C1822='2.1.trackMPD'!D:D)*
             (D1822/10^6='2.1.trackMPD'!H:H)*
             (E1822='2.1.trackMPD'!F:F),
0))</f>
        <v>1.6177365619572223E-6</v>
      </c>
    </row>
    <row r="1823" spans="1:9" x14ac:dyDescent="0.2">
      <c r="A1823" s="160" t="s">
        <v>28</v>
      </c>
      <c r="B1823" s="160" t="s">
        <v>20</v>
      </c>
      <c r="C1823" s="160">
        <f>_xlfn.XLOOKUP(B1823,'2.1.trackMPD'!$R$7:$R$29,'2.1.trackMPD'!$T$7:$T$29)</f>
        <v>6</v>
      </c>
      <c r="D1823" s="160">
        <v>1</v>
      </c>
      <c r="E1823" s="160" t="s">
        <v>6390</v>
      </c>
      <c r="F1823" s="160" t="s">
        <v>110</v>
      </c>
      <c r="G1823" s="160" t="s">
        <v>140</v>
      </c>
      <c r="H1823" s="160" t="s">
        <v>6392</v>
      </c>
      <c r="I1823" s="160" cm="1">
        <f t="array" ref="I1823">INDEX('2.1.trackMPD'!J:J/(24*60*60),
       MATCH(1,
             (A1823='2.1.trackMPD'!A:A)*
             (C1823='2.1.trackMPD'!D:D)*
             (D1823/10^6='2.1.trackMPD'!H:H)*
             (E1823='2.1.trackMPD'!F:F),
0))</f>
        <v>3.4630803063361224E-5</v>
      </c>
    </row>
    <row r="1824" spans="1:9" x14ac:dyDescent="0.2">
      <c r="A1824" s="160" t="s">
        <v>28</v>
      </c>
      <c r="B1824" s="160" t="s">
        <v>20</v>
      </c>
      <c r="C1824" s="160">
        <f>_xlfn.XLOOKUP(B1824,'2.1.trackMPD'!$R$7:$R$29,'2.1.trackMPD'!$T$7:$T$29)</f>
        <v>6</v>
      </c>
      <c r="D1824" s="160">
        <v>1</v>
      </c>
      <c r="E1824" s="160" t="s">
        <v>6390</v>
      </c>
      <c r="F1824" s="160" t="s">
        <v>110</v>
      </c>
      <c r="G1824" s="160" t="s">
        <v>124</v>
      </c>
      <c r="H1824" s="160" t="s">
        <v>6393</v>
      </c>
      <c r="I1824" s="160" cm="1">
        <f t="array" ref="I1824">INDEX('2.1.trackMPD'!K:K/(24*60*60),
       MATCH(1,
             (A1824='2.1.trackMPD'!A:A)*
             (C1824='2.1.trackMPD'!D:D)*
             (D1824/10^6='2.1.trackMPD'!H:H)*
             (E1824='2.1.trackMPD'!F:F),
0))</f>
        <v>6.3710499490452088E-7</v>
      </c>
    </row>
    <row r="1825" spans="1:9" x14ac:dyDescent="0.2">
      <c r="A1825" s="160" t="s">
        <v>28</v>
      </c>
      <c r="B1825" s="160" t="s">
        <v>20</v>
      </c>
      <c r="C1825" s="160">
        <f>_xlfn.XLOOKUP(B1825,'2.1.trackMPD'!$R$7:$R$29,'2.1.trackMPD'!$T$7:$T$29)</f>
        <v>6</v>
      </c>
      <c r="D1825" s="160">
        <v>1</v>
      </c>
      <c r="E1825" s="160" t="s">
        <v>6390</v>
      </c>
      <c r="F1825" s="160" t="s">
        <v>110</v>
      </c>
      <c r="G1825" s="160" t="s">
        <v>140</v>
      </c>
      <c r="H1825" s="160" t="s">
        <v>6393</v>
      </c>
      <c r="I1825" s="160" cm="1">
        <f t="array" ref="I1825">INDEX('2.1.trackMPD'!L:L/(24*60*60),
       MATCH(1,
             (A1825='2.1.trackMPD'!A:A)*
             (C1825='2.1.trackMPD'!D:D)*
             (D1825/10^6='2.1.trackMPD'!H:H)*
             (E1825='2.1.trackMPD'!F:F),
0))</f>
        <v>2.1367521364459838E-5</v>
      </c>
    </row>
    <row r="1826" spans="1:9" x14ac:dyDescent="0.2">
      <c r="A1826" s="160" t="s">
        <v>28</v>
      </c>
      <c r="B1826" s="160" t="s">
        <v>20</v>
      </c>
      <c r="C1826" s="160">
        <f>_xlfn.XLOOKUP(B1826,'2.1.trackMPD'!$R$7:$R$29,'2.1.trackMPD'!$T$7:$T$29)</f>
        <v>6</v>
      </c>
      <c r="D1826" s="160">
        <v>10</v>
      </c>
      <c r="E1826" s="160" t="s">
        <v>6390</v>
      </c>
      <c r="F1826" s="160" t="s">
        <v>110</v>
      </c>
      <c r="G1826" s="160" t="s">
        <v>124</v>
      </c>
      <c r="H1826" s="160" t="s">
        <v>6392</v>
      </c>
      <c r="I1826" s="160" cm="1">
        <f t="array" ref="I1826">INDEX('2.1.trackMPD'!I:I/(24*60*60),
       MATCH(1,
             (A1826='2.1.trackMPD'!A:A)*
             (C1826='2.1.trackMPD'!D:D)*
             (D1826/10^6='2.1.trackMPD'!H:H)*
             (E1826='2.1.trackMPD'!F:F),
0))</f>
        <v>2.8237807046357985E-6</v>
      </c>
    </row>
    <row r="1827" spans="1:9" x14ac:dyDescent="0.2">
      <c r="A1827" s="160" t="s">
        <v>28</v>
      </c>
      <c r="B1827" s="160" t="s">
        <v>20</v>
      </c>
      <c r="C1827" s="160">
        <f>_xlfn.XLOOKUP(B1827,'2.1.trackMPD'!$R$7:$R$29,'2.1.trackMPD'!$T$7:$T$29)</f>
        <v>6</v>
      </c>
      <c r="D1827" s="160">
        <v>10</v>
      </c>
      <c r="E1827" s="160" t="s">
        <v>6390</v>
      </c>
      <c r="F1827" s="160" t="s">
        <v>110</v>
      </c>
      <c r="G1827" s="160" t="s">
        <v>140</v>
      </c>
      <c r="H1827" s="160" t="s">
        <v>6392</v>
      </c>
      <c r="I1827" s="160" cm="1">
        <f t="array" ref="I1827">INDEX('2.1.trackMPD'!J:J/(24*60*60),
       MATCH(1,
             (A1827='2.1.trackMPD'!A:A)*
             (C1827='2.1.trackMPD'!D:D)*
             (D1827/10^6='2.1.trackMPD'!H:H)*
             (E1827='2.1.trackMPD'!F:F),
0))</f>
        <v>3.3217674055787963E-5</v>
      </c>
    </row>
    <row r="1828" spans="1:9" x14ac:dyDescent="0.2">
      <c r="A1828" s="160" t="s">
        <v>28</v>
      </c>
      <c r="B1828" s="160" t="s">
        <v>20</v>
      </c>
      <c r="C1828" s="160">
        <f>_xlfn.XLOOKUP(B1828,'2.1.trackMPD'!$R$7:$R$29,'2.1.trackMPD'!$T$7:$T$29)</f>
        <v>6</v>
      </c>
      <c r="D1828" s="160">
        <v>10</v>
      </c>
      <c r="E1828" s="160" t="s">
        <v>6390</v>
      </c>
      <c r="F1828" s="160" t="s">
        <v>110</v>
      </c>
      <c r="G1828" s="160" t="s">
        <v>124</v>
      </c>
      <c r="H1828" s="160" t="s">
        <v>6393</v>
      </c>
      <c r="I1828" s="160" cm="1">
        <f t="array" ref="I1828">INDEX('2.1.trackMPD'!K:K/(24*60*60),
       MATCH(1,
             (A1828='2.1.trackMPD'!A:A)*
             (C1828='2.1.trackMPD'!D:D)*
             (D1828/10^6='2.1.trackMPD'!H:H)*
             (E1828='2.1.trackMPD'!F:F),
0))</f>
        <v>6.2562562562562614E-7</v>
      </c>
    </row>
    <row r="1829" spans="1:9" x14ac:dyDescent="0.2">
      <c r="A1829" s="160" t="s">
        <v>28</v>
      </c>
      <c r="B1829" s="160" t="s">
        <v>20</v>
      </c>
      <c r="C1829" s="160">
        <f>_xlfn.XLOOKUP(B1829,'2.1.trackMPD'!$R$7:$R$29,'2.1.trackMPD'!$T$7:$T$29)</f>
        <v>6</v>
      </c>
      <c r="D1829" s="160">
        <v>10</v>
      </c>
      <c r="E1829" s="160" t="s">
        <v>6390</v>
      </c>
      <c r="F1829" s="160" t="s">
        <v>110</v>
      </c>
      <c r="G1829" s="160" t="s">
        <v>140</v>
      </c>
      <c r="H1829" s="160" t="s">
        <v>6393</v>
      </c>
      <c r="I1829" s="160" cm="1">
        <f t="array" ref="I1829">INDEX('2.1.trackMPD'!L:L/(24*60*60),
       MATCH(1,
             (A1829='2.1.trackMPD'!A:A)*
             (C1829='2.1.trackMPD'!D:D)*
             (D1829/10^6='2.1.trackMPD'!H:H)*
             (E1829='2.1.trackMPD'!F:F),
0))</f>
        <v>1.381978993919294E-6</v>
      </c>
    </row>
    <row r="1830" spans="1:9" x14ac:dyDescent="0.2">
      <c r="A1830" s="160" t="s">
        <v>28</v>
      </c>
      <c r="B1830" s="160" t="s">
        <v>20</v>
      </c>
      <c r="C1830" s="160">
        <f>_xlfn.XLOOKUP(B1830,'2.1.trackMPD'!$R$7:$R$29,'2.1.trackMPD'!$T$7:$T$29)</f>
        <v>6</v>
      </c>
      <c r="D1830" s="160">
        <v>100</v>
      </c>
      <c r="E1830" s="160" t="s">
        <v>6390</v>
      </c>
      <c r="F1830" s="160" t="s">
        <v>110</v>
      </c>
      <c r="G1830" s="160" t="s">
        <v>124</v>
      </c>
      <c r="H1830" s="160" t="s">
        <v>6392</v>
      </c>
      <c r="I1830" s="160" cm="1">
        <f t="array" ref="I1830">INDEX('2.1.trackMPD'!I:I/(24*60*60),
       MATCH(1,
             (A1830='2.1.trackMPD'!A:A)*
             (C1830='2.1.trackMPD'!D:D)*
             (D1830/10^6='2.1.trackMPD'!H:H)*
             (E1830='2.1.trackMPD'!F:F),
0))</f>
        <v>2.8920360168355093E-3</v>
      </c>
    </row>
    <row r="1831" spans="1:9" x14ac:dyDescent="0.2">
      <c r="A1831" s="160" t="s">
        <v>28</v>
      </c>
      <c r="B1831" s="160" t="s">
        <v>20</v>
      </c>
      <c r="C1831" s="160">
        <f>_xlfn.XLOOKUP(B1831,'2.1.trackMPD'!$R$7:$R$29,'2.1.trackMPD'!$T$7:$T$29)</f>
        <v>6</v>
      </c>
      <c r="D1831" s="160">
        <v>100</v>
      </c>
      <c r="E1831" s="160" t="s">
        <v>6390</v>
      </c>
      <c r="F1831" s="160" t="s">
        <v>110</v>
      </c>
      <c r="G1831" s="160" t="s">
        <v>140</v>
      </c>
      <c r="H1831" s="160" t="s">
        <v>6392</v>
      </c>
      <c r="I1831" s="160" cm="1">
        <f t="array" ref="I1831">INDEX('2.1.trackMPD'!J:J/(24*60*60),
       MATCH(1,
             (A1831='2.1.trackMPD'!A:A)*
             (C1831='2.1.trackMPD'!D:D)*
             (D1831/10^6='2.1.trackMPD'!H:H)*
             (E1831='2.1.trackMPD'!F:F),
0))</f>
        <v>1.6179365239558331E-3</v>
      </c>
    </row>
    <row r="1832" spans="1:9" x14ac:dyDescent="0.2">
      <c r="A1832" s="160" t="s">
        <v>28</v>
      </c>
      <c r="B1832" s="160" t="s">
        <v>20</v>
      </c>
      <c r="C1832" s="160">
        <f>_xlfn.XLOOKUP(B1832,'2.1.trackMPD'!$R$7:$R$29,'2.1.trackMPD'!$T$7:$T$29)</f>
        <v>6</v>
      </c>
      <c r="D1832" s="160">
        <v>100</v>
      </c>
      <c r="E1832" s="160" t="s">
        <v>6390</v>
      </c>
      <c r="F1832" s="160" t="s">
        <v>110</v>
      </c>
      <c r="G1832" s="160" t="s">
        <v>124</v>
      </c>
      <c r="H1832" s="160" t="s">
        <v>6393</v>
      </c>
      <c r="I1832" s="160" cm="1">
        <f t="array" ref="I1832">INDEX('2.1.trackMPD'!K:K/(24*60*60),
       MATCH(1,
             (A1832='2.1.trackMPD'!A:A)*
             (C1832='2.1.trackMPD'!D:D)*
             (D1832/10^6='2.1.trackMPD'!H:H)*
             (E1832='2.1.trackMPD'!F:F),
0))</f>
        <v>0</v>
      </c>
    </row>
    <row r="1833" spans="1:9" x14ac:dyDescent="0.2">
      <c r="A1833" s="160" t="s">
        <v>28</v>
      </c>
      <c r="B1833" s="160" t="s">
        <v>20</v>
      </c>
      <c r="C1833" s="160">
        <f>_xlfn.XLOOKUP(B1833,'2.1.trackMPD'!$R$7:$R$29,'2.1.trackMPD'!$T$7:$T$29)</f>
        <v>6</v>
      </c>
      <c r="D1833" s="160">
        <v>100</v>
      </c>
      <c r="E1833" s="160" t="s">
        <v>6390</v>
      </c>
      <c r="F1833" s="160" t="s">
        <v>110</v>
      </c>
      <c r="G1833" s="160" t="s">
        <v>140</v>
      </c>
      <c r="H1833" s="160" t="s">
        <v>6393</v>
      </c>
      <c r="I1833" s="160" cm="1">
        <f t="array" ref="I1833">INDEX('2.1.trackMPD'!L:L/(24*60*60),
       MATCH(1,
             (A1833='2.1.trackMPD'!A:A)*
             (C1833='2.1.trackMPD'!D:D)*
             (D1833/10^6='2.1.trackMPD'!H:H)*
             (E1833='2.1.trackMPD'!F:F),
0))</f>
        <v>0</v>
      </c>
    </row>
    <row r="1834" spans="1:9" x14ac:dyDescent="0.2">
      <c r="A1834" s="160" t="s">
        <v>28</v>
      </c>
      <c r="B1834" s="160" t="s">
        <v>20</v>
      </c>
      <c r="C1834" s="160">
        <f>_xlfn.XLOOKUP(B1834,'2.1.trackMPD'!$R$7:$R$29,'2.1.trackMPD'!$T$7:$T$29)</f>
        <v>6</v>
      </c>
      <c r="D1834" s="160">
        <v>1000</v>
      </c>
      <c r="E1834" s="160" t="s">
        <v>6390</v>
      </c>
      <c r="F1834" s="160" t="s">
        <v>110</v>
      </c>
      <c r="G1834" s="160" t="s">
        <v>124</v>
      </c>
      <c r="H1834" s="160" t="s">
        <v>6392</v>
      </c>
      <c r="I1834" s="160" cm="1">
        <f t="array" ref="I1834">INDEX('2.1.trackMPD'!I:I/(24*60*60),
       MATCH(1,
             (A1834='2.1.trackMPD'!A:A)*
             (C1834='2.1.trackMPD'!D:D)*
             (D1834/10^6='2.1.trackMPD'!H:H)*
             (E1834='2.1.trackMPD'!F:F),
0))</f>
        <v>3.7818859721553473</v>
      </c>
    </row>
    <row r="1835" spans="1:9" x14ac:dyDescent="0.2">
      <c r="A1835" s="160" t="s">
        <v>28</v>
      </c>
      <c r="B1835" s="160" t="s">
        <v>20</v>
      </c>
      <c r="C1835" s="160">
        <f>_xlfn.XLOOKUP(B1835,'2.1.trackMPD'!$R$7:$R$29,'2.1.trackMPD'!$T$7:$T$29)</f>
        <v>6</v>
      </c>
      <c r="D1835" s="160">
        <v>1000</v>
      </c>
      <c r="E1835" s="160" t="s">
        <v>6390</v>
      </c>
      <c r="F1835" s="160" t="s">
        <v>110</v>
      </c>
      <c r="G1835" s="160" t="s">
        <v>140</v>
      </c>
      <c r="H1835" s="160" t="s">
        <v>6392</v>
      </c>
      <c r="I1835" s="160" cm="1">
        <f t="array" ref="I1835">INDEX('2.1.trackMPD'!J:J/(24*60*60),
       MATCH(1,
             (A1835='2.1.trackMPD'!A:A)*
             (C1835='2.1.trackMPD'!D:D)*
             (D1835/10^6='2.1.trackMPD'!H:H)*
             (E1835='2.1.trackMPD'!F:F),
0))</f>
        <v>5.8730057862017473E-2</v>
      </c>
    </row>
    <row r="1836" spans="1:9" x14ac:dyDescent="0.2">
      <c r="A1836" s="160" t="s">
        <v>28</v>
      </c>
      <c r="B1836" s="160" t="s">
        <v>20</v>
      </c>
      <c r="C1836" s="160">
        <f>_xlfn.XLOOKUP(B1836,'2.1.trackMPD'!$R$7:$R$29,'2.1.trackMPD'!$T$7:$T$29)</f>
        <v>6</v>
      </c>
      <c r="D1836" s="160">
        <v>1000</v>
      </c>
      <c r="E1836" s="160" t="s">
        <v>6390</v>
      </c>
      <c r="F1836" s="160" t="s">
        <v>110</v>
      </c>
      <c r="G1836" s="160" t="s">
        <v>124</v>
      </c>
      <c r="H1836" s="160" t="s">
        <v>6393</v>
      </c>
      <c r="I1836" s="160" cm="1">
        <f t="array" ref="I1836">INDEX('2.1.trackMPD'!K:K/(24*60*60),
       MATCH(1,
             (A1836='2.1.trackMPD'!A:A)*
             (C1836='2.1.trackMPD'!D:D)*
             (D1836/10^6='2.1.trackMPD'!H:H)*
             (E1836='2.1.trackMPD'!F:F),
0))</f>
        <v>0</v>
      </c>
    </row>
    <row r="1837" spans="1:9" x14ac:dyDescent="0.2">
      <c r="A1837" s="160" t="s">
        <v>28</v>
      </c>
      <c r="B1837" s="160" t="s">
        <v>20</v>
      </c>
      <c r="C1837" s="160">
        <f>_xlfn.XLOOKUP(B1837,'2.1.trackMPD'!$R$7:$R$29,'2.1.trackMPD'!$T$7:$T$29)</f>
        <v>6</v>
      </c>
      <c r="D1837" s="160">
        <v>1000</v>
      </c>
      <c r="E1837" s="160" t="s">
        <v>6390</v>
      </c>
      <c r="F1837" s="160" t="s">
        <v>110</v>
      </c>
      <c r="G1837" s="160" t="s">
        <v>140</v>
      </c>
      <c r="H1837" s="160" t="s">
        <v>6393</v>
      </c>
      <c r="I1837" s="160" cm="1">
        <f t="array" ref="I1837">INDEX('2.1.trackMPD'!L:L/(24*60*60),
       MATCH(1,
             (A1837='2.1.trackMPD'!A:A)*
             (C1837='2.1.trackMPD'!D:D)*
             (D1837/10^6='2.1.trackMPD'!H:H)*
             (E1837='2.1.trackMPD'!F:F),
0))</f>
        <v>0</v>
      </c>
    </row>
    <row r="1838" spans="1:9" x14ac:dyDescent="0.2">
      <c r="A1838" s="160" t="s">
        <v>28</v>
      </c>
      <c r="B1838" s="160" t="s">
        <v>20</v>
      </c>
      <c r="C1838" s="160">
        <f>_xlfn.XLOOKUP(B1838,'2.1.trackMPD'!$R$7:$R$29,'2.1.trackMPD'!$T$7:$T$29)</f>
        <v>6</v>
      </c>
      <c r="D1838" s="160">
        <v>5000</v>
      </c>
      <c r="E1838" s="160" t="s">
        <v>6390</v>
      </c>
      <c r="F1838" s="160" t="s">
        <v>110</v>
      </c>
      <c r="G1838" s="160" t="s">
        <v>124</v>
      </c>
      <c r="H1838" s="160" t="s">
        <v>6392</v>
      </c>
      <c r="I1838" s="160" cm="1">
        <f t="array" ref="I1838">INDEX('2.1.trackMPD'!I:I/(24*60*60),
       MATCH(1,
             (A1838='2.1.trackMPD'!A:A)*
             (C1838='2.1.trackMPD'!D:D)*
             (D1838/10^6='2.1.trackMPD'!H:H)*
             (E1838='2.1.trackMPD'!F:F),
0))</f>
        <v>58.68239564537199</v>
      </c>
    </row>
    <row r="1839" spans="1:9" x14ac:dyDescent="0.2">
      <c r="A1839" s="160" t="s">
        <v>28</v>
      </c>
      <c r="B1839" s="160" t="s">
        <v>20</v>
      </c>
      <c r="C1839" s="160">
        <f>_xlfn.XLOOKUP(B1839,'2.1.trackMPD'!$R$7:$R$29,'2.1.trackMPD'!$T$7:$T$29)</f>
        <v>6</v>
      </c>
      <c r="D1839" s="160">
        <v>5000</v>
      </c>
      <c r="E1839" s="160" t="s">
        <v>6390</v>
      </c>
      <c r="F1839" s="160" t="s">
        <v>110</v>
      </c>
      <c r="G1839" s="160" t="s">
        <v>140</v>
      </c>
      <c r="H1839" s="160" t="s">
        <v>6392</v>
      </c>
      <c r="I1839" s="160" cm="1">
        <f t="array" ref="I1839">INDEX('2.1.trackMPD'!J:J/(24*60*60),
       MATCH(1,
             (A1839='2.1.trackMPD'!A:A)*
             (C1839='2.1.trackMPD'!D:D)*
             (D1839/10^6='2.1.trackMPD'!H:H)*
             (E1839='2.1.trackMPD'!F:F),
0))</f>
        <v>0.23134498041703819</v>
      </c>
    </row>
    <row r="1840" spans="1:9" x14ac:dyDescent="0.2">
      <c r="A1840" s="160" t="s">
        <v>28</v>
      </c>
      <c r="B1840" s="160" t="s">
        <v>20</v>
      </c>
      <c r="C1840" s="160">
        <f>_xlfn.XLOOKUP(B1840,'2.1.trackMPD'!$R$7:$R$29,'2.1.trackMPD'!$T$7:$T$29)</f>
        <v>6</v>
      </c>
      <c r="D1840" s="160">
        <v>5000</v>
      </c>
      <c r="E1840" s="160" t="s">
        <v>6390</v>
      </c>
      <c r="F1840" s="160" t="s">
        <v>110</v>
      </c>
      <c r="G1840" s="160" t="s">
        <v>124</v>
      </c>
      <c r="H1840" s="160" t="s">
        <v>6393</v>
      </c>
      <c r="I1840" s="160" cm="1">
        <f t="array" ref="I1840">INDEX('2.1.trackMPD'!K:K/(24*60*60),
       MATCH(1,
             (A1840='2.1.trackMPD'!A:A)*
             (C1840='2.1.trackMPD'!D:D)*
             (D1840/10^6='2.1.trackMPD'!H:H)*
             (E1840='2.1.trackMPD'!F:F),
0))</f>
        <v>0</v>
      </c>
    </row>
    <row r="1841" spans="1:9" x14ac:dyDescent="0.2">
      <c r="A1841" s="160" t="s">
        <v>28</v>
      </c>
      <c r="B1841" s="160" t="s">
        <v>20</v>
      </c>
      <c r="C1841" s="160">
        <f>_xlfn.XLOOKUP(B1841,'2.1.trackMPD'!$R$7:$R$29,'2.1.trackMPD'!$T$7:$T$29)</f>
        <v>6</v>
      </c>
      <c r="D1841" s="160">
        <v>5000</v>
      </c>
      <c r="E1841" s="160" t="s">
        <v>6390</v>
      </c>
      <c r="F1841" s="160" t="s">
        <v>110</v>
      </c>
      <c r="G1841" s="160" t="s">
        <v>140</v>
      </c>
      <c r="H1841" s="160" t="s">
        <v>6393</v>
      </c>
      <c r="I1841" s="160" cm="1">
        <f t="array" ref="I1841">INDEX('2.1.trackMPD'!L:L/(24*60*60),
       MATCH(1,
             (A1841='2.1.trackMPD'!A:A)*
             (C1841='2.1.trackMPD'!D:D)*
             (D1841/10^6='2.1.trackMPD'!H:H)*
             (E1841='2.1.trackMPD'!F:F),
0))</f>
        <v>0</v>
      </c>
    </row>
    <row r="1842" spans="1:9" x14ac:dyDescent="0.2">
      <c r="A1842" s="160" t="s">
        <v>28</v>
      </c>
      <c r="B1842" s="160" t="s">
        <v>20</v>
      </c>
      <c r="C1842" s="160">
        <f>_xlfn.XLOOKUP(B1842,'2.1.trackMPD'!$R$7:$R$29,'2.1.trackMPD'!$T$7:$T$29)</f>
        <v>6</v>
      </c>
      <c r="D1842" s="160">
        <v>1</v>
      </c>
      <c r="E1842" s="160" t="s">
        <v>6394</v>
      </c>
      <c r="F1842" s="160" t="s">
        <v>110</v>
      </c>
      <c r="G1842" s="160" t="s">
        <v>124</v>
      </c>
      <c r="H1842" s="160" t="s">
        <v>6392</v>
      </c>
      <c r="I1842" s="160" cm="1">
        <f t="array" ref="I1842">INDEX('2.1.trackMPD'!I:I/(24*60*60),
       MATCH(1,
             (A1842='2.1.trackMPD'!A:A)*
             (C1842='2.1.trackMPD'!D:D)*
             (D1842/10^6='2.1.trackMPD'!H:H)*
             (E1842='2.1.trackMPD'!F:F),
0))</f>
        <v>1.9523050855294444E-6</v>
      </c>
    </row>
    <row r="1843" spans="1:9" x14ac:dyDescent="0.2">
      <c r="A1843" s="160" t="s">
        <v>28</v>
      </c>
      <c r="B1843" s="160" t="s">
        <v>20</v>
      </c>
      <c r="C1843" s="160">
        <f>_xlfn.XLOOKUP(B1843,'2.1.trackMPD'!$R$7:$R$29,'2.1.trackMPD'!$T$7:$T$29)</f>
        <v>6</v>
      </c>
      <c r="D1843" s="160">
        <v>1</v>
      </c>
      <c r="E1843" s="160" t="s">
        <v>6394</v>
      </c>
      <c r="F1843" s="160" t="s">
        <v>110</v>
      </c>
      <c r="G1843" s="160" t="s">
        <v>140</v>
      </c>
      <c r="H1843" s="160" t="s">
        <v>6392</v>
      </c>
      <c r="I1843" s="160" cm="1">
        <f t="array" ref="I1843">INDEX('2.1.trackMPD'!J:J/(24*60*60),
       MATCH(1,
             (A1843='2.1.trackMPD'!A:A)*
             (C1843='2.1.trackMPD'!D:D)*
             (D1843/10^6='2.1.trackMPD'!H:H)*
             (E1843='2.1.trackMPD'!F:F),
0))</f>
        <v>3.1958243997893052E-5</v>
      </c>
    </row>
    <row r="1844" spans="1:9" x14ac:dyDescent="0.2">
      <c r="A1844" s="160" t="s">
        <v>28</v>
      </c>
      <c r="B1844" s="160" t="s">
        <v>20</v>
      </c>
      <c r="C1844" s="160">
        <f>_xlfn.XLOOKUP(B1844,'2.1.trackMPD'!$R$7:$R$29,'2.1.trackMPD'!$T$7:$T$29)</f>
        <v>6</v>
      </c>
      <c r="D1844" s="160">
        <v>1</v>
      </c>
      <c r="E1844" s="160" t="s">
        <v>6394</v>
      </c>
      <c r="F1844" s="160" t="s">
        <v>110</v>
      </c>
      <c r="G1844" s="160" t="s">
        <v>124</v>
      </c>
      <c r="H1844" s="160" t="s">
        <v>6393</v>
      </c>
      <c r="I1844" s="160" cm="1">
        <f t="array" ref="I1844">INDEX('2.1.trackMPD'!K:K/(24*60*60),
       MATCH(1,
             (A1844='2.1.trackMPD'!A:A)*
             (C1844='2.1.trackMPD'!D:D)*
             (D1844/10^6='2.1.trackMPD'!H:H)*
             (E1844='2.1.trackMPD'!F:F),
0))</f>
        <v>7.467144563918762E-7</v>
      </c>
    </row>
    <row r="1845" spans="1:9" x14ac:dyDescent="0.2">
      <c r="A1845" s="160" t="s">
        <v>28</v>
      </c>
      <c r="B1845" s="160" t="s">
        <v>20</v>
      </c>
      <c r="C1845" s="160">
        <f>_xlfn.XLOOKUP(B1845,'2.1.trackMPD'!$R$7:$R$29,'2.1.trackMPD'!$T$7:$T$29)</f>
        <v>6</v>
      </c>
      <c r="D1845" s="160">
        <v>1</v>
      </c>
      <c r="E1845" s="160" t="s">
        <v>6394</v>
      </c>
      <c r="F1845" s="160" t="s">
        <v>110</v>
      </c>
      <c r="G1845" s="160" t="s">
        <v>140</v>
      </c>
      <c r="H1845" s="160" t="s">
        <v>6393</v>
      </c>
      <c r="I1845" s="160" cm="1">
        <f t="array" ref="I1845">INDEX('2.1.trackMPD'!L:L/(24*60*60),
       MATCH(1,
             (A1845='2.1.trackMPD'!A:A)*
             (C1845='2.1.trackMPD'!D:D)*
             (D1845/10^6='2.1.trackMPD'!H:H)*
             (E1845='2.1.trackMPD'!F:F),
0))</f>
        <v>1.4245014245014236E-6</v>
      </c>
    </row>
    <row r="1846" spans="1:9" x14ac:dyDescent="0.2">
      <c r="A1846" s="160" t="s">
        <v>28</v>
      </c>
      <c r="B1846" s="160" t="s">
        <v>20</v>
      </c>
      <c r="C1846" s="160">
        <f>_xlfn.XLOOKUP(B1846,'2.1.trackMPD'!$R$7:$R$29,'2.1.trackMPD'!$T$7:$T$29)</f>
        <v>6</v>
      </c>
      <c r="D1846" s="160">
        <v>10</v>
      </c>
      <c r="E1846" s="160" t="s">
        <v>6394</v>
      </c>
      <c r="F1846" s="160" t="s">
        <v>110</v>
      </c>
      <c r="G1846" s="160" t="s">
        <v>124</v>
      </c>
      <c r="H1846" s="160" t="s">
        <v>6392</v>
      </c>
      <c r="I1846" s="160" cm="1">
        <f t="array" ref="I1846">INDEX('2.1.trackMPD'!I:I/(24*60*60),
       MATCH(1,
             (A1846='2.1.trackMPD'!A:A)*
             (C1846='2.1.trackMPD'!D:D)*
             (D1846/10^6='2.1.trackMPD'!H:H)*
             (E1846='2.1.trackMPD'!F:F),
0))</f>
        <v>1.4242791167173727E-5</v>
      </c>
    </row>
    <row r="1847" spans="1:9" x14ac:dyDescent="0.2">
      <c r="A1847" s="160" t="s">
        <v>28</v>
      </c>
      <c r="B1847" s="160" t="s">
        <v>20</v>
      </c>
      <c r="C1847" s="160">
        <f>_xlfn.XLOOKUP(B1847,'2.1.trackMPD'!$R$7:$R$29,'2.1.trackMPD'!$T$7:$T$29)</f>
        <v>6</v>
      </c>
      <c r="D1847" s="160">
        <v>10</v>
      </c>
      <c r="E1847" s="160" t="s">
        <v>6394</v>
      </c>
      <c r="F1847" s="160" t="s">
        <v>110</v>
      </c>
      <c r="G1847" s="160" t="s">
        <v>140</v>
      </c>
      <c r="H1847" s="160" t="s">
        <v>6392</v>
      </c>
      <c r="I1847" s="160" cm="1">
        <f t="array" ref="I1847">INDEX('2.1.trackMPD'!J:J/(24*60*60),
       MATCH(1,
             (A1847='2.1.trackMPD'!A:A)*
             (C1847='2.1.trackMPD'!D:D)*
             (D1847/10^6='2.1.trackMPD'!H:H)*
             (E1847='2.1.trackMPD'!F:F),
0))</f>
        <v>7.2057295460470019E-5</v>
      </c>
    </row>
    <row r="1848" spans="1:9" x14ac:dyDescent="0.2">
      <c r="A1848" s="160" t="s">
        <v>28</v>
      </c>
      <c r="B1848" s="160" t="s">
        <v>20</v>
      </c>
      <c r="C1848" s="160">
        <f>_xlfn.XLOOKUP(B1848,'2.1.trackMPD'!$R$7:$R$29,'2.1.trackMPD'!$T$7:$T$29)</f>
        <v>6</v>
      </c>
      <c r="D1848" s="160">
        <v>10</v>
      </c>
      <c r="E1848" s="160" t="s">
        <v>6394</v>
      </c>
      <c r="F1848" s="160" t="s">
        <v>110</v>
      </c>
      <c r="G1848" s="160" t="s">
        <v>124</v>
      </c>
      <c r="H1848" s="160" t="s">
        <v>6393</v>
      </c>
      <c r="I1848" s="160" cm="1">
        <f t="array" ref="I1848">INDEX('2.1.trackMPD'!K:K/(24*60*60),
       MATCH(1,
             (A1848='2.1.trackMPD'!A:A)*
             (C1848='2.1.trackMPD'!D:D)*
             (D1848/10^6='2.1.trackMPD'!H:H)*
             (E1848='2.1.trackMPD'!F:F),
0))</f>
        <v>0</v>
      </c>
    </row>
    <row r="1849" spans="1:9" x14ac:dyDescent="0.2">
      <c r="A1849" s="160" t="s">
        <v>28</v>
      </c>
      <c r="B1849" s="160" t="s">
        <v>20</v>
      </c>
      <c r="C1849" s="160">
        <f>_xlfn.XLOOKUP(B1849,'2.1.trackMPD'!$R$7:$R$29,'2.1.trackMPD'!$T$7:$T$29)</f>
        <v>6</v>
      </c>
      <c r="D1849" s="160">
        <v>10</v>
      </c>
      <c r="E1849" s="160" t="s">
        <v>6394</v>
      </c>
      <c r="F1849" s="160" t="s">
        <v>110</v>
      </c>
      <c r="G1849" s="160" t="s">
        <v>140</v>
      </c>
      <c r="H1849" s="160" t="s">
        <v>6393</v>
      </c>
      <c r="I1849" s="160" cm="1">
        <f t="array" ref="I1849">INDEX('2.1.trackMPD'!L:L/(24*60*60),
       MATCH(1,
             (A1849='2.1.trackMPD'!A:A)*
             (C1849='2.1.trackMPD'!D:D)*
             (D1849/10^6='2.1.trackMPD'!H:H)*
             (E1849='2.1.trackMPD'!F:F),
0))</f>
        <v>0</v>
      </c>
    </row>
    <row r="1850" spans="1:9" x14ac:dyDescent="0.2">
      <c r="A1850" s="160" t="s">
        <v>28</v>
      </c>
      <c r="B1850" s="160" t="s">
        <v>20</v>
      </c>
      <c r="C1850" s="160">
        <f>_xlfn.XLOOKUP(B1850,'2.1.trackMPD'!$R$7:$R$29,'2.1.trackMPD'!$T$7:$T$29)</f>
        <v>6</v>
      </c>
      <c r="D1850" s="160">
        <v>100</v>
      </c>
      <c r="E1850" s="160" t="s">
        <v>6394</v>
      </c>
      <c r="F1850" s="160" t="s">
        <v>110</v>
      </c>
      <c r="G1850" s="160" t="s">
        <v>124</v>
      </c>
      <c r="H1850" s="160" t="s">
        <v>6392</v>
      </c>
      <c r="I1850" s="160" cm="1">
        <f t="array" ref="I1850">INDEX('2.1.trackMPD'!I:I/(24*60*60),
       MATCH(1,
             (A1850='2.1.trackMPD'!A:A)*
             (C1850='2.1.trackMPD'!D:D)*
             (D1850/10^6='2.1.trackMPD'!H:H)*
             (E1850='2.1.trackMPD'!F:F),
0))</f>
        <v>2.4572777605767825E-2</v>
      </c>
    </row>
    <row r="1851" spans="1:9" x14ac:dyDescent="0.2">
      <c r="A1851" s="160" t="s">
        <v>28</v>
      </c>
      <c r="B1851" s="160" t="s">
        <v>20</v>
      </c>
      <c r="C1851" s="160">
        <f>_xlfn.XLOOKUP(B1851,'2.1.trackMPD'!$R$7:$R$29,'2.1.trackMPD'!$T$7:$T$29)</f>
        <v>6</v>
      </c>
      <c r="D1851" s="160">
        <v>100</v>
      </c>
      <c r="E1851" s="160" t="s">
        <v>6394</v>
      </c>
      <c r="F1851" s="160" t="s">
        <v>110</v>
      </c>
      <c r="G1851" s="160" t="s">
        <v>140</v>
      </c>
      <c r="H1851" s="160" t="s">
        <v>6392</v>
      </c>
      <c r="I1851" s="160" cm="1">
        <f t="array" ref="I1851">INDEX('2.1.trackMPD'!J:J/(24*60*60),
       MATCH(1,
             (A1851='2.1.trackMPD'!A:A)*
             (C1851='2.1.trackMPD'!D:D)*
             (D1851/10^6='2.1.trackMPD'!H:H)*
             (E1851='2.1.trackMPD'!F:F),
0))</f>
        <v>4.708581740606111E-3</v>
      </c>
    </row>
    <row r="1852" spans="1:9" x14ac:dyDescent="0.2">
      <c r="A1852" s="160" t="s">
        <v>28</v>
      </c>
      <c r="B1852" s="160" t="s">
        <v>20</v>
      </c>
      <c r="C1852" s="160">
        <f>_xlfn.XLOOKUP(B1852,'2.1.trackMPD'!$R$7:$R$29,'2.1.trackMPD'!$T$7:$T$29)</f>
        <v>6</v>
      </c>
      <c r="D1852" s="160">
        <v>100</v>
      </c>
      <c r="E1852" s="160" t="s">
        <v>6394</v>
      </c>
      <c r="F1852" s="160" t="s">
        <v>110</v>
      </c>
      <c r="G1852" s="160" t="s">
        <v>124</v>
      </c>
      <c r="H1852" s="160" t="s">
        <v>6393</v>
      </c>
      <c r="I1852" s="160" cm="1">
        <f t="array" ref="I1852">INDEX('2.1.trackMPD'!K:K/(24*60*60),
       MATCH(1,
             (A1852='2.1.trackMPD'!A:A)*
             (C1852='2.1.trackMPD'!D:D)*
             (D1852/10^6='2.1.trackMPD'!H:H)*
             (E1852='2.1.trackMPD'!F:F),
0))</f>
        <v>0</v>
      </c>
    </row>
    <row r="1853" spans="1:9" x14ac:dyDescent="0.2">
      <c r="A1853" s="160" t="s">
        <v>28</v>
      </c>
      <c r="B1853" s="160" t="s">
        <v>20</v>
      </c>
      <c r="C1853" s="160">
        <f>_xlfn.XLOOKUP(B1853,'2.1.trackMPD'!$R$7:$R$29,'2.1.trackMPD'!$T$7:$T$29)</f>
        <v>6</v>
      </c>
      <c r="D1853" s="160">
        <v>100</v>
      </c>
      <c r="E1853" s="160" t="s">
        <v>6394</v>
      </c>
      <c r="F1853" s="160" t="s">
        <v>110</v>
      </c>
      <c r="G1853" s="160" t="s">
        <v>140</v>
      </c>
      <c r="H1853" s="160" t="s">
        <v>6393</v>
      </c>
      <c r="I1853" s="160" cm="1">
        <f t="array" ref="I1853">INDEX('2.1.trackMPD'!L:L/(24*60*60),
       MATCH(1,
             (A1853='2.1.trackMPD'!A:A)*
             (C1853='2.1.trackMPD'!D:D)*
             (D1853/10^6='2.1.trackMPD'!H:H)*
             (E1853='2.1.trackMPD'!F:F),
0))</f>
        <v>0</v>
      </c>
    </row>
    <row r="1854" spans="1:9" x14ac:dyDescent="0.2">
      <c r="A1854" s="160" t="s">
        <v>28</v>
      </c>
      <c r="B1854" s="160" t="s">
        <v>20</v>
      </c>
      <c r="C1854" s="160">
        <f>_xlfn.XLOOKUP(B1854,'2.1.trackMPD'!$R$7:$R$29,'2.1.trackMPD'!$T$7:$T$29)</f>
        <v>6</v>
      </c>
      <c r="D1854" s="160">
        <v>1000</v>
      </c>
      <c r="E1854" s="160" t="s">
        <v>6394</v>
      </c>
      <c r="F1854" s="160" t="s">
        <v>110</v>
      </c>
      <c r="G1854" s="160" t="s">
        <v>124</v>
      </c>
      <c r="H1854" s="160" t="s">
        <v>6392</v>
      </c>
      <c r="I1854" s="160" cm="1">
        <f t="array" ref="I1854">INDEX('2.1.trackMPD'!I:I/(24*60*60),
       MATCH(1,
             (A1854='2.1.trackMPD'!A:A)*
             (C1854='2.1.trackMPD'!D:D)*
             (D1854/10^6='2.1.trackMPD'!H:H)*
             (E1854='2.1.trackMPD'!F:F),
0))</f>
        <v>3.0858696405338653</v>
      </c>
    </row>
    <row r="1855" spans="1:9" x14ac:dyDescent="0.2">
      <c r="A1855" s="160" t="s">
        <v>28</v>
      </c>
      <c r="B1855" s="160" t="s">
        <v>20</v>
      </c>
      <c r="C1855" s="160">
        <f>_xlfn.XLOOKUP(B1855,'2.1.trackMPD'!$R$7:$R$29,'2.1.trackMPD'!$T$7:$T$29)</f>
        <v>6</v>
      </c>
      <c r="D1855" s="160">
        <v>1000</v>
      </c>
      <c r="E1855" s="160" t="s">
        <v>6394</v>
      </c>
      <c r="F1855" s="160" t="s">
        <v>110</v>
      </c>
      <c r="G1855" s="160" t="s">
        <v>140</v>
      </c>
      <c r="H1855" s="160" t="s">
        <v>6392</v>
      </c>
      <c r="I1855" s="160" cm="1">
        <f t="array" ref="I1855">INDEX('2.1.trackMPD'!J:J/(24*60*60),
       MATCH(1,
             (A1855='2.1.trackMPD'!A:A)*
             (C1855='2.1.trackMPD'!D:D)*
             (D1855/10^6='2.1.trackMPD'!H:H)*
             (E1855='2.1.trackMPD'!F:F),
0))</f>
        <v>5.3051175956294098E-2</v>
      </c>
    </row>
    <row r="1856" spans="1:9" x14ac:dyDescent="0.2">
      <c r="A1856" s="160" t="s">
        <v>28</v>
      </c>
      <c r="B1856" s="160" t="s">
        <v>20</v>
      </c>
      <c r="C1856" s="160">
        <f>_xlfn.XLOOKUP(B1856,'2.1.trackMPD'!$R$7:$R$29,'2.1.trackMPD'!$T$7:$T$29)</f>
        <v>6</v>
      </c>
      <c r="D1856" s="160">
        <v>1000</v>
      </c>
      <c r="E1856" s="160" t="s">
        <v>6394</v>
      </c>
      <c r="F1856" s="160" t="s">
        <v>110</v>
      </c>
      <c r="G1856" s="160" t="s">
        <v>124</v>
      </c>
      <c r="H1856" s="160" t="s">
        <v>6393</v>
      </c>
      <c r="I1856" s="160" cm="1">
        <f t="array" ref="I1856">INDEX('2.1.trackMPD'!K:K/(24*60*60),
       MATCH(1,
             (A1856='2.1.trackMPD'!A:A)*
             (C1856='2.1.trackMPD'!D:D)*
             (D1856/10^6='2.1.trackMPD'!H:H)*
             (E1856='2.1.trackMPD'!F:F),
0))</f>
        <v>0</v>
      </c>
    </row>
    <row r="1857" spans="1:9" x14ac:dyDescent="0.2">
      <c r="A1857" s="160" t="s">
        <v>28</v>
      </c>
      <c r="B1857" s="160" t="s">
        <v>20</v>
      </c>
      <c r="C1857" s="160">
        <f>_xlfn.XLOOKUP(B1857,'2.1.trackMPD'!$R$7:$R$29,'2.1.trackMPD'!$T$7:$T$29)</f>
        <v>6</v>
      </c>
      <c r="D1857" s="160">
        <v>1000</v>
      </c>
      <c r="E1857" s="160" t="s">
        <v>6394</v>
      </c>
      <c r="F1857" s="160" t="s">
        <v>110</v>
      </c>
      <c r="G1857" s="160" t="s">
        <v>140</v>
      </c>
      <c r="H1857" s="160" t="s">
        <v>6393</v>
      </c>
      <c r="I1857" s="160" cm="1">
        <f t="array" ref="I1857">INDEX('2.1.trackMPD'!L:L/(24*60*60),
       MATCH(1,
             (A1857='2.1.trackMPD'!A:A)*
             (C1857='2.1.trackMPD'!D:D)*
             (D1857/10^6='2.1.trackMPD'!H:H)*
             (E1857='2.1.trackMPD'!F:F),
0))</f>
        <v>0</v>
      </c>
    </row>
    <row r="1858" spans="1:9" x14ac:dyDescent="0.2">
      <c r="A1858" s="160" t="s">
        <v>28</v>
      </c>
      <c r="B1858" s="160" t="s">
        <v>20</v>
      </c>
      <c r="C1858" s="160">
        <f>_xlfn.XLOOKUP(B1858,'2.1.trackMPD'!$R$7:$R$29,'2.1.trackMPD'!$T$7:$T$29)</f>
        <v>6</v>
      </c>
      <c r="D1858" s="160">
        <v>5000</v>
      </c>
      <c r="E1858" s="160" t="s">
        <v>6394</v>
      </c>
      <c r="F1858" s="160" t="s">
        <v>110</v>
      </c>
      <c r="G1858" s="160" t="s">
        <v>124</v>
      </c>
      <c r="H1858" s="160" t="s">
        <v>6392</v>
      </c>
      <c r="I1858" s="160" cm="1">
        <f t="array" ref="I1858">INDEX('2.1.trackMPD'!I:I/(24*60*60),
       MATCH(1,
             (A1858='2.1.trackMPD'!A:A)*
             (C1858='2.1.trackMPD'!D:D)*
             (D1858/10^6='2.1.trackMPD'!H:H)*
             (E1858='2.1.trackMPD'!F:F),
0))</f>
        <v>18.124738707300001</v>
      </c>
    </row>
    <row r="1859" spans="1:9" x14ac:dyDescent="0.2">
      <c r="A1859" s="160" t="s">
        <v>28</v>
      </c>
      <c r="B1859" s="160" t="s">
        <v>20</v>
      </c>
      <c r="C1859" s="160">
        <f>_xlfn.XLOOKUP(B1859,'2.1.trackMPD'!$R$7:$R$29,'2.1.trackMPD'!$T$7:$T$29)</f>
        <v>6</v>
      </c>
      <c r="D1859" s="160">
        <v>5000</v>
      </c>
      <c r="E1859" s="160" t="s">
        <v>6394</v>
      </c>
      <c r="F1859" s="160" t="s">
        <v>110</v>
      </c>
      <c r="G1859" s="160" t="s">
        <v>140</v>
      </c>
      <c r="H1859" s="160" t="s">
        <v>6392</v>
      </c>
      <c r="I1859" s="160" cm="1">
        <f t="array" ref="I1859">INDEX('2.1.trackMPD'!J:J/(24*60*60),
       MATCH(1,
             (A1859='2.1.trackMPD'!A:A)*
             (C1859='2.1.trackMPD'!D:D)*
             (D1859/10^6='2.1.trackMPD'!H:H)*
             (E1859='2.1.trackMPD'!F:F),
0))</f>
        <v>0.12857071824875577</v>
      </c>
    </row>
    <row r="1860" spans="1:9" x14ac:dyDescent="0.2">
      <c r="A1860" s="160" t="s">
        <v>28</v>
      </c>
      <c r="B1860" s="160" t="s">
        <v>20</v>
      </c>
      <c r="C1860" s="160">
        <f>_xlfn.XLOOKUP(B1860,'2.1.trackMPD'!$R$7:$R$29,'2.1.trackMPD'!$T$7:$T$29)</f>
        <v>6</v>
      </c>
      <c r="D1860" s="160">
        <v>5000</v>
      </c>
      <c r="E1860" s="160" t="s">
        <v>6394</v>
      </c>
      <c r="F1860" s="160" t="s">
        <v>110</v>
      </c>
      <c r="G1860" s="160" t="s">
        <v>124</v>
      </c>
      <c r="H1860" s="160" t="s">
        <v>6393</v>
      </c>
      <c r="I1860" s="160" cm="1">
        <f t="array" ref="I1860">INDEX('2.1.trackMPD'!K:K/(24*60*60),
       MATCH(1,
             (A1860='2.1.trackMPD'!A:A)*
             (C1860='2.1.trackMPD'!D:D)*
             (D1860/10^6='2.1.trackMPD'!H:H)*
             (E1860='2.1.trackMPD'!F:F),
0))</f>
        <v>0</v>
      </c>
    </row>
    <row r="1861" spans="1:9" x14ac:dyDescent="0.2">
      <c r="A1861" s="160" t="s">
        <v>28</v>
      </c>
      <c r="B1861" s="160" t="s">
        <v>20</v>
      </c>
      <c r="C1861" s="160">
        <f>_xlfn.XLOOKUP(B1861,'2.1.trackMPD'!$R$7:$R$29,'2.1.trackMPD'!$T$7:$T$29)</f>
        <v>6</v>
      </c>
      <c r="D1861" s="160">
        <v>5000</v>
      </c>
      <c r="E1861" s="160" t="s">
        <v>6394</v>
      </c>
      <c r="F1861" s="160" t="s">
        <v>110</v>
      </c>
      <c r="G1861" s="160" t="s">
        <v>140</v>
      </c>
      <c r="H1861" s="160" t="s">
        <v>6393</v>
      </c>
      <c r="I1861" s="160" cm="1">
        <f t="array" ref="I1861">INDEX('2.1.trackMPD'!L:L/(24*60*60),
       MATCH(1,
             (A1861='2.1.trackMPD'!A:A)*
             (C1861='2.1.trackMPD'!D:D)*
             (D1861/10^6='2.1.trackMPD'!H:H)*
             (E1861='2.1.trackMPD'!F:F),
0))</f>
        <v>0</v>
      </c>
    </row>
    <row r="1862" spans="1:9" x14ac:dyDescent="0.2">
      <c r="A1862" s="160" t="s">
        <v>28</v>
      </c>
      <c r="B1862" s="160" t="s">
        <v>20</v>
      </c>
      <c r="C1862" s="160">
        <f>_xlfn.XLOOKUP(B1862,'2.1.trackMPD'!$R$7:$R$29,'2.1.trackMPD'!$T$7:$T$29)</f>
        <v>6</v>
      </c>
      <c r="D1862" s="160">
        <v>1</v>
      </c>
      <c r="E1862" s="160" t="s">
        <v>6395</v>
      </c>
      <c r="F1862" s="160" t="s">
        <v>110</v>
      </c>
      <c r="G1862" s="160" t="s">
        <v>124</v>
      </c>
      <c r="H1862" s="160" t="s">
        <v>6392</v>
      </c>
      <c r="I1862" s="160" t="e" cm="1">
        <f t="array" ref="I1862">INDEX('2.1.trackMPD'!I:I/(24*60*60),
       MATCH(1,
             (A1862='2.1.trackMPD'!A:A)*
             (C1862='2.1.trackMPD'!D:D)*
             (D1862/10^6='2.1.trackMPD'!H:H)*
             (E1862='2.1.trackMPD'!F:F),
0))</f>
        <v>#N/A</v>
      </c>
    </row>
    <row r="1863" spans="1:9" x14ac:dyDescent="0.2">
      <c r="A1863" s="160" t="s">
        <v>28</v>
      </c>
      <c r="B1863" s="160" t="s">
        <v>20</v>
      </c>
      <c r="C1863" s="160">
        <f>_xlfn.XLOOKUP(B1863,'2.1.trackMPD'!$R$7:$R$29,'2.1.trackMPD'!$T$7:$T$29)</f>
        <v>6</v>
      </c>
      <c r="D1863" s="160">
        <v>1</v>
      </c>
      <c r="E1863" s="160" t="s">
        <v>6395</v>
      </c>
      <c r="F1863" s="160" t="s">
        <v>110</v>
      </c>
      <c r="G1863" s="160" t="s">
        <v>140</v>
      </c>
      <c r="H1863" s="160" t="s">
        <v>6392</v>
      </c>
      <c r="I1863" s="160" t="e" cm="1">
        <f t="array" ref="I1863">INDEX('2.1.trackMPD'!J:J/(24*60*60),
       MATCH(1,
             (A1863='2.1.trackMPD'!A:A)*
             (C1863='2.1.trackMPD'!D:D)*
             (D1863/10^6='2.1.trackMPD'!H:H)*
             (E1863='2.1.trackMPD'!F:F),
0))</f>
        <v>#N/A</v>
      </c>
    </row>
    <row r="1864" spans="1:9" x14ac:dyDescent="0.2">
      <c r="A1864" s="160" t="s">
        <v>28</v>
      </c>
      <c r="B1864" s="160" t="s">
        <v>20</v>
      </c>
      <c r="C1864" s="160">
        <f>_xlfn.XLOOKUP(B1864,'2.1.trackMPD'!$R$7:$R$29,'2.1.trackMPD'!$T$7:$T$29)</f>
        <v>6</v>
      </c>
      <c r="D1864" s="160">
        <v>1</v>
      </c>
      <c r="E1864" s="160" t="s">
        <v>6395</v>
      </c>
      <c r="F1864" s="160" t="s">
        <v>110</v>
      </c>
      <c r="G1864" s="160" t="s">
        <v>124</v>
      </c>
      <c r="H1864" s="160" t="s">
        <v>6393</v>
      </c>
      <c r="I1864" s="160" t="e" cm="1">
        <f t="array" ref="I1864">INDEX('2.1.trackMPD'!K:K/(24*60*60),
       MATCH(1,
             (A1864='2.1.trackMPD'!A:A)*
             (C1864='2.1.trackMPD'!D:D)*
             (D1864/10^6='2.1.trackMPD'!H:H)*
             (E1864='2.1.trackMPD'!F:F),
0))</f>
        <v>#N/A</v>
      </c>
    </row>
    <row r="1865" spans="1:9" x14ac:dyDescent="0.2">
      <c r="A1865" s="160" t="s">
        <v>28</v>
      </c>
      <c r="B1865" s="160" t="s">
        <v>20</v>
      </c>
      <c r="C1865" s="160">
        <f>_xlfn.XLOOKUP(B1865,'2.1.trackMPD'!$R$7:$R$29,'2.1.trackMPD'!$T$7:$T$29)</f>
        <v>6</v>
      </c>
      <c r="D1865" s="160">
        <v>1</v>
      </c>
      <c r="E1865" s="160" t="s">
        <v>6395</v>
      </c>
      <c r="F1865" s="160" t="s">
        <v>110</v>
      </c>
      <c r="G1865" s="160" t="s">
        <v>140</v>
      </c>
      <c r="H1865" s="160" t="s">
        <v>6393</v>
      </c>
      <c r="I1865" s="160" t="e" cm="1">
        <f t="array" ref="I1865">INDEX('2.1.trackMPD'!L:L/(24*60*60),
       MATCH(1,
             (A1865='2.1.trackMPD'!A:A)*
             (C1865='2.1.trackMPD'!D:D)*
             (D1865/10^6='2.1.trackMPD'!H:H)*
             (E1865='2.1.trackMPD'!F:F),
0))</f>
        <v>#N/A</v>
      </c>
    </row>
    <row r="1866" spans="1:9" x14ac:dyDescent="0.2">
      <c r="A1866" s="160" t="s">
        <v>28</v>
      </c>
      <c r="B1866" s="160" t="s">
        <v>20</v>
      </c>
      <c r="C1866" s="160">
        <f>_xlfn.XLOOKUP(B1866,'2.1.trackMPD'!$R$7:$R$29,'2.1.trackMPD'!$T$7:$T$29)</f>
        <v>6</v>
      </c>
      <c r="D1866" s="160">
        <v>10</v>
      </c>
      <c r="E1866" s="160" t="s">
        <v>6395</v>
      </c>
      <c r="F1866" s="160" t="s">
        <v>110</v>
      </c>
      <c r="G1866" s="160" t="s">
        <v>124</v>
      </c>
      <c r="H1866" s="160" t="s">
        <v>6392</v>
      </c>
      <c r="I1866" s="160" t="e" cm="1">
        <f t="array" ref="I1866">INDEX('2.1.trackMPD'!I:I/(24*60*60),
       MATCH(1,
             (A1866='2.1.trackMPD'!A:A)*
             (C1866='2.1.trackMPD'!D:D)*
             (D1866/10^6='2.1.trackMPD'!H:H)*
             (E1866='2.1.trackMPD'!F:F),
0))</f>
        <v>#N/A</v>
      </c>
    </row>
    <row r="1867" spans="1:9" x14ac:dyDescent="0.2">
      <c r="A1867" s="160" t="s">
        <v>28</v>
      </c>
      <c r="B1867" s="160" t="s">
        <v>20</v>
      </c>
      <c r="C1867" s="160">
        <f>_xlfn.XLOOKUP(B1867,'2.1.trackMPD'!$R$7:$R$29,'2.1.trackMPD'!$T$7:$T$29)</f>
        <v>6</v>
      </c>
      <c r="D1867" s="160">
        <v>10</v>
      </c>
      <c r="E1867" s="160" t="s">
        <v>6395</v>
      </c>
      <c r="F1867" s="160" t="s">
        <v>110</v>
      </c>
      <c r="G1867" s="160" t="s">
        <v>140</v>
      </c>
      <c r="H1867" s="160" t="s">
        <v>6392</v>
      </c>
      <c r="I1867" s="160" t="e" cm="1">
        <f t="array" ref="I1867">INDEX('2.1.trackMPD'!J:J/(24*60*60),
       MATCH(1,
             (A1867='2.1.trackMPD'!A:A)*
             (C1867='2.1.trackMPD'!D:D)*
             (D1867/10^6='2.1.trackMPD'!H:H)*
             (E1867='2.1.trackMPD'!F:F),
0))</f>
        <v>#N/A</v>
      </c>
    </row>
    <row r="1868" spans="1:9" x14ac:dyDescent="0.2">
      <c r="A1868" s="160" t="s">
        <v>28</v>
      </c>
      <c r="B1868" s="160" t="s">
        <v>20</v>
      </c>
      <c r="C1868" s="160">
        <f>_xlfn.XLOOKUP(B1868,'2.1.trackMPD'!$R$7:$R$29,'2.1.trackMPD'!$T$7:$T$29)</f>
        <v>6</v>
      </c>
      <c r="D1868" s="160">
        <v>10</v>
      </c>
      <c r="E1868" s="160" t="s">
        <v>6395</v>
      </c>
      <c r="F1868" s="160" t="s">
        <v>110</v>
      </c>
      <c r="G1868" s="160" t="s">
        <v>124</v>
      </c>
      <c r="H1868" s="160" t="s">
        <v>6393</v>
      </c>
      <c r="I1868" s="160" t="e" cm="1">
        <f t="array" ref="I1868">INDEX('2.1.trackMPD'!K:K/(24*60*60),
       MATCH(1,
             (A1868='2.1.trackMPD'!A:A)*
             (C1868='2.1.trackMPD'!D:D)*
             (D1868/10^6='2.1.trackMPD'!H:H)*
             (E1868='2.1.trackMPD'!F:F),
0))</f>
        <v>#N/A</v>
      </c>
    </row>
    <row r="1869" spans="1:9" x14ac:dyDescent="0.2">
      <c r="A1869" s="160" t="s">
        <v>28</v>
      </c>
      <c r="B1869" s="160" t="s">
        <v>20</v>
      </c>
      <c r="C1869" s="160">
        <f>_xlfn.XLOOKUP(B1869,'2.1.trackMPD'!$R$7:$R$29,'2.1.trackMPD'!$T$7:$T$29)</f>
        <v>6</v>
      </c>
      <c r="D1869" s="160">
        <v>10</v>
      </c>
      <c r="E1869" s="160" t="s">
        <v>6395</v>
      </c>
      <c r="F1869" s="160" t="s">
        <v>110</v>
      </c>
      <c r="G1869" s="160" t="s">
        <v>140</v>
      </c>
      <c r="H1869" s="160" t="s">
        <v>6393</v>
      </c>
      <c r="I1869" s="160" t="e" cm="1">
        <f t="array" ref="I1869">INDEX('2.1.trackMPD'!L:L/(24*60*60),
       MATCH(1,
             (A1869='2.1.trackMPD'!A:A)*
             (C1869='2.1.trackMPD'!D:D)*
             (D1869/10^6='2.1.trackMPD'!H:H)*
             (E1869='2.1.trackMPD'!F:F),
0))</f>
        <v>#N/A</v>
      </c>
    </row>
    <row r="1870" spans="1:9" x14ac:dyDescent="0.2">
      <c r="A1870" s="160" t="s">
        <v>28</v>
      </c>
      <c r="B1870" s="160" t="s">
        <v>20</v>
      </c>
      <c r="C1870" s="160">
        <f>_xlfn.XLOOKUP(B1870,'2.1.trackMPD'!$R$7:$R$29,'2.1.trackMPD'!$T$7:$T$29)</f>
        <v>6</v>
      </c>
      <c r="D1870" s="160">
        <v>100</v>
      </c>
      <c r="E1870" s="160" t="s">
        <v>6395</v>
      </c>
      <c r="F1870" s="160" t="s">
        <v>110</v>
      </c>
      <c r="G1870" s="160" t="s">
        <v>124</v>
      </c>
      <c r="H1870" s="160" t="s">
        <v>6392</v>
      </c>
      <c r="I1870" s="160" t="e" cm="1">
        <f t="array" ref="I1870">INDEX('2.1.trackMPD'!I:I/(24*60*60),
       MATCH(1,
             (A1870='2.1.trackMPD'!A:A)*
             (C1870='2.1.trackMPD'!D:D)*
             (D1870/10^6='2.1.trackMPD'!H:H)*
             (E1870='2.1.trackMPD'!F:F),
0))</f>
        <v>#N/A</v>
      </c>
    </row>
    <row r="1871" spans="1:9" x14ac:dyDescent="0.2">
      <c r="A1871" s="160" t="s">
        <v>28</v>
      </c>
      <c r="B1871" s="160" t="s">
        <v>20</v>
      </c>
      <c r="C1871" s="160">
        <f>_xlfn.XLOOKUP(B1871,'2.1.trackMPD'!$R$7:$R$29,'2.1.trackMPD'!$T$7:$T$29)</f>
        <v>6</v>
      </c>
      <c r="D1871" s="160">
        <v>100</v>
      </c>
      <c r="E1871" s="160" t="s">
        <v>6395</v>
      </c>
      <c r="F1871" s="160" t="s">
        <v>110</v>
      </c>
      <c r="G1871" s="160" t="s">
        <v>140</v>
      </c>
      <c r="H1871" s="160" t="s">
        <v>6392</v>
      </c>
      <c r="I1871" s="160" t="e" cm="1">
        <f t="array" ref="I1871">INDEX('2.1.trackMPD'!J:J/(24*60*60),
       MATCH(1,
             (A1871='2.1.trackMPD'!A:A)*
             (C1871='2.1.trackMPD'!D:D)*
             (D1871/10^6='2.1.trackMPD'!H:H)*
             (E1871='2.1.trackMPD'!F:F),
0))</f>
        <v>#N/A</v>
      </c>
    </row>
    <row r="1872" spans="1:9" x14ac:dyDescent="0.2">
      <c r="A1872" s="160" t="s">
        <v>28</v>
      </c>
      <c r="B1872" s="160" t="s">
        <v>20</v>
      </c>
      <c r="C1872" s="160">
        <f>_xlfn.XLOOKUP(B1872,'2.1.trackMPD'!$R$7:$R$29,'2.1.trackMPD'!$T$7:$T$29)</f>
        <v>6</v>
      </c>
      <c r="D1872" s="160">
        <v>100</v>
      </c>
      <c r="E1872" s="160" t="s">
        <v>6395</v>
      </c>
      <c r="F1872" s="160" t="s">
        <v>110</v>
      </c>
      <c r="G1872" s="160" t="s">
        <v>124</v>
      </c>
      <c r="H1872" s="160" t="s">
        <v>6393</v>
      </c>
      <c r="I1872" s="160" t="e" cm="1">
        <f t="array" ref="I1872">INDEX('2.1.trackMPD'!K:K/(24*60*60),
       MATCH(1,
             (A1872='2.1.trackMPD'!A:A)*
             (C1872='2.1.trackMPD'!D:D)*
             (D1872/10^6='2.1.trackMPD'!H:H)*
             (E1872='2.1.trackMPD'!F:F),
0))</f>
        <v>#N/A</v>
      </c>
    </row>
    <row r="1873" spans="1:9" x14ac:dyDescent="0.2">
      <c r="A1873" s="160" t="s">
        <v>28</v>
      </c>
      <c r="B1873" s="160" t="s">
        <v>20</v>
      </c>
      <c r="C1873" s="160">
        <f>_xlfn.XLOOKUP(B1873,'2.1.trackMPD'!$R$7:$R$29,'2.1.trackMPD'!$T$7:$T$29)</f>
        <v>6</v>
      </c>
      <c r="D1873" s="160">
        <v>100</v>
      </c>
      <c r="E1873" s="160" t="s">
        <v>6395</v>
      </c>
      <c r="F1873" s="160" t="s">
        <v>110</v>
      </c>
      <c r="G1873" s="160" t="s">
        <v>140</v>
      </c>
      <c r="H1873" s="160" t="s">
        <v>6393</v>
      </c>
      <c r="I1873" s="160" t="e" cm="1">
        <f t="array" ref="I1873">INDEX('2.1.trackMPD'!L:L/(24*60*60),
       MATCH(1,
             (A1873='2.1.trackMPD'!A:A)*
             (C1873='2.1.trackMPD'!D:D)*
             (D1873/10^6='2.1.trackMPD'!H:H)*
             (E1873='2.1.trackMPD'!F:F),
0))</f>
        <v>#N/A</v>
      </c>
    </row>
    <row r="1874" spans="1:9" x14ac:dyDescent="0.2">
      <c r="A1874" s="160" t="s">
        <v>28</v>
      </c>
      <c r="B1874" s="160" t="s">
        <v>167</v>
      </c>
      <c r="C1874" s="160">
        <f>_xlfn.XLOOKUP(B1874,'2.1.trackMPD'!$R$7:$R$29,'2.1.trackMPD'!$T$7:$T$29)</f>
        <v>5</v>
      </c>
      <c r="D1874" s="160">
        <v>1</v>
      </c>
      <c r="E1874" s="160" t="s">
        <v>6390</v>
      </c>
      <c r="F1874" s="160" t="s">
        <v>110</v>
      </c>
      <c r="G1874" s="160" t="s">
        <v>124</v>
      </c>
      <c r="H1874" s="160" t="s">
        <v>6392</v>
      </c>
      <c r="I1874" s="160" cm="1">
        <f t="array" ref="I1874">INDEX('2.1.trackMPD'!I:I/(24*60*60),
       MATCH(1,
             (A1874='2.1.trackMPD'!A:A)*
             (C1874='2.1.trackMPD'!D:D)*
             (D1874/10^6='2.1.trackMPD'!H:H)*
             (E1874='2.1.trackMPD'!F:F),
0))</f>
        <v>1.2988843576121413E-6</v>
      </c>
    </row>
    <row r="1875" spans="1:9" x14ac:dyDescent="0.2">
      <c r="A1875" s="160" t="s">
        <v>28</v>
      </c>
      <c r="B1875" s="160" t="s">
        <v>167</v>
      </c>
      <c r="C1875" s="160">
        <f>_xlfn.XLOOKUP(B1875,'2.1.trackMPD'!$R$7:$R$29,'2.1.trackMPD'!$T$7:$T$29)</f>
        <v>5</v>
      </c>
      <c r="D1875" s="160">
        <v>1</v>
      </c>
      <c r="E1875" s="160" t="s">
        <v>6390</v>
      </c>
      <c r="F1875" s="160" t="s">
        <v>110</v>
      </c>
      <c r="G1875" s="160" t="s">
        <v>140</v>
      </c>
      <c r="H1875" s="160" t="s">
        <v>6392</v>
      </c>
      <c r="I1875" s="160" cm="1">
        <f t="array" ref="I1875">INDEX('2.1.trackMPD'!J:J/(24*60*60),
       MATCH(1,
             (A1875='2.1.trackMPD'!A:A)*
             (C1875='2.1.trackMPD'!D:D)*
             (D1875/10^6='2.1.trackMPD'!H:H)*
             (E1875='2.1.trackMPD'!F:F),
0))</f>
        <v>2.9779904779365044E-5</v>
      </c>
    </row>
    <row r="1876" spans="1:9" x14ac:dyDescent="0.2">
      <c r="A1876" s="160" t="s">
        <v>28</v>
      </c>
      <c r="B1876" s="160" t="s">
        <v>167</v>
      </c>
      <c r="C1876" s="160">
        <f>_xlfn.XLOOKUP(B1876,'2.1.trackMPD'!$R$7:$R$29,'2.1.trackMPD'!$T$7:$T$29)</f>
        <v>5</v>
      </c>
      <c r="D1876" s="160">
        <v>1</v>
      </c>
      <c r="E1876" s="160" t="s">
        <v>6390</v>
      </c>
      <c r="F1876" s="160" t="s">
        <v>110</v>
      </c>
      <c r="G1876" s="160" t="s">
        <v>124</v>
      </c>
      <c r="H1876" s="160" t="s">
        <v>6393</v>
      </c>
      <c r="I1876" s="160" cm="1">
        <f t="array" ref="I1876">INDEX('2.1.trackMPD'!K:K/(24*60*60),
       MATCH(1,
             (A1876='2.1.trackMPD'!A:A)*
             (C1876='2.1.trackMPD'!D:D)*
             (D1876/10^6='2.1.trackMPD'!H:H)*
             (E1876='2.1.trackMPD'!F:F),
0))</f>
        <v>8.2999610862552775E-7</v>
      </c>
    </row>
    <row r="1877" spans="1:9" x14ac:dyDescent="0.2">
      <c r="A1877" s="160" t="s">
        <v>28</v>
      </c>
      <c r="B1877" s="160" t="s">
        <v>167</v>
      </c>
      <c r="C1877" s="160">
        <f>_xlfn.XLOOKUP(B1877,'2.1.trackMPD'!$R$7:$R$29,'2.1.trackMPD'!$T$7:$T$29)</f>
        <v>5</v>
      </c>
      <c r="D1877" s="160">
        <v>1</v>
      </c>
      <c r="E1877" s="160" t="s">
        <v>6390</v>
      </c>
      <c r="F1877" s="160" t="s">
        <v>110</v>
      </c>
      <c r="G1877" s="160" t="s">
        <v>140</v>
      </c>
      <c r="H1877" s="160" t="s">
        <v>6393</v>
      </c>
      <c r="I1877" s="160" cm="1">
        <f t="array" ref="I1877">INDEX('2.1.trackMPD'!L:L/(24*60*60),
       MATCH(1,
             (A1877='2.1.trackMPD'!A:A)*
             (C1877='2.1.trackMPD'!D:D)*
             (D1877/10^6='2.1.trackMPD'!H:H)*
             (E1877='2.1.trackMPD'!F:F),
0))</f>
        <v>0</v>
      </c>
    </row>
    <row r="1878" spans="1:9" x14ac:dyDescent="0.2">
      <c r="A1878" s="160" t="s">
        <v>28</v>
      </c>
      <c r="B1878" s="160" t="s">
        <v>167</v>
      </c>
      <c r="C1878" s="160">
        <f>_xlfn.XLOOKUP(B1878,'2.1.trackMPD'!$R$7:$R$29,'2.1.trackMPD'!$T$7:$T$29)</f>
        <v>5</v>
      </c>
      <c r="D1878" s="160">
        <v>10</v>
      </c>
      <c r="E1878" s="160" t="s">
        <v>6390</v>
      </c>
      <c r="F1878" s="160" t="s">
        <v>110</v>
      </c>
      <c r="G1878" s="160" t="s">
        <v>124</v>
      </c>
      <c r="H1878" s="160" t="s">
        <v>6392</v>
      </c>
      <c r="I1878" s="160" cm="1">
        <f t="array" ref="I1878">INDEX('2.1.trackMPD'!I:I/(24*60*60),
       MATCH(1,
             (A1878='2.1.trackMPD'!A:A)*
             (C1878='2.1.trackMPD'!D:D)*
             (D1878/10^6='2.1.trackMPD'!H:H)*
             (E1878='2.1.trackMPD'!F:F),
0))</f>
        <v>2.4370251067555902E-6</v>
      </c>
    </row>
    <row r="1879" spans="1:9" x14ac:dyDescent="0.2">
      <c r="A1879" s="160" t="s">
        <v>28</v>
      </c>
      <c r="B1879" s="160" t="s">
        <v>167</v>
      </c>
      <c r="C1879" s="160">
        <f>_xlfn.XLOOKUP(B1879,'2.1.trackMPD'!$R$7:$R$29,'2.1.trackMPD'!$T$7:$T$29)</f>
        <v>5</v>
      </c>
      <c r="D1879" s="160">
        <v>10</v>
      </c>
      <c r="E1879" s="160" t="s">
        <v>6390</v>
      </c>
      <c r="F1879" s="160" t="s">
        <v>110</v>
      </c>
      <c r="G1879" s="160" t="s">
        <v>140</v>
      </c>
      <c r="H1879" s="160" t="s">
        <v>6392</v>
      </c>
      <c r="I1879" s="160" cm="1">
        <f t="array" ref="I1879">INDEX('2.1.trackMPD'!J:J/(24*60*60),
       MATCH(1,
             (A1879='2.1.trackMPD'!A:A)*
             (C1879='2.1.trackMPD'!D:D)*
             (D1879/10^6='2.1.trackMPD'!H:H)*
             (E1879='2.1.trackMPD'!F:F),
0))</f>
        <v>3.2243340887924885E-5</v>
      </c>
    </row>
    <row r="1880" spans="1:9" x14ac:dyDescent="0.2">
      <c r="A1880" s="160" t="s">
        <v>28</v>
      </c>
      <c r="B1880" s="160" t="s">
        <v>167</v>
      </c>
      <c r="C1880" s="160">
        <f>_xlfn.XLOOKUP(B1880,'2.1.trackMPD'!$R$7:$R$29,'2.1.trackMPD'!$T$7:$T$29)</f>
        <v>5</v>
      </c>
      <c r="D1880" s="160">
        <v>10</v>
      </c>
      <c r="E1880" s="160" t="s">
        <v>6390</v>
      </c>
      <c r="F1880" s="160" t="s">
        <v>110</v>
      </c>
      <c r="G1880" s="160" t="s">
        <v>124</v>
      </c>
      <c r="H1880" s="160" t="s">
        <v>6393</v>
      </c>
      <c r="I1880" s="160" cm="1">
        <f t="array" ref="I1880">INDEX('2.1.trackMPD'!K:K/(24*60*60),
       MATCH(1,
             (A1880='2.1.trackMPD'!A:A)*
             (C1880='2.1.trackMPD'!D:D)*
             (D1880/10^6='2.1.trackMPD'!H:H)*
             (E1880='2.1.trackMPD'!F:F),
0))</f>
        <v>8.4688346883709265E-7</v>
      </c>
    </row>
    <row r="1881" spans="1:9" x14ac:dyDescent="0.2">
      <c r="A1881" s="160" t="s">
        <v>28</v>
      </c>
      <c r="B1881" s="160" t="s">
        <v>167</v>
      </c>
      <c r="C1881" s="160">
        <f>_xlfn.XLOOKUP(B1881,'2.1.trackMPD'!$R$7:$R$29,'2.1.trackMPD'!$T$7:$T$29)</f>
        <v>5</v>
      </c>
      <c r="D1881" s="160">
        <v>10</v>
      </c>
      <c r="E1881" s="160" t="s">
        <v>6390</v>
      </c>
      <c r="F1881" s="160" t="s">
        <v>110</v>
      </c>
      <c r="G1881" s="160" t="s">
        <v>140</v>
      </c>
      <c r="H1881" s="160" t="s">
        <v>6393</v>
      </c>
      <c r="I1881" s="160" cm="1">
        <f t="array" ref="I1881">INDEX('2.1.trackMPD'!L:L/(24*60*60),
       MATCH(1,
             (A1881='2.1.trackMPD'!A:A)*
             (C1881='2.1.trackMPD'!D:D)*
             (D1881/10^6='2.1.trackMPD'!H:H)*
             (E1881='2.1.trackMPD'!F:F),
0))</f>
        <v>1.5096618357335071E-6</v>
      </c>
    </row>
    <row r="1882" spans="1:9" x14ac:dyDescent="0.2">
      <c r="A1882" s="160" t="s">
        <v>28</v>
      </c>
      <c r="B1882" s="160" t="s">
        <v>167</v>
      </c>
      <c r="C1882" s="160">
        <f>_xlfn.XLOOKUP(B1882,'2.1.trackMPD'!$R$7:$R$29,'2.1.trackMPD'!$T$7:$T$29)</f>
        <v>5</v>
      </c>
      <c r="D1882" s="160">
        <v>100</v>
      </c>
      <c r="E1882" s="160" t="s">
        <v>6390</v>
      </c>
      <c r="F1882" s="160" t="s">
        <v>110</v>
      </c>
      <c r="G1882" s="160" t="s">
        <v>124</v>
      </c>
      <c r="H1882" s="160" t="s">
        <v>6392</v>
      </c>
      <c r="I1882" s="160" cm="1">
        <f t="array" ref="I1882">INDEX('2.1.trackMPD'!I:I/(24*60*60),
       MATCH(1,
             (A1882='2.1.trackMPD'!A:A)*
             (C1882='2.1.trackMPD'!D:D)*
             (D1882/10^6='2.1.trackMPD'!H:H)*
             (E1882='2.1.trackMPD'!F:F),
0))</f>
        <v>7.0686569332775105E-5</v>
      </c>
    </row>
    <row r="1883" spans="1:9" x14ac:dyDescent="0.2">
      <c r="A1883" s="160" t="s">
        <v>28</v>
      </c>
      <c r="B1883" s="160" t="s">
        <v>167</v>
      </c>
      <c r="C1883" s="160">
        <f>_xlfn.XLOOKUP(B1883,'2.1.trackMPD'!$R$7:$R$29,'2.1.trackMPD'!$T$7:$T$29)</f>
        <v>5</v>
      </c>
      <c r="D1883" s="160">
        <v>100</v>
      </c>
      <c r="E1883" s="160" t="s">
        <v>6390</v>
      </c>
      <c r="F1883" s="160" t="s">
        <v>110</v>
      </c>
      <c r="G1883" s="160" t="s">
        <v>140</v>
      </c>
      <c r="H1883" s="160" t="s">
        <v>6392</v>
      </c>
      <c r="I1883" s="160" cm="1">
        <f t="array" ref="I1883">INDEX('2.1.trackMPD'!J:J/(24*60*60),
       MATCH(1,
             (A1883='2.1.trackMPD'!A:A)*
             (C1883='2.1.trackMPD'!D:D)*
             (D1883/10^6='2.1.trackMPD'!H:H)*
             (E1883='2.1.trackMPD'!F:F),
0))</f>
        <v>2.7066001897419444E-4</v>
      </c>
    </row>
    <row r="1884" spans="1:9" x14ac:dyDescent="0.2">
      <c r="A1884" s="160" t="s">
        <v>28</v>
      </c>
      <c r="B1884" s="160" t="s">
        <v>167</v>
      </c>
      <c r="C1884" s="160">
        <f>_xlfn.XLOOKUP(B1884,'2.1.trackMPD'!$R$7:$R$29,'2.1.trackMPD'!$T$7:$T$29)</f>
        <v>5</v>
      </c>
      <c r="D1884" s="160">
        <v>100</v>
      </c>
      <c r="E1884" s="160" t="s">
        <v>6390</v>
      </c>
      <c r="F1884" s="160" t="s">
        <v>110</v>
      </c>
      <c r="G1884" s="160" t="s">
        <v>124</v>
      </c>
      <c r="H1884" s="160" t="s">
        <v>6393</v>
      </c>
      <c r="I1884" s="160" cm="1">
        <f t="array" ref="I1884">INDEX('2.1.trackMPD'!K:K/(24*60*60),
       MATCH(1,
             (A1884='2.1.trackMPD'!A:A)*
             (C1884='2.1.trackMPD'!D:D)*
             (D1884/10^6='2.1.trackMPD'!H:H)*
             (E1884='2.1.trackMPD'!F:F),
0))</f>
        <v>0</v>
      </c>
    </row>
    <row r="1885" spans="1:9" x14ac:dyDescent="0.2">
      <c r="A1885" s="160" t="s">
        <v>28</v>
      </c>
      <c r="B1885" s="160" t="s">
        <v>167</v>
      </c>
      <c r="C1885" s="160">
        <f>_xlfn.XLOOKUP(B1885,'2.1.trackMPD'!$R$7:$R$29,'2.1.trackMPD'!$T$7:$T$29)</f>
        <v>5</v>
      </c>
      <c r="D1885" s="160">
        <v>100</v>
      </c>
      <c r="E1885" s="160" t="s">
        <v>6390</v>
      </c>
      <c r="F1885" s="160" t="s">
        <v>110</v>
      </c>
      <c r="G1885" s="160" t="s">
        <v>140</v>
      </c>
      <c r="H1885" s="160" t="s">
        <v>6393</v>
      </c>
      <c r="I1885" s="160" cm="1">
        <f t="array" ref="I1885">INDEX('2.1.trackMPD'!L:L/(24*60*60),
       MATCH(1,
             (A1885='2.1.trackMPD'!A:A)*
             (C1885='2.1.trackMPD'!D:D)*
             (D1885/10^6='2.1.trackMPD'!H:H)*
             (E1885='2.1.trackMPD'!F:F),
0))</f>
        <v>0</v>
      </c>
    </row>
    <row r="1886" spans="1:9" x14ac:dyDescent="0.2">
      <c r="A1886" s="160" t="s">
        <v>28</v>
      </c>
      <c r="B1886" s="160" t="s">
        <v>167</v>
      </c>
      <c r="C1886" s="160">
        <f>_xlfn.XLOOKUP(B1886,'2.1.trackMPD'!$R$7:$R$29,'2.1.trackMPD'!$T$7:$T$29)</f>
        <v>5</v>
      </c>
      <c r="D1886" s="160">
        <v>1000</v>
      </c>
      <c r="E1886" s="160" t="s">
        <v>6390</v>
      </c>
      <c r="F1886" s="160" t="s">
        <v>110</v>
      </c>
      <c r="G1886" s="160" t="s">
        <v>124</v>
      </c>
      <c r="H1886" s="160" t="s">
        <v>6392</v>
      </c>
      <c r="I1886" s="160" cm="1">
        <f t="array" ref="I1886">INDEX('2.1.trackMPD'!I:I/(24*60*60),
       MATCH(1,
             (A1886='2.1.trackMPD'!A:A)*
             (C1886='2.1.trackMPD'!D:D)*
             (D1886/10^6='2.1.trackMPD'!H:H)*
             (E1886='2.1.trackMPD'!F:F),
0))</f>
        <v>0.14987726979865046</v>
      </c>
    </row>
    <row r="1887" spans="1:9" x14ac:dyDescent="0.2">
      <c r="A1887" s="160" t="s">
        <v>28</v>
      </c>
      <c r="B1887" s="160" t="s">
        <v>167</v>
      </c>
      <c r="C1887" s="160">
        <f>_xlfn.XLOOKUP(B1887,'2.1.trackMPD'!$R$7:$R$29,'2.1.trackMPD'!$T$7:$T$29)</f>
        <v>5</v>
      </c>
      <c r="D1887" s="160">
        <v>1000</v>
      </c>
      <c r="E1887" s="160" t="s">
        <v>6390</v>
      </c>
      <c r="F1887" s="160" t="s">
        <v>110</v>
      </c>
      <c r="G1887" s="160" t="s">
        <v>140</v>
      </c>
      <c r="H1887" s="160" t="s">
        <v>6392</v>
      </c>
      <c r="I1887" s="160" cm="1">
        <f t="array" ref="I1887">INDEX('2.1.trackMPD'!J:J/(24*60*60),
       MATCH(1,
             (A1887='2.1.trackMPD'!A:A)*
             (C1887='2.1.trackMPD'!D:D)*
             (D1887/10^6='2.1.trackMPD'!H:H)*
             (E1887='2.1.trackMPD'!F:F),
0))</f>
        <v>1.1691604596952199E-2</v>
      </c>
    </row>
    <row r="1888" spans="1:9" x14ac:dyDescent="0.2">
      <c r="A1888" s="160" t="s">
        <v>28</v>
      </c>
      <c r="B1888" s="160" t="s">
        <v>167</v>
      </c>
      <c r="C1888" s="160">
        <f>_xlfn.XLOOKUP(B1888,'2.1.trackMPD'!$R$7:$R$29,'2.1.trackMPD'!$T$7:$T$29)</f>
        <v>5</v>
      </c>
      <c r="D1888" s="160">
        <v>1000</v>
      </c>
      <c r="E1888" s="160" t="s">
        <v>6390</v>
      </c>
      <c r="F1888" s="160" t="s">
        <v>110</v>
      </c>
      <c r="G1888" s="160" t="s">
        <v>124</v>
      </c>
      <c r="H1888" s="160" t="s">
        <v>6393</v>
      </c>
      <c r="I1888" s="160" cm="1">
        <f t="array" ref="I1888">INDEX('2.1.trackMPD'!K:K/(24*60*60),
       MATCH(1,
             (A1888='2.1.trackMPD'!A:A)*
             (C1888='2.1.trackMPD'!D:D)*
             (D1888/10^6='2.1.trackMPD'!H:H)*
             (E1888='2.1.trackMPD'!F:F),
0))</f>
        <v>0</v>
      </c>
    </row>
    <row r="1889" spans="1:9" x14ac:dyDescent="0.2">
      <c r="A1889" s="160" t="s">
        <v>28</v>
      </c>
      <c r="B1889" s="160" t="s">
        <v>167</v>
      </c>
      <c r="C1889" s="160">
        <f>_xlfn.XLOOKUP(B1889,'2.1.trackMPD'!$R$7:$R$29,'2.1.trackMPD'!$T$7:$T$29)</f>
        <v>5</v>
      </c>
      <c r="D1889" s="160">
        <v>1000</v>
      </c>
      <c r="E1889" s="160" t="s">
        <v>6390</v>
      </c>
      <c r="F1889" s="160" t="s">
        <v>110</v>
      </c>
      <c r="G1889" s="160" t="s">
        <v>140</v>
      </c>
      <c r="H1889" s="160" t="s">
        <v>6393</v>
      </c>
      <c r="I1889" s="160" cm="1">
        <f t="array" ref="I1889">INDEX('2.1.trackMPD'!L:L/(24*60*60),
       MATCH(1,
             (A1889='2.1.trackMPD'!A:A)*
             (C1889='2.1.trackMPD'!D:D)*
             (D1889/10^6='2.1.trackMPD'!H:H)*
             (E1889='2.1.trackMPD'!F:F),
0))</f>
        <v>0</v>
      </c>
    </row>
    <row r="1890" spans="1:9" x14ac:dyDescent="0.2">
      <c r="A1890" s="160" t="s">
        <v>28</v>
      </c>
      <c r="B1890" s="160" t="s">
        <v>167</v>
      </c>
      <c r="C1890" s="160">
        <f>_xlfn.XLOOKUP(B1890,'2.1.trackMPD'!$R$7:$R$29,'2.1.trackMPD'!$T$7:$T$29)</f>
        <v>5</v>
      </c>
      <c r="D1890" s="160">
        <v>5000</v>
      </c>
      <c r="E1890" s="160" t="s">
        <v>6390</v>
      </c>
      <c r="F1890" s="160" t="s">
        <v>110</v>
      </c>
      <c r="G1890" s="160" t="s">
        <v>124</v>
      </c>
      <c r="H1890" s="160" t="s">
        <v>6392</v>
      </c>
      <c r="I1890" s="160" cm="1">
        <f t="array" ref="I1890">INDEX('2.1.trackMPD'!I:I/(24*60*60),
       MATCH(1,
             (A1890='2.1.trackMPD'!A:A)*
             (C1890='2.1.trackMPD'!D:D)*
             (D1890/10^6='2.1.trackMPD'!H:H)*
             (E1890='2.1.trackMPD'!F:F),
0))</f>
        <v>4.797332779913611</v>
      </c>
    </row>
    <row r="1891" spans="1:9" x14ac:dyDescent="0.2">
      <c r="A1891" s="160" t="s">
        <v>28</v>
      </c>
      <c r="B1891" s="160" t="s">
        <v>167</v>
      </c>
      <c r="C1891" s="160">
        <f>_xlfn.XLOOKUP(B1891,'2.1.trackMPD'!$R$7:$R$29,'2.1.trackMPD'!$T$7:$T$29)</f>
        <v>5</v>
      </c>
      <c r="D1891" s="160">
        <v>5000</v>
      </c>
      <c r="E1891" s="160" t="s">
        <v>6390</v>
      </c>
      <c r="F1891" s="160" t="s">
        <v>110</v>
      </c>
      <c r="G1891" s="160" t="s">
        <v>140</v>
      </c>
      <c r="H1891" s="160" t="s">
        <v>6392</v>
      </c>
      <c r="I1891" s="160" cm="1">
        <f t="array" ref="I1891">INDEX('2.1.trackMPD'!J:J/(24*60*60),
       MATCH(1,
             (A1891='2.1.trackMPD'!A:A)*
             (C1891='2.1.trackMPD'!D:D)*
             (D1891/10^6='2.1.trackMPD'!H:H)*
             (E1891='2.1.trackMPD'!F:F),
0))</f>
        <v>6.6146388946046866E-2</v>
      </c>
    </row>
    <row r="1892" spans="1:9" x14ac:dyDescent="0.2">
      <c r="A1892" s="160" t="s">
        <v>28</v>
      </c>
      <c r="B1892" s="160" t="s">
        <v>167</v>
      </c>
      <c r="C1892" s="160">
        <f>_xlfn.XLOOKUP(B1892,'2.1.trackMPD'!$R$7:$R$29,'2.1.trackMPD'!$T$7:$T$29)</f>
        <v>5</v>
      </c>
      <c r="D1892" s="160">
        <v>5000</v>
      </c>
      <c r="E1892" s="160" t="s">
        <v>6390</v>
      </c>
      <c r="F1892" s="160" t="s">
        <v>110</v>
      </c>
      <c r="G1892" s="160" t="s">
        <v>124</v>
      </c>
      <c r="H1892" s="160" t="s">
        <v>6393</v>
      </c>
      <c r="I1892" s="160" cm="1">
        <f t="array" ref="I1892">INDEX('2.1.trackMPD'!K:K/(24*60*60),
       MATCH(1,
             (A1892='2.1.trackMPD'!A:A)*
             (C1892='2.1.trackMPD'!D:D)*
             (D1892/10^6='2.1.trackMPD'!H:H)*
             (E1892='2.1.trackMPD'!F:F),
0))</f>
        <v>0</v>
      </c>
    </row>
    <row r="1893" spans="1:9" x14ac:dyDescent="0.2">
      <c r="A1893" s="160" t="s">
        <v>28</v>
      </c>
      <c r="B1893" s="160" t="s">
        <v>167</v>
      </c>
      <c r="C1893" s="160">
        <f>_xlfn.XLOOKUP(B1893,'2.1.trackMPD'!$R$7:$R$29,'2.1.trackMPD'!$T$7:$T$29)</f>
        <v>5</v>
      </c>
      <c r="D1893" s="160">
        <v>5000</v>
      </c>
      <c r="E1893" s="160" t="s">
        <v>6390</v>
      </c>
      <c r="F1893" s="160" t="s">
        <v>110</v>
      </c>
      <c r="G1893" s="160" t="s">
        <v>140</v>
      </c>
      <c r="H1893" s="160" t="s">
        <v>6393</v>
      </c>
      <c r="I1893" s="160" cm="1">
        <f t="array" ref="I1893">INDEX('2.1.trackMPD'!L:L/(24*60*60),
       MATCH(1,
             (A1893='2.1.trackMPD'!A:A)*
             (C1893='2.1.trackMPD'!D:D)*
             (D1893/10^6='2.1.trackMPD'!H:H)*
             (E1893='2.1.trackMPD'!F:F),
0))</f>
        <v>0</v>
      </c>
    </row>
    <row r="1894" spans="1:9" x14ac:dyDescent="0.2">
      <c r="A1894" s="160" t="s">
        <v>28</v>
      </c>
      <c r="B1894" s="160" t="s">
        <v>167</v>
      </c>
      <c r="C1894" s="160">
        <f>_xlfn.XLOOKUP(B1894,'2.1.trackMPD'!$R$7:$R$29,'2.1.trackMPD'!$T$7:$T$29)</f>
        <v>5</v>
      </c>
      <c r="D1894" s="160">
        <v>1</v>
      </c>
      <c r="E1894" s="160" t="s">
        <v>6394</v>
      </c>
      <c r="F1894" s="160" t="s">
        <v>110</v>
      </c>
      <c r="G1894" s="160" t="s">
        <v>124</v>
      </c>
      <c r="H1894" s="160" t="s">
        <v>6392</v>
      </c>
      <c r="I1894" s="160" cm="1">
        <f t="array" ref="I1894">INDEX('2.1.trackMPD'!I:I/(24*60*60),
       MATCH(1,
             (A1894='2.1.trackMPD'!A:A)*
             (C1894='2.1.trackMPD'!D:D)*
             (D1894/10^6='2.1.trackMPD'!H:H)*
             (E1894='2.1.trackMPD'!F:F),
0))</f>
        <v>1.8044209605250002E-6</v>
      </c>
    </row>
    <row r="1895" spans="1:9" x14ac:dyDescent="0.2">
      <c r="A1895" s="160" t="s">
        <v>28</v>
      </c>
      <c r="B1895" s="160" t="s">
        <v>167</v>
      </c>
      <c r="C1895" s="160">
        <f>_xlfn.XLOOKUP(B1895,'2.1.trackMPD'!$R$7:$R$29,'2.1.trackMPD'!$T$7:$T$29)</f>
        <v>5</v>
      </c>
      <c r="D1895" s="160">
        <v>1</v>
      </c>
      <c r="E1895" s="160" t="s">
        <v>6394</v>
      </c>
      <c r="F1895" s="160" t="s">
        <v>110</v>
      </c>
      <c r="G1895" s="160" t="s">
        <v>140</v>
      </c>
      <c r="H1895" s="160" t="s">
        <v>6392</v>
      </c>
      <c r="I1895" s="160" cm="1">
        <f t="array" ref="I1895">INDEX('2.1.trackMPD'!J:J/(24*60*60),
       MATCH(1,
             (A1895='2.1.trackMPD'!A:A)*
             (C1895='2.1.trackMPD'!D:D)*
             (D1895/10^6='2.1.trackMPD'!H:H)*
             (E1895='2.1.trackMPD'!F:F),
0))</f>
        <v>3.8172757947194909E-5</v>
      </c>
    </row>
    <row r="1896" spans="1:9" x14ac:dyDescent="0.2">
      <c r="A1896" s="160" t="s">
        <v>28</v>
      </c>
      <c r="B1896" s="160" t="s">
        <v>167</v>
      </c>
      <c r="C1896" s="160">
        <f>_xlfn.XLOOKUP(B1896,'2.1.trackMPD'!$R$7:$R$29,'2.1.trackMPD'!$T$7:$T$29)</f>
        <v>5</v>
      </c>
      <c r="D1896" s="160">
        <v>1</v>
      </c>
      <c r="E1896" s="160" t="s">
        <v>6394</v>
      </c>
      <c r="F1896" s="160" t="s">
        <v>110</v>
      </c>
      <c r="G1896" s="160" t="s">
        <v>124</v>
      </c>
      <c r="H1896" s="160" t="s">
        <v>6393</v>
      </c>
      <c r="I1896" s="160" cm="1">
        <f t="array" ref="I1896">INDEX('2.1.trackMPD'!K:K/(24*60*60),
       MATCH(1,
             (A1896='2.1.trackMPD'!A:A)*
             (C1896='2.1.trackMPD'!D:D)*
             (D1896/10^6='2.1.trackMPD'!H:H)*
             (E1896='2.1.trackMPD'!F:F),
0))</f>
        <v>6.8082788671023961E-7</v>
      </c>
    </row>
    <row r="1897" spans="1:9" x14ac:dyDescent="0.2">
      <c r="A1897" s="160" t="s">
        <v>28</v>
      </c>
      <c r="B1897" s="160" t="s">
        <v>167</v>
      </c>
      <c r="C1897" s="160">
        <f>_xlfn.XLOOKUP(B1897,'2.1.trackMPD'!$R$7:$R$29,'2.1.trackMPD'!$T$7:$T$29)</f>
        <v>5</v>
      </c>
      <c r="D1897" s="160">
        <v>1</v>
      </c>
      <c r="E1897" s="160" t="s">
        <v>6394</v>
      </c>
      <c r="F1897" s="160" t="s">
        <v>110</v>
      </c>
      <c r="G1897" s="160" t="s">
        <v>140</v>
      </c>
      <c r="H1897" s="160" t="s">
        <v>6393</v>
      </c>
      <c r="I1897" s="160" cm="1">
        <f t="array" ref="I1897">INDEX('2.1.trackMPD'!L:L/(24*60*60),
       MATCH(1,
             (A1897='2.1.trackMPD'!A:A)*
             (C1897='2.1.trackMPD'!D:D)*
             (D1897/10^6='2.1.trackMPD'!H:H)*
             (E1897='2.1.trackMPD'!F:F),
0))</f>
        <v>1.348435814449132E-6</v>
      </c>
    </row>
    <row r="1898" spans="1:9" x14ac:dyDescent="0.2">
      <c r="A1898" s="160" t="s">
        <v>28</v>
      </c>
      <c r="B1898" s="160" t="s">
        <v>167</v>
      </c>
      <c r="C1898" s="160">
        <f>_xlfn.XLOOKUP(B1898,'2.1.trackMPD'!$R$7:$R$29,'2.1.trackMPD'!$T$7:$T$29)</f>
        <v>5</v>
      </c>
      <c r="D1898" s="160">
        <v>10</v>
      </c>
      <c r="E1898" s="160" t="s">
        <v>6394</v>
      </c>
      <c r="F1898" s="160" t="s">
        <v>110</v>
      </c>
      <c r="G1898" s="160" t="s">
        <v>124</v>
      </c>
      <c r="H1898" s="160" t="s">
        <v>6392</v>
      </c>
      <c r="I1898" s="160" t="e" cm="1">
        <f t="array" ref="I1898">INDEX('2.1.trackMPD'!I:I/(24*60*60),
       MATCH(1,
             (A1898='2.1.trackMPD'!A:A)*
             (C1898='2.1.trackMPD'!D:D)*
             (D1898/10^6='2.1.trackMPD'!H:H)*
             (E1898='2.1.trackMPD'!F:F),
0))</f>
        <v>#N/A</v>
      </c>
    </row>
    <row r="1899" spans="1:9" x14ac:dyDescent="0.2">
      <c r="A1899" s="160" t="s">
        <v>28</v>
      </c>
      <c r="B1899" s="160" t="s">
        <v>167</v>
      </c>
      <c r="C1899" s="160">
        <f>_xlfn.XLOOKUP(B1899,'2.1.trackMPD'!$R$7:$R$29,'2.1.trackMPD'!$T$7:$T$29)</f>
        <v>5</v>
      </c>
      <c r="D1899" s="160">
        <v>10</v>
      </c>
      <c r="E1899" s="160" t="s">
        <v>6394</v>
      </c>
      <c r="F1899" s="160" t="s">
        <v>110</v>
      </c>
      <c r="G1899" s="160" t="s">
        <v>140</v>
      </c>
      <c r="H1899" s="160" t="s">
        <v>6392</v>
      </c>
      <c r="I1899" s="160" t="e" cm="1">
        <f t="array" ref="I1899">INDEX('2.1.trackMPD'!J:J/(24*60*60),
       MATCH(1,
             (A1899='2.1.trackMPD'!A:A)*
             (C1899='2.1.trackMPD'!D:D)*
             (D1899/10^6='2.1.trackMPD'!H:H)*
             (E1899='2.1.trackMPD'!F:F),
0))</f>
        <v>#N/A</v>
      </c>
    </row>
    <row r="1900" spans="1:9" x14ac:dyDescent="0.2">
      <c r="A1900" s="160" t="s">
        <v>28</v>
      </c>
      <c r="B1900" s="160" t="s">
        <v>167</v>
      </c>
      <c r="C1900" s="160">
        <f>_xlfn.XLOOKUP(B1900,'2.1.trackMPD'!$R$7:$R$29,'2.1.trackMPD'!$T$7:$T$29)</f>
        <v>5</v>
      </c>
      <c r="D1900" s="160">
        <v>10</v>
      </c>
      <c r="E1900" s="160" t="s">
        <v>6394</v>
      </c>
      <c r="F1900" s="160" t="s">
        <v>110</v>
      </c>
      <c r="G1900" s="160" t="s">
        <v>124</v>
      </c>
      <c r="H1900" s="160" t="s">
        <v>6393</v>
      </c>
      <c r="I1900" s="160" t="e" cm="1">
        <f t="array" ref="I1900">INDEX('2.1.trackMPD'!K:K/(24*60*60),
       MATCH(1,
             (A1900='2.1.trackMPD'!A:A)*
             (C1900='2.1.trackMPD'!D:D)*
             (D1900/10^6='2.1.trackMPD'!H:H)*
             (E1900='2.1.trackMPD'!F:F),
0))</f>
        <v>#N/A</v>
      </c>
    </row>
    <row r="1901" spans="1:9" x14ac:dyDescent="0.2">
      <c r="A1901" s="160" t="s">
        <v>28</v>
      </c>
      <c r="B1901" s="160" t="s">
        <v>167</v>
      </c>
      <c r="C1901" s="160">
        <f>_xlfn.XLOOKUP(B1901,'2.1.trackMPD'!$R$7:$R$29,'2.1.trackMPD'!$T$7:$T$29)</f>
        <v>5</v>
      </c>
      <c r="D1901" s="160">
        <v>10</v>
      </c>
      <c r="E1901" s="160" t="s">
        <v>6394</v>
      </c>
      <c r="F1901" s="160" t="s">
        <v>110</v>
      </c>
      <c r="G1901" s="160" t="s">
        <v>140</v>
      </c>
      <c r="H1901" s="160" t="s">
        <v>6393</v>
      </c>
      <c r="I1901" s="160" t="e" cm="1">
        <f t="array" ref="I1901">INDEX('2.1.trackMPD'!L:L/(24*60*60),
       MATCH(1,
             (A1901='2.1.trackMPD'!A:A)*
             (C1901='2.1.trackMPD'!D:D)*
             (D1901/10^6='2.1.trackMPD'!H:H)*
             (E1901='2.1.trackMPD'!F:F),
0))</f>
        <v>#N/A</v>
      </c>
    </row>
    <row r="1902" spans="1:9" x14ac:dyDescent="0.2">
      <c r="A1902" s="160" t="s">
        <v>28</v>
      </c>
      <c r="B1902" s="160" t="s">
        <v>167</v>
      </c>
      <c r="C1902" s="160">
        <f>_xlfn.XLOOKUP(B1902,'2.1.trackMPD'!$R$7:$R$29,'2.1.trackMPD'!$T$7:$T$29)</f>
        <v>5</v>
      </c>
      <c r="D1902" s="160">
        <v>100</v>
      </c>
      <c r="E1902" s="160" t="s">
        <v>6394</v>
      </c>
      <c r="F1902" s="160" t="s">
        <v>110</v>
      </c>
      <c r="G1902" s="160" t="s">
        <v>124</v>
      </c>
      <c r="H1902" s="160" t="s">
        <v>6392</v>
      </c>
      <c r="I1902" s="160" cm="1">
        <f t="array" ref="I1902">INDEX('2.1.trackMPD'!I:I/(24*60*60),
       MATCH(1,
             (A1902='2.1.trackMPD'!A:A)*
             (C1902='2.1.trackMPD'!D:D)*
             (D1902/10^6='2.1.trackMPD'!H:H)*
             (E1902='2.1.trackMPD'!F:F),
0))</f>
        <v>6.6221955833641543E-4</v>
      </c>
    </row>
    <row r="1903" spans="1:9" x14ac:dyDescent="0.2">
      <c r="A1903" s="160" t="s">
        <v>28</v>
      </c>
      <c r="B1903" s="160" t="s">
        <v>167</v>
      </c>
      <c r="C1903" s="160">
        <f>_xlfn.XLOOKUP(B1903,'2.1.trackMPD'!$R$7:$R$29,'2.1.trackMPD'!$T$7:$T$29)</f>
        <v>5</v>
      </c>
      <c r="D1903" s="160">
        <v>100</v>
      </c>
      <c r="E1903" s="160" t="s">
        <v>6394</v>
      </c>
      <c r="F1903" s="160" t="s">
        <v>110</v>
      </c>
      <c r="G1903" s="160" t="s">
        <v>140</v>
      </c>
      <c r="H1903" s="160" t="s">
        <v>6392</v>
      </c>
      <c r="I1903" s="160" cm="1">
        <f t="array" ref="I1903">INDEX('2.1.trackMPD'!J:J/(24*60*60),
       MATCH(1,
             (A1903='2.1.trackMPD'!A:A)*
             (C1903='2.1.trackMPD'!D:D)*
             (D1903/10^6='2.1.trackMPD'!H:H)*
             (E1903='2.1.trackMPD'!F:F),
0))</f>
        <v>7.9770670159617246E-4</v>
      </c>
    </row>
    <row r="1904" spans="1:9" x14ac:dyDescent="0.2">
      <c r="A1904" s="160" t="s">
        <v>28</v>
      </c>
      <c r="B1904" s="160" t="s">
        <v>167</v>
      </c>
      <c r="C1904" s="160">
        <f>_xlfn.XLOOKUP(B1904,'2.1.trackMPD'!$R$7:$R$29,'2.1.trackMPD'!$T$7:$T$29)</f>
        <v>5</v>
      </c>
      <c r="D1904" s="160">
        <v>100</v>
      </c>
      <c r="E1904" s="160" t="s">
        <v>6394</v>
      </c>
      <c r="F1904" s="160" t="s">
        <v>110</v>
      </c>
      <c r="G1904" s="160" t="s">
        <v>124</v>
      </c>
      <c r="H1904" s="160" t="s">
        <v>6393</v>
      </c>
      <c r="I1904" s="160" cm="1">
        <f t="array" ref="I1904">INDEX('2.1.trackMPD'!K:K/(24*60*60),
       MATCH(1,
             (A1904='2.1.trackMPD'!A:A)*
             (C1904='2.1.trackMPD'!D:D)*
             (D1904/10^6='2.1.trackMPD'!H:H)*
             (E1904='2.1.trackMPD'!F:F),
0))</f>
        <v>0</v>
      </c>
    </row>
    <row r="1905" spans="1:9" x14ac:dyDescent="0.2">
      <c r="A1905" s="160" t="s">
        <v>28</v>
      </c>
      <c r="B1905" s="160" t="s">
        <v>167</v>
      </c>
      <c r="C1905" s="160">
        <f>_xlfn.XLOOKUP(B1905,'2.1.trackMPD'!$R$7:$R$29,'2.1.trackMPD'!$T$7:$T$29)</f>
        <v>5</v>
      </c>
      <c r="D1905" s="160">
        <v>100</v>
      </c>
      <c r="E1905" s="160" t="s">
        <v>6394</v>
      </c>
      <c r="F1905" s="160" t="s">
        <v>110</v>
      </c>
      <c r="G1905" s="160" t="s">
        <v>140</v>
      </c>
      <c r="H1905" s="160" t="s">
        <v>6393</v>
      </c>
      <c r="I1905" s="160" cm="1">
        <f t="array" ref="I1905">INDEX('2.1.trackMPD'!L:L/(24*60*60),
       MATCH(1,
             (A1905='2.1.trackMPD'!A:A)*
             (C1905='2.1.trackMPD'!D:D)*
             (D1905/10^6='2.1.trackMPD'!H:H)*
             (E1905='2.1.trackMPD'!F:F),
0))</f>
        <v>0</v>
      </c>
    </row>
    <row r="1906" spans="1:9" x14ac:dyDescent="0.2">
      <c r="A1906" s="160" t="s">
        <v>28</v>
      </c>
      <c r="B1906" s="160" t="s">
        <v>167</v>
      </c>
      <c r="C1906" s="160">
        <f>_xlfn.XLOOKUP(B1906,'2.1.trackMPD'!$R$7:$R$29,'2.1.trackMPD'!$T$7:$T$29)</f>
        <v>5</v>
      </c>
      <c r="D1906" s="160">
        <v>1000</v>
      </c>
      <c r="E1906" s="160" t="s">
        <v>6394</v>
      </c>
      <c r="F1906" s="160" t="s">
        <v>110</v>
      </c>
      <c r="G1906" s="160" t="s">
        <v>124</v>
      </c>
      <c r="H1906" s="160" t="s">
        <v>6392</v>
      </c>
      <c r="I1906" s="160" cm="1">
        <f t="array" ref="I1906">INDEX('2.1.trackMPD'!I:I/(24*60*60),
       MATCH(1,
             (A1906='2.1.trackMPD'!A:A)*
             (C1906='2.1.trackMPD'!D:D)*
             (D1906/10^6='2.1.trackMPD'!H:H)*
             (E1906='2.1.trackMPD'!F:F),
0))</f>
        <v>0.20208320839669328</v>
      </c>
    </row>
    <row r="1907" spans="1:9" x14ac:dyDescent="0.2">
      <c r="A1907" s="160" t="s">
        <v>28</v>
      </c>
      <c r="B1907" s="160" t="s">
        <v>167</v>
      </c>
      <c r="C1907" s="160">
        <f>_xlfn.XLOOKUP(B1907,'2.1.trackMPD'!$R$7:$R$29,'2.1.trackMPD'!$T$7:$T$29)</f>
        <v>5</v>
      </c>
      <c r="D1907" s="160">
        <v>1000</v>
      </c>
      <c r="E1907" s="160" t="s">
        <v>6394</v>
      </c>
      <c r="F1907" s="160" t="s">
        <v>110</v>
      </c>
      <c r="G1907" s="160" t="s">
        <v>140</v>
      </c>
      <c r="H1907" s="160" t="s">
        <v>6392</v>
      </c>
      <c r="I1907" s="160" cm="1">
        <f t="array" ref="I1907">INDEX('2.1.trackMPD'!J:J/(24*60*60),
       MATCH(1,
             (A1907='2.1.trackMPD'!A:A)*
             (C1907='2.1.trackMPD'!D:D)*
             (D1907/10^6='2.1.trackMPD'!H:H)*
             (E1907='2.1.trackMPD'!F:F),
0))</f>
        <v>1.3575984792471758E-2</v>
      </c>
    </row>
    <row r="1908" spans="1:9" x14ac:dyDescent="0.2">
      <c r="A1908" s="160" t="s">
        <v>28</v>
      </c>
      <c r="B1908" s="160" t="s">
        <v>167</v>
      </c>
      <c r="C1908" s="160">
        <f>_xlfn.XLOOKUP(B1908,'2.1.trackMPD'!$R$7:$R$29,'2.1.trackMPD'!$T$7:$T$29)</f>
        <v>5</v>
      </c>
      <c r="D1908" s="160">
        <v>1000</v>
      </c>
      <c r="E1908" s="160" t="s">
        <v>6394</v>
      </c>
      <c r="F1908" s="160" t="s">
        <v>110</v>
      </c>
      <c r="G1908" s="160" t="s">
        <v>124</v>
      </c>
      <c r="H1908" s="160" t="s">
        <v>6393</v>
      </c>
      <c r="I1908" s="160" cm="1">
        <f t="array" ref="I1908">INDEX('2.1.trackMPD'!K:K/(24*60*60),
       MATCH(1,
             (A1908='2.1.trackMPD'!A:A)*
             (C1908='2.1.trackMPD'!D:D)*
             (D1908/10^6='2.1.trackMPD'!H:H)*
             (E1908='2.1.trackMPD'!F:F),
0))</f>
        <v>0</v>
      </c>
    </row>
    <row r="1909" spans="1:9" x14ac:dyDescent="0.2">
      <c r="A1909" s="160" t="s">
        <v>28</v>
      </c>
      <c r="B1909" s="160" t="s">
        <v>167</v>
      </c>
      <c r="C1909" s="160">
        <f>_xlfn.XLOOKUP(B1909,'2.1.trackMPD'!$R$7:$R$29,'2.1.trackMPD'!$T$7:$T$29)</f>
        <v>5</v>
      </c>
      <c r="D1909" s="160">
        <v>1000</v>
      </c>
      <c r="E1909" s="160" t="s">
        <v>6394</v>
      </c>
      <c r="F1909" s="160" t="s">
        <v>110</v>
      </c>
      <c r="G1909" s="160" t="s">
        <v>140</v>
      </c>
      <c r="H1909" s="160" t="s">
        <v>6393</v>
      </c>
      <c r="I1909" s="160" cm="1">
        <f t="array" ref="I1909">INDEX('2.1.trackMPD'!L:L/(24*60*60),
       MATCH(1,
             (A1909='2.1.trackMPD'!A:A)*
             (C1909='2.1.trackMPD'!D:D)*
             (D1909/10^6='2.1.trackMPD'!H:H)*
             (E1909='2.1.trackMPD'!F:F),
0))</f>
        <v>0</v>
      </c>
    </row>
    <row r="1910" spans="1:9" x14ac:dyDescent="0.2">
      <c r="A1910" s="160" t="s">
        <v>28</v>
      </c>
      <c r="B1910" s="160" t="s">
        <v>167</v>
      </c>
      <c r="C1910" s="160">
        <f>_xlfn.XLOOKUP(B1910,'2.1.trackMPD'!$R$7:$R$29,'2.1.trackMPD'!$T$7:$T$29)</f>
        <v>5</v>
      </c>
      <c r="D1910" s="160">
        <v>5000</v>
      </c>
      <c r="E1910" s="160" t="s">
        <v>6394</v>
      </c>
      <c r="F1910" s="160" t="s">
        <v>110</v>
      </c>
      <c r="G1910" s="160" t="s">
        <v>124</v>
      </c>
      <c r="H1910" s="160" t="s">
        <v>6392</v>
      </c>
      <c r="I1910" s="160" cm="1">
        <f t="array" ref="I1910">INDEX('2.1.trackMPD'!I:I/(24*60*60),
       MATCH(1,
             (A1910='2.1.trackMPD'!A:A)*
             (C1910='2.1.trackMPD'!D:D)*
             (D1910/10^6='2.1.trackMPD'!H:H)*
             (E1910='2.1.trackMPD'!F:F),
0))</f>
        <v>2.228450556640301</v>
      </c>
    </row>
    <row r="1911" spans="1:9" x14ac:dyDescent="0.2">
      <c r="A1911" s="160" t="s">
        <v>28</v>
      </c>
      <c r="B1911" s="160" t="s">
        <v>167</v>
      </c>
      <c r="C1911" s="160">
        <f>_xlfn.XLOOKUP(B1911,'2.1.trackMPD'!$R$7:$R$29,'2.1.trackMPD'!$T$7:$T$29)</f>
        <v>5</v>
      </c>
      <c r="D1911" s="160">
        <v>5000</v>
      </c>
      <c r="E1911" s="160" t="s">
        <v>6394</v>
      </c>
      <c r="F1911" s="160" t="s">
        <v>110</v>
      </c>
      <c r="G1911" s="160" t="s">
        <v>140</v>
      </c>
      <c r="H1911" s="160" t="s">
        <v>6392</v>
      </c>
      <c r="I1911" s="160" cm="1">
        <f t="array" ref="I1911">INDEX('2.1.trackMPD'!J:J/(24*60*60),
       MATCH(1,
             (A1911='2.1.trackMPD'!A:A)*
             (C1911='2.1.trackMPD'!D:D)*
             (D1911/10^6='2.1.trackMPD'!H:H)*
             (E1911='2.1.trackMPD'!F:F),
0))</f>
        <v>4.5082472759787037E-2</v>
      </c>
    </row>
    <row r="1912" spans="1:9" x14ac:dyDescent="0.2">
      <c r="A1912" s="160" t="s">
        <v>28</v>
      </c>
      <c r="B1912" s="160" t="s">
        <v>167</v>
      </c>
      <c r="C1912" s="160">
        <f>_xlfn.XLOOKUP(B1912,'2.1.trackMPD'!$R$7:$R$29,'2.1.trackMPD'!$T$7:$T$29)</f>
        <v>5</v>
      </c>
      <c r="D1912" s="160">
        <v>5000</v>
      </c>
      <c r="E1912" s="160" t="s">
        <v>6394</v>
      </c>
      <c r="F1912" s="160" t="s">
        <v>110</v>
      </c>
      <c r="G1912" s="160" t="s">
        <v>124</v>
      </c>
      <c r="H1912" s="160" t="s">
        <v>6393</v>
      </c>
      <c r="I1912" s="160" cm="1">
        <f t="array" ref="I1912">INDEX('2.1.trackMPD'!K:K/(24*60*60),
       MATCH(1,
             (A1912='2.1.trackMPD'!A:A)*
             (C1912='2.1.trackMPD'!D:D)*
             (D1912/10^6='2.1.trackMPD'!H:H)*
             (E1912='2.1.trackMPD'!F:F),
0))</f>
        <v>0</v>
      </c>
    </row>
    <row r="1913" spans="1:9" x14ac:dyDescent="0.2">
      <c r="A1913" s="160" t="s">
        <v>28</v>
      </c>
      <c r="B1913" s="160" t="s">
        <v>167</v>
      </c>
      <c r="C1913" s="160">
        <f>_xlfn.XLOOKUP(B1913,'2.1.trackMPD'!$R$7:$R$29,'2.1.trackMPD'!$T$7:$T$29)</f>
        <v>5</v>
      </c>
      <c r="D1913" s="160">
        <v>5000</v>
      </c>
      <c r="E1913" s="160" t="s">
        <v>6394</v>
      </c>
      <c r="F1913" s="160" t="s">
        <v>110</v>
      </c>
      <c r="G1913" s="160" t="s">
        <v>140</v>
      </c>
      <c r="H1913" s="160" t="s">
        <v>6393</v>
      </c>
      <c r="I1913" s="160" cm="1">
        <f t="array" ref="I1913">INDEX('2.1.trackMPD'!L:L/(24*60*60),
       MATCH(1,
             (A1913='2.1.trackMPD'!A:A)*
             (C1913='2.1.trackMPD'!D:D)*
             (D1913/10^6='2.1.trackMPD'!H:H)*
             (E1913='2.1.trackMPD'!F:F),
0))</f>
        <v>0</v>
      </c>
    </row>
    <row r="1914" spans="1:9" x14ac:dyDescent="0.2">
      <c r="A1914" s="160" t="s">
        <v>28</v>
      </c>
      <c r="B1914" s="160" t="s">
        <v>167</v>
      </c>
      <c r="C1914" s="160">
        <f>_xlfn.XLOOKUP(B1914,'2.1.trackMPD'!$R$7:$R$29,'2.1.trackMPD'!$T$7:$T$29)</f>
        <v>5</v>
      </c>
      <c r="D1914" s="160">
        <v>1</v>
      </c>
      <c r="E1914" s="160" t="s">
        <v>6395</v>
      </c>
      <c r="F1914" s="160" t="s">
        <v>110</v>
      </c>
      <c r="G1914" s="160" t="s">
        <v>124</v>
      </c>
      <c r="H1914" s="160" t="s">
        <v>6392</v>
      </c>
      <c r="I1914" s="160" t="e" cm="1">
        <f t="array" ref="I1914">INDEX('2.1.trackMPD'!I:I/(24*60*60),
       MATCH(1,
             (A1914='2.1.trackMPD'!A:A)*
             (C1914='2.1.trackMPD'!D:D)*
             (D1914/10^6='2.1.trackMPD'!H:H)*
             (E1914='2.1.trackMPD'!F:F),
0))</f>
        <v>#N/A</v>
      </c>
    </row>
    <row r="1915" spans="1:9" x14ac:dyDescent="0.2">
      <c r="A1915" s="160" t="s">
        <v>28</v>
      </c>
      <c r="B1915" s="160" t="s">
        <v>167</v>
      </c>
      <c r="C1915" s="160">
        <f>_xlfn.XLOOKUP(B1915,'2.1.trackMPD'!$R$7:$R$29,'2.1.trackMPD'!$T$7:$T$29)</f>
        <v>5</v>
      </c>
      <c r="D1915" s="160">
        <v>1</v>
      </c>
      <c r="E1915" s="160" t="s">
        <v>6395</v>
      </c>
      <c r="F1915" s="160" t="s">
        <v>110</v>
      </c>
      <c r="G1915" s="160" t="s">
        <v>140</v>
      </c>
      <c r="H1915" s="160" t="s">
        <v>6392</v>
      </c>
      <c r="I1915" s="160" t="e" cm="1">
        <f t="array" ref="I1915">INDEX('2.1.trackMPD'!J:J/(24*60*60),
       MATCH(1,
             (A1915='2.1.trackMPD'!A:A)*
             (C1915='2.1.trackMPD'!D:D)*
             (D1915/10^6='2.1.trackMPD'!H:H)*
             (E1915='2.1.trackMPD'!F:F),
0))</f>
        <v>#N/A</v>
      </c>
    </row>
    <row r="1916" spans="1:9" x14ac:dyDescent="0.2">
      <c r="A1916" s="160" t="s">
        <v>28</v>
      </c>
      <c r="B1916" s="160" t="s">
        <v>167</v>
      </c>
      <c r="C1916" s="160">
        <f>_xlfn.XLOOKUP(B1916,'2.1.trackMPD'!$R$7:$R$29,'2.1.trackMPD'!$T$7:$T$29)</f>
        <v>5</v>
      </c>
      <c r="D1916" s="160">
        <v>1</v>
      </c>
      <c r="E1916" s="160" t="s">
        <v>6395</v>
      </c>
      <c r="F1916" s="160" t="s">
        <v>110</v>
      </c>
      <c r="G1916" s="160" t="s">
        <v>124</v>
      </c>
      <c r="H1916" s="160" t="s">
        <v>6393</v>
      </c>
      <c r="I1916" s="160" t="e" cm="1">
        <f t="array" ref="I1916">INDEX('2.1.trackMPD'!K:K/(24*60*60),
       MATCH(1,
             (A1916='2.1.trackMPD'!A:A)*
             (C1916='2.1.trackMPD'!D:D)*
             (D1916/10^6='2.1.trackMPD'!H:H)*
             (E1916='2.1.trackMPD'!F:F),
0))</f>
        <v>#N/A</v>
      </c>
    </row>
    <row r="1917" spans="1:9" x14ac:dyDescent="0.2">
      <c r="A1917" s="160" t="s">
        <v>28</v>
      </c>
      <c r="B1917" s="160" t="s">
        <v>167</v>
      </c>
      <c r="C1917" s="160">
        <f>_xlfn.XLOOKUP(B1917,'2.1.trackMPD'!$R$7:$R$29,'2.1.trackMPD'!$T$7:$T$29)</f>
        <v>5</v>
      </c>
      <c r="D1917" s="160">
        <v>1</v>
      </c>
      <c r="E1917" s="160" t="s">
        <v>6395</v>
      </c>
      <c r="F1917" s="160" t="s">
        <v>110</v>
      </c>
      <c r="G1917" s="160" t="s">
        <v>140</v>
      </c>
      <c r="H1917" s="160" t="s">
        <v>6393</v>
      </c>
      <c r="I1917" s="160" t="e" cm="1">
        <f t="array" ref="I1917">INDEX('2.1.trackMPD'!L:L/(24*60*60),
       MATCH(1,
             (A1917='2.1.trackMPD'!A:A)*
             (C1917='2.1.trackMPD'!D:D)*
             (D1917/10^6='2.1.trackMPD'!H:H)*
             (E1917='2.1.trackMPD'!F:F),
0))</f>
        <v>#N/A</v>
      </c>
    </row>
    <row r="1918" spans="1:9" x14ac:dyDescent="0.2">
      <c r="A1918" s="160" t="s">
        <v>28</v>
      </c>
      <c r="B1918" s="160" t="s">
        <v>167</v>
      </c>
      <c r="C1918" s="160">
        <f>_xlfn.XLOOKUP(B1918,'2.1.trackMPD'!$R$7:$R$29,'2.1.trackMPD'!$T$7:$T$29)</f>
        <v>5</v>
      </c>
      <c r="D1918" s="160">
        <v>10</v>
      </c>
      <c r="E1918" s="160" t="s">
        <v>6395</v>
      </c>
      <c r="F1918" s="160" t="s">
        <v>110</v>
      </c>
      <c r="G1918" s="160" t="s">
        <v>124</v>
      </c>
      <c r="H1918" s="160" t="s">
        <v>6392</v>
      </c>
      <c r="I1918" s="160" t="e" cm="1">
        <f t="array" ref="I1918">INDEX('2.1.trackMPD'!I:I/(24*60*60),
       MATCH(1,
             (A1918='2.1.trackMPD'!A:A)*
             (C1918='2.1.trackMPD'!D:D)*
             (D1918/10^6='2.1.trackMPD'!H:H)*
             (E1918='2.1.trackMPD'!F:F),
0))</f>
        <v>#N/A</v>
      </c>
    </row>
    <row r="1919" spans="1:9" x14ac:dyDescent="0.2">
      <c r="A1919" s="160" t="s">
        <v>28</v>
      </c>
      <c r="B1919" s="160" t="s">
        <v>167</v>
      </c>
      <c r="C1919" s="160">
        <f>_xlfn.XLOOKUP(B1919,'2.1.trackMPD'!$R$7:$R$29,'2.1.trackMPD'!$T$7:$T$29)</f>
        <v>5</v>
      </c>
      <c r="D1919" s="160">
        <v>10</v>
      </c>
      <c r="E1919" s="160" t="s">
        <v>6395</v>
      </c>
      <c r="F1919" s="160" t="s">
        <v>110</v>
      </c>
      <c r="G1919" s="160" t="s">
        <v>140</v>
      </c>
      <c r="H1919" s="160" t="s">
        <v>6392</v>
      </c>
      <c r="I1919" s="160" t="e" cm="1">
        <f t="array" ref="I1919">INDEX('2.1.trackMPD'!J:J/(24*60*60),
       MATCH(1,
             (A1919='2.1.trackMPD'!A:A)*
             (C1919='2.1.trackMPD'!D:D)*
             (D1919/10^6='2.1.trackMPD'!H:H)*
             (E1919='2.1.trackMPD'!F:F),
0))</f>
        <v>#N/A</v>
      </c>
    </row>
    <row r="1920" spans="1:9" x14ac:dyDescent="0.2">
      <c r="A1920" s="160" t="s">
        <v>28</v>
      </c>
      <c r="B1920" s="160" t="s">
        <v>167</v>
      </c>
      <c r="C1920" s="160">
        <f>_xlfn.XLOOKUP(B1920,'2.1.trackMPD'!$R$7:$R$29,'2.1.trackMPD'!$T$7:$T$29)</f>
        <v>5</v>
      </c>
      <c r="D1920" s="160">
        <v>10</v>
      </c>
      <c r="E1920" s="160" t="s">
        <v>6395</v>
      </c>
      <c r="F1920" s="160" t="s">
        <v>110</v>
      </c>
      <c r="G1920" s="160" t="s">
        <v>124</v>
      </c>
      <c r="H1920" s="160" t="s">
        <v>6393</v>
      </c>
      <c r="I1920" s="160" t="e" cm="1">
        <f t="array" ref="I1920">INDEX('2.1.trackMPD'!K:K/(24*60*60),
       MATCH(1,
             (A1920='2.1.trackMPD'!A:A)*
             (C1920='2.1.trackMPD'!D:D)*
             (D1920/10^6='2.1.trackMPD'!H:H)*
             (E1920='2.1.trackMPD'!F:F),
0))</f>
        <v>#N/A</v>
      </c>
    </row>
    <row r="1921" spans="1:9" x14ac:dyDescent="0.2">
      <c r="A1921" s="160" t="s">
        <v>28</v>
      </c>
      <c r="B1921" s="160" t="s">
        <v>167</v>
      </c>
      <c r="C1921" s="160">
        <f>_xlfn.XLOOKUP(B1921,'2.1.trackMPD'!$R$7:$R$29,'2.1.trackMPD'!$T$7:$T$29)</f>
        <v>5</v>
      </c>
      <c r="D1921" s="160">
        <v>10</v>
      </c>
      <c r="E1921" s="160" t="s">
        <v>6395</v>
      </c>
      <c r="F1921" s="160" t="s">
        <v>110</v>
      </c>
      <c r="G1921" s="160" t="s">
        <v>140</v>
      </c>
      <c r="H1921" s="160" t="s">
        <v>6393</v>
      </c>
      <c r="I1921" s="160" t="e" cm="1">
        <f t="array" ref="I1921">INDEX('2.1.trackMPD'!L:L/(24*60*60),
       MATCH(1,
             (A1921='2.1.trackMPD'!A:A)*
             (C1921='2.1.trackMPD'!D:D)*
             (D1921/10^6='2.1.trackMPD'!H:H)*
             (E1921='2.1.trackMPD'!F:F),
0))</f>
        <v>#N/A</v>
      </c>
    </row>
    <row r="1922" spans="1:9" x14ac:dyDescent="0.2">
      <c r="A1922" s="160" t="s">
        <v>28</v>
      </c>
      <c r="B1922" s="160" t="s">
        <v>167</v>
      </c>
      <c r="C1922" s="160">
        <f>_xlfn.XLOOKUP(B1922,'2.1.trackMPD'!$R$7:$R$29,'2.1.trackMPD'!$T$7:$T$29)</f>
        <v>5</v>
      </c>
      <c r="D1922" s="160">
        <v>100</v>
      </c>
      <c r="E1922" s="160" t="s">
        <v>6395</v>
      </c>
      <c r="F1922" s="160" t="s">
        <v>110</v>
      </c>
      <c r="G1922" s="160" t="s">
        <v>124</v>
      </c>
      <c r="H1922" s="160" t="s">
        <v>6392</v>
      </c>
      <c r="I1922" s="160" t="e" cm="1">
        <f t="array" ref="I1922">INDEX('2.1.trackMPD'!I:I/(24*60*60),
       MATCH(1,
             (A1922='2.1.trackMPD'!A:A)*
             (C1922='2.1.trackMPD'!D:D)*
             (D1922/10^6='2.1.trackMPD'!H:H)*
             (E1922='2.1.trackMPD'!F:F),
0))</f>
        <v>#N/A</v>
      </c>
    </row>
    <row r="1923" spans="1:9" x14ac:dyDescent="0.2">
      <c r="A1923" s="160" t="s">
        <v>28</v>
      </c>
      <c r="B1923" s="160" t="s">
        <v>167</v>
      </c>
      <c r="C1923" s="160">
        <f>_xlfn.XLOOKUP(B1923,'2.1.trackMPD'!$R$7:$R$29,'2.1.trackMPD'!$T$7:$T$29)</f>
        <v>5</v>
      </c>
      <c r="D1923" s="160">
        <v>100</v>
      </c>
      <c r="E1923" s="160" t="s">
        <v>6395</v>
      </c>
      <c r="F1923" s="160" t="s">
        <v>110</v>
      </c>
      <c r="G1923" s="160" t="s">
        <v>140</v>
      </c>
      <c r="H1923" s="160" t="s">
        <v>6392</v>
      </c>
      <c r="I1923" s="160" t="e" cm="1">
        <f t="array" ref="I1923">INDEX('2.1.trackMPD'!J:J/(24*60*60),
       MATCH(1,
             (A1923='2.1.trackMPD'!A:A)*
             (C1923='2.1.trackMPD'!D:D)*
             (D1923/10^6='2.1.trackMPD'!H:H)*
             (E1923='2.1.trackMPD'!F:F),
0))</f>
        <v>#N/A</v>
      </c>
    </row>
    <row r="1924" spans="1:9" x14ac:dyDescent="0.2">
      <c r="A1924" s="160" t="s">
        <v>28</v>
      </c>
      <c r="B1924" s="160" t="s">
        <v>167</v>
      </c>
      <c r="C1924" s="160">
        <f>_xlfn.XLOOKUP(B1924,'2.1.trackMPD'!$R$7:$R$29,'2.1.trackMPD'!$T$7:$T$29)</f>
        <v>5</v>
      </c>
      <c r="D1924" s="160">
        <v>100</v>
      </c>
      <c r="E1924" s="160" t="s">
        <v>6395</v>
      </c>
      <c r="F1924" s="160" t="s">
        <v>110</v>
      </c>
      <c r="G1924" s="160" t="s">
        <v>124</v>
      </c>
      <c r="H1924" s="160" t="s">
        <v>6393</v>
      </c>
      <c r="I1924" s="160" t="e" cm="1">
        <f t="array" ref="I1924">INDEX('2.1.trackMPD'!K:K/(24*60*60),
       MATCH(1,
             (A1924='2.1.trackMPD'!A:A)*
             (C1924='2.1.trackMPD'!D:D)*
             (D1924/10^6='2.1.trackMPD'!H:H)*
             (E1924='2.1.trackMPD'!F:F),
0))</f>
        <v>#N/A</v>
      </c>
    </row>
    <row r="1925" spans="1:9" x14ac:dyDescent="0.2">
      <c r="A1925" s="160" t="s">
        <v>28</v>
      </c>
      <c r="B1925" s="160" t="s">
        <v>167</v>
      </c>
      <c r="C1925" s="160">
        <f>_xlfn.XLOOKUP(B1925,'2.1.trackMPD'!$R$7:$R$29,'2.1.trackMPD'!$T$7:$T$29)</f>
        <v>5</v>
      </c>
      <c r="D1925" s="160">
        <v>100</v>
      </c>
      <c r="E1925" s="160" t="s">
        <v>6395</v>
      </c>
      <c r="F1925" s="160" t="s">
        <v>110</v>
      </c>
      <c r="G1925" s="160" t="s">
        <v>140</v>
      </c>
      <c r="H1925" s="160" t="s">
        <v>6393</v>
      </c>
      <c r="I1925" s="160" t="e" cm="1">
        <f t="array" ref="I1925">INDEX('2.1.trackMPD'!L:L/(24*60*60),
       MATCH(1,
             (A1925='2.1.trackMPD'!A:A)*
             (C1925='2.1.trackMPD'!D:D)*
             (D1925/10^6='2.1.trackMPD'!H:H)*
             (E1925='2.1.trackMPD'!F:F),
0))</f>
        <v>#N/A</v>
      </c>
    </row>
    <row r="1926" spans="1:9" x14ac:dyDescent="0.2">
      <c r="A1926" s="160" t="s">
        <v>28</v>
      </c>
      <c r="B1926" s="160" t="s">
        <v>168</v>
      </c>
      <c r="C1926" s="160">
        <f>_xlfn.XLOOKUP(B1926,'2.1.trackMPD'!$R$7:$R$29,'2.1.trackMPD'!$T$7:$T$29)</f>
        <v>6</v>
      </c>
      <c r="D1926" s="160">
        <v>1</v>
      </c>
      <c r="E1926" s="160" t="s">
        <v>6390</v>
      </c>
      <c r="F1926" s="160" t="s">
        <v>110</v>
      </c>
      <c r="G1926" s="160" t="s">
        <v>124</v>
      </c>
      <c r="H1926" s="160" t="s">
        <v>6392</v>
      </c>
      <c r="I1926" s="160" cm="1">
        <f t="array" ref="I1926">INDEX('2.1.trackMPD'!I:I/(24*60*60),
       MATCH(1,
             (A1926='2.1.trackMPD'!A:A)*
             (C1926='2.1.trackMPD'!D:D)*
             (D1926/10^6='2.1.trackMPD'!H:H)*
             (E1926='2.1.trackMPD'!F:F),
0))</f>
        <v>1.6177365619572223E-6</v>
      </c>
    </row>
    <row r="1927" spans="1:9" x14ac:dyDescent="0.2">
      <c r="A1927" s="160" t="s">
        <v>28</v>
      </c>
      <c r="B1927" s="160" t="s">
        <v>168</v>
      </c>
      <c r="C1927" s="160">
        <f>_xlfn.XLOOKUP(B1927,'2.1.trackMPD'!$R$7:$R$29,'2.1.trackMPD'!$T$7:$T$29)</f>
        <v>6</v>
      </c>
      <c r="D1927" s="160">
        <v>1</v>
      </c>
      <c r="E1927" s="160" t="s">
        <v>6390</v>
      </c>
      <c r="F1927" s="160" t="s">
        <v>110</v>
      </c>
      <c r="G1927" s="160" t="s">
        <v>140</v>
      </c>
      <c r="H1927" s="160" t="s">
        <v>6392</v>
      </c>
      <c r="I1927" s="160" cm="1">
        <f t="array" ref="I1927">INDEX('2.1.trackMPD'!J:J/(24*60*60),
       MATCH(1,
             (A1927='2.1.trackMPD'!A:A)*
             (C1927='2.1.trackMPD'!D:D)*
             (D1927/10^6='2.1.trackMPD'!H:H)*
             (E1927='2.1.trackMPD'!F:F),
0))</f>
        <v>3.4630803063361224E-5</v>
      </c>
    </row>
    <row r="1928" spans="1:9" x14ac:dyDescent="0.2">
      <c r="A1928" s="160" t="s">
        <v>28</v>
      </c>
      <c r="B1928" s="160" t="s">
        <v>168</v>
      </c>
      <c r="C1928" s="160">
        <f>_xlfn.XLOOKUP(B1928,'2.1.trackMPD'!$R$7:$R$29,'2.1.trackMPD'!$T$7:$T$29)</f>
        <v>6</v>
      </c>
      <c r="D1928" s="160">
        <v>1</v>
      </c>
      <c r="E1928" s="160" t="s">
        <v>6390</v>
      </c>
      <c r="F1928" s="160" t="s">
        <v>110</v>
      </c>
      <c r="G1928" s="160" t="s">
        <v>124</v>
      </c>
      <c r="H1928" s="160" t="s">
        <v>6393</v>
      </c>
      <c r="I1928" s="160" cm="1">
        <f t="array" ref="I1928">INDEX('2.1.trackMPD'!K:K/(24*60*60),
       MATCH(1,
             (A1928='2.1.trackMPD'!A:A)*
             (C1928='2.1.trackMPD'!D:D)*
             (D1928/10^6='2.1.trackMPD'!H:H)*
             (E1928='2.1.trackMPD'!F:F),
0))</f>
        <v>6.3710499490452088E-7</v>
      </c>
    </row>
    <row r="1929" spans="1:9" x14ac:dyDescent="0.2">
      <c r="A1929" s="160" t="s">
        <v>28</v>
      </c>
      <c r="B1929" s="160" t="s">
        <v>168</v>
      </c>
      <c r="C1929" s="160">
        <f>_xlfn.XLOOKUP(B1929,'2.1.trackMPD'!$R$7:$R$29,'2.1.trackMPD'!$T$7:$T$29)</f>
        <v>6</v>
      </c>
      <c r="D1929" s="160">
        <v>1</v>
      </c>
      <c r="E1929" s="160" t="s">
        <v>6390</v>
      </c>
      <c r="F1929" s="160" t="s">
        <v>110</v>
      </c>
      <c r="G1929" s="160" t="s">
        <v>140</v>
      </c>
      <c r="H1929" s="160" t="s">
        <v>6393</v>
      </c>
      <c r="I1929" s="160" cm="1">
        <f t="array" ref="I1929">INDEX('2.1.trackMPD'!L:L/(24*60*60),
       MATCH(1,
             (A1929='2.1.trackMPD'!A:A)*
             (C1929='2.1.trackMPD'!D:D)*
             (D1929/10^6='2.1.trackMPD'!H:H)*
             (E1929='2.1.trackMPD'!F:F),
0))</f>
        <v>2.1367521364459838E-5</v>
      </c>
    </row>
    <row r="1930" spans="1:9" x14ac:dyDescent="0.2">
      <c r="A1930" s="160" t="s">
        <v>28</v>
      </c>
      <c r="B1930" s="160" t="s">
        <v>168</v>
      </c>
      <c r="C1930" s="160">
        <f>_xlfn.XLOOKUP(B1930,'2.1.trackMPD'!$R$7:$R$29,'2.1.trackMPD'!$T$7:$T$29)</f>
        <v>6</v>
      </c>
      <c r="D1930" s="160">
        <v>10</v>
      </c>
      <c r="E1930" s="160" t="s">
        <v>6390</v>
      </c>
      <c r="F1930" s="160" t="s">
        <v>110</v>
      </c>
      <c r="G1930" s="160" t="s">
        <v>124</v>
      </c>
      <c r="H1930" s="160" t="s">
        <v>6392</v>
      </c>
      <c r="I1930" s="160" cm="1">
        <f t="array" ref="I1930">INDEX('2.1.trackMPD'!I:I/(24*60*60),
       MATCH(1,
             (A1930='2.1.trackMPD'!A:A)*
             (C1930='2.1.trackMPD'!D:D)*
             (D1930/10^6='2.1.trackMPD'!H:H)*
             (E1930='2.1.trackMPD'!F:F),
0))</f>
        <v>2.8237807046357985E-6</v>
      </c>
    </row>
    <row r="1931" spans="1:9" x14ac:dyDescent="0.2">
      <c r="A1931" s="160" t="s">
        <v>28</v>
      </c>
      <c r="B1931" s="160" t="s">
        <v>168</v>
      </c>
      <c r="C1931" s="160">
        <f>_xlfn.XLOOKUP(B1931,'2.1.trackMPD'!$R$7:$R$29,'2.1.trackMPD'!$T$7:$T$29)</f>
        <v>6</v>
      </c>
      <c r="D1931" s="160">
        <v>10</v>
      </c>
      <c r="E1931" s="160" t="s">
        <v>6390</v>
      </c>
      <c r="F1931" s="160" t="s">
        <v>110</v>
      </c>
      <c r="G1931" s="160" t="s">
        <v>140</v>
      </c>
      <c r="H1931" s="160" t="s">
        <v>6392</v>
      </c>
      <c r="I1931" s="160" cm="1">
        <f t="array" ref="I1931">INDEX('2.1.trackMPD'!J:J/(24*60*60),
       MATCH(1,
             (A1931='2.1.trackMPD'!A:A)*
             (C1931='2.1.trackMPD'!D:D)*
             (D1931/10^6='2.1.trackMPD'!H:H)*
             (E1931='2.1.trackMPD'!F:F),
0))</f>
        <v>3.3217674055787963E-5</v>
      </c>
    </row>
    <row r="1932" spans="1:9" x14ac:dyDescent="0.2">
      <c r="A1932" s="160" t="s">
        <v>28</v>
      </c>
      <c r="B1932" s="160" t="s">
        <v>168</v>
      </c>
      <c r="C1932" s="160">
        <f>_xlfn.XLOOKUP(B1932,'2.1.trackMPD'!$R$7:$R$29,'2.1.trackMPD'!$T$7:$T$29)</f>
        <v>6</v>
      </c>
      <c r="D1932" s="160">
        <v>10</v>
      </c>
      <c r="E1932" s="160" t="s">
        <v>6390</v>
      </c>
      <c r="F1932" s="160" t="s">
        <v>110</v>
      </c>
      <c r="G1932" s="160" t="s">
        <v>124</v>
      </c>
      <c r="H1932" s="160" t="s">
        <v>6393</v>
      </c>
      <c r="I1932" s="160" cm="1">
        <f t="array" ref="I1932">INDEX('2.1.trackMPD'!K:K/(24*60*60),
       MATCH(1,
             (A1932='2.1.trackMPD'!A:A)*
             (C1932='2.1.trackMPD'!D:D)*
             (D1932/10^6='2.1.trackMPD'!H:H)*
             (E1932='2.1.trackMPD'!F:F),
0))</f>
        <v>6.2562562562562614E-7</v>
      </c>
    </row>
    <row r="1933" spans="1:9" x14ac:dyDescent="0.2">
      <c r="A1933" s="160" t="s">
        <v>28</v>
      </c>
      <c r="B1933" s="160" t="s">
        <v>168</v>
      </c>
      <c r="C1933" s="160">
        <f>_xlfn.XLOOKUP(B1933,'2.1.trackMPD'!$R$7:$R$29,'2.1.trackMPD'!$T$7:$T$29)</f>
        <v>6</v>
      </c>
      <c r="D1933" s="160">
        <v>10</v>
      </c>
      <c r="E1933" s="160" t="s">
        <v>6390</v>
      </c>
      <c r="F1933" s="160" t="s">
        <v>110</v>
      </c>
      <c r="G1933" s="160" t="s">
        <v>140</v>
      </c>
      <c r="H1933" s="160" t="s">
        <v>6393</v>
      </c>
      <c r="I1933" s="160" cm="1">
        <f t="array" ref="I1933">INDEX('2.1.trackMPD'!L:L/(24*60*60),
       MATCH(1,
             (A1933='2.1.trackMPD'!A:A)*
             (C1933='2.1.trackMPD'!D:D)*
             (D1933/10^6='2.1.trackMPD'!H:H)*
             (E1933='2.1.trackMPD'!F:F),
0))</f>
        <v>1.381978993919294E-6</v>
      </c>
    </row>
    <row r="1934" spans="1:9" x14ac:dyDescent="0.2">
      <c r="A1934" s="160" t="s">
        <v>28</v>
      </c>
      <c r="B1934" s="160" t="s">
        <v>168</v>
      </c>
      <c r="C1934" s="160">
        <f>_xlfn.XLOOKUP(B1934,'2.1.trackMPD'!$R$7:$R$29,'2.1.trackMPD'!$T$7:$T$29)</f>
        <v>6</v>
      </c>
      <c r="D1934" s="160">
        <v>100</v>
      </c>
      <c r="E1934" s="160" t="s">
        <v>6390</v>
      </c>
      <c r="F1934" s="160" t="s">
        <v>110</v>
      </c>
      <c r="G1934" s="160" t="s">
        <v>124</v>
      </c>
      <c r="H1934" s="160" t="s">
        <v>6392</v>
      </c>
      <c r="I1934" s="160" cm="1">
        <f t="array" ref="I1934">INDEX('2.1.trackMPD'!I:I/(24*60*60),
       MATCH(1,
             (A1934='2.1.trackMPD'!A:A)*
             (C1934='2.1.trackMPD'!D:D)*
             (D1934/10^6='2.1.trackMPD'!H:H)*
             (E1934='2.1.trackMPD'!F:F),
0))</f>
        <v>2.8920360168355093E-3</v>
      </c>
    </row>
    <row r="1935" spans="1:9" x14ac:dyDescent="0.2">
      <c r="A1935" s="160" t="s">
        <v>28</v>
      </c>
      <c r="B1935" s="160" t="s">
        <v>168</v>
      </c>
      <c r="C1935" s="160">
        <f>_xlfn.XLOOKUP(B1935,'2.1.trackMPD'!$R$7:$R$29,'2.1.trackMPD'!$T$7:$T$29)</f>
        <v>6</v>
      </c>
      <c r="D1935" s="160">
        <v>100</v>
      </c>
      <c r="E1935" s="160" t="s">
        <v>6390</v>
      </c>
      <c r="F1935" s="160" t="s">
        <v>110</v>
      </c>
      <c r="G1935" s="160" t="s">
        <v>140</v>
      </c>
      <c r="H1935" s="160" t="s">
        <v>6392</v>
      </c>
      <c r="I1935" s="160" cm="1">
        <f t="array" ref="I1935">INDEX('2.1.trackMPD'!J:J/(24*60*60),
       MATCH(1,
             (A1935='2.1.trackMPD'!A:A)*
             (C1935='2.1.trackMPD'!D:D)*
             (D1935/10^6='2.1.trackMPD'!H:H)*
             (E1935='2.1.trackMPD'!F:F),
0))</f>
        <v>1.6179365239558331E-3</v>
      </c>
    </row>
    <row r="1936" spans="1:9" x14ac:dyDescent="0.2">
      <c r="A1936" s="160" t="s">
        <v>28</v>
      </c>
      <c r="B1936" s="160" t="s">
        <v>168</v>
      </c>
      <c r="C1936" s="160">
        <f>_xlfn.XLOOKUP(B1936,'2.1.trackMPD'!$R$7:$R$29,'2.1.trackMPD'!$T$7:$T$29)</f>
        <v>6</v>
      </c>
      <c r="D1936" s="160">
        <v>100</v>
      </c>
      <c r="E1936" s="160" t="s">
        <v>6390</v>
      </c>
      <c r="F1936" s="160" t="s">
        <v>110</v>
      </c>
      <c r="G1936" s="160" t="s">
        <v>124</v>
      </c>
      <c r="H1936" s="160" t="s">
        <v>6393</v>
      </c>
      <c r="I1936" s="160" cm="1">
        <f t="array" ref="I1936">INDEX('2.1.trackMPD'!K:K/(24*60*60),
       MATCH(1,
             (A1936='2.1.trackMPD'!A:A)*
             (C1936='2.1.trackMPD'!D:D)*
             (D1936/10^6='2.1.trackMPD'!H:H)*
             (E1936='2.1.trackMPD'!F:F),
0))</f>
        <v>0</v>
      </c>
    </row>
    <row r="1937" spans="1:9" x14ac:dyDescent="0.2">
      <c r="A1937" s="160" t="s">
        <v>28</v>
      </c>
      <c r="B1937" s="160" t="s">
        <v>168</v>
      </c>
      <c r="C1937" s="160">
        <f>_xlfn.XLOOKUP(B1937,'2.1.trackMPD'!$R$7:$R$29,'2.1.trackMPD'!$T$7:$T$29)</f>
        <v>6</v>
      </c>
      <c r="D1937" s="160">
        <v>100</v>
      </c>
      <c r="E1937" s="160" t="s">
        <v>6390</v>
      </c>
      <c r="F1937" s="160" t="s">
        <v>110</v>
      </c>
      <c r="G1937" s="160" t="s">
        <v>140</v>
      </c>
      <c r="H1937" s="160" t="s">
        <v>6393</v>
      </c>
      <c r="I1937" s="160" cm="1">
        <f t="array" ref="I1937">INDEX('2.1.trackMPD'!L:L/(24*60*60),
       MATCH(1,
             (A1937='2.1.trackMPD'!A:A)*
             (C1937='2.1.trackMPD'!D:D)*
             (D1937/10^6='2.1.trackMPD'!H:H)*
             (E1937='2.1.trackMPD'!F:F),
0))</f>
        <v>0</v>
      </c>
    </row>
    <row r="1938" spans="1:9" x14ac:dyDescent="0.2">
      <c r="A1938" s="160" t="s">
        <v>28</v>
      </c>
      <c r="B1938" s="160" t="s">
        <v>168</v>
      </c>
      <c r="C1938" s="160">
        <f>_xlfn.XLOOKUP(B1938,'2.1.trackMPD'!$R$7:$R$29,'2.1.trackMPD'!$T$7:$T$29)</f>
        <v>6</v>
      </c>
      <c r="D1938" s="160">
        <v>1000</v>
      </c>
      <c r="E1938" s="160" t="s">
        <v>6390</v>
      </c>
      <c r="F1938" s="160" t="s">
        <v>110</v>
      </c>
      <c r="G1938" s="160" t="s">
        <v>124</v>
      </c>
      <c r="H1938" s="160" t="s">
        <v>6392</v>
      </c>
      <c r="I1938" s="160" cm="1">
        <f t="array" ref="I1938">INDEX('2.1.trackMPD'!I:I/(24*60*60),
       MATCH(1,
             (A1938='2.1.trackMPD'!A:A)*
             (C1938='2.1.trackMPD'!D:D)*
             (D1938/10^6='2.1.trackMPD'!H:H)*
             (E1938='2.1.trackMPD'!F:F),
0))</f>
        <v>3.7818859721553473</v>
      </c>
    </row>
    <row r="1939" spans="1:9" x14ac:dyDescent="0.2">
      <c r="A1939" s="160" t="s">
        <v>28</v>
      </c>
      <c r="B1939" s="160" t="s">
        <v>168</v>
      </c>
      <c r="C1939" s="160">
        <f>_xlfn.XLOOKUP(B1939,'2.1.trackMPD'!$R$7:$R$29,'2.1.trackMPD'!$T$7:$T$29)</f>
        <v>6</v>
      </c>
      <c r="D1939" s="160">
        <v>1000</v>
      </c>
      <c r="E1939" s="160" t="s">
        <v>6390</v>
      </c>
      <c r="F1939" s="160" t="s">
        <v>110</v>
      </c>
      <c r="G1939" s="160" t="s">
        <v>140</v>
      </c>
      <c r="H1939" s="160" t="s">
        <v>6392</v>
      </c>
      <c r="I1939" s="160" cm="1">
        <f t="array" ref="I1939">INDEX('2.1.trackMPD'!J:J/(24*60*60),
       MATCH(1,
             (A1939='2.1.trackMPD'!A:A)*
             (C1939='2.1.trackMPD'!D:D)*
             (D1939/10^6='2.1.trackMPD'!H:H)*
             (E1939='2.1.trackMPD'!F:F),
0))</f>
        <v>5.8730057862017473E-2</v>
      </c>
    </row>
    <row r="1940" spans="1:9" x14ac:dyDescent="0.2">
      <c r="A1940" s="160" t="s">
        <v>28</v>
      </c>
      <c r="B1940" s="160" t="s">
        <v>168</v>
      </c>
      <c r="C1940" s="160">
        <f>_xlfn.XLOOKUP(B1940,'2.1.trackMPD'!$R$7:$R$29,'2.1.trackMPD'!$T$7:$T$29)</f>
        <v>6</v>
      </c>
      <c r="D1940" s="160">
        <v>1000</v>
      </c>
      <c r="E1940" s="160" t="s">
        <v>6390</v>
      </c>
      <c r="F1940" s="160" t="s">
        <v>110</v>
      </c>
      <c r="G1940" s="160" t="s">
        <v>124</v>
      </c>
      <c r="H1940" s="160" t="s">
        <v>6393</v>
      </c>
      <c r="I1940" s="160" cm="1">
        <f t="array" ref="I1940">INDEX('2.1.trackMPD'!K:K/(24*60*60),
       MATCH(1,
             (A1940='2.1.trackMPD'!A:A)*
             (C1940='2.1.trackMPD'!D:D)*
             (D1940/10^6='2.1.trackMPD'!H:H)*
             (E1940='2.1.trackMPD'!F:F),
0))</f>
        <v>0</v>
      </c>
    </row>
    <row r="1941" spans="1:9" x14ac:dyDescent="0.2">
      <c r="A1941" s="160" t="s">
        <v>28</v>
      </c>
      <c r="B1941" s="160" t="s">
        <v>168</v>
      </c>
      <c r="C1941" s="160">
        <f>_xlfn.XLOOKUP(B1941,'2.1.trackMPD'!$R$7:$R$29,'2.1.trackMPD'!$T$7:$T$29)</f>
        <v>6</v>
      </c>
      <c r="D1941" s="160">
        <v>1000</v>
      </c>
      <c r="E1941" s="160" t="s">
        <v>6390</v>
      </c>
      <c r="F1941" s="160" t="s">
        <v>110</v>
      </c>
      <c r="G1941" s="160" t="s">
        <v>140</v>
      </c>
      <c r="H1941" s="160" t="s">
        <v>6393</v>
      </c>
      <c r="I1941" s="160" cm="1">
        <f t="array" ref="I1941">INDEX('2.1.trackMPD'!L:L/(24*60*60),
       MATCH(1,
             (A1941='2.1.trackMPD'!A:A)*
             (C1941='2.1.trackMPD'!D:D)*
             (D1941/10^6='2.1.trackMPD'!H:H)*
             (E1941='2.1.trackMPD'!F:F),
0))</f>
        <v>0</v>
      </c>
    </row>
    <row r="1942" spans="1:9" x14ac:dyDescent="0.2">
      <c r="A1942" s="160" t="s">
        <v>28</v>
      </c>
      <c r="B1942" s="160" t="s">
        <v>168</v>
      </c>
      <c r="C1942" s="160">
        <f>_xlfn.XLOOKUP(B1942,'2.1.trackMPD'!$R$7:$R$29,'2.1.trackMPD'!$T$7:$T$29)</f>
        <v>6</v>
      </c>
      <c r="D1942" s="160">
        <v>5000</v>
      </c>
      <c r="E1942" s="160" t="s">
        <v>6390</v>
      </c>
      <c r="F1942" s="160" t="s">
        <v>110</v>
      </c>
      <c r="G1942" s="160" t="s">
        <v>124</v>
      </c>
      <c r="H1942" s="160" t="s">
        <v>6392</v>
      </c>
      <c r="I1942" s="160" cm="1">
        <f t="array" ref="I1942">INDEX('2.1.trackMPD'!I:I/(24*60*60),
       MATCH(1,
             (A1942='2.1.trackMPD'!A:A)*
             (C1942='2.1.trackMPD'!D:D)*
             (D1942/10^6='2.1.trackMPD'!H:H)*
             (E1942='2.1.trackMPD'!F:F),
0))</f>
        <v>58.68239564537199</v>
      </c>
    </row>
    <row r="1943" spans="1:9" x14ac:dyDescent="0.2">
      <c r="A1943" s="160" t="s">
        <v>28</v>
      </c>
      <c r="B1943" s="160" t="s">
        <v>168</v>
      </c>
      <c r="C1943" s="160">
        <f>_xlfn.XLOOKUP(B1943,'2.1.trackMPD'!$R$7:$R$29,'2.1.trackMPD'!$T$7:$T$29)</f>
        <v>6</v>
      </c>
      <c r="D1943" s="160">
        <v>5000</v>
      </c>
      <c r="E1943" s="160" t="s">
        <v>6390</v>
      </c>
      <c r="F1943" s="160" t="s">
        <v>110</v>
      </c>
      <c r="G1943" s="160" t="s">
        <v>140</v>
      </c>
      <c r="H1943" s="160" t="s">
        <v>6392</v>
      </c>
      <c r="I1943" s="160" cm="1">
        <f t="array" ref="I1943">INDEX('2.1.trackMPD'!J:J/(24*60*60),
       MATCH(1,
             (A1943='2.1.trackMPD'!A:A)*
             (C1943='2.1.trackMPD'!D:D)*
             (D1943/10^6='2.1.trackMPD'!H:H)*
             (E1943='2.1.trackMPD'!F:F),
0))</f>
        <v>0.23134498041703819</v>
      </c>
    </row>
    <row r="1944" spans="1:9" x14ac:dyDescent="0.2">
      <c r="A1944" s="160" t="s">
        <v>28</v>
      </c>
      <c r="B1944" s="160" t="s">
        <v>168</v>
      </c>
      <c r="C1944" s="160">
        <f>_xlfn.XLOOKUP(B1944,'2.1.trackMPD'!$R$7:$R$29,'2.1.trackMPD'!$T$7:$T$29)</f>
        <v>6</v>
      </c>
      <c r="D1944" s="160">
        <v>5000</v>
      </c>
      <c r="E1944" s="160" t="s">
        <v>6390</v>
      </c>
      <c r="F1944" s="160" t="s">
        <v>110</v>
      </c>
      <c r="G1944" s="160" t="s">
        <v>124</v>
      </c>
      <c r="H1944" s="160" t="s">
        <v>6393</v>
      </c>
      <c r="I1944" s="160" cm="1">
        <f t="array" ref="I1944">INDEX('2.1.trackMPD'!K:K/(24*60*60),
       MATCH(1,
             (A1944='2.1.trackMPD'!A:A)*
             (C1944='2.1.trackMPD'!D:D)*
             (D1944/10^6='2.1.trackMPD'!H:H)*
             (E1944='2.1.trackMPD'!F:F),
0))</f>
        <v>0</v>
      </c>
    </row>
    <row r="1945" spans="1:9" x14ac:dyDescent="0.2">
      <c r="A1945" s="160" t="s">
        <v>28</v>
      </c>
      <c r="B1945" s="160" t="s">
        <v>168</v>
      </c>
      <c r="C1945" s="160">
        <f>_xlfn.XLOOKUP(B1945,'2.1.trackMPD'!$R$7:$R$29,'2.1.trackMPD'!$T$7:$T$29)</f>
        <v>6</v>
      </c>
      <c r="D1945" s="160">
        <v>5000</v>
      </c>
      <c r="E1945" s="160" t="s">
        <v>6390</v>
      </c>
      <c r="F1945" s="160" t="s">
        <v>110</v>
      </c>
      <c r="G1945" s="160" t="s">
        <v>140</v>
      </c>
      <c r="H1945" s="160" t="s">
        <v>6393</v>
      </c>
      <c r="I1945" s="160" cm="1">
        <f t="array" ref="I1945">INDEX('2.1.trackMPD'!L:L/(24*60*60),
       MATCH(1,
             (A1945='2.1.trackMPD'!A:A)*
             (C1945='2.1.trackMPD'!D:D)*
             (D1945/10^6='2.1.trackMPD'!H:H)*
             (E1945='2.1.trackMPD'!F:F),
0))</f>
        <v>0</v>
      </c>
    </row>
    <row r="1946" spans="1:9" x14ac:dyDescent="0.2">
      <c r="A1946" s="160" t="s">
        <v>28</v>
      </c>
      <c r="B1946" s="160" t="s">
        <v>168</v>
      </c>
      <c r="C1946" s="160">
        <f>_xlfn.XLOOKUP(B1946,'2.1.trackMPD'!$R$7:$R$29,'2.1.trackMPD'!$T$7:$T$29)</f>
        <v>6</v>
      </c>
      <c r="D1946" s="160">
        <v>1</v>
      </c>
      <c r="E1946" s="160" t="s">
        <v>6394</v>
      </c>
      <c r="F1946" s="160" t="s">
        <v>110</v>
      </c>
      <c r="G1946" s="160" t="s">
        <v>124</v>
      </c>
      <c r="H1946" s="160" t="s">
        <v>6392</v>
      </c>
      <c r="I1946" s="160" cm="1">
        <f t="array" ref="I1946">INDEX('2.1.trackMPD'!I:I/(24*60*60),
       MATCH(1,
             (A1946='2.1.trackMPD'!A:A)*
             (C1946='2.1.trackMPD'!D:D)*
             (D1946/10^6='2.1.trackMPD'!H:H)*
             (E1946='2.1.trackMPD'!F:F),
0))</f>
        <v>1.9523050855294444E-6</v>
      </c>
    </row>
    <row r="1947" spans="1:9" x14ac:dyDescent="0.2">
      <c r="A1947" s="160" t="s">
        <v>28</v>
      </c>
      <c r="B1947" s="160" t="s">
        <v>168</v>
      </c>
      <c r="C1947" s="160">
        <f>_xlfn.XLOOKUP(B1947,'2.1.trackMPD'!$R$7:$R$29,'2.1.trackMPD'!$T$7:$T$29)</f>
        <v>6</v>
      </c>
      <c r="D1947" s="160">
        <v>1</v>
      </c>
      <c r="E1947" s="160" t="s">
        <v>6394</v>
      </c>
      <c r="F1947" s="160" t="s">
        <v>110</v>
      </c>
      <c r="G1947" s="160" t="s">
        <v>140</v>
      </c>
      <c r="H1947" s="160" t="s">
        <v>6392</v>
      </c>
      <c r="I1947" s="160" cm="1">
        <f t="array" ref="I1947">INDEX('2.1.trackMPD'!J:J/(24*60*60),
       MATCH(1,
             (A1947='2.1.trackMPD'!A:A)*
             (C1947='2.1.trackMPD'!D:D)*
             (D1947/10^6='2.1.trackMPD'!H:H)*
             (E1947='2.1.trackMPD'!F:F),
0))</f>
        <v>3.1958243997893052E-5</v>
      </c>
    </row>
    <row r="1948" spans="1:9" x14ac:dyDescent="0.2">
      <c r="A1948" s="160" t="s">
        <v>28</v>
      </c>
      <c r="B1948" s="160" t="s">
        <v>168</v>
      </c>
      <c r="C1948" s="160">
        <f>_xlfn.XLOOKUP(B1948,'2.1.trackMPD'!$R$7:$R$29,'2.1.trackMPD'!$T$7:$T$29)</f>
        <v>6</v>
      </c>
      <c r="D1948" s="160">
        <v>1</v>
      </c>
      <c r="E1948" s="160" t="s">
        <v>6394</v>
      </c>
      <c r="F1948" s="160" t="s">
        <v>110</v>
      </c>
      <c r="G1948" s="160" t="s">
        <v>124</v>
      </c>
      <c r="H1948" s="160" t="s">
        <v>6393</v>
      </c>
      <c r="I1948" s="160" cm="1">
        <f t="array" ref="I1948">INDEX('2.1.trackMPD'!K:K/(24*60*60),
       MATCH(1,
             (A1948='2.1.trackMPD'!A:A)*
             (C1948='2.1.trackMPD'!D:D)*
             (D1948/10^6='2.1.trackMPD'!H:H)*
             (E1948='2.1.trackMPD'!F:F),
0))</f>
        <v>7.467144563918762E-7</v>
      </c>
    </row>
    <row r="1949" spans="1:9" x14ac:dyDescent="0.2">
      <c r="A1949" s="160" t="s">
        <v>28</v>
      </c>
      <c r="B1949" s="160" t="s">
        <v>168</v>
      </c>
      <c r="C1949" s="160">
        <f>_xlfn.XLOOKUP(B1949,'2.1.trackMPD'!$R$7:$R$29,'2.1.trackMPD'!$T$7:$T$29)</f>
        <v>6</v>
      </c>
      <c r="D1949" s="160">
        <v>1</v>
      </c>
      <c r="E1949" s="160" t="s">
        <v>6394</v>
      </c>
      <c r="F1949" s="160" t="s">
        <v>110</v>
      </c>
      <c r="G1949" s="160" t="s">
        <v>140</v>
      </c>
      <c r="H1949" s="160" t="s">
        <v>6393</v>
      </c>
      <c r="I1949" s="160" cm="1">
        <f t="array" ref="I1949">INDEX('2.1.trackMPD'!L:L/(24*60*60),
       MATCH(1,
             (A1949='2.1.trackMPD'!A:A)*
             (C1949='2.1.trackMPD'!D:D)*
             (D1949/10^6='2.1.trackMPD'!H:H)*
             (E1949='2.1.trackMPD'!F:F),
0))</f>
        <v>1.4245014245014236E-6</v>
      </c>
    </row>
    <row r="1950" spans="1:9" x14ac:dyDescent="0.2">
      <c r="A1950" s="160" t="s">
        <v>28</v>
      </c>
      <c r="B1950" s="160" t="s">
        <v>168</v>
      </c>
      <c r="C1950" s="160">
        <f>_xlfn.XLOOKUP(B1950,'2.1.trackMPD'!$R$7:$R$29,'2.1.trackMPD'!$T$7:$T$29)</f>
        <v>6</v>
      </c>
      <c r="D1950" s="160">
        <v>10</v>
      </c>
      <c r="E1950" s="160" t="s">
        <v>6394</v>
      </c>
      <c r="F1950" s="160" t="s">
        <v>110</v>
      </c>
      <c r="G1950" s="160" t="s">
        <v>124</v>
      </c>
      <c r="H1950" s="160" t="s">
        <v>6392</v>
      </c>
      <c r="I1950" s="160" cm="1">
        <f t="array" ref="I1950">INDEX('2.1.trackMPD'!I:I/(24*60*60),
       MATCH(1,
             (A1950='2.1.trackMPD'!A:A)*
             (C1950='2.1.trackMPD'!D:D)*
             (D1950/10^6='2.1.trackMPD'!H:H)*
             (E1950='2.1.trackMPD'!F:F),
0))</f>
        <v>1.4242791167173727E-5</v>
      </c>
    </row>
    <row r="1951" spans="1:9" x14ac:dyDescent="0.2">
      <c r="A1951" s="160" t="s">
        <v>28</v>
      </c>
      <c r="B1951" s="160" t="s">
        <v>168</v>
      </c>
      <c r="C1951" s="160">
        <f>_xlfn.XLOOKUP(B1951,'2.1.trackMPD'!$R$7:$R$29,'2.1.trackMPD'!$T$7:$T$29)</f>
        <v>6</v>
      </c>
      <c r="D1951" s="160">
        <v>10</v>
      </c>
      <c r="E1951" s="160" t="s">
        <v>6394</v>
      </c>
      <c r="F1951" s="160" t="s">
        <v>110</v>
      </c>
      <c r="G1951" s="160" t="s">
        <v>140</v>
      </c>
      <c r="H1951" s="160" t="s">
        <v>6392</v>
      </c>
      <c r="I1951" s="160" cm="1">
        <f t="array" ref="I1951">INDEX('2.1.trackMPD'!J:J/(24*60*60),
       MATCH(1,
             (A1951='2.1.trackMPD'!A:A)*
             (C1951='2.1.trackMPD'!D:D)*
             (D1951/10^6='2.1.trackMPD'!H:H)*
             (E1951='2.1.trackMPD'!F:F),
0))</f>
        <v>7.2057295460470019E-5</v>
      </c>
    </row>
    <row r="1952" spans="1:9" x14ac:dyDescent="0.2">
      <c r="A1952" s="160" t="s">
        <v>28</v>
      </c>
      <c r="B1952" s="160" t="s">
        <v>168</v>
      </c>
      <c r="C1952" s="160">
        <f>_xlfn.XLOOKUP(B1952,'2.1.trackMPD'!$R$7:$R$29,'2.1.trackMPD'!$T$7:$T$29)</f>
        <v>6</v>
      </c>
      <c r="D1952" s="160">
        <v>10</v>
      </c>
      <c r="E1952" s="160" t="s">
        <v>6394</v>
      </c>
      <c r="F1952" s="160" t="s">
        <v>110</v>
      </c>
      <c r="G1952" s="160" t="s">
        <v>124</v>
      </c>
      <c r="H1952" s="160" t="s">
        <v>6393</v>
      </c>
      <c r="I1952" s="160" cm="1">
        <f t="array" ref="I1952">INDEX('2.1.trackMPD'!K:K/(24*60*60),
       MATCH(1,
             (A1952='2.1.trackMPD'!A:A)*
             (C1952='2.1.trackMPD'!D:D)*
             (D1952/10^6='2.1.trackMPD'!H:H)*
             (E1952='2.1.trackMPD'!F:F),
0))</f>
        <v>0</v>
      </c>
    </row>
    <row r="1953" spans="1:9" x14ac:dyDescent="0.2">
      <c r="A1953" s="160" t="s">
        <v>28</v>
      </c>
      <c r="B1953" s="160" t="s">
        <v>168</v>
      </c>
      <c r="C1953" s="160">
        <f>_xlfn.XLOOKUP(B1953,'2.1.trackMPD'!$R$7:$R$29,'2.1.trackMPD'!$T$7:$T$29)</f>
        <v>6</v>
      </c>
      <c r="D1953" s="160">
        <v>10</v>
      </c>
      <c r="E1953" s="160" t="s">
        <v>6394</v>
      </c>
      <c r="F1953" s="160" t="s">
        <v>110</v>
      </c>
      <c r="G1953" s="160" t="s">
        <v>140</v>
      </c>
      <c r="H1953" s="160" t="s">
        <v>6393</v>
      </c>
      <c r="I1953" s="160" cm="1">
        <f t="array" ref="I1953">INDEX('2.1.trackMPD'!L:L/(24*60*60),
       MATCH(1,
             (A1953='2.1.trackMPD'!A:A)*
             (C1953='2.1.trackMPD'!D:D)*
             (D1953/10^6='2.1.trackMPD'!H:H)*
             (E1953='2.1.trackMPD'!F:F),
0))</f>
        <v>0</v>
      </c>
    </row>
    <row r="1954" spans="1:9" x14ac:dyDescent="0.2">
      <c r="A1954" s="160" t="s">
        <v>28</v>
      </c>
      <c r="B1954" s="160" t="s">
        <v>168</v>
      </c>
      <c r="C1954" s="160">
        <f>_xlfn.XLOOKUP(B1954,'2.1.trackMPD'!$R$7:$R$29,'2.1.trackMPD'!$T$7:$T$29)</f>
        <v>6</v>
      </c>
      <c r="D1954" s="160">
        <v>100</v>
      </c>
      <c r="E1954" s="160" t="s">
        <v>6394</v>
      </c>
      <c r="F1954" s="160" t="s">
        <v>110</v>
      </c>
      <c r="G1954" s="160" t="s">
        <v>124</v>
      </c>
      <c r="H1954" s="160" t="s">
        <v>6392</v>
      </c>
      <c r="I1954" s="160" cm="1">
        <f t="array" ref="I1954">INDEX('2.1.trackMPD'!I:I/(24*60*60),
       MATCH(1,
             (A1954='2.1.trackMPD'!A:A)*
             (C1954='2.1.trackMPD'!D:D)*
             (D1954/10^6='2.1.trackMPD'!H:H)*
             (E1954='2.1.trackMPD'!F:F),
0))</f>
        <v>2.4572777605767825E-2</v>
      </c>
    </row>
    <row r="1955" spans="1:9" x14ac:dyDescent="0.2">
      <c r="A1955" s="160" t="s">
        <v>28</v>
      </c>
      <c r="B1955" s="160" t="s">
        <v>168</v>
      </c>
      <c r="C1955" s="160">
        <f>_xlfn.XLOOKUP(B1955,'2.1.trackMPD'!$R$7:$R$29,'2.1.trackMPD'!$T$7:$T$29)</f>
        <v>6</v>
      </c>
      <c r="D1955" s="160">
        <v>100</v>
      </c>
      <c r="E1955" s="160" t="s">
        <v>6394</v>
      </c>
      <c r="F1955" s="160" t="s">
        <v>110</v>
      </c>
      <c r="G1955" s="160" t="s">
        <v>140</v>
      </c>
      <c r="H1955" s="160" t="s">
        <v>6392</v>
      </c>
      <c r="I1955" s="160" cm="1">
        <f t="array" ref="I1955">INDEX('2.1.trackMPD'!J:J/(24*60*60),
       MATCH(1,
             (A1955='2.1.trackMPD'!A:A)*
             (C1955='2.1.trackMPD'!D:D)*
             (D1955/10^6='2.1.trackMPD'!H:H)*
             (E1955='2.1.trackMPD'!F:F),
0))</f>
        <v>4.708581740606111E-3</v>
      </c>
    </row>
    <row r="1956" spans="1:9" x14ac:dyDescent="0.2">
      <c r="A1956" s="160" t="s">
        <v>28</v>
      </c>
      <c r="B1956" s="160" t="s">
        <v>168</v>
      </c>
      <c r="C1956" s="160">
        <f>_xlfn.XLOOKUP(B1956,'2.1.trackMPD'!$R$7:$R$29,'2.1.trackMPD'!$T$7:$T$29)</f>
        <v>6</v>
      </c>
      <c r="D1956" s="160">
        <v>100</v>
      </c>
      <c r="E1956" s="160" t="s">
        <v>6394</v>
      </c>
      <c r="F1956" s="160" t="s">
        <v>110</v>
      </c>
      <c r="G1956" s="160" t="s">
        <v>124</v>
      </c>
      <c r="H1956" s="160" t="s">
        <v>6393</v>
      </c>
      <c r="I1956" s="160" cm="1">
        <f t="array" ref="I1956">INDEX('2.1.trackMPD'!K:K/(24*60*60),
       MATCH(1,
             (A1956='2.1.trackMPD'!A:A)*
             (C1956='2.1.trackMPD'!D:D)*
             (D1956/10^6='2.1.trackMPD'!H:H)*
             (E1956='2.1.trackMPD'!F:F),
0))</f>
        <v>0</v>
      </c>
    </row>
    <row r="1957" spans="1:9" x14ac:dyDescent="0.2">
      <c r="A1957" s="160" t="s">
        <v>28</v>
      </c>
      <c r="B1957" s="160" t="s">
        <v>168</v>
      </c>
      <c r="C1957" s="160">
        <f>_xlfn.XLOOKUP(B1957,'2.1.trackMPD'!$R$7:$R$29,'2.1.trackMPD'!$T$7:$T$29)</f>
        <v>6</v>
      </c>
      <c r="D1957" s="160">
        <v>100</v>
      </c>
      <c r="E1957" s="160" t="s">
        <v>6394</v>
      </c>
      <c r="F1957" s="160" t="s">
        <v>110</v>
      </c>
      <c r="G1957" s="160" t="s">
        <v>140</v>
      </c>
      <c r="H1957" s="160" t="s">
        <v>6393</v>
      </c>
      <c r="I1957" s="160" cm="1">
        <f t="array" ref="I1957">INDEX('2.1.trackMPD'!L:L/(24*60*60),
       MATCH(1,
             (A1957='2.1.trackMPD'!A:A)*
             (C1957='2.1.trackMPD'!D:D)*
             (D1957/10^6='2.1.trackMPD'!H:H)*
             (E1957='2.1.trackMPD'!F:F),
0))</f>
        <v>0</v>
      </c>
    </row>
    <row r="1958" spans="1:9" x14ac:dyDescent="0.2">
      <c r="A1958" s="160" t="s">
        <v>28</v>
      </c>
      <c r="B1958" s="160" t="s">
        <v>168</v>
      </c>
      <c r="C1958" s="160">
        <f>_xlfn.XLOOKUP(B1958,'2.1.trackMPD'!$R$7:$R$29,'2.1.trackMPD'!$T$7:$T$29)</f>
        <v>6</v>
      </c>
      <c r="D1958" s="160">
        <v>1000</v>
      </c>
      <c r="E1958" s="160" t="s">
        <v>6394</v>
      </c>
      <c r="F1958" s="160" t="s">
        <v>110</v>
      </c>
      <c r="G1958" s="160" t="s">
        <v>124</v>
      </c>
      <c r="H1958" s="160" t="s">
        <v>6392</v>
      </c>
      <c r="I1958" s="160" cm="1">
        <f t="array" ref="I1958">INDEX('2.1.trackMPD'!I:I/(24*60*60),
       MATCH(1,
             (A1958='2.1.trackMPD'!A:A)*
             (C1958='2.1.trackMPD'!D:D)*
             (D1958/10^6='2.1.trackMPD'!H:H)*
             (E1958='2.1.trackMPD'!F:F),
0))</f>
        <v>3.0858696405338653</v>
      </c>
    </row>
    <row r="1959" spans="1:9" x14ac:dyDescent="0.2">
      <c r="A1959" s="160" t="s">
        <v>28</v>
      </c>
      <c r="B1959" s="160" t="s">
        <v>168</v>
      </c>
      <c r="C1959" s="160">
        <f>_xlfn.XLOOKUP(B1959,'2.1.trackMPD'!$R$7:$R$29,'2.1.trackMPD'!$T$7:$T$29)</f>
        <v>6</v>
      </c>
      <c r="D1959" s="160">
        <v>1000</v>
      </c>
      <c r="E1959" s="160" t="s">
        <v>6394</v>
      </c>
      <c r="F1959" s="160" t="s">
        <v>110</v>
      </c>
      <c r="G1959" s="160" t="s">
        <v>140</v>
      </c>
      <c r="H1959" s="160" t="s">
        <v>6392</v>
      </c>
      <c r="I1959" s="160" cm="1">
        <f t="array" ref="I1959">INDEX('2.1.trackMPD'!J:J/(24*60*60),
       MATCH(1,
             (A1959='2.1.trackMPD'!A:A)*
             (C1959='2.1.trackMPD'!D:D)*
             (D1959/10^6='2.1.trackMPD'!H:H)*
             (E1959='2.1.trackMPD'!F:F),
0))</f>
        <v>5.3051175956294098E-2</v>
      </c>
    </row>
    <row r="1960" spans="1:9" x14ac:dyDescent="0.2">
      <c r="A1960" s="160" t="s">
        <v>28</v>
      </c>
      <c r="B1960" s="160" t="s">
        <v>168</v>
      </c>
      <c r="C1960" s="160">
        <f>_xlfn.XLOOKUP(B1960,'2.1.trackMPD'!$R$7:$R$29,'2.1.trackMPD'!$T$7:$T$29)</f>
        <v>6</v>
      </c>
      <c r="D1960" s="160">
        <v>1000</v>
      </c>
      <c r="E1960" s="160" t="s">
        <v>6394</v>
      </c>
      <c r="F1960" s="160" t="s">
        <v>110</v>
      </c>
      <c r="G1960" s="160" t="s">
        <v>124</v>
      </c>
      <c r="H1960" s="160" t="s">
        <v>6393</v>
      </c>
      <c r="I1960" s="160" cm="1">
        <f t="array" ref="I1960">INDEX('2.1.trackMPD'!K:K/(24*60*60),
       MATCH(1,
             (A1960='2.1.trackMPD'!A:A)*
             (C1960='2.1.trackMPD'!D:D)*
             (D1960/10^6='2.1.trackMPD'!H:H)*
             (E1960='2.1.trackMPD'!F:F),
0))</f>
        <v>0</v>
      </c>
    </row>
    <row r="1961" spans="1:9" x14ac:dyDescent="0.2">
      <c r="A1961" s="160" t="s">
        <v>28</v>
      </c>
      <c r="B1961" s="160" t="s">
        <v>168</v>
      </c>
      <c r="C1961" s="160">
        <f>_xlfn.XLOOKUP(B1961,'2.1.trackMPD'!$R$7:$R$29,'2.1.trackMPD'!$T$7:$T$29)</f>
        <v>6</v>
      </c>
      <c r="D1961" s="160">
        <v>1000</v>
      </c>
      <c r="E1961" s="160" t="s">
        <v>6394</v>
      </c>
      <c r="F1961" s="160" t="s">
        <v>110</v>
      </c>
      <c r="G1961" s="160" t="s">
        <v>140</v>
      </c>
      <c r="H1961" s="160" t="s">
        <v>6393</v>
      </c>
      <c r="I1961" s="160" cm="1">
        <f t="array" ref="I1961">INDEX('2.1.trackMPD'!L:L/(24*60*60),
       MATCH(1,
             (A1961='2.1.trackMPD'!A:A)*
             (C1961='2.1.trackMPD'!D:D)*
             (D1961/10^6='2.1.trackMPD'!H:H)*
             (E1961='2.1.trackMPD'!F:F),
0))</f>
        <v>0</v>
      </c>
    </row>
    <row r="1962" spans="1:9" x14ac:dyDescent="0.2">
      <c r="A1962" s="160" t="s">
        <v>28</v>
      </c>
      <c r="B1962" s="160" t="s">
        <v>168</v>
      </c>
      <c r="C1962" s="160">
        <f>_xlfn.XLOOKUP(B1962,'2.1.trackMPD'!$R$7:$R$29,'2.1.trackMPD'!$T$7:$T$29)</f>
        <v>6</v>
      </c>
      <c r="D1962" s="160">
        <v>5000</v>
      </c>
      <c r="E1962" s="160" t="s">
        <v>6394</v>
      </c>
      <c r="F1962" s="160" t="s">
        <v>110</v>
      </c>
      <c r="G1962" s="160" t="s">
        <v>124</v>
      </c>
      <c r="H1962" s="160" t="s">
        <v>6392</v>
      </c>
      <c r="I1962" s="160" cm="1">
        <f t="array" ref="I1962">INDEX('2.1.trackMPD'!I:I/(24*60*60),
       MATCH(1,
             (A1962='2.1.trackMPD'!A:A)*
             (C1962='2.1.trackMPD'!D:D)*
             (D1962/10^6='2.1.trackMPD'!H:H)*
             (E1962='2.1.trackMPD'!F:F),
0))</f>
        <v>18.124738707300001</v>
      </c>
    </row>
    <row r="1963" spans="1:9" x14ac:dyDescent="0.2">
      <c r="A1963" s="160" t="s">
        <v>28</v>
      </c>
      <c r="B1963" s="160" t="s">
        <v>168</v>
      </c>
      <c r="C1963" s="160">
        <f>_xlfn.XLOOKUP(B1963,'2.1.trackMPD'!$R$7:$R$29,'2.1.trackMPD'!$T$7:$T$29)</f>
        <v>6</v>
      </c>
      <c r="D1963" s="160">
        <v>5000</v>
      </c>
      <c r="E1963" s="160" t="s">
        <v>6394</v>
      </c>
      <c r="F1963" s="160" t="s">
        <v>110</v>
      </c>
      <c r="G1963" s="160" t="s">
        <v>140</v>
      </c>
      <c r="H1963" s="160" t="s">
        <v>6392</v>
      </c>
      <c r="I1963" s="160" cm="1">
        <f t="array" ref="I1963">INDEX('2.1.trackMPD'!J:J/(24*60*60),
       MATCH(1,
             (A1963='2.1.trackMPD'!A:A)*
             (C1963='2.1.trackMPD'!D:D)*
             (D1963/10^6='2.1.trackMPD'!H:H)*
             (E1963='2.1.trackMPD'!F:F),
0))</f>
        <v>0.12857071824875577</v>
      </c>
    </row>
    <row r="1964" spans="1:9" x14ac:dyDescent="0.2">
      <c r="A1964" s="160" t="s">
        <v>28</v>
      </c>
      <c r="B1964" s="160" t="s">
        <v>168</v>
      </c>
      <c r="C1964" s="160">
        <f>_xlfn.XLOOKUP(B1964,'2.1.trackMPD'!$R$7:$R$29,'2.1.trackMPD'!$T$7:$T$29)</f>
        <v>6</v>
      </c>
      <c r="D1964" s="160">
        <v>5000</v>
      </c>
      <c r="E1964" s="160" t="s">
        <v>6394</v>
      </c>
      <c r="F1964" s="160" t="s">
        <v>110</v>
      </c>
      <c r="G1964" s="160" t="s">
        <v>124</v>
      </c>
      <c r="H1964" s="160" t="s">
        <v>6393</v>
      </c>
      <c r="I1964" s="160" cm="1">
        <f t="array" ref="I1964">INDEX('2.1.trackMPD'!K:K/(24*60*60),
       MATCH(1,
             (A1964='2.1.trackMPD'!A:A)*
             (C1964='2.1.trackMPD'!D:D)*
             (D1964/10^6='2.1.trackMPD'!H:H)*
             (E1964='2.1.trackMPD'!F:F),
0))</f>
        <v>0</v>
      </c>
    </row>
    <row r="1965" spans="1:9" x14ac:dyDescent="0.2">
      <c r="A1965" s="160" t="s">
        <v>28</v>
      </c>
      <c r="B1965" s="160" t="s">
        <v>168</v>
      </c>
      <c r="C1965" s="160">
        <f>_xlfn.XLOOKUP(B1965,'2.1.trackMPD'!$R$7:$R$29,'2.1.trackMPD'!$T$7:$T$29)</f>
        <v>6</v>
      </c>
      <c r="D1965" s="160">
        <v>5000</v>
      </c>
      <c r="E1965" s="160" t="s">
        <v>6394</v>
      </c>
      <c r="F1965" s="160" t="s">
        <v>110</v>
      </c>
      <c r="G1965" s="160" t="s">
        <v>140</v>
      </c>
      <c r="H1965" s="160" t="s">
        <v>6393</v>
      </c>
      <c r="I1965" s="160" cm="1">
        <f t="array" ref="I1965">INDEX('2.1.trackMPD'!L:L/(24*60*60),
       MATCH(1,
             (A1965='2.1.trackMPD'!A:A)*
             (C1965='2.1.trackMPD'!D:D)*
             (D1965/10^6='2.1.trackMPD'!H:H)*
             (E1965='2.1.trackMPD'!F:F),
0))</f>
        <v>0</v>
      </c>
    </row>
    <row r="1966" spans="1:9" x14ac:dyDescent="0.2">
      <c r="A1966" s="160" t="s">
        <v>28</v>
      </c>
      <c r="B1966" s="160" t="s">
        <v>168</v>
      </c>
      <c r="C1966" s="160">
        <f>_xlfn.XLOOKUP(B1966,'2.1.trackMPD'!$R$7:$R$29,'2.1.trackMPD'!$T$7:$T$29)</f>
        <v>6</v>
      </c>
      <c r="D1966" s="160">
        <v>1</v>
      </c>
      <c r="E1966" s="160" t="s">
        <v>6395</v>
      </c>
      <c r="F1966" s="160" t="s">
        <v>110</v>
      </c>
      <c r="G1966" s="160" t="s">
        <v>124</v>
      </c>
      <c r="H1966" s="160" t="s">
        <v>6392</v>
      </c>
      <c r="I1966" s="160" t="e" cm="1">
        <f t="array" ref="I1966">INDEX('2.1.trackMPD'!I:I/(24*60*60),
       MATCH(1,
             (A1966='2.1.trackMPD'!A:A)*
             (C1966='2.1.trackMPD'!D:D)*
             (D1966/10^6='2.1.trackMPD'!H:H)*
             (E1966='2.1.trackMPD'!F:F),
0))</f>
        <v>#N/A</v>
      </c>
    </row>
    <row r="1967" spans="1:9" x14ac:dyDescent="0.2">
      <c r="A1967" s="160" t="s">
        <v>28</v>
      </c>
      <c r="B1967" s="160" t="s">
        <v>168</v>
      </c>
      <c r="C1967" s="160">
        <f>_xlfn.XLOOKUP(B1967,'2.1.trackMPD'!$R$7:$R$29,'2.1.trackMPD'!$T$7:$T$29)</f>
        <v>6</v>
      </c>
      <c r="D1967" s="160">
        <v>1</v>
      </c>
      <c r="E1967" s="160" t="s">
        <v>6395</v>
      </c>
      <c r="F1967" s="160" t="s">
        <v>110</v>
      </c>
      <c r="G1967" s="160" t="s">
        <v>140</v>
      </c>
      <c r="H1967" s="160" t="s">
        <v>6392</v>
      </c>
      <c r="I1967" s="160" t="e" cm="1">
        <f t="array" ref="I1967">INDEX('2.1.trackMPD'!J:J/(24*60*60),
       MATCH(1,
             (A1967='2.1.trackMPD'!A:A)*
             (C1967='2.1.trackMPD'!D:D)*
             (D1967/10^6='2.1.trackMPD'!H:H)*
             (E1967='2.1.trackMPD'!F:F),
0))</f>
        <v>#N/A</v>
      </c>
    </row>
    <row r="1968" spans="1:9" x14ac:dyDescent="0.2">
      <c r="A1968" s="160" t="s">
        <v>28</v>
      </c>
      <c r="B1968" s="160" t="s">
        <v>168</v>
      </c>
      <c r="C1968" s="160">
        <f>_xlfn.XLOOKUP(B1968,'2.1.trackMPD'!$R$7:$R$29,'2.1.trackMPD'!$T$7:$T$29)</f>
        <v>6</v>
      </c>
      <c r="D1968" s="160">
        <v>1</v>
      </c>
      <c r="E1968" s="160" t="s">
        <v>6395</v>
      </c>
      <c r="F1968" s="160" t="s">
        <v>110</v>
      </c>
      <c r="G1968" s="160" t="s">
        <v>124</v>
      </c>
      <c r="H1968" s="160" t="s">
        <v>6393</v>
      </c>
      <c r="I1968" s="160" t="e" cm="1">
        <f t="array" ref="I1968">INDEX('2.1.trackMPD'!K:K/(24*60*60),
       MATCH(1,
             (A1968='2.1.trackMPD'!A:A)*
             (C1968='2.1.trackMPD'!D:D)*
             (D1968/10^6='2.1.trackMPD'!H:H)*
             (E1968='2.1.trackMPD'!F:F),
0))</f>
        <v>#N/A</v>
      </c>
    </row>
    <row r="1969" spans="1:9" x14ac:dyDescent="0.2">
      <c r="A1969" s="160" t="s">
        <v>28</v>
      </c>
      <c r="B1969" s="160" t="s">
        <v>168</v>
      </c>
      <c r="C1969" s="160">
        <f>_xlfn.XLOOKUP(B1969,'2.1.trackMPD'!$R$7:$R$29,'2.1.trackMPD'!$T$7:$T$29)</f>
        <v>6</v>
      </c>
      <c r="D1969" s="160">
        <v>1</v>
      </c>
      <c r="E1969" s="160" t="s">
        <v>6395</v>
      </c>
      <c r="F1969" s="160" t="s">
        <v>110</v>
      </c>
      <c r="G1969" s="160" t="s">
        <v>140</v>
      </c>
      <c r="H1969" s="160" t="s">
        <v>6393</v>
      </c>
      <c r="I1969" s="160" t="e" cm="1">
        <f t="array" ref="I1969">INDEX('2.1.trackMPD'!L:L/(24*60*60),
       MATCH(1,
             (A1969='2.1.trackMPD'!A:A)*
             (C1969='2.1.trackMPD'!D:D)*
             (D1969/10^6='2.1.trackMPD'!H:H)*
             (E1969='2.1.trackMPD'!F:F),
0))</f>
        <v>#N/A</v>
      </c>
    </row>
    <row r="1970" spans="1:9" x14ac:dyDescent="0.2">
      <c r="A1970" s="160" t="s">
        <v>28</v>
      </c>
      <c r="B1970" s="160" t="s">
        <v>168</v>
      </c>
      <c r="C1970" s="160">
        <f>_xlfn.XLOOKUP(B1970,'2.1.trackMPD'!$R$7:$R$29,'2.1.trackMPD'!$T$7:$T$29)</f>
        <v>6</v>
      </c>
      <c r="D1970" s="160">
        <v>10</v>
      </c>
      <c r="E1970" s="160" t="s">
        <v>6395</v>
      </c>
      <c r="F1970" s="160" t="s">
        <v>110</v>
      </c>
      <c r="G1970" s="160" t="s">
        <v>124</v>
      </c>
      <c r="H1970" s="160" t="s">
        <v>6392</v>
      </c>
      <c r="I1970" s="160" t="e" cm="1">
        <f t="array" ref="I1970">INDEX('2.1.trackMPD'!I:I/(24*60*60),
       MATCH(1,
             (A1970='2.1.trackMPD'!A:A)*
             (C1970='2.1.trackMPD'!D:D)*
             (D1970/10^6='2.1.trackMPD'!H:H)*
             (E1970='2.1.trackMPD'!F:F),
0))</f>
        <v>#N/A</v>
      </c>
    </row>
    <row r="1971" spans="1:9" x14ac:dyDescent="0.2">
      <c r="A1971" s="160" t="s">
        <v>28</v>
      </c>
      <c r="B1971" s="160" t="s">
        <v>168</v>
      </c>
      <c r="C1971" s="160">
        <f>_xlfn.XLOOKUP(B1971,'2.1.trackMPD'!$R$7:$R$29,'2.1.trackMPD'!$T$7:$T$29)</f>
        <v>6</v>
      </c>
      <c r="D1971" s="160">
        <v>10</v>
      </c>
      <c r="E1971" s="160" t="s">
        <v>6395</v>
      </c>
      <c r="F1971" s="160" t="s">
        <v>110</v>
      </c>
      <c r="G1971" s="160" t="s">
        <v>140</v>
      </c>
      <c r="H1971" s="160" t="s">
        <v>6392</v>
      </c>
      <c r="I1971" s="160" t="e" cm="1">
        <f t="array" ref="I1971">INDEX('2.1.trackMPD'!J:J/(24*60*60),
       MATCH(1,
             (A1971='2.1.trackMPD'!A:A)*
             (C1971='2.1.trackMPD'!D:D)*
             (D1971/10^6='2.1.trackMPD'!H:H)*
             (E1971='2.1.trackMPD'!F:F),
0))</f>
        <v>#N/A</v>
      </c>
    </row>
    <row r="1972" spans="1:9" x14ac:dyDescent="0.2">
      <c r="A1972" s="160" t="s">
        <v>28</v>
      </c>
      <c r="B1972" s="160" t="s">
        <v>168</v>
      </c>
      <c r="C1972" s="160">
        <f>_xlfn.XLOOKUP(B1972,'2.1.trackMPD'!$R$7:$R$29,'2.1.trackMPD'!$T$7:$T$29)</f>
        <v>6</v>
      </c>
      <c r="D1972" s="160">
        <v>10</v>
      </c>
      <c r="E1972" s="160" t="s">
        <v>6395</v>
      </c>
      <c r="F1972" s="160" t="s">
        <v>110</v>
      </c>
      <c r="G1972" s="160" t="s">
        <v>124</v>
      </c>
      <c r="H1972" s="160" t="s">
        <v>6393</v>
      </c>
      <c r="I1972" s="160" t="e" cm="1">
        <f t="array" ref="I1972">INDEX('2.1.trackMPD'!K:K/(24*60*60),
       MATCH(1,
             (A1972='2.1.trackMPD'!A:A)*
             (C1972='2.1.trackMPD'!D:D)*
             (D1972/10^6='2.1.trackMPD'!H:H)*
             (E1972='2.1.trackMPD'!F:F),
0))</f>
        <v>#N/A</v>
      </c>
    </row>
    <row r="1973" spans="1:9" x14ac:dyDescent="0.2">
      <c r="A1973" s="160" t="s">
        <v>28</v>
      </c>
      <c r="B1973" s="160" t="s">
        <v>168</v>
      </c>
      <c r="C1973" s="160">
        <f>_xlfn.XLOOKUP(B1973,'2.1.trackMPD'!$R$7:$R$29,'2.1.trackMPD'!$T$7:$T$29)</f>
        <v>6</v>
      </c>
      <c r="D1973" s="160">
        <v>10</v>
      </c>
      <c r="E1973" s="160" t="s">
        <v>6395</v>
      </c>
      <c r="F1973" s="160" t="s">
        <v>110</v>
      </c>
      <c r="G1973" s="160" t="s">
        <v>140</v>
      </c>
      <c r="H1973" s="160" t="s">
        <v>6393</v>
      </c>
      <c r="I1973" s="160" t="e" cm="1">
        <f t="array" ref="I1973">INDEX('2.1.trackMPD'!L:L/(24*60*60),
       MATCH(1,
             (A1973='2.1.trackMPD'!A:A)*
             (C1973='2.1.trackMPD'!D:D)*
             (D1973/10^6='2.1.trackMPD'!H:H)*
             (E1973='2.1.trackMPD'!F:F),
0))</f>
        <v>#N/A</v>
      </c>
    </row>
    <row r="1974" spans="1:9" x14ac:dyDescent="0.2">
      <c r="A1974" s="160" t="s">
        <v>28</v>
      </c>
      <c r="B1974" s="160" t="s">
        <v>168</v>
      </c>
      <c r="C1974" s="160">
        <f>_xlfn.XLOOKUP(B1974,'2.1.trackMPD'!$R$7:$R$29,'2.1.trackMPD'!$T$7:$T$29)</f>
        <v>6</v>
      </c>
      <c r="D1974" s="160">
        <v>100</v>
      </c>
      <c r="E1974" s="160" t="s">
        <v>6395</v>
      </c>
      <c r="F1974" s="160" t="s">
        <v>110</v>
      </c>
      <c r="G1974" s="160" t="s">
        <v>124</v>
      </c>
      <c r="H1974" s="160" t="s">
        <v>6392</v>
      </c>
      <c r="I1974" s="160" t="e" cm="1">
        <f t="array" ref="I1974">INDEX('2.1.trackMPD'!I:I/(24*60*60),
       MATCH(1,
             (A1974='2.1.trackMPD'!A:A)*
             (C1974='2.1.trackMPD'!D:D)*
             (D1974/10^6='2.1.trackMPD'!H:H)*
             (E1974='2.1.trackMPD'!F:F),
0))</f>
        <v>#N/A</v>
      </c>
    </row>
    <row r="1975" spans="1:9" x14ac:dyDescent="0.2">
      <c r="A1975" s="160" t="s">
        <v>28</v>
      </c>
      <c r="B1975" s="160" t="s">
        <v>168</v>
      </c>
      <c r="C1975" s="160">
        <f>_xlfn.XLOOKUP(B1975,'2.1.trackMPD'!$R$7:$R$29,'2.1.trackMPD'!$T$7:$T$29)</f>
        <v>6</v>
      </c>
      <c r="D1975" s="160">
        <v>100</v>
      </c>
      <c r="E1975" s="160" t="s">
        <v>6395</v>
      </c>
      <c r="F1975" s="160" t="s">
        <v>110</v>
      </c>
      <c r="G1975" s="160" t="s">
        <v>140</v>
      </c>
      <c r="H1975" s="160" t="s">
        <v>6392</v>
      </c>
      <c r="I1975" s="160" t="e" cm="1">
        <f t="array" ref="I1975">INDEX('2.1.trackMPD'!J:J/(24*60*60),
       MATCH(1,
             (A1975='2.1.trackMPD'!A:A)*
             (C1975='2.1.trackMPD'!D:D)*
             (D1975/10^6='2.1.trackMPD'!H:H)*
             (E1975='2.1.trackMPD'!F:F),
0))</f>
        <v>#N/A</v>
      </c>
    </row>
    <row r="1976" spans="1:9" x14ac:dyDescent="0.2">
      <c r="A1976" s="160" t="s">
        <v>28</v>
      </c>
      <c r="B1976" s="160" t="s">
        <v>168</v>
      </c>
      <c r="C1976" s="160">
        <f>_xlfn.XLOOKUP(B1976,'2.1.trackMPD'!$R$7:$R$29,'2.1.trackMPD'!$T$7:$T$29)</f>
        <v>6</v>
      </c>
      <c r="D1976" s="160">
        <v>100</v>
      </c>
      <c r="E1976" s="160" t="s">
        <v>6395</v>
      </c>
      <c r="F1976" s="160" t="s">
        <v>110</v>
      </c>
      <c r="G1976" s="160" t="s">
        <v>124</v>
      </c>
      <c r="H1976" s="160" t="s">
        <v>6393</v>
      </c>
      <c r="I1976" s="160" t="e" cm="1">
        <f t="array" ref="I1976">INDEX('2.1.trackMPD'!K:K/(24*60*60),
       MATCH(1,
             (A1976='2.1.trackMPD'!A:A)*
             (C1976='2.1.trackMPD'!D:D)*
             (D1976/10^6='2.1.trackMPD'!H:H)*
             (E1976='2.1.trackMPD'!F:F),
0))</f>
        <v>#N/A</v>
      </c>
    </row>
    <row r="1977" spans="1:9" x14ac:dyDescent="0.2">
      <c r="A1977" s="160" t="s">
        <v>28</v>
      </c>
      <c r="B1977" s="160" t="s">
        <v>168</v>
      </c>
      <c r="C1977" s="160">
        <f>_xlfn.XLOOKUP(B1977,'2.1.trackMPD'!$R$7:$R$29,'2.1.trackMPD'!$T$7:$T$29)</f>
        <v>6</v>
      </c>
      <c r="D1977" s="160">
        <v>100</v>
      </c>
      <c r="E1977" s="160" t="s">
        <v>6395</v>
      </c>
      <c r="F1977" s="160" t="s">
        <v>110</v>
      </c>
      <c r="G1977" s="160" t="s">
        <v>140</v>
      </c>
      <c r="H1977" s="160" t="s">
        <v>6393</v>
      </c>
      <c r="I1977" s="160" t="e" cm="1">
        <f t="array" ref="I1977">INDEX('2.1.trackMPD'!L:L/(24*60*60),
       MATCH(1,
             (A1977='2.1.trackMPD'!A:A)*
             (C1977='2.1.trackMPD'!D:D)*
             (D1977/10^6='2.1.trackMPD'!H:H)*
             (E1977='2.1.trackMPD'!F:F),
0))</f>
        <v>#N/A</v>
      </c>
    </row>
    <row r="1978" spans="1:9" x14ac:dyDescent="0.2">
      <c r="A1978" s="160" t="s">
        <v>28</v>
      </c>
      <c r="B1978" s="160" t="s">
        <v>15</v>
      </c>
      <c r="C1978" s="160">
        <f>_xlfn.XLOOKUP(B1978,'2.1.trackMPD'!$R$7:$R$29,'2.1.trackMPD'!$T$7:$T$29)</f>
        <v>6</v>
      </c>
      <c r="D1978" s="160">
        <v>1</v>
      </c>
      <c r="E1978" s="160" t="s">
        <v>6390</v>
      </c>
      <c r="F1978" s="160" t="s">
        <v>110</v>
      </c>
      <c r="G1978" s="160" t="s">
        <v>124</v>
      </c>
      <c r="H1978" s="160" t="s">
        <v>6392</v>
      </c>
      <c r="I1978" s="160" cm="1">
        <f t="array" ref="I1978">INDEX('2.1.trackMPD'!I:I/(24*60*60),
       MATCH(1,
             (A1978='2.1.trackMPD'!A:A)*
             (C1978='2.1.trackMPD'!D:D)*
             (D1978/10^6='2.1.trackMPD'!H:H)*
             (E1978='2.1.trackMPD'!F:F),
0))</f>
        <v>1.6177365619572223E-6</v>
      </c>
    </row>
    <row r="1979" spans="1:9" x14ac:dyDescent="0.2">
      <c r="A1979" s="160" t="s">
        <v>28</v>
      </c>
      <c r="B1979" s="160" t="s">
        <v>15</v>
      </c>
      <c r="C1979" s="160">
        <f>_xlfn.XLOOKUP(B1979,'2.1.trackMPD'!$R$7:$R$29,'2.1.trackMPD'!$T$7:$T$29)</f>
        <v>6</v>
      </c>
      <c r="D1979" s="160">
        <v>1</v>
      </c>
      <c r="E1979" s="160" t="s">
        <v>6390</v>
      </c>
      <c r="F1979" s="160" t="s">
        <v>110</v>
      </c>
      <c r="G1979" s="160" t="s">
        <v>140</v>
      </c>
      <c r="H1979" s="160" t="s">
        <v>6392</v>
      </c>
      <c r="I1979" s="160" cm="1">
        <f t="array" ref="I1979">INDEX('2.1.trackMPD'!J:J/(24*60*60),
       MATCH(1,
             (A1979='2.1.trackMPD'!A:A)*
             (C1979='2.1.trackMPD'!D:D)*
             (D1979/10^6='2.1.trackMPD'!H:H)*
             (E1979='2.1.trackMPD'!F:F),
0))</f>
        <v>3.4630803063361224E-5</v>
      </c>
    </row>
    <row r="1980" spans="1:9" x14ac:dyDescent="0.2">
      <c r="A1980" s="160" t="s">
        <v>28</v>
      </c>
      <c r="B1980" s="160" t="s">
        <v>15</v>
      </c>
      <c r="C1980" s="160">
        <f>_xlfn.XLOOKUP(B1980,'2.1.trackMPD'!$R$7:$R$29,'2.1.trackMPD'!$T$7:$T$29)</f>
        <v>6</v>
      </c>
      <c r="D1980" s="160">
        <v>1</v>
      </c>
      <c r="E1980" s="160" t="s">
        <v>6390</v>
      </c>
      <c r="F1980" s="160" t="s">
        <v>110</v>
      </c>
      <c r="G1980" s="160" t="s">
        <v>124</v>
      </c>
      <c r="H1980" s="160" t="s">
        <v>6393</v>
      </c>
      <c r="I1980" s="160" cm="1">
        <f t="array" ref="I1980">INDEX('2.1.trackMPD'!K:K/(24*60*60),
       MATCH(1,
             (A1980='2.1.trackMPD'!A:A)*
             (C1980='2.1.trackMPD'!D:D)*
             (D1980/10^6='2.1.trackMPD'!H:H)*
             (E1980='2.1.trackMPD'!F:F),
0))</f>
        <v>6.3710499490452088E-7</v>
      </c>
    </row>
    <row r="1981" spans="1:9" x14ac:dyDescent="0.2">
      <c r="A1981" s="160" t="s">
        <v>28</v>
      </c>
      <c r="B1981" s="160" t="s">
        <v>15</v>
      </c>
      <c r="C1981" s="160">
        <f>_xlfn.XLOOKUP(B1981,'2.1.trackMPD'!$R$7:$R$29,'2.1.trackMPD'!$T$7:$T$29)</f>
        <v>6</v>
      </c>
      <c r="D1981" s="160">
        <v>1</v>
      </c>
      <c r="E1981" s="160" t="s">
        <v>6390</v>
      </c>
      <c r="F1981" s="160" t="s">
        <v>110</v>
      </c>
      <c r="G1981" s="160" t="s">
        <v>140</v>
      </c>
      <c r="H1981" s="160" t="s">
        <v>6393</v>
      </c>
      <c r="I1981" s="160" cm="1">
        <f t="array" ref="I1981">INDEX('2.1.trackMPD'!L:L/(24*60*60),
       MATCH(1,
             (A1981='2.1.trackMPD'!A:A)*
             (C1981='2.1.trackMPD'!D:D)*
             (D1981/10^6='2.1.trackMPD'!H:H)*
             (E1981='2.1.trackMPD'!F:F),
0))</f>
        <v>2.1367521364459838E-5</v>
      </c>
    </row>
    <row r="1982" spans="1:9" x14ac:dyDescent="0.2">
      <c r="A1982" s="160" t="s">
        <v>28</v>
      </c>
      <c r="B1982" s="160" t="s">
        <v>15</v>
      </c>
      <c r="C1982" s="160">
        <f>_xlfn.XLOOKUP(B1982,'2.1.trackMPD'!$R$7:$R$29,'2.1.trackMPD'!$T$7:$T$29)</f>
        <v>6</v>
      </c>
      <c r="D1982" s="160">
        <v>10</v>
      </c>
      <c r="E1982" s="160" t="s">
        <v>6390</v>
      </c>
      <c r="F1982" s="160" t="s">
        <v>110</v>
      </c>
      <c r="G1982" s="160" t="s">
        <v>124</v>
      </c>
      <c r="H1982" s="160" t="s">
        <v>6392</v>
      </c>
      <c r="I1982" s="160" cm="1">
        <f t="array" ref="I1982">INDEX('2.1.trackMPD'!I:I/(24*60*60),
       MATCH(1,
             (A1982='2.1.trackMPD'!A:A)*
             (C1982='2.1.trackMPD'!D:D)*
             (D1982/10^6='2.1.trackMPD'!H:H)*
             (E1982='2.1.trackMPD'!F:F),
0))</f>
        <v>2.8237807046357985E-6</v>
      </c>
    </row>
    <row r="1983" spans="1:9" x14ac:dyDescent="0.2">
      <c r="A1983" s="160" t="s">
        <v>28</v>
      </c>
      <c r="B1983" s="160" t="s">
        <v>15</v>
      </c>
      <c r="C1983" s="160">
        <f>_xlfn.XLOOKUP(B1983,'2.1.trackMPD'!$R$7:$R$29,'2.1.trackMPD'!$T$7:$T$29)</f>
        <v>6</v>
      </c>
      <c r="D1983" s="160">
        <v>10</v>
      </c>
      <c r="E1983" s="160" t="s">
        <v>6390</v>
      </c>
      <c r="F1983" s="160" t="s">
        <v>110</v>
      </c>
      <c r="G1983" s="160" t="s">
        <v>140</v>
      </c>
      <c r="H1983" s="160" t="s">
        <v>6392</v>
      </c>
      <c r="I1983" s="160" cm="1">
        <f t="array" ref="I1983">INDEX('2.1.trackMPD'!J:J/(24*60*60),
       MATCH(1,
             (A1983='2.1.trackMPD'!A:A)*
             (C1983='2.1.trackMPD'!D:D)*
             (D1983/10^6='2.1.trackMPD'!H:H)*
             (E1983='2.1.trackMPD'!F:F),
0))</f>
        <v>3.3217674055787963E-5</v>
      </c>
    </row>
    <row r="1984" spans="1:9" x14ac:dyDescent="0.2">
      <c r="A1984" s="160" t="s">
        <v>28</v>
      </c>
      <c r="B1984" s="160" t="s">
        <v>15</v>
      </c>
      <c r="C1984" s="160">
        <f>_xlfn.XLOOKUP(B1984,'2.1.trackMPD'!$R$7:$R$29,'2.1.trackMPD'!$T$7:$T$29)</f>
        <v>6</v>
      </c>
      <c r="D1984" s="160">
        <v>10</v>
      </c>
      <c r="E1984" s="160" t="s">
        <v>6390</v>
      </c>
      <c r="F1984" s="160" t="s">
        <v>110</v>
      </c>
      <c r="G1984" s="160" t="s">
        <v>124</v>
      </c>
      <c r="H1984" s="160" t="s">
        <v>6393</v>
      </c>
      <c r="I1984" s="160" cm="1">
        <f t="array" ref="I1984">INDEX('2.1.trackMPD'!K:K/(24*60*60),
       MATCH(1,
             (A1984='2.1.trackMPD'!A:A)*
             (C1984='2.1.trackMPD'!D:D)*
             (D1984/10^6='2.1.trackMPD'!H:H)*
             (E1984='2.1.trackMPD'!F:F),
0))</f>
        <v>6.2562562562562614E-7</v>
      </c>
    </row>
    <row r="1985" spans="1:9" x14ac:dyDescent="0.2">
      <c r="A1985" s="160" t="s">
        <v>28</v>
      </c>
      <c r="B1985" s="160" t="s">
        <v>15</v>
      </c>
      <c r="C1985" s="160">
        <f>_xlfn.XLOOKUP(B1985,'2.1.trackMPD'!$R$7:$R$29,'2.1.trackMPD'!$T$7:$T$29)</f>
        <v>6</v>
      </c>
      <c r="D1985" s="160">
        <v>10</v>
      </c>
      <c r="E1985" s="160" t="s">
        <v>6390</v>
      </c>
      <c r="F1985" s="160" t="s">
        <v>110</v>
      </c>
      <c r="G1985" s="160" t="s">
        <v>140</v>
      </c>
      <c r="H1985" s="160" t="s">
        <v>6393</v>
      </c>
      <c r="I1985" s="160" cm="1">
        <f t="array" ref="I1985">INDEX('2.1.trackMPD'!L:L/(24*60*60),
       MATCH(1,
             (A1985='2.1.trackMPD'!A:A)*
             (C1985='2.1.trackMPD'!D:D)*
             (D1985/10^6='2.1.trackMPD'!H:H)*
             (E1985='2.1.trackMPD'!F:F),
0))</f>
        <v>1.381978993919294E-6</v>
      </c>
    </row>
    <row r="1986" spans="1:9" x14ac:dyDescent="0.2">
      <c r="A1986" s="160" t="s">
        <v>28</v>
      </c>
      <c r="B1986" s="160" t="s">
        <v>15</v>
      </c>
      <c r="C1986" s="160">
        <f>_xlfn.XLOOKUP(B1986,'2.1.trackMPD'!$R$7:$R$29,'2.1.trackMPD'!$T$7:$T$29)</f>
        <v>6</v>
      </c>
      <c r="D1986" s="160">
        <v>100</v>
      </c>
      <c r="E1986" s="160" t="s">
        <v>6390</v>
      </c>
      <c r="F1986" s="160" t="s">
        <v>110</v>
      </c>
      <c r="G1986" s="160" t="s">
        <v>124</v>
      </c>
      <c r="H1986" s="160" t="s">
        <v>6392</v>
      </c>
      <c r="I1986" s="160" cm="1">
        <f t="array" ref="I1986">INDEX('2.1.trackMPD'!I:I/(24*60*60),
       MATCH(1,
             (A1986='2.1.trackMPD'!A:A)*
             (C1986='2.1.trackMPD'!D:D)*
             (D1986/10^6='2.1.trackMPD'!H:H)*
             (E1986='2.1.trackMPD'!F:F),
0))</f>
        <v>2.8920360168355093E-3</v>
      </c>
    </row>
    <row r="1987" spans="1:9" x14ac:dyDescent="0.2">
      <c r="A1987" s="160" t="s">
        <v>28</v>
      </c>
      <c r="B1987" s="160" t="s">
        <v>15</v>
      </c>
      <c r="C1987" s="160">
        <f>_xlfn.XLOOKUP(B1987,'2.1.trackMPD'!$R$7:$R$29,'2.1.trackMPD'!$T$7:$T$29)</f>
        <v>6</v>
      </c>
      <c r="D1987" s="160">
        <v>100</v>
      </c>
      <c r="E1987" s="160" t="s">
        <v>6390</v>
      </c>
      <c r="F1987" s="160" t="s">
        <v>110</v>
      </c>
      <c r="G1987" s="160" t="s">
        <v>140</v>
      </c>
      <c r="H1987" s="160" t="s">
        <v>6392</v>
      </c>
      <c r="I1987" s="160" cm="1">
        <f t="array" ref="I1987">INDEX('2.1.trackMPD'!J:J/(24*60*60),
       MATCH(1,
             (A1987='2.1.trackMPD'!A:A)*
             (C1987='2.1.trackMPD'!D:D)*
             (D1987/10^6='2.1.trackMPD'!H:H)*
             (E1987='2.1.trackMPD'!F:F),
0))</f>
        <v>1.6179365239558331E-3</v>
      </c>
    </row>
    <row r="1988" spans="1:9" x14ac:dyDescent="0.2">
      <c r="A1988" s="160" t="s">
        <v>28</v>
      </c>
      <c r="B1988" s="160" t="s">
        <v>15</v>
      </c>
      <c r="C1988" s="160">
        <f>_xlfn.XLOOKUP(B1988,'2.1.trackMPD'!$R$7:$R$29,'2.1.trackMPD'!$T$7:$T$29)</f>
        <v>6</v>
      </c>
      <c r="D1988" s="160">
        <v>100</v>
      </c>
      <c r="E1988" s="160" t="s">
        <v>6390</v>
      </c>
      <c r="F1988" s="160" t="s">
        <v>110</v>
      </c>
      <c r="G1988" s="160" t="s">
        <v>124</v>
      </c>
      <c r="H1988" s="160" t="s">
        <v>6393</v>
      </c>
      <c r="I1988" s="160" cm="1">
        <f t="array" ref="I1988">INDEX('2.1.trackMPD'!K:K/(24*60*60),
       MATCH(1,
             (A1988='2.1.trackMPD'!A:A)*
             (C1988='2.1.trackMPD'!D:D)*
             (D1988/10^6='2.1.trackMPD'!H:H)*
             (E1988='2.1.trackMPD'!F:F),
0))</f>
        <v>0</v>
      </c>
    </row>
    <row r="1989" spans="1:9" x14ac:dyDescent="0.2">
      <c r="A1989" s="160" t="s">
        <v>28</v>
      </c>
      <c r="B1989" s="160" t="s">
        <v>15</v>
      </c>
      <c r="C1989" s="160">
        <f>_xlfn.XLOOKUP(B1989,'2.1.trackMPD'!$R$7:$R$29,'2.1.trackMPD'!$T$7:$T$29)</f>
        <v>6</v>
      </c>
      <c r="D1989" s="160">
        <v>100</v>
      </c>
      <c r="E1989" s="160" t="s">
        <v>6390</v>
      </c>
      <c r="F1989" s="160" t="s">
        <v>110</v>
      </c>
      <c r="G1989" s="160" t="s">
        <v>140</v>
      </c>
      <c r="H1989" s="160" t="s">
        <v>6393</v>
      </c>
      <c r="I1989" s="160" cm="1">
        <f t="array" ref="I1989">INDEX('2.1.trackMPD'!L:L/(24*60*60),
       MATCH(1,
             (A1989='2.1.trackMPD'!A:A)*
             (C1989='2.1.trackMPD'!D:D)*
             (D1989/10^6='2.1.trackMPD'!H:H)*
             (E1989='2.1.trackMPD'!F:F),
0))</f>
        <v>0</v>
      </c>
    </row>
    <row r="1990" spans="1:9" x14ac:dyDescent="0.2">
      <c r="A1990" s="160" t="s">
        <v>28</v>
      </c>
      <c r="B1990" s="160" t="s">
        <v>15</v>
      </c>
      <c r="C1990" s="160">
        <f>_xlfn.XLOOKUP(B1990,'2.1.trackMPD'!$R$7:$R$29,'2.1.trackMPD'!$T$7:$T$29)</f>
        <v>6</v>
      </c>
      <c r="D1990" s="160">
        <v>1000</v>
      </c>
      <c r="E1990" s="160" t="s">
        <v>6390</v>
      </c>
      <c r="F1990" s="160" t="s">
        <v>110</v>
      </c>
      <c r="G1990" s="160" t="s">
        <v>124</v>
      </c>
      <c r="H1990" s="160" t="s">
        <v>6392</v>
      </c>
      <c r="I1990" s="160" cm="1">
        <f t="array" ref="I1990">INDEX('2.1.trackMPD'!I:I/(24*60*60),
       MATCH(1,
             (A1990='2.1.trackMPD'!A:A)*
             (C1990='2.1.trackMPD'!D:D)*
             (D1990/10^6='2.1.trackMPD'!H:H)*
             (E1990='2.1.trackMPD'!F:F),
0))</f>
        <v>3.7818859721553473</v>
      </c>
    </row>
    <row r="1991" spans="1:9" x14ac:dyDescent="0.2">
      <c r="A1991" s="160" t="s">
        <v>28</v>
      </c>
      <c r="B1991" s="160" t="s">
        <v>15</v>
      </c>
      <c r="C1991" s="160">
        <f>_xlfn.XLOOKUP(B1991,'2.1.trackMPD'!$R$7:$R$29,'2.1.trackMPD'!$T$7:$T$29)</f>
        <v>6</v>
      </c>
      <c r="D1991" s="160">
        <v>1000</v>
      </c>
      <c r="E1991" s="160" t="s">
        <v>6390</v>
      </c>
      <c r="F1991" s="160" t="s">
        <v>110</v>
      </c>
      <c r="G1991" s="160" t="s">
        <v>140</v>
      </c>
      <c r="H1991" s="160" t="s">
        <v>6392</v>
      </c>
      <c r="I1991" s="160" cm="1">
        <f t="array" ref="I1991">INDEX('2.1.trackMPD'!J:J/(24*60*60),
       MATCH(1,
             (A1991='2.1.trackMPD'!A:A)*
             (C1991='2.1.trackMPD'!D:D)*
             (D1991/10^6='2.1.trackMPD'!H:H)*
             (E1991='2.1.trackMPD'!F:F),
0))</f>
        <v>5.8730057862017473E-2</v>
      </c>
    </row>
    <row r="1992" spans="1:9" x14ac:dyDescent="0.2">
      <c r="A1992" s="160" t="s">
        <v>28</v>
      </c>
      <c r="B1992" s="160" t="s">
        <v>15</v>
      </c>
      <c r="C1992" s="160">
        <f>_xlfn.XLOOKUP(B1992,'2.1.trackMPD'!$R$7:$R$29,'2.1.trackMPD'!$T$7:$T$29)</f>
        <v>6</v>
      </c>
      <c r="D1992" s="160">
        <v>1000</v>
      </c>
      <c r="E1992" s="160" t="s">
        <v>6390</v>
      </c>
      <c r="F1992" s="160" t="s">
        <v>110</v>
      </c>
      <c r="G1992" s="160" t="s">
        <v>124</v>
      </c>
      <c r="H1992" s="160" t="s">
        <v>6393</v>
      </c>
      <c r="I1992" s="160" cm="1">
        <f t="array" ref="I1992">INDEX('2.1.trackMPD'!K:K/(24*60*60),
       MATCH(1,
             (A1992='2.1.trackMPD'!A:A)*
             (C1992='2.1.trackMPD'!D:D)*
             (D1992/10^6='2.1.trackMPD'!H:H)*
             (E1992='2.1.trackMPD'!F:F),
0))</f>
        <v>0</v>
      </c>
    </row>
    <row r="1993" spans="1:9" x14ac:dyDescent="0.2">
      <c r="A1993" s="160" t="s">
        <v>28</v>
      </c>
      <c r="B1993" s="160" t="s">
        <v>15</v>
      </c>
      <c r="C1993" s="160">
        <f>_xlfn.XLOOKUP(B1993,'2.1.trackMPD'!$R$7:$R$29,'2.1.trackMPD'!$T$7:$T$29)</f>
        <v>6</v>
      </c>
      <c r="D1993" s="160">
        <v>1000</v>
      </c>
      <c r="E1993" s="160" t="s">
        <v>6390</v>
      </c>
      <c r="F1993" s="160" t="s">
        <v>110</v>
      </c>
      <c r="G1993" s="160" t="s">
        <v>140</v>
      </c>
      <c r="H1993" s="160" t="s">
        <v>6393</v>
      </c>
      <c r="I1993" s="160" cm="1">
        <f t="array" ref="I1993">INDEX('2.1.trackMPD'!L:L/(24*60*60),
       MATCH(1,
             (A1993='2.1.trackMPD'!A:A)*
             (C1993='2.1.trackMPD'!D:D)*
             (D1993/10^6='2.1.trackMPD'!H:H)*
             (E1993='2.1.trackMPD'!F:F),
0))</f>
        <v>0</v>
      </c>
    </row>
    <row r="1994" spans="1:9" x14ac:dyDescent="0.2">
      <c r="A1994" s="160" t="s">
        <v>28</v>
      </c>
      <c r="B1994" s="160" t="s">
        <v>15</v>
      </c>
      <c r="C1994" s="160">
        <f>_xlfn.XLOOKUP(B1994,'2.1.trackMPD'!$R$7:$R$29,'2.1.trackMPD'!$T$7:$T$29)</f>
        <v>6</v>
      </c>
      <c r="D1994" s="160">
        <v>5000</v>
      </c>
      <c r="E1994" s="160" t="s">
        <v>6390</v>
      </c>
      <c r="F1994" s="160" t="s">
        <v>110</v>
      </c>
      <c r="G1994" s="160" t="s">
        <v>124</v>
      </c>
      <c r="H1994" s="160" t="s">
        <v>6392</v>
      </c>
      <c r="I1994" s="160" cm="1">
        <f t="array" ref="I1994">INDEX('2.1.trackMPD'!I:I/(24*60*60),
       MATCH(1,
             (A1994='2.1.trackMPD'!A:A)*
             (C1994='2.1.trackMPD'!D:D)*
             (D1994/10^6='2.1.trackMPD'!H:H)*
             (E1994='2.1.trackMPD'!F:F),
0))</f>
        <v>58.68239564537199</v>
      </c>
    </row>
    <row r="1995" spans="1:9" x14ac:dyDescent="0.2">
      <c r="A1995" s="160" t="s">
        <v>28</v>
      </c>
      <c r="B1995" s="160" t="s">
        <v>15</v>
      </c>
      <c r="C1995" s="160">
        <f>_xlfn.XLOOKUP(B1995,'2.1.trackMPD'!$R$7:$R$29,'2.1.trackMPD'!$T$7:$T$29)</f>
        <v>6</v>
      </c>
      <c r="D1995" s="160">
        <v>5000</v>
      </c>
      <c r="E1995" s="160" t="s">
        <v>6390</v>
      </c>
      <c r="F1995" s="160" t="s">
        <v>110</v>
      </c>
      <c r="G1995" s="160" t="s">
        <v>140</v>
      </c>
      <c r="H1995" s="160" t="s">
        <v>6392</v>
      </c>
      <c r="I1995" s="160" cm="1">
        <f t="array" ref="I1995">INDEX('2.1.trackMPD'!J:J/(24*60*60),
       MATCH(1,
             (A1995='2.1.trackMPD'!A:A)*
             (C1995='2.1.trackMPD'!D:D)*
             (D1995/10^6='2.1.trackMPD'!H:H)*
             (E1995='2.1.trackMPD'!F:F),
0))</f>
        <v>0.23134498041703819</v>
      </c>
    </row>
    <row r="1996" spans="1:9" x14ac:dyDescent="0.2">
      <c r="A1996" s="160" t="s">
        <v>28</v>
      </c>
      <c r="B1996" s="160" t="s">
        <v>15</v>
      </c>
      <c r="C1996" s="160">
        <f>_xlfn.XLOOKUP(B1996,'2.1.trackMPD'!$R$7:$R$29,'2.1.trackMPD'!$T$7:$T$29)</f>
        <v>6</v>
      </c>
      <c r="D1996" s="160">
        <v>5000</v>
      </c>
      <c r="E1996" s="160" t="s">
        <v>6390</v>
      </c>
      <c r="F1996" s="160" t="s">
        <v>110</v>
      </c>
      <c r="G1996" s="160" t="s">
        <v>124</v>
      </c>
      <c r="H1996" s="160" t="s">
        <v>6393</v>
      </c>
      <c r="I1996" s="160" cm="1">
        <f t="array" ref="I1996">INDEX('2.1.trackMPD'!K:K/(24*60*60),
       MATCH(1,
             (A1996='2.1.trackMPD'!A:A)*
             (C1996='2.1.trackMPD'!D:D)*
             (D1996/10^6='2.1.trackMPD'!H:H)*
             (E1996='2.1.trackMPD'!F:F),
0))</f>
        <v>0</v>
      </c>
    </row>
    <row r="1997" spans="1:9" x14ac:dyDescent="0.2">
      <c r="A1997" s="160" t="s">
        <v>28</v>
      </c>
      <c r="B1997" s="160" t="s">
        <v>15</v>
      </c>
      <c r="C1997" s="160">
        <f>_xlfn.XLOOKUP(B1997,'2.1.trackMPD'!$R$7:$R$29,'2.1.trackMPD'!$T$7:$T$29)</f>
        <v>6</v>
      </c>
      <c r="D1997" s="160">
        <v>5000</v>
      </c>
      <c r="E1997" s="160" t="s">
        <v>6390</v>
      </c>
      <c r="F1997" s="160" t="s">
        <v>110</v>
      </c>
      <c r="G1997" s="160" t="s">
        <v>140</v>
      </c>
      <c r="H1997" s="160" t="s">
        <v>6393</v>
      </c>
      <c r="I1997" s="160" cm="1">
        <f t="array" ref="I1997">INDEX('2.1.trackMPD'!L:L/(24*60*60),
       MATCH(1,
             (A1997='2.1.trackMPD'!A:A)*
             (C1997='2.1.trackMPD'!D:D)*
             (D1997/10^6='2.1.trackMPD'!H:H)*
             (E1997='2.1.trackMPD'!F:F),
0))</f>
        <v>0</v>
      </c>
    </row>
    <row r="1998" spans="1:9" x14ac:dyDescent="0.2">
      <c r="A1998" s="160" t="s">
        <v>28</v>
      </c>
      <c r="B1998" s="160" t="s">
        <v>15</v>
      </c>
      <c r="C1998" s="160">
        <f>_xlfn.XLOOKUP(B1998,'2.1.trackMPD'!$R$7:$R$29,'2.1.trackMPD'!$T$7:$T$29)</f>
        <v>6</v>
      </c>
      <c r="D1998" s="160">
        <v>1</v>
      </c>
      <c r="E1998" s="160" t="s">
        <v>6394</v>
      </c>
      <c r="F1998" s="160" t="s">
        <v>110</v>
      </c>
      <c r="G1998" s="160" t="s">
        <v>124</v>
      </c>
      <c r="H1998" s="160" t="s">
        <v>6392</v>
      </c>
      <c r="I1998" s="160" cm="1">
        <f t="array" ref="I1998">INDEX('2.1.trackMPD'!I:I/(24*60*60),
       MATCH(1,
             (A1998='2.1.trackMPD'!A:A)*
             (C1998='2.1.trackMPD'!D:D)*
             (D1998/10^6='2.1.trackMPD'!H:H)*
             (E1998='2.1.trackMPD'!F:F),
0))</f>
        <v>1.9523050855294444E-6</v>
      </c>
    </row>
    <row r="1999" spans="1:9" x14ac:dyDescent="0.2">
      <c r="A1999" s="160" t="s">
        <v>28</v>
      </c>
      <c r="B1999" s="160" t="s">
        <v>15</v>
      </c>
      <c r="C1999" s="160">
        <f>_xlfn.XLOOKUP(B1999,'2.1.trackMPD'!$R$7:$R$29,'2.1.trackMPD'!$T$7:$T$29)</f>
        <v>6</v>
      </c>
      <c r="D1999" s="160">
        <v>1</v>
      </c>
      <c r="E1999" s="160" t="s">
        <v>6394</v>
      </c>
      <c r="F1999" s="160" t="s">
        <v>110</v>
      </c>
      <c r="G1999" s="160" t="s">
        <v>140</v>
      </c>
      <c r="H1999" s="160" t="s">
        <v>6392</v>
      </c>
      <c r="I1999" s="160" cm="1">
        <f t="array" ref="I1999">INDEX('2.1.trackMPD'!J:J/(24*60*60),
       MATCH(1,
             (A1999='2.1.trackMPD'!A:A)*
             (C1999='2.1.trackMPD'!D:D)*
             (D1999/10^6='2.1.trackMPD'!H:H)*
             (E1999='2.1.trackMPD'!F:F),
0))</f>
        <v>3.1958243997893052E-5</v>
      </c>
    </row>
    <row r="2000" spans="1:9" x14ac:dyDescent="0.2">
      <c r="A2000" s="160" t="s">
        <v>28</v>
      </c>
      <c r="B2000" s="160" t="s">
        <v>15</v>
      </c>
      <c r="C2000" s="160">
        <f>_xlfn.XLOOKUP(B2000,'2.1.trackMPD'!$R$7:$R$29,'2.1.trackMPD'!$T$7:$T$29)</f>
        <v>6</v>
      </c>
      <c r="D2000" s="160">
        <v>1</v>
      </c>
      <c r="E2000" s="160" t="s">
        <v>6394</v>
      </c>
      <c r="F2000" s="160" t="s">
        <v>110</v>
      </c>
      <c r="G2000" s="160" t="s">
        <v>124</v>
      </c>
      <c r="H2000" s="160" t="s">
        <v>6393</v>
      </c>
      <c r="I2000" s="160" cm="1">
        <f t="array" ref="I2000">INDEX('2.1.trackMPD'!K:K/(24*60*60),
       MATCH(1,
             (A2000='2.1.trackMPD'!A:A)*
             (C2000='2.1.trackMPD'!D:D)*
             (D2000/10^6='2.1.trackMPD'!H:H)*
             (E2000='2.1.trackMPD'!F:F),
0))</f>
        <v>7.467144563918762E-7</v>
      </c>
    </row>
    <row r="2001" spans="1:9" x14ac:dyDescent="0.2">
      <c r="A2001" s="160" t="s">
        <v>28</v>
      </c>
      <c r="B2001" s="160" t="s">
        <v>15</v>
      </c>
      <c r="C2001" s="160">
        <f>_xlfn.XLOOKUP(B2001,'2.1.trackMPD'!$R$7:$R$29,'2.1.trackMPD'!$T$7:$T$29)</f>
        <v>6</v>
      </c>
      <c r="D2001" s="160">
        <v>1</v>
      </c>
      <c r="E2001" s="160" t="s">
        <v>6394</v>
      </c>
      <c r="F2001" s="160" t="s">
        <v>110</v>
      </c>
      <c r="G2001" s="160" t="s">
        <v>140</v>
      </c>
      <c r="H2001" s="160" t="s">
        <v>6393</v>
      </c>
      <c r="I2001" s="160" cm="1">
        <f t="array" ref="I2001">INDEX('2.1.trackMPD'!L:L/(24*60*60),
       MATCH(1,
             (A2001='2.1.trackMPD'!A:A)*
             (C2001='2.1.trackMPD'!D:D)*
             (D2001/10^6='2.1.trackMPD'!H:H)*
             (E2001='2.1.trackMPD'!F:F),
0))</f>
        <v>1.4245014245014236E-6</v>
      </c>
    </row>
    <row r="2002" spans="1:9" x14ac:dyDescent="0.2">
      <c r="A2002" s="160" t="s">
        <v>28</v>
      </c>
      <c r="B2002" s="160" t="s">
        <v>15</v>
      </c>
      <c r="C2002" s="160">
        <f>_xlfn.XLOOKUP(B2002,'2.1.trackMPD'!$R$7:$R$29,'2.1.trackMPD'!$T$7:$T$29)</f>
        <v>6</v>
      </c>
      <c r="D2002" s="160">
        <v>10</v>
      </c>
      <c r="E2002" s="160" t="s">
        <v>6394</v>
      </c>
      <c r="F2002" s="160" t="s">
        <v>110</v>
      </c>
      <c r="G2002" s="160" t="s">
        <v>124</v>
      </c>
      <c r="H2002" s="160" t="s">
        <v>6392</v>
      </c>
      <c r="I2002" s="160" cm="1">
        <f t="array" ref="I2002">INDEX('2.1.trackMPD'!I:I/(24*60*60),
       MATCH(1,
             (A2002='2.1.trackMPD'!A:A)*
             (C2002='2.1.trackMPD'!D:D)*
             (D2002/10^6='2.1.trackMPD'!H:H)*
             (E2002='2.1.trackMPD'!F:F),
0))</f>
        <v>1.4242791167173727E-5</v>
      </c>
    </row>
    <row r="2003" spans="1:9" x14ac:dyDescent="0.2">
      <c r="A2003" s="160" t="s">
        <v>28</v>
      </c>
      <c r="B2003" s="160" t="s">
        <v>15</v>
      </c>
      <c r="C2003" s="160">
        <f>_xlfn.XLOOKUP(B2003,'2.1.trackMPD'!$R$7:$R$29,'2.1.trackMPD'!$T$7:$T$29)</f>
        <v>6</v>
      </c>
      <c r="D2003" s="160">
        <v>10</v>
      </c>
      <c r="E2003" s="160" t="s">
        <v>6394</v>
      </c>
      <c r="F2003" s="160" t="s">
        <v>110</v>
      </c>
      <c r="G2003" s="160" t="s">
        <v>140</v>
      </c>
      <c r="H2003" s="160" t="s">
        <v>6392</v>
      </c>
      <c r="I2003" s="160" cm="1">
        <f t="array" ref="I2003">INDEX('2.1.trackMPD'!J:J/(24*60*60),
       MATCH(1,
             (A2003='2.1.trackMPD'!A:A)*
             (C2003='2.1.trackMPD'!D:D)*
             (D2003/10^6='2.1.trackMPD'!H:H)*
             (E2003='2.1.trackMPD'!F:F),
0))</f>
        <v>7.2057295460470019E-5</v>
      </c>
    </row>
    <row r="2004" spans="1:9" x14ac:dyDescent="0.2">
      <c r="A2004" s="160" t="s">
        <v>28</v>
      </c>
      <c r="B2004" s="160" t="s">
        <v>15</v>
      </c>
      <c r="C2004" s="160">
        <f>_xlfn.XLOOKUP(B2004,'2.1.trackMPD'!$R$7:$R$29,'2.1.trackMPD'!$T$7:$T$29)</f>
        <v>6</v>
      </c>
      <c r="D2004" s="160">
        <v>10</v>
      </c>
      <c r="E2004" s="160" t="s">
        <v>6394</v>
      </c>
      <c r="F2004" s="160" t="s">
        <v>110</v>
      </c>
      <c r="G2004" s="160" t="s">
        <v>124</v>
      </c>
      <c r="H2004" s="160" t="s">
        <v>6393</v>
      </c>
      <c r="I2004" s="160" cm="1">
        <f t="array" ref="I2004">INDEX('2.1.trackMPD'!K:K/(24*60*60),
       MATCH(1,
             (A2004='2.1.trackMPD'!A:A)*
             (C2004='2.1.trackMPD'!D:D)*
             (D2004/10^6='2.1.trackMPD'!H:H)*
             (E2004='2.1.trackMPD'!F:F),
0))</f>
        <v>0</v>
      </c>
    </row>
    <row r="2005" spans="1:9" x14ac:dyDescent="0.2">
      <c r="A2005" s="160" t="s">
        <v>28</v>
      </c>
      <c r="B2005" s="160" t="s">
        <v>15</v>
      </c>
      <c r="C2005" s="160">
        <f>_xlfn.XLOOKUP(B2005,'2.1.trackMPD'!$R$7:$R$29,'2.1.trackMPD'!$T$7:$T$29)</f>
        <v>6</v>
      </c>
      <c r="D2005" s="160">
        <v>10</v>
      </c>
      <c r="E2005" s="160" t="s">
        <v>6394</v>
      </c>
      <c r="F2005" s="160" t="s">
        <v>110</v>
      </c>
      <c r="G2005" s="160" t="s">
        <v>140</v>
      </c>
      <c r="H2005" s="160" t="s">
        <v>6393</v>
      </c>
      <c r="I2005" s="160" cm="1">
        <f t="array" ref="I2005">INDEX('2.1.trackMPD'!L:L/(24*60*60),
       MATCH(1,
             (A2005='2.1.trackMPD'!A:A)*
             (C2005='2.1.trackMPD'!D:D)*
             (D2005/10^6='2.1.trackMPD'!H:H)*
             (E2005='2.1.trackMPD'!F:F),
0))</f>
        <v>0</v>
      </c>
    </row>
    <row r="2006" spans="1:9" x14ac:dyDescent="0.2">
      <c r="A2006" s="160" t="s">
        <v>28</v>
      </c>
      <c r="B2006" s="160" t="s">
        <v>15</v>
      </c>
      <c r="C2006" s="160">
        <f>_xlfn.XLOOKUP(B2006,'2.1.trackMPD'!$R$7:$R$29,'2.1.trackMPD'!$T$7:$T$29)</f>
        <v>6</v>
      </c>
      <c r="D2006" s="160">
        <v>100</v>
      </c>
      <c r="E2006" s="160" t="s">
        <v>6394</v>
      </c>
      <c r="F2006" s="160" t="s">
        <v>110</v>
      </c>
      <c r="G2006" s="160" t="s">
        <v>124</v>
      </c>
      <c r="H2006" s="160" t="s">
        <v>6392</v>
      </c>
      <c r="I2006" s="160" cm="1">
        <f t="array" ref="I2006">INDEX('2.1.trackMPD'!I:I/(24*60*60),
       MATCH(1,
             (A2006='2.1.trackMPD'!A:A)*
             (C2006='2.1.trackMPD'!D:D)*
             (D2006/10^6='2.1.trackMPD'!H:H)*
             (E2006='2.1.trackMPD'!F:F),
0))</f>
        <v>2.4572777605767825E-2</v>
      </c>
    </row>
    <row r="2007" spans="1:9" x14ac:dyDescent="0.2">
      <c r="A2007" s="160" t="s">
        <v>28</v>
      </c>
      <c r="B2007" s="160" t="s">
        <v>15</v>
      </c>
      <c r="C2007" s="160">
        <f>_xlfn.XLOOKUP(B2007,'2.1.trackMPD'!$R$7:$R$29,'2.1.trackMPD'!$T$7:$T$29)</f>
        <v>6</v>
      </c>
      <c r="D2007" s="160">
        <v>100</v>
      </c>
      <c r="E2007" s="160" t="s">
        <v>6394</v>
      </c>
      <c r="F2007" s="160" t="s">
        <v>110</v>
      </c>
      <c r="G2007" s="160" t="s">
        <v>140</v>
      </c>
      <c r="H2007" s="160" t="s">
        <v>6392</v>
      </c>
      <c r="I2007" s="160" cm="1">
        <f t="array" ref="I2007">INDEX('2.1.trackMPD'!J:J/(24*60*60),
       MATCH(1,
             (A2007='2.1.trackMPD'!A:A)*
             (C2007='2.1.trackMPD'!D:D)*
             (D2007/10^6='2.1.trackMPD'!H:H)*
             (E2007='2.1.trackMPD'!F:F),
0))</f>
        <v>4.708581740606111E-3</v>
      </c>
    </row>
    <row r="2008" spans="1:9" x14ac:dyDescent="0.2">
      <c r="A2008" s="160" t="s">
        <v>28</v>
      </c>
      <c r="B2008" s="160" t="s">
        <v>15</v>
      </c>
      <c r="C2008" s="160">
        <f>_xlfn.XLOOKUP(B2008,'2.1.trackMPD'!$R$7:$R$29,'2.1.trackMPD'!$T$7:$T$29)</f>
        <v>6</v>
      </c>
      <c r="D2008" s="160">
        <v>100</v>
      </c>
      <c r="E2008" s="160" t="s">
        <v>6394</v>
      </c>
      <c r="F2008" s="160" t="s">
        <v>110</v>
      </c>
      <c r="G2008" s="160" t="s">
        <v>124</v>
      </c>
      <c r="H2008" s="160" t="s">
        <v>6393</v>
      </c>
      <c r="I2008" s="160" cm="1">
        <f t="array" ref="I2008">INDEX('2.1.trackMPD'!K:K/(24*60*60),
       MATCH(1,
             (A2008='2.1.trackMPD'!A:A)*
             (C2008='2.1.trackMPD'!D:D)*
             (D2008/10^6='2.1.trackMPD'!H:H)*
             (E2008='2.1.trackMPD'!F:F),
0))</f>
        <v>0</v>
      </c>
    </row>
    <row r="2009" spans="1:9" x14ac:dyDescent="0.2">
      <c r="A2009" s="160" t="s">
        <v>28</v>
      </c>
      <c r="B2009" s="160" t="s">
        <v>15</v>
      </c>
      <c r="C2009" s="160">
        <f>_xlfn.XLOOKUP(B2009,'2.1.trackMPD'!$R$7:$R$29,'2.1.trackMPD'!$T$7:$T$29)</f>
        <v>6</v>
      </c>
      <c r="D2009" s="160">
        <v>100</v>
      </c>
      <c r="E2009" s="160" t="s">
        <v>6394</v>
      </c>
      <c r="F2009" s="160" t="s">
        <v>110</v>
      </c>
      <c r="G2009" s="160" t="s">
        <v>140</v>
      </c>
      <c r="H2009" s="160" t="s">
        <v>6393</v>
      </c>
      <c r="I2009" s="160" cm="1">
        <f t="array" ref="I2009">INDEX('2.1.trackMPD'!L:L/(24*60*60),
       MATCH(1,
             (A2009='2.1.trackMPD'!A:A)*
             (C2009='2.1.trackMPD'!D:D)*
             (D2009/10^6='2.1.trackMPD'!H:H)*
             (E2009='2.1.trackMPD'!F:F),
0))</f>
        <v>0</v>
      </c>
    </row>
    <row r="2010" spans="1:9" x14ac:dyDescent="0.2">
      <c r="A2010" s="160" t="s">
        <v>28</v>
      </c>
      <c r="B2010" s="160" t="s">
        <v>15</v>
      </c>
      <c r="C2010" s="160">
        <f>_xlfn.XLOOKUP(B2010,'2.1.trackMPD'!$R$7:$R$29,'2.1.trackMPD'!$T$7:$T$29)</f>
        <v>6</v>
      </c>
      <c r="D2010" s="160">
        <v>1000</v>
      </c>
      <c r="E2010" s="160" t="s">
        <v>6394</v>
      </c>
      <c r="F2010" s="160" t="s">
        <v>110</v>
      </c>
      <c r="G2010" s="160" t="s">
        <v>124</v>
      </c>
      <c r="H2010" s="160" t="s">
        <v>6392</v>
      </c>
      <c r="I2010" s="160" cm="1">
        <f t="array" ref="I2010">INDEX('2.1.trackMPD'!I:I/(24*60*60),
       MATCH(1,
             (A2010='2.1.trackMPD'!A:A)*
             (C2010='2.1.trackMPD'!D:D)*
             (D2010/10^6='2.1.trackMPD'!H:H)*
             (E2010='2.1.trackMPD'!F:F),
0))</f>
        <v>3.0858696405338653</v>
      </c>
    </row>
    <row r="2011" spans="1:9" x14ac:dyDescent="0.2">
      <c r="A2011" s="160" t="s">
        <v>28</v>
      </c>
      <c r="B2011" s="160" t="s">
        <v>15</v>
      </c>
      <c r="C2011" s="160">
        <f>_xlfn.XLOOKUP(B2011,'2.1.trackMPD'!$R$7:$R$29,'2.1.trackMPD'!$T$7:$T$29)</f>
        <v>6</v>
      </c>
      <c r="D2011" s="160">
        <v>1000</v>
      </c>
      <c r="E2011" s="160" t="s">
        <v>6394</v>
      </c>
      <c r="F2011" s="160" t="s">
        <v>110</v>
      </c>
      <c r="G2011" s="160" t="s">
        <v>140</v>
      </c>
      <c r="H2011" s="160" t="s">
        <v>6392</v>
      </c>
      <c r="I2011" s="160" cm="1">
        <f t="array" ref="I2011">INDEX('2.1.trackMPD'!J:J/(24*60*60),
       MATCH(1,
             (A2011='2.1.trackMPD'!A:A)*
             (C2011='2.1.trackMPD'!D:D)*
             (D2011/10^6='2.1.trackMPD'!H:H)*
             (E2011='2.1.trackMPD'!F:F),
0))</f>
        <v>5.3051175956294098E-2</v>
      </c>
    </row>
    <row r="2012" spans="1:9" x14ac:dyDescent="0.2">
      <c r="A2012" s="160" t="s">
        <v>28</v>
      </c>
      <c r="B2012" s="160" t="s">
        <v>15</v>
      </c>
      <c r="C2012" s="160">
        <f>_xlfn.XLOOKUP(B2012,'2.1.trackMPD'!$R$7:$R$29,'2.1.trackMPD'!$T$7:$T$29)</f>
        <v>6</v>
      </c>
      <c r="D2012" s="160">
        <v>1000</v>
      </c>
      <c r="E2012" s="160" t="s">
        <v>6394</v>
      </c>
      <c r="F2012" s="160" t="s">
        <v>110</v>
      </c>
      <c r="G2012" s="160" t="s">
        <v>124</v>
      </c>
      <c r="H2012" s="160" t="s">
        <v>6393</v>
      </c>
      <c r="I2012" s="160" cm="1">
        <f t="array" ref="I2012">INDEX('2.1.trackMPD'!K:K/(24*60*60),
       MATCH(1,
             (A2012='2.1.trackMPD'!A:A)*
             (C2012='2.1.trackMPD'!D:D)*
             (D2012/10^6='2.1.trackMPD'!H:H)*
             (E2012='2.1.trackMPD'!F:F),
0))</f>
        <v>0</v>
      </c>
    </row>
    <row r="2013" spans="1:9" x14ac:dyDescent="0.2">
      <c r="A2013" s="160" t="s">
        <v>28</v>
      </c>
      <c r="B2013" s="160" t="s">
        <v>15</v>
      </c>
      <c r="C2013" s="160">
        <f>_xlfn.XLOOKUP(B2013,'2.1.trackMPD'!$R$7:$R$29,'2.1.trackMPD'!$T$7:$T$29)</f>
        <v>6</v>
      </c>
      <c r="D2013" s="160">
        <v>1000</v>
      </c>
      <c r="E2013" s="160" t="s">
        <v>6394</v>
      </c>
      <c r="F2013" s="160" t="s">
        <v>110</v>
      </c>
      <c r="G2013" s="160" t="s">
        <v>140</v>
      </c>
      <c r="H2013" s="160" t="s">
        <v>6393</v>
      </c>
      <c r="I2013" s="160" cm="1">
        <f t="array" ref="I2013">INDEX('2.1.trackMPD'!L:L/(24*60*60),
       MATCH(1,
             (A2013='2.1.trackMPD'!A:A)*
             (C2013='2.1.trackMPD'!D:D)*
             (D2013/10^6='2.1.trackMPD'!H:H)*
             (E2013='2.1.trackMPD'!F:F),
0))</f>
        <v>0</v>
      </c>
    </row>
    <row r="2014" spans="1:9" x14ac:dyDescent="0.2">
      <c r="A2014" s="160" t="s">
        <v>28</v>
      </c>
      <c r="B2014" s="160" t="s">
        <v>15</v>
      </c>
      <c r="C2014" s="160">
        <f>_xlfn.XLOOKUP(B2014,'2.1.trackMPD'!$R$7:$R$29,'2.1.trackMPD'!$T$7:$T$29)</f>
        <v>6</v>
      </c>
      <c r="D2014" s="160">
        <v>5000</v>
      </c>
      <c r="E2014" s="160" t="s">
        <v>6394</v>
      </c>
      <c r="F2014" s="160" t="s">
        <v>110</v>
      </c>
      <c r="G2014" s="160" t="s">
        <v>124</v>
      </c>
      <c r="H2014" s="160" t="s">
        <v>6392</v>
      </c>
      <c r="I2014" s="160" cm="1">
        <f t="array" ref="I2014">INDEX('2.1.trackMPD'!I:I/(24*60*60),
       MATCH(1,
             (A2014='2.1.trackMPD'!A:A)*
             (C2014='2.1.trackMPD'!D:D)*
             (D2014/10^6='2.1.trackMPD'!H:H)*
             (E2014='2.1.trackMPD'!F:F),
0))</f>
        <v>18.124738707300001</v>
      </c>
    </row>
    <row r="2015" spans="1:9" x14ac:dyDescent="0.2">
      <c r="A2015" s="160" t="s">
        <v>28</v>
      </c>
      <c r="B2015" s="160" t="s">
        <v>15</v>
      </c>
      <c r="C2015" s="160">
        <f>_xlfn.XLOOKUP(B2015,'2.1.trackMPD'!$R$7:$R$29,'2.1.trackMPD'!$T$7:$T$29)</f>
        <v>6</v>
      </c>
      <c r="D2015" s="160">
        <v>5000</v>
      </c>
      <c r="E2015" s="160" t="s">
        <v>6394</v>
      </c>
      <c r="F2015" s="160" t="s">
        <v>110</v>
      </c>
      <c r="G2015" s="160" t="s">
        <v>140</v>
      </c>
      <c r="H2015" s="160" t="s">
        <v>6392</v>
      </c>
      <c r="I2015" s="160" cm="1">
        <f t="array" ref="I2015">INDEX('2.1.trackMPD'!J:J/(24*60*60),
       MATCH(1,
             (A2015='2.1.trackMPD'!A:A)*
             (C2015='2.1.trackMPD'!D:D)*
             (D2015/10^6='2.1.trackMPD'!H:H)*
             (E2015='2.1.trackMPD'!F:F),
0))</f>
        <v>0.12857071824875577</v>
      </c>
    </row>
    <row r="2016" spans="1:9" x14ac:dyDescent="0.2">
      <c r="A2016" s="160" t="s">
        <v>28</v>
      </c>
      <c r="B2016" s="160" t="s">
        <v>15</v>
      </c>
      <c r="C2016" s="160">
        <f>_xlfn.XLOOKUP(B2016,'2.1.trackMPD'!$R$7:$R$29,'2.1.trackMPD'!$T$7:$T$29)</f>
        <v>6</v>
      </c>
      <c r="D2016" s="160">
        <v>5000</v>
      </c>
      <c r="E2016" s="160" t="s">
        <v>6394</v>
      </c>
      <c r="F2016" s="160" t="s">
        <v>110</v>
      </c>
      <c r="G2016" s="160" t="s">
        <v>124</v>
      </c>
      <c r="H2016" s="160" t="s">
        <v>6393</v>
      </c>
      <c r="I2016" s="160" cm="1">
        <f t="array" ref="I2016">INDEX('2.1.trackMPD'!K:K/(24*60*60),
       MATCH(1,
             (A2016='2.1.trackMPD'!A:A)*
             (C2016='2.1.trackMPD'!D:D)*
             (D2016/10^6='2.1.trackMPD'!H:H)*
             (E2016='2.1.trackMPD'!F:F),
0))</f>
        <v>0</v>
      </c>
    </row>
    <row r="2017" spans="1:9" x14ac:dyDescent="0.2">
      <c r="A2017" s="160" t="s">
        <v>28</v>
      </c>
      <c r="B2017" s="160" t="s">
        <v>15</v>
      </c>
      <c r="C2017" s="160">
        <f>_xlfn.XLOOKUP(B2017,'2.1.trackMPD'!$R$7:$R$29,'2.1.trackMPD'!$T$7:$T$29)</f>
        <v>6</v>
      </c>
      <c r="D2017" s="160">
        <v>5000</v>
      </c>
      <c r="E2017" s="160" t="s">
        <v>6394</v>
      </c>
      <c r="F2017" s="160" t="s">
        <v>110</v>
      </c>
      <c r="G2017" s="160" t="s">
        <v>140</v>
      </c>
      <c r="H2017" s="160" t="s">
        <v>6393</v>
      </c>
      <c r="I2017" s="160" cm="1">
        <f t="array" ref="I2017">INDEX('2.1.trackMPD'!L:L/(24*60*60),
       MATCH(1,
             (A2017='2.1.trackMPD'!A:A)*
             (C2017='2.1.trackMPD'!D:D)*
             (D2017/10^6='2.1.trackMPD'!H:H)*
             (E2017='2.1.trackMPD'!F:F),
0))</f>
        <v>0</v>
      </c>
    </row>
    <row r="2018" spans="1:9" x14ac:dyDescent="0.2">
      <c r="A2018" s="160" t="s">
        <v>28</v>
      </c>
      <c r="B2018" s="160" t="s">
        <v>15</v>
      </c>
      <c r="C2018" s="160">
        <f>_xlfn.XLOOKUP(B2018,'2.1.trackMPD'!$R$7:$R$29,'2.1.trackMPD'!$T$7:$T$29)</f>
        <v>6</v>
      </c>
      <c r="D2018" s="160">
        <v>1</v>
      </c>
      <c r="E2018" s="160" t="s">
        <v>6395</v>
      </c>
      <c r="F2018" s="160" t="s">
        <v>110</v>
      </c>
      <c r="G2018" s="160" t="s">
        <v>124</v>
      </c>
      <c r="H2018" s="160" t="s">
        <v>6392</v>
      </c>
      <c r="I2018" s="160" t="e" cm="1">
        <f t="array" ref="I2018">INDEX('2.1.trackMPD'!I:I/(24*60*60),
       MATCH(1,
             (A2018='2.1.trackMPD'!A:A)*
             (C2018='2.1.trackMPD'!D:D)*
             (D2018/10^6='2.1.trackMPD'!H:H)*
             (E2018='2.1.trackMPD'!F:F),
0))</f>
        <v>#N/A</v>
      </c>
    </row>
    <row r="2019" spans="1:9" x14ac:dyDescent="0.2">
      <c r="A2019" s="160" t="s">
        <v>28</v>
      </c>
      <c r="B2019" s="160" t="s">
        <v>15</v>
      </c>
      <c r="C2019" s="160">
        <f>_xlfn.XLOOKUP(B2019,'2.1.trackMPD'!$R$7:$R$29,'2.1.trackMPD'!$T$7:$T$29)</f>
        <v>6</v>
      </c>
      <c r="D2019" s="160">
        <v>1</v>
      </c>
      <c r="E2019" s="160" t="s">
        <v>6395</v>
      </c>
      <c r="F2019" s="160" t="s">
        <v>110</v>
      </c>
      <c r="G2019" s="160" t="s">
        <v>140</v>
      </c>
      <c r="H2019" s="160" t="s">
        <v>6392</v>
      </c>
      <c r="I2019" s="160" t="e" cm="1">
        <f t="array" ref="I2019">INDEX('2.1.trackMPD'!J:J/(24*60*60),
       MATCH(1,
             (A2019='2.1.trackMPD'!A:A)*
             (C2019='2.1.trackMPD'!D:D)*
             (D2019/10^6='2.1.trackMPD'!H:H)*
             (E2019='2.1.trackMPD'!F:F),
0))</f>
        <v>#N/A</v>
      </c>
    </row>
    <row r="2020" spans="1:9" x14ac:dyDescent="0.2">
      <c r="A2020" s="160" t="s">
        <v>28</v>
      </c>
      <c r="B2020" s="160" t="s">
        <v>15</v>
      </c>
      <c r="C2020" s="160">
        <f>_xlfn.XLOOKUP(B2020,'2.1.trackMPD'!$R$7:$R$29,'2.1.trackMPD'!$T$7:$T$29)</f>
        <v>6</v>
      </c>
      <c r="D2020" s="160">
        <v>1</v>
      </c>
      <c r="E2020" s="160" t="s">
        <v>6395</v>
      </c>
      <c r="F2020" s="160" t="s">
        <v>110</v>
      </c>
      <c r="G2020" s="160" t="s">
        <v>124</v>
      </c>
      <c r="H2020" s="160" t="s">
        <v>6393</v>
      </c>
      <c r="I2020" s="160" t="e" cm="1">
        <f t="array" ref="I2020">INDEX('2.1.trackMPD'!K:K/(24*60*60),
       MATCH(1,
             (A2020='2.1.trackMPD'!A:A)*
             (C2020='2.1.trackMPD'!D:D)*
             (D2020/10^6='2.1.trackMPD'!H:H)*
             (E2020='2.1.trackMPD'!F:F),
0))</f>
        <v>#N/A</v>
      </c>
    </row>
    <row r="2021" spans="1:9" x14ac:dyDescent="0.2">
      <c r="A2021" s="160" t="s">
        <v>28</v>
      </c>
      <c r="B2021" s="160" t="s">
        <v>15</v>
      </c>
      <c r="C2021" s="160">
        <f>_xlfn.XLOOKUP(B2021,'2.1.trackMPD'!$R$7:$R$29,'2.1.trackMPD'!$T$7:$T$29)</f>
        <v>6</v>
      </c>
      <c r="D2021" s="160">
        <v>1</v>
      </c>
      <c r="E2021" s="160" t="s">
        <v>6395</v>
      </c>
      <c r="F2021" s="160" t="s">
        <v>110</v>
      </c>
      <c r="G2021" s="160" t="s">
        <v>140</v>
      </c>
      <c r="H2021" s="160" t="s">
        <v>6393</v>
      </c>
      <c r="I2021" s="160" t="e" cm="1">
        <f t="array" ref="I2021">INDEX('2.1.trackMPD'!L:L/(24*60*60),
       MATCH(1,
             (A2021='2.1.trackMPD'!A:A)*
             (C2021='2.1.trackMPD'!D:D)*
             (D2021/10^6='2.1.trackMPD'!H:H)*
             (E2021='2.1.trackMPD'!F:F),
0))</f>
        <v>#N/A</v>
      </c>
    </row>
    <row r="2022" spans="1:9" x14ac:dyDescent="0.2">
      <c r="A2022" s="160" t="s">
        <v>28</v>
      </c>
      <c r="B2022" s="160" t="s">
        <v>15</v>
      </c>
      <c r="C2022" s="160">
        <f>_xlfn.XLOOKUP(B2022,'2.1.trackMPD'!$R$7:$R$29,'2.1.trackMPD'!$T$7:$T$29)</f>
        <v>6</v>
      </c>
      <c r="D2022" s="160">
        <v>10</v>
      </c>
      <c r="E2022" s="160" t="s">
        <v>6395</v>
      </c>
      <c r="F2022" s="160" t="s">
        <v>110</v>
      </c>
      <c r="G2022" s="160" t="s">
        <v>124</v>
      </c>
      <c r="H2022" s="160" t="s">
        <v>6392</v>
      </c>
      <c r="I2022" s="160" t="e" cm="1">
        <f t="array" ref="I2022">INDEX('2.1.trackMPD'!I:I/(24*60*60),
       MATCH(1,
             (A2022='2.1.trackMPD'!A:A)*
             (C2022='2.1.trackMPD'!D:D)*
             (D2022/10^6='2.1.trackMPD'!H:H)*
             (E2022='2.1.trackMPD'!F:F),
0))</f>
        <v>#N/A</v>
      </c>
    </row>
    <row r="2023" spans="1:9" x14ac:dyDescent="0.2">
      <c r="A2023" s="160" t="s">
        <v>28</v>
      </c>
      <c r="B2023" s="160" t="s">
        <v>15</v>
      </c>
      <c r="C2023" s="160">
        <f>_xlfn.XLOOKUP(B2023,'2.1.trackMPD'!$R$7:$R$29,'2.1.trackMPD'!$T$7:$T$29)</f>
        <v>6</v>
      </c>
      <c r="D2023" s="160">
        <v>10</v>
      </c>
      <c r="E2023" s="160" t="s">
        <v>6395</v>
      </c>
      <c r="F2023" s="160" t="s">
        <v>110</v>
      </c>
      <c r="G2023" s="160" t="s">
        <v>140</v>
      </c>
      <c r="H2023" s="160" t="s">
        <v>6392</v>
      </c>
      <c r="I2023" s="160" t="e" cm="1">
        <f t="array" ref="I2023">INDEX('2.1.trackMPD'!J:J/(24*60*60),
       MATCH(1,
             (A2023='2.1.trackMPD'!A:A)*
             (C2023='2.1.trackMPD'!D:D)*
             (D2023/10^6='2.1.trackMPD'!H:H)*
             (E2023='2.1.trackMPD'!F:F),
0))</f>
        <v>#N/A</v>
      </c>
    </row>
    <row r="2024" spans="1:9" x14ac:dyDescent="0.2">
      <c r="A2024" s="160" t="s">
        <v>28</v>
      </c>
      <c r="B2024" s="160" t="s">
        <v>15</v>
      </c>
      <c r="C2024" s="160">
        <f>_xlfn.XLOOKUP(B2024,'2.1.trackMPD'!$R$7:$R$29,'2.1.trackMPD'!$T$7:$T$29)</f>
        <v>6</v>
      </c>
      <c r="D2024" s="160">
        <v>10</v>
      </c>
      <c r="E2024" s="160" t="s">
        <v>6395</v>
      </c>
      <c r="F2024" s="160" t="s">
        <v>110</v>
      </c>
      <c r="G2024" s="160" t="s">
        <v>124</v>
      </c>
      <c r="H2024" s="160" t="s">
        <v>6393</v>
      </c>
      <c r="I2024" s="160" t="e" cm="1">
        <f t="array" ref="I2024">INDEX('2.1.trackMPD'!K:K/(24*60*60),
       MATCH(1,
             (A2024='2.1.trackMPD'!A:A)*
             (C2024='2.1.trackMPD'!D:D)*
             (D2024/10^6='2.1.trackMPD'!H:H)*
             (E2024='2.1.trackMPD'!F:F),
0))</f>
        <v>#N/A</v>
      </c>
    </row>
    <row r="2025" spans="1:9" x14ac:dyDescent="0.2">
      <c r="A2025" s="160" t="s">
        <v>28</v>
      </c>
      <c r="B2025" s="160" t="s">
        <v>15</v>
      </c>
      <c r="C2025" s="160">
        <f>_xlfn.XLOOKUP(B2025,'2.1.trackMPD'!$R$7:$R$29,'2.1.trackMPD'!$T$7:$T$29)</f>
        <v>6</v>
      </c>
      <c r="D2025" s="160">
        <v>10</v>
      </c>
      <c r="E2025" s="160" t="s">
        <v>6395</v>
      </c>
      <c r="F2025" s="160" t="s">
        <v>110</v>
      </c>
      <c r="G2025" s="160" t="s">
        <v>140</v>
      </c>
      <c r="H2025" s="160" t="s">
        <v>6393</v>
      </c>
      <c r="I2025" s="160" t="e" cm="1">
        <f t="array" ref="I2025">INDEX('2.1.trackMPD'!L:L/(24*60*60),
       MATCH(1,
             (A2025='2.1.trackMPD'!A:A)*
             (C2025='2.1.trackMPD'!D:D)*
             (D2025/10^6='2.1.trackMPD'!H:H)*
             (E2025='2.1.trackMPD'!F:F),
0))</f>
        <v>#N/A</v>
      </c>
    </row>
    <row r="2026" spans="1:9" x14ac:dyDescent="0.2">
      <c r="A2026" s="160" t="s">
        <v>28</v>
      </c>
      <c r="B2026" s="160" t="s">
        <v>15</v>
      </c>
      <c r="C2026" s="160">
        <f>_xlfn.XLOOKUP(B2026,'2.1.trackMPD'!$R$7:$R$29,'2.1.trackMPD'!$T$7:$T$29)</f>
        <v>6</v>
      </c>
      <c r="D2026" s="160">
        <v>100</v>
      </c>
      <c r="E2026" s="160" t="s">
        <v>6395</v>
      </c>
      <c r="F2026" s="160" t="s">
        <v>110</v>
      </c>
      <c r="G2026" s="160" t="s">
        <v>124</v>
      </c>
      <c r="H2026" s="160" t="s">
        <v>6392</v>
      </c>
      <c r="I2026" s="160" t="e" cm="1">
        <f t="array" ref="I2026">INDEX('2.1.trackMPD'!I:I/(24*60*60),
       MATCH(1,
             (A2026='2.1.trackMPD'!A:A)*
             (C2026='2.1.trackMPD'!D:D)*
             (D2026/10^6='2.1.trackMPD'!H:H)*
             (E2026='2.1.trackMPD'!F:F),
0))</f>
        <v>#N/A</v>
      </c>
    </row>
    <row r="2027" spans="1:9" x14ac:dyDescent="0.2">
      <c r="A2027" s="160" t="s">
        <v>28</v>
      </c>
      <c r="B2027" s="160" t="s">
        <v>15</v>
      </c>
      <c r="C2027" s="160">
        <f>_xlfn.XLOOKUP(B2027,'2.1.trackMPD'!$R$7:$R$29,'2.1.trackMPD'!$T$7:$T$29)</f>
        <v>6</v>
      </c>
      <c r="D2027" s="160">
        <v>100</v>
      </c>
      <c r="E2027" s="160" t="s">
        <v>6395</v>
      </c>
      <c r="F2027" s="160" t="s">
        <v>110</v>
      </c>
      <c r="G2027" s="160" t="s">
        <v>140</v>
      </c>
      <c r="H2027" s="160" t="s">
        <v>6392</v>
      </c>
      <c r="I2027" s="160" t="e" cm="1">
        <f t="array" ref="I2027">INDEX('2.1.trackMPD'!J:J/(24*60*60),
       MATCH(1,
             (A2027='2.1.trackMPD'!A:A)*
             (C2027='2.1.trackMPD'!D:D)*
             (D2027/10^6='2.1.trackMPD'!H:H)*
             (E2027='2.1.trackMPD'!F:F),
0))</f>
        <v>#N/A</v>
      </c>
    </row>
    <row r="2028" spans="1:9" x14ac:dyDescent="0.2">
      <c r="A2028" s="160" t="s">
        <v>28</v>
      </c>
      <c r="B2028" s="160" t="s">
        <v>15</v>
      </c>
      <c r="C2028" s="160">
        <f>_xlfn.XLOOKUP(B2028,'2.1.trackMPD'!$R$7:$R$29,'2.1.trackMPD'!$T$7:$T$29)</f>
        <v>6</v>
      </c>
      <c r="D2028" s="160">
        <v>100</v>
      </c>
      <c r="E2028" s="160" t="s">
        <v>6395</v>
      </c>
      <c r="F2028" s="160" t="s">
        <v>110</v>
      </c>
      <c r="G2028" s="160" t="s">
        <v>124</v>
      </c>
      <c r="H2028" s="160" t="s">
        <v>6393</v>
      </c>
      <c r="I2028" s="160" t="e" cm="1">
        <f t="array" ref="I2028">INDEX('2.1.trackMPD'!K:K/(24*60*60),
       MATCH(1,
             (A2028='2.1.trackMPD'!A:A)*
             (C2028='2.1.trackMPD'!D:D)*
             (D2028/10^6='2.1.trackMPD'!H:H)*
             (E2028='2.1.trackMPD'!F:F),
0))</f>
        <v>#N/A</v>
      </c>
    </row>
    <row r="2029" spans="1:9" x14ac:dyDescent="0.2">
      <c r="A2029" s="160" t="s">
        <v>28</v>
      </c>
      <c r="B2029" s="160" t="s">
        <v>15</v>
      </c>
      <c r="C2029" s="160">
        <f>_xlfn.XLOOKUP(B2029,'2.1.trackMPD'!$R$7:$R$29,'2.1.trackMPD'!$T$7:$T$29)</f>
        <v>6</v>
      </c>
      <c r="D2029" s="160">
        <v>100</v>
      </c>
      <c r="E2029" s="160" t="s">
        <v>6395</v>
      </c>
      <c r="F2029" s="160" t="s">
        <v>110</v>
      </c>
      <c r="G2029" s="160" t="s">
        <v>140</v>
      </c>
      <c r="H2029" s="160" t="s">
        <v>6393</v>
      </c>
      <c r="I2029" s="160" t="e" cm="1">
        <f t="array" ref="I2029">INDEX('2.1.trackMPD'!L:L/(24*60*60),
       MATCH(1,
             (A2029='2.1.trackMPD'!A:A)*
             (C2029='2.1.trackMPD'!D:D)*
             (D2029/10^6='2.1.trackMPD'!H:H)*
             (E2029='2.1.trackMPD'!F:F),
0))</f>
        <v>#N/A</v>
      </c>
    </row>
    <row r="2030" spans="1:9" x14ac:dyDescent="0.2">
      <c r="A2030" s="160" t="s">
        <v>28</v>
      </c>
      <c r="B2030" s="160" t="s">
        <v>9</v>
      </c>
      <c r="C2030" s="160">
        <f>_xlfn.XLOOKUP(B2030,'2.1.trackMPD'!$R$7:$R$29,'2.1.trackMPD'!$T$7:$T$29)</f>
        <v>6</v>
      </c>
      <c r="D2030" s="160">
        <v>1</v>
      </c>
      <c r="E2030" s="160" t="s">
        <v>6390</v>
      </c>
      <c r="F2030" s="160" t="s">
        <v>110</v>
      </c>
      <c r="G2030" s="160" t="s">
        <v>124</v>
      </c>
      <c r="H2030" s="160" t="s">
        <v>6392</v>
      </c>
      <c r="I2030" s="160" cm="1">
        <f t="array" ref="I2030">INDEX('2.1.trackMPD'!I:I/(24*60*60),
       MATCH(1,
             (A2030='2.1.trackMPD'!A:A)*
             (C2030='2.1.trackMPD'!D:D)*
             (D2030/10^6='2.1.trackMPD'!H:H)*
             (E2030='2.1.trackMPD'!F:F),
0))</f>
        <v>1.6177365619572223E-6</v>
      </c>
    </row>
    <row r="2031" spans="1:9" x14ac:dyDescent="0.2">
      <c r="A2031" s="160" t="s">
        <v>28</v>
      </c>
      <c r="B2031" s="160" t="s">
        <v>9</v>
      </c>
      <c r="C2031" s="160">
        <f>_xlfn.XLOOKUP(B2031,'2.1.trackMPD'!$R$7:$R$29,'2.1.trackMPD'!$T$7:$T$29)</f>
        <v>6</v>
      </c>
      <c r="D2031" s="160">
        <v>1</v>
      </c>
      <c r="E2031" s="160" t="s">
        <v>6390</v>
      </c>
      <c r="F2031" s="160" t="s">
        <v>110</v>
      </c>
      <c r="G2031" s="160" t="s">
        <v>140</v>
      </c>
      <c r="H2031" s="160" t="s">
        <v>6392</v>
      </c>
      <c r="I2031" s="160" cm="1">
        <f t="array" ref="I2031">INDEX('2.1.trackMPD'!J:J/(24*60*60),
       MATCH(1,
             (A2031='2.1.trackMPD'!A:A)*
             (C2031='2.1.trackMPD'!D:D)*
             (D2031/10^6='2.1.trackMPD'!H:H)*
             (E2031='2.1.trackMPD'!F:F),
0))</f>
        <v>3.4630803063361224E-5</v>
      </c>
    </row>
    <row r="2032" spans="1:9" x14ac:dyDescent="0.2">
      <c r="A2032" s="160" t="s">
        <v>28</v>
      </c>
      <c r="B2032" s="160" t="s">
        <v>9</v>
      </c>
      <c r="C2032" s="160">
        <f>_xlfn.XLOOKUP(B2032,'2.1.trackMPD'!$R$7:$R$29,'2.1.trackMPD'!$T$7:$T$29)</f>
        <v>6</v>
      </c>
      <c r="D2032" s="160">
        <v>1</v>
      </c>
      <c r="E2032" s="160" t="s">
        <v>6390</v>
      </c>
      <c r="F2032" s="160" t="s">
        <v>110</v>
      </c>
      <c r="G2032" s="160" t="s">
        <v>124</v>
      </c>
      <c r="H2032" s="160" t="s">
        <v>6393</v>
      </c>
      <c r="I2032" s="160" cm="1">
        <f t="array" ref="I2032">INDEX('2.1.trackMPD'!K:K/(24*60*60),
       MATCH(1,
             (A2032='2.1.trackMPD'!A:A)*
             (C2032='2.1.trackMPD'!D:D)*
             (D2032/10^6='2.1.trackMPD'!H:H)*
             (E2032='2.1.trackMPD'!F:F),
0))</f>
        <v>6.3710499490452088E-7</v>
      </c>
    </row>
    <row r="2033" spans="1:9" x14ac:dyDescent="0.2">
      <c r="A2033" s="160" t="s">
        <v>28</v>
      </c>
      <c r="B2033" s="160" t="s">
        <v>9</v>
      </c>
      <c r="C2033" s="160">
        <f>_xlfn.XLOOKUP(B2033,'2.1.trackMPD'!$R$7:$R$29,'2.1.trackMPD'!$T$7:$T$29)</f>
        <v>6</v>
      </c>
      <c r="D2033" s="160">
        <v>1</v>
      </c>
      <c r="E2033" s="160" t="s">
        <v>6390</v>
      </c>
      <c r="F2033" s="160" t="s">
        <v>110</v>
      </c>
      <c r="G2033" s="160" t="s">
        <v>140</v>
      </c>
      <c r="H2033" s="160" t="s">
        <v>6393</v>
      </c>
      <c r="I2033" s="160" cm="1">
        <f t="array" ref="I2033">INDEX('2.1.trackMPD'!L:L/(24*60*60),
       MATCH(1,
             (A2033='2.1.trackMPD'!A:A)*
             (C2033='2.1.trackMPD'!D:D)*
             (D2033/10^6='2.1.trackMPD'!H:H)*
             (E2033='2.1.trackMPD'!F:F),
0))</f>
        <v>2.1367521364459838E-5</v>
      </c>
    </row>
    <row r="2034" spans="1:9" x14ac:dyDescent="0.2">
      <c r="A2034" s="160" t="s">
        <v>28</v>
      </c>
      <c r="B2034" s="160" t="s">
        <v>9</v>
      </c>
      <c r="C2034" s="160">
        <f>_xlfn.XLOOKUP(B2034,'2.1.trackMPD'!$R$7:$R$29,'2.1.trackMPD'!$T$7:$T$29)</f>
        <v>6</v>
      </c>
      <c r="D2034" s="160">
        <v>10</v>
      </c>
      <c r="E2034" s="160" t="s">
        <v>6390</v>
      </c>
      <c r="F2034" s="160" t="s">
        <v>110</v>
      </c>
      <c r="G2034" s="160" t="s">
        <v>124</v>
      </c>
      <c r="H2034" s="160" t="s">
        <v>6392</v>
      </c>
      <c r="I2034" s="160" cm="1">
        <f t="array" ref="I2034">INDEX('2.1.trackMPD'!I:I/(24*60*60),
       MATCH(1,
             (A2034='2.1.trackMPD'!A:A)*
             (C2034='2.1.trackMPD'!D:D)*
             (D2034/10^6='2.1.trackMPD'!H:H)*
             (E2034='2.1.trackMPD'!F:F),
0))</f>
        <v>2.8237807046357985E-6</v>
      </c>
    </row>
    <row r="2035" spans="1:9" x14ac:dyDescent="0.2">
      <c r="A2035" s="160" t="s">
        <v>28</v>
      </c>
      <c r="B2035" s="160" t="s">
        <v>9</v>
      </c>
      <c r="C2035" s="160">
        <f>_xlfn.XLOOKUP(B2035,'2.1.trackMPD'!$R$7:$R$29,'2.1.trackMPD'!$T$7:$T$29)</f>
        <v>6</v>
      </c>
      <c r="D2035" s="160">
        <v>10</v>
      </c>
      <c r="E2035" s="160" t="s">
        <v>6390</v>
      </c>
      <c r="F2035" s="160" t="s">
        <v>110</v>
      </c>
      <c r="G2035" s="160" t="s">
        <v>140</v>
      </c>
      <c r="H2035" s="160" t="s">
        <v>6392</v>
      </c>
      <c r="I2035" s="160" cm="1">
        <f t="array" ref="I2035">INDEX('2.1.trackMPD'!J:J/(24*60*60),
       MATCH(1,
             (A2035='2.1.trackMPD'!A:A)*
             (C2035='2.1.trackMPD'!D:D)*
             (D2035/10^6='2.1.trackMPD'!H:H)*
             (E2035='2.1.trackMPD'!F:F),
0))</f>
        <v>3.3217674055787963E-5</v>
      </c>
    </row>
    <row r="2036" spans="1:9" x14ac:dyDescent="0.2">
      <c r="A2036" s="160" t="s">
        <v>28</v>
      </c>
      <c r="B2036" s="160" t="s">
        <v>9</v>
      </c>
      <c r="C2036" s="160">
        <f>_xlfn.XLOOKUP(B2036,'2.1.trackMPD'!$R$7:$R$29,'2.1.trackMPD'!$T$7:$T$29)</f>
        <v>6</v>
      </c>
      <c r="D2036" s="160">
        <v>10</v>
      </c>
      <c r="E2036" s="160" t="s">
        <v>6390</v>
      </c>
      <c r="F2036" s="160" t="s">
        <v>110</v>
      </c>
      <c r="G2036" s="160" t="s">
        <v>124</v>
      </c>
      <c r="H2036" s="160" t="s">
        <v>6393</v>
      </c>
      <c r="I2036" s="160" cm="1">
        <f t="array" ref="I2036">INDEX('2.1.trackMPD'!K:K/(24*60*60),
       MATCH(1,
             (A2036='2.1.trackMPD'!A:A)*
             (C2036='2.1.trackMPD'!D:D)*
             (D2036/10^6='2.1.trackMPD'!H:H)*
             (E2036='2.1.trackMPD'!F:F),
0))</f>
        <v>6.2562562562562614E-7</v>
      </c>
    </row>
    <row r="2037" spans="1:9" x14ac:dyDescent="0.2">
      <c r="A2037" s="160" t="s">
        <v>28</v>
      </c>
      <c r="B2037" s="160" t="s">
        <v>9</v>
      </c>
      <c r="C2037" s="160">
        <f>_xlfn.XLOOKUP(B2037,'2.1.trackMPD'!$R$7:$R$29,'2.1.trackMPD'!$T$7:$T$29)</f>
        <v>6</v>
      </c>
      <c r="D2037" s="160">
        <v>10</v>
      </c>
      <c r="E2037" s="160" t="s">
        <v>6390</v>
      </c>
      <c r="F2037" s="160" t="s">
        <v>110</v>
      </c>
      <c r="G2037" s="160" t="s">
        <v>140</v>
      </c>
      <c r="H2037" s="160" t="s">
        <v>6393</v>
      </c>
      <c r="I2037" s="160" cm="1">
        <f t="array" ref="I2037">INDEX('2.1.trackMPD'!L:L/(24*60*60),
       MATCH(1,
             (A2037='2.1.trackMPD'!A:A)*
             (C2037='2.1.trackMPD'!D:D)*
             (D2037/10^6='2.1.trackMPD'!H:H)*
             (E2037='2.1.trackMPD'!F:F),
0))</f>
        <v>1.381978993919294E-6</v>
      </c>
    </row>
    <row r="2038" spans="1:9" x14ac:dyDescent="0.2">
      <c r="A2038" s="160" t="s">
        <v>28</v>
      </c>
      <c r="B2038" s="160" t="s">
        <v>9</v>
      </c>
      <c r="C2038" s="160">
        <f>_xlfn.XLOOKUP(B2038,'2.1.trackMPD'!$R$7:$R$29,'2.1.trackMPD'!$T$7:$T$29)</f>
        <v>6</v>
      </c>
      <c r="D2038" s="160">
        <v>100</v>
      </c>
      <c r="E2038" s="160" t="s">
        <v>6390</v>
      </c>
      <c r="F2038" s="160" t="s">
        <v>110</v>
      </c>
      <c r="G2038" s="160" t="s">
        <v>124</v>
      </c>
      <c r="H2038" s="160" t="s">
        <v>6392</v>
      </c>
      <c r="I2038" s="160" cm="1">
        <f t="array" ref="I2038">INDEX('2.1.trackMPD'!I:I/(24*60*60),
       MATCH(1,
             (A2038='2.1.trackMPD'!A:A)*
             (C2038='2.1.trackMPD'!D:D)*
             (D2038/10^6='2.1.trackMPD'!H:H)*
             (E2038='2.1.trackMPD'!F:F),
0))</f>
        <v>2.8920360168355093E-3</v>
      </c>
    </row>
    <row r="2039" spans="1:9" x14ac:dyDescent="0.2">
      <c r="A2039" s="160" t="s">
        <v>28</v>
      </c>
      <c r="B2039" s="160" t="s">
        <v>9</v>
      </c>
      <c r="C2039" s="160">
        <f>_xlfn.XLOOKUP(B2039,'2.1.trackMPD'!$R$7:$R$29,'2.1.trackMPD'!$T$7:$T$29)</f>
        <v>6</v>
      </c>
      <c r="D2039" s="160">
        <v>100</v>
      </c>
      <c r="E2039" s="160" t="s">
        <v>6390</v>
      </c>
      <c r="F2039" s="160" t="s">
        <v>110</v>
      </c>
      <c r="G2039" s="160" t="s">
        <v>140</v>
      </c>
      <c r="H2039" s="160" t="s">
        <v>6392</v>
      </c>
      <c r="I2039" s="160" cm="1">
        <f t="array" ref="I2039">INDEX('2.1.trackMPD'!J:J/(24*60*60),
       MATCH(1,
             (A2039='2.1.trackMPD'!A:A)*
             (C2039='2.1.trackMPD'!D:D)*
             (D2039/10^6='2.1.trackMPD'!H:H)*
             (E2039='2.1.trackMPD'!F:F),
0))</f>
        <v>1.6179365239558331E-3</v>
      </c>
    </row>
    <row r="2040" spans="1:9" x14ac:dyDescent="0.2">
      <c r="A2040" s="160" t="s">
        <v>28</v>
      </c>
      <c r="B2040" s="160" t="s">
        <v>9</v>
      </c>
      <c r="C2040" s="160">
        <f>_xlfn.XLOOKUP(B2040,'2.1.trackMPD'!$R$7:$R$29,'2.1.trackMPD'!$T$7:$T$29)</f>
        <v>6</v>
      </c>
      <c r="D2040" s="160">
        <v>100</v>
      </c>
      <c r="E2040" s="160" t="s">
        <v>6390</v>
      </c>
      <c r="F2040" s="160" t="s">
        <v>110</v>
      </c>
      <c r="G2040" s="160" t="s">
        <v>124</v>
      </c>
      <c r="H2040" s="160" t="s">
        <v>6393</v>
      </c>
      <c r="I2040" s="160" cm="1">
        <f t="array" ref="I2040">INDEX('2.1.trackMPD'!K:K/(24*60*60),
       MATCH(1,
             (A2040='2.1.trackMPD'!A:A)*
             (C2040='2.1.trackMPD'!D:D)*
             (D2040/10^6='2.1.trackMPD'!H:H)*
             (E2040='2.1.trackMPD'!F:F),
0))</f>
        <v>0</v>
      </c>
    </row>
    <row r="2041" spans="1:9" x14ac:dyDescent="0.2">
      <c r="A2041" s="160" t="s">
        <v>28</v>
      </c>
      <c r="B2041" s="160" t="s">
        <v>9</v>
      </c>
      <c r="C2041" s="160">
        <f>_xlfn.XLOOKUP(B2041,'2.1.trackMPD'!$R$7:$R$29,'2.1.trackMPD'!$T$7:$T$29)</f>
        <v>6</v>
      </c>
      <c r="D2041" s="160">
        <v>100</v>
      </c>
      <c r="E2041" s="160" t="s">
        <v>6390</v>
      </c>
      <c r="F2041" s="160" t="s">
        <v>110</v>
      </c>
      <c r="G2041" s="160" t="s">
        <v>140</v>
      </c>
      <c r="H2041" s="160" t="s">
        <v>6393</v>
      </c>
      <c r="I2041" s="160" cm="1">
        <f t="array" ref="I2041">INDEX('2.1.trackMPD'!L:L/(24*60*60),
       MATCH(1,
             (A2041='2.1.trackMPD'!A:A)*
             (C2041='2.1.trackMPD'!D:D)*
             (D2041/10^6='2.1.trackMPD'!H:H)*
             (E2041='2.1.trackMPD'!F:F),
0))</f>
        <v>0</v>
      </c>
    </row>
    <row r="2042" spans="1:9" x14ac:dyDescent="0.2">
      <c r="A2042" s="160" t="s">
        <v>28</v>
      </c>
      <c r="B2042" s="160" t="s">
        <v>9</v>
      </c>
      <c r="C2042" s="160">
        <f>_xlfn.XLOOKUP(B2042,'2.1.trackMPD'!$R$7:$R$29,'2.1.trackMPD'!$T$7:$T$29)</f>
        <v>6</v>
      </c>
      <c r="D2042" s="160">
        <v>1000</v>
      </c>
      <c r="E2042" s="160" t="s">
        <v>6390</v>
      </c>
      <c r="F2042" s="160" t="s">
        <v>110</v>
      </c>
      <c r="G2042" s="160" t="s">
        <v>124</v>
      </c>
      <c r="H2042" s="160" t="s">
        <v>6392</v>
      </c>
      <c r="I2042" s="160" cm="1">
        <f t="array" ref="I2042">INDEX('2.1.trackMPD'!I:I/(24*60*60),
       MATCH(1,
             (A2042='2.1.trackMPD'!A:A)*
             (C2042='2.1.trackMPD'!D:D)*
             (D2042/10^6='2.1.trackMPD'!H:H)*
             (E2042='2.1.trackMPD'!F:F),
0))</f>
        <v>3.7818859721553473</v>
      </c>
    </row>
    <row r="2043" spans="1:9" x14ac:dyDescent="0.2">
      <c r="A2043" s="160" t="s">
        <v>28</v>
      </c>
      <c r="B2043" s="160" t="s">
        <v>9</v>
      </c>
      <c r="C2043" s="160">
        <f>_xlfn.XLOOKUP(B2043,'2.1.trackMPD'!$R$7:$R$29,'2.1.trackMPD'!$T$7:$T$29)</f>
        <v>6</v>
      </c>
      <c r="D2043" s="160">
        <v>1000</v>
      </c>
      <c r="E2043" s="160" t="s">
        <v>6390</v>
      </c>
      <c r="F2043" s="160" t="s">
        <v>110</v>
      </c>
      <c r="G2043" s="160" t="s">
        <v>140</v>
      </c>
      <c r="H2043" s="160" t="s">
        <v>6392</v>
      </c>
      <c r="I2043" s="160" cm="1">
        <f t="array" ref="I2043">INDEX('2.1.trackMPD'!J:J/(24*60*60),
       MATCH(1,
             (A2043='2.1.trackMPD'!A:A)*
             (C2043='2.1.trackMPD'!D:D)*
             (D2043/10^6='2.1.trackMPD'!H:H)*
             (E2043='2.1.trackMPD'!F:F),
0))</f>
        <v>5.8730057862017473E-2</v>
      </c>
    </row>
    <row r="2044" spans="1:9" x14ac:dyDescent="0.2">
      <c r="A2044" s="160" t="s">
        <v>28</v>
      </c>
      <c r="B2044" s="160" t="s">
        <v>9</v>
      </c>
      <c r="C2044" s="160">
        <f>_xlfn.XLOOKUP(B2044,'2.1.trackMPD'!$R$7:$R$29,'2.1.trackMPD'!$T$7:$T$29)</f>
        <v>6</v>
      </c>
      <c r="D2044" s="160">
        <v>1000</v>
      </c>
      <c r="E2044" s="160" t="s">
        <v>6390</v>
      </c>
      <c r="F2044" s="160" t="s">
        <v>110</v>
      </c>
      <c r="G2044" s="160" t="s">
        <v>124</v>
      </c>
      <c r="H2044" s="160" t="s">
        <v>6393</v>
      </c>
      <c r="I2044" s="160" cm="1">
        <f t="array" ref="I2044">INDEX('2.1.trackMPD'!K:K/(24*60*60),
       MATCH(1,
             (A2044='2.1.trackMPD'!A:A)*
             (C2044='2.1.trackMPD'!D:D)*
             (D2044/10^6='2.1.trackMPD'!H:H)*
             (E2044='2.1.trackMPD'!F:F),
0))</f>
        <v>0</v>
      </c>
    </row>
    <row r="2045" spans="1:9" x14ac:dyDescent="0.2">
      <c r="A2045" s="160" t="s">
        <v>28</v>
      </c>
      <c r="B2045" s="160" t="s">
        <v>9</v>
      </c>
      <c r="C2045" s="160">
        <f>_xlfn.XLOOKUP(B2045,'2.1.trackMPD'!$R$7:$R$29,'2.1.trackMPD'!$T$7:$T$29)</f>
        <v>6</v>
      </c>
      <c r="D2045" s="160">
        <v>1000</v>
      </c>
      <c r="E2045" s="160" t="s">
        <v>6390</v>
      </c>
      <c r="F2045" s="160" t="s">
        <v>110</v>
      </c>
      <c r="G2045" s="160" t="s">
        <v>140</v>
      </c>
      <c r="H2045" s="160" t="s">
        <v>6393</v>
      </c>
      <c r="I2045" s="160" cm="1">
        <f t="array" ref="I2045">INDEX('2.1.trackMPD'!L:L/(24*60*60),
       MATCH(1,
             (A2045='2.1.trackMPD'!A:A)*
             (C2045='2.1.trackMPD'!D:D)*
             (D2045/10^6='2.1.trackMPD'!H:H)*
             (E2045='2.1.trackMPD'!F:F),
0))</f>
        <v>0</v>
      </c>
    </row>
    <row r="2046" spans="1:9" x14ac:dyDescent="0.2">
      <c r="A2046" s="160" t="s">
        <v>28</v>
      </c>
      <c r="B2046" s="160" t="s">
        <v>9</v>
      </c>
      <c r="C2046" s="160">
        <f>_xlfn.XLOOKUP(B2046,'2.1.trackMPD'!$R$7:$R$29,'2.1.trackMPD'!$T$7:$T$29)</f>
        <v>6</v>
      </c>
      <c r="D2046" s="160">
        <v>5000</v>
      </c>
      <c r="E2046" s="160" t="s">
        <v>6390</v>
      </c>
      <c r="F2046" s="160" t="s">
        <v>110</v>
      </c>
      <c r="G2046" s="160" t="s">
        <v>124</v>
      </c>
      <c r="H2046" s="160" t="s">
        <v>6392</v>
      </c>
      <c r="I2046" s="160" cm="1">
        <f t="array" ref="I2046">INDEX('2.1.trackMPD'!I:I/(24*60*60),
       MATCH(1,
             (A2046='2.1.trackMPD'!A:A)*
             (C2046='2.1.trackMPD'!D:D)*
             (D2046/10^6='2.1.trackMPD'!H:H)*
             (E2046='2.1.trackMPD'!F:F),
0))</f>
        <v>58.68239564537199</v>
      </c>
    </row>
    <row r="2047" spans="1:9" x14ac:dyDescent="0.2">
      <c r="A2047" s="160" t="s">
        <v>28</v>
      </c>
      <c r="B2047" s="160" t="s">
        <v>9</v>
      </c>
      <c r="C2047" s="160">
        <f>_xlfn.XLOOKUP(B2047,'2.1.trackMPD'!$R$7:$R$29,'2.1.trackMPD'!$T$7:$T$29)</f>
        <v>6</v>
      </c>
      <c r="D2047" s="160">
        <v>5000</v>
      </c>
      <c r="E2047" s="160" t="s">
        <v>6390</v>
      </c>
      <c r="F2047" s="160" t="s">
        <v>110</v>
      </c>
      <c r="G2047" s="160" t="s">
        <v>140</v>
      </c>
      <c r="H2047" s="160" t="s">
        <v>6392</v>
      </c>
      <c r="I2047" s="160" cm="1">
        <f t="array" ref="I2047">INDEX('2.1.trackMPD'!J:J/(24*60*60),
       MATCH(1,
             (A2047='2.1.trackMPD'!A:A)*
             (C2047='2.1.trackMPD'!D:D)*
             (D2047/10^6='2.1.trackMPD'!H:H)*
             (E2047='2.1.trackMPD'!F:F),
0))</f>
        <v>0.23134498041703819</v>
      </c>
    </row>
    <row r="2048" spans="1:9" x14ac:dyDescent="0.2">
      <c r="A2048" s="160" t="s">
        <v>28</v>
      </c>
      <c r="B2048" s="160" t="s">
        <v>9</v>
      </c>
      <c r="C2048" s="160">
        <f>_xlfn.XLOOKUP(B2048,'2.1.trackMPD'!$R$7:$R$29,'2.1.trackMPD'!$T$7:$T$29)</f>
        <v>6</v>
      </c>
      <c r="D2048" s="160">
        <v>5000</v>
      </c>
      <c r="E2048" s="160" t="s">
        <v>6390</v>
      </c>
      <c r="F2048" s="160" t="s">
        <v>110</v>
      </c>
      <c r="G2048" s="160" t="s">
        <v>124</v>
      </c>
      <c r="H2048" s="160" t="s">
        <v>6393</v>
      </c>
      <c r="I2048" s="160" cm="1">
        <f t="array" ref="I2048">INDEX('2.1.trackMPD'!K:K/(24*60*60),
       MATCH(1,
             (A2048='2.1.trackMPD'!A:A)*
             (C2048='2.1.trackMPD'!D:D)*
             (D2048/10^6='2.1.trackMPD'!H:H)*
             (E2048='2.1.trackMPD'!F:F),
0))</f>
        <v>0</v>
      </c>
    </row>
    <row r="2049" spans="1:9" x14ac:dyDescent="0.2">
      <c r="A2049" s="160" t="s">
        <v>28</v>
      </c>
      <c r="B2049" s="160" t="s">
        <v>9</v>
      </c>
      <c r="C2049" s="160">
        <f>_xlfn.XLOOKUP(B2049,'2.1.trackMPD'!$R$7:$R$29,'2.1.trackMPD'!$T$7:$T$29)</f>
        <v>6</v>
      </c>
      <c r="D2049" s="160">
        <v>5000</v>
      </c>
      <c r="E2049" s="160" t="s">
        <v>6390</v>
      </c>
      <c r="F2049" s="160" t="s">
        <v>110</v>
      </c>
      <c r="G2049" s="160" t="s">
        <v>140</v>
      </c>
      <c r="H2049" s="160" t="s">
        <v>6393</v>
      </c>
      <c r="I2049" s="160" cm="1">
        <f t="array" ref="I2049">INDEX('2.1.trackMPD'!L:L/(24*60*60),
       MATCH(1,
             (A2049='2.1.trackMPD'!A:A)*
             (C2049='2.1.trackMPD'!D:D)*
             (D2049/10^6='2.1.trackMPD'!H:H)*
             (E2049='2.1.trackMPD'!F:F),
0))</f>
        <v>0</v>
      </c>
    </row>
    <row r="2050" spans="1:9" x14ac:dyDescent="0.2">
      <c r="A2050" s="160" t="s">
        <v>28</v>
      </c>
      <c r="B2050" s="160" t="s">
        <v>9</v>
      </c>
      <c r="C2050" s="160">
        <f>_xlfn.XLOOKUP(B2050,'2.1.trackMPD'!$R$7:$R$29,'2.1.trackMPD'!$T$7:$T$29)</f>
        <v>6</v>
      </c>
      <c r="D2050" s="160">
        <v>1</v>
      </c>
      <c r="E2050" s="160" t="s">
        <v>6394</v>
      </c>
      <c r="F2050" s="160" t="s">
        <v>110</v>
      </c>
      <c r="G2050" s="160" t="s">
        <v>124</v>
      </c>
      <c r="H2050" s="160" t="s">
        <v>6392</v>
      </c>
      <c r="I2050" s="160" cm="1">
        <f t="array" ref="I2050">INDEX('2.1.trackMPD'!I:I/(24*60*60),
       MATCH(1,
             (A2050='2.1.trackMPD'!A:A)*
             (C2050='2.1.trackMPD'!D:D)*
             (D2050/10^6='2.1.trackMPD'!H:H)*
             (E2050='2.1.trackMPD'!F:F),
0))</f>
        <v>1.9523050855294444E-6</v>
      </c>
    </row>
    <row r="2051" spans="1:9" x14ac:dyDescent="0.2">
      <c r="A2051" s="160" t="s">
        <v>28</v>
      </c>
      <c r="B2051" s="160" t="s">
        <v>9</v>
      </c>
      <c r="C2051" s="160">
        <f>_xlfn.XLOOKUP(B2051,'2.1.trackMPD'!$R$7:$R$29,'2.1.trackMPD'!$T$7:$T$29)</f>
        <v>6</v>
      </c>
      <c r="D2051" s="160">
        <v>1</v>
      </c>
      <c r="E2051" s="160" t="s">
        <v>6394</v>
      </c>
      <c r="F2051" s="160" t="s">
        <v>110</v>
      </c>
      <c r="G2051" s="160" t="s">
        <v>140</v>
      </c>
      <c r="H2051" s="160" t="s">
        <v>6392</v>
      </c>
      <c r="I2051" s="160" cm="1">
        <f t="array" ref="I2051">INDEX('2.1.trackMPD'!J:J/(24*60*60),
       MATCH(1,
             (A2051='2.1.trackMPD'!A:A)*
             (C2051='2.1.trackMPD'!D:D)*
             (D2051/10^6='2.1.trackMPD'!H:H)*
             (E2051='2.1.trackMPD'!F:F),
0))</f>
        <v>3.1958243997893052E-5</v>
      </c>
    </row>
    <row r="2052" spans="1:9" x14ac:dyDescent="0.2">
      <c r="A2052" s="160" t="s">
        <v>28</v>
      </c>
      <c r="B2052" s="160" t="s">
        <v>9</v>
      </c>
      <c r="C2052" s="160">
        <f>_xlfn.XLOOKUP(B2052,'2.1.trackMPD'!$R$7:$R$29,'2.1.trackMPD'!$T$7:$T$29)</f>
        <v>6</v>
      </c>
      <c r="D2052" s="160">
        <v>1</v>
      </c>
      <c r="E2052" s="160" t="s">
        <v>6394</v>
      </c>
      <c r="F2052" s="160" t="s">
        <v>110</v>
      </c>
      <c r="G2052" s="160" t="s">
        <v>124</v>
      </c>
      <c r="H2052" s="160" t="s">
        <v>6393</v>
      </c>
      <c r="I2052" s="160" cm="1">
        <f t="array" ref="I2052">INDEX('2.1.trackMPD'!K:K/(24*60*60),
       MATCH(1,
             (A2052='2.1.trackMPD'!A:A)*
             (C2052='2.1.trackMPD'!D:D)*
             (D2052/10^6='2.1.trackMPD'!H:H)*
             (E2052='2.1.trackMPD'!F:F),
0))</f>
        <v>7.467144563918762E-7</v>
      </c>
    </row>
    <row r="2053" spans="1:9" x14ac:dyDescent="0.2">
      <c r="A2053" s="160" t="s">
        <v>28</v>
      </c>
      <c r="B2053" s="160" t="s">
        <v>9</v>
      </c>
      <c r="C2053" s="160">
        <f>_xlfn.XLOOKUP(B2053,'2.1.trackMPD'!$R$7:$R$29,'2.1.trackMPD'!$T$7:$T$29)</f>
        <v>6</v>
      </c>
      <c r="D2053" s="160">
        <v>1</v>
      </c>
      <c r="E2053" s="160" t="s">
        <v>6394</v>
      </c>
      <c r="F2053" s="160" t="s">
        <v>110</v>
      </c>
      <c r="G2053" s="160" t="s">
        <v>140</v>
      </c>
      <c r="H2053" s="160" t="s">
        <v>6393</v>
      </c>
      <c r="I2053" s="160" cm="1">
        <f t="array" ref="I2053">INDEX('2.1.trackMPD'!L:L/(24*60*60),
       MATCH(1,
             (A2053='2.1.trackMPD'!A:A)*
             (C2053='2.1.trackMPD'!D:D)*
             (D2053/10^6='2.1.trackMPD'!H:H)*
             (E2053='2.1.trackMPD'!F:F),
0))</f>
        <v>1.4245014245014236E-6</v>
      </c>
    </row>
    <row r="2054" spans="1:9" x14ac:dyDescent="0.2">
      <c r="A2054" s="160" t="s">
        <v>28</v>
      </c>
      <c r="B2054" s="160" t="s">
        <v>9</v>
      </c>
      <c r="C2054" s="160">
        <f>_xlfn.XLOOKUP(B2054,'2.1.trackMPD'!$R$7:$R$29,'2.1.trackMPD'!$T$7:$T$29)</f>
        <v>6</v>
      </c>
      <c r="D2054" s="160">
        <v>10</v>
      </c>
      <c r="E2054" s="160" t="s">
        <v>6394</v>
      </c>
      <c r="F2054" s="160" t="s">
        <v>110</v>
      </c>
      <c r="G2054" s="160" t="s">
        <v>124</v>
      </c>
      <c r="H2054" s="160" t="s">
        <v>6392</v>
      </c>
      <c r="I2054" s="160" cm="1">
        <f t="array" ref="I2054">INDEX('2.1.trackMPD'!I:I/(24*60*60),
       MATCH(1,
             (A2054='2.1.trackMPD'!A:A)*
             (C2054='2.1.trackMPD'!D:D)*
             (D2054/10^6='2.1.trackMPD'!H:H)*
             (E2054='2.1.trackMPD'!F:F),
0))</f>
        <v>1.4242791167173727E-5</v>
      </c>
    </row>
    <row r="2055" spans="1:9" x14ac:dyDescent="0.2">
      <c r="A2055" s="160" t="s">
        <v>28</v>
      </c>
      <c r="B2055" s="160" t="s">
        <v>9</v>
      </c>
      <c r="C2055" s="160">
        <f>_xlfn.XLOOKUP(B2055,'2.1.trackMPD'!$R$7:$R$29,'2.1.trackMPD'!$T$7:$T$29)</f>
        <v>6</v>
      </c>
      <c r="D2055" s="160">
        <v>10</v>
      </c>
      <c r="E2055" s="160" t="s">
        <v>6394</v>
      </c>
      <c r="F2055" s="160" t="s">
        <v>110</v>
      </c>
      <c r="G2055" s="160" t="s">
        <v>140</v>
      </c>
      <c r="H2055" s="160" t="s">
        <v>6392</v>
      </c>
      <c r="I2055" s="160" cm="1">
        <f t="array" ref="I2055">INDEX('2.1.trackMPD'!J:J/(24*60*60),
       MATCH(1,
             (A2055='2.1.trackMPD'!A:A)*
             (C2055='2.1.trackMPD'!D:D)*
             (D2055/10^6='2.1.trackMPD'!H:H)*
             (E2055='2.1.trackMPD'!F:F),
0))</f>
        <v>7.2057295460470019E-5</v>
      </c>
    </row>
    <row r="2056" spans="1:9" x14ac:dyDescent="0.2">
      <c r="A2056" s="160" t="s">
        <v>28</v>
      </c>
      <c r="B2056" s="160" t="s">
        <v>9</v>
      </c>
      <c r="C2056" s="160">
        <f>_xlfn.XLOOKUP(B2056,'2.1.trackMPD'!$R$7:$R$29,'2.1.trackMPD'!$T$7:$T$29)</f>
        <v>6</v>
      </c>
      <c r="D2056" s="160">
        <v>10</v>
      </c>
      <c r="E2056" s="160" t="s">
        <v>6394</v>
      </c>
      <c r="F2056" s="160" t="s">
        <v>110</v>
      </c>
      <c r="G2056" s="160" t="s">
        <v>124</v>
      </c>
      <c r="H2056" s="160" t="s">
        <v>6393</v>
      </c>
      <c r="I2056" s="160" cm="1">
        <f t="array" ref="I2056">INDEX('2.1.trackMPD'!K:K/(24*60*60),
       MATCH(1,
             (A2056='2.1.trackMPD'!A:A)*
             (C2056='2.1.trackMPD'!D:D)*
             (D2056/10^6='2.1.trackMPD'!H:H)*
             (E2056='2.1.trackMPD'!F:F),
0))</f>
        <v>0</v>
      </c>
    </row>
    <row r="2057" spans="1:9" x14ac:dyDescent="0.2">
      <c r="A2057" s="160" t="s">
        <v>28</v>
      </c>
      <c r="B2057" s="160" t="s">
        <v>9</v>
      </c>
      <c r="C2057" s="160">
        <f>_xlfn.XLOOKUP(B2057,'2.1.trackMPD'!$R$7:$R$29,'2.1.trackMPD'!$T$7:$T$29)</f>
        <v>6</v>
      </c>
      <c r="D2057" s="160">
        <v>10</v>
      </c>
      <c r="E2057" s="160" t="s">
        <v>6394</v>
      </c>
      <c r="F2057" s="160" t="s">
        <v>110</v>
      </c>
      <c r="G2057" s="160" t="s">
        <v>140</v>
      </c>
      <c r="H2057" s="160" t="s">
        <v>6393</v>
      </c>
      <c r="I2057" s="160" cm="1">
        <f t="array" ref="I2057">INDEX('2.1.trackMPD'!L:L/(24*60*60),
       MATCH(1,
             (A2057='2.1.trackMPD'!A:A)*
             (C2057='2.1.trackMPD'!D:D)*
             (D2057/10^6='2.1.trackMPD'!H:H)*
             (E2057='2.1.trackMPD'!F:F),
0))</f>
        <v>0</v>
      </c>
    </row>
    <row r="2058" spans="1:9" x14ac:dyDescent="0.2">
      <c r="A2058" s="160" t="s">
        <v>28</v>
      </c>
      <c r="B2058" s="160" t="s">
        <v>9</v>
      </c>
      <c r="C2058" s="160">
        <f>_xlfn.XLOOKUP(B2058,'2.1.trackMPD'!$R$7:$R$29,'2.1.trackMPD'!$T$7:$T$29)</f>
        <v>6</v>
      </c>
      <c r="D2058" s="160">
        <v>100</v>
      </c>
      <c r="E2058" s="160" t="s">
        <v>6394</v>
      </c>
      <c r="F2058" s="160" t="s">
        <v>110</v>
      </c>
      <c r="G2058" s="160" t="s">
        <v>124</v>
      </c>
      <c r="H2058" s="160" t="s">
        <v>6392</v>
      </c>
      <c r="I2058" s="160" cm="1">
        <f t="array" ref="I2058">INDEX('2.1.trackMPD'!I:I/(24*60*60),
       MATCH(1,
             (A2058='2.1.trackMPD'!A:A)*
             (C2058='2.1.trackMPD'!D:D)*
             (D2058/10^6='2.1.trackMPD'!H:H)*
             (E2058='2.1.trackMPD'!F:F),
0))</f>
        <v>2.4572777605767825E-2</v>
      </c>
    </row>
    <row r="2059" spans="1:9" x14ac:dyDescent="0.2">
      <c r="A2059" s="160" t="s">
        <v>28</v>
      </c>
      <c r="B2059" s="160" t="s">
        <v>9</v>
      </c>
      <c r="C2059" s="160">
        <f>_xlfn.XLOOKUP(B2059,'2.1.trackMPD'!$R$7:$R$29,'2.1.trackMPD'!$T$7:$T$29)</f>
        <v>6</v>
      </c>
      <c r="D2059" s="160">
        <v>100</v>
      </c>
      <c r="E2059" s="160" t="s">
        <v>6394</v>
      </c>
      <c r="F2059" s="160" t="s">
        <v>110</v>
      </c>
      <c r="G2059" s="160" t="s">
        <v>140</v>
      </c>
      <c r="H2059" s="160" t="s">
        <v>6392</v>
      </c>
      <c r="I2059" s="160" cm="1">
        <f t="array" ref="I2059">INDEX('2.1.trackMPD'!J:J/(24*60*60),
       MATCH(1,
             (A2059='2.1.trackMPD'!A:A)*
             (C2059='2.1.trackMPD'!D:D)*
             (D2059/10^6='2.1.trackMPD'!H:H)*
             (E2059='2.1.trackMPD'!F:F),
0))</f>
        <v>4.708581740606111E-3</v>
      </c>
    </row>
    <row r="2060" spans="1:9" x14ac:dyDescent="0.2">
      <c r="A2060" s="160" t="s">
        <v>28</v>
      </c>
      <c r="B2060" s="160" t="s">
        <v>9</v>
      </c>
      <c r="C2060" s="160">
        <f>_xlfn.XLOOKUP(B2060,'2.1.trackMPD'!$R$7:$R$29,'2.1.trackMPD'!$T$7:$T$29)</f>
        <v>6</v>
      </c>
      <c r="D2060" s="160">
        <v>100</v>
      </c>
      <c r="E2060" s="160" t="s">
        <v>6394</v>
      </c>
      <c r="F2060" s="160" t="s">
        <v>110</v>
      </c>
      <c r="G2060" s="160" t="s">
        <v>124</v>
      </c>
      <c r="H2060" s="160" t="s">
        <v>6393</v>
      </c>
      <c r="I2060" s="160" cm="1">
        <f t="array" ref="I2060">INDEX('2.1.trackMPD'!K:K/(24*60*60),
       MATCH(1,
             (A2060='2.1.trackMPD'!A:A)*
             (C2060='2.1.trackMPD'!D:D)*
             (D2060/10^6='2.1.trackMPD'!H:H)*
             (E2060='2.1.trackMPD'!F:F),
0))</f>
        <v>0</v>
      </c>
    </row>
    <row r="2061" spans="1:9" x14ac:dyDescent="0.2">
      <c r="A2061" s="160" t="s">
        <v>28</v>
      </c>
      <c r="B2061" s="160" t="s">
        <v>9</v>
      </c>
      <c r="C2061" s="160">
        <f>_xlfn.XLOOKUP(B2061,'2.1.trackMPD'!$R$7:$R$29,'2.1.trackMPD'!$T$7:$T$29)</f>
        <v>6</v>
      </c>
      <c r="D2061" s="160">
        <v>100</v>
      </c>
      <c r="E2061" s="160" t="s">
        <v>6394</v>
      </c>
      <c r="F2061" s="160" t="s">
        <v>110</v>
      </c>
      <c r="G2061" s="160" t="s">
        <v>140</v>
      </c>
      <c r="H2061" s="160" t="s">
        <v>6393</v>
      </c>
      <c r="I2061" s="160" cm="1">
        <f t="array" ref="I2061">INDEX('2.1.trackMPD'!L:L/(24*60*60),
       MATCH(1,
             (A2061='2.1.trackMPD'!A:A)*
             (C2061='2.1.trackMPD'!D:D)*
             (D2061/10^6='2.1.trackMPD'!H:H)*
             (E2061='2.1.trackMPD'!F:F),
0))</f>
        <v>0</v>
      </c>
    </row>
    <row r="2062" spans="1:9" x14ac:dyDescent="0.2">
      <c r="A2062" s="160" t="s">
        <v>28</v>
      </c>
      <c r="B2062" s="160" t="s">
        <v>9</v>
      </c>
      <c r="C2062" s="160">
        <f>_xlfn.XLOOKUP(B2062,'2.1.trackMPD'!$R$7:$R$29,'2.1.trackMPD'!$T$7:$T$29)</f>
        <v>6</v>
      </c>
      <c r="D2062" s="160">
        <v>1000</v>
      </c>
      <c r="E2062" s="160" t="s">
        <v>6394</v>
      </c>
      <c r="F2062" s="160" t="s">
        <v>110</v>
      </c>
      <c r="G2062" s="160" t="s">
        <v>124</v>
      </c>
      <c r="H2062" s="160" t="s">
        <v>6392</v>
      </c>
      <c r="I2062" s="160" cm="1">
        <f t="array" ref="I2062">INDEX('2.1.trackMPD'!I:I/(24*60*60),
       MATCH(1,
             (A2062='2.1.trackMPD'!A:A)*
             (C2062='2.1.trackMPD'!D:D)*
             (D2062/10^6='2.1.trackMPD'!H:H)*
             (E2062='2.1.trackMPD'!F:F),
0))</f>
        <v>3.0858696405338653</v>
      </c>
    </row>
    <row r="2063" spans="1:9" x14ac:dyDescent="0.2">
      <c r="A2063" s="160" t="s">
        <v>28</v>
      </c>
      <c r="B2063" s="160" t="s">
        <v>9</v>
      </c>
      <c r="C2063" s="160">
        <f>_xlfn.XLOOKUP(B2063,'2.1.trackMPD'!$R$7:$R$29,'2.1.trackMPD'!$T$7:$T$29)</f>
        <v>6</v>
      </c>
      <c r="D2063" s="160">
        <v>1000</v>
      </c>
      <c r="E2063" s="160" t="s">
        <v>6394</v>
      </c>
      <c r="F2063" s="160" t="s">
        <v>110</v>
      </c>
      <c r="G2063" s="160" t="s">
        <v>140</v>
      </c>
      <c r="H2063" s="160" t="s">
        <v>6392</v>
      </c>
      <c r="I2063" s="160" cm="1">
        <f t="array" ref="I2063">INDEX('2.1.trackMPD'!J:J/(24*60*60),
       MATCH(1,
             (A2063='2.1.trackMPD'!A:A)*
             (C2063='2.1.trackMPD'!D:D)*
             (D2063/10^6='2.1.trackMPD'!H:H)*
             (E2063='2.1.trackMPD'!F:F),
0))</f>
        <v>5.3051175956294098E-2</v>
      </c>
    </row>
    <row r="2064" spans="1:9" x14ac:dyDescent="0.2">
      <c r="A2064" s="160" t="s">
        <v>28</v>
      </c>
      <c r="B2064" s="160" t="s">
        <v>9</v>
      </c>
      <c r="C2064" s="160">
        <f>_xlfn.XLOOKUP(B2064,'2.1.trackMPD'!$R$7:$R$29,'2.1.trackMPD'!$T$7:$T$29)</f>
        <v>6</v>
      </c>
      <c r="D2064" s="160">
        <v>1000</v>
      </c>
      <c r="E2064" s="160" t="s">
        <v>6394</v>
      </c>
      <c r="F2064" s="160" t="s">
        <v>110</v>
      </c>
      <c r="G2064" s="160" t="s">
        <v>124</v>
      </c>
      <c r="H2064" s="160" t="s">
        <v>6393</v>
      </c>
      <c r="I2064" s="160" cm="1">
        <f t="array" ref="I2064">INDEX('2.1.trackMPD'!K:K/(24*60*60),
       MATCH(1,
             (A2064='2.1.trackMPD'!A:A)*
             (C2064='2.1.trackMPD'!D:D)*
             (D2064/10^6='2.1.trackMPD'!H:H)*
             (E2064='2.1.trackMPD'!F:F),
0))</f>
        <v>0</v>
      </c>
    </row>
    <row r="2065" spans="1:9" x14ac:dyDescent="0.2">
      <c r="A2065" s="160" t="s">
        <v>28</v>
      </c>
      <c r="B2065" s="160" t="s">
        <v>9</v>
      </c>
      <c r="C2065" s="160">
        <f>_xlfn.XLOOKUP(B2065,'2.1.trackMPD'!$R$7:$R$29,'2.1.trackMPD'!$T$7:$T$29)</f>
        <v>6</v>
      </c>
      <c r="D2065" s="160">
        <v>1000</v>
      </c>
      <c r="E2065" s="160" t="s">
        <v>6394</v>
      </c>
      <c r="F2065" s="160" t="s">
        <v>110</v>
      </c>
      <c r="G2065" s="160" t="s">
        <v>140</v>
      </c>
      <c r="H2065" s="160" t="s">
        <v>6393</v>
      </c>
      <c r="I2065" s="160" cm="1">
        <f t="array" ref="I2065">INDEX('2.1.trackMPD'!L:L/(24*60*60),
       MATCH(1,
             (A2065='2.1.trackMPD'!A:A)*
             (C2065='2.1.trackMPD'!D:D)*
             (D2065/10^6='2.1.trackMPD'!H:H)*
             (E2065='2.1.trackMPD'!F:F),
0))</f>
        <v>0</v>
      </c>
    </row>
    <row r="2066" spans="1:9" x14ac:dyDescent="0.2">
      <c r="A2066" s="160" t="s">
        <v>28</v>
      </c>
      <c r="B2066" s="160" t="s">
        <v>9</v>
      </c>
      <c r="C2066" s="160">
        <f>_xlfn.XLOOKUP(B2066,'2.1.trackMPD'!$R$7:$R$29,'2.1.trackMPD'!$T$7:$T$29)</f>
        <v>6</v>
      </c>
      <c r="D2066" s="160">
        <v>5000</v>
      </c>
      <c r="E2066" s="160" t="s">
        <v>6394</v>
      </c>
      <c r="F2066" s="160" t="s">
        <v>110</v>
      </c>
      <c r="G2066" s="160" t="s">
        <v>124</v>
      </c>
      <c r="H2066" s="160" t="s">
        <v>6392</v>
      </c>
      <c r="I2066" s="160" cm="1">
        <f t="array" ref="I2066">INDEX('2.1.trackMPD'!I:I/(24*60*60),
       MATCH(1,
             (A2066='2.1.trackMPD'!A:A)*
             (C2066='2.1.trackMPD'!D:D)*
             (D2066/10^6='2.1.trackMPD'!H:H)*
             (E2066='2.1.trackMPD'!F:F),
0))</f>
        <v>18.124738707300001</v>
      </c>
    </row>
    <row r="2067" spans="1:9" x14ac:dyDescent="0.2">
      <c r="A2067" s="160" t="s">
        <v>28</v>
      </c>
      <c r="B2067" s="160" t="s">
        <v>9</v>
      </c>
      <c r="C2067" s="160">
        <f>_xlfn.XLOOKUP(B2067,'2.1.trackMPD'!$R$7:$R$29,'2.1.trackMPD'!$T$7:$T$29)</f>
        <v>6</v>
      </c>
      <c r="D2067" s="160">
        <v>5000</v>
      </c>
      <c r="E2067" s="160" t="s">
        <v>6394</v>
      </c>
      <c r="F2067" s="160" t="s">
        <v>110</v>
      </c>
      <c r="G2067" s="160" t="s">
        <v>140</v>
      </c>
      <c r="H2067" s="160" t="s">
        <v>6392</v>
      </c>
      <c r="I2067" s="160" cm="1">
        <f t="array" ref="I2067">INDEX('2.1.trackMPD'!J:J/(24*60*60),
       MATCH(1,
             (A2067='2.1.trackMPD'!A:A)*
             (C2067='2.1.trackMPD'!D:D)*
             (D2067/10^6='2.1.trackMPD'!H:H)*
             (E2067='2.1.trackMPD'!F:F),
0))</f>
        <v>0.12857071824875577</v>
      </c>
    </row>
    <row r="2068" spans="1:9" x14ac:dyDescent="0.2">
      <c r="A2068" s="160" t="s">
        <v>28</v>
      </c>
      <c r="B2068" s="160" t="s">
        <v>9</v>
      </c>
      <c r="C2068" s="160">
        <f>_xlfn.XLOOKUP(B2068,'2.1.trackMPD'!$R$7:$R$29,'2.1.trackMPD'!$T$7:$T$29)</f>
        <v>6</v>
      </c>
      <c r="D2068" s="160">
        <v>5000</v>
      </c>
      <c r="E2068" s="160" t="s">
        <v>6394</v>
      </c>
      <c r="F2068" s="160" t="s">
        <v>110</v>
      </c>
      <c r="G2068" s="160" t="s">
        <v>124</v>
      </c>
      <c r="H2068" s="160" t="s">
        <v>6393</v>
      </c>
      <c r="I2068" s="160" cm="1">
        <f t="array" ref="I2068">INDEX('2.1.trackMPD'!K:K/(24*60*60),
       MATCH(1,
             (A2068='2.1.trackMPD'!A:A)*
             (C2068='2.1.trackMPD'!D:D)*
             (D2068/10^6='2.1.trackMPD'!H:H)*
             (E2068='2.1.trackMPD'!F:F),
0))</f>
        <v>0</v>
      </c>
    </row>
    <row r="2069" spans="1:9" x14ac:dyDescent="0.2">
      <c r="A2069" s="160" t="s">
        <v>28</v>
      </c>
      <c r="B2069" s="160" t="s">
        <v>9</v>
      </c>
      <c r="C2069" s="160">
        <f>_xlfn.XLOOKUP(B2069,'2.1.trackMPD'!$R$7:$R$29,'2.1.trackMPD'!$T$7:$T$29)</f>
        <v>6</v>
      </c>
      <c r="D2069" s="160">
        <v>5000</v>
      </c>
      <c r="E2069" s="160" t="s">
        <v>6394</v>
      </c>
      <c r="F2069" s="160" t="s">
        <v>110</v>
      </c>
      <c r="G2069" s="160" t="s">
        <v>140</v>
      </c>
      <c r="H2069" s="160" t="s">
        <v>6393</v>
      </c>
      <c r="I2069" s="160" cm="1">
        <f t="array" ref="I2069">INDEX('2.1.trackMPD'!L:L/(24*60*60),
       MATCH(1,
             (A2069='2.1.trackMPD'!A:A)*
             (C2069='2.1.trackMPD'!D:D)*
             (D2069/10^6='2.1.trackMPD'!H:H)*
             (E2069='2.1.trackMPD'!F:F),
0))</f>
        <v>0</v>
      </c>
    </row>
    <row r="2070" spans="1:9" x14ac:dyDescent="0.2">
      <c r="A2070" s="160" t="s">
        <v>28</v>
      </c>
      <c r="B2070" s="160" t="s">
        <v>9</v>
      </c>
      <c r="C2070" s="160">
        <f>_xlfn.XLOOKUP(B2070,'2.1.trackMPD'!$R$7:$R$29,'2.1.trackMPD'!$T$7:$T$29)</f>
        <v>6</v>
      </c>
      <c r="D2070" s="160">
        <v>1</v>
      </c>
      <c r="E2070" s="160" t="s">
        <v>6395</v>
      </c>
      <c r="F2070" s="160" t="s">
        <v>110</v>
      </c>
      <c r="G2070" s="160" t="s">
        <v>124</v>
      </c>
      <c r="H2070" s="160" t="s">
        <v>6392</v>
      </c>
      <c r="I2070" s="160" t="e" cm="1">
        <f t="array" ref="I2070">INDEX('2.1.trackMPD'!I:I/(24*60*60),
       MATCH(1,
             (A2070='2.1.trackMPD'!A:A)*
             (C2070='2.1.trackMPD'!D:D)*
             (D2070/10^6='2.1.trackMPD'!H:H)*
             (E2070='2.1.trackMPD'!F:F),
0))</f>
        <v>#N/A</v>
      </c>
    </row>
    <row r="2071" spans="1:9" x14ac:dyDescent="0.2">
      <c r="A2071" s="160" t="s">
        <v>28</v>
      </c>
      <c r="B2071" s="160" t="s">
        <v>9</v>
      </c>
      <c r="C2071" s="160">
        <f>_xlfn.XLOOKUP(B2071,'2.1.trackMPD'!$R$7:$R$29,'2.1.trackMPD'!$T$7:$T$29)</f>
        <v>6</v>
      </c>
      <c r="D2071" s="160">
        <v>1</v>
      </c>
      <c r="E2071" s="160" t="s">
        <v>6395</v>
      </c>
      <c r="F2071" s="160" t="s">
        <v>110</v>
      </c>
      <c r="G2071" s="160" t="s">
        <v>140</v>
      </c>
      <c r="H2071" s="160" t="s">
        <v>6392</v>
      </c>
      <c r="I2071" s="160" t="e" cm="1">
        <f t="array" ref="I2071">INDEX('2.1.trackMPD'!J:J/(24*60*60),
       MATCH(1,
             (A2071='2.1.trackMPD'!A:A)*
             (C2071='2.1.trackMPD'!D:D)*
             (D2071/10^6='2.1.trackMPD'!H:H)*
             (E2071='2.1.trackMPD'!F:F),
0))</f>
        <v>#N/A</v>
      </c>
    </row>
    <row r="2072" spans="1:9" x14ac:dyDescent="0.2">
      <c r="A2072" s="160" t="s">
        <v>28</v>
      </c>
      <c r="B2072" s="160" t="s">
        <v>9</v>
      </c>
      <c r="C2072" s="160">
        <f>_xlfn.XLOOKUP(B2072,'2.1.trackMPD'!$R$7:$R$29,'2.1.trackMPD'!$T$7:$T$29)</f>
        <v>6</v>
      </c>
      <c r="D2072" s="160">
        <v>1</v>
      </c>
      <c r="E2072" s="160" t="s">
        <v>6395</v>
      </c>
      <c r="F2072" s="160" t="s">
        <v>110</v>
      </c>
      <c r="G2072" s="160" t="s">
        <v>124</v>
      </c>
      <c r="H2072" s="160" t="s">
        <v>6393</v>
      </c>
      <c r="I2072" s="160" t="e" cm="1">
        <f t="array" ref="I2072">INDEX('2.1.trackMPD'!K:K/(24*60*60),
       MATCH(1,
             (A2072='2.1.trackMPD'!A:A)*
             (C2072='2.1.trackMPD'!D:D)*
             (D2072/10^6='2.1.trackMPD'!H:H)*
             (E2072='2.1.trackMPD'!F:F),
0))</f>
        <v>#N/A</v>
      </c>
    </row>
    <row r="2073" spans="1:9" x14ac:dyDescent="0.2">
      <c r="A2073" s="160" t="s">
        <v>28</v>
      </c>
      <c r="B2073" s="160" t="s">
        <v>9</v>
      </c>
      <c r="C2073" s="160">
        <f>_xlfn.XLOOKUP(B2073,'2.1.trackMPD'!$R$7:$R$29,'2.1.trackMPD'!$T$7:$T$29)</f>
        <v>6</v>
      </c>
      <c r="D2073" s="160">
        <v>1</v>
      </c>
      <c r="E2073" s="160" t="s">
        <v>6395</v>
      </c>
      <c r="F2073" s="160" t="s">
        <v>110</v>
      </c>
      <c r="G2073" s="160" t="s">
        <v>140</v>
      </c>
      <c r="H2073" s="160" t="s">
        <v>6393</v>
      </c>
      <c r="I2073" s="160" t="e" cm="1">
        <f t="array" ref="I2073">INDEX('2.1.trackMPD'!L:L/(24*60*60),
       MATCH(1,
             (A2073='2.1.trackMPD'!A:A)*
             (C2073='2.1.trackMPD'!D:D)*
             (D2073/10^6='2.1.trackMPD'!H:H)*
             (E2073='2.1.trackMPD'!F:F),
0))</f>
        <v>#N/A</v>
      </c>
    </row>
    <row r="2074" spans="1:9" x14ac:dyDescent="0.2">
      <c r="A2074" s="160" t="s">
        <v>28</v>
      </c>
      <c r="B2074" s="160" t="s">
        <v>9</v>
      </c>
      <c r="C2074" s="160">
        <f>_xlfn.XLOOKUP(B2074,'2.1.trackMPD'!$R$7:$R$29,'2.1.trackMPD'!$T$7:$T$29)</f>
        <v>6</v>
      </c>
      <c r="D2074" s="160">
        <v>10</v>
      </c>
      <c r="E2074" s="160" t="s">
        <v>6395</v>
      </c>
      <c r="F2074" s="160" t="s">
        <v>110</v>
      </c>
      <c r="G2074" s="160" t="s">
        <v>124</v>
      </c>
      <c r="H2074" s="160" t="s">
        <v>6392</v>
      </c>
      <c r="I2074" s="160" t="e" cm="1">
        <f t="array" ref="I2074">INDEX('2.1.trackMPD'!I:I/(24*60*60),
       MATCH(1,
             (A2074='2.1.trackMPD'!A:A)*
             (C2074='2.1.trackMPD'!D:D)*
             (D2074/10^6='2.1.trackMPD'!H:H)*
             (E2074='2.1.trackMPD'!F:F),
0))</f>
        <v>#N/A</v>
      </c>
    </row>
    <row r="2075" spans="1:9" x14ac:dyDescent="0.2">
      <c r="A2075" s="160" t="s">
        <v>28</v>
      </c>
      <c r="B2075" s="160" t="s">
        <v>9</v>
      </c>
      <c r="C2075" s="160">
        <f>_xlfn.XLOOKUP(B2075,'2.1.trackMPD'!$R$7:$R$29,'2.1.trackMPD'!$T$7:$T$29)</f>
        <v>6</v>
      </c>
      <c r="D2075" s="160">
        <v>10</v>
      </c>
      <c r="E2075" s="160" t="s">
        <v>6395</v>
      </c>
      <c r="F2075" s="160" t="s">
        <v>110</v>
      </c>
      <c r="G2075" s="160" t="s">
        <v>140</v>
      </c>
      <c r="H2075" s="160" t="s">
        <v>6392</v>
      </c>
      <c r="I2075" s="160" t="e" cm="1">
        <f t="array" ref="I2075">INDEX('2.1.trackMPD'!J:J/(24*60*60),
       MATCH(1,
             (A2075='2.1.trackMPD'!A:A)*
             (C2075='2.1.trackMPD'!D:D)*
             (D2075/10^6='2.1.trackMPD'!H:H)*
             (E2075='2.1.trackMPD'!F:F),
0))</f>
        <v>#N/A</v>
      </c>
    </row>
    <row r="2076" spans="1:9" x14ac:dyDescent="0.2">
      <c r="A2076" s="160" t="s">
        <v>28</v>
      </c>
      <c r="B2076" s="160" t="s">
        <v>9</v>
      </c>
      <c r="C2076" s="160">
        <f>_xlfn.XLOOKUP(B2076,'2.1.trackMPD'!$R$7:$R$29,'2.1.trackMPD'!$T$7:$T$29)</f>
        <v>6</v>
      </c>
      <c r="D2076" s="160">
        <v>10</v>
      </c>
      <c r="E2076" s="160" t="s">
        <v>6395</v>
      </c>
      <c r="F2076" s="160" t="s">
        <v>110</v>
      </c>
      <c r="G2076" s="160" t="s">
        <v>124</v>
      </c>
      <c r="H2076" s="160" t="s">
        <v>6393</v>
      </c>
      <c r="I2076" s="160" t="e" cm="1">
        <f t="array" ref="I2076">INDEX('2.1.trackMPD'!K:K/(24*60*60),
       MATCH(1,
             (A2076='2.1.trackMPD'!A:A)*
             (C2076='2.1.trackMPD'!D:D)*
             (D2076/10^6='2.1.trackMPD'!H:H)*
             (E2076='2.1.trackMPD'!F:F),
0))</f>
        <v>#N/A</v>
      </c>
    </row>
    <row r="2077" spans="1:9" x14ac:dyDescent="0.2">
      <c r="A2077" s="160" t="s">
        <v>28</v>
      </c>
      <c r="B2077" s="160" t="s">
        <v>9</v>
      </c>
      <c r="C2077" s="160">
        <f>_xlfn.XLOOKUP(B2077,'2.1.trackMPD'!$R$7:$R$29,'2.1.trackMPD'!$T$7:$T$29)</f>
        <v>6</v>
      </c>
      <c r="D2077" s="160">
        <v>10</v>
      </c>
      <c r="E2077" s="160" t="s">
        <v>6395</v>
      </c>
      <c r="F2077" s="160" t="s">
        <v>110</v>
      </c>
      <c r="G2077" s="160" t="s">
        <v>140</v>
      </c>
      <c r="H2077" s="160" t="s">
        <v>6393</v>
      </c>
      <c r="I2077" s="160" t="e" cm="1">
        <f t="array" ref="I2077">INDEX('2.1.trackMPD'!L:L/(24*60*60),
       MATCH(1,
             (A2077='2.1.trackMPD'!A:A)*
             (C2077='2.1.trackMPD'!D:D)*
             (D2077/10^6='2.1.trackMPD'!H:H)*
             (E2077='2.1.trackMPD'!F:F),
0))</f>
        <v>#N/A</v>
      </c>
    </row>
    <row r="2078" spans="1:9" x14ac:dyDescent="0.2">
      <c r="A2078" s="160" t="s">
        <v>28</v>
      </c>
      <c r="B2078" s="160" t="s">
        <v>9</v>
      </c>
      <c r="C2078" s="160">
        <f>_xlfn.XLOOKUP(B2078,'2.1.trackMPD'!$R$7:$R$29,'2.1.trackMPD'!$T$7:$T$29)</f>
        <v>6</v>
      </c>
      <c r="D2078" s="160">
        <v>100</v>
      </c>
      <c r="E2078" s="160" t="s">
        <v>6395</v>
      </c>
      <c r="F2078" s="160" t="s">
        <v>110</v>
      </c>
      <c r="G2078" s="160" t="s">
        <v>124</v>
      </c>
      <c r="H2078" s="160" t="s">
        <v>6392</v>
      </c>
      <c r="I2078" s="160" t="e" cm="1">
        <f t="array" ref="I2078">INDEX('2.1.trackMPD'!I:I/(24*60*60),
       MATCH(1,
             (A2078='2.1.trackMPD'!A:A)*
             (C2078='2.1.trackMPD'!D:D)*
             (D2078/10^6='2.1.trackMPD'!H:H)*
             (E2078='2.1.trackMPD'!F:F),
0))</f>
        <v>#N/A</v>
      </c>
    </row>
    <row r="2079" spans="1:9" x14ac:dyDescent="0.2">
      <c r="A2079" s="160" t="s">
        <v>28</v>
      </c>
      <c r="B2079" s="160" t="s">
        <v>9</v>
      </c>
      <c r="C2079" s="160">
        <f>_xlfn.XLOOKUP(B2079,'2.1.trackMPD'!$R$7:$R$29,'2.1.trackMPD'!$T$7:$T$29)</f>
        <v>6</v>
      </c>
      <c r="D2079" s="160">
        <v>100</v>
      </c>
      <c r="E2079" s="160" t="s">
        <v>6395</v>
      </c>
      <c r="F2079" s="160" t="s">
        <v>110</v>
      </c>
      <c r="G2079" s="160" t="s">
        <v>140</v>
      </c>
      <c r="H2079" s="160" t="s">
        <v>6392</v>
      </c>
      <c r="I2079" s="160" t="e" cm="1">
        <f t="array" ref="I2079">INDEX('2.1.trackMPD'!J:J/(24*60*60),
       MATCH(1,
             (A2079='2.1.trackMPD'!A:A)*
             (C2079='2.1.trackMPD'!D:D)*
             (D2079/10^6='2.1.trackMPD'!H:H)*
             (E2079='2.1.trackMPD'!F:F),
0))</f>
        <v>#N/A</v>
      </c>
    </row>
    <row r="2080" spans="1:9" x14ac:dyDescent="0.2">
      <c r="A2080" s="160" t="s">
        <v>28</v>
      </c>
      <c r="B2080" s="160" t="s">
        <v>9</v>
      </c>
      <c r="C2080" s="160">
        <f>_xlfn.XLOOKUP(B2080,'2.1.trackMPD'!$R$7:$R$29,'2.1.trackMPD'!$T$7:$T$29)</f>
        <v>6</v>
      </c>
      <c r="D2080" s="160">
        <v>100</v>
      </c>
      <c r="E2080" s="160" t="s">
        <v>6395</v>
      </c>
      <c r="F2080" s="160" t="s">
        <v>110</v>
      </c>
      <c r="G2080" s="160" t="s">
        <v>124</v>
      </c>
      <c r="H2080" s="160" t="s">
        <v>6393</v>
      </c>
      <c r="I2080" s="160" t="e" cm="1">
        <f t="array" ref="I2080">INDEX('2.1.trackMPD'!K:K/(24*60*60),
       MATCH(1,
             (A2080='2.1.trackMPD'!A:A)*
             (C2080='2.1.trackMPD'!D:D)*
             (D2080/10^6='2.1.trackMPD'!H:H)*
             (E2080='2.1.trackMPD'!F:F),
0))</f>
        <v>#N/A</v>
      </c>
    </row>
    <row r="2081" spans="1:9" x14ac:dyDescent="0.2">
      <c r="A2081" s="160" t="s">
        <v>28</v>
      </c>
      <c r="B2081" s="160" t="s">
        <v>9</v>
      </c>
      <c r="C2081" s="160">
        <f>_xlfn.XLOOKUP(B2081,'2.1.trackMPD'!$R$7:$R$29,'2.1.trackMPD'!$T$7:$T$29)</f>
        <v>6</v>
      </c>
      <c r="D2081" s="160">
        <v>100</v>
      </c>
      <c r="E2081" s="160" t="s">
        <v>6395</v>
      </c>
      <c r="F2081" s="160" t="s">
        <v>110</v>
      </c>
      <c r="G2081" s="160" t="s">
        <v>140</v>
      </c>
      <c r="H2081" s="160" t="s">
        <v>6393</v>
      </c>
      <c r="I2081" s="160" t="e" cm="1">
        <f t="array" ref="I2081">INDEX('2.1.trackMPD'!L:L/(24*60*60),
       MATCH(1,
             (A2081='2.1.trackMPD'!A:A)*
             (C2081='2.1.trackMPD'!D:D)*
             (D2081/10^6='2.1.trackMPD'!H:H)*
             (E2081='2.1.trackMPD'!F:F),
0))</f>
        <v>#N/A</v>
      </c>
    </row>
    <row r="2082" spans="1:9" x14ac:dyDescent="0.2">
      <c r="A2082" s="160" t="s">
        <v>28</v>
      </c>
      <c r="B2082" s="160" t="s">
        <v>146</v>
      </c>
      <c r="C2082" s="160">
        <f>_xlfn.XLOOKUP(B2082,'2.1.trackMPD'!$R$7:$R$29,'2.1.trackMPD'!$T$7:$T$29)</f>
        <v>6</v>
      </c>
      <c r="D2082" s="160">
        <v>1</v>
      </c>
      <c r="E2082" s="160" t="s">
        <v>6390</v>
      </c>
      <c r="F2082" s="160" t="s">
        <v>110</v>
      </c>
      <c r="G2082" s="160" t="s">
        <v>124</v>
      </c>
      <c r="H2082" s="160" t="s">
        <v>6392</v>
      </c>
      <c r="I2082" s="160" cm="1">
        <f t="array" ref="I2082">INDEX('2.1.trackMPD'!I:I/(24*60*60),
       MATCH(1,
             (A2082='2.1.trackMPD'!A:A)*
             (C2082='2.1.trackMPD'!D:D)*
             (D2082/10^6='2.1.trackMPD'!H:H)*
             (E2082='2.1.trackMPD'!F:F),
0))</f>
        <v>1.6177365619572223E-6</v>
      </c>
    </row>
    <row r="2083" spans="1:9" x14ac:dyDescent="0.2">
      <c r="A2083" s="160" t="s">
        <v>28</v>
      </c>
      <c r="B2083" s="160" t="s">
        <v>146</v>
      </c>
      <c r="C2083" s="160">
        <f>_xlfn.XLOOKUP(B2083,'2.1.trackMPD'!$R$7:$R$29,'2.1.trackMPD'!$T$7:$T$29)</f>
        <v>6</v>
      </c>
      <c r="D2083" s="160">
        <v>1</v>
      </c>
      <c r="E2083" s="160" t="s">
        <v>6390</v>
      </c>
      <c r="F2083" s="160" t="s">
        <v>110</v>
      </c>
      <c r="G2083" s="160" t="s">
        <v>140</v>
      </c>
      <c r="H2083" s="160" t="s">
        <v>6392</v>
      </c>
      <c r="I2083" s="160" cm="1">
        <f t="array" ref="I2083">INDEX('2.1.trackMPD'!J:J/(24*60*60),
       MATCH(1,
             (A2083='2.1.trackMPD'!A:A)*
             (C2083='2.1.trackMPD'!D:D)*
             (D2083/10^6='2.1.trackMPD'!H:H)*
             (E2083='2.1.trackMPD'!F:F),
0))</f>
        <v>3.4630803063361224E-5</v>
      </c>
    </row>
    <row r="2084" spans="1:9" x14ac:dyDescent="0.2">
      <c r="A2084" s="160" t="s">
        <v>28</v>
      </c>
      <c r="B2084" s="160" t="s">
        <v>146</v>
      </c>
      <c r="C2084" s="160">
        <f>_xlfn.XLOOKUP(B2084,'2.1.trackMPD'!$R$7:$R$29,'2.1.trackMPD'!$T$7:$T$29)</f>
        <v>6</v>
      </c>
      <c r="D2084" s="160">
        <v>1</v>
      </c>
      <c r="E2084" s="160" t="s">
        <v>6390</v>
      </c>
      <c r="F2084" s="160" t="s">
        <v>110</v>
      </c>
      <c r="G2084" s="160" t="s">
        <v>124</v>
      </c>
      <c r="H2084" s="160" t="s">
        <v>6393</v>
      </c>
      <c r="I2084" s="160" cm="1">
        <f t="array" ref="I2084">INDEX('2.1.trackMPD'!K:K/(24*60*60),
       MATCH(1,
             (A2084='2.1.trackMPD'!A:A)*
             (C2084='2.1.trackMPD'!D:D)*
             (D2084/10^6='2.1.trackMPD'!H:H)*
             (E2084='2.1.trackMPD'!F:F),
0))</f>
        <v>6.3710499490452088E-7</v>
      </c>
    </row>
    <row r="2085" spans="1:9" x14ac:dyDescent="0.2">
      <c r="A2085" s="160" t="s">
        <v>28</v>
      </c>
      <c r="B2085" s="160" t="s">
        <v>146</v>
      </c>
      <c r="C2085" s="160">
        <f>_xlfn.XLOOKUP(B2085,'2.1.trackMPD'!$R$7:$R$29,'2.1.trackMPD'!$T$7:$T$29)</f>
        <v>6</v>
      </c>
      <c r="D2085" s="160">
        <v>1</v>
      </c>
      <c r="E2085" s="160" t="s">
        <v>6390</v>
      </c>
      <c r="F2085" s="160" t="s">
        <v>110</v>
      </c>
      <c r="G2085" s="160" t="s">
        <v>140</v>
      </c>
      <c r="H2085" s="160" t="s">
        <v>6393</v>
      </c>
      <c r="I2085" s="160" cm="1">
        <f t="array" ref="I2085">INDEX('2.1.trackMPD'!L:L/(24*60*60),
       MATCH(1,
             (A2085='2.1.trackMPD'!A:A)*
             (C2085='2.1.trackMPD'!D:D)*
             (D2085/10^6='2.1.trackMPD'!H:H)*
             (E2085='2.1.trackMPD'!F:F),
0))</f>
        <v>2.1367521364459838E-5</v>
      </c>
    </row>
    <row r="2086" spans="1:9" x14ac:dyDescent="0.2">
      <c r="A2086" s="160" t="s">
        <v>28</v>
      </c>
      <c r="B2086" s="160" t="s">
        <v>146</v>
      </c>
      <c r="C2086" s="160">
        <f>_xlfn.XLOOKUP(B2086,'2.1.trackMPD'!$R$7:$R$29,'2.1.trackMPD'!$T$7:$T$29)</f>
        <v>6</v>
      </c>
      <c r="D2086" s="160">
        <v>10</v>
      </c>
      <c r="E2086" s="160" t="s">
        <v>6390</v>
      </c>
      <c r="F2086" s="160" t="s">
        <v>110</v>
      </c>
      <c r="G2086" s="160" t="s">
        <v>124</v>
      </c>
      <c r="H2086" s="160" t="s">
        <v>6392</v>
      </c>
      <c r="I2086" s="160" cm="1">
        <f t="array" ref="I2086">INDEX('2.1.trackMPD'!I:I/(24*60*60),
       MATCH(1,
             (A2086='2.1.trackMPD'!A:A)*
             (C2086='2.1.trackMPD'!D:D)*
             (D2086/10^6='2.1.trackMPD'!H:H)*
             (E2086='2.1.trackMPD'!F:F),
0))</f>
        <v>2.8237807046357985E-6</v>
      </c>
    </row>
    <row r="2087" spans="1:9" x14ac:dyDescent="0.2">
      <c r="A2087" s="160" t="s">
        <v>28</v>
      </c>
      <c r="B2087" s="160" t="s">
        <v>146</v>
      </c>
      <c r="C2087" s="160">
        <f>_xlfn.XLOOKUP(B2087,'2.1.trackMPD'!$R$7:$R$29,'2.1.trackMPD'!$T$7:$T$29)</f>
        <v>6</v>
      </c>
      <c r="D2087" s="160">
        <v>10</v>
      </c>
      <c r="E2087" s="160" t="s">
        <v>6390</v>
      </c>
      <c r="F2087" s="160" t="s">
        <v>110</v>
      </c>
      <c r="G2087" s="160" t="s">
        <v>140</v>
      </c>
      <c r="H2087" s="160" t="s">
        <v>6392</v>
      </c>
      <c r="I2087" s="160" cm="1">
        <f t="array" ref="I2087">INDEX('2.1.trackMPD'!J:J/(24*60*60),
       MATCH(1,
             (A2087='2.1.trackMPD'!A:A)*
             (C2087='2.1.trackMPD'!D:D)*
             (D2087/10^6='2.1.trackMPD'!H:H)*
             (E2087='2.1.trackMPD'!F:F),
0))</f>
        <v>3.3217674055787963E-5</v>
      </c>
    </row>
    <row r="2088" spans="1:9" x14ac:dyDescent="0.2">
      <c r="A2088" s="160" t="s">
        <v>28</v>
      </c>
      <c r="B2088" s="160" t="s">
        <v>146</v>
      </c>
      <c r="C2088" s="160">
        <f>_xlfn.XLOOKUP(B2088,'2.1.trackMPD'!$R$7:$R$29,'2.1.trackMPD'!$T$7:$T$29)</f>
        <v>6</v>
      </c>
      <c r="D2088" s="160">
        <v>10</v>
      </c>
      <c r="E2088" s="160" t="s">
        <v>6390</v>
      </c>
      <c r="F2088" s="160" t="s">
        <v>110</v>
      </c>
      <c r="G2088" s="160" t="s">
        <v>124</v>
      </c>
      <c r="H2088" s="160" t="s">
        <v>6393</v>
      </c>
      <c r="I2088" s="160" cm="1">
        <f t="array" ref="I2088">INDEX('2.1.trackMPD'!K:K/(24*60*60),
       MATCH(1,
             (A2088='2.1.trackMPD'!A:A)*
             (C2088='2.1.trackMPD'!D:D)*
             (D2088/10^6='2.1.trackMPD'!H:H)*
             (E2088='2.1.trackMPD'!F:F),
0))</f>
        <v>6.2562562562562614E-7</v>
      </c>
    </row>
    <row r="2089" spans="1:9" x14ac:dyDescent="0.2">
      <c r="A2089" s="160" t="s">
        <v>28</v>
      </c>
      <c r="B2089" s="160" t="s">
        <v>146</v>
      </c>
      <c r="C2089" s="160">
        <f>_xlfn.XLOOKUP(B2089,'2.1.trackMPD'!$R$7:$R$29,'2.1.trackMPD'!$T$7:$T$29)</f>
        <v>6</v>
      </c>
      <c r="D2089" s="160">
        <v>10</v>
      </c>
      <c r="E2089" s="160" t="s">
        <v>6390</v>
      </c>
      <c r="F2089" s="160" t="s">
        <v>110</v>
      </c>
      <c r="G2089" s="160" t="s">
        <v>140</v>
      </c>
      <c r="H2089" s="160" t="s">
        <v>6393</v>
      </c>
      <c r="I2089" s="160" cm="1">
        <f t="array" ref="I2089">INDEX('2.1.trackMPD'!L:L/(24*60*60),
       MATCH(1,
             (A2089='2.1.trackMPD'!A:A)*
             (C2089='2.1.trackMPD'!D:D)*
             (D2089/10^6='2.1.trackMPD'!H:H)*
             (E2089='2.1.trackMPD'!F:F),
0))</f>
        <v>1.381978993919294E-6</v>
      </c>
    </row>
    <row r="2090" spans="1:9" x14ac:dyDescent="0.2">
      <c r="A2090" s="160" t="s">
        <v>28</v>
      </c>
      <c r="B2090" s="160" t="s">
        <v>146</v>
      </c>
      <c r="C2090" s="160">
        <f>_xlfn.XLOOKUP(B2090,'2.1.trackMPD'!$R$7:$R$29,'2.1.trackMPD'!$T$7:$T$29)</f>
        <v>6</v>
      </c>
      <c r="D2090" s="160">
        <v>100</v>
      </c>
      <c r="E2090" s="160" t="s">
        <v>6390</v>
      </c>
      <c r="F2090" s="160" t="s">
        <v>110</v>
      </c>
      <c r="G2090" s="160" t="s">
        <v>124</v>
      </c>
      <c r="H2090" s="160" t="s">
        <v>6392</v>
      </c>
      <c r="I2090" s="160" cm="1">
        <f t="array" ref="I2090">INDEX('2.1.trackMPD'!I:I/(24*60*60),
       MATCH(1,
             (A2090='2.1.trackMPD'!A:A)*
             (C2090='2.1.trackMPD'!D:D)*
             (D2090/10^6='2.1.trackMPD'!H:H)*
             (E2090='2.1.trackMPD'!F:F),
0))</f>
        <v>2.8920360168355093E-3</v>
      </c>
    </row>
    <row r="2091" spans="1:9" x14ac:dyDescent="0.2">
      <c r="A2091" s="160" t="s">
        <v>28</v>
      </c>
      <c r="B2091" s="160" t="s">
        <v>146</v>
      </c>
      <c r="C2091" s="160">
        <f>_xlfn.XLOOKUP(B2091,'2.1.trackMPD'!$R$7:$R$29,'2.1.trackMPD'!$T$7:$T$29)</f>
        <v>6</v>
      </c>
      <c r="D2091" s="160">
        <v>100</v>
      </c>
      <c r="E2091" s="160" t="s">
        <v>6390</v>
      </c>
      <c r="F2091" s="160" t="s">
        <v>110</v>
      </c>
      <c r="G2091" s="160" t="s">
        <v>140</v>
      </c>
      <c r="H2091" s="160" t="s">
        <v>6392</v>
      </c>
      <c r="I2091" s="160" cm="1">
        <f t="array" ref="I2091">INDEX('2.1.trackMPD'!J:J/(24*60*60),
       MATCH(1,
             (A2091='2.1.trackMPD'!A:A)*
             (C2091='2.1.trackMPD'!D:D)*
             (D2091/10^6='2.1.trackMPD'!H:H)*
             (E2091='2.1.trackMPD'!F:F),
0))</f>
        <v>1.6179365239558331E-3</v>
      </c>
    </row>
    <row r="2092" spans="1:9" x14ac:dyDescent="0.2">
      <c r="A2092" s="160" t="s">
        <v>28</v>
      </c>
      <c r="B2092" s="160" t="s">
        <v>146</v>
      </c>
      <c r="C2092" s="160">
        <f>_xlfn.XLOOKUP(B2092,'2.1.trackMPD'!$R$7:$R$29,'2.1.trackMPD'!$T$7:$T$29)</f>
        <v>6</v>
      </c>
      <c r="D2092" s="160">
        <v>100</v>
      </c>
      <c r="E2092" s="160" t="s">
        <v>6390</v>
      </c>
      <c r="F2092" s="160" t="s">
        <v>110</v>
      </c>
      <c r="G2092" s="160" t="s">
        <v>124</v>
      </c>
      <c r="H2092" s="160" t="s">
        <v>6393</v>
      </c>
      <c r="I2092" s="160" cm="1">
        <f t="array" ref="I2092">INDEX('2.1.trackMPD'!K:K/(24*60*60),
       MATCH(1,
             (A2092='2.1.trackMPD'!A:A)*
             (C2092='2.1.trackMPD'!D:D)*
             (D2092/10^6='2.1.trackMPD'!H:H)*
             (E2092='2.1.trackMPD'!F:F),
0))</f>
        <v>0</v>
      </c>
    </row>
    <row r="2093" spans="1:9" x14ac:dyDescent="0.2">
      <c r="A2093" s="160" t="s">
        <v>28</v>
      </c>
      <c r="B2093" s="160" t="s">
        <v>146</v>
      </c>
      <c r="C2093" s="160">
        <f>_xlfn.XLOOKUP(B2093,'2.1.trackMPD'!$R$7:$R$29,'2.1.trackMPD'!$T$7:$T$29)</f>
        <v>6</v>
      </c>
      <c r="D2093" s="160">
        <v>100</v>
      </c>
      <c r="E2093" s="160" t="s">
        <v>6390</v>
      </c>
      <c r="F2093" s="160" t="s">
        <v>110</v>
      </c>
      <c r="G2093" s="160" t="s">
        <v>140</v>
      </c>
      <c r="H2093" s="160" t="s">
        <v>6393</v>
      </c>
      <c r="I2093" s="160" cm="1">
        <f t="array" ref="I2093">INDEX('2.1.trackMPD'!L:L/(24*60*60),
       MATCH(1,
             (A2093='2.1.trackMPD'!A:A)*
             (C2093='2.1.trackMPD'!D:D)*
             (D2093/10^6='2.1.trackMPD'!H:H)*
             (E2093='2.1.trackMPD'!F:F),
0))</f>
        <v>0</v>
      </c>
    </row>
    <row r="2094" spans="1:9" x14ac:dyDescent="0.2">
      <c r="A2094" s="160" t="s">
        <v>28</v>
      </c>
      <c r="B2094" s="160" t="s">
        <v>146</v>
      </c>
      <c r="C2094" s="160">
        <f>_xlfn.XLOOKUP(B2094,'2.1.trackMPD'!$R$7:$R$29,'2.1.trackMPD'!$T$7:$T$29)</f>
        <v>6</v>
      </c>
      <c r="D2094" s="160">
        <v>1000</v>
      </c>
      <c r="E2094" s="160" t="s">
        <v>6390</v>
      </c>
      <c r="F2094" s="160" t="s">
        <v>110</v>
      </c>
      <c r="G2094" s="160" t="s">
        <v>124</v>
      </c>
      <c r="H2094" s="160" t="s">
        <v>6392</v>
      </c>
      <c r="I2094" s="160" cm="1">
        <f t="array" ref="I2094">INDEX('2.1.trackMPD'!I:I/(24*60*60),
       MATCH(1,
             (A2094='2.1.trackMPD'!A:A)*
             (C2094='2.1.trackMPD'!D:D)*
             (D2094/10^6='2.1.trackMPD'!H:H)*
             (E2094='2.1.trackMPD'!F:F),
0))</f>
        <v>3.7818859721553473</v>
      </c>
    </row>
    <row r="2095" spans="1:9" x14ac:dyDescent="0.2">
      <c r="A2095" s="160" t="s">
        <v>28</v>
      </c>
      <c r="B2095" s="160" t="s">
        <v>146</v>
      </c>
      <c r="C2095" s="160">
        <f>_xlfn.XLOOKUP(B2095,'2.1.trackMPD'!$R$7:$R$29,'2.1.trackMPD'!$T$7:$T$29)</f>
        <v>6</v>
      </c>
      <c r="D2095" s="160">
        <v>1000</v>
      </c>
      <c r="E2095" s="160" t="s">
        <v>6390</v>
      </c>
      <c r="F2095" s="160" t="s">
        <v>110</v>
      </c>
      <c r="G2095" s="160" t="s">
        <v>140</v>
      </c>
      <c r="H2095" s="160" t="s">
        <v>6392</v>
      </c>
      <c r="I2095" s="160" cm="1">
        <f t="array" ref="I2095">INDEX('2.1.trackMPD'!J:J/(24*60*60),
       MATCH(1,
             (A2095='2.1.trackMPD'!A:A)*
             (C2095='2.1.trackMPD'!D:D)*
             (D2095/10^6='2.1.trackMPD'!H:H)*
             (E2095='2.1.trackMPD'!F:F),
0))</f>
        <v>5.8730057862017473E-2</v>
      </c>
    </row>
    <row r="2096" spans="1:9" x14ac:dyDescent="0.2">
      <c r="A2096" s="160" t="s">
        <v>28</v>
      </c>
      <c r="B2096" s="160" t="s">
        <v>146</v>
      </c>
      <c r="C2096" s="160">
        <f>_xlfn.XLOOKUP(B2096,'2.1.trackMPD'!$R$7:$R$29,'2.1.trackMPD'!$T$7:$T$29)</f>
        <v>6</v>
      </c>
      <c r="D2096" s="160">
        <v>1000</v>
      </c>
      <c r="E2096" s="160" t="s">
        <v>6390</v>
      </c>
      <c r="F2096" s="160" t="s">
        <v>110</v>
      </c>
      <c r="G2096" s="160" t="s">
        <v>124</v>
      </c>
      <c r="H2096" s="160" t="s">
        <v>6393</v>
      </c>
      <c r="I2096" s="160" cm="1">
        <f t="array" ref="I2096">INDEX('2.1.trackMPD'!K:K/(24*60*60),
       MATCH(1,
             (A2096='2.1.trackMPD'!A:A)*
             (C2096='2.1.trackMPD'!D:D)*
             (D2096/10^6='2.1.trackMPD'!H:H)*
             (E2096='2.1.trackMPD'!F:F),
0))</f>
        <v>0</v>
      </c>
    </row>
    <row r="2097" spans="1:9" x14ac:dyDescent="0.2">
      <c r="A2097" s="160" t="s">
        <v>28</v>
      </c>
      <c r="B2097" s="160" t="s">
        <v>146</v>
      </c>
      <c r="C2097" s="160">
        <f>_xlfn.XLOOKUP(B2097,'2.1.trackMPD'!$R$7:$R$29,'2.1.trackMPD'!$T$7:$T$29)</f>
        <v>6</v>
      </c>
      <c r="D2097" s="160">
        <v>1000</v>
      </c>
      <c r="E2097" s="160" t="s">
        <v>6390</v>
      </c>
      <c r="F2097" s="160" t="s">
        <v>110</v>
      </c>
      <c r="G2097" s="160" t="s">
        <v>140</v>
      </c>
      <c r="H2097" s="160" t="s">
        <v>6393</v>
      </c>
      <c r="I2097" s="160" cm="1">
        <f t="array" ref="I2097">INDEX('2.1.trackMPD'!L:L/(24*60*60),
       MATCH(1,
             (A2097='2.1.trackMPD'!A:A)*
             (C2097='2.1.trackMPD'!D:D)*
             (D2097/10^6='2.1.trackMPD'!H:H)*
             (E2097='2.1.trackMPD'!F:F),
0))</f>
        <v>0</v>
      </c>
    </row>
    <row r="2098" spans="1:9" x14ac:dyDescent="0.2">
      <c r="A2098" s="160" t="s">
        <v>28</v>
      </c>
      <c r="B2098" s="160" t="s">
        <v>146</v>
      </c>
      <c r="C2098" s="160">
        <f>_xlfn.XLOOKUP(B2098,'2.1.trackMPD'!$R$7:$R$29,'2.1.trackMPD'!$T$7:$T$29)</f>
        <v>6</v>
      </c>
      <c r="D2098" s="160">
        <v>5000</v>
      </c>
      <c r="E2098" s="160" t="s">
        <v>6390</v>
      </c>
      <c r="F2098" s="160" t="s">
        <v>110</v>
      </c>
      <c r="G2098" s="160" t="s">
        <v>124</v>
      </c>
      <c r="H2098" s="160" t="s">
        <v>6392</v>
      </c>
      <c r="I2098" s="160" cm="1">
        <f t="array" ref="I2098">INDEX('2.1.trackMPD'!I:I/(24*60*60),
       MATCH(1,
             (A2098='2.1.trackMPD'!A:A)*
             (C2098='2.1.trackMPD'!D:D)*
             (D2098/10^6='2.1.trackMPD'!H:H)*
             (E2098='2.1.trackMPD'!F:F),
0))</f>
        <v>58.68239564537199</v>
      </c>
    </row>
    <row r="2099" spans="1:9" x14ac:dyDescent="0.2">
      <c r="A2099" s="160" t="s">
        <v>28</v>
      </c>
      <c r="B2099" s="160" t="s">
        <v>146</v>
      </c>
      <c r="C2099" s="160">
        <f>_xlfn.XLOOKUP(B2099,'2.1.trackMPD'!$R$7:$R$29,'2.1.trackMPD'!$T$7:$T$29)</f>
        <v>6</v>
      </c>
      <c r="D2099" s="160">
        <v>5000</v>
      </c>
      <c r="E2099" s="160" t="s">
        <v>6390</v>
      </c>
      <c r="F2099" s="160" t="s">
        <v>110</v>
      </c>
      <c r="G2099" s="160" t="s">
        <v>140</v>
      </c>
      <c r="H2099" s="160" t="s">
        <v>6392</v>
      </c>
      <c r="I2099" s="160" cm="1">
        <f t="array" ref="I2099">INDEX('2.1.trackMPD'!J:J/(24*60*60),
       MATCH(1,
             (A2099='2.1.trackMPD'!A:A)*
             (C2099='2.1.trackMPD'!D:D)*
             (D2099/10^6='2.1.trackMPD'!H:H)*
             (E2099='2.1.trackMPD'!F:F),
0))</f>
        <v>0.23134498041703819</v>
      </c>
    </row>
    <row r="2100" spans="1:9" x14ac:dyDescent="0.2">
      <c r="A2100" s="160" t="s">
        <v>28</v>
      </c>
      <c r="B2100" s="160" t="s">
        <v>146</v>
      </c>
      <c r="C2100" s="160">
        <f>_xlfn.XLOOKUP(B2100,'2.1.trackMPD'!$R$7:$R$29,'2.1.trackMPD'!$T$7:$T$29)</f>
        <v>6</v>
      </c>
      <c r="D2100" s="160">
        <v>5000</v>
      </c>
      <c r="E2100" s="160" t="s">
        <v>6390</v>
      </c>
      <c r="F2100" s="160" t="s">
        <v>110</v>
      </c>
      <c r="G2100" s="160" t="s">
        <v>124</v>
      </c>
      <c r="H2100" s="160" t="s">
        <v>6393</v>
      </c>
      <c r="I2100" s="160" cm="1">
        <f t="array" ref="I2100">INDEX('2.1.trackMPD'!K:K/(24*60*60),
       MATCH(1,
             (A2100='2.1.trackMPD'!A:A)*
             (C2100='2.1.trackMPD'!D:D)*
             (D2100/10^6='2.1.trackMPD'!H:H)*
             (E2100='2.1.trackMPD'!F:F),
0))</f>
        <v>0</v>
      </c>
    </row>
    <row r="2101" spans="1:9" x14ac:dyDescent="0.2">
      <c r="A2101" s="160" t="s">
        <v>28</v>
      </c>
      <c r="B2101" s="160" t="s">
        <v>146</v>
      </c>
      <c r="C2101" s="160">
        <f>_xlfn.XLOOKUP(B2101,'2.1.trackMPD'!$R$7:$R$29,'2.1.trackMPD'!$T$7:$T$29)</f>
        <v>6</v>
      </c>
      <c r="D2101" s="160">
        <v>5000</v>
      </c>
      <c r="E2101" s="160" t="s">
        <v>6390</v>
      </c>
      <c r="F2101" s="160" t="s">
        <v>110</v>
      </c>
      <c r="G2101" s="160" t="s">
        <v>140</v>
      </c>
      <c r="H2101" s="160" t="s">
        <v>6393</v>
      </c>
      <c r="I2101" s="160" cm="1">
        <f t="array" ref="I2101">INDEX('2.1.trackMPD'!L:L/(24*60*60),
       MATCH(1,
             (A2101='2.1.trackMPD'!A:A)*
             (C2101='2.1.trackMPD'!D:D)*
             (D2101/10^6='2.1.trackMPD'!H:H)*
             (E2101='2.1.trackMPD'!F:F),
0))</f>
        <v>0</v>
      </c>
    </row>
    <row r="2102" spans="1:9" x14ac:dyDescent="0.2">
      <c r="A2102" s="160" t="s">
        <v>28</v>
      </c>
      <c r="B2102" s="160" t="s">
        <v>146</v>
      </c>
      <c r="C2102" s="160">
        <f>_xlfn.XLOOKUP(B2102,'2.1.trackMPD'!$R$7:$R$29,'2.1.trackMPD'!$T$7:$T$29)</f>
        <v>6</v>
      </c>
      <c r="D2102" s="160">
        <v>1</v>
      </c>
      <c r="E2102" s="160" t="s">
        <v>6394</v>
      </c>
      <c r="F2102" s="160" t="s">
        <v>110</v>
      </c>
      <c r="G2102" s="160" t="s">
        <v>124</v>
      </c>
      <c r="H2102" s="160" t="s">
        <v>6392</v>
      </c>
      <c r="I2102" s="160" cm="1">
        <f t="array" ref="I2102">INDEX('2.1.trackMPD'!I:I/(24*60*60),
       MATCH(1,
             (A2102='2.1.trackMPD'!A:A)*
             (C2102='2.1.trackMPD'!D:D)*
             (D2102/10^6='2.1.trackMPD'!H:H)*
             (E2102='2.1.trackMPD'!F:F),
0))</f>
        <v>1.9523050855294444E-6</v>
      </c>
    </row>
    <row r="2103" spans="1:9" x14ac:dyDescent="0.2">
      <c r="A2103" s="160" t="s">
        <v>28</v>
      </c>
      <c r="B2103" s="160" t="s">
        <v>146</v>
      </c>
      <c r="C2103" s="160">
        <f>_xlfn.XLOOKUP(B2103,'2.1.trackMPD'!$R$7:$R$29,'2.1.trackMPD'!$T$7:$T$29)</f>
        <v>6</v>
      </c>
      <c r="D2103" s="160">
        <v>1</v>
      </c>
      <c r="E2103" s="160" t="s">
        <v>6394</v>
      </c>
      <c r="F2103" s="160" t="s">
        <v>110</v>
      </c>
      <c r="G2103" s="160" t="s">
        <v>140</v>
      </c>
      <c r="H2103" s="160" t="s">
        <v>6392</v>
      </c>
      <c r="I2103" s="160" cm="1">
        <f t="array" ref="I2103">INDEX('2.1.trackMPD'!J:J/(24*60*60),
       MATCH(1,
             (A2103='2.1.trackMPD'!A:A)*
             (C2103='2.1.trackMPD'!D:D)*
             (D2103/10^6='2.1.trackMPD'!H:H)*
             (E2103='2.1.trackMPD'!F:F),
0))</f>
        <v>3.1958243997893052E-5</v>
      </c>
    </row>
    <row r="2104" spans="1:9" x14ac:dyDescent="0.2">
      <c r="A2104" s="160" t="s">
        <v>28</v>
      </c>
      <c r="B2104" s="160" t="s">
        <v>146</v>
      </c>
      <c r="C2104" s="160">
        <f>_xlfn.XLOOKUP(B2104,'2.1.trackMPD'!$R$7:$R$29,'2.1.trackMPD'!$T$7:$T$29)</f>
        <v>6</v>
      </c>
      <c r="D2104" s="160">
        <v>1</v>
      </c>
      <c r="E2104" s="160" t="s">
        <v>6394</v>
      </c>
      <c r="F2104" s="160" t="s">
        <v>110</v>
      </c>
      <c r="G2104" s="160" t="s">
        <v>124</v>
      </c>
      <c r="H2104" s="160" t="s">
        <v>6393</v>
      </c>
      <c r="I2104" s="160" cm="1">
        <f t="array" ref="I2104">INDEX('2.1.trackMPD'!K:K/(24*60*60),
       MATCH(1,
             (A2104='2.1.trackMPD'!A:A)*
             (C2104='2.1.trackMPD'!D:D)*
             (D2104/10^6='2.1.trackMPD'!H:H)*
             (E2104='2.1.trackMPD'!F:F),
0))</f>
        <v>7.467144563918762E-7</v>
      </c>
    </row>
    <row r="2105" spans="1:9" x14ac:dyDescent="0.2">
      <c r="A2105" s="160" t="s">
        <v>28</v>
      </c>
      <c r="B2105" s="160" t="s">
        <v>146</v>
      </c>
      <c r="C2105" s="160">
        <f>_xlfn.XLOOKUP(B2105,'2.1.trackMPD'!$R$7:$R$29,'2.1.trackMPD'!$T$7:$T$29)</f>
        <v>6</v>
      </c>
      <c r="D2105" s="160">
        <v>1</v>
      </c>
      <c r="E2105" s="160" t="s">
        <v>6394</v>
      </c>
      <c r="F2105" s="160" t="s">
        <v>110</v>
      </c>
      <c r="G2105" s="160" t="s">
        <v>140</v>
      </c>
      <c r="H2105" s="160" t="s">
        <v>6393</v>
      </c>
      <c r="I2105" s="160" cm="1">
        <f t="array" ref="I2105">INDEX('2.1.trackMPD'!L:L/(24*60*60),
       MATCH(1,
             (A2105='2.1.trackMPD'!A:A)*
             (C2105='2.1.trackMPD'!D:D)*
             (D2105/10^6='2.1.trackMPD'!H:H)*
             (E2105='2.1.trackMPD'!F:F),
0))</f>
        <v>1.4245014245014236E-6</v>
      </c>
    </row>
    <row r="2106" spans="1:9" x14ac:dyDescent="0.2">
      <c r="A2106" s="160" t="s">
        <v>28</v>
      </c>
      <c r="B2106" s="160" t="s">
        <v>146</v>
      </c>
      <c r="C2106" s="160">
        <f>_xlfn.XLOOKUP(B2106,'2.1.trackMPD'!$R$7:$R$29,'2.1.trackMPD'!$T$7:$T$29)</f>
        <v>6</v>
      </c>
      <c r="D2106" s="160">
        <v>10</v>
      </c>
      <c r="E2106" s="160" t="s">
        <v>6394</v>
      </c>
      <c r="F2106" s="160" t="s">
        <v>110</v>
      </c>
      <c r="G2106" s="160" t="s">
        <v>124</v>
      </c>
      <c r="H2106" s="160" t="s">
        <v>6392</v>
      </c>
      <c r="I2106" s="160" cm="1">
        <f t="array" ref="I2106">INDEX('2.1.trackMPD'!I:I/(24*60*60),
       MATCH(1,
             (A2106='2.1.trackMPD'!A:A)*
             (C2106='2.1.trackMPD'!D:D)*
             (D2106/10^6='2.1.trackMPD'!H:H)*
             (E2106='2.1.trackMPD'!F:F),
0))</f>
        <v>1.4242791167173727E-5</v>
      </c>
    </row>
    <row r="2107" spans="1:9" x14ac:dyDescent="0.2">
      <c r="A2107" s="160" t="s">
        <v>28</v>
      </c>
      <c r="B2107" s="160" t="s">
        <v>146</v>
      </c>
      <c r="C2107" s="160">
        <f>_xlfn.XLOOKUP(B2107,'2.1.trackMPD'!$R$7:$R$29,'2.1.trackMPD'!$T$7:$T$29)</f>
        <v>6</v>
      </c>
      <c r="D2107" s="160">
        <v>10</v>
      </c>
      <c r="E2107" s="160" t="s">
        <v>6394</v>
      </c>
      <c r="F2107" s="160" t="s">
        <v>110</v>
      </c>
      <c r="G2107" s="160" t="s">
        <v>140</v>
      </c>
      <c r="H2107" s="160" t="s">
        <v>6392</v>
      </c>
      <c r="I2107" s="160" cm="1">
        <f t="array" ref="I2107">INDEX('2.1.trackMPD'!J:J/(24*60*60),
       MATCH(1,
             (A2107='2.1.trackMPD'!A:A)*
             (C2107='2.1.trackMPD'!D:D)*
             (D2107/10^6='2.1.trackMPD'!H:H)*
             (E2107='2.1.trackMPD'!F:F),
0))</f>
        <v>7.2057295460470019E-5</v>
      </c>
    </row>
    <row r="2108" spans="1:9" x14ac:dyDescent="0.2">
      <c r="A2108" s="160" t="s">
        <v>28</v>
      </c>
      <c r="B2108" s="160" t="s">
        <v>146</v>
      </c>
      <c r="C2108" s="160">
        <f>_xlfn.XLOOKUP(B2108,'2.1.trackMPD'!$R$7:$R$29,'2.1.trackMPD'!$T$7:$T$29)</f>
        <v>6</v>
      </c>
      <c r="D2108" s="160">
        <v>10</v>
      </c>
      <c r="E2108" s="160" t="s">
        <v>6394</v>
      </c>
      <c r="F2108" s="160" t="s">
        <v>110</v>
      </c>
      <c r="G2108" s="160" t="s">
        <v>124</v>
      </c>
      <c r="H2108" s="160" t="s">
        <v>6393</v>
      </c>
      <c r="I2108" s="160" cm="1">
        <f t="array" ref="I2108">INDEX('2.1.trackMPD'!K:K/(24*60*60),
       MATCH(1,
             (A2108='2.1.trackMPD'!A:A)*
             (C2108='2.1.trackMPD'!D:D)*
             (D2108/10^6='2.1.trackMPD'!H:H)*
             (E2108='2.1.trackMPD'!F:F),
0))</f>
        <v>0</v>
      </c>
    </row>
    <row r="2109" spans="1:9" x14ac:dyDescent="0.2">
      <c r="A2109" s="160" t="s">
        <v>28</v>
      </c>
      <c r="B2109" s="160" t="s">
        <v>146</v>
      </c>
      <c r="C2109" s="160">
        <f>_xlfn.XLOOKUP(B2109,'2.1.trackMPD'!$R$7:$R$29,'2.1.trackMPD'!$T$7:$T$29)</f>
        <v>6</v>
      </c>
      <c r="D2109" s="160">
        <v>10</v>
      </c>
      <c r="E2109" s="160" t="s">
        <v>6394</v>
      </c>
      <c r="F2109" s="160" t="s">
        <v>110</v>
      </c>
      <c r="G2109" s="160" t="s">
        <v>140</v>
      </c>
      <c r="H2109" s="160" t="s">
        <v>6393</v>
      </c>
      <c r="I2109" s="160" cm="1">
        <f t="array" ref="I2109">INDEX('2.1.trackMPD'!L:L/(24*60*60),
       MATCH(1,
             (A2109='2.1.trackMPD'!A:A)*
             (C2109='2.1.trackMPD'!D:D)*
             (D2109/10^6='2.1.trackMPD'!H:H)*
             (E2109='2.1.trackMPD'!F:F),
0))</f>
        <v>0</v>
      </c>
    </row>
    <row r="2110" spans="1:9" x14ac:dyDescent="0.2">
      <c r="A2110" s="160" t="s">
        <v>28</v>
      </c>
      <c r="B2110" s="160" t="s">
        <v>146</v>
      </c>
      <c r="C2110" s="160">
        <f>_xlfn.XLOOKUP(B2110,'2.1.trackMPD'!$R$7:$R$29,'2.1.trackMPD'!$T$7:$T$29)</f>
        <v>6</v>
      </c>
      <c r="D2110" s="160">
        <v>100</v>
      </c>
      <c r="E2110" s="160" t="s">
        <v>6394</v>
      </c>
      <c r="F2110" s="160" t="s">
        <v>110</v>
      </c>
      <c r="G2110" s="160" t="s">
        <v>124</v>
      </c>
      <c r="H2110" s="160" t="s">
        <v>6392</v>
      </c>
      <c r="I2110" s="160" cm="1">
        <f t="array" ref="I2110">INDEX('2.1.trackMPD'!I:I/(24*60*60),
       MATCH(1,
             (A2110='2.1.trackMPD'!A:A)*
             (C2110='2.1.trackMPD'!D:D)*
             (D2110/10^6='2.1.trackMPD'!H:H)*
             (E2110='2.1.trackMPD'!F:F),
0))</f>
        <v>2.4572777605767825E-2</v>
      </c>
    </row>
    <row r="2111" spans="1:9" x14ac:dyDescent="0.2">
      <c r="A2111" s="160" t="s">
        <v>28</v>
      </c>
      <c r="B2111" s="160" t="s">
        <v>146</v>
      </c>
      <c r="C2111" s="160">
        <f>_xlfn.XLOOKUP(B2111,'2.1.trackMPD'!$R$7:$R$29,'2.1.trackMPD'!$T$7:$T$29)</f>
        <v>6</v>
      </c>
      <c r="D2111" s="160">
        <v>100</v>
      </c>
      <c r="E2111" s="160" t="s">
        <v>6394</v>
      </c>
      <c r="F2111" s="160" t="s">
        <v>110</v>
      </c>
      <c r="G2111" s="160" t="s">
        <v>140</v>
      </c>
      <c r="H2111" s="160" t="s">
        <v>6392</v>
      </c>
      <c r="I2111" s="160" cm="1">
        <f t="array" ref="I2111">INDEX('2.1.trackMPD'!J:J/(24*60*60),
       MATCH(1,
             (A2111='2.1.trackMPD'!A:A)*
             (C2111='2.1.trackMPD'!D:D)*
             (D2111/10^6='2.1.trackMPD'!H:H)*
             (E2111='2.1.trackMPD'!F:F),
0))</f>
        <v>4.708581740606111E-3</v>
      </c>
    </row>
    <row r="2112" spans="1:9" x14ac:dyDescent="0.2">
      <c r="A2112" s="160" t="s">
        <v>28</v>
      </c>
      <c r="B2112" s="160" t="s">
        <v>146</v>
      </c>
      <c r="C2112" s="160">
        <f>_xlfn.XLOOKUP(B2112,'2.1.trackMPD'!$R$7:$R$29,'2.1.trackMPD'!$T$7:$T$29)</f>
        <v>6</v>
      </c>
      <c r="D2112" s="160">
        <v>100</v>
      </c>
      <c r="E2112" s="160" t="s">
        <v>6394</v>
      </c>
      <c r="F2112" s="160" t="s">
        <v>110</v>
      </c>
      <c r="G2112" s="160" t="s">
        <v>124</v>
      </c>
      <c r="H2112" s="160" t="s">
        <v>6393</v>
      </c>
      <c r="I2112" s="160" cm="1">
        <f t="array" ref="I2112">INDEX('2.1.trackMPD'!K:K/(24*60*60),
       MATCH(1,
             (A2112='2.1.trackMPD'!A:A)*
             (C2112='2.1.trackMPD'!D:D)*
             (D2112/10^6='2.1.trackMPD'!H:H)*
             (E2112='2.1.trackMPD'!F:F),
0))</f>
        <v>0</v>
      </c>
    </row>
    <row r="2113" spans="1:9" x14ac:dyDescent="0.2">
      <c r="A2113" s="160" t="s">
        <v>28</v>
      </c>
      <c r="B2113" s="160" t="s">
        <v>146</v>
      </c>
      <c r="C2113" s="160">
        <f>_xlfn.XLOOKUP(B2113,'2.1.trackMPD'!$R$7:$R$29,'2.1.trackMPD'!$T$7:$T$29)</f>
        <v>6</v>
      </c>
      <c r="D2113" s="160">
        <v>100</v>
      </c>
      <c r="E2113" s="160" t="s">
        <v>6394</v>
      </c>
      <c r="F2113" s="160" t="s">
        <v>110</v>
      </c>
      <c r="G2113" s="160" t="s">
        <v>140</v>
      </c>
      <c r="H2113" s="160" t="s">
        <v>6393</v>
      </c>
      <c r="I2113" s="160" cm="1">
        <f t="array" ref="I2113">INDEX('2.1.trackMPD'!L:L/(24*60*60),
       MATCH(1,
             (A2113='2.1.trackMPD'!A:A)*
             (C2113='2.1.trackMPD'!D:D)*
             (D2113/10^6='2.1.trackMPD'!H:H)*
             (E2113='2.1.trackMPD'!F:F),
0))</f>
        <v>0</v>
      </c>
    </row>
    <row r="2114" spans="1:9" x14ac:dyDescent="0.2">
      <c r="A2114" s="160" t="s">
        <v>28</v>
      </c>
      <c r="B2114" s="160" t="s">
        <v>146</v>
      </c>
      <c r="C2114" s="160">
        <f>_xlfn.XLOOKUP(B2114,'2.1.trackMPD'!$R$7:$R$29,'2.1.trackMPD'!$T$7:$T$29)</f>
        <v>6</v>
      </c>
      <c r="D2114" s="160">
        <v>1000</v>
      </c>
      <c r="E2114" s="160" t="s">
        <v>6394</v>
      </c>
      <c r="F2114" s="160" t="s">
        <v>110</v>
      </c>
      <c r="G2114" s="160" t="s">
        <v>124</v>
      </c>
      <c r="H2114" s="160" t="s">
        <v>6392</v>
      </c>
      <c r="I2114" s="160" cm="1">
        <f t="array" ref="I2114">INDEX('2.1.trackMPD'!I:I/(24*60*60),
       MATCH(1,
             (A2114='2.1.trackMPD'!A:A)*
             (C2114='2.1.trackMPD'!D:D)*
             (D2114/10^6='2.1.trackMPD'!H:H)*
             (E2114='2.1.trackMPD'!F:F),
0))</f>
        <v>3.0858696405338653</v>
      </c>
    </row>
    <row r="2115" spans="1:9" x14ac:dyDescent="0.2">
      <c r="A2115" s="160" t="s">
        <v>28</v>
      </c>
      <c r="B2115" s="160" t="s">
        <v>146</v>
      </c>
      <c r="C2115" s="160">
        <f>_xlfn.XLOOKUP(B2115,'2.1.trackMPD'!$R$7:$R$29,'2.1.trackMPD'!$T$7:$T$29)</f>
        <v>6</v>
      </c>
      <c r="D2115" s="160">
        <v>1000</v>
      </c>
      <c r="E2115" s="160" t="s">
        <v>6394</v>
      </c>
      <c r="F2115" s="160" t="s">
        <v>110</v>
      </c>
      <c r="G2115" s="160" t="s">
        <v>140</v>
      </c>
      <c r="H2115" s="160" t="s">
        <v>6392</v>
      </c>
      <c r="I2115" s="160" cm="1">
        <f t="array" ref="I2115">INDEX('2.1.trackMPD'!J:J/(24*60*60),
       MATCH(1,
             (A2115='2.1.trackMPD'!A:A)*
             (C2115='2.1.trackMPD'!D:D)*
             (D2115/10^6='2.1.trackMPD'!H:H)*
             (E2115='2.1.trackMPD'!F:F),
0))</f>
        <v>5.3051175956294098E-2</v>
      </c>
    </row>
    <row r="2116" spans="1:9" x14ac:dyDescent="0.2">
      <c r="A2116" s="160" t="s">
        <v>28</v>
      </c>
      <c r="B2116" s="160" t="s">
        <v>146</v>
      </c>
      <c r="C2116" s="160">
        <f>_xlfn.XLOOKUP(B2116,'2.1.trackMPD'!$R$7:$R$29,'2.1.trackMPD'!$T$7:$T$29)</f>
        <v>6</v>
      </c>
      <c r="D2116" s="160">
        <v>1000</v>
      </c>
      <c r="E2116" s="160" t="s">
        <v>6394</v>
      </c>
      <c r="F2116" s="160" t="s">
        <v>110</v>
      </c>
      <c r="G2116" s="160" t="s">
        <v>124</v>
      </c>
      <c r="H2116" s="160" t="s">
        <v>6393</v>
      </c>
      <c r="I2116" s="160" cm="1">
        <f t="array" ref="I2116">INDEX('2.1.trackMPD'!K:K/(24*60*60),
       MATCH(1,
             (A2116='2.1.trackMPD'!A:A)*
             (C2116='2.1.trackMPD'!D:D)*
             (D2116/10^6='2.1.trackMPD'!H:H)*
             (E2116='2.1.trackMPD'!F:F),
0))</f>
        <v>0</v>
      </c>
    </row>
    <row r="2117" spans="1:9" x14ac:dyDescent="0.2">
      <c r="A2117" s="160" t="s">
        <v>28</v>
      </c>
      <c r="B2117" s="160" t="s">
        <v>146</v>
      </c>
      <c r="C2117" s="160">
        <f>_xlfn.XLOOKUP(B2117,'2.1.trackMPD'!$R$7:$R$29,'2.1.trackMPD'!$T$7:$T$29)</f>
        <v>6</v>
      </c>
      <c r="D2117" s="160">
        <v>1000</v>
      </c>
      <c r="E2117" s="160" t="s">
        <v>6394</v>
      </c>
      <c r="F2117" s="160" t="s">
        <v>110</v>
      </c>
      <c r="G2117" s="160" t="s">
        <v>140</v>
      </c>
      <c r="H2117" s="160" t="s">
        <v>6393</v>
      </c>
      <c r="I2117" s="160" cm="1">
        <f t="array" ref="I2117">INDEX('2.1.trackMPD'!L:L/(24*60*60),
       MATCH(1,
             (A2117='2.1.trackMPD'!A:A)*
             (C2117='2.1.trackMPD'!D:D)*
             (D2117/10^6='2.1.trackMPD'!H:H)*
             (E2117='2.1.trackMPD'!F:F),
0))</f>
        <v>0</v>
      </c>
    </row>
    <row r="2118" spans="1:9" x14ac:dyDescent="0.2">
      <c r="A2118" s="160" t="s">
        <v>28</v>
      </c>
      <c r="B2118" s="160" t="s">
        <v>146</v>
      </c>
      <c r="C2118" s="160">
        <f>_xlfn.XLOOKUP(B2118,'2.1.trackMPD'!$R$7:$R$29,'2.1.trackMPD'!$T$7:$T$29)</f>
        <v>6</v>
      </c>
      <c r="D2118" s="160">
        <v>5000</v>
      </c>
      <c r="E2118" s="160" t="s">
        <v>6394</v>
      </c>
      <c r="F2118" s="160" t="s">
        <v>110</v>
      </c>
      <c r="G2118" s="160" t="s">
        <v>124</v>
      </c>
      <c r="H2118" s="160" t="s">
        <v>6392</v>
      </c>
      <c r="I2118" s="160" cm="1">
        <f t="array" ref="I2118">INDEX('2.1.trackMPD'!I:I/(24*60*60),
       MATCH(1,
             (A2118='2.1.trackMPD'!A:A)*
             (C2118='2.1.trackMPD'!D:D)*
             (D2118/10^6='2.1.trackMPD'!H:H)*
             (E2118='2.1.trackMPD'!F:F),
0))</f>
        <v>18.124738707300001</v>
      </c>
    </row>
    <row r="2119" spans="1:9" x14ac:dyDescent="0.2">
      <c r="A2119" s="160" t="s">
        <v>28</v>
      </c>
      <c r="B2119" s="160" t="s">
        <v>146</v>
      </c>
      <c r="C2119" s="160">
        <f>_xlfn.XLOOKUP(B2119,'2.1.trackMPD'!$R$7:$R$29,'2.1.trackMPD'!$T$7:$T$29)</f>
        <v>6</v>
      </c>
      <c r="D2119" s="160">
        <v>5000</v>
      </c>
      <c r="E2119" s="160" t="s">
        <v>6394</v>
      </c>
      <c r="F2119" s="160" t="s">
        <v>110</v>
      </c>
      <c r="G2119" s="160" t="s">
        <v>140</v>
      </c>
      <c r="H2119" s="160" t="s">
        <v>6392</v>
      </c>
      <c r="I2119" s="160" cm="1">
        <f t="array" ref="I2119">INDEX('2.1.trackMPD'!J:J/(24*60*60),
       MATCH(1,
             (A2119='2.1.trackMPD'!A:A)*
             (C2119='2.1.trackMPD'!D:D)*
             (D2119/10^6='2.1.trackMPD'!H:H)*
             (E2119='2.1.trackMPD'!F:F),
0))</f>
        <v>0.12857071824875577</v>
      </c>
    </row>
    <row r="2120" spans="1:9" x14ac:dyDescent="0.2">
      <c r="A2120" s="160" t="s">
        <v>28</v>
      </c>
      <c r="B2120" s="160" t="s">
        <v>146</v>
      </c>
      <c r="C2120" s="160">
        <f>_xlfn.XLOOKUP(B2120,'2.1.trackMPD'!$R$7:$R$29,'2.1.trackMPD'!$T$7:$T$29)</f>
        <v>6</v>
      </c>
      <c r="D2120" s="160">
        <v>5000</v>
      </c>
      <c r="E2120" s="160" t="s">
        <v>6394</v>
      </c>
      <c r="F2120" s="160" t="s">
        <v>110</v>
      </c>
      <c r="G2120" s="160" t="s">
        <v>124</v>
      </c>
      <c r="H2120" s="160" t="s">
        <v>6393</v>
      </c>
      <c r="I2120" s="160" cm="1">
        <f t="array" ref="I2120">INDEX('2.1.trackMPD'!K:K/(24*60*60),
       MATCH(1,
             (A2120='2.1.trackMPD'!A:A)*
             (C2120='2.1.trackMPD'!D:D)*
             (D2120/10^6='2.1.trackMPD'!H:H)*
             (E2120='2.1.trackMPD'!F:F),
0))</f>
        <v>0</v>
      </c>
    </row>
    <row r="2121" spans="1:9" x14ac:dyDescent="0.2">
      <c r="A2121" s="160" t="s">
        <v>28</v>
      </c>
      <c r="B2121" s="160" t="s">
        <v>146</v>
      </c>
      <c r="C2121" s="160">
        <f>_xlfn.XLOOKUP(B2121,'2.1.trackMPD'!$R$7:$R$29,'2.1.trackMPD'!$T$7:$T$29)</f>
        <v>6</v>
      </c>
      <c r="D2121" s="160">
        <v>5000</v>
      </c>
      <c r="E2121" s="160" t="s">
        <v>6394</v>
      </c>
      <c r="F2121" s="160" t="s">
        <v>110</v>
      </c>
      <c r="G2121" s="160" t="s">
        <v>140</v>
      </c>
      <c r="H2121" s="160" t="s">
        <v>6393</v>
      </c>
      <c r="I2121" s="160" cm="1">
        <f t="array" ref="I2121">INDEX('2.1.trackMPD'!L:L/(24*60*60),
       MATCH(1,
             (A2121='2.1.trackMPD'!A:A)*
             (C2121='2.1.trackMPD'!D:D)*
             (D2121/10^6='2.1.trackMPD'!H:H)*
             (E2121='2.1.trackMPD'!F:F),
0))</f>
        <v>0</v>
      </c>
    </row>
    <row r="2122" spans="1:9" x14ac:dyDescent="0.2">
      <c r="A2122" s="160" t="s">
        <v>28</v>
      </c>
      <c r="B2122" s="160" t="s">
        <v>146</v>
      </c>
      <c r="C2122" s="160">
        <f>_xlfn.XLOOKUP(B2122,'2.1.trackMPD'!$R$7:$R$29,'2.1.trackMPD'!$T$7:$T$29)</f>
        <v>6</v>
      </c>
      <c r="D2122" s="160">
        <v>1</v>
      </c>
      <c r="E2122" s="160" t="s">
        <v>6395</v>
      </c>
      <c r="F2122" s="160" t="s">
        <v>110</v>
      </c>
      <c r="G2122" s="160" t="s">
        <v>124</v>
      </c>
      <c r="H2122" s="160" t="s">
        <v>6392</v>
      </c>
      <c r="I2122" s="160" t="e" cm="1">
        <f t="array" ref="I2122">INDEX('2.1.trackMPD'!I:I/(24*60*60),
       MATCH(1,
             (A2122='2.1.trackMPD'!A:A)*
             (C2122='2.1.trackMPD'!D:D)*
             (D2122/10^6='2.1.trackMPD'!H:H)*
             (E2122='2.1.trackMPD'!F:F),
0))</f>
        <v>#N/A</v>
      </c>
    </row>
    <row r="2123" spans="1:9" x14ac:dyDescent="0.2">
      <c r="A2123" s="160" t="s">
        <v>28</v>
      </c>
      <c r="B2123" s="160" t="s">
        <v>146</v>
      </c>
      <c r="C2123" s="160">
        <f>_xlfn.XLOOKUP(B2123,'2.1.trackMPD'!$R$7:$R$29,'2.1.trackMPD'!$T$7:$T$29)</f>
        <v>6</v>
      </c>
      <c r="D2123" s="160">
        <v>1</v>
      </c>
      <c r="E2123" s="160" t="s">
        <v>6395</v>
      </c>
      <c r="F2123" s="160" t="s">
        <v>110</v>
      </c>
      <c r="G2123" s="160" t="s">
        <v>140</v>
      </c>
      <c r="H2123" s="160" t="s">
        <v>6392</v>
      </c>
      <c r="I2123" s="160" t="e" cm="1">
        <f t="array" ref="I2123">INDEX('2.1.trackMPD'!J:J/(24*60*60),
       MATCH(1,
             (A2123='2.1.trackMPD'!A:A)*
             (C2123='2.1.trackMPD'!D:D)*
             (D2123/10^6='2.1.trackMPD'!H:H)*
             (E2123='2.1.trackMPD'!F:F),
0))</f>
        <v>#N/A</v>
      </c>
    </row>
    <row r="2124" spans="1:9" x14ac:dyDescent="0.2">
      <c r="A2124" s="160" t="s">
        <v>28</v>
      </c>
      <c r="B2124" s="160" t="s">
        <v>146</v>
      </c>
      <c r="C2124" s="160">
        <f>_xlfn.XLOOKUP(B2124,'2.1.trackMPD'!$R$7:$R$29,'2.1.trackMPD'!$T$7:$T$29)</f>
        <v>6</v>
      </c>
      <c r="D2124" s="160">
        <v>1</v>
      </c>
      <c r="E2124" s="160" t="s">
        <v>6395</v>
      </c>
      <c r="F2124" s="160" t="s">
        <v>110</v>
      </c>
      <c r="G2124" s="160" t="s">
        <v>124</v>
      </c>
      <c r="H2124" s="160" t="s">
        <v>6393</v>
      </c>
      <c r="I2124" s="160" t="e" cm="1">
        <f t="array" ref="I2124">INDEX('2.1.trackMPD'!K:K/(24*60*60),
       MATCH(1,
             (A2124='2.1.trackMPD'!A:A)*
             (C2124='2.1.trackMPD'!D:D)*
             (D2124/10^6='2.1.trackMPD'!H:H)*
             (E2124='2.1.trackMPD'!F:F),
0))</f>
        <v>#N/A</v>
      </c>
    </row>
    <row r="2125" spans="1:9" x14ac:dyDescent="0.2">
      <c r="A2125" s="160" t="s">
        <v>28</v>
      </c>
      <c r="B2125" s="160" t="s">
        <v>146</v>
      </c>
      <c r="C2125" s="160">
        <f>_xlfn.XLOOKUP(B2125,'2.1.trackMPD'!$R$7:$R$29,'2.1.trackMPD'!$T$7:$T$29)</f>
        <v>6</v>
      </c>
      <c r="D2125" s="160">
        <v>1</v>
      </c>
      <c r="E2125" s="160" t="s">
        <v>6395</v>
      </c>
      <c r="F2125" s="160" t="s">
        <v>110</v>
      </c>
      <c r="G2125" s="160" t="s">
        <v>140</v>
      </c>
      <c r="H2125" s="160" t="s">
        <v>6393</v>
      </c>
      <c r="I2125" s="160" t="e" cm="1">
        <f t="array" ref="I2125">INDEX('2.1.trackMPD'!L:L/(24*60*60),
       MATCH(1,
             (A2125='2.1.trackMPD'!A:A)*
             (C2125='2.1.trackMPD'!D:D)*
             (D2125/10^6='2.1.trackMPD'!H:H)*
             (E2125='2.1.trackMPD'!F:F),
0))</f>
        <v>#N/A</v>
      </c>
    </row>
    <row r="2126" spans="1:9" x14ac:dyDescent="0.2">
      <c r="A2126" s="160" t="s">
        <v>28</v>
      </c>
      <c r="B2126" s="160" t="s">
        <v>146</v>
      </c>
      <c r="C2126" s="160">
        <f>_xlfn.XLOOKUP(B2126,'2.1.trackMPD'!$R$7:$R$29,'2.1.trackMPD'!$T$7:$T$29)</f>
        <v>6</v>
      </c>
      <c r="D2126" s="160">
        <v>10</v>
      </c>
      <c r="E2126" s="160" t="s">
        <v>6395</v>
      </c>
      <c r="F2126" s="160" t="s">
        <v>110</v>
      </c>
      <c r="G2126" s="160" t="s">
        <v>124</v>
      </c>
      <c r="H2126" s="160" t="s">
        <v>6392</v>
      </c>
      <c r="I2126" s="160" t="e" cm="1">
        <f t="array" ref="I2126">INDEX('2.1.trackMPD'!I:I/(24*60*60),
       MATCH(1,
             (A2126='2.1.trackMPD'!A:A)*
             (C2126='2.1.trackMPD'!D:D)*
             (D2126/10^6='2.1.trackMPD'!H:H)*
             (E2126='2.1.trackMPD'!F:F),
0))</f>
        <v>#N/A</v>
      </c>
    </row>
    <row r="2127" spans="1:9" x14ac:dyDescent="0.2">
      <c r="A2127" s="160" t="s">
        <v>28</v>
      </c>
      <c r="B2127" s="160" t="s">
        <v>146</v>
      </c>
      <c r="C2127" s="160">
        <f>_xlfn.XLOOKUP(B2127,'2.1.trackMPD'!$R$7:$R$29,'2.1.trackMPD'!$T$7:$T$29)</f>
        <v>6</v>
      </c>
      <c r="D2127" s="160">
        <v>10</v>
      </c>
      <c r="E2127" s="160" t="s">
        <v>6395</v>
      </c>
      <c r="F2127" s="160" t="s">
        <v>110</v>
      </c>
      <c r="G2127" s="160" t="s">
        <v>140</v>
      </c>
      <c r="H2127" s="160" t="s">
        <v>6392</v>
      </c>
      <c r="I2127" s="160" t="e" cm="1">
        <f t="array" ref="I2127">INDEX('2.1.trackMPD'!J:J/(24*60*60),
       MATCH(1,
             (A2127='2.1.trackMPD'!A:A)*
             (C2127='2.1.trackMPD'!D:D)*
             (D2127/10^6='2.1.trackMPD'!H:H)*
             (E2127='2.1.trackMPD'!F:F),
0))</f>
        <v>#N/A</v>
      </c>
    </row>
    <row r="2128" spans="1:9" x14ac:dyDescent="0.2">
      <c r="A2128" s="160" t="s">
        <v>28</v>
      </c>
      <c r="B2128" s="160" t="s">
        <v>146</v>
      </c>
      <c r="C2128" s="160">
        <f>_xlfn.XLOOKUP(B2128,'2.1.trackMPD'!$R$7:$R$29,'2.1.trackMPD'!$T$7:$T$29)</f>
        <v>6</v>
      </c>
      <c r="D2128" s="160">
        <v>10</v>
      </c>
      <c r="E2128" s="160" t="s">
        <v>6395</v>
      </c>
      <c r="F2128" s="160" t="s">
        <v>110</v>
      </c>
      <c r="G2128" s="160" t="s">
        <v>124</v>
      </c>
      <c r="H2128" s="160" t="s">
        <v>6393</v>
      </c>
      <c r="I2128" s="160" t="e" cm="1">
        <f t="array" ref="I2128">INDEX('2.1.trackMPD'!K:K/(24*60*60),
       MATCH(1,
             (A2128='2.1.trackMPD'!A:A)*
             (C2128='2.1.trackMPD'!D:D)*
             (D2128/10^6='2.1.trackMPD'!H:H)*
             (E2128='2.1.trackMPD'!F:F),
0))</f>
        <v>#N/A</v>
      </c>
    </row>
    <row r="2129" spans="1:9" x14ac:dyDescent="0.2">
      <c r="A2129" s="160" t="s">
        <v>28</v>
      </c>
      <c r="B2129" s="160" t="s">
        <v>146</v>
      </c>
      <c r="C2129" s="160">
        <f>_xlfn.XLOOKUP(B2129,'2.1.trackMPD'!$R$7:$R$29,'2.1.trackMPD'!$T$7:$T$29)</f>
        <v>6</v>
      </c>
      <c r="D2129" s="160">
        <v>10</v>
      </c>
      <c r="E2129" s="160" t="s">
        <v>6395</v>
      </c>
      <c r="F2129" s="160" t="s">
        <v>110</v>
      </c>
      <c r="G2129" s="160" t="s">
        <v>140</v>
      </c>
      <c r="H2129" s="160" t="s">
        <v>6393</v>
      </c>
      <c r="I2129" s="160" t="e" cm="1">
        <f t="array" ref="I2129">INDEX('2.1.trackMPD'!L:L/(24*60*60),
       MATCH(1,
             (A2129='2.1.trackMPD'!A:A)*
             (C2129='2.1.trackMPD'!D:D)*
             (D2129/10^6='2.1.trackMPD'!H:H)*
             (E2129='2.1.trackMPD'!F:F),
0))</f>
        <v>#N/A</v>
      </c>
    </row>
    <row r="2130" spans="1:9" x14ac:dyDescent="0.2">
      <c r="A2130" s="160" t="s">
        <v>28</v>
      </c>
      <c r="B2130" s="160" t="s">
        <v>146</v>
      </c>
      <c r="C2130" s="160">
        <f>_xlfn.XLOOKUP(B2130,'2.1.trackMPD'!$R$7:$R$29,'2.1.trackMPD'!$T$7:$T$29)</f>
        <v>6</v>
      </c>
      <c r="D2130" s="160">
        <v>100</v>
      </c>
      <c r="E2130" s="160" t="s">
        <v>6395</v>
      </c>
      <c r="F2130" s="160" t="s">
        <v>110</v>
      </c>
      <c r="G2130" s="160" t="s">
        <v>124</v>
      </c>
      <c r="H2130" s="160" t="s">
        <v>6392</v>
      </c>
      <c r="I2130" s="160" t="e" cm="1">
        <f t="array" ref="I2130">INDEX('2.1.trackMPD'!I:I/(24*60*60),
       MATCH(1,
             (A2130='2.1.trackMPD'!A:A)*
             (C2130='2.1.trackMPD'!D:D)*
             (D2130/10^6='2.1.trackMPD'!H:H)*
             (E2130='2.1.trackMPD'!F:F),
0))</f>
        <v>#N/A</v>
      </c>
    </row>
    <row r="2131" spans="1:9" x14ac:dyDescent="0.2">
      <c r="A2131" s="160" t="s">
        <v>28</v>
      </c>
      <c r="B2131" s="160" t="s">
        <v>146</v>
      </c>
      <c r="C2131" s="160">
        <f>_xlfn.XLOOKUP(B2131,'2.1.trackMPD'!$R$7:$R$29,'2.1.trackMPD'!$T$7:$T$29)</f>
        <v>6</v>
      </c>
      <c r="D2131" s="160">
        <v>100</v>
      </c>
      <c r="E2131" s="160" t="s">
        <v>6395</v>
      </c>
      <c r="F2131" s="160" t="s">
        <v>110</v>
      </c>
      <c r="G2131" s="160" t="s">
        <v>140</v>
      </c>
      <c r="H2131" s="160" t="s">
        <v>6392</v>
      </c>
      <c r="I2131" s="160" t="e" cm="1">
        <f t="array" ref="I2131">INDEX('2.1.trackMPD'!J:J/(24*60*60),
       MATCH(1,
             (A2131='2.1.trackMPD'!A:A)*
             (C2131='2.1.trackMPD'!D:D)*
             (D2131/10^6='2.1.trackMPD'!H:H)*
             (E2131='2.1.trackMPD'!F:F),
0))</f>
        <v>#N/A</v>
      </c>
    </row>
    <row r="2132" spans="1:9" x14ac:dyDescent="0.2">
      <c r="A2132" s="160" t="s">
        <v>28</v>
      </c>
      <c r="B2132" s="160" t="s">
        <v>146</v>
      </c>
      <c r="C2132" s="160">
        <f>_xlfn.XLOOKUP(B2132,'2.1.trackMPD'!$R$7:$R$29,'2.1.trackMPD'!$T$7:$T$29)</f>
        <v>6</v>
      </c>
      <c r="D2132" s="160">
        <v>100</v>
      </c>
      <c r="E2132" s="160" t="s">
        <v>6395</v>
      </c>
      <c r="F2132" s="160" t="s">
        <v>110</v>
      </c>
      <c r="G2132" s="160" t="s">
        <v>124</v>
      </c>
      <c r="H2132" s="160" t="s">
        <v>6393</v>
      </c>
      <c r="I2132" s="160" t="e" cm="1">
        <f t="array" ref="I2132">INDEX('2.1.trackMPD'!K:K/(24*60*60),
       MATCH(1,
             (A2132='2.1.trackMPD'!A:A)*
             (C2132='2.1.trackMPD'!D:D)*
             (D2132/10^6='2.1.trackMPD'!H:H)*
             (E2132='2.1.trackMPD'!F:F),
0))</f>
        <v>#N/A</v>
      </c>
    </row>
    <row r="2133" spans="1:9" x14ac:dyDescent="0.2">
      <c r="A2133" s="160" t="s">
        <v>28</v>
      </c>
      <c r="B2133" s="160" t="s">
        <v>146</v>
      </c>
      <c r="C2133" s="160">
        <f>_xlfn.XLOOKUP(B2133,'2.1.trackMPD'!$R$7:$R$29,'2.1.trackMPD'!$T$7:$T$29)</f>
        <v>6</v>
      </c>
      <c r="D2133" s="160">
        <v>100</v>
      </c>
      <c r="E2133" s="160" t="s">
        <v>6395</v>
      </c>
      <c r="F2133" s="160" t="s">
        <v>110</v>
      </c>
      <c r="G2133" s="160" t="s">
        <v>140</v>
      </c>
      <c r="H2133" s="160" t="s">
        <v>6393</v>
      </c>
      <c r="I2133" s="160" t="e" cm="1">
        <f t="array" ref="I2133">INDEX('2.1.trackMPD'!L:L/(24*60*60),
       MATCH(1,
             (A2133='2.1.trackMPD'!A:A)*
             (C2133='2.1.trackMPD'!D:D)*
             (D2133/10^6='2.1.trackMPD'!H:H)*
             (E2133='2.1.trackMPD'!F:F),
0))</f>
        <v>#N/A</v>
      </c>
    </row>
    <row r="2134" spans="1:9" x14ac:dyDescent="0.2">
      <c r="A2134" s="160" t="s">
        <v>28</v>
      </c>
      <c r="B2134" s="160" t="s">
        <v>147</v>
      </c>
      <c r="C2134" s="160">
        <f>_xlfn.XLOOKUP(B2134,'2.1.trackMPD'!$R$7:$R$29,'2.1.trackMPD'!$T$7:$T$29)</f>
        <v>6</v>
      </c>
      <c r="D2134" s="160">
        <v>1</v>
      </c>
      <c r="E2134" s="160" t="s">
        <v>6390</v>
      </c>
      <c r="F2134" s="160" t="s">
        <v>110</v>
      </c>
      <c r="G2134" s="160" t="s">
        <v>124</v>
      </c>
      <c r="H2134" s="160" t="s">
        <v>6392</v>
      </c>
      <c r="I2134" s="160" cm="1">
        <f t="array" ref="I2134">INDEX('2.1.trackMPD'!I:I/(24*60*60),
       MATCH(1,
             (A2134='2.1.trackMPD'!A:A)*
             (C2134='2.1.trackMPD'!D:D)*
             (D2134/10^6='2.1.trackMPD'!H:H)*
             (E2134='2.1.trackMPD'!F:F),
0))</f>
        <v>1.6177365619572223E-6</v>
      </c>
    </row>
    <row r="2135" spans="1:9" x14ac:dyDescent="0.2">
      <c r="A2135" s="160" t="s">
        <v>28</v>
      </c>
      <c r="B2135" s="160" t="s">
        <v>147</v>
      </c>
      <c r="C2135" s="160">
        <f>_xlfn.XLOOKUP(B2135,'2.1.trackMPD'!$R$7:$R$29,'2.1.trackMPD'!$T$7:$T$29)</f>
        <v>6</v>
      </c>
      <c r="D2135" s="160">
        <v>1</v>
      </c>
      <c r="E2135" s="160" t="s">
        <v>6390</v>
      </c>
      <c r="F2135" s="160" t="s">
        <v>110</v>
      </c>
      <c r="G2135" s="160" t="s">
        <v>140</v>
      </c>
      <c r="H2135" s="160" t="s">
        <v>6392</v>
      </c>
      <c r="I2135" s="160" cm="1">
        <f t="array" ref="I2135">INDEX('2.1.trackMPD'!J:J/(24*60*60),
       MATCH(1,
             (A2135='2.1.trackMPD'!A:A)*
             (C2135='2.1.trackMPD'!D:D)*
             (D2135/10^6='2.1.trackMPD'!H:H)*
             (E2135='2.1.trackMPD'!F:F),
0))</f>
        <v>3.4630803063361224E-5</v>
      </c>
    </row>
    <row r="2136" spans="1:9" x14ac:dyDescent="0.2">
      <c r="A2136" s="160" t="s">
        <v>28</v>
      </c>
      <c r="B2136" s="160" t="s">
        <v>147</v>
      </c>
      <c r="C2136" s="160">
        <f>_xlfn.XLOOKUP(B2136,'2.1.trackMPD'!$R$7:$R$29,'2.1.trackMPD'!$T$7:$T$29)</f>
        <v>6</v>
      </c>
      <c r="D2136" s="160">
        <v>1</v>
      </c>
      <c r="E2136" s="160" t="s">
        <v>6390</v>
      </c>
      <c r="F2136" s="160" t="s">
        <v>110</v>
      </c>
      <c r="G2136" s="160" t="s">
        <v>124</v>
      </c>
      <c r="H2136" s="160" t="s">
        <v>6393</v>
      </c>
      <c r="I2136" s="160" cm="1">
        <f t="array" ref="I2136">INDEX('2.1.trackMPD'!K:K/(24*60*60),
       MATCH(1,
             (A2136='2.1.trackMPD'!A:A)*
             (C2136='2.1.trackMPD'!D:D)*
             (D2136/10^6='2.1.trackMPD'!H:H)*
             (E2136='2.1.trackMPD'!F:F),
0))</f>
        <v>6.3710499490452088E-7</v>
      </c>
    </row>
    <row r="2137" spans="1:9" x14ac:dyDescent="0.2">
      <c r="A2137" s="160" t="s">
        <v>28</v>
      </c>
      <c r="B2137" s="160" t="s">
        <v>147</v>
      </c>
      <c r="C2137" s="160">
        <f>_xlfn.XLOOKUP(B2137,'2.1.trackMPD'!$R$7:$R$29,'2.1.trackMPD'!$T$7:$T$29)</f>
        <v>6</v>
      </c>
      <c r="D2137" s="160">
        <v>1</v>
      </c>
      <c r="E2137" s="160" t="s">
        <v>6390</v>
      </c>
      <c r="F2137" s="160" t="s">
        <v>110</v>
      </c>
      <c r="G2137" s="160" t="s">
        <v>140</v>
      </c>
      <c r="H2137" s="160" t="s">
        <v>6393</v>
      </c>
      <c r="I2137" s="160" cm="1">
        <f t="array" ref="I2137">INDEX('2.1.trackMPD'!L:L/(24*60*60),
       MATCH(1,
             (A2137='2.1.trackMPD'!A:A)*
             (C2137='2.1.trackMPD'!D:D)*
             (D2137/10^6='2.1.trackMPD'!H:H)*
             (E2137='2.1.trackMPD'!F:F),
0))</f>
        <v>2.1367521364459838E-5</v>
      </c>
    </row>
    <row r="2138" spans="1:9" x14ac:dyDescent="0.2">
      <c r="A2138" s="160" t="s">
        <v>28</v>
      </c>
      <c r="B2138" s="160" t="s">
        <v>147</v>
      </c>
      <c r="C2138" s="160">
        <f>_xlfn.XLOOKUP(B2138,'2.1.trackMPD'!$R$7:$R$29,'2.1.trackMPD'!$T$7:$T$29)</f>
        <v>6</v>
      </c>
      <c r="D2138" s="160">
        <v>10</v>
      </c>
      <c r="E2138" s="160" t="s">
        <v>6390</v>
      </c>
      <c r="F2138" s="160" t="s">
        <v>110</v>
      </c>
      <c r="G2138" s="160" t="s">
        <v>124</v>
      </c>
      <c r="H2138" s="160" t="s">
        <v>6392</v>
      </c>
      <c r="I2138" s="160" cm="1">
        <f t="array" ref="I2138">INDEX('2.1.trackMPD'!I:I/(24*60*60),
       MATCH(1,
             (A2138='2.1.trackMPD'!A:A)*
             (C2138='2.1.trackMPD'!D:D)*
             (D2138/10^6='2.1.trackMPD'!H:H)*
             (E2138='2.1.trackMPD'!F:F),
0))</f>
        <v>2.8237807046357985E-6</v>
      </c>
    </row>
    <row r="2139" spans="1:9" x14ac:dyDescent="0.2">
      <c r="A2139" s="160" t="s">
        <v>28</v>
      </c>
      <c r="B2139" s="160" t="s">
        <v>147</v>
      </c>
      <c r="C2139" s="160">
        <f>_xlfn.XLOOKUP(B2139,'2.1.trackMPD'!$R$7:$R$29,'2.1.trackMPD'!$T$7:$T$29)</f>
        <v>6</v>
      </c>
      <c r="D2139" s="160">
        <v>10</v>
      </c>
      <c r="E2139" s="160" t="s">
        <v>6390</v>
      </c>
      <c r="F2139" s="160" t="s">
        <v>110</v>
      </c>
      <c r="G2139" s="160" t="s">
        <v>140</v>
      </c>
      <c r="H2139" s="160" t="s">
        <v>6392</v>
      </c>
      <c r="I2139" s="160" cm="1">
        <f t="array" ref="I2139">INDEX('2.1.trackMPD'!J:J/(24*60*60),
       MATCH(1,
             (A2139='2.1.trackMPD'!A:A)*
             (C2139='2.1.trackMPD'!D:D)*
             (D2139/10^6='2.1.trackMPD'!H:H)*
             (E2139='2.1.trackMPD'!F:F),
0))</f>
        <v>3.3217674055787963E-5</v>
      </c>
    </row>
    <row r="2140" spans="1:9" x14ac:dyDescent="0.2">
      <c r="A2140" s="160" t="s">
        <v>28</v>
      </c>
      <c r="B2140" s="160" t="s">
        <v>147</v>
      </c>
      <c r="C2140" s="160">
        <f>_xlfn.XLOOKUP(B2140,'2.1.trackMPD'!$R$7:$R$29,'2.1.trackMPD'!$T$7:$T$29)</f>
        <v>6</v>
      </c>
      <c r="D2140" s="160">
        <v>10</v>
      </c>
      <c r="E2140" s="160" t="s">
        <v>6390</v>
      </c>
      <c r="F2140" s="160" t="s">
        <v>110</v>
      </c>
      <c r="G2140" s="160" t="s">
        <v>124</v>
      </c>
      <c r="H2140" s="160" t="s">
        <v>6393</v>
      </c>
      <c r="I2140" s="160" cm="1">
        <f t="array" ref="I2140">INDEX('2.1.trackMPD'!K:K/(24*60*60),
       MATCH(1,
             (A2140='2.1.trackMPD'!A:A)*
             (C2140='2.1.trackMPD'!D:D)*
             (D2140/10^6='2.1.trackMPD'!H:H)*
             (E2140='2.1.trackMPD'!F:F),
0))</f>
        <v>6.2562562562562614E-7</v>
      </c>
    </row>
    <row r="2141" spans="1:9" x14ac:dyDescent="0.2">
      <c r="A2141" s="160" t="s">
        <v>28</v>
      </c>
      <c r="B2141" s="160" t="s">
        <v>147</v>
      </c>
      <c r="C2141" s="160">
        <f>_xlfn.XLOOKUP(B2141,'2.1.trackMPD'!$R$7:$R$29,'2.1.trackMPD'!$T$7:$T$29)</f>
        <v>6</v>
      </c>
      <c r="D2141" s="160">
        <v>10</v>
      </c>
      <c r="E2141" s="160" t="s">
        <v>6390</v>
      </c>
      <c r="F2141" s="160" t="s">
        <v>110</v>
      </c>
      <c r="G2141" s="160" t="s">
        <v>140</v>
      </c>
      <c r="H2141" s="160" t="s">
        <v>6393</v>
      </c>
      <c r="I2141" s="160" cm="1">
        <f t="array" ref="I2141">INDEX('2.1.trackMPD'!L:L/(24*60*60),
       MATCH(1,
             (A2141='2.1.trackMPD'!A:A)*
             (C2141='2.1.trackMPD'!D:D)*
             (D2141/10^6='2.1.trackMPD'!H:H)*
             (E2141='2.1.trackMPD'!F:F),
0))</f>
        <v>1.381978993919294E-6</v>
      </c>
    </row>
    <row r="2142" spans="1:9" x14ac:dyDescent="0.2">
      <c r="A2142" s="160" t="s">
        <v>28</v>
      </c>
      <c r="B2142" s="160" t="s">
        <v>147</v>
      </c>
      <c r="C2142" s="160">
        <f>_xlfn.XLOOKUP(B2142,'2.1.trackMPD'!$R$7:$R$29,'2.1.trackMPD'!$T$7:$T$29)</f>
        <v>6</v>
      </c>
      <c r="D2142" s="160">
        <v>100</v>
      </c>
      <c r="E2142" s="160" t="s">
        <v>6390</v>
      </c>
      <c r="F2142" s="160" t="s">
        <v>110</v>
      </c>
      <c r="G2142" s="160" t="s">
        <v>124</v>
      </c>
      <c r="H2142" s="160" t="s">
        <v>6392</v>
      </c>
      <c r="I2142" s="160" cm="1">
        <f t="array" ref="I2142">INDEX('2.1.trackMPD'!I:I/(24*60*60),
       MATCH(1,
             (A2142='2.1.trackMPD'!A:A)*
             (C2142='2.1.trackMPD'!D:D)*
             (D2142/10^6='2.1.trackMPD'!H:H)*
             (E2142='2.1.trackMPD'!F:F),
0))</f>
        <v>2.8920360168355093E-3</v>
      </c>
    </row>
    <row r="2143" spans="1:9" x14ac:dyDescent="0.2">
      <c r="A2143" s="160" t="s">
        <v>28</v>
      </c>
      <c r="B2143" s="160" t="s">
        <v>147</v>
      </c>
      <c r="C2143" s="160">
        <f>_xlfn.XLOOKUP(B2143,'2.1.trackMPD'!$R$7:$R$29,'2.1.trackMPD'!$T$7:$T$29)</f>
        <v>6</v>
      </c>
      <c r="D2143" s="160">
        <v>100</v>
      </c>
      <c r="E2143" s="160" t="s">
        <v>6390</v>
      </c>
      <c r="F2143" s="160" t="s">
        <v>110</v>
      </c>
      <c r="G2143" s="160" t="s">
        <v>140</v>
      </c>
      <c r="H2143" s="160" t="s">
        <v>6392</v>
      </c>
      <c r="I2143" s="160" cm="1">
        <f t="array" ref="I2143">INDEX('2.1.trackMPD'!J:J/(24*60*60),
       MATCH(1,
             (A2143='2.1.trackMPD'!A:A)*
             (C2143='2.1.trackMPD'!D:D)*
             (D2143/10^6='2.1.trackMPD'!H:H)*
             (E2143='2.1.trackMPD'!F:F),
0))</f>
        <v>1.6179365239558331E-3</v>
      </c>
    </row>
    <row r="2144" spans="1:9" x14ac:dyDescent="0.2">
      <c r="A2144" s="160" t="s">
        <v>28</v>
      </c>
      <c r="B2144" s="160" t="s">
        <v>147</v>
      </c>
      <c r="C2144" s="160">
        <f>_xlfn.XLOOKUP(B2144,'2.1.trackMPD'!$R$7:$R$29,'2.1.trackMPD'!$T$7:$T$29)</f>
        <v>6</v>
      </c>
      <c r="D2144" s="160">
        <v>100</v>
      </c>
      <c r="E2144" s="160" t="s">
        <v>6390</v>
      </c>
      <c r="F2144" s="160" t="s">
        <v>110</v>
      </c>
      <c r="G2144" s="160" t="s">
        <v>124</v>
      </c>
      <c r="H2144" s="160" t="s">
        <v>6393</v>
      </c>
      <c r="I2144" s="160" cm="1">
        <f t="array" ref="I2144">INDEX('2.1.trackMPD'!K:K/(24*60*60),
       MATCH(1,
             (A2144='2.1.trackMPD'!A:A)*
             (C2144='2.1.trackMPD'!D:D)*
             (D2144/10^6='2.1.trackMPD'!H:H)*
             (E2144='2.1.trackMPD'!F:F),
0))</f>
        <v>0</v>
      </c>
    </row>
    <row r="2145" spans="1:9" x14ac:dyDescent="0.2">
      <c r="A2145" s="160" t="s">
        <v>28</v>
      </c>
      <c r="B2145" s="160" t="s">
        <v>147</v>
      </c>
      <c r="C2145" s="160">
        <f>_xlfn.XLOOKUP(B2145,'2.1.trackMPD'!$R$7:$R$29,'2.1.trackMPD'!$T$7:$T$29)</f>
        <v>6</v>
      </c>
      <c r="D2145" s="160">
        <v>100</v>
      </c>
      <c r="E2145" s="160" t="s">
        <v>6390</v>
      </c>
      <c r="F2145" s="160" t="s">
        <v>110</v>
      </c>
      <c r="G2145" s="160" t="s">
        <v>140</v>
      </c>
      <c r="H2145" s="160" t="s">
        <v>6393</v>
      </c>
      <c r="I2145" s="160" cm="1">
        <f t="array" ref="I2145">INDEX('2.1.trackMPD'!L:L/(24*60*60),
       MATCH(1,
             (A2145='2.1.trackMPD'!A:A)*
             (C2145='2.1.trackMPD'!D:D)*
             (D2145/10^6='2.1.trackMPD'!H:H)*
             (E2145='2.1.trackMPD'!F:F),
0))</f>
        <v>0</v>
      </c>
    </row>
    <row r="2146" spans="1:9" x14ac:dyDescent="0.2">
      <c r="A2146" s="160" t="s">
        <v>28</v>
      </c>
      <c r="B2146" s="160" t="s">
        <v>147</v>
      </c>
      <c r="C2146" s="160">
        <f>_xlfn.XLOOKUP(B2146,'2.1.trackMPD'!$R$7:$R$29,'2.1.trackMPD'!$T$7:$T$29)</f>
        <v>6</v>
      </c>
      <c r="D2146" s="160">
        <v>1000</v>
      </c>
      <c r="E2146" s="160" t="s">
        <v>6390</v>
      </c>
      <c r="F2146" s="160" t="s">
        <v>110</v>
      </c>
      <c r="G2146" s="160" t="s">
        <v>124</v>
      </c>
      <c r="H2146" s="160" t="s">
        <v>6392</v>
      </c>
      <c r="I2146" s="160" cm="1">
        <f t="array" ref="I2146">INDEX('2.1.trackMPD'!I:I/(24*60*60),
       MATCH(1,
             (A2146='2.1.trackMPD'!A:A)*
             (C2146='2.1.trackMPD'!D:D)*
             (D2146/10^6='2.1.trackMPD'!H:H)*
             (E2146='2.1.trackMPD'!F:F),
0))</f>
        <v>3.7818859721553473</v>
      </c>
    </row>
    <row r="2147" spans="1:9" x14ac:dyDescent="0.2">
      <c r="A2147" s="160" t="s">
        <v>28</v>
      </c>
      <c r="B2147" s="160" t="s">
        <v>147</v>
      </c>
      <c r="C2147" s="160">
        <f>_xlfn.XLOOKUP(B2147,'2.1.trackMPD'!$R$7:$R$29,'2.1.trackMPD'!$T$7:$T$29)</f>
        <v>6</v>
      </c>
      <c r="D2147" s="160">
        <v>1000</v>
      </c>
      <c r="E2147" s="160" t="s">
        <v>6390</v>
      </c>
      <c r="F2147" s="160" t="s">
        <v>110</v>
      </c>
      <c r="G2147" s="160" t="s">
        <v>140</v>
      </c>
      <c r="H2147" s="160" t="s">
        <v>6392</v>
      </c>
      <c r="I2147" s="160" cm="1">
        <f t="array" ref="I2147">INDEX('2.1.trackMPD'!J:J/(24*60*60),
       MATCH(1,
             (A2147='2.1.trackMPD'!A:A)*
             (C2147='2.1.trackMPD'!D:D)*
             (D2147/10^6='2.1.trackMPD'!H:H)*
             (E2147='2.1.trackMPD'!F:F),
0))</f>
        <v>5.8730057862017473E-2</v>
      </c>
    </row>
    <row r="2148" spans="1:9" x14ac:dyDescent="0.2">
      <c r="A2148" s="160" t="s">
        <v>28</v>
      </c>
      <c r="B2148" s="160" t="s">
        <v>147</v>
      </c>
      <c r="C2148" s="160">
        <f>_xlfn.XLOOKUP(B2148,'2.1.trackMPD'!$R$7:$R$29,'2.1.trackMPD'!$T$7:$T$29)</f>
        <v>6</v>
      </c>
      <c r="D2148" s="160">
        <v>1000</v>
      </c>
      <c r="E2148" s="160" t="s">
        <v>6390</v>
      </c>
      <c r="F2148" s="160" t="s">
        <v>110</v>
      </c>
      <c r="G2148" s="160" t="s">
        <v>124</v>
      </c>
      <c r="H2148" s="160" t="s">
        <v>6393</v>
      </c>
      <c r="I2148" s="160" cm="1">
        <f t="array" ref="I2148">INDEX('2.1.trackMPD'!K:K/(24*60*60),
       MATCH(1,
             (A2148='2.1.trackMPD'!A:A)*
             (C2148='2.1.trackMPD'!D:D)*
             (D2148/10^6='2.1.trackMPD'!H:H)*
             (E2148='2.1.trackMPD'!F:F),
0))</f>
        <v>0</v>
      </c>
    </row>
    <row r="2149" spans="1:9" x14ac:dyDescent="0.2">
      <c r="A2149" s="160" t="s">
        <v>28</v>
      </c>
      <c r="B2149" s="160" t="s">
        <v>147</v>
      </c>
      <c r="C2149" s="160">
        <f>_xlfn.XLOOKUP(B2149,'2.1.trackMPD'!$R$7:$R$29,'2.1.trackMPD'!$T$7:$T$29)</f>
        <v>6</v>
      </c>
      <c r="D2149" s="160">
        <v>1000</v>
      </c>
      <c r="E2149" s="160" t="s">
        <v>6390</v>
      </c>
      <c r="F2149" s="160" t="s">
        <v>110</v>
      </c>
      <c r="G2149" s="160" t="s">
        <v>140</v>
      </c>
      <c r="H2149" s="160" t="s">
        <v>6393</v>
      </c>
      <c r="I2149" s="160" cm="1">
        <f t="array" ref="I2149">INDEX('2.1.trackMPD'!L:L/(24*60*60),
       MATCH(1,
             (A2149='2.1.trackMPD'!A:A)*
             (C2149='2.1.trackMPD'!D:D)*
             (D2149/10^6='2.1.trackMPD'!H:H)*
             (E2149='2.1.trackMPD'!F:F),
0))</f>
        <v>0</v>
      </c>
    </row>
    <row r="2150" spans="1:9" x14ac:dyDescent="0.2">
      <c r="A2150" s="160" t="s">
        <v>28</v>
      </c>
      <c r="B2150" s="160" t="s">
        <v>147</v>
      </c>
      <c r="C2150" s="160">
        <f>_xlfn.XLOOKUP(B2150,'2.1.trackMPD'!$R$7:$R$29,'2.1.trackMPD'!$T$7:$T$29)</f>
        <v>6</v>
      </c>
      <c r="D2150" s="160">
        <v>5000</v>
      </c>
      <c r="E2150" s="160" t="s">
        <v>6390</v>
      </c>
      <c r="F2150" s="160" t="s">
        <v>110</v>
      </c>
      <c r="G2150" s="160" t="s">
        <v>124</v>
      </c>
      <c r="H2150" s="160" t="s">
        <v>6392</v>
      </c>
      <c r="I2150" s="160" cm="1">
        <f t="array" ref="I2150">INDEX('2.1.trackMPD'!I:I/(24*60*60),
       MATCH(1,
             (A2150='2.1.trackMPD'!A:A)*
             (C2150='2.1.trackMPD'!D:D)*
             (D2150/10^6='2.1.trackMPD'!H:H)*
             (E2150='2.1.trackMPD'!F:F),
0))</f>
        <v>58.68239564537199</v>
      </c>
    </row>
    <row r="2151" spans="1:9" x14ac:dyDescent="0.2">
      <c r="A2151" s="160" t="s">
        <v>28</v>
      </c>
      <c r="B2151" s="160" t="s">
        <v>147</v>
      </c>
      <c r="C2151" s="160">
        <f>_xlfn.XLOOKUP(B2151,'2.1.trackMPD'!$R$7:$R$29,'2.1.trackMPD'!$T$7:$T$29)</f>
        <v>6</v>
      </c>
      <c r="D2151" s="160">
        <v>5000</v>
      </c>
      <c r="E2151" s="160" t="s">
        <v>6390</v>
      </c>
      <c r="F2151" s="160" t="s">
        <v>110</v>
      </c>
      <c r="G2151" s="160" t="s">
        <v>140</v>
      </c>
      <c r="H2151" s="160" t="s">
        <v>6392</v>
      </c>
      <c r="I2151" s="160" cm="1">
        <f t="array" ref="I2151">INDEX('2.1.trackMPD'!J:J/(24*60*60),
       MATCH(1,
             (A2151='2.1.trackMPD'!A:A)*
             (C2151='2.1.trackMPD'!D:D)*
             (D2151/10^6='2.1.trackMPD'!H:H)*
             (E2151='2.1.trackMPD'!F:F),
0))</f>
        <v>0.23134498041703819</v>
      </c>
    </row>
    <row r="2152" spans="1:9" x14ac:dyDescent="0.2">
      <c r="A2152" s="160" t="s">
        <v>28</v>
      </c>
      <c r="B2152" s="160" t="s">
        <v>147</v>
      </c>
      <c r="C2152" s="160">
        <f>_xlfn.XLOOKUP(B2152,'2.1.trackMPD'!$R$7:$R$29,'2.1.trackMPD'!$T$7:$T$29)</f>
        <v>6</v>
      </c>
      <c r="D2152" s="160">
        <v>5000</v>
      </c>
      <c r="E2152" s="160" t="s">
        <v>6390</v>
      </c>
      <c r="F2152" s="160" t="s">
        <v>110</v>
      </c>
      <c r="G2152" s="160" t="s">
        <v>124</v>
      </c>
      <c r="H2152" s="160" t="s">
        <v>6393</v>
      </c>
      <c r="I2152" s="160" cm="1">
        <f t="array" ref="I2152">INDEX('2.1.trackMPD'!K:K/(24*60*60),
       MATCH(1,
             (A2152='2.1.trackMPD'!A:A)*
             (C2152='2.1.trackMPD'!D:D)*
             (D2152/10^6='2.1.trackMPD'!H:H)*
             (E2152='2.1.trackMPD'!F:F),
0))</f>
        <v>0</v>
      </c>
    </row>
    <row r="2153" spans="1:9" x14ac:dyDescent="0.2">
      <c r="A2153" s="160" t="s">
        <v>28</v>
      </c>
      <c r="B2153" s="160" t="s">
        <v>147</v>
      </c>
      <c r="C2153" s="160">
        <f>_xlfn.XLOOKUP(B2153,'2.1.trackMPD'!$R$7:$R$29,'2.1.trackMPD'!$T$7:$T$29)</f>
        <v>6</v>
      </c>
      <c r="D2153" s="160">
        <v>5000</v>
      </c>
      <c r="E2153" s="160" t="s">
        <v>6390</v>
      </c>
      <c r="F2153" s="160" t="s">
        <v>110</v>
      </c>
      <c r="G2153" s="160" t="s">
        <v>140</v>
      </c>
      <c r="H2153" s="160" t="s">
        <v>6393</v>
      </c>
      <c r="I2153" s="160" cm="1">
        <f t="array" ref="I2153">INDEX('2.1.trackMPD'!L:L/(24*60*60),
       MATCH(1,
             (A2153='2.1.trackMPD'!A:A)*
             (C2153='2.1.trackMPD'!D:D)*
             (D2153/10^6='2.1.trackMPD'!H:H)*
             (E2153='2.1.trackMPD'!F:F),
0))</f>
        <v>0</v>
      </c>
    </row>
    <row r="2154" spans="1:9" x14ac:dyDescent="0.2">
      <c r="A2154" s="160" t="s">
        <v>28</v>
      </c>
      <c r="B2154" s="160" t="s">
        <v>147</v>
      </c>
      <c r="C2154" s="160">
        <f>_xlfn.XLOOKUP(B2154,'2.1.trackMPD'!$R$7:$R$29,'2.1.trackMPD'!$T$7:$T$29)</f>
        <v>6</v>
      </c>
      <c r="D2154" s="160">
        <v>1</v>
      </c>
      <c r="E2154" s="160" t="s">
        <v>6394</v>
      </c>
      <c r="F2154" s="160" t="s">
        <v>110</v>
      </c>
      <c r="G2154" s="160" t="s">
        <v>124</v>
      </c>
      <c r="H2154" s="160" t="s">
        <v>6392</v>
      </c>
      <c r="I2154" s="160" cm="1">
        <f t="array" ref="I2154">INDEX('2.1.trackMPD'!I:I/(24*60*60),
       MATCH(1,
             (A2154='2.1.trackMPD'!A:A)*
             (C2154='2.1.trackMPD'!D:D)*
             (D2154/10^6='2.1.trackMPD'!H:H)*
             (E2154='2.1.trackMPD'!F:F),
0))</f>
        <v>1.9523050855294444E-6</v>
      </c>
    </row>
    <row r="2155" spans="1:9" x14ac:dyDescent="0.2">
      <c r="A2155" s="160" t="s">
        <v>28</v>
      </c>
      <c r="B2155" s="160" t="s">
        <v>147</v>
      </c>
      <c r="C2155" s="160">
        <f>_xlfn.XLOOKUP(B2155,'2.1.trackMPD'!$R$7:$R$29,'2.1.trackMPD'!$T$7:$T$29)</f>
        <v>6</v>
      </c>
      <c r="D2155" s="160">
        <v>1</v>
      </c>
      <c r="E2155" s="160" t="s">
        <v>6394</v>
      </c>
      <c r="F2155" s="160" t="s">
        <v>110</v>
      </c>
      <c r="G2155" s="160" t="s">
        <v>140</v>
      </c>
      <c r="H2155" s="160" t="s">
        <v>6392</v>
      </c>
      <c r="I2155" s="160" cm="1">
        <f t="array" ref="I2155">INDEX('2.1.trackMPD'!J:J/(24*60*60),
       MATCH(1,
             (A2155='2.1.trackMPD'!A:A)*
             (C2155='2.1.trackMPD'!D:D)*
             (D2155/10^6='2.1.trackMPD'!H:H)*
             (E2155='2.1.trackMPD'!F:F),
0))</f>
        <v>3.1958243997893052E-5</v>
      </c>
    </row>
    <row r="2156" spans="1:9" x14ac:dyDescent="0.2">
      <c r="A2156" s="160" t="s">
        <v>28</v>
      </c>
      <c r="B2156" s="160" t="s">
        <v>147</v>
      </c>
      <c r="C2156" s="160">
        <f>_xlfn.XLOOKUP(B2156,'2.1.trackMPD'!$R$7:$R$29,'2.1.trackMPD'!$T$7:$T$29)</f>
        <v>6</v>
      </c>
      <c r="D2156" s="160">
        <v>1</v>
      </c>
      <c r="E2156" s="160" t="s">
        <v>6394</v>
      </c>
      <c r="F2156" s="160" t="s">
        <v>110</v>
      </c>
      <c r="G2156" s="160" t="s">
        <v>124</v>
      </c>
      <c r="H2156" s="160" t="s">
        <v>6393</v>
      </c>
      <c r="I2156" s="160" cm="1">
        <f t="array" ref="I2156">INDEX('2.1.trackMPD'!K:K/(24*60*60),
       MATCH(1,
             (A2156='2.1.trackMPD'!A:A)*
             (C2156='2.1.trackMPD'!D:D)*
             (D2156/10^6='2.1.trackMPD'!H:H)*
             (E2156='2.1.trackMPD'!F:F),
0))</f>
        <v>7.467144563918762E-7</v>
      </c>
    </row>
    <row r="2157" spans="1:9" x14ac:dyDescent="0.2">
      <c r="A2157" s="160" t="s">
        <v>28</v>
      </c>
      <c r="B2157" s="160" t="s">
        <v>147</v>
      </c>
      <c r="C2157" s="160">
        <f>_xlfn.XLOOKUP(B2157,'2.1.trackMPD'!$R$7:$R$29,'2.1.trackMPD'!$T$7:$T$29)</f>
        <v>6</v>
      </c>
      <c r="D2157" s="160">
        <v>1</v>
      </c>
      <c r="E2157" s="160" t="s">
        <v>6394</v>
      </c>
      <c r="F2157" s="160" t="s">
        <v>110</v>
      </c>
      <c r="G2157" s="160" t="s">
        <v>140</v>
      </c>
      <c r="H2157" s="160" t="s">
        <v>6393</v>
      </c>
      <c r="I2157" s="160" cm="1">
        <f t="array" ref="I2157">INDEX('2.1.trackMPD'!L:L/(24*60*60),
       MATCH(1,
             (A2157='2.1.trackMPD'!A:A)*
             (C2157='2.1.trackMPD'!D:D)*
             (D2157/10^6='2.1.trackMPD'!H:H)*
             (E2157='2.1.trackMPD'!F:F),
0))</f>
        <v>1.4245014245014236E-6</v>
      </c>
    </row>
    <row r="2158" spans="1:9" x14ac:dyDescent="0.2">
      <c r="A2158" s="160" t="s">
        <v>28</v>
      </c>
      <c r="B2158" s="160" t="s">
        <v>147</v>
      </c>
      <c r="C2158" s="160">
        <f>_xlfn.XLOOKUP(B2158,'2.1.trackMPD'!$R$7:$R$29,'2.1.trackMPD'!$T$7:$T$29)</f>
        <v>6</v>
      </c>
      <c r="D2158" s="160">
        <v>10</v>
      </c>
      <c r="E2158" s="160" t="s">
        <v>6394</v>
      </c>
      <c r="F2158" s="160" t="s">
        <v>110</v>
      </c>
      <c r="G2158" s="160" t="s">
        <v>124</v>
      </c>
      <c r="H2158" s="160" t="s">
        <v>6392</v>
      </c>
      <c r="I2158" s="160" cm="1">
        <f t="array" ref="I2158">INDEX('2.1.trackMPD'!I:I/(24*60*60),
       MATCH(1,
             (A2158='2.1.trackMPD'!A:A)*
             (C2158='2.1.trackMPD'!D:D)*
             (D2158/10^6='2.1.trackMPD'!H:H)*
             (E2158='2.1.trackMPD'!F:F),
0))</f>
        <v>1.4242791167173727E-5</v>
      </c>
    </row>
    <row r="2159" spans="1:9" x14ac:dyDescent="0.2">
      <c r="A2159" s="160" t="s">
        <v>28</v>
      </c>
      <c r="B2159" s="160" t="s">
        <v>147</v>
      </c>
      <c r="C2159" s="160">
        <f>_xlfn.XLOOKUP(B2159,'2.1.trackMPD'!$R$7:$R$29,'2.1.trackMPD'!$T$7:$T$29)</f>
        <v>6</v>
      </c>
      <c r="D2159" s="160">
        <v>10</v>
      </c>
      <c r="E2159" s="160" t="s">
        <v>6394</v>
      </c>
      <c r="F2159" s="160" t="s">
        <v>110</v>
      </c>
      <c r="G2159" s="160" t="s">
        <v>140</v>
      </c>
      <c r="H2159" s="160" t="s">
        <v>6392</v>
      </c>
      <c r="I2159" s="160" cm="1">
        <f t="array" ref="I2159">INDEX('2.1.trackMPD'!J:J/(24*60*60),
       MATCH(1,
             (A2159='2.1.trackMPD'!A:A)*
             (C2159='2.1.trackMPD'!D:D)*
             (D2159/10^6='2.1.trackMPD'!H:H)*
             (E2159='2.1.trackMPD'!F:F),
0))</f>
        <v>7.2057295460470019E-5</v>
      </c>
    </row>
    <row r="2160" spans="1:9" x14ac:dyDescent="0.2">
      <c r="A2160" s="160" t="s">
        <v>28</v>
      </c>
      <c r="B2160" s="160" t="s">
        <v>147</v>
      </c>
      <c r="C2160" s="160">
        <f>_xlfn.XLOOKUP(B2160,'2.1.trackMPD'!$R$7:$R$29,'2.1.trackMPD'!$T$7:$T$29)</f>
        <v>6</v>
      </c>
      <c r="D2160" s="160">
        <v>10</v>
      </c>
      <c r="E2160" s="160" t="s">
        <v>6394</v>
      </c>
      <c r="F2160" s="160" t="s">
        <v>110</v>
      </c>
      <c r="G2160" s="160" t="s">
        <v>124</v>
      </c>
      <c r="H2160" s="160" t="s">
        <v>6393</v>
      </c>
      <c r="I2160" s="160" cm="1">
        <f t="array" ref="I2160">INDEX('2.1.trackMPD'!K:K/(24*60*60),
       MATCH(1,
             (A2160='2.1.trackMPD'!A:A)*
             (C2160='2.1.trackMPD'!D:D)*
             (D2160/10^6='2.1.trackMPD'!H:H)*
             (E2160='2.1.trackMPD'!F:F),
0))</f>
        <v>0</v>
      </c>
    </row>
    <row r="2161" spans="1:9" x14ac:dyDescent="0.2">
      <c r="A2161" s="160" t="s">
        <v>28</v>
      </c>
      <c r="B2161" s="160" t="s">
        <v>147</v>
      </c>
      <c r="C2161" s="160">
        <f>_xlfn.XLOOKUP(B2161,'2.1.trackMPD'!$R$7:$R$29,'2.1.trackMPD'!$T$7:$T$29)</f>
        <v>6</v>
      </c>
      <c r="D2161" s="160">
        <v>10</v>
      </c>
      <c r="E2161" s="160" t="s">
        <v>6394</v>
      </c>
      <c r="F2161" s="160" t="s">
        <v>110</v>
      </c>
      <c r="G2161" s="160" t="s">
        <v>140</v>
      </c>
      <c r="H2161" s="160" t="s">
        <v>6393</v>
      </c>
      <c r="I2161" s="160" cm="1">
        <f t="array" ref="I2161">INDEX('2.1.trackMPD'!L:L/(24*60*60),
       MATCH(1,
             (A2161='2.1.trackMPD'!A:A)*
             (C2161='2.1.trackMPD'!D:D)*
             (D2161/10^6='2.1.trackMPD'!H:H)*
             (E2161='2.1.trackMPD'!F:F),
0))</f>
        <v>0</v>
      </c>
    </row>
    <row r="2162" spans="1:9" x14ac:dyDescent="0.2">
      <c r="A2162" s="160" t="s">
        <v>28</v>
      </c>
      <c r="B2162" s="160" t="s">
        <v>147</v>
      </c>
      <c r="C2162" s="160">
        <f>_xlfn.XLOOKUP(B2162,'2.1.trackMPD'!$R$7:$R$29,'2.1.trackMPD'!$T$7:$T$29)</f>
        <v>6</v>
      </c>
      <c r="D2162" s="160">
        <v>100</v>
      </c>
      <c r="E2162" s="160" t="s">
        <v>6394</v>
      </c>
      <c r="F2162" s="160" t="s">
        <v>110</v>
      </c>
      <c r="G2162" s="160" t="s">
        <v>124</v>
      </c>
      <c r="H2162" s="160" t="s">
        <v>6392</v>
      </c>
      <c r="I2162" s="160" cm="1">
        <f t="array" ref="I2162">INDEX('2.1.trackMPD'!I:I/(24*60*60),
       MATCH(1,
             (A2162='2.1.trackMPD'!A:A)*
             (C2162='2.1.trackMPD'!D:D)*
             (D2162/10^6='2.1.trackMPD'!H:H)*
             (E2162='2.1.trackMPD'!F:F),
0))</f>
        <v>2.4572777605767825E-2</v>
      </c>
    </row>
    <row r="2163" spans="1:9" x14ac:dyDescent="0.2">
      <c r="A2163" s="160" t="s">
        <v>28</v>
      </c>
      <c r="B2163" s="160" t="s">
        <v>147</v>
      </c>
      <c r="C2163" s="160">
        <f>_xlfn.XLOOKUP(B2163,'2.1.trackMPD'!$R$7:$R$29,'2.1.trackMPD'!$T$7:$T$29)</f>
        <v>6</v>
      </c>
      <c r="D2163" s="160">
        <v>100</v>
      </c>
      <c r="E2163" s="160" t="s">
        <v>6394</v>
      </c>
      <c r="F2163" s="160" t="s">
        <v>110</v>
      </c>
      <c r="G2163" s="160" t="s">
        <v>140</v>
      </c>
      <c r="H2163" s="160" t="s">
        <v>6392</v>
      </c>
      <c r="I2163" s="160" cm="1">
        <f t="array" ref="I2163">INDEX('2.1.trackMPD'!J:J/(24*60*60),
       MATCH(1,
             (A2163='2.1.trackMPD'!A:A)*
             (C2163='2.1.trackMPD'!D:D)*
             (D2163/10^6='2.1.trackMPD'!H:H)*
             (E2163='2.1.trackMPD'!F:F),
0))</f>
        <v>4.708581740606111E-3</v>
      </c>
    </row>
    <row r="2164" spans="1:9" x14ac:dyDescent="0.2">
      <c r="A2164" s="160" t="s">
        <v>28</v>
      </c>
      <c r="B2164" s="160" t="s">
        <v>147</v>
      </c>
      <c r="C2164" s="160">
        <f>_xlfn.XLOOKUP(B2164,'2.1.trackMPD'!$R$7:$R$29,'2.1.trackMPD'!$T$7:$T$29)</f>
        <v>6</v>
      </c>
      <c r="D2164" s="160">
        <v>100</v>
      </c>
      <c r="E2164" s="160" t="s">
        <v>6394</v>
      </c>
      <c r="F2164" s="160" t="s">
        <v>110</v>
      </c>
      <c r="G2164" s="160" t="s">
        <v>124</v>
      </c>
      <c r="H2164" s="160" t="s">
        <v>6393</v>
      </c>
      <c r="I2164" s="160" cm="1">
        <f t="array" ref="I2164">INDEX('2.1.trackMPD'!K:K/(24*60*60),
       MATCH(1,
             (A2164='2.1.trackMPD'!A:A)*
             (C2164='2.1.trackMPD'!D:D)*
             (D2164/10^6='2.1.trackMPD'!H:H)*
             (E2164='2.1.trackMPD'!F:F),
0))</f>
        <v>0</v>
      </c>
    </row>
    <row r="2165" spans="1:9" x14ac:dyDescent="0.2">
      <c r="A2165" s="160" t="s">
        <v>28</v>
      </c>
      <c r="B2165" s="160" t="s">
        <v>147</v>
      </c>
      <c r="C2165" s="160">
        <f>_xlfn.XLOOKUP(B2165,'2.1.trackMPD'!$R$7:$R$29,'2.1.trackMPD'!$T$7:$T$29)</f>
        <v>6</v>
      </c>
      <c r="D2165" s="160">
        <v>100</v>
      </c>
      <c r="E2165" s="160" t="s">
        <v>6394</v>
      </c>
      <c r="F2165" s="160" t="s">
        <v>110</v>
      </c>
      <c r="G2165" s="160" t="s">
        <v>140</v>
      </c>
      <c r="H2165" s="160" t="s">
        <v>6393</v>
      </c>
      <c r="I2165" s="160" cm="1">
        <f t="array" ref="I2165">INDEX('2.1.trackMPD'!L:L/(24*60*60),
       MATCH(1,
             (A2165='2.1.trackMPD'!A:A)*
             (C2165='2.1.trackMPD'!D:D)*
             (D2165/10^6='2.1.trackMPD'!H:H)*
             (E2165='2.1.trackMPD'!F:F),
0))</f>
        <v>0</v>
      </c>
    </row>
    <row r="2166" spans="1:9" x14ac:dyDescent="0.2">
      <c r="A2166" s="160" t="s">
        <v>28</v>
      </c>
      <c r="B2166" s="160" t="s">
        <v>147</v>
      </c>
      <c r="C2166" s="160">
        <f>_xlfn.XLOOKUP(B2166,'2.1.trackMPD'!$R$7:$R$29,'2.1.trackMPD'!$T$7:$T$29)</f>
        <v>6</v>
      </c>
      <c r="D2166" s="160">
        <v>1000</v>
      </c>
      <c r="E2166" s="160" t="s">
        <v>6394</v>
      </c>
      <c r="F2166" s="160" t="s">
        <v>110</v>
      </c>
      <c r="G2166" s="160" t="s">
        <v>124</v>
      </c>
      <c r="H2166" s="160" t="s">
        <v>6392</v>
      </c>
      <c r="I2166" s="160" cm="1">
        <f t="array" ref="I2166">INDEX('2.1.trackMPD'!I:I/(24*60*60),
       MATCH(1,
             (A2166='2.1.trackMPD'!A:A)*
             (C2166='2.1.trackMPD'!D:D)*
             (D2166/10^6='2.1.trackMPD'!H:H)*
             (E2166='2.1.trackMPD'!F:F),
0))</f>
        <v>3.0858696405338653</v>
      </c>
    </row>
    <row r="2167" spans="1:9" x14ac:dyDescent="0.2">
      <c r="A2167" s="160" t="s">
        <v>28</v>
      </c>
      <c r="B2167" s="160" t="s">
        <v>147</v>
      </c>
      <c r="C2167" s="160">
        <f>_xlfn.XLOOKUP(B2167,'2.1.trackMPD'!$R$7:$R$29,'2.1.trackMPD'!$T$7:$T$29)</f>
        <v>6</v>
      </c>
      <c r="D2167" s="160">
        <v>1000</v>
      </c>
      <c r="E2167" s="160" t="s">
        <v>6394</v>
      </c>
      <c r="F2167" s="160" t="s">
        <v>110</v>
      </c>
      <c r="G2167" s="160" t="s">
        <v>140</v>
      </c>
      <c r="H2167" s="160" t="s">
        <v>6392</v>
      </c>
      <c r="I2167" s="160" cm="1">
        <f t="array" ref="I2167">INDEX('2.1.trackMPD'!J:J/(24*60*60),
       MATCH(1,
             (A2167='2.1.trackMPD'!A:A)*
             (C2167='2.1.trackMPD'!D:D)*
             (D2167/10^6='2.1.trackMPD'!H:H)*
             (E2167='2.1.trackMPD'!F:F),
0))</f>
        <v>5.3051175956294098E-2</v>
      </c>
    </row>
    <row r="2168" spans="1:9" x14ac:dyDescent="0.2">
      <c r="A2168" s="160" t="s">
        <v>28</v>
      </c>
      <c r="B2168" s="160" t="s">
        <v>147</v>
      </c>
      <c r="C2168" s="160">
        <f>_xlfn.XLOOKUP(B2168,'2.1.trackMPD'!$R$7:$R$29,'2.1.trackMPD'!$T$7:$T$29)</f>
        <v>6</v>
      </c>
      <c r="D2168" s="160">
        <v>1000</v>
      </c>
      <c r="E2168" s="160" t="s">
        <v>6394</v>
      </c>
      <c r="F2168" s="160" t="s">
        <v>110</v>
      </c>
      <c r="G2168" s="160" t="s">
        <v>124</v>
      </c>
      <c r="H2168" s="160" t="s">
        <v>6393</v>
      </c>
      <c r="I2168" s="160" cm="1">
        <f t="array" ref="I2168">INDEX('2.1.trackMPD'!K:K/(24*60*60),
       MATCH(1,
             (A2168='2.1.trackMPD'!A:A)*
             (C2168='2.1.trackMPD'!D:D)*
             (D2168/10^6='2.1.trackMPD'!H:H)*
             (E2168='2.1.trackMPD'!F:F),
0))</f>
        <v>0</v>
      </c>
    </row>
    <row r="2169" spans="1:9" x14ac:dyDescent="0.2">
      <c r="A2169" s="160" t="s">
        <v>28</v>
      </c>
      <c r="B2169" s="160" t="s">
        <v>147</v>
      </c>
      <c r="C2169" s="160">
        <f>_xlfn.XLOOKUP(B2169,'2.1.trackMPD'!$R$7:$R$29,'2.1.trackMPD'!$T$7:$T$29)</f>
        <v>6</v>
      </c>
      <c r="D2169" s="160">
        <v>1000</v>
      </c>
      <c r="E2169" s="160" t="s">
        <v>6394</v>
      </c>
      <c r="F2169" s="160" t="s">
        <v>110</v>
      </c>
      <c r="G2169" s="160" t="s">
        <v>140</v>
      </c>
      <c r="H2169" s="160" t="s">
        <v>6393</v>
      </c>
      <c r="I2169" s="160" cm="1">
        <f t="array" ref="I2169">INDEX('2.1.trackMPD'!L:L/(24*60*60),
       MATCH(1,
             (A2169='2.1.trackMPD'!A:A)*
             (C2169='2.1.trackMPD'!D:D)*
             (D2169/10^6='2.1.trackMPD'!H:H)*
             (E2169='2.1.trackMPD'!F:F),
0))</f>
        <v>0</v>
      </c>
    </row>
    <row r="2170" spans="1:9" x14ac:dyDescent="0.2">
      <c r="A2170" s="160" t="s">
        <v>28</v>
      </c>
      <c r="B2170" s="160" t="s">
        <v>147</v>
      </c>
      <c r="C2170" s="160">
        <f>_xlfn.XLOOKUP(B2170,'2.1.trackMPD'!$R$7:$R$29,'2.1.trackMPD'!$T$7:$T$29)</f>
        <v>6</v>
      </c>
      <c r="D2170" s="160">
        <v>5000</v>
      </c>
      <c r="E2170" s="160" t="s">
        <v>6394</v>
      </c>
      <c r="F2170" s="160" t="s">
        <v>110</v>
      </c>
      <c r="G2170" s="160" t="s">
        <v>124</v>
      </c>
      <c r="H2170" s="160" t="s">
        <v>6392</v>
      </c>
      <c r="I2170" s="160" cm="1">
        <f t="array" ref="I2170">INDEX('2.1.trackMPD'!I:I/(24*60*60),
       MATCH(1,
             (A2170='2.1.trackMPD'!A:A)*
             (C2170='2.1.trackMPD'!D:D)*
             (D2170/10^6='2.1.trackMPD'!H:H)*
             (E2170='2.1.trackMPD'!F:F),
0))</f>
        <v>18.124738707300001</v>
      </c>
    </row>
    <row r="2171" spans="1:9" x14ac:dyDescent="0.2">
      <c r="A2171" s="160" t="s">
        <v>28</v>
      </c>
      <c r="B2171" s="160" t="s">
        <v>147</v>
      </c>
      <c r="C2171" s="160">
        <f>_xlfn.XLOOKUP(B2171,'2.1.trackMPD'!$R$7:$R$29,'2.1.trackMPD'!$T$7:$T$29)</f>
        <v>6</v>
      </c>
      <c r="D2171" s="160">
        <v>5000</v>
      </c>
      <c r="E2171" s="160" t="s">
        <v>6394</v>
      </c>
      <c r="F2171" s="160" t="s">
        <v>110</v>
      </c>
      <c r="G2171" s="160" t="s">
        <v>140</v>
      </c>
      <c r="H2171" s="160" t="s">
        <v>6392</v>
      </c>
      <c r="I2171" s="160" cm="1">
        <f t="array" ref="I2171">INDEX('2.1.trackMPD'!J:J/(24*60*60),
       MATCH(1,
             (A2171='2.1.trackMPD'!A:A)*
             (C2171='2.1.trackMPD'!D:D)*
             (D2171/10^6='2.1.trackMPD'!H:H)*
             (E2171='2.1.trackMPD'!F:F),
0))</f>
        <v>0.12857071824875577</v>
      </c>
    </row>
    <row r="2172" spans="1:9" x14ac:dyDescent="0.2">
      <c r="A2172" s="160" t="s">
        <v>28</v>
      </c>
      <c r="B2172" s="160" t="s">
        <v>147</v>
      </c>
      <c r="C2172" s="160">
        <f>_xlfn.XLOOKUP(B2172,'2.1.trackMPD'!$R$7:$R$29,'2.1.trackMPD'!$T$7:$T$29)</f>
        <v>6</v>
      </c>
      <c r="D2172" s="160">
        <v>5000</v>
      </c>
      <c r="E2172" s="160" t="s">
        <v>6394</v>
      </c>
      <c r="F2172" s="160" t="s">
        <v>110</v>
      </c>
      <c r="G2172" s="160" t="s">
        <v>124</v>
      </c>
      <c r="H2172" s="160" t="s">
        <v>6393</v>
      </c>
      <c r="I2172" s="160" cm="1">
        <f t="array" ref="I2172">INDEX('2.1.trackMPD'!K:K/(24*60*60),
       MATCH(1,
             (A2172='2.1.trackMPD'!A:A)*
             (C2172='2.1.trackMPD'!D:D)*
             (D2172/10^6='2.1.trackMPD'!H:H)*
             (E2172='2.1.trackMPD'!F:F),
0))</f>
        <v>0</v>
      </c>
    </row>
    <row r="2173" spans="1:9" x14ac:dyDescent="0.2">
      <c r="A2173" s="160" t="s">
        <v>28</v>
      </c>
      <c r="B2173" s="160" t="s">
        <v>147</v>
      </c>
      <c r="C2173" s="160">
        <f>_xlfn.XLOOKUP(B2173,'2.1.trackMPD'!$R$7:$R$29,'2.1.trackMPD'!$T$7:$T$29)</f>
        <v>6</v>
      </c>
      <c r="D2173" s="160">
        <v>5000</v>
      </c>
      <c r="E2173" s="160" t="s">
        <v>6394</v>
      </c>
      <c r="F2173" s="160" t="s">
        <v>110</v>
      </c>
      <c r="G2173" s="160" t="s">
        <v>140</v>
      </c>
      <c r="H2173" s="160" t="s">
        <v>6393</v>
      </c>
      <c r="I2173" s="160" cm="1">
        <f t="array" ref="I2173">INDEX('2.1.trackMPD'!L:L/(24*60*60),
       MATCH(1,
             (A2173='2.1.trackMPD'!A:A)*
             (C2173='2.1.trackMPD'!D:D)*
             (D2173/10^6='2.1.trackMPD'!H:H)*
             (E2173='2.1.trackMPD'!F:F),
0))</f>
        <v>0</v>
      </c>
    </row>
    <row r="2174" spans="1:9" x14ac:dyDescent="0.2">
      <c r="A2174" s="160" t="s">
        <v>28</v>
      </c>
      <c r="B2174" s="160" t="s">
        <v>147</v>
      </c>
      <c r="C2174" s="160">
        <f>_xlfn.XLOOKUP(B2174,'2.1.trackMPD'!$R$7:$R$29,'2.1.trackMPD'!$T$7:$T$29)</f>
        <v>6</v>
      </c>
      <c r="D2174" s="160">
        <v>1</v>
      </c>
      <c r="E2174" s="160" t="s">
        <v>6395</v>
      </c>
      <c r="F2174" s="160" t="s">
        <v>110</v>
      </c>
      <c r="G2174" s="160" t="s">
        <v>124</v>
      </c>
      <c r="H2174" s="160" t="s">
        <v>6392</v>
      </c>
      <c r="I2174" s="160" t="e" cm="1">
        <f t="array" ref="I2174">INDEX('2.1.trackMPD'!I:I/(24*60*60),
       MATCH(1,
             (A2174='2.1.trackMPD'!A:A)*
             (C2174='2.1.trackMPD'!D:D)*
             (D2174/10^6='2.1.trackMPD'!H:H)*
             (E2174='2.1.trackMPD'!F:F),
0))</f>
        <v>#N/A</v>
      </c>
    </row>
    <row r="2175" spans="1:9" x14ac:dyDescent="0.2">
      <c r="A2175" s="160" t="s">
        <v>28</v>
      </c>
      <c r="B2175" s="160" t="s">
        <v>147</v>
      </c>
      <c r="C2175" s="160">
        <f>_xlfn.XLOOKUP(B2175,'2.1.trackMPD'!$R$7:$R$29,'2.1.trackMPD'!$T$7:$T$29)</f>
        <v>6</v>
      </c>
      <c r="D2175" s="160">
        <v>1</v>
      </c>
      <c r="E2175" s="160" t="s">
        <v>6395</v>
      </c>
      <c r="F2175" s="160" t="s">
        <v>110</v>
      </c>
      <c r="G2175" s="160" t="s">
        <v>140</v>
      </c>
      <c r="H2175" s="160" t="s">
        <v>6392</v>
      </c>
      <c r="I2175" s="160" t="e" cm="1">
        <f t="array" ref="I2175">INDEX('2.1.trackMPD'!J:J/(24*60*60),
       MATCH(1,
             (A2175='2.1.trackMPD'!A:A)*
             (C2175='2.1.trackMPD'!D:D)*
             (D2175/10^6='2.1.trackMPD'!H:H)*
             (E2175='2.1.trackMPD'!F:F),
0))</f>
        <v>#N/A</v>
      </c>
    </row>
    <row r="2176" spans="1:9" x14ac:dyDescent="0.2">
      <c r="A2176" s="160" t="s">
        <v>28</v>
      </c>
      <c r="B2176" s="160" t="s">
        <v>147</v>
      </c>
      <c r="C2176" s="160">
        <f>_xlfn.XLOOKUP(B2176,'2.1.trackMPD'!$R$7:$R$29,'2.1.trackMPD'!$T$7:$T$29)</f>
        <v>6</v>
      </c>
      <c r="D2176" s="160">
        <v>1</v>
      </c>
      <c r="E2176" s="160" t="s">
        <v>6395</v>
      </c>
      <c r="F2176" s="160" t="s">
        <v>110</v>
      </c>
      <c r="G2176" s="160" t="s">
        <v>124</v>
      </c>
      <c r="H2176" s="160" t="s">
        <v>6393</v>
      </c>
      <c r="I2176" s="160" t="e" cm="1">
        <f t="array" ref="I2176">INDEX('2.1.trackMPD'!K:K/(24*60*60),
       MATCH(1,
             (A2176='2.1.trackMPD'!A:A)*
             (C2176='2.1.trackMPD'!D:D)*
             (D2176/10^6='2.1.trackMPD'!H:H)*
             (E2176='2.1.trackMPD'!F:F),
0))</f>
        <v>#N/A</v>
      </c>
    </row>
    <row r="2177" spans="1:9" x14ac:dyDescent="0.2">
      <c r="A2177" s="160" t="s">
        <v>28</v>
      </c>
      <c r="B2177" s="160" t="s">
        <v>147</v>
      </c>
      <c r="C2177" s="160">
        <f>_xlfn.XLOOKUP(B2177,'2.1.trackMPD'!$R$7:$R$29,'2.1.trackMPD'!$T$7:$T$29)</f>
        <v>6</v>
      </c>
      <c r="D2177" s="160">
        <v>1</v>
      </c>
      <c r="E2177" s="160" t="s">
        <v>6395</v>
      </c>
      <c r="F2177" s="160" t="s">
        <v>110</v>
      </c>
      <c r="G2177" s="160" t="s">
        <v>140</v>
      </c>
      <c r="H2177" s="160" t="s">
        <v>6393</v>
      </c>
      <c r="I2177" s="160" t="e" cm="1">
        <f t="array" ref="I2177">INDEX('2.1.trackMPD'!L:L/(24*60*60),
       MATCH(1,
             (A2177='2.1.trackMPD'!A:A)*
             (C2177='2.1.trackMPD'!D:D)*
             (D2177/10^6='2.1.trackMPD'!H:H)*
             (E2177='2.1.trackMPD'!F:F),
0))</f>
        <v>#N/A</v>
      </c>
    </row>
    <row r="2178" spans="1:9" x14ac:dyDescent="0.2">
      <c r="A2178" s="160" t="s">
        <v>28</v>
      </c>
      <c r="B2178" s="160" t="s">
        <v>147</v>
      </c>
      <c r="C2178" s="160">
        <f>_xlfn.XLOOKUP(B2178,'2.1.trackMPD'!$R$7:$R$29,'2.1.trackMPD'!$T$7:$T$29)</f>
        <v>6</v>
      </c>
      <c r="D2178" s="160">
        <v>10</v>
      </c>
      <c r="E2178" s="160" t="s">
        <v>6395</v>
      </c>
      <c r="F2178" s="160" t="s">
        <v>110</v>
      </c>
      <c r="G2178" s="160" t="s">
        <v>124</v>
      </c>
      <c r="H2178" s="160" t="s">
        <v>6392</v>
      </c>
      <c r="I2178" s="160" t="e" cm="1">
        <f t="array" ref="I2178">INDEX('2.1.trackMPD'!I:I/(24*60*60),
       MATCH(1,
             (A2178='2.1.trackMPD'!A:A)*
             (C2178='2.1.trackMPD'!D:D)*
             (D2178/10^6='2.1.trackMPD'!H:H)*
             (E2178='2.1.trackMPD'!F:F),
0))</f>
        <v>#N/A</v>
      </c>
    </row>
    <row r="2179" spans="1:9" x14ac:dyDescent="0.2">
      <c r="A2179" s="160" t="s">
        <v>28</v>
      </c>
      <c r="B2179" s="160" t="s">
        <v>147</v>
      </c>
      <c r="C2179" s="160">
        <f>_xlfn.XLOOKUP(B2179,'2.1.trackMPD'!$R$7:$R$29,'2.1.trackMPD'!$T$7:$T$29)</f>
        <v>6</v>
      </c>
      <c r="D2179" s="160">
        <v>10</v>
      </c>
      <c r="E2179" s="160" t="s">
        <v>6395</v>
      </c>
      <c r="F2179" s="160" t="s">
        <v>110</v>
      </c>
      <c r="G2179" s="160" t="s">
        <v>140</v>
      </c>
      <c r="H2179" s="160" t="s">
        <v>6392</v>
      </c>
      <c r="I2179" s="160" t="e" cm="1">
        <f t="array" ref="I2179">INDEX('2.1.trackMPD'!J:J/(24*60*60),
       MATCH(1,
             (A2179='2.1.trackMPD'!A:A)*
             (C2179='2.1.trackMPD'!D:D)*
             (D2179/10^6='2.1.trackMPD'!H:H)*
             (E2179='2.1.trackMPD'!F:F),
0))</f>
        <v>#N/A</v>
      </c>
    </row>
    <row r="2180" spans="1:9" x14ac:dyDescent="0.2">
      <c r="A2180" s="160" t="s">
        <v>28</v>
      </c>
      <c r="B2180" s="160" t="s">
        <v>147</v>
      </c>
      <c r="C2180" s="160">
        <f>_xlfn.XLOOKUP(B2180,'2.1.trackMPD'!$R$7:$R$29,'2.1.trackMPD'!$T$7:$T$29)</f>
        <v>6</v>
      </c>
      <c r="D2180" s="160">
        <v>10</v>
      </c>
      <c r="E2180" s="160" t="s">
        <v>6395</v>
      </c>
      <c r="F2180" s="160" t="s">
        <v>110</v>
      </c>
      <c r="G2180" s="160" t="s">
        <v>124</v>
      </c>
      <c r="H2180" s="160" t="s">
        <v>6393</v>
      </c>
      <c r="I2180" s="160" t="e" cm="1">
        <f t="array" ref="I2180">INDEX('2.1.trackMPD'!K:K/(24*60*60),
       MATCH(1,
             (A2180='2.1.trackMPD'!A:A)*
             (C2180='2.1.trackMPD'!D:D)*
             (D2180/10^6='2.1.trackMPD'!H:H)*
             (E2180='2.1.trackMPD'!F:F),
0))</f>
        <v>#N/A</v>
      </c>
    </row>
    <row r="2181" spans="1:9" x14ac:dyDescent="0.2">
      <c r="A2181" s="160" t="s">
        <v>28</v>
      </c>
      <c r="B2181" s="160" t="s">
        <v>147</v>
      </c>
      <c r="C2181" s="160">
        <f>_xlfn.XLOOKUP(B2181,'2.1.trackMPD'!$R$7:$R$29,'2.1.trackMPD'!$T$7:$T$29)</f>
        <v>6</v>
      </c>
      <c r="D2181" s="160">
        <v>10</v>
      </c>
      <c r="E2181" s="160" t="s">
        <v>6395</v>
      </c>
      <c r="F2181" s="160" t="s">
        <v>110</v>
      </c>
      <c r="G2181" s="160" t="s">
        <v>140</v>
      </c>
      <c r="H2181" s="160" t="s">
        <v>6393</v>
      </c>
      <c r="I2181" s="160" t="e" cm="1">
        <f t="array" ref="I2181">INDEX('2.1.trackMPD'!L:L/(24*60*60),
       MATCH(1,
             (A2181='2.1.trackMPD'!A:A)*
             (C2181='2.1.trackMPD'!D:D)*
             (D2181/10^6='2.1.trackMPD'!H:H)*
             (E2181='2.1.trackMPD'!F:F),
0))</f>
        <v>#N/A</v>
      </c>
    </row>
    <row r="2182" spans="1:9" x14ac:dyDescent="0.2">
      <c r="A2182" s="160" t="s">
        <v>28</v>
      </c>
      <c r="B2182" s="160" t="s">
        <v>147</v>
      </c>
      <c r="C2182" s="160">
        <f>_xlfn.XLOOKUP(B2182,'2.1.trackMPD'!$R$7:$R$29,'2.1.trackMPD'!$T$7:$T$29)</f>
        <v>6</v>
      </c>
      <c r="D2182" s="160">
        <v>100</v>
      </c>
      <c r="E2182" s="160" t="s">
        <v>6395</v>
      </c>
      <c r="F2182" s="160" t="s">
        <v>110</v>
      </c>
      <c r="G2182" s="160" t="s">
        <v>124</v>
      </c>
      <c r="H2182" s="160" t="s">
        <v>6392</v>
      </c>
      <c r="I2182" s="160" t="e" cm="1">
        <f t="array" ref="I2182">INDEX('2.1.trackMPD'!I:I/(24*60*60),
       MATCH(1,
             (A2182='2.1.trackMPD'!A:A)*
             (C2182='2.1.trackMPD'!D:D)*
             (D2182/10^6='2.1.trackMPD'!H:H)*
             (E2182='2.1.trackMPD'!F:F),
0))</f>
        <v>#N/A</v>
      </c>
    </row>
    <row r="2183" spans="1:9" x14ac:dyDescent="0.2">
      <c r="A2183" s="160" t="s">
        <v>28</v>
      </c>
      <c r="B2183" s="160" t="s">
        <v>147</v>
      </c>
      <c r="C2183" s="160">
        <f>_xlfn.XLOOKUP(B2183,'2.1.trackMPD'!$R$7:$R$29,'2.1.trackMPD'!$T$7:$T$29)</f>
        <v>6</v>
      </c>
      <c r="D2183" s="160">
        <v>100</v>
      </c>
      <c r="E2183" s="160" t="s">
        <v>6395</v>
      </c>
      <c r="F2183" s="160" t="s">
        <v>110</v>
      </c>
      <c r="G2183" s="160" t="s">
        <v>140</v>
      </c>
      <c r="H2183" s="160" t="s">
        <v>6392</v>
      </c>
      <c r="I2183" s="160" t="e" cm="1">
        <f t="array" ref="I2183">INDEX('2.1.trackMPD'!J:J/(24*60*60),
       MATCH(1,
             (A2183='2.1.trackMPD'!A:A)*
             (C2183='2.1.trackMPD'!D:D)*
             (D2183/10^6='2.1.trackMPD'!H:H)*
             (E2183='2.1.trackMPD'!F:F),
0))</f>
        <v>#N/A</v>
      </c>
    </row>
    <row r="2184" spans="1:9" x14ac:dyDescent="0.2">
      <c r="A2184" s="160" t="s">
        <v>28</v>
      </c>
      <c r="B2184" s="160" t="s">
        <v>147</v>
      </c>
      <c r="C2184" s="160">
        <f>_xlfn.XLOOKUP(B2184,'2.1.trackMPD'!$R$7:$R$29,'2.1.trackMPD'!$T$7:$T$29)</f>
        <v>6</v>
      </c>
      <c r="D2184" s="160">
        <v>100</v>
      </c>
      <c r="E2184" s="160" t="s">
        <v>6395</v>
      </c>
      <c r="F2184" s="160" t="s">
        <v>110</v>
      </c>
      <c r="G2184" s="160" t="s">
        <v>124</v>
      </c>
      <c r="H2184" s="160" t="s">
        <v>6393</v>
      </c>
      <c r="I2184" s="160" t="e" cm="1">
        <f t="array" ref="I2184">INDEX('2.1.trackMPD'!K:K/(24*60*60),
       MATCH(1,
             (A2184='2.1.trackMPD'!A:A)*
             (C2184='2.1.trackMPD'!D:D)*
             (D2184/10^6='2.1.trackMPD'!H:H)*
             (E2184='2.1.trackMPD'!F:F),
0))</f>
        <v>#N/A</v>
      </c>
    </row>
    <row r="2185" spans="1:9" x14ac:dyDescent="0.2">
      <c r="A2185" s="160" t="s">
        <v>28</v>
      </c>
      <c r="B2185" s="160" t="s">
        <v>147</v>
      </c>
      <c r="C2185" s="160">
        <f>_xlfn.XLOOKUP(B2185,'2.1.trackMPD'!$R$7:$R$29,'2.1.trackMPD'!$T$7:$T$29)</f>
        <v>6</v>
      </c>
      <c r="D2185" s="160">
        <v>100</v>
      </c>
      <c r="E2185" s="160" t="s">
        <v>6395</v>
      </c>
      <c r="F2185" s="160" t="s">
        <v>110</v>
      </c>
      <c r="G2185" s="160" t="s">
        <v>140</v>
      </c>
      <c r="H2185" s="160" t="s">
        <v>6393</v>
      </c>
      <c r="I2185" s="160" t="e" cm="1">
        <f t="array" ref="I2185">INDEX('2.1.trackMPD'!L:L/(24*60*60),
       MATCH(1,
             (A2185='2.1.trackMPD'!A:A)*
             (C2185='2.1.trackMPD'!D:D)*
             (D2185/10^6='2.1.trackMPD'!H:H)*
             (E2185='2.1.trackMPD'!F:F),
0))</f>
        <v>#N/A</v>
      </c>
    </row>
    <row r="2186" spans="1:9" x14ac:dyDescent="0.2">
      <c r="A2186" s="160" t="s">
        <v>28</v>
      </c>
      <c r="B2186" s="160" t="s">
        <v>148</v>
      </c>
      <c r="C2186" s="160">
        <f>_xlfn.XLOOKUP(B2186,'2.1.trackMPD'!$R$7:$R$29,'2.1.trackMPD'!$T$7:$T$29)</f>
        <v>6</v>
      </c>
      <c r="D2186" s="160">
        <v>1</v>
      </c>
      <c r="E2186" s="160" t="s">
        <v>6390</v>
      </c>
      <c r="F2186" s="160" t="s">
        <v>110</v>
      </c>
      <c r="G2186" s="160" t="s">
        <v>124</v>
      </c>
      <c r="H2186" s="160" t="s">
        <v>6392</v>
      </c>
      <c r="I2186" s="160" cm="1">
        <f t="array" ref="I2186">INDEX('2.1.trackMPD'!I:I/(24*60*60),
       MATCH(1,
             (A2186='2.1.trackMPD'!A:A)*
             (C2186='2.1.trackMPD'!D:D)*
             (D2186/10^6='2.1.trackMPD'!H:H)*
             (E2186='2.1.trackMPD'!F:F),
0))</f>
        <v>1.6177365619572223E-6</v>
      </c>
    </row>
    <row r="2187" spans="1:9" x14ac:dyDescent="0.2">
      <c r="A2187" s="160" t="s">
        <v>28</v>
      </c>
      <c r="B2187" s="160" t="s">
        <v>148</v>
      </c>
      <c r="C2187" s="160">
        <f>_xlfn.XLOOKUP(B2187,'2.1.trackMPD'!$R$7:$R$29,'2.1.trackMPD'!$T$7:$T$29)</f>
        <v>6</v>
      </c>
      <c r="D2187" s="160">
        <v>1</v>
      </c>
      <c r="E2187" s="160" t="s">
        <v>6390</v>
      </c>
      <c r="F2187" s="160" t="s">
        <v>110</v>
      </c>
      <c r="G2187" s="160" t="s">
        <v>140</v>
      </c>
      <c r="H2187" s="160" t="s">
        <v>6392</v>
      </c>
      <c r="I2187" s="160" cm="1">
        <f t="array" ref="I2187">INDEX('2.1.trackMPD'!J:J/(24*60*60),
       MATCH(1,
             (A2187='2.1.trackMPD'!A:A)*
             (C2187='2.1.trackMPD'!D:D)*
             (D2187/10^6='2.1.trackMPD'!H:H)*
             (E2187='2.1.trackMPD'!F:F),
0))</f>
        <v>3.4630803063361224E-5</v>
      </c>
    </row>
    <row r="2188" spans="1:9" x14ac:dyDescent="0.2">
      <c r="A2188" s="160" t="s">
        <v>28</v>
      </c>
      <c r="B2188" s="160" t="s">
        <v>148</v>
      </c>
      <c r="C2188" s="160">
        <f>_xlfn.XLOOKUP(B2188,'2.1.trackMPD'!$R$7:$R$29,'2.1.trackMPD'!$T$7:$T$29)</f>
        <v>6</v>
      </c>
      <c r="D2188" s="160">
        <v>1</v>
      </c>
      <c r="E2188" s="160" t="s">
        <v>6390</v>
      </c>
      <c r="F2188" s="160" t="s">
        <v>110</v>
      </c>
      <c r="G2188" s="160" t="s">
        <v>124</v>
      </c>
      <c r="H2188" s="160" t="s">
        <v>6393</v>
      </c>
      <c r="I2188" s="160" cm="1">
        <f t="array" ref="I2188">INDEX('2.1.trackMPD'!K:K/(24*60*60),
       MATCH(1,
             (A2188='2.1.trackMPD'!A:A)*
             (C2188='2.1.trackMPD'!D:D)*
             (D2188/10^6='2.1.trackMPD'!H:H)*
             (E2188='2.1.trackMPD'!F:F),
0))</f>
        <v>6.3710499490452088E-7</v>
      </c>
    </row>
    <row r="2189" spans="1:9" x14ac:dyDescent="0.2">
      <c r="A2189" s="160" t="s">
        <v>28</v>
      </c>
      <c r="B2189" s="160" t="s">
        <v>148</v>
      </c>
      <c r="C2189" s="160">
        <f>_xlfn.XLOOKUP(B2189,'2.1.trackMPD'!$R$7:$R$29,'2.1.trackMPD'!$T$7:$T$29)</f>
        <v>6</v>
      </c>
      <c r="D2189" s="160">
        <v>1</v>
      </c>
      <c r="E2189" s="160" t="s">
        <v>6390</v>
      </c>
      <c r="F2189" s="160" t="s">
        <v>110</v>
      </c>
      <c r="G2189" s="160" t="s">
        <v>140</v>
      </c>
      <c r="H2189" s="160" t="s">
        <v>6393</v>
      </c>
      <c r="I2189" s="160" cm="1">
        <f t="array" ref="I2189">INDEX('2.1.trackMPD'!L:L/(24*60*60),
       MATCH(1,
             (A2189='2.1.trackMPD'!A:A)*
             (C2189='2.1.trackMPD'!D:D)*
             (D2189/10^6='2.1.trackMPD'!H:H)*
             (E2189='2.1.trackMPD'!F:F),
0))</f>
        <v>2.1367521364459838E-5</v>
      </c>
    </row>
    <row r="2190" spans="1:9" x14ac:dyDescent="0.2">
      <c r="A2190" s="160" t="s">
        <v>28</v>
      </c>
      <c r="B2190" s="160" t="s">
        <v>148</v>
      </c>
      <c r="C2190" s="160">
        <f>_xlfn.XLOOKUP(B2190,'2.1.trackMPD'!$R$7:$R$29,'2.1.trackMPD'!$T$7:$T$29)</f>
        <v>6</v>
      </c>
      <c r="D2190" s="160">
        <v>10</v>
      </c>
      <c r="E2190" s="160" t="s">
        <v>6390</v>
      </c>
      <c r="F2190" s="160" t="s">
        <v>110</v>
      </c>
      <c r="G2190" s="160" t="s">
        <v>124</v>
      </c>
      <c r="H2190" s="160" t="s">
        <v>6392</v>
      </c>
      <c r="I2190" s="160" cm="1">
        <f t="array" ref="I2190">INDEX('2.1.trackMPD'!I:I/(24*60*60),
       MATCH(1,
             (A2190='2.1.trackMPD'!A:A)*
             (C2190='2.1.trackMPD'!D:D)*
             (D2190/10^6='2.1.trackMPD'!H:H)*
             (E2190='2.1.trackMPD'!F:F),
0))</f>
        <v>2.8237807046357985E-6</v>
      </c>
    </row>
    <row r="2191" spans="1:9" x14ac:dyDescent="0.2">
      <c r="A2191" s="160" t="s">
        <v>28</v>
      </c>
      <c r="B2191" s="160" t="s">
        <v>148</v>
      </c>
      <c r="C2191" s="160">
        <f>_xlfn.XLOOKUP(B2191,'2.1.trackMPD'!$R$7:$R$29,'2.1.trackMPD'!$T$7:$T$29)</f>
        <v>6</v>
      </c>
      <c r="D2191" s="160">
        <v>10</v>
      </c>
      <c r="E2191" s="160" t="s">
        <v>6390</v>
      </c>
      <c r="F2191" s="160" t="s">
        <v>110</v>
      </c>
      <c r="G2191" s="160" t="s">
        <v>140</v>
      </c>
      <c r="H2191" s="160" t="s">
        <v>6392</v>
      </c>
      <c r="I2191" s="160" cm="1">
        <f t="array" ref="I2191">INDEX('2.1.trackMPD'!J:J/(24*60*60),
       MATCH(1,
             (A2191='2.1.trackMPD'!A:A)*
             (C2191='2.1.trackMPD'!D:D)*
             (D2191/10^6='2.1.trackMPD'!H:H)*
             (E2191='2.1.trackMPD'!F:F),
0))</f>
        <v>3.3217674055787963E-5</v>
      </c>
    </row>
    <row r="2192" spans="1:9" x14ac:dyDescent="0.2">
      <c r="A2192" s="160" t="s">
        <v>28</v>
      </c>
      <c r="B2192" s="160" t="s">
        <v>148</v>
      </c>
      <c r="C2192" s="160">
        <f>_xlfn.XLOOKUP(B2192,'2.1.trackMPD'!$R$7:$R$29,'2.1.trackMPD'!$T$7:$T$29)</f>
        <v>6</v>
      </c>
      <c r="D2192" s="160">
        <v>10</v>
      </c>
      <c r="E2192" s="160" t="s">
        <v>6390</v>
      </c>
      <c r="F2192" s="160" t="s">
        <v>110</v>
      </c>
      <c r="G2192" s="160" t="s">
        <v>124</v>
      </c>
      <c r="H2192" s="160" t="s">
        <v>6393</v>
      </c>
      <c r="I2192" s="160" cm="1">
        <f t="array" ref="I2192">INDEX('2.1.trackMPD'!K:K/(24*60*60),
       MATCH(1,
             (A2192='2.1.trackMPD'!A:A)*
             (C2192='2.1.trackMPD'!D:D)*
             (D2192/10^6='2.1.trackMPD'!H:H)*
             (E2192='2.1.trackMPD'!F:F),
0))</f>
        <v>6.2562562562562614E-7</v>
      </c>
    </row>
    <row r="2193" spans="1:9" x14ac:dyDescent="0.2">
      <c r="A2193" s="160" t="s">
        <v>28</v>
      </c>
      <c r="B2193" s="160" t="s">
        <v>148</v>
      </c>
      <c r="C2193" s="160">
        <f>_xlfn.XLOOKUP(B2193,'2.1.trackMPD'!$R$7:$R$29,'2.1.trackMPD'!$T$7:$T$29)</f>
        <v>6</v>
      </c>
      <c r="D2193" s="160">
        <v>10</v>
      </c>
      <c r="E2193" s="160" t="s">
        <v>6390</v>
      </c>
      <c r="F2193" s="160" t="s">
        <v>110</v>
      </c>
      <c r="G2193" s="160" t="s">
        <v>140</v>
      </c>
      <c r="H2193" s="160" t="s">
        <v>6393</v>
      </c>
      <c r="I2193" s="160" cm="1">
        <f t="array" ref="I2193">INDEX('2.1.trackMPD'!L:L/(24*60*60),
       MATCH(1,
             (A2193='2.1.trackMPD'!A:A)*
             (C2193='2.1.trackMPD'!D:D)*
             (D2193/10^6='2.1.trackMPD'!H:H)*
             (E2193='2.1.trackMPD'!F:F),
0))</f>
        <v>1.381978993919294E-6</v>
      </c>
    </row>
    <row r="2194" spans="1:9" x14ac:dyDescent="0.2">
      <c r="A2194" s="160" t="s">
        <v>28</v>
      </c>
      <c r="B2194" s="160" t="s">
        <v>148</v>
      </c>
      <c r="C2194" s="160">
        <f>_xlfn.XLOOKUP(B2194,'2.1.trackMPD'!$R$7:$R$29,'2.1.trackMPD'!$T$7:$T$29)</f>
        <v>6</v>
      </c>
      <c r="D2194" s="160">
        <v>100</v>
      </c>
      <c r="E2194" s="160" t="s">
        <v>6390</v>
      </c>
      <c r="F2194" s="160" t="s">
        <v>110</v>
      </c>
      <c r="G2194" s="160" t="s">
        <v>124</v>
      </c>
      <c r="H2194" s="160" t="s">
        <v>6392</v>
      </c>
      <c r="I2194" s="160" cm="1">
        <f t="array" ref="I2194">INDEX('2.1.trackMPD'!I:I/(24*60*60),
       MATCH(1,
             (A2194='2.1.trackMPD'!A:A)*
             (C2194='2.1.trackMPD'!D:D)*
             (D2194/10^6='2.1.trackMPD'!H:H)*
             (E2194='2.1.trackMPD'!F:F),
0))</f>
        <v>2.8920360168355093E-3</v>
      </c>
    </row>
    <row r="2195" spans="1:9" x14ac:dyDescent="0.2">
      <c r="A2195" s="160" t="s">
        <v>28</v>
      </c>
      <c r="B2195" s="160" t="s">
        <v>148</v>
      </c>
      <c r="C2195" s="160">
        <f>_xlfn.XLOOKUP(B2195,'2.1.trackMPD'!$R$7:$R$29,'2.1.trackMPD'!$T$7:$T$29)</f>
        <v>6</v>
      </c>
      <c r="D2195" s="160">
        <v>100</v>
      </c>
      <c r="E2195" s="160" t="s">
        <v>6390</v>
      </c>
      <c r="F2195" s="160" t="s">
        <v>110</v>
      </c>
      <c r="G2195" s="160" t="s">
        <v>140</v>
      </c>
      <c r="H2195" s="160" t="s">
        <v>6392</v>
      </c>
      <c r="I2195" s="160" cm="1">
        <f t="array" ref="I2195">INDEX('2.1.trackMPD'!J:J/(24*60*60),
       MATCH(1,
             (A2195='2.1.trackMPD'!A:A)*
             (C2195='2.1.trackMPD'!D:D)*
             (D2195/10^6='2.1.trackMPD'!H:H)*
             (E2195='2.1.trackMPD'!F:F),
0))</f>
        <v>1.6179365239558331E-3</v>
      </c>
    </row>
    <row r="2196" spans="1:9" x14ac:dyDescent="0.2">
      <c r="A2196" s="160" t="s">
        <v>28</v>
      </c>
      <c r="B2196" s="160" t="s">
        <v>148</v>
      </c>
      <c r="C2196" s="160">
        <f>_xlfn.XLOOKUP(B2196,'2.1.trackMPD'!$R$7:$R$29,'2.1.trackMPD'!$T$7:$T$29)</f>
        <v>6</v>
      </c>
      <c r="D2196" s="160">
        <v>100</v>
      </c>
      <c r="E2196" s="160" t="s">
        <v>6390</v>
      </c>
      <c r="F2196" s="160" t="s">
        <v>110</v>
      </c>
      <c r="G2196" s="160" t="s">
        <v>124</v>
      </c>
      <c r="H2196" s="160" t="s">
        <v>6393</v>
      </c>
      <c r="I2196" s="160" cm="1">
        <f t="array" ref="I2196">INDEX('2.1.trackMPD'!K:K/(24*60*60),
       MATCH(1,
             (A2196='2.1.trackMPD'!A:A)*
             (C2196='2.1.trackMPD'!D:D)*
             (D2196/10^6='2.1.trackMPD'!H:H)*
             (E2196='2.1.trackMPD'!F:F),
0))</f>
        <v>0</v>
      </c>
    </row>
    <row r="2197" spans="1:9" x14ac:dyDescent="0.2">
      <c r="A2197" s="160" t="s">
        <v>28</v>
      </c>
      <c r="B2197" s="160" t="s">
        <v>148</v>
      </c>
      <c r="C2197" s="160">
        <f>_xlfn.XLOOKUP(B2197,'2.1.trackMPD'!$R$7:$R$29,'2.1.trackMPD'!$T$7:$T$29)</f>
        <v>6</v>
      </c>
      <c r="D2197" s="160">
        <v>100</v>
      </c>
      <c r="E2197" s="160" t="s">
        <v>6390</v>
      </c>
      <c r="F2197" s="160" t="s">
        <v>110</v>
      </c>
      <c r="G2197" s="160" t="s">
        <v>140</v>
      </c>
      <c r="H2197" s="160" t="s">
        <v>6393</v>
      </c>
      <c r="I2197" s="160" cm="1">
        <f t="array" ref="I2197">INDEX('2.1.trackMPD'!L:L/(24*60*60),
       MATCH(1,
             (A2197='2.1.trackMPD'!A:A)*
             (C2197='2.1.trackMPD'!D:D)*
             (D2197/10^6='2.1.trackMPD'!H:H)*
             (E2197='2.1.trackMPD'!F:F),
0))</f>
        <v>0</v>
      </c>
    </row>
    <row r="2198" spans="1:9" x14ac:dyDescent="0.2">
      <c r="A2198" s="160" t="s">
        <v>28</v>
      </c>
      <c r="B2198" s="160" t="s">
        <v>148</v>
      </c>
      <c r="C2198" s="160">
        <f>_xlfn.XLOOKUP(B2198,'2.1.trackMPD'!$R$7:$R$29,'2.1.trackMPD'!$T$7:$T$29)</f>
        <v>6</v>
      </c>
      <c r="D2198" s="160">
        <v>1000</v>
      </c>
      <c r="E2198" s="160" t="s">
        <v>6390</v>
      </c>
      <c r="F2198" s="160" t="s">
        <v>110</v>
      </c>
      <c r="G2198" s="160" t="s">
        <v>124</v>
      </c>
      <c r="H2198" s="160" t="s">
        <v>6392</v>
      </c>
      <c r="I2198" s="160" cm="1">
        <f t="array" ref="I2198">INDEX('2.1.trackMPD'!I:I/(24*60*60),
       MATCH(1,
             (A2198='2.1.trackMPD'!A:A)*
             (C2198='2.1.trackMPD'!D:D)*
             (D2198/10^6='2.1.trackMPD'!H:H)*
             (E2198='2.1.trackMPD'!F:F),
0))</f>
        <v>3.7818859721553473</v>
      </c>
    </row>
    <row r="2199" spans="1:9" x14ac:dyDescent="0.2">
      <c r="A2199" s="160" t="s">
        <v>28</v>
      </c>
      <c r="B2199" s="160" t="s">
        <v>148</v>
      </c>
      <c r="C2199" s="160">
        <f>_xlfn.XLOOKUP(B2199,'2.1.trackMPD'!$R$7:$R$29,'2.1.trackMPD'!$T$7:$T$29)</f>
        <v>6</v>
      </c>
      <c r="D2199" s="160">
        <v>1000</v>
      </c>
      <c r="E2199" s="160" t="s">
        <v>6390</v>
      </c>
      <c r="F2199" s="160" t="s">
        <v>110</v>
      </c>
      <c r="G2199" s="160" t="s">
        <v>140</v>
      </c>
      <c r="H2199" s="160" t="s">
        <v>6392</v>
      </c>
      <c r="I2199" s="160" cm="1">
        <f t="array" ref="I2199">INDEX('2.1.trackMPD'!J:J/(24*60*60),
       MATCH(1,
             (A2199='2.1.trackMPD'!A:A)*
             (C2199='2.1.trackMPD'!D:D)*
             (D2199/10^6='2.1.trackMPD'!H:H)*
             (E2199='2.1.trackMPD'!F:F),
0))</f>
        <v>5.8730057862017473E-2</v>
      </c>
    </row>
    <row r="2200" spans="1:9" x14ac:dyDescent="0.2">
      <c r="A2200" s="160" t="s">
        <v>28</v>
      </c>
      <c r="B2200" s="160" t="s">
        <v>148</v>
      </c>
      <c r="C2200" s="160">
        <f>_xlfn.XLOOKUP(B2200,'2.1.trackMPD'!$R$7:$R$29,'2.1.trackMPD'!$T$7:$T$29)</f>
        <v>6</v>
      </c>
      <c r="D2200" s="160">
        <v>1000</v>
      </c>
      <c r="E2200" s="160" t="s">
        <v>6390</v>
      </c>
      <c r="F2200" s="160" t="s">
        <v>110</v>
      </c>
      <c r="G2200" s="160" t="s">
        <v>124</v>
      </c>
      <c r="H2200" s="160" t="s">
        <v>6393</v>
      </c>
      <c r="I2200" s="160" cm="1">
        <f t="array" ref="I2200">INDEX('2.1.trackMPD'!K:K/(24*60*60),
       MATCH(1,
             (A2200='2.1.trackMPD'!A:A)*
             (C2200='2.1.trackMPD'!D:D)*
             (D2200/10^6='2.1.trackMPD'!H:H)*
             (E2200='2.1.trackMPD'!F:F),
0))</f>
        <v>0</v>
      </c>
    </row>
    <row r="2201" spans="1:9" x14ac:dyDescent="0.2">
      <c r="A2201" s="160" t="s">
        <v>28</v>
      </c>
      <c r="B2201" s="160" t="s">
        <v>148</v>
      </c>
      <c r="C2201" s="160">
        <f>_xlfn.XLOOKUP(B2201,'2.1.trackMPD'!$R$7:$R$29,'2.1.trackMPD'!$T$7:$T$29)</f>
        <v>6</v>
      </c>
      <c r="D2201" s="160">
        <v>1000</v>
      </c>
      <c r="E2201" s="160" t="s">
        <v>6390</v>
      </c>
      <c r="F2201" s="160" t="s">
        <v>110</v>
      </c>
      <c r="G2201" s="160" t="s">
        <v>140</v>
      </c>
      <c r="H2201" s="160" t="s">
        <v>6393</v>
      </c>
      <c r="I2201" s="160" cm="1">
        <f t="array" ref="I2201">INDEX('2.1.trackMPD'!L:L/(24*60*60),
       MATCH(1,
             (A2201='2.1.trackMPD'!A:A)*
             (C2201='2.1.trackMPD'!D:D)*
             (D2201/10^6='2.1.trackMPD'!H:H)*
             (E2201='2.1.trackMPD'!F:F),
0))</f>
        <v>0</v>
      </c>
    </row>
    <row r="2202" spans="1:9" x14ac:dyDescent="0.2">
      <c r="A2202" s="160" t="s">
        <v>28</v>
      </c>
      <c r="B2202" s="160" t="s">
        <v>148</v>
      </c>
      <c r="C2202" s="160">
        <f>_xlfn.XLOOKUP(B2202,'2.1.trackMPD'!$R$7:$R$29,'2.1.trackMPD'!$T$7:$T$29)</f>
        <v>6</v>
      </c>
      <c r="D2202" s="160">
        <v>5000</v>
      </c>
      <c r="E2202" s="160" t="s">
        <v>6390</v>
      </c>
      <c r="F2202" s="160" t="s">
        <v>110</v>
      </c>
      <c r="G2202" s="160" t="s">
        <v>124</v>
      </c>
      <c r="H2202" s="160" t="s">
        <v>6392</v>
      </c>
      <c r="I2202" s="160" cm="1">
        <f t="array" ref="I2202">INDEX('2.1.trackMPD'!I:I/(24*60*60),
       MATCH(1,
             (A2202='2.1.trackMPD'!A:A)*
             (C2202='2.1.trackMPD'!D:D)*
             (D2202/10^6='2.1.trackMPD'!H:H)*
             (E2202='2.1.trackMPD'!F:F),
0))</f>
        <v>58.68239564537199</v>
      </c>
    </row>
    <row r="2203" spans="1:9" x14ac:dyDescent="0.2">
      <c r="A2203" s="160" t="s">
        <v>28</v>
      </c>
      <c r="B2203" s="160" t="s">
        <v>148</v>
      </c>
      <c r="C2203" s="160">
        <f>_xlfn.XLOOKUP(B2203,'2.1.trackMPD'!$R$7:$R$29,'2.1.trackMPD'!$T$7:$T$29)</f>
        <v>6</v>
      </c>
      <c r="D2203" s="160">
        <v>5000</v>
      </c>
      <c r="E2203" s="160" t="s">
        <v>6390</v>
      </c>
      <c r="F2203" s="160" t="s">
        <v>110</v>
      </c>
      <c r="G2203" s="160" t="s">
        <v>140</v>
      </c>
      <c r="H2203" s="160" t="s">
        <v>6392</v>
      </c>
      <c r="I2203" s="160" cm="1">
        <f t="array" ref="I2203">INDEX('2.1.trackMPD'!J:J/(24*60*60),
       MATCH(1,
             (A2203='2.1.trackMPD'!A:A)*
             (C2203='2.1.trackMPD'!D:D)*
             (D2203/10^6='2.1.trackMPD'!H:H)*
             (E2203='2.1.trackMPD'!F:F),
0))</f>
        <v>0.23134498041703819</v>
      </c>
    </row>
    <row r="2204" spans="1:9" x14ac:dyDescent="0.2">
      <c r="A2204" s="160" t="s">
        <v>28</v>
      </c>
      <c r="B2204" s="160" t="s">
        <v>148</v>
      </c>
      <c r="C2204" s="160">
        <f>_xlfn.XLOOKUP(B2204,'2.1.trackMPD'!$R$7:$R$29,'2.1.trackMPD'!$T$7:$T$29)</f>
        <v>6</v>
      </c>
      <c r="D2204" s="160">
        <v>5000</v>
      </c>
      <c r="E2204" s="160" t="s">
        <v>6390</v>
      </c>
      <c r="F2204" s="160" t="s">
        <v>110</v>
      </c>
      <c r="G2204" s="160" t="s">
        <v>124</v>
      </c>
      <c r="H2204" s="160" t="s">
        <v>6393</v>
      </c>
      <c r="I2204" s="160" cm="1">
        <f t="array" ref="I2204">INDEX('2.1.trackMPD'!K:K/(24*60*60),
       MATCH(1,
             (A2204='2.1.trackMPD'!A:A)*
             (C2204='2.1.trackMPD'!D:D)*
             (D2204/10^6='2.1.trackMPD'!H:H)*
             (E2204='2.1.trackMPD'!F:F),
0))</f>
        <v>0</v>
      </c>
    </row>
    <row r="2205" spans="1:9" x14ac:dyDescent="0.2">
      <c r="A2205" s="160" t="s">
        <v>28</v>
      </c>
      <c r="B2205" s="160" t="s">
        <v>148</v>
      </c>
      <c r="C2205" s="160">
        <f>_xlfn.XLOOKUP(B2205,'2.1.trackMPD'!$R$7:$R$29,'2.1.trackMPD'!$T$7:$T$29)</f>
        <v>6</v>
      </c>
      <c r="D2205" s="160">
        <v>5000</v>
      </c>
      <c r="E2205" s="160" t="s">
        <v>6390</v>
      </c>
      <c r="F2205" s="160" t="s">
        <v>110</v>
      </c>
      <c r="G2205" s="160" t="s">
        <v>140</v>
      </c>
      <c r="H2205" s="160" t="s">
        <v>6393</v>
      </c>
      <c r="I2205" s="160" cm="1">
        <f t="array" ref="I2205">INDEX('2.1.trackMPD'!L:L/(24*60*60),
       MATCH(1,
             (A2205='2.1.trackMPD'!A:A)*
             (C2205='2.1.trackMPD'!D:D)*
             (D2205/10^6='2.1.trackMPD'!H:H)*
             (E2205='2.1.trackMPD'!F:F),
0))</f>
        <v>0</v>
      </c>
    </row>
    <row r="2206" spans="1:9" x14ac:dyDescent="0.2">
      <c r="A2206" s="160" t="s">
        <v>28</v>
      </c>
      <c r="B2206" s="160" t="s">
        <v>148</v>
      </c>
      <c r="C2206" s="160">
        <f>_xlfn.XLOOKUP(B2206,'2.1.trackMPD'!$R$7:$R$29,'2.1.trackMPD'!$T$7:$T$29)</f>
        <v>6</v>
      </c>
      <c r="D2206" s="160">
        <v>1</v>
      </c>
      <c r="E2206" s="160" t="s">
        <v>6394</v>
      </c>
      <c r="F2206" s="160" t="s">
        <v>110</v>
      </c>
      <c r="G2206" s="160" t="s">
        <v>124</v>
      </c>
      <c r="H2206" s="160" t="s">
        <v>6392</v>
      </c>
      <c r="I2206" s="160" cm="1">
        <f t="array" ref="I2206">INDEX('2.1.trackMPD'!I:I/(24*60*60),
       MATCH(1,
             (A2206='2.1.trackMPD'!A:A)*
             (C2206='2.1.trackMPD'!D:D)*
             (D2206/10^6='2.1.trackMPD'!H:H)*
             (E2206='2.1.trackMPD'!F:F),
0))</f>
        <v>1.9523050855294444E-6</v>
      </c>
    </row>
    <row r="2207" spans="1:9" x14ac:dyDescent="0.2">
      <c r="A2207" s="160" t="s">
        <v>28</v>
      </c>
      <c r="B2207" s="160" t="s">
        <v>148</v>
      </c>
      <c r="C2207" s="160">
        <f>_xlfn.XLOOKUP(B2207,'2.1.trackMPD'!$R$7:$R$29,'2.1.trackMPD'!$T$7:$T$29)</f>
        <v>6</v>
      </c>
      <c r="D2207" s="160">
        <v>1</v>
      </c>
      <c r="E2207" s="160" t="s">
        <v>6394</v>
      </c>
      <c r="F2207" s="160" t="s">
        <v>110</v>
      </c>
      <c r="G2207" s="160" t="s">
        <v>140</v>
      </c>
      <c r="H2207" s="160" t="s">
        <v>6392</v>
      </c>
      <c r="I2207" s="160" cm="1">
        <f t="array" ref="I2207">INDEX('2.1.trackMPD'!J:J/(24*60*60),
       MATCH(1,
             (A2207='2.1.trackMPD'!A:A)*
             (C2207='2.1.trackMPD'!D:D)*
             (D2207/10^6='2.1.trackMPD'!H:H)*
             (E2207='2.1.trackMPD'!F:F),
0))</f>
        <v>3.1958243997893052E-5</v>
      </c>
    </row>
    <row r="2208" spans="1:9" x14ac:dyDescent="0.2">
      <c r="A2208" s="160" t="s">
        <v>28</v>
      </c>
      <c r="B2208" s="160" t="s">
        <v>148</v>
      </c>
      <c r="C2208" s="160">
        <f>_xlfn.XLOOKUP(B2208,'2.1.trackMPD'!$R$7:$R$29,'2.1.trackMPD'!$T$7:$T$29)</f>
        <v>6</v>
      </c>
      <c r="D2208" s="160">
        <v>1</v>
      </c>
      <c r="E2208" s="160" t="s">
        <v>6394</v>
      </c>
      <c r="F2208" s="160" t="s">
        <v>110</v>
      </c>
      <c r="G2208" s="160" t="s">
        <v>124</v>
      </c>
      <c r="H2208" s="160" t="s">
        <v>6393</v>
      </c>
      <c r="I2208" s="160" cm="1">
        <f t="array" ref="I2208">INDEX('2.1.trackMPD'!K:K/(24*60*60),
       MATCH(1,
             (A2208='2.1.trackMPD'!A:A)*
             (C2208='2.1.trackMPD'!D:D)*
             (D2208/10^6='2.1.trackMPD'!H:H)*
             (E2208='2.1.trackMPD'!F:F),
0))</f>
        <v>7.467144563918762E-7</v>
      </c>
    </row>
    <row r="2209" spans="1:9" x14ac:dyDescent="0.2">
      <c r="A2209" s="160" t="s">
        <v>28</v>
      </c>
      <c r="B2209" s="160" t="s">
        <v>148</v>
      </c>
      <c r="C2209" s="160">
        <f>_xlfn.XLOOKUP(B2209,'2.1.trackMPD'!$R$7:$R$29,'2.1.trackMPD'!$T$7:$T$29)</f>
        <v>6</v>
      </c>
      <c r="D2209" s="160">
        <v>1</v>
      </c>
      <c r="E2209" s="160" t="s">
        <v>6394</v>
      </c>
      <c r="F2209" s="160" t="s">
        <v>110</v>
      </c>
      <c r="G2209" s="160" t="s">
        <v>140</v>
      </c>
      <c r="H2209" s="160" t="s">
        <v>6393</v>
      </c>
      <c r="I2209" s="160" cm="1">
        <f t="array" ref="I2209">INDEX('2.1.trackMPD'!L:L/(24*60*60),
       MATCH(1,
             (A2209='2.1.trackMPD'!A:A)*
             (C2209='2.1.trackMPD'!D:D)*
             (D2209/10^6='2.1.trackMPD'!H:H)*
             (E2209='2.1.trackMPD'!F:F),
0))</f>
        <v>1.4245014245014236E-6</v>
      </c>
    </row>
    <row r="2210" spans="1:9" x14ac:dyDescent="0.2">
      <c r="A2210" s="160" t="s">
        <v>28</v>
      </c>
      <c r="B2210" s="160" t="s">
        <v>148</v>
      </c>
      <c r="C2210" s="160">
        <f>_xlfn.XLOOKUP(B2210,'2.1.trackMPD'!$R$7:$R$29,'2.1.trackMPD'!$T$7:$T$29)</f>
        <v>6</v>
      </c>
      <c r="D2210" s="160">
        <v>10</v>
      </c>
      <c r="E2210" s="160" t="s">
        <v>6394</v>
      </c>
      <c r="F2210" s="160" t="s">
        <v>110</v>
      </c>
      <c r="G2210" s="160" t="s">
        <v>124</v>
      </c>
      <c r="H2210" s="160" t="s">
        <v>6392</v>
      </c>
      <c r="I2210" s="160" cm="1">
        <f t="array" ref="I2210">INDEX('2.1.trackMPD'!I:I/(24*60*60),
       MATCH(1,
             (A2210='2.1.trackMPD'!A:A)*
             (C2210='2.1.trackMPD'!D:D)*
             (D2210/10^6='2.1.trackMPD'!H:H)*
             (E2210='2.1.trackMPD'!F:F),
0))</f>
        <v>1.4242791167173727E-5</v>
      </c>
    </row>
    <row r="2211" spans="1:9" x14ac:dyDescent="0.2">
      <c r="A2211" s="160" t="s">
        <v>28</v>
      </c>
      <c r="B2211" s="160" t="s">
        <v>148</v>
      </c>
      <c r="C2211" s="160">
        <f>_xlfn.XLOOKUP(B2211,'2.1.trackMPD'!$R$7:$R$29,'2.1.trackMPD'!$T$7:$T$29)</f>
        <v>6</v>
      </c>
      <c r="D2211" s="160">
        <v>10</v>
      </c>
      <c r="E2211" s="160" t="s">
        <v>6394</v>
      </c>
      <c r="F2211" s="160" t="s">
        <v>110</v>
      </c>
      <c r="G2211" s="160" t="s">
        <v>140</v>
      </c>
      <c r="H2211" s="160" t="s">
        <v>6392</v>
      </c>
      <c r="I2211" s="160" cm="1">
        <f t="array" ref="I2211">INDEX('2.1.trackMPD'!J:J/(24*60*60),
       MATCH(1,
             (A2211='2.1.trackMPD'!A:A)*
             (C2211='2.1.trackMPD'!D:D)*
             (D2211/10^6='2.1.trackMPD'!H:H)*
             (E2211='2.1.trackMPD'!F:F),
0))</f>
        <v>7.2057295460470019E-5</v>
      </c>
    </row>
    <row r="2212" spans="1:9" x14ac:dyDescent="0.2">
      <c r="A2212" s="160" t="s">
        <v>28</v>
      </c>
      <c r="B2212" s="160" t="s">
        <v>148</v>
      </c>
      <c r="C2212" s="160">
        <f>_xlfn.XLOOKUP(B2212,'2.1.trackMPD'!$R$7:$R$29,'2.1.trackMPD'!$T$7:$T$29)</f>
        <v>6</v>
      </c>
      <c r="D2212" s="160">
        <v>10</v>
      </c>
      <c r="E2212" s="160" t="s">
        <v>6394</v>
      </c>
      <c r="F2212" s="160" t="s">
        <v>110</v>
      </c>
      <c r="G2212" s="160" t="s">
        <v>124</v>
      </c>
      <c r="H2212" s="160" t="s">
        <v>6393</v>
      </c>
      <c r="I2212" s="160" cm="1">
        <f t="array" ref="I2212">INDEX('2.1.trackMPD'!K:K/(24*60*60),
       MATCH(1,
             (A2212='2.1.trackMPD'!A:A)*
             (C2212='2.1.trackMPD'!D:D)*
             (D2212/10^6='2.1.trackMPD'!H:H)*
             (E2212='2.1.trackMPD'!F:F),
0))</f>
        <v>0</v>
      </c>
    </row>
    <row r="2213" spans="1:9" x14ac:dyDescent="0.2">
      <c r="A2213" s="160" t="s">
        <v>28</v>
      </c>
      <c r="B2213" s="160" t="s">
        <v>148</v>
      </c>
      <c r="C2213" s="160">
        <f>_xlfn.XLOOKUP(B2213,'2.1.trackMPD'!$R$7:$R$29,'2.1.trackMPD'!$T$7:$T$29)</f>
        <v>6</v>
      </c>
      <c r="D2213" s="160">
        <v>10</v>
      </c>
      <c r="E2213" s="160" t="s">
        <v>6394</v>
      </c>
      <c r="F2213" s="160" t="s">
        <v>110</v>
      </c>
      <c r="G2213" s="160" t="s">
        <v>140</v>
      </c>
      <c r="H2213" s="160" t="s">
        <v>6393</v>
      </c>
      <c r="I2213" s="160" cm="1">
        <f t="array" ref="I2213">INDEX('2.1.trackMPD'!L:L/(24*60*60),
       MATCH(1,
             (A2213='2.1.trackMPD'!A:A)*
             (C2213='2.1.trackMPD'!D:D)*
             (D2213/10^6='2.1.trackMPD'!H:H)*
             (E2213='2.1.trackMPD'!F:F),
0))</f>
        <v>0</v>
      </c>
    </row>
    <row r="2214" spans="1:9" x14ac:dyDescent="0.2">
      <c r="A2214" s="160" t="s">
        <v>28</v>
      </c>
      <c r="B2214" s="160" t="s">
        <v>148</v>
      </c>
      <c r="C2214" s="160">
        <f>_xlfn.XLOOKUP(B2214,'2.1.trackMPD'!$R$7:$R$29,'2.1.trackMPD'!$T$7:$T$29)</f>
        <v>6</v>
      </c>
      <c r="D2214" s="160">
        <v>100</v>
      </c>
      <c r="E2214" s="160" t="s">
        <v>6394</v>
      </c>
      <c r="F2214" s="160" t="s">
        <v>110</v>
      </c>
      <c r="G2214" s="160" t="s">
        <v>124</v>
      </c>
      <c r="H2214" s="160" t="s">
        <v>6392</v>
      </c>
      <c r="I2214" s="160" cm="1">
        <f t="array" ref="I2214">INDEX('2.1.trackMPD'!I:I/(24*60*60),
       MATCH(1,
             (A2214='2.1.trackMPD'!A:A)*
             (C2214='2.1.trackMPD'!D:D)*
             (D2214/10^6='2.1.trackMPD'!H:H)*
             (E2214='2.1.trackMPD'!F:F),
0))</f>
        <v>2.4572777605767825E-2</v>
      </c>
    </row>
    <row r="2215" spans="1:9" x14ac:dyDescent="0.2">
      <c r="A2215" s="160" t="s">
        <v>28</v>
      </c>
      <c r="B2215" s="160" t="s">
        <v>148</v>
      </c>
      <c r="C2215" s="160">
        <f>_xlfn.XLOOKUP(B2215,'2.1.trackMPD'!$R$7:$R$29,'2.1.trackMPD'!$T$7:$T$29)</f>
        <v>6</v>
      </c>
      <c r="D2215" s="160">
        <v>100</v>
      </c>
      <c r="E2215" s="160" t="s">
        <v>6394</v>
      </c>
      <c r="F2215" s="160" t="s">
        <v>110</v>
      </c>
      <c r="G2215" s="160" t="s">
        <v>140</v>
      </c>
      <c r="H2215" s="160" t="s">
        <v>6392</v>
      </c>
      <c r="I2215" s="160" cm="1">
        <f t="array" ref="I2215">INDEX('2.1.trackMPD'!J:J/(24*60*60),
       MATCH(1,
             (A2215='2.1.trackMPD'!A:A)*
             (C2215='2.1.trackMPD'!D:D)*
             (D2215/10^6='2.1.trackMPD'!H:H)*
             (E2215='2.1.trackMPD'!F:F),
0))</f>
        <v>4.708581740606111E-3</v>
      </c>
    </row>
    <row r="2216" spans="1:9" x14ac:dyDescent="0.2">
      <c r="A2216" s="160" t="s">
        <v>28</v>
      </c>
      <c r="B2216" s="160" t="s">
        <v>148</v>
      </c>
      <c r="C2216" s="160">
        <f>_xlfn.XLOOKUP(B2216,'2.1.trackMPD'!$R$7:$R$29,'2.1.trackMPD'!$T$7:$T$29)</f>
        <v>6</v>
      </c>
      <c r="D2216" s="160">
        <v>100</v>
      </c>
      <c r="E2216" s="160" t="s">
        <v>6394</v>
      </c>
      <c r="F2216" s="160" t="s">
        <v>110</v>
      </c>
      <c r="G2216" s="160" t="s">
        <v>124</v>
      </c>
      <c r="H2216" s="160" t="s">
        <v>6393</v>
      </c>
      <c r="I2216" s="160" cm="1">
        <f t="array" ref="I2216">INDEX('2.1.trackMPD'!K:K/(24*60*60),
       MATCH(1,
             (A2216='2.1.trackMPD'!A:A)*
             (C2216='2.1.trackMPD'!D:D)*
             (D2216/10^6='2.1.trackMPD'!H:H)*
             (E2216='2.1.trackMPD'!F:F),
0))</f>
        <v>0</v>
      </c>
    </row>
    <row r="2217" spans="1:9" x14ac:dyDescent="0.2">
      <c r="A2217" s="160" t="s">
        <v>28</v>
      </c>
      <c r="B2217" s="160" t="s">
        <v>148</v>
      </c>
      <c r="C2217" s="160">
        <f>_xlfn.XLOOKUP(B2217,'2.1.trackMPD'!$R$7:$R$29,'2.1.trackMPD'!$T$7:$T$29)</f>
        <v>6</v>
      </c>
      <c r="D2217" s="160">
        <v>100</v>
      </c>
      <c r="E2217" s="160" t="s">
        <v>6394</v>
      </c>
      <c r="F2217" s="160" t="s">
        <v>110</v>
      </c>
      <c r="G2217" s="160" t="s">
        <v>140</v>
      </c>
      <c r="H2217" s="160" t="s">
        <v>6393</v>
      </c>
      <c r="I2217" s="160" cm="1">
        <f t="array" ref="I2217">INDEX('2.1.trackMPD'!L:L/(24*60*60),
       MATCH(1,
             (A2217='2.1.trackMPD'!A:A)*
             (C2217='2.1.trackMPD'!D:D)*
             (D2217/10^6='2.1.trackMPD'!H:H)*
             (E2217='2.1.trackMPD'!F:F),
0))</f>
        <v>0</v>
      </c>
    </row>
    <row r="2218" spans="1:9" x14ac:dyDescent="0.2">
      <c r="A2218" s="160" t="s">
        <v>28</v>
      </c>
      <c r="B2218" s="160" t="s">
        <v>148</v>
      </c>
      <c r="C2218" s="160">
        <f>_xlfn.XLOOKUP(B2218,'2.1.trackMPD'!$R$7:$R$29,'2.1.trackMPD'!$T$7:$T$29)</f>
        <v>6</v>
      </c>
      <c r="D2218" s="160">
        <v>1000</v>
      </c>
      <c r="E2218" s="160" t="s">
        <v>6394</v>
      </c>
      <c r="F2218" s="160" t="s">
        <v>110</v>
      </c>
      <c r="G2218" s="160" t="s">
        <v>124</v>
      </c>
      <c r="H2218" s="160" t="s">
        <v>6392</v>
      </c>
      <c r="I2218" s="160" cm="1">
        <f t="array" ref="I2218">INDEX('2.1.trackMPD'!I:I/(24*60*60),
       MATCH(1,
             (A2218='2.1.trackMPD'!A:A)*
             (C2218='2.1.trackMPD'!D:D)*
             (D2218/10^6='2.1.trackMPD'!H:H)*
             (E2218='2.1.trackMPD'!F:F),
0))</f>
        <v>3.0858696405338653</v>
      </c>
    </row>
    <row r="2219" spans="1:9" x14ac:dyDescent="0.2">
      <c r="A2219" s="160" t="s">
        <v>28</v>
      </c>
      <c r="B2219" s="160" t="s">
        <v>148</v>
      </c>
      <c r="C2219" s="160">
        <f>_xlfn.XLOOKUP(B2219,'2.1.trackMPD'!$R$7:$R$29,'2.1.trackMPD'!$T$7:$T$29)</f>
        <v>6</v>
      </c>
      <c r="D2219" s="160">
        <v>1000</v>
      </c>
      <c r="E2219" s="160" t="s">
        <v>6394</v>
      </c>
      <c r="F2219" s="160" t="s">
        <v>110</v>
      </c>
      <c r="G2219" s="160" t="s">
        <v>140</v>
      </c>
      <c r="H2219" s="160" t="s">
        <v>6392</v>
      </c>
      <c r="I2219" s="160" cm="1">
        <f t="array" ref="I2219">INDEX('2.1.trackMPD'!J:J/(24*60*60),
       MATCH(1,
             (A2219='2.1.trackMPD'!A:A)*
             (C2219='2.1.trackMPD'!D:D)*
             (D2219/10^6='2.1.trackMPD'!H:H)*
             (E2219='2.1.trackMPD'!F:F),
0))</f>
        <v>5.3051175956294098E-2</v>
      </c>
    </row>
    <row r="2220" spans="1:9" x14ac:dyDescent="0.2">
      <c r="A2220" s="160" t="s">
        <v>28</v>
      </c>
      <c r="B2220" s="160" t="s">
        <v>148</v>
      </c>
      <c r="C2220" s="160">
        <f>_xlfn.XLOOKUP(B2220,'2.1.trackMPD'!$R$7:$R$29,'2.1.trackMPD'!$T$7:$T$29)</f>
        <v>6</v>
      </c>
      <c r="D2220" s="160">
        <v>1000</v>
      </c>
      <c r="E2220" s="160" t="s">
        <v>6394</v>
      </c>
      <c r="F2220" s="160" t="s">
        <v>110</v>
      </c>
      <c r="G2220" s="160" t="s">
        <v>124</v>
      </c>
      <c r="H2220" s="160" t="s">
        <v>6393</v>
      </c>
      <c r="I2220" s="160" cm="1">
        <f t="array" ref="I2220">INDEX('2.1.trackMPD'!K:K/(24*60*60),
       MATCH(1,
             (A2220='2.1.trackMPD'!A:A)*
             (C2220='2.1.trackMPD'!D:D)*
             (D2220/10^6='2.1.trackMPD'!H:H)*
             (E2220='2.1.trackMPD'!F:F),
0))</f>
        <v>0</v>
      </c>
    </row>
    <row r="2221" spans="1:9" x14ac:dyDescent="0.2">
      <c r="A2221" s="160" t="s">
        <v>28</v>
      </c>
      <c r="B2221" s="160" t="s">
        <v>148</v>
      </c>
      <c r="C2221" s="160">
        <f>_xlfn.XLOOKUP(B2221,'2.1.trackMPD'!$R$7:$R$29,'2.1.trackMPD'!$T$7:$T$29)</f>
        <v>6</v>
      </c>
      <c r="D2221" s="160">
        <v>1000</v>
      </c>
      <c r="E2221" s="160" t="s">
        <v>6394</v>
      </c>
      <c r="F2221" s="160" t="s">
        <v>110</v>
      </c>
      <c r="G2221" s="160" t="s">
        <v>140</v>
      </c>
      <c r="H2221" s="160" t="s">
        <v>6393</v>
      </c>
      <c r="I2221" s="160" cm="1">
        <f t="array" ref="I2221">INDEX('2.1.trackMPD'!L:L/(24*60*60),
       MATCH(1,
             (A2221='2.1.trackMPD'!A:A)*
             (C2221='2.1.trackMPD'!D:D)*
             (D2221/10^6='2.1.trackMPD'!H:H)*
             (E2221='2.1.trackMPD'!F:F),
0))</f>
        <v>0</v>
      </c>
    </row>
    <row r="2222" spans="1:9" x14ac:dyDescent="0.2">
      <c r="A2222" s="160" t="s">
        <v>28</v>
      </c>
      <c r="B2222" s="160" t="s">
        <v>148</v>
      </c>
      <c r="C2222" s="160">
        <f>_xlfn.XLOOKUP(B2222,'2.1.trackMPD'!$R$7:$R$29,'2.1.trackMPD'!$T$7:$T$29)</f>
        <v>6</v>
      </c>
      <c r="D2222" s="160">
        <v>5000</v>
      </c>
      <c r="E2222" s="160" t="s">
        <v>6394</v>
      </c>
      <c r="F2222" s="160" t="s">
        <v>110</v>
      </c>
      <c r="G2222" s="160" t="s">
        <v>124</v>
      </c>
      <c r="H2222" s="160" t="s">
        <v>6392</v>
      </c>
      <c r="I2222" s="160" cm="1">
        <f t="array" ref="I2222">INDEX('2.1.trackMPD'!I:I/(24*60*60),
       MATCH(1,
             (A2222='2.1.trackMPD'!A:A)*
             (C2222='2.1.trackMPD'!D:D)*
             (D2222/10^6='2.1.trackMPD'!H:H)*
             (E2222='2.1.trackMPD'!F:F),
0))</f>
        <v>18.124738707300001</v>
      </c>
    </row>
    <row r="2223" spans="1:9" x14ac:dyDescent="0.2">
      <c r="A2223" s="160" t="s">
        <v>28</v>
      </c>
      <c r="B2223" s="160" t="s">
        <v>148</v>
      </c>
      <c r="C2223" s="160">
        <f>_xlfn.XLOOKUP(B2223,'2.1.trackMPD'!$R$7:$R$29,'2.1.trackMPD'!$T$7:$T$29)</f>
        <v>6</v>
      </c>
      <c r="D2223" s="160">
        <v>5000</v>
      </c>
      <c r="E2223" s="160" t="s">
        <v>6394</v>
      </c>
      <c r="F2223" s="160" t="s">
        <v>110</v>
      </c>
      <c r="G2223" s="160" t="s">
        <v>140</v>
      </c>
      <c r="H2223" s="160" t="s">
        <v>6392</v>
      </c>
      <c r="I2223" s="160" cm="1">
        <f t="array" ref="I2223">INDEX('2.1.trackMPD'!J:J/(24*60*60),
       MATCH(1,
             (A2223='2.1.trackMPD'!A:A)*
             (C2223='2.1.trackMPD'!D:D)*
             (D2223/10^6='2.1.trackMPD'!H:H)*
             (E2223='2.1.trackMPD'!F:F),
0))</f>
        <v>0.12857071824875577</v>
      </c>
    </row>
    <row r="2224" spans="1:9" x14ac:dyDescent="0.2">
      <c r="A2224" s="160" t="s">
        <v>28</v>
      </c>
      <c r="B2224" s="160" t="s">
        <v>148</v>
      </c>
      <c r="C2224" s="160">
        <f>_xlfn.XLOOKUP(B2224,'2.1.trackMPD'!$R$7:$R$29,'2.1.trackMPD'!$T$7:$T$29)</f>
        <v>6</v>
      </c>
      <c r="D2224" s="160">
        <v>5000</v>
      </c>
      <c r="E2224" s="160" t="s">
        <v>6394</v>
      </c>
      <c r="F2224" s="160" t="s">
        <v>110</v>
      </c>
      <c r="G2224" s="160" t="s">
        <v>124</v>
      </c>
      <c r="H2224" s="160" t="s">
        <v>6393</v>
      </c>
      <c r="I2224" s="160" cm="1">
        <f t="array" ref="I2224">INDEX('2.1.trackMPD'!K:K/(24*60*60),
       MATCH(1,
             (A2224='2.1.trackMPD'!A:A)*
             (C2224='2.1.trackMPD'!D:D)*
             (D2224/10^6='2.1.trackMPD'!H:H)*
             (E2224='2.1.trackMPD'!F:F),
0))</f>
        <v>0</v>
      </c>
    </row>
    <row r="2225" spans="1:9" x14ac:dyDescent="0.2">
      <c r="A2225" s="160" t="s">
        <v>28</v>
      </c>
      <c r="B2225" s="160" t="s">
        <v>148</v>
      </c>
      <c r="C2225" s="160">
        <f>_xlfn.XLOOKUP(B2225,'2.1.trackMPD'!$R$7:$R$29,'2.1.trackMPD'!$T$7:$T$29)</f>
        <v>6</v>
      </c>
      <c r="D2225" s="160">
        <v>5000</v>
      </c>
      <c r="E2225" s="160" t="s">
        <v>6394</v>
      </c>
      <c r="F2225" s="160" t="s">
        <v>110</v>
      </c>
      <c r="G2225" s="160" t="s">
        <v>140</v>
      </c>
      <c r="H2225" s="160" t="s">
        <v>6393</v>
      </c>
      <c r="I2225" s="160" cm="1">
        <f t="array" ref="I2225">INDEX('2.1.trackMPD'!L:L/(24*60*60),
       MATCH(1,
             (A2225='2.1.trackMPD'!A:A)*
             (C2225='2.1.trackMPD'!D:D)*
             (D2225/10^6='2.1.trackMPD'!H:H)*
             (E2225='2.1.trackMPD'!F:F),
0))</f>
        <v>0</v>
      </c>
    </row>
    <row r="2226" spans="1:9" x14ac:dyDescent="0.2">
      <c r="A2226" s="160" t="s">
        <v>28</v>
      </c>
      <c r="B2226" s="160" t="s">
        <v>148</v>
      </c>
      <c r="C2226" s="160">
        <f>_xlfn.XLOOKUP(B2226,'2.1.trackMPD'!$R$7:$R$29,'2.1.trackMPD'!$T$7:$T$29)</f>
        <v>6</v>
      </c>
      <c r="D2226" s="160">
        <v>1</v>
      </c>
      <c r="E2226" s="160" t="s">
        <v>6395</v>
      </c>
      <c r="F2226" s="160" t="s">
        <v>110</v>
      </c>
      <c r="G2226" s="160" t="s">
        <v>124</v>
      </c>
      <c r="H2226" s="160" t="s">
        <v>6392</v>
      </c>
      <c r="I2226" s="160" t="e" cm="1">
        <f t="array" ref="I2226">INDEX('2.1.trackMPD'!I:I/(24*60*60),
       MATCH(1,
             (A2226='2.1.trackMPD'!A:A)*
             (C2226='2.1.trackMPD'!D:D)*
             (D2226/10^6='2.1.trackMPD'!H:H)*
             (E2226='2.1.trackMPD'!F:F),
0))</f>
        <v>#N/A</v>
      </c>
    </row>
    <row r="2227" spans="1:9" x14ac:dyDescent="0.2">
      <c r="A2227" s="160" t="s">
        <v>28</v>
      </c>
      <c r="B2227" s="160" t="s">
        <v>148</v>
      </c>
      <c r="C2227" s="160">
        <f>_xlfn.XLOOKUP(B2227,'2.1.trackMPD'!$R$7:$R$29,'2.1.trackMPD'!$T$7:$T$29)</f>
        <v>6</v>
      </c>
      <c r="D2227" s="160">
        <v>1</v>
      </c>
      <c r="E2227" s="160" t="s">
        <v>6395</v>
      </c>
      <c r="F2227" s="160" t="s">
        <v>110</v>
      </c>
      <c r="G2227" s="160" t="s">
        <v>140</v>
      </c>
      <c r="H2227" s="160" t="s">
        <v>6392</v>
      </c>
      <c r="I2227" s="160" t="e" cm="1">
        <f t="array" ref="I2227">INDEX('2.1.trackMPD'!J:J/(24*60*60),
       MATCH(1,
             (A2227='2.1.trackMPD'!A:A)*
             (C2227='2.1.trackMPD'!D:D)*
             (D2227/10^6='2.1.trackMPD'!H:H)*
             (E2227='2.1.trackMPD'!F:F),
0))</f>
        <v>#N/A</v>
      </c>
    </row>
    <row r="2228" spans="1:9" x14ac:dyDescent="0.2">
      <c r="A2228" s="160" t="s">
        <v>28</v>
      </c>
      <c r="B2228" s="160" t="s">
        <v>148</v>
      </c>
      <c r="C2228" s="160">
        <f>_xlfn.XLOOKUP(B2228,'2.1.trackMPD'!$R$7:$R$29,'2.1.trackMPD'!$T$7:$T$29)</f>
        <v>6</v>
      </c>
      <c r="D2228" s="160">
        <v>1</v>
      </c>
      <c r="E2228" s="160" t="s">
        <v>6395</v>
      </c>
      <c r="F2228" s="160" t="s">
        <v>110</v>
      </c>
      <c r="G2228" s="160" t="s">
        <v>124</v>
      </c>
      <c r="H2228" s="160" t="s">
        <v>6393</v>
      </c>
      <c r="I2228" s="160" t="e" cm="1">
        <f t="array" ref="I2228">INDEX('2.1.trackMPD'!K:K/(24*60*60),
       MATCH(1,
             (A2228='2.1.trackMPD'!A:A)*
             (C2228='2.1.trackMPD'!D:D)*
             (D2228/10^6='2.1.trackMPD'!H:H)*
             (E2228='2.1.trackMPD'!F:F),
0))</f>
        <v>#N/A</v>
      </c>
    </row>
    <row r="2229" spans="1:9" x14ac:dyDescent="0.2">
      <c r="A2229" s="160" t="s">
        <v>28</v>
      </c>
      <c r="B2229" s="160" t="s">
        <v>148</v>
      </c>
      <c r="C2229" s="160">
        <f>_xlfn.XLOOKUP(B2229,'2.1.trackMPD'!$R$7:$R$29,'2.1.trackMPD'!$T$7:$T$29)</f>
        <v>6</v>
      </c>
      <c r="D2229" s="160">
        <v>1</v>
      </c>
      <c r="E2229" s="160" t="s">
        <v>6395</v>
      </c>
      <c r="F2229" s="160" t="s">
        <v>110</v>
      </c>
      <c r="G2229" s="160" t="s">
        <v>140</v>
      </c>
      <c r="H2229" s="160" t="s">
        <v>6393</v>
      </c>
      <c r="I2229" s="160" t="e" cm="1">
        <f t="array" ref="I2229">INDEX('2.1.trackMPD'!L:L/(24*60*60),
       MATCH(1,
             (A2229='2.1.trackMPD'!A:A)*
             (C2229='2.1.trackMPD'!D:D)*
             (D2229/10^6='2.1.trackMPD'!H:H)*
             (E2229='2.1.trackMPD'!F:F),
0))</f>
        <v>#N/A</v>
      </c>
    </row>
    <row r="2230" spans="1:9" x14ac:dyDescent="0.2">
      <c r="A2230" s="160" t="s">
        <v>28</v>
      </c>
      <c r="B2230" s="160" t="s">
        <v>148</v>
      </c>
      <c r="C2230" s="160">
        <f>_xlfn.XLOOKUP(B2230,'2.1.trackMPD'!$R$7:$R$29,'2.1.trackMPD'!$T$7:$T$29)</f>
        <v>6</v>
      </c>
      <c r="D2230" s="160">
        <v>10</v>
      </c>
      <c r="E2230" s="160" t="s">
        <v>6395</v>
      </c>
      <c r="F2230" s="160" t="s">
        <v>110</v>
      </c>
      <c r="G2230" s="160" t="s">
        <v>124</v>
      </c>
      <c r="H2230" s="160" t="s">
        <v>6392</v>
      </c>
      <c r="I2230" s="160" t="e" cm="1">
        <f t="array" ref="I2230">INDEX('2.1.trackMPD'!I:I/(24*60*60),
       MATCH(1,
             (A2230='2.1.trackMPD'!A:A)*
             (C2230='2.1.trackMPD'!D:D)*
             (D2230/10^6='2.1.trackMPD'!H:H)*
             (E2230='2.1.trackMPD'!F:F),
0))</f>
        <v>#N/A</v>
      </c>
    </row>
    <row r="2231" spans="1:9" x14ac:dyDescent="0.2">
      <c r="A2231" s="160" t="s">
        <v>28</v>
      </c>
      <c r="B2231" s="160" t="s">
        <v>148</v>
      </c>
      <c r="C2231" s="160">
        <f>_xlfn.XLOOKUP(B2231,'2.1.trackMPD'!$R$7:$R$29,'2.1.trackMPD'!$T$7:$T$29)</f>
        <v>6</v>
      </c>
      <c r="D2231" s="160">
        <v>10</v>
      </c>
      <c r="E2231" s="160" t="s">
        <v>6395</v>
      </c>
      <c r="F2231" s="160" t="s">
        <v>110</v>
      </c>
      <c r="G2231" s="160" t="s">
        <v>140</v>
      </c>
      <c r="H2231" s="160" t="s">
        <v>6392</v>
      </c>
      <c r="I2231" s="160" t="e" cm="1">
        <f t="array" ref="I2231">INDEX('2.1.trackMPD'!J:J/(24*60*60),
       MATCH(1,
             (A2231='2.1.trackMPD'!A:A)*
             (C2231='2.1.trackMPD'!D:D)*
             (D2231/10^6='2.1.trackMPD'!H:H)*
             (E2231='2.1.trackMPD'!F:F),
0))</f>
        <v>#N/A</v>
      </c>
    </row>
    <row r="2232" spans="1:9" x14ac:dyDescent="0.2">
      <c r="A2232" s="160" t="s">
        <v>28</v>
      </c>
      <c r="B2232" s="160" t="s">
        <v>148</v>
      </c>
      <c r="C2232" s="160">
        <f>_xlfn.XLOOKUP(B2232,'2.1.trackMPD'!$R$7:$R$29,'2.1.trackMPD'!$T$7:$T$29)</f>
        <v>6</v>
      </c>
      <c r="D2232" s="160">
        <v>10</v>
      </c>
      <c r="E2232" s="160" t="s">
        <v>6395</v>
      </c>
      <c r="F2232" s="160" t="s">
        <v>110</v>
      </c>
      <c r="G2232" s="160" t="s">
        <v>124</v>
      </c>
      <c r="H2232" s="160" t="s">
        <v>6393</v>
      </c>
      <c r="I2232" s="160" t="e" cm="1">
        <f t="array" ref="I2232">INDEX('2.1.trackMPD'!K:K/(24*60*60),
       MATCH(1,
             (A2232='2.1.trackMPD'!A:A)*
             (C2232='2.1.trackMPD'!D:D)*
             (D2232/10^6='2.1.trackMPD'!H:H)*
             (E2232='2.1.trackMPD'!F:F),
0))</f>
        <v>#N/A</v>
      </c>
    </row>
    <row r="2233" spans="1:9" x14ac:dyDescent="0.2">
      <c r="A2233" s="160" t="s">
        <v>28</v>
      </c>
      <c r="B2233" s="160" t="s">
        <v>148</v>
      </c>
      <c r="C2233" s="160">
        <f>_xlfn.XLOOKUP(B2233,'2.1.trackMPD'!$R$7:$R$29,'2.1.trackMPD'!$T$7:$T$29)</f>
        <v>6</v>
      </c>
      <c r="D2233" s="160">
        <v>10</v>
      </c>
      <c r="E2233" s="160" t="s">
        <v>6395</v>
      </c>
      <c r="F2233" s="160" t="s">
        <v>110</v>
      </c>
      <c r="G2233" s="160" t="s">
        <v>140</v>
      </c>
      <c r="H2233" s="160" t="s">
        <v>6393</v>
      </c>
      <c r="I2233" s="160" t="e" cm="1">
        <f t="array" ref="I2233">INDEX('2.1.trackMPD'!L:L/(24*60*60),
       MATCH(1,
             (A2233='2.1.trackMPD'!A:A)*
             (C2233='2.1.trackMPD'!D:D)*
             (D2233/10^6='2.1.trackMPD'!H:H)*
             (E2233='2.1.trackMPD'!F:F),
0))</f>
        <v>#N/A</v>
      </c>
    </row>
    <row r="2234" spans="1:9" x14ac:dyDescent="0.2">
      <c r="A2234" s="160" t="s">
        <v>28</v>
      </c>
      <c r="B2234" s="160" t="s">
        <v>148</v>
      </c>
      <c r="C2234" s="160">
        <f>_xlfn.XLOOKUP(B2234,'2.1.trackMPD'!$R$7:$R$29,'2.1.trackMPD'!$T$7:$T$29)</f>
        <v>6</v>
      </c>
      <c r="D2234" s="160">
        <v>100</v>
      </c>
      <c r="E2234" s="160" t="s">
        <v>6395</v>
      </c>
      <c r="F2234" s="160" t="s">
        <v>110</v>
      </c>
      <c r="G2234" s="160" t="s">
        <v>124</v>
      </c>
      <c r="H2234" s="160" t="s">
        <v>6392</v>
      </c>
      <c r="I2234" s="160" t="e" cm="1">
        <f t="array" ref="I2234">INDEX('2.1.trackMPD'!I:I/(24*60*60),
       MATCH(1,
             (A2234='2.1.trackMPD'!A:A)*
             (C2234='2.1.trackMPD'!D:D)*
             (D2234/10^6='2.1.trackMPD'!H:H)*
             (E2234='2.1.trackMPD'!F:F),
0))</f>
        <v>#N/A</v>
      </c>
    </row>
    <row r="2235" spans="1:9" x14ac:dyDescent="0.2">
      <c r="A2235" s="160" t="s">
        <v>28</v>
      </c>
      <c r="B2235" s="160" t="s">
        <v>148</v>
      </c>
      <c r="C2235" s="160">
        <f>_xlfn.XLOOKUP(B2235,'2.1.trackMPD'!$R$7:$R$29,'2.1.trackMPD'!$T$7:$T$29)</f>
        <v>6</v>
      </c>
      <c r="D2235" s="160">
        <v>100</v>
      </c>
      <c r="E2235" s="160" t="s">
        <v>6395</v>
      </c>
      <c r="F2235" s="160" t="s">
        <v>110</v>
      </c>
      <c r="G2235" s="160" t="s">
        <v>140</v>
      </c>
      <c r="H2235" s="160" t="s">
        <v>6392</v>
      </c>
      <c r="I2235" s="160" t="e" cm="1">
        <f t="array" ref="I2235">INDEX('2.1.trackMPD'!J:J/(24*60*60),
       MATCH(1,
             (A2235='2.1.trackMPD'!A:A)*
             (C2235='2.1.trackMPD'!D:D)*
             (D2235/10^6='2.1.trackMPD'!H:H)*
             (E2235='2.1.trackMPD'!F:F),
0))</f>
        <v>#N/A</v>
      </c>
    </row>
    <row r="2236" spans="1:9" x14ac:dyDescent="0.2">
      <c r="A2236" s="160" t="s">
        <v>28</v>
      </c>
      <c r="B2236" s="160" t="s">
        <v>148</v>
      </c>
      <c r="C2236" s="160">
        <f>_xlfn.XLOOKUP(B2236,'2.1.trackMPD'!$R$7:$R$29,'2.1.trackMPD'!$T$7:$T$29)</f>
        <v>6</v>
      </c>
      <c r="D2236" s="160">
        <v>100</v>
      </c>
      <c r="E2236" s="160" t="s">
        <v>6395</v>
      </c>
      <c r="F2236" s="160" t="s">
        <v>110</v>
      </c>
      <c r="G2236" s="160" t="s">
        <v>124</v>
      </c>
      <c r="H2236" s="160" t="s">
        <v>6393</v>
      </c>
      <c r="I2236" s="160" t="e" cm="1">
        <f t="array" ref="I2236">INDEX('2.1.trackMPD'!K:K/(24*60*60),
       MATCH(1,
             (A2236='2.1.trackMPD'!A:A)*
             (C2236='2.1.trackMPD'!D:D)*
             (D2236/10^6='2.1.trackMPD'!H:H)*
             (E2236='2.1.trackMPD'!F:F),
0))</f>
        <v>#N/A</v>
      </c>
    </row>
    <row r="2237" spans="1:9" x14ac:dyDescent="0.2">
      <c r="A2237" s="160" t="s">
        <v>28</v>
      </c>
      <c r="B2237" s="160" t="s">
        <v>148</v>
      </c>
      <c r="C2237" s="160">
        <f>_xlfn.XLOOKUP(B2237,'2.1.trackMPD'!$R$7:$R$29,'2.1.trackMPD'!$T$7:$T$29)</f>
        <v>6</v>
      </c>
      <c r="D2237" s="160">
        <v>100</v>
      </c>
      <c r="E2237" s="160" t="s">
        <v>6395</v>
      </c>
      <c r="F2237" s="160" t="s">
        <v>110</v>
      </c>
      <c r="G2237" s="160" t="s">
        <v>140</v>
      </c>
      <c r="H2237" s="160" t="s">
        <v>6393</v>
      </c>
      <c r="I2237" s="160" t="e" cm="1">
        <f t="array" ref="I2237">INDEX('2.1.trackMPD'!L:L/(24*60*60),
       MATCH(1,
             (A2237='2.1.trackMPD'!A:A)*
             (C2237='2.1.trackMPD'!D:D)*
             (D2237/10^6='2.1.trackMPD'!H:H)*
             (E2237='2.1.trackMPD'!F:F),
0))</f>
        <v>#N/A</v>
      </c>
    </row>
    <row r="2238" spans="1:9" x14ac:dyDescent="0.2">
      <c r="A2238" s="160" t="s">
        <v>28</v>
      </c>
      <c r="B2238" s="160" t="s">
        <v>149</v>
      </c>
      <c r="C2238" s="160">
        <f>_xlfn.XLOOKUP(B2238,'2.1.trackMPD'!$R$7:$R$29,'2.1.trackMPD'!$T$7:$T$29)</f>
        <v>6</v>
      </c>
      <c r="D2238" s="160">
        <v>1</v>
      </c>
      <c r="E2238" s="160" t="s">
        <v>6390</v>
      </c>
      <c r="F2238" s="160" t="s">
        <v>110</v>
      </c>
      <c r="G2238" s="160" t="s">
        <v>124</v>
      </c>
      <c r="H2238" s="160" t="s">
        <v>6392</v>
      </c>
      <c r="I2238" s="160" cm="1">
        <f t="array" ref="I2238">INDEX('2.1.trackMPD'!I:I/(24*60*60),
       MATCH(1,
             (A2238='2.1.trackMPD'!A:A)*
             (C2238='2.1.trackMPD'!D:D)*
             (D2238/10^6='2.1.trackMPD'!H:H)*
             (E2238='2.1.trackMPD'!F:F),
0))</f>
        <v>1.6177365619572223E-6</v>
      </c>
    </row>
    <row r="2239" spans="1:9" x14ac:dyDescent="0.2">
      <c r="A2239" s="160" t="s">
        <v>28</v>
      </c>
      <c r="B2239" s="160" t="s">
        <v>149</v>
      </c>
      <c r="C2239" s="160">
        <f>_xlfn.XLOOKUP(B2239,'2.1.trackMPD'!$R$7:$R$29,'2.1.trackMPD'!$T$7:$T$29)</f>
        <v>6</v>
      </c>
      <c r="D2239" s="160">
        <v>1</v>
      </c>
      <c r="E2239" s="160" t="s">
        <v>6390</v>
      </c>
      <c r="F2239" s="160" t="s">
        <v>110</v>
      </c>
      <c r="G2239" s="160" t="s">
        <v>140</v>
      </c>
      <c r="H2239" s="160" t="s">
        <v>6392</v>
      </c>
      <c r="I2239" s="160" cm="1">
        <f t="array" ref="I2239">INDEX('2.1.trackMPD'!J:J/(24*60*60),
       MATCH(1,
             (A2239='2.1.trackMPD'!A:A)*
             (C2239='2.1.trackMPD'!D:D)*
             (D2239/10^6='2.1.trackMPD'!H:H)*
             (E2239='2.1.trackMPD'!F:F),
0))</f>
        <v>3.4630803063361224E-5</v>
      </c>
    </row>
    <row r="2240" spans="1:9" x14ac:dyDescent="0.2">
      <c r="A2240" s="160" t="s">
        <v>28</v>
      </c>
      <c r="B2240" s="160" t="s">
        <v>149</v>
      </c>
      <c r="C2240" s="160">
        <f>_xlfn.XLOOKUP(B2240,'2.1.trackMPD'!$R$7:$R$29,'2.1.trackMPD'!$T$7:$T$29)</f>
        <v>6</v>
      </c>
      <c r="D2240" s="160">
        <v>1</v>
      </c>
      <c r="E2240" s="160" t="s">
        <v>6390</v>
      </c>
      <c r="F2240" s="160" t="s">
        <v>110</v>
      </c>
      <c r="G2240" s="160" t="s">
        <v>124</v>
      </c>
      <c r="H2240" s="160" t="s">
        <v>6393</v>
      </c>
      <c r="I2240" s="160" cm="1">
        <f t="array" ref="I2240">INDEX('2.1.trackMPD'!K:K/(24*60*60),
       MATCH(1,
             (A2240='2.1.trackMPD'!A:A)*
             (C2240='2.1.trackMPD'!D:D)*
             (D2240/10^6='2.1.trackMPD'!H:H)*
             (E2240='2.1.trackMPD'!F:F),
0))</f>
        <v>6.3710499490452088E-7</v>
      </c>
    </row>
    <row r="2241" spans="1:9" x14ac:dyDescent="0.2">
      <c r="A2241" s="160" t="s">
        <v>28</v>
      </c>
      <c r="B2241" s="160" t="s">
        <v>149</v>
      </c>
      <c r="C2241" s="160">
        <f>_xlfn.XLOOKUP(B2241,'2.1.trackMPD'!$R$7:$R$29,'2.1.trackMPD'!$T$7:$T$29)</f>
        <v>6</v>
      </c>
      <c r="D2241" s="160">
        <v>1</v>
      </c>
      <c r="E2241" s="160" t="s">
        <v>6390</v>
      </c>
      <c r="F2241" s="160" t="s">
        <v>110</v>
      </c>
      <c r="G2241" s="160" t="s">
        <v>140</v>
      </c>
      <c r="H2241" s="160" t="s">
        <v>6393</v>
      </c>
      <c r="I2241" s="160" cm="1">
        <f t="array" ref="I2241">INDEX('2.1.trackMPD'!L:L/(24*60*60),
       MATCH(1,
             (A2241='2.1.trackMPD'!A:A)*
             (C2241='2.1.trackMPD'!D:D)*
             (D2241/10^6='2.1.trackMPD'!H:H)*
             (E2241='2.1.trackMPD'!F:F),
0))</f>
        <v>2.1367521364459838E-5</v>
      </c>
    </row>
    <row r="2242" spans="1:9" x14ac:dyDescent="0.2">
      <c r="A2242" s="160" t="s">
        <v>28</v>
      </c>
      <c r="B2242" s="160" t="s">
        <v>149</v>
      </c>
      <c r="C2242" s="160">
        <f>_xlfn.XLOOKUP(B2242,'2.1.trackMPD'!$R$7:$R$29,'2.1.trackMPD'!$T$7:$T$29)</f>
        <v>6</v>
      </c>
      <c r="D2242" s="160">
        <v>10</v>
      </c>
      <c r="E2242" s="160" t="s">
        <v>6390</v>
      </c>
      <c r="F2242" s="160" t="s">
        <v>110</v>
      </c>
      <c r="G2242" s="160" t="s">
        <v>124</v>
      </c>
      <c r="H2242" s="160" t="s">
        <v>6392</v>
      </c>
      <c r="I2242" s="160" cm="1">
        <f t="array" ref="I2242">INDEX('2.1.trackMPD'!I:I/(24*60*60),
       MATCH(1,
             (A2242='2.1.trackMPD'!A:A)*
             (C2242='2.1.trackMPD'!D:D)*
             (D2242/10^6='2.1.trackMPD'!H:H)*
             (E2242='2.1.trackMPD'!F:F),
0))</f>
        <v>2.8237807046357985E-6</v>
      </c>
    </row>
    <row r="2243" spans="1:9" x14ac:dyDescent="0.2">
      <c r="A2243" s="160" t="s">
        <v>28</v>
      </c>
      <c r="B2243" s="160" t="s">
        <v>149</v>
      </c>
      <c r="C2243" s="160">
        <f>_xlfn.XLOOKUP(B2243,'2.1.trackMPD'!$R$7:$R$29,'2.1.trackMPD'!$T$7:$T$29)</f>
        <v>6</v>
      </c>
      <c r="D2243" s="160">
        <v>10</v>
      </c>
      <c r="E2243" s="160" t="s">
        <v>6390</v>
      </c>
      <c r="F2243" s="160" t="s">
        <v>110</v>
      </c>
      <c r="G2243" s="160" t="s">
        <v>140</v>
      </c>
      <c r="H2243" s="160" t="s">
        <v>6392</v>
      </c>
      <c r="I2243" s="160" cm="1">
        <f t="array" ref="I2243">INDEX('2.1.trackMPD'!J:J/(24*60*60),
       MATCH(1,
             (A2243='2.1.trackMPD'!A:A)*
             (C2243='2.1.trackMPD'!D:D)*
             (D2243/10^6='2.1.trackMPD'!H:H)*
             (E2243='2.1.trackMPD'!F:F),
0))</f>
        <v>3.3217674055787963E-5</v>
      </c>
    </row>
    <row r="2244" spans="1:9" x14ac:dyDescent="0.2">
      <c r="A2244" s="160" t="s">
        <v>28</v>
      </c>
      <c r="B2244" s="160" t="s">
        <v>149</v>
      </c>
      <c r="C2244" s="160">
        <f>_xlfn.XLOOKUP(B2244,'2.1.trackMPD'!$R$7:$R$29,'2.1.trackMPD'!$T$7:$T$29)</f>
        <v>6</v>
      </c>
      <c r="D2244" s="160">
        <v>10</v>
      </c>
      <c r="E2244" s="160" t="s">
        <v>6390</v>
      </c>
      <c r="F2244" s="160" t="s">
        <v>110</v>
      </c>
      <c r="G2244" s="160" t="s">
        <v>124</v>
      </c>
      <c r="H2244" s="160" t="s">
        <v>6393</v>
      </c>
      <c r="I2244" s="160" cm="1">
        <f t="array" ref="I2244">INDEX('2.1.trackMPD'!K:K/(24*60*60),
       MATCH(1,
             (A2244='2.1.trackMPD'!A:A)*
             (C2244='2.1.trackMPD'!D:D)*
             (D2244/10^6='2.1.trackMPD'!H:H)*
             (E2244='2.1.trackMPD'!F:F),
0))</f>
        <v>6.2562562562562614E-7</v>
      </c>
    </row>
    <row r="2245" spans="1:9" x14ac:dyDescent="0.2">
      <c r="A2245" s="160" t="s">
        <v>28</v>
      </c>
      <c r="B2245" s="160" t="s">
        <v>149</v>
      </c>
      <c r="C2245" s="160">
        <f>_xlfn.XLOOKUP(B2245,'2.1.trackMPD'!$R$7:$R$29,'2.1.trackMPD'!$T$7:$T$29)</f>
        <v>6</v>
      </c>
      <c r="D2245" s="160">
        <v>10</v>
      </c>
      <c r="E2245" s="160" t="s">
        <v>6390</v>
      </c>
      <c r="F2245" s="160" t="s">
        <v>110</v>
      </c>
      <c r="G2245" s="160" t="s">
        <v>140</v>
      </c>
      <c r="H2245" s="160" t="s">
        <v>6393</v>
      </c>
      <c r="I2245" s="160" cm="1">
        <f t="array" ref="I2245">INDEX('2.1.trackMPD'!L:L/(24*60*60),
       MATCH(1,
             (A2245='2.1.trackMPD'!A:A)*
             (C2245='2.1.trackMPD'!D:D)*
             (D2245/10^6='2.1.trackMPD'!H:H)*
             (E2245='2.1.trackMPD'!F:F),
0))</f>
        <v>1.381978993919294E-6</v>
      </c>
    </row>
    <row r="2246" spans="1:9" x14ac:dyDescent="0.2">
      <c r="A2246" s="160" t="s">
        <v>28</v>
      </c>
      <c r="B2246" s="160" t="s">
        <v>149</v>
      </c>
      <c r="C2246" s="160">
        <f>_xlfn.XLOOKUP(B2246,'2.1.trackMPD'!$R$7:$R$29,'2.1.trackMPD'!$T$7:$T$29)</f>
        <v>6</v>
      </c>
      <c r="D2246" s="160">
        <v>100</v>
      </c>
      <c r="E2246" s="160" t="s">
        <v>6390</v>
      </c>
      <c r="F2246" s="160" t="s">
        <v>110</v>
      </c>
      <c r="G2246" s="160" t="s">
        <v>124</v>
      </c>
      <c r="H2246" s="160" t="s">
        <v>6392</v>
      </c>
      <c r="I2246" s="160" cm="1">
        <f t="array" ref="I2246">INDEX('2.1.trackMPD'!I:I/(24*60*60),
       MATCH(1,
             (A2246='2.1.trackMPD'!A:A)*
             (C2246='2.1.trackMPD'!D:D)*
             (D2246/10^6='2.1.trackMPD'!H:H)*
             (E2246='2.1.trackMPD'!F:F),
0))</f>
        <v>2.8920360168355093E-3</v>
      </c>
    </row>
    <row r="2247" spans="1:9" x14ac:dyDescent="0.2">
      <c r="A2247" s="160" t="s">
        <v>28</v>
      </c>
      <c r="B2247" s="160" t="s">
        <v>149</v>
      </c>
      <c r="C2247" s="160">
        <f>_xlfn.XLOOKUP(B2247,'2.1.trackMPD'!$R$7:$R$29,'2.1.trackMPD'!$T$7:$T$29)</f>
        <v>6</v>
      </c>
      <c r="D2247" s="160">
        <v>100</v>
      </c>
      <c r="E2247" s="160" t="s">
        <v>6390</v>
      </c>
      <c r="F2247" s="160" t="s">
        <v>110</v>
      </c>
      <c r="G2247" s="160" t="s">
        <v>140</v>
      </c>
      <c r="H2247" s="160" t="s">
        <v>6392</v>
      </c>
      <c r="I2247" s="160" cm="1">
        <f t="array" ref="I2247">INDEX('2.1.trackMPD'!J:J/(24*60*60),
       MATCH(1,
             (A2247='2.1.trackMPD'!A:A)*
             (C2247='2.1.trackMPD'!D:D)*
             (D2247/10^6='2.1.trackMPD'!H:H)*
             (E2247='2.1.trackMPD'!F:F),
0))</f>
        <v>1.6179365239558331E-3</v>
      </c>
    </row>
    <row r="2248" spans="1:9" x14ac:dyDescent="0.2">
      <c r="A2248" s="160" t="s">
        <v>28</v>
      </c>
      <c r="B2248" s="160" t="s">
        <v>149</v>
      </c>
      <c r="C2248" s="160">
        <f>_xlfn.XLOOKUP(B2248,'2.1.trackMPD'!$R$7:$R$29,'2.1.trackMPD'!$T$7:$T$29)</f>
        <v>6</v>
      </c>
      <c r="D2248" s="160">
        <v>100</v>
      </c>
      <c r="E2248" s="160" t="s">
        <v>6390</v>
      </c>
      <c r="F2248" s="160" t="s">
        <v>110</v>
      </c>
      <c r="G2248" s="160" t="s">
        <v>124</v>
      </c>
      <c r="H2248" s="160" t="s">
        <v>6393</v>
      </c>
      <c r="I2248" s="160" cm="1">
        <f t="array" ref="I2248">INDEX('2.1.trackMPD'!K:K/(24*60*60),
       MATCH(1,
             (A2248='2.1.trackMPD'!A:A)*
             (C2248='2.1.trackMPD'!D:D)*
             (D2248/10^6='2.1.trackMPD'!H:H)*
             (E2248='2.1.trackMPD'!F:F),
0))</f>
        <v>0</v>
      </c>
    </row>
    <row r="2249" spans="1:9" x14ac:dyDescent="0.2">
      <c r="A2249" s="160" t="s">
        <v>28</v>
      </c>
      <c r="B2249" s="160" t="s">
        <v>149</v>
      </c>
      <c r="C2249" s="160">
        <f>_xlfn.XLOOKUP(B2249,'2.1.trackMPD'!$R$7:$R$29,'2.1.trackMPD'!$T$7:$T$29)</f>
        <v>6</v>
      </c>
      <c r="D2249" s="160">
        <v>100</v>
      </c>
      <c r="E2249" s="160" t="s">
        <v>6390</v>
      </c>
      <c r="F2249" s="160" t="s">
        <v>110</v>
      </c>
      <c r="G2249" s="160" t="s">
        <v>140</v>
      </c>
      <c r="H2249" s="160" t="s">
        <v>6393</v>
      </c>
      <c r="I2249" s="160" cm="1">
        <f t="array" ref="I2249">INDEX('2.1.trackMPD'!L:L/(24*60*60),
       MATCH(1,
             (A2249='2.1.trackMPD'!A:A)*
             (C2249='2.1.trackMPD'!D:D)*
             (D2249/10^6='2.1.trackMPD'!H:H)*
             (E2249='2.1.trackMPD'!F:F),
0))</f>
        <v>0</v>
      </c>
    </row>
    <row r="2250" spans="1:9" x14ac:dyDescent="0.2">
      <c r="A2250" s="160" t="s">
        <v>28</v>
      </c>
      <c r="B2250" s="160" t="s">
        <v>149</v>
      </c>
      <c r="C2250" s="160">
        <f>_xlfn.XLOOKUP(B2250,'2.1.trackMPD'!$R$7:$R$29,'2.1.trackMPD'!$T$7:$T$29)</f>
        <v>6</v>
      </c>
      <c r="D2250" s="160">
        <v>1000</v>
      </c>
      <c r="E2250" s="160" t="s">
        <v>6390</v>
      </c>
      <c r="F2250" s="160" t="s">
        <v>110</v>
      </c>
      <c r="G2250" s="160" t="s">
        <v>124</v>
      </c>
      <c r="H2250" s="160" t="s">
        <v>6392</v>
      </c>
      <c r="I2250" s="160" cm="1">
        <f t="array" ref="I2250">INDEX('2.1.trackMPD'!I:I/(24*60*60),
       MATCH(1,
             (A2250='2.1.trackMPD'!A:A)*
             (C2250='2.1.trackMPD'!D:D)*
             (D2250/10^6='2.1.trackMPD'!H:H)*
             (E2250='2.1.trackMPD'!F:F),
0))</f>
        <v>3.7818859721553473</v>
      </c>
    </row>
    <row r="2251" spans="1:9" x14ac:dyDescent="0.2">
      <c r="A2251" s="160" t="s">
        <v>28</v>
      </c>
      <c r="B2251" s="160" t="s">
        <v>149</v>
      </c>
      <c r="C2251" s="160">
        <f>_xlfn.XLOOKUP(B2251,'2.1.trackMPD'!$R$7:$R$29,'2.1.trackMPD'!$T$7:$T$29)</f>
        <v>6</v>
      </c>
      <c r="D2251" s="160">
        <v>1000</v>
      </c>
      <c r="E2251" s="160" t="s">
        <v>6390</v>
      </c>
      <c r="F2251" s="160" t="s">
        <v>110</v>
      </c>
      <c r="G2251" s="160" t="s">
        <v>140</v>
      </c>
      <c r="H2251" s="160" t="s">
        <v>6392</v>
      </c>
      <c r="I2251" s="160" cm="1">
        <f t="array" ref="I2251">INDEX('2.1.trackMPD'!J:J/(24*60*60),
       MATCH(1,
             (A2251='2.1.trackMPD'!A:A)*
             (C2251='2.1.trackMPD'!D:D)*
             (D2251/10^6='2.1.trackMPD'!H:H)*
             (E2251='2.1.trackMPD'!F:F),
0))</f>
        <v>5.8730057862017473E-2</v>
      </c>
    </row>
    <row r="2252" spans="1:9" x14ac:dyDescent="0.2">
      <c r="A2252" s="160" t="s">
        <v>28</v>
      </c>
      <c r="B2252" s="160" t="s">
        <v>149</v>
      </c>
      <c r="C2252" s="160">
        <f>_xlfn.XLOOKUP(B2252,'2.1.trackMPD'!$R$7:$R$29,'2.1.trackMPD'!$T$7:$T$29)</f>
        <v>6</v>
      </c>
      <c r="D2252" s="160">
        <v>1000</v>
      </c>
      <c r="E2252" s="160" t="s">
        <v>6390</v>
      </c>
      <c r="F2252" s="160" t="s">
        <v>110</v>
      </c>
      <c r="G2252" s="160" t="s">
        <v>124</v>
      </c>
      <c r="H2252" s="160" t="s">
        <v>6393</v>
      </c>
      <c r="I2252" s="160" cm="1">
        <f t="array" ref="I2252">INDEX('2.1.trackMPD'!K:K/(24*60*60),
       MATCH(1,
             (A2252='2.1.trackMPD'!A:A)*
             (C2252='2.1.trackMPD'!D:D)*
             (D2252/10^6='2.1.trackMPD'!H:H)*
             (E2252='2.1.trackMPD'!F:F),
0))</f>
        <v>0</v>
      </c>
    </row>
    <row r="2253" spans="1:9" x14ac:dyDescent="0.2">
      <c r="A2253" s="160" t="s">
        <v>28</v>
      </c>
      <c r="B2253" s="160" t="s">
        <v>149</v>
      </c>
      <c r="C2253" s="160">
        <f>_xlfn.XLOOKUP(B2253,'2.1.trackMPD'!$R$7:$R$29,'2.1.trackMPD'!$T$7:$T$29)</f>
        <v>6</v>
      </c>
      <c r="D2253" s="160">
        <v>1000</v>
      </c>
      <c r="E2253" s="160" t="s">
        <v>6390</v>
      </c>
      <c r="F2253" s="160" t="s">
        <v>110</v>
      </c>
      <c r="G2253" s="160" t="s">
        <v>140</v>
      </c>
      <c r="H2253" s="160" t="s">
        <v>6393</v>
      </c>
      <c r="I2253" s="160" cm="1">
        <f t="array" ref="I2253">INDEX('2.1.trackMPD'!L:L/(24*60*60),
       MATCH(1,
             (A2253='2.1.trackMPD'!A:A)*
             (C2253='2.1.trackMPD'!D:D)*
             (D2253/10^6='2.1.trackMPD'!H:H)*
             (E2253='2.1.trackMPD'!F:F),
0))</f>
        <v>0</v>
      </c>
    </row>
    <row r="2254" spans="1:9" x14ac:dyDescent="0.2">
      <c r="A2254" s="160" t="s">
        <v>28</v>
      </c>
      <c r="B2254" s="160" t="s">
        <v>149</v>
      </c>
      <c r="C2254" s="160">
        <f>_xlfn.XLOOKUP(B2254,'2.1.trackMPD'!$R$7:$R$29,'2.1.trackMPD'!$T$7:$T$29)</f>
        <v>6</v>
      </c>
      <c r="D2254" s="160">
        <v>5000</v>
      </c>
      <c r="E2254" s="160" t="s">
        <v>6390</v>
      </c>
      <c r="F2254" s="160" t="s">
        <v>110</v>
      </c>
      <c r="G2254" s="160" t="s">
        <v>124</v>
      </c>
      <c r="H2254" s="160" t="s">
        <v>6392</v>
      </c>
      <c r="I2254" s="160" cm="1">
        <f t="array" ref="I2254">INDEX('2.1.trackMPD'!I:I/(24*60*60),
       MATCH(1,
             (A2254='2.1.trackMPD'!A:A)*
             (C2254='2.1.trackMPD'!D:D)*
             (D2254/10^6='2.1.trackMPD'!H:H)*
             (E2254='2.1.trackMPD'!F:F),
0))</f>
        <v>58.68239564537199</v>
      </c>
    </row>
    <row r="2255" spans="1:9" x14ac:dyDescent="0.2">
      <c r="A2255" s="160" t="s">
        <v>28</v>
      </c>
      <c r="B2255" s="160" t="s">
        <v>149</v>
      </c>
      <c r="C2255" s="160">
        <f>_xlfn.XLOOKUP(B2255,'2.1.trackMPD'!$R$7:$R$29,'2.1.trackMPD'!$T$7:$T$29)</f>
        <v>6</v>
      </c>
      <c r="D2255" s="160">
        <v>5000</v>
      </c>
      <c r="E2255" s="160" t="s">
        <v>6390</v>
      </c>
      <c r="F2255" s="160" t="s">
        <v>110</v>
      </c>
      <c r="G2255" s="160" t="s">
        <v>140</v>
      </c>
      <c r="H2255" s="160" t="s">
        <v>6392</v>
      </c>
      <c r="I2255" s="160" cm="1">
        <f t="array" ref="I2255">INDEX('2.1.trackMPD'!J:J/(24*60*60),
       MATCH(1,
             (A2255='2.1.trackMPD'!A:A)*
             (C2255='2.1.trackMPD'!D:D)*
             (D2255/10^6='2.1.trackMPD'!H:H)*
             (E2255='2.1.trackMPD'!F:F),
0))</f>
        <v>0.23134498041703819</v>
      </c>
    </row>
    <row r="2256" spans="1:9" x14ac:dyDescent="0.2">
      <c r="A2256" s="160" t="s">
        <v>28</v>
      </c>
      <c r="B2256" s="160" t="s">
        <v>149</v>
      </c>
      <c r="C2256" s="160">
        <f>_xlfn.XLOOKUP(B2256,'2.1.trackMPD'!$R$7:$R$29,'2.1.trackMPD'!$T$7:$T$29)</f>
        <v>6</v>
      </c>
      <c r="D2256" s="160">
        <v>5000</v>
      </c>
      <c r="E2256" s="160" t="s">
        <v>6390</v>
      </c>
      <c r="F2256" s="160" t="s">
        <v>110</v>
      </c>
      <c r="G2256" s="160" t="s">
        <v>124</v>
      </c>
      <c r="H2256" s="160" t="s">
        <v>6393</v>
      </c>
      <c r="I2256" s="160" cm="1">
        <f t="array" ref="I2256">INDEX('2.1.trackMPD'!K:K/(24*60*60),
       MATCH(1,
             (A2256='2.1.trackMPD'!A:A)*
             (C2256='2.1.trackMPD'!D:D)*
             (D2256/10^6='2.1.trackMPD'!H:H)*
             (E2256='2.1.trackMPD'!F:F),
0))</f>
        <v>0</v>
      </c>
    </row>
    <row r="2257" spans="1:9" x14ac:dyDescent="0.2">
      <c r="A2257" s="160" t="s">
        <v>28</v>
      </c>
      <c r="B2257" s="160" t="s">
        <v>149</v>
      </c>
      <c r="C2257" s="160">
        <f>_xlfn.XLOOKUP(B2257,'2.1.trackMPD'!$R$7:$R$29,'2.1.trackMPD'!$T$7:$T$29)</f>
        <v>6</v>
      </c>
      <c r="D2257" s="160">
        <v>5000</v>
      </c>
      <c r="E2257" s="160" t="s">
        <v>6390</v>
      </c>
      <c r="F2257" s="160" t="s">
        <v>110</v>
      </c>
      <c r="G2257" s="160" t="s">
        <v>140</v>
      </c>
      <c r="H2257" s="160" t="s">
        <v>6393</v>
      </c>
      <c r="I2257" s="160" cm="1">
        <f t="array" ref="I2257">INDEX('2.1.trackMPD'!L:L/(24*60*60),
       MATCH(1,
             (A2257='2.1.trackMPD'!A:A)*
             (C2257='2.1.trackMPD'!D:D)*
             (D2257/10^6='2.1.trackMPD'!H:H)*
             (E2257='2.1.trackMPD'!F:F),
0))</f>
        <v>0</v>
      </c>
    </row>
    <row r="2258" spans="1:9" x14ac:dyDescent="0.2">
      <c r="A2258" s="160" t="s">
        <v>28</v>
      </c>
      <c r="B2258" s="160" t="s">
        <v>149</v>
      </c>
      <c r="C2258" s="160">
        <f>_xlfn.XLOOKUP(B2258,'2.1.trackMPD'!$R$7:$R$29,'2.1.trackMPD'!$T$7:$T$29)</f>
        <v>6</v>
      </c>
      <c r="D2258" s="160">
        <v>1</v>
      </c>
      <c r="E2258" s="160" t="s">
        <v>6394</v>
      </c>
      <c r="F2258" s="160" t="s">
        <v>110</v>
      </c>
      <c r="G2258" s="160" t="s">
        <v>124</v>
      </c>
      <c r="H2258" s="160" t="s">
        <v>6392</v>
      </c>
      <c r="I2258" s="160" cm="1">
        <f t="array" ref="I2258">INDEX('2.1.trackMPD'!I:I/(24*60*60),
       MATCH(1,
             (A2258='2.1.trackMPD'!A:A)*
             (C2258='2.1.trackMPD'!D:D)*
             (D2258/10^6='2.1.trackMPD'!H:H)*
             (E2258='2.1.trackMPD'!F:F),
0))</f>
        <v>1.9523050855294444E-6</v>
      </c>
    </row>
    <row r="2259" spans="1:9" x14ac:dyDescent="0.2">
      <c r="A2259" s="160" t="s">
        <v>28</v>
      </c>
      <c r="B2259" s="160" t="s">
        <v>149</v>
      </c>
      <c r="C2259" s="160">
        <f>_xlfn.XLOOKUP(B2259,'2.1.trackMPD'!$R$7:$R$29,'2.1.trackMPD'!$T$7:$T$29)</f>
        <v>6</v>
      </c>
      <c r="D2259" s="160">
        <v>1</v>
      </c>
      <c r="E2259" s="160" t="s">
        <v>6394</v>
      </c>
      <c r="F2259" s="160" t="s">
        <v>110</v>
      </c>
      <c r="G2259" s="160" t="s">
        <v>140</v>
      </c>
      <c r="H2259" s="160" t="s">
        <v>6392</v>
      </c>
      <c r="I2259" s="160" cm="1">
        <f t="array" ref="I2259">INDEX('2.1.trackMPD'!J:J/(24*60*60),
       MATCH(1,
             (A2259='2.1.trackMPD'!A:A)*
             (C2259='2.1.trackMPD'!D:D)*
             (D2259/10^6='2.1.trackMPD'!H:H)*
             (E2259='2.1.trackMPD'!F:F),
0))</f>
        <v>3.1958243997893052E-5</v>
      </c>
    </row>
    <row r="2260" spans="1:9" x14ac:dyDescent="0.2">
      <c r="A2260" s="160" t="s">
        <v>28</v>
      </c>
      <c r="B2260" s="160" t="s">
        <v>149</v>
      </c>
      <c r="C2260" s="160">
        <f>_xlfn.XLOOKUP(B2260,'2.1.trackMPD'!$R$7:$R$29,'2.1.trackMPD'!$T$7:$T$29)</f>
        <v>6</v>
      </c>
      <c r="D2260" s="160">
        <v>1</v>
      </c>
      <c r="E2260" s="160" t="s">
        <v>6394</v>
      </c>
      <c r="F2260" s="160" t="s">
        <v>110</v>
      </c>
      <c r="G2260" s="160" t="s">
        <v>124</v>
      </c>
      <c r="H2260" s="160" t="s">
        <v>6393</v>
      </c>
      <c r="I2260" s="160" cm="1">
        <f t="array" ref="I2260">INDEX('2.1.trackMPD'!K:K/(24*60*60),
       MATCH(1,
             (A2260='2.1.trackMPD'!A:A)*
             (C2260='2.1.trackMPD'!D:D)*
             (D2260/10^6='2.1.trackMPD'!H:H)*
             (E2260='2.1.trackMPD'!F:F),
0))</f>
        <v>7.467144563918762E-7</v>
      </c>
    </row>
    <row r="2261" spans="1:9" x14ac:dyDescent="0.2">
      <c r="A2261" s="160" t="s">
        <v>28</v>
      </c>
      <c r="B2261" s="160" t="s">
        <v>149</v>
      </c>
      <c r="C2261" s="160">
        <f>_xlfn.XLOOKUP(B2261,'2.1.trackMPD'!$R$7:$R$29,'2.1.trackMPD'!$T$7:$T$29)</f>
        <v>6</v>
      </c>
      <c r="D2261" s="160">
        <v>1</v>
      </c>
      <c r="E2261" s="160" t="s">
        <v>6394</v>
      </c>
      <c r="F2261" s="160" t="s">
        <v>110</v>
      </c>
      <c r="G2261" s="160" t="s">
        <v>140</v>
      </c>
      <c r="H2261" s="160" t="s">
        <v>6393</v>
      </c>
      <c r="I2261" s="160" cm="1">
        <f t="array" ref="I2261">INDEX('2.1.trackMPD'!L:L/(24*60*60),
       MATCH(1,
             (A2261='2.1.trackMPD'!A:A)*
             (C2261='2.1.trackMPD'!D:D)*
             (D2261/10^6='2.1.trackMPD'!H:H)*
             (E2261='2.1.trackMPD'!F:F),
0))</f>
        <v>1.4245014245014236E-6</v>
      </c>
    </row>
    <row r="2262" spans="1:9" x14ac:dyDescent="0.2">
      <c r="A2262" s="160" t="s">
        <v>28</v>
      </c>
      <c r="B2262" s="160" t="s">
        <v>149</v>
      </c>
      <c r="C2262" s="160">
        <f>_xlfn.XLOOKUP(B2262,'2.1.trackMPD'!$R$7:$R$29,'2.1.trackMPD'!$T$7:$T$29)</f>
        <v>6</v>
      </c>
      <c r="D2262" s="160">
        <v>10</v>
      </c>
      <c r="E2262" s="160" t="s">
        <v>6394</v>
      </c>
      <c r="F2262" s="160" t="s">
        <v>110</v>
      </c>
      <c r="G2262" s="160" t="s">
        <v>124</v>
      </c>
      <c r="H2262" s="160" t="s">
        <v>6392</v>
      </c>
      <c r="I2262" s="160" cm="1">
        <f t="array" ref="I2262">INDEX('2.1.trackMPD'!I:I/(24*60*60),
       MATCH(1,
             (A2262='2.1.trackMPD'!A:A)*
             (C2262='2.1.trackMPD'!D:D)*
             (D2262/10^6='2.1.trackMPD'!H:H)*
             (E2262='2.1.trackMPD'!F:F),
0))</f>
        <v>1.4242791167173727E-5</v>
      </c>
    </row>
    <row r="2263" spans="1:9" x14ac:dyDescent="0.2">
      <c r="A2263" s="160" t="s">
        <v>28</v>
      </c>
      <c r="B2263" s="160" t="s">
        <v>149</v>
      </c>
      <c r="C2263" s="160">
        <f>_xlfn.XLOOKUP(B2263,'2.1.trackMPD'!$R$7:$R$29,'2.1.trackMPD'!$T$7:$T$29)</f>
        <v>6</v>
      </c>
      <c r="D2263" s="160">
        <v>10</v>
      </c>
      <c r="E2263" s="160" t="s">
        <v>6394</v>
      </c>
      <c r="F2263" s="160" t="s">
        <v>110</v>
      </c>
      <c r="G2263" s="160" t="s">
        <v>140</v>
      </c>
      <c r="H2263" s="160" t="s">
        <v>6392</v>
      </c>
      <c r="I2263" s="160" cm="1">
        <f t="array" ref="I2263">INDEX('2.1.trackMPD'!J:J/(24*60*60),
       MATCH(1,
             (A2263='2.1.trackMPD'!A:A)*
             (C2263='2.1.trackMPD'!D:D)*
             (D2263/10^6='2.1.trackMPD'!H:H)*
             (E2263='2.1.trackMPD'!F:F),
0))</f>
        <v>7.2057295460470019E-5</v>
      </c>
    </row>
    <row r="2264" spans="1:9" x14ac:dyDescent="0.2">
      <c r="A2264" s="160" t="s">
        <v>28</v>
      </c>
      <c r="B2264" s="160" t="s">
        <v>149</v>
      </c>
      <c r="C2264" s="160">
        <f>_xlfn.XLOOKUP(B2264,'2.1.trackMPD'!$R$7:$R$29,'2.1.trackMPD'!$T$7:$T$29)</f>
        <v>6</v>
      </c>
      <c r="D2264" s="160">
        <v>10</v>
      </c>
      <c r="E2264" s="160" t="s">
        <v>6394</v>
      </c>
      <c r="F2264" s="160" t="s">
        <v>110</v>
      </c>
      <c r="G2264" s="160" t="s">
        <v>124</v>
      </c>
      <c r="H2264" s="160" t="s">
        <v>6393</v>
      </c>
      <c r="I2264" s="160" cm="1">
        <f t="array" ref="I2264">INDEX('2.1.trackMPD'!K:K/(24*60*60),
       MATCH(1,
             (A2264='2.1.trackMPD'!A:A)*
             (C2264='2.1.trackMPD'!D:D)*
             (D2264/10^6='2.1.trackMPD'!H:H)*
             (E2264='2.1.trackMPD'!F:F),
0))</f>
        <v>0</v>
      </c>
    </row>
    <row r="2265" spans="1:9" x14ac:dyDescent="0.2">
      <c r="A2265" s="160" t="s">
        <v>28</v>
      </c>
      <c r="B2265" s="160" t="s">
        <v>149</v>
      </c>
      <c r="C2265" s="160">
        <f>_xlfn.XLOOKUP(B2265,'2.1.trackMPD'!$R$7:$R$29,'2.1.trackMPD'!$T$7:$T$29)</f>
        <v>6</v>
      </c>
      <c r="D2265" s="160">
        <v>10</v>
      </c>
      <c r="E2265" s="160" t="s">
        <v>6394</v>
      </c>
      <c r="F2265" s="160" t="s">
        <v>110</v>
      </c>
      <c r="G2265" s="160" t="s">
        <v>140</v>
      </c>
      <c r="H2265" s="160" t="s">
        <v>6393</v>
      </c>
      <c r="I2265" s="160" cm="1">
        <f t="array" ref="I2265">INDEX('2.1.trackMPD'!L:L/(24*60*60),
       MATCH(1,
             (A2265='2.1.trackMPD'!A:A)*
             (C2265='2.1.trackMPD'!D:D)*
             (D2265/10^6='2.1.trackMPD'!H:H)*
             (E2265='2.1.trackMPD'!F:F),
0))</f>
        <v>0</v>
      </c>
    </row>
    <row r="2266" spans="1:9" x14ac:dyDescent="0.2">
      <c r="A2266" s="160" t="s">
        <v>28</v>
      </c>
      <c r="B2266" s="160" t="s">
        <v>149</v>
      </c>
      <c r="C2266" s="160">
        <f>_xlfn.XLOOKUP(B2266,'2.1.trackMPD'!$R$7:$R$29,'2.1.trackMPD'!$T$7:$T$29)</f>
        <v>6</v>
      </c>
      <c r="D2266" s="160">
        <v>100</v>
      </c>
      <c r="E2266" s="160" t="s">
        <v>6394</v>
      </c>
      <c r="F2266" s="160" t="s">
        <v>110</v>
      </c>
      <c r="G2266" s="160" t="s">
        <v>124</v>
      </c>
      <c r="H2266" s="160" t="s">
        <v>6392</v>
      </c>
      <c r="I2266" s="160" cm="1">
        <f t="array" ref="I2266">INDEX('2.1.trackMPD'!I:I/(24*60*60),
       MATCH(1,
             (A2266='2.1.trackMPD'!A:A)*
             (C2266='2.1.trackMPD'!D:D)*
             (D2266/10^6='2.1.trackMPD'!H:H)*
             (E2266='2.1.trackMPD'!F:F),
0))</f>
        <v>2.4572777605767825E-2</v>
      </c>
    </row>
    <row r="2267" spans="1:9" x14ac:dyDescent="0.2">
      <c r="A2267" s="160" t="s">
        <v>28</v>
      </c>
      <c r="B2267" s="160" t="s">
        <v>149</v>
      </c>
      <c r="C2267" s="160">
        <f>_xlfn.XLOOKUP(B2267,'2.1.trackMPD'!$R$7:$R$29,'2.1.trackMPD'!$T$7:$T$29)</f>
        <v>6</v>
      </c>
      <c r="D2267" s="160">
        <v>100</v>
      </c>
      <c r="E2267" s="160" t="s">
        <v>6394</v>
      </c>
      <c r="F2267" s="160" t="s">
        <v>110</v>
      </c>
      <c r="G2267" s="160" t="s">
        <v>140</v>
      </c>
      <c r="H2267" s="160" t="s">
        <v>6392</v>
      </c>
      <c r="I2267" s="160" cm="1">
        <f t="array" ref="I2267">INDEX('2.1.trackMPD'!J:J/(24*60*60),
       MATCH(1,
             (A2267='2.1.trackMPD'!A:A)*
             (C2267='2.1.trackMPD'!D:D)*
             (D2267/10^6='2.1.trackMPD'!H:H)*
             (E2267='2.1.trackMPD'!F:F),
0))</f>
        <v>4.708581740606111E-3</v>
      </c>
    </row>
    <row r="2268" spans="1:9" x14ac:dyDescent="0.2">
      <c r="A2268" s="160" t="s">
        <v>28</v>
      </c>
      <c r="B2268" s="160" t="s">
        <v>149</v>
      </c>
      <c r="C2268" s="160">
        <f>_xlfn.XLOOKUP(B2268,'2.1.trackMPD'!$R$7:$R$29,'2.1.trackMPD'!$T$7:$T$29)</f>
        <v>6</v>
      </c>
      <c r="D2268" s="160">
        <v>100</v>
      </c>
      <c r="E2268" s="160" t="s">
        <v>6394</v>
      </c>
      <c r="F2268" s="160" t="s">
        <v>110</v>
      </c>
      <c r="G2268" s="160" t="s">
        <v>124</v>
      </c>
      <c r="H2268" s="160" t="s">
        <v>6393</v>
      </c>
      <c r="I2268" s="160" cm="1">
        <f t="array" ref="I2268">INDEX('2.1.trackMPD'!K:K/(24*60*60),
       MATCH(1,
             (A2268='2.1.trackMPD'!A:A)*
             (C2268='2.1.trackMPD'!D:D)*
             (D2268/10^6='2.1.trackMPD'!H:H)*
             (E2268='2.1.trackMPD'!F:F),
0))</f>
        <v>0</v>
      </c>
    </row>
    <row r="2269" spans="1:9" x14ac:dyDescent="0.2">
      <c r="A2269" s="160" t="s">
        <v>28</v>
      </c>
      <c r="B2269" s="160" t="s">
        <v>149</v>
      </c>
      <c r="C2269" s="160">
        <f>_xlfn.XLOOKUP(B2269,'2.1.trackMPD'!$R$7:$R$29,'2.1.trackMPD'!$T$7:$T$29)</f>
        <v>6</v>
      </c>
      <c r="D2269" s="160">
        <v>100</v>
      </c>
      <c r="E2269" s="160" t="s">
        <v>6394</v>
      </c>
      <c r="F2269" s="160" t="s">
        <v>110</v>
      </c>
      <c r="G2269" s="160" t="s">
        <v>140</v>
      </c>
      <c r="H2269" s="160" t="s">
        <v>6393</v>
      </c>
      <c r="I2269" s="160" cm="1">
        <f t="array" ref="I2269">INDEX('2.1.trackMPD'!L:L/(24*60*60),
       MATCH(1,
             (A2269='2.1.trackMPD'!A:A)*
             (C2269='2.1.trackMPD'!D:D)*
             (D2269/10^6='2.1.trackMPD'!H:H)*
             (E2269='2.1.trackMPD'!F:F),
0))</f>
        <v>0</v>
      </c>
    </row>
    <row r="2270" spans="1:9" x14ac:dyDescent="0.2">
      <c r="A2270" s="160" t="s">
        <v>28</v>
      </c>
      <c r="B2270" s="160" t="s">
        <v>149</v>
      </c>
      <c r="C2270" s="160">
        <f>_xlfn.XLOOKUP(B2270,'2.1.trackMPD'!$R$7:$R$29,'2.1.trackMPD'!$T$7:$T$29)</f>
        <v>6</v>
      </c>
      <c r="D2270" s="160">
        <v>1000</v>
      </c>
      <c r="E2270" s="160" t="s">
        <v>6394</v>
      </c>
      <c r="F2270" s="160" t="s">
        <v>110</v>
      </c>
      <c r="G2270" s="160" t="s">
        <v>124</v>
      </c>
      <c r="H2270" s="160" t="s">
        <v>6392</v>
      </c>
      <c r="I2270" s="160" cm="1">
        <f t="array" ref="I2270">INDEX('2.1.trackMPD'!I:I/(24*60*60),
       MATCH(1,
             (A2270='2.1.trackMPD'!A:A)*
             (C2270='2.1.trackMPD'!D:D)*
             (D2270/10^6='2.1.trackMPD'!H:H)*
             (E2270='2.1.trackMPD'!F:F),
0))</f>
        <v>3.0858696405338653</v>
      </c>
    </row>
    <row r="2271" spans="1:9" x14ac:dyDescent="0.2">
      <c r="A2271" s="160" t="s">
        <v>28</v>
      </c>
      <c r="B2271" s="160" t="s">
        <v>149</v>
      </c>
      <c r="C2271" s="160">
        <f>_xlfn.XLOOKUP(B2271,'2.1.trackMPD'!$R$7:$R$29,'2.1.trackMPD'!$T$7:$T$29)</f>
        <v>6</v>
      </c>
      <c r="D2271" s="160">
        <v>1000</v>
      </c>
      <c r="E2271" s="160" t="s">
        <v>6394</v>
      </c>
      <c r="F2271" s="160" t="s">
        <v>110</v>
      </c>
      <c r="G2271" s="160" t="s">
        <v>140</v>
      </c>
      <c r="H2271" s="160" t="s">
        <v>6392</v>
      </c>
      <c r="I2271" s="160" cm="1">
        <f t="array" ref="I2271">INDEX('2.1.trackMPD'!J:J/(24*60*60),
       MATCH(1,
             (A2271='2.1.trackMPD'!A:A)*
             (C2271='2.1.trackMPD'!D:D)*
             (D2271/10^6='2.1.trackMPD'!H:H)*
             (E2271='2.1.trackMPD'!F:F),
0))</f>
        <v>5.3051175956294098E-2</v>
      </c>
    </row>
    <row r="2272" spans="1:9" x14ac:dyDescent="0.2">
      <c r="A2272" s="160" t="s">
        <v>28</v>
      </c>
      <c r="B2272" s="160" t="s">
        <v>149</v>
      </c>
      <c r="C2272" s="160">
        <f>_xlfn.XLOOKUP(B2272,'2.1.trackMPD'!$R$7:$R$29,'2.1.trackMPD'!$T$7:$T$29)</f>
        <v>6</v>
      </c>
      <c r="D2272" s="160">
        <v>1000</v>
      </c>
      <c r="E2272" s="160" t="s">
        <v>6394</v>
      </c>
      <c r="F2272" s="160" t="s">
        <v>110</v>
      </c>
      <c r="G2272" s="160" t="s">
        <v>124</v>
      </c>
      <c r="H2272" s="160" t="s">
        <v>6393</v>
      </c>
      <c r="I2272" s="160" cm="1">
        <f t="array" ref="I2272">INDEX('2.1.trackMPD'!K:K/(24*60*60),
       MATCH(1,
             (A2272='2.1.trackMPD'!A:A)*
             (C2272='2.1.trackMPD'!D:D)*
             (D2272/10^6='2.1.trackMPD'!H:H)*
             (E2272='2.1.trackMPD'!F:F),
0))</f>
        <v>0</v>
      </c>
    </row>
    <row r="2273" spans="1:9" x14ac:dyDescent="0.2">
      <c r="A2273" s="160" t="s">
        <v>28</v>
      </c>
      <c r="B2273" s="160" t="s">
        <v>149</v>
      </c>
      <c r="C2273" s="160">
        <f>_xlfn.XLOOKUP(B2273,'2.1.trackMPD'!$R$7:$R$29,'2.1.trackMPD'!$T$7:$T$29)</f>
        <v>6</v>
      </c>
      <c r="D2273" s="160">
        <v>1000</v>
      </c>
      <c r="E2273" s="160" t="s">
        <v>6394</v>
      </c>
      <c r="F2273" s="160" t="s">
        <v>110</v>
      </c>
      <c r="G2273" s="160" t="s">
        <v>140</v>
      </c>
      <c r="H2273" s="160" t="s">
        <v>6393</v>
      </c>
      <c r="I2273" s="160" cm="1">
        <f t="array" ref="I2273">INDEX('2.1.trackMPD'!L:L/(24*60*60),
       MATCH(1,
             (A2273='2.1.trackMPD'!A:A)*
             (C2273='2.1.trackMPD'!D:D)*
             (D2273/10^6='2.1.trackMPD'!H:H)*
             (E2273='2.1.trackMPD'!F:F),
0))</f>
        <v>0</v>
      </c>
    </row>
    <row r="2274" spans="1:9" x14ac:dyDescent="0.2">
      <c r="A2274" s="160" t="s">
        <v>28</v>
      </c>
      <c r="B2274" s="160" t="s">
        <v>149</v>
      </c>
      <c r="C2274" s="160">
        <f>_xlfn.XLOOKUP(B2274,'2.1.trackMPD'!$R$7:$R$29,'2.1.trackMPD'!$T$7:$T$29)</f>
        <v>6</v>
      </c>
      <c r="D2274" s="160">
        <v>5000</v>
      </c>
      <c r="E2274" s="160" t="s">
        <v>6394</v>
      </c>
      <c r="F2274" s="160" t="s">
        <v>110</v>
      </c>
      <c r="G2274" s="160" t="s">
        <v>124</v>
      </c>
      <c r="H2274" s="160" t="s">
        <v>6392</v>
      </c>
      <c r="I2274" s="160" cm="1">
        <f t="array" ref="I2274">INDEX('2.1.trackMPD'!I:I/(24*60*60),
       MATCH(1,
             (A2274='2.1.trackMPD'!A:A)*
             (C2274='2.1.trackMPD'!D:D)*
             (D2274/10^6='2.1.trackMPD'!H:H)*
             (E2274='2.1.trackMPD'!F:F),
0))</f>
        <v>18.124738707300001</v>
      </c>
    </row>
    <row r="2275" spans="1:9" x14ac:dyDescent="0.2">
      <c r="A2275" s="160" t="s">
        <v>28</v>
      </c>
      <c r="B2275" s="160" t="s">
        <v>149</v>
      </c>
      <c r="C2275" s="160">
        <f>_xlfn.XLOOKUP(B2275,'2.1.trackMPD'!$R$7:$R$29,'2.1.trackMPD'!$T$7:$T$29)</f>
        <v>6</v>
      </c>
      <c r="D2275" s="160">
        <v>5000</v>
      </c>
      <c r="E2275" s="160" t="s">
        <v>6394</v>
      </c>
      <c r="F2275" s="160" t="s">
        <v>110</v>
      </c>
      <c r="G2275" s="160" t="s">
        <v>140</v>
      </c>
      <c r="H2275" s="160" t="s">
        <v>6392</v>
      </c>
      <c r="I2275" s="160" cm="1">
        <f t="array" ref="I2275">INDEX('2.1.trackMPD'!J:J/(24*60*60),
       MATCH(1,
             (A2275='2.1.trackMPD'!A:A)*
             (C2275='2.1.trackMPD'!D:D)*
             (D2275/10^6='2.1.trackMPD'!H:H)*
             (E2275='2.1.trackMPD'!F:F),
0))</f>
        <v>0.12857071824875577</v>
      </c>
    </row>
    <row r="2276" spans="1:9" x14ac:dyDescent="0.2">
      <c r="A2276" s="160" t="s">
        <v>28</v>
      </c>
      <c r="B2276" s="160" t="s">
        <v>149</v>
      </c>
      <c r="C2276" s="160">
        <f>_xlfn.XLOOKUP(B2276,'2.1.trackMPD'!$R$7:$R$29,'2.1.trackMPD'!$T$7:$T$29)</f>
        <v>6</v>
      </c>
      <c r="D2276" s="160">
        <v>5000</v>
      </c>
      <c r="E2276" s="160" t="s">
        <v>6394</v>
      </c>
      <c r="F2276" s="160" t="s">
        <v>110</v>
      </c>
      <c r="G2276" s="160" t="s">
        <v>124</v>
      </c>
      <c r="H2276" s="160" t="s">
        <v>6393</v>
      </c>
      <c r="I2276" s="160" cm="1">
        <f t="array" ref="I2276">INDEX('2.1.trackMPD'!K:K/(24*60*60),
       MATCH(1,
             (A2276='2.1.trackMPD'!A:A)*
             (C2276='2.1.trackMPD'!D:D)*
             (D2276/10^6='2.1.trackMPD'!H:H)*
             (E2276='2.1.trackMPD'!F:F),
0))</f>
        <v>0</v>
      </c>
    </row>
    <row r="2277" spans="1:9" x14ac:dyDescent="0.2">
      <c r="A2277" s="160" t="s">
        <v>28</v>
      </c>
      <c r="B2277" s="160" t="s">
        <v>149</v>
      </c>
      <c r="C2277" s="160">
        <f>_xlfn.XLOOKUP(B2277,'2.1.trackMPD'!$R$7:$R$29,'2.1.trackMPD'!$T$7:$T$29)</f>
        <v>6</v>
      </c>
      <c r="D2277" s="160">
        <v>5000</v>
      </c>
      <c r="E2277" s="160" t="s">
        <v>6394</v>
      </c>
      <c r="F2277" s="160" t="s">
        <v>110</v>
      </c>
      <c r="G2277" s="160" t="s">
        <v>140</v>
      </c>
      <c r="H2277" s="160" t="s">
        <v>6393</v>
      </c>
      <c r="I2277" s="160" cm="1">
        <f t="array" ref="I2277">INDEX('2.1.trackMPD'!L:L/(24*60*60),
       MATCH(1,
             (A2277='2.1.trackMPD'!A:A)*
             (C2277='2.1.trackMPD'!D:D)*
             (D2277/10^6='2.1.trackMPD'!H:H)*
             (E2277='2.1.trackMPD'!F:F),
0))</f>
        <v>0</v>
      </c>
    </row>
    <row r="2278" spans="1:9" x14ac:dyDescent="0.2">
      <c r="A2278" s="160" t="s">
        <v>28</v>
      </c>
      <c r="B2278" s="160" t="s">
        <v>149</v>
      </c>
      <c r="C2278" s="160">
        <f>_xlfn.XLOOKUP(B2278,'2.1.trackMPD'!$R$7:$R$29,'2.1.trackMPD'!$T$7:$T$29)</f>
        <v>6</v>
      </c>
      <c r="D2278" s="160">
        <v>1</v>
      </c>
      <c r="E2278" s="160" t="s">
        <v>6395</v>
      </c>
      <c r="F2278" s="160" t="s">
        <v>110</v>
      </c>
      <c r="G2278" s="160" t="s">
        <v>124</v>
      </c>
      <c r="H2278" s="160" t="s">
        <v>6392</v>
      </c>
      <c r="I2278" s="160" t="e" cm="1">
        <f t="array" ref="I2278">INDEX('2.1.trackMPD'!I:I/(24*60*60),
       MATCH(1,
             (A2278='2.1.trackMPD'!A:A)*
             (C2278='2.1.trackMPD'!D:D)*
             (D2278/10^6='2.1.trackMPD'!H:H)*
             (E2278='2.1.trackMPD'!F:F),
0))</f>
        <v>#N/A</v>
      </c>
    </row>
    <row r="2279" spans="1:9" x14ac:dyDescent="0.2">
      <c r="A2279" s="160" t="s">
        <v>28</v>
      </c>
      <c r="B2279" s="160" t="s">
        <v>149</v>
      </c>
      <c r="C2279" s="160">
        <f>_xlfn.XLOOKUP(B2279,'2.1.trackMPD'!$R$7:$R$29,'2.1.trackMPD'!$T$7:$T$29)</f>
        <v>6</v>
      </c>
      <c r="D2279" s="160">
        <v>1</v>
      </c>
      <c r="E2279" s="160" t="s">
        <v>6395</v>
      </c>
      <c r="F2279" s="160" t="s">
        <v>110</v>
      </c>
      <c r="G2279" s="160" t="s">
        <v>140</v>
      </c>
      <c r="H2279" s="160" t="s">
        <v>6392</v>
      </c>
      <c r="I2279" s="160" t="e" cm="1">
        <f t="array" ref="I2279">INDEX('2.1.trackMPD'!J:J/(24*60*60),
       MATCH(1,
             (A2279='2.1.trackMPD'!A:A)*
             (C2279='2.1.trackMPD'!D:D)*
             (D2279/10^6='2.1.trackMPD'!H:H)*
             (E2279='2.1.trackMPD'!F:F),
0))</f>
        <v>#N/A</v>
      </c>
    </row>
    <row r="2280" spans="1:9" x14ac:dyDescent="0.2">
      <c r="A2280" s="160" t="s">
        <v>28</v>
      </c>
      <c r="B2280" s="160" t="s">
        <v>149</v>
      </c>
      <c r="C2280" s="160">
        <f>_xlfn.XLOOKUP(B2280,'2.1.trackMPD'!$R$7:$R$29,'2.1.trackMPD'!$T$7:$T$29)</f>
        <v>6</v>
      </c>
      <c r="D2280" s="160">
        <v>1</v>
      </c>
      <c r="E2280" s="160" t="s">
        <v>6395</v>
      </c>
      <c r="F2280" s="160" t="s">
        <v>110</v>
      </c>
      <c r="G2280" s="160" t="s">
        <v>124</v>
      </c>
      <c r="H2280" s="160" t="s">
        <v>6393</v>
      </c>
      <c r="I2280" s="160" t="e" cm="1">
        <f t="array" ref="I2280">INDEX('2.1.trackMPD'!K:K/(24*60*60),
       MATCH(1,
             (A2280='2.1.trackMPD'!A:A)*
             (C2280='2.1.trackMPD'!D:D)*
             (D2280/10^6='2.1.trackMPD'!H:H)*
             (E2280='2.1.trackMPD'!F:F),
0))</f>
        <v>#N/A</v>
      </c>
    </row>
    <row r="2281" spans="1:9" x14ac:dyDescent="0.2">
      <c r="A2281" s="160" t="s">
        <v>28</v>
      </c>
      <c r="B2281" s="160" t="s">
        <v>149</v>
      </c>
      <c r="C2281" s="160">
        <f>_xlfn.XLOOKUP(B2281,'2.1.trackMPD'!$R$7:$R$29,'2.1.trackMPD'!$T$7:$T$29)</f>
        <v>6</v>
      </c>
      <c r="D2281" s="160">
        <v>1</v>
      </c>
      <c r="E2281" s="160" t="s">
        <v>6395</v>
      </c>
      <c r="F2281" s="160" t="s">
        <v>110</v>
      </c>
      <c r="G2281" s="160" t="s">
        <v>140</v>
      </c>
      <c r="H2281" s="160" t="s">
        <v>6393</v>
      </c>
      <c r="I2281" s="160" t="e" cm="1">
        <f t="array" ref="I2281">INDEX('2.1.trackMPD'!L:L/(24*60*60),
       MATCH(1,
             (A2281='2.1.trackMPD'!A:A)*
             (C2281='2.1.trackMPD'!D:D)*
             (D2281/10^6='2.1.trackMPD'!H:H)*
             (E2281='2.1.trackMPD'!F:F),
0))</f>
        <v>#N/A</v>
      </c>
    </row>
    <row r="2282" spans="1:9" x14ac:dyDescent="0.2">
      <c r="A2282" s="160" t="s">
        <v>28</v>
      </c>
      <c r="B2282" s="160" t="s">
        <v>149</v>
      </c>
      <c r="C2282" s="160">
        <f>_xlfn.XLOOKUP(B2282,'2.1.trackMPD'!$R$7:$R$29,'2.1.trackMPD'!$T$7:$T$29)</f>
        <v>6</v>
      </c>
      <c r="D2282" s="160">
        <v>10</v>
      </c>
      <c r="E2282" s="160" t="s">
        <v>6395</v>
      </c>
      <c r="F2282" s="160" t="s">
        <v>110</v>
      </c>
      <c r="G2282" s="160" t="s">
        <v>124</v>
      </c>
      <c r="H2282" s="160" t="s">
        <v>6392</v>
      </c>
      <c r="I2282" s="160" t="e" cm="1">
        <f t="array" ref="I2282">INDEX('2.1.trackMPD'!I:I/(24*60*60),
       MATCH(1,
             (A2282='2.1.trackMPD'!A:A)*
             (C2282='2.1.trackMPD'!D:D)*
             (D2282/10^6='2.1.trackMPD'!H:H)*
             (E2282='2.1.trackMPD'!F:F),
0))</f>
        <v>#N/A</v>
      </c>
    </row>
    <row r="2283" spans="1:9" x14ac:dyDescent="0.2">
      <c r="A2283" s="160" t="s">
        <v>28</v>
      </c>
      <c r="B2283" s="160" t="s">
        <v>149</v>
      </c>
      <c r="C2283" s="160">
        <f>_xlfn.XLOOKUP(B2283,'2.1.trackMPD'!$R$7:$R$29,'2.1.trackMPD'!$T$7:$T$29)</f>
        <v>6</v>
      </c>
      <c r="D2283" s="160">
        <v>10</v>
      </c>
      <c r="E2283" s="160" t="s">
        <v>6395</v>
      </c>
      <c r="F2283" s="160" t="s">
        <v>110</v>
      </c>
      <c r="G2283" s="160" t="s">
        <v>140</v>
      </c>
      <c r="H2283" s="160" t="s">
        <v>6392</v>
      </c>
      <c r="I2283" s="160" t="e" cm="1">
        <f t="array" ref="I2283">INDEX('2.1.trackMPD'!J:J/(24*60*60),
       MATCH(1,
             (A2283='2.1.trackMPD'!A:A)*
             (C2283='2.1.trackMPD'!D:D)*
             (D2283/10^6='2.1.trackMPD'!H:H)*
             (E2283='2.1.trackMPD'!F:F),
0))</f>
        <v>#N/A</v>
      </c>
    </row>
    <row r="2284" spans="1:9" x14ac:dyDescent="0.2">
      <c r="A2284" s="160" t="s">
        <v>28</v>
      </c>
      <c r="B2284" s="160" t="s">
        <v>149</v>
      </c>
      <c r="C2284" s="160">
        <f>_xlfn.XLOOKUP(B2284,'2.1.trackMPD'!$R$7:$R$29,'2.1.trackMPD'!$T$7:$T$29)</f>
        <v>6</v>
      </c>
      <c r="D2284" s="160">
        <v>10</v>
      </c>
      <c r="E2284" s="160" t="s">
        <v>6395</v>
      </c>
      <c r="F2284" s="160" t="s">
        <v>110</v>
      </c>
      <c r="G2284" s="160" t="s">
        <v>124</v>
      </c>
      <c r="H2284" s="160" t="s">
        <v>6393</v>
      </c>
      <c r="I2284" s="160" t="e" cm="1">
        <f t="array" ref="I2284">INDEX('2.1.trackMPD'!K:K/(24*60*60),
       MATCH(1,
             (A2284='2.1.trackMPD'!A:A)*
             (C2284='2.1.trackMPD'!D:D)*
             (D2284/10^6='2.1.trackMPD'!H:H)*
             (E2284='2.1.trackMPD'!F:F),
0))</f>
        <v>#N/A</v>
      </c>
    </row>
    <row r="2285" spans="1:9" x14ac:dyDescent="0.2">
      <c r="A2285" s="160" t="s">
        <v>28</v>
      </c>
      <c r="B2285" s="160" t="s">
        <v>149</v>
      </c>
      <c r="C2285" s="160">
        <f>_xlfn.XLOOKUP(B2285,'2.1.trackMPD'!$R$7:$R$29,'2.1.trackMPD'!$T$7:$T$29)</f>
        <v>6</v>
      </c>
      <c r="D2285" s="160">
        <v>10</v>
      </c>
      <c r="E2285" s="160" t="s">
        <v>6395</v>
      </c>
      <c r="F2285" s="160" t="s">
        <v>110</v>
      </c>
      <c r="G2285" s="160" t="s">
        <v>140</v>
      </c>
      <c r="H2285" s="160" t="s">
        <v>6393</v>
      </c>
      <c r="I2285" s="160" t="e" cm="1">
        <f t="array" ref="I2285">INDEX('2.1.trackMPD'!L:L/(24*60*60),
       MATCH(1,
             (A2285='2.1.trackMPD'!A:A)*
             (C2285='2.1.trackMPD'!D:D)*
             (D2285/10^6='2.1.trackMPD'!H:H)*
             (E2285='2.1.trackMPD'!F:F),
0))</f>
        <v>#N/A</v>
      </c>
    </row>
    <row r="2286" spans="1:9" x14ac:dyDescent="0.2">
      <c r="A2286" s="160" t="s">
        <v>28</v>
      </c>
      <c r="B2286" s="160" t="s">
        <v>149</v>
      </c>
      <c r="C2286" s="160">
        <f>_xlfn.XLOOKUP(B2286,'2.1.trackMPD'!$R$7:$R$29,'2.1.trackMPD'!$T$7:$T$29)</f>
        <v>6</v>
      </c>
      <c r="D2286" s="160">
        <v>100</v>
      </c>
      <c r="E2286" s="160" t="s">
        <v>6395</v>
      </c>
      <c r="F2286" s="160" t="s">
        <v>110</v>
      </c>
      <c r="G2286" s="160" t="s">
        <v>124</v>
      </c>
      <c r="H2286" s="160" t="s">
        <v>6392</v>
      </c>
      <c r="I2286" s="160" t="e" cm="1">
        <f t="array" ref="I2286">INDEX('2.1.trackMPD'!I:I/(24*60*60),
       MATCH(1,
             (A2286='2.1.trackMPD'!A:A)*
             (C2286='2.1.trackMPD'!D:D)*
             (D2286/10^6='2.1.trackMPD'!H:H)*
             (E2286='2.1.trackMPD'!F:F),
0))</f>
        <v>#N/A</v>
      </c>
    </row>
    <row r="2287" spans="1:9" x14ac:dyDescent="0.2">
      <c r="A2287" s="160" t="s">
        <v>28</v>
      </c>
      <c r="B2287" s="160" t="s">
        <v>149</v>
      </c>
      <c r="C2287" s="160">
        <f>_xlfn.XLOOKUP(B2287,'2.1.trackMPD'!$R$7:$R$29,'2.1.trackMPD'!$T$7:$T$29)</f>
        <v>6</v>
      </c>
      <c r="D2287" s="160">
        <v>100</v>
      </c>
      <c r="E2287" s="160" t="s">
        <v>6395</v>
      </c>
      <c r="F2287" s="160" t="s">
        <v>110</v>
      </c>
      <c r="G2287" s="160" t="s">
        <v>140</v>
      </c>
      <c r="H2287" s="160" t="s">
        <v>6392</v>
      </c>
      <c r="I2287" s="160" t="e" cm="1">
        <f t="array" ref="I2287">INDEX('2.1.trackMPD'!J:J/(24*60*60),
       MATCH(1,
             (A2287='2.1.trackMPD'!A:A)*
             (C2287='2.1.trackMPD'!D:D)*
             (D2287/10^6='2.1.trackMPD'!H:H)*
             (E2287='2.1.trackMPD'!F:F),
0))</f>
        <v>#N/A</v>
      </c>
    </row>
    <row r="2288" spans="1:9" x14ac:dyDescent="0.2">
      <c r="A2288" s="160" t="s">
        <v>28</v>
      </c>
      <c r="B2288" s="160" t="s">
        <v>149</v>
      </c>
      <c r="C2288" s="160">
        <f>_xlfn.XLOOKUP(B2288,'2.1.trackMPD'!$R$7:$R$29,'2.1.trackMPD'!$T$7:$T$29)</f>
        <v>6</v>
      </c>
      <c r="D2288" s="160">
        <v>100</v>
      </c>
      <c r="E2288" s="160" t="s">
        <v>6395</v>
      </c>
      <c r="F2288" s="160" t="s">
        <v>110</v>
      </c>
      <c r="G2288" s="160" t="s">
        <v>124</v>
      </c>
      <c r="H2288" s="160" t="s">
        <v>6393</v>
      </c>
      <c r="I2288" s="160" t="e" cm="1">
        <f t="array" ref="I2288">INDEX('2.1.trackMPD'!K:K/(24*60*60),
       MATCH(1,
             (A2288='2.1.trackMPD'!A:A)*
             (C2288='2.1.trackMPD'!D:D)*
             (D2288/10^6='2.1.trackMPD'!H:H)*
             (E2288='2.1.trackMPD'!F:F),
0))</f>
        <v>#N/A</v>
      </c>
    </row>
    <row r="2289" spans="1:9" x14ac:dyDescent="0.2">
      <c r="A2289" s="160" t="s">
        <v>28</v>
      </c>
      <c r="B2289" s="160" t="s">
        <v>149</v>
      </c>
      <c r="C2289" s="160">
        <f>_xlfn.XLOOKUP(B2289,'2.1.trackMPD'!$R$7:$R$29,'2.1.trackMPD'!$T$7:$T$29)</f>
        <v>6</v>
      </c>
      <c r="D2289" s="160">
        <v>100</v>
      </c>
      <c r="E2289" s="160" t="s">
        <v>6395</v>
      </c>
      <c r="F2289" s="160" t="s">
        <v>110</v>
      </c>
      <c r="G2289" s="160" t="s">
        <v>140</v>
      </c>
      <c r="H2289" s="160" t="s">
        <v>6393</v>
      </c>
      <c r="I2289" s="160" t="e" cm="1">
        <f t="array" ref="I2289">INDEX('2.1.trackMPD'!L:L/(24*60*60),
       MATCH(1,
             (A2289='2.1.trackMPD'!A:A)*
             (C2289='2.1.trackMPD'!D:D)*
             (D2289/10^6='2.1.trackMPD'!H:H)*
             (E2289='2.1.trackMPD'!F:F),
0))</f>
        <v>#N/A</v>
      </c>
    </row>
    <row r="2290" spans="1:9" x14ac:dyDescent="0.2">
      <c r="A2290" s="160" t="s">
        <v>28</v>
      </c>
      <c r="B2290" s="160" t="s">
        <v>150</v>
      </c>
      <c r="C2290" s="160">
        <f>_xlfn.XLOOKUP(B2290,'2.1.trackMPD'!$R$7:$R$29,'2.1.trackMPD'!$T$7:$T$29)</f>
        <v>6</v>
      </c>
      <c r="D2290" s="160">
        <v>1</v>
      </c>
      <c r="E2290" s="160" t="s">
        <v>6390</v>
      </c>
      <c r="F2290" s="160" t="s">
        <v>110</v>
      </c>
      <c r="G2290" s="160" t="s">
        <v>124</v>
      </c>
      <c r="H2290" s="160" t="s">
        <v>6392</v>
      </c>
      <c r="I2290" s="160" cm="1">
        <f t="array" ref="I2290">INDEX('2.1.trackMPD'!I:I/(24*60*60),
       MATCH(1,
             (A2290='2.1.trackMPD'!A:A)*
             (C2290='2.1.trackMPD'!D:D)*
             (D2290/10^6='2.1.trackMPD'!H:H)*
             (E2290='2.1.trackMPD'!F:F),
0))</f>
        <v>1.6177365619572223E-6</v>
      </c>
    </row>
    <row r="2291" spans="1:9" x14ac:dyDescent="0.2">
      <c r="A2291" s="160" t="s">
        <v>28</v>
      </c>
      <c r="B2291" s="160" t="s">
        <v>150</v>
      </c>
      <c r="C2291" s="160">
        <f>_xlfn.XLOOKUP(B2291,'2.1.trackMPD'!$R$7:$R$29,'2.1.trackMPD'!$T$7:$T$29)</f>
        <v>6</v>
      </c>
      <c r="D2291" s="160">
        <v>1</v>
      </c>
      <c r="E2291" s="160" t="s">
        <v>6390</v>
      </c>
      <c r="F2291" s="160" t="s">
        <v>110</v>
      </c>
      <c r="G2291" s="160" t="s">
        <v>140</v>
      </c>
      <c r="H2291" s="160" t="s">
        <v>6392</v>
      </c>
      <c r="I2291" s="160" cm="1">
        <f t="array" ref="I2291">INDEX('2.1.trackMPD'!J:J/(24*60*60),
       MATCH(1,
             (A2291='2.1.trackMPD'!A:A)*
             (C2291='2.1.trackMPD'!D:D)*
             (D2291/10^6='2.1.trackMPD'!H:H)*
             (E2291='2.1.trackMPD'!F:F),
0))</f>
        <v>3.4630803063361224E-5</v>
      </c>
    </row>
    <row r="2292" spans="1:9" x14ac:dyDescent="0.2">
      <c r="A2292" s="160" t="s">
        <v>28</v>
      </c>
      <c r="B2292" s="160" t="s">
        <v>150</v>
      </c>
      <c r="C2292" s="160">
        <f>_xlfn.XLOOKUP(B2292,'2.1.trackMPD'!$R$7:$R$29,'2.1.trackMPD'!$T$7:$T$29)</f>
        <v>6</v>
      </c>
      <c r="D2292" s="160">
        <v>1</v>
      </c>
      <c r="E2292" s="160" t="s">
        <v>6390</v>
      </c>
      <c r="F2292" s="160" t="s">
        <v>110</v>
      </c>
      <c r="G2292" s="160" t="s">
        <v>124</v>
      </c>
      <c r="H2292" s="160" t="s">
        <v>6393</v>
      </c>
      <c r="I2292" s="160" cm="1">
        <f t="array" ref="I2292">INDEX('2.1.trackMPD'!K:K/(24*60*60),
       MATCH(1,
             (A2292='2.1.trackMPD'!A:A)*
             (C2292='2.1.trackMPD'!D:D)*
             (D2292/10^6='2.1.trackMPD'!H:H)*
             (E2292='2.1.trackMPD'!F:F),
0))</f>
        <v>6.3710499490452088E-7</v>
      </c>
    </row>
    <row r="2293" spans="1:9" x14ac:dyDescent="0.2">
      <c r="A2293" s="160" t="s">
        <v>28</v>
      </c>
      <c r="B2293" s="160" t="s">
        <v>150</v>
      </c>
      <c r="C2293" s="160">
        <f>_xlfn.XLOOKUP(B2293,'2.1.trackMPD'!$R$7:$R$29,'2.1.trackMPD'!$T$7:$T$29)</f>
        <v>6</v>
      </c>
      <c r="D2293" s="160">
        <v>1</v>
      </c>
      <c r="E2293" s="160" t="s">
        <v>6390</v>
      </c>
      <c r="F2293" s="160" t="s">
        <v>110</v>
      </c>
      <c r="G2293" s="160" t="s">
        <v>140</v>
      </c>
      <c r="H2293" s="160" t="s">
        <v>6393</v>
      </c>
      <c r="I2293" s="160" cm="1">
        <f t="array" ref="I2293">INDEX('2.1.trackMPD'!L:L/(24*60*60),
       MATCH(1,
             (A2293='2.1.trackMPD'!A:A)*
             (C2293='2.1.trackMPD'!D:D)*
             (D2293/10^6='2.1.trackMPD'!H:H)*
             (E2293='2.1.trackMPD'!F:F),
0))</f>
        <v>2.1367521364459838E-5</v>
      </c>
    </row>
    <row r="2294" spans="1:9" x14ac:dyDescent="0.2">
      <c r="A2294" s="160" t="s">
        <v>28</v>
      </c>
      <c r="B2294" s="160" t="s">
        <v>150</v>
      </c>
      <c r="C2294" s="160">
        <f>_xlfn.XLOOKUP(B2294,'2.1.trackMPD'!$R$7:$R$29,'2.1.trackMPD'!$T$7:$T$29)</f>
        <v>6</v>
      </c>
      <c r="D2294" s="160">
        <v>10</v>
      </c>
      <c r="E2294" s="160" t="s">
        <v>6390</v>
      </c>
      <c r="F2294" s="160" t="s">
        <v>110</v>
      </c>
      <c r="G2294" s="160" t="s">
        <v>124</v>
      </c>
      <c r="H2294" s="160" t="s">
        <v>6392</v>
      </c>
      <c r="I2294" s="160" cm="1">
        <f t="array" ref="I2294">INDEX('2.1.trackMPD'!I:I/(24*60*60),
       MATCH(1,
             (A2294='2.1.trackMPD'!A:A)*
             (C2294='2.1.trackMPD'!D:D)*
             (D2294/10^6='2.1.trackMPD'!H:H)*
             (E2294='2.1.trackMPD'!F:F),
0))</f>
        <v>2.8237807046357985E-6</v>
      </c>
    </row>
    <row r="2295" spans="1:9" x14ac:dyDescent="0.2">
      <c r="A2295" s="160" t="s">
        <v>28</v>
      </c>
      <c r="B2295" s="160" t="s">
        <v>150</v>
      </c>
      <c r="C2295" s="160">
        <f>_xlfn.XLOOKUP(B2295,'2.1.trackMPD'!$R$7:$R$29,'2.1.trackMPD'!$T$7:$T$29)</f>
        <v>6</v>
      </c>
      <c r="D2295" s="160">
        <v>10</v>
      </c>
      <c r="E2295" s="160" t="s">
        <v>6390</v>
      </c>
      <c r="F2295" s="160" t="s">
        <v>110</v>
      </c>
      <c r="G2295" s="160" t="s">
        <v>140</v>
      </c>
      <c r="H2295" s="160" t="s">
        <v>6392</v>
      </c>
      <c r="I2295" s="160" cm="1">
        <f t="array" ref="I2295">INDEX('2.1.trackMPD'!J:J/(24*60*60),
       MATCH(1,
             (A2295='2.1.trackMPD'!A:A)*
             (C2295='2.1.trackMPD'!D:D)*
             (D2295/10^6='2.1.trackMPD'!H:H)*
             (E2295='2.1.trackMPD'!F:F),
0))</f>
        <v>3.3217674055787963E-5</v>
      </c>
    </row>
    <row r="2296" spans="1:9" x14ac:dyDescent="0.2">
      <c r="A2296" s="160" t="s">
        <v>28</v>
      </c>
      <c r="B2296" s="160" t="s">
        <v>150</v>
      </c>
      <c r="C2296" s="160">
        <f>_xlfn.XLOOKUP(B2296,'2.1.trackMPD'!$R$7:$R$29,'2.1.trackMPD'!$T$7:$T$29)</f>
        <v>6</v>
      </c>
      <c r="D2296" s="160">
        <v>10</v>
      </c>
      <c r="E2296" s="160" t="s">
        <v>6390</v>
      </c>
      <c r="F2296" s="160" t="s">
        <v>110</v>
      </c>
      <c r="G2296" s="160" t="s">
        <v>124</v>
      </c>
      <c r="H2296" s="160" t="s">
        <v>6393</v>
      </c>
      <c r="I2296" s="160" cm="1">
        <f t="array" ref="I2296">INDEX('2.1.trackMPD'!K:K/(24*60*60),
       MATCH(1,
             (A2296='2.1.trackMPD'!A:A)*
             (C2296='2.1.trackMPD'!D:D)*
             (D2296/10^6='2.1.trackMPD'!H:H)*
             (E2296='2.1.trackMPD'!F:F),
0))</f>
        <v>6.2562562562562614E-7</v>
      </c>
    </row>
    <row r="2297" spans="1:9" x14ac:dyDescent="0.2">
      <c r="A2297" s="160" t="s">
        <v>28</v>
      </c>
      <c r="B2297" s="160" t="s">
        <v>150</v>
      </c>
      <c r="C2297" s="160">
        <f>_xlfn.XLOOKUP(B2297,'2.1.trackMPD'!$R$7:$R$29,'2.1.trackMPD'!$T$7:$T$29)</f>
        <v>6</v>
      </c>
      <c r="D2297" s="160">
        <v>10</v>
      </c>
      <c r="E2297" s="160" t="s">
        <v>6390</v>
      </c>
      <c r="F2297" s="160" t="s">
        <v>110</v>
      </c>
      <c r="G2297" s="160" t="s">
        <v>140</v>
      </c>
      <c r="H2297" s="160" t="s">
        <v>6393</v>
      </c>
      <c r="I2297" s="160" cm="1">
        <f t="array" ref="I2297">INDEX('2.1.trackMPD'!L:L/(24*60*60),
       MATCH(1,
             (A2297='2.1.trackMPD'!A:A)*
             (C2297='2.1.trackMPD'!D:D)*
             (D2297/10^6='2.1.trackMPD'!H:H)*
             (E2297='2.1.trackMPD'!F:F),
0))</f>
        <v>1.381978993919294E-6</v>
      </c>
    </row>
    <row r="2298" spans="1:9" x14ac:dyDescent="0.2">
      <c r="A2298" s="160" t="s">
        <v>28</v>
      </c>
      <c r="B2298" s="160" t="s">
        <v>150</v>
      </c>
      <c r="C2298" s="160">
        <f>_xlfn.XLOOKUP(B2298,'2.1.trackMPD'!$R$7:$R$29,'2.1.trackMPD'!$T$7:$T$29)</f>
        <v>6</v>
      </c>
      <c r="D2298" s="160">
        <v>100</v>
      </c>
      <c r="E2298" s="160" t="s">
        <v>6390</v>
      </c>
      <c r="F2298" s="160" t="s">
        <v>110</v>
      </c>
      <c r="G2298" s="160" t="s">
        <v>124</v>
      </c>
      <c r="H2298" s="160" t="s">
        <v>6392</v>
      </c>
      <c r="I2298" s="160" cm="1">
        <f t="array" ref="I2298">INDEX('2.1.trackMPD'!I:I/(24*60*60),
       MATCH(1,
             (A2298='2.1.trackMPD'!A:A)*
             (C2298='2.1.trackMPD'!D:D)*
             (D2298/10^6='2.1.trackMPD'!H:H)*
             (E2298='2.1.trackMPD'!F:F),
0))</f>
        <v>2.8920360168355093E-3</v>
      </c>
    </row>
    <row r="2299" spans="1:9" x14ac:dyDescent="0.2">
      <c r="A2299" s="160" t="s">
        <v>28</v>
      </c>
      <c r="B2299" s="160" t="s">
        <v>150</v>
      </c>
      <c r="C2299" s="160">
        <f>_xlfn.XLOOKUP(B2299,'2.1.trackMPD'!$R$7:$R$29,'2.1.trackMPD'!$T$7:$T$29)</f>
        <v>6</v>
      </c>
      <c r="D2299" s="160">
        <v>100</v>
      </c>
      <c r="E2299" s="160" t="s">
        <v>6390</v>
      </c>
      <c r="F2299" s="160" t="s">
        <v>110</v>
      </c>
      <c r="G2299" s="160" t="s">
        <v>140</v>
      </c>
      <c r="H2299" s="160" t="s">
        <v>6392</v>
      </c>
      <c r="I2299" s="160" cm="1">
        <f t="array" ref="I2299">INDEX('2.1.trackMPD'!J:J/(24*60*60),
       MATCH(1,
             (A2299='2.1.trackMPD'!A:A)*
             (C2299='2.1.trackMPD'!D:D)*
             (D2299/10^6='2.1.trackMPD'!H:H)*
             (E2299='2.1.trackMPD'!F:F),
0))</f>
        <v>1.6179365239558331E-3</v>
      </c>
    </row>
    <row r="2300" spans="1:9" x14ac:dyDescent="0.2">
      <c r="A2300" s="160" t="s">
        <v>28</v>
      </c>
      <c r="B2300" s="160" t="s">
        <v>150</v>
      </c>
      <c r="C2300" s="160">
        <f>_xlfn.XLOOKUP(B2300,'2.1.trackMPD'!$R$7:$R$29,'2.1.trackMPD'!$T$7:$T$29)</f>
        <v>6</v>
      </c>
      <c r="D2300" s="160">
        <v>100</v>
      </c>
      <c r="E2300" s="160" t="s">
        <v>6390</v>
      </c>
      <c r="F2300" s="160" t="s">
        <v>110</v>
      </c>
      <c r="G2300" s="160" t="s">
        <v>124</v>
      </c>
      <c r="H2300" s="160" t="s">
        <v>6393</v>
      </c>
      <c r="I2300" s="160" cm="1">
        <f t="array" ref="I2300">INDEX('2.1.trackMPD'!K:K/(24*60*60),
       MATCH(1,
             (A2300='2.1.trackMPD'!A:A)*
             (C2300='2.1.trackMPD'!D:D)*
             (D2300/10^6='2.1.trackMPD'!H:H)*
             (E2300='2.1.trackMPD'!F:F),
0))</f>
        <v>0</v>
      </c>
    </row>
    <row r="2301" spans="1:9" x14ac:dyDescent="0.2">
      <c r="A2301" s="160" t="s">
        <v>28</v>
      </c>
      <c r="B2301" s="160" t="s">
        <v>150</v>
      </c>
      <c r="C2301" s="160">
        <f>_xlfn.XLOOKUP(B2301,'2.1.trackMPD'!$R$7:$R$29,'2.1.trackMPD'!$T$7:$T$29)</f>
        <v>6</v>
      </c>
      <c r="D2301" s="160">
        <v>100</v>
      </c>
      <c r="E2301" s="160" t="s">
        <v>6390</v>
      </c>
      <c r="F2301" s="160" t="s">
        <v>110</v>
      </c>
      <c r="G2301" s="160" t="s">
        <v>140</v>
      </c>
      <c r="H2301" s="160" t="s">
        <v>6393</v>
      </c>
      <c r="I2301" s="160" cm="1">
        <f t="array" ref="I2301">INDEX('2.1.trackMPD'!L:L/(24*60*60),
       MATCH(1,
             (A2301='2.1.trackMPD'!A:A)*
             (C2301='2.1.trackMPD'!D:D)*
             (D2301/10^6='2.1.trackMPD'!H:H)*
             (E2301='2.1.trackMPD'!F:F),
0))</f>
        <v>0</v>
      </c>
    </row>
    <row r="2302" spans="1:9" x14ac:dyDescent="0.2">
      <c r="A2302" s="160" t="s">
        <v>28</v>
      </c>
      <c r="B2302" s="160" t="s">
        <v>150</v>
      </c>
      <c r="C2302" s="160">
        <f>_xlfn.XLOOKUP(B2302,'2.1.trackMPD'!$R$7:$R$29,'2.1.trackMPD'!$T$7:$T$29)</f>
        <v>6</v>
      </c>
      <c r="D2302" s="160">
        <v>1000</v>
      </c>
      <c r="E2302" s="160" t="s">
        <v>6390</v>
      </c>
      <c r="F2302" s="160" t="s">
        <v>110</v>
      </c>
      <c r="G2302" s="160" t="s">
        <v>124</v>
      </c>
      <c r="H2302" s="160" t="s">
        <v>6392</v>
      </c>
      <c r="I2302" s="160" cm="1">
        <f t="array" ref="I2302">INDEX('2.1.trackMPD'!I:I/(24*60*60),
       MATCH(1,
             (A2302='2.1.trackMPD'!A:A)*
             (C2302='2.1.trackMPD'!D:D)*
             (D2302/10^6='2.1.trackMPD'!H:H)*
             (E2302='2.1.trackMPD'!F:F),
0))</f>
        <v>3.7818859721553473</v>
      </c>
    </row>
    <row r="2303" spans="1:9" x14ac:dyDescent="0.2">
      <c r="A2303" s="160" t="s">
        <v>28</v>
      </c>
      <c r="B2303" s="160" t="s">
        <v>150</v>
      </c>
      <c r="C2303" s="160">
        <f>_xlfn.XLOOKUP(B2303,'2.1.trackMPD'!$R$7:$R$29,'2.1.trackMPD'!$T$7:$T$29)</f>
        <v>6</v>
      </c>
      <c r="D2303" s="160">
        <v>1000</v>
      </c>
      <c r="E2303" s="160" t="s">
        <v>6390</v>
      </c>
      <c r="F2303" s="160" t="s">
        <v>110</v>
      </c>
      <c r="G2303" s="160" t="s">
        <v>140</v>
      </c>
      <c r="H2303" s="160" t="s">
        <v>6392</v>
      </c>
      <c r="I2303" s="160" cm="1">
        <f t="array" ref="I2303">INDEX('2.1.trackMPD'!J:J/(24*60*60),
       MATCH(1,
             (A2303='2.1.trackMPD'!A:A)*
             (C2303='2.1.trackMPD'!D:D)*
             (D2303/10^6='2.1.trackMPD'!H:H)*
             (E2303='2.1.trackMPD'!F:F),
0))</f>
        <v>5.8730057862017473E-2</v>
      </c>
    </row>
    <row r="2304" spans="1:9" x14ac:dyDescent="0.2">
      <c r="A2304" s="160" t="s">
        <v>28</v>
      </c>
      <c r="B2304" s="160" t="s">
        <v>150</v>
      </c>
      <c r="C2304" s="160">
        <f>_xlfn.XLOOKUP(B2304,'2.1.trackMPD'!$R$7:$R$29,'2.1.trackMPD'!$T$7:$T$29)</f>
        <v>6</v>
      </c>
      <c r="D2304" s="160">
        <v>1000</v>
      </c>
      <c r="E2304" s="160" t="s">
        <v>6390</v>
      </c>
      <c r="F2304" s="160" t="s">
        <v>110</v>
      </c>
      <c r="G2304" s="160" t="s">
        <v>124</v>
      </c>
      <c r="H2304" s="160" t="s">
        <v>6393</v>
      </c>
      <c r="I2304" s="160" cm="1">
        <f t="array" ref="I2304">INDEX('2.1.trackMPD'!K:K/(24*60*60),
       MATCH(1,
             (A2304='2.1.trackMPD'!A:A)*
             (C2304='2.1.trackMPD'!D:D)*
             (D2304/10^6='2.1.trackMPD'!H:H)*
             (E2304='2.1.trackMPD'!F:F),
0))</f>
        <v>0</v>
      </c>
    </row>
    <row r="2305" spans="1:9" x14ac:dyDescent="0.2">
      <c r="A2305" s="160" t="s">
        <v>28</v>
      </c>
      <c r="B2305" s="160" t="s">
        <v>150</v>
      </c>
      <c r="C2305" s="160">
        <f>_xlfn.XLOOKUP(B2305,'2.1.trackMPD'!$R$7:$R$29,'2.1.trackMPD'!$T$7:$T$29)</f>
        <v>6</v>
      </c>
      <c r="D2305" s="160">
        <v>1000</v>
      </c>
      <c r="E2305" s="160" t="s">
        <v>6390</v>
      </c>
      <c r="F2305" s="160" t="s">
        <v>110</v>
      </c>
      <c r="G2305" s="160" t="s">
        <v>140</v>
      </c>
      <c r="H2305" s="160" t="s">
        <v>6393</v>
      </c>
      <c r="I2305" s="160" cm="1">
        <f t="array" ref="I2305">INDEX('2.1.trackMPD'!L:L/(24*60*60),
       MATCH(1,
             (A2305='2.1.trackMPD'!A:A)*
             (C2305='2.1.trackMPD'!D:D)*
             (D2305/10^6='2.1.trackMPD'!H:H)*
             (E2305='2.1.trackMPD'!F:F),
0))</f>
        <v>0</v>
      </c>
    </row>
    <row r="2306" spans="1:9" x14ac:dyDescent="0.2">
      <c r="A2306" s="160" t="s">
        <v>28</v>
      </c>
      <c r="B2306" s="160" t="s">
        <v>150</v>
      </c>
      <c r="C2306" s="160">
        <f>_xlfn.XLOOKUP(B2306,'2.1.trackMPD'!$R$7:$R$29,'2.1.trackMPD'!$T$7:$T$29)</f>
        <v>6</v>
      </c>
      <c r="D2306" s="160">
        <v>5000</v>
      </c>
      <c r="E2306" s="160" t="s">
        <v>6390</v>
      </c>
      <c r="F2306" s="160" t="s">
        <v>110</v>
      </c>
      <c r="G2306" s="160" t="s">
        <v>124</v>
      </c>
      <c r="H2306" s="160" t="s">
        <v>6392</v>
      </c>
      <c r="I2306" s="160" cm="1">
        <f t="array" ref="I2306">INDEX('2.1.trackMPD'!I:I/(24*60*60),
       MATCH(1,
             (A2306='2.1.trackMPD'!A:A)*
             (C2306='2.1.trackMPD'!D:D)*
             (D2306/10^6='2.1.trackMPD'!H:H)*
             (E2306='2.1.trackMPD'!F:F),
0))</f>
        <v>58.68239564537199</v>
      </c>
    </row>
    <row r="2307" spans="1:9" x14ac:dyDescent="0.2">
      <c r="A2307" s="160" t="s">
        <v>28</v>
      </c>
      <c r="B2307" s="160" t="s">
        <v>150</v>
      </c>
      <c r="C2307" s="160">
        <f>_xlfn.XLOOKUP(B2307,'2.1.trackMPD'!$R$7:$R$29,'2.1.trackMPD'!$T$7:$T$29)</f>
        <v>6</v>
      </c>
      <c r="D2307" s="160">
        <v>5000</v>
      </c>
      <c r="E2307" s="160" t="s">
        <v>6390</v>
      </c>
      <c r="F2307" s="160" t="s">
        <v>110</v>
      </c>
      <c r="G2307" s="160" t="s">
        <v>140</v>
      </c>
      <c r="H2307" s="160" t="s">
        <v>6392</v>
      </c>
      <c r="I2307" s="160" cm="1">
        <f t="array" ref="I2307">INDEX('2.1.trackMPD'!J:J/(24*60*60),
       MATCH(1,
             (A2307='2.1.trackMPD'!A:A)*
             (C2307='2.1.trackMPD'!D:D)*
             (D2307/10^6='2.1.trackMPD'!H:H)*
             (E2307='2.1.trackMPD'!F:F),
0))</f>
        <v>0.23134498041703819</v>
      </c>
    </row>
    <row r="2308" spans="1:9" x14ac:dyDescent="0.2">
      <c r="A2308" s="160" t="s">
        <v>28</v>
      </c>
      <c r="B2308" s="160" t="s">
        <v>150</v>
      </c>
      <c r="C2308" s="160">
        <f>_xlfn.XLOOKUP(B2308,'2.1.trackMPD'!$R$7:$R$29,'2.1.trackMPD'!$T$7:$T$29)</f>
        <v>6</v>
      </c>
      <c r="D2308" s="160">
        <v>5000</v>
      </c>
      <c r="E2308" s="160" t="s">
        <v>6390</v>
      </c>
      <c r="F2308" s="160" t="s">
        <v>110</v>
      </c>
      <c r="G2308" s="160" t="s">
        <v>124</v>
      </c>
      <c r="H2308" s="160" t="s">
        <v>6393</v>
      </c>
      <c r="I2308" s="160" cm="1">
        <f t="array" ref="I2308">INDEX('2.1.trackMPD'!K:K/(24*60*60),
       MATCH(1,
             (A2308='2.1.trackMPD'!A:A)*
             (C2308='2.1.trackMPD'!D:D)*
             (D2308/10^6='2.1.trackMPD'!H:H)*
             (E2308='2.1.trackMPD'!F:F),
0))</f>
        <v>0</v>
      </c>
    </row>
    <row r="2309" spans="1:9" x14ac:dyDescent="0.2">
      <c r="A2309" s="160" t="s">
        <v>28</v>
      </c>
      <c r="B2309" s="160" t="s">
        <v>150</v>
      </c>
      <c r="C2309" s="160">
        <f>_xlfn.XLOOKUP(B2309,'2.1.trackMPD'!$R$7:$R$29,'2.1.trackMPD'!$T$7:$T$29)</f>
        <v>6</v>
      </c>
      <c r="D2309" s="160">
        <v>5000</v>
      </c>
      <c r="E2309" s="160" t="s">
        <v>6390</v>
      </c>
      <c r="F2309" s="160" t="s">
        <v>110</v>
      </c>
      <c r="G2309" s="160" t="s">
        <v>140</v>
      </c>
      <c r="H2309" s="160" t="s">
        <v>6393</v>
      </c>
      <c r="I2309" s="160" cm="1">
        <f t="array" ref="I2309">INDEX('2.1.trackMPD'!L:L/(24*60*60),
       MATCH(1,
             (A2309='2.1.trackMPD'!A:A)*
             (C2309='2.1.trackMPD'!D:D)*
             (D2309/10^6='2.1.trackMPD'!H:H)*
             (E2309='2.1.trackMPD'!F:F),
0))</f>
        <v>0</v>
      </c>
    </row>
    <row r="2310" spans="1:9" x14ac:dyDescent="0.2">
      <c r="A2310" s="160" t="s">
        <v>28</v>
      </c>
      <c r="B2310" s="160" t="s">
        <v>150</v>
      </c>
      <c r="C2310" s="160">
        <f>_xlfn.XLOOKUP(B2310,'2.1.trackMPD'!$R$7:$R$29,'2.1.trackMPD'!$T$7:$T$29)</f>
        <v>6</v>
      </c>
      <c r="D2310" s="160">
        <v>1</v>
      </c>
      <c r="E2310" s="160" t="s">
        <v>6394</v>
      </c>
      <c r="F2310" s="160" t="s">
        <v>110</v>
      </c>
      <c r="G2310" s="160" t="s">
        <v>124</v>
      </c>
      <c r="H2310" s="160" t="s">
        <v>6392</v>
      </c>
      <c r="I2310" s="160" cm="1">
        <f t="array" ref="I2310">INDEX('2.1.trackMPD'!I:I/(24*60*60),
       MATCH(1,
             (A2310='2.1.trackMPD'!A:A)*
             (C2310='2.1.trackMPD'!D:D)*
             (D2310/10^6='2.1.trackMPD'!H:H)*
             (E2310='2.1.trackMPD'!F:F),
0))</f>
        <v>1.9523050855294444E-6</v>
      </c>
    </row>
    <row r="2311" spans="1:9" x14ac:dyDescent="0.2">
      <c r="A2311" s="160" t="s">
        <v>28</v>
      </c>
      <c r="B2311" s="160" t="s">
        <v>150</v>
      </c>
      <c r="C2311" s="160">
        <f>_xlfn.XLOOKUP(B2311,'2.1.trackMPD'!$R$7:$R$29,'2.1.trackMPD'!$T$7:$T$29)</f>
        <v>6</v>
      </c>
      <c r="D2311" s="160">
        <v>1</v>
      </c>
      <c r="E2311" s="160" t="s">
        <v>6394</v>
      </c>
      <c r="F2311" s="160" t="s">
        <v>110</v>
      </c>
      <c r="G2311" s="160" t="s">
        <v>140</v>
      </c>
      <c r="H2311" s="160" t="s">
        <v>6392</v>
      </c>
      <c r="I2311" s="160" cm="1">
        <f t="array" ref="I2311">INDEX('2.1.trackMPD'!J:J/(24*60*60),
       MATCH(1,
             (A2311='2.1.trackMPD'!A:A)*
             (C2311='2.1.trackMPD'!D:D)*
             (D2311/10^6='2.1.trackMPD'!H:H)*
             (E2311='2.1.trackMPD'!F:F),
0))</f>
        <v>3.1958243997893052E-5</v>
      </c>
    </row>
    <row r="2312" spans="1:9" x14ac:dyDescent="0.2">
      <c r="A2312" s="160" t="s">
        <v>28</v>
      </c>
      <c r="B2312" s="160" t="s">
        <v>150</v>
      </c>
      <c r="C2312" s="160">
        <f>_xlfn.XLOOKUP(B2312,'2.1.trackMPD'!$R$7:$R$29,'2.1.trackMPD'!$T$7:$T$29)</f>
        <v>6</v>
      </c>
      <c r="D2312" s="160">
        <v>1</v>
      </c>
      <c r="E2312" s="160" t="s">
        <v>6394</v>
      </c>
      <c r="F2312" s="160" t="s">
        <v>110</v>
      </c>
      <c r="G2312" s="160" t="s">
        <v>124</v>
      </c>
      <c r="H2312" s="160" t="s">
        <v>6393</v>
      </c>
      <c r="I2312" s="160" cm="1">
        <f t="array" ref="I2312">INDEX('2.1.trackMPD'!K:K/(24*60*60),
       MATCH(1,
             (A2312='2.1.trackMPD'!A:A)*
             (C2312='2.1.trackMPD'!D:D)*
             (D2312/10^6='2.1.trackMPD'!H:H)*
             (E2312='2.1.trackMPD'!F:F),
0))</f>
        <v>7.467144563918762E-7</v>
      </c>
    </row>
    <row r="2313" spans="1:9" x14ac:dyDescent="0.2">
      <c r="A2313" s="160" t="s">
        <v>28</v>
      </c>
      <c r="B2313" s="160" t="s">
        <v>150</v>
      </c>
      <c r="C2313" s="160">
        <f>_xlfn.XLOOKUP(B2313,'2.1.trackMPD'!$R$7:$R$29,'2.1.trackMPD'!$T$7:$T$29)</f>
        <v>6</v>
      </c>
      <c r="D2313" s="160">
        <v>1</v>
      </c>
      <c r="E2313" s="160" t="s">
        <v>6394</v>
      </c>
      <c r="F2313" s="160" t="s">
        <v>110</v>
      </c>
      <c r="G2313" s="160" t="s">
        <v>140</v>
      </c>
      <c r="H2313" s="160" t="s">
        <v>6393</v>
      </c>
      <c r="I2313" s="160" cm="1">
        <f t="array" ref="I2313">INDEX('2.1.trackMPD'!L:L/(24*60*60),
       MATCH(1,
             (A2313='2.1.trackMPD'!A:A)*
             (C2313='2.1.trackMPD'!D:D)*
             (D2313/10^6='2.1.trackMPD'!H:H)*
             (E2313='2.1.trackMPD'!F:F),
0))</f>
        <v>1.4245014245014236E-6</v>
      </c>
    </row>
    <row r="2314" spans="1:9" x14ac:dyDescent="0.2">
      <c r="A2314" s="160" t="s">
        <v>28</v>
      </c>
      <c r="B2314" s="160" t="s">
        <v>150</v>
      </c>
      <c r="C2314" s="160">
        <f>_xlfn.XLOOKUP(B2314,'2.1.trackMPD'!$R$7:$R$29,'2.1.trackMPD'!$T$7:$T$29)</f>
        <v>6</v>
      </c>
      <c r="D2314" s="160">
        <v>10</v>
      </c>
      <c r="E2314" s="160" t="s">
        <v>6394</v>
      </c>
      <c r="F2314" s="160" t="s">
        <v>110</v>
      </c>
      <c r="G2314" s="160" t="s">
        <v>124</v>
      </c>
      <c r="H2314" s="160" t="s">
        <v>6392</v>
      </c>
      <c r="I2314" s="160" cm="1">
        <f t="array" ref="I2314">INDEX('2.1.trackMPD'!I:I/(24*60*60),
       MATCH(1,
             (A2314='2.1.trackMPD'!A:A)*
             (C2314='2.1.trackMPD'!D:D)*
             (D2314/10^6='2.1.trackMPD'!H:H)*
             (E2314='2.1.trackMPD'!F:F),
0))</f>
        <v>1.4242791167173727E-5</v>
      </c>
    </row>
    <row r="2315" spans="1:9" x14ac:dyDescent="0.2">
      <c r="A2315" s="160" t="s">
        <v>28</v>
      </c>
      <c r="B2315" s="160" t="s">
        <v>150</v>
      </c>
      <c r="C2315" s="160">
        <f>_xlfn.XLOOKUP(B2315,'2.1.trackMPD'!$R$7:$R$29,'2.1.trackMPD'!$T$7:$T$29)</f>
        <v>6</v>
      </c>
      <c r="D2315" s="160">
        <v>10</v>
      </c>
      <c r="E2315" s="160" t="s">
        <v>6394</v>
      </c>
      <c r="F2315" s="160" t="s">
        <v>110</v>
      </c>
      <c r="G2315" s="160" t="s">
        <v>140</v>
      </c>
      <c r="H2315" s="160" t="s">
        <v>6392</v>
      </c>
      <c r="I2315" s="160" cm="1">
        <f t="array" ref="I2315">INDEX('2.1.trackMPD'!J:J/(24*60*60),
       MATCH(1,
             (A2315='2.1.trackMPD'!A:A)*
             (C2315='2.1.trackMPD'!D:D)*
             (D2315/10^6='2.1.trackMPD'!H:H)*
             (E2315='2.1.trackMPD'!F:F),
0))</f>
        <v>7.2057295460470019E-5</v>
      </c>
    </row>
    <row r="2316" spans="1:9" x14ac:dyDescent="0.2">
      <c r="A2316" s="160" t="s">
        <v>28</v>
      </c>
      <c r="B2316" s="160" t="s">
        <v>150</v>
      </c>
      <c r="C2316" s="160">
        <f>_xlfn.XLOOKUP(B2316,'2.1.trackMPD'!$R$7:$R$29,'2.1.trackMPD'!$T$7:$T$29)</f>
        <v>6</v>
      </c>
      <c r="D2316" s="160">
        <v>10</v>
      </c>
      <c r="E2316" s="160" t="s">
        <v>6394</v>
      </c>
      <c r="F2316" s="160" t="s">
        <v>110</v>
      </c>
      <c r="G2316" s="160" t="s">
        <v>124</v>
      </c>
      <c r="H2316" s="160" t="s">
        <v>6393</v>
      </c>
      <c r="I2316" s="160" cm="1">
        <f t="array" ref="I2316">INDEX('2.1.trackMPD'!K:K/(24*60*60),
       MATCH(1,
             (A2316='2.1.trackMPD'!A:A)*
             (C2316='2.1.trackMPD'!D:D)*
             (D2316/10^6='2.1.trackMPD'!H:H)*
             (E2316='2.1.trackMPD'!F:F),
0))</f>
        <v>0</v>
      </c>
    </row>
    <row r="2317" spans="1:9" x14ac:dyDescent="0.2">
      <c r="A2317" s="160" t="s">
        <v>28</v>
      </c>
      <c r="B2317" s="160" t="s">
        <v>150</v>
      </c>
      <c r="C2317" s="160">
        <f>_xlfn.XLOOKUP(B2317,'2.1.trackMPD'!$R$7:$R$29,'2.1.trackMPD'!$T$7:$T$29)</f>
        <v>6</v>
      </c>
      <c r="D2317" s="160">
        <v>10</v>
      </c>
      <c r="E2317" s="160" t="s">
        <v>6394</v>
      </c>
      <c r="F2317" s="160" t="s">
        <v>110</v>
      </c>
      <c r="G2317" s="160" t="s">
        <v>140</v>
      </c>
      <c r="H2317" s="160" t="s">
        <v>6393</v>
      </c>
      <c r="I2317" s="160" cm="1">
        <f t="array" ref="I2317">INDEX('2.1.trackMPD'!L:L/(24*60*60),
       MATCH(1,
             (A2317='2.1.trackMPD'!A:A)*
             (C2317='2.1.trackMPD'!D:D)*
             (D2317/10^6='2.1.trackMPD'!H:H)*
             (E2317='2.1.trackMPD'!F:F),
0))</f>
        <v>0</v>
      </c>
    </row>
    <row r="2318" spans="1:9" x14ac:dyDescent="0.2">
      <c r="A2318" s="160" t="s">
        <v>28</v>
      </c>
      <c r="B2318" s="160" t="s">
        <v>150</v>
      </c>
      <c r="C2318" s="160">
        <f>_xlfn.XLOOKUP(B2318,'2.1.trackMPD'!$R$7:$R$29,'2.1.trackMPD'!$T$7:$T$29)</f>
        <v>6</v>
      </c>
      <c r="D2318" s="160">
        <v>100</v>
      </c>
      <c r="E2318" s="160" t="s">
        <v>6394</v>
      </c>
      <c r="F2318" s="160" t="s">
        <v>110</v>
      </c>
      <c r="G2318" s="160" t="s">
        <v>124</v>
      </c>
      <c r="H2318" s="160" t="s">
        <v>6392</v>
      </c>
      <c r="I2318" s="160" cm="1">
        <f t="array" ref="I2318">INDEX('2.1.trackMPD'!I:I/(24*60*60),
       MATCH(1,
             (A2318='2.1.trackMPD'!A:A)*
             (C2318='2.1.trackMPD'!D:D)*
             (D2318/10^6='2.1.trackMPD'!H:H)*
             (E2318='2.1.trackMPD'!F:F),
0))</f>
        <v>2.4572777605767825E-2</v>
      </c>
    </row>
    <row r="2319" spans="1:9" x14ac:dyDescent="0.2">
      <c r="A2319" s="160" t="s">
        <v>28</v>
      </c>
      <c r="B2319" s="160" t="s">
        <v>150</v>
      </c>
      <c r="C2319" s="160">
        <f>_xlfn.XLOOKUP(B2319,'2.1.trackMPD'!$R$7:$R$29,'2.1.trackMPD'!$T$7:$T$29)</f>
        <v>6</v>
      </c>
      <c r="D2319" s="160">
        <v>100</v>
      </c>
      <c r="E2319" s="160" t="s">
        <v>6394</v>
      </c>
      <c r="F2319" s="160" t="s">
        <v>110</v>
      </c>
      <c r="G2319" s="160" t="s">
        <v>140</v>
      </c>
      <c r="H2319" s="160" t="s">
        <v>6392</v>
      </c>
      <c r="I2319" s="160" cm="1">
        <f t="array" ref="I2319">INDEX('2.1.trackMPD'!J:J/(24*60*60),
       MATCH(1,
             (A2319='2.1.trackMPD'!A:A)*
             (C2319='2.1.trackMPD'!D:D)*
             (D2319/10^6='2.1.trackMPD'!H:H)*
             (E2319='2.1.trackMPD'!F:F),
0))</f>
        <v>4.708581740606111E-3</v>
      </c>
    </row>
    <row r="2320" spans="1:9" x14ac:dyDescent="0.2">
      <c r="A2320" s="160" t="s">
        <v>28</v>
      </c>
      <c r="B2320" s="160" t="s">
        <v>150</v>
      </c>
      <c r="C2320" s="160">
        <f>_xlfn.XLOOKUP(B2320,'2.1.trackMPD'!$R$7:$R$29,'2.1.trackMPD'!$T$7:$T$29)</f>
        <v>6</v>
      </c>
      <c r="D2320" s="160">
        <v>100</v>
      </c>
      <c r="E2320" s="160" t="s">
        <v>6394</v>
      </c>
      <c r="F2320" s="160" t="s">
        <v>110</v>
      </c>
      <c r="G2320" s="160" t="s">
        <v>124</v>
      </c>
      <c r="H2320" s="160" t="s">
        <v>6393</v>
      </c>
      <c r="I2320" s="160" cm="1">
        <f t="array" ref="I2320">INDEX('2.1.trackMPD'!K:K/(24*60*60),
       MATCH(1,
             (A2320='2.1.trackMPD'!A:A)*
             (C2320='2.1.trackMPD'!D:D)*
             (D2320/10^6='2.1.trackMPD'!H:H)*
             (E2320='2.1.trackMPD'!F:F),
0))</f>
        <v>0</v>
      </c>
    </row>
    <row r="2321" spans="1:9" x14ac:dyDescent="0.2">
      <c r="A2321" s="160" t="s">
        <v>28</v>
      </c>
      <c r="B2321" s="160" t="s">
        <v>150</v>
      </c>
      <c r="C2321" s="160">
        <f>_xlfn.XLOOKUP(B2321,'2.1.trackMPD'!$R$7:$R$29,'2.1.trackMPD'!$T$7:$T$29)</f>
        <v>6</v>
      </c>
      <c r="D2321" s="160">
        <v>100</v>
      </c>
      <c r="E2321" s="160" t="s">
        <v>6394</v>
      </c>
      <c r="F2321" s="160" t="s">
        <v>110</v>
      </c>
      <c r="G2321" s="160" t="s">
        <v>140</v>
      </c>
      <c r="H2321" s="160" t="s">
        <v>6393</v>
      </c>
      <c r="I2321" s="160" cm="1">
        <f t="array" ref="I2321">INDEX('2.1.trackMPD'!L:L/(24*60*60),
       MATCH(1,
             (A2321='2.1.trackMPD'!A:A)*
             (C2321='2.1.trackMPD'!D:D)*
             (D2321/10^6='2.1.trackMPD'!H:H)*
             (E2321='2.1.trackMPD'!F:F),
0))</f>
        <v>0</v>
      </c>
    </row>
    <row r="2322" spans="1:9" x14ac:dyDescent="0.2">
      <c r="A2322" s="160" t="s">
        <v>28</v>
      </c>
      <c r="B2322" s="160" t="s">
        <v>150</v>
      </c>
      <c r="C2322" s="160">
        <f>_xlfn.XLOOKUP(B2322,'2.1.trackMPD'!$R$7:$R$29,'2.1.trackMPD'!$T$7:$T$29)</f>
        <v>6</v>
      </c>
      <c r="D2322" s="160">
        <v>1000</v>
      </c>
      <c r="E2322" s="160" t="s">
        <v>6394</v>
      </c>
      <c r="F2322" s="160" t="s">
        <v>110</v>
      </c>
      <c r="G2322" s="160" t="s">
        <v>124</v>
      </c>
      <c r="H2322" s="160" t="s">
        <v>6392</v>
      </c>
      <c r="I2322" s="160" cm="1">
        <f t="array" ref="I2322">INDEX('2.1.trackMPD'!I:I/(24*60*60),
       MATCH(1,
             (A2322='2.1.trackMPD'!A:A)*
             (C2322='2.1.trackMPD'!D:D)*
             (D2322/10^6='2.1.trackMPD'!H:H)*
             (E2322='2.1.trackMPD'!F:F),
0))</f>
        <v>3.0858696405338653</v>
      </c>
    </row>
    <row r="2323" spans="1:9" x14ac:dyDescent="0.2">
      <c r="A2323" s="160" t="s">
        <v>28</v>
      </c>
      <c r="B2323" s="160" t="s">
        <v>150</v>
      </c>
      <c r="C2323" s="160">
        <f>_xlfn.XLOOKUP(B2323,'2.1.trackMPD'!$R$7:$R$29,'2.1.trackMPD'!$T$7:$T$29)</f>
        <v>6</v>
      </c>
      <c r="D2323" s="160">
        <v>1000</v>
      </c>
      <c r="E2323" s="160" t="s">
        <v>6394</v>
      </c>
      <c r="F2323" s="160" t="s">
        <v>110</v>
      </c>
      <c r="G2323" s="160" t="s">
        <v>140</v>
      </c>
      <c r="H2323" s="160" t="s">
        <v>6392</v>
      </c>
      <c r="I2323" s="160" cm="1">
        <f t="array" ref="I2323">INDEX('2.1.trackMPD'!J:J/(24*60*60),
       MATCH(1,
             (A2323='2.1.trackMPD'!A:A)*
             (C2323='2.1.trackMPD'!D:D)*
             (D2323/10^6='2.1.trackMPD'!H:H)*
             (E2323='2.1.trackMPD'!F:F),
0))</f>
        <v>5.3051175956294098E-2</v>
      </c>
    </row>
    <row r="2324" spans="1:9" x14ac:dyDescent="0.2">
      <c r="A2324" s="160" t="s">
        <v>28</v>
      </c>
      <c r="B2324" s="160" t="s">
        <v>150</v>
      </c>
      <c r="C2324" s="160">
        <f>_xlfn.XLOOKUP(B2324,'2.1.trackMPD'!$R$7:$R$29,'2.1.trackMPD'!$T$7:$T$29)</f>
        <v>6</v>
      </c>
      <c r="D2324" s="160">
        <v>1000</v>
      </c>
      <c r="E2324" s="160" t="s">
        <v>6394</v>
      </c>
      <c r="F2324" s="160" t="s">
        <v>110</v>
      </c>
      <c r="G2324" s="160" t="s">
        <v>124</v>
      </c>
      <c r="H2324" s="160" t="s">
        <v>6393</v>
      </c>
      <c r="I2324" s="160" cm="1">
        <f t="array" ref="I2324">INDEX('2.1.trackMPD'!K:K/(24*60*60),
       MATCH(1,
             (A2324='2.1.trackMPD'!A:A)*
             (C2324='2.1.trackMPD'!D:D)*
             (D2324/10^6='2.1.trackMPD'!H:H)*
             (E2324='2.1.trackMPD'!F:F),
0))</f>
        <v>0</v>
      </c>
    </row>
    <row r="2325" spans="1:9" x14ac:dyDescent="0.2">
      <c r="A2325" s="160" t="s">
        <v>28</v>
      </c>
      <c r="B2325" s="160" t="s">
        <v>150</v>
      </c>
      <c r="C2325" s="160">
        <f>_xlfn.XLOOKUP(B2325,'2.1.trackMPD'!$R$7:$R$29,'2.1.trackMPD'!$T$7:$T$29)</f>
        <v>6</v>
      </c>
      <c r="D2325" s="160">
        <v>1000</v>
      </c>
      <c r="E2325" s="160" t="s">
        <v>6394</v>
      </c>
      <c r="F2325" s="160" t="s">
        <v>110</v>
      </c>
      <c r="G2325" s="160" t="s">
        <v>140</v>
      </c>
      <c r="H2325" s="160" t="s">
        <v>6393</v>
      </c>
      <c r="I2325" s="160" cm="1">
        <f t="array" ref="I2325">INDEX('2.1.trackMPD'!L:L/(24*60*60),
       MATCH(1,
             (A2325='2.1.trackMPD'!A:A)*
             (C2325='2.1.trackMPD'!D:D)*
             (D2325/10^6='2.1.trackMPD'!H:H)*
             (E2325='2.1.trackMPD'!F:F),
0))</f>
        <v>0</v>
      </c>
    </row>
    <row r="2326" spans="1:9" x14ac:dyDescent="0.2">
      <c r="A2326" s="160" t="s">
        <v>28</v>
      </c>
      <c r="B2326" s="160" t="s">
        <v>150</v>
      </c>
      <c r="C2326" s="160">
        <f>_xlfn.XLOOKUP(B2326,'2.1.trackMPD'!$R$7:$R$29,'2.1.trackMPD'!$T$7:$T$29)</f>
        <v>6</v>
      </c>
      <c r="D2326" s="160">
        <v>5000</v>
      </c>
      <c r="E2326" s="160" t="s">
        <v>6394</v>
      </c>
      <c r="F2326" s="160" t="s">
        <v>110</v>
      </c>
      <c r="G2326" s="160" t="s">
        <v>124</v>
      </c>
      <c r="H2326" s="160" t="s">
        <v>6392</v>
      </c>
      <c r="I2326" s="160" cm="1">
        <f t="array" ref="I2326">INDEX('2.1.trackMPD'!I:I/(24*60*60),
       MATCH(1,
             (A2326='2.1.trackMPD'!A:A)*
             (C2326='2.1.trackMPD'!D:D)*
             (D2326/10^6='2.1.trackMPD'!H:H)*
             (E2326='2.1.trackMPD'!F:F),
0))</f>
        <v>18.124738707300001</v>
      </c>
    </row>
    <row r="2327" spans="1:9" x14ac:dyDescent="0.2">
      <c r="A2327" s="160" t="s">
        <v>28</v>
      </c>
      <c r="B2327" s="160" t="s">
        <v>150</v>
      </c>
      <c r="C2327" s="160">
        <f>_xlfn.XLOOKUP(B2327,'2.1.trackMPD'!$R$7:$R$29,'2.1.trackMPD'!$T$7:$T$29)</f>
        <v>6</v>
      </c>
      <c r="D2327" s="160">
        <v>5000</v>
      </c>
      <c r="E2327" s="160" t="s">
        <v>6394</v>
      </c>
      <c r="F2327" s="160" t="s">
        <v>110</v>
      </c>
      <c r="G2327" s="160" t="s">
        <v>140</v>
      </c>
      <c r="H2327" s="160" t="s">
        <v>6392</v>
      </c>
      <c r="I2327" s="160" cm="1">
        <f t="array" ref="I2327">INDEX('2.1.trackMPD'!J:J/(24*60*60),
       MATCH(1,
             (A2327='2.1.trackMPD'!A:A)*
             (C2327='2.1.trackMPD'!D:D)*
             (D2327/10^6='2.1.trackMPD'!H:H)*
             (E2327='2.1.trackMPD'!F:F),
0))</f>
        <v>0.12857071824875577</v>
      </c>
    </row>
    <row r="2328" spans="1:9" x14ac:dyDescent="0.2">
      <c r="A2328" s="160" t="s">
        <v>28</v>
      </c>
      <c r="B2328" s="160" t="s">
        <v>150</v>
      </c>
      <c r="C2328" s="160">
        <f>_xlfn.XLOOKUP(B2328,'2.1.trackMPD'!$R$7:$R$29,'2.1.trackMPD'!$T$7:$T$29)</f>
        <v>6</v>
      </c>
      <c r="D2328" s="160">
        <v>5000</v>
      </c>
      <c r="E2328" s="160" t="s">
        <v>6394</v>
      </c>
      <c r="F2328" s="160" t="s">
        <v>110</v>
      </c>
      <c r="G2328" s="160" t="s">
        <v>124</v>
      </c>
      <c r="H2328" s="160" t="s">
        <v>6393</v>
      </c>
      <c r="I2328" s="160" cm="1">
        <f t="array" ref="I2328">INDEX('2.1.trackMPD'!K:K/(24*60*60),
       MATCH(1,
             (A2328='2.1.trackMPD'!A:A)*
             (C2328='2.1.trackMPD'!D:D)*
             (D2328/10^6='2.1.trackMPD'!H:H)*
             (E2328='2.1.trackMPD'!F:F),
0))</f>
        <v>0</v>
      </c>
    </row>
    <row r="2329" spans="1:9" x14ac:dyDescent="0.2">
      <c r="A2329" s="160" t="s">
        <v>28</v>
      </c>
      <c r="B2329" s="160" t="s">
        <v>150</v>
      </c>
      <c r="C2329" s="160">
        <f>_xlfn.XLOOKUP(B2329,'2.1.trackMPD'!$R$7:$R$29,'2.1.trackMPD'!$T$7:$T$29)</f>
        <v>6</v>
      </c>
      <c r="D2329" s="160">
        <v>5000</v>
      </c>
      <c r="E2329" s="160" t="s">
        <v>6394</v>
      </c>
      <c r="F2329" s="160" t="s">
        <v>110</v>
      </c>
      <c r="G2329" s="160" t="s">
        <v>140</v>
      </c>
      <c r="H2329" s="160" t="s">
        <v>6393</v>
      </c>
      <c r="I2329" s="160" cm="1">
        <f t="array" ref="I2329">INDEX('2.1.trackMPD'!L:L/(24*60*60),
       MATCH(1,
             (A2329='2.1.trackMPD'!A:A)*
             (C2329='2.1.trackMPD'!D:D)*
             (D2329/10^6='2.1.trackMPD'!H:H)*
             (E2329='2.1.trackMPD'!F:F),
0))</f>
        <v>0</v>
      </c>
    </row>
    <row r="2330" spans="1:9" x14ac:dyDescent="0.2">
      <c r="A2330" s="160" t="s">
        <v>28</v>
      </c>
      <c r="B2330" s="160" t="s">
        <v>150</v>
      </c>
      <c r="C2330" s="160">
        <f>_xlfn.XLOOKUP(B2330,'2.1.trackMPD'!$R$7:$R$29,'2.1.trackMPD'!$T$7:$T$29)</f>
        <v>6</v>
      </c>
      <c r="D2330" s="160">
        <v>1</v>
      </c>
      <c r="E2330" s="160" t="s">
        <v>6395</v>
      </c>
      <c r="F2330" s="160" t="s">
        <v>110</v>
      </c>
      <c r="G2330" s="160" t="s">
        <v>124</v>
      </c>
      <c r="H2330" s="160" t="s">
        <v>6392</v>
      </c>
      <c r="I2330" s="160" t="e" cm="1">
        <f t="array" ref="I2330">INDEX('2.1.trackMPD'!I:I/(24*60*60),
       MATCH(1,
             (A2330='2.1.trackMPD'!A:A)*
             (C2330='2.1.trackMPD'!D:D)*
             (D2330/10^6='2.1.trackMPD'!H:H)*
             (E2330='2.1.trackMPD'!F:F),
0))</f>
        <v>#N/A</v>
      </c>
    </row>
    <row r="2331" spans="1:9" x14ac:dyDescent="0.2">
      <c r="A2331" s="160" t="s">
        <v>28</v>
      </c>
      <c r="B2331" s="160" t="s">
        <v>150</v>
      </c>
      <c r="C2331" s="160">
        <f>_xlfn.XLOOKUP(B2331,'2.1.trackMPD'!$R$7:$R$29,'2.1.trackMPD'!$T$7:$T$29)</f>
        <v>6</v>
      </c>
      <c r="D2331" s="160">
        <v>1</v>
      </c>
      <c r="E2331" s="160" t="s">
        <v>6395</v>
      </c>
      <c r="F2331" s="160" t="s">
        <v>110</v>
      </c>
      <c r="G2331" s="160" t="s">
        <v>140</v>
      </c>
      <c r="H2331" s="160" t="s">
        <v>6392</v>
      </c>
      <c r="I2331" s="160" t="e" cm="1">
        <f t="array" ref="I2331">INDEX('2.1.trackMPD'!J:J/(24*60*60),
       MATCH(1,
             (A2331='2.1.trackMPD'!A:A)*
             (C2331='2.1.trackMPD'!D:D)*
             (D2331/10^6='2.1.trackMPD'!H:H)*
             (E2331='2.1.trackMPD'!F:F),
0))</f>
        <v>#N/A</v>
      </c>
    </row>
    <row r="2332" spans="1:9" x14ac:dyDescent="0.2">
      <c r="A2332" s="160" t="s">
        <v>28</v>
      </c>
      <c r="B2332" s="160" t="s">
        <v>150</v>
      </c>
      <c r="C2332" s="160">
        <f>_xlfn.XLOOKUP(B2332,'2.1.trackMPD'!$R$7:$R$29,'2.1.trackMPD'!$T$7:$T$29)</f>
        <v>6</v>
      </c>
      <c r="D2332" s="160">
        <v>1</v>
      </c>
      <c r="E2332" s="160" t="s">
        <v>6395</v>
      </c>
      <c r="F2332" s="160" t="s">
        <v>110</v>
      </c>
      <c r="G2332" s="160" t="s">
        <v>124</v>
      </c>
      <c r="H2332" s="160" t="s">
        <v>6393</v>
      </c>
      <c r="I2332" s="160" t="e" cm="1">
        <f t="array" ref="I2332">INDEX('2.1.trackMPD'!K:K/(24*60*60),
       MATCH(1,
             (A2332='2.1.trackMPD'!A:A)*
             (C2332='2.1.trackMPD'!D:D)*
             (D2332/10^6='2.1.trackMPD'!H:H)*
             (E2332='2.1.trackMPD'!F:F),
0))</f>
        <v>#N/A</v>
      </c>
    </row>
    <row r="2333" spans="1:9" x14ac:dyDescent="0.2">
      <c r="A2333" s="160" t="s">
        <v>28</v>
      </c>
      <c r="B2333" s="160" t="s">
        <v>150</v>
      </c>
      <c r="C2333" s="160">
        <f>_xlfn.XLOOKUP(B2333,'2.1.trackMPD'!$R$7:$R$29,'2.1.trackMPD'!$T$7:$T$29)</f>
        <v>6</v>
      </c>
      <c r="D2333" s="160">
        <v>1</v>
      </c>
      <c r="E2333" s="160" t="s">
        <v>6395</v>
      </c>
      <c r="F2333" s="160" t="s">
        <v>110</v>
      </c>
      <c r="G2333" s="160" t="s">
        <v>140</v>
      </c>
      <c r="H2333" s="160" t="s">
        <v>6393</v>
      </c>
      <c r="I2333" s="160" t="e" cm="1">
        <f t="array" ref="I2333">INDEX('2.1.trackMPD'!L:L/(24*60*60),
       MATCH(1,
             (A2333='2.1.trackMPD'!A:A)*
             (C2333='2.1.trackMPD'!D:D)*
             (D2333/10^6='2.1.trackMPD'!H:H)*
             (E2333='2.1.trackMPD'!F:F),
0))</f>
        <v>#N/A</v>
      </c>
    </row>
    <row r="2334" spans="1:9" x14ac:dyDescent="0.2">
      <c r="A2334" s="160" t="s">
        <v>28</v>
      </c>
      <c r="B2334" s="160" t="s">
        <v>150</v>
      </c>
      <c r="C2334" s="160">
        <f>_xlfn.XLOOKUP(B2334,'2.1.trackMPD'!$R$7:$R$29,'2.1.trackMPD'!$T$7:$T$29)</f>
        <v>6</v>
      </c>
      <c r="D2334" s="160">
        <v>10</v>
      </c>
      <c r="E2334" s="160" t="s">
        <v>6395</v>
      </c>
      <c r="F2334" s="160" t="s">
        <v>110</v>
      </c>
      <c r="G2334" s="160" t="s">
        <v>124</v>
      </c>
      <c r="H2334" s="160" t="s">
        <v>6392</v>
      </c>
      <c r="I2334" s="160" t="e" cm="1">
        <f t="array" ref="I2334">INDEX('2.1.trackMPD'!I:I/(24*60*60),
       MATCH(1,
             (A2334='2.1.trackMPD'!A:A)*
             (C2334='2.1.trackMPD'!D:D)*
             (D2334/10^6='2.1.trackMPD'!H:H)*
             (E2334='2.1.trackMPD'!F:F),
0))</f>
        <v>#N/A</v>
      </c>
    </row>
    <row r="2335" spans="1:9" x14ac:dyDescent="0.2">
      <c r="A2335" s="160" t="s">
        <v>28</v>
      </c>
      <c r="B2335" s="160" t="s">
        <v>150</v>
      </c>
      <c r="C2335" s="160">
        <f>_xlfn.XLOOKUP(B2335,'2.1.trackMPD'!$R$7:$R$29,'2.1.trackMPD'!$T$7:$T$29)</f>
        <v>6</v>
      </c>
      <c r="D2335" s="160">
        <v>10</v>
      </c>
      <c r="E2335" s="160" t="s">
        <v>6395</v>
      </c>
      <c r="F2335" s="160" t="s">
        <v>110</v>
      </c>
      <c r="G2335" s="160" t="s">
        <v>140</v>
      </c>
      <c r="H2335" s="160" t="s">
        <v>6392</v>
      </c>
      <c r="I2335" s="160" t="e" cm="1">
        <f t="array" ref="I2335">INDEX('2.1.trackMPD'!J:J/(24*60*60),
       MATCH(1,
             (A2335='2.1.trackMPD'!A:A)*
             (C2335='2.1.trackMPD'!D:D)*
             (D2335/10^6='2.1.trackMPD'!H:H)*
             (E2335='2.1.trackMPD'!F:F),
0))</f>
        <v>#N/A</v>
      </c>
    </row>
    <row r="2336" spans="1:9" x14ac:dyDescent="0.2">
      <c r="A2336" s="160" t="s">
        <v>28</v>
      </c>
      <c r="B2336" s="160" t="s">
        <v>150</v>
      </c>
      <c r="C2336" s="160">
        <f>_xlfn.XLOOKUP(B2336,'2.1.trackMPD'!$R$7:$R$29,'2.1.trackMPD'!$T$7:$T$29)</f>
        <v>6</v>
      </c>
      <c r="D2336" s="160">
        <v>10</v>
      </c>
      <c r="E2336" s="160" t="s">
        <v>6395</v>
      </c>
      <c r="F2336" s="160" t="s">
        <v>110</v>
      </c>
      <c r="G2336" s="160" t="s">
        <v>124</v>
      </c>
      <c r="H2336" s="160" t="s">
        <v>6393</v>
      </c>
      <c r="I2336" s="160" t="e" cm="1">
        <f t="array" ref="I2336">INDEX('2.1.trackMPD'!K:K/(24*60*60),
       MATCH(1,
             (A2336='2.1.trackMPD'!A:A)*
             (C2336='2.1.trackMPD'!D:D)*
             (D2336/10^6='2.1.trackMPD'!H:H)*
             (E2336='2.1.trackMPD'!F:F),
0))</f>
        <v>#N/A</v>
      </c>
    </row>
    <row r="2337" spans="1:9" x14ac:dyDescent="0.2">
      <c r="A2337" s="160" t="s">
        <v>28</v>
      </c>
      <c r="B2337" s="160" t="s">
        <v>150</v>
      </c>
      <c r="C2337" s="160">
        <f>_xlfn.XLOOKUP(B2337,'2.1.trackMPD'!$R$7:$R$29,'2.1.trackMPD'!$T$7:$T$29)</f>
        <v>6</v>
      </c>
      <c r="D2337" s="160">
        <v>10</v>
      </c>
      <c r="E2337" s="160" t="s">
        <v>6395</v>
      </c>
      <c r="F2337" s="160" t="s">
        <v>110</v>
      </c>
      <c r="G2337" s="160" t="s">
        <v>140</v>
      </c>
      <c r="H2337" s="160" t="s">
        <v>6393</v>
      </c>
      <c r="I2337" s="160" t="e" cm="1">
        <f t="array" ref="I2337">INDEX('2.1.trackMPD'!L:L/(24*60*60),
       MATCH(1,
             (A2337='2.1.trackMPD'!A:A)*
             (C2337='2.1.trackMPD'!D:D)*
             (D2337/10^6='2.1.trackMPD'!H:H)*
             (E2337='2.1.trackMPD'!F:F),
0))</f>
        <v>#N/A</v>
      </c>
    </row>
    <row r="2338" spans="1:9" x14ac:dyDescent="0.2">
      <c r="A2338" s="160" t="s">
        <v>28</v>
      </c>
      <c r="B2338" s="160" t="s">
        <v>150</v>
      </c>
      <c r="C2338" s="160">
        <f>_xlfn.XLOOKUP(B2338,'2.1.trackMPD'!$R$7:$R$29,'2.1.trackMPD'!$T$7:$T$29)</f>
        <v>6</v>
      </c>
      <c r="D2338" s="160">
        <v>100</v>
      </c>
      <c r="E2338" s="160" t="s">
        <v>6395</v>
      </c>
      <c r="F2338" s="160" t="s">
        <v>110</v>
      </c>
      <c r="G2338" s="160" t="s">
        <v>124</v>
      </c>
      <c r="H2338" s="160" t="s">
        <v>6392</v>
      </c>
      <c r="I2338" s="160" t="e" cm="1">
        <f t="array" ref="I2338">INDEX('2.1.trackMPD'!I:I/(24*60*60),
       MATCH(1,
             (A2338='2.1.trackMPD'!A:A)*
             (C2338='2.1.trackMPD'!D:D)*
             (D2338/10^6='2.1.trackMPD'!H:H)*
             (E2338='2.1.trackMPD'!F:F),
0))</f>
        <v>#N/A</v>
      </c>
    </row>
    <row r="2339" spans="1:9" x14ac:dyDescent="0.2">
      <c r="A2339" s="160" t="s">
        <v>28</v>
      </c>
      <c r="B2339" s="160" t="s">
        <v>150</v>
      </c>
      <c r="C2339" s="160">
        <f>_xlfn.XLOOKUP(B2339,'2.1.trackMPD'!$R$7:$R$29,'2.1.trackMPD'!$T$7:$T$29)</f>
        <v>6</v>
      </c>
      <c r="D2339" s="160">
        <v>100</v>
      </c>
      <c r="E2339" s="160" t="s">
        <v>6395</v>
      </c>
      <c r="F2339" s="160" t="s">
        <v>110</v>
      </c>
      <c r="G2339" s="160" t="s">
        <v>140</v>
      </c>
      <c r="H2339" s="160" t="s">
        <v>6392</v>
      </c>
      <c r="I2339" s="160" t="e" cm="1">
        <f t="array" ref="I2339">INDEX('2.1.trackMPD'!J:J/(24*60*60),
       MATCH(1,
             (A2339='2.1.trackMPD'!A:A)*
             (C2339='2.1.trackMPD'!D:D)*
             (D2339/10^6='2.1.trackMPD'!H:H)*
             (E2339='2.1.trackMPD'!F:F),
0))</f>
        <v>#N/A</v>
      </c>
    </row>
    <row r="2340" spans="1:9" x14ac:dyDescent="0.2">
      <c r="A2340" s="160" t="s">
        <v>28</v>
      </c>
      <c r="B2340" s="160" t="s">
        <v>150</v>
      </c>
      <c r="C2340" s="160">
        <f>_xlfn.XLOOKUP(B2340,'2.1.trackMPD'!$R$7:$R$29,'2.1.trackMPD'!$T$7:$T$29)</f>
        <v>6</v>
      </c>
      <c r="D2340" s="160">
        <v>100</v>
      </c>
      <c r="E2340" s="160" t="s">
        <v>6395</v>
      </c>
      <c r="F2340" s="160" t="s">
        <v>110</v>
      </c>
      <c r="G2340" s="160" t="s">
        <v>124</v>
      </c>
      <c r="H2340" s="160" t="s">
        <v>6393</v>
      </c>
      <c r="I2340" s="160" t="e" cm="1">
        <f t="array" ref="I2340">INDEX('2.1.trackMPD'!K:K/(24*60*60),
       MATCH(1,
             (A2340='2.1.trackMPD'!A:A)*
             (C2340='2.1.trackMPD'!D:D)*
             (D2340/10^6='2.1.trackMPD'!H:H)*
             (E2340='2.1.trackMPD'!F:F),
0))</f>
        <v>#N/A</v>
      </c>
    </row>
    <row r="2341" spans="1:9" x14ac:dyDescent="0.2">
      <c r="A2341" s="160" t="s">
        <v>28</v>
      </c>
      <c r="B2341" s="160" t="s">
        <v>150</v>
      </c>
      <c r="C2341" s="160">
        <f>_xlfn.XLOOKUP(B2341,'2.1.trackMPD'!$R$7:$R$29,'2.1.trackMPD'!$T$7:$T$29)</f>
        <v>6</v>
      </c>
      <c r="D2341" s="160">
        <v>100</v>
      </c>
      <c r="E2341" s="160" t="s">
        <v>6395</v>
      </c>
      <c r="F2341" s="160" t="s">
        <v>110</v>
      </c>
      <c r="G2341" s="160" t="s">
        <v>140</v>
      </c>
      <c r="H2341" s="160" t="s">
        <v>6393</v>
      </c>
      <c r="I2341" s="160" t="e" cm="1">
        <f t="array" ref="I2341">INDEX('2.1.trackMPD'!L:L/(24*60*60),
       MATCH(1,
             (A2341='2.1.trackMPD'!A:A)*
             (C2341='2.1.trackMPD'!D:D)*
             (D2341/10^6='2.1.trackMPD'!H:H)*
             (E2341='2.1.trackMPD'!F:F),
0))</f>
        <v>#N/A</v>
      </c>
    </row>
    <row r="2342" spans="1:9" x14ac:dyDescent="0.2">
      <c r="A2342" s="160" t="s">
        <v>28</v>
      </c>
      <c r="B2342" s="160" t="s">
        <v>151</v>
      </c>
      <c r="C2342" s="160">
        <f>_xlfn.XLOOKUP(B2342,'2.1.trackMPD'!$R$7:$R$29,'2.1.trackMPD'!$T$7:$T$29)</f>
        <v>6</v>
      </c>
      <c r="D2342" s="160">
        <v>1</v>
      </c>
      <c r="E2342" s="160" t="s">
        <v>6390</v>
      </c>
      <c r="F2342" s="160" t="s">
        <v>110</v>
      </c>
      <c r="G2342" s="160" t="s">
        <v>124</v>
      </c>
      <c r="H2342" s="160" t="s">
        <v>6392</v>
      </c>
      <c r="I2342" s="160" cm="1">
        <f t="array" ref="I2342">INDEX('2.1.trackMPD'!I:I/(24*60*60),
       MATCH(1,
             (A2342='2.1.trackMPD'!A:A)*
             (C2342='2.1.trackMPD'!D:D)*
             (D2342/10^6='2.1.trackMPD'!H:H)*
             (E2342='2.1.trackMPD'!F:F),
0))</f>
        <v>1.6177365619572223E-6</v>
      </c>
    </row>
    <row r="2343" spans="1:9" x14ac:dyDescent="0.2">
      <c r="A2343" s="160" t="s">
        <v>28</v>
      </c>
      <c r="B2343" s="160" t="s">
        <v>151</v>
      </c>
      <c r="C2343" s="160">
        <f>_xlfn.XLOOKUP(B2343,'2.1.trackMPD'!$R$7:$R$29,'2.1.trackMPD'!$T$7:$T$29)</f>
        <v>6</v>
      </c>
      <c r="D2343" s="160">
        <v>1</v>
      </c>
      <c r="E2343" s="160" t="s">
        <v>6390</v>
      </c>
      <c r="F2343" s="160" t="s">
        <v>110</v>
      </c>
      <c r="G2343" s="160" t="s">
        <v>140</v>
      </c>
      <c r="H2343" s="160" t="s">
        <v>6392</v>
      </c>
      <c r="I2343" s="160" cm="1">
        <f t="array" ref="I2343">INDEX('2.1.trackMPD'!J:J/(24*60*60),
       MATCH(1,
             (A2343='2.1.trackMPD'!A:A)*
             (C2343='2.1.trackMPD'!D:D)*
             (D2343/10^6='2.1.trackMPD'!H:H)*
             (E2343='2.1.trackMPD'!F:F),
0))</f>
        <v>3.4630803063361224E-5</v>
      </c>
    </row>
    <row r="2344" spans="1:9" x14ac:dyDescent="0.2">
      <c r="A2344" s="160" t="s">
        <v>28</v>
      </c>
      <c r="B2344" s="160" t="s">
        <v>151</v>
      </c>
      <c r="C2344" s="160">
        <f>_xlfn.XLOOKUP(B2344,'2.1.trackMPD'!$R$7:$R$29,'2.1.trackMPD'!$T$7:$T$29)</f>
        <v>6</v>
      </c>
      <c r="D2344" s="160">
        <v>1</v>
      </c>
      <c r="E2344" s="160" t="s">
        <v>6390</v>
      </c>
      <c r="F2344" s="160" t="s">
        <v>110</v>
      </c>
      <c r="G2344" s="160" t="s">
        <v>124</v>
      </c>
      <c r="H2344" s="160" t="s">
        <v>6393</v>
      </c>
      <c r="I2344" s="160" cm="1">
        <f t="array" ref="I2344">INDEX('2.1.trackMPD'!K:K/(24*60*60),
       MATCH(1,
             (A2344='2.1.trackMPD'!A:A)*
             (C2344='2.1.trackMPD'!D:D)*
             (D2344/10^6='2.1.trackMPD'!H:H)*
             (E2344='2.1.trackMPD'!F:F),
0))</f>
        <v>6.3710499490452088E-7</v>
      </c>
    </row>
    <row r="2345" spans="1:9" x14ac:dyDescent="0.2">
      <c r="A2345" s="160" t="s">
        <v>28</v>
      </c>
      <c r="B2345" s="160" t="s">
        <v>151</v>
      </c>
      <c r="C2345" s="160">
        <f>_xlfn.XLOOKUP(B2345,'2.1.trackMPD'!$R$7:$R$29,'2.1.trackMPD'!$T$7:$T$29)</f>
        <v>6</v>
      </c>
      <c r="D2345" s="160">
        <v>1</v>
      </c>
      <c r="E2345" s="160" t="s">
        <v>6390</v>
      </c>
      <c r="F2345" s="160" t="s">
        <v>110</v>
      </c>
      <c r="G2345" s="160" t="s">
        <v>140</v>
      </c>
      <c r="H2345" s="160" t="s">
        <v>6393</v>
      </c>
      <c r="I2345" s="160" cm="1">
        <f t="array" ref="I2345">INDEX('2.1.trackMPD'!L:L/(24*60*60),
       MATCH(1,
             (A2345='2.1.trackMPD'!A:A)*
             (C2345='2.1.trackMPD'!D:D)*
             (D2345/10^6='2.1.trackMPD'!H:H)*
             (E2345='2.1.trackMPD'!F:F),
0))</f>
        <v>2.1367521364459838E-5</v>
      </c>
    </row>
    <row r="2346" spans="1:9" x14ac:dyDescent="0.2">
      <c r="A2346" s="160" t="s">
        <v>28</v>
      </c>
      <c r="B2346" s="160" t="s">
        <v>151</v>
      </c>
      <c r="C2346" s="160">
        <f>_xlfn.XLOOKUP(B2346,'2.1.trackMPD'!$R$7:$R$29,'2.1.trackMPD'!$T$7:$T$29)</f>
        <v>6</v>
      </c>
      <c r="D2346" s="160">
        <v>10</v>
      </c>
      <c r="E2346" s="160" t="s">
        <v>6390</v>
      </c>
      <c r="F2346" s="160" t="s">
        <v>110</v>
      </c>
      <c r="G2346" s="160" t="s">
        <v>124</v>
      </c>
      <c r="H2346" s="160" t="s">
        <v>6392</v>
      </c>
      <c r="I2346" s="160" cm="1">
        <f t="array" ref="I2346">INDEX('2.1.trackMPD'!I:I/(24*60*60),
       MATCH(1,
             (A2346='2.1.trackMPD'!A:A)*
             (C2346='2.1.trackMPD'!D:D)*
             (D2346/10^6='2.1.trackMPD'!H:H)*
             (E2346='2.1.trackMPD'!F:F),
0))</f>
        <v>2.8237807046357985E-6</v>
      </c>
    </row>
    <row r="2347" spans="1:9" x14ac:dyDescent="0.2">
      <c r="A2347" s="160" t="s">
        <v>28</v>
      </c>
      <c r="B2347" s="160" t="s">
        <v>151</v>
      </c>
      <c r="C2347" s="160">
        <f>_xlfn.XLOOKUP(B2347,'2.1.trackMPD'!$R$7:$R$29,'2.1.trackMPD'!$T$7:$T$29)</f>
        <v>6</v>
      </c>
      <c r="D2347" s="160">
        <v>10</v>
      </c>
      <c r="E2347" s="160" t="s">
        <v>6390</v>
      </c>
      <c r="F2347" s="160" t="s">
        <v>110</v>
      </c>
      <c r="G2347" s="160" t="s">
        <v>140</v>
      </c>
      <c r="H2347" s="160" t="s">
        <v>6392</v>
      </c>
      <c r="I2347" s="160" cm="1">
        <f t="array" ref="I2347">INDEX('2.1.trackMPD'!J:J/(24*60*60),
       MATCH(1,
             (A2347='2.1.trackMPD'!A:A)*
             (C2347='2.1.trackMPD'!D:D)*
             (D2347/10^6='2.1.trackMPD'!H:H)*
             (E2347='2.1.trackMPD'!F:F),
0))</f>
        <v>3.3217674055787963E-5</v>
      </c>
    </row>
    <row r="2348" spans="1:9" x14ac:dyDescent="0.2">
      <c r="A2348" s="160" t="s">
        <v>28</v>
      </c>
      <c r="B2348" s="160" t="s">
        <v>151</v>
      </c>
      <c r="C2348" s="160">
        <f>_xlfn.XLOOKUP(B2348,'2.1.trackMPD'!$R$7:$R$29,'2.1.trackMPD'!$T$7:$T$29)</f>
        <v>6</v>
      </c>
      <c r="D2348" s="160">
        <v>10</v>
      </c>
      <c r="E2348" s="160" t="s">
        <v>6390</v>
      </c>
      <c r="F2348" s="160" t="s">
        <v>110</v>
      </c>
      <c r="G2348" s="160" t="s">
        <v>124</v>
      </c>
      <c r="H2348" s="160" t="s">
        <v>6393</v>
      </c>
      <c r="I2348" s="160" cm="1">
        <f t="array" ref="I2348">INDEX('2.1.trackMPD'!K:K/(24*60*60),
       MATCH(1,
             (A2348='2.1.trackMPD'!A:A)*
             (C2348='2.1.trackMPD'!D:D)*
             (D2348/10^6='2.1.trackMPD'!H:H)*
             (E2348='2.1.trackMPD'!F:F),
0))</f>
        <v>6.2562562562562614E-7</v>
      </c>
    </row>
    <row r="2349" spans="1:9" x14ac:dyDescent="0.2">
      <c r="A2349" s="160" t="s">
        <v>28</v>
      </c>
      <c r="B2349" s="160" t="s">
        <v>151</v>
      </c>
      <c r="C2349" s="160">
        <f>_xlfn.XLOOKUP(B2349,'2.1.trackMPD'!$R$7:$R$29,'2.1.trackMPD'!$T$7:$T$29)</f>
        <v>6</v>
      </c>
      <c r="D2349" s="160">
        <v>10</v>
      </c>
      <c r="E2349" s="160" t="s">
        <v>6390</v>
      </c>
      <c r="F2349" s="160" t="s">
        <v>110</v>
      </c>
      <c r="G2349" s="160" t="s">
        <v>140</v>
      </c>
      <c r="H2349" s="160" t="s">
        <v>6393</v>
      </c>
      <c r="I2349" s="160" cm="1">
        <f t="array" ref="I2349">INDEX('2.1.trackMPD'!L:L/(24*60*60),
       MATCH(1,
             (A2349='2.1.trackMPD'!A:A)*
             (C2349='2.1.trackMPD'!D:D)*
             (D2349/10^6='2.1.trackMPD'!H:H)*
             (E2349='2.1.trackMPD'!F:F),
0))</f>
        <v>1.381978993919294E-6</v>
      </c>
    </row>
    <row r="2350" spans="1:9" x14ac:dyDescent="0.2">
      <c r="A2350" s="160" t="s">
        <v>28</v>
      </c>
      <c r="B2350" s="160" t="s">
        <v>151</v>
      </c>
      <c r="C2350" s="160">
        <f>_xlfn.XLOOKUP(B2350,'2.1.trackMPD'!$R$7:$R$29,'2.1.trackMPD'!$T$7:$T$29)</f>
        <v>6</v>
      </c>
      <c r="D2350" s="160">
        <v>100</v>
      </c>
      <c r="E2350" s="160" t="s">
        <v>6390</v>
      </c>
      <c r="F2350" s="160" t="s">
        <v>110</v>
      </c>
      <c r="G2350" s="160" t="s">
        <v>124</v>
      </c>
      <c r="H2350" s="160" t="s">
        <v>6392</v>
      </c>
      <c r="I2350" s="160" cm="1">
        <f t="array" ref="I2350">INDEX('2.1.trackMPD'!I:I/(24*60*60),
       MATCH(1,
             (A2350='2.1.trackMPD'!A:A)*
             (C2350='2.1.trackMPD'!D:D)*
             (D2350/10^6='2.1.trackMPD'!H:H)*
             (E2350='2.1.trackMPD'!F:F),
0))</f>
        <v>2.8920360168355093E-3</v>
      </c>
    </row>
    <row r="2351" spans="1:9" x14ac:dyDescent="0.2">
      <c r="A2351" s="160" t="s">
        <v>28</v>
      </c>
      <c r="B2351" s="160" t="s">
        <v>151</v>
      </c>
      <c r="C2351" s="160">
        <f>_xlfn.XLOOKUP(B2351,'2.1.trackMPD'!$R$7:$R$29,'2.1.trackMPD'!$T$7:$T$29)</f>
        <v>6</v>
      </c>
      <c r="D2351" s="160">
        <v>100</v>
      </c>
      <c r="E2351" s="160" t="s">
        <v>6390</v>
      </c>
      <c r="F2351" s="160" t="s">
        <v>110</v>
      </c>
      <c r="G2351" s="160" t="s">
        <v>140</v>
      </c>
      <c r="H2351" s="160" t="s">
        <v>6392</v>
      </c>
      <c r="I2351" s="160" cm="1">
        <f t="array" ref="I2351">INDEX('2.1.trackMPD'!J:J/(24*60*60),
       MATCH(1,
             (A2351='2.1.trackMPD'!A:A)*
             (C2351='2.1.trackMPD'!D:D)*
             (D2351/10^6='2.1.trackMPD'!H:H)*
             (E2351='2.1.trackMPD'!F:F),
0))</f>
        <v>1.6179365239558331E-3</v>
      </c>
    </row>
    <row r="2352" spans="1:9" x14ac:dyDescent="0.2">
      <c r="A2352" s="160" t="s">
        <v>28</v>
      </c>
      <c r="B2352" s="160" t="s">
        <v>151</v>
      </c>
      <c r="C2352" s="160">
        <f>_xlfn.XLOOKUP(B2352,'2.1.trackMPD'!$R$7:$R$29,'2.1.trackMPD'!$T$7:$T$29)</f>
        <v>6</v>
      </c>
      <c r="D2352" s="160">
        <v>100</v>
      </c>
      <c r="E2352" s="160" t="s">
        <v>6390</v>
      </c>
      <c r="F2352" s="160" t="s">
        <v>110</v>
      </c>
      <c r="G2352" s="160" t="s">
        <v>124</v>
      </c>
      <c r="H2352" s="160" t="s">
        <v>6393</v>
      </c>
      <c r="I2352" s="160" cm="1">
        <f t="array" ref="I2352">INDEX('2.1.trackMPD'!K:K/(24*60*60),
       MATCH(1,
             (A2352='2.1.trackMPD'!A:A)*
             (C2352='2.1.trackMPD'!D:D)*
             (D2352/10^6='2.1.trackMPD'!H:H)*
             (E2352='2.1.trackMPD'!F:F),
0))</f>
        <v>0</v>
      </c>
    </row>
    <row r="2353" spans="1:9" x14ac:dyDescent="0.2">
      <c r="A2353" s="160" t="s">
        <v>28</v>
      </c>
      <c r="B2353" s="160" t="s">
        <v>151</v>
      </c>
      <c r="C2353" s="160">
        <f>_xlfn.XLOOKUP(B2353,'2.1.trackMPD'!$R$7:$R$29,'2.1.trackMPD'!$T$7:$T$29)</f>
        <v>6</v>
      </c>
      <c r="D2353" s="160">
        <v>100</v>
      </c>
      <c r="E2353" s="160" t="s">
        <v>6390</v>
      </c>
      <c r="F2353" s="160" t="s">
        <v>110</v>
      </c>
      <c r="G2353" s="160" t="s">
        <v>140</v>
      </c>
      <c r="H2353" s="160" t="s">
        <v>6393</v>
      </c>
      <c r="I2353" s="160" cm="1">
        <f t="array" ref="I2353">INDEX('2.1.trackMPD'!L:L/(24*60*60),
       MATCH(1,
             (A2353='2.1.trackMPD'!A:A)*
             (C2353='2.1.trackMPD'!D:D)*
             (D2353/10^6='2.1.trackMPD'!H:H)*
             (E2353='2.1.trackMPD'!F:F),
0))</f>
        <v>0</v>
      </c>
    </row>
    <row r="2354" spans="1:9" x14ac:dyDescent="0.2">
      <c r="A2354" s="160" t="s">
        <v>28</v>
      </c>
      <c r="B2354" s="160" t="s">
        <v>151</v>
      </c>
      <c r="C2354" s="160">
        <f>_xlfn.XLOOKUP(B2354,'2.1.trackMPD'!$R$7:$R$29,'2.1.trackMPD'!$T$7:$T$29)</f>
        <v>6</v>
      </c>
      <c r="D2354" s="160">
        <v>1000</v>
      </c>
      <c r="E2354" s="160" t="s">
        <v>6390</v>
      </c>
      <c r="F2354" s="160" t="s">
        <v>110</v>
      </c>
      <c r="G2354" s="160" t="s">
        <v>124</v>
      </c>
      <c r="H2354" s="160" t="s">
        <v>6392</v>
      </c>
      <c r="I2354" s="160" cm="1">
        <f t="array" ref="I2354">INDEX('2.1.trackMPD'!I:I/(24*60*60),
       MATCH(1,
             (A2354='2.1.trackMPD'!A:A)*
             (C2354='2.1.trackMPD'!D:D)*
             (D2354/10^6='2.1.trackMPD'!H:H)*
             (E2354='2.1.trackMPD'!F:F),
0))</f>
        <v>3.7818859721553473</v>
      </c>
    </row>
    <row r="2355" spans="1:9" x14ac:dyDescent="0.2">
      <c r="A2355" s="160" t="s">
        <v>28</v>
      </c>
      <c r="B2355" s="160" t="s">
        <v>151</v>
      </c>
      <c r="C2355" s="160">
        <f>_xlfn.XLOOKUP(B2355,'2.1.trackMPD'!$R$7:$R$29,'2.1.trackMPD'!$T$7:$T$29)</f>
        <v>6</v>
      </c>
      <c r="D2355" s="160">
        <v>1000</v>
      </c>
      <c r="E2355" s="160" t="s">
        <v>6390</v>
      </c>
      <c r="F2355" s="160" t="s">
        <v>110</v>
      </c>
      <c r="G2355" s="160" t="s">
        <v>140</v>
      </c>
      <c r="H2355" s="160" t="s">
        <v>6392</v>
      </c>
      <c r="I2355" s="160" cm="1">
        <f t="array" ref="I2355">INDEX('2.1.trackMPD'!J:J/(24*60*60),
       MATCH(1,
             (A2355='2.1.trackMPD'!A:A)*
             (C2355='2.1.trackMPD'!D:D)*
             (D2355/10^6='2.1.trackMPD'!H:H)*
             (E2355='2.1.trackMPD'!F:F),
0))</f>
        <v>5.8730057862017473E-2</v>
      </c>
    </row>
    <row r="2356" spans="1:9" x14ac:dyDescent="0.2">
      <c r="A2356" s="160" t="s">
        <v>28</v>
      </c>
      <c r="B2356" s="160" t="s">
        <v>151</v>
      </c>
      <c r="C2356" s="160">
        <f>_xlfn.XLOOKUP(B2356,'2.1.trackMPD'!$R$7:$R$29,'2.1.trackMPD'!$T$7:$T$29)</f>
        <v>6</v>
      </c>
      <c r="D2356" s="160">
        <v>1000</v>
      </c>
      <c r="E2356" s="160" t="s">
        <v>6390</v>
      </c>
      <c r="F2356" s="160" t="s">
        <v>110</v>
      </c>
      <c r="G2356" s="160" t="s">
        <v>124</v>
      </c>
      <c r="H2356" s="160" t="s">
        <v>6393</v>
      </c>
      <c r="I2356" s="160" cm="1">
        <f t="array" ref="I2356">INDEX('2.1.trackMPD'!K:K/(24*60*60),
       MATCH(1,
             (A2356='2.1.trackMPD'!A:A)*
             (C2356='2.1.trackMPD'!D:D)*
             (D2356/10^6='2.1.trackMPD'!H:H)*
             (E2356='2.1.trackMPD'!F:F),
0))</f>
        <v>0</v>
      </c>
    </row>
    <row r="2357" spans="1:9" x14ac:dyDescent="0.2">
      <c r="A2357" s="160" t="s">
        <v>28</v>
      </c>
      <c r="B2357" s="160" t="s">
        <v>151</v>
      </c>
      <c r="C2357" s="160">
        <f>_xlfn.XLOOKUP(B2357,'2.1.trackMPD'!$R$7:$R$29,'2.1.trackMPD'!$T$7:$T$29)</f>
        <v>6</v>
      </c>
      <c r="D2357" s="160">
        <v>1000</v>
      </c>
      <c r="E2357" s="160" t="s">
        <v>6390</v>
      </c>
      <c r="F2357" s="160" t="s">
        <v>110</v>
      </c>
      <c r="G2357" s="160" t="s">
        <v>140</v>
      </c>
      <c r="H2357" s="160" t="s">
        <v>6393</v>
      </c>
      <c r="I2357" s="160" cm="1">
        <f t="array" ref="I2357">INDEX('2.1.trackMPD'!L:L/(24*60*60),
       MATCH(1,
             (A2357='2.1.trackMPD'!A:A)*
             (C2357='2.1.trackMPD'!D:D)*
             (D2357/10^6='2.1.trackMPD'!H:H)*
             (E2357='2.1.trackMPD'!F:F),
0))</f>
        <v>0</v>
      </c>
    </row>
    <row r="2358" spans="1:9" x14ac:dyDescent="0.2">
      <c r="A2358" s="160" t="s">
        <v>28</v>
      </c>
      <c r="B2358" s="160" t="s">
        <v>151</v>
      </c>
      <c r="C2358" s="160">
        <f>_xlfn.XLOOKUP(B2358,'2.1.trackMPD'!$R$7:$R$29,'2.1.trackMPD'!$T$7:$T$29)</f>
        <v>6</v>
      </c>
      <c r="D2358" s="160">
        <v>5000</v>
      </c>
      <c r="E2358" s="160" t="s">
        <v>6390</v>
      </c>
      <c r="F2358" s="160" t="s">
        <v>110</v>
      </c>
      <c r="G2358" s="160" t="s">
        <v>124</v>
      </c>
      <c r="H2358" s="160" t="s">
        <v>6392</v>
      </c>
      <c r="I2358" s="160" cm="1">
        <f t="array" ref="I2358">INDEX('2.1.trackMPD'!I:I/(24*60*60),
       MATCH(1,
             (A2358='2.1.trackMPD'!A:A)*
             (C2358='2.1.trackMPD'!D:D)*
             (D2358/10^6='2.1.trackMPD'!H:H)*
             (E2358='2.1.trackMPD'!F:F),
0))</f>
        <v>58.68239564537199</v>
      </c>
    </row>
    <row r="2359" spans="1:9" x14ac:dyDescent="0.2">
      <c r="A2359" s="160" t="s">
        <v>28</v>
      </c>
      <c r="B2359" s="160" t="s">
        <v>151</v>
      </c>
      <c r="C2359" s="160">
        <f>_xlfn.XLOOKUP(B2359,'2.1.trackMPD'!$R$7:$R$29,'2.1.trackMPD'!$T$7:$T$29)</f>
        <v>6</v>
      </c>
      <c r="D2359" s="160">
        <v>5000</v>
      </c>
      <c r="E2359" s="160" t="s">
        <v>6390</v>
      </c>
      <c r="F2359" s="160" t="s">
        <v>110</v>
      </c>
      <c r="G2359" s="160" t="s">
        <v>140</v>
      </c>
      <c r="H2359" s="160" t="s">
        <v>6392</v>
      </c>
      <c r="I2359" s="160" cm="1">
        <f t="array" ref="I2359">INDEX('2.1.trackMPD'!J:J/(24*60*60),
       MATCH(1,
             (A2359='2.1.trackMPD'!A:A)*
             (C2359='2.1.trackMPD'!D:D)*
             (D2359/10^6='2.1.trackMPD'!H:H)*
             (E2359='2.1.trackMPD'!F:F),
0))</f>
        <v>0.23134498041703819</v>
      </c>
    </row>
    <row r="2360" spans="1:9" x14ac:dyDescent="0.2">
      <c r="A2360" s="160" t="s">
        <v>28</v>
      </c>
      <c r="B2360" s="160" t="s">
        <v>151</v>
      </c>
      <c r="C2360" s="160">
        <f>_xlfn.XLOOKUP(B2360,'2.1.trackMPD'!$R$7:$R$29,'2.1.trackMPD'!$T$7:$T$29)</f>
        <v>6</v>
      </c>
      <c r="D2360" s="160">
        <v>5000</v>
      </c>
      <c r="E2360" s="160" t="s">
        <v>6390</v>
      </c>
      <c r="F2360" s="160" t="s">
        <v>110</v>
      </c>
      <c r="G2360" s="160" t="s">
        <v>124</v>
      </c>
      <c r="H2360" s="160" t="s">
        <v>6393</v>
      </c>
      <c r="I2360" s="160" cm="1">
        <f t="array" ref="I2360">INDEX('2.1.trackMPD'!K:K/(24*60*60),
       MATCH(1,
             (A2360='2.1.trackMPD'!A:A)*
             (C2360='2.1.trackMPD'!D:D)*
             (D2360/10^6='2.1.trackMPD'!H:H)*
             (E2360='2.1.trackMPD'!F:F),
0))</f>
        <v>0</v>
      </c>
    </row>
    <row r="2361" spans="1:9" x14ac:dyDescent="0.2">
      <c r="A2361" s="160" t="s">
        <v>28</v>
      </c>
      <c r="B2361" s="160" t="s">
        <v>151</v>
      </c>
      <c r="C2361" s="160">
        <f>_xlfn.XLOOKUP(B2361,'2.1.trackMPD'!$R$7:$R$29,'2.1.trackMPD'!$T$7:$T$29)</f>
        <v>6</v>
      </c>
      <c r="D2361" s="160">
        <v>5000</v>
      </c>
      <c r="E2361" s="160" t="s">
        <v>6390</v>
      </c>
      <c r="F2361" s="160" t="s">
        <v>110</v>
      </c>
      <c r="G2361" s="160" t="s">
        <v>140</v>
      </c>
      <c r="H2361" s="160" t="s">
        <v>6393</v>
      </c>
      <c r="I2361" s="160" cm="1">
        <f t="array" ref="I2361">INDEX('2.1.trackMPD'!L:L/(24*60*60),
       MATCH(1,
             (A2361='2.1.trackMPD'!A:A)*
             (C2361='2.1.trackMPD'!D:D)*
             (D2361/10^6='2.1.trackMPD'!H:H)*
             (E2361='2.1.trackMPD'!F:F),
0))</f>
        <v>0</v>
      </c>
    </row>
    <row r="2362" spans="1:9" x14ac:dyDescent="0.2">
      <c r="A2362" s="160" t="s">
        <v>28</v>
      </c>
      <c r="B2362" s="160" t="s">
        <v>151</v>
      </c>
      <c r="C2362" s="160">
        <f>_xlfn.XLOOKUP(B2362,'2.1.trackMPD'!$R$7:$R$29,'2.1.trackMPD'!$T$7:$T$29)</f>
        <v>6</v>
      </c>
      <c r="D2362" s="160">
        <v>1</v>
      </c>
      <c r="E2362" s="160" t="s">
        <v>6394</v>
      </c>
      <c r="F2362" s="160" t="s">
        <v>110</v>
      </c>
      <c r="G2362" s="160" t="s">
        <v>124</v>
      </c>
      <c r="H2362" s="160" t="s">
        <v>6392</v>
      </c>
      <c r="I2362" s="160" cm="1">
        <f t="array" ref="I2362">INDEX('2.1.trackMPD'!I:I/(24*60*60),
       MATCH(1,
             (A2362='2.1.trackMPD'!A:A)*
             (C2362='2.1.trackMPD'!D:D)*
             (D2362/10^6='2.1.trackMPD'!H:H)*
             (E2362='2.1.trackMPD'!F:F),
0))</f>
        <v>1.9523050855294444E-6</v>
      </c>
    </row>
    <row r="2363" spans="1:9" x14ac:dyDescent="0.2">
      <c r="A2363" s="160" t="s">
        <v>28</v>
      </c>
      <c r="B2363" s="160" t="s">
        <v>151</v>
      </c>
      <c r="C2363" s="160">
        <f>_xlfn.XLOOKUP(B2363,'2.1.trackMPD'!$R$7:$R$29,'2.1.trackMPD'!$T$7:$T$29)</f>
        <v>6</v>
      </c>
      <c r="D2363" s="160">
        <v>1</v>
      </c>
      <c r="E2363" s="160" t="s">
        <v>6394</v>
      </c>
      <c r="F2363" s="160" t="s">
        <v>110</v>
      </c>
      <c r="G2363" s="160" t="s">
        <v>140</v>
      </c>
      <c r="H2363" s="160" t="s">
        <v>6392</v>
      </c>
      <c r="I2363" s="160" cm="1">
        <f t="array" ref="I2363">INDEX('2.1.trackMPD'!J:J/(24*60*60),
       MATCH(1,
             (A2363='2.1.trackMPD'!A:A)*
             (C2363='2.1.trackMPD'!D:D)*
             (D2363/10^6='2.1.trackMPD'!H:H)*
             (E2363='2.1.trackMPD'!F:F),
0))</f>
        <v>3.1958243997893052E-5</v>
      </c>
    </row>
    <row r="2364" spans="1:9" x14ac:dyDescent="0.2">
      <c r="A2364" s="160" t="s">
        <v>28</v>
      </c>
      <c r="B2364" s="160" t="s">
        <v>151</v>
      </c>
      <c r="C2364" s="160">
        <f>_xlfn.XLOOKUP(B2364,'2.1.trackMPD'!$R$7:$R$29,'2.1.trackMPD'!$T$7:$T$29)</f>
        <v>6</v>
      </c>
      <c r="D2364" s="160">
        <v>1</v>
      </c>
      <c r="E2364" s="160" t="s">
        <v>6394</v>
      </c>
      <c r="F2364" s="160" t="s">
        <v>110</v>
      </c>
      <c r="G2364" s="160" t="s">
        <v>124</v>
      </c>
      <c r="H2364" s="160" t="s">
        <v>6393</v>
      </c>
      <c r="I2364" s="160" cm="1">
        <f t="array" ref="I2364">INDEX('2.1.trackMPD'!K:K/(24*60*60),
       MATCH(1,
             (A2364='2.1.trackMPD'!A:A)*
             (C2364='2.1.trackMPD'!D:D)*
             (D2364/10^6='2.1.trackMPD'!H:H)*
             (E2364='2.1.trackMPD'!F:F),
0))</f>
        <v>7.467144563918762E-7</v>
      </c>
    </row>
    <row r="2365" spans="1:9" x14ac:dyDescent="0.2">
      <c r="A2365" s="160" t="s">
        <v>28</v>
      </c>
      <c r="B2365" s="160" t="s">
        <v>151</v>
      </c>
      <c r="C2365" s="160">
        <f>_xlfn.XLOOKUP(B2365,'2.1.trackMPD'!$R$7:$R$29,'2.1.trackMPD'!$T$7:$T$29)</f>
        <v>6</v>
      </c>
      <c r="D2365" s="160">
        <v>1</v>
      </c>
      <c r="E2365" s="160" t="s">
        <v>6394</v>
      </c>
      <c r="F2365" s="160" t="s">
        <v>110</v>
      </c>
      <c r="G2365" s="160" t="s">
        <v>140</v>
      </c>
      <c r="H2365" s="160" t="s">
        <v>6393</v>
      </c>
      <c r="I2365" s="160" cm="1">
        <f t="array" ref="I2365">INDEX('2.1.trackMPD'!L:L/(24*60*60),
       MATCH(1,
             (A2365='2.1.trackMPD'!A:A)*
             (C2365='2.1.trackMPD'!D:D)*
             (D2365/10^6='2.1.trackMPD'!H:H)*
             (E2365='2.1.trackMPD'!F:F),
0))</f>
        <v>1.4245014245014236E-6</v>
      </c>
    </row>
    <row r="2366" spans="1:9" x14ac:dyDescent="0.2">
      <c r="A2366" s="160" t="s">
        <v>28</v>
      </c>
      <c r="B2366" s="160" t="s">
        <v>151</v>
      </c>
      <c r="C2366" s="160">
        <f>_xlfn.XLOOKUP(B2366,'2.1.trackMPD'!$R$7:$R$29,'2.1.trackMPD'!$T$7:$T$29)</f>
        <v>6</v>
      </c>
      <c r="D2366" s="160">
        <v>10</v>
      </c>
      <c r="E2366" s="160" t="s">
        <v>6394</v>
      </c>
      <c r="F2366" s="160" t="s">
        <v>110</v>
      </c>
      <c r="G2366" s="160" t="s">
        <v>124</v>
      </c>
      <c r="H2366" s="160" t="s">
        <v>6392</v>
      </c>
      <c r="I2366" s="160" cm="1">
        <f t="array" ref="I2366">INDEX('2.1.trackMPD'!I:I/(24*60*60),
       MATCH(1,
             (A2366='2.1.trackMPD'!A:A)*
             (C2366='2.1.trackMPD'!D:D)*
             (D2366/10^6='2.1.trackMPD'!H:H)*
             (E2366='2.1.trackMPD'!F:F),
0))</f>
        <v>1.4242791167173727E-5</v>
      </c>
    </row>
    <row r="2367" spans="1:9" x14ac:dyDescent="0.2">
      <c r="A2367" s="160" t="s">
        <v>28</v>
      </c>
      <c r="B2367" s="160" t="s">
        <v>151</v>
      </c>
      <c r="C2367" s="160">
        <f>_xlfn.XLOOKUP(B2367,'2.1.trackMPD'!$R$7:$R$29,'2.1.trackMPD'!$T$7:$T$29)</f>
        <v>6</v>
      </c>
      <c r="D2367" s="160">
        <v>10</v>
      </c>
      <c r="E2367" s="160" t="s">
        <v>6394</v>
      </c>
      <c r="F2367" s="160" t="s">
        <v>110</v>
      </c>
      <c r="G2367" s="160" t="s">
        <v>140</v>
      </c>
      <c r="H2367" s="160" t="s">
        <v>6392</v>
      </c>
      <c r="I2367" s="160" cm="1">
        <f t="array" ref="I2367">INDEX('2.1.trackMPD'!J:J/(24*60*60),
       MATCH(1,
             (A2367='2.1.trackMPD'!A:A)*
             (C2367='2.1.trackMPD'!D:D)*
             (D2367/10^6='2.1.trackMPD'!H:H)*
             (E2367='2.1.trackMPD'!F:F),
0))</f>
        <v>7.2057295460470019E-5</v>
      </c>
    </row>
    <row r="2368" spans="1:9" x14ac:dyDescent="0.2">
      <c r="A2368" s="160" t="s">
        <v>28</v>
      </c>
      <c r="B2368" s="160" t="s">
        <v>151</v>
      </c>
      <c r="C2368" s="160">
        <f>_xlfn.XLOOKUP(B2368,'2.1.trackMPD'!$R$7:$R$29,'2.1.trackMPD'!$T$7:$T$29)</f>
        <v>6</v>
      </c>
      <c r="D2368" s="160">
        <v>10</v>
      </c>
      <c r="E2368" s="160" t="s">
        <v>6394</v>
      </c>
      <c r="F2368" s="160" t="s">
        <v>110</v>
      </c>
      <c r="G2368" s="160" t="s">
        <v>124</v>
      </c>
      <c r="H2368" s="160" t="s">
        <v>6393</v>
      </c>
      <c r="I2368" s="160" cm="1">
        <f t="array" ref="I2368">INDEX('2.1.trackMPD'!K:K/(24*60*60),
       MATCH(1,
             (A2368='2.1.trackMPD'!A:A)*
             (C2368='2.1.trackMPD'!D:D)*
             (D2368/10^6='2.1.trackMPD'!H:H)*
             (E2368='2.1.trackMPD'!F:F),
0))</f>
        <v>0</v>
      </c>
    </row>
    <row r="2369" spans="1:9" x14ac:dyDescent="0.2">
      <c r="A2369" s="160" t="s">
        <v>28</v>
      </c>
      <c r="B2369" s="160" t="s">
        <v>151</v>
      </c>
      <c r="C2369" s="160">
        <f>_xlfn.XLOOKUP(B2369,'2.1.trackMPD'!$R$7:$R$29,'2.1.trackMPD'!$T$7:$T$29)</f>
        <v>6</v>
      </c>
      <c r="D2369" s="160">
        <v>10</v>
      </c>
      <c r="E2369" s="160" t="s">
        <v>6394</v>
      </c>
      <c r="F2369" s="160" t="s">
        <v>110</v>
      </c>
      <c r="G2369" s="160" t="s">
        <v>140</v>
      </c>
      <c r="H2369" s="160" t="s">
        <v>6393</v>
      </c>
      <c r="I2369" s="160" cm="1">
        <f t="array" ref="I2369">INDEX('2.1.trackMPD'!L:L/(24*60*60),
       MATCH(1,
             (A2369='2.1.trackMPD'!A:A)*
             (C2369='2.1.trackMPD'!D:D)*
             (D2369/10^6='2.1.trackMPD'!H:H)*
             (E2369='2.1.trackMPD'!F:F),
0))</f>
        <v>0</v>
      </c>
    </row>
    <row r="2370" spans="1:9" x14ac:dyDescent="0.2">
      <c r="A2370" s="160" t="s">
        <v>28</v>
      </c>
      <c r="B2370" s="160" t="s">
        <v>151</v>
      </c>
      <c r="C2370" s="160">
        <f>_xlfn.XLOOKUP(B2370,'2.1.trackMPD'!$R$7:$R$29,'2.1.trackMPD'!$T$7:$T$29)</f>
        <v>6</v>
      </c>
      <c r="D2370" s="160">
        <v>100</v>
      </c>
      <c r="E2370" s="160" t="s">
        <v>6394</v>
      </c>
      <c r="F2370" s="160" t="s">
        <v>110</v>
      </c>
      <c r="G2370" s="160" t="s">
        <v>124</v>
      </c>
      <c r="H2370" s="160" t="s">
        <v>6392</v>
      </c>
      <c r="I2370" s="160" cm="1">
        <f t="array" ref="I2370">INDEX('2.1.trackMPD'!I:I/(24*60*60),
       MATCH(1,
             (A2370='2.1.trackMPD'!A:A)*
             (C2370='2.1.trackMPD'!D:D)*
             (D2370/10^6='2.1.trackMPD'!H:H)*
             (E2370='2.1.trackMPD'!F:F),
0))</f>
        <v>2.4572777605767825E-2</v>
      </c>
    </row>
    <row r="2371" spans="1:9" x14ac:dyDescent="0.2">
      <c r="A2371" s="160" t="s">
        <v>28</v>
      </c>
      <c r="B2371" s="160" t="s">
        <v>151</v>
      </c>
      <c r="C2371" s="160">
        <f>_xlfn.XLOOKUP(B2371,'2.1.trackMPD'!$R$7:$R$29,'2.1.trackMPD'!$T$7:$T$29)</f>
        <v>6</v>
      </c>
      <c r="D2371" s="160">
        <v>100</v>
      </c>
      <c r="E2371" s="160" t="s">
        <v>6394</v>
      </c>
      <c r="F2371" s="160" t="s">
        <v>110</v>
      </c>
      <c r="G2371" s="160" t="s">
        <v>140</v>
      </c>
      <c r="H2371" s="160" t="s">
        <v>6392</v>
      </c>
      <c r="I2371" s="160" cm="1">
        <f t="array" ref="I2371">INDEX('2.1.trackMPD'!J:J/(24*60*60),
       MATCH(1,
             (A2371='2.1.trackMPD'!A:A)*
             (C2371='2.1.trackMPD'!D:D)*
             (D2371/10^6='2.1.trackMPD'!H:H)*
             (E2371='2.1.trackMPD'!F:F),
0))</f>
        <v>4.708581740606111E-3</v>
      </c>
    </row>
    <row r="2372" spans="1:9" x14ac:dyDescent="0.2">
      <c r="A2372" s="160" t="s">
        <v>28</v>
      </c>
      <c r="B2372" s="160" t="s">
        <v>151</v>
      </c>
      <c r="C2372" s="160">
        <f>_xlfn.XLOOKUP(B2372,'2.1.trackMPD'!$R$7:$R$29,'2.1.trackMPD'!$T$7:$T$29)</f>
        <v>6</v>
      </c>
      <c r="D2372" s="160">
        <v>100</v>
      </c>
      <c r="E2372" s="160" t="s">
        <v>6394</v>
      </c>
      <c r="F2372" s="160" t="s">
        <v>110</v>
      </c>
      <c r="G2372" s="160" t="s">
        <v>124</v>
      </c>
      <c r="H2372" s="160" t="s">
        <v>6393</v>
      </c>
      <c r="I2372" s="160" cm="1">
        <f t="array" ref="I2372">INDEX('2.1.trackMPD'!K:K/(24*60*60),
       MATCH(1,
             (A2372='2.1.trackMPD'!A:A)*
             (C2372='2.1.trackMPD'!D:D)*
             (D2372/10^6='2.1.trackMPD'!H:H)*
             (E2372='2.1.trackMPD'!F:F),
0))</f>
        <v>0</v>
      </c>
    </row>
    <row r="2373" spans="1:9" x14ac:dyDescent="0.2">
      <c r="A2373" s="160" t="s">
        <v>28</v>
      </c>
      <c r="B2373" s="160" t="s">
        <v>151</v>
      </c>
      <c r="C2373" s="160">
        <f>_xlfn.XLOOKUP(B2373,'2.1.trackMPD'!$R$7:$R$29,'2.1.trackMPD'!$T$7:$T$29)</f>
        <v>6</v>
      </c>
      <c r="D2373" s="160">
        <v>100</v>
      </c>
      <c r="E2373" s="160" t="s">
        <v>6394</v>
      </c>
      <c r="F2373" s="160" t="s">
        <v>110</v>
      </c>
      <c r="G2373" s="160" t="s">
        <v>140</v>
      </c>
      <c r="H2373" s="160" t="s">
        <v>6393</v>
      </c>
      <c r="I2373" s="160" cm="1">
        <f t="array" ref="I2373">INDEX('2.1.trackMPD'!L:L/(24*60*60),
       MATCH(1,
             (A2373='2.1.trackMPD'!A:A)*
             (C2373='2.1.trackMPD'!D:D)*
             (D2373/10^6='2.1.trackMPD'!H:H)*
             (E2373='2.1.trackMPD'!F:F),
0))</f>
        <v>0</v>
      </c>
    </row>
    <row r="2374" spans="1:9" x14ac:dyDescent="0.2">
      <c r="A2374" s="160" t="s">
        <v>28</v>
      </c>
      <c r="B2374" s="160" t="s">
        <v>151</v>
      </c>
      <c r="C2374" s="160">
        <f>_xlfn.XLOOKUP(B2374,'2.1.trackMPD'!$R$7:$R$29,'2.1.trackMPD'!$T$7:$T$29)</f>
        <v>6</v>
      </c>
      <c r="D2374" s="160">
        <v>1000</v>
      </c>
      <c r="E2374" s="160" t="s">
        <v>6394</v>
      </c>
      <c r="F2374" s="160" t="s">
        <v>110</v>
      </c>
      <c r="G2374" s="160" t="s">
        <v>124</v>
      </c>
      <c r="H2374" s="160" t="s">
        <v>6392</v>
      </c>
      <c r="I2374" s="160" cm="1">
        <f t="array" ref="I2374">INDEX('2.1.trackMPD'!I:I/(24*60*60),
       MATCH(1,
             (A2374='2.1.trackMPD'!A:A)*
             (C2374='2.1.trackMPD'!D:D)*
             (D2374/10^6='2.1.trackMPD'!H:H)*
             (E2374='2.1.trackMPD'!F:F),
0))</f>
        <v>3.0858696405338653</v>
      </c>
    </row>
    <row r="2375" spans="1:9" x14ac:dyDescent="0.2">
      <c r="A2375" s="160" t="s">
        <v>28</v>
      </c>
      <c r="B2375" s="160" t="s">
        <v>151</v>
      </c>
      <c r="C2375" s="160">
        <f>_xlfn.XLOOKUP(B2375,'2.1.trackMPD'!$R$7:$R$29,'2.1.trackMPD'!$T$7:$T$29)</f>
        <v>6</v>
      </c>
      <c r="D2375" s="160">
        <v>1000</v>
      </c>
      <c r="E2375" s="160" t="s">
        <v>6394</v>
      </c>
      <c r="F2375" s="160" t="s">
        <v>110</v>
      </c>
      <c r="G2375" s="160" t="s">
        <v>140</v>
      </c>
      <c r="H2375" s="160" t="s">
        <v>6392</v>
      </c>
      <c r="I2375" s="160" cm="1">
        <f t="array" ref="I2375">INDEX('2.1.trackMPD'!J:J/(24*60*60),
       MATCH(1,
             (A2375='2.1.trackMPD'!A:A)*
             (C2375='2.1.trackMPD'!D:D)*
             (D2375/10^6='2.1.trackMPD'!H:H)*
             (E2375='2.1.trackMPD'!F:F),
0))</f>
        <v>5.3051175956294098E-2</v>
      </c>
    </row>
    <row r="2376" spans="1:9" x14ac:dyDescent="0.2">
      <c r="A2376" s="160" t="s">
        <v>28</v>
      </c>
      <c r="B2376" s="160" t="s">
        <v>151</v>
      </c>
      <c r="C2376" s="160">
        <f>_xlfn.XLOOKUP(B2376,'2.1.trackMPD'!$R$7:$R$29,'2.1.trackMPD'!$T$7:$T$29)</f>
        <v>6</v>
      </c>
      <c r="D2376" s="160">
        <v>1000</v>
      </c>
      <c r="E2376" s="160" t="s">
        <v>6394</v>
      </c>
      <c r="F2376" s="160" t="s">
        <v>110</v>
      </c>
      <c r="G2376" s="160" t="s">
        <v>124</v>
      </c>
      <c r="H2376" s="160" t="s">
        <v>6393</v>
      </c>
      <c r="I2376" s="160" cm="1">
        <f t="array" ref="I2376">INDEX('2.1.trackMPD'!K:K/(24*60*60),
       MATCH(1,
             (A2376='2.1.trackMPD'!A:A)*
             (C2376='2.1.trackMPD'!D:D)*
             (D2376/10^6='2.1.trackMPD'!H:H)*
             (E2376='2.1.trackMPD'!F:F),
0))</f>
        <v>0</v>
      </c>
    </row>
    <row r="2377" spans="1:9" x14ac:dyDescent="0.2">
      <c r="A2377" s="160" t="s">
        <v>28</v>
      </c>
      <c r="B2377" s="160" t="s">
        <v>151</v>
      </c>
      <c r="C2377" s="160">
        <f>_xlfn.XLOOKUP(B2377,'2.1.trackMPD'!$R$7:$R$29,'2.1.trackMPD'!$T$7:$T$29)</f>
        <v>6</v>
      </c>
      <c r="D2377" s="160">
        <v>1000</v>
      </c>
      <c r="E2377" s="160" t="s">
        <v>6394</v>
      </c>
      <c r="F2377" s="160" t="s">
        <v>110</v>
      </c>
      <c r="G2377" s="160" t="s">
        <v>140</v>
      </c>
      <c r="H2377" s="160" t="s">
        <v>6393</v>
      </c>
      <c r="I2377" s="160" cm="1">
        <f t="array" ref="I2377">INDEX('2.1.trackMPD'!L:L/(24*60*60),
       MATCH(1,
             (A2377='2.1.trackMPD'!A:A)*
             (C2377='2.1.trackMPD'!D:D)*
             (D2377/10^6='2.1.trackMPD'!H:H)*
             (E2377='2.1.trackMPD'!F:F),
0))</f>
        <v>0</v>
      </c>
    </row>
    <row r="2378" spans="1:9" x14ac:dyDescent="0.2">
      <c r="A2378" s="160" t="s">
        <v>28</v>
      </c>
      <c r="B2378" s="160" t="s">
        <v>151</v>
      </c>
      <c r="C2378" s="160">
        <f>_xlfn.XLOOKUP(B2378,'2.1.trackMPD'!$R$7:$R$29,'2.1.trackMPD'!$T$7:$T$29)</f>
        <v>6</v>
      </c>
      <c r="D2378" s="160">
        <v>5000</v>
      </c>
      <c r="E2378" s="160" t="s">
        <v>6394</v>
      </c>
      <c r="F2378" s="160" t="s">
        <v>110</v>
      </c>
      <c r="G2378" s="160" t="s">
        <v>124</v>
      </c>
      <c r="H2378" s="160" t="s">
        <v>6392</v>
      </c>
      <c r="I2378" s="160" cm="1">
        <f t="array" ref="I2378">INDEX('2.1.trackMPD'!I:I/(24*60*60),
       MATCH(1,
             (A2378='2.1.trackMPD'!A:A)*
             (C2378='2.1.trackMPD'!D:D)*
             (D2378/10^6='2.1.trackMPD'!H:H)*
             (E2378='2.1.trackMPD'!F:F),
0))</f>
        <v>18.124738707300001</v>
      </c>
    </row>
    <row r="2379" spans="1:9" x14ac:dyDescent="0.2">
      <c r="A2379" s="160" t="s">
        <v>28</v>
      </c>
      <c r="B2379" s="160" t="s">
        <v>151</v>
      </c>
      <c r="C2379" s="160">
        <f>_xlfn.XLOOKUP(B2379,'2.1.trackMPD'!$R$7:$R$29,'2.1.trackMPD'!$T$7:$T$29)</f>
        <v>6</v>
      </c>
      <c r="D2379" s="160">
        <v>5000</v>
      </c>
      <c r="E2379" s="160" t="s">
        <v>6394</v>
      </c>
      <c r="F2379" s="160" t="s">
        <v>110</v>
      </c>
      <c r="G2379" s="160" t="s">
        <v>140</v>
      </c>
      <c r="H2379" s="160" t="s">
        <v>6392</v>
      </c>
      <c r="I2379" s="160" cm="1">
        <f t="array" ref="I2379">INDEX('2.1.trackMPD'!J:J/(24*60*60),
       MATCH(1,
             (A2379='2.1.trackMPD'!A:A)*
             (C2379='2.1.trackMPD'!D:D)*
             (D2379/10^6='2.1.trackMPD'!H:H)*
             (E2379='2.1.trackMPD'!F:F),
0))</f>
        <v>0.12857071824875577</v>
      </c>
    </row>
    <row r="2380" spans="1:9" x14ac:dyDescent="0.2">
      <c r="A2380" s="160" t="s">
        <v>28</v>
      </c>
      <c r="B2380" s="160" t="s">
        <v>151</v>
      </c>
      <c r="C2380" s="160">
        <f>_xlfn.XLOOKUP(B2380,'2.1.trackMPD'!$R$7:$R$29,'2.1.trackMPD'!$T$7:$T$29)</f>
        <v>6</v>
      </c>
      <c r="D2380" s="160">
        <v>5000</v>
      </c>
      <c r="E2380" s="160" t="s">
        <v>6394</v>
      </c>
      <c r="F2380" s="160" t="s">
        <v>110</v>
      </c>
      <c r="G2380" s="160" t="s">
        <v>124</v>
      </c>
      <c r="H2380" s="160" t="s">
        <v>6393</v>
      </c>
      <c r="I2380" s="160" cm="1">
        <f t="array" ref="I2380">INDEX('2.1.trackMPD'!K:K/(24*60*60),
       MATCH(1,
             (A2380='2.1.trackMPD'!A:A)*
             (C2380='2.1.trackMPD'!D:D)*
             (D2380/10^6='2.1.trackMPD'!H:H)*
             (E2380='2.1.trackMPD'!F:F),
0))</f>
        <v>0</v>
      </c>
    </row>
    <row r="2381" spans="1:9" x14ac:dyDescent="0.2">
      <c r="A2381" s="160" t="s">
        <v>28</v>
      </c>
      <c r="B2381" s="160" t="s">
        <v>151</v>
      </c>
      <c r="C2381" s="160">
        <f>_xlfn.XLOOKUP(B2381,'2.1.trackMPD'!$R$7:$R$29,'2.1.trackMPD'!$T$7:$T$29)</f>
        <v>6</v>
      </c>
      <c r="D2381" s="160">
        <v>5000</v>
      </c>
      <c r="E2381" s="160" t="s">
        <v>6394</v>
      </c>
      <c r="F2381" s="160" t="s">
        <v>110</v>
      </c>
      <c r="G2381" s="160" t="s">
        <v>140</v>
      </c>
      <c r="H2381" s="160" t="s">
        <v>6393</v>
      </c>
      <c r="I2381" s="160" cm="1">
        <f t="array" ref="I2381">INDEX('2.1.trackMPD'!L:L/(24*60*60),
       MATCH(1,
             (A2381='2.1.trackMPD'!A:A)*
             (C2381='2.1.trackMPD'!D:D)*
             (D2381/10^6='2.1.trackMPD'!H:H)*
             (E2381='2.1.trackMPD'!F:F),
0))</f>
        <v>0</v>
      </c>
    </row>
    <row r="2382" spans="1:9" x14ac:dyDescent="0.2">
      <c r="A2382" s="160" t="s">
        <v>28</v>
      </c>
      <c r="B2382" s="160" t="s">
        <v>151</v>
      </c>
      <c r="C2382" s="160">
        <f>_xlfn.XLOOKUP(B2382,'2.1.trackMPD'!$R$7:$R$29,'2.1.trackMPD'!$T$7:$T$29)</f>
        <v>6</v>
      </c>
      <c r="D2382" s="160">
        <v>1</v>
      </c>
      <c r="E2382" s="160" t="s">
        <v>6395</v>
      </c>
      <c r="F2382" s="160" t="s">
        <v>110</v>
      </c>
      <c r="G2382" s="160" t="s">
        <v>124</v>
      </c>
      <c r="H2382" s="160" t="s">
        <v>6392</v>
      </c>
      <c r="I2382" s="160" t="e" cm="1">
        <f t="array" ref="I2382">INDEX('2.1.trackMPD'!I:I/(24*60*60),
       MATCH(1,
             (A2382='2.1.trackMPD'!A:A)*
             (C2382='2.1.trackMPD'!D:D)*
             (D2382/10^6='2.1.trackMPD'!H:H)*
             (E2382='2.1.trackMPD'!F:F),
0))</f>
        <v>#N/A</v>
      </c>
    </row>
    <row r="2383" spans="1:9" x14ac:dyDescent="0.2">
      <c r="A2383" s="160" t="s">
        <v>28</v>
      </c>
      <c r="B2383" s="160" t="s">
        <v>151</v>
      </c>
      <c r="C2383" s="160">
        <f>_xlfn.XLOOKUP(B2383,'2.1.trackMPD'!$R$7:$R$29,'2.1.trackMPD'!$T$7:$T$29)</f>
        <v>6</v>
      </c>
      <c r="D2383" s="160">
        <v>1</v>
      </c>
      <c r="E2383" s="160" t="s">
        <v>6395</v>
      </c>
      <c r="F2383" s="160" t="s">
        <v>110</v>
      </c>
      <c r="G2383" s="160" t="s">
        <v>140</v>
      </c>
      <c r="H2383" s="160" t="s">
        <v>6392</v>
      </c>
      <c r="I2383" s="160" t="e" cm="1">
        <f t="array" ref="I2383">INDEX('2.1.trackMPD'!J:J/(24*60*60),
       MATCH(1,
             (A2383='2.1.trackMPD'!A:A)*
             (C2383='2.1.trackMPD'!D:D)*
             (D2383/10^6='2.1.trackMPD'!H:H)*
             (E2383='2.1.trackMPD'!F:F),
0))</f>
        <v>#N/A</v>
      </c>
    </row>
    <row r="2384" spans="1:9" x14ac:dyDescent="0.2">
      <c r="A2384" s="160" t="s">
        <v>28</v>
      </c>
      <c r="B2384" s="160" t="s">
        <v>151</v>
      </c>
      <c r="C2384" s="160">
        <f>_xlfn.XLOOKUP(B2384,'2.1.trackMPD'!$R$7:$R$29,'2.1.trackMPD'!$T$7:$T$29)</f>
        <v>6</v>
      </c>
      <c r="D2384" s="160">
        <v>1</v>
      </c>
      <c r="E2384" s="160" t="s">
        <v>6395</v>
      </c>
      <c r="F2384" s="160" t="s">
        <v>110</v>
      </c>
      <c r="G2384" s="160" t="s">
        <v>124</v>
      </c>
      <c r="H2384" s="160" t="s">
        <v>6393</v>
      </c>
      <c r="I2384" s="160" t="e" cm="1">
        <f t="array" ref="I2384">INDEX('2.1.trackMPD'!K:K/(24*60*60),
       MATCH(1,
             (A2384='2.1.trackMPD'!A:A)*
             (C2384='2.1.trackMPD'!D:D)*
             (D2384/10^6='2.1.trackMPD'!H:H)*
             (E2384='2.1.trackMPD'!F:F),
0))</f>
        <v>#N/A</v>
      </c>
    </row>
    <row r="2385" spans="1:9" x14ac:dyDescent="0.2">
      <c r="A2385" s="160" t="s">
        <v>28</v>
      </c>
      <c r="B2385" s="160" t="s">
        <v>151</v>
      </c>
      <c r="C2385" s="160">
        <f>_xlfn.XLOOKUP(B2385,'2.1.trackMPD'!$R$7:$R$29,'2.1.trackMPD'!$T$7:$T$29)</f>
        <v>6</v>
      </c>
      <c r="D2385" s="160">
        <v>1</v>
      </c>
      <c r="E2385" s="160" t="s">
        <v>6395</v>
      </c>
      <c r="F2385" s="160" t="s">
        <v>110</v>
      </c>
      <c r="G2385" s="160" t="s">
        <v>140</v>
      </c>
      <c r="H2385" s="160" t="s">
        <v>6393</v>
      </c>
      <c r="I2385" s="160" t="e" cm="1">
        <f t="array" ref="I2385">INDEX('2.1.trackMPD'!L:L/(24*60*60),
       MATCH(1,
             (A2385='2.1.trackMPD'!A:A)*
             (C2385='2.1.trackMPD'!D:D)*
             (D2385/10^6='2.1.trackMPD'!H:H)*
             (E2385='2.1.trackMPD'!F:F),
0))</f>
        <v>#N/A</v>
      </c>
    </row>
    <row r="2386" spans="1:9" x14ac:dyDescent="0.2">
      <c r="A2386" s="160" t="s">
        <v>28</v>
      </c>
      <c r="B2386" s="160" t="s">
        <v>151</v>
      </c>
      <c r="C2386" s="160">
        <f>_xlfn.XLOOKUP(B2386,'2.1.trackMPD'!$R$7:$R$29,'2.1.trackMPD'!$T$7:$T$29)</f>
        <v>6</v>
      </c>
      <c r="D2386" s="160">
        <v>10</v>
      </c>
      <c r="E2386" s="160" t="s">
        <v>6395</v>
      </c>
      <c r="F2386" s="160" t="s">
        <v>110</v>
      </c>
      <c r="G2386" s="160" t="s">
        <v>124</v>
      </c>
      <c r="H2386" s="160" t="s">
        <v>6392</v>
      </c>
      <c r="I2386" s="160" t="e" cm="1">
        <f t="array" ref="I2386">INDEX('2.1.trackMPD'!I:I/(24*60*60),
       MATCH(1,
             (A2386='2.1.trackMPD'!A:A)*
             (C2386='2.1.trackMPD'!D:D)*
             (D2386/10^6='2.1.trackMPD'!H:H)*
             (E2386='2.1.trackMPD'!F:F),
0))</f>
        <v>#N/A</v>
      </c>
    </row>
    <row r="2387" spans="1:9" x14ac:dyDescent="0.2">
      <c r="A2387" s="160" t="s">
        <v>28</v>
      </c>
      <c r="B2387" s="160" t="s">
        <v>151</v>
      </c>
      <c r="C2387" s="160">
        <f>_xlfn.XLOOKUP(B2387,'2.1.trackMPD'!$R$7:$R$29,'2.1.trackMPD'!$T$7:$T$29)</f>
        <v>6</v>
      </c>
      <c r="D2387" s="160">
        <v>10</v>
      </c>
      <c r="E2387" s="160" t="s">
        <v>6395</v>
      </c>
      <c r="F2387" s="160" t="s">
        <v>110</v>
      </c>
      <c r="G2387" s="160" t="s">
        <v>140</v>
      </c>
      <c r="H2387" s="160" t="s">
        <v>6392</v>
      </c>
      <c r="I2387" s="160" t="e" cm="1">
        <f t="array" ref="I2387">INDEX('2.1.trackMPD'!J:J/(24*60*60),
       MATCH(1,
             (A2387='2.1.trackMPD'!A:A)*
             (C2387='2.1.trackMPD'!D:D)*
             (D2387/10^6='2.1.trackMPD'!H:H)*
             (E2387='2.1.trackMPD'!F:F),
0))</f>
        <v>#N/A</v>
      </c>
    </row>
    <row r="2388" spans="1:9" x14ac:dyDescent="0.2">
      <c r="A2388" s="160" t="s">
        <v>28</v>
      </c>
      <c r="B2388" s="160" t="s">
        <v>151</v>
      </c>
      <c r="C2388" s="160">
        <f>_xlfn.XLOOKUP(B2388,'2.1.trackMPD'!$R$7:$R$29,'2.1.trackMPD'!$T$7:$T$29)</f>
        <v>6</v>
      </c>
      <c r="D2388" s="160">
        <v>10</v>
      </c>
      <c r="E2388" s="160" t="s">
        <v>6395</v>
      </c>
      <c r="F2388" s="160" t="s">
        <v>110</v>
      </c>
      <c r="G2388" s="160" t="s">
        <v>124</v>
      </c>
      <c r="H2388" s="160" t="s">
        <v>6393</v>
      </c>
      <c r="I2388" s="160" t="e" cm="1">
        <f t="array" ref="I2388">INDEX('2.1.trackMPD'!K:K/(24*60*60),
       MATCH(1,
             (A2388='2.1.trackMPD'!A:A)*
             (C2388='2.1.trackMPD'!D:D)*
             (D2388/10^6='2.1.trackMPD'!H:H)*
             (E2388='2.1.trackMPD'!F:F),
0))</f>
        <v>#N/A</v>
      </c>
    </row>
    <row r="2389" spans="1:9" x14ac:dyDescent="0.2">
      <c r="A2389" s="160" t="s">
        <v>28</v>
      </c>
      <c r="B2389" s="160" t="s">
        <v>151</v>
      </c>
      <c r="C2389" s="160">
        <f>_xlfn.XLOOKUP(B2389,'2.1.trackMPD'!$R$7:$R$29,'2.1.trackMPD'!$T$7:$T$29)</f>
        <v>6</v>
      </c>
      <c r="D2389" s="160">
        <v>10</v>
      </c>
      <c r="E2389" s="160" t="s">
        <v>6395</v>
      </c>
      <c r="F2389" s="160" t="s">
        <v>110</v>
      </c>
      <c r="G2389" s="160" t="s">
        <v>140</v>
      </c>
      <c r="H2389" s="160" t="s">
        <v>6393</v>
      </c>
      <c r="I2389" s="160" t="e" cm="1">
        <f t="array" ref="I2389">INDEX('2.1.trackMPD'!L:L/(24*60*60),
       MATCH(1,
             (A2389='2.1.trackMPD'!A:A)*
             (C2389='2.1.trackMPD'!D:D)*
             (D2389/10^6='2.1.trackMPD'!H:H)*
             (E2389='2.1.trackMPD'!F:F),
0))</f>
        <v>#N/A</v>
      </c>
    </row>
    <row r="2390" spans="1:9" x14ac:dyDescent="0.2">
      <c r="A2390" s="160" t="s">
        <v>28</v>
      </c>
      <c r="B2390" s="160" t="s">
        <v>151</v>
      </c>
      <c r="C2390" s="160">
        <f>_xlfn.XLOOKUP(B2390,'2.1.trackMPD'!$R$7:$R$29,'2.1.trackMPD'!$T$7:$T$29)</f>
        <v>6</v>
      </c>
      <c r="D2390" s="160">
        <v>100</v>
      </c>
      <c r="E2390" s="160" t="s">
        <v>6395</v>
      </c>
      <c r="F2390" s="160" t="s">
        <v>110</v>
      </c>
      <c r="G2390" s="160" t="s">
        <v>124</v>
      </c>
      <c r="H2390" s="160" t="s">
        <v>6392</v>
      </c>
      <c r="I2390" s="160" t="e" cm="1">
        <f t="array" ref="I2390">INDEX('2.1.trackMPD'!I:I/(24*60*60),
       MATCH(1,
             (A2390='2.1.trackMPD'!A:A)*
             (C2390='2.1.trackMPD'!D:D)*
             (D2390/10^6='2.1.trackMPD'!H:H)*
             (E2390='2.1.trackMPD'!F:F),
0))</f>
        <v>#N/A</v>
      </c>
    </row>
    <row r="2391" spans="1:9" x14ac:dyDescent="0.2">
      <c r="A2391" s="160" t="s">
        <v>28</v>
      </c>
      <c r="B2391" s="160" t="s">
        <v>151</v>
      </c>
      <c r="C2391" s="160">
        <f>_xlfn.XLOOKUP(B2391,'2.1.trackMPD'!$R$7:$R$29,'2.1.trackMPD'!$T$7:$T$29)</f>
        <v>6</v>
      </c>
      <c r="D2391" s="160">
        <v>100</v>
      </c>
      <c r="E2391" s="160" t="s">
        <v>6395</v>
      </c>
      <c r="F2391" s="160" t="s">
        <v>110</v>
      </c>
      <c r="G2391" s="160" t="s">
        <v>140</v>
      </c>
      <c r="H2391" s="160" t="s">
        <v>6392</v>
      </c>
      <c r="I2391" s="160" t="e" cm="1">
        <f t="array" ref="I2391">INDEX('2.1.trackMPD'!J:J/(24*60*60),
       MATCH(1,
             (A2391='2.1.trackMPD'!A:A)*
             (C2391='2.1.trackMPD'!D:D)*
             (D2391/10^6='2.1.trackMPD'!H:H)*
             (E2391='2.1.trackMPD'!F:F),
0))</f>
        <v>#N/A</v>
      </c>
    </row>
    <row r="2392" spans="1:9" x14ac:dyDescent="0.2">
      <c r="A2392" s="160" t="s">
        <v>28</v>
      </c>
      <c r="B2392" s="160" t="s">
        <v>151</v>
      </c>
      <c r="C2392" s="160">
        <f>_xlfn.XLOOKUP(B2392,'2.1.trackMPD'!$R$7:$R$29,'2.1.trackMPD'!$T$7:$T$29)</f>
        <v>6</v>
      </c>
      <c r="D2392" s="160">
        <v>100</v>
      </c>
      <c r="E2392" s="160" t="s">
        <v>6395</v>
      </c>
      <c r="F2392" s="160" t="s">
        <v>110</v>
      </c>
      <c r="G2392" s="160" t="s">
        <v>124</v>
      </c>
      <c r="H2392" s="160" t="s">
        <v>6393</v>
      </c>
      <c r="I2392" s="160" t="e" cm="1">
        <f t="array" ref="I2392">INDEX('2.1.trackMPD'!K:K/(24*60*60),
       MATCH(1,
             (A2392='2.1.trackMPD'!A:A)*
             (C2392='2.1.trackMPD'!D:D)*
             (D2392/10^6='2.1.trackMPD'!H:H)*
             (E2392='2.1.trackMPD'!F:F),
0))</f>
        <v>#N/A</v>
      </c>
    </row>
    <row r="2393" spans="1:9" x14ac:dyDescent="0.2">
      <c r="A2393" s="160" t="s">
        <v>28</v>
      </c>
      <c r="B2393" s="160" t="s">
        <v>151</v>
      </c>
      <c r="C2393" s="160">
        <f>_xlfn.XLOOKUP(B2393,'2.1.trackMPD'!$R$7:$R$29,'2.1.trackMPD'!$T$7:$T$29)</f>
        <v>6</v>
      </c>
      <c r="D2393" s="160">
        <v>100</v>
      </c>
      <c r="E2393" s="160" t="s">
        <v>6395</v>
      </c>
      <c r="F2393" s="160" t="s">
        <v>110</v>
      </c>
      <c r="G2393" s="160" t="s">
        <v>140</v>
      </c>
      <c r="H2393" s="160" t="s">
        <v>6393</v>
      </c>
      <c r="I2393" s="160" t="e" cm="1">
        <f t="array" ref="I2393">INDEX('2.1.trackMPD'!L:L/(24*60*60),
       MATCH(1,
             (A2393='2.1.trackMPD'!A:A)*
             (C2393='2.1.trackMPD'!D:D)*
             (D2393/10^6='2.1.trackMPD'!H:H)*
             (E2393='2.1.trackMPD'!F:F),
0))</f>
        <v>#N/A</v>
      </c>
    </row>
    <row r="2394" spans="1:9" x14ac:dyDescent="0.2">
      <c r="A2394" s="160" t="s">
        <v>21</v>
      </c>
      <c r="B2394" s="160" t="s">
        <v>5</v>
      </c>
      <c r="C2394" s="160">
        <f>_xlfn.XLOOKUP(B2394,'2.1.trackMPD'!$R$7:$R$29,'2.1.trackMPD'!$T$7:$T$29)</f>
        <v>1</v>
      </c>
      <c r="D2394" s="160">
        <v>1</v>
      </c>
      <c r="E2394" s="160" t="s">
        <v>6390</v>
      </c>
      <c r="F2394" s="160" t="s">
        <v>110</v>
      </c>
      <c r="G2394" s="160" t="s">
        <v>124</v>
      </c>
      <c r="H2394" s="160" t="s">
        <v>6392</v>
      </c>
      <c r="I2394" s="160" cm="1">
        <f t="array" ref="I2394">INDEX('2.1.trackMPD'!I:I/(24*60*60),
       MATCH(1,
             (A2394='2.1.trackMPD'!A:A)*
             (C2394='2.1.trackMPD'!D:D)*
             (D2394/10^6='2.1.trackMPD'!H:H)*
             (E2394='2.1.trackMPD'!F:F),
0))</f>
        <v>4.5290948573827432E-7</v>
      </c>
    </row>
    <row r="2395" spans="1:9" x14ac:dyDescent="0.2">
      <c r="A2395" s="160" t="s">
        <v>21</v>
      </c>
      <c r="B2395" s="160" t="s">
        <v>5</v>
      </c>
      <c r="C2395" s="160">
        <f>_xlfn.XLOOKUP(B2395,'2.1.trackMPD'!$R$7:$R$29,'2.1.trackMPD'!$T$7:$T$29)</f>
        <v>1</v>
      </c>
      <c r="D2395" s="160">
        <v>1</v>
      </c>
      <c r="E2395" s="160" t="s">
        <v>6390</v>
      </c>
      <c r="F2395" s="160" t="s">
        <v>110</v>
      </c>
      <c r="G2395" s="160" t="s">
        <v>140</v>
      </c>
      <c r="H2395" s="160" t="s">
        <v>6392</v>
      </c>
      <c r="I2395" s="160" cm="1">
        <f t="array" ref="I2395">INDEX('2.1.trackMPD'!J:J/(24*60*60),
       MATCH(1,
             (A2395='2.1.trackMPD'!A:A)*
             (C2395='2.1.trackMPD'!D:D)*
             (D2395/10^6='2.1.trackMPD'!H:H)*
             (E2395='2.1.trackMPD'!F:F),
0))</f>
        <v>1.3032197768643635E-5</v>
      </c>
    </row>
    <row r="2396" spans="1:9" x14ac:dyDescent="0.2">
      <c r="A2396" s="160" t="s">
        <v>21</v>
      </c>
      <c r="B2396" s="160" t="s">
        <v>5</v>
      </c>
      <c r="C2396" s="160">
        <f>_xlfn.XLOOKUP(B2396,'2.1.trackMPD'!$R$7:$R$29,'2.1.trackMPD'!$T$7:$T$29)</f>
        <v>1</v>
      </c>
      <c r="D2396" s="160">
        <v>1</v>
      </c>
      <c r="E2396" s="160" t="s">
        <v>6390</v>
      </c>
      <c r="F2396" s="160" t="s">
        <v>110</v>
      </c>
      <c r="G2396" s="160" t="s">
        <v>124</v>
      </c>
      <c r="H2396" s="160" t="s">
        <v>6393</v>
      </c>
      <c r="I2396" s="160" cm="1">
        <f t="array" ref="I2396">INDEX('2.1.trackMPD'!K:K/(24*60*60),
       MATCH(1,
             (A2396='2.1.trackMPD'!A:A)*
             (C2396='2.1.trackMPD'!D:D)*
             (D2396/10^6='2.1.trackMPD'!H:H)*
             (E2396='2.1.trackMPD'!F:F),
0))</f>
        <v>0</v>
      </c>
    </row>
    <row r="2397" spans="1:9" x14ac:dyDescent="0.2">
      <c r="A2397" s="160" t="s">
        <v>21</v>
      </c>
      <c r="B2397" s="160" t="s">
        <v>5</v>
      </c>
      <c r="C2397" s="160">
        <f>_xlfn.XLOOKUP(B2397,'2.1.trackMPD'!$R$7:$R$29,'2.1.trackMPD'!$T$7:$T$29)</f>
        <v>1</v>
      </c>
      <c r="D2397" s="160">
        <v>1</v>
      </c>
      <c r="E2397" s="160" t="s">
        <v>6390</v>
      </c>
      <c r="F2397" s="160" t="s">
        <v>110</v>
      </c>
      <c r="G2397" s="160" t="s">
        <v>140</v>
      </c>
      <c r="H2397" s="160" t="s">
        <v>6393</v>
      </c>
      <c r="I2397" s="160" cm="1">
        <f t="array" ref="I2397">INDEX('2.1.trackMPD'!L:L/(24*60*60),
       MATCH(1,
             (A2397='2.1.trackMPD'!A:A)*
             (C2397='2.1.trackMPD'!D:D)*
             (D2397/10^6='2.1.trackMPD'!H:H)*
             (E2397='2.1.trackMPD'!F:F),
0))</f>
        <v>0</v>
      </c>
    </row>
    <row r="2398" spans="1:9" x14ac:dyDescent="0.2">
      <c r="A2398" s="160" t="s">
        <v>21</v>
      </c>
      <c r="B2398" s="160" t="s">
        <v>5</v>
      </c>
      <c r="C2398" s="160">
        <f>_xlfn.XLOOKUP(B2398,'2.1.trackMPD'!$R$7:$R$29,'2.1.trackMPD'!$T$7:$T$29)</f>
        <v>1</v>
      </c>
      <c r="D2398" s="160">
        <v>10</v>
      </c>
      <c r="E2398" s="160" t="s">
        <v>6390</v>
      </c>
      <c r="F2398" s="160" t="s">
        <v>110</v>
      </c>
      <c r="G2398" s="160" t="s">
        <v>124</v>
      </c>
      <c r="H2398" s="160" t="s">
        <v>6392</v>
      </c>
      <c r="I2398" s="160" cm="1">
        <f t="array" ref="I2398">INDEX('2.1.trackMPD'!I:I/(24*60*60),
       MATCH(1,
             (A2398='2.1.trackMPD'!A:A)*
             (C2398='2.1.trackMPD'!D:D)*
             (D2398/10^6='2.1.trackMPD'!H:H)*
             (E2398='2.1.trackMPD'!F:F),
0))</f>
        <v>1.7115968332970023E-6</v>
      </c>
    </row>
    <row r="2399" spans="1:9" x14ac:dyDescent="0.2">
      <c r="A2399" s="160" t="s">
        <v>21</v>
      </c>
      <c r="B2399" s="160" t="s">
        <v>5</v>
      </c>
      <c r="C2399" s="160">
        <f>_xlfn.XLOOKUP(B2399,'2.1.trackMPD'!$R$7:$R$29,'2.1.trackMPD'!$T$7:$T$29)</f>
        <v>1</v>
      </c>
      <c r="D2399" s="160">
        <v>10</v>
      </c>
      <c r="E2399" s="160" t="s">
        <v>6390</v>
      </c>
      <c r="F2399" s="160" t="s">
        <v>110</v>
      </c>
      <c r="G2399" s="160" t="s">
        <v>140</v>
      </c>
      <c r="H2399" s="160" t="s">
        <v>6392</v>
      </c>
      <c r="I2399" s="160" cm="1">
        <f t="array" ref="I2399">INDEX('2.1.trackMPD'!J:J/(24*60*60),
       MATCH(1,
             (A2399='2.1.trackMPD'!A:A)*
             (C2399='2.1.trackMPD'!D:D)*
             (D2399/10^6='2.1.trackMPD'!H:H)*
             (E2399='2.1.trackMPD'!F:F),
0))</f>
        <v>1.8242195696416319E-5</v>
      </c>
    </row>
    <row r="2400" spans="1:9" x14ac:dyDescent="0.2">
      <c r="A2400" s="160" t="s">
        <v>21</v>
      </c>
      <c r="B2400" s="160" t="s">
        <v>5</v>
      </c>
      <c r="C2400" s="160">
        <f>_xlfn.XLOOKUP(B2400,'2.1.trackMPD'!$R$7:$R$29,'2.1.trackMPD'!$T$7:$T$29)</f>
        <v>1</v>
      </c>
      <c r="D2400" s="160">
        <v>10</v>
      </c>
      <c r="E2400" s="160" t="s">
        <v>6390</v>
      </c>
      <c r="F2400" s="160" t="s">
        <v>110</v>
      </c>
      <c r="G2400" s="160" t="s">
        <v>124</v>
      </c>
      <c r="H2400" s="160" t="s">
        <v>6393</v>
      </c>
      <c r="I2400" s="160" cm="1">
        <f t="array" ref="I2400">INDEX('2.1.trackMPD'!K:K/(24*60*60),
       MATCH(1,
             (A2400='2.1.trackMPD'!A:A)*
             (C2400='2.1.trackMPD'!D:D)*
             (D2400/10^6='2.1.trackMPD'!H:H)*
             (E2400='2.1.trackMPD'!F:F),
0))</f>
        <v>0</v>
      </c>
    </row>
    <row r="2401" spans="1:9" x14ac:dyDescent="0.2">
      <c r="A2401" s="160" t="s">
        <v>21</v>
      </c>
      <c r="B2401" s="160" t="s">
        <v>5</v>
      </c>
      <c r="C2401" s="160">
        <f>_xlfn.XLOOKUP(B2401,'2.1.trackMPD'!$R$7:$R$29,'2.1.trackMPD'!$T$7:$T$29)</f>
        <v>1</v>
      </c>
      <c r="D2401" s="160">
        <v>10</v>
      </c>
      <c r="E2401" s="160" t="s">
        <v>6390</v>
      </c>
      <c r="F2401" s="160" t="s">
        <v>110</v>
      </c>
      <c r="G2401" s="160" t="s">
        <v>140</v>
      </c>
      <c r="H2401" s="160" t="s">
        <v>6393</v>
      </c>
      <c r="I2401" s="160" cm="1">
        <f t="array" ref="I2401">INDEX('2.1.trackMPD'!L:L/(24*60*60),
       MATCH(1,
             (A2401='2.1.trackMPD'!A:A)*
             (C2401='2.1.trackMPD'!D:D)*
             (D2401/10^6='2.1.trackMPD'!H:H)*
             (E2401='2.1.trackMPD'!F:F),
0))</f>
        <v>0</v>
      </c>
    </row>
    <row r="2402" spans="1:9" x14ac:dyDescent="0.2">
      <c r="A2402" s="160" t="s">
        <v>21</v>
      </c>
      <c r="B2402" s="160" t="s">
        <v>5</v>
      </c>
      <c r="C2402" s="160">
        <f>_xlfn.XLOOKUP(B2402,'2.1.trackMPD'!$R$7:$R$29,'2.1.trackMPD'!$T$7:$T$29)</f>
        <v>1</v>
      </c>
      <c r="D2402" s="160">
        <v>100</v>
      </c>
      <c r="E2402" s="160" t="s">
        <v>6390</v>
      </c>
      <c r="F2402" s="160" t="s">
        <v>110</v>
      </c>
      <c r="G2402" s="160" t="s">
        <v>124</v>
      </c>
      <c r="H2402" s="160" t="s">
        <v>6392</v>
      </c>
      <c r="I2402" s="160" cm="1">
        <f t="array" ref="I2402">INDEX('2.1.trackMPD'!I:I/(24*60*60),
       MATCH(1,
             (A2402='2.1.trackMPD'!A:A)*
             (C2402='2.1.trackMPD'!D:D)*
             (D2402/10^6='2.1.trackMPD'!H:H)*
             (E2402='2.1.trackMPD'!F:F),
0))</f>
        <v>8.2893629568234038E-7</v>
      </c>
    </row>
    <row r="2403" spans="1:9" x14ac:dyDescent="0.2">
      <c r="A2403" s="160" t="s">
        <v>21</v>
      </c>
      <c r="B2403" s="160" t="s">
        <v>5</v>
      </c>
      <c r="C2403" s="160">
        <f>_xlfn.XLOOKUP(B2403,'2.1.trackMPD'!$R$7:$R$29,'2.1.trackMPD'!$T$7:$T$29)</f>
        <v>1</v>
      </c>
      <c r="D2403" s="160">
        <v>100</v>
      </c>
      <c r="E2403" s="160" t="s">
        <v>6390</v>
      </c>
      <c r="F2403" s="160" t="s">
        <v>110</v>
      </c>
      <c r="G2403" s="160" t="s">
        <v>140</v>
      </c>
      <c r="H2403" s="160" t="s">
        <v>6392</v>
      </c>
      <c r="I2403" s="160" cm="1">
        <f t="array" ref="I2403">INDEX('2.1.trackMPD'!J:J/(24*60*60),
       MATCH(1,
             (A2403='2.1.trackMPD'!A:A)*
             (C2403='2.1.trackMPD'!D:D)*
             (D2403/10^6='2.1.trackMPD'!H:H)*
             (E2403='2.1.trackMPD'!F:F),
0))</f>
        <v>5.1717722601512846E-5</v>
      </c>
    </row>
    <row r="2404" spans="1:9" x14ac:dyDescent="0.2">
      <c r="A2404" s="160" t="s">
        <v>21</v>
      </c>
      <c r="B2404" s="160" t="s">
        <v>5</v>
      </c>
      <c r="C2404" s="160">
        <f>_xlfn.XLOOKUP(B2404,'2.1.trackMPD'!$R$7:$R$29,'2.1.trackMPD'!$T$7:$T$29)</f>
        <v>1</v>
      </c>
      <c r="D2404" s="160">
        <v>100</v>
      </c>
      <c r="E2404" s="160" t="s">
        <v>6390</v>
      </c>
      <c r="F2404" s="160" t="s">
        <v>110</v>
      </c>
      <c r="G2404" s="160" t="s">
        <v>124</v>
      </c>
      <c r="H2404" s="160" t="s">
        <v>6393</v>
      </c>
      <c r="I2404" s="160" cm="1">
        <f t="array" ref="I2404">INDEX('2.1.trackMPD'!K:K/(24*60*60),
       MATCH(1,
             (A2404='2.1.trackMPD'!A:A)*
             (C2404='2.1.trackMPD'!D:D)*
             (D2404/10^6='2.1.trackMPD'!H:H)*
             (E2404='2.1.trackMPD'!F:F),
0))</f>
        <v>0</v>
      </c>
    </row>
    <row r="2405" spans="1:9" x14ac:dyDescent="0.2">
      <c r="A2405" s="160" t="s">
        <v>21</v>
      </c>
      <c r="B2405" s="160" t="s">
        <v>5</v>
      </c>
      <c r="C2405" s="160">
        <f>_xlfn.XLOOKUP(B2405,'2.1.trackMPD'!$R$7:$R$29,'2.1.trackMPD'!$T$7:$T$29)</f>
        <v>1</v>
      </c>
      <c r="D2405" s="160">
        <v>100</v>
      </c>
      <c r="E2405" s="160" t="s">
        <v>6390</v>
      </c>
      <c r="F2405" s="160" t="s">
        <v>110</v>
      </c>
      <c r="G2405" s="160" t="s">
        <v>140</v>
      </c>
      <c r="H2405" s="160" t="s">
        <v>6393</v>
      </c>
      <c r="I2405" s="160" cm="1">
        <f t="array" ref="I2405">INDEX('2.1.trackMPD'!L:L/(24*60*60),
       MATCH(1,
             (A2405='2.1.trackMPD'!A:A)*
             (C2405='2.1.trackMPD'!D:D)*
             (D2405/10^6='2.1.trackMPD'!H:H)*
             (E2405='2.1.trackMPD'!F:F),
0))</f>
        <v>0</v>
      </c>
    </row>
    <row r="2406" spans="1:9" x14ac:dyDescent="0.2">
      <c r="A2406" s="160" t="s">
        <v>21</v>
      </c>
      <c r="B2406" s="160" t="s">
        <v>5</v>
      </c>
      <c r="C2406" s="160">
        <f>_xlfn.XLOOKUP(B2406,'2.1.trackMPD'!$R$7:$R$29,'2.1.trackMPD'!$T$7:$T$29)</f>
        <v>1</v>
      </c>
      <c r="D2406" s="160">
        <v>1000</v>
      </c>
      <c r="E2406" s="160" t="s">
        <v>6390</v>
      </c>
      <c r="F2406" s="160" t="s">
        <v>110</v>
      </c>
      <c r="G2406" s="160" t="s">
        <v>124</v>
      </c>
      <c r="H2406" s="160" t="s">
        <v>6392</v>
      </c>
      <c r="I2406" s="160" cm="1">
        <f t="array" ref="I2406">INDEX('2.1.trackMPD'!I:I/(24*60*60),
       MATCH(1,
             (A2406='2.1.trackMPD'!A:A)*
             (C2406='2.1.trackMPD'!D:D)*
             (D2406/10^6='2.1.trackMPD'!H:H)*
             (E2406='2.1.trackMPD'!F:F),
0))</f>
        <v>3.35182214273309E-7</v>
      </c>
    </row>
    <row r="2407" spans="1:9" x14ac:dyDescent="0.2">
      <c r="A2407" s="160" t="s">
        <v>21</v>
      </c>
      <c r="B2407" s="160" t="s">
        <v>5</v>
      </c>
      <c r="C2407" s="160">
        <f>_xlfn.XLOOKUP(B2407,'2.1.trackMPD'!$R$7:$R$29,'2.1.trackMPD'!$T$7:$T$29)</f>
        <v>1</v>
      </c>
      <c r="D2407" s="160">
        <v>1000</v>
      </c>
      <c r="E2407" s="160" t="s">
        <v>6390</v>
      </c>
      <c r="F2407" s="160" t="s">
        <v>110</v>
      </c>
      <c r="G2407" s="160" t="s">
        <v>140</v>
      </c>
      <c r="H2407" s="160" t="s">
        <v>6392</v>
      </c>
      <c r="I2407" s="160" cm="1">
        <f t="array" ref="I2407">INDEX('2.1.trackMPD'!J:J/(24*60*60),
       MATCH(1,
             (A2407='2.1.trackMPD'!A:A)*
             (C2407='2.1.trackMPD'!D:D)*
             (D2407/10^6='2.1.trackMPD'!H:H)*
             (E2407='2.1.trackMPD'!F:F),
0))</f>
        <v>1.4094930828151273E-5</v>
      </c>
    </row>
    <row r="2408" spans="1:9" x14ac:dyDescent="0.2">
      <c r="A2408" s="160" t="s">
        <v>21</v>
      </c>
      <c r="B2408" s="160" t="s">
        <v>5</v>
      </c>
      <c r="C2408" s="160">
        <f>_xlfn.XLOOKUP(B2408,'2.1.trackMPD'!$R$7:$R$29,'2.1.trackMPD'!$T$7:$T$29)</f>
        <v>1</v>
      </c>
      <c r="D2408" s="160">
        <v>1000</v>
      </c>
      <c r="E2408" s="160" t="s">
        <v>6390</v>
      </c>
      <c r="F2408" s="160" t="s">
        <v>110</v>
      </c>
      <c r="G2408" s="160" t="s">
        <v>124</v>
      </c>
      <c r="H2408" s="160" t="s">
        <v>6393</v>
      </c>
      <c r="I2408" s="160" cm="1">
        <f t="array" ref="I2408">INDEX('2.1.trackMPD'!K:K/(24*60*60),
       MATCH(1,
             (A2408='2.1.trackMPD'!A:A)*
             (C2408='2.1.trackMPD'!D:D)*
             (D2408/10^6='2.1.trackMPD'!H:H)*
             (E2408='2.1.trackMPD'!F:F),
0))</f>
        <v>0</v>
      </c>
    </row>
    <row r="2409" spans="1:9" x14ac:dyDescent="0.2">
      <c r="A2409" s="160" t="s">
        <v>21</v>
      </c>
      <c r="B2409" s="160" t="s">
        <v>5</v>
      </c>
      <c r="C2409" s="160">
        <f>_xlfn.XLOOKUP(B2409,'2.1.trackMPD'!$R$7:$R$29,'2.1.trackMPD'!$T$7:$T$29)</f>
        <v>1</v>
      </c>
      <c r="D2409" s="160">
        <v>1000</v>
      </c>
      <c r="E2409" s="160" t="s">
        <v>6390</v>
      </c>
      <c r="F2409" s="160" t="s">
        <v>110</v>
      </c>
      <c r="G2409" s="160" t="s">
        <v>140</v>
      </c>
      <c r="H2409" s="160" t="s">
        <v>6393</v>
      </c>
      <c r="I2409" s="160" cm="1">
        <f t="array" ref="I2409">INDEX('2.1.trackMPD'!L:L/(24*60*60),
       MATCH(1,
             (A2409='2.1.trackMPD'!A:A)*
             (C2409='2.1.trackMPD'!D:D)*
             (D2409/10^6='2.1.trackMPD'!H:H)*
             (E2409='2.1.trackMPD'!F:F),
0))</f>
        <v>0</v>
      </c>
    </row>
    <row r="2410" spans="1:9" x14ac:dyDescent="0.2">
      <c r="A2410" s="160" t="s">
        <v>21</v>
      </c>
      <c r="B2410" s="160" t="s">
        <v>5</v>
      </c>
      <c r="C2410" s="160">
        <f>_xlfn.XLOOKUP(B2410,'2.1.trackMPD'!$R$7:$R$29,'2.1.trackMPD'!$T$7:$T$29)</f>
        <v>1</v>
      </c>
      <c r="D2410" s="160">
        <v>5000</v>
      </c>
      <c r="E2410" s="160" t="s">
        <v>6390</v>
      </c>
      <c r="F2410" s="160" t="s">
        <v>110</v>
      </c>
      <c r="G2410" s="160" t="s">
        <v>124</v>
      </c>
      <c r="H2410" s="160" t="s">
        <v>6392</v>
      </c>
      <c r="I2410" s="160" cm="1">
        <f t="array" ref="I2410">INDEX('2.1.trackMPD'!I:I/(24*60*60),
       MATCH(1,
             (A2410='2.1.trackMPD'!A:A)*
             (C2410='2.1.trackMPD'!D:D)*
             (D2410/10^6='2.1.trackMPD'!H:H)*
             (E2410='2.1.trackMPD'!F:F),
0))</f>
        <v>4.1639632944088655E-7</v>
      </c>
    </row>
    <row r="2411" spans="1:9" x14ac:dyDescent="0.2">
      <c r="A2411" s="160" t="s">
        <v>21</v>
      </c>
      <c r="B2411" s="160" t="s">
        <v>5</v>
      </c>
      <c r="C2411" s="160">
        <f>_xlfn.XLOOKUP(B2411,'2.1.trackMPD'!$R$7:$R$29,'2.1.trackMPD'!$T$7:$T$29)</f>
        <v>1</v>
      </c>
      <c r="D2411" s="160">
        <v>5000</v>
      </c>
      <c r="E2411" s="160" t="s">
        <v>6390</v>
      </c>
      <c r="F2411" s="160" t="s">
        <v>110</v>
      </c>
      <c r="G2411" s="160" t="s">
        <v>140</v>
      </c>
      <c r="H2411" s="160" t="s">
        <v>6392</v>
      </c>
      <c r="I2411" s="160" cm="1">
        <f t="array" ref="I2411">INDEX('2.1.trackMPD'!J:J/(24*60*60),
       MATCH(1,
             (A2411='2.1.trackMPD'!A:A)*
             (C2411='2.1.trackMPD'!D:D)*
             (D2411/10^6='2.1.trackMPD'!H:H)*
             (E2411='2.1.trackMPD'!F:F),
0))</f>
        <v>1.2516893421025349E-5</v>
      </c>
    </row>
    <row r="2412" spans="1:9" x14ac:dyDescent="0.2">
      <c r="A2412" s="160" t="s">
        <v>21</v>
      </c>
      <c r="B2412" s="160" t="s">
        <v>5</v>
      </c>
      <c r="C2412" s="160">
        <f>_xlfn.XLOOKUP(B2412,'2.1.trackMPD'!$R$7:$R$29,'2.1.trackMPD'!$T$7:$T$29)</f>
        <v>1</v>
      </c>
      <c r="D2412" s="160">
        <v>5000</v>
      </c>
      <c r="E2412" s="160" t="s">
        <v>6390</v>
      </c>
      <c r="F2412" s="160" t="s">
        <v>110</v>
      </c>
      <c r="G2412" s="160" t="s">
        <v>124</v>
      </c>
      <c r="H2412" s="160" t="s">
        <v>6393</v>
      </c>
      <c r="I2412" s="160" cm="1">
        <f t="array" ref="I2412">INDEX('2.1.trackMPD'!K:K/(24*60*60),
       MATCH(1,
             (A2412='2.1.trackMPD'!A:A)*
             (C2412='2.1.trackMPD'!D:D)*
             (D2412/10^6='2.1.trackMPD'!H:H)*
             (E2412='2.1.trackMPD'!F:F),
0))</f>
        <v>0</v>
      </c>
    </row>
    <row r="2413" spans="1:9" x14ac:dyDescent="0.2">
      <c r="A2413" s="160" t="s">
        <v>21</v>
      </c>
      <c r="B2413" s="160" t="s">
        <v>5</v>
      </c>
      <c r="C2413" s="160">
        <f>_xlfn.XLOOKUP(B2413,'2.1.trackMPD'!$R$7:$R$29,'2.1.trackMPD'!$T$7:$T$29)</f>
        <v>1</v>
      </c>
      <c r="D2413" s="160">
        <v>5000</v>
      </c>
      <c r="E2413" s="160" t="s">
        <v>6390</v>
      </c>
      <c r="F2413" s="160" t="s">
        <v>110</v>
      </c>
      <c r="G2413" s="160" t="s">
        <v>140</v>
      </c>
      <c r="H2413" s="160" t="s">
        <v>6393</v>
      </c>
      <c r="I2413" s="160" cm="1">
        <f t="array" ref="I2413">INDEX('2.1.trackMPD'!L:L/(24*60*60),
       MATCH(1,
             (A2413='2.1.trackMPD'!A:A)*
             (C2413='2.1.trackMPD'!D:D)*
             (D2413/10^6='2.1.trackMPD'!H:H)*
             (E2413='2.1.trackMPD'!F:F),
0))</f>
        <v>0</v>
      </c>
    </row>
    <row r="2414" spans="1:9" x14ac:dyDescent="0.2">
      <c r="A2414" s="160" t="s">
        <v>21</v>
      </c>
      <c r="B2414" s="160" t="s">
        <v>5</v>
      </c>
      <c r="C2414" s="160">
        <f>_xlfn.XLOOKUP(B2414,'2.1.trackMPD'!$R$7:$R$29,'2.1.trackMPD'!$T$7:$T$29)</f>
        <v>1</v>
      </c>
      <c r="D2414" s="160">
        <v>1</v>
      </c>
      <c r="E2414" s="160" t="s">
        <v>6394</v>
      </c>
      <c r="F2414" s="160" t="s">
        <v>110</v>
      </c>
      <c r="G2414" s="160" t="s">
        <v>124</v>
      </c>
      <c r="H2414" s="160" t="s">
        <v>6392</v>
      </c>
      <c r="I2414" s="160" cm="1">
        <f t="array" ref="I2414">INDEX('2.1.trackMPD'!I:I/(24*60*60),
       MATCH(1,
             (A2414='2.1.trackMPD'!A:A)*
             (C2414='2.1.trackMPD'!D:D)*
             (D2414/10^6='2.1.trackMPD'!H:H)*
             (E2414='2.1.trackMPD'!F:F),
0))</f>
        <v>5.8594398648143179E-7</v>
      </c>
    </row>
    <row r="2415" spans="1:9" x14ac:dyDescent="0.2">
      <c r="A2415" s="160" t="s">
        <v>21</v>
      </c>
      <c r="B2415" s="160" t="s">
        <v>5</v>
      </c>
      <c r="C2415" s="160">
        <f>_xlfn.XLOOKUP(B2415,'2.1.trackMPD'!$R$7:$R$29,'2.1.trackMPD'!$T$7:$T$29)</f>
        <v>1</v>
      </c>
      <c r="D2415" s="160">
        <v>1</v>
      </c>
      <c r="E2415" s="160" t="s">
        <v>6394</v>
      </c>
      <c r="F2415" s="160" t="s">
        <v>110</v>
      </c>
      <c r="G2415" s="160" t="s">
        <v>140</v>
      </c>
      <c r="H2415" s="160" t="s">
        <v>6392</v>
      </c>
      <c r="I2415" s="160" cm="1">
        <f t="array" ref="I2415">INDEX('2.1.trackMPD'!J:J/(24*60*60),
       MATCH(1,
             (A2415='2.1.trackMPD'!A:A)*
             (C2415='2.1.trackMPD'!D:D)*
             (D2415/10^6='2.1.trackMPD'!H:H)*
             (E2415='2.1.trackMPD'!F:F),
0))</f>
        <v>1.3646293706887037E-5</v>
      </c>
    </row>
    <row r="2416" spans="1:9" x14ac:dyDescent="0.2">
      <c r="A2416" s="160" t="s">
        <v>21</v>
      </c>
      <c r="B2416" s="160" t="s">
        <v>5</v>
      </c>
      <c r="C2416" s="160">
        <f>_xlfn.XLOOKUP(B2416,'2.1.trackMPD'!$R$7:$R$29,'2.1.trackMPD'!$T$7:$T$29)</f>
        <v>1</v>
      </c>
      <c r="D2416" s="160">
        <v>1</v>
      </c>
      <c r="E2416" s="160" t="s">
        <v>6394</v>
      </c>
      <c r="F2416" s="160" t="s">
        <v>110</v>
      </c>
      <c r="G2416" s="160" t="s">
        <v>124</v>
      </c>
      <c r="H2416" s="160" t="s">
        <v>6393</v>
      </c>
      <c r="I2416" s="160" cm="1">
        <f t="array" ref="I2416">INDEX('2.1.trackMPD'!K:K/(24*60*60),
       MATCH(1,
             (A2416='2.1.trackMPD'!A:A)*
             (C2416='2.1.trackMPD'!D:D)*
             (D2416/10^6='2.1.trackMPD'!H:H)*
             (E2416='2.1.trackMPD'!F:F),
0))</f>
        <v>0</v>
      </c>
    </row>
    <row r="2417" spans="1:9" x14ac:dyDescent="0.2">
      <c r="A2417" s="160" t="s">
        <v>21</v>
      </c>
      <c r="B2417" s="160" t="s">
        <v>5</v>
      </c>
      <c r="C2417" s="160">
        <f>_xlfn.XLOOKUP(B2417,'2.1.trackMPD'!$R$7:$R$29,'2.1.trackMPD'!$T$7:$T$29)</f>
        <v>1</v>
      </c>
      <c r="D2417" s="160">
        <v>1</v>
      </c>
      <c r="E2417" s="160" t="s">
        <v>6394</v>
      </c>
      <c r="F2417" s="160" t="s">
        <v>110</v>
      </c>
      <c r="G2417" s="160" t="s">
        <v>140</v>
      </c>
      <c r="H2417" s="160" t="s">
        <v>6393</v>
      </c>
      <c r="I2417" s="160" cm="1">
        <f t="array" ref="I2417">INDEX('2.1.trackMPD'!L:L/(24*60*60),
       MATCH(1,
             (A2417='2.1.trackMPD'!A:A)*
             (C2417='2.1.trackMPD'!D:D)*
             (D2417/10^6='2.1.trackMPD'!H:H)*
             (E2417='2.1.trackMPD'!F:F),
0))</f>
        <v>0</v>
      </c>
    </row>
    <row r="2418" spans="1:9" x14ac:dyDescent="0.2">
      <c r="A2418" s="160" t="s">
        <v>21</v>
      </c>
      <c r="B2418" s="160" t="s">
        <v>5</v>
      </c>
      <c r="C2418" s="160">
        <f>_xlfn.XLOOKUP(B2418,'2.1.trackMPD'!$R$7:$R$29,'2.1.trackMPD'!$T$7:$T$29)</f>
        <v>1</v>
      </c>
      <c r="D2418" s="160">
        <v>10</v>
      </c>
      <c r="E2418" s="160" t="s">
        <v>6394</v>
      </c>
      <c r="F2418" s="160" t="s">
        <v>110</v>
      </c>
      <c r="G2418" s="160" t="s">
        <v>124</v>
      </c>
      <c r="H2418" s="160" t="s">
        <v>6392</v>
      </c>
      <c r="I2418" s="160" cm="1">
        <f t="array" ref="I2418">INDEX('2.1.trackMPD'!I:I/(24*60*60),
       MATCH(1,
             (A2418='2.1.trackMPD'!A:A)*
             (C2418='2.1.trackMPD'!D:D)*
             (D2418/10^6='2.1.trackMPD'!H:H)*
             (E2418='2.1.trackMPD'!F:F),
0))</f>
        <v>2.3613056496542942E-6</v>
      </c>
    </row>
    <row r="2419" spans="1:9" x14ac:dyDescent="0.2">
      <c r="A2419" s="160" t="s">
        <v>21</v>
      </c>
      <c r="B2419" s="160" t="s">
        <v>5</v>
      </c>
      <c r="C2419" s="160">
        <f>_xlfn.XLOOKUP(B2419,'2.1.trackMPD'!$R$7:$R$29,'2.1.trackMPD'!$T$7:$T$29)</f>
        <v>1</v>
      </c>
      <c r="D2419" s="160">
        <v>10</v>
      </c>
      <c r="E2419" s="160" t="s">
        <v>6394</v>
      </c>
      <c r="F2419" s="160" t="s">
        <v>110</v>
      </c>
      <c r="G2419" s="160" t="s">
        <v>140</v>
      </c>
      <c r="H2419" s="160" t="s">
        <v>6392</v>
      </c>
      <c r="I2419" s="160" cm="1">
        <f t="array" ref="I2419">INDEX('2.1.trackMPD'!J:J/(24*60*60),
       MATCH(1,
             (A2419='2.1.trackMPD'!A:A)*
             (C2419='2.1.trackMPD'!D:D)*
             (D2419/10^6='2.1.trackMPD'!H:H)*
             (E2419='2.1.trackMPD'!F:F),
0))</f>
        <v>3.971865851248229E-5</v>
      </c>
    </row>
    <row r="2420" spans="1:9" x14ac:dyDescent="0.2">
      <c r="A2420" s="160" t="s">
        <v>21</v>
      </c>
      <c r="B2420" s="160" t="s">
        <v>5</v>
      </c>
      <c r="C2420" s="160">
        <f>_xlfn.XLOOKUP(B2420,'2.1.trackMPD'!$R$7:$R$29,'2.1.trackMPD'!$T$7:$T$29)</f>
        <v>1</v>
      </c>
      <c r="D2420" s="160">
        <v>10</v>
      </c>
      <c r="E2420" s="160" t="s">
        <v>6394</v>
      </c>
      <c r="F2420" s="160" t="s">
        <v>110</v>
      </c>
      <c r="G2420" s="160" t="s">
        <v>124</v>
      </c>
      <c r="H2420" s="160" t="s">
        <v>6393</v>
      </c>
      <c r="I2420" s="160" cm="1">
        <f t="array" ref="I2420">INDEX('2.1.trackMPD'!K:K/(24*60*60),
       MATCH(1,
             (A2420='2.1.trackMPD'!A:A)*
             (C2420='2.1.trackMPD'!D:D)*
             (D2420/10^6='2.1.trackMPD'!H:H)*
             (E2420='2.1.trackMPD'!F:F),
0))</f>
        <v>0</v>
      </c>
    </row>
    <row r="2421" spans="1:9" x14ac:dyDescent="0.2">
      <c r="A2421" s="160" t="s">
        <v>21</v>
      </c>
      <c r="B2421" s="160" t="s">
        <v>5</v>
      </c>
      <c r="C2421" s="160">
        <f>_xlfn.XLOOKUP(B2421,'2.1.trackMPD'!$R$7:$R$29,'2.1.trackMPD'!$T$7:$T$29)</f>
        <v>1</v>
      </c>
      <c r="D2421" s="160">
        <v>10</v>
      </c>
      <c r="E2421" s="160" t="s">
        <v>6394</v>
      </c>
      <c r="F2421" s="160" t="s">
        <v>110</v>
      </c>
      <c r="G2421" s="160" t="s">
        <v>140</v>
      </c>
      <c r="H2421" s="160" t="s">
        <v>6393</v>
      </c>
      <c r="I2421" s="160" cm="1">
        <f t="array" ref="I2421">INDEX('2.1.trackMPD'!L:L/(24*60*60),
       MATCH(1,
             (A2421='2.1.trackMPD'!A:A)*
             (C2421='2.1.trackMPD'!D:D)*
             (D2421/10^6='2.1.trackMPD'!H:H)*
             (E2421='2.1.trackMPD'!F:F),
0))</f>
        <v>0</v>
      </c>
    </row>
    <row r="2422" spans="1:9" x14ac:dyDescent="0.2">
      <c r="A2422" s="160" t="s">
        <v>21</v>
      </c>
      <c r="B2422" s="160" t="s">
        <v>5</v>
      </c>
      <c r="C2422" s="160">
        <f>_xlfn.XLOOKUP(B2422,'2.1.trackMPD'!$R$7:$R$29,'2.1.trackMPD'!$T$7:$T$29)</f>
        <v>1</v>
      </c>
      <c r="D2422" s="160">
        <v>100</v>
      </c>
      <c r="E2422" s="160" t="s">
        <v>6394</v>
      </c>
      <c r="F2422" s="160" t="s">
        <v>110</v>
      </c>
      <c r="G2422" s="160" t="s">
        <v>124</v>
      </c>
      <c r="H2422" s="160" t="s">
        <v>6392</v>
      </c>
      <c r="I2422" s="160" cm="1">
        <f t="array" ref="I2422">INDEX('2.1.trackMPD'!I:I/(24*60*60),
       MATCH(1,
             (A2422='2.1.trackMPD'!A:A)*
             (C2422='2.1.trackMPD'!D:D)*
             (D2422/10^6='2.1.trackMPD'!H:H)*
             (E2422='2.1.trackMPD'!F:F),
0))</f>
        <v>5.4696461393724309E-7</v>
      </c>
    </row>
    <row r="2423" spans="1:9" x14ac:dyDescent="0.2">
      <c r="A2423" s="160" t="s">
        <v>21</v>
      </c>
      <c r="B2423" s="160" t="s">
        <v>5</v>
      </c>
      <c r="C2423" s="160">
        <f>_xlfn.XLOOKUP(B2423,'2.1.trackMPD'!$R$7:$R$29,'2.1.trackMPD'!$T$7:$T$29)</f>
        <v>1</v>
      </c>
      <c r="D2423" s="160">
        <v>100</v>
      </c>
      <c r="E2423" s="160" t="s">
        <v>6394</v>
      </c>
      <c r="F2423" s="160" t="s">
        <v>110</v>
      </c>
      <c r="G2423" s="160" t="s">
        <v>140</v>
      </c>
      <c r="H2423" s="160" t="s">
        <v>6392</v>
      </c>
      <c r="I2423" s="160" cm="1">
        <f t="array" ref="I2423">INDEX('2.1.trackMPD'!J:J/(24*60*60),
       MATCH(1,
             (A2423='2.1.trackMPD'!A:A)*
             (C2423='2.1.trackMPD'!D:D)*
             (D2423/10^6='2.1.trackMPD'!H:H)*
             (E2423='2.1.trackMPD'!F:F),
0))</f>
        <v>3.7642840629029978E-5</v>
      </c>
    </row>
    <row r="2424" spans="1:9" x14ac:dyDescent="0.2">
      <c r="A2424" s="160" t="s">
        <v>21</v>
      </c>
      <c r="B2424" s="160" t="s">
        <v>5</v>
      </c>
      <c r="C2424" s="160">
        <f>_xlfn.XLOOKUP(B2424,'2.1.trackMPD'!$R$7:$R$29,'2.1.trackMPD'!$T$7:$T$29)</f>
        <v>1</v>
      </c>
      <c r="D2424" s="160">
        <v>100</v>
      </c>
      <c r="E2424" s="160" t="s">
        <v>6394</v>
      </c>
      <c r="F2424" s="160" t="s">
        <v>110</v>
      </c>
      <c r="G2424" s="160" t="s">
        <v>124</v>
      </c>
      <c r="H2424" s="160" t="s">
        <v>6393</v>
      </c>
      <c r="I2424" s="160" cm="1">
        <f t="array" ref="I2424">INDEX('2.1.trackMPD'!K:K/(24*60*60),
       MATCH(1,
             (A2424='2.1.trackMPD'!A:A)*
             (C2424='2.1.trackMPD'!D:D)*
             (D2424/10^6='2.1.trackMPD'!H:H)*
             (E2424='2.1.trackMPD'!F:F),
0))</f>
        <v>0</v>
      </c>
    </row>
    <row r="2425" spans="1:9" x14ac:dyDescent="0.2">
      <c r="A2425" s="160" t="s">
        <v>21</v>
      </c>
      <c r="B2425" s="160" t="s">
        <v>5</v>
      </c>
      <c r="C2425" s="160">
        <f>_xlfn.XLOOKUP(B2425,'2.1.trackMPD'!$R$7:$R$29,'2.1.trackMPD'!$T$7:$T$29)</f>
        <v>1</v>
      </c>
      <c r="D2425" s="160">
        <v>100</v>
      </c>
      <c r="E2425" s="160" t="s">
        <v>6394</v>
      </c>
      <c r="F2425" s="160" t="s">
        <v>110</v>
      </c>
      <c r="G2425" s="160" t="s">
        <v>140</v>
      </c>
      <c r="H2425" s="160" t="s">
        <v>6393</v>
      </c>
      <c r="I2425" s="160" cm="1">
        <f t="array" ref="I2425">INDEX('2.1.trackMPD'!L:L/(24*60*60),
       MATCH(1,
             (A2425='2.1.trackMPD'!A:A)*
             (C2425='2.1.trackMPD'!D:D)*
             (D2425/10^6='2.1.trackMPD'!H:H)*
             (E2425='2.1.trackMPD'!F:F),
0))</f>
        <v>0</v>
      </c>
    </row>
    <row r="2426" spans="1:9" x14ac:dyDescent="0.2">
      <c r="A2426" s="160" t="s">
        <v>21</v>
      </c>
      <c r="B2426" s="160" t="s">
        <v>5</v>
      </c>
      <c r="C2426" s="160">
        <f>_xlfn.XLOOKUP(B2426,'2.1.trackMPD'!$R$7:$R$29,'2.1.trackMPD'!$T$7:$T$29)</f>
        <v>1</v>
      </c>
      <c r="D2426" s="160">
        <v>1000</v>
      </c>
      <c r="E2426" s="160" t="s">
        <v>6394</v>
      </c>
      <c r="F2426" s="160" t="s">
        <v>110</v>
      </c>
      <c r="G2426" s="160" t="s">
        <v>124</v>
      </c>
      <c r="H2426" s="160" t="s">
        <v>6392</v>
      </c>
      <c r="I2426" s="160" cm="1">
        <f t="array" ref="I2426">INDEX('2.1.trackMPD'!I:I/(24*60*60),
       MATCH(1,
             (A2426='2.1.trackMPD'!A:A)*
             (C2426='2.1.trackMPD'!D:D)*
             (D2426/10^6='2.1.trackMPD'!H:H)*
             (E2426='2.1.trackMPD'!F:F),
0))</f>
        <v>3.251322611373727E-7</v>
      </c>
    </row>
    <row r="2427" spans="1:9" x14ac:dyDescent="0.2">
      <c r="A2427" s="160" t="s">
        <v>21</v>
      </c>
      <c r="B2427" s="160" t="s">
        <v>5</v>
      </c>
      <c r="C2427" s="160">
        <f>_xlfn.XLOOKUP(B2427,'2.1.trackMPD'!$R$7:$R$29,'2.1.trackMPD'!$T$7:$T$29)</f>
        <v>1</v>
      </c>
      <c r="D2427" s="160">
        <v>1000</v>
      </c>
      <c r="E2427" s="160" t="s">
        <v>6394</v>
      </c>
      <c r="F2427" s="160" t="s">
        <v>110</v>
      </c>
      <c r="G2427" s="160" t="s">
        <v>140</v>
      </c>
      <c r="H2427" s="160" t="s">
        <v>6392</v>
      </c>
      <c r="I2427" s="160" cm="1">
        <f t="array" ref="I2427">INDEX('2.1.trackMPD'!J:J/(24*60*60),
       MATCH(1,
             (A2427='2.1.trackMPD'!A:A)*
             (C2427='2.1.trackMPD'!D:D)*
             (D2427/10^6='2.1.trackMPD'!H:H)*
             (E2427='2.1.trackMPD'!F:F),
0))</f>
        <v>1.3424857844290044E-5</v>
      </c>
    </row>
    <row r="2428" spans="1:9" x14ac:dyDescent="0.2">
      <c r="A2428" s="160" t="s">
        <v>21</v>
      </c>
      <c r="B2428" s="160" t="s">
        <v>5</v>
      </c>
      <c r="C2428" s="160">
        <f>_xlfn.XLOOKUP(B2428,'2.1.trackMPD'!$R$7:$R$29,'2.1.trackMPD'!$T$7:$T$29)</f>
        <v>1</v>
      </c>
      <c r="D2428" s="160">
        <v>1000</v>
      </c>
      <c r="E2428" s="160" t="s">
        <v>6394</v>
      </c>
      <c r="F2428" s="160" t="s">
        <v>110</v>
      </c>
      <c r="G2428" s="160" t="s">
        <v>124</v>
      </c>
      <c r="H2428" s="160" t="s">
        <v>6393</v>
      </c>
      <c r="I2428" s="160" cm="1">
        <f t="array" ref="I2428">INDEX('2.1.trackMPD'!K:K/(24*60*60),
       MATCH(1,
             (A2428='2.1.trackMPD'!A:A)*
             (C2428='2.1.trackMPD'!D:D)*
             (D2428/10^6='2.1.trackMPD'!H:H)*
             (E2428='2.1.trackMPD'!F:F),
0))</f>
        <v>0</v>
      </c>
    </row>
    <row r="2429" spans="1:9" x14ac:dyDescent="0.2">
      <c r="A2429" s="160" t="s">
        <v>21</v>
      </c>
      <c r="B2429" s="160" t="s">
        <v>5</v>
      </c>
      <c r="C2429" s="160">
        <f>_xlfn.XLOOKUP(B2429,'2.1.trackMPD'!$R$7:$R$29,'2.1.trackMPD'!$T$7:$T$29)</f>
        <v>1</v>
      </c>
      <c r="D2429" s="160">
        <v>1000</v>
      </c>
      <c r="E2429" s="160" t="s">
        <v>6394</v>
      </c>
      <c r="F2429" s="160" t="s">
        <v>110</v>
      </c>
      <c r="G2429" s="160" t="s">
        <v>140</v>
      </c>
      <c r="H2429" s="160" t="s">
        <v>6393</v>
      </c>
      <c r="I2429" s="160" cm="1">
        <f t="array" ref="I2429">INDEX('2.1.trackMPD'!L:L/(24*60*60),
       MATCH(1,
             (A2429='2.1.trackMPD'!A:A)*
             (C2429='2.1.trackMPD'!D:D)*
             (D2429/10^6='2.1.trackMPD'!H:H)*
             (E2429='2.1.trackMPD'!F:F),
0))</f>
        <v>5.0050050050049994E-7</v>
      </c>
    </row>
    <row r="2430" spans="1:9" x14ac:dyDescent="0.2">
      <c r="A2430" s="160" t="s">
        <v>21</v>
      </c>
      <c r="B2430" s="160" t="s">
        <v>5</v>
      </c>
      <c r="C2430" s="160">
        <f>_xlfn.XLOOKUP(B2430,'2.1.trackMPD'!$R$7:$R$29,'2.1.trackMPD'!$T$7:$T$29)</f>
        <v>1</v>
      </c>
      <c r="D2430" s="160">
        <v>5000</v>
      </c>
      <c r="E2430" s="160" t="s">
        <v>6394</v>
      </c>
      <c r="F2430" s="160" t="s">
        <v>110</v>
      </c>
      <c r="G2430" s="160" t="s">
        <v>124</v>
      </c>
      <c r="H2430" s="160" t="s">
        <v>6392</v>
      </c>
      <c r="I2430" s="160" t="e" cm="1">
        <f t="array" ref="I2430">INDEX('2.1.trackMPD'!I:I/(24*60*60),
       MATCH(1,
             (A2430='2.1.trackMPD'!A:A)*
             (C2430='2.1.trackMPD'!D:D)*
             (D2430/10^6='2.1.trackMPD'!H:H)*
             (E2430='2.1.trackMPD'!F:F),
0))</f>
        <v>#N/A</v>
      </c>
    </row>
    <row r="2431" spans="1:9" x14ac:dyDescent="0.2">
      <c r="A2431" s="160" t="s">
        <v>21</v>
      </c>
      <c r="B2431" s="160" t="s">
        <v>5</v>
      </c>
      <c r="C2431" s="160">
        <f>_xlfn.XLOOKUP(B2431,'2.1.trackMPD'!$R$7:$R$29,'2.1.trackMPD'!$T$7:$T$29)</f>
        <v>1</v>
      </c>
      <c r="D2431" s="160">
        <v>5000</v>
      </c>
      <c r="E2431" s="160" t="s">
        <v>6394</v>
      </c>
      <c r="F2431" s="160" t="s">
        <v>110</v>
      </c>
      <c r="G2431" s="160" t="s">
        <v>140</v>
      </c>
      <c r="H2431" s="160" t="s">
        <v>6392</v>
      </c>
      <c r="I2431" s="160" t="e" cm="1">
        <f t="array" ref="I2431">INDEX('2.1.trackMPD'!J:J/(24*60*60),
       MATCH(1,
             (A2431='2.1.trackMPD'!A:A)*
             (C2431='2.1.trackMPD'!D:D)*
             (D2431/10^6='2.1.trackMPD'!H:H)*
             (E2431='2.1.trackMPD'!F:F),
0))</f>
        <v>#N/A</v>
      </c>
    </row>
    <row r="2432" spans="1:9" x14ac:dyDescent="0.2">
      <c r="A2432" s="160" t="s">
        <v>21</v>
      </c>
      <c r="B2432" s="160" t="s">
        <v>5</v>
      </c>
      <c r="C2432" s="160">
        <f>_xlfn.XLOOKUP(B2432,'2.1.trackMPD'!$R$7:$R$29,'2.1.trackMPD'!$T$7:$T$29)</f>
        <v>1</v>
      </c>
      <c r="D2432" s="160">
        <v>5000</v>
      </c>
      <c r="E2432" s="160" t="s">
        <v>6394</v>
      </c>
      <c r="F2432" s="160" t="s">
        <v>110</v>
      </c>
      <c r="G2432" s="160" t="s">
        <v>124</v>
      </c>
      <c r="H2432" s="160" t="s">
        <v>6393</v>
      </c>
      <c r="I2432" s="160" t="e" cm="1">
        <f t="array" ref="I2432">INDEX('2.1.trackMPD'!K:K/(24*60*60),
       MATCH(1,
             (A2432='2.1.trackMPD'!A:A)*
             (C2432='2.1.trackMPD'!D:D)*
             (D2432/10^6='2.1.trackMPD'!H:H)*
             (E2432='2.1.trackMPD'!F:F),
0))</f>
        <v>#N/A</v>
      </c>
    </row>
    <row r="2433" spans="1:9" x14ac:dyDescent="0.2">
      <c r="A2433" s="160" t="s">
        <v>21</v>
      </c>
      <c r="B2433" s="160" t="s">
        <v>5</v>
      </c>
      <c r="C2433" s="160">
        <f>_xlfn.XLOOKUP(B2433,'2.1.trackMPD'!$R$7:$R$29,'2.1.trackMPD'!$T$7:$T$29)</f>
        <v>1</v>
      </c>
      <c r="D2433" s="160">
        <v>5000</v>
      </c>
      <c r="E2433" s="160" t="s">
        <v>6394</v>
      </c>
      <c r="F2433" s="160" t="s">
        <v>110</v>
      </c>
      <c r="G2433" s="160" t="s">
        <v>140</v>
      </c>
      <c r="H2433" s="160" t="s">
        <v>6393</v>
      </c>
      <c r="I2433" s="160" t="e" cm="1">
        <f t="array" ref="I2433">INDEX('2.1.trackMPD'!L:L/(24*60*60),
       MATCH(1,
             (A2433='2.1.trackMPD'!A:A)*
             (C2433='2.1.trackMPD'!D:D)*
             (D2433/10^6='2.1.trackMPD'!H:H)*
             (E2433='2.1.trackMPD'!F:F),
0))</f>
        <v>#N/A</v>
      </c>
    </row>
    <row r="2434" spans="1:9" x14ac:dyDescent="0.2">
      <c r="A2434" s="160" t="s">
        <v>21</v>
      </c>
      <c r="B2434" s="160" t="s">
        <v>5</v>
      </c>
      <c r="C2434" s="160">
        <f>_xlfn.XLOOKUP(B2434,'2.1.trackMPD'!$R$7:$R$29,'2.1.trackMPD'!$T$7:$T$29)</f>
        <v>1</v>
      </c>
      <c r="D2434" s="160">
        <v>1</v>
      </c>
      <c r="E2434" s="160" t="s">
        <v>6395</v>
      </c>
      <c r="F2434" s="160" t="s">
        <v>110</v>
      </c>
      <c r="G2434" s="160" t="s">
        <v>124</v>
      </c>
      <c r="H2434" s="160" t="s">
        <v>6392</v>
      </c>
      <c r="I2434" s="160" t="e" cm="1">
        <f t="array" ref="I2434">INDEX('2.1.trackMPD'!I:I/(24*60*60),
       MATCH(1,
             (A2434='2.1.trackMPD'!A:A)*
             (C2434='2.1.trackMPD'!D:D)*
             (D2434/10^6='2.1.trackMPD'!H:H)*
             (E2434='2.1.trackMPD'!F:F),
0))</f>
        <v>#N/A</v>
      </c>
    </row>
    <row r="2435" spans="1:9" x14ac:dyDescent="0.2">
      <c r="A2435" s="160" t="s">
        <v>21</v>
      </c>
      <c r="B2435" s="160" t="s">
        <v>5</v>
      </c>
      <c r="C2435" s="160">
        <f>_xlfn.XLOOKUP(B2435,'2.1.trackMPD'!$R$7:$R$29,'2.1.trackMPD'!$T$7:$T$29)</f>
        <v>1</v>
      </c>
      <c r="D2435" s="160">
        <v>1</v>
      </c>
      <c r="E2435" s="160" t="s">
        <v>6395</v>
      </c>
      <c r="F2435" s="160" t="s">
        <v>110</v>
      </c>
      <c r="G2435" s="160" t="s">
        <v>140</v>
      </c>
      <c r="H2435" s="160" t="s">
        <v>6392</v>
      </c>
      <c r="I2435" s="160" t="e" cm="1">
        <f t="array" ref="I2435">INDEX('2.1.trackMPD'!J:J/(24*60*60),
       MATCH(1,
             (A2435='2.1.trackMPD'!A:A)*
             (C2435='2.1.trackMPD'!D:D)*
             (D2435/10^6='2.1.trackMPD'!H:H)*
             (E2435='2.1.trackMPD'!F:F),
0))</f>
        <v>#N/A</v>
      </c>
    </row>
    <row r="2436" spans="1:9" x14ac:dyDescent="0.2">
      <c r="A2436" s="160" t="s">
        <v>21</v>
      </c>
      <c r="B2436" s="160" t="s">
        <v>5</v>
      </c>
      <c r="C2436" s="160">
        <f>_xlfn.XLOOKUP(B2436,'2.1.trackMPD'!$R$7:$R$29,'2.1.trackMPD'!$T$7:$T$29)</f>
        <v>1</v>
      </c>
      <c r="D2436" s="160">
        <v>1</v>
      </c>
      <c r="E2436" s="160" t="s">
        <v>6395</v>
      </c>
      <c r="F2436" s="160" t="s">
        <v>110</v>
      </c>
      <c r="G2436" s="160" t="s">
        <v>124</v>
      </c>
      <c r="H2436" s="160" t="s">
        <v>6393</v>
      </c>
      <c r="I2436" s="160" t="e" cm="1">
        <f t="array" ref="I2436">INDEX('2.1.trackMPD'!K:K/(24*60*60),
       MATCH(1,
             (A2436='2.1.trackMPD'!A:A)*
             (C2436='2.1.trackMPD'!D:D)*
             (D2436/10^6='2.1.trackMPD'!H:H)*
             (E2436='2.1.trackMPD'!F:F),
0))</f>
        <v>#N/A</v>
      </c>
    </row>
    <row r="2437" spans="1:9" x14ac:dyDescent="0.2">
      <c r="A2437" s="160" t="s">
        <v>21</v>
      </c>
      <c r="B2437" s="160" t="s">
        <v>5</v>
      </c>
      <c r="C2437" s="160">
        <f>_xlfn.XLOOKUP(B2437,'2.1.trackMPD'!$R$7:$R$29,'2.1.trackMPD'!$T$7:$T$29)</f>
        <v>1</v>
      </c>
      <c r="D2437" s="160">
        <v>1</v>
      </c>
      <c r="E2437" s="160" t="s">
        <v>6395</v>
      </c>
      <c r="F2437" s="160" t="s">
        <v>110</v>
      </c>
      <c r="G2437" s="160" t="s">
        <v>140</v>
      </c>
      <c r="H2437" s="160" t="s">
        <v>6393</v>
      </c>
      <c r="I2437" s="160" t="e" cm="1">
        <f t="array" ref="I2437">INDEX('2.1.trackMPD'!L:L/(24*60*60),
       MATCH(1,
             (A2437='2.1.trackMPD'!A:A)*
             (C2437='2.1.trackMPD'!D:D)*
             (D2437/10^6='2.1.trackMPD'!H:H)*
             (E2437='2.1.trackMPD'!F:F),
0))</f>
        <v>#N/A</v>
      </c>
    </row>
    <row r="2438" spans="1:9" x14ac:dyDescent="0.2">
      <c r="A2438" s="160" t="s">
        <v>21</v>
      </c>
      <c r="B2438" s="160" t="s">
        <v>5</v>
      </c>
      <c r="C2438" s="160">
        <f>_xlfn.XLOOKUP(B2438,'2.1.trackMPD'!$R$7:$R$29,'2.1.trackMPD'!$T$7:$T$29)</f>
        <v>1</v>
      </c>
      <c r="D2438" s="160">
        <v>10</v>
      </c>
      <c r="E2438" s="160" t="s">
        <v>6395</v>
      </c>
      <c r="F2438" s="160" t="s">
        <v>110</v>
      </c>
      <c r="G2438" s="160" t="s">
        <v>124</v>
      </c>
      <c r="H2438" s="160" t="s">
        <v>6392</v>
      </c>
      <c r="I2438" s="160" t="e" cm="1">
        <f t="array" ref="I2438">INDEX('2.1.trackMPD'!I:I/(24*60*60),
       MATCH(1,
             (A2438='2.1.trackMPD'!A:A)*
             (C2438='2.1.trackMPD'!D:D)*
             (D2438/10^6='2.1.trackMPD'!H:H)*
             (E2438='2.1.trackMPD'!F:F),
0))</f>
        <v>#N/A</v>
      </c>
    </row>
    <row r="2439" spans="1:9" x14ac:dyDescent="0.2">
      <c r="A2439" s="160" t="s">
        <v>21</v>
      </c>
      <c r="B2439" s="160" t="s">
        <v>5</v>
      </c>
      <c r="C2439" s="160">
        <f>_xlfn.XLOOKUP(B2439,'2.1.trackMPD'!$R$7:$R$29,'2.1.trackMPD'!$T$7:$T$29)</f>
        <v>1</v>
      </c>
      <c r="D2439" s="160">
        <v>10</v>
      </c>
      <c r="E2439" s="160" t="s">
        <v>6395</v>
      </c>
      <c r="F2439" s="160" t="s">
        <v>110</v>
      </c>
      <c r="G2439" s="160" t="s">
        <v>140</v>
      </c>
      <c r="H2439" s="160" t="s">
        <v>6392</v>
      </c>
      <c r="I2439" s="160" t="e" cm="1">
        <f t="array" ref="I2439">INDEX('2.1.trackMPD'!J:J/(24*60*60),
       MATCH(1,
             (A2439='2.1.trackMPD'!A:A)*
             (C2439='2.1.trackMPD'!D:D)*
             (D2439/10^6='2.1.trackMPD'!H:H)*
             (E2439='2.1.trackMPD'!F:F),
0))</f>
        <v>#N/A</v>
      </c>
    </row>
    <row r="2440" spans="1:9" x14ac:dyDescent="0.2">
      <c r="A2440" s="160" t="s">
        <v>21</v>
      </c>
      <c r="B2440" s="160" t="s">
        <v>5</v>
      </c>
      <c r="C2440" s="160">
        <f>_xlfn.XLOOKUP(B2440,'2.1.trackMPD'!$R$7:$R$29,'2.1.trackMPD'!$T$7:$T$29)</f>
        <v>1</v>
      </c>
      <c r="D2440" s="160">
        <v>10</v>
      </c>
      <c r="E2440" s="160" t="s">
        <v>6395</v>
      </c>
      <c r="F2440" s="160" t="s">
        <v>110</v>
      </c>
      <c r="G2440" s="160" t="s">
        <v>124</v>
      </c>
      <c r="H2440" s="160" t="s">
        <v>6393</v>
      </c>
      <c r="I2440" s="160" t="e" cm="1">
        <f t="array" ref="I2440">INDEX('2.1.trackMPD'!K:K/(24*60*60),
       MATCH(1,
             (A2440='2.1.trackMPD'!A:A)*
             (C2440='2.1.trackMPD'!D:D)*
             (D2440/10^6='2.1.trackMPD'!H:H)*
             (E2440='2.1.trackMPD'!F:F),
0))</f>
        <v>#N/A</v>
      </c>
    </row>
    <row r="2441" spans="1:9" x14ac:dyDescent="0.2">
      <c r="A2441" s="160" t="s">
        <v>21</v>
      </c>
      <c r="B2441" s="160" t="s">
        <v>5</v>
      </c>
      <c r="C2441" s="160">
        <f>_xlfn.XLOOKUP(B2441,'2.1.trackMPD'!$R$7:$R$29,'2.1.trackMPD'!$T$7:$T$29)</f>
        <v>1</v>
      </c>
      <c r="D2441" s="160">
        <v>10</v>
      </c>
      <c r="E2441" s="160" t="s">
        <v>6395</v>
      </c>
      <c r="F2441" s="160" t="s">
        <v>110</v>
      </c>
      <c r="G2441" s="160" t="s">
        <v>140</v>
      </c>
      <c r="H2441" s="160" t="s">
        <v>6393</v>
      </c>
      <c r="I2441" s="160" t="e" cm="1">
        <f t="array" ref="I2441">INDEX('2.1.trackMPD'!L:L/(24*60*60),
       MATCH(1,
             (A2441='2.1.trackMPD'!A:A)*
             (C2441='2.1.trackMPD'!D:D)*
             (D2441/10^6='2.1.trackMPD'!H:H)*
             (E2441='2.1.trackMPD'!F:F),
0))</f>
        <v>#N/A</v>
      </c>
    </row>
    <row r="2442" spans="1:9" x14ac:dyDescent="0.2">
      <c r="A2442" s="160" t="s">
        <v>21</v>
      </c>
      <c r="B2442" s="160" t="s">
        <v>5</v>
      </c>
      <c r="C2442" s="160">
        <f>_xlfn.XLOOKUP(B2442,'2.1.trackMPD'!$R$7:$R$29,'2.1.trackMPD'!$T$7:$T$29)</f>
        <v>1</v>
      </c>
      <c r="D2442" s="160">
        <v>100</v>
      </c>
      <c r="E2442" s="160" t="s">
        <v>6395</v>
      </c>
      <c r="F2442" s="160" t="s">
        <v>110</v>
      </c>
      <c r="G2442" s="160" t="s">
        <v>124</v>
      </c>
      <c r="H2442" s="160" t="s">
        <v>6392</v>
      </c>
      <c r="I2442" s="160" t="e" cm="1">
        <f t="array" ref="I2442">INDEX('2.1.trackMPD'!I:I/(24*60*60),
       MATCH(1,
             (A2442='2.1.trackMPD'!A:A)*
             (C2442='2.1.trackMPD'!D:D)*
             (D2442/10^6='2.1.trackMPD'!H:H)*
             (E2442='2.1.trackMPD'!F:F),
0))</f>
        <v>#N/A</v>
      </c>
    </row>
    <row r="2443" spans="1:9" x14ac:dyDescent="0.2">
      <c r="A2443" s="160" t="s">
        <v>21</v>
      </c>
      <c r="B2443" s="160" t="s">
        <v>5</v>
      </c>
      <c r="C2443" s="160">
        <f>_xlfn.XLOOKUP(B2443,'2.1.trackMPD'!$R$7:$R$29,'2.1.trackMPD'!$T$7:$T$29)</f>
        <v>1</v>
      </c>
      <c r="D2443" s="160">
        <v>100</v>
      </c>
      <c r="E2443" s="160" t="s">
        <v>6395</v>
      </c>
      <c r="F2443" s="160" t="s">
        <v>110</v>
      </c>
      <c r="G2443" s="160" t="s">
        <v>140</v>
      </c>
      <c r="H2443" s="160" t="s">
        <v>6392</v>
      </c>
      <c r="I2443" s="160" t="e" cm="1">
        <f t="array" ref="I2443">INDEX('2.1.trackMPD'!J:J/(24*60*60),
       MATCH(1,
             (A2443='2.1.trackMPD'!A:A)*
             (C2443='2.1.trackMPD'!D:D)*
             (D2443/10^6='2.1.trackMPD'!H:H)*
             (E2443='2.1.trackMPD'!F:F),
0))</f>
        <v>#N/A</v>
      </c>
    </row>
    <row r="2444" spans="1:9" x14ac:dyDescent="0.2">
      <c r="A2444" s="160" t="s">
        <v>21</v>
      </c>
      <c r="B2444" s="160" t="s">
        <v>5</v>
      </c>
      <c r="C2444" s="160">
        <f>_xlfn.XLOOKUP(B2444,'2.1.trackMPD'!$R$7:$R$29,'2.1.trackMPD'!$T$7:$T$29)</f>
        <v>1</v>
      </c>
      <c r="D2444" s="160">
        <v>100</v>
      </c>
      <c r="E2444" s="160" t="s">
        <v>6395</v>
      </c>
      <c r="F2444" s="160" t="s">
        <v>110</v>
      </c>
      <c r="G2444" s="160" t="s">
        <v>124</v>
      </c>
      <c r="H2444" s="160" t="s">
        <v>6393</v>
      </c>
      <c r="I2444" s="160" t="e" cm="1">
        <f t="array" ref="I2444">INDEX('2.1.trackMPD'!K:K/(24*60*60),
       MATCH(1,
             (A2444='2.1.trackMPD'!A:A)*
             (C2444='2.1.trackMPD'!D:D)*
             (D2444/10^6='2.1.trackMPD'!H:H)*
             (E2444='2.1.trackMPD'!F:F),
0))</f>
        <v>#N/A</v>
      </c>
    </row>
    <row r="2445" spans="1:9" x14ac:dyDescent="0.2">
      <c r="A2445" s="160" t="s">
        <v>21</v>
      </c>
      <c r="B2445" s="160" t="s">
        <v>5</v>
      </c>
      <c r="C2445" s="160">
        <f>_xlfn.XLOOKUP(B2445,'2.1.trackMPD'!$R$7:$R$29,'2.1.trackMPD'!$T$7:$T$29)</f>
        <v>1</v>
      </c>
      <c r="D2445" s="160">
        <v>100</v>
      </c>
      <c r="E2445" s="160" t="s">
        <v>6395</v>
      </c>
      <c r="F2445" s="160" t="s">
        <v>110</v>
      </c>
      <c r="G2445" s="160" t="s">
        <v>140</v>
      </c>
      <c r="H2445" s="160" t="s">
        <v>6393</v>
      </c>
      <c r="I2445" s="160" t="e" cm="1">
        <f t="array" ref="I2445">INDEX('2.1.trackMPD'!L:L/(24*60*60),
       MATCH(1,
             (A2445='2.1.trackMPD'!A:A)*
             (C2445='2.1.trackMPD'!D:D)*
             (D2445/10^6='2.1.trackMPD'!H:H)*
             (E2445='2.1.trackMPD'!F:F),
0))</f>
        <v>#N/A</v>
      </c>
    </row>
    <row r="2446" spans="1:9" x14ac:dyDescent="0.2">
      <c r="A2446" s="160" t="s">
        <v>21</v>
      </c>
      <c r="B2446" s="160" t="s">
        <v>0</v>
      </c>
      <c r="C2446" s="160">
        <f>_xlfn.XLOOKUP(B2446,'2.1.trackMPD'!$R$7:$R$29,'2.1.trackMPD'!$T$7:$T$29)</f>
        <v>4</v>
      </c>
      <c r="D2446" s="160">
        <v>1</v>
      </c>
      <c r="E2446" s="160" t="s">
        <v>6390</v>
      </c>
      <c r="F2446" s="160" t="s">
        <v>110</v>
      </c>
      <c r="G2446" s="160" t="s">
        <v>124</v>
      </c>
      <c r="H2446" s="160" t="s">
        <v>6392</v>
      </c>
      <c r="I2446" s="160" cm="1">
        <f t="array" ref="I2446">INDEX('2.1.trackMPD'!I:I/(24*60*60),
       MATCH(1,
             (A2446='2.1.trackMPD'!A:A)*
             (C2446='2.1.trackMPD'!D:D)*
             (D2446/10^6='2.1.trackMPD'!H:H)*
             (E2446='2.1.trackMPD'!F:F),
0))</f>
        <v>4.8463844582036687E-7</v>
      </c>
    </row>
    <row r="2447" spans="1:9" x14ac:dyDescent="0.2">
      <c r="A2447" s="160" t="s">
        <v>21</v>
      </c>
      <c r="B2447" s="160" t="s">
        <v>0</v>
      </c>
      <c r="C2447" s="160">
        <f>_xlfn.XLOOKUP(B2447,'2.1.trackMPD'!$R$7:$R$29,'2.1.trackMPD'!$T$7:$T$29)</f>
        <v>4</v>
      </c>
      <c r="D2447" s="160">
        <v>1</v>
      </c>
      <c r="E2447" s="160" t="s">
        <v>6390</v>
      </c>
      <c r="F2447" s="160" t="s">
        <v>110</v>
      </c>
      <c r="G2447" s="160" t="s">
        <v>140</v>
      </c>
      <c r="H2447" s="160" t="s">
        <v>6392</v>
      </c>
      <c r="I2447" s="160" cm="1">
        <f t="array" ref="I2447">INDEX('2.1.trackMPD'!J:J/(24*60*60),
       MATCH(1,
             (A2447='2.1.trackMPD'!A:A)*
             (C2447='2.1.trackMPD'!D:D)*
             (D2447/10^6='2.1.trackMPD'!H:H)*
             (E2447='2.1.trackMPD'!F:F),
0))</f>
        <v>1.4190937263251272E-5</v>
      </c>
    </row>
    <row r="2448" spans="1:9" x14ac:dyDescent="0.2">
      <c r="A2448" s="160" t="s">
        <v>21</v>
      </c>
      <c r="B2448" s="160" t="s">
        <v>0</v>
      </c>
      <c r="C2448" s="160">
        <f>_xlfn.XLOOKUP(B2448,'2.1.trackMPD'!$R$7:$R$29,'2.1.trackMPD'!$T$7:$T$29)</f>
        <v>4</v>
      </c>
      <c r="D2448" s="160">
        <v>1</v>
      </c>
      <c r="E2448" s="160" t="s">
        <v>6390</v>
      </c>
      <c r="F2448" s="160" t="s">
        <v>110</v>
      </c>
      <c r="G2448" s="160" t="s">
        <v>124</v>
      </c>
      <c r="H2448" s="160" t="s">
        <v>6393</v>
      </c>
      <c r="I2448" s="160" cm="1">
        <f t="array" ref="I2448">INDEX('2.1.trackMPD'!K:K/(24*60*60),
       MATCH(1,
             (A2448='2.1.trackMPD'!A:A)*
             (C2448='2.1.trackMPD'!D:D)*
             (D2448/10^6='2.1.trackMPD'!H:H)*
             (E2448='2.1.trackMPD'!F:F),
0))</f>
        <v>0</v>
      </c>
    </row>
    <row r="2449" spans="1:9" x14ac:dyDescent="0.2">
      <c r="A2449" s="160" t="s">
        <v>21</v>
      </c>
      <c r="B2449" s="160" t="s">
        <v>0</v>
      </c>
      <c r="C2449" s="160">
        <f>_xlfn.XLOOKUP(B2449,'2.1.trackMPD'!$R$7:$R$29,'2.1.trackMPD'!$T$7:$T$29)</f>
        <v>4</v>
      </c>
      <c r="D2449" s="160">
        <v>1</v>
      </c>
      <c r="E2449" s="160" t="s">
        <v>6390</v>
      </c>
      <c r="F2449" s="160" t="s">
        <v>110</v>
      </c>
      <c r="G2449" s="160" t="s">
        <v>140</v>
      </c>
      <c r="H2449" s="160" t="s">
        <v>6393</v>
      </c>
      <c r="I2449" s="160" cm="1">
        <f t="array" ref="I2449">INDEX('2.1.trackMPD'!L:L/(24*60*60),
       MATCH(1,
             (A2449='2.1.trackMPD'!A:A)*
             (C2449='2.1.trackMPD'!D:D)*
             (D2449/10^6='2.1.trackMPD'!H:H)*
             (E2449='2.1.trackMPD'!F:F),
0))</f>
        <v>0</v>
      </c>
    </row>
    <row r="2450" spans="1:9" x14ac:dyDescent="0.2">
      <c r="A2450" s="160" t="s">
        <v>21</v>
      </c>
      <c r="B2450" s="160" t="s">
        <v>0</v>
      </c>
      <c r="C2450" s="160">
        <f>_xlfn.XLOOKUP(B2450,'2.1.trackMPD'!$R$7:$R$29,'2.1.trackMPD'!$T$7:$T$29)</f>
        <v>4</v>
      </c>
      <c r="D2450" s="160">
        <v>10</v>
      </c>
      <c r="E2450" s="160" t="s">
        <v>6390</v>
      </c>
      <c r="F2450" s="160" t="s">
        <v>110</v>
      </c>
      <c r="G2450" s="160" t="s">
        <v>124</v>
      </c>
      <c r="H2450" s="160" t="s">
        <v>6392</v>
      </c>
      <c r="I2450" s="160" cm="1">
        <f t="array" ref="I2450">INDEX('2.1.trackMPD'!I:I/(24*60*60),
       MATCH(1,
             (A2450='2.1.trackMPD'!A:A)*
             (C2450='2.1.trackMPD'!D:D)*
             (D2450/10^6='2.1.trackMPD'!H:H)*
             (E2450='2.1.trackMPD'!F:F),
0))</f>
        <v>1.9165459673104052E-6</v>
      </c>
    </row>
    <row r="2451" spans="1:9" x14ac:dyDescent="0.2">
      <c r="A2451" s="160" t="s">
        <v>21</v>
      </c>
      <c r="B2451" s="160" t="s">
        <v>0</v>
      </c>
      <c r="C2451" s="160">
        <f>_xlfn.XLOOKUP(B2451,'2.1.trackMPD'!$R$7:$R$29,'2.1.trackMPD'!$T$7:$T$29)</f>
        <v>4</v>
      </c>
      <c r="D2451" s="160">
        <v>10</v>
      </c>
      <c r="E2451" s="160" t="s">
        <v>6390</v>
      </c>
      <c r="F2451" s="160" t="s">
        <v>110</v>
      </c>
      <c r="G2451" s="160" t="s">
        <v>140</v>
      </c>
      <c r="H2451" s="160" t="s">
        <v>6392</v>
      </c>
      <c r="I2451" s="160" cm="1">
        <f t="array" ref="I2451">INDEX('2.1.trackMPD'!J:J/(24*60*60),
       MATCH(1,
             (A2451='2.1.trackMPD'!A:A)*
             (C2451='2.1.trackMPD'!D:D)*
             (D2451/10^6='2.1.trackMPD'!H:H)*
             (E2451='2.1.trackMPD'!F:F),
0))</f>
        <v>1.8130919011724537E-5</v>
      </c>
    </row>
    <row r="2452" spans="1:9" x14ac:dyDescent="0.2">
      <c r="A2452" s="160" t="s">
        <v>21</v>
      </c>
      <c r="B2452" s="160" t="s">
        <v>0</v>
      </c>
      <c r="C2452" s="160">
        <f>_xlfn.XLOOKUP(B2452,'2.1.trackMPD'!$R$7:$R$29,'2.1.trackMPD'!$T$7:$T$29)</f>
        <v>4</v>
      </c>
      <c r="D2452" s="160">
        <v>10</v>
      </c>
      <c r="E2452" s="160" t="s">
        <v>6390</v>
      </c>
      <c r="F2452" s="160" t="s">
        <v>110</v>
      </c>
      <c r="G2452" s="160" t="s">
        <v>124</v>
      </c>
      <c r="H2452" s="160" t="s">
        <v>6393</v>
      </c>
      <c r="I2452" s="160" cm="1">
        <f t="array" ref="I2452">INDEX('2.1.trackMPD'!K:K/(24*60*60),
       MATCH(1,
             (A2452='2.1.trackMPD'!A:A)*
             (C2452='2.1.trackMPD'!D:D)*
             (D2452/10^6='2.1.trackMPD'!H:H)*
             (E2452='2.1.trackMPD'!F:F),
0))</f>
        <v>0</v>
      </c>
    </row>
    <row r="2453" spans="1:9" x14ac:dyDescent="0.2">
      <c r="A2453" s="160" t="s">
        <v>21</v>
      </c>
      <c r="B2453" s="160" t="s">
        <v>0</v>
      </c>
      <c r="C2453" s="160">
        <f>_xlfn.XLOOKUP(B2453,'2.1.trackMPD'!$R$7:$R$29,'2.1.trackMPD'!$T$7:$T$29)</f>
        <v>4</v>
      </c>
      <c r="D2453" s="160">
        <v>10</v>
      </c>
      <c r="E2453" s="160" t="s">
        <v>6390</v>
      </c>
      <c r="F2453" s="160" t="s">
        <v>110</v>
      </c>
      <c r="G2453" s="160" t="s">
        <v>140</v>
      </c>
      <c r="H2453" s="160" t="s">
        <v>6393</v>
      </c>
      <c r="I2453" s="160" cm="1">
        <f t="array" ref="I2453">INDEX('2.1.trackMPD'!L:L/(24*60*60),
       MATCH(1,
             (A2453='2.1.trackMPD'!A:A)*
             (C2453='2.1.trackMPD'!D:D)*
             (D2453/10^6='2.1.trackMPD'!H:H)*
             (E2453='2.1.trackMPD'!F:F),
0))</f>
        <v>0</v>
      </c>
    </row>
    <row r="2454" spans="1:9" x14ac:dyDescent="0.2">
      <c r="A2454" s="160" t="s">
        <v>21</v>
      </c>
      <c r="B2454" s="160" t="s">
        <v>0</v>
      </c>
      <c r="C2454" s="160">
        <f>_xlfn.XLOOKUP(B2454,'2.1.trackMPD'!$R$7:$R$29,'2.1.trackMPD'!$T$7:$T$29)</f>
        <v>4</v>
      </c>
      <c r="D2454" s="160">
        <v>100</v>
      </c>
      <c r="E2454" s="160" t="s">
        <v>6390</v>
      </c>
      <c r="F2454" s="160" t="s">
        <v>110</v>
      </c>
      <c r="G2454" s="160" t="s">
        <v>124</v>
      </c>
      <c r="H2454" s="160" t="s">
        <v>6392</v>
      </c>
      <c r="I2454" s="160" cm="1">
        <f t="array" ref="I2454">INDEX('2.1.trackMPD'!I:I/(24*60*60),
       MATCH(1,
             (A2454='2.1.trackMPD'!A:A)*
             (C2454='2.1.trackMPD'!D:D)*
             (D2454/10^6='2.1.trackMPD'!H:H)*
             (E2454='2.1.trackMPD'!F:F),
0))</f>
        <v>4.9717012758223494E-6</v>
      </c>
    </row>
    <row r="2455" spans="1:9" x14ac:dyDescent="0.2">
      <c r="A2455" s="160" t="s">
        <v>21</v>
      </c>
      <c r="B2455" s="160" t="s">
        <v>0</v>
      </c>
      <c r="C2455" s="160">
        <f>_xlfn.XLOOKUP(B2455,'2.1.trackMPD'!$R$7:$R$29,'2.1.trackMPD'!$T$7:$T$29)</f>
        <v>4</v>
      </c>
      <c r="D2455" s="160">
        <v>100</v>
      </c>
      <c r="E2455" s="160" t="s">
        <v>6390</v>
      </c>
      <c r="F2455" s="160" t="s">
        <v>110</v>
      </c>
      <c r="G2455" s="160" t="s">
        <v>140</v>
      </c>
      <c r="H2455" s="160" t="s">
        <v>6392</v>
      </c>
      <c r="I2455" s="160" cm="1">
        <f t="array" ref="I2455">INDEX('2.1.trackMPD'!J:J/(24*60*60),
       MATCH(1,
             (A2455='2.1.trackMPD'!A:A)*
             (C2455='2.1.trackMPD'!D:D)*
             (D2455/10^6='2.1.trackMPD'!H:H)*
             (E2455='2.1.trackMPD'!F:F),
0))</f>
        <v>1.6016824920207174E-4</v>
      </c>
    </row>
    <row r="2456" spans="1:9" x14ac:dyDescent="0.2">
      <c r="A2456" s="160" t="s">
        <v>21</v>
      </c>
      <c r="B2456" s="160" t="s">
        <v>0</v>
      </c>
      <c r="C2456" s="160">
        <f>_xlfn.XLOOKUP(B2456,'2.1.trackMPD'!$R$7:$R$29,'2.1.trackMPD'!$T$7:$T$29)</f>
        <v>4</v>
      </c>
      <c r="D2456" s="160">
        <v>100</v>
      </c>
      <c r="E2456" s="160" t="s">
        <v>6390</v>
      </c>
      <c r="F2456" s="160" t="s">
        <v>110</v>
      </c>
      <c r="G2456" s="160" t="s">
        <v>124</v>
      </c>
      <c r="H2456" s="160" t="s">
        <v>6393</v>
      </c>
      <c r="I2456" s="160" cm="1">
        <f t="array" ref="I2456">INDEX('2.1.trackMPD'!K:K/(24*60*60),
       MATCH(1,
             (A2456='2.1.trackMPD'!A:A)*
             (C2456='2.1.trackMPD'!D:D)*
             (D2456/10^6='2.1.trackMPD'!H:H)*
             (E2456='2.1.trackMPD'!F:F),
0))</f>
        <v>0</v>
      </c>
    </row>
    <row r="2457" spans="1:9" x14ac:dyDescent="0.2">
      <c r="A2457" s="160" t="s">
        <v>21</v>
      </c>
      <c r="B2457" s="160" t="s">
        <v>0</v>
      </c>
      <c r="C2457" s="160">
        <f>_xlfn.XLOOKUP(B2457,'2.1.trackMPD'!$R$7:$R$29,'2.1.trackMPD'!$T$7:$T$29)</f>
        <v>4</v>
      </c>
      <c r="D2457" s="160">
        <v>100</v>
      </c>
      <c r="E2457" s="160" t="s">
        <v>6390</v>
      </c>
      <c r="F2457" s="160" t="s">
        <v>110</v>
      </c>
      <c r="G2457" s="160" t="s">
        <v>140</v>
      </c>
      <c r="H2457" s="160" t="s">
        <v>6393</v>
      </c>
      <c r="I2457" s="160" cm="1">
        <f t="array" ref="I2457">INDEX('2.1.trackMPD'!L:L/(24*60*60),
       MATCH(1,
             (A2457='2.1.trackMPD'!A:A)*
             (C2457='2.1.trackMPD'!D:D)*
             (D2457/10^6='2.1.trackMPD'!H:H)*
             (E2457='2.1.trackMPD'!F:F),
0))</f>
        <v>0</v>
      </c>
    </row>
    <row r="2458" spans="1:9" x14ac:dyDescent="0.2">
      <c r="A2458" s="160" t="s">
        <v>21</v>
      </c>
      <c r="B2458" s="160" t="s">
        <v>0</v>
      </c>
      <c r="C2458" s="160">
        <f>_xlfn.XLOOKUP(B2458,'2.1.trackMPD'!$R$7:$R$29,'2.1.trackMPD'!$T$7:$T$29)</f>
        <v>4</v>
      </c>
      <c r="D2458" s="160">
        <v>1000</v>
      </c>
      <c r="E2458" s="160" t="s">
        <v>6390</v>
      </c>
      <c r="F2458" s="160" t="s">
        <v>110</v>
      </c>
      <c r="G2458" s="160" t="s">
        <v>124</v>
      </c>
      <c r="H2458" s="160" t="s">
        <v>6392</v>
      </c>
      <c r="I2458" s="160" cm="1">
        <f t="array" ref="I2458">INDEX('2.1.trackMPD'!I:I/(24*60*60),
       MATCH(1,
             (A2458='2.1.trackMPD'!A:A)*
             (C2458='2.1.trackMPD'!D:D)*
             (D2458/10^6='2.1.trackMPD'!H:H)*
             (E2458='2.1.trackMPD'!F:F),
0))</f>
        <v>8.0584528260363074E-7</v>
      </c>
    </row>
    <row r="2459" spans="1:9" x14ac:dyDescent="0.2">
      <c r="A2459" s="160" t="s">
        <v>21</v>
      </c>
      <c r="B2459" s="160" t="s">
        <v>0</v>
      </c>
      <c r="C2459" s="160">
        <f>_xlfn.XLOOKUP(B2459,'2.1.trackMPD'!$R$7:$R$29,'2.1.trackMPD'!$T$7:$T$29)</f>
        <v>4</v>
      </c>
      <c r="D2459" s="160">
        <v>1000</v>
      </c>
      <c r="E2459" s="160" t="s">
        <v>6390</v>
      </c>
      <c r="F2459" s="160" t="s">
        <v>110</v>
      </c>
      <c r="G2459" s="160" t="s">
        <v>140</v>
      </c>
      <c r="H2459" s="160" t="s">
        <v>6392</v>
      </c>
      <c r="I2459" s="160" cm="1">
        <f t="array" ref="I2459">INDEX('2.1.trackMPD'!J:J/(24*60*60),
       MATCH(1,
             (A2459='2.1.trackMPD'!A:A)*
             (C2459='2.1.trackMPD'!D:D)*
             (D2459/10^6='2.1.trackMPD'!H:H)*
             (E2459='2.1.trackMPD'!F:F),
0))</f>
        <v>5.7415417852317246E-5</v>
      </c>
    </row>
    <row r="2460" spans="1:9" x14ac:dyDescent="0.2">
      <c r="A2460" s="160" t="s">
        <v>21</v>
      </c>
      <c r="B2460" s="160" t="s">
        <v>0</v>
      </c>
      <c r="C2460" s="160">
        <f>_xlfn.XLOOKUP(B2460,'2.1.trackMPD'!$R$7:$R$29,'2.1.trackMPD'!$T$7:$T$29)</f>
        <v>4</v>
      </c>
      <c r="D2460" s="160">
        <v>1000</v>
      </c>
      <c r="E2460" s="160" t="s">
        <v>6390</v>
      </c>
      <c r="F2460" s="160" t="s">
        <v>110</v>
      </c>
      <c r="G2460" s="160" t="s">
        <v>124</v>
      </c>
      <c r="H2460" s="160" t="s">
        <v>6393</v>
      </c>
      <c r="I2460" s="160" cm="1">
        <f t="array" ref="I2460">INDEX('2.1.trackMPD'!K:K/(24*60*60),
       MATCH(1,
             (A2460='2.1.trackMPD'!A:A)*
             (C2460='2.1.trackMPD'!D:D)*
             (D2460/10^6='2.1.trackMPD'!H:H)*
             (E2460='2.1.trackMPD'!F:F),
0))</f>
        <v>0</v>
      </c>
    </row>
    <row r="2461" spans="1:9" x14ac:dyDescent="0.2">
      <c r="A2461" s="160" t="s">
        <v>21</v>
      </c>
      <c r="B2461" s="160" t="s">
        <v>0</v>
      </c>
      <c r="C2461" s="160">
        <f>_xlfn.XLOOKUP(B2461,'2.1.trackMPD'!$R$7:$R$29,'2.1.trackMPD'!$T$7:$T$29)</f>
        <v>4</v>
      </c>
      <c r="D2461" s="160">
        <v>1000</v>
      </c>
      <c r="E2461" s="160" t="s">
        <v>6390</v>
      </c>
      <c r="F2461" s="160" t="s">
        <v>110</v>
      </c>
      <c r="G2461" s="160" t="s">
        <v>140</v>
      </c>
      <c r="H2461" s="160" t="s">
        <v>6393</v>
      </c>
      <c r="I2461" s="160" cm="1">
        <f t="array" ref="I2461">INDEX('2.1.trackMPD'!L:L/(24*60*60),
       MATCH(1,
             (A2461='2.1.trackMPD'!A:A)*
             (C2461='2.1.trackMPD'!D:D)*
             (D2461/10^6='2.1.trackMPD'!H:H)*
             (E2461='2.1.trackMPD'!F:F),
0))</f>
        <v>0</v>
      </c>
    </row>
    <row r="2462" spans="1:9" x14ac:dyDescent="0.2">
      <c r="A2462" s="160" t="s">
        <v>21</v>
      </c>
      <c r="B2462" s="160" t="s">
        <v>0</v>
      </c>
      <c r="C2462" s="160">
        <f>_xlfn.XLOOKUP(B2462,'2.1.trackMPD'!$R$7:$R$29,'2.1.trackMPD'!$T$7:$T$29)</f>
        <v>4</v>
      </c>
      <c r="D2462" s="160">
        <v>5000</v>
      </c>
      <c r="E2462" s="160" t="s">
        <v>6390</v>
      </c>
      <c r="F2462" s="160" t="s">
        <v>110</v>
      </c>
      <c r="G2462" s="160" t="s">
        <v>124</v>
      </c>
      <c r="H2462" s="160" t="s">
        <v>6392</v>
      </c>
      <c r="I2462" s="160" cm="1">
        <f t="array" ref="I2462">INDEX('2.1.trackMPD'!I:I/(24*60*60),
       MATCH(1,
             (A2462='2.1.trackMPD'!A:A)*
             (C2462='2.1.trackMPD'!D:D)*
             (D2462/10^6='2.1.trackMPD'!H:H)*
             (E2462='2.1.trackMPD'!F:F),
0))</f>
        <v>2.6897915880864238E-7</v>
      </c>
    </row>
    <row r="2463" spans="1:9" x14ac:dyDescent="0.2">
      <c r="A2463" s="160" t="s">
        <v>21</v>
      </c>
      <c r="B2463" s="160" t="s">
        <v>0</v>
      </c>
      <c r="C2463" s="160">
        <f>_xlfn.XLOOKUP(B2463,'2.1.trackMPD'!$R$7:$R$29,'2.1.trackMPD'!$T$7:$T$29)</f>
        <v>4</v>
      </c>
      <c r="D2463" s="160">
        <v>5000</v>
      </c>
      <c r="E2463" s="160" t="s">
        <v>6390</v>
      </c>
      <c r="F2463" s="160" t="s">
        <v>110</v>
      </c>
      <c r="G2463" s="160" t="s">
        <v>140</v>
      </c>
      <c r="H2463" s="160" t="s">
        <v>6392</v>
      </c>
      <c r="I2463" s="160" cm="1">
        <f t="array" ref="I2463">INDEX('2.1.trackMPD'!J:J/(24*60*60),
       MATCH(1,
             (A2463='2.1.trackMPD'!A:A)*
             (C2463='2.1.trackMPD'!D:D)*
             (D2463/10^6='2.1.trackMPD'!H:H)*
             (E2463='2.1.trackMPD'!F:F),
0))</f>
        <v>1.8007432508419211E-5</v>
      </c>
    </row>
    <row r="2464" spans="1:9" x14ac:dyDescent="0.2">
      <c r="A2464" s="160" t="s">
        <v>21</v>
      </c>
      <c r="B2464" s="160" t="s">
        <v>0</v>
      </c>
      <c r="C2464" s="160">
        <f>_xlfn.XLOOKUP(B2464,'2.1.trackMPD'!$R$7:$R$29,'2.1.trackMPD'!$T$7:$T$29)</f>
        <v>4</v>
      </c>
      <c r="D2464" s="160">
        <v>5000</v>
      </c>
      <c r="E2464" s="160" t="s">
        <v>6390</v>
      </c>
      <c r="F2464" s="160" t="s">
        <v>110</v>
      </c>
      <c r="G2464" s="160" t="s">
        <v>124</v>
      </c>
      <c r="H2464" s="160" t="s">
        <v>6393</v>
      </c>
      <c r="I2464" s="160" cm="1">
        <f t="array" ref="I2464">INDEX('2.1.trackMPD'!K:K/(24*60*60),
       MATCH(1,
             (A2464='2.1.trackMPD'!A:A)*
             (C2464='2.1.trackMPD'!D:D)*
             (D2464/10^6='2.1.trackMPD'!H:H)*
             (E2464='2.1.trackMPD'!F:F),
0))</f>
        <v>0</v>
      </c>
    </row>
    <row r="2465" spans="1:9" x14ac:dyDescent="0.2">
      <c r="A2465" s="160" t="s">
        <v>21</v>
      </c>
      <c r="B2465" s="160" t="s">
        <v>0</v>
      </c>
      <c r="C2465" s="160">
        <f>_xlfn.XLOOKUP(B2465,'2.1.trackMPD'!$R$7:$R$29,'2.1.trackMPD'!$T$7:$T$29)</f>
        <v>4</v>
      </c>
      <c r="D2465" s="160">
        <v>5000</v>
      </c>
      <c r="E2465" s="160" t="s">
        <v>6390</v>
      </c>
      <c r="F2465" s="160" t="s">
        <v>110</v>
      </c>
      <c r="G2465" s="160" t="s">
        <v>140</v>
      </c>
      <c r="H2465" s="160" t="s">
        <v>6393</v>
      </c>
      <c r="I2465" s="160" cm="1">
        <f t="array" ref="I2465">INDEX('2.1.trackMPD'!L:L/(24*60*60),
       MATCH(1,
             (A2465='2.1.trackMPD'!A:A)*
             (C2465='2.1.trackMPD'!D:D)*
             (D2465/10^6='2.1.trackMPD'!H:H)*
             (E2465='2.1.trackMPD'!F:F),
0))</f>
        <v>0</v>
      </c>
    </row>
    <row r="2466" spans="1:9" x14ac:dyDescent="0.2">
      <c r="A2466" s="160" t="s">
        <v>21</v>
      </c>
      <c r="B2466" s="160" t="s">
        <v>0</v>
      </c>
      <c r="C2466" s="160">
        <f>_xlfn.XLOOKUP(B2466,'2.1.trackMPD'!$R$7:$R$29,'2.1.trackMPD'!$T$7:$T$29)</f>
        <v>4</v>
      </c>
      <c r="D2466" s="160">
        <v>1</v>
      </c>
      <c r="E2466" s="160" t="s">
        <v>6394</v>
      </c>
      <c r="F2466" s="160" t="s">
        <v>110</v>
      </c>
      <c r="G2466" s="160" t="s">
        <v>124</v>
      </c>
      <c r="H2466" s="160" t="s">
        <v>6392</v>
      </c>
      <c r="I2466" s="160" cm="1">
        <f t="array" ref="I2466">INDEX('2.1.trackMPD'!I:I/(24*60*60),
       MATCH(1,
             (A2466='2.1.trackMPD'!A:A)*
             (C2466='2.1.trackMPD'!D:D)*
             (D2466/10^6='2.1.trackMPD'!H:H)*
             (E2466='2.1.trackMPD'!F:F),
0))</f>
        <v>5.5015812501832288E-7</v>
      </c>
    </row>
    <row r="2467" spans="1:9" x14ac:dyDescent="0.2">
      <c r="A2467" s="160" t="s">
        <v>21</v>
      </c>
      <c r="B2467" s="160" t="s">
        <v>0</v>
      </c>
      <c r="C2467" s="160">
        <f>_xlfn.XLOOKUP(B2467,'2.1.trackMPD'!$R$7:$R$29,'2.1.trackMPD'!$T$7:$T$29)</f>
        <v>4</v>
      </c>
      <c r="D2467" s="160">
        <v>1</v>
      </c>
      <c r="E2467" s="160" t="s">
        <v>6394</v>
      </c>
      <c r="F2467" s="160" t="s">
        <v>110</v>
      </c>
      <c r="G2467" s="160" t="s">
        <v>140</v>
      </c>
      <c r="H2467" s="160" t="s">
        <v>6392</v>
      </c>
      <c r="I2467" s="160" cm="1">
        <f t="array" ref="I2467">INDEX('2.1.trackMPD'!J:J/(24*60*60),
       MATCH(1,
             (A2467='2.1.trackMPD'!A:A)*
             (C2467='2.1.trackMPD'!D:D)*
             (D2467/10^6='2.1.trackMPD'!H:H)*
             (E2467='2.1.trackMPD'!F:F),
0))</f>
        <v>1.3605240208602547E-5</v>
      </c>
    </row>
    <row r="2468" spans="1:9" x14ac:dyDescent="0.2">
      <c r="A2468" s="160" t="s">
        <v>21</v>
      </c>
      <c r="B2468" s="160" t="s">
        <v>0</v>
      </c>
      <c r="C2468" s="160">
        <f>_xlfn.XLOOKUP(B2468,'2.1.trackMPD'!$R$7:$R$29,'2.1.trackMPD'!$T$7:$T$29)</f>
        <v>4</v>
      </c>
      <c r="D2468" s="160">
        <v>1</v>
      </c>
      <c r="E2468" s="160" t="s">
        <v>6394</v>
      </c>
      <c r="F2468" s="160" t="s">
        <v>110</v>
      </c>
      <c r="G2468" s="160" t="s">
        <v>124</v>
      </c>
      <c r="H2468" s="160" t="s">
        <v>6393</v>
      </c>
      <c r="I2468" s="160" cm="1">
        <f t="array" ref="I2468">INDEX('2.1.trackMPD'!K:K/(24*60*60),
       MATCH(1,
             (A2468='2.1.trackMPD'!A:A)*
             (C2468='2.1.trackMPD'!D:D)*
             (D2468/10^6='2.1.trackMPD'!H:H)*
             (E2468='2.1.trackMPD'!F:F),
0))</f>
        <v>0</v>
      </c>
    </row>
    <row r="2469" spans="1:9" x14ac:dyDescent="0.2">
      <c r="A2469" s="160" t="s">
        <v>21</v>
      </c>
      <c r="B2469" s="160" t="s">
        <v>0</v>
      </c>
      <c r="C2469" s="160">
        <f>_xlfn.XLOOKUP(B2469,'2.1.trackMPD'!$R$7:$R$29,'2.1.trackMPD'!$T$7:$T$29)</f>
        <v>4</v>
      </c>
      <c r="D2469" s="160">
        <v>1</v>
      </c>
      <c r="E2469" s="160" t="s">
        <v>6394</v>
      </c>
      <c r="F2469" s="160" t="s">
        <v>110</v>
      </c>
      <c r="G2469" s="160" t="s">
        <v>140</v>
      </c>
      <c r="H2469" s="160" t="s">
        <v>6393</v>
      </c>
      <c r="I2469" s="160" cm="1">
        <f t="array" ref="I2469">INDEX('2.1.trackMPD'!L:L/(24*60*60),
       MATCH(1,
             (A2469='2.1.trackMPD'!A:A)*
             (C2469='2.1.trackMPD'!D:D)*
             (D2469/10^6='2.1.trackMPD'!H:H)*
             (E2469='2.1.trackMPD'!F:F),
0))</f>
        <v>0</v>
      </c>
    </row>
    <row r="2470" spans="1:9" x14ac:dyDescent="0.2">
      <c r="A2470" s="160" t="s">
        <v>21</v>
      </c>
      <c r="B2470" s="160" t="s">
        <v>0</v>
      </c>
      <c r="C2470" s="160">
        <f>_xlfn.XLOOKUP(B2470,'2.1.trackMPD'!$R$7:$R$29,'2.1.trackMPD'!$T$7:$T$29)</f>
        <v>4</v>
      </c>
      <c r="D2470" s="160">
        <v>10</v>
      </c>
      <c r="E2470" s="160" t="s">
        <v>6394</v>
      </c>
      <c r="F2470" s="160" t="s">
        <v>110</v>
      </c>
      <c r="G2470" s="160" t="s">
        <v>124</v>
      </c>
      <c r="H2470" s="160" t="s">
        <v>6392</v>
      </c>
      <c r="I2470" s="160" cm="1">
        <f t="array" ref="I2470">INDEX('2.1.trackMPD'!I:I/(24*60*60),
       MATCH(1,
             (A2470='2.1.trackMPD'!A:A)*
             (C2470='2.1.trackMPD'!D:D)*
             (D2470/10^6='2.1.trackMPD'!H:H)*
             (E2470='2.1.trackMPD'!F:F),
0))</f>
        <v>6.0624787261806832E-6</v>
      </c>
    </row>
    <row r="2471" spans="1:9" x14ac:dyDescent="0.2">
      <c r="A2471" s="160" t="s">
        <v>21</v>
      </c>
      <c r="B2471" s="160" t="s">
        <v>0</v>
      </c>
      <c r="C2471" s="160">
        <f>_xlfn.XLOOKUP(B2471,'2.1.trackMPD'!$R$7:$R$29,'2.1.trackMPD'!$T$7:$T$29)</f>
        <v>4</v>
      </c>
      <c r="D2471" s="160">
        <v>10</v>
      </c>
      <c r="E2471" s="160" t="s">
        <v>6394</v>
      </c>
      <c r="F2471" s="160" t="s">
        <v>110</v>
      </c>
      <c r="G2471" s="160" t="s">
        <v>140</v>
      </c>
      <c r="H2471" s="160" t="s">
        <v>6392</v>
      </c>
      <c r="I2471" s="160" cm="1">
        <f t="array" ref="I2471">INDEX('2.1.trackMPD'!J:J/(24*60*60),
       MATCH(1,
             (A2471='2.1.trackMPD'!A:A)*
             (C2471='2.1.trackMPD'!D:D)*
             (D2471/10^6='2.1.trackMPD'!H:H)*
             (E2471='2.1.trackMPD'!F:F),
0))</f>
        <v>4.7106423097150928E-5</v>
      </c>
    </row>
    <row r="2472" spans="1:9" x14ac:dyDescent="0.2">
      <c r="A2472" s="160" t="s">
        <v>21</v>
      </c>
      <c r="B2472" s="160" t="s">
        <v>0</v>
      </c>
      <c r="C2472" s="160">
        <f>_xlfn.XLOOKUP(B2472,'2.1.trackMPD'!$R$7:$R$29,'2.1.trackMPD'!$T$7:$T$29)</f>
        <v>4</v>
      </c>
      <c r="D2472" s="160">
        <v>10</v>
      </c>
      <c r="E2472" s="160" t="s">
        <v>6394</v>
      </c>
      <c r="F2472" s="160" t="s">
        <v>110</v>
      </c>
      <c r="G2472" s="160" t="s">
        <v>124</v>
      </c>
      <c r="H2472" s="160" t="s">
        <v>6393</v>
      </c>
      <c r="I2472" s="160" cm="1">
        <f t="array" ref="I2472">INDEX('2.1.trackMPD'!K:K/(24*60*60),
       MATCH(1,
             (A2472='2.1.trackMPD'!A:A)*
             (C2472='2.1.trackMPD'!D:D)*
             (D2472/10^6='2.1.trackMPD'!H:H)*
             (E2472='2.1.trackMPD'!F:F),
0))</f>
        <v>0</v>
      </c>
    </row>
    <row r="2473" spans="1:9" x14ac:dyDescent="0.2">
      <c r="A2473" s="160" t="s">
        <v>21</v>
      </c>
      <c r="B2473" s="160" t="s">
        <v>0</v>
      </c>
      <c r="C2473" s="160">
        <f>_xlfn.XLOOKUP(B2473,'2.1.trackMPD'!$R$7:$R$29,'2.1.trackMPD'!$T$7:$T$29)</f>
        <v>4</v>
      </c>
      <c r="D2473" s="160">
        <v>10</v>
      </c>
      <c r="E2473" s="160" t="s">
        <v>6394</v>
      </c>
      <c r="F2473" s="160" t="s">
        <v>110</v>
      </c>
      <c r="G2473" s="160" t="s">
        <v>140</v>
      </c>
      <c r="H2473" s="160" t="s">
        <v>6393</v>
      </c>
      <c r="I2473" s="160" cm="1">
        <f t="array" ref="I2473">INDEX('2.1.trackMPD'!L:L/(24*60*60),
       MATCH(1,
             (A2473='2.1.trackMPD'!A:A)*
             (C2473='2.1.trackMPD'!D:D)*
             (D2473/10^6='2.1.trackMPD'!H:H)*
             (E2473='2.1.trackMPD'!F:F),
0))</f>
        <v>0</v>
      </c>
    </row>
    <row r="2474" spans="1:9" x14ac:dyDescent="0.2">
      <c r="A2474" s="160" t="s">
        <v>21</v>
      </c>
      <c r="B2474" s="160" t="s">
        <v>0</v>
      </c>
      <c r="C2474" s="160">
        <f>_xlfn.XLOOKUP(B2474,'2.1.trackMPD'!$R$7:$R$29,'2.1.trackMPD'!$T$7:$T$29)</f>
        <v>4</v>
      </c>
      <c r="D2474" s="160">
        <v>100</v>
      </c>
      <c r="E2474" s="160" t="s">
        <v>6394</v>
      </c>
      <c r="F2474" s="160" t="s">
        <v>110</v>
      </c>
      <c r="G2474" s="160" t="s">
        <v>124</v>
      </c>
      <c r="H2474" s="160" t="s">
        <v>6392</v>
      </c>
      <c r="I2474" s="160" cm="1">
        <f t="array" ref="I2474">INDEX('2.1.trackMPD'!I:I/(24*60*60),
       MATCH(1,
             (A2474='2.1.trackMPD'!A:A)*
             (C2474='2.1.trackMPD'!D:D)*
             (D2474/10^6='2.1.trackMPD'!H:H)*
             (E2474='2.1.trackMPD'!F:F),
0))</f>
        <v>3.8081301376505441E-6</v>
      </c>
    </row>
    <row r="2475" spans="1:9" x14ac:dyDescent="0.2">
      <c r="A2475" s="160" t="s">
        <v>21</v>
      </c>
      <c r="B2475" s="160" t="s">
        <v>0</v>
      </c>
      <c r="C2475" s="160">
        <f>_xlfn.XLOOKUP(B2475,'2.1.trackMPD'!$R$7:$R$29,'2.1.trackMPD'!$T$7:$T$29)</f>
        <v>4</v>
      </c>
      <c r="D2475" s="160">
        <v>100</v>
      </c>
      <c r="E2475" s="160" t="s">
        <v>6394</v>
      </c>
      <c r="F2475" s="160" t="s">
        <v>110</v>
      </c>
      <c r="G2475" s="160" t="s">
        <v>140</v>
      </c>
      <c r="H2475" s="160" t="s">
        <v>6392</v>
      </c>
      <c r="I2475" s="160" cm="1">
        <f t="array" ref="I2475">INDEX('2.1.trackMPD'!J:J/(24*60*60),
       MATCH(1,
             (A2475='2.1.trackMPD'!A:A)*
             (C2475='2.1.trackMPD'!D:D)*
             (D2475/10^6='2.1.trackMPD'!H:H)*
             (E2475='2.1.trackMPD'!F:F),
0))</f>
        <v>2.4874392832037847E-4</v>
      </c>
    </row>
    <row r="2476" spans="1:9" x14ac:dyDescent="0.2">
      <c r="A2476" s="160" t="s">
        <v>21</v>
      </c>
      <c r="B2476" s="160" t="s">
        <v>0</v>
      </c>
      <c r="C2476" s="160">
        <f>_xlfn.XLOOKUP(B2476,'2.1.trackMPD'!$R$7:$R$29,'2.1.trackMPD'!$T$7:$T$29)</f>
        <v>4</v>
      </c>
      <c r="D2476" s="160">
        <v>100</v>
      </c>
      <c r="E2476" s="160" t="s">
        <v>6394</v>
      </c>
      <c r="F2476" s="160" t="s">
        <v>110</v>
      </c>
      <c r="G2476" s="160" t="s">
        <v>124</v>
      </c>
      <c r="H2476" s="160" t="s">
        <v>6393</v>
      </c>
      <c r="I2476" s="160" cm="1">
        <f t="array" ref="I2476">INDEX('2.1.trackMPD'!K:K/(24*60*60),
       MATCH(1,
             (A2476='2.1.trackMPD'!A:A)*
             (C2476='2.1.trackMPD'!D:D)*
             (D2476/10^6='2.1.trackMPD'!H:H)*
             (E2476='2.1.trackMPD'!F:F),
0))</f>
        <v>0</v>
      </c>
    </row>
    <row r="2477" spans="1:9" x14ac:dyDescent="0.2">
      <c r="A2477" s="160" t="s">
        <v>21</v>
      </c>
      <c r="B2477" s="160" t="s">
        <v>0</v>
      </c>
      <c r="C2477" s="160">
        <f>_xlfn.XLOOKUP(B2477,'2.1.trackMPD'!$R$7:$R$29,'2.1.trackMPD'!$T$7:$T$29)</f>
        <v>4</v>
      </c>
      <c r="D2477" s="160">
        <v>100</v>
      </c>
      <c r="E2477" s="160" t="s">
        <v>6394</v>
      </c>
      <c r="F2477" s="160" t="s">
        <v>110</v>
      </c>
      <c r="G2477" s="160" t="s">
        <v>140</v>
      </c>
      <c r="H2477" s="160" t="s">
        <v>6393</v>
      </c>
      <c r="I2477" s="160" cm="1">
        <f t="array" ref="I2477">INDEX('2.1.trackMPD'!L:L/(24*60*60),
       MATCH(1,
             (A2477='2.1.trackMPD'!A:A)*
             (C2477='2.1.trackMPD'!D:D)*
             (D2477/10^6='2.1.trackMPD'!H:H)*
             (E2477='2.1.trackMPD'!F:F),
0))</f>
        <v>0</v>
      </c>
    </row>
    <row r="2478" spans="1:9" x14ac:dyDescent="0.2">
      <c r="A2478" s="160" t="s">
        <v>21</v>
      </c>
      <c r="B2478" s="160" t="s">
        <v>0</v>
      </c>
      <c r="C2478" s="160">
        <f>_xlfn.XLOOKUP(B2478,'2.1.trackMPD'!$R$7:$R$29,'2.1.trackMPD'!$T$7:$T$29)</f>
        <v>4</v>
      </c>
      <c r="D2478" s="160">
        <v>1000</v>
      </c>
      <c r="E2478" s="160" t="s">
        <v>6394</v>
      </c>
      <c r="F2478" s="160" t="s">
        <v>110</v>
      </c>
      <c r="G2478" s="160" t="s">
        <v>124</v>
      </c>
      <c r="H2478" s="160" t="s">
        <v>6392</v>
      </c>
      <c r="I2478" s="160" cm="1">
        <f t="array" ref="I2478">INDEX('2.1.trackMPD'!I:I/(24*60*60),
       MATCH(1,
             (A2478='2.1.trackMPD'!A:A)*
             (C2478='2.1.trackMPD'!D:D)*
             (D2478/10^6='2.1.trackMPD'!H:H)*
             (E2478='2.1.trackMPD'!F:F),
0))</f>
        <v>6.0460478972114237E-7</v>
      </c>
    </row>
    <row r="2479" spans="1:9" x14ac:dyDescent="0.2">
      <c r="A2479" s="160" t="s">
        <v>21</v>
      </c>
      <c r="B2479" s="160" t="s">
        <v>0</v>
      </c>
      <c r="C2479" s="160">
        <f>_xlfn.XLOOKUP(B2479,'2.1.trackMPD'!$R$7:$R$29,'2.1.trackMPD'!$T$7:$T$29)</f>
        <v>4</v>
      </c>
      <c r="D2479" s="160">
        <v>1000</v>
      </c>
      <c r="E2479" s="160" t="s">
        <v>6394</v>
      </c>
      <c r="F2479" s="160" t="s">
        <v>110</v>
      </c>
      <c r="G2479" s="160" t="s">
        <v>140</v>
      </c>
      <c r="H2479" s="160" t="s">
        <v>6392</v>
      </c>
      <c r="I2479" s="160" cm="1">
        <f t="array" ref="I2479">INDEX('2.1.trackMPD'!J:J/(24*60*60),
       MATCH(1,
             (A2479='2.1.trackMPD'!A:A)*
             (C2479='2.1.trackMPD'!D:D)*
             (D2479/10^6='2.1.trackMPD'!H:H)*
             (E2479='2.1.trackMPD'!F:F),
0))</f>
        <v>3.2974643109604978E-5</v>
      </c>
    </row>
    <row r="2480" spans="1:9" x14ac:dyDescent="0.2">
      <c r="A2480" s="160" t="s">
        <v>21</v>
      </c>
      <c r="B2480" s="160" t="s">
        <v>0</v>
      </c>
      <c r="C2480" s="160">
        <f>_xlfn.XLOOKUP(B2480,'2.1.trackMPD'!$R$7:$R$29,'2.1.trackMPD'!$T$7:$T$29)</f>
        <v>4</v>
      </c>
      <c r="D2480" s="160">
        <v>1000</v>
      </c>
      <c r="E2480" s="160" t="s">
        <v>6394</v>
      </c>
      <c r="F2480" s="160" t="s">
        <v>110</v>
      </c>
      <c r="G2480" s="160" t="s">
        <v>124</v>
      </c>
      <c r="H2480" s="160" t="s">
        <v>6393</v>
      </c>
      <c r="I2480" s="160" cm="1">
        <f t="array" ref="I2480">INDEX('2.1.trackMPD'!K:K/(24*60*60),
       MATCH(1,
             (A2480='2.1.trackMPD'!A:A)*
             (C2480='2.1.trackMPD'!D:D)*
             (D2480/10^6='2.1.trackMPD'!H:H)*
             (E2480='2.1.trackMPD'!F:F),
0))</f>
        <v>0</v>
      </c>
    </row>
    <row r="2481" spans="1:9" x14ac:dyDescent="0.2">
      <c r="A2481" s="160" t="s">
        <v>21</v>
      </c>
      <c r="B2481" s="160" t="s">
        <v>0</v>
      </c>
      <c r="C2481" s="160">
        <f>_xlfn.XLOOKUP(B2481,'2.1.trackMPD'!$R$7:$R$29,'2.1.trackMPD'!$T$7:$T$29)</f>
        <v>4</v>
      </c>
      <c r="D2481" s="160">
        <v>1000</v>
      </c>
      <c r="E2481" s="160" t="s">
        <v>6394</v>
      </c>
      <c r="F2481" s="160" t="s">
        <v>110</v>
      </c>
      <c r="G2481" s="160" t="s">
        <v>140</v>
      </c>
      <c r="H2481" s="160" t="s">
        <v>6393</v>
      </c>
      <c r="I2481" s="160" cm="1">
        <f t="array" ref="I2481">INDEX('2.1.trackMPD'!L:L/(24*60*60),
       MATCH(1,
             (A2481='2.1.trackMPD'!A:A)*
             (C2481='2.1.trackMPD'!D:D)*
             (D2481/10^6='2.1.trackMPD'!H:H)*
             (E2481='2.1.trackMPD'!F:F),
0))</f>
        <v>0</v>
      </c>
    </row>
    <row r="2482" spans="1:9" x14ac:dyDescent="0.2">
      <c r="A2482" s="160" t="s">
        <v>21</v>
      </c>
      <c r="B2482" s="160" t="s">
        <v>0</v>
      </c>
      <c r="C2482" s="160">
        <f>_xlfn.XLOOKUP(B2482,'2.1.trackMPD'!$R$7:$R$29,'2.1.trackMPD'!$T$7:$T$29)</f>
        <v>4</v>
      </c>
      <c r="D2482" s="160">
        <v>5000</v>
      </c>
      <c r="E2482" s="160" t="s">
        <v>6394</v>
      </c>
      <c r="F2482" s="160" t="s">
        <v>110</v>
      </c>
      <c r="G2482" s="160" t="s">
        <v>124</v>
      </c>
      <c r="H2482" s="160" t="s">
        <v>6392</v>
      </c>
      <c r="I2482" s="160" t="e" cm="1">
        <f t="array" ref="I2482">INDEX('2.1.trackMPD'!I:I/(24*60*60),
       MATCH(1,
             (A2482='2.1.trackMPD'!A:A)*
             (C2482='2.1.trackMPD'!D:D)*
             (D2482/10^6='2.1.trackMPD'!H:H)*
             (E2482='2.1.trackMPD'!F:F),
0))</f>
        <v>#N/A</v>
      </c>
    </row>
    <row r="2483" spans="1:9" x14ac:dyDescent="0.2">
      <c r="A2483" s="160" t="s">
        <v>21</v>
      </c>
      <c r="B2483" s="160" t="s">
        <v>0</v>
      </c>
      <c r="C2483" s="160">
        <f>_xlfn.XLOOKUP(B2483,'2.1.trackMPD'!$R$7:$R$29,'2.1.trackMPD'!$T$7:$T$29)</f>
        <v>4</v>
      </c>
      <c r="D2483" s="160">
        <v>5000</v>
      </c>
      <c r="E2483" s="160" t="s">
        <v>6394</v>
      </c>
      <c r="F2483" s="160" t="s">
        <v>110</v>
      </c>
      <c r="G2483" s="160" t="s">
        <v>140</v>
      </c>
      <c r="H2483" s="160" t="s">
        <v>6392</v>
      </c>
      <c r="I2483" s="160" t="e" cm="1">
        <f t="array" ref="I2483">INDEX('2.1.trackMPD'!J:J/(24*60*60),
       MATCH(1,
             (A2483='2.1.trackMPD'!A:A)*
             (C2483='2.1.trackMPD'!D:D)*
             (D2483/10^6='2.1.trackMPD'!H:H)*
             (E2483='2.1.trackMPD'!F:F),
0))</f>
        <v>#N/A</v>
      </c>
    </row>
    <row r="2484" spans="1:9" x14ac:dyDescent="0.2">
      <c r="A2484" s="160" t="s">
        <v>21</v>
      </c>
      <c r="B2484" s="160" t="s">
        <v>0</v>
      </c>
      <c r="C2484" s="160">
        <f>_xlfn.XLOOKUP(B2484,'2.1.trackMPD'!$R$7:$R$29,'2.1.trackMPD'!$T$7:$T$29)</f>
        <v>4</v>
      </c>
      <c r="D2484" s="160">
        <v>5000</v>
      </c>
      <c r="E2484" s="160" t="s">
        <v>6394</v>
      </c>
      <c r="F2484" s="160" t="s">
        <v>110</v>
      </c>
      <c r="G2484" s="160" t="s">
        <v>124</v>
      </c>
      <c r="H2484" s="160" t="s">
        <v>6393</v>
      </c>
      <c r="I2484" s="160" t="e" cm="1">
        <f t="array" ref="I2484">INDEX('2.1.trackMPD'!K:K/(24*60*60),
       MATCH(1,
             (A2484='2.1.trackMPD'!A:A)*
             (C2484='2.1.trackMPD'!D:D)*
             (D2484/10^6='2.1.trackMPD'!H:H)*
             (E2484='2.1.trackMPD'!F:F),
0))</f>
        <v>#N/A</v>
      </c>
    </row>
    <row r="2485" spans="1:9" x14ac:dyDescent="0.2">
      <c r="A2485" s="160" t="s">
        <v>21</v>
      </c>
      <c r="B2485" s="160" t="s">
        <v>0</v>
      </c>
      <c r="C2485" s="160">
        <f>_xlfn.XLOOKUP(B2485,'2.1.trackMPD'!$R$7:$R$29,'2.1.trackMPD'!$T$7:$T$29)</f>
        <v>4</v>
      </c>
      <c r="D2485" s="160">
        <v>5000</v>
      </c>
      <c r="E2485" s="160" t="s">
        <v>6394</v>
      </c>
      <c r="F2485" s="160" t="s">
        <v>110</v>
      </c>
      <c r="G2485" s="160" t="s">
        <v>140</v>
      </c>
      <c r="H2485" s="160" t="s">
        <v>6393</v>
      </c>
      <c r="I2485" s="160" t="e" cm="1">
        <f t="array" ref="I2485">INDEX('2.1.trackMPD'!L:L/(24*60*60),
       MATCH(1,
             (A2485='2.1.trackMPD'!A:A)*
             (C2485='2.1.trackMPD'!D:D)*
             (D2485/10^6='2.1.trackMPD'!H:H)*
             (E2485='2.1.trackMPD'!F:F),
0))</f>
        <v>#N/A</v>
      </c>
    </row>
    <row r="2486" spans="1:9" x14ac:dyDescent="0.2">
      <c r="A2486" s="160" t="s">
        <v>21</v>
      </c>
      <c r="B2486" s="160" t="s">
        <v>0</v>
      </c>
      <c r="C2486" s="160">
        <f>_xlfn.XLOOKUP(B2486,'2.1.trackMPD'!$R$7:$R$29,'2.1.trackMPD'!$T$7:$T$29)</f>
        <v>4</v>
      </c>
      <c r="D2486" s="160">
        <v>1</v>
      </c>
      <c r="E2486" s="160" t="s">
        <v>6395</v>
      </c>
      <c r="F2486" s="160" t="s">
        <v>110</v>
      </c>
      <c r="G2486" s="160" t="s">
        <v>124</v>
      </c>
      <c r="H2486" s="160" t="s">
        <v>6392</v>
      </c>
      <c r="I2486" s="160" t="e" cm="1">
        <f t="array" ref="I2486">INDEX('2.1.trackMPD'!I:I/(24*60*60),
       MATCH(1,
             (A2486='2.1.trackMPD'!A:A)*
             (C2486='2.1.trackMPD'!D:D)*
             (D2486/10^6='2.1.trackMPD'!H:H)*
             (E2486='2.1.trackMPD'!F:F),
0))</f>
        <v>#N/A</v>
      </c>
    </row>
    <row r="2487" spans="1:9" x14ac:dyDescent="0.2">
      <c r="A2487" s="160" t="s">
        <v>21</v>
      </c>
      <c r="B2487" s="160" t="s">
        <v>0</v>
      </c>
      <c r="C2487" s="160">
        <f>_xlfn.XLOOKUP(B2487,'2.1.trackMPD'!$R$7:$R$29,'2.1.trackMPD'!$T$7:$T$29)</f>
        <v>4</v>
      </c>
      <c r="D2487" s="160">
        <v>1</v>
      </c>
      <c r="E2487" s="160" t="s">
        <v>6395</v>
      </c>
      <c r="F2487" s="160" t="s">
        <v>110</v>
      </c>
      <c r="G2487" s="160" t="s">
        <v>140</v>
      </c>
      <c r="H2487" s="160" t="s">
        <v>6392</v>
      </c>
      <c r="I2487" s="160" t="e" cm="1">
        <f t="array" ref="I2487">INDEX('2.1.trackMPD'!J:J/(24*60*60),
       MATCH(1,
             (A2487='2.1.trackMPD'!A:A)*
             (C2487='2.1.trackMPD'!D:D)*
             (D2487/10^6='2.1.trackMPD'!H:H)*
             (E2487='2.1.trackMPD'!F:F),
0))</f>
        <v>#N/A</v>
      </c>
    </row>
    <row r="2488" spans="1:9" x14ac:dyDescent="0.2">
      <c r="A2488" s="160" t="s">
        <v>21</v>
      </c>
      <c r="B2488" s="160" t="s">
        <v>0</v>
      </c>
      <c r="C2488" s="160">
        <f>_xlfn.XLOOKUP(B2488,'2.1.trackMPD'!$R$7:$R$29,'2.1.trackMPD'!$T$7:$T$29)</f>
        <v>4</v>
      </c>
      <c r="D2488" s="160">
        <v>1</v>
      </c>
      <c r="E2488" s="160" t="s">
        <v>6395</v>
      </c>
      <c r="F2488" s="160" t="s">
        <v>110</v>
      </c>
      <c r="G2488" s="160" t="s">
        <v>124</v>
      </c>
      <c r="H2488" s="160" t="s">
        <v>6393</v>
      </c>
      <c r="I2488" s="160" t="e" cm="1">
        <f t="array" ref="I2488">INDEX('2.1.trackMPD'!K:K/(24*60*60),
       MATCH(1,
             (A2488='2.1.trackMPD'!A:A)*
             (C2488='2.1.trackMPD'!D:D)*
             (D2488/10^6='2.1.trackMPD'!H:H)*
             (E2488='2.1.trackMPD'!F:F),
0))</f>
        <v>#N/A</v>
      </c>
    </row>
    <row r="2489" spans="1:9" x14ac:dyDescent="0.2">
      <c r="A2489" s="160" t="s">
        <v>21</v>
      </c>
      <c r="B2489" s="160" t="s">
        <v>0</v>
      </c>
      <c r="C2489" s="160">
        <f>_xlfn.XLOOKUP(B2489,'2.1.trackMPD'!$R$7:$R$29,'2.1.trackMPD'!$T$7:$T$29)</f>
        <v>4</v>
      </c>
      <c r="D2489" s="160">
        <v>1</v>
      </c>
      <c r="E2489" s="160" t="s">
        <v>6395</v>
      </c>
      <c r="F2489" s="160" t="s">
        <v>110</v>
      </c>
      <c r="G2489" s="160" t="s">
        <v>140</v>
      </c>
      <c r="H2489" s="160" t="s">
        <v>6393</v>
      </c>
      <c r="I2489" s="160" t="e" cm="1">
        <f t="array" ref="I2489">INDEX('2.1.trackMPD'!L:L/(24*60*60),
       MATCH(1,
             (A2489='2.1.trackMPD'!A:A)*
             (C2489='2.1.trackMPD'!D:D)*
             (D2489/10^6='2.1.trackMPD'!H:H)*
             (E2489='2.1.trackMPD'!F:F),
0))</f>
        <v>#N/A</v>
      </c>
    </row>
    <row r="2490" spans="1:9" x14ac:dyDescent="0.2">
      <c r="A2490" s="160" t="s">
        <v>21</v>
      </c>
      <c r="B2490" s="160" t="s">
        <v>0</v>
      </c>
      <c r="C2490" s="160">
        <f>_xlfn.XLOOKUP(B2490,'2.1.trackMPD'!$R$7:$R$29,'2.1.trackMPD'!$T$7:$T$29)</f>
        <v>4</v>
      </c>
      <c r="D2490" s="160">
        <v>10</v>
      </c>
      <c r="E2490" s="160" t="s">
        <v>6395</v>
      </c>
      <c r="F2490" s="160" t="s">
        <v>110</v>
      </c>
      <c r="G2490" s="160" t="s">
        <v>124</v>
      </c>
      <c r="H2490" s="160" t="s">
        <v>6392</v>
      </c>
      <c r="I2490" s="160" t="e" cm="1">
        <f t="array" ref="I2490">INDEX('2.1.trackMPD'!I:I/(24*60*60),
       MATCH(1,
             (A2490='2.1.trackMPD'!A:A)*
             (C2490='2.1.trackMPD'!D:D)*
             (D2490/10^6='2.1.trackMPD'!H:H)*
             (E2490='2.1.trackMPD'!F:F),
0))</f>
        <v>#N/A</v>
      </c>
    </row>
    <row r="2491" spans="1:9" x14ac:dyDescent="0.2">
      <c r="A2491" s="160" t="s">
        <v>21</v>
      </c>
      <c r="B2491" s="160" t="s">
        <v>0</v>
      </c>
      <c r="C2491" s="160">
        <f>_xlfn.XLOOKUP(B2491,'2.1.trackMPD'!$R$7:$R$29,'2.1.trackMPD'!$T$7:$T$29)</f>
        <v>4</v>
      </c>
      <c r="D2491" s="160">
        <v>10</v>
      </c>
      <c r="E2491" s="160" t="s">
        <v>6395</v>
      </c>
      <c r="F2491" s="160" t="s">
        <v>110</v>
      </c>
      <c r="G2491" s="160" t="s">
        <v>140</v>
      </c>
      <c r="H2491" s="160" t="s">
        <v>6392</v>
      </c>
      <c r="I2491" s="160" t="e" cm="1">
        <f t="array" ref="I2491">INDEX('2.1.trackMPD'!J:J/(24*60*60),
       MATCH(1,
             (A2491='2.1.trackMPD'!A:A)*
             (C2491='2.1.trackMPD'!D:D)*
             (D2491/10^6='2.1.trackMPD'!H:H)*
             (E2491='2.1.trackMPD'!F:F),
0))</f>
        <v>#N/A</v>
      </c>
    </row>
    <row r="2492" spans="1:9" x14ac:dyDescent="0.2">
      <c r="A2492" s="160" t="s">
        <v>21</v>
      </c>
      <c r="B2492" s="160" t="s">
        <v>0</v>
      </c>
      <c r="C2492" s="160">
        <f>_xlfn.XLOOKUP(B2492,'2.1.trackMPD'!$R$7:$R$29,'2.1.trackMPD'!$T$7:$T$29)</f>
        <v>4</v>
      </c>
      <c r="D2492" s="160">
        <v>10</v>
      </c>
      <c r="E2492" s="160" t="s">
        <v>6395</v>
      </c>
      <c r="F2492" s="160" t="s">
        <v>110</v>
      </c>
      <c r="G2492" s="160" t="s">
        <v>124</v>
      </c>
      <c r="H2492" s="160" t="s">
        <v>6393</v>
      </c>
      <c r="I2492" s="160" t="e" cm="1">
        <f t="array" ref="I2492">INDEX('2.1.trackMPD'!K:K/(24*60*60),
       MATCH(1,
             (A2492='2.1.trackMPD'!A:A)*
             (C2492='2.1.trackMPD'!D:D)*
             (D2492/10^6='2.1.trackMPD'!H:H)*
             (E2492='2.1.trackMPD'!F:F),
0))</f>
        <v>#N/A</v>
      </c>
    </row>
    <row r="2493" spans="1:9" x14ac:dyDescent="0.2">
      <c r="A2493" s="160" t="s">
        <v>21</v>
      </c>
      <c r="B2493" s="160" t="s">
        <v>0</v>
      </c>
      <c r="C2493" s="160">
        <f>_xlfn.XLOOKUP(B2493,'2.1.trackMPD'!$R$7:$R$29,'2.1.trackMPD'!$T$7:$T$29)</f>
        <v>4</v>
      </c>
      <c r="D2493" s="160">
        <v>10</v>
      </c>
      <c r="E2493" s="160" t="s">
        <v>6395</v>
      </c>
      <c r="F2493" s="160" t="s">
        <v>110</v>
      </c>
      <c r="G2493" s="160" t="s">
        <v>140</v>
      </c>
      <c r="H2493" s="160" t="s">
        <v>6393</v>
      </c>
      <c r="I2493" s="160" t="e" cm="1">
        <f t="array" ref="I2493">INDEX('2.1.trackMPD'!L:L/(24*60*60),
       MATCH(1,
             (A2493='2.1.trackMPD'!A:A)*
             (C2493='2.1.trackMPD'!D:D)*
             (D2493/10^6='2.1.trackMPD'!H:H)*
             (E2493='2.1.trackMPD'!F:F),
0))</f>
        <v>#N/A</v>
      </c>
    </row>
    <row r="2494" spans="1:9" x14ac:dyDescent="0.2">
      <c r="A2494" s="160" t="s">
        <v>21</v>
      </c>
      <c r="B2494" s="160" t="s">
        <v>0</v>
      </c>
      <c r="C2494" s="160">
        <f>_xlfn.XLOOKUP(B2494,'2.1.trackMPD'!$R$7:$R$29,'2.1.trackMPD'!$T$7:$T$29)</f>
        <v>4</v>
      </c>
      <c r="D2494" s="160">
        <v>100</v>
      </c>
      <c r="E2494" s="160" t="s">
        <v>6395</v>
      </c>
      <c r="F2494" s="160" t="s">
        <v>110</v>
      </c>
      <c r="G2494" s="160" t="s">
        <v>124</v>
      </c>
      <c r="H2494" s="160" t="s">
        <v>6392</v>
      </c>
      <c r="I2494" s="160" t="e" cm="1">
        <f t="array" ref="I2494">INDEX('2.1.trackMPD'!I:I/(24*60*60),
       MATCH(1,
             (A2494='2.1.trackMPD'!A:A)*
             (C2494='2.1.trackMPD'!D:D)*
             (D2494/10^6='2.1.trackMPD'!H:H)*
             (E2494='2.1.trackMPD'!F:F),
0))</f>
        <v>#N/A</v>
      </c>
    </row>
    <row r="2495" spans="1:9" x14ac:dyDescent="0.2">
      <c r="A2495" s="160" t="s">
        <v>21</v>
      </c>
      <c r="B2495" s="160" t="s">
        <v>0</v>
      </c>
      <c r="C2495" s="160">
        <f>_xlfn.XLOOKUP(B2495,'2.1.trackMPD'!$R$7:$R$29,'2.1.trackMPD'!$T$7:$T$29)</f>
        <v>4</v>
      </c>
      <c r="D2495" s="160">
        <v>100</v>
      </c>
      <c r="E2495" s="160" t="s">
        <v>6395</v>
      </c>
      <c r="F2495" s="160" t="s">
        <v>110</v>
      </c>
      <c r="G2495" s="160" t="s">
        <v>140</v>
      </c>
      <c r="H2495" s="160" t="s">
        <v>6392</v>
      </c>
      <c r="I2495" s="160" t="e" cm="1">
        <f t="array" ref="I2495">INDEX('2.1.trackMPD'!J:J/(24*60*60),
       MATCH(1,
             (A2495='2.1.trackMPD'!A:A)*
             (C2495='2.1.trackMPD'!D:D)*
             (D2495/10^6='2.1.trackMPD'!H:H)*
             (E2495='2.1.trackMPD'!F:F),
0))</f>
        <v>#N/A</v>
      </c>
    </row>
    <row r="2496" spans="1:9" x14ac:dyDescent="0.2">
      <c r="A2496" s="160" t="s">
        <v>21</v>
      </c>
      <c r="B2496" s="160" t="s">
        <v>0</v>
      </c>
      <c r="C2496" s="160">
        <f>_xlfn.XLOOKUP(B2496,'2.1.trackMPD'!$R$7:$R$29,'2.1.trackMPD'!$T$7:$T$29)</f>
        <v>4</v>
      </c>
      <c r="D2496" s="160">
        <v>100</v>
      </c>
      <c r="E2496" s="160" t="s">
        <v>6395</v>
      </c>
      <c r="F2496" s="160" t="s">
        <v>110</v>
      </c>
      <c r="G2496" s="160" t="s">
        <v>124</v>
      </c>
      <c r="H2496" s="160" t="s">
        <v>6393</v>
      </c>
      <c r="I2496" s="160" t="e" cm="1">
        <f t="array" ref="I2496">INDEX('2.1.trackMPD'!K:K/(24*60*60),
       MATCH(1,
             (A2496='2.1.trackMPD'!A:A)*
             (C2496='2.1.trackMPD'!D:D)*
             (D2496/10^6='2.1.trackMPD'!H:H)*
             (E2496='2.1.trackMPD'!F:F),
0))</f>
        <v>#N/A</v>
      </c>
    </row>
    <row r="2497" spans="1:9" x14ac:dyDescent="0.2">
      <c r="A2497" s="160" t="s">
        <v>21</v>
      </c>
      <c r="B2497" s="160" t="s">
        <v>0</v>
      </c>
      <c r="C2497" s="160">
        <f>_xlfn.XLOOKUP(B2497,'2.1.trackMPD'!$R$7:$R$29,'2.1.trackMPD'!$T$7:$T$29)</f>
        <v>4</v>
      </c>
      <c r="D2497" s="160">
        <v>100</v>
      </c>
      <c r="E2497" s="160" t="s">
        <v>6395</v>
      </c>
      <c r="F2497" s="160" t="s">
        <v>110</v>
      </c>
      <c r="G2497" s="160" t="s">
        <v>140</v>
      </c>
      <c r="H2497" s="160" t="s">
        <v>6393</v>
      </c>
      <c r="I2497" s="160" t="e" cm="1">
        <f t="array" ref="I2497">INDEX('2.1.trackMPD'!L:L/(24*60*60),
       MATCH(1,
             (A2497='2.1.trackMPD'!A:A)*
             (C2497='2.1.trackMPD'!D:D)*
             (D2497/10^6='2.1.trackMPD'!H:H)*
             (E2497='2.1.trackMPD'!F:F),
0))</f>
        <v>#N/A</v>
      </c>
    </row>
    <row r="2498" spans="1:9" x14ac:dyDescent="0.2">
      <c r="A2498" s="160" t="s">
        <v>21</v>
      </c>
      <c r="B2498" s="160" t="s">
        <v>1</v>
      </c>
      <c r="C2498" s="160">
        <f>_xlfn.XLOOKUP(B2498,'2.1.trackMPD'!$R$7:$R$29,'2.1.trackMPD'!$T$7:$T$29)</f>
        <v>3</v>
      </c>
      <c r="D2498" s="160">
        <v>1</v>
      </c>
      <c r="E2498" s="160" t="s">
        <v>6390</v>
      </c>
      <c r="F2498" s="160" t="s">
        <v>110</v>
      </c>
      <c r="G2498" s="160" t="s">
        <v>124</v>
      </c>
      <c r="H2498" s="160" t="s">
        <v>6392</v>
      </c>
      <c r="I2498" s="160" cm="1">
        <f t="array" ref="I2498">INDEX('2.1.trackMPD'!I:I/(24*60*60),
       MATCH(1,
             (A2498='2.1.trackMPD'!A:A)*
             (C2498='2.1.trackMPD'!D:D)*
             (D2498/10^6='2.1.trackMPD'!H:H)*
             (E2498='2.1.trackMPD'!F:F),
0))</f>
        <v>5.0754172936728363E-7</v>
      </c>
    </row>
    <row r="2499" spans="1:9" x14ac:dyDescent="0.2">
      <c r="A2499" s="160" t="s">
        <v>21</v>
      </c>
      <c r="B2499" s="160" t="s">
        <v>1</v>
      </c>
      <c r="C2499" s="160">
        <f>_xlfn.XLOOKUP(B2499,'2.1.trackMPD'!$R$7:$R$29,'2.1.trackMPD'!$T$7:$T$29)</f>
        <v>3</v>
      </c>
      <c r="D2499" s="160">
        <v>1</v>
      </c>
      <c r="E2499" s="160" t="s">
        <v>6390</v>
      </c>
      <c r="F2499" s="160" t="s">
        <v>110</v>
      </c>
      <c r="G2499" s="160" t="s">
        <v>140</v>
      </c>
      <c r="H2499" s="160" t="s">
        <v>6392</v>
      </c>
      <c r="I2499" s="160" cm="1">
        <f t="array" ref="I2499">INDEX('2.1.trackMPD'!J:J/(24*60*60),
       MATCH(1,
             (A2499='2.1.trackMPD'!A:A)*
             (C2499='2.1.trackMPD'!D:D)*
             (D2499/10^6='2.1.trackMPD'!H:H)*
             (E2499='2.1.trackMPD'!F:F),
0))</f>
        <v>1.3236832896801272E-5</v>
      </c>
    </row>
    <row r="2500" spans="1:9" x14ac:dyDescent="0.2">
      <c r="A2500" s="160" t="s">
        <v>21</v>
      </c>
      <c r="B2500" s="160" t="s">
        <v>1</v>
      </c>
      <c r="C2500" s="160">
        <f>_xlfn.XLOOKUP(B2500,'2.1.trackMPD'!$R$7:$R$29,'2.1.trackMPD'!$T$7:$T$29)</f>
        <v>3</v>
      </c>
      <c r="D2500" s="160">
        <v>1</v>
      </c>
      <c r="E2500" s="160" t="s">
        <v>6390</v>
      </c>
      <c r="F2500" s="160" t="s">
        <v>110</v>
      </c>
      <c r="G2500" s="160" t="s">
        <v>124</v>
      </c>
      <c r="H2500" s="160" t="s">
        <v>6393</v>
      </c>
      <c r="I2500" s="160" cm="1">
        <f t="array" ref="I2500">INDEX('2.1.trackMPD'!K:K/(24*60*60),
       MATCH(1,
             (A2500='2.1.trackMPD'!A:A)*
             (C2500='2.1.trackMPD'!D:D)*
             (D2500/10^6='2.1.trackMPD'!H:H)*
             (E2500='2.1.trackMPD'!F:F),
0))</f>
        <v>0</v>
      </c>
    </row>
    <row r="2501" spans="1:9" x14ac:dyDescent="0.2">
      <c r="A2501" s="160" t="s">
        <v>21</v>
      </c>
      <c r="B2501" s="160" t="s">
        <v>1</v>
      </c>
      <c r="C2501" s="160">
        <f>_xlfn.XLOOKUP(B2501,'2.1.trackMPD'!$R$7:$R$29,'2.1.trackMPD'!$T$7:$T$29)</f>
        <v>3</v>
      </c>
      <c r="D2501" s="160">
        <v>1</v>
      </c>
      <c r="E2501" s="160" t="s">
        <v>6390</v>
      </c>
      <c r="F2501" s="160" t="s">
        <v>110</v>
      </c>
      <c r="G2501" s="160" t="s">
        <v>140</v>
      </c>
      <c r="H2501" s="160" t="s">
        <v>6393</v>
      </c>
      <c r="I2501" s="160" cm="1">
        <f t="array" ref="I2501">INDEX('2.1.trackMPD'!L:L/(24*60*60),
       MATCH(1,
             (A2501='2.1.trackMPD'!A:A)*
             (C2501='2.1.trackMPD'!D:D)*
             (D2501/10^6='2.1.trackMPD'!H:H)*
             (E2501='2.1.trackMPD'!F:F),
0))</f>
        <v>0</v>
      </c>
    </row>
    <row r="2502" spans="1:9" x14ac:dyDescent="0.2">
      <c r="A2502" s="160" t="s">
        <v>21</v>
      </c>
      <c r="B2502" s="160" t="s">
        <v>1</v>
      </c>
      <c r="C2502" s="160">
        <f>_xlfn.XLOOKUP(B2502,'2.1.trackMPD'!$R$7:$R$29,'2.1.trackMPD'!$T$7:$T$29)</f>
        <v>3</v>
      </c>
      <c r="D2502" s="160">
        <v>10</v>
      </c>
      <c r="E2502" s="160" t="s">
        <v>6390</v>
      </c>
      <c r="F2502" s="160" t="s">
        <v>110</v>
      </c>
      <c r="G2502" s="160" t="s">
        <v>124</v>
      </c>
      <c r="H2502" s="160" t="s">
        <v>6392</v>
      </c>
      <c r="I2502" s="160" cm="1">
        <f t="array" ref="I2502">INDEX('2.1.trackMPD'!I:I/(24*60*60),
       MATCH(1,
             (A2502='2.1.trackMPD'!A:A)*
             (C2502='2.1.trackMPD'!D:D)*
             (D2502/10^6='2.1.trackMPD'!H:H)*
             (E2502='2.1.trackMPD'!F:F),
0))</f>
        <v>2.1893234690093867E-6</v>
      </c>
    </row>
    <row r="2503" spans="1:9" x14ac:dyDescent="0.2">
      <c r="A2503" s="160" t="s">
        <v>21</v>
      </c>
      <c r="B2503" s="160" t="s">
        <v>1</v>
      </c>
      <c r="C2503" s="160">
        <f>_xlfn.XLOOKUP(B2503,'2.1.trackMPD'!$R$7:$R$29,'2.1.trackMPD'!$T$7:$T$29)</f>
        <v>3</v>
      </c>
      <c r="D2503" s="160">
        <v>10</v>
      </c>
      <c r="E2503" s="160" t="s">
        <v>6390</v>
      </c>
      <c r="F2503" s="160" t="s">
        <v>110</v>
      </c>
      <c r="G2503" s="160" t="s">
        <v>140</v>
      </c>
      <c r="H2503" s="160" t="s">
        <v>6392</v>
      </c>
      <c r="I2503" s="160" cm="1">
        <f t="array" ref="I2503">INDEX('2.1.trackMPD'!J:J/(24*60*60),
       MATCH(1,
             (A2503='2.1.trackMPD'!A:A)*
             (C2503='2.1.trackMPD'!D:D)*
             (D2503/10^6='2.1.trackMPD'!H:H)*
             (E2503='2.1.trackMPD'!F:F),
0))</f>
        <v>1.8575863572072339E-5</v>
      </c>
    </row>
    <row r="2504" spans="1:9" x14ac:dyDescent="0.2">
      <c r="A2504" s="160" t="s">
        <v>21</v>
      </c>
      <c r="B2504" s="160" t="s">
        <v>1</v>
      </c>
      <c r="C2504" s="160">
        <f>_xlfn.XLOOKUP(B2504,'2.1.trackMPD'!$R$7:$R$29,'2.1.trackMPD'!$T$7:$T$29)</f>
        <v>3</v>
      </c>
      <c r="D2504" s="160">
        <v>10</v>
      </c>
      <c r="E2504" s="160" t="s">
        <v>6390</v>
      </c>
      <c r="F2504" s="160" t="s">
        <v>110</v>
      </c>
      <c r="G2504" s="160" t="s">
        <v>124</v>
      </c>
      <c r="H2504" s="160" t="s">
        <v>6393</v>
      </c>
      <c r="I2504" s="160" cm="1">
        <f t="array" ref="I2504">INDEX('2.1.trackMPD'!K:K/(24*60*60),
       MATCH(1,
             (A2504='2.1.trackMPD'!A:A)*
             (C2504='2.1.trackMPD'!D:D)*
             (D2504/10^6='2.1.trackMPD'!H:H)*
             (E2504='2.1.trackMPD'!F:F),
0))</f>
        <v>0</v>
      </c>
    </row>
    <row r="2505" spans="1:9" x14ac:dyDescent="0.2">
      <c r="A2505" s="160" t="s">
        <v>21</v>
      </c>
      <c r="B2505" s="160" t="s">
        <v>1</v>
      </c>
      <c r="C2505" s="160">
        <f>_xlfn.XLOOKUP(B2505,'2.1.trackMPD'!$R$7:$R$29,'2.1.trackMPD'!$T$7:$T$29)</f>
        <v>3</v>
      </c>
      <c r="D2505" s="160">
        <v>10</v>
      </c>
      <c r="E2505" s="160" t="s">
        <v>6390</v>
      </c>
      <c r="F2505" s="160" t="s">
        <v>110</v>
      </c>
      <c r="G2505" s="160" t="s">
        <v>140</v>
      </c>
      <c r="H2505" s="160" t="s">
        <v>6393</v>
      </c>
      <c r="I2505" s="160" cm="1">
        <f t="array" ref="I2505">INDEX('2.1.trackMPD'!L:L/(24*60*60),
       MATCH(1,
             (A2505='2.1.trackMPD'!A:A)*
             (C2505='2.1.trackMPD'!D:D)*
             (D2505/10^6='2.1.trackMPD'!H:H)*
             (E2505='2.1.trackMPD'!F:F),
0))</f>
        <v>0</v>
      </c>
    </row>
    <row r="2506" spans="1:9" x14ac:dyDescent="0.2">
      <c r="A2506" s="160" t="s">
        <v>21</v>
      </c>
      <c r="B2506" s="160" t="s">
        <v>1</v>
      </c>
      <c r="C2506" s="160">
        <f>_xlfn.XLOOKUP(B2506,'2.1.trackMPD'!$R$7:$R$29,'2.1.trackMPD'!$T$7:$T$29)</f>
        <v>3</v>
      </c>
      <c r="D2506" s="160">
        <v>100</v>
      </c>
      <c r="E2506" s="160" t="s">
        <v>6390</v>
      </c>
      <c r="F2506" s="160" t="s">
        <v>110</v>
      </c>
      <c r="G2506" s="160" t="s">
        <v>124</v>
      </c>
      <c r="H2506" s="160" t="s">
        <v>6392</v>
      </c>
      <c r="I2506" s="160" cm="1">
        <f t="array" ref="I2506">INDEX('2.1.trackMPD'!I:I/(24*60*60),
       MATCH(1,
             (A2506='2.1.trackMPD'!A:A)*
             (C2506='2.1.trackMPD'!D:D)*
             (D2506/10^6='2.1.trackMPD'!H:H)*
             (E2506='2.1.trackMPD'!F:F),
0))</f>
        <v>3.7610720443878705E-6</v>
      </c>
    </row>
    <row r="2507" spans="1:9" x14ac:dyDescent="0.2">
      <c r="A2507" s="160" t="s">
        <v>21</v>
      </c>
      <c r="B2507" s="160" t="s">
        <v>1</v>
      </c>
      <c r="C2507" s="160">
        <f>_xlfn.XLOOKUP(B2507,'2.1.trackMPD'!$R$7:$R$29,'2.1.trackMPD'!$T$7:$T$29)</f>
        <v>3</v>
      </c>
      <c r="D2507" s="160">
        <v>100</v>
      </c>
      <c r="E2507" s="160" t="s">
        <v>6390</v>
      </c>
      <c r="F2507" s="160" t="s">
        <v>110</v>
      </c>
      <c r="G2507" s="160" t="s">
        <v>140</v>
      </c>
      <c r="H2507" s="160" t="s">
        <v>6392</v>
      </c>
      <c r="I2507" s="160" cm="1">
        <f t="array" ref="I2507">INDEX('2.1.trackMPD'!J:J/(24*60*60),
       MATCH(1,
             (A2507='2.1.trackMPD'!A:A)*
             (C2507='2.1.trackMPD'!D:D)*
             (D2507/10^6='2.1.trackMPD'!H:H)*
             (E2507='2.1.trackMPD'!F:F),
0))</f>
        <v>1.5473747978426736E-4</v>
      </c>
    </row>
    <row r="2508" spans="1:9" x14ac:dyDescent="0.2">
      <c r="A2508" s="160" t="s">
        <v>21</v>
      </c>
      <c r="B2508" s="160" t="s">
        <v>1</v>
      </c>
      <c r="C2508" s="160">
        <f>_xlfn.XLOOKUP(B2508,'2.1.trackMPD'!$R$7:$R$29,'2.1.trackMPD'!$T$7:$T$29)</f>
        <v>3</v>
      </c>
      <c r="D2508" s="160">
        <v>100</v>
      </c>
      <c r="E2508" s="160" t="s">
        <v>6390</v>
      </c>
      <c r="F2508" s="160" t="s">
        <v>110</v>
      </c>
      <c r="G2508" s="160" t="s">
        <v>124</v>
      </c>
      <c r="H2508" s="160" t="s">
        <v>6393</v>
      </c>
      <c r="I2508" s="160" cm="1">
        <f t="array" ref="I2508">INDEX('2.1.trackMPD'!K:K/(24*60*60),
       MATCH(1,
             (A2508='2.1.trackMPD'!A:A)*
             (C2508='2.1.trackMPD'!D:D)*
             (D2508/10^6='2.1.trackMPD'!H:H)*
             (E2508='2.1.trackMPD'!F:F),
0))</f>
        <v>0</v>
      </c>
    </row>
    <row r="2509" spans="1:9" x14ac:dyDescent="0.2">
      <c r="A2509" s="160" t="s">
        <v>21</v>
      </c>
      <c r="B2509" s="160" t="s">
        <v>1</v>
      </c>
      <c r="C2509" s="160">
        <f>_xlfn.XLOOKUP(B2509,'2.1.trackMPD'!$R$7:$R$29,'2.1.trackMPD'!$T$7:$T$29)</f>
        <v>3</v>
      </c>
      <c r="D2509" s="160">
        <v>100</v>
      </c>
      <c r="E2509" s="160" t="s">
        <v>6390</v>
      </c>
      <c r="F2509" s="160" t="s">
        <v>110</v>
      </c>
      <c r="G2509" s="160" t="s">
        <v>140</v>
      </c>
      <c r="H2509" s="160" t="s">
        <v>6393</v>
      </c>
      <c r="I2509" s="160" cm="1">
        <f t="array" ref="I2509">INDEX('2.1.trackMPD'!L:L/(24*60*60),
       MATCH(1,
             (A2509='2.1.trackMPD'!A:A)*
             (C2509='2.1.trackMPD'!D:D)*
             (D2509/10^6='2.1.trackMPD'!H:H)*
             (E2509='2.1.trackMPD'!F:F),
0))</f>
        <v>0</v>
      </c>
    </row>
    <row r="2510" spans="1:9" x14ac:dyDescent="0.2">
      <c r="A2510" s="160" t="s">
        <v>21</v>
      </c>
      <c r="B2510" s="160" t="s">
        <v>1</v>
      </c>
      <c r="C2510" s="160">
        <f>_xlfn.XLOOKUP(B2510,'2.1.trackMPD'!$R$7:$R$29,'2.1.trackMPD'!$T$7:$T$29)</f>
        <v>3</v>
      </c>
      <c r="D2510" s="160">
        <v>1000</v>
      </c>
      <c r="E2510" s="160" t="s">
        <v>6390</v>
      </c>
      <c r="F2510" s="160" t="s">
        <v>110</v>
      </c>
      <c r="G2510" s="160" t="s">
        <v>124</v>
      </c>
      <c r="H2510" s="160" t="s">
        <v>6392</v>
      </c>
      <c r="I2510" s="160" cm="1">
        <f t="array" ref="I2510">INDEX('2.1.trackMPD'!I:I/(24*60*60),
       MATCH(1,
             (A2510='2.1.trackMPD'!A:A)*
             (C2510='2.1.trackMPD'!D:D)*
             (D2510/10^6='2.1.trackMPD'!H:H)*
             (E2510='2.1.trackMPD'!F:F),
0))</f>
        <v>5.562451437172327E-7</v>
      </c>
    </row>
    <row r="2511" spans="1:9" x14ac:dyDescent="0.2">
      <c r="A2511" s="160" t="s">
        <v>21</v>
      </c>
      <c r="B2511" s="160" t="s">
        <v>1</v>
      </c>
      <c r="C2511" s="160">
        <f>_xlfn.XLOOKUP(B2511,'2.1.trackMPD'!$R$7:$R$29,'2.1.trackMPD'!$T$7:$T$29)</f>
        <v>3</v>
      </c>
      <c r="D2511" s="160">
        <v>1000</v>
      </c>
      <c r="E2511" s="160" t="s">
        <v>6390</v>
      </c>
      <c r="F2511" s="160" t="s">
        <v>110</v>
      </c>
      <c r="G2511" s="160" t="s">
        <v>140</v>
      </c>
      <c r="H2511" s="160" t="s">
        <v>6392</v>
      </c>
      <c r="I2511" s="160" cm="1">
        <f t="array" ref="I2511">INDEX('2.1.trackMPD'!J:J/(24*60*60),
       MATCH(1,
             (A2511='2.1.trackMPD'!A:A)*
             (C2511='2.1.trackMPD'!D:D)*
             (D2511/10^6='2.1.trackMPD'!H:H)*
             (E2511='2.1.trackMPD'!F:F),
0))</f>
        <v>3.6553921756420717E-5</v>
      </c>
    </row>
    <row r="2512" spans="1:9" x14ac:dyDescent="0.2">
      <c r="A2512" s="160" t="s">
        <v>21</v>
      </c>
      <c r="B2512" s="160" t="s">
        <v>1</v>
      </c>
      <c r="C2512" s="160">
        <f>_xlfn.XLOOKUP(B2512,'2.1.trackMPD'!$R$7:$R$29,'2.1.trackMPD'!$T$7:$T$29)</f>
        <v>3</v>
      </c>
      <c r="D2512" s="160">
        <v>1000</v>
      </c>
      <c r="E2512" s="160" t="s">
        <v>6390</v>
      </c>
      <c r="F2512" s="160" t="s">
        <v>110</v>
      </c>
      <c r="G2512" s="160" t="s">
        <v>124</v>
      </c>
      <c r="H2512" s="160" t="s">
        <v>6393</v>
      </c>
      <c r="I2512" s="160" cm="1">
        <f t="array" ref="I2512">INDEX('2.1.trackMPD'!K:K/(24*60*60),
       MATCH(1,
             (A2512='2.1.trackMPD'!A:A)*
             (C2512='2.1.trackMPD'!D:D)*
             (D2512/10^6='2.1.trackMPD'!H:H)*
             (E2512='2.1.trackMPD'!F:F),
0))</f>
        <v>0</v>
      </c>
    </row>
    <row r="2513" spans="1:9" x14ac:dyDescent="0.2">
      <c r="A2513" s="160" t="s">
        <v>21</v>
      </c>
      <c r="B2513" s="160" t="s">
        <v>1</v>
      </c>
      <c r="C2513" s="160">
        <f>_xlfn.XLOOKUP(B2513,'2.1.trackMPD'!$R$7:$R$29,'2.1.trackMPD'!$T$7:$T$29)</f>
        <v>3</v>
      </c>
      <c r="D2513" s="160">
        <v>1000</v>
      </c>
      <c r="E2513" s="160" t="s">
        <v>6390</v>
      </c>
      <c r="F2513" s="160" t="s">
        <v>110</v>
      </c>
      <c r="G2513" s="160" t="s">
        <v>140</v>
      </c>
      <c r="H2513" s="160" t="s">
        <v>6393</v>
      </c>
      <c r="I2513" s="160" cm="1">
        <f t="array" ref="I2513">INDEX('2.1.trackMPD'!L:L/(24*60*60),
       MATCH(1,
             (A2513='2.1.trackMPD'!A:A)*
             (C2513='2.1.trackMPD'!D:D)*
             (D2513/10^6='2.1.trackMPD'!H:H)*
             (E2513='2.1.trackMPD'!F:F),
0))</f>
        <v>0</v>
      </c>
    </row>
    <row r="2514" spans="1:9" x14ac:dyDescent="0.2">
      <c r="A2514" s="160" t="s">
        <v>21</v>
      </c>
      <c r="B2514" s="160" t="s">
        <v>1</v>
      </c>
      <c r="C2514" s="160">
        <f>_xlfn.XLOOKUP(B2514,'2.1.trackMPD'!$R$7:$R$29,'2.1.trackMPD'!$T$7:$T$29)</f>
        <v>3</v>
      </c>
      <c r="D2514" s="160">
        <v>5000</v>
      </c>
      <c r="E2514" s="160" t="s">
        <v>6390</v>
      </c>
      <c r="F2514" s="160" t="s">
        <v>110</v>
      </c>
      <c r="G2514" s="160" t="s">
        <v>124</v>
      </c>
      <c r="H2514" s="160" t="s">
        <v>6392</v>
      </c>
      <c r="I2514" s="160" cm="1">
        <f t="array" ref="I2514">INDEX('2.1.trackMPD'!I:I/(24*60*60),
       MATCH(1,
             (A2514='2.1.trackMPD'!A:A)*
             (C2514='2.1.trackMPD'!D:D)*
             (D2514/10^6='2.1.trackMPD'!H:H)*
             (E2514='2.1.trackMPD'!F:F),
0))</f>
        <v>3.2758347338045948E-7</v>
      </c>
    </row>
    <row r="2515" spans="1:9" x14ac:dyDescent="0.2">
      <c r="A2515" s="160" t="s">
        <v>21</v>
      </c>
      <c r="B2515" s="160" t="s">
        <v>1</v>
      </c>
      <c r="C2515" s="160">
        <f>_xlfn.XLOOKUP(B2515,'2.1.trackMPD'!$R$7:$R$29,'2.1.trackMPD'!$T$7:$T$29)</f>
        <v>3</v>
      </c>
      <c r="D2515" s="160">
        <v>5000</v>
      </c>
      <c r="E2515" s="160" t="s">
        <v>6390</v>
      </c>
      <c r="F2515" s="160" t="s">
        <v>110</v>
      </c>
      <c r="G2515" s="160" t="s">
        <v>140</v>
      </c>
      <c r="H2515" s="160" t="s">
        <v>6392</v>
      </c>
      <c r="I2515" s="160" cm="1">
        <f t="array" ref="I2515">INDEX('2.1.trackMPD'!J:J/(24*60*60),
       MATCH(1,
             (A2515='2.1.trackMPD'!A:A)*
             (C2515='2.1.trackMPD'!D:D)*
             (D2515/10^6='2.1.trackMPD'!H:H)*
             (E2515='2.1.trackMPD'!F:F),
0))</f>
        <v>1.3474530846064931E-5</v>
      </c>
    </row>
    <row r="2516" spans="1:9" x14ac:dyDescent="0.2">
      <c r="A2516" s="160" t="s">
        <v>21</v>
      </c>
      <c r="B2516" s="160" t="s">
        <v>1</v>
      </c>
      <c r="C2516" s="160">
        <f>_xlfn.XLOOKUP(B2516,'2.1.trackMPD'!$R$7:$R$29,'2.1.trackMPD'!$T$7:$T$29)</f>
        <v>3</v>
      </c>
      <c r="D2516" s="160">
        <v>5000</v>
      </c>
      <c r="E2516" s="160" t="s">
        <v>6390</v>
      </c>
      <c r="F2516" s="160" t="s">
        <v>110</v>
      </c>
      <c r="G2516" s="160" t="s">
        <v>124</v>
      </c>
      <c r="H2516" s="160" t="s">
        <v>6393</v>
      </c>
      <c r="I2516" s="160" cm="1">
        <f t="array" ref="I2516">INDEX('2.1.trackMPD'!K:K/(24*60*60),
       MATCH(1,
             (A2516='2.1.trackMPD'!A:A)*
             (C2516='2.1.trackMPD'!D:D)*
             (D2516/10^6='2.1.trackMPD'!H:H)*
             (E2516='2.1.trackMPD'!F:F),
0))</f>
        <v>0</v>
      </c>
    </row>
    <row r="2517" spans="1:9" x14ac:dyDescent="0.2">
      <c r="A2517" s="160" t="s">
        <v>21</v>
      </c>
      <c r="B2517" s="160" t="s">
        <v>1</v>
      </c>
      <c r="C2517" s="160">
        <f>_xlfn.XLOOKUP(B2517,'2.1.trackMPD'!$R$7:$R$29,'2.1.trackMPD'!$T$7:$T$29)</f>
        <v>3</v>
      </c>
      <c r="D2517" s="160">
        <v>5000</v>
      </c>
      <c r="E2517" s="160" t="s">
        <v>6390</v>
      </c>
      <c r="F2517" s="160" t="s">
        <v>110</v>
      </c>
      <c r="G2517" s="160" t="s">
        <v>140</v>
      </c>
      <c r="H2517" s="160" t="s">
        <v>6393</v>
      </c>
      <c r="I2517" s="160" cm="1">
        <f t="array" ref="I2517">INDEX('2.1.trackMPD'!L:L/(24*60*60),
       MATCH(1,
             (A2517='2.1.trackMPD'!A:A)*
             (C2517='2.1.trackMPD'!D:D)*
             (D2517/10^6='2.1.trackMPD'!H:H)*
             (E2517='2.1.trackMPD'!F:F),
0))</f>
        <v>0</v>
      </c>
    </row>
    <row r="2518" spans="1:9" x14ac:dyDescent="0.2">
      <c r="A2518" s="160" t="s">
        <v>21</v>
      </c>
      <c r="B2518" s="160" t="s">
        <v>1</v>
      </c>
      <c r="C2518" s="160">
        <f>_xlfn.XLOOKUP(B2518,'2.1.trackMPD'!$R$7:$R$29,'2.1.trackMPD'!$T$7:$T$29)</f>
        <v>3</v>
      </c>
      <c r="D2518" s="160">
        <v>1</v>
      </c>
      <c r="E2518" s="160" t="s">
        <v>6394</v>
      </c>
      <c r="F2518" s="160" t="s">
        <v>110</v>
      </c>
      <c r="G2518" s="160" t="s">
        <v>124</v>
      </c>
      <c r="H2518" s="160" t="s">
        <v>6392</v>
      </c>
      <c r="I2518" s="160" cm="1">
        <f t="array" ref="I2518">INDEX('2.1.trackMPD'!I:I/(24*60*60),
       MATCH(1,
             (A2518='2.1.trackMPD'!A:A)*
             (C2518='2.1.trackMPD'!D:D)*
             (D2518/10^6='2.1.trackMPD'!H:H)*
             (E2518='2.1.trackMPD'!F:F),
0))</f>
        <v>5.7678665272814583E-7</v>
      </c>
    </row>
    <row r="2519" spans="1:9" x14ac:dyDescent="0.2">
      <c r="A2519" s="160" t="s">
        <v>21</v>
      </c>
      <c r="B2519" s="160" t="s">
        <v>1</v>
      </c>
      <c r="C2519" s="160">
        <f>_xlfn.XLOOKUP(B2519,'2.1.trackMPD'!$R$7:$R$29,'2.1.trackMPD'!$T$7:$T$29)</f>
        <v>3</v>
      </c>
      <c r="D2519" s="160">
        <v>1</v>
      </c>
      <c r="E2519" s="160" t="s">
        <v>6394</v>
      </c>
      <c r="F2519" s="160" t="s">
        <v>110</v>
      </c>
      <c r="G2519" s="160" t="s">
        <v>140</v>
      </c>
      <c r="H2519" s="160" t="s">
        <v>6392</v>
      </c>
      <c r="I2519" s="160" cm="1">
        <f t="array" ref="I2519">INDEX('2.1.trackMPD'!J:J/(24*60*60),
       MATCH(1,
             (A2519='2.1.trackMPD'!A:A)*
             (C2519='2.1.trackMPD'!D:D)*
             (D2519/10^6='2.1.trackMPD'!H:H)*
             (E2519='2.1.trackMPD'!F:F),
0))</f>
        <v>1.5176760208265392E-5</v>
      </c>
    </row>
    <row r="2520" spans="1:9" x14ac:dyDescent="0.2">
      <c r="A2520" s="160" t="s">
        <v>21</v>
      </c>
      <c r="B2520" s="160" t="s">
        <v>1</v>
      </c>
      <c r="C2520" s="160">
        <f>_xlfn.XLOOKUP(B2520,'2.1.trackMPD'!$R$7:$R$29,'2.1.trackMPD'!$T$7:$T$29)</f>
        <v>3</v>
      </c>
      <c r="D2520" s="160">
        <v>1</v>
      </c>
      <c r="E2520" s="160" t="s">
        <v>6394</v>
      </c>
      <c r="F2520" s="160" t="s">
        <v>110</v>
      </c>
      <c r="G2520" s="160" t="s">
        <v>124</v>
      </c>
      <c r="H2520" s="160" t="s">
        <v>6393</v>
      </c>
      <c r="I2520" s="160" cm="1">
        <f t="array" ref="I2520">INDEX('2.1.trackMPD'!K:K/(24*60*60),
       MATCH(1,
             (A2520='2.1.trackMPD'!A:A)*
             (C2520='2.1.trackMPD'!D:D)*
             (D2520/10^6='2.1.trackMPD'!H:H)*
             (E2520='2.1.trackMPD'!F:F),
0))</f>
        <v>0</v>
      </c>
    </row>
    <row r="2521" spans="1:9" x14ac:dyDescent="0.2">
      <c r="A2521" s="160" t="s">
        <v>21</v>
      </c>
      <c r="B2521" s="160" t="s">
        <v>1</v>
      </c>
      <c r="C2521" s="160">
        <f>_xlfn.XLOOKUP(B2521,'2.1.trackMPD'!$R$7:$R$29,'2.1.trackMPD'!$T$7:$T$29)</f>
        <v>3</v>
      </c>
      <c r="D2521" s="160">
        <v>1</v>
      </c>
      <c r="E2521" s="160" t="s">
        <v>6394</v>
      </c>
      <c r="F2521" s="160" t="s">
        <v>110</v>
      </c>
      <c r="G2521" s="160" t="s">
        <v>140</v>
      </c>
      <c r="H2521" s="160" t="s">
        <v>6393</v>
      </c>
      <c r="I2521" s="160" cm="1">
        <f t="array" ref="I2521">INDEX('2.1.trackMPD'!L:L/(24*60*60),
       MATCH(1,
             (A2521='2.1.trackMPD'!A:A)*
             (C2521='2.1.trackMPD'!D:D)*
             (D2521/10^6='2.1.trackMPD'!H:H)*
             (E2521='2.1.trackMPD'!F:F),
0))</f>
        <v>0</v>
      </c>
    </row>
    <row r="2522" spans="1:9" x14ac:dyDescent="0.2">
      <c r="A2522" s="160" t="s">
        <v>21</v>
      </c>
      <c r="B2522" s="160" t="s">
        <v>1</v>
      </c>
      <c r="C2522" s="160">
        <f>_xlfn.XLOOKUP(B2522,'2.1.trackMPD'!$R$7:$R$29,'2.1.trackMPD'!$T$7:$T$29)</f>
        <v>3</v>
      </c>
      <c r="D2522" s="160">
        <v>10</v>
      </c>
      <c r="E2522" s="160" t="s">
        <v>6394</v>
      </c>
      <c r="F2522" s="160" t="s">
        <v>110</v>
      </c>
      <c r="G2522" s="160" t="s">
        <v>124</v>
      </c>
      <c r="H2522" s="160" t="s">
        <v>6392</v>
      </c>
      <c r="I2522" s="160" cm="1">
        <f t="array" ref="I2522">INDEX('2.1.trackMPD'!I:I/(24*60*60),
       MATCH(1,
             (A2522='2.1.trackMPD'!A:A)*
             (C2522='2.1.trackMPD'!D:D)*
             (D2522/10^6='2.1.trackMPD'!H:H)*
             (E2522='2.1.trackMPD'!F:F),
0))</f>
        <v>5.1366292819260068E-6</v>
      </c>
    </row>
    <row r="2523" spans="1:9" x14ac:dyDescent="0.2">
      <c r="A2523" s="160" t="s">
        <v>21</v>
      </c>
      <c r="B2523" s="160" t="s">
        <v>1</v>
      </c>
      <c r="C2523" s="160">
        <f>_xlfn.XLOOKUP(B2523,'2.1.trackMPD'!$R$7:$R$29,'2.1.trackMPD'!$T$7:$T$29)</f>
        <v>3</v>
      </c>
      <c r="D2523" s="160">
        <v>10</v>
      </c>
      <c r="E2523" s="160" t="s">
        <v>6394</v>
      </c>
      <c r="F2523" s="160" t="s">
        <v>110</v>
      </c>
      <c r="G2523" s="160" t="s">
        <v>140</v>
      </c>
      <c r="H2523" s="160" t="s">
        <v>6392</v>
      </c>
      <c r="I2523" s="160" cm="1">
        <f t="array" ref="I2523">INDEX('2.1.trackMPD'!J:J/(24*60*60),
       MATCH(1,
             (A2523='2.1.trackMPD'!A:A)*
             (C2523='2.1.trackMPD'!D:D)*
             (D2523/10^6='2.1.trackMPD'!H:H)*
             (E2523='2.1.trackMPD'!F:F),
0))</f>
        <v>4.6051346697681133E-5</v>
      </c>
    </row>
    <row r="2524" spans="1:9" x14ac:dyDescent="0.2">
      <c r="A2524" s="160" t="s">
        <v>21</v>
      </c>
      <c r="B2524" s="160" t="s">
        <v>1</v>
      </c>
      <c r="C2524" s="160">
        <f>_xlfn.XLOOKUP(B2524,'2.1.trackMPD'!$R$7:$R$29,'2.1.trackMPD'!$T$7:$T$29)</f>
        <v>3</v>
      </c>
      <c r="D2524" s="160">
        <v>10</v>
      </c>
      <c r="E2524" s="160" t="s">
        <v>6394</v>
      </c>
      <c r="F2524" s="160" t="s">
        <v>110</v>
      </c>
      <c r="G2524" s="160" t="s">
        <v>124</v>
      </c>
      <c r="H2524" s="160" t="s">
        <v>6393</v>
      </c>
      <c r="I2524" s="160" cm="1">
        <f t="array" ref="I2524">INDEX('2.1.trackMPD'!K:K/(24*60*60),
       MATCH(1,
             (A2524='2.1.trackMPD'!A:A)*
             (C2524='2.1.trackMPD'!D:D)*
             (D2524/10^6='2.1.trackMPD'!H:H)*
             (E2524='2.1.trackMPD'!F:F),
0))</f>
        <v>0</v>
      </c>
    </row>
    <row r="2525" spans="1:9" x14ac:dyDescent="0.2">
      <c r="A2525" s="160" t="s">
        <v>21</v>
      </c>
      <c r="B2525" s="160" t="s">
        <v>1</v>
      </c>
      <c r="C2525" s="160">
        <f>_xlfn.XLOOKUP(B2525,'2.1.trackMPD'!$R$7:$R$29,'2.1.trackMPD'!$T$7:$T$29)</f>
        <v>3</v>
      </c>
      <c r="D2525" s="160">
        <v>10</v>
      </c>
      <c r="E2525" s="160" t="s">
        <v>6394</v>
      </c>
      <c r="F2525" s="160" t="s">
        <v>110</v>
      </c>
      <c r="G2525" s="160" t="s">
        <v>140</v>
      </c>
      <c r="H2525" s="160" t="s">
        <v>6393</v>
      </c>
      <c r="I2525" s="160" cm="1">
        <f t="array" ref="I2525">INDEX('2.1.trackMPD'!L:L/(24*60*60),
       MATCH(1,
             (A2525='2.1.trackMPD'!A:A)*
             (C2525='2.1.trackMPD'!D:D)*
             (D2525/10^6='2.1.trackMPD'!H:H)*
             (E2525='2.1.trackMPD'!F:F),
0))</f>
        <v>0</v>
      </c>
    </row>
    <row r="2526" spans="1:9" x14ac:dyDescent="0.2">
      <c r="A2526" s="160" t="s">
        <v>21</v>
      </c>
      <c r="B2526" s="160" t="s">
        <v>1</v>
      </c>
      <c r="C2526" s="160">
        <f>_xlfn.XLOOKUP(B2526,'2.1.trackMPD'!$R$7:$R$29,'2.1.trackMPD'!$T$7:$T$29)</f>
        <v>3</v>
      </c>
      <c r="D2526" s="160">
        <v>100</v>
      </c>
      <c r="E2526" s="160" t="s">
        <v>6394</v>
      </c>
      <c r="F2526" s="160" t="s">
        <v>110</v>
      </c>
      <c r="G2526" s="160" t="s">
        <v>124</v>
      </c>
      <c r="H2526" s="160" t="s">
        <v>6392</v>
      </c>
      <c r="I2526" s="160" cm="1">
        <f t="array" ref="I2526">INDEX('2.1.trackMPD'!I:I/(24*60*60),
       MATCH(1,
             (A2526='2.1.trackMPD'!A:A)*
             (C2526='2.1.trackMPD'!D:D)*
             (D2526/10^6='2.1.trackMPD'!H:H)*
             (E2526='2.1.trackMPD'!F:F),
0))</f>
        <v>2.6123839924529629E-6</v>
      </c>
    </row>
    <row r="2527" spans="1:9" x14ac:dyDescent="0.2">
      <c r="A2527" s="160" t="s">
        <v>21</v>
      </c>
      <c r="B2527" s="160" t="s">
        <v>1</v>
      </c>
      <c r="C2527" s="160">
        <f>_xlfn.XLOOKUP(B2527,'2.1.trackMPD'!$R$7:$R$29,'2.1.trackMPD'!$T$7:$T$29)</f>
        <v>3</v>
      </c>
      <c r="D2527" s="160">
        <v>100</v>
      </c>
      <c r="E2527" s="160" t="s">
        <v>6394</v>
      </c>
      <c r="F2527" s="160" t="s">
        <v>110</v>
      </c>
      <c r="G2527" s="160" t="s">
        <v>140</v>
      </c>
      <c r="H2527" s="160" t="s">
        <v>6392</v>
      </c>
      <c r="I2527" s="160" cm="1">
        <f t="array" ref="I2527">INDEX('2.1.trackMPD'!J:J/(24*60*60),
       MATCH(1,
             (A2527='2.1.trackMPD'!A:A)*
             (C2527='2.1.trackMPD'!D:D)*
             (D2527/10^6='2.1.trackMPD'!H:H)*
             (E2527='2.1.trackMPD'!F:F),
0))</f>
        <v>2.0166626711085994E-4</v>
      </c>
    </row>
    <row r="2528" spans="1:9" x14ac:dyDescent="0.2">
      <c r="A2528" s="160" t="s">
        <v>21</v>
      </c>
      <c r="B2528" s="160" t="s">
        <v>1</v>
      </c>
      <c r="C2528" s="160">
        <f>_xlfn.XLOOKUP(B2528,'2.1.trackMPD'!$R$7:$R$29,'2.1.trackMPD'!$T$7:$T$29)</f>
        <v>3</v>
      </c>
      <c r="D2528" s="160">
        <v>100</v>
      </c>
      <c r="E2528" s="160" t="s">
        <v>6394</v>
      </c>
      <c r="F2528" s="160" t="s">
        <v>110</v>
      </c>
      <c r="G2528" s="160" t="s">
        <v>124</v>
      </c>
      <c r="H2528" s="160" t="s">
        <v>6393</v>
      </c>
      <c r="I2528" s="160" cm="1">
        <f t="array" ref="I2528">INDEX('2.1.trackMPD'!K:K/(24*60*60),
       MATCH(1,
             (A2528='2.1.trackMPD'!A:A)*
             (C2528='2.1.trackMPD'!D:D)*
             (D2528/10^6='2.1.trackMPD'!H:H)*
             (E2528='2.1.trackMPD'!F:F),
0))</f>
        <v>0</v>
      </c>
    </row>
    <row r="2529" spans="1:9" x14ac:dyDescent="0.2">
      <c r="A2529" s="160" t="s">
        <v>21</v>
      </c>
      <c r="B2529" s="160" t="s">
        <v>1</v>
      </c>
      <c r="C2529" s="160">
        <f>_xlfn.XLOOKUP(B2529,'2.1.trackMPD'!$R$7:$R$29,'2.1.trackMPD'!$T$7:$T$29)</f>
        <v>3</v>
      </c>
      <c r="D2529" s="160">
        <v>100</v>
      </c>
      <c r="E2529" s="160" t="s">
        <v>6394</v>
      </c>
      <c r="F2529" s="160" t="s">
        <v>110</v>
      </c>
      <c r="G2529" s="160" t="s">
        <v>140</v>
      </c>
      <c r="H2529" s="160" t="s">
        <v>6393</v>
      </c>
      <c r="I2529" s="160" cm="1">
        <f t="array" ref="I2529">INDEX('2.1.trackMPD'!L:L/(24*60*60),
       MATCH(1,
             (A2529='2.1.trackMPD'!A:A)*
             (C2529='2.1.trackMPD'!D:D)*
             (D2529/10^6='2.1.trackMPD'!H:H)*
             (E2529='2.1.trackMPD'!F:F),
0))</f>
        <v>0</v>
      </c>
    </row>
    <row r="2530" spans="1:9" x14ac:dyDescent="0.2">
      <c r="A2530" s="160" t="s">
        <v>21</v>
      </c>
      <c r="B2530" s="160" t="s">
        <v>1</v>
      </c>
      <c r="C2530" s="160">
        <f>_xlfn.XLOOKUP(B2530,'2.1.trackMPD'!$R$7:$R$29,'2.1.trackMPD'!$T$7:$T$29)</f>
        <v>3</v>
      </c>
      <c r="D2530" s="160">
        <v>1000</v>
      </c>
      <c r="E2530" s="160" t="s">
        <v>6394</v>
      </c>
      <c r="F2530" s="160" t="s">
        <v>110</v>
      </c>
      <c r="G2530" s="160" t="s">
        <v>124</v>
      </c>
      <c r="H2530" s="160" t="s">
        <v>6392</v>
      </c>
      <c r="I2530" s="160" cm="1">
        <f t="array" ref="I2530">INDEX('2.1.trackMPD'!I:I/(24*60*60),
       MATCH(1,
             (A2530='2.1.trackMPD'!A:A)*
             (C2530='2.1.trackMPD'!D:D)*
             (D2530/10^6='2.1.trackMPD'!H:H)*
             (E2530='2.1.trackMPD'!F:F),
0))</f>
        <v>3.9288748541447456E-7</v>
      </c>
    </row>
    <row r="2531" spans="1:9" x14ac:dyDescent="0.2">
      <c r="A2531" s="160" t="s">
        <v>21</v>
      </c>
      <c r="B2531" s="160" t="s">
        <v>1</v>
      </c>
      <c r="C2531" s="160">
        <f>_xlfn.XLOOKUP(B2531,'2.1.trackMPD'!$R$7:$R$29,'2.1.trackMPD'!$T$7:$T$29)</f>
        <v>3</v>
      </c>
      <c r="D2531" s="160">
        <v>1000</v>
      </c>
      <c r="E2531" s="160" t="s">
        <v>6394</v>
      </c>
      <c r="F2531" s="160" t="s">
        <v>110</v>
      </c>
      <c r="G2531" s="160" t="s">
        <v>140</v>
      </c>
      <c r="H2531" s="160" t="s">
        <v>6392</v>
      </c>
      <c r="I2531" s="160" cm="1">
        <f t="array" ref="I2531">INDEX('2.1.trackMPD'!J:J/(24*60*60),
       MATCH(1,
             (A2531='2.1.trackMPD'!A:A)*
             (C2531='2.1.trackMPD'!D:D)*
             (D2531/10^6='2.1.trackMPD'!H:H)*
             (E2531='2.1.trackMPD'!F:F),
0))</f>
        <v>2.5307400618610534E-5</v>
      </c>
    </row>
    <row r="2532" spans="1:9" x14ac:dyDescent="0.2">
      <c r="A2532" s="160" t="s">
        <v>21</v>
      </c>
      <c r="B2532" s="160" t="s">
        <v>1</v>
      </c>
      <c r="C2532" s="160">
        <f>_xlfn.XLOOKUP(B2532,'2.1.trackMPD'!$R$7:$R$29,'2.1.trackMPD'!$T$7:$T$29)</f>
        <v>3</v>
      </c>
      <c r="D2532" s="160">
        <v>1000</v>
      </c>
      <c r="E2532" s="160" t="s">
        <v>6394</v>
      </c>
      <c r="F2532" s="160" t="s">
        <v>110</v>
      </c>
      <c r="G2532" s="160" t="s">
        <v>124</v>
      </c>
      <c r="H2532" s="160" t="s">
        <v>6393</v>
      </c>
      <c r="I2532" s="160" cm="1">
        <f t="array" ref="I2532">INDEX('2.1.trackMPD'!K:K/(24*60*60),
       MATCH(1,
             (A2532='2.1.trackMPD'!A:A)*
             (C2532='2.1.trackMPD'!D:D)*
             (D2532/10^6='2.1.trackMPD'!H:H)*
             (E2532='2.1.trackMPD'!F:F),
0))</f>
        <v>0</v>
      </c>
    </row>
    <row r="2533" spans="1:9" x14ac:dyDescent="0.2">
      <c r="A2533" s="160" t="s">
        <v>21</v>
      </c>
      <c r="B2533" s="160" t="s">
        <v>1</v>
      </c>
      <c r="C2533" s="160">
        <f>_xlfn.XLOOKUP(B2533,'2.1.trackMPD'!$R$7:$R$29,'2.1.trackMPD'!$T$7:$T$29)</f>
        <v>3</v>
      </c>
      <c r="D2533" s="160">
        <v>1000</v>
      </c>
      <c r="E2533" s="160" t="s">
        <v>6394</v>
      </c>
      <c r="F2533" s="160" t="s">
        <v>110</v>
      </c>
      <c r="G2533" s="160" t="s">
        <v>140</v>
      </c>
      <c r="H2533" s="160" t="s">
        <v>6393</v>
      </c>
      <c r="I2533" s="160" cm="1">
        <f t="array" ref="I2533">INDEX('2.1.trackMPD'!L:L/(24*60*60),
       MATCH(1,
             (A2533='2.1.trackMPD'!A:A)*
             (C2533='2.1.trackMPD'!D:D)*
             (D2533/10^6='2.1.trackMPD'!H:H)*
             (E2533='2.1.trackMPD'!F:F),
0))</f>
        <v>0</v>
      </c>
    </row>
    <row r="2534" spans="1:9" x14ac:dyDescent="0.2">
      <c r="A2534" s="160" t="s">
        <v>21</v>
      </c>
      <c r="B2534" s="160" t="s">
        <v>1</v>
      </c>
      <c r="C2534" s="160">
        <f>_xlfn.XLOOKUP(B2534,'2.1.trackMPD'!$R$7:$R$29,'2.1.trackMPD'!$T$7:$T$29)</f>
        <v>3</v>
      </c>
      <c r="D2534" s="160">
        <v>5000</v>
      </c>
      <c r="E2534" s="160" t="s">
        <v>6394</v>
      </c>
      <c r="F2534" s="160" t="s">
        <v>110</v>
      </c>
      <c r="G2534" s="160" t="s">
        <v>124</v>
      </c>
      <c r="H2534" s="160" t="s">
        <v>6392</v>
      </c>
      <c r="I2534" s="160" t="e" cm="1">
        <f t="array" ref="I2534">INDEX('2.1.trackMPD'!I:I/(24*60*60),
       MATCH(1,
             (A2534='2.1.trackMPD'!A:A)*
             (C2534='2.1.trackMPD'!D:D)*
             (D2534/10^6='2.1.trackMPD'!H:H)*
             (E2534='2.1.trackMPD'!F:F),
0))</f>
        <v>#N/A</v>
      </c>
    </row>
    <row r="2535" spans="1:9" x14ac:dyDescent="0.2">
      <c r="A2535" s="160" t="s">
        <v>21</v>
      </c>
      <c r="B2535" s="160" t="s">
        <v>1</v>
      </c>
      <c r="C2535" s="160">
        <f>_xlfn.XLOOKUP(B2535,'2.1.trackMPD'!$R$7:$R$29,'2.1.trackMPD'!$T$7:$T$29)</f>
        <v>3</v>
      </c>
      <c r="D2535" s="160">
        <v>5000</v>
      </c>
      <c r="E2535" s="160" t="s">
        <v>6394</v>
      </c>
      <c r="F2535" s="160" t="s">
        <v>110</v>
      </c>
      <c r="G2535" s="160" t="s">
        <v>140</v>
      </c>
      <c r="H2535" s="160" t="s">
        <v>6392</v>
      </c>
      <c r="I2535" s="160" t="e" cm="1">
        <f t="array" ref="I2535">INDEX('2.1.trackMPD'!J:J/(24*60*60),
       MATCH(1,
             (A2535='2.1.trackMPD'!A:A)*
             (C2535='2.1.trackMPD'!D:D)*
             (D2535/10^6='2.1.trackMPD'!H:H)*
             (E2535='2.1.trackMPD'!F:F),
0))</f>
        <v>#N/A</v>
      </c>
    </row>
    <row r="2536" spans="1:9" x14ac:dyDescent="0.2">
      <c r="A2536" s="160" t="s">
        <v>21</v>
      </c>
      <c r="B2536" s="160" t="s">
        <v>1</v>
      </c>
      <c r="C2536" s="160">
        <f>_xlfn.XLOOKUP(B2536,'2.1.trackMPD'!$R$7:$R$29,'2.1.trackMPD'!$T$7:$T$29)</f>
        <v>3</v>
      </c>
      <c r="D2536" s="160">
        <v>5000</v>
      </c>
      <c r="E2536" s="160" t="s">
        <v>6394</v>
      </c>
      <c r="F2536" s="160" t="s">
        <v>110</v>
      </c>
      <c r="G2536" s="160" t="s">
        <v>124</v>
      </c>
      <c r="H2536" s="160" t="s">
        <v>6393</v>
      </c>
      <c r="I2536" s="160" t="e" cm="1">
        <f t="array" ref="I2536">INDEX('2.1.trackMPD'!K:K/(24*60*60),
       MATCH(1,
             (A2536='2.1.trackMPD'!A:A)*
             (C2536='2.1.trackMPD'!D:D)*
             (D2536/10^6='2.1.trackMPD'!H:H)*
             (E2536='2.1.trackMPD'!F:F),
0))</f>
        <v>#N/A</v>
      </c>
    </row>
    <row r="2537" spans="1:9" x14ac:dyDescent="0.2">
      <c r="A2537" s="160" t="s">
        <v>21</v>
      </c>
      <c r="B2537" s="160" t="s">
        <v>1</v>
      </c>
      <c r="C2537" s="160">
        <f>_xlfn.XLOOKUP(B2537,'2.1.trackMPD'!$R$7:$R$29,'2.1.trackMPD'!$T$7:$T$29)</f>
        <v>3</v>
      </c>
      <c r="D2537" s="160">
        <v>5000</v>
      </c>
      <c r="E2537" s="160" t="s">
        <v>6394</v>
      </c>
      <c r="F2537" s="160" t="s">
        <v>110</v>
      </c>
      <c r="G2537" s="160" t="s">
        <v>140</v>
      </c>
      <c r="H2537" s="160" t="s">
        <v>6393</v>
      </c>
      <c r="I2537" s="160" t="e" cm="1">
        <f t="array" ref="I2537">INDEX('2.1.trackMPD'!L:L/(24*60*60),
       MATCH(1,
             (A2537='2.1.trackMPD'!A:A)*
             (C2537='2.1.trackMPD'!D:D)*
             (D2537/10^6='2.1.trackMPD'!H:H)*
             (E2537='2.1.trackMPD'!F:F),
0))</f>
        <v>#N/A</v>
      </c>
    </row>
    <row r="2538" spans="1:9" x14ac:dyDescent="0.2">
      <c r="A2538" s="160" t="s">
        <v>21</v>
      </c>
      <c r="B2538" s="160" t="s">
        <v>1</v>
      </c>
      <c r="C2538" s="160">
        <f>_xlfn.XLOOKUP(B2538,'2.1.trackMPD'!$R$7:$R$29,'2.1.trackMPD'!$T$7:$T$29)</f>
        <v>3</v>
      </c>
      <c r="D2538" s="160">
        <v>1</v>
      </c>
      <c r="E2538" s="160" t="s">
        <v>6395</v>
      </c>
      <c r="F2538" s="160" t="s">
        <v>110</v>
      </c>
      <c r="G2538" s="160" t="s">
        <v>124</v>
      </c>
      <c r="H2538" s="160" t="s">
        <v>6392</v>
      </c>
      <c r="I2538" s="160" t="e" cm="1">
        <f t="array" ref="I2538">INDEX('2.1.trackMPD'!I:I/(24*60*60),
       MATCH(1,
             (A2538='2.1.trackMPD'!A:A)*
             (C2538='2.1.trackMPD'!D:D)*
             (D2538/10^6='2.1.trackMPD'!H:H)*
             (E2538='2.1.trackMPD'!F:F),
0))</f>
        <v>#N/A</v>
      </c>
    </row>
    <row r="2539" spans="1:9" x14ac:dyDescent="0.2">
      <c r="A2539" s="160" t="s">
        <v>21</v>
      </c>
      <c r="B2539" s="160" t="s">
        <v>1</v>
      </c>
      <c r="C2539" s="160">
        <f>_xlfn.XLOOKUP(B2539,'2.1.trackMPD'!$R$7:$R$29,'2.1.trackMPD'!$T$7:$T$29)</f>
        <v>3</v>
      </c>
      <c r="D2539" s="160">
        <v>1</v>
      </c>
      <c r="E2539" s="160" t="s">
        <v>6395</v>
      </c>
      <c r="F2539" s="160" t="s">
        <v>110</v>
      </c>
      <c r="G2539" s="160" t="s">
        <v>140</v>
      </c>
      <c r="H2539" s="160" t="s">
        <v>6392</v>
      </c>
      <c r="I2539" s="160" t="e" cm="1">
        <f t="array" ref="I2539">INDEX('2.1.trackMPD'!J:J/(24*60*60),
       MATCH(1,
             (A2539='2.1.trackMPD'!A:A)*
             (C2539='2.1.trackMPD'!D:D)*
             (D2539/10^6='2.1.trackMPD'!H:H)*
             (E2539='2.1.trackMPD'!F:F),
0))</f>
        <v>#N/A</v>
      </c>
    </row>
    <row r="2540" spans="1:9" x14ac:dyDescent="0.2">
      <c r="A2540" s="160" t="s">
        <v>21</v>
      </c>
      <c r="B2540" s="160" t="s">
        <v>1</v>
      </c>
      <c r="C2540" s="160">
        <f>_xlfn.XLOOKUP(B2540,'2.1.trackMPD'!$R$7:$R$29,'2.1.trackMPD'!$T$7:$T$29)</f>
        <v>3</v>
      </c>
      <c r="D2540" s="160">
        <v>1</v>
      </c>
      <c r="E2540" s="160" t="s">
        <v>6395</v>
      </c>
      <c r="F2540" s="160" t="s">
        <v>110</v>
      </c>
      <c r="G2540" s="160" t="s">
        <v>124</v>
      </c>
      <c r="H2540" s="160" t="s">
        <v>6393</v>
      </c>
      <c r="I2540" s="160" t="e" cm="1">
        <f t="array" ref="I2540">INDEX('2.1.trackMPD'!K:K/(24*60*60),
       MATCH(1,
             (A2540='2.1.trackMPD'!A:A)*
             (C2540='2.1.trackMPD'!D:D)*
             (D2540/10^6='2.1.trackMPD'!H:H)*
             (E2540='2.1.trackMPD'!F:F),
0))</f>
        <v>#N/A</v>
      </c>
    </row>
    <row r="2541" spans="1:9" x14ac:dyDescent="0.2">
      <c r="A2541" s="160" t="s">
        <v>21</v>
      </c>
      <c r="B2541" s="160" t="s">
        <v>1</v>
      </c>
      <c r="C2541" s="160">
        <f>_xlfn.XLOOKUP(B2541,'2.1.trackMPD'!$R$7:$R$29,'2.1.trackMPD'!$T$7:$T$29)</f>
        <v>3</v>
      </c>
      <c r="D2541" s="160">
        <v>1</v>
      </c>
      <c r="E2541" s="160" t="s">
        <v>6395</v>
      </c>
      <c r="F2541" s="160" t="s">
        <v>110</v>
      </c>
      <c r="G2541" s="160" t="s">
        <v>140</v>
      </c>
      <c r="H2541" s="160" t="s">
        <v>6393</v>
      </c>
      <c r="I2541" s="160" t="e" cm="1">
        <f t="array" ref="I2541">INDEX('2.1.trackMPD'!L:L/(24*60*60),
       MATCH(1,
             (A2541='2.1.trackMPD'!A:A)*
             (C2541='2.1.trackMPD'!D:D)*
             (D2541/10^6='2.1.trackMPD'!H:H)*
             (E2541='2.1.trackMPD'!F:F),
0))</f>
        <v>#N/A</v>
      </c>
    </row>
    <row r="2542" spans="1:9" x14ac:dyDescent="0.2">
      <c r="A2542" s="160" t="s">
        <v>21</v>
      </c>
      <c r="B2542" s="160" t="s">
        <v>1</v>
      </c>
      <c r="C2542" s="160">
        <f>_xlfn.XLOOKUP(B2542,'2.1.trackMPD'!$R$7:$R$29,'2.1.trackMPD'!$T$7:$T$29)</f>
        <v>3</v>
      </c>
      <c r="D2542" s="160">
        <v>10</v>
      </c>
      <c r="E2542" s="160" t="s">
        <v>6395</v>
      </c>
      <c r="F2542" s="160" t="s">
        <v>110</v>
      </c>
      <c r="G2542" s="160" t="s">
        <v>124</v>
      </c>
      <c r="H2542" s="160" t="s">
        <v>6392</v>
      </c>
      <c r="I2542" s="160" t="e" cm="1">
        <f t="array" ref="I2542">INDEX('2.1.trackMPD'!I:I/(24*60*60),
       MATCH(1,
             (A2542='2.1.trackMPD'!A:A)*
             (C2542='2.1.trackMPD'!D:D)*
             (D2542/10^6='2.1.trackMPD'!H:H)*
             (E2542='2.1.trackMPD'!F:F),
0))</f>
        <v>#N/A</v>
      </c>
    </row>
    <row r="2543" spans="1:9" x14ac:dyDescent="0.2">
      <c r="A2543" s="160" t="s">
        <v>21</v>
      </c>
      <c r="B2543" s="160" t="s">
        <v>1</v>
      </c>
      <c r="C2543" s="160">
        <f>_xlfn.XLOOKUP(B2543,'2.1.trackMPD'!$R$7:$R$29,'2.1.trackMPD'!$T$7:$T$29)</f>
        <v>3</v>
      </c>
      <c r="D2543" s="160">
        <v>10</v>
      </c>
      <c r="E2543" s="160" t="s">
        <v>6395</v>
      </c>
      <c r="F2543" s="160" t="s">
        <v>110</v>
      </c>
      <c r="G2543" s="160" t="s">
        <v>140</v>
      </c>
      <c r="H2543" s="160" t="s">
        <v>6392</v>
      </c>
      <c r="I2543" s="160" t="e" cm="1">
        <f t="array" ref="I2543">INDEX('2.1.trackMPD'!J:J/(24*60*60),
       MATCH(1,
             (A2543='2.1.trackMPD'!A:A)*
             (C2543='2.1.trackMPD'!D:D)*
             (D2543/10^6='2.1.trackMPD'!H:H)*
             (E2543='2.1.trackMPD'!F:F),
0))</f>
        <v>#N/A</v>
      </c>
    </row>
    <row r="2544" spans="1:9" x14ac:dyDescent="0.2">
      <c r="A2544" s="160" t="s">
        <v>21</v>
      </c>
      <c r="B2544" s="160" t="s">
        <v>1</v>
      </c>
      <c r="C2544" s="160">
        <f>_xlfn.XLOOKUP(B2544,'2.1.trackMPD'!$R$7:$R$29,'2.1.trackMPD'!$T$7:$T$29)</f>
        <v>3</v>
      </c>
      <c r="D2544" s="160">
        <v>10</v>
      </c>
      <c r="E2544" s="160" t="s">
        <v>6395</v>
      </c>
      <c r="F2544" s="160" t="s">
        <v>110</v>
      </c>
      <c r="G2544" s="160" t="s">
        <v>124</v>
      </c>
      <c r="H2544" s="160" t="s">
        <v>6393</v>
      </c>
      <c r="I2544" s="160" t="e" cm="1">
        <f t="array" ref="I2544">INDEX('2.1.trackMPD'!K:K/(24*60*60),
       MATCH(1,
             (A2544='2.1.trackMPD'!A:A)*
             (C2544='2.1.trackMPD'!D:D)*
             (D2544/10^6='2.1.trackMPD'!H:H)*
             (E2544='2.1.trackMPD'!F:F),
0))</f>
        <v>#N/A</v>
      </c>
    </row>
    <row r="2545" spans="1:9" x14ac:dyDescent="0.2">
      <c r="A2545" s="160" t="s">
        <v>21</v>
      </c>
      <c r="B2545" s="160" t="s">
        <v>1</v>
      </c>
      <c r="C2545" s="160">
        <f>_xlfn.XLOOKUP(B2545,'2.1.trackMPD'!$R$7:$R$29,'2.1.trackMPD'!$T$7:$T$29)</f>
        <v>3</v>
      </c>
      <c r="D2545" s="160">
        <v>10</v>
      </c>
      <c r="E2545" s="160" t="s">
        <v>6395</v>
      </c>
      <c r="F2545" s="160" t="s">
        <v>110</v>
      </c>
      <c r="G2545" s="160" t="s">
        <v>140</v>
      </c>
      <c r="H2545" s="160" t="s">
        <v>6393</v>
      </c>
      <c r="I2545" s="160" t="e" cm="1">
        <f t="array" ref="I2545">INDEX('2.1.trackMPD'!L:L/(24*60*60),
       MATCH(1,
             (A2545='2.1.trackMPD'!A:A)*
             (C2545='2.1.trackMPD'!D:D)*
             (D2545/10^6='2.1.trackMPD'!H:H)*
             (E2545='2.1.trackMPD'!F:F),
0))</f>
        <v>#N/A</v>
      </c>
    </row>
    <row r="2546" spans="1:9" x14ac:dyDescent="0.2">
      <c r="A2546" s="160" t="s">
        <v>21</v>
      </c>
      <c r="B2546" s="160" t="s">
        <v>1</v>
      </c>
      <c r="C2546" s="160">
        <f>_xlfn.XLOOKUP(B2546,'2.1.trackMPD'!$R$7:$R$29,'2.1.trackMPD'!$T$7:$T$29)</f>
        <v>3</v>
      </c>
      <c r="D2546" s="160">
        <v>100</v>
      </c>
      <c r="E2546" s="160" t="s">
        <v>6395</v>
      </c>
      <c r="F2546" s="160" t="s">
        <v>110</v>
      </c>
      <c r="G2546" s="160" t="s">
        <v>124</v>
      </c>
      <c r="H2546" s="160" t="s">
        <v>6392</v>
      </c>
      <c r="I2546" s="160" t="e" cm="1">
        <f t="array" ref="I2546">INDEX('2.1.trackMPD'!I:I/(24*60*60),
       MATCH(1,
             (A2546='2.1.trackMPD'!A:A)*
             (C2546='2.1.trackMPD'!D:D)*
             (D2546/10^6='2.1.trackMPD'!H:H)*
             (E2546='2.1.trackMPD'!F:F),
0))</f>
        <v>#N/A</v>
      </c>
    </row>
    <row r="2547" spans="1:9" x14ac:dyDescent="0.2">
      <c r="A2547" s="160" t="s">
        <v>21</v>
      </c>
      <c r="B2547" s="160" t="s">
        <v>1</v>
      </c>
      <c r="C2547" s="160">
        <f>_xlfn.XLOOKUP(B2547,'2.1.trackMPD'!$R$7:$R$29,'2.1.trackMPD'!$T$7:$T$29)</f>
        <v>3</v>
      </c>
      <c r="D2547" s="160">
        <v>100</v>
      </c>
      <c r="E2547" s="160" t="s">
        <v>6395</v>
      </c>
      <c r="F2547" s="160" t="s">
        <v>110</v>
      </c>
      <c r="G2547" s="160" t="s">
        <v>140</v>
      </c>
      <c r="H2547" s="160" t="s">
        <v>6392</v>
      </c>
      <c r="I2547" s="160" t="e" cm="1">
        <f t="array" ref="I2547">INDEX('2.1.trackMPD'!J:J/(24*60*60),
       MATCH(1,
             (A2547='2.1.trackMPD'!A:A)*
             (C2547='2.1.trackMPD'!D:D)*
             (D2547/10^6='2.1.trackMPD'!H:H)*
             (E2547='2.1.trackMPD'!F:F),
0))</f>
        <v>#N/A</v>
      </c>
    </row>
    <row r="2548" spans="1:9" x14ac:dyDescent="0.2">
      <c r="A2548" s="160" t="s">
        <v>21</v>
      </c>
      <c r="B2548" s="160" t="s">
        <v>1</v>
      </c>
      <c r="C2548" s="160">
        <f>_xlfn.XLOOKUP(B2548,'2.1.trackMPD'!$R$7:$R$29,'2.1.trackMPD'!$T$7:$T$29)</f>
        <v>3</v>
      </c>
      <c r="D2548" s="160">
        <v>100</v>
      </c>
      <c r="E2548" s="160" t="s">
        <v>6395</v>
      </c>
      <c r="F2548" s="160" t="s">
        <v>110</v>
      </c>
      <c r="G2548" s="160" t="s">
        <v>124</v>
      </c>
      <c r="H2548" s="160" t="s">
        <v>6393</v>
      </c>
      <c r="I2548" s="160" t="e" cm="1">
        <f t="array" ref="I2548">INDEX('2.1.trackMPD'!K:K/(24*60*60),
       MATCH(1,
             (A2548='2.1.trackMPD'!A:A)*
             (C2548='2.1.trackMPD'!D:D)*
             (D2548/10^6='2.1.trackMPD'!H:H)*
             (E2548='2.1.trackMPD'!F:F),
0))</f>
        <v>#N/A</v>
      </c>
    </row>
    <row r="2549" spans="1:9" x14ac:dyDescent="0.2">
      <c r="A2549" s="160" t="s">
        <v>21</v>
      </c>
      <c r="B2549" s="160" t="s">
        <v>1</v>
      </c>
      <c r="C2549" s="160">
        <f>_xlfn.XLOOKUP(B2549,'2.1.trackMPD'!$R$7:$R$29,'2.1.trackMPD'!$T$7:$T$29)</f>
        <v>3</v>
      </c>
      <c r="D2549" s="160">
        <v>100</v>
      </c>
      <c r="E2549" s="160" t="s">
        <v>6395</v>
      </c>
      <c r="F2549" s="160" t="s">
        <v>110</v>
      </c>
      <c r="G2549" s="160" t="s">
        <v>140</v>
      </c>
      <c r="H2549" s="160" t="s">
        <v>6393</v>
      </c>
      <c r="I2549" s="160" t="e" cm="1">
        <f t="array" ref="I2549">INDEX('2.1.trackMPD'!L:L/(24*60*60),
       MATCH(1,
             (A2549='2.1.trackMPD'!A:A)*
             (C2549='2.1.trackMPD'!D:D)*
             (D2549/10^6='2.1.trackMPD'!H:H)*
             (E2549='2.1.trackMPD'!F:F),
0))</f>
        <v>#N/A</v>
      </c>
    </row>
    <row r="2550" spans="1:9" x14ac:dyDescent="0.2">
      <c r="A2550" s="160" t="s">
        <v>21</v>
      </c>
      <c r="B2550" s="160" t="s">
        <v>13</v>
      </c>
      <c r="C2550" s="160">
        <f>_xlfn.XLOOKUP(B2550,'2.1.trackMPD'!$R$7:$R$29,'2.1.trackMPD'!$T$7:$T$29)</f>
        <v>6</v>
      </c>
      <c r="D2550" s="160">
        <v>1</v>
      </c>
      <c r="E2550" s="160" t="s">
        <v>6390</v>
      </c>
      <c r="F2550" s="160" t="s">
        <v>110</v>
      </c>
      <c r="G2550" s="160" t="s">
        <v>124</v>
      </c>
      <c r="H2550" s="160" t="s">
        <v>6392</v>
      </c>
      <c r="I2550" s="160" cm="1">
        <f t="array" ref="I2550">INDEX('2.1.trackMPD'!I:I/(24*60*60),
       MATCH(1,
             (A2550='2.1.trackMPD'!A:A)*
             (C2550='2.1.trackMPD'!D:D)*
             (D2550/10^6='2.1.trackMPD'!H:H)*
             (E2550='2.1.trackMPD'!F:F),
0))</f>
        <v>4.6660852281395944E-7</v>
      </c>
    </row>
    <row r="2551" spans="1:9" x14ac:dyDescent="0.2">
      <c r="A2551" s="160" t="s">
        <v>21</v>
      </c>
      <c r="B2551" s="160" t="s">
        <v>13</v>
      </c>
      <c r="C2551" s="160">
        <f>_xlfn.XLOOKUP(B2551,'2.1.trackMPD'!$R$7:$R$29,'2.1.trackMPD'!$T$7:$T$29)</f>
        <v>6</v>
      </c>
      <c r="D2551" s="160">
        <v>1</v>
      </c>
      <c r="E2551" s="160" t="s">
        <v>6390</v>
      </c>
      <c r="F2551" s="160" t="s">
        <v>110</v>
      </c>
      <c r="G2551" s="160" t="s">
        <v>140</v>
      </c>
      <c r="H2551" s="160" t="s">
        <v>6392</v>
      </c>
      <c r="I2551" s="160" cm="1">
        <f t="array" ref="I2551">INDEX('2.1.trackMPD'!J:J/(24*60*60),
       MATCH(1,
             (A2551='2.1.trackMPD'!A:A)*
             (C2551='2.1.trackMPD'!D:D)*
             (D2551/10^6='2.1.trackMPD'!H:H)*
             (E2551='2.1.trackMPD'!F:F),
0))</f>
        <v>1.3588291123400348E-5</v>
      </c>
    </row>
    <row r="2552" spans="1:9" x14ac:dyDescent="0.2">
      <c r="A2552" s="160" t="s">
        <v>21</v>
      </c>
      <c r="B2552" s="160" t="s">
        <v>13</v>
      </c>
      <c r="C2552" s="160">
        <f>_xlfn.XLOOKUP(B2552,'2.1.trackMPD'!$R$7:$R$29,'2.1.trackMPD'!$T$7:$T$29)</f>
        <v>6</v>
      </c>
      <c r="D2552" s="160">
        <v>1</v>
      </c>
      <c r="E2552" s="160" t="s">
        <v>6390</v>
      </c>
      <c r="F2552" s="160" t="s">
        <v>110</v>
      </c>
      <c r="G2552" s="160" t="s">
        <v>124</v>
      </c>
      <c r="H2552" s="160" t="s">
        <v>6393</v>
      </c>
      <c r="I2552" s="160" cm="1">
        <f t="array" ref="I2552">INDEX('2.1.trackMPD'!K:K/(24*60*60),
       MATCH(1,
             (A2552='2.1.trackMPD'!A:A)*
             (C2552='2.1.trackMPD'!D:D)*
             (D2552/10^6='2.1.trackMPD'!H:H)*
             (E2552='2.1.trackMPD'!F:F),
0))</f>
        <v>0</v>
      </c>
    </row>
    <row r="2553" spans="1:9" x14ac:dyDescent="0.2">
      <c r="A2553" s="160" t="s">
        <v>21</v>
      </c>
      <c r="B2553" s="160" t="s">
        <v>13</v>
      </c>
      <c r="C2553" s="160">
        <f>_xlfn.XLOOKUP(B2553,'2.1.trackMPD'!$R$7:$R$29,'2.1.trackMPD'!$T$7:$T$29)</f>
        <v>6</v>
      </c>
      <c r="D2553" s="160">
        <v>1</v>
      </c>
      <c r="E2553" s="160" t="s">
        <v>6390</v>
      </c>
      <c r="F2553" s="160" t="s">
        <v>110</v>
      </c>
      <c r="G2553" s="160" t="s">
        <v>140</v>
      </c>
      <c r="H2553" s="160" t="s">
        <v>6393</v>
      </c>
      <c r="I2553" s="160" cm="1">
        <f t="array" ref="I2553">INDEX('2.1.trackMPD'!L:L/(24*60*60),
       MATCH(1,
             (A2553='2.1.trackMPD'!A:A)*
             (C2553='2.1.trackMPD'!D:D)*
             (D2553/10^6='2.1.trackMPD'!H:H)*
             (E2553='2.1.trackMPD'!F:F),
0))</f>
        <v>0</v>
      </c>
    </row>
    <row r="2554" spans="1:9" x14ac:dyDescent="0.2">
      <c r="A2554" s="160" t="s">
        <v>21</v>
      </c>
      <c r="B2554" s="160" t="s">
        <v>13</v>
      </c>
      <c r="C2554" s="160">
        <f>_xlfn.XLOOKUP(B2554,'2.1.trackMPD'!$R$7:$R$29,'2.1.trackMPD'!$T$7:$T$29)</f>
        <v>6</v>
      </c>
      <c r="D2554" s="160">
        <v>10</v>
      </c>
      <c r="E2554" s="160" t="s">
        <v>6390</v>
      </c>
      <c r="F2554" s="160" t="s">
        <v>110</v>
      </c>
      <c r="G2554" s="160" t="s">
        <v>124</v>
      </c>
      <c r="H2554" s="160" t="s">
        <v>6392</v>
      </c>
      <c r="I2554" s="160" cm="1">
        <f t="array" ref="I2554">INDEX('2.1.trackMPD'!I:I/(24*60*60),
       MATCH(1,
             (A2554='2.1.trackMPD'!A:A)*
             (C2554='2.1.trackMPD'!D:D)*
             (D2554/10^6='2.1.trackMPD'!H:H)*
             (E2554='2.1.trackMPD'!F:F),
0))</f>
        <v>2.0851330201984027E-6</v>
      </c>
    </row>
    <row r="2555" spans="1:9" x14ac:dyDescent="0.2">
      <c r="A2555" s="160" t="s">
        <v>21</v>
      </c>
      <c r="B2555" s="160" t="s">
        <v>13</v>
      </c>
      <c r="C2555" s="160">
        <f>_xlfn.XLOOKUP(B2555,'2.1.trackMPD'!$R$7:$R$29,'2.1.trackMPD'!$T$7:$T$29)</f>
        <v>6</v>
      </c>
      <c r="D2555" s="160">
        <v>10</v>
      </c>
      <c r="E2555" s="160" t="s">
        <v>6390</v>
      </c>
      <c r="F2555" s="160" t="s">
        <v>110</v>
      </c>
      <c r="G2555" s="160" t="s">
        <v>140</v>
      </c>
      <c r="H2555" s="160" t="s">
        <v>6392</v>
      </c>
      <c r="I2555" s="160" cm="1">
        <f t="array" ref="I2555">INDEX('2.1.trackMPD'!J:J/(24*60*60),
       MATCH(1,
             (A2555='2.1.trackMPD'!A:A)*
             (C2555='2.1.trackMPD'!D:D)*
             (D2555/10^6='2.1.trackMPD'!H:H)*
             (E2555='2.1.trackMPD'!F:F),
0))</f>
        <v>1.8651474322337038E-5</v>
      </c>
    </row>
    <row r="2556" spans="1:9" x14ac:dyDescent="0.2">
      <c r="A2556" s="160" t="s">
        <v>21</v>
      </c>
      <c r="B2556" s="160" t="s">
        <v>13</v>
      </c>
      <c r="C2556" s="160">
        <f>_xlfn.XLOOKUP(B2556,'2.1.trackMPD'!$R$7:$R$29,'2.1.trackMPD'!$T$7:$T$29)</f>
        <v>6</v>
      </c>
      <c r="D2556" s="160">
        <v>10</v>
      </c>
      <c r="E2556" s="160" t="s">
        <v>6390</v>
      </c>
      <c r="F2556" s="160" t="s">
        <v>110</v>
      </c>
      <c r="G2556" s="160" t="s">
        <v>124</v>
      </c>
      <c r="H2556" s="160" t="s">
        <v>6393</v>
      </c>
      <c r="I2556" s="160" cm="1">
        <f t="array" ref="I2556">INDEX('2.1.trackMPD'!K:K/(24*60*60),
       MATCH(1,
             (A2556='2.1.trackMPD'!A:A)*
             (C2556='2.1.trackMPD'!D:D)*
             (D2556/10^6='2.1.trackMPD'!H:H)*
             (E2556='2.1.trackMPD'!F:F),
0))</f>
        <v>0</v>
      </c>
    </row>
    <row r="2557" spans="1:9" x14ac:dyDescent="0.2">
      <c r="A2557" s="160" t="s">
        <v>21</v>
      </c>
      <c r="B2557" s="160" t="s">
        <v>13</v>
      </c>
      <c r="C2557" s="160">
        <f>_xlfn.XLOOKUP(B2557,'2.1.trackMPD'!$R$7:$R$29,'2.1.trackMPD'!$T$7:$T$29)</f>
        <v>6</v>
      </c>
      <c r="D2557" s="160">
        <v>10</v>
      </c>
      <c r="E2557" s="160" t="s">
        <v>6390</v>
      </c>
      <c r="F2557" s="160" t="s">
        <v>110</v>
      </c>
      <c r="G2557" s="160" t="s">
        <v>140</v>
      </c>
      <c r="H2557" s="160" t="s">
        <v>6393</v>
      </c>
      <c r="I2557" s="160" cm="1">
        <f t="array" ref="I2557">INDEX('2.1.trackMPD'!L:L/(24*60*60),
       MATCH(1,
             (A2557='2.1.trackMPD'!A:A)*
             (C2557='2.1.trackMPD'!D:D)*
             (D2557/10^6='2.1.trackMPD'!H:H)*
             (E2557='2.1.trackMPD'!F:F),
0))</f>
        <v>0</v>
      </c>
    </row>
    <row r="2558" spans="1:9" x14ac:dyDescent="0.2">
      <c r="A2558" s="160" t="s">
        <v>21</v>
      </c>
      <c r="B2558" s="160" t="s">
        <v>13</v>
      </c>
      <c r="C2558" s="160">
        <f>_xlfn.XLOOKUP(B2558,'2.1.trackMPD'!$R$7:$R$29,'2.1.trackMPD'!$T$7:$T$29)</f>
        <v>6</v>
      </c>
      <c r="D2558" s="160">
        <v>100</v>
      </c>
      <c r="E2558" s="160" t="s">
        <v>6390</v>
      </c>
      <c r="F2558" s="160" t="s">
        <v>110</v>
      </c>
      <c r="G2558" s="160" t="s">
        <v>124</v>
      </c>
      <c r="H2558" s="160" t="s">
        <v>6392</v>
      </c>
      <c r="I2558" s="160" cm="1">
        <f t="array" ref="I2558">INDEX('2.1.trackMPD'!I:I/(24*60*60),
       MATCH(1,
             (A2558='2.1.trackMPD'!A:A)*
             (C2558='2.1.trackMPD'!D:D)*
             (D2558/10^6='2.1.trackMPD'!H:H)*
             (E2558='2.1.trackMPD'!F:F),
0))</f>
        <v>4.0984242086577194E-3</v>
      </c>
    </row>
    <row r="2559" spans="1:9" x14ac:dyDescent="0.2">
      <c r="A2559" s="160" t="s">
        <v>21</v>
      </c>
      <c r="B2559" s="160" t="s">
        <v>13</v>
      </c>
      <c r="C2559" s="160">
        <f>_xlfn.XLOOKUP(B2559,'2.1.trackMPD'!$R$7:$R$29,'2.1.trackMPD'!$T$7:$T$29)</f>
        <v>6</v>
      </c>
      <c r="D2559" s="160">
        <v>100</v>
      </c>
      <c r="E2559" s="160" t="s">
        <v>6390</v>
      </c>
      <c r="F2559" s="160" t="s">
        <v>110</v>
      </c>
      <c r="G2559" s="160" t="s">
        <v>140</v>
      </c>
      <c r="H2559" s="160" t="s">
        <v>6392</v>
      </c>
      <c r="I2559" s="160" cm="1">
        <f t="array" ref="I2559">INDEX('2.1.trackMPD'!J:J/(24*60*60),
       MATCH(1,
             (A2559='2.1.trackMPD'!A:A)*
             (C2559='2.1.trackMPD'!D:D)*
             (D2559/10^6='2.1.trackMPD'!H:H)*
             (E2559='2.1.trackMPD'!F:F),
0))</f>
        <v>1.5962471233017246E-3</v>
      </c>
    </row>
    <row r="2560" spans="1:9" x14ac:dyDescent="0.2">
      <c r="A2560" s="160" t="s">
        <v>21</v>
      </c>
      <c r="B2560" s="160" t="s">
        <v>13</v>
      </c>
      <c r="C2560" s="160">
        <f>_xlfn.XLOOKUP(B2560,'2.1.trackMPD'!$R$7:$R$29,'2.1.trackMPD'!$T$7:$T$29)</f>
        <v>6</v>
      </c>
      <c r="D2560" s="160">
        <v>100</v>
      </c>
      <c r="E2560" s="160" t="s">
        <v>6390</v>
      </c>
      <c r="F2560" s="160" t="s">
        <v>110</v>
      </c>
      <c r="G2560" s="160" t="s">
        <v>124</v>
      </c>
      <c r="H2560" s="160" t="s">
        <v>6393</v>
      </c>
      <c r="I2560" s="160" cm="1">
        <f t="array" ref="I2560">INDEX('2.1.trackMPD'!K:K/(24*60*60),
       MATCH(1,
             (A2560='2.1.trackMPD'!A:A)*
             (C2560='2.1.trackMPD'!D:D)*
             (D2560/10^6='2.1.trackMPD'!H:H)*
             (E2560='2.1.trackMPD'!F:F),
0))</f>
        <v>0</v>
      </c>
    </row>
    <row r="2561" spans="1:9" x14ac:dyDescent="0.2">
      <c r="A2561" s="160" t="s">
        <v>21</v>
      </c>
      <c r="B2561" s="160" t="s">
        <v>13</v>
      </c>
      <c r="C2561" s="160">
        <f>_xlfn.XLOOKUP(B2561,'2.1.trackMPD'!$R$7:$R$29,'2.1.trackMPD'!$T$7:$T$29)</f>
        <v>6</v>
      </c>
      <c r="D2561" s="160">
        <v>100</v>
      </c>
      <c r="E2561" s="160" t="s">
        <v>6390</v>
      </c>
      <c r="F2561" s="160" t="s">
        <v>110</v>
      </c>
      <c r="G2561" s="160" t="s">
        <v>140</v>
      </c>
      <c r="H2561" s="160" t="s">
        <v>6393</v>
      </c>
      <c r="I2561" s="160" cm="1">
        <f t="array" ref="I2561">INDEX('2.1.trackMPD'!L:L/(24*60*60),
       MATCH(1,
             (A2561='2.1.trackMPD'!A:A)*
             (C2561='2.1.trackMPD'!D:D)*
             (D2561/10^6='2.1.trackMPD'!H:H)*
             (E2561='2.1.trackMPD'!F:F),
0))</f>
        <v>0</v>
      </c>
    </row>
    <row r="2562" spans="1:9" x14ac:dyDescent="0.2">
      <c r="A2562" s="160" t="s">
        <v>21</v>
      </c>
      <c r="B2562" s="160" t="s">
        <v>13</v>
      </c>
      <c r="C2562" s="160">
        <f>_xlfn.XLOOKUP(B2562,'2.1.trackMPD'!$R$7:$R$29,'2.1.trackMPD'!$T$7:$T$29)</f>
        <v>6</v>
      </c>
      <c r="D2562" s="160">
        <v>1000</v>
      </c>
      <c r="E2562" s="160" t="s">
        <v>6390</v>
      </c>
      <c r="F2562" s="160" t="s">
        <v>110</v>
      </c>
      <c r="G2562" s="160" t="s">
        <v>124</v>
      </c>
      <c r="H2562" s="160" t="s">
        <v>6392</v>
      </c>
      <c r="I2562" s="160" cm="1">
        <f t="array" ref="I2562">INDEX('2.1.trackMPD'!I:I/(24*60*60),
       MATCH(1,
             (A2562='2.1.trackMPD'!A:A)*
             (C2562='2.1.trackMPD'!D:D)*
             (D2562/10^6='2.1.trackMPD'!H:H)*
             (E2562='2.1.trackMPD'!F:F),
0))</f>
        <v>5.3683412108013773</v>
      </c>
    </row>
    <row r="2563" spans="1:9" x14ac:dyDescent="0.2">
      <c r="A2563" s="160" t="s">
        <v>21</v>
      </c>
      <c r="B2563" s="160" t="s">
        <v>13</v>
      </c>
      <c r="C2563" s="160">
        <f>_xlfn.XLOOKUP(B2563,'2.1.trackMPD'!$R$7:$R$29,'2.1.trackMPD'!$T$7:$T$29)</f>
        <v>6</v>
      </c>
      <c r="D2563" s="160">
        <v>1000</v>
      </c>
      <c r="E2563" s="160" t="s">
        <v>6390</v>
      </c>
      <c r="F2563" s="160" t="s">
        <v>110</v>
      </c>
      <c r="G2563" s="160" t="s">
        <v>140</v>
      </c>
      <c r="H2563" s="160" t="s">
        <v>6392</v>
      </c>
      <c r="I2563" s="160" cm="1">
        <f t="array" ref="I2563">INDEX('2.1.trackMPD'!J:J/(24*60*60),
       MATCH(1,
             (A2563='2.1.trackMPD'!A:A)*
             (C2563='2.1.trackMPD'!D:D)*
             (D2563/10^6='2.1.trackMPD'!H:H)*
             (E2563='2.1.trackMPD'!F:F),
0))</f>
        <v>5.8564266414060297E-2</v>
      </c>
    </row>
    <row r="2564" spans="1:9" x14ac:dyDescent="0.2">
      <c r="A2564" s="160" t="s">
        <v>21</v>
      </c>
      <c r="B2564" s="160" t="s">
        <v>13</v>
      </c>
      <c r="C2564" s="160">
        <f>_xlfn.XLOOKUP(B2564,'2.1.trackMPD'!$R$7:$R$29,'2.1.trackMPD'!$T$7:$T$29)</f>
        <v>6</v>
      </c>
      <c r="D2564" s="160">
        <v>1000</v>
      </c>
      <c r="E2564" s="160" t="s">
        <v>6390</v>
      </c>
      <c r="F2564" s="160" t="s">
        <v>110</v>
      </c>
      <c r="G2564" s="160" t="s">
        <v>124</v>
      </c>
      <c r="H2564" s="160" t="s">
        <v>6393</v>
      </c>
      <c r="I2564" s="160" cm="1">
        <f t="array" ref="I2564">INDEX('2.1.trackMPD'!K:K/(24*60*60),
       MATCH(1,
             (A2564='2.1.trackMPD'!A:A)*
             (C2564='2.1.trackMPD'!D:D)*
             (D2564/10^6='2.1.trackMPD'!H:H)*
             (E2564='2.1.trackMPD'!F:F),
0))</f>
        <v>0</v>
      </c>
    </row>
    <row r="2565" spans="1:9" x14ac:dyDescent="0.2">
      <c r="A2565" s="160" t="s">
        <v>21</v>
      </c>
      <c r="B2565" s="160" t="s">
        <v>13</v>
      </c>
      <c r="C2565" s="160">
        <f>_xlfn.XLOOKUP(B2565,'2.1.trackMPD'!$R$7:$R$29,'2.1.trackMPD'!$T$7:$T$29)</f>
        <v>6</v>
      </c>
      <c r="D2565" s="160">
        <v>1000</v>
      </c>
      <c r="E2565" s="160" t="s">
        <v>6390</v>
      </c>
      <c r="F2565" s="160" t="s">
        <v>110</v>
      </c>
      <c r="G2565" s="160" t="s">
        <v>140</v>
      </c>
      <c r="H2565" s="160" t="s">
        <v>6393</v>
      </c>
      <c r="I2565" s="160" cm="1">
        <f t="array" ref="I2565">INDEX('2.1.trackMPD'!L:L/(24*60*60),
       MATCH(1,
             (A2565='2.1.trackMPD'!A:A)*
             (C2565='2.1.trackMPD'!D:D)*
             (D2565/10^6='2.1.trackMPD'!H:H)*
             (E2565='2.1.trackMPD'!F:F),
0))</f>
        <v>0</v>
      </c>
    </row>
    <row r="2566" spans="1:9" x14ac:dyDescent="0.2">
      <c r="A2566" s="160" t="s">
        <v>21</v>
      </c>
      <c r="B2566" s="160" t="s">
        <v>13</v>
      </c>
      <c r="C2566" s="160">
        <f>_xlfn.XLOOKUP(B2566,'2.1.trackMPD'!$R$7:$R$29,'2.1.trackMPD'!$T$7:$T$29)</f>
        <v>6</v>
      </c>
      <c r="D2566" s="160">
        <v>5000</v>
      </c>
      <c r="E2566" s="160" t="s">
        <v>6390</v>
      </c>
      <c r="F2566" s="160" t="s">
        <v>110</v>
      </c>
      <c r="G2566" s="160" t="s">
        <v>124</v>
      </c>
      <c r="H2566" s="160" t="s">
        <v>6392</v>
      </c>
      <c r="I2566" s="160" cm="1">
        <f t="array" ref="I2566">INDEX('2.1.trackMPD'!I:I/(24*60*60),
       MATCH(1,
             (A2566='2.1.trackMPD'!A:A)*
             (C2566='2.1.trackMPD'!D:D)*
             (D2566/10^6='2.1.trackMPD'!H:H)*
             (E2566='2.1.trackMPD'!F:F),
0))</f>
        <v>83.412452268971649</v>
      </c>
    </row>
    <row r="2567" spans="1:9" x14ac:dyDescent="0.2">
      <c r="A2567" s="160" t="s">
        <v>21</v>
      </c>
      <c r="B2567" s="160" t="s">
        <v>13</v>
      </c>
      <c r="C2567" s="160">
        <f>_xlfn.XLOOKUP(B2567,'2.1.trackMPD'!$R$7:$R$29,'2.1.trackMPD'!$T$7:$T$29)</f>
        <v>6</v>
      </c>
      <c r="D2567" s="160">
        <v>5000</v>
      </c>
      <c r="E2567" s="160" t="s">
        <v>6390</v>
      </c>
      <c r="F2567" s="160" t="s">
        <v>110</v>
      </c>
      <c r="G2567" s="160" t="s">
        <v>140</v>
      </c>
      <c r="H2567" s="160" t="s">
        <v>6392</v>
      </c>
      <c r="I2567" s="160" cm="1">
        <f t="array" ref="I2567">INDEX('2.1.trackMPD'!J:J/(24*60*60),
       MATCH(1,
             (A2567='2.1.trackMPD'!A:A)*
             (C2567='2.1.trackMPD'!D:D)*
             (D2567/10^6='2.1.trackMPD'!H:H)*
             (E2567='2.1.trackMPD'!F:F),
0))</f>
        <v>0.23084901120804399</v>
      </c>
    </row>
    <row r="2568" spans="1:9" x14ac:dyDescent="0.2">
      <c r="A2568" s="160" t="s">
        <v>21</v>
      </c>
      <c r="B2568" s="160" t="s">
        <v>13</v>
      </c>
      <c r="C2568" s="160">
        <f>_xlfn.XLOOKUP(B2568,'2.1.trackMPD'!$R$7:$R$29,'2.1.trackMPD'!$T$7:$T$29)</f>
        <v>6</v>
      </c>
      <c r="D2568" s="160">
        <v>5000</v>
      </c>
      <c r="E2568" s="160" t="s">
        <v>6390</v>
      </c>
      <c r="F2568" s="160" t="s">
        <v>110</v>
      </c>
      <c r="G2568" s="160" t="s">
        <v>124</v>
      </c>
      <c r="H2568" s="160" t="s">
        <v>6393</v>
      </c>
      <c r="I2568" s="160" cm="1">
        <f t="array" ref="I2568">INDEX('2.1.trackMPD'!K:K/(24*60*60),
       MATCH(1,
             (A2568='2.1.trackMPD'!A:A)*
             (C2568='2.1.trackMPD'!D:D)*
             (D2568/10^6='2.1.trackMPD'!H:H)*
             (E2568='2.1.trackMPD'!F:F),
0))</f>
        <v>0</v>
      </c>
    </row>
    <row r="2569" spans="1:9" x14ac:dyDescent="0.2">
      <c r="A2569" s="160" t="s">
        <v>21</v>
      </c>
      <c r="B2569" s="160" t="s">
        <v>13</v>
      </c>
      <c r="C2569" s="160">
        <f>_xlfn.XLOOKUP(B2569,'2.1.trackMPD'!$R$7:$R$29,'2.1.trackMPD'!$T$7:$T$29)</f>
        <v>6</v>
      </c>
      <c r="D2569" s="160">
        <v>5000</v>
      </c>
      <c r="E2569" s="160" t="s">
        <v>6390</v>
      </c>
      <c r="F2569" s="160" t="s">
        <v>110</v>
      </c>
      <c r="G2569" s="160" t="s">
        <v>140</v>
      </c>
      <c r="H2569" s="160" t="s">
        <v>6393</v>
      </c>
      <c r="I2569" s="160" cm="1">
        <f t="array" ref="I2569">INDEX('2.1.trackMPD'!L:L/(24*60*60),
       MATCH(1,
             (A2569='2.1.trackMPD'!A:A)*
             (C2569='2.1.trackMPD'!D:D)*
             (D2569/10^6='2.1.trackMPD'!H:H)*
             (E2569='2.1.trackMPD'!F:F),
0))</f>
        <v>0</v>
      </c>
    </row>
    <row r="2570" spans="1:9" x14ac:dyDescent="0.2">
      <c r="A2570" s="160" t="s">
        <v>21</v>
      </c>
      <c r="B2570" s="160" t="s">
        <v>13</v>
      </c>
      <c r="C2570" s="160">
        <f>_xlfn.XLOOKUP(B2570,'2.1.trackMPD'!$R$7:$R$29,'2.1.trackMPD'!$T$7:$T$29)</f>
        <v>6</v>
      </c>
      <c r="D2570" s="160">
        <v>1</v>
      </c>
      <c r="E2570" s="160" t="s">
        <v>6394</v>
      </c>
      <c r="F2570" s="160" t="s">
        <v>110</v>
      </c>
      <c r="G2570" s="160" t="s">
        <v>124</v>
      </c>
      <c r="H2570" s="160" t="s">
        <v>6392</v>
      </c>
      <c r="I2570" s="160" cm="1">
        <f t="array" ref="I2570">INDEX('2.1.trackMPD'!I:I/(24*60*60),
       MATCH(1,
             (A2570='2.1.trackMPD'!A:A)*
             (C2570='2.1.trackMPD'!D:D)*
             (D2570/10^6='2.1.trackMPD'!H:H)*
             (E2570='2.1.trackMPD'!F:F),
0))</f>
        <v>5.641955361898646E-7</v>
      </c>
    </row>
    <row r="2571" spans="1:9" x14ac:dyDescent="0.2">
      <c r="A2571" s="160" t="s">
        <v>21</v>
      </c>
      <c r="B2571" s="160" t="s">
        <v>13</v>
      </c>
      <c r="C2571" s="160">
        <f>_xlfn.XLOOKUP(B2571,'2.1.trackMPD'!$R$7:$R$29,'2.1.trackMPD'!$T$7:$T$29)</f>
        <v>6</v>
      </c>
      <c r="D2571" s="160">
        <v>1</v>
      </c>
      <c r="E2571" s="160" t="s">
        <v>6394</v>
      </c>
      <c r="F2571" s="160" t="s">
        <v>110</v>
      </c>
      <c r="G2571" s="160" t="s">
        <v>140</v>
      </c>
      <c r="H2571" s="160" t="s">
        <v>6392</v>
      </c>
      <c r="I2571" s="160" cm="1">
        <f t="array" ref="I2571">INDEX('2.1.trackMPD'!J:J/(24*60*60),
       MATCH(1,
             (A2571='2.1.trackMPD'!A:A)*
             (C2571='2.1.trackMPD'!D:D)*
             (D2571/10^6='2.1.trackMPD'!H:H)*
             (E2571='2.1.trackMPD'!F:F),
0))</f>
        <v>1.3260237986592362E-5</v>
      </c>
    </row>
    <row r="2572" spans="1:9" x14ac:dyDescent="0.2">
      <c r="A2572" s="160" t="s">
        <v>21</v>
      </c>
      <c r="B2572" s="160" t="s">
        <v>13</v>
      </c>
      <c r="C2572" s="160">
        <f>_xlfn.XLOOKUP(B2572,'2.1.trackMPD'!$R$7:$R$29,'2.1.trackMPD'!$T$7:$T$29)</f>
        <v>6</v>
      </c>
      <c r="D2572" s="160">
        <v>1</v>
      </c>
      <c r="E2572" s="160" t="s">
        <v>6394</v>
      </c>
      <c r="F2572" s="160" t="s">
        <v>110</v>
      </c>
      <c r="G2572" s="160" t="s">
        <v>124</v>
      </c>
      <c r="H2572" s="160" t="s">
        <v>6393</v>
      </c>
      <c r="I2572" s="160" cm="1">
        <f t="array" ref="I2572">INDEX('2.1.trackMPD'!K:K/(24*60*60),
       MATCH(1,
             (A2572='2.1.trackMPD'!A:A)*
             (C2572='2.1.trackMPD'!D:D)*
             (D2572/10^6='2.1.trackMPD'!H:H)*
             (E2572='2.1.trackMPD'!F:F),
0))</f>
        <v>0</v>
      </c>
    </row>
    <row r="2573" spans="1:9" x14ac:dyDescent="0.2">
      <c r="A2573" s="160" t="s">
        <v>21</v>
      </c>
      <c r="B2573" s="160" t="s">
        <v>13</v>
      </c>
      <c r="C2573" s="160">
        <f>_xlfn.XLOOKUP(B2573,'2.1.trackMPD'!$R$7:$R$29,'2.1.trackMPD'!$T$7:$T$29)</f>
        <v>6</v>
      </c>
      <c r="D2573" s="160">
        <v>1</v>
      </c>
      <c r="E2573" s="160" t="s">
        <v>6394</v>
      </c>
      <c r="F2573" s="160" t="s">
        <v>110</v>
      </c>
      <c r="G2573" s="160" t="s">
        <v>140</v>
      </c>
      <c r="H2573" s="160" t="s">
        <v>6393</v>
      </c>
      <c r="I2573" s="160" cm="1">
        <f t="array" ref="I2573">INDEX('2.1.trackMPD'!L:L/(24*60*60),
       MATCH(1,
             (A2573='2.1.trackMPD'!A:A)*
             (C2573='2.1.trackMPD'!D:D)*
             (D2573/10^6='2.1.trackMPD'!H:H)*
             (E2573='2.1.trackMPD'!F:F),
0))</f>
        <v>0</v>
      </c>
    </row>
    <row r="2574" spans="1:9" x14ac:dyDescent="0.2">
      <c r="A2574" s="160" t="s">
        <v>21</v>
      </c>
      <c r="B2574" s="160" t="s">
        <v>13</v>
      </c>
      <c r="C2574" s="160">
        <f>_xlfn.XLOOKUP(B2574,'2.1.trackMPD'!$R$7:$R$29,'2.1.trackMPD'!$T$7:$T$29)</f>
        <v>6</v>
      </c>
      <c r="D2574" s="160">
        <v>10</v>
      </c>
      <c r="E2574" s="160" t="s">
        <v>6394</v>
      </c>
      <c r="F2574" s="160" t="s">
        <v>110</v>
      </c>
      <c r="G2574" s="160" t="s">
        <v>124</v>
      </c>
      <c r="H2574" s="160" t="s">
        <v>6392</v>
      </c>
      <c r="I2574" s="160" cm="1">
        <f t="array" ref="I2574">INDEX('2.1.trackMPD'!I:I/(24*60*60),
       MATCH(1,
             (A2574='2.1.trackMPD'!A:A)*
             (C2574='2.1.trackMPD'!D:D)*
             (D2574/10^6='2.1.trackMPD'!H:H)*
             (E2574='2.1.trackMPD'!F:F),
0))</f>
        <v>2.0021127958010416E-5</v>
      </c>
    </row>
    <row r="2575" spans="1:9" x14ac:dyDescent="0.2">
      <c r="A2575" s="160" t="s">
        <v>21</v>
      </c>
      <c r="B2575" s="160" t="s">
        <v>13</v>
      </c>
      <c r="C2575" s="160">
        <f>_xlfn.XLOOKUP(B2575,'2.1.trackMPD'!$R$7:$R$29,'2.1.trackMPD'!$T$7:$T$29)</f>
        <v>6</v>
      </c>
      <c r="D2575" s="160">
        <v>10</v>
      </c>
      <c r="E2575" s="160" t="s">
        <v>6394</v>
      </c>
      <c r="F2575" s="160" t="s">
        <v>110</v>
      </c>
      <c r="G2575" s="160" t="s">
        <v>140</v>
      </c>
      <c r="H2575" s="160" t="s">
        <v>6392</v>
      </c>
      <c r="I2575" s="160" cm="1">
        <f t="array" ref="I2575">INDEX('2.1.trackMPD'!J:J/(24*60*60),
       MATCH(1,
             (A2575='2.1.trackMPD'!A:A)*
             (C2575='2.1.trackMPD'!D:D)*
             (D2575/10^6='2.1.trackMPD'!H:H)*
             (E2575='2.1.trackMPD'!F:F),
0))</f>
        <v>5.9651611245365041E-5</v>
      </c>
    </row>
    <row r="2576" spans="1:9" x14ac:dyDescent="0.2">
      <c r="A2576" s="160" t="s">
        <v>21</v>
      </c>
      <c r="B2576" s="160" t="s">
        <v>13</v>
      </c>
      <c r="C2576" s="160">
        <f>_xlfn.XLOOKUP(B2576,'2.1.trackMPD'!$R$7:$R$29,'2.1.trackMPD'!$T$7:$T$29)</f>
        <v>6</v>
      </c>
      <c r="D2576" s="160">
        <v>10</v>
      </c>
      <c r="E2576" s="160" t="s">
        <v>6394</v>
      </c>
      <c r="F2576" s="160" t="s">
        <v>110</v>
      </c>
      <c r="G2576" s="160" t="s">
        <v>124</v>
      </c>
      <c r="H2576" s="160" t="s">
        <v>6393</v>
      </c>
      <c r="I2576" s="160" cm="1">
        <f t="array" ref="I2576">INDEX('2.1.trackMPD'!K:K/(24*60*60),
       MATCH(1,
             (A2576='2.1.trackMPD'!A:A)*
             (C2576='2.1.trackMPD'!D:D)*
             (D2576/10^6='2.1.trackMPD'!H:H)*
             (E2576='2.1.trackMPD'!F:F),
0))</f>
        <v>0</v>
      </c>
    </row>
    <row r="2577" spans="1:9" x14ac:dyDescent="0.2">
      <c r="A2577" s="160" t="s">
        <v>21</v>
      </c>
      <c r="B2577" s="160" t="s">
        <v>13</v>
      </c>
      <c r="C2577" s="160">
        <f>_xlfn.XLOOKUP(B2577,'2.1.trackMPD'!$R$7:$R$29,'2.1.trackMPD'!$T$7:$T$29)</f>
        <v>6</v>
      </c>
      <c r="D2577" s="160">
        <v>10</v>
      </c>
      <c r="E2577" s="160" t="s">
        <v>6394</v>
      </c>
      <c r="F2577" s="160" t="s">
        <v>110</v>
      </c>
      <c r="G2577" s="160" t="s">
        <v>140</v>
      </c>
      <c r="H2577" s="160" t="s">
        <v>6393</v>
      </c>
      <c r="I2577" s="160" cm="1">
        <f t="array" ref="I2577">INDEX('2.1.trackMPD'!L:L/(24*60*60),
       MATCH(1,
             (A2577='2.1.trackMPD'!A:A)*
             (C2577='2.1.trackMPD'!D:D)*
             (D2577/10^6='2.1.trackMPD'!H:H)*
             (E2577='2.1.trackMPD'!F:F),
0))</f>
        <v>0</v>
      </c>
    </row>
    <row r="2578" spans="1:9" x14ac:dyDescent="0.2">
      <c r="A2578" s="160" t="s">
        <v>21</v>
      </c>
      <c r="B2578" s="160" t="s">
        <v>13</v>
      </c>
      <c r="C2578" s="160">
        <f>_xlfn.XLOOKUP(B2578,'2.1.trackMPD'!$R$7:$R$29,'2.1.trackMPD'!$T$7:$T$29)</f>
        <v>6</v>
      </c>
      <c r="D2578" s="160">
        <v>100</v>
      </c>
      <c r="E2578" s="160" t="s">
        <v>6394</v>
      </c>
      <c r="F2578" s="160" t="s">
        <v>110</v>
      </c>
      <c r="G2578" s="160" t="s">
        <v>124</v>
      </c>
      <c r="H2578" s="160" t="s">
        <v>6392</v>
      </c>
      <c r="I2578" s="160" cm="1">
        <f t="array" ref="I2578">INDEX('2.1.trackMPD'!I:I/(24*60*60),
       MATCH(1,
             (A2578='2.1.trackMPD'!A:A)*
             (C2578='2.1.trackMPD'!D:D)*
             (D2578/10^6='2.1.trackMPD'!H:H)*
             (E2578='2.1.trackMPD'!F:F),
0))</f>
        <v>3.4877319414421529E-2</v>
      </c>
    </row>
    <row r="2579" spans="1:9" x14ac:dyDescent="0.2">
      <c r="A2579" s="160" t="s">
        <v>21</v>
      </c>
      <c r="B2579" s="160" t="s">
        <v>13</v>
      </c>
      <c r="C2579" s="160">
        <f>_xlfn.XLOOKUP(B2579,'2.1.trackMPD'!$R$7:$R$29,'2.1.trackMPD'!$T$7:$T$29)</f>
        <v>6</v>
      </c>
      <c r="D2579" s="160">
        <v>100</v>
      </c>
      <c r="E2579" s="160" t="s">
        <v>6394</v>
      </c>
      <c r="F2579" s="160" t="s">
        <v>110</v>
      </c>
      <c r="G2579" s="160" t="s">
        <v>140</v>
      </c>
      <c r="H2579" s="160" t="s">
        <v>6392</v>
      </c>
      <c r="I2579" s="160" cm="1">
        <f t="array" ref="I2579">INDEX('2.1.trackMPD'!J:J/(24*60*60),
       MATCH(1,
             (A2579='2.1.trackMPD'!A:A)*
             (C2579='2.1.trackMPD'!D:D)*
             (D2579/10^6='2.1.trackMPD'!H:H)*
             (E2579='2.1.trackMPD'!F:F),
0))</f>
        <v>4.7003959416505791E-3</v>
      </c>
    </row>
    <row r="2580" spans="1:9" x14ac:dyDescent="0.2">
      <c r="A2580" s="160" t="s">
        <v>21</v>
      </c>
      <c r="B2580" s="160" t="s">
        <v>13</v>
      </c>
      <c r="C2580" s="160">
        <f>_xlfn.XLOOKUP(B2580,'2.1.trackMPD'!$R$7:$R$29,'2.1.trackMPD'!$T$7:$T$29)</f>
        <v>6</v>
      </c>
      <c r="D2580" s="160">
        <v>100</v>
      </c>
      <c r="E2580" s="160" t="s">
        <v>6394</v>
      </c>
      <c r="F2580" s="160" t="s">
        <v>110</v>
      </c>
      <c r="G2580" s="160" t="s">
        <v>124</v>
      </c>
      <c r="H2580" s="160" t="s">
        <v>6393</v>
      </c>
      <c r="I2580" s="160" cm="1">
        <f t="array" ref="I2580">INDEX('2.1.trackMPD'!K:K/(24*60*60),
       MATCH(1,
             (A2580='2.1.trackMPD'!A:A)*
             (C2580='2.1.trackMPD'!D:D)*
             (D2580/10^6='2.1.trackMPD'!H:H)*
             (E2580='2.1.trackMPD'!F:F),
0))</f>
        <v>0</v>
      </c>
    </row>
    <row r="2581" spans="1:9" x14ac:dyDescent="0.2">
      <c r="A2581" s="160" t="s">
        <v>21</v>
      </c>
      <c r="B2581" s="160" t="s">
        <v>13</v>
      </c>
      <c r="C2581" s="160">
        <f>_xlfn.XLOOKUP(B2581,'2.1.trackMPD'!$R$7:$R$29,'2.1.trackMPD'!$T$7:$T$29)</f>
        <v>6</v>
      </c>
      <c r="D2581" s="160">
        <v>100</v>
      </c>
      <c r="E2581" s="160" t="s">
        <v>6394</v>
      </c>
      <c r="F2581" s="160" t="s">
        <v>110</v>
      </c>
      <c r="G2581" s="160" t="s">
        <v>140</v>
      </c>
      <c r="H2581" s="160" t="s">
        <v>6393</v>
      </c>
      <c r="I2581" s="160" cm="1">
        <f t="array" ref="I2581">INDEX('2.1.trackMPD'!L:L/(24*60*60),
       MATCH(1,
             (A2581='2.1.trackMPD'!A:A)*
             (C2581='2.1.trackMPD'!D:D)*
             (D2581/10^6='2.1.trackMPD'!H:H)*
             (E2581='2.1.trackMPD'!F:F),
0))</f>
        <v>0</v>
      </c>
    </row>
    <row r="2582" spans="1:9" x14ac:dyDescent="0.2">
      <c r="A2582" s="160" t="s">
        <v>21</v>
      </c>
      <c r="B2582" s="160" t="s">
        <v>13</v>
      </c>
      <c r="C2582" s="160">
        <f>_xlfn.XLOOKUP(B2582,'2.1.trackMPD'!$R$7:$R$29,'2.1.trackMPD'!$T$7:$T$29)</f>
        <v>6</v>
      </c>
      <c r="D2582" s="160">
        <v>1000</v>
      </c>
      <c r="E2582" s="160" t="s">
        <v>6394</v>
      </c>
      <c r="F2582" s="160" t="s">
        <v>110</v>
      </c>
      <c r="G2582" s="160" t="s">
        <v>124</v>
      </c>
      <c r="H2582" s="160" t="s">
        <v>6392</v>
      </c>
      <c r="I2582" s="160" cm="1">
        <f t="array" ref="I2582">INDEX('2.1.trackMPD'!I:I/(24*60*60),
       MATCH(1,
             (A2582='2.1.trackMPD'!A:A)*
             (C2582='2.1.trackMPD'!D:D)*
             (D2582/10^6='2.1.trackMPD'!H:H)*
             (E2582='2.1.trackMPD'!F:F),
0))</f>
        <v>4.3864559539063652</v>
      </c>
    </row>
    <row r="2583" spans="1:9" x14ac:dyDescent="0.2">
      <c r="A2583" s="160" t="s">
        <v>21</v>
      </c>
      <c r="B2583" s="160" t="s">
        <v>13</v>
      </c>
      <c r="C2583" s="160">
        <f>_xlfn.XLOOKUP(B2583,'2.1.trackMPD'!$R$7:$R$29,'2.1.trackMPD'!$T$7:$T$29)</f>
        <v>6</v>
      </c>
      <c r="D2583" s="160">
        <v>1000</v>
      </c>
      <c r="E2583" s="160" t="s">
        <v>6394</v>
      </c>
      <c r="F2583" s="160" t="s">
        <v>110</v>
      </c>
      <c r="G2583" s="160" t="s">
        <v>140</v>
      </c>
      <c r="H2583" s="160" t="s">
        <v>6392</v>
      </c>
      <c r="I2583" s="160" cm="1">
        <f t="array" ref="I2583">INDEX('2.1.trackMPD'!J:J/(24*60*60),
       MATCH(1,
             (A2583='2.1.trackMPD'!A:A)*
             (C2583='2.1.trackMPD'!D:D)*
             (D2583/10^6='2.1.trackMPD'!H:H)*
             (E2583='2.1.trackMPD'!F:F),
0))</f>
        <v>5.2938245164755676E-2</v>
      </c>
    </row>
    <row r="2584" spans="1:9" x14ac:dyDescent="0.2">
      <c r="A2584" s="160" t="s">
        <v>21</v>
      </c>
      <c r="B2584" s="160" t="s">
        <v>13</v>
      </c>
      <c r="C2584" s="160">
        <f>_xlfn.XLOOKUP(B2584,'2.1.trackMPD'!$R$7:$R$29,'2.1.trackMPD'!$T$7:$T$29)</f>
        <v>6</v>
      </c>
      <c r="D2584" s="160">
        <v>1000</v>
      </c>
      <c r="E2584" s="160" t="s">
        <v>6394</v>
      </c>
      <c r="F2584" s="160" t="s">
        <v>110</v>
      </c>
      <c r="G2584" s="160" t="s">
        <v>124</v>
      </c>
      <c r="H2584" s="160" t="s">
        <v>6393</v>
      </c>
      <c r="I2584" s="160" cm="1">
        <f t="array" ref="I2584">INDEX('2.1.trackMPD'!K:K/(24*60*60),
       MATCH(1,
             (A2584='2.1.trackMPD'!A:A)*
             (C2584='2.1.trackMPD'!D:D)*
             (D2584/10^6='2.1.trackMPD'!H:H)*
             (E2584='2.1.trackMPD'!F:F),
0))</f>
        <v>0</v>
      </c>
    </row>
    <row r="2585" spans="1:9" x14ac:dyDescent="0.2">
      <c r="A2585" s="160" t="s">
        <v>21</v>
      </c>
      <c r="B2585" s="160" t="s">
        <v>13</v>
      </c>
      <c r="C2585" s="160">
        <f>_xlfn.XLOOKUP(B2585,'2.1.trackMPD'!$R$7:$R$29,'2.1.trackMPD'!$T$7:$T$29)</f>
        <v>6</v>
      </c>
      <c r="D2585" s="160">
        <v>1000</v>
      </c>
      <c r="E2585" s="160" t="s">
        <v>6394</v>
      </c>
      <c r="F2585" s="160" t="s">
        <v>110</v>
      </c>
      <c r="G2585" s="160" t="s">
        <v>140</v>
      </c>
      <c r="H2585" s="160" t="s">
        <v>6393</v>
      </c>
      <c r="I2585" s="160" cm="1">
        <f t="array" ref="I2585">INDEX('2.1.trackMPD'!L:L/(24*60*60),
       MATCH(1,
             (A2585='2.1.trackMPD'!A:A)*
             (C2585='2.1.trackMPD'!D:D)*
             (D2585/10^6='2.1.trackMPD'!H:H)*
             (E2585='2.1.trackMPD'!F:F),
0))</f>
        <v>0</v>
      </c>
    </row>
    <row r="2586" spans="1:9" x14ac:dyDescent="0.2">
      <c r="A2586" s="160" t="s">
        <v>21</v>
      </c>
      <c r="B2586" s="160" t="s">
        <v>13</v>
      </c>
      <c r="C2586" s="160">
        <f>_xlfn.XLOOKUP(B2586,'2.1.trackMPD'!$R$7:$R$29,'2.1.trackMPD'!$T$7:$T$29)</f>
        <v>6</v>
      </c>
      <c r="D2586" s="160">
        <v>5000</v>
      </c>
      <c r="E2586" s="160" t="s">
        <v>6394</v>
      </c>
      <c r="F2586" s="160" t="s">
        <v>110</v>
      </c>
      <c r="G2586" s="160" t="s">
        <v>124</v>
      </c>
      <c r="H2586" s="160" t="s">
        <v>6392</v>
      </c>
      <c r="I2586" s="160" t="e" cm="1">
        <f t="array" ref="I2586">INDEX('2.1.trackMPD'!I:I/(24*60*60),
       MATCH(1,
             (A2586='2.1.trackMPD'!A:A)*
             (C2586='2.1.trackMPD'!D:D)*
             (D2586/10^6='2.1.trackMPD'!H:H)*
             (E2586='2.1.trackMPD'!F:F),
0))</f>
        <v>#N/A</v>
      </c>
    </row>
    <row r="2587" spans="1:9" x14ac:dyDescent="0.2">
      <c r="A2587" s="160" t="s">
        <v>21</v>
      </c>
      <c r="B2587" s="160" t="s">
        <v>13</v>
      </c>
      <c r="C2587" s="160">
        <f>_xlfn.XLOOKUP(B2587,'2.1.trackMPD'!$R$7:$R$29,'2.1.trackMPD'!$T$7:$T$29)</f>
        <v>6</v>
      </c>
      <c r="D2587" s="160">
        <v>5000</v>
      </c>
      <c r="E2587" s="160" t="s">
        <v>6394</v>
      </c>
      <c r="F2587" s="160" t="s">
        <v>110</v>
      </c>
      <c r="G2587" s="160" t="s">
        <v>140</v>
      </c>
      <c r="H2587" s="160" t="s">
        <v>6392</v>
      </c>
      <c r="I2587" s="160" t="e" cm="1">
        <f t="array" ref="I2587">INDEX('2.1.trackMPD'!J:J/(24*60*60),
       MATCH(1,
             (A2587='2.1.trackMPD'!A:A)*
             (C2587='2.1.trackMPD'!D:D)*
             (D2587/10^6='2.1.trackMPD'!H:H)*
             (E2587='2.1.trackMPD'!F:F),
0))</f>
        <v>#N/A</v>
      </c>
    </row>
    <row r="2588" spans="1:9" x14ac:dyDescent="0.2">
      <c r="A2588" s="160" t="s">
        <v>21</v>
      </c>
      <c r="B2588" s="160" t="s">
        <v>13</v>
      </c>
      <c r="C2588" s="160">
        <f>_xlfn.XLOOKUP(B2588,'2.1.trackMPD'!$R$7:$R$29,'2.1.trackMPD'!$T$7:$T$29)</f>
        <v>6</v>
      </c>
      <c r="D2588" s="160">
        <v>5000</v>
      </c>
      <c r="E2588" s="160" t="s">
        <v>6394</v>
      </c>
      <c r="F2588" s="160" t="s">
        <v>110</v>
      </c>
      <c r="G2588" s="160" t="s">
        <v>124</v>
      </c>
      <c r="H2588" s="160" t="s">
        <v>6393</v>
      </c>
      <c r="I2588" s="160" t="e" cm="1">
        <f t="array" ref="I2588">INDEX('2.1.trackMPD'!K:K/(24*60*60),
       MATCH(1,
             (A2588='2.1.trackMPD'!A:A)*
             (C2588='2.1.trackMPD'!D:D)*
             (D2588/10^6='2.1.trackMPD'!H:H)*
             (E2588='2.1.trackMPD'!F:F),
0))</f>
        <v>#N/A</v>
      </c>
    </row>
    <row r="2589" spans="1:9" x14ac:dyDescent="0.2">
      <c r="A2589" s="160" t="s">
        <v>21</v>
      </c>
      <c r="B2589" s="160" t="s">
        <v>13</v>
      </c>
      <c r="C2589" s="160">
        <f>_xlfn.XLOOKUP(B2589,'2.1.trackMPD'!$R$7:$R$29,'2.1.trackMPD'!$T$7:$T$29)</f>
        <v>6</v>
      </c>
      <c r="D2589" s="160">
        <v>5000</v>
      </c>
      <c r="E2589" s="160" t="s">
        <v>6394</v>
      </c>
      <c r="F2589" s="160" t="s">
        <v>110</v>
      </c>
      <c r="G2589" s="160" t="s">
        <v>140</v>
      </c>
      <c r="H2589" s="160" t="s">
        <v>6393</v>
      </c>
      <c r="I2589" s="160" t="e" cm="1">
        <f t="array" ref="I2589">INDEX('2.1.trackMPD'!L:L/(24*60*60),
       MATCH(1,
             (A2589='2.1.trackMPD'!A:A)*
             (C2589='2.1.trackMPD'!D:D)*
             (D2589/10^6='2.1.trackMPD'!H:H)*
             (E2589='2.1.trackMPD'!F:F),
0))</f>
        <v>#N/A</v>
      </c>
    </row>
    <row r="2590" spans="1:9" x14ac:dyDescent="0.2">
      <c r="A2590" s="160" t="s">
        <v>21</v>
      </c>
      <c r="B2590" s="160" t="s">
        <v>13</v>
      </c>
      <c r="C2590" s="160">
        <f>_xlfn.XLOOKUP(B2590,'2.1.trackMPD'!$R$7:$R$29,'2.1.trackMPD'!$T$7:$T$29)</f>
        <v>6</v>
      </c>
      <c r="D2590" s="160">
        <v>1</v>
      </c>
      <c r="E2590" s="160" t="s">
        <v>6395</v>
      </c>
      <c r="F2590" s="160" t="s">
        <v>110</v>
      </c>
      <c r="G2590" s="160" t="s">
        <v>124</v>
      </c>
      <c r="H2590" s="160" t="s">
        <v>6392</v>
      </c>
      <c r="I2590" s="160" t="e" cm="1">
        <f t="array" ref="I2590">INDEX('2.1.trackMPD'!I:I/(24*60*60),
       MATCH(1,
             (A2590='2.1.trackMPD'!A:A)*
             (C2590='2.1.trackMPD'!D:D)*
             (D2590/10^6='2.1.trackMPD'!H:H)*
             (E2590='2.1.trackMPD'!F:F),
0))</f>
        <v>#N/A</v>
      </c>
    </row>
    <row r="2591" spans="1:9" x14ac:dyDescent="0.2">
      <c r="A2591" s="160" t="s">
        <v>21</v>
      </c>
      <c r="B2591" s="160" t="s">
        <v>13</v>
      </c>
      <c r="C2591" s="160">
        <f>_xlfn.XLOOKUP(B2591,'2.1.trackMPD'!$R$7:$R$29,'2.1.trackMPD'!$T$7:$T$29)</f>
        <v>6</v>
      </c>
      <c r="D2591" s="160">
        <v>1</v>
      </c>
      <c r="E2591" s="160" t="s">
        <v>6395</v>
      </c>
      <c r="F2591" s="160" t="s">
        <v>110</v>
      </c>
      <c r="G2591" s="160" t="s">
        <v>140</v>
      </c>
      <c r="H2591" s="160" t="s">
        <v>6392</v>
      </c>
      <c r="I2591" s="160" t="e" cm="1">
        <f t="array" ref="I2591">INDEX('2.1.trackMPD'!J:J/(24*60*60),
       MATCH(1,
             (A2591='2.1.trackMPD'!A:A)*
             (C2591='2.1.trackMPD'!D:D)*
             (D2591/10^6='2.1.trackMPD'!H:H)*
             (E2591='2.1.trackMPD'!F:F),
0))</f>
        <v>#N/A</v>
      </c>
    </row>
    <row r="2592" spans="1:9" x14ac:dyDescent="0.2">
      <c r="A2592" s="160" t="s">
        <v>21</v>
      </c>
      <c r="B2592" s="160" t="s">
        <v>13</v>
      </c>
      <c r="C2592" s="160">
        <f>_xlfn.XLOOKUP(B2592,'2.1.trackMPD'!$R$7:$R$29,'2.1.trackMPD'!$T$7:$T$29)</f>
        <v>6</v>
      </c>
      <c r="D2592" s="160">
        <v>1</v>
      </c>
      <c r="E2592" s="160" t="s">
        <v>6395</v>
      </c>
      <c r="F2592" s="160" t="s">
        <v>110</v>
      </c>
      <c r="G2592" s="160" t="s">
        <v>124</v>
      </c>
      <c r="H2592" s="160" t="s">
        <v>6393</v>
      </c>
      <c r="I2592" s="160" t="e" cm="1">
        <f t="array" ref="I2592">INDEX('2.1.trackMPD'!K:K/(24*60*60),
       MATCH(1,
             (A2592='2.1.trackMPD'!A:A)*
             (C2592='2.1.trackMPD'!D:D)*
             (D2592/10^6='2.1.trackMPD'!H:H)*
             (E2592='2.1.trackMPD'!F:F),
0))</f>
        <v>#N/A</v>
      </c>
    </row>
    <row r="2593" spans="1:9" x14ac:dyDescent="0.2">
      <c r="A2593" s="160" t="s">
        <v>21</v>
      </c>
      <c r="B2593" s="160" t="s">
        <v>13</v>
      </c>
      <c r="C2593" s="160">
        <f>_xlfn.XLOOKUP(B2593,'2.1.trackMPD'!$R$7:$R$29,'2.1.trackMPD'!$T$7:$T$29)</f>
        <v>6</v>
      </c>
      <c r="D2593" s="160">
        <v>1</v>
      </c>
      <c r="E2593" s="160" t="s">
        <v>6395</v>
      </c>
      <c r="F2593" s="160" t="s">
        <v>110</v>
      </c>
      <c r="G2593" s="160" t="s">
        <v>140</v>
      </c>
      <c r="H2593" s="160" t="s">
        <v>6393</v>
      </c>
      <c r="I2593" s="160" t="e" cm="1">
        <f t="array" ref="I2593">INDEX('2.1.trackMPD'!L:L/(24*60*60),
       MATCH(1,
             (A2593='2.1.trackMPD'!A:A)*
             (C2593='2.1.trackMPD'!D:D)*
             (D2593/10^6='2.1.trackMPD'!H:H)*
             (E2593='2.1.trackMPD'!F:F),
0))</f>
        <v>#N/A</v>
      </c>
    </row>
    <row r="2594" spans="1:9" x14ac:dyDescent="0.2">
      <c r="A2594" s="160" t="s">
        <v>21</v>
      </c>
      <c r="B2594" s="160" t="s">
        <v>13</v>
      </c>
      <c r="C2594" s="160">
        <f>_xlfn.XLOOKUP(B2594,'2.1.trackMPD'!$R$7:$R$29,'2.1.trackMPD'!$T$7:$T$29)</f>
        <v>6</v>
      </c>
      <c r="D2594" s="160">
        <v>10</v>
      </c>
      <c r="E2594" s="160" t="s">
        <v>6395</v>
      </c>
      <c r="F2594" s="160" t="s">
        <v>110</v>
      </c>
      <c r="G2594" s="160" t="s">
        <v>124</v>
      </c>
      <c r="H2594" s="160" t="s">
        <v>6392</v>
      </c>
      <c r="I2594" s="160" t="e" cm="1">
        <f t="array" ref="I2594">INDEX('2.1.trackMPD'!I:I/(24*60*60),
       MATCH(1,
             (A2594='2.1.trackMPD'!A:A)*
             (C2594='2.1.trackMPD'!D:D)*
             (D2594/10^6='2.1.trackMPD'!H:H)*
             (E2594='2.1.trackMPD'!F:F),
0))</f>
        <v>#N/A</v>
      </c>
    </row>
    <row r="2595" spans="1:9" x14ac:dyDescent="0.2">
      <c r="A2595" s="160" t="s">
        <v>21</v>
      </c>
      <c r="B2595" s="160" t="s">
        <v>13</v>
      </c>
      <c r="C2595" s="160">
        <f>_xlfn.XLOOKUP(B2595,'2.1.trackMPD'!$R$7:$R$29,'2.1.trackMPD'!$T$7:$T$29)</f>
        <v>6</v>
      </c>
      <c r="D2595" s="160">
        <v>10</v>
      </c>
      <c r="E2595" s="160" t="s">
        <v>6395</v>
      </c>
      <c r="F2595" s="160" t="s">
        <v>110</v>
      </c>
      <c r="G2595" s="160" t="s">
        <v>140</v>
      </c>
      <c r="H2595" s="160" t="s">
        <v>6392</v>
      </c>
      <c r="I2595" s="160" t="e" cm="1">
        <f t="array" ref="I2595">INDEX('2.1.trackMPD'!J:J/(24*60*60),
       MATCH(1,
             (A2595='2.1.trackMPD'!A:A)*
             (C2595='2.1.trackMPD'!D:D)*
             (D2595/10^6='2.1.trackMPD'!H:H)*
             (E2595='2.1.trackMPD'!F:F),
0))</f>
        <v>#N/A</v>
      </c>
    </row>
    <row r="2596" spans="1:9" x14ac:dyDescent="0.2">
      <c r="A2596" s="160" t="s">
        <v>21</v>
      </c>
      <c r="B2596" s="160" t="s">
        <v>13</v>
      </c>
      <c r="C2596" s="160">
        <f>_xlfn.XLOOKUP(B2596,'2.1.trackMPD'!$R$7:$R$29,'2.1.trackMPD'!$T$7:$T$29)</f>
        <v>6</v>
      </c>
      <c r="D2596" s="160">
        <v>10</v>
      </c>
      <c r="E2596" s="160" t="s">
        <v>6395</v>
      </c>
      <c r="F2596" s="160" t="s">
        <v>110</v>
      </c>
      <c r="G2596" s="160" t="s">
        <v>124</v>
      </c>
      <c r="H2596" s="160" t="s">
        <v>6393</v>
      </c>
      <c r="I2596" s="160" t="e" cm="1">
        <f t="array" ref="I2596">INDEX('2.1.trackMPD'!K:K/(24*60*60),
       MATCH(1,
             (A2596='2.1.trackMPD'!A:A)*
             (C2596='2.1.trackMPD'!D:D)*
             (D2596/10^6='2.1.trackMPD'!H:H)*
             (E2596='2.1.trackMPD'!F:F),
0))</f>
        <v>#N/A</v>
      </c>
    </row>
    <row r="2597" spans="1:9" x14ac:dyDescent="0.2">
      <c r="A2597" s="160" t="s">
        <v>21</v>
      </c>
      <c r="B2597" s="160" t="s">
        <v>13</v>
      </c>
      <c r="C2597" s="160">
        <f>_xlfn.XLOOKUP(B2597,'2.1.trackMPD'!$R$7:$R$29,'2.1.trackMPD'!$T$7:$T$29)</f>
        <v>6</v>
      </c>
      <c r="D2597" s="160">
        <v>10</v>
      </c>
      <c r="E2597" s="160" t="s">
        <v>6395</v>
      </c>
      <c r="F2597" s="160" t="s">
        <v>110</v>
      </c>
      <c r="G2597" s="160" t="s">
        <v>140</v>
      </c>
      <c r="H2597" s="160" t="s">
        <v>6393</v>
      </c>
      <c r="I2597" s="160" t="e" cm="1">
        <f t="array" ref="I2597">INDEX('2.1.trackMPD'!L:L/(24*60*60),
       MATCH(1,
             (A2597='2.1.trackMPD'!A:A)*
             (C2597='2.1.trackMPD'!D:D)*
             (D2597/10^6='2.1.trackMPD'!H:H)*
             (E2597='2.1.trackMPD'!F:F),
0))</f>
        <v>#N/A</v>
      </c>
    </row>
    <row r="2598" spans="1:9" x14ac:dyDescent="0.2">
      <c r="A2598" s="160" t="s">
        <v>21</v>
      </c>
      <c r="B2598" s="160" t="s">
        <v>13</v>
      </c>
      <c r="C2598" s="160">
        <f>_xlfn.XLOOKUP(B2598,'2.1.trackMPD'!$R$7:$R$29,'2.1.trackMPD'!$T$7:$T$29)</f>
        <v>6</v>
      </c>
      <c r="D2598" s="160">
        <v>100</v>
      </c>
      <c r="E2598" s="160" t="s">
        <v>6395</v>
      </c>
      <c r="F2598" s="160" t="s">
        <v>110</v>
      </c>
      <c r="G2598" s="160" t="s">
        <v>124</v>
      </c>
      <c r="H2598" s="160" t="s">
        <v>6392</v>
      </c>
      <c r="I2598" s="160" t="e" cm="1">
        <f t="array" ref="I2598">INDEX('2.1.trackMPD'!I:I/(24*60*60),
       MATCH(1,
             (A2598='2.1.trackMPD'!A:A)*
             (C2598='2.1.trackMPD'!D:D)*
             (D2598/10^6='2.1.trackMPD'!H:H)*
             (E2598='2.1.trackMPD'!F:F),
0))</f>
        <v>#N/A</v>
      </c>
    </row>
    <row r="2599" spans="1:9" x14ac:dyDescent="0.2">
      <c r="A2599" s="160" t="s">
        <v>21</v>
      </c>
      <c r="B2599" s="160" t="s">
        <v>13</v>
      </c>
      <c r="C2599" s="160">
        <f>_xlfn.XLOOKUP(B2599,'2.1.trackMPD'!$R$7:$R$29,'2.1.trackMPD'!$T$7:$T$29)</f>
        <v>6</v>
      </c>
      <c r="D2599" s="160">
        <v>100</v>
      </c>
      <c r="E2599" s="160" t="s">
        <v>6395</v>
      </c>
      <c r="F2599" s="160" t="s">
        <v>110</v>
      </c>
      <c r="G2599" s="160" t="s">
        <v>140</v>
      </c>
      <c r="H2599" s="160" t="s">
        <v>6392</v>
      </c>
      <c r="I2599" s="160" t="e" cm="1">
        <f t="array" ref="I2599">INDEX('2.1.trackMPD'!J:J/(24*60*60),
       MATCH(1,
             (A2599='2.1.trackMPD'!A:A)*
             (C2599='2.1.trackMPD'!D:D)*
             (D2599/10^6='2.1.trackMPD'!H:H)*
             (E2599='2.1.trackMPD'!F:F),
0))</f>
        <v>#N/A</v>
      </c>
    </row>
    <row r="2600" spans="1:9" x14ac:dyDescent="0.2">
      <c r="A2600" s="160" t="s">
        <v>21</v>
      </c>
      <c r="B2600" s="160" t="s">
        <v>13</v>
      </c>
      <c r="C2600" s="160">
        <f>_xlfn.XLOOKUP(B2600,'2.1.trackMPD'!$R$7:$R$29,'2.1.trackMPD'!$T$7:$T$29)</f>
        <v>6</v>
      </c>
      <c r="D2600" s="160">
        <v>100</v>
      </c>
      <c r="E2600" s="160" t="s">
        <v>6395</v>
      </c>
      <c r="F2600" s="160" t="s">
        <v>110</v>
      </c>
      <c r="G2600" s="160" t="s">
        <v>124</v>
      </c>
      <c r="H2600" s="160" t="s">
        <v>6393</v>
      </c>
      <c r="I2600" s="160" t="e" cm="1">
        <f t="array" ref="I2600">INDEX('2.1.trackMPD'!K:K/(24*60*60),
       MATCH(1,
             (A2600='2.1.trackMPD'!A:A)*
             (C2600='2.1.trackMPD'!D:D)*
             (D2600/10^6='2.1.trackMPD'!H:H)*
             (E2600='2.1.trackMPD'!F:F),
0))</f>
        <v>#N/A</v>
      </c>
    </row>
    <row r="2601" spans="1:9" x14ac:dyDescent="0.2">
      <c r="A2601" s="160" t="s">
        <v>21</v>
      </c>
      <c r="B2601" s="160" t="s">
        <v>13</v>
      </c>
      <c r="C2601" s="160">
        <f>_xlfn.XLOOKUP(B2601,'2.1.trackMPD'!$R$7:$R$29,'2.1.trackMPD'!$T$7:$T$29)</f>
        <v>6</v>
      </c>
      <c r="D2601" s="160">
        <v>100</v>
      </c>
      <c r="E2601" s="160" t="s">
        <v>6395</v>
      </c>
      <c r="F2601" s="160" t="s">
        <v>110</v>
      </c>
      <c r="G2601" s="160" t="s">
        <v>140</v>
      </c>
      <c r="H2601" s="160" t="s">
        <v>6393</v>
      </c>
      <c r="I2601" s="160" t="e" cm="1">
        <f t="array" ref="I2601">INDEX('2.1.trackMPD'!L:L/(24*60*60),
       MATCH(1,
             (A2601='2.1.trackMPD'!A:A)*
             (C2601='2.1.trackMPD'!D:D)*
             (D2601/10^6='2.1.trackMPD'!H:H)*
             (E2601='2.1.trackMPD'!F:F),
0))</f>
        <v>#N/A</v>
      </c>
    </row>
    <row r="2602" spans="1:9" x14ac:dyDescent="0.2">
      <c r="A2602" s="160" t="s">
        <v>21</v>
      </c>
      <c r="B2602" s="160" t="s">
        <v>2</v>
      </c>
      <c r="C2602" s="160">
        <f>_xlfn.XLOOKUP(B2602,'2.1.trackMPD'!$R$7:$R$29,'2.1.trackMPD'!$T$7:$T$29)</f>
        <v>6</v>
      </c>
      <c r="D2602" s="160">
        <v>1</v>
      </c>
      <c r="E2602" s="160" t="s">
        <v>6390</v>
      </c>
      <c r="F2602" s="160" t="s">
        <v>110</v>
      </c>
      <c r="G2602" s="160" t="s">
        <v>124</v>
      </c>
      <c r="H2602" s="160" t="s">
        <v>6392</v>
      </c>
      <c r="I2602" s="160" cm="1">
        <f t="array" ref="I2602">INDEX('2.1.trackMPD'!I:I/(24*60*60),
       MATCH(1,
             (A2602='2.1.trackMPD'!A:A)*
             (C2602='2.1.trackMPD'!D:D)*
             (D2602/10^6='2.1.trackMPD'!H:H)*
             (E2602='2.1.trackMPD'!F:F),
0))</f>
        <v>4.6660852281395944E-7</v>
      </c>
    </row>
    <row r="2603" spans="1:9" x14ac:dyDescent="0.2">
      <c r="A2603" s="160" t="s">
        <v>21</v>
      </c>
      <c r="B2603" s="160" t="s">
        <v>2</v>
      </c>
      <c r="C2603" s="160">
        <f>_xlfn.XLOOKUP(B2603,'2.1.trackMPD'!$R$7:$R$29,'2.1.trackMPD'!$T$7:$T$29)</f>
        <v>6</v>
      </c>
      <c r="D2603" s="160">
        <v>1</v>
      </c>
      <c r="E2603" s="160" t="s">
        <v>6390</v>
      </c>
      <c r="F2603" s="160" t="s">
        <v>110</v>
      </c>
      <c r="G2603" s="160" t="s">
        <v>140</v>
      </c>
      <c r="H2603" s="160" t="s">
        <v>6392</v>
      </c>
      <c r="I2603" s="160" cm="1">
        <f t="array" ref="I2603">INDEX('2.1.trackMPD'!J:J/(24*60*60),
       MATCH(1,
             (A2603='2.1.trackMPD'!A:A)*
             (C2603='2.1.trackMPD'!D:D)*
             (D2603/10^6='2.1.trackMPD'!H:H)*
             (E2603='2.1.trackMPD'!F:F),
0))</f>
        <v>1.3588291123400348E-5</v>
      </c>
    </row>
    <row r="2604" spans="1:9" x14ac:dyDescent="0.2">
      <c r="A2604" s="160" t="s">
        <v>21</v>
      </c>
      <c r="B2604" s="160" t="s">
        <v>2</v>
      </c>
      <c r="C2604" s="160">
        <f>_xlfn.XLOOKUP(B2604,'2.1.trackMPD'!$R$7:$R$29,'2.1.trackMPD'!$T$7:$T$29)</f>
        <v>6</v>
      </c>
      <c r="D2604" s="160">
        <v>1</v>
      </c>
      <c r="E2604" s="160" t="s">
        <v>6390</v>
      </c>
      <c r="F2604" s="160" t="s">
        <v>110</v>
      </c>
      <c r="G2604" s="160" t="s">
        <v>124</v>
      </c>
      <c r="H2604" s="160" t="s">
        <v>6393</v>
      </c>
      <c r="I2604" s="160" cm="1">
        <f t="array" ref="I2604">INDEX('2.1.trackMPD'!K:K/(24*60*60),
       MATCH(1,
             (A2604='2.1.trackMPD'!A:A)*
             (C2604='2.1.trackMPD'!D:D)*
             (D2604/10^6='2.1.trackMPD'!H:H)*
             (E2604='2.1.trackMPD'!F:F),
0))</f>
        <v>0</v>
      </c>
    </row>
    <row r="2605" spans="1:9" x14ac:dyDescent="0.2">
      <c r="A2605" s="160" t="s">
        <v>21</v>
      </c>
      <c r="B2605" s="160" t="s">
        <v>2</v>
      </c>
      <c r="C2605" s="160">
        <f>_xlfn.XLOOKUP(B2605,'2.1.trackMPD'!$R$7:$R$29,'2.1.trackMPD'!$T$7:$T$29)</f>
        <v>6</v>
      </c>
      <c r="D2605" s="160">
        <v>1</v>
      </c>
      <c r="E2605" s="160" t="s">
        <v>6390</v>
      </c>
      <c r="F2605" s="160" t="s">
        <v>110</v>
      </c>
      <c r="G2605" s="160" t="s">
        <v>140</v>
      </c>
      <c r="H2605" s="160" t="s">
        <v>6393</v>
      </c>
      <c r="I2605" s="160" cm="1">
        <f t="array" ref="I2605">INDEX('2.1.trackMPD'!L:L/(24*60*60),
       MATCH(1,
             (A2605='2.1.trackMPD'!A:A)*
             (C2605='2.1.trackMPD'!D:D)*
             (D2605/10^6='2.1.trackMPD'!H:H)*
             (E2605='2.1.trackMPD'!F:F),
0))</f>
        <v>0</v>
      </c>
    </row>
    <row r="2606" spans="1:9" x14ac:dyDescent="0.2">
      <c r="A2606" s="160" t="s">
        <v>21</v>
      </c>
      <c r="B2606" s="160" t="s">
        <v>2</v>
      </c>
      <c r="C2606" s="160">
        <f>_xlfn.XLOOKUP(B2606,'2.1.trackMPD'!$R$7:$R$29,'2.1.trackMPD'!$T$7:$T$29)</f>
        <v>6</v>
      </c>
      <c r="D2606" s="160">
        <v>10</v>
      </c>
      <c r="E2606" s="160" t="s">
        <v>6390</v>
      </c>
      <c r="F2606" s="160" t="s">
        <v>110</v>
      </c>
      <c r="G2606" s="160" t="s">
        <v>124</v>
      </c>
      <c r="H2606" s="160" t="s">
        <v>6392</v>
      </c>
      <c r="I2606" s="160" cm="1">
        <f t="array" ref="I2606">INDEX('2.1.trackMPD'!I:I/(24*60*60),
       MATCH(1,
             (A2606='2.1.trackMPD'!A:A)*
             (C2606='2.1.trackMPD'!D:D)*
             (D2606/10^6='2.1.trackMPD'!H:H)*
             (E2606='2.1.trackMPD'!F:F),
0))</f>
        <v>2.0851330201984027E-6</v>
      </c>
    </row>
    <row r="2607" spans="1:9" x14ac:dyDescent="0.2">
      <c r="A2607" s="160" t="s">
        <v>21</v>
      </c>
      <c r="B2607" s="160" t="s">
        <v>2</v>
      </c>
      <c r="C2607" s="160">
        <f>_xlfn.XLOOKUP(B2607,'2.1.trackMPD'!$R$7:$R$29,'2.1.trackMPD'!$T$7:$T$29)</f>
        <v>6</v>
      </c>
      <c r="D2607" s="160">
        <v>10</v>
      </c>
      <c r="E2607" s="160" t="s">
        <v>6390</v>
      </c>
      <c r="F2607" s="160" t="s">
        <v>110</v>
      </c>
      <c r="G2607" s="160" t="s">
        <v>140</v>
      </c>
      <c r="H2607" s="160" t="s">
        <v>6392</v>
      </c>
      <c r="I2607" s="160" cm="1">
        <f t="array" ref="I2607">INDEX('2.1.trackMPD'!J:J/(24*60*60),
       MATCH(1,
             (A2607='2.1.trackMPD'!A:A)*
             (C2607='2.1.trackMPD'!D:D)*
             (D2607/10^6='2.1.trackMPD'!H:H)*
             (E2607='2.1.trackMPD'!F:F),
0))</f>
        <v>1.8651474322337038E-5</v>
      </c>
    </row>
    <row r="2608" spans="1:9" x14ac:dyDescent="0.2">
      <c r="A2608" s="160" t="s">
        <v>21</v>
      </c>
      <c r="B2608" s="160" t="s">
        <v>2</v>
      </c>
      <c r="C2608" s="160">
        <f>_xlfn.XLOOKUP(B2608,'2.1.trackMPD'!$R$7:$R$29,'2.1.trackMPD'!$T$7:$T$29)</f>
        <v>6</v>
      </c>
      <c r="D2608" s="160">
        <v>10</v>
      </c>
      <c r="E2608" s="160" t="s">
        <v>6390</v>
      </c>
      <c r="F2608" s="160" t="s">
        <v>110</v>
      </c>
      <c r="G2608" s="160" t="s">
        <v>124</v>
      </c>
      <c r="H2608" s="160" t="s">
        <v>6393</v>
      </c>
      <c r="I2608" s="160" cm="1">
        <f t="array" ref="I2608">INDEX('2.1.trackMPD'!K:K/(24*60*60),
       MATCH(1,
             (A2608='2.1.trackMPD'!A:A)*
             (C2608='2.1.trackMPD'!D:D)*
             (D2608/10^6='2.1.trackMPD'!H:H)*
             (E2608='2.1.trackMPD'!F:F),
0))</f>
        <v>0</v>
      </c>
    </row>
    <row r="2609" spans="1:9" x14ac:dyDescent="0.2">
      <c r="A2609" s="160" t="s">
        <v>21</v>
      </c>
      <c r="B2609" s="160" t="s">
        <v>2</v>
      </c>
      <c r="C2609" s="160">
        <f>_xlfn.XLOOKUP(B2609,'2.1.trackMPD'!$R$7:$R$29,'2.1.trackMPD'!$T$7:$T$29)</f>
        <v>6</v>
      </c>
      <c r="D2609" s="160">
        <v>10</v>
      </c>
      <c r="E2609" s="160" t="s">
        <v>6390</v>
      </c>
      <c r="F2609" s="160" t="s">
        <v>110</v>
      </c>
      <c r="G2609" s="160" t="s">
        <v>140</v>
      </c>
      <c r="H2609" s="160" t="s">
        <v>6393</v>
      </c>
      <c r="I2609" s="160" cm="1">
        <f t="array" ref="I2609">INDEX('2.1.trackMPD'!L:L/(24*60*60),
       MATCH(1,
             (A2609='2.1.trackMPD'!A:A)*
             (C2609='2.1.trackMPD'!D:D)*
             (D2609/10^6='2.1.trackMPD'!H:H)*
             (E2609='2.1.trackMPD'!F:F),
0))</f>
        <v>0</v>
      </c>
    </row>
    <row r="2610" spans="1:9" x14ac:dyDescent="0.2">
      <c r="A2610" s="160" t="s">
        <v>21</v>
      </c>
      <c r="B2610" s="160" t="s">
        <v>2</v>
      </c>
      <c r="C2610" s="160">
        <f>_xlfn.XLOOKUP(B2610,'2.1.trackMPD'!$R$7:$R$29,'2.1.trackMPD'!$T$7:$T$29)</f>
        <v>6</v>
      </c>
      <c r="D2610" s="160">
        <v>100</v>
      </c>
      <c r="E2610" s="160" t="s">
        <v>6390</v>
      </c>
      <c r="F2610" s="160" t="s">
        <v>110</v>
      </c>
      <c r="G2610" s="160" t="s">
        <v>124</v>
      </c>
      <c r="H2610" s="160" t="s">
        <v>6392</v>
      </c>
      <c r="I2610" s="160" cm="1">
        <f t="array" ref="I2610">INDEX('2.1.trackMPD'!I:I/(24*60*60),
       MATCH(1,
             (A2610='2.1.trackMPD'!A:A)*
             (C2610='2.1.trackMPD'!D:D)*
             (D2610/10^6='2.1.trackMPD'!H:H)*
             (E2610='2.1.trackMPD'!F:F),
0))</f>
        <v>4.0984242086577194E-3</v>
      </c>
    </row>
    <row r="2611" spans="1:9" x14ac:dyDescent="0.2">
      <c r="A2611" s="160" t="s">
        <v>21</v>
      </c>
      <c r="B2611" s="160" t="s">
        <v>2</v>
      </c>
      <c r="C2611" s="160">
        <f>_xlfn.XLOOKUP(B2611,'2.1.trackMPD'!$R$7:$R$29,'2.1.trackMPD'!$T$7:$T$29)</f>
        <v>6</v>
      </c>
      <c r="D2611" s="160">
        <v>100</v>
      </c>
      <c r="E2611" s="160" t="s">
        <v>6390</v>
      </c>
      <c r="F2611" s="160" t="s">
        <v>110</v>
      </c>
      <c r="G2611" s="160" t="s">
        <v>140</v>
      </c>
      <c r="H2611" s="160" t="s">
        <v>6392</v>
      </c>
      <c r="I2611" s="160" cm="1">
        <f t="array" ref="I2611">INDEX('2.1.trackMPD'!J:J/(24*60*60),
       MATCH(1,
             (A2611='2.1.trackMPD'!A:A)*
             (C2611='2.1.trackMPD'!D:D)*
             (D2611/10^6='2.1.trackMPD'!H:H)*
             (E2611='2.1.trackMPD'!F:F),
0))</f>
        <v>1.5962471233017246E-3</v>
      </c>
    </row>
    <row r="2612" spans="1:9" x14ac:dyDescent="0.2">
      <c r="A2612" s="160" t="s">
        <v>21</v>
      </c>
      <c r="B2612" s="160" t="s">
        <v>2</v>
      </c>
      <c r="C2612" s="160">
        <f>_xlfn.XLOOKUP(B2612,'2.1.trackMPD'!$R$7:$R$29,'2.1.trackMPD'!$T$7:$T$29)</f>
        <v>6</v>
      </c>
      <c r="D2612" s="160">
        <v>100</v>
      </c>
      <c r="E2612" s="160" t="s">
        <v>6390</v>
      </c>
      <c r="F2612" s="160" t="s">
        <v>110</v>
      </c>
      <c r="G2612" s="160" t="s">
        <v>124</v>
      </c>
      <c r="H2612" s="160" t="s">
        <v>6393</v>
      </c>
      <c r="I2612" s="160" cm="1">
        <f t="array" ref="I2612">INDEX('2.1.trackMPD'!K:K/(24*60*60),
       MATCH(1,
             (A2612='2.1.trackMPD'!A:A)*
             (C2612='2.1.trackMPD'!D:D)*
             (D2612/10^6='2.1.trackMPD'!H:H)*
             (E2612='2.1.trackMPD'!F:F),
0))</f>
        <v>0</v>
      </c>
    </row>
    <row r="2613" spans="1:9" x14ac:dyDescent="0.2">
      <c r="A2613" s="160" t="s">
        <v>21</v>
      </c>
      <c r="B2613" s="160" t="s">
        <v>2</v>
      </c>
      <c r="C2613" s="160">
        <f>_xlfn.XLOOKUP(B2613,'2.1.trackMPD'!$R$7:$R$29,'2.1.trackMPD'!$T$7:$T$29)</f>
        <v>6</v>
      </c>
      <c r="D2613" s="160">
        <v>100</v>
      </c>
      <c r="E2613" s="160" t="s">
        <v>6390</v>
      </c>
      <c r="F2613" s="160" t="s">
        <v>110</v>
      </c>
      <c r="G2613" s="160" t="s">
        <v>140</v>
      </c>
      <c r="H2613" s="160" t="s">
        <v>6393</v>
      </c>
      <c r="I2613" s="160" cm="1">
        <f t="array" ref="I2613">INDEX('2.1.trackMPD'!L:L/(24*60*60),
       MATCH(1,
             (A2613='2.1.trackMPD'!A:A)*
             (C2613='2.1.trackMPD'!D:D)*
             (D2613/10^6='2.1.trackMPD'!H:H)*
             (E2613='2.1.trackMPD'!F:F),
0))</f>
        <v>0</v>
      </c>
    </row>
    <row r="2614" spans="1:9" x14ac:dyDescent="0.2">
      <c r="A2614" s="160" t="s">
        <v>21</v>
      </c>
      <c r="B2614" s="160" t="s">
        <v>2</v>
      </c>
      <c r="C2614" s="160">
        <f>_xlfn.XLOOKUP(B2614,'2.1.trackMPD'!$R$7:$R$29,'2.1.trackMPD'!$T$7:$T$29)</f>
        <v>6</v>
      </c>
      <c r="D2614" s="160">
        <v>1000</v>
      </c>
      <c r="E2614" s="160" t="s">
        <v>6390</v>
      </c>
      <c r="F2614" s="160" t="s">
        <v>110</v>
      </c>
      <c r="G2614" s="160" t="s">
        <v>124</v>
      </c>
      <c r="H2614" s="160" t="s">
        <v>6392</v>
      </c>
      <c r="I2614" s="160" cm="1">
        <f t="array" ref="I2614">INDEX('2.1.trackMPD'!I:I/(24*60*60),
       MATCH(1,
             (A2614='2.1.trackMPD'!A:A)*
             (C2614='2.1.trackMPD'!D:D)*
             (D2614/10^6='2.1.trackMPD'!H:H)*
             (E2614='2.1.trackMPD'!F:F),
0))</f>
        <v>5.3683412108013773</v>
      </c>
    </row>
    <row r="2615" spans="1:9" x14ac:dyDescent="0.2">
      <c r="A2615" s="160" t="s">
        <v>21</v>
      </c>
      <c r="B2615" s="160" t="s">
        <v>2</v>
      </c>
      <c r="C2615" s="160">
        <f>_xlfn.XLOOKUP(B2615,'2.1.trackMPD'!$R$7:$R$29,'2.1.trackMPD'!$T$7:$T$29)</f>
        <v>6</v>
      </c>
      <c r="D2615" s="160">
        <v>1000</v>
      </c>
      <c r="E2615" s="160" t="s">
        <v>6390</v>
      </c>
      <c r="F2615" s="160" t="s">
        <v>110</v>
      </c>
      <c r="G2615" s="160" t="s">
        <v>140</v>
      </c>
      <c r="H2615" s="160" t="s">
        <v>6392</v>
      </c>
      <c r="I2615" s="160" cm="1">
        <f t="array" ref="I2615">INDEX('2.1.trackMPD'!J:J/(24*60*60),
       MATCH(1,
             (A2615='2.1.trackMPD'!A:A)*
             (C2615='2.1.trackMPD'!D:D)*
             (D2615/10^6='2.1.trackMPD'!H:H)*
             (E2615='2.1.trackMPD'!F:F),
0))</f>
        <v>5.8564266414060297E-2</v>
      </c>
    </row>
    <row r="2616" spans="1:9" x14ac:dyDescent="0.2">
      <c r="A2616" s="160" t="s">
        <v>21</v>
      </c>
      <c r="B2616" s="160" t="s">
        <v>2</v>
      </c>
      <c r="C2616" s="160">
        <f>_xlfn.XLOOKUP(B2616,'2.1.trackMPD'!$R$7:$R$29,'2.1.trackMPD'!$T$7:$T$29)</f>
        <v>6</v>
      </c>
      <c r="D2616" s="160">
        <v>1000</v>
      </c>
      <c r="E2616" s="160" t="s">
        <v>6390</v>
      </c>
      <c r="F2616" s="160" t="s">
        <v>110</v>
      </c>
      <c r="G2616" s="160" t="s">
        <v>124</v>
      </c>
      <c r="H2616" s="160" t="s">
        <v>6393</v>
      </c>
      <c r="I2616" s="160" cm="1">
        <f t="array" ref="I2616">INDEX('2.1.trackMPD'!K:K/(24*60*60),
       MATCH(1,
             (A2616='2.1.trackMPD'!A:A)*
             (C2616='2.1.trackMPD'!D:D)*
             (D2616/10^6='2.1.trackMPD'!H:H)*
             (E2616='2.1.trackMPD'!F:F),
0))</f>
        <v>0</v>
      </c>
    </row>
    <row r="2617" spans="1:9" x14ac:dyDescent="0.2">
      <c r="A2617" s="160" t="s">
        <v>21</v>
      </c>
      <c r="B2617" s="160" t="s">
        <v>2</v>
      </c>
      <c r="C2617" s="160">
        <f>_xlfn.XLOOKUP(B2617,'2.1.trackMPD'!$R$7:$R$29,'2.1.trackMPD'!$T$7:$T$29)</f>
        <v>6</v>
      </c>
      <c r="D2617" s="160">
        <v>1000</v>
      </c>
      <c r="E2617" s="160" t="s">
        <v>6390</v>
      </c>
      <c r="F2617" s="160" t="s">
        <v>110</v>
      </c>
      <c r="G2617" s="160" t="s">
        <v>140</v>
      </c>
      <c r="H2617" s="160" t="s">
        <v>6393</v>
      </c>
      <c r="I2617" s="160" cm="1">
        <f t="array" ref="I2617">INDEX('2.1.trackMPD'!L:L/(24*60*60),
       MATCH(1,
             (A2617='2.1.trackMPD'!A:A)*
             (C2617='2.1.trackMPD'!D:D)*
             (D2617/10^6='2.1.trackMPD'!H:H)*
             (E2617='2.1.trackMPD'!F:F),
0))</f>
        <v>0</v>
      </c>
    </row>
    <row r="2618" spans="1:9" x14ac:dyDescent="0.2">
      <c r="A2618" s="160" t="s">
        <v>21</v>
      </c>
      <c r="B2618" s="160" t="s">
        <v>2</v>
      </c>
      <c r="C2618" s="160">
        <f>_xlfn.XLOOKUP(B2618,'2.1.trackMPD'!$R$7:$R$29,'2.1.trackMPD'!$T$7:$T$29)</f>
        <v>6</v>
      </c>
      <c r="D2618" s="160">
        <v>5000</v>
      </c>
      <c r="E2618" s="160" t="s">
        <v>6390</v>
      </c>
      <c r="F2618" s="160" t="s">
        <v>110</v>
      </c>
      <c r="G2618" s="160" t="s">
        <v>124</v>
      </c>
      <c r="H2618" s="160" t="s">
        <v>6392</v>
      </c>
      <c r="I2618" s="160" cm="1">
        <f t="array" ref="I2618">INDEX('2.1.trackMPD'!I:I/(24*60*60),
       MATCH(1,
             (A2618='2.1.trackMPD'!A:A)*
             (C2618='2.1.trackMPD'!D:D)*
             (D2618/10^6='2.1.trackMPD'!H:H)*
             (E2618='2.1.trackMPD'!F:F),
0))</f>
        <v>83.412452268971649</v>
      </c>
    </row>
    <row r="2619" spans="1:9" x14ac:dyDescent="0.2">
      <c r="A2619" s="160" t="s">
        <v>21</v>
      </c>
      <c r="B2619" s="160" t="s">
        <v>2</v>
      </c>
      <c r="C2619" s="160">
        <f>_xlfn.XLOOKUP(B2619,'2.1.trackMPD'!$R$7:$R$29,'2.1.trackMPD'!$T$7:$T$29)</f>
        <v>6</v>
      </c>
      <c r="D2619" s="160">
        <v>5000</v>
      </c>
      <c r="E2619" s="160" t="s">
        <v>6390</v>
      </c>
      <c r="F2619" s="160" t="s">
        <v>110</v>
      </c>
      <c r="G2619" s="160" t="s">
        <v>140</v>
      </c>
      <c r="H2619" s="160" t="s">
        <v>6392</v>
      </c>
      <c r="I2619" s="160" cm="1">
        <f t="array" ref="I2619">INDEX('2.1.trackMPD'!J:J/(24*60*60),
       MATCH(1,
             (A2619='2.1.trackMPD'!A:A)*
             (C2619='2.1.trackMPD'!D:D)*
             (D2619/10^6='2.1.trackMPD'!H:H)*
             (E2619='2.1.trackMPD'!F:F),
0))</f>
        <v>0.23084901120804399</v>
      </c>
    </row>
    <row r="2620" spans="1:9" x14ac:dyDescent="0.2">
      <c r="A2620" s="160" t="s">
        <v>21</v>
      </c>
      <c r="B2620" s="160" t="s">
        <v>2</v>
      </c>
      <c r="C2620" s="160">
        <f>_xlfn.XLOOKUP(B2620,'2.1.trackMPD'!$R$7:$R$29,'2.1.trackMPD'!$T$7:$T$29)</f>
        <v>6</v>
      </c>
      <c r="D2620" s="160">
        <v>5000</v>
      </c>
      <c r="E2620" s="160" t="s">
        <v>6390</v>
      </c>
      <c r="F2620" s="160" t="s">
        <v>110</v>
      </c>
      <c r="G2620" s="160" t="s">
        <v>124</v>
      </c>
      <c r="H2620" s="160" t="s">
        <v>6393</v>
      </c>
      <c r="I2620" s="160" cm="1">
        <f t="array" ref="I2620">INDEX('2.1.trackMPD'!K:K/(24*60*60),
       MATCH(1,
             (A2620='2.1.trackMPD'!A:A)*
             (C2620='2.1.trackMPD'!D:D)*
             (D2620/10^6='2.1.trackMPD'!H:H)*
             (E2620='2.1.trackMPD'!F:F),
0))</f>
        <v>0</v>
      </c>
    </row>
    <row r="2621" spans="1:9" x14ac:dyDescent="0.2">
      <c r="A2621" s="160" t="s">
        <v>21</v>
      </c>
      <c r="B2621" s="160" t="s">
        <v>2</v>
      </c>
      <c r="C2621" s="160">
        <f>_xlfn.XLOOKUP(B2621,'2.1.trackMPD'!$R$7:$R$29,'2.1.trackMPD'!$T$7:$T$29)</f>
        <v>6</v>
      </c>
      <c r="D2621" s="160">
        <v>5000</v>
      </c>
      <c r="E2621" s="160" t="s">
        <v>6390</v>
      </c>
      <c r="F2621" s="160" t="s">
        <v>110</v>
      </c>
      <c r="G2621" s="160" t="s">
        <v>140</v>
      </c>
      <c r="H2621" s="160" t="s">
        <v>6393</v>
      </c>
      <c r="I2621" s="160" cm="1">
        <f t="array" ref="I2621">INDEX('2.1.trackMPD'!L:L/(24*60*60),
       MATCH(1,
             (A2621='2.1.trackMPD'!A:A)*
             (C2621='2.1.trackMPD'!D:D)*
             (D2621/10^6='2.1.trackMPD'!H:H)*
             (E2621='2.1.trackMPD'!F:F),
0))</f>
        <v>0</v>
      </c>
    </row>
    <row r="2622" spans="1:9" x14ac:dyDescent="0.2">
      <c r="A2622" s="160" t="s">
        <v>21</v>
      </c>
      <c r="B2622" s="160" t="s">
        <v>2</v>
      </c>
      <c r="C2622" s="160">
        <f>_xlfn.XLOOKUP(B2622,'2.1.trackMPD'!$R$7:$R$29,'2.1.trackMPD'!$T$7:$T$29)</f>
        <v>6</v>
      </c>
      <c r="D2622" s="160">
        <v>1</v>
      </c>
      <c r="E2622" s="160" t="s">
        <v>6394</v>
      </c>
      <c r="F2622" s="160" t="s">
        <v>110</v>
      </c>
      <c r="G2622" s="160" t="s">
        <v>124</v>
      </c>
      <c r="H2622" s="160" t="s">
        <v>6392</v>
      </c>
      <c r="I2622" s="160" cm="1">
        <f t="array" ref="I2622">INDEX('2.1.trackMPD'!I:I/(24*60*60),
       MATCH(1,
             (A2622='2.1.trackMPD'!A:A)*
             (C2622='2.1.trackMPD'!D:D)*
             (D2622/10^6='2.1.trackMPD'!H:H)*
             (E2622='2.1.trackMPD'!F:F),
0))</f>
        <v>5.641955361898646E-7</v>
      </c>
    </row>
    <row r="2623" spans="1:9" x14ac:dyDescent="0.2">
      <c r="A2623" s="160" t="s">
        <v>21</v>
      </c>
      <c r="B2623" s="160" t="s">
        <v>2</v>
      </c>
      <c r="C2623" s="160">
        <f>_xlfn.XLOOKUP(B2623,'2.1.trackMPD'!$R$7:$R$29,'2.1.trackMPD'!$T$7:$T$29)</f>
        <v>6</v>
      </c>
      <c r="D2623" s="160">
        <v>1</v>
      </c>
      <c r="E2623" s="160" t="s">
        <v>6394</v>
      </c>
      <c r="F2623" s="160" t="s">
        <v>110</v>
      </c>
      <c r="G2623" s="160" t="s">
        <v>140</v>
      </c>
      <c r="H2623" s="160" t="s">
        <v>6392</v>
      </c>
      <c r="I2623" s="160" cm="1">
        <f t="array" ref="I2623">INDEX('2.1.trackMPD'!J:J/(24*60*60),
       MATCH(1,
             (A2623='2.1.trackMPD'!A:A)*
             (C2623='2.1.trackMPD'!D:D)*
             (D2623/10^6='2.1.trackMPD'!H:H)*
             (E2623='2.1.trackMPD'!F:F),
0))</f>
        <v>1.3260237986592362E-5</v>
      </c>
    </row>
    <row r="2624" spans="1:9" x14ac:dyDescent="0.2">
      <c r="A2624" s="160" t="s">
        <v>21</v>
      </c>
      <c r="B2624" s="160" t="s">
        <v>2</v>
      </c>
      <c r="C2624" s="160">
        <f>_xlfn.XLOOKUP(B2624,'2.1.trackMPD'!$R$7:$R$29,'2.1.trackMPD'!$T$7:$T$29)</f>
        <v>6</v>
      </c>
      <c r="D2624" s="160">
        <v>1</v>
      </c>
      <c r="E2624" s="160" t="s">
        <v>6394</v>
      </c>
      <c r="F2624" s="160" t="s">
        <v>110</v>
      </c>
      <c r="G2624" s="160" t="s">
        <v>124</v>
      </c>
      <c r="H2624" s="160" t="s">
        <v>6393</v>
      </c>
      <c r="I2624" s="160" cm="1">
        <f t="array" ref="I2624">INDEX('2.1.trackMPD'!K:K/(24*60*60),
       MATCH(1,
             (A2624='2.1.trackMPD'!A:A)*
             (C2624='2.1.trackMPD'!D:D)*
             (D2624/10^6='2.1.trackMPD'!H:H)*
             (E2624='2.1.trackMPD'!F:F),
0))</f>
        <v>0</v>
      </c>
    </row>
    <row r="2625" spans="1:9" x14ac:dyDescent="0.2">
      <c r="A2625" s="160" t="s">
        <v>21</v>
      </c>
      <c r="B2625" s="160" t="s">
        <v>2</v>
      </c>
      <c r="C2625" s="160">
        <f>_xlfn.XLOOKUP(B2625,'2.1.trackMPD'!$R$7:$R$29,'2.1.trackMPD'!$T$7:$T$29)</f>
        <v>6</v>
      </c>
      <c r="D2625" s="160">
        <v>1</v>
      </c>
      <c r="E2625" s="160" t="s">
        <v>6394</v>
      </c>
      <c r="F2625" s="160" t="s">
        <v>110</v>
      </c>
      <c r="G2625" s="160" t="s">
        <v>140</v>
      </c>
      <c r="H2625" s="160" t="s">
        <v>6393</v>
      </c>
      <c r="I2625" s="160" cm="1">
        <f t="array" ref="I2625">INDEX('2.1.trackMPD'!L:L/(24*60*60),
       MATCH(1,
             (A2625='2.1.trackMPD'!A:A)*
             (C2625='2.1.trackMPD'!D:D)*
             (D2625/10^6='2.1.trackMPD'!H:H)*
             (E2625='2.1.trackMPD'!F:F),
0))</f>
        <v>0</v>
      </c>
    </row>
    <row r="2626" spans="1:9" x14ac:dyDescent="0.2">
      <c r="A2626" s="160" t="s">
        <v>21</v>
      </c>
      <c r="B2626" s="160" t="s">
        <v>2</v>
      </c>
      <c r="C2626" s="160">
        <f>_xlfn.XLOOKUP(B2626,'2.1.trackMPD'!$R$7:$R$29,'2.1.trackMPD'!$T$7:$T$29)</f>
        <v>6</v>
      </c>
      <c r="D2626" s="160">
        <v>10</v>
      </c>
      <c r="E2626" s="160" t="s">
        <v>6394</v>
      </c>
      <c r="F2626" s="160" t="s">
        <v>110</v>
      </c>
      <c r="G2626" s="160" t="s">
        <v>124</v>
      </c>
      <c r="H2626" s="160" t="s">
        <v>6392</v>
      </c>
      <c r="I2626" s="160" cm="1">
        <f t="array" ref="I2626">INDEX('2.1.trackMPD'!I:I/(24*60*60),
       MATCH(1,
             (A2626='2.1.trackMPD'!A:A)*
             (C2626='2.1.trackMPD'!D:D)*
             (D2626/10^6='2.1.trackMPD'!H:H)*
             (E2626='2.1.trackMPD'!F:F),
0))</f>
        <v>2.0021127958010416E-5</v>
      </c>
    </row>
    <row r="2627" spans="1:9" x14ac:dyDescent="0.2">
      <c r="A2627" s="160" t="s">
        <v>21</v>
      </c>
      <c r="B2627" s="160" t="s">
        <v>2</v>
      </c>
      <c r="C2627" s="160">
        <f>_xlfn.XLOOKUP(B2627,'2.1.trackMPD'!$R$7:$R$29,'2.1.trackMPD'!$T$7:$T$29)</f>
        <v>6</v>
      </c>
      <c r="D2627" s="160">
        <v>10</v>
      </c>
      <c r="E2627" s="160" t="s">
        <v>6394</v>
      </c>
      <c r="F2627" s="160" t="s">
        <v>110</v>
      </c>
      <c r="G2627" s="160" t="s">
        <v>140</v>
      </c>
      <c r="H2627" s="160" t="s">
        <v>6392</v>
      </c>
      <c r="I2627" s="160" cm="1">
        <f t="array" ref="I2627">INDEX('2.1.trackMPD'!J:J/(24*60*60),
       MATCH(1,
             (A2627='2.1.trackMPD'!A:A)*
             (C2627='2.1.trackMPD'!D:D)*
             (D2627/10^6='2.1.trackMPD'!H:H)*
             (E2627='2.1.trackMPD'!F:F),
0))</f>
        <v>5.9651611245365041E-5</v>
      </c>
    </row>
    <row r="2628" spans="1:9" x14ac:dyDescent="0.2">
      <c r="A2628" s="160" t="s">
        <v>21</v>
      </c>
      <c r="B2628" s="160" t="s">
        <v>2</v>
      </c>
      <c r="C2628" s="160">
        <f>_xlfn.XLOOKUP(B2628,'2.1.trackMPD'!$R$7:$R$29,'2.1.trackMPD'!$T$7:$T$29)</f>
        <v>6</v>
      </c>
      <c r="D2628" s="160">
        <v>10</v>
      </c>
      <c r="E2628" s="160" t="s">
        <v>6394</v>
      </c>
      <c r="F2628" s="160" t="s">
        <v>110</v>
      </c>
      <c r="G2628" s="160" t="s">
        <v>124</v>
      </c>
      <c r="H2628" s="160" t="s">
        <v>6393</v>
      </c>
      <c r="I2628" s="160" cm="1">
        <f t="array" ref="I2628">INDEX('2.1.trackMPD'!K:K/(24*60*60),
       MATCH(1,
             (A2628='2.1.trackMPD'!A:A)*
             (C2628='2.1.trackMPD'!D:D)*
             (D2628/10^6='2.1.trackMPD'!H:H)*
             (E2628='2.1.trackMPD'!F:F),
0))</f>
        <v>0</v>
      </c>
    </row>
    <row r="2629" spans="1:9" x14ac:dyDescent="0.2">
      <c r="A2629" s="160" t="s">
        <v>21</v>
      </c>
      <c r="B2629" s="160" t="s">
        <v>2</v>
      </c>
      <c r="C2629" s="160">
        <f>_xlfn.XLOOKUP(B2629,'2.1.trackMPD'!$R$7:$R$29,'2.1.trackMPD'!$T$7:$T$29)</f>
        <v>6</v>
      </c>
      <c r="D2629" s="160">
        <v>10</v>
      </c>
      <c r="E2629" s="160" t="s">
        <v>6394</v>
      </c>
      <c r="F2629" s="160" t="s">
        <v>110</v>
      </c>
      <c r="G2629" s="160" t="s">
        <v>140</v>
      </c>
      <c r="H2629" s="160" t="s">
        <v>6393</v>
      </c>
      <c r="I2629" s="160" cm="1">
        <f t="array" ref="I2629">INDEX('2.1.trackMPD'!L:L/(24*60*60),
       MATCH(1,
             (A2629='2.1.trackMPD'!A:A)*
             (C2629='2.1.trackMPD'!D:D)*
             (D2629/10^6='2.1.trackMPD'!H:H)*
             (E2629='2.1.trackMPD'!F:F),
0))</f>
        <v>0</v>
      </c>
    </row>
    <row r="2630" spans="1:9" x14ac:dyDescent="0.2">
      <c r="A2630" s="160" t="s">
        <v>21</v>
      </c>
      <c r="B2630" s="160" t="s">
        <v>2</v>
      </c>
      <c r="C2630" s="160">
        <f>_xlfn.XLOOKUP(B2630,'2.1.trackMPD'!$R$7:$R$29,'2.1.trackMPD'!$T$7:$T$29)</f>
        <v>6</v>
      </c>
      <c r="D2630" s="160">
        <v>100</v>
      </c>
      <c r="E2630" s="160" t="s">
        <v>6394</v>
      </c>
      <c r="F2630" s="160" t="s">
        <v>110</v>
      </c>
      <c r="G2630" s="160" t="s">
        <v>124</v>
      </c>
      <c r="H2630" s="160" t="s">
        <v>6392</v>
      </c>
      <c r="I2630" s="160" cm="1">
        <f t="array" ref="I2630">INDEX('2.1.trackMPD'!I:I/(24*60*60),
       MATCH(1,
             (A2630='2.1.trackMPD'!A:A)*
             (C2630='2.1.trackMPD'!D:D)*
             (D2630/10^6='2.1.trackMPD'!H:H)*
             (E2630='2.1.trackMPD'!F:F),
0))</f>
        <v>3.4877319414421529E-2</v>
      </c>
    </row>
    <row r="2631" spans="1:9" x14ac:dyDescent="0.2">
      <c r="A2631" s="160" t="s">
        <v>21</v>
      </c>
      <c r="B2631" s="160" t="s">
        <v>2</v>
      </c>
      <c r="C2631" s="160">
        <f>_xlfn.XLOOKUP(B2631,'2.1.trackMPD'!$R$7:$R$29,'2.1.trackMPD'!$T$7:$T$29)</f>
        <v>6</v>
      </c>
      <c r="D2631" s="160">
        <v>100</v>
      </c>
      <c r="E2631" s="160" t="s">
        <v>6394</v>
      </c>
      <c r="F2631" s="160" t="s">
        <v>110</v>
      </c>
      <c r="G2631" s="160" t="s">
        <v>140</v>
      </c>
      <c r="H2631" s="160" t="s">
        <v>6392</v>
      </c>
      <c r="I2631" s="160" cm="1">
        <f t="array" ref="I2631">INDEX('2.1.trackMPD'!J:J/(24*60*60),
       MATCH(1,
             (A2631='2.1.trackMPD'!A:A)*
             (C2631='2.1.trackMPD'!D:D)*
             (D2631/10^6='2.1.trackMPD'!H:H)*
             (E2631='2.1.trackMPD'!F:F),
0))</f>
        <v>4.7003959416505791E-3</v>
      </c>
    </row>
    <row r="2632" spans="1:9" x14ac:dyDescent="0.2">
      <c r="A2632" s="160" t="s">
        <v>21</v>
      </c>
      <c r="B2632" s="160" t="s">
        <v>2</v>
      </c>
      <c r="C2632" s="160">
        <f>_xlfn.XLOOKUP(B2632,'2.1.trackMPD'!$R$7:$R$29,'2.1.trackMPD'!$T$7:$T$29)</f>
        <v>6</v>
      </c>
      <c r="D2632" s="160">
        <v>100</v>
      </c>
      <c r="E2632" s="160" t="s">
        <v>6394</v>
      </c>
      <c r="F2632" s="160" t="s">
        <v>110</v>
      </c>
      <c r="G2632" s="160" t="s">
        <v>124</v>
      </c>
      <c r="H2632" s="160" t="s">
        <v>6393</v>
      </c>
      <c r="I2632" s="160" cm="1">
        <f t="array" ref="I2632">INDEX('2.1.trackMPD'!K:K/(24*60*60),
       MATCH(1,
             (A2632='2.1.trackMPD'!A:A)*
             (C2632='2.1.trackMPD'!D:D)*
             (D2632/10^6='2.1.trackMPD'!H:H)*
             (E2632='2.1.trackMPD'!F:F),
0))</f>
        <v>0</v>
      </c>
    </row>
    <row r="2633" spans="1:9" x14ac:dyDescent="0.2">
      <c r="A2633" s="160" t="s">
        <v>21</v>
      </c>
      <c r="B2633" s="160" t="s">
        <v>2</v>
      </c>
      <c r="C2633" s="160">
        <f>_xlfn.XLOOKUP(B2633,'2.1.trackMPD'!$R$7:$R$29,'2.1.trackMPD'!$T$7:$T$29)</f>
        <v>6</v>
      </c>
      <c r="D2633" s="160">
        <v>100</v>
      </c>
      <c r="E2633" s="160" t="s">
        <v>6394</v>
      </c>
      <c r="F2633" s="160" t="s">
        <v>110</v>
      </c>
      <c r="G2633" s="160" t="s">
        <v>140</v>
      </c>
      <c r="H2633" s="160" t="s">
        <v>6393</v>
      </c>
      <c r="I2633" s="160" cm="1">
        <f t="array" ref="I2633">INDEX('2.1.trackMPD'!L:L/(24*60*60),
       MATCH(1,
             (A2633='2.1.trackMPD'!A:A)*
             (C2633='2.1.trackMPD'!D:D)*
             (D2633/10^6='2.1.trackMPD'!H:H)*
             (E2633='2.1.trackMPD'!F:F),
0))</f>
        <v>0</v>
      </c>
    </row>
    <row r="2634" spans="1:9" x14ac:dyDescent="0.2">
      <c r="A2634" s="160" t="s">
        <v>21</v>
      </c>
      <c r="B2634" s="160" t="s">
        <v>2</v>
      </c>
      <c r="C2634" s="160">
        <f>_xlfn.XLOOKUP(B2634,'2.1.trackMPD'!$R$7:$R$29,'2.1.trackMPD'!$T$7:$T$29)</f>
        <v>6</v>
      </c>
      <c r="D2634" s="160">
        <v>1000</v>
      </c>
      <c r="E2634" s="160" t="s">
        <v>6394</v>
      </c>
      <c r="F2634" s="160" t="s">
        <v>110</v>
      </c>
      <c r="G2634" s="160" t="s">
        <v>124</v>
      </c>
      <c r="H2634" s="160" t="s">
        <v>6392</v>
      </c>
      <c r="I2634" s="160" cm="1">
        <f t="array" ref="I2634">INDEX('2.1.trackMPD'!I:I/(24*60*60),
       MATCH(1,
             (A2634='2.1.trackMPD'!A:A)*
             (C2634='2.1.trackMPD'!D:D)*
             (D2634/10^6='2.1.trackMPD'!H:H)*
             (E2634='2.1.trackMPD'!F:F),
0))</f>
        <v>4.3864559539063652</v>
      </c>
    </row>
    <row r="2635" spans="1:9" x14ac:dyDescent="0.2">
      <c r="A2635" s="160" t="s">
        <v>21</v>
      </c>
      <c r="B2635" s="160" t="s">
        <v>2</v>
      </c>
      <c r="C2635" s="160">
        <f>_xlfn.XLOOKUP(B2635,'2.1.trackMPD'!$R$7:$R$29,'2.1.trackMPD'!$T$7:$T$29)</f>
        <v>6</v>
      </c>
      <c r="D2635" s="160">
        <v>1000</v>
      </c>
      <c r="E2635" s="160" t="s">
        <v>6394</v>
      </c>
      <c r="F2635" s="160" t="s">
        <v>110</v>
      </c>
      <c r="G2635" s="160" t="s">
        <v>140</v>
      </c>
      <c r="H2635" s="160" t="s">
        <v>6392</v>
      </c>
      <c r="I2635" s="160" cm="1">
        <f t="array" ref="I2635">INDEX('2.1.trackMPD'!J:J/(24*60*60),
       MATCH(1,
             (A2635='2.1.trackMPD'!A:A)*
             (C2635='2.1.trackMPD'!D:D)*
             (D2635/10^6='2.1.trackMPD'!H:H)*
             (E2635='2.1.trackMPD'!F:F),
0))</f>
        <v>5.2938245164755676E-2</v>
      </c>
    </row>
    <row r="2636" spans="1:9" x14ac:dyDescent="0.2">
      <c r="A2636" s="160" t="s">
        <v>21</v>
      </c>
      <c r="B2636" s="160" t="s">
        <v>2</v>
      </c>
      <c r="C2636" s="160">
        <f>_xlfn.XLOOKUP(B2636,'2.1.trackMPD'!$R$7:$R$29,'2.1.trackMPD'!$T$7:$T$29)</f>
        <v>6</v>
      </c>
      <c r="D2636" s="160">
        <v>1000</v>
      </c>
      <c r="E2636" s="160" t="s">
        <v>6394</v>
      </c>
      <c r="F2636" s="160" t="s">
        <v>110</v>
      </c>
      <c r="G2636" s="160" t="s">
        <v>124</v>
      </c>
      <c r="H2636" s="160" t="s">
        <v>6393</v>
      </c>
      <c r="I2636" s="160" cm="1">
        <f t="array" ref="I2636">INDEX('2.1.trackMPD'!K:K/(24*60*60),
       MATCH(1,
             (A2636='2.1.trackMPD'!A:A)*
             (C2636='2.1.trackMPD'!D:D)*
             (D2636/10^6='2.1.trackMPD'!H:H)*
             (E2636='2.1.trackMPD'!F:F),
0))</f>
        <v>0</v>
      </c>
    </row>
    <row r="2637" spans="1:9" x14ac:dyDescent="0.2">
      <c r="A2637" s="160" t="s">
        <v>21</v>
      </c>
      <c r="B2637" s="160" t="s">
        <v>2</v>
      </c>
      <c r="C2637" s="160">
        <f>_xlfn.XLOOKUP(B2637,'2.1.trackMPD'!$R$7:$R$29,'2.1.trackMPD'!$T$7:$T$29)</f>
        <v>6</v>
      </c>
      <c r="D2637" s="160">
        <v>1000</v>
      </c>
      <c r="E2637" s="160" t="s">
        <v>6394</v>
      </c>
      <c r="F2637" s="160" t="s">
        <v>110</v>
      </c>
      <c r="G2637" s="160" t="s">
        <v>140</v>
      </c>
      <c r="H2637" s="160" t="s">
        <v>6393</v>
      </c>
      <c r="I2637" s="160" cm="1">
        <f t="array" ref="I2637">INDEX('2.1.trackMPD'!L:L/(24*60*60),
       MATCH(1,
             (A2637='2.1.trackMPD'!A:A)*
             (C2637='2.1.trackMPD'!D:D)*
             (D2637/10^6='2.1.trackMPD'!H:H)*
             (E2637='2.1.trackMPD'!F:F),
0))</f>
        <v>0</v>
      </c>
    </row>
    <row r="2638" spans="1:9" x14ac:dyDescent="0.2">
      <c r="A2638" s="160" t="s">
        <v>21</v>
      </c>
      <c r="B2638" s="160" t="s">
        <v>2</v>
      </c>
      <c r="C2638" s="160">
        <f>_xlfn.XLOOKUP(B2638,'2.1.trackMPD'!$R$7:$R$29,'2.1.trackMPD'!$T$7:$T$29)</f>
        <v>6</v>
      </c>
      <c r="D2638" s="160">
        <v>5000</v>
      </c>
      <c r="E2638" s="160" t="s">
        <v>6394</v>
      </c>
      <c r="F2638" s="160" t="s">
        <v>110</v>
      </c>
      <c r="G2638" s="160" t="s">
        <v>124</v>
      </c>
      <c r="H2638" s="160" t="s">
        <v>6392</v>
      </c>
      <c r="I2638" s="160" t="e" cm="1">
        <f t="array" ref="I2638">INDEX('2.1.trackMPD'!I:I/(24*60*60),
       MATCH(1,
             (A2638='2.1.trackMPD'!A:A)*
             (C2638='2.1.trackMPD'!D:D)*
             (D2638/10^6='2.1.trackMPD'!H:H)*
             (E2638='2.1.trackMPD'!F:F),
0))</f>
        <v>#N/A</v>
      </c>
    </row>
    <row r="2639" spans="1:9" x14ac:dyDescent="0.2">
      <c r="A2639" s="160" t="s">
        <v>21</v>
      </c>
      <c r="B2639" s="160" t="s">
        <v>2</v>
      </c>
      <c r="C2639" s="160">
        <f>_xlfn.XLOOKUP(B2639,'2.1.trackMPD'!$R$7:$R$29,'2.1.trackMPD'!$T$7:$T$29)</f>
        <v>6</v>
      </c>
      <c r="D2639" s="160">
        <v>5000</v>
      </c>
      <c r="E2639" s="160" t="s">
        <v>6394</v>
      </c>
      <c r="F2639" s="160" t="s">
        <v>110</v>
      </c>
      <c r="G2639" s="160" t="s">
        <v>140</v>
      </c>
      <c r="H2639" s="160" t="s">
        <v>6392</v>
      </c>
      <c r="I2639" s="160" t="e" cm="1">
        <f t="array" ref="I2639">INDEX('2.1.trackMPD'!J:J/(24*60*60),
       MATCH(1,
             (A2639='2.1.trackMPD'!A:A)*
             (C2639='2.1.trackMPD'!D:D)*
             (D2639/10^6='2.1.trackMPD'!H:H)*
             (E2639='2.1.trackMPD'!F:F),
0))</f>
        <v>#N/A</v>
      </c>
    </row>
    <row r="2640" spans="1:9" x14ac:dyDescent="0.2">
      <c r="A2640" s="160" t="s">
        <v>21</v>
      </c>
      <c r="B2640" s="160" t="s">
        <v>2</v>
      </c>
      <c r="C2640" s="160">
        <f>_xlfn.XLOOKUP(B2640,'2.1.trackMPD'!$R$7:$R$29,'2.1.trackMPD'!$T$7:$T$29)</f>
        <v>6</v>
      </c>
      <c r="D2640" s="160">
        <v>5000</v>
      </c>
      <c r="E2640" s="160" t="s">
        <v>6394</v>
      </c>
      <c r="F2640" s="160" t="s">
        <v>110</v>
      </c>
      <c r="G2640" s="160" t="s">
        <v>124</v>
      </c>
      <c r="H2640" s="160" t="s">
        <v>6393</v>
      </c>
      <c r="I2640" s="160" t="e" cm="1">
        <f t="array" ref="I2640">INDEX('2.1.trackMPD'!K:K/(24*60*60),
       MATCH(1,
             (A2640='2.1.trackMPD'!A:A)*
             (C2640='2.1.trackMPD'!D:D)*
             (D2640/10^6='2.1.trackMPD'!H:H)*
             (E2640='2.1.trackMPD'!F:F),
0))</f>
        <v>#N/A</v>
      </c>
    </row>
    <row r="2641" spans="1:9" x14ac:dyDescent="0.2">
      <c r="A2641" s="160" t="s">
        <v>21</v>
      </c>
      <c r="B2641" s="160" t="s">
        <v>2</v>
      </c>
      <c r="C2641" s="160">
        <f>_xlfn.XLOOKUP(B2641,'2.1.trackMPD'!$R$7:$R$29,'2.1.trackMPD'!$T$7:$T$29)</f>
        <v>6</v>
      </c>
      <c r="D2641" s="160">
        <v>5000</v>
      </c>
      <c r="E2641" s="160" t="s">
        <v>6394</v>
      </c>
      <c r="F2641" s="160" t="s">
        <v>110</v>
      </c>
      <c r="G2641" s="160" t="s">
        <v>140</v>
      </c>
      <c r="H2641" s="160" t="s">
        <v>6393</v>
      </c>
      <c r="I2641" s="160" t="e" cm="1">
        <f t="array" ref="I2641">INDEX('2.1.trackMPD'!L:L/(24*60*60),
       MATCH(1,
             (A2641='2.1.trackMPD'!A:A)*
             (C2641='2.1.trackMPD'!D:D)*
             (D2641/10^6='2.1.trackMPD'!H:H)*
             (E2641='2.1.trackMPD'!F:F),
0))</f>
        <v>#N/A</v>
      </c>
    </row>
    <row r="2642" spans="1:9" x14ac:dyDescent="0.2">
      <c r="A2642" s="160" t="s">
        <v>21</v>
      </c>
      <c r="B2642" s="160" t="s">
        <v>2</v>
      </c>
      <c r="C2642" s="160">
        <f>_xlfn.XLOOKUP(B2642,'2.1.trackMPD'!$R$7:$R$29,'2.1.trackMPD'!$T$7:$T$29)</f>
        <v>6</v>
      </c>
      <c r="D2642" s="160">
        <v>1</v>
      </c>
      <c r="E2642" s="160" t="s">
        <v>6395</v>
      </c>
      <c r="F2642" s="160" t="s">
        <v>110</v>
      </c>
      <c r="G2642" s="160" t="s">
        <v>124</v>
      </c>
      <c r="H2642" s="160" t="s">
        <v>6392</v>
      </c>
      <c r="I2642" s="160" t="e" cm="1">
        <f t="array" ref="I2642">INDEX('2.1.trackMPD'!I:I/(24*60*60),
       MATCH(1,
             (A2642='2.1.trackMPD'!A:A)*
             (C2642='2.1.trackMPD'!D:D)*
             (D2642/10^6='2.1.trackMPD'!H:H)*
             (E2642='2.1.trackMPD'!F:F),
0))</f>
        <v>#N/A</v>
      </c>
    </row>
    <row r="2643" spans="1:9" x14ac:dyDescent="0.2">
      <c r="A2643" s="160" t="s">
        <v>21</v>
      </c>
      <c r="B2643" s="160" t="s">
        <v>2</v>
      </c>
      <c r="C2643" s="160">
        <f>_xlfn.XLOOKUP(B2643,'2.1.trackMPD'!$R$7:$R$29,'2.1.trackMPD'!$T$7:$T$29)</f>
        <v>6</v>
      </c>
      <c r="D2643" s="160">
        <v>1</v>
      </c>
      <c r="E2643" s="160" t="s">
        <v>6395</v>
      </c>
      <c r="F2643" s="160" t="s">
        <v>110</v>
      </c>
      <c r="G2643" s="160" t="s">
        <v>140</v>
      </c>
      <c r="H2643" s="160" t="s">
        <v>6392</v>
      </c>
      <c r="I2643" s="160" t="e" cm="1">
        <f t="array" ref="I2643">INDEX('2.1.trackMPD'!J:J/(24*60*60),
       MATCH(1,
             (A2643='2.1.trackMPD'!A:A)*
             (C2643='2.1.trackMPD'!D:D)*
             (D2643/10^6='2.1.trackMPD'!H:H)*
             (E2643='2.1.trackMPD'!F:F),
0))</f>
        <v>#N/A</v>
      </c>
    </row>
    <row r="2644" spans="1:9" x14ac:dyDescent="0.2">
      <c r="A2644" s="160" t="s">
        <v>21</v>
      </c>
      <c r="B2644" s="160" t="s">
        <v>2</v>
      </c>
      <c r="C2644" s="160">
        <f>_xlfn.XLOOKUP(B2644,'2.1.trackMPD'!$R$7:$R$29,'2.1.trackMPD'!$T$7:$T$29)</f>
        <v>6</v>
      </c>
      <c r="D2644" s="160">
        <v>1</v>
      </c>
      <c r="E2644" s="160" t="s">
        <v>6395</v>
      </c>
      <c r="F2644" s="160" t="s">
        <v>110</v>
      </c>
      <c r="G2644" s="160" t="s">
        <v>124</v>
      </c>
      <c r="H2644" s="160" t="s">
        <v>6393</v>
      </c>
      <c r="I2644" s="160" t="e" cm="1">
        <f t="array" ref="I2644">INDEX('2.1.trackMPD'!K:K/(24*60*60),
       MATCH(1,
             (A2644='2.1.trackMPD'!A:A)*
             (C2644='2.1.trackMPD'!D:D)*
             (D2644/10^6='2.1.trackMPD'!H:H)*
             (E2644='2.1.trackMPD'!F:F),
0))</f>
        <v>#N/A</v>
      </c>
    </row>
    <row r="2645" spans="1:9" x14ac:dyDescent="0.2">
      <c r="A2645" s="160" t="s">
        <v>21</v>
      </c>
      <c r="B2645" s="160" t="s">
        <v>2</v>
      </c>
      <c r="C2645" s="160">
        <f>_xlfn.XLOOKUP(B2645,'2.1.trackMPD'!$R$7:$R$29,'2.1.trackMPD'!$T$7:$T$29)</f>
        <v>6</v>
      </c>
      <c r="D2645" s="160">
        <v>1</v>
      </c>
      <c r="E2645" s="160" t="s">
        <v>6395</v>
      </c>
      <c r="F2645" s="160" t="s">
        <v>110</v>
      </c>
      <c r="G2645" s="160" t="s">
        <v>140</v>
      </c>
      <c r="H2645" s="160" t="s">
        <v>6393</v>
      </c>
      <c r="I2645" s="160" t="e" cm="1">
        <f t="array" ref="I2645">INDEX('2.1.trackMPD'!L:L/(24*60*60),
       MATCH(1,
             (A2645='2.1.trackMPD'!A:A)*
             (C2645='2.1.trackMPD'!D:D)*
             (D2645/10^6='2.1.trackMPD'!H:H)*
             (E2645='2.1.trackMPD'!F:F),
0))</f>
        <v>#N/A</v>
      </c>
    </row>
    <row r="2646" spans="1:9" x14ac:dyDescent="0.2">
      <c r="A2646" s="160" t="s">
        <v>21</v>
      </c>
      <c r="B2646" s="160" t="s">
        <v>2</v>
      </c>
      <c r="C2646" s="160">
        <f>_xlfn.XLOOKUP(B2646,'2.1.trackMPD'!$R$7:$R$29,'2.1.trackMPD'!$T$7:$T$29)</f>
        <v>6</v>
      </c>
      <c r="D2646" s="160">
        <v>10</v>
      </c>
      <c r="E2646" s="160" t="s">
        <v>6395</v>
      </c>
      <c r="F2646" s="160" t="s">
        <v>110</v>
      </c>
      <c r="G2646" s="160" t="s">
        <v>124</v>
      </c>
      <c r="H2646" s="160" t="s">
        <v>6392</v>
      </c>
      <c r="I2646" s="160" t="e" cm="1">
        <f t="array" ref="I2646">INDEX('2.1.trackMPD'!I:I/(24*60*60),
       MATCH(1,
             (A2646='2.1.trackMPD'!A:A)*
             (C2646='2.1.trackMPD'!D:D)*
             (D2646/10^6='2.1.trackMPD'!H:H)*
             (E2646='2.1.trackMPD'!F:F),
0))</f>
        <v>#N/A</v>
      </c>
    </row>
    <row r="2647" spans="1:9" x14ac:dyDescent="0.2">
      <c r="A2647" s="160" t="s">
        <v>21</v>
      </c>
      <c r="B2647" s="160" t="s">
        <v>2</v>
      </c>
      <c r="C2647" s="160">
        <f>_xlfn.XLOOKUP(B2647,'2.1.trackMPD'!$R$7:$R$29,'2.1.trackMPD'!$T$7:$T$29)</f>
        <v>6</v>
      </c>
      <c r="D2647" s="160">
        <v>10</v>
      </c>
      <c r="E2647" s="160" t="s">
        <v>6395</v>
      </c>
      <c r="F2647" s="160" t="s">
        <v>110</v>
      </c>
      <c r="G2647" s="160" t="s">
        <v>140</v>
      </c>
      <c r="H2647" s="160" t="s">
        <v>6392</v>
      </c>
      <c r="I2647" s="160" t="e" cm="1">
        <f t="array" ref="I2647">INDEX('2.1.trackMPD'!J:J/(24*60*60),
       MATCH(1,
             (A2647='2.1.trackMPD'!A:A)*
             (C2647='2.1.trackMPD'!D:D)*
             (D2647/10^6='2.1.trackMPD'!H:H)*
             (E2647='2.1.trackMPD'!F:F),
0))</f>
        <v>#N/A</v>
      </c>
    </row>
    <row r="2648" spans="1:9" x14ac:dyDescent="0.2">
      <c r="A2648" s="160" t="s">
        <v>21</v>
      </c>
      <c r="B2648" s="160" t="s">
        <v>2</v>
      </c>
      <c r="C2648" s="160">
        <f>_xlfn.XLOOKUP(B2648,'2.1.trackMPD'!$R$7:$R$29,'2.1.trackMPD'!$T$7:$T$29)</f>
        <v>6</v>
      </c>
      <c r="D2648" s="160">
        <v>10</v>
      </c>
      <c r="E2648" s="160" t="s">
        <v>6395</v>
      </c>
      <c r="F2648" s="160" t="s">
        <v>110</v>
      </c>
      <c r="G2648" s="160" t="s">
        <v>124</v>
      </c>
      <c r="H2648" s="160" t="s">
        <v>6393</v>
      </c>
      <c r="I2648" s="160" t="e" cm="1">
        <f t="array" ref="I2648">INDEX('2.1.trackMPD'!K:K/(24*60*60),
       MATCH(1,
             (A2648='2.1.trackMPD'!A:A)*
             (C2648='2.1.trackMPD'!D:D)*
             (D2648/10^6='2.1.trackMPD'!H:H)*
             (E2648='2.1.trackMPD'!F:F),
0))</f>
        <v>#N/A</v>
      </c>
    </row>
    <row r="2649" spans="1:9" x14ac:dyDescent="0.2">
      <c r="A2649" s="160" t="s">
        <v>21</v>
      </c>
      <c r="B2649" s="160" t="s">
        <v>2</v>
      </c>
      <c r="C2649" s="160">
        <f>_xlfn.XLOOKUP(B2649,'2.1.trackMPD'!$R$7:$R$29,'2.1.trackMPD'!$T$7:$T$29)</f>
        <v>6</v>
      </c>
      <c r="D2649" s="160">
        <v>10</v>
      </c>
      <c r="E2649" s="160" t="s">
        <v>6395</v>
      </c>
      <c r="F2649" s="160" t="s">
        <v>110</v>
      </c>
      <c r="G2649" s="160" t="s">
        <v>140</v>
      </c>
      <c r="H2649" s="160" t="s">
        <v>6393</v>
      </c>
      <c r="I2649" s="160" t="e" cm="1">
        <f t="array" ref="I2649">INDEX('2.1.trackMPD'!L:L/(24*60*60),
       MATCH(1,
             (A2649='2.1.trackMPD'!A:A)*
             (C2649='2.1.trackMPD'!D:D)*
             (D2649/10^6='2.1.trackMPD'!H:H)*
             (E2649='2.1.trackMPD'!F:F),
0))</f>
        <v>#N/A</v>
      </c>
    </row>
    <row r="2650" spans="1:9" x14ac:dyDescent="0.2">
      <c r="A2650" s="160" t="s">
        <v>21</v>
      </c>
      <c r="B2650" s="160" t="s">
        <v>2</v>
      </c>
      <c r="C2650" s="160">
        <f>_xlfn.XLOOKUP(B2650,'2.1.trackMPD'!$R$7:$R$29,'2.1.trackMPD'!$T$7:$T$29)</f>
        <v>6</v>
      </c>
      <c r="D2650" s="160">
        <v>100</v>
      </c>
      <c r="E2650" s="160" t="s">
        <v>6395</v>
      </c>
      <c r="F2650" s="160" t="s">
        <v>110</v>
      </c>
      <c r="G2650" s="160" t="s">
        <v>124</v>
      </c>
      <c r="H2650" s="160" t="s">
        <v>6392</v>
      </c>
      <c r="I2650" s="160" t="e" cm="1">
        <f t="array" ref="I2650">INDEX('2.1.trackMPD'!I:I/(24*60*60),
       MATCH(1,
             (A2650='2.1.trackMPD'!A:A)*
             (C2650='2.1.trackMPD'!D:D)*
             (D2650/10^6='2.1.trackMPD'!H:H)*
             (E2650='2.1.trackMPD'!F:F),
0))</f>
        <v>#N/A</v>
      </c>
    </row>
    <row r="2651" spans="1:9" x14ac:dyDescent="0.2">
      <c r="A2651" s="160" t="s">
        <v>21</v>
      </c>
      <c r="B2651" s="160" t="s">
        <v>2</v>
      </c>
      <c r="C2651" s="160">
        <f>_xlfn.XLOOKUP(B2651,'2.1.trackMPD'!$R$7:$R$29,'2.1.trackMPD'!$T$7:$T$29)</f>
        <v>6</v>
      </c>
      <c r="D2651" s="160">
        <v>100</v>
      </c>
      <c r="E2651" s="160" t="s">
        <v>6395</v>
      </c>
      <c r="F2651" s="160" t="s">
        <v>110</v>
      </c>
      <c r="G2651" s="160" t="s">
        <v>140</v>
      </c>
      <c r="H2651" s="160" t="s">
        <v>6392</v>
      </c>
      <c r="I2651" s="160" t="e" cm="1">
        <f t="array" ref="I2651">INDEX('2.1.trackMPD'!J:J/(24*60*60),
       MATCH(1,
             (A2651='2.1.trackMPD'!A:A)*
             (C2651='2.1.trackMPD'!D:D)*
             (D2651/10^6='2.1.trackMPD'!H:H)*
             (E2651='2.1.trackMPD'!F:F),
0))</f>
        <v>#N/A</v>
      </c>
    </row>
    <row r="2652" spans="1:9" x14ac:dyDescent="0.2">
      <c r="A2652" s="160" t="s">
        <v>21</v>
      </c>
      <c r="B2652" s="160" t="s">
        <v>2</v>
      </c>
      <c r="C2652" s="160">
        <f>_xlfn.XLOOKUP(B2652,'2.1.trackMPD'!$R$7:$R$29,'2.1.trackMPD'!$T$7:$T$29)</f>
        <v>6</v>
      </c>
      <c r="D2652" s="160">
        <v>100</v>
      </c>
      <c r="E2652" s="160" t="s">
        <v>6395</v>
      </c>
      <c r="F2652" s="160" t="s">
        <v>110</v>
      </c>
      <c r="G2652" s="160" t="s">
        <v>124</v>
      </c>
      <c r="H2652" s="160" t="s">
        <v>6393</v>
      </c>
      <c r="I2652" s="160" t="e" cm="1">
        <f t="array" ref="I2652">INDEX('2.1.trackMPD'!K:K/(24*60*60),
       MATCH(1,
             (A2652='2.1.trackMPD'!A:A)*
             (C2652='2.1.trackMPD'!D:D)*
             (D2652/10^6='2.1.trackMPD'!H:H)*
             (E2652='2.1.trackMPD'!F:F),
0))</f>
        <v>#N/A</v>
      </c>
    </row>
    <row r="2653" spans="1:9" x14ac:dyDescent="0.2">
      <c r="A2653" s="160" t="s">
        <v>21</v>
      </c>
      <c r="B2653" s="160" t="s">
        <v>2</v>
      </c>
      <c r="C2653" s="160">
        <f>_xlfn.XLOOKUP(B2653,'2.1.trackMPD'!$R$7:$R$29,'2.1.trackMPD'!$T$7:$T$29)</f>
        <v>6</v>
      </c>
      <c r="D2653" s="160">
        <v>100</v>
      </c>
      <c r="E2653" s="160" t="s">
        <v>6395</v>
      </c>
      <c r="F2653" s="160" t="s">
        <v>110</v>
      </c>
      <c r="G2653" s="160" t="s">
        <v>140</v>
      </c>
      <c r="H2653" s="160" t="s">
        <v>6393</v>
      </c>
      <c r="I2653" s="160" t="e" cm="1">
        <f t="array" ref="I2653">INDEX('2.1.trackMPD'!L:L/(24*60*60),
       MATCH(1,
             (A2653='2.1.trackMPD'!A:A)*
             (C2653='2.1.trackMPD'!D:D)*
             (D2653/10^6='2.1.trackMPD'!H:H)*
             (E2653='2.1.trackMPD'!F:F),
0))</f>
        <v>#N/A</v>
      </c>
    </row>
    <row r="2654" spans="1:9" x14ac:dyDescent="0.2">
      <c r="A2654" s="160" t="s">
        <v>21</v>
      </c>
      <c r="B2654" s="160" t="s">
        <v>3</v>
      </c>
      <c r="C2654" s="160">
        <f>_xlfn.XLOOKUP(B2654,'2.1.trackMPD'!$R$7:$R$29,'2.1.trackMPD'!$T$7:$T$29)</f>
        <v>2</v>
      </c>
      <c r="D2654" s="160">
        <v>1</v>
      </c>
      <c r="E2654" s="160" t="s">
        <v>6390</v>
      </c>
      <c r="F2654" s="160" t="s">
        <v>110</v>
      </c>
      <c r="G2654" s="160" t="s">
        <v>124</v>
      </c>
      <c r="H2654" s="160" t="s">
        <v>6392</v>
      </c>
      <c r="I2654" s="160" cm="1">
        <f t="array" ref="I2654">INDEX('2.1.trackMPD'!I:I/(24*60*60),
       MATCH(1,
             (A2654='2.1.trackMPD'!A:A)*
             (C2654='2.1.trackMPD'!D:D)*
             (D2654/10^6='2.1.trackMPD'!H:H)*
             (E2654='2.1.trackMPD'!F:F),
0))</f>
        <v>5.3005630961072571E-7</v>
      </c>
    </row>
    <row r="2655" spans="1:9" x14ac:dyDescent="0.2">
      <c r="A2655" s="160" t="s">
        <v>21</v>
      </c>
      <c r="B2655" s="160" t="s">
        <v>3</v>
      </c>
      <c r="C2655" s="160">
        <f>_xlfn.XLOOKUP(B2655,'2.1.trackMPD'!$R$7:$R$29,'2.1.trackMPD'!$T$7:$T$29)</f>
        <v>2</v>
      </c>
      <c r="D2655" s="160">
        <v>1</v>
      </c>
      <c r="E2655" s="160" t="s">
        <v>6390</v>
      </c>
      <c r="F2655" s="160" t="s">
        <v>110</v>
      </c>
      <c r="G2655" s="160" t="s">
        <v>140</v>
      </c>
      <c r="H2655" s="160" t="s">
        <v>6392</v>
      </c>
      <c r="I2655" s="160" cm="1">
        <f t="array" ref="I2655">INDEX('2.1.trackMPD'!J:J/(24*60*60),
       MATCH(1,
             (A2655='2.1.trackMPD'!A:A)*
             (C2655='2.1.trackMPD'!D:D)*
             (D2655/10^6='2.1.trackMPD'!H:H)*
             (E2655='2.1.trackMPD'!F:F),
0))</f>
        <v>1.3843698618703704E-5</v>
      </c>
    </row>
    <row r="2656" spans="1:9" x14ac:dyDescent="0.2">
      <c r="A2656" s="160" t="s">
        <v>21</v>
      </c>
      <c r="B2656" s="160" t="s">
        <v>3</v>
      </c>
      <c r="C2656" s="160">
        <f>_xlfn.XLOOKUP(B2656,'2.1.trackMPD'!$R$7:$R$29,'2.1.trackMPD'!$T$7:$T$29)</f>
        <v>2</v>
      </c>
      <c r="D2656" s="160">
        <v>1</v>
      </c>
      <c r="E2656" s="160" t="s">
        <v>6390</v>
      </c>
      <c r="F2656" s="160" t="s">
        <v>110</v>
      </c>
      <c r="G2656" s="160" t="s">
        <v>124</v>
      </c>
      <c r="H2656" s="160" t="s">
        <v>6393</v>
      </c>
      <c r="I2656" s="160" cm="1">
        <f t="array" ref="I2656">INDEX('2.1.trackMPD'!K:K/(24*60*60),
       MATCH(1,
             (A2656='2.1.trackMPD'!A:A)*
             (C2656='2.1.trackMPD'!D:D)*
             (D2656/10^6='2.1.trackMPD'!H:H)*
             (E2656='2.1.trackMPD'!F:F),
0))</f>
        <v>0</v>
      </c>
    </row>
    <row r="2657" spans="1:9" x14ac:dyDescent="0.2">
      <c r="A2657" s="160" t="s">
        <v>21</v>
      </c>
      <c r="B2657" s="160" t="s">
        <v>3</v>
      </c>
      <c r="C2657" s="160">
        <f>_xlfn.XLOOKUP(B2657,'2.1.trackMPD'!$R$7:$R$29,'2.1.trackMPD'!$T$7:$T$29)</f>
        <v>2</v>
      </c>
      <c r="D2657" s="160">
        <v>1</v>
      </c>
      <c r="E2657" s="160" t="s">
        <v>6390</v>
      </c>
      <c r="F2657" s="160" t="s">
        <v>110</v>
      </c>
      <c r="G2657" s="160" t="s">
        <v>140</v>
      </c>
      <c r="H2657" s="160" t="s">
        <v>6393</v>
      </c>
      <c r="I2657" s="160" cm="1">
        <f t="array" ref="I2657">INDEX('2.1.trackMPD'!L:L/(24*60*60),
       MATCH(1,
             (A2657='2.1.trackMPD'!A:A)*
             (C2657='2.1.trackMPD'!D:D)*
             (D2657/10^6='2.1.trackMPD'!H:H)*
             (E2657='2.1.trackMPD'!F:F),
0))</f>
        <v>0</v>
      </c>
    </row>
    <row r="2658" spans="1:9" x14ac:dyDescent="0.2">
      <c r="A2658" s="160" t="s">
        <v>21</v>
      </c>
      <c r="B2658" s="160" t="s">
        <v>3</v>
      </c>
      <c r="C2658" s="160">
        <f>_xlfn.XLOOKUP(B2658,'2.1.trackMPD'!$R$7:$R$29,'2.1.trackMPD'!$T$7:$T$29)</f>
        <v>2</v>
      </c>
      <c r="D2658" s="160">
        <v>10</v>
      </c>
      <c r="E2658" s="160" t="s">
        <v>6390</v>
      </c>
      <c r="F2658" s="160" t="s">
        <v>110</v>
      </c>
      <c r="G2658" s="160" t="s">
        <v>124</v>
      </c>
      <c r="H2658" s="160" t="s">
        <v>6392</v>
      </c>
      <c r="I2658" s="160" cm="1">
        <f t="array" ref="I2658">INDEX('2.1.trackMPD'!I:I/(24*60*60),
       MATCH(1,
             (A2658='2.1.trackMPD'!A:A)*
             (C2658='2.1.trackMPD'!D:D)*
             (D2658/10^6='2.1.trackMPD'!H:H)*
             (E2658='2.1.trackMPD'!F:F),
0))</f>
        <v>1.8497126381976968E-6</v>
      </c>
    </row>
    <row r="2659" spans="1:9" x14ac:dyDescent="0.2">
      <c r="A2659" s="160" t="s">
        <v>21</v>
      </c>
      <c r="B2659" s="160" t="s">
        <v>3</v>
      </c>
      <c r="C2659" s="160">
        <f>_xlfn.XLOOKUP(B2659,'2.1.trackMPD'!$R$7:$R$29,'2.1.trackMPD'!$T$7:$T$29)</f>
        <v>2</v>
      </c>
      <c r="D2659" s="160">
        <v>10</v>
      </c>
      <c r="E2659" s="160" t="s">
        <v>6390</v>
      </c>
      <c r="F2659" s="160" t="s">
        <v>110</v>
      </c>
      <c r="G2659" s="160" t="s">
        <v>140</v>
      </c>
      <c r="H2659" s="160" t="s">
        <v>6392</v>
      </c>
      <c r="I2659" s="160" cm="1">
        <f t="array" ref="I2659">INDEX('2.1.trackMPD'!J:J/(24*60*60),
       MATCH(1,
             (A2659='2.1.trackMPD'!A:A)*
             (C2659='2.1.trackMPD'!D:D)*
             (D2659/10^6='2.1.trackMPD'!H:H)*
             (E2659='2.1.trackMPD'!F:F),
0))</f>
        <v>1.8783346219864121E-5</v>
      </c>
    </row>
    <row r="2660" spans="1:9" x14ac:dyDescent="0.2">
      <c r="A2660" s="160" t="s">
        <v>21</v>
      </c>
      <c r="B2660" s="160" t="s">
        <v>3</v>
      </c>
      <c r="C2660" s="160">
        <f>_xlfn.XLOOKUP(B2660,'2.1.trackMPD'!$R$7:$R$29,'2.1.trackMPD'!$T$7:$T$29)</f>
        <v>2</v>
      </c>
      <c r="D2660" s="160">
        <v>10</v>
      </c>
      <c r="E2660" s="160" t="s">
        <v>6390</v>
      </c>
      <c r="F2660" s="160" t="s">
        <v>110</v>
      </c>
      <c r="G2660" s="160" t="s">
        <v>124</v>
      </c>
      <c r="H2660" s="160" t="s">
        <v>6393</v>
      </c>
      <c r="I2660" s="160" cm="1">
        <f t="array" ref="I2660">INDEX('2.1.trackMPD'!K:K/(24*60*60),
       MATCH(1,
             (A2660='2.1.trackMPD'!A:A)*
             (C2660='2.1.trackMPD'!D:D)*
             (D2660/10^6='2.1.trackMPD'!H:H)*
             (E2660='2.1.trackMPD'!F:F),
0))</f>
        <v>0</v>
      </c>
    </row>
    <row r="2661" spans="1:9" x14ac:dyDescent="0.2">
      <c r="A2661" s="160" t="s">
        <v>21</v>
      </c>
      <c r="B2661" s="160" t="s">
        <v>3</v>
      </c>
      <c r="C2661" s="160">
        <f>_xlfn.XLOOKUP(B2661,'2.1.trackMPD'!$R$7:$R$29,'2.1.trackMPD'!$T$7:$T$29)</f>
        <v>2</v>
      </c>
      <c r="D2661" s="160">
        <v>10</v>
      </c>
      <c r="E2661" s="160" t="s">
        <v>6390</v>
      </c>
      <c r="F2661" s="160" t="s">
        <v>110</v>
      </c>
      <c r="G2661" s="160" t="s">
        <v>140</v>
      </c>
      <c r="H2661" s="160" t="s">
        <v>6393</v>
      </c>
      <c r="I2661" s="160" cm="1">
        <f t="array" ref="I2661">INDEX('2.1.trackMPD'!L:L/(24*60*60),
       MATCH(1,
             (A2661='2.1.trackMPD'!A:A)*
             (C2661='2.1.trackMPD'!D:D)*
             (D2661/10^6='2.1.trackMPD'!H:H)*
             (E2661='2.1.trackMPD'!F:F),
0))</f>
        <v>0</v>
      </c>
    </row>
    <row r="2662" spans="1:9" x14ac:dyDescent="0.2">
      <c r="A2662" s="160" t="s">
        <v>21</v>
      </c>
      <c r="B2662" s="160" t="s">
        <v>3</v>
      </c>
      <c r="C2662" s="160">
        <f>_xlfn.XLOOKUP(B2662,'2.1.trackMPD'!$R$7:$R$29,'2.1.trackMPD'!$T$7:$T$29)</f>
        <v>2</v>
      </c>
      <c r="D2662" s="160">
        <v>100</v>
      </c>
      <c r="E2662" s="160" t="s">
        <v>6390</v>
      </c>
      <c r="F2662" s="160" t="s">
        <v>110</v>
      </c>
      <c r="G2662" s="160" t="s">
        <v>124</v>
      </c>
      <c r="H2662" s="160" t="s">
        <v>6392</v>
      </c>
      <c r="I2662" s="160" cm="1">
        <f t="array" ref="I2662">INDEX('2.1.trackMPD'!I:I/(24*60*60),
       MATCH(1,
             (A2662='2.1.trackMPD'!A:A)*
             (C2662='2.1.trackMPD'!D:D)*
             (D2662/10^6='2.1.trackMPD'!H:H)*
             (E2662='2.1.trackMPD'!F:F),
0))</f>
        <v>2.8890624219714354E-6</v>
      </c>
    </row>
    <row r="2663" spans="1:9" x14ac:dyDescent="0.2">
      <c r="A2663" s="160" t="s">
        <v>21</v>
      </c>
      <c r="B2663" s="160" t="s">
        <v>3</v>
      </c>
      <c r="C2663" s="160">
        <f>_xlfn.XLOOKUP(B2663,'2.1.trackMPD'!$R$7:$R$29,'2.1.trackMPD'!$T$7:$T$29)</f>
        <v>2</v>
      </c>
      <c r="D2663" s="160">
        <v>100</v>
      </c>
      <c r="E2663" s="160" t="s">
        <v>6390</v>
      </c>
      <c r="F2663" s="160" t="s">
        <v>110</v>
      </c>
      <c r="G2663" s="160" t="s">
        <v>140</v>
      </c>
      <c r="H2663" s="160" t="s">
        <v>6392</v>
      </c>
      <c r="I2663" s="160" cm="1">
        <f t="array" ref="I2663">INDEX('2.1.trackMPD'!J:J/(24*60*60),
       MATCH(1,
             (A2663='2.1.trackMPD'!A:A)*
             (C2663='2.1.trackMPD'!D:D)*
             (D2663/10^6='2.1.trackMPD'!H:H)*
             (E2663='2.1.trackMPD'!F:F),
0))</f>
        <v>1.4218193515355554E-4</v>
      </c>
    </row>
    <row r="2664" spans="1:9" x14ac:dyDescent="0.2">
      <c r="A2664" s="160" t="s">
        <v>21</v>
      </c>
      <c r="B2664" s="160" t="s">
        <v>3</v>
      </c>
      <c r="C2664" s="160">
        <f>_xlfn.XLOOKUP(B2664,'2.1.trackMPD'!$R$7:$R$29,'2.1.trackMPD'!$T$7:$T$29)</f>
        <v>2</v>
      </c>
      <c r="D2664" s="160">
        <v>100</v>
      </c>
      <c r="E2664" s="160" t="s">
        <v>6390</v>
      </c>
      <c r="F2664" s="160" t="s">
        <v>110</v>
      </c>
      <c r="G2664" s="160" t="s">
        <v>124</v>
      </c>
      <c r="H2664" s="160" t="s">
        <v>6393</v>
      </c>
      <c r="I2664" s="160" cm="1">
        <f t="array" ref="I2664">INDEX('2.1.trackMPD'!K:K/(24*60*60),
       MATCH(1,
             (A2664='2.1.trackMPD'!A:A)*
             (C2664='2.1.trackMPD'!D:D)*
             (D2664/10^6='2.1.trackMPD'!H:H)*
             (E2664='2.1.trackMPD'!F:F),
0))</f>
        <v>0</v>
      </c>
    </row>
    <row r="2665" spans="1:9" x14ac:dyDescent="0.2">
      <c r="A2665" s="160" t="s">
        <v>21</v>
      </c>
      <c r="B2665" s="160" t="s">
        <v>3</v>
      </c>
      <c r="C2665" s="160">
        <f>_xlfn.XLOOKUP(B2665,'2.1.trackMPD'!$R$7:$R$29,'2.1.trackMPD'!$T$7:$T$29)</f>
        <v>2</v>
      </c>
      <c r="D2665" s="160">
        <v>100</v>
      </c>
      <c r="E2665" s="160" t="s">
        <v>6390</v>
      </c>
      <c r="F2665" s="160" t="s">
        <v>110</v>
      </c>
      <c r="G2665" s="160" t="s">
        <v>140</v>
      </c>
      <c r="H2665" s="160" t="s">
        <v>6393</v>
      </c>
      <c r="I2665" s="160" cm="1">
        <f t="array" ref="I2665">INDEX('2.1.trackMPD'!L:L/(24*60*60),
       MATCH(1,
             (A2665='2.1.trackMPD'!A:A)*
             (C2665='2.1.trackMPD'!D:D)*
             (D2665/10^6='2.1.trackMPD'!H:H)*
             (E2665='2.1.trackMPD'!F:F),
0))</f>
        <v>0</v>
      </c>
    </row>
    <row r="2666" spans="1:9" x14ac:dyDescent="0.2">
      <c r="A2666" s="160" t="s">
        <v>21</v>
      </c>
      <c r="B2666" s="160" t="s">
        <v>3</v>
      </c>
      <c r="C2666" s="160">
        <f>_xlfn.XLOOKUP(B2666,'2.1.trackMPD'!$R$7:$R$29,'2.1.trackMPD'!$T$7:$T$29)</f>
        <v>2</v>
      </c>
      <c r="D2666" s="160">
        <v>1000</v>
      </c>
      <c r="E2666" s="160" t="s">
        <v>6390</v>
      </c>
      <c r="F2666" s="160" t="s">
        <v>110</v>
      </c>
      <c r="G2666" s="160" t="s">
        <v>124</v>
      </c>
      <c r="H2666" s="160" t="s">
        <v>6392</v>
      </c>
      <c r="I2666" s="160" cm="1">
        <f t="array" ref="I2666">INDEX('2.1.trackMPD'!I:I/(24*60*60),
       MATCH(1,
             (A2666='2.1.trackMPD'!A:A)*
             (C2666='2.1.trackMPD'!D:D)*
             (D2666/10^6='2.1.trackMPD'!H:H)*
             (E2666='2.1.trackMPD'!F:F),
0))</f>
        <v>4.7263732145593168E-7</v>
      </c>
    </row>
    <row r="2667" spans="1:9" x14ac:dyDescent="0.2">
      <c r="A2667" s="160" t="s">
        <v>21</v>
      </c>
      <c r="B2667" s="160" t="s">
        <v>3</v>
      </c>
      <c r="C2667" s="160">
        <f>_xlfn.XLOOKUP(B2667,'2.1.trackMPD'!$R$7:$R$29,'2.1.trackMPD'!$T$7:$T$29)</f>
        <v>2</v>
      </c>
      <c r="D2667" s="160">
        <v>1000</v>
      </c>
      <c r="E2667" s="160" t="s">
        <v>6390</v>
      </c>
      <c r="F2667" s="160" t="s">
        <v>110</v>
      </c>
      <c r="G2667" s="160" t="s">
        <v>140</v>
      </c>
      <c r="H2667" s="160" t="s">
        <v>6392</v>
      </c>
      <c r="I2667" s="160" cm="1">
        <f t="array" ref="I2667">INDEX('2.1.trackMPD'!J:J/(24*60*60),
       MATCH(1,
             (A2667='2.1.trackMPD'!A:A)*
             (C2667='2.1.trackMPD'!D:D)*
             (D2667/10^6='2.1.trackMPD'!H:H)*
             (E2667='2.1.trackMPD'!F:F),
0))</f>
        <v>3.1823009006160879E-5</v>
      </c>
    </row>
    <row r="2668" spans="1:9" x14ac:dyDescent="0.2">
      <c r="A2668" s="160" t="s">
        <v>21</v>
      </c>
      <c r="B2668" s="160" t="s">
        <v>3</v>
      </c>
      <c r="C2668" s="160">
        <f>_xlfn.XLOOKUP(B2668,'2.1.trackMPD'!$R$7:$R$29,'2.1.trackMPD'!$T$7:$T$29)</f>
        <v>2</v>
      </c>
      <c r="D2668" s="160">
        <v>1000</v>
      </c>
      <c r="E2668" s="160" t="s">
        <v>6390</v>
      </c>
      <c r="F2668" s="160" t="s">
        <v>110</v>
      </c>
      <c r="G2668" s="160" t="s">
        <v>124</v>
      </c>
      <c r="H2668" s="160" t="s">
        <v>6393</v>
      </c>
      <c r="I2668" s="160" cm="1">
        <f t="array" ref="I2668">INDEX('2.1.trackMPD'!K:K/(24*60*60),
       MATCH(1,
             (A2668='2.1.trackMPD'!A:A)*
             (C2668='2.1.trackMPD'!D:D)*
             (D2668/10^6='2.1.trackMPD'!H:H)*
             (E2668='2.1.trackMPD'!F:F),
0))</f>
        <v>0</v>
      </c>
    </row>
    <row r="2669" spans="1:9" x14ac:dyDescent="0.2">
      <c r="A2669" s="160" t="s">
        <v>21</v>
      </c>
      <c r="B2669" s="160" t="s">
        <v>3</v>
      </c>
      <c r="C2669" s="160">
        <f>_xlfn.XLOOKUP(B2669,'2.1.trackMPD'!$R$7:$R$29,'2.1.trackMPD'!$T$7:$T$29)</f>
        <v>2</v>
      </c>
      <c r="D2669" s="160">
        <v>1000</v>
      </c>
      <c r="E2669" s="160" t="s">
        <v>6390</v>
      </c>
      <c r="F2669" s="160" t="s">
        <v>110</v>
      </c>
      <c r="G2669" s="160" t="s">
        <v>140</v>
      </c>
      <c r="H2669" s="160" t="s">
        <v>6393</v>
      </c>
      <c r="I2669" s="160" cm="1">
        <f t="array" ref="I2669">INDEX('2.1.trackMPD'!L:L/(24*60*60),
       MATCH(1,
             (A2669='2.1.trackMPD'!A:A)*
             (C2669='2.1.trackMPD'!D:D)*
             (D2669/10^6='2.1.trackMPD'!H:H)*
             (E2669='2.1.trackMPD'!F:F),
0))</f>
        <v>0</v>
      </c>
    </row>
    <row r="2670" spans="1:9" x14ac:dyDescent="0.2">
      <c r="A2670" s="160" t="s">
        <v>21</v>
      </c>
      <c r="B2670" s="160" t="s">
        <v>3</v>
      </c>
      <c r="C2670" s="160">
        <f>_xlfn.XLOOKUP(B2670,'2.1.trackMPD'!$R$7:$R$29,'2.1.trackMPD'!$T$7:$T$29)</f>
        <v>2</v>
      </c>
      <c r="D2670" s="160">
        <v>5000</v>
      </c>
      <c r="E2670" s="160" t="s">
        <v>6390</v>
      </c>
      <c r="F2670" s="160" t="s">
        <v>110</v>
      </c>
      <c r="G2670" s="160" t="s">
        <v>124</v>
      </c>
      <c r="H2670" s="160" t="s">
        <v>6392</v>
      </c>
      <c r="I2670" s="160" cm="1">
        <f t="array" ref="I2670">INDEX('2.1.trackMPD'!I:I/(24*60*60),
       MATCH(1,
             (A2670='2.1.trackMPD'!A:A)*
             (C2670='2.1.trackMPD'!D:D)*
             (D2670/10^6='2.1.trackMPD'!H:H)*
             (E2670='2.1.trackMPD'!F:F),
0))</f>
        <v>3.2697299897100579E-7</v>
      </c>
    </row>
    <row r="2671" spans="1:9" x14ac:dyDescent="0.2">
      <c r="A2671" s="160" t="s">
        <v>21</v>
      </c>
      <c r="B2671" s="160" t="s">
        <v>3</v>
      </c>
      <c r="C2671" s="160">
        <f>_xlfn.XLOOKUP(B2671,'2.1.trackMPD'!$R$7:$R$29,'2.1.trackMPD'!$T$7:$T$29)</f>
        <v>2</v>
      </c>
      <c r="D2671" s="160">
        <v>5000</v>
      </c>
      <c r="E2671" s="160" t="s">
        <v>6390</v>
      </c>
      <c r="F2671" s="160" t="s">
        <v>110</v>
      </c>
      <c r="G2671" s="160" t="s">
        <v>140</v>
      </c>
      <c r="H2671" s="160" t="s">
        <v>6392</v>
      </c>
      <c r="I2671" s="160" cm="1">
        <f t="array" ref="I2671">INDEX('2.1.trackMPD'!J:J/(24*60*60),
       MATCH(1,
             (A2671='2.1.trackMPD'!A:A)*
             (C2671='2.1.trackMPD'!D:D)*
             (D2671/10^6='2.1.trackMPD'!H:H)*
             (E2671='2.1.trackMPD'!F:F),
0))</f>
        <v>1.3310978708492245E-5</v>
      </c>
    </row>
    <row r="2672" spans="1:9" x14ac:dyDescent="0.2">
      <c r="A2672" s="160" t="s">
        <v>21</v>
      </c>
      <c r="B2672" s="160" t="s">
        <v>3</v>
      </c>
      <c r="C2672" s="160">
        <f>_xlfn.XLOOKUP(B2672,'2.1.trackMPD'!$R$7:$R$29,'2.1.trackMPD'!$T$7:$T$29)</f>
        <v>2</v>
      </c>
      <c r="D2672" s="160">
        <v>5000</v>
      </c>
      <c r="E2672" s="160" t="s">
        <v>6390</v>
      </c>
      <c r="F2672" s="160" t="s">
        <v>110</v>
      </c>
      <c r="G2672" s="160" t="s">
        <v>124</v>
      </c>
      <c r="H2672" s="160" t="s">
        <v>6393</v>
      </c>
      <c r="I2672" s="160" cm="1">
        <f t="array" ref="I2672">INDEX('2.1.trackMPD'!K:K/(24*60*60),
       MATCH(1,
             (A2672='2.1.trackMPD'!A:A)*
             (C2672='2.1.trackMPD'!D:D)*
             (D2672/10^6='2.1.trackMPD'!H:H)*
             (E2672='2.1.trackMPD'!F:F),
0))</f>
        <v>0</v>
      </c>
    </row>
    <row r="2673" spans="1:9" x14ac:dyDescent="0.2">
      <c r="A2673" s="160" t="s">
        <v>21</v>
      </c>
      <c r="B2673" s="160" t="s">
        <v>3</v>
      </c>
      <c r="C2673" s="160">
        <f>_xlfn.XLOOKUP(B2673,'2.1.trackMPD'!$R$7:$R$29,'2.1.trackMPD'!$T$7:$T$29)</f>
        <v>2</v>
      </c>
      <c r="D2673" s="160">
        <v>5000</v>
      </c>
      <c r="E2673" s="160" t="s">
        <v>6390</v>
      </c>
      <c r="F2673" s="160" t="s">
        <v>110</v>
      </c>
      <c r="G2673" s="160" t="s">
        <v>140</v>
      </c>
      <c r="H2673" s="160" t="s">
        <v>6393</v>
      </c>
      <c r="I2673" s="160" cm="1">
        <f t="array" ref="I2673">INDEX('2.1.trackMPD'!L:L/(24*60*60),
       MATCH(1,
             (A2673='2.1.trackMPD'!A:A)*
             (C2673='2.1.trackMPD'!D:D)*
             (D2673/10^6='2.1.trackMPD'!H:H)*
             (E2673='2.1.trackMPD'!F:F),
0))</f>
        <v>0</v>
      </c>
    </row>
    <row r="2674" spans="1:9" x14ac:dyDescent="0.2">
      <c r="A2674" s="160" t="s">
        <v>21</v>
      </c>
      <c r="B2674" s="160" t="s">
        <v>3</v>
      </c>
      <c r="C2674" s="160">
        <f>_xlfn.XLOOKUP(B2674,'2.1.trackMPD'!$R$7:$R$29,'2.1.trackMPD'!$T$7:$T$29)</f>
        <v>2</v>
      </c>
      <c r="D2674" s="160">
        <v>1</v>
      </c>
      <c r="E2674" s="160" t="s">
        <v>6394</v>
      </c>
      <c r="F2674" s="160" t="s">
        <v>110</v>
      </c>
      <c r="G2674" s="160" t="s">
        <v>124</v>
      </c>
      <c r="H2674" s="160" t="s">
        <v>6392</v>
      </c>
      <c r="I2674" s="160" cm="1">
        <f t="array" ref="I2674">INDEX('2.1.trackMPD'!I:I/(24*60*60),
       MATCH(1,
             (A2674='2.1.trackMPD'!A:A)*
             (C2674='2.1.trackMPD'!D:D)*
             (D2674/10^6='2.1.trackMPD'!H:H)*
             (E2674='2.1.trackMPD'!F:F),
0))</f>
        <v>5.5030980705211566E-7</v>
      </c>
    </row>
    <row r="2675" spans="1:9" x14ac:dyDescent="0.2">
      <c r="A2675" s="160" t="s">
        <v>21</v>
      </c>
      <c r="B2675" s="160" t="s">
        <v>3</v>
      </c>
      <c r="C2675" s="160">
        <f>_xlfn.XLOOKUP(B2675,'2.1.trackMPD'!$R$7:$R$29,'2.1.trackMPD'!$T$7:$T$29)</f>
        <v>2</v>
      </c>
      <c r="D2675" s="160">
        <v>1</v>
      </c>
      <c r="E2675" s="160" t="s">
        <v>6394</v>
      </c>
      <c r="F2675" s="160" t="s">
        <v>110</v>
      </c>
      <c r="G2675" s="160" t="s">
        <v>140</v>
      </c>
      <c r="H2675" s="160" t="s">
        <v>6392</v>
      </c>
      <c r="I2675" s="160" cm="1">
        <f t="array" ref="I2675">INDEX('2.1.trackMPD'!J:J/(24*60*60),
       MATCH(1,
             (A2675='2.1.trackMPD'!A:A)*
             (C2675='2.1.trackMPD'!D:D)*
             (D2675/10^6='2.1.trackMPD'!H:H)*
             (E2675='2.1.trackMPD'!F:F),
0))</f>
        <v>1.4916058217711921E-5</v>
      </c>
    </row>
    <row r="2676" spans="1:9" x14ac:dyDescent="0.2">
      <c r="A2676" s="160" t="s">
        <v>21</v>
      </c>
      <c r="B2676" s="160" t="s">
        <v>3</v>
      </c>
      <c r="C2676" s="160">
        <f>_xlfn.XLOOKUP(B2676,'2.1.trackMPD'!$R$7:$R$29,'2.1.trackMPD'!$T$7:$T$29)</f>
        <v>2</v>
      </c>
      <c r="D2676" s="160">
        <v>1</v>
      </c>
      <c r="E2676" s="160" t="s">
        <v>6394</v>
      </c>
      <c r="F2676" s="160" t="s">
        <v>110</v>
      </c>
      <c r="G2676" s="160" t="s">
        <v>124</v>
      </c>
      <c r="H2676" s="160" t="s">
        <v>6393</v>
      </c>
      <c r="I2676" s="160" cm="1">
        <f t="array" ref="I2676">INDEX('2.1.trackMPD'!K:K/(24*60*60),
       MATCH(1,
             (A2676='2.1.trackMPD'!A:A)*
             (C2676='2.1.trackMPD'!D:D)*
             (D2676/10^6='2.1.trackMPD'!H:H)*
             (E2676='2.1.trackMPD'!F:F),
0))</f>
        <v>0</v>
      </c>
    </row>
    <row r="2677" spans="1:9" x14ac:dyDescent="0.2">
      <c r="A2677" s="160" t="s">
        <v>21</v>
      </c>
      <c r="B2677" s="160" t="s">
        <v>3</v>
      </c>
      <c r="C2677" s="160">
        <f>_xlfn.XLOOKUP(B2677,'2.1.trackMPD'!$R$7:$R$29,'2.1.trackMPD'!$T$7:$T$29)</f>
        <v>2</v>
      </c>
      <c r="D2677" s="160">
        <v>1</v>
      </c>
      <c r="E2677" s="160" t="s">
        <v>6394</v>
      </c>
      <c r="F2677" s="160" t="s">
        <v>110</v>
      </c>
      <c r="G2677" s="160" t="s">
        <v>140</v>
      </c>
      <c r="H2677" s="160" t="s">
        <v>6393</v>
      </c>
      <c r="I2677" s="160" cm="1">
        <f t="array" ref="I2677">INDEX('2.1.trackMPD'!L:L/(24*60*60),
       MATCH(1,
             (A2677='2.1.trackMPD'!A:A)*
             (C2677='2.1.trackMPD'!D:D)*
             (D2677/10^6='2.1.trackMPD'!H:H)*
             (E2677='2.1.trackMPD'!F:F),
0))</f>
        <v>0</v>
      </c>
    </row>
    <row r="2678" spans="1:9" x14ac:dyDescent="0.2">
      <c r="A2678" s="160" t="s">
        <v>21</v>
      </c>
      <c r="B2678" s="160" t="s">
        <v>3</v>
      </c>
      <c r="C2678" s="160">
        <f>_xlfn.XLOOKUP(B2678,'2.1.trackMPD'!$R$7:$R$29,'2.1.trackMPD'!$T$7:$T$29)</f>
        <v>2</v>
      </c>
      <c r="D2678" s="160">
        <v>10</v>
      </c>
      <c r="E2678" s="160" t="s">
        <v>6394</v>
      </c>
      <c r="F2678" s="160" t="s">
        <v>110</v>
      </c>
      <c r="G2678" s="160" t="s">
        <v>124</v>
      </c>
      <c r="H2678" s="160" t="s">
        <v>6392</v>
      </c>
      <c r="I2678" s="160" cm="1">
        <f t="array" ref="I2678">INDEX('2.1.trackMPD'!I:I/(24*60*60),
       MATCH(1,
             (A2678='2.1.trackMPD'!A:A)*
             (C2678='2.1.trackMPD'!D:D)*
             (D2678/10^6='2.1.trackMPD'!H:H)*
             (E2678='2.1.trackMPD'!F:F),
0))</f>
        <v>5.0282894093205442E-6</v>
      </c>
    </row>
    <row r="2679" spans="1:9" x14ac:dyDescent="0.2">
      <c r="A2679" s="160" t="s">
        <v>21</v>
      </c>
      <c r="B2679" s="160" t="s">
        <v>3</v>
      </c>
      <c r="C2679" s="160">
        <f>_xlfn.XLOOKUP(B2679,'2.1.trackMPD'!$R$7:$R$29,'2.1.trackMPD'!$T$7:$T$29)</f>
        <v>2</v>
      </c>
      <c r="D2679" s="160">
        <v>10</v>
      </c>
      <c r="E2679" s="160" t="s">
        <v>6394</v>
      </c>
      <c r="F2679" s="160" t="s">
        <v>110</v>
      </c>
      <c r="G2679" s="160" t="s">
        <v>140</v>
      </c>
      <c r="H2679" s="160" t="s">
        <v>6392</v>
      </c>
      <c r="I2679" s="160" cm="1">
        <f t="array" ref="I2679">INDEX('2.1.trackMPD'!J:J/(24*60*60),
       MATCH(1,
             (A2679='2.1.trackMPD'!A:A)*
             (C2679='2.1.trackMPD'!D:D)*
             (D2679/10^6='2.1.trackMPD'!H:H)*
             (E2679='2.1.trackMPD'!F:F),
0))</f>
        <v>4.6184878048124189E-5</v>
      </c>
    </row>
    <row r="2680" spans="1:9" x14ac:dyDescent="0.2">
      <c r="A2680" s="160" t="s">
        <v>21</v>
      </c>
      <c r="B2680" s="160" t="s">
        <v>3</v>
      </c>
      <c r="C2680" s="160">
        <f>_xlfn.XLOOKUP(B2680,'2.1.trackMPD'!$R$7:$R$29,'2.1.trackMPD'!$T$7:$T$29)</f>
        <v>2</v>
      </c>
      <c r="D2680" s="160">
        <v>10</v>
      </c>
      <c r="E2680" s="160" t="s">
        <v>6394</v>
      </c>
      <c r="F2680" s="160" t="s">
        <v>110</v>
      </c>
      <c r="G2680" s="160" t="s">
        <v>124</v>
      </c>
      <c r="H2680" s="160" t="s">
        <v>6393</v>
      </c>
      <c r="I2680" s="160" cm="1">
        <f t="array" ref="I2680">INDEX('2.1.trackMPD'!K:K/(24*60*60),
       MATCH(1,
             (A2680='2.1.trackMPD'!A:A)*
             (C2680='2.1.trackMPD'!D:D)*
             (D2680/10^6='2.1.trackMPD'!H:H)*
             (E2680='2.1.trackMPD'!F:F),
0))</f>
        <v>0</v>
      </c>
    </row>
    <row r="2681" spans="1:9" x14ac:dyDescent="0.2">
      <c r="A2681" s="160" t="s">
        <v>21</v>
      </c>
      <c r="B2681" s="160" t="s">
        <v>3</v>
      </c>
      <c r="C2681" s="160">
        <f>_xlfn.XLOOKUP(B2681,'2.1.trackMPD'!$R$7:$R$29,'2.1.trackMPD'!$T$7:$T$29)</f>
        <v>2</v>
      </c>
      <c r="D2681" s="160">
        <v>10</v>
      </c>
      <c r="E2681" s="160" t="s">
        <v>6394</v>
      </c>
      <c r="F2681" s="160" t="s">
        <v>110</v>
      </c>
      <c r="G2681" s="160" t="s">
        <v>140</v>
      </c>
      <c r="H2681" s="160" t="s">
        <v>6393</v>
      </c>
      <c r="I2681" s="160" cm="1">
        <f t="array" ref="I2681">INDEX('2.1.trackMPD'!L:L/(24*60*60),
       MATCH(1,
             (A2681='2.1.trackMPD'!A:A)*
             (C2681='2.1.trackMPD'!D:D)*
             (D2681/10^6='2.1.trackMPD'!H:H)*
             (E2681='2.1.trackMPD'!F:F),
0))</f>
        <v>0</v>
      </c>
    </row>
    <row r="2682" spans="1:9" x14ac:dyDescent="0.2">
      <c r="A2682" s="160" t="s">
        <v>21</v>
      </c>
      <c r="B2682" s="160" t="s">
        <v>3</v>
      </c>
      <c r="C2682" s="160">
        <f>_xlfn.XLOOKUP(B2682,'2.1.trackMPD'!$R$7:$R$29,'2.1.trackMPD'!$T$7:$T$29)</f>
        <v>2</v>
      </c>
      <c r="D2682" s="160">
        <v>100</v>
      </c>
      <c r="E2682" s="160" t="s">
        <v>6394</v>
      </c>
      <c r="F2682" s="160" t="s">
        <v>110</v>
      </c>
      <c r="G2682" s="160" t="s">
        <v>124</v>
      </c>
      <c r="H2682" s="160" t="s">
        <v>6392</v>
      </c>
      <c r="I2682" s="160" cm="1">
        <f t="array" ref="I2682">INDEX('2.1.trackMPD'!I:I/(24*60*60),
       MATCH(1,
             (A2682='2.1.trackMPD'!A:A)*
             (C2682='2.1.trackMPD'!D:D)*
             (D2682/10^6='2.1.trackMPD'!H:H)*
             (E2682='2.1.trackMPD'!F:F),
0))</f>
        <v>2.1051297634237732E-6</v>
      </c>
    </row>
    <row r="2683" spans="1:9" x14ac:dyDescent="0.2">
      <c r="A2683" s="160" t="s">
        <v>21</v>
      </c>
      <c r="B2683" s="160" t="s">
        <v>3</v>
      </c>
      <c r="C2683" s="160">
        <f>_xlfn.XLOOKUP(B2683,'2.1.trackMPD'!$R$7:$R$29,'2.1.trackMPD'!$T$7:$T$29)</f>
        <v>2</v>
      </c>
      <c r="D2683" s="160">
        <v>100</v>
      </c>
      <c r="E2683" s="160" t="s">
        <v>6394</v>
      </c>
      <c r="F2683" s="160" t="s">
        <v>110</v>
      </c>
      <c r="G2683" s="160" t="s">
        <v>140</v>
      </c>
      <c r="H2683" s="160" t="s">
        <v>6392</v>
      </c>
      <c r="I2683" s="160" cm="1">
        <f t="array" ref="I2683">INDEX('2.1.trackMPD'!J:J/(24*60*60),
       MATCH(1,
             (A2683='2.1.trackMPD'!A:A)*
             (C2683='2.1.trackMPD'!D:D)*
             (D2683/10^6='2.1.trackMPD'!H:H)*
             (E2683='2.1.trackMPD'!F:F),
0))</f>
        <v>1.9301406592552313E-4</v>
      </c>
    </row>
    <row r="2684" spans="1:9" x14ac:dyDescent="0.2">
      <c r="A2684" s="160" t="s">
        <v>21</v>
      </c>
      <c r="B2684" s="160" t="s">
        <v>3</v>
      </c>
      <c r="C2684" s="160">
        <f>_xlfn.XLOOKUP(B2684,'2.1.trackMPD'!$R$7:$R$29,'2.1.trackMPD'!$T$7:$T$29)</f>
        <v>2</v>
      </c>
      <c r="D2684" s="160">
        <v>100</v>
      </c>
      <c r="E2684" s="160" t="s">
        <v>6394</v>
      </c>
      <c r="F2684" s="160" t="s">
        <v>110</v>
      </c>
      <c r="G2684" s="160" t="s">
        <v>124</v>
      </c>
      <c r="H2684" s="160" t="s">
        <v>6393</v>
      </c>
      <c r="I2684" s="160" cm="1">
        <f t="array" ref="I2684">INDEX('2.1.trackMPD'!K:K/(24*60*60),
       MATCH(1,
             (A2684='2.1.trackMPD'!A:A)*
             (C2684='2.1.trackMPD'!D:D)*
             (D2684/10^6='2.1.trackMPD'!H:H)*
             (E2684='2.1.trackMPD'!F:F),
0))</f>
        <v>0</v>
      </c>
    </row>
    <row r="2685" spans="1:9" x14ac:dyDescent="0.2">
      <c r="A2685" s="160" t="s">
        <v>21</v>
      </c>
      <c r="B2685" s="160" t="s">
        <v>3</v>
      </c>
      <c r="C2685" s="160">
        <f>_xlfn.XLOOKUP(B2685,'2.1.trackMPD'!$R$7:$R$29,'2.1.trackMPD'!$T$7:$T$29)</f>
        <v>2</v>
      </c>
      <c r="D2685" s="160">
        <v>100</v>
      </c>
      <c r="E2685" s="160" t="s">
        <v>6394</v>
      </c>
      <c r="F2685" s="160" t="s">
        <v>110</v>
      </c>
      <c r="G2685" s="160" t="s">
        <v>140</v>
      </c>
      <c r="H2685" s="160" t="s">
        <v>6393</v>
      </c>
      <c r="I2685" s="160" cm="1">
        <f t="array" ref="I2685">INDEX('2.1.trackMPD'!L:L/(24*60*60),
       MATCH(1,
             (A2685='2.1.trackMPD'!A:A)*
             (C2685='2.1.trackMPD'!D:D)*
             (D2685/10^6='2.1.trackMPD'!H:H)*
             (E2685='2.1.trackMPD'!F:F),
0))</f>
        <v>0</v>
      </c>
    </row>
    <row r="2686" spans="1:9" x14ac:dyDescent="0.2">
      <c r="A2686" s="160" t="s">
        <v>21</v>
      </c>
      <c r="B2686" s="160" t="s">
        <v>3</v>
      </c>
      <c r="C2686" s="160">
        <f>_xlfn.XLOOKUP(B2686,'2.1.trackMPD'!$R$7:$R$29,'2.1.trackMPD'!$T$7:$T$29)</f>
        <v>2</v>
      </c>
      <c r="D2686" s="160">
        <v>1000</v>
      </c>
      <c r="E2686" s="160" t="s">
        <v>6394</v>
      </c>
      <c r="F2686" s="160" t="s">
        <v>110</v>
      </c>
      <c r="G2686" s="160" t="s">
        <v>124</v>
      </c>
      <c r="H2686" s="160" t="s">
        <v>6392</v>
      </c>
      <c r="I2686" s="160" cm="1">
        <f t="array" ref="I2686">INDEX('2.1.trackMPD'!I:I/(24*60*60),
       MATCH(1,
             (A2686='2.1.trackMPD'!A:A)*
             (C2686='2.1.trackMPD'!D:D)*
             (D2686/10^6='2.1.trackMPD'!H:H)*
             (E2686='2.1.trackMPD'!F:F),
0))</f>
        <v>3.2079387461038076E-7</v>
      </c>
    </row>
    <row r="2687" spans="1:9" x14ac:dyDescent="0.2">
      <c r="A2687" s="160" t="s">
        <v>21</v>
      </c>
      <c r="B2687" s="160" t="s">
        <v>3</v>
      </c>
      <c r="C2687" s="160">
        <f>_xlfn.XLOOKUP(B2687,'2.1.trackMPD'!$R$7:$R$29,'2.1.trackMPD'!$T$7:$T$29)</f>
        <v>2</v>
      </c>
      <c r="D2687" s="160">
        <v>1000</v>
      </c>
      <c r="E2687" s="160" t="s">
        <v>6394</v>
      </c>
      <c r="F2687" s="160" t="s">
        <v>110</v>
      </c>
      <c r="G2687" s="160" t="s">
        <v>140</v>
      </c>
      <c r="H2687" s="160" t="s">
        <v>6392</v>
      </c>
      <c r="I2687" s="160" cm="1">
        <f t="array" ref="I2687">INDEX('2.1.trackMPD'!J:J/(24*60*60),
       MATCH(1,
             (A2687='2.1.trackMPD'!A:A)*
             (C2687='2.1.trackMPD'!D:D)*
             (D2687/10^6='2.1.trackMPD'!H:H)*
             (E2687='2.1.trackMPD'!F:F),
0))</f>
        <v>2.2744610716603239E-5</v>
      </c>
    </row>
    <row r="2688" spans="1:9" x14ac:dyDescent="0.2">
      <c r="A2688" s="160" t="s">
        <v>21</v>
      </c>
      <c r="B2688" s="160" t="s">
        <v>3</v>
      </c>
      <c r="C2688" s="160">
        <f>_xlfn.XLOOKUP(B2688,'2.1.trackMPD'!$R$7:$R$29,'2.1.trackMPD'!$T$7:$T$29)</f>
        <v>2</v>
      </c>
      <c r="D2688" s="160">
        <v>1000</v>
      </c>
      <c r="E2688" s="160" t="s">
        <v>6394</v>
      </c>
      <c r="F2688" s="160" t="s">
        <v>110</v>
      </c>
      <c r="G2688" s="160" t="s">
        <v>124</v>
      </c>
      <c r="H2688" s="160" t="s">
        <v>6393</v>
      </c>
      <c r="I2688" s="160" cm="1">
        <f t="array" ref="I2688">INDEX('2.1.trackMPD'!K:K/(24*60*60),
       MATCH(1,
             (A2688='2.1.trackMPD'!A:A)*
             (C2688='2.1.trackMPD'!D:D)*
             (D2688/10^6='2.1.trackMPD'!H:H)*
             (E2688='2.1.trackMPD'!F:F),
0))</f>
        <v>0</v>
      </c>
    </row>
    <row r="2689" spans="1:9" x14ac:dyDescent="0.2">
      <c r="A2689" s="160" t="s">
        <v>21</v>
      </c>
      <c r="B2689" s="160" t="s">
        <v>3</v>
      </c>
      <c r="C2689" s="160">
        <f>_xlfn.XLOOKUP(B2689,'2.1.trackMPD'!$R$7:$R$29,'2.1.trackMPD'!$T$7:$T$29)</f>
        <v>2</v>
      </c>
      <c r="D2689" s="160">
        <v>1000</v>
      </c>
      <c r="E2689" s="160" t="s">
        <v>6394</v>
      </c>
      <c r="F2689" s="160" t="s">
        <v>110</v>
      </c>
      <c r="G2689" s="160" t="s">
        <v>140</v>
      </c>
      <c r="H2689" s="160" t="s">
        <v>6393</v>
      </c>
      <c r="I2689" s="160" cm="1">
        <f t="array" ref="I2689">INDEX('2.1.trackMPD'!L:L/(24*60*60),
       MATCH(1,
             (A2689='2.1.trackMPD'!A:A)*
             (C2689='2.1.trackMPD'!D:D)*
             (D2689/10^6='2.1.trackMPD'!H:H)*
             (E2689='2.1.trackMPD'!F:F),
0))</f>
        <v>0</v>
      </c>
    </row>
    <row r="2690" spans="1:9" x14ac:dyDescent="0.2">
      <c r="A2690" s="160" t="s">
        <v>21</v>
      </c>
      <c r="B2690" s="160" t="s">
        <v>3</v>
      </c>
      <c r="C2690" s="160">
        <f>_xlfn.XLOOKUP(B2690,'2.1.trackMPD'!$R$7:$R$29,'2.1.trackMPD'!$T$7:$T$29)</f>
        <v>2</v>
      </c>
      <c r="D2690" s="160">
        <v>5000</v>
      </c>
      <c r="E2690" s="160" t="s">
        <v>6394</v>
      </c>
      <c r="F2690" s="160" t="s">
        <v>110</v>
      </c>
      <c r="G2690" s="160" t="s">
        <v>124</v>
      </c>
      <c r="H2690" s="160" t="s">
        <v>6392</v>
      </c>
      <c r="I2690" s="160" t="e" cm="1">
        <f t="array" ref="I2690">INDEX('2.1.trackMPD'!I:I/(24*60*60),
       MATCH(1,
             (A2690='2.1.trackMPD'!A:A)*
             (C2690='2.1.trackMPD'!D:D)*
             (D2690/10^6='2.1.trackMPD'!H:H)*
             (E2690='2.1.trackMPD'!F:F),
0))</f>
        <v>#N/A</v>
      </c>
    </row>
    <row r="2691" spans="1:9" x14ac:dyDescent="0.2">
      <c r="A2691" s="160" t="s">
        <v>21</v>
      </c>
      <c r="B2691" s="160" t="s">
        <v>3</v>
      </c>
      <c r="C2691" s="160">
        <f>_xlfn.XLOOKUP(B2691,'2.1.trackMPD'!$R$7:$R$29,'2.1.trackMPD'!$T$7:$T$29)</f>
        <v>2</v>
      </c>
      <c r="D2691" s="160">
        <v>5000</v>
      </c>
      <c r="E2691" s="160" t="s">
        <v>6394</v>
      </c>
      <c r="F2691" s="160" t="s">
        <v>110</v>
      </c>
      <c r="G2691" s="160" t="s">
        <v>140</v>
      </c>
      <c r="H2691" s="160" t="s">
        <v>6392</v>
      </c>
      <c r="I2691" s="160" t="e" cm="1">
        <f t="array" ref="I2691">INDEX('2.1.trackMPD'!J:J/(24*60*60),
       MATCH(1,
             (A2691='2.1.trackMPD'!A:A)*
             (C2691='2.1.trackMPD'!D:D)*
             (D2691/10^6='2.1.trackMPD'!H:H)*
             (E2691='2.1.trackMPD'!F:F),
0))</f>
        <v>#N/A</v>
      </c>
    </row>
    <row r="2692" spans="1:9" x14ac:dyDescent="0.2">
      <c r="A2692" s="160" t="s">
        <v>21</v>
      </c>
      <c r="B2692" s="160" t="s">
        <v>3</v>
      </c>
      <c r="C2692" s="160">
        <f>_xlfn.XLOOKUP(B2692,'2.1.trackMPD'!$R$7:$R$29,'2.1.trackMPD'!$T$7:$T$29)</f>
        <v>2</v>
      </c>
      <c r="D2692" s="160">
        <v>5000</v>
      </c>
      <c r="E2692" s="160" t="s">
        <v>6394</v>
      </c>
      <c r="F2692" s="160" t="s">
        <v>110</v>
      </c>
      <c r="G2692" s="160" t="s">
        <v>124</v>
      </c>
      <c r="H2692" s="160" t="s">
        <v>6393</v>
      </c>
      <c r="I2692" s="160" t="e" cm="1">
        <f t="array" ref="I2692">INDEX('2.1.trackMPD'!K:K/(24*60*60),
       MATCH(1,
             (A2692='2.1.trackMPD'!A:A)*
             (C2692='2.1.trackMPD'!D:D)*
             (D2692/10^6='2.1.trackMPD'!H:H)*
             (E2692='2.1.trackMPD'!F:F),
0))</f>
        <v>#N/A</v>
      </c>
    </row>
    <row r="2693" spans="1:9" x14ac:dyDescent="0.2">
      <c r="A2693" s="160" t="s">
        <v>21</v>
      </c>
      <c r="B2693" s="160" t="s">
        <v>3</v>
      </c>
      <c r="C2693" s="160">
        <f>_xlfn.XLOOKUP(B2693,'2.1.trackMPD'!$R$7:$R$29,'2.1.trackMPD'!$T$7:$T$29)</f>
        <v>2</v>
      </c>
      <c r="D2693" s="160">
        <v>5000</v>
      </c>
      <c r="E2693" s="160" t="s">
        <v>6394</v>
      </c>
      <c r="F2693" s="160" t="s">
        <v>110</v>
      </c>
      <c r="G2693" s="160" t="s">
        <v>140</v>
      </c>
      <c r="H2693" s="160" t="s">
        <v>6393</v>
      </c>
      <c r="I2693" s="160" t="e" cm="1">
        <f t="array" ref="I2693">INDEX('2.1.trackMPD'!L:L/(24*60*60),
       MATCH(1,
             (A2693='2.1.trackMPD'!A:A)*
             (C2693='2.1.trackMPD'!D:D)*
             (D2693/10^6='2.1.trackMPD'!H:H)*
             (E2693='2.1.trackMPD'!F:F),
0))</f>
        <v>#N/A</v>
      </c>
    </row>
    <row r="2694" spans="1:9" x14ac:dyDescent="0.2">
      <c r="A2694" s="160" t="s">
        <v>21</v>
      </c>
      <c r="B2694" s="160" t="s">
        <v>3</v>
      </c>
      <c r="C2694" s="160">
        <f>_xlfn.XLOOKUP(B2694,'2.1.trackMPD'!$R$7:$R$29,'2.1.trackMPD'!$T$7:$T$29)</f>
        <v>2</v>
      </c>
      <c r="D2694" s="160">
        <v>1</v>
      </c>
      <c r="E2694" s="160" t="s">
        <v>6395</v>
      </c>
      <c r="F2694" s="160" t="s">
        <v>110</v>
      </c>
      <c r="G2694" s="160" t="s">
        <v>124</v>
      </c>
      <c r="H2694" s="160" t="s">
        <v>6392</v>
      </c>
      <c r="I2694" s="160" t="e" cm="1">
        <f t="array" ref="I2694">INDEX('2.1.trackMPD'!I:I/(24*60*60),
       MATCH(1,
             (A2694='2.1.trackMPD'!A:A)*
             (C2694='2.1.trackMPD'!D:D)*
             (D2694/10^6='2.1.trackMPD'!H:H)*
             (E2694='2.1.trackMPD'!F:F),
0))</f>
        <v>#N/A</v>
      </c>
    </row>
    <row r="2695" spans="1:9" x14ac:dyDescent="0.2">
      <c r="A2695" s="160" t="s">
        <v>21</v>
      </c>
      <c r="B2695" s="160" t="s">
        <v>3</v>
      </c>
      <c r="C2695" s="160">
        <f>_xlfn.XLOOKUP(B2695,'2.1.trackMPD'!$R$7:$R$29,'2.1.trackMPD'!$T$7:$T$29)</f>
        <v>2</v>
      </c>
      <c r="D2695" s="160">
        <v>1</v>
      </c>
      <c r="E2695" s="160" t="s">
        <v>6395</v>
      </c>
      <c r="F2695" s="160" t="s">
        <v>110</v>
      </c>
      <c r="G2695" s="160" t="s">
        <v>140</v>
      </c>
      <c r="H2695" s="160" t="s">
        <v>6392</v>
      </c>
      <c r="I2695" s="160" t="e" cm="1">
        <f t="array" ref="I2695">INDEX('2.1.trackMPD'!J:J/(24*60*60),
       MATCH(1,
             (A2695='2.1.trackMPD'!A:A)*
             (C2695='2.1.trackMPD'!D:D)*
             (D2695/10^6='2.1.trackMPD'!H:H)*
             (E2695='2.1.trackMPD'!F:F),
0))</f>
        <v>#N/A</v>
      </c>
    </row>
    <row r="2696" spans="1:9" x14ac:dyDescent="0.2">
      <c r="A2696" s="160" t="s">
        <v>21</v>
      </c>
      <c r="B2696" s="160" t="s">
        <v>3</v>
      </c>
      <c r="C2696" s="160">
        <f>_xlfn.XLOOKUP(B2696,'2.1.trackMPD'!$R$7:$R$29,'2.1.trackMPD'!$T$7:$T$29)</f>
        <v>2</v>
      </c>
      <c r="D2696" s="160">
        <v>1</v>
      </c>
      <c r="E2696" s="160" t="s">
        <v>6395</v>
      </c>
      <c r="F2696" s="160" t="s">
        <v>110</v>
      </c>
      <c r="G2696" s="160" t="s">
        <v>124</v>
      </c>
      <c r="H2696" s="160" t="s">
        <v>6393</v>
      </c>
      <c r="I2696" s="160" t="e" cm="1">
        <f t="array" ref="I2696">INDEX('2.1.trackMPD'!K:K/(24*60*60),
       MATCH(1,
             (A2696='2.1.trackMPD'!A:A)*
             (C2696='2.1.trackMPD'!D:D)*
             (D2696/10^6='2.1.trackMPD'!H:H)*
             (E2696='2.1.trackMPD'!F:F),
0))</f>
        <v>#N/A</v>
      </c>
    </row>
    <row r="2697" spans="1:9" x14ac:dyDescent="0.2">
      <c r="A2697" s="160" t="s">
        <v>21</v>
      </c>
      <c r="B2697" s="160" t="s">
        <v>3</v>
      </c>
      <c r="C2697" s="160">
        <f>_xlfn.XLOOKUP(B2697,'2.1.trackMPD'!$R$7:$R$29,'2.1.trackMPD'!$T$7:$T$29)</f>
        <v>2</v>
      </c>
      <c r="D2697" s="160">
        <v>1</v>
      </c>
      <c r="E2697" s="160" t="s">
        <v>6395</v>
      </c>
      <c r="F2697" s="160" t="s">
        <v>110</v>
      </c>
      <c r="G2697" s="160" t="s">
        <v>140</v>
      </c>
      <c r="H2697" s="160" t="s">
        <v>6393</v>
      </c>
      <c r="I2697" s="160" t="e" cm="1">
        <f t="array" ref="I2697">INDEX('2.1.trackMPD'!L:L/(24*60*60),
       MATCH(1,
             (A2697='2.1.trackMPD'!A:A)*
             (C2697='2.1.trackMPD'!D:D)*
             (D2697/10^6='2.1.trackMPD'!H:H)*
             (E2697='2.1.trackMPD'!F:F),
0))</f>
        <v>#N/A</v>
      </c>
    </row>
    <row r="2698" spans="1:9" x14ac:dyDescent="0.2">
      <c r="A2698" s="160" t="s">
        <v>21</v>
      </c>
      <c r="B2698" s="160" t="s">
        <v>3</v>
      </c>
      <c r="C2698" s="160">
        <f>_xlfn.XLOOKUP(B2698,'2.1.trackMPD'!$R$7:$R$29,'2.1.trackMPD'!$T$7:$T$29)</f>
        <v>2</v>
      </c>
      <c r="D2698" s="160">
        <v>10</v>
      </c>
      <c r="E2698" s="160" t="s">
        <v>6395</v>
      </c>
      <c r="F2698" s="160" t="s">
        <v>110</v>
      </c>
      <c r="G2698" s="160" t="s">
        <v>124</v>
      </c>
      <c r="H2698" s="160" t="s">
        <v>6392</v>
      </c>
      <c r="I2698" s="160" t="e" cm="1">
        <f t="array" ref="I2698">INDEX('2.1.trackMPD'!I:I/(24*60*60),
       MATCH(1,
             (A2698='2.1.trackMPD'!A:A)*
             (C2698='2.1.trackMPD'!D:D)*
             (D2698/10^6='2.1.trackMPD'!H:H)*
             (E2698='2.1.trackMPD'!F:F),
0))</f>
        <v>#N/A</v>
      </c>
    </row>
    <row r="2699" spans="1:9" x14ac:dyDescent="0.2">
      <c r="A2699" s="160" t="s">
        <v>21</v>
      </c>
      <c r="B2699" s="160" t="s">
        <v>3</v>
      </c>
      <c r="C2699" s="160">
        <f>_xlfn.XLOOKUP(B2699,'2.1.trackMPD'!$R$7:$R$29,'2.1.trackMPD'!$T$7:$T$29)</f>
        <v>2</v>
      </c>
      <c r="D2699" s="160">
        <v>10</v>
      </c>
      <c r="E2699" s="160" t="s">
        <v>6395</v>
      </c>
      <c r="F2699" s="160" t="s">
        <v>110</v>
      </c>
      <c r="G2699" s="160" t="s">
        <v>140</v>
      </c>
      <c r="H2699" s="160" t="s">
        <v>6392</v>
      </c>
      <c r="I2699" s="160" t="e" cm="1">
        <f t="array" ref="I2699">INDEX('2.1.trackMPD'!J:J/(24*60*60),
       MATCH(1,
             (A2699='2.1.trackMPD'!A:A)*
             (C2699='2.1.trackMPD'!D:D)*
             (D2699/10^6='2.1.trackMPD'!H:H)*
             (E2699='2.1.trackMPD'!F:F),
0))</f>
        <v>#N/A</v>
      </c>
    </row>
    <row r="2700" spans="1:9" x14ac:dyDescent="0.2">
      <c r="A2700" s="160" t="s">
        <v>21</v>
      </c>
      <c r="B2700" s="160" t="s">
        <v>3</v>
      </c>
      <c r="C2700" s="160">
        <f>_xlfn.XLOOKUP(B2700,'2.1.trackMPD'!$R$7:$R$29,'2.1.trackMPD'!$T$7:$T$29)</f>
        <v>2</v>
      </c>
      <c r="D2700" s="160">
        <v>10</v>
      </c>
      <c r="E2700" s="160" t="s">
        <v>6395</v>
      </c>
      <c r="F2700" s="160" t="s">
        <v>110</v>
      </c>
      <c r="G2700" s="160" t="s">
        <v>124</v>
      </c>
      <c r="H2700" s="160" t="s">
        <v>6393</v>
      </c>
      <c r="I2700" s="160" t="e" cm="1">
        <f t="array" ref="I2700">INDEX('2.1.trackMPD'!K:K/(24*60*60),
       MATCH(1,
             (A2700='2.1.trackMPD'!A:A)*
             (C2700='2.1.trackMPD'!D:D)*
             (D2700/10^6='2.1.trackMPD'!H:H)*
             (E2700='2.1.trackMPD'!F:F),
0))</f>
        <v>#N/A</v>
      </c>
    </row>
    <row r="2701" spans="1:9" x14ac:dyDescent="0.2">
      <c r="A2701" s="160" t="s">
        <v>21</v>
      </c>
      <c r="B2701" s="160" t="s">
        <v>3</v>
      </c>
      <c r="C2701" s="160">
        <f>_xlfn.XLOOKUP(B2701,'2.1.trackMPD'!$R$7:$R$29,'2.1.trackMPD'!$T$7:$T$29)</f>
        <v>2</v>
      </c>
      <c r="D2701" s="160">
        <v>10</v>
      </c>
      <c r="E2701" s="160" t="s">
        <v>6395</v>
      </c>
      <c r="F2701" s="160" t="s">
        <v>110</v>
      </c>
      <c r="G2701" s="160" t="s">
        <v>140</v>
      </c>
      <c r="H2701" s="160" t="s">
        <v>6393</v>
      </c>
      <c r="I2701" s="160" t="e" cm="1">
        <f t="array" ref="I2701">INDEX('2.1.trackMPD'!L:L/(24*60*60),
       MATCH(1,
             (A2701='2.1.trackMPD'!A:A)*
             (C2701='2.1.trackMPD'!D:D)*
             (D2701/10^6='2.1.trackMPD'!H:H)*
             (E2701='2.1.trackMPD'!F:F),
0))</f>
        <v>#N/A</v>
      </c>
    </row>
    <row r="2702" spans="1:9" x14ac:dyDescent="0.2">
      <c r="A2702" s="160" t="s">
        <v>21</v>
      </c>
      <c r="B2702" s="160" t="s">
        <v>3</v>
      </c>
      <c r="C2702" s="160">
        <f>_xlfn.XLOOKUP(B2702,'2.1.trackMPD'!$R$7:$R$29,'2.1.trackMPD'!$T$7:$T$29)</f>
        <v>2</v>
      </c>
      <c r="D2702" s="160">
        <v>100</v>
      </c>
      <c r="E2702" s="160" t="s">
        <v>6395</v>
      </c>
      <c r="F2702" s="160" t="s">
        <v>110</v>
      </c>
      <c r="G2702" s="160" t="s">
        <v>124</v>
      </c>
      <c r="H2702" s="160" t="s">
        <v>6392</v>
      </c>
      <c r="I2702" s="160" t="e" cm="1">
        <f t="array" ref="I2702">INDEX('2.1.trackMPD'!I:I/(24*60*60),
       MATCH(1,
             (A2702='2.1.trackMPD'!A:A)*
             (C2702='2.1.trackMPD'!D:D)*
             (D2702/10^6='2.1.trackMPD'!H:H)*
             (E2702='2.1.trackMPD'!F:F),
0))</f>
        <v>#N/A</v>
      </c>
    </row>
    <row r="2703" spans="1:9" x14ac:dyDescent="0.2">
      <c r="A2703" s="160" t="s">
        <v>21</v>
      </c>
      <c r="B2703" s="160" t="s">
        <v>3</v>
      </c>
      <c r="C2703" s="160">
        <f>_xlfn.XLOOKUP(B2703,'2.1.trackMPD'!$R$7:$R$29,'2.1.trackMPD'!$T$7:$T$29)</f>
        <v>2</v>
      </c>
      <c r="D2703" s="160">
        <v>100</v>
      </c>
      <c r="E2703" s="160" t="s">
        <v>6395</v>
      </c>
      <c r="F2703" s="160" t="s">
        <v>110</v>
      </c>
      <c r="G2703" s="160" t="s">
        <v>140</v>
      </c>
      <c r="H2703" s="160" t="s">
        <v>6392</v>
      </c>
      <c r="I2703" s="160" t="e" cm="1">
        <f t="array" ref="I2703">INDEX('2.1.trackMPD'!J:J/(24*60*60),
       MATCH(1,
             (A2703='2.1.trackMPD'!A:A)*
             (C2703='2.1.trackMPD'!D:D)*
             (D2703/10^6='2.1.trackMPD'!H:H)*
             (E2703='2.1.trackMPD'!F:F),
0))</f>
        <v>#N/A</v>
      </c>
    </row>
    <row r="2704" spans="1:9" x14ac:dyDescent="0.2">
      <c r="A2704" s="160" t="s">
        <v>21</v>
      </c>
      <c r="B2704" s="160" t="s">
        <v>3</v>
      </c>
      <c r="C2704" s="160">
        <f>_xlfn.XLOOKUP(B2704,'2.1.trackMPD'!$R$7:$R$29,'2.1.trackMPD'!$T$7:$T$29)</f>
        <v>2</v>
      </c>
      <c r="D2704" s="160">
        <v>100</v>
      </c>
      <c r="E2704" s="160" t="s">
        <v>6395</v>
      </c>
      <c r="F2704" s="160" t="s">
        <v>110</v>
      </c>
      <c r="G2704" s="160" t="s">
        <v>124</v>
      </c>
      <c r="H2704" s="160" t="s">
        <v>6393</v>
      </c>
      <c r="I2704" s="160" t="e" cm="1">
        <f t="array" ref="I2704">INDEX('2.1.trackMPD'!K:K/(24*60*60),
       MATCH(1,
             (A2704='2.1.trackMPD'!A:A)*
             (C2704='2.1.trackMPD'!D:D)*
             (D2704/10^6='2.1.trackMPD'!H:H)*
             (E2704='2.1.trackMPD'!F:F),
0))</f>
        <v>#N/A</v>
      </c>
    </row>
    <row r="2705" spans="1:9" x14ac:dyDescent="0.2">
      <c r="A2705" s="160" t="s">
        <v>21</v>
      </c>
      <c r="B2705" s="160" t="s">
        <v>3</v>
      </c>
      <c r="C2705" s="160">
        <f>_xlfn.XLOOKUP(B2705,'2.1.trackMPD'!$R$7:$R$29,'2.1.trackMPD'!$T$7:$T$29)</f>
        <v>2</v>
      </c>
      <c r="D2705" s="160">
        <v>100</v>
      </c>
      <c r="E2705" s="160" t="s">
        <v>6395</v>
      </c>
      <c r="F2705" s="160" t="s">
        <v>110</v>
      </c>
      <c r="G2705" s="160" t="s">
        <v>140</v>
      </c>
      <c r="H2705" s="160" t="s">
        <v>6393</v>
      </c>
      <c r="I2705" s="160" t="e" cm="1">
        <f t="array" ref="I2705">INDEX('2.1.trackMPD'!L:L/(24*60*60),
       MATCH(1,
             (A2705='2.1.trackMPD'!A:A)*
             (C2705='2.1.trackMPD'!D:D)*
             (D2705/10^6='2.1.trackMPD'!H:H)*
             (E2705='2.1.trackMPD'!F:F),
0))</f>
        <v>#N/A</v>
      </c>
    </row>
    <row r="2706" spans="1:9" x14ac:dyDescent="0.2">
      <c r="A2706" s="160" t="s">
        <v>21</v>
      </c>
      <c r="B2706" s="160" t="s">
        <v>23</v>
      </c>
      <c r="C2706" s="160">
        <f>_xlfn.XLOOKUP(B2706,'2.1.trackMPD'!$R$7:$R$29,'2.1.trackMPD'!$T$7:$T$29)</f>
        <v>5</v>
      </c>
      <c r="D2706" s="160">
        <v>1</v>
      </c>
      <c r="E2706" s="160" t="s">
        <v>6390</v>
      </c>
      <c r="F2706" s="160" t="s">
        <v>110</v>
      </c>
      <c r="G2706" s="160" t="s">
        <v>124</v>
      </c>
      <c r="H2706" s="160" t="s">
        <v>6392</v>
      </c>
      <c r="I2706" s="160" cm="1">
        <f t="array" ref="I2706">INDEX('2.1.trackMPD'!I:I/(24*60*60),
       MATCH(1,
             (A2706='2.1.trackMPD'!A:A)*
             (C2706='2.1.trackMPD'!D:D)*
             (D2706/10^6='2.1.trackMPD'!H:H)*
             (E2706='2.1.trackMPD'!F:F),
0))</f>
        <v>5.1860419009942129E-7</v>
      </c>
    </row>
    <row r="2707" spans="1:9" x14ac:dyDescent="0.2">
      <c r="A2707" s="160" t="s">
        <v>21</v>
      </c>
      <c r="B2707" s="160" t="s">
        <v>23</v>
      </c>
      <c r="C2707" s="160">
        <f>_xlfn.XLOOKUP(B2707,'2.1.trackMPD'!$R$7:$R$29,'2.1.trackMPD'!$T$7:$T$29)</f>
        <v>5</v>
      </c>
      <c r="D2707" s="160">
        <v>1</v>
      </c>
      <c r="E2707" s="160" t="s">
        <v>6390</v>
      </c>
      <c r="F2707" s="160" t="s">
        <v>110</v>
      </c>
      <c r="G2707" s="160" t="s">
        <v>140</v>
      </c>
      <c r="H2707" s="160" t="s">
        <v>6392</v>
      </c>
      <c r="I2707" s="160" cm="1">
        <f t="array" ref="I2707">INDEX('2.1.trackMPD'!J:J/(24*60*60),
       MATCH(1,
             (A2707='2.1.trackMPD'!A:A)*
             (C2707='2.1.trackMPD'!D:D)*
             (D2707/10^6='2.1.trackMPD'!H:H)*
             (E2707='2.1.trackMPD'!F:F),
0))</f>
        <v>1.3544079690838426E-5</v>
      </c>
    </row>
    <row r="2708" spans="1:9" x14ac:dyDescent="0.2">
      <c r="A2708" s="160" t="s">
        <v>21</v>
      </c>
      <c r="B2708" s="160" t="s">
        <v>23</v>
      </c>
      <c r="C2708" s="160">
        <f>_xlfn.XLOOKUP(B2708,'2.1.trackMPD'!$R$7:$R$29,'2.1.trackMPD'!$T$7:$T$29)</f>
        <v>5</v>
      </c>
      <c r="D2708" s="160">
        <v>1</v>
      </c>
      <c r="E2708" s="160" t="s">
        <v>6390</v>
      </c>
      <c r="F2708" s="160" t="s">
        <v>110</v>
      </c>
      <c r="G2708" s="160" t="s">
        <v>124</v>
      </c>
      <c r="H2708" s="160" t="s">
        <v>6393</v>
      </c>
      <c r="I2708" s="160" cm="1">
        <f t="array" ref="I2708">INDEX('2.1.trackMPD'!K:K/(24*60*60),
       MATCH(1,
             (A2708='2.1.trackMPD'!A:A)*
             (C2708='2.1.trackMPD'!D:D)*
             (D2708/10^6='2.1.trackMPD'!H:H)*
             (E2708='2.1.trackMPD'!F:F),
0))</f>
        <v>0</v>
      </c>
    </row>
    <row r="2709" spans="1:9" x14ac:dyDescent="0.2">
      <c r="A2709" s="160" t="s">
        <v>21</v>
      </c>
      <c r="B2709" s="160" t="s">
        <v>23</v>
      </c>
      <c r="C2709" s="160">
        <f>_xlfn.XLOOKUP(B2709,'2.1.trackMPD'!$R$7:$R$29,'2.1.trackMPD'!$T$7:$T$29)</f>
        <v>5</v>
      </c>
      <c r="D2709" s="160">
        <v>1</v>
      </c>
      <c r="E2709" s="160" t="s">
        <v>6390</v>
      </c>
      <c r="F2709" s="160" t="s">
        <v>110</v>
      </c>
      <c r="G2709" s="160" t="s">
        <v>140</v>
      </c>
      <c r="H2709" s="160" t="s">
        <v>6393</v>
      </c>
      <c r="I2709" s="160" cm="1">
        <f t="array" ref="I2709">INDEX('2.1.trackMPD'!L:L/(24*60*60),
       MATCH(1,
             (A2709='2.1.trackMPD'!A:A)*
             (C2709='2.1.trackMPD'!D:D)*
             (D2709/10^6='2.1.trackMPD'!H:H)*
             (E2709='2.1.trackMPD'!F:F),
0))</f>
        <v>0</v>
      </c>
    </row>
    <row r="2710" spans="1:9" x14ac:dyDescent="0.2">
      <c r="A2710" s="160" t="s">
        <v>21</v>
      </c>
      <c r="B2710" s="160" t="s">
        <v>23</v>
      </c>
      <c r="C2710" s="160">
        <f>_xlfn.XLOOKUP(B2710,'2.1.trackMPD'!$R$7:$R$29,'2.1.trackMPD'!$T$7:$T$29)</f>
        <v>5</v>
      </c>
      <c r="D2710" s="160">
        <v>10</v>
      </c>
      <c r="E2710" s="160" t="s">
        <v>6390</v>
      </c>
      <c r="F2710" s="160" t="s">
        <v>110</v>
      </c>
      <c r="G2710" s="160" t="s">
        <v>124</v>
      </c>
      <c r="H2710" s="160" t="s">
        <v>6392</v>
      </c>
      <c r="I2710" s="160" cm="1">
        <f t="array" ref="I2710">INDEX('2.1.trackMPD'!I:I/(24*60*60),
       MATCH(1,
             (A2710='2.1.trackMPD'!A:A)*
             (C2710='2.1.trackMPD'!D:D)*
             (D2710/10^6='2.1.trackMPD'!H:H)*
             (E2710='2.1.trackMPD'!F:F),
0))</f>
        <v>1.8406507925492825E-6</v>
      </c>
    </row>
    <row r="2711" spans="1:9" x14ac:dyDescent="0.2">
      <c r="A2711" s="160" t="s">
        <v>21</v>
      </c>
      <c r="B2711" s="160" t="s">
        <v>23</v>
      </c>
      <c r="C2711" s="160">
        <f>_xlfn.XLOOKUP(B2711,'2.1.trackMPD'!$R$7:$R$29,'2.1.trackMPD'!$T$7:$T$29)</f>
        <v>5</v>
      </c>
      <c r="D2711" s="160">
        <v>10</v>
      </c>
      <c r="E2711" s="160" t="s">
        <v>6390</v>
      </c>
      <c r="F2711" s="160" t="s">
        <v>110</v>
      </c>
      <c r="G2711" s="160" t="s">
        <v>140</v>
      </c>
      <c r="H2711" s="160" t="s">
        <v>6392</v>
      </c>
      <c r="I2711" s="160" cm="1">
        <f t="array" ref="I2711">INDEX('2.1.trackMPD'!J:J/(24*60*60),
       MATCH(1,
             (A2711='2.1.trackMPD'!A:A)*
             (C2711='2.1.trackMPD'!D:D)*
             (D2711/10^6='2.1.trackMPD'!H:H)*
             (E2711='2.1.trackMPD'!F:F),
0))</f>
        <v>1.9250315254969906E-5</v>
      </c>
    </row>
    <row r="2712" spans="1:9" x14ac:dyDescent="0.2">
      <c r="A2712" s="160" t="s">
        <v>21</v>
      </c>
      <c r="B2712" s="160" t="s">
        <v>23</v>
      </c>
      <c r="C2712" s="160">
        <f>_xlfn.XLOOKUP(B2712,'2.1.trackMPD'!$R$7:$R$29,'2.1.trackMPD'!$T$7:$T$29)</f>
        <v>5</v>
      </c>
      <c r="D2712" s="160">
        <v>10</v>
      </c>
      <c r="E2712" s="160" t="s">
        <v>6390</v>
      </c>
      <c r="F2712" s="160" t="s">
        <v>110</v>
      </c>
      <c r="G2712" s="160" t="s">
        <v>124</v>
      </c>
      <c r="H2712" s="160" t="s">
        <v>6393</v>
      </c>
      <c r="I2712" s="160" cm="1">
        <f t="array" ref="I2712">INDEX('2.1.trackMPD'!K:K/(24*60*60),
       MATCH(1,
             (A2712='2.1.trackMPD'!A:A)*
             (C2712='2.1.trackMPD'!D:D)*
             (D2712/10^6='2.1.trackMPD'!H:H)*
             (E2712='2.1.trackMPD'!F:F),
0))</f>
        <v>0</v>
      </c>
    </row>
    <row r="2713" spans="1:9" x14ac:dyDescent="0.2">
      <c r="A2713" s="160" t="s">
        <v>21</v>
      </c>
      <c r="B2713" s="160" t="s">
        <v>23</v>
      </c>
      <c r="C2713" s="160">
        <f>_xlfn.XLOOKUP(B2713,'2.1.trackMPD'!$R$7:$R$29,'2.1.trackMPD'!$T$7:$T$29)</f>
        <v>5</v>
      </c>
      <c r="D2713" s="160">
        <v>10</v>
      </c>
      <c r="E2713" s="160" t="s">
        <v>6390</v>
      </c>
      <c r="F2713" s="160" t="s">
        <v>110</v>
      </c>
      <c r="G2713" s="160" t="s">
        <v>140</v>
      </c>
      <c r="H2713" s="160" t="s">
        <v>6393</v>
      </c>
      <c r="I2713" s="160" cm="1">
        <f t="array" ref="I2713">INDEX('2.1.trackMPD'!L:L/(24*60*60),
       MATCH(1,
             (A2713='2.1.trackMPD'!A:A)*
             (C2713='2.1.trackMPD'!D:D)*
             (D2713/10^6='2.1.trackMPD'!H:H)*
             (E2713='2.1.trackMPD'!F:F),
0))</f>
        <v>0</v>
      </c>
    </row>
    <row r="2714" spans="1:9" x14ac:dyDescent="0.2">
      <c r="A2714" s="160" t="s">
        <v>21</v>
      </c>
      <c r="B2714" s="160" t="s">
        <v>23</v>
      </c>
      <c r="C2714" s="160">
        <f>_xlfn.XLOOKUP(B2714,'2.1.trackMPD'!$R$7:$R$29,'2.1.trackMPD'!$T$7:$T$29)</f>
        <v>5</v>
      </c>
      <c r="D2714" s="160">
        <v>100</v>
      </c>
      <c r="E2714" s="160" t="s">
        <v>6390</v>
      </c>
      <c r="F2714" s="160" t="s">
        <v>110</v>
      </c>
      <c r="G2714" s="160" t="s">
        <v>124</v>
      </c>
      <c r="H2714" s="160" t="s">
        <v>6392</v>
      </c>
      <c r="I2714" s="160" cm="1">
        <f t="array" ref="I2714">INDEX('2.1.trackMPD'!I:I/(24*60*60),
       MATCH(1,
             (A2714='2.1.trackMPD'!A:A)*
             (C2714='2.1.trackMPD'!D:D)*
             (D2714/10^6='2.1.trackMPD'!H:H)*
             (E2714='2.1.trackMPD'!F:F),
0))</f>
        <v>9.0404587625011459E-5</v>
      </c>
    </row>
    <row r="2715" spans="1:9" x14ac:dyDescent="0.2">
      <c r="A2715" s="160" t="s">
        <v>21</v>
      </c>
      <c r="B2715" s="160" t="s">
        <v>23</v>
      </c>
      <c r="C2715" s="160">
        <f>_xlfn.XLOOKUP(B2715,'2.1.trackMPD'!$R$7:$R$29,'2.1.trackMPD'!$T$7:$T$29)</f>
        <v>5</v>
      </c>
      <c r="D2715" s="160">
        <v>100</v>
      </c>
      <c r="E2715" s="160" t="s">
        <v>6390</v>
      </c>
      <c r="F2715" s="160" t="s">
        <v>110</v>
      </c>
      <c r="G2715" s="160" t="s">
        <v>140</v>
      </c>
      <c r="H2715" s="160" t="s">
        <v>6392</v>
      </c>
      <c r="I2715" s="160" cm="1">
        <f t="array" ref="I2715">INDEX('2.1.trackMPD'!J:J/(24*60*60),
       MATCH(1,
             (A2715='2.1.trackMPD'!A:A)*
             (C2715='2.1.trackMPD'!D:D)*
             (D2715/10^6='2.1.trackMPD'!H:H)*
             (E2715='2.1.trackMPD'!F:F),
0))</f>
        <v>2.8372755392440743E-4</v>
      </c>
    </row>
    <row r="2716" spans="1:9" x14ac:dyDescent="0.2">
      <c r="A2716" s="160" t="s">
        <v>21</v>
      </c>
      <c r="B2716" s="160" t="s">
        <v>23</v>
      </c>
      <c r="C2716" s="160">
        <f>_xlfn.XLOOKUP(B2716,'2.1.trackMPD'!$R$7:$R$29,'2.1.trackMPD'!$T$7:$T$29)</f>
        <v>5</v>
      </c>
      <c r="D2716" s="160">
        <v>100</v>
      </c>
      <c r="E2716" s="160" t="s">
        <v>6390</v>
      </c>
      <c r="F2716" s="160" t="s">
        <v>110</v>
      </c>
      <c r="G2716" s="160" t="s">
        <v>124</v>
      </c>
      <c r="H2716" s="160" t="s">
        <v>6393</v>
      </c>
      <c r="I2716" s="160" cm="1">
        <f t="array" ref="I2716">INDEX('2.1.trackMPD'!K:K/(24*60*60),
       MATCH(1,
             (A2716='2.1.trackMPD'!A:A)*
             (C2716='2.1.trackMPD'!D:D)*
             (D2716/10^6='2.1.trackMPD'!H:H)*
             (E2716='2.1.trackMPD'!F:F),
0))</f>
        <v>0</v>
      </c>
    </row>
    <row r="2717" spans="1:9" x14ac:dyDescent="0.2">
      <c r="A2717" s="160" t="s">
        <v>21</v>
      </c>
      <c r="B2717" s="160" t="s">
        <v>23</v>
      </c>
      <c r="C2717" s="160">
        <f>_xlfn.XLOOKUP(B2717,'2.1.trackMPD'!$R$7:$R$29,'2.1.trackMPD'!$T$7:$T$29)</f>
        <v>5</v>
      </c>
      <c r="D2717" s="160">
        <v>100</v>
      </c>
      <c r="E2717" s="160" t="s">
        <v>6390</v>
      </c>
      <c r="F2717" s="160" t="s">
        <v>110</v>
      </c>
      <c r="G2717" s="160" t="s">
        <v>140</v>
      </c>
      <c r="H2717" s="160" t="s">
        <v>6393</v>
      </c>
      <c r="I2717" s="160" cm="1">
        <f t="array" ref="I2717">INDEX('2.1.trackMPD'!L:L/(24*60*60),
       MATCH(1,
             (A2717='2.1.trackMPD'!A:A)*
             (C2717='2.1.trackMPD'!D:D)*
             (D2717/10^6='2.1.trackMPD'!H:H)*
             (E2717='2.1.trackMPD'!F:F),
0))</f>
        <v>0</v>
      </c>
    </row>
    <row r="2718" spans="1:9" x14ac:dyDescent="0.2">
      <c r="A2718" s="160" t="s">
        <v>21</v>
      </c>
      <c r="B2718" s="160" t="s">
        <v>23</v>
      </c>
      <c r="C2718" s="160">
        <f>_xlfn.XLOOKUP(B2718,'2.1.trackMPD'!$R$7:$R$29,'2.1.trackMPD'!$T$7:$T$29)</f>
        <v>5</v>
      </c>
      <c r="D2718" s="160">
        <v>1000</v>
      </c>
      <c r="E2718" s="160" t="s">
        <v>6390</v>
      </c>
      <c r="F2718" s="160" t="s">
        <v>110</v>
      </c>
      <c r="G2718" s="160" t="s">
        <v>124</v>
      </c>
      <c r="H2718" s="160" t="s">
        <v>6392</v>
      </c>
      <c r="I2718" s="160" cm="1">
        <f t="array" ref="I2718">INDEX('2.1.trackMPD'!I:I/(24*60*60),
       MATCH(1,
             (A2718='2.1.trackMPD'!A:A)*
             (C2718='2.1.trackMPD'!D:D)*
             (D2718/10^6='2.1.trackMPD'!H:H)*
             (E2718='2.1.trackMPD'!F:F),
0))</f>
        <v>0.20426578344828242</v>
      </c>
    </row>
    <row r="2719" spans="1:9" x14ac:dyDescent="0.2">
      <c r="A2719" s="160" t="s">
        <v>21</v>
      </c>
      <c r="B2719" s="160" t="s">
        <v>23</v>
      </c>
      <c r="C2719" s="160">
        <f>_xlfn.XLOOKUP(B2719,'2.1.trackMPD'!$R$7:$R$29,'2.1.trackMPD'!$T$7:$T$29)</f>
        <v>5</v>
      </c>
      <c r="D2719" s="160">
        <v>1000</v>
      </c>
      <c r="E2719" s="160" t="s">
        <v>6390</v>
      </c>
      <c r="F2719" s="160" t="s">
        <v>110</v>
      </c>
      <c r="G2719" s="160" t="s">
        <v>140</v>
      </c>
      <c r="H2719" s="160" t="s">
        <v>6392</v>
      </c>
      <c r="I2719" s="160" cm="1">
        <f t="array" ref="I2719">INDEX('2.1.trackMPD'!J:J/(24*60*60),
       MATCH(1,
             (A2719='2.1.trackMPD'!A:A)*
             (C2719='2.1.trackMPD'!D:D)*
             (D2719/10^6='2.1.trackMPD'!H:H)*
             (E2719='2.1.trackMPD'!F:F),
0))</f>
        <v>1.1423796919102534E-2</v>
      </c>
    </row>
    <row r="2720" spans="1:9" x14ac:dyDescent="0.2">
      <c r="A2720" s="160" t="s">
        <v>21</v>
      </c>
      <c r="B2720" s="160" t="s">
        <v>23</v>
      </c>
      <c r="C2720" s="160">
        <f>_xlfn.XLOOKUP(B2720,'2.1.trackMPD'!$R$7:$R$29,'2.1.trackMPD'!$T$7:$T$29)</f>
        <v>5</v>
      </c>
      <c r="D2720" s="160">
        <v>1000</v>
      </c>
      <c r="E2720" s="160" t="s">
        <v>6390</v>
      </c>
      <c r="F2720" s="160" t="s">
        <v>110</v>
      </c>
      <c r="G2720" s="160" t="s">
        <v>124</v>
      </c>
      <c r="H2720" s="160" t="s">
        <v>6393</v>
      </c>
      <c r="I2720" s="160" cm="1">
        <f t="array" ref="I2720">INDEX('2.1.trackMPD'!K:K/(24*60*60),
       MATCH(1,
             (A2720='2.1.trackMPD'!A:A)*
             (C2720='2.1.trackMPD'!D:D)*
             (D2720/10^6='2.1.trackMPD'!H:H)*
             (E2720='2.1.trackMPD'!F:F),
0))</f>
        <v>0</v>
      </c>
    </row>
    <row r="2721" spans="1:9" x14ac:dyDescent="0.2">
      <c r="A2721" s="160" t="s">
        <v>21</v>
      </c>
      <c r="B2721" s="160" t="s">
        <v>23</v>
      </c>
      <c r="C2721" s="160">
        <f>_xlfn.XLOOKUP(B2721,'2.1.trackMPD'!$R$7:$R$29,'2.1.trackMPD'!$T$7:$T$29)</f>
        <v>5</v>
      </c>
      <c r="D2721" s="160">
        <v>1000</v>
      </c>
      <c r="E2721" s="160" t="s">
        <v>6390</v>
      </c>
      <c r="F2721" s="160" t="s">
        <v>110</v>
      </c>
      <c r="G2721" s="160" t="s">
        <v>140</v>
      </c>
      <c r="H2721" s="160" t="s">
        <v>6393</v>
      </c>
      <c r="I2721" s="160" cm="1">
        <f t="array" ref="I2721">INDEX('2.1.trackMPD'!L:L/(24*60*60),
       MATCH(1,
             (A2721='2.1.trackMPD'!A:A)*
             (C2721='2.1.trackMPD'!D:D)*
             (D2721/10^6='2.1.trackMPD'!H:H)*
             (E2721='2.1.trackMPD'!F:F),
0))</f>
        <v>0</v>
      </c>
    </row>
    <row r="2722" spans="1:9" x14ac:dyDescent="0.2">
      <c r="A2722" s="160" t="s">
        <v>21</v>
      </c>
      <c r="B2722" s="160" t="s">
        <v>23</v>
      </c>
      <c r="C2722" s="160">
        <f>_xlfn.XLOOKUP(B2722,'2.1.trackMPD'!$R$7:$R$29,'2.1.trackMPD'!$T$7:$T$29)</f>
        <v>5</v>
      </c>
      <c r="D2722" s="160">
        <v>5000</v>
      </c>
      <c r="E2722" s="160" t="s">
        <v>6390</v>
      </c>
      <c r="F2722" s="160" t="s">
        <v>110</v>
      </c>
      <c r="G2722" s="160" t="s">
        <v>124</v>
      </c>
      <c r="H2722" s="160" t="s">
        <v>6392</v>
      </c>
      <c r="I2722" s="160" cm="1">
        <f t="array" ref="I2722">INDEX('2.1.trackMPD'!I:I/(24*60*60),
       MATCH(1,
             (A2722='2.1.trackMPD'!A:A)*
             (C2722='2.1.trackMPD'!D:D)*
             (D2722/10^6='2.1.trackMPD'!H:H)*
             (E2722='2.1.trackMPD'!F:F),
0))</f>
        <v>6.6162553516794205</v>
      </c>
    </row>
    <row r="2723" spans="1:9" x14ac:dyDescent="0.2">
      <c r="A2723" s="160" t="s">
        <v>21</v>
      </c>
      <c r="B2723" s="160" t="s">
        <v>23</v>
      </c>
      <c r="C2723" s="160">
        <f>_xlfn.XLOOKUP(B2723,'2.1.trackMPD'!$R$7:$R$29,'2.1.trackMPD'!$T$7:$T$29)</f>
        <v>5</v>
      </c>
      <c r="D2723" s="160">
        <v>5000</v>
      </c>
      <c r="E2723" s="160" t="s">
        <v>6390</v>
      </c>
      <c r="F2723" s="160" t="s">
        <v>110</v>
      </c>
      <c r="G2723" s="160" t="s">
        <v>140</v>
      </c>
      <c r="H2723" s="160" t="s">
        <v>6392</v>
      </c>
      <c r="I2723" s="160" cm="1">
        <f t="array" ref="I2723">INDEX('2.1.trackMPD'!J:J/(24*60*60),
       MATCH(1,
             (A2723='2.1.trackMPD'!A:A)*
             (C2723='2.1.trackMPD'!D:D)*
             (D2723/10^6='2.1.trackMPD'!H:H)*
             (E2723='2.1.trackMPD'!F:F),
0))</f>
        <v>6.5015782232290154E-2</v>
      </c>
    </row>
    <row r="2724" spans="1:9" x14ac:dyDescent="0.2">
      <c r="A2724" s="160" t="s">
        <v>21</v>
      </c>
      <c r="B2724" s="160" t="s">
        <v>23</v>
      </c>
      <c r="C2724" s="160">
        <f>_xlfn.XLOOKUP(B2724,'2.1.trackMPD'!$R$7:$R$29,'2.1.trackMPD'!$T$7:$T$29)</f>
        <v>5</v>
      </c>
      <c r="D2724" s="160">
        <v>5000</v>
      </c>
      <c r="E2724" s="160" t="s">
        <v>6390</v>
      </c>
      <c r="F2724" s="160" t="s">
        <v>110</v>
      </c>
      <c r="G2724" s="160" t="s">
        <v>124</v>
      </c>
      <c r="H2724" s="160" t="s">
        <v>6393</v>
      </c>
      <c r="I2724" s="160" cm="1">
        <f t="array" ref="I2724">INDEX('2.1.trackMPD'!K:K/(24*60*60),
       MATCH(1,
             (A2724='2.1.trackMPD'!A:A)*
             (C2724='2.1.trackMPD'!D:D)*
             (D2724/10^6='2.1.trackMPD'!H:H)*
             (E2724='2.1.trackMPD'!F:F),
0))</f>
        <v>0</v>
      </c>
    </row>
    <row r="2725" spans="1:9" x14ac:dyDescent="0.2">
      <c r="A2725" s="160" t="s">
        <v>21</v>
      </c>
      <c r="B2725" s="160" t="s">
        <v>23</v>
      </c>
      <c r="C2725" s="160">
        <f>_xlfn.XLOOKUP(B2725,'2.1.trackMPD'!$R$7:$R$29,'2.1.trackMPD'!$T$7:$T$29)</f>
        <v>5</v>
      </c>
      <c r="D2725" s="160">
        <v>5000</v>
      </c>
      <c r="E2725" s="160" t="s">
        <v>6390</v>
      </c>
      <c r="F2725" s="160" t="s">
        <v>110</v>
      </c>
      <c r="G2725" s="160" t="s">
        <v>140</v>
      </c>
      <c r="H2725" s="160" t="s">
        <v>6393</v>
      </c>
      <c r="I2725" s="160" cm="1">
        <f t="array" ref="I2725">INDEX('2.1.trackMPD'!L:L/(24*60*60),
       MATCH(1,
             (A2725='2.1.trackMPD'!A:A)*
             (C2725='2.1.trackMPD'!D:D)*
             (D2725/10^6='2.1.trackMPD'!H:H)*
             (E2725='2.1.trackMPD'!F:F),
0))</f>
        <v>0</v>
      </c>
    </row>
    <row r="2726" spans="1:9" x14ac:dyDescent="0.2">
      <c r="A2726" s="160" t="s">
        <v>21</v>
      </c>
      <c r="B2726" s="160" t="s">
        <v>23</v>
      </c>
      <c r="C2726" s="160">
        <f>_xlfn.XLOOKUP(B2726,'2.1.trackMPD'!$R$7:$R$29,'2.1.trackMPD'!$T$7:$T$29)</f>
        <v>5</v>
      </c>
      <c r="D2726" s="160">
        <v>1</v>
      </c>
      <c r="E2726" s="160" t="s">
        <v>6394</v>
      </c>
      <c r="F2726" s="160" t="s">
        <v>110</v>
      </c>
      <c r="G2726" s="160" t="s">
        <v>124</v>
      </c>
      <c r="H2726" s="160" t="s">
        <v>6392</v>
      </c>
      <c r="I2726" s="160" cm="1">
        <f t="array" ref="I2726">INDEX('2.1.trackMPD'!I:I/(24*60*60),
       MATCH(1,
             (A2726='2.1.trackMPD'!A:A)*
             (C2726='2.1.trackMPD'!D:D)*
             (D2726/10^6='2.1.trackMPD'!H:H)*
             (E2726='2.1.trackMPD'!F:F),
0))</f>
        <v>4.8659965022606942E-7</v>
      </c>
    </row>
    <row r="2727" spans="1:9" x14ac:dyDescent="0.2">
      <c r="A2727" s="160" t="s">
        <v>21</v>
      </c>
      <c r="B2727" s="160" t="s">
        <v>23</v>
      </c>
      <c r="C2727" s="160">
        <f>_xlfn.XLOOKUP(B2727,'2.1.trackMPD'!$R$7:$R$29,'2.1.trackMPD'!$T$7:$T$29)</f>
        <v>5</v>
      </c>
      <c r="D2727" s="160">
        <v>1</v>
      </c>
      <c r="E2727" s="160" t="s">
        <v>6394</v>
      </c>
      <c r="F2727" s="160" t="s">
        <v>110</v>
      </c>
      <c r="G2727" s="160" t="s">
        <v>140</v>
      </c>
      <c r="H2727" s="160" t="s">
        <v>6392</v>
      </c>
      <c r="I2727" s="160" cm="1">
        <f t="array" ref="I2727">INDEX('2.1.trackMPD'!J:J/(24*60*60),
       MATCH(1,
             (A2727='2.1.trackMPD'!A:A)*
             (C2727='2.1.trackMPD'!D:D)*
             (D2727/10^6='2.1.trackMPD'!H:H)*
             (E2727='2.1.trackMPD'!F:F),
0))</f>
        <v>1.3445333205214929E-5</v>
      </c>
    </row>
    <row r="2728" spans="1:9" x14ac:dyDescent="0.2">
      <c r="A2728" s="160" t="s">
        <v>21</v>
      </c>
      <c r="B2728" s="160" t="s">
        <v>23</v>
      </c>
      <c r="C2728" s="160">
        <f>_xlfn.XLOOKUP(B2728,'2.1.trackMPD'!$R$7:$R$29,'2.1.trackMPD'!$T$7:$T$29)</f>
        <v>5</v>
      </c>
      <c r="D2728" s="160">
        <v>1</v>
      </c>
      <c r="E2728" s="160" t="s">
        <v>6394</v>
      </c>
      <c r="F2728" s="160" t="s">
        <v>110</v>
      </c>
      <c r="G2728" s="160" t="s">
        <v>124</v>
      </c>
      <c r="H2728" s="160" t="s">
        <v>6393</v>
      </c>
      <c r="I2728" s="160" cm="1">
        <f t="array" ref="I2728">INDEX('2.1.trackMPD'!K:K/(24*60*60),
       MATCH(1,
             (A2728='2.1.trackMPD'!A:A)*
             (C2728='2.1.trackMPD'!D:D)*
             (D2728/10^6='2.1.trackMPD'!H:H)*
             (E2728='2.1.trackMPD'!F:F),
0))</f>
        <v>0</v>
      </c>
    </row>
    <row r="2729" spans="1:9" x14ac:dyDescent="0.2">
      <c r="A2729" s="160" t="s">
        <v>21</v>
      </c>
      <c r="B2729" s="160" t="s">
        <v>23</v>
      </c>
      <c r="C2729" s="160">
        <f>_xlfn.XLOOKUP(B2729,'2.1.trackMPD'!$R$7:$R$29,'2.1.trackMPD'!$T$7:$T$29)</f>
        <v>5</v>
      </c>
      <c r="D2729" s="160">
        <v>1</v>
      </c>
      <c r="E2729" s="160" t="s">
        <v>6394</v>
      </c>
      <c r="F2729" s="160" t="s">
        <v>110</v>
      </c>
      <c r="G2729" s="160" t="s">
        <v>140</v>
      </c>
      <c r="H2729" s="160" t="s">
        <v>6393</v>
      </c>
      <c r="I2729" s="160" cm="1">
        <f t="array" ref="I2729">INDEX('2.1.trackMPD'!L:L/(24*60*60),
       MATCH(1,
             (A2729='2.1.trackMPD'!A:A)*
             (C2729='2.1.trackMPD'!D:D)*
             (D2729/10^6='2.1.trackMPD'!H:H)*
             (E2729='2.1.trackMPD'!F:F),
0))</f>
        <v>0</v>
      </c>
    </row>
    <row r="2730" spans="1:9" x14ac:dyDescent="0.2">
      <c r="A2730" s="160" t="s">
        <v>21</v>
      </c>
      <c r="B2730" s="160" t="s">
        <v>23</v>
      </c>
      <c r="C2730" s="160">
        <f>_xlfn.XLOOKUP(B2730,'2.1.trackMPD'!$R$7:$R$29,'2.1.trackMPD'!$T$7:$T$29)</f>
        <v>5</v>
      </c>
      <c r="D2730" s="160">
        <v>10</v>
      </c>
      <c r="E2730" s="160" t="s">
        <v>6394</v>
      </c>
      <c r="F2730" s="160" t="s">
        <v>110</v>
      </c>
      <c r="G2730" s="160" t="s">
        <v>124</v>
      </c>
      <c r="H2730" s="160" t="s">
        <v>6392</v>
      </c>
      <c r="I2730" s="160" cm="1">
        <f t="array" ref="I2730">INDEX('2.1.trackMPD'!I:I/(24*60*60),
       MATCH(1,
             (A2730='2.1.trackMPD'!A:A)*
             (C2730='2.1.trackMPD'!D:D)*
             (D2730/10^6='2.1.trackMPD'!H:H)*
             (E2730='2.1.trackMPD'!F:F),
0))</f>
        <v>7.3235712225660184E-6</v>
      </c>
    </row>
    <row r="2731" spans="1:9" x14ac:dyDescent="0.2">
      <c r="A2731" s="160" t="s">
        <v>21</v>
      </c>
      <c r="B2731" s="160" t="s">
        <v>23</v>
      </c>
      <c r="C2731" s="160">
        <f>_xlfn.XLOOKUP(B2731,'2.1.trackMPD'!$R$7:$R$29,'2.1.trackMPD'!$T$7:$T$29)</f>
        <v>5</v>
      </c>
      <c r="D2731" s="160">
        <v>10</v>
      </c>
      <c r="E2731" s="160" t="s">
        <v>6394</v>
      </c>
      <c r="F2731" s="160" t="s">
        <v>110</v>
      </c>
      <c r="G2731" s="160" t="s">
        <v>140</v>
      </c>
      <c r="H2731" s="160" t="s">
        <v>6392</v>
      </c>
      <c r="I2731" s="160" cm="1">
        <f t="array" ref="I2731">INDEX('2.1.trackMPD'!J:J/(24*60*60),
       MATCH(1,
             (A2731='2.1.trackMPD'!A:A)*
             (C2731='2.1.trackMPD'!D:D)*
             (D2731/10^6='2.1.trackMPD'!H:H)*
             (E2731='2.1.trackMPD'!F:F),
0))</f>
        <v>4.9764732806315859E-5</v>
      </c>
    </row>
    <row r="2732" spans="1:9" x14ac:dyDescent="0.2">
      <c r="A2732" s="160" t="s">
        <v>21</v>
      </c>
      <c r="B2732" s="160" t="s">
        <v>23</v>
      </c>
      <c r="C2732" s="160">
        <f>_xlfn.XLOOKUP(B2732,'2.1.trackMPD'!$R$7:$R$29,'2.1.trackMPD'!$T$7:$T$29)</f>
        <v>5</v>
      </c>
      <c r="D2732" s="160">
        <v>10</v>
      </c>
      <c r="E2732" s="160" t="s">
        <v>6394</v>
      </c>
      <c r="F2732" s="160" t="s">
        <v>110</v>
      </c>
      <c r="G2732" s="160" t="s">
        <v>124</v>
      </c>
      <c r="H2732" s="160" t="s">
        <v>6393</v>
      </c>
      <c r="I2732" s="160" cm="1">
        <f t="array" ref="I2732">INDEX('2.1.trackMPD'!K:K/(24*60*60),
       MATCH(1,
             (A2732='2.1.trackMPD'!A:A)*
             (C2732='2.1.trackMPD'!D:D)*
             (D2732/10^6='2.1.trackMPD'!H:H)*
             (E2732='2.1.trackMPD'!F:F),
0))</f>
        <v>0</v>
      </c>
    </row>
    <row r="2733" spans="1:9" x14ac:dyDescent="0.2">
      <c r="A2733" s="160" t="s">
        <v>21</v>
      </c>
      <c r="B2733" s="160" t="s">
        <v>23</v>
      </c>
      <c r="C2733" s="160">
        <f>_xlfn.XLOOKUP(B2733,'2.1.trackMPD'!$R$7:$R$29,'2.1.trackMPD'!$T$7:$T$29)</f>
        <v>5</v>
      </c>
      <c r="D2733" s="160">
        <v>10</v>
      </c>
      <c r="E2733" s="160" t="s">
        <v>6394</v>
      </c>
      <c r="F2733" s="160" t="s">
        <v>110</v>
      </c>
      <c r="G2733" s="160" t="s">
        <v>140</v>
      </c>
      <c r="H2733" s="160" t="s">
        <v>6393</v>
      </c>
      <c r="I2733" s="160" cm="1">
        <f t="array" ref="I2733">INDEX('2.1.trackMPD'!L:L/(24*60*60),
       MATCH(1,
             (A2733='2.1.trackMPD'!A:A)*
             (C2733='2.1.trackMPD'!D:D)*
             (D2733/10^6='2.1.trackMPD'!H:H)*
             (E2733='2.1.trackMPD'!F:F),
0))</f>
        <v>0</v>
      </c>
    </row>
    <row r="2734" spans="1:9" x14ac:dyDescent="0.2">
      <c r="A2734" s="160" t="s">
        <v>21</v>
      </c>
      <c r="B2734" s="160" t="s">
        <v>23</v>
      </c>
      <c r="C2734" s="160">
        <f>_xlfn.XLOOKUP(B2734,'2.1.trackMPD'!$R$7:$R$29,'2.1.trackMPD'!$T$7:$T$29)</f>
        <v>5</v>
      </c>
      <c r="D2734" s="160">
        <v>100</v>
      </c>
      <c r="E2734" s="160" t="s">
        <v>6394</v>
      </c>
      <c r="F2734" s="160" t="s">
        <v>110</v>
      </c>
      <c r="G2734" s="160" t="s">
        <v>124</v>
      </c>
      <c r="H2734" s="160" t="s">
        <v>6392</v>
      </c>
      <c r="I2734" s="160" cm="1">
        <f t="array" ref="I2734">INDEX('2.1.trackMPD'!I:I/(24*60*60),
       MATCH(1,
             (A2734='2.1.trackMPD'!A:A)*
             (C2734='2.1.trackMPD'!D:D)*
             (D2734/10^6='2.1.trackMPD'!H:H)*
             (E2734='2.1.trackMPD'!F:F),
0))</f>
        <v>8.6848609903780911E-4</v>
      </c>
    </row>
    <row r="2735" spans="1:9" x14ac:dyDescent="0.2">
      <c r="A2735" s="160" t="s">
        <v>21</v>
      </c>
      <c r="B2735" s="160" t="s">
        <v>23</v>
      </c>
      <c r="C2735" s="160">
        <f>_xlfn.XLOOKUP(B2735,'2.1.trackMPD'!$R$7:$R$29,'2.1.trackMPD'!$T$7:$T$29)</f>
        <v>5</v>
      </c>
      <c r="D2735" s="160">
        <v>100</v>
      </c>
      <c r="E2735" s="160" t="s">
        <v>6394</v>
      </c>
      <c r="F2735" s="160" t="s">
        <v>110</v>
      </c>
      <c r="G2735" s="160" t="s">
        <v>140</v>
      </c>
      <c r="H2735" s="160" t="s">
        <v>6392</v>
      </c>
      <c r="I2735" s="160" cm="1">
        <f t="array" ref="I2735">INDEX('2.1.trackMPD'!J:J/(24*60*60),
       MATCH(1,
             (A2735='2.1.trackMPD'!A:A)*
             (C2735='2.1.trackMPD'!D:D)*
             (D2735/10^6='2.1.trackMPD'!H:H)*
             (E2735='2.1.trackMPD'!F:F),
0))</f>
        <v>8.0758694294839927E-4</v>
      </c>
    </row>
    <row r="2736" spans="1:9" x14ac:dyDescent="0.2">
      <c r="A2736" s="160" t="s">
        <v>21</v>
      </c>
      <c r="B2736" s="160" t="s">
        <v>23</v>
      </c>
      <c r="C2736" s="160">
        <f>_xlfn.XLOOKUP(B2736,'2.1.trackMPD'!$R$7:$R$29,'2.1.trackMPD'!$T$7:$T$29)</f>
        <v>5</v>
      </c>
      <c r="D2736" s="160">
        <v>100</v>
      </c>
      <c r="E2736" s="160" t="s">
        <v>6394</v>
      </c>
      <c r="F2736" s="160" t="s">
        <v>110</v>
      </c>
      <c r="G2736" s="160" t="s">
        <v>124</v>
      </c>
      <c r="H2736" s="160" t="s">
        <v>6393</v>
      </c>
      <c r="I2736" s="160" cm="1">
        <f t="array" ref="I2736">INDEX('2.1.trackMPD'!K:K/(24*60*60),
       MATCH(1,
             (A2736='2.1.trackMPD'!A:A)*
             (C2736='2.1.trackMPD'!D:D)*
             (D2736/10^6='2.1.trackMPD'!H:H)*
             (E2736='2.1.trackMPD'!F:F),
0))</f>
        <v>0</v>
      </c>
    </row>
    <row r="2737" spans="1:9" x14ac:dyDescent="0.2">
      <c r="A2737" s="160" t="s">
        <v>21</v>
      </c>
      <c r="B2737" s="160" t="s">
        <v>23</v>
      </c>
      <c r="C2737" s="160">
        <f>_xlfn.XLOOKUP(B2737,'2.1.trackMPD'!$R$7:$R$29,'2.1.trackMPD'!$T$7:$T$29)</f>
        <v>5</v>
      </c>
      <c r="D2737" s="160">
        <v>100</v>
      </c>
      <c r="E2737" s="160" t="s">
        <v>6394</v>
      </c>
      <c r="F2737" s="160" t="s">
        <v>110</v>
      </c>
      <c r="G2737" s="160" t="s">
        <v>140</v>
      </c>
      <c r="H2737" s="160" t="s">
        <v>6393</v>
      </c>
      <c r="I2737" s="160" cm="1">
        <f t="array" ref="I2737">INDEX('2.1.trackMPD'!L:L/(24*60*60),
       MATCH(1,
             (A2737='2.1.trackMPD'!A:A)*
             (C2737='2.1.trackMPD'!D:D)*
             (D2737/10^6='2.1.trackMPD'!H:H)*
             (E2737='2.1.trackMPD'!F:F),
0))</f>
        <v>0</v>
      </c>
    </row>
    <row r="2738" spans="1:9" x14ac:dyDescent="0.2">
      <c r="A2738" s="160" t="s">
        <v>21</v>
      </c>
      <c r="B2738" s="160" t="s">
        <v>23</v>
      </c>
      <c r="C2738" s="160">
        <f>_xlfn.XLOOKUP(B2738,'2.1.trackMPD'!$R$7:$R$29,'2.1.trackMPD'!$T$7:$T$29)</f>
        <v>5</v>
      </c>
      <c r="D2738" s="160">
        <v>1000</v>
      </c>
      <c r="E2738" s="160" t="s">
        <v>6394</v>
      </c>
      <c r="F2738" s="160" t="s">
        <v>110</v>
      </c>
      <c r="G2738" s="160" t="s">
        <v>124</v>
      </c>
      <c r="H2738" s="160" t="s">
        <v>6392</v>
      </c>
      <c r="I2738" s="160" cm="1">
        <f t="array" ref="I2738">INDEX('2.1.trackMPD'!I:I/(24*60*60),
       MATCH(1,
             (A2738='2.1.trackMPD'!A:A)*
             (C2738='2.1.trackMPD'!D:D)*
             (D2738/10^6='2.1.trackMPD'!H:H)*
             (E2738='2.1.trackMPD'!F:F),
0))</f>
        <v>0.27772658547142132</v>
      </c>
    </row>
    <row r="2739" spans="1:9" x14ac:dyDescent="0.2">
      <c r="A2739" s="160" t="s">
        <v>21</v>
      </c>
      <c r="B2739" s="160" t="s">
        <v>23</v>
      </c>
      <c r="C2739" s="160">
        <f>_xlfn.XLOOKUP(B2739,'2.1.trackMPD'!$R$7:$R$29,'2.1.trackMPD'!$T$7:$T$29)</f>
        <v>5</v>
      </c>
      <c r="D2739" s="160">
        <v>1000</v>
      </c>
      <c r="E2739" s="160" t="s">
        <v>6394</v>
      </c>
      <c r="F2739" s="160" t="s">
        <v>110</v>
      </c>
      <c r="G2739" s="160" t="s">
        <v>140</v>
      </c>
      <c r="H2739" s="160" t="s">
        <v>6392</v>
      </c>
      <c r="I2739" s="160" cm="1">
        <f t="array" ref="I2739">INDEX('2.1.trackMPD'!J:J/(24*60*60),
       MATCH(1,
             (A2739='2.1.trackMPD'!A:A)*
             (C2739='2.1.trackMPD'!D:D)*
             (D2739/10^6='2.1.trackMPD'!H:H)*
             (E2739='2.1.trackMPD'!F:F),
0))</f>
        <v>1.3320526608696761E-2</v>
      </c>
    </row>
    <row r="2740" spans="1:9" x14ac:dyDescent="0.2">
      <c r="A2740" s="160" t="s">
        <v>21</v>
      </c>
      <c r="B2740" s="160" t="s">
        <v>23</v>
      </c>
      <c r="C2740" s="160">
        <f>_xlfn.XLOOKUP(B2740,'2.1.trackMPD'!$R$7:$R$29,'2.1.trackMPD'!$T$7:$T$29)</f>
        <v>5</v>
      </c>
      <c r="D2740" s="160">
        <v>1000</v>
      </c>
      <c r="E2740" s="160" t="s">
        <v>6394</v>
      </c>
      <c r="F2740" s="160" t="s">
        <v>110</v>
      </c>
      <c r="G2740" s="160" t="s">
        <v>124</v>
      </c>
      <c r="H2740" s="160" t="s">
        <v>6393</v>
      </c>
      <c r="I2740" s="160" cm="1">
        <f t="array" ref="I2740">INDEX('2.1.trackMPD'!K:K/(24*60*60),
       MATCH(1,
             (A2740='2.1.trackMPD'!A:A)*
             (C2740='2.1.trackMPD'!D:D)*
             (D2740/10^6='2.1.trackMPD'!H:H)*
             (E2740='2.1.trackMPD'!F:F),
0))</f>
        <v>0</v>
      </c>
    </row>
    <row r="2741" spans="1:9" x14ac:dyDescent="0.2">
      <c r="A2741" s="160" t="s">
        <v>21</v>
      </c>
      <c r="B2741" s="160" t="s">
        <v>23</v>
      </c>
      <c r="C2741" s="160">
        <f>_xlfn.XLOOKUP(B2741,'2.1.trackMPD'!$R$7:$R$29,'2.1.trackMPD'!$T$7:$T$29)</f>
        <v>5</v>
      </c>
      <c r="D2741" s="160">
        <v>1000</v>
      </c>
      <c r="E2741" s="160" t="s">
        <v>6394</v>
      </c>
      <c r="F2741" s="160" t="s">
        <v>110</v>
      </c>
      <c r="G2741" s="160" t="s">
        <v>140</v>
      </c>
      <c r="H2741" s="160" t="s">
        <v>6393</v>
      </c>
      <c r="I2741" s="160" cm="1">
        <f t="array" ref="I2741">INDEX('2.1.trackMPD'!L:L/(24*60*60),
       MATCH(1,
             (A2741='2.1.trackMPD'!A:A)*
             (C2741='2.1.trackMPD'!D:D)*
             (D2741/10^6='2.1.trackMPD'!H:H)*
             (E2741='2.1.trackMPD'!F:F),
0))</f>
        <v>0</v>
      </c>
    </row>
    <row r="2742" spans="1:9" x14ac:dyDescent="0.2">
      <c r="A2742" s="160" t="s">
        <v>21</v>
      </c>
      <c r="B2742" s="160" t="s">
        <v>23</v>
      </c>
      <c r="C2742" s="160">
        <f>_xlfn.XLOOKUP(B2742,'2.1.trackMPD'!$R$7:$R$29,'2.1.trackMPD'!$T$7:$T$29)</f>
        <v>5</v>
      </c>
      <c r="D2742" s="160">
        <v>5000</v>
      </c>
      <c r="E2742" s="160" t="s">
        <v>6394</v>
      </c>
      <c r="F2742" s="160" t="s">
        <v>110</v>
      </c>
      <c r="G2742" s="160" t="s">
        <v>124</v>
      </c>
      <c r="H2742" s="160" t="s">
        <v>6392</v>
      </c>
      <c r="I2742" s="160" t="e" cm="1">
        <f t="array" ref="I2742">INDEX('2.1.trackMPD'!I:I/(24*60*60),
       MATCH(1,
             (A2742='2.1.trackMPD'!A:A)*
             (C2742='2.1.trackMPD'!D:D)*
             (D2742/10^6='2.1.trackMPD'!H:H)*
             (E2742='2.1.trackMPD'!F:F),
0))</f>
        <v>#N/A</v>
      </c>
    </row>
    <row r="2743" spans="1:9" x14ac:dyDescent="0.2">
      <c r="A2743" s="160" t="s">
        <v>21</v>
      </c>
      <c r="B2743" s="160" t="s">
        <v>23</v>
      </c>
      <c r="C2743" s="160">
        <f>_xlfn.XLOOKUP(B2743,'2.1.trackMPD'!$R$7:$R$29,'2.1.trackMPD'!$T$7:$T$29)</f>
        <v>5</v>
      </c>
      <c r="D2743" s="160">
        <v>5000</v>
      </c>
      <c r="E2743" s="160" t="s">
        <v>6394</v>
      </c>
      <c r="F2743" s="160" t="s">
        <v>110</v>
      </c>
      <c r="G2743" s="160" t="s">
        <v>140</v>
      </c>
      <c r="H2743" s="160" t="s">
        <v>6392</v>
      </c>
      <c r="I2743" s="160" t="e" cm="1">
        <f t="array" ref="I2743">INDEX('2.1.trackMPD'!J:J/(24*60*60),
       MATCH(1,
             (A2743='2.1.trackMPD'!A:A)*
             (C2743='2.1.trackMPD'!D:D)*
             (D2743/10^6='2.1.trackMPD'!H:H)*
             (E2743='2.1.trackMPD'!F:F),
0))</f>
        <v>#N/A</v>
      </c>
    </row>
    <row r="2744" spans="1:9" x14ac:dyDescent="0.2">
      <c r="A2744" s="160" t="s">
        <v>21</v>
      </c>
      <c r="B2744" s="160" t="s">
        <v>23</v>
      </c>
      <c r="C2744" s="160">
        <f>_xlfn.XLOOKUP(B2744,'2.1.trackMPD'!$R$7:$R$29,'2.1.trackMPD'!$T$7:$T$29)</f>
        <v>5</v>
      </c>
      <c r="D2744" s="160">
        <v>5000</v>
      </c>
      <c r="E2744" s="160" t="s">
        <v>6394</v>
      </c>
      <c r="F2744" s="160" t="s">
        <v>110</v>
      </c>
      <c r="G2744" s="160" t="s">
        <v>124</v>
      </c>
      <c r="H2744" s="160" t="s">
        <v>6393</v>
      </c>
      <c r="I2744" s="160" t="e" cm="1">
        <f t="array" ref="I2744">INDEX('2.1.trackMPD'!K:K/(24*60*60),
       MATCH(1,
             (A2744='2.1.trackMPD'!A:A)*
             (C2744='2.1.trackMPD'!D:D)*
             (D2744/10^6='2.1.trackMPD'!H:H)*
             (E2744='2.1.trackMPD'!F:F),
0))</f>
        <v>#N/A</v>
      </c>
    </row>
    <row r="2745" spans="1:9" x14ac:dyDescent="0.2">
      <c r="A2745" s="160" t="s">
        <v>21</v>
      </c>
      <c r="B2745" s="160" t="s">
        <v>23</v>
      </c>
      <c r="C2745" s="160">
        <f>_xlfn.XLOOKUP(B2745,'2.1.trackMPD'!$R$7:$R$29,'2.1.trackMPD'!$T$7:$T$29)</f>
        <v>5</v>
      </c>
      <c r="D2745" s="160">
        <v>5000</v>
      </c>
      <c r="E2745" s="160" t="s">
        <v>6394</v>
      </c>
      <c r="F2745" s="160" t="s">
        <v>110</v>
      </c>
      <c r="G2745" s="160" t="s">
        <v>140</v>
      </c>
      <c r="H2745" s="160" t="s">
        <v>6393</v>
      </c>
      <c r="I2745" s="160" t="e" cm="1">
        <f t="array" ref="I2745">INDEX('2.1.trackMPD'!L:L/(24*60*60),
       MATCH(1,
             (A2745='2.1.trackMPD'!A:A)*
             (C2745='2.1.trackMPD'!D:D)*
             (D2745/10^6='2.1.trackMPD'!H:H)*
             (E2745='2.1.trackMPD'!F:F),
0))</f>
        <v>#N/A</v>
      </c>
    </row>
    <row r="2746" spans="1:9" x14ac:dyDescent="0.2">
      <c r="A2746" s="160" t="s">
        <v>21</v>
      </c>
      <c r="B2746" s="160" t="s">
        <v>23</v>
      </c>
      <c r="C2746" s="160">
        <f>_xlfn.XLOOKUP(B2746,'2.1.trackMPD'!$R$7:$R$29,'2.1.trackMPD'!$T$7:$T$29)</f>
        <v>5</v>
      </c>
      <c r="D2746" s="160">
        <v>1</v>
      </c>
      <c r="E2746" s="160" t="s">
        <v>6395</v>
      </c>
      <c r="F2746" s="160" t="s">
        <v>110</v>
      </c>
      <c r="G2746" s="160" t="s">
        <v>124</v>
      </c>
      <c r="H2746" s="160" t="s">
        <v>6392</v>
      </c>
      <c r="I2746" s="160" t="e" cm="1">
        <f t="array" ref="I2746">INDEX('2.1.trackMPD'!I:I/(24*60*60),
       MATCH(1,
             (A2746='2.1.trackMPD'!A:A)*
             (C2746='2.1.trackMPD'!D:D)*
             (D2746/10^6='2.1.trackMPD'!H:H)*
             (E2746='2.1.trackMPD'!F:F),
0))</f>
        <v>#N/A</v>
      </c>
    </row>
    <row r="2747" spans="1:9" x14ac:dyDescent="0.2">
      <c r="A2747" s="160" t="s">
        <v>21</v>
      </c>
      <c r="B2747" s="160" t="s">
        <v>23</v>
      </c>
      <c r="C2747" s="160">
        <f>_xlfn.XLOOKUP(B2747,'2.1.trackMPD'!$R$7:$R$29,'2.1.trackMPD'!$T$7:$T$29)</f>
        <v>5</v>
      </c>
      <c r="D2747" s="160">
        <v>1</v>
      </c>
      <c r="E2747" s="160" t="s">
        <v>6395</v>
      </c>
      <c r="F2747" s="160" t="s">
        <v>110</v>
      </c>
      <c r="G2747" s="160" t="s">
        <v>140</v>
      </c>
      <c r="H2747" s="160" t="s">
        <v>6392</v>
      </c>
      <c r="I2747" s="160" t="e" cm="1">
        <f t="array" ref="I2747">INDEX('2.1.trackMPD'!J:J/(24*60*60),
       MATCH(1,
             (A2747='2.1.trackMPD'!A:A)*
             (C2747='2.1.trackMPD'!D:D)*
             (D2747/10^6='2.1.trackMPD'!H:H)*
             (E2747='2.1.trackMPD'!F:F),
0))</f>
        <v>#N/A</v>
      </c>
    </row>
    <row r="2748" spans="1:9" x14ac:dyDescent="0.2">
      <c r="A2748" s="160" t="s">
        <v>21</v>
      </c>
      <c r="B2748" s="160" t="s">
        <v>23</v>
      </c>
      <c r="C2748" s="160">
        <f>_xlfn.XLOOKUP(B2748,'2.1.trackMPD'!$R$7:$R$29,'2.1.trackMPD'!$T$7:$T$29)</f>
        <v>5</v>
      </c>
      <c r="D2748" s="160">
        <v>1</v>
      </c>
      <c r="E2748" s="160" t="s">
        <v>6395</v>
      </c>
      <c r="F2748" s="160" t="s">
        <v>110</v>
      </c>
      <c r="G2748" s="160" t="s">
        <v>124</v>
      </c>
      <c r="H2748" s="160" t="s">
        <v>6393</v>
      </c>
      <c r="I2748" s="160" t="e" cm="1">
        <f t="array" ref="I2748">INDEX('2.1.trackMPD'!K:K/(24*60*60),
       MATCH(1,
             (A2748='2.1.trackMPD'!A:A)*
             (C2748='2.1.trackMPD'!D:D)*
             (D2748/10^6='2.1.trackMPD'!H:H)*
             (E2748='2.1.trackMPD'!F:F),
0))</f>
        <v>#N/A</v>
      </c>
    </row>
    <row r="2749" spans="1:9" x14ac:dyDescent="0.2">
      <c r="A2749" s="160" t="s">
        <v>21</v>
      </c>
      <c r="B2749" s="160" t="s">
        <v>23</v>
      </c>
      <c r="C2749" s="160">
        <f>_xlfn.XLOOKUP(B2749,'2.1.trackMPD'!$R$7:$R$29,'2.1.trackMPD'!$T$7:$T$29)</f>
        <v>5</v>
      </c>
      <c r="D2749" s="160">
        <v>1</v>
      </c>
      <c r="E2749" s="160" t="s">
        <v>6395</v>
      </c>
      <c r="F2749" s="160" t="s">
        <v>110</v>
      </c>
      <c r="G2749" s="160" t="s">
        <v>140</v>
      </c>
      <c r="H2749" s="160" t="s">
        <v>6393</v>
      </c>
      <c r="I2749" s="160" t="e" cm="1">
        <f t="array" ref="I2749">INDEX('2.1.trackMPD'!L:L/(24*60*60),
       MATCH(1,
             (A2749='2.1.trackMPD'!A:A)*
             (C2749='2.1.trackMPD'!D:D)*
             (D2749/10^6='2.1.trackMPD'!H:H)*
             (E2749='2.1.trackMPD'!F:F),
0))</f>
        <v>#N/A</v>
      </c>
    </row>
    <row r="2750" spans="1:9" x14ac:dyDescent="0.2">
      <c r="A2750" s="160" t="s">
        <v>21</v>
      </c>
      <c r="B2750" s="160" t="s">
        <v>23</v>
      </c>
      <c r="C2750" s="160">
        <f>_xlfn.XLOOKUP(B2750,'2.1.trackMPD'!$R$7:$R$29,'2.1.trackMPD'!$T$7:$T$29)</f>
        <v>5</v>
      </c>
      <c r="D2750" s="160">
        <v>10</v>
      </c>
      <c r="E2750" s="160" t="s">
        <v>6395</v>
      </c>
      <c r="F2750" s="160" t="s">
        <v>110</v>
      </c>
      <c r="G2750" s="160" t="s">
        <v>124</v>
      </c>
      <c r="H2750" s="160" t="s">
        <v>6392</v>
      </c>
      <c r="I2750" s="160" t="e" cm="1">
        <f t="array" ref="I2750">INDEX('2.1.trackMPD'!I:I/(24*60*60),
       MATCH(1,
             (A2750='2.1.trackMPD'!A:A)*
             (C2750='2.1.trackMPD'!D:D)*
             (D2750/10^6='2.1.trackMPD'!H:H)*
             (E2750='2.1.trackMPD'!F:F),
0))</f>
        <v>#N/A</v>
      </c>
    </row>
    <row r="2751" spans="1:9" x14ac:dyDescent="0.2">
      <c r="A2751" s="160" t="s">
        <v>21</v>
      </c>
      <c r="B2751" s="160" t="s">
        <v>23</v>
      </c>
      <c r="C2751" s="160">
        <f>_xlfn.XLOOKUP(B2751,'2.1.trackMPD'!$R$7:$R$29,'2.1.trackMPD'!$T$7:$T$29)</f>
        <v>5</v>
      </c>
      <c r="D2751" s="160">
        <v>10</v>
      </c>
      <c r="E2751" s="160" t="s">
        <v>6395</v>
      </c>
      <c r="F2751" s="160" t="s">
        <v>110</v>
      </c>
      <c r="G2751" s="160" t="s">
        <v>140</v>
      </c>
      <c r="H2751" s="160" t="s">
        <v>6392</v>
      </c>
      <c r="I2751" s="160" t="e" cm="1">
        <f t="array" ref="I2751">INDEX('2.1.trackMPD'!J:J/(24*60*60),
       MATCH(1,
             (A2751='2.1.trackMPD'!A:A)*
             (C2751='2.1.trackMPD'!D:D)*
             (D2751/10^6='2.1.trackMPD'!H:H)*
             (E2751='2.1.trackMPD'!F:F),
0))</f>
        <v>#N/A</v>
      </c>
    </row>
    <row r="2752" spans="1:9" x14ac:dyDescent="0.2">
      <c r="A2752" s="160" t="s">
        <v>21</v>
      </c>
      <c r="B2752" s="160" t="s">
        <v>23</v>
      </c>
      <c r="C2752" s="160">
        <f>_xlfn.XLOOKUP(B2752,'2.1.trackMPD'!$R$7:$R$29,'2.1.trackMPD'!$T$7:$T$29)</f>
        <v>5</v>
      </c>
      <c r="D2752" s="160">
        <v>10</v>
      </c>
      <c r="E2752" s="160" t="s">
        <v>6395</v>
      </c>
      <c r="F2752" s="160" t="s">
        <v>110</v>
      </c>
      <c r="G2752" s="160" t="s">
        <v>124</v>
      </c>
      <c r="H2752" s="160" t="s">
        <v>6393</v>
      </c>
      <c r="I2752" s="160" t="e" cm="1">
        <f t="array" ref="I2752">INDEX('2.1.trackMPD'!K:K/(24*60*60),
       MATCH(1,
             (A2752='2.1.trackMPD'!A:A)*
             (C2752='2.1.trackMPD'!D:D)*
             (D2752/10^6='2.1.trackMPD'!H:H)*
             (E2752='2.1.trackMPD'!F:F),
0))</f>
        <v>#N/A</v>
      </c>
    </row>
    <row r="2753" spans="1:9" x14ac:dyDescent="0.2">
      <c r="A2753" s="160" t="s">
        <v>21</v>
      </c>
      <c r="B2753" s="160" t="s">
        <v>23</v>
      </c>
      <c r="C2753" s="160">
        <f>_xlfn.XLOOKUP(B2753,'2.1.trackMPD'!$R$7:$R$29,'2.1.trackMPD'!$T$7:$T$29)</f>
        <v>5</v>
      </c>
      <c r="D2753" s="160">
        <v>10</v>
      </c>
      <c r="E2753" s="160" t="s">
        <v>6395</v>
      </c>
      <c r="F2753" s="160" t="s">
        <v>110</v>
      </c>
      <c r="G2753" s="160" t="s">
        <v>140</v>
      </c>
      <c r="H2753" s="160" t="s">
        <v>6393</v>
      </c>
      <c r="I2753" s="160" t="e" cm="1">
        <f t="array" ref="I2753">INDEX('2.1.trackMPD'!L:L/(24*60*60),
       MATCH(1,
             (A2753='2.1.trackMPD'!A:A)*
             (C2753='2.1.trackMPD'!D:D)*
             (D2753/10^6='2.1.trackMPD'!H:H)*
             (E2753='2.1.trackMPD'!F:F),
0))</f>
        <v>#N/A</v>
      </c>
    </row>
    <row r="2754" spans="1:9" x14ac:dyDescent="0.2">
      <c r="A2754" s="160" t="s">
        <v>21</v>
      </c>
      <c r="B2754" s="160" t="s">
        <v>23</v>
      </c>
      <c r="C2754" s="160">
        <f>_xlfn.XLOOKUP(B2754,'2.1.trackMPD'!$R$7:$R$29,'2.1.trackMPD'!$T$7:$T$29)</f>
        <v>5</v>
      </c>
      <c r="D2754" s="160">
        <v>100</v>
      </c>
      <c r="E2754" s="160" t="s">
        <v>6395</v>
      </c>
      <c r="F2754" s="160" t="s">
        <v>110</v>
      </c>
      <c r="G2754" s="160" t="s">
        <v>124</v>
      </c>
      <c r="H2754" s="160" t="s">
        <v>6392</v>
      </c>
      <c r="I2754" s="160" t="e" cm="1">
        <f t="array" ref="I2754">INDEX('2.1.trackMPD'!I:I/(24*60*60),
       MATCH(1,
             (A2754='2.1.trackMPD'!A:A)*
             (C2754='2.1.trackMPD'!D:D)*
             (D2754/10^6='2.1.trackMPD'!H:H)*
             (E2754='2.1.trackMPD'!F:F),
0))</f>
        <v>#N/A</v>
      </c>
    </row>
    <row r="2755" spans="1:9" x14ac:dyDescent="0.2">
      <c r="A2755" s="160" t="s">
        <v>21</v>
      </c>
      <c r="B2755" s="160" t="s">
        <v>23</v>
      </c>
      <c r="C2755" s="160">
        <f>_xlfn.XLOOKUP(B2755,'2.1.trackMPD'!$R$7:$R$29,'2.1.trackMPD'!$T$7:$T$29)</f>
        <v>5</v>
      </c>
      <c r="D2755" s="160">
        <v>100</v>
      </c>
      <c r="E2755" s="160" t="s">
        <v>6395</v>
      </c>
      <c r="F2755" s="160" t="s">
        <v>110</v>
      </c>
      <c r="G2755" s="160" t="s">
        <v>140</v>
      </c>
      <c r="H2755" s="160" t="s">
        <v>6392</v>
      </c>
      <c r="I2755" s="160" t="e" cm="1">
        <f t="array" ref="I2755">INDEX('2.1.trackMPD'!J:J/(24*60*60),
       MATCH(1,
             (A2755='2.1.trackMPD'!A:A)*
             (C2755='2.1.trackMPD'!D:D)*
             (D2755/10^6='2.1.trackMPD'!H:H)*
             (E2755='2.1.trackMPD'!F:F),
0))</f>
        <v>#N/A</v>
      </c>
    </row>
    <row r="2756" spans="1:9" x14ac:dyDescent="0.2">
      <c r="A2756" s="160" t="s">
        <v>21</v>
      </c>
      <c r="B2756" s="160" t="s">
        <v>23</v>
      </c>
      <c r="C2756" s="160">
        <f>_xlfn.XLOOKUP(B2756,'2.1.trackMPD'!$R$7:$R$29,'2.1.trackMPD'!$T$7:$T$29)</f>
        <v>5</v>
      </c>
      <c r="D2756" s="160">
        <v>100</v>
      </c>
      <c r="E2756" s="160" t="s">
        <v>6395</v>
      </c>
      <c r="F2756" s="160" t="s">
        <v>110</v>
      </c>
      <c r="G2756" s="160" t="s">
        <v>124</v>
      </c>
      <c r="H2756" s="160" t="s">
        <v>6393</v>
      </c>
      <c r="I2756" s="160" t="e" cm="1">
        <f t="array" ref="I2756">INDEX('2.1.trackMPD'!K:K/(24*60*60),
       MATCH(1,
             (A2756='2.1.trackMPD'!A:A)*
             (C2756='2.1.trackMPD'!D:D)*
             (D2756/10^6='2.1.trackMPD'!H:H)*
             (E2756='2.1.trackMPD'!F:F),
0))</f>
        <v>#N/A</v>
      </c>
    </row>
    <row r="2757" spans="1:9" x14ac:dyDescent="0.2">
      <c r="A2757" s="160" t="s">
        <v>21</v>
      </c>
      <c r="B2757" s="160" t="s">
        <v>23</v>
      </c>
      <c r="C2757" s="160">
        <f>_xlfn.XLOOKUP(B2757,'2.1.trackMPD'!$R$7:$R$29,'2.1.trackMPD'!$T$7:$T$29)</f>
        <v>5</v>
      </c>
      <c r="D2757" s="160">
        <v>100</v>
      </c>
      <c r="E2757" s="160" t="s">
        <v>6395</v>
      </c>
      <c r="F2757" s="160" t="s">
        <v>110</v>
      </c>
      <c r="G2757" s="160" t="s">
        <v>140</v>
      </c>
      <c r="H2757" s="160" t="s">
        <v>6393</v>
      </c>
      <c r="I2757" s="160" t="e" cm="1">
        <f t="array" ref="I2757">INDEX('2.1.trackMPD'!L:L/(24*60*60),
       MATCH(1,
             (A2757='2.1.trackMPD'!A:A)*
             (C2757='2.1.trackMPD'!D:D)*
             (D2757/10^6='2.1.trackMPD'!H:H)*
             (E2757='2.1.trackMPD'!F:F),
0))</f>
        <v>#N/A</v>
      </c>
    </row>
    <row r="2758" spans="1:9" x14ac:dyDescent="0.2">
      <c r="A2758" s="160" t="s">
        <v>21</v>
      </c>
      <c r="B2758" s="160" t="s">
        <v>4</v>
      </c>
      <c r="C2758" s="160">
        <f>_xlfn.XLOOKUP(B2758,'2.1.trackMPD'!$R$7:$R$29,'2.1.trackMPD'!$T$7:$T$29)</f>
        <v>6</v>
      </c>
      <c r="D2758" s="160">
        <v>1</v>
      </c>
      <c r="E2758" s="160" t="s">
        <v>6390</v>
      </c>
      <c r="F2758" s="160" t="s">
        <v>110</v>
      </c>
      <c r="G2758" s="160" t="s">
        <v>124</v>
      </c>
      <c r="H2758" s="160" t="s">
        <v>6392</v>
      </c>
      <c r="I2758" s="160" cm="1">
        <f t="array" ref="I2758">INDEX('2.1.trackMPD'!I:I/(24*60*60),
       MATCH(1,
             (A2758='2.1.trackMPD'!A:A)*
             (C2758='2.1.trackMPD'!D:D)*
             (D2758/10^6='2.1.trackMPD'!H:H)*
             (E2758='2.1.trackMPD'!F:F),
0))</f>
        <v>4.6660852281395944E-7</v>
      </c>
    </row>
    <row r="2759" spans="1:9" x14ac:dyDescent="0.2">
      <c r="A2759" s="160" t="s">
        <v>21</v>
      </c>
      <c r="B2759" s="160" t="s">
        <v>4</v>
      </c>
      <c r="C2759" s="160">
        <f>_xlfn.XLOOKUP(B2759,'2.1.trackMPD'!$R$7:$R$29,'2.1.trackMPD'!$T$7:$T$29)</f>
        <v>6</v>
      </c>
      <c r="D2759" s="160">
        <v>1</v>
      </c>
      <c r="E2759" s="160" t="s">
        <v>6390</v>
      </c>
      <c r="F2759" s="160" t="s">
        <v>110</v>
      </c>
      <c r="G2759" s="160" t="s">
        <v>140</v>
      </c>
      <c r="H2759" s="160" t="s">
        <v>6392</v>
      </c>
      <c r="I2759" s="160" cm="1">
        <f t="array" ref="I2759">INDEX('2.1.trackMPD'!J:J/(24*60*60),
       MATCH(1,
             (A2759='2.1.trackMPD'!A:A)*
             (C2759='2.1.trackMPD'!D:D)*
             (D2759/10^6='2.1.trackMPD'!H:H)*
             (E2759='2.1.trackMPD'!F:F),
0))</f>
        <v>1.3588291123400348E-5</v>
      </c>
    </row>
    <row r="2760" spans="1:9" x14ac:dyDescent="0.2">
      <c r="A2760" s="160" t="s">
        <v>21</v>
      </c>
      <c r="B2760" s="160" t="s">
        <v>4</v>
      </c>
      <c r="C2760" s="160">
        <f>_xlfn.XLOOKUP(B2760,'2.1.trackMPD'!$R$7:$R$29,'2.1.trackMPD'!$T$7:$T$29)</f>
        <v>6</v>
      </c>
      <c r="D2760" s="160">
        <v>1</v>
      </c>
      <c r="E2760" s="160" t="s">
        <v>6390</v>
      </c>
      <c r="F2760" s="160" t="s">
        <v>110</v>
      </c>
      <c r="G2760" s="160" t="s">
        <v>124</v>
      </c>
      <c r="H2760" s="160" t="s">
        <v>6393</v>
      </c>
      <c r="I2760" s="160" cm="1">
        <f t="array" ref="I2760">INDEX('2.1.trackMPD'!K:K/(24*60*60),
       MATCH(1,
             (A2760='2.1.trackMPD'!A:A)*
             (C2760='2.1.trackMPD'!D:D)*
             (D2760/10^6='2.1.trackMPD'!H:H)*
             (E2760='2.1.trackMPD'!F:F),
0))</f>
        <v>0</v>
      </c>
    </row>
    <row r="2761" spans="1:9" x14ac:dyDescent="0.2">
      <c r="A2761" s="160" t="s">
        <v>21</v>
      </c>
      <c r="B2761" s="160" t="s">
        <v>4</v>
      </c>
      <c r="C2761" s="160">
        <f>_xlfn.XLOOKUP(B2761,'2.1.trackMPD'!$R$7:$R$29,'2.1.trackMPD'!$T$7:$T$29)</f>
        <v>6</v>
      </c>
      <c r="D2761" s="160">
        <v>1</v>
      </c>
      <c r="E2761" s="160" t="s">
        <v>6390</v>
      </c>
      <c r="F2761" s="160" t="s">
        <v>110</v>
      </c>
      <c r="G2761" s="160" t="s">
        <v>140</v>
      </c>
      <c r="H2761" s="160" t="s">
        <v>6393</v>
      </c>
      <c r="I2761" s="160" cm="1">
        <f t="array" ref="I2761">INDEX('2.1.trackMPD'!L:L/(24*60*60),
       MATCH(1,
             (A2761='2.1.trackMPD'!A:A)*
             (C2761='2.1.trackMPD'!D:D)*
             (D2761/10^6='2.1.trackMPD'!H:H)*
             (E2761='2.1.trackMPD'!F:F),
0))</f>
        <v>0</v>
      </c>
    </row>
    <row r="2762" spans="1:9" x14ac:dyDescent="0.2">
      <c r="A2762" s="160" t="s">
        <v>21</v>
      </c>
      <c r="B2762" s="160" t="s">
        <v>4</v>
      </c>
      <c r="C2762" s="160">
        <f>_xlfn.XLOOKUP(B2762,'2.1.trackMPD'!$R$7:$R$29,'2.1.trackMPD'!$T$7:$T$29)</f>
        <v>6</v>
      </c>
      <c r="D2762" s="160">
        <v>10</v>
      </c>
      <c r="E2762" s="160" t="s">
        <v>6390</v>
      </c>
      <c r="F2762" s="160" t="s">
        <v>110</v>
      </c>
      <c r="G2762" s="160" t="s">
        <v>124</v>
      </c>
      <c r="H2762" s="160" t="s">
        <v>6392</v>
      </c>
      <c r="I2762" s="160" cm="1">
        <f t="array" ref="I2762">INDEX('2.1.trackMPD'!I:I/(24*60*60),
       MATCH(1,
             (A2762='2.1.trackMPD'!A:A)*
             (C2762='2.1.trackMPD'!D:D)*
             (D2762/10^6='2.1.trackMPD'!H:H)*
             (E2762='2.1.trackMPD'!F:F),
0))</f>
        <v>2.0851330201984027E-6</v>
      </c>
    </row>
    <row r="2763" spans="1:9" x14ac:dyDescent="0.2">
      <c r="A2763" s="160" t="s">
        <v>21</v>
      </c>
      <c r="B2763" s="160" t="s">
        <v>4</v>
      </c>
      <c r="C2763" s="160">
        <f>_xlfn.XLOOKUP(B2763,'2.1.trackMPD'!$R$7:$R$29,'2.1.trackMPD'!$T$7:$T$29)</f>
        <v>6</v>
      </c>
      <c r="D2763" s="160">
        <v>10</v>
      </c>
      <c r="E2763" s="160" t="s">
        <v>6390</v>
      </c>
      <c r="F2763" s="160" t="s">
        <v>110</v>
      </c>
      <c r="G2763" s="160" t="s">
        <v>140</v>
      </c>
      <c r="H2763" s="160" t="s">
        <v>6392</v>
      </c>
      <c r="I2763" s="160" cm="1">
        <f t="array" ref="I2763">INDEX('2.1.trackMPD'!J:J/(24*60*60),
       MATCH(1,
             (A2763='2.1.trackMPD'!A:A)*
             (C2763='2.1.trackMPD'!D:D)*
             (D2763/10^6='2.1.trackMPD'!H:H)*
             (E2763='2.1.trackMPD'!F:F),
0))</f>
        <v>1.8651474322337038E-5</v>
      </c>
    </row>
    <row r="2764" spans="1:9" x14ac:dyDescent="0.2">
      <c r="A2764" s="160" t="s">
        <v>21</v>
      </c>
      <c r="B2764" s="160" t="s">
        <v>4</v>
      </c>
      <c r="C2764" s="160">
        <f>_xlfn.XLOOKUP(B2764,'2.1.trackMPD'!$R$7:$R$29,'2.1.trackMPD'!$T$7:$T$29)</f>
        <v>6</v>
      </c>
      <c r="D2764" s="160">
        <v>10</v>
      </c>
      <c r="E2764" s="160" t="s">
        <v>6390</v>
      </c>
      <c r="F2764" s="160" t="s">
        <v>110</v>
      </c>
      <c r="G2764" s="160" t="s">
        <v>124</v>
      </c>
      <c r="H2764" s="160" t="s">
        <v>6393</v>
      </c>
      <c r="I2764" s="160" cm="1">
        <f t="array" ref="I2764">INDEX('2.1.trackMPD'!K:K/(24*60*60),
       MATCH(1,
             (A2764='2.1.trackMPD'!A:A)*
             (C2764='2.1.trackMPD'!D:D)*
             (D2764/10^6='2.1.trackMPD'!H:H)*
             (E2764='2.1.trackMPD'!F:F),
0))</f>
        <v>0</v>
      </c>
    </row>
    <row r="2765" spans="1:9" x14ac:dyDescent="0.2">
      <c r="A2765" s="160" t="s">
        <v>21</v>
      </c>
      <c r="B2765" s="160" t="s">
        <v>4</v>
      </c>
      <c r="C2765" s="160">
        <f>_xlfn.XLOOKUP(B2765,'2.1.trackMPD'!$R$7:$R$29,'2.1.trackMPD'!$T$7:$T$29)</f>
        <v>6</v>
      </c>
      <c r="D2765" s="160">
        <v>10</v>
      </c>
      <c r="E2765" s="160" t="s">
        <v>6390</v>
      </c>
      <c r="F2765" s="160" t="s">
        <v>110</v>
      </c>
      <c r="G2765" s="160" t="s">
        <v>140</v>
      </c>
      <c r="H2765" s="160" t="s">
        <v>6393</v>
      </c>
      <c r="I2765" s="160" cm="1">
        <f t="array" ref="I2765">INDEX('2.1.trackMPD'!L:L/(24*60*60),
       MATCH(1,
             (A2765='2.1.trackMPD'!A:A)*
             (C2765='2.1.trackMPD'!D:D)*
             (D2765/10^6='2.1.trackMPD'!H:H)*
             (E2765='2.1.trackMPD'!F:F),
0))</f>
        <v>0</v>
      </c>
    </row>
    <row r="2766" spans="1:9" x14ac:dyDescent="0.2">
      <c r="A2766" s="160" t="s">
        <v>21</v>
      </c>
      <c r="B2766" s="160" t="s">
        <v>4</v>
      </c>
      <c r="C2766" s="160">
        <f>_xlfn.XLOOKUP(B2766,'2.1.trackMPD'!$R$7:$R$29,'2.1.trackMPD'!$T$7:$T$29)</f>
        <v>6</v>
      </c>
      <c r="D2766" s="160">
        <v>100</v>
      </c>
      <c r="E2766" s="160" t="s">
        <v>6390</v>
      </c>
      <c r="F2766" s="160" t="s">
        <v>110</v>
      </c>
      <c r="G2766" s="160" t="s">
        <v>124</v>
      </c>
      <c r="H2766" s="160" t="s">
        <v>6392</v>
      </c>
      <c r="I2766" s="160" cm="1">
        <f t="array" ref="I2766">INDEX('2.1.trackMPD'!I:I/(24*60*60),
       MATCH(1,
             (A2766='2.1.trackMPD'!A:A)*
             (C2766='2.1.trackMPD'!D:D)*
             (D2766/10^6='2.1.trackMPD'!H:H)*
             (E2766='2.1.trackMPD'!F:F),
0))</f>
        <v>4.0984242086577194E-3</v>
      </c>
    </row>
    <row r="2767" spans="1:9" x14ac:dyDescent="0.2">
      <c r="A2767" s="160" t="s">
        <v>21</v>
      </c>
      <c r="B2767" s="160" t="s">
        <v>4</v>
      </c>
      <c r="C2767" s="160">
        <f>_xlfn.XLOOKUP(B2767,'2.1.trackMPD'!$R$7:$R$29,'2.1.trackMPD'!$T$7:$T$29)</f>
        <v>6</v>
      </c>
      <c r="D2767" s="160">
        <v>100</v>
      </c>
      <c r="E2767" s="160" t="s">
        <v>6390</v>
      </c>
      <c r="F2767" s="160" t="s">
        <v>110</v>
      </c>
      <c r="G2767" s="160" t="s">
        <v>140</v>
      </c>
      <c r="H2767" s="160" t="s">
        <v>6392</v>
      </c>
      <c r="I2767" s="160" cm="1">
        <f t="array" ref="I2767">INDEX('2.1.trackMPD'!J:J/(24*60*60),
       MATCH(1,
             (A2767='2.1.trackMPD'!A:A)*
             (C2767='2.1.trackMPD'!D:D)*
             (D2767/10^6='2.1.trackMPD'!H:H)*
             (E2767='2.1.trackMPD'!F:F),
0))</f>
        <v>1.5962471233017246E-3</v>
      </c>
    </row>
    <row r="2768" spans="1:9" x14ac:dyDescent="0.2">
      <c r="A2768" s="160" t="s">
        <v>21</v>
      </c>
      <c r="B2768" s="160" t="s">
        <v>4</v>
      </c>
      <c r="C2768" s="160">
        <f>_xlfn.XLOOKUP(B2768,'2.1.trackMPD'!$R$7:$R$29,'2.1.trackMPD'!$T$7:$T$29)</f>
        <v>6</v>
      </c>
      <c r="D2768" s="160">
        <v>100</v>
      </c>
      <c r="E2768" s="160" t="s">
        <v>6390</v>
      </c>
      <c r="F2768" s="160" t="s">
        <v>110</v>
      </c>
      <c r="G2768" s="160" t="s">
        <v>124</v>
      </c>
      <c r="H2768" s="160" t="s">
        <v>6393</v>
      </c>
      <c r="I2768" s="160" cm="1">
        <f t="array" ref="I2768">INDEX('2.1.trackMPD'!K:K/(24*60*60),
       MATCH(1,
             (A2768='2.1.trackMPD'!A:A)*
             (C2768='2.1.trackMPD'!D:D)*
             (D2768/10^6='2.1.trackMPD'!H:H)*
             (E2768='2.1.trackMPD'!F:F),
0))</f>
        <v>0</v>
      </c>
    </row>
    <row r="2769" spans="1:9" x14ac:dyDescent="0.2">
      <c r="A2769" s="160" t="s">
        <v>21</v>
      </c>
      <c r="B2769" s="160" t="s">
        <v>4</v>
      </c>
      <c r="C2769" s="160">
        <f>_xlfn.XLOOKUP(B2769,'2.1.trackMPD'!$R$7:$R$29,'2.1.trackMPD'!$T$7:$T$29)</f>
        <v>6</v>
      </c>
      <c r="D2769" s="160">
        <v>100</v>
      </c>
      <c r="E2769" s="160" t="s">
        <v>6390</v>
      </c>
      <c r="F2769" s="160" t="s">
        <v>110</v>
      </c>
      <c r="G2769" s="160" t="s">
        <v>140</v>
      </c>
      <c r="H2769" s="160" t="s">
        <v>6393</v>
      </c>
      <c r="I2769" s="160" cm="1">
        <f t="array" ref="I2769">INDEX('2.1.trackMPD'!L:L/(24*60*60),
       MATCH(1,
             (A2769='2.1.trackMPD'!A:A)*
             (C2769='2.1.trackMPD'!D:D)*
             (D2769/10^6='2.1.trackMPD'!H:H)*
             (E2769='2.1.trackMPD'!F:F),
0))</f>
        <v>0</v>
      </c>
    </row>
    <row r="2770" spans="1:9" x14ac:dyDescent="0.2">
      <c r="A2770" s="160" t="s">
        <v>21</v>
      </c>
      <c r="B2770" s="160" t="s">
        <v>4</v>
      </c>
      <c r="C2770" s="160">
        <f>_xlfn.XLOOKUP(B2770,'2.1.trackMPD'!$R$7:$R$29,'2.1.trackMPD'!$T$7:$T$29)</f>
        <v>6</v>
      </c>
      <c r="D2770" s="160">
        <v>1000</v>
      </c>
      <c r="E2770" s="160" t="s">
        <v>6390</v>
      </c>
      <c r="F2770" s="160" t="s">
        <v>110</v>
      </c>
      <c r="G2770" s="160" t="s">
        <v>124</v>
      </c>
      <c r="H2770" s="160" t="s">
        <v>6392</v>
      </c>
      <c r="I2770" s="160" cm="1">
        <f t="array" ref="I2770">INDEX('2.1.trackMPD'!I:I/(24*60*60),
       MATCH(1,
             (A2770='2.1.trackMPD'!A:A)*
             (C2770='2.1.trackMPD'!D:D)*
             (D2770/10^6='2.1.trackMPD'!H:H)*
             (E2770='2.1.trackMPD'!F:F),
0))</f>
        <v>5.3683412108013773</v>
      </c>
    </row>
    <row r="2771" spans="1:9" x14ac:dyDescent="0.2">
      <c r="A2771" s="160" t="s">
        <v>21</v>
      </c>
      <c r="B2771" s="160" t="s">
        <v>4</v>
      </c>
      <c r="C2771" s="160">
        <f>_xlfn.XLOOKUP(B2771,'2.1.trackMPD'!$R$7:$R$29,'2.1.trackMPD'!$T$7:$T$29)</f>
        <v>6</v>
      </c>
      <c r="D2771" s="160">
        <v>1000</v>
      </c>
      <c r="E2771" s="160" t="s">
        <v>6390</v>
      </c>
      <c r="F2771" s="160" t="s">
        <v>110</v>
      </c>
      <c r="G2771" s="160" t="s">
        <v>140</v>
      </c>
      <c r="H2771" s="160" t="s">
        <v>6392</v>
      </c>
      <c r="I2771" s="160" cm="1">
        <f t="array" ref="I2771">INDEX('2.1.trackMPD'!J:J/(24*60*60),
       MATCH(1,
             (A2771='2.1.trackMPD'!A:A)*
             (C2771='2.1.trackMPD'!D:D)*
             (D2771/10^6='2.1.trackMPD'!H:H)*
             (E2771='2.1.trackMPD'!F:F),
0))</f>
        <v>5.8564266414060297E-2</v>
      </c>
    </row>
    <row r="2772" spans="1:9" x14ac:dyDescent="0.2">
      <c r="A2772" s="160" t="s">
        <v>21</v>
      </c>
      <c r="B2772" s="160" t="s">
        <v>4</v>
      </c>
      <c r="C2772" s="160">
        <f>_xlfn.XLOOKUP(B2772,'2.1.trackMPD'!$R$7:$R$29,'2.1.trackMPD'!$T$7:$T$29)</f>
        <v>6</v>
      </c>
      <c r="D2772" s="160">
        <v>1000</v>
      </c>
      <c r="E2772" s="160" t="s">
        <v>6390</v>
      </c>
      <c r="F2772" s="160" t="s">
        <v>110</v>
      </c>
      <c r="G2772" s="160" t="s">
        <v>124</v>
      </c>
      <c r="H2772" s="160" t="s">
        <v>6393</v>
      </c>
      <c r="I2772" s="160" cm="1">
        <f t="array" ref="I2772">INDEX('2.1.trackMPD'!K:K/(24*60*60),
       MATCH(1,
             (A2772='2.1.trackMPD'!A:A)*
             (C2772='2.1.trackMPD'!D:D)*
             (D2772/10^6='2.1.trackMPD'!H:H)*
             (E2772='2.1.trackMPD'!F:F),
0))</f>
        <v>0</v>
      </c>
    </row>
    <row r="2773" spans="1:9" x14ac:dyDescent="0.2">
      <c r="A2773" s="160" t="s">
        <v>21</v>
      </c>
      <c r="B2773" s="160" t="s">
        <v>4</v>
      </c>
      <c r="C2773" s="160">
        <f>_xlfn.XLOOKUP(B2773,'2.1.trackMPD'!$R$7:$R$29,'2.1.trackMPD'!$T$7:$T$29)</f>
        <v>6</v>
      </c>
      <c r="D2773" s="160">
        <v>1000</v>
      </c>
      <c r="E2773" s="160" t="s">
        <v>6390</v>
      </c>
      <c r="F2773" s="160" t="s">
        <v>110</v>
      </c>
      <c r="G2773" s="160" t="s">
        <v>140</v>
      </c>
      <c r="H2773" s="160" t="s">
        <v>6393</v>
      </c>
      <c r="I2773" s="160" cm="1">
        <f t="array" ref="I2773">INDEX('2.1.trackMPD'!L:L/(24*60*60),
       MATCH(1,
             (A2773='2.1.trackMPD'!A:A)*
             (C2773='2.1.trackMPD'!D:D)*
             (D2773/10^6='2.1.trackMPD'!H:H)*
             (E2773='2.1.trackMPD'!F:F),
0))</f>
        <v>0</v>
      </c>
    </row>
    <row r="2774" spans="1:9" x14ac:dyDescent="0.2">
      <c r="A2774" s="160" t="s">
        <v>21</v>
      </c>
      <c r="B2774" s="160" t="s">
        <v>4</v>
      </c>
      <c r="C2774" s="160">
        <f>_xlfn.XLOOKUP(B2774,'2.1.trackMPD'!$R$7:$R$29,'2.1.trackMPD'!$T$7:$T$29)</f>
        <v>6</v>
      </c>
      <c r="D2774" s="160">
        <v>5000</v>
      </c>
      <c r="E2774" s="160" t="s">
        <v>6390</v>
      </c>
      <c r="F2774" s="160" t="s">
        <v>110</v>
      </c>
      <c r="G2774" s="160" t="s">
        <v>124</v>
      </c>
      <c r="H2774" s="160" t="s">
        <v>6392</v>
      </c>
      <c r="I2774" s="160" cm="1">
        <f t="array" ref="I2774">INDEX('2.1.trackMPD'!I:I/(24*60*60),
       MATCH(1,
             (A2774='2.1.trackMPD'!A:A)*
             (C2774='2.1.trackMPD'!D:D)*
             (D2774/10^6='2.1.trackMPD'!H:H)*
             (E2774='2.1.trackMPD'!F:F),
0))</f>
        <v>83.412452268971649</v>
      </c>
    </row>
    <row r="2775" spans="1:9" x14ac:dyDescent="0.2">
      <c r="A2775" s="160" t="s">
        <v>21</v>
      </c>
      <c r="B2775" s="160" t="s">
        <v>4</v>
      </c>
      <c r="C2775" s="160">
        <f>_xlfn.XLOOKUP(B2775,'2.1.trackMPD'!$R$7:$R$29,'2.1.trackMPD'!$T$7:$T$29)</f>
        <v>6</v>
      </c>
      <c r="D2775" s="160">
        <v>5000</v>
      </c>
      <c r="E2775" s="160" t="s">
        <v>6390</v>
      </c>
      <c r="F2775" s="160" t="s">
        <v>110</v>
      </c>
      <c r="G2775" s="160" t="s">
        <v>140</v>
      </c>
      <c r="H2775" s="160" t="s">
        <v>6392</v>
      </c>
      <c r="I2775" s="160" cm="1">
        <f t="array" ref="I2775">INDEX('2.1.trackMPD'!J:J/(24*60*60),
       MATCH(1,
             (A2775='2.1.trackMPD'!A:A)*
             (C2775='2.1.trackMPD'!D:D)*
             (D2775/10^6='2.1.trackMPD'!H:H)*
             (E2775='2.1.trackMPD'!F:F),
0))</f>
        <v>0.23084901120804399</v>
      </c>
    </row>
    <row r="2776" spans="1:9" x14ac:dyDescent="0.2">
      <c r="A2776" s="160" t="s">
        <v>21</v>
      </c>
      <c r="B2776" s="160" t="s">
        <v>4</v>
      </c>
      <c r="C2776" s="160">
        <f>_xlfn.XLOOKUP(B2776,'2.1.trackMPD'!$R$7:$R$29,'2.1.trackMPD'!$T$7:$T$29)</f>
        <v>6</v>
      </c>
      <c r="D2776" s="160">
        <v>5000</v>
      </c>
      <c r="E2776" s="160" t="s">
        <v>6390</v>
      </c>
      <c r="F2776" s="160" t="s">
        <v>110</v>
      </c>
      <c r="G2776" s="160" t="s">
        <v>124</v>
      </c>
      <c r="H2776" s="160" t="s">
        <v>6393</v>
      </c>
      <c r="I2776" s="160" cm="1">
        <f t="array" ref="I2776">INDEX('2.1.trackMPD'!K:K/(24*60*60),
       MATCH(1,
             (A2776='2.1.trackMPD'!A:A)*
             (C2776='2.1.trackMPD'!D:D)*
             (D2776/10^6='2.1.trackMPD'!H:H)*
             (E2776='2.1.trackMPD'!F:F),
0))</f>
        <v>0</v>
      </c>
    </row>
    <row r="2777" spans="1:9" x14ac:dyDescent="0.2">
      <c r="A2777" s="160" t="s">
        <v>21</v>
      </c>
      <c r="B2777" s="160" t="s">
        <v>4</v>
      </c>
      <c r="C2777" s="160">
        <f>_xlfn.XLOOKUP(B2777,'2.1.trackMPD'!$R$7:$R$29,'2.1.trackMPD'!$T$7:$T$29)</f>
        <v>6</v>
      </c>
      <c r="D2777" s="160">
        <v>5000</v>
      </c>
      <c r="E2777" s="160" t="s">
        <v>6390</v>
      </c>
      <c r="F2777" s="160" t="s">
        <v>110</v>
      </c>
      <c r="G2777" s="160" t="s">
        <v>140</v>
      </c>
      <c r="H2777" s="160" t="s">
        <v>6393</v>
      </c>
      <c r="I2777" s="160" cm="1">
        <f t="array" ref="I2777">INDEX('2.1.trackMPD'!L:L/(24*60*60),
       MATCH(1,
             (A2777='2.1.trackMPD'!A:A)*
             (C2777='2.1.trackMPD'!D:D)*
             (D2777/10^6='2.1.trackMPD'!H:H)*
             (E2777='2.1.trackMPD'!F:F),
0))</f>
        <v>0</v>
      </c>
    </row>
    <row r="2778" spans="1:9" x14ac:dyDescent="0.2">
      <c r="A2778" s="160" t="s">
        <v>21</v>
      </c>
      <c r="B2778" s="160" t="s">
        <v>4</v>
      </c>
      <c r="C2778" s="160">
        <f>_xlfn.XLOOKUP(B2778,'2.1.trackMPD'!$R$7:$R$29,'2.1.trackMPD'!$T$7:$T$29)</f>
        <v>6</v>
      </c>
      <c r="D2778" s="160">
        <v>1</v>
      </c>
      <c r="E2778" s="160" t="s">
        <v>6394</v>
      </c>
      <c r="F2778" s="160" t="s">
        <v>110</v>
      </c>
      <c r="G2778" s="160" t="s">
        <v>124</v>
      </c>
      <c r="H2778" s="160" t="s">
        <v>6392</v>
      </c>
      <c r="I2778" s="160" cm="1">
        <f t="array" ref="I2778">INDEX('2.1.trackMPD'!I:I/(24*60*60),
       MATCH(1,
             (A2778='2.1.trackMPD'!A:A)*
             (C2778='2.1.trackMPD'!D:D)*
             (D2778/10^6='2.1.trackMPD'!H:H)*
             (E2778='2.1.trackMPD'!F:F),
0))</f>
        <v>5.641955361898646E-7</v>
      </c>
    </row>
    <row r="2779" spans="1:9" x14ac:dyDescent="0.2">
      <c r="A2779" s="160" t="s">
        <v>21</v>
      </c>
      <c r="B2779" s="160" t="s">
        <v>4</v>
      </c>
      <c r="C2779" s="160">
        <f>_xlfn.XLOOKUP(B2779,'2.1.trackMPD'!$R$7:$R$29,'2.1.trackMPD'!$T$7:$T$29)</f>
        <v>6</v>
      </c>
      <c r="D2779" s="160">
        <v>1</v>
      </c>
      <c r="E2779" s="160" t="s">
        <v>6394</v>
      </c>
      <c r="F2779" s="160" t="s">
        <v>110</v>
      </c>
      <c r="G2779" s="160" t="s">
        <v>140</v>
      </c>
      <c r="H2779" s="160" t="s">
        <v>6392</v>
      </c>
      <c r="I2779" s="160" cm="1">
        <f t="array" ref="I2779">INDEX('2.1.trackMPD'!J:J/(24*60*60),
       MATCH(1,
             (A2779='2.1.trackMPD'!A:A)*
             (C2779='2.1.trackMPD'!D:D)*
             (D2779/10^6='2.1.trackMPD'!H:H)*
             (E2779='2.1.trackMPD'!F:F),
0))</f>
        <v>1.3260237986592362E-5</v>
      </c>
    </row>
    <row r="2780" spans="1:9" x14ac:dyDescent="0.2">
      <c r="A2780" s="160" t="s">
        <v>21</v>
      </c>
      <c r="B2780" s="160" t="s">
        <v>4</v>
      </c>
      <c r="C2780" s="160">
        <f>_xlfn.XLOOKUP(B2780,'2.1.trackMPD'!$R$7:$R$29,'2.1.trackMPD'!$T$7:$T$29)</f>
        <v>6</v>
      </c>
      <c r="D2780" s="160">
        <v>1</v>
      </c>
      <c r="E2780" s="160" t="s">
        <v>6394</v>
      </c>
      <c r="F2780" s="160" t="s">
        <v>110</v>
      </c>
      <c r="G2780" s="160" t="s">
        <v>124</v>
      </c>
      <c r="H2780" s="160" t="s">
        <v>6393</v>
      </c>
      <c r="I2780" s="160" cm="1">
        <f t="array" ref="I2780">INDEX('2.1.trackMPD'!K:K/(24*60*60),
       MATCH(1,
             (A2780='2.1.trackMPD'!A:A)*
             (C2780='2.1.trackMPD'!D:D)*
             (D2780/10^6='2.1.trackMPD'!H:H)*
             (E2780='2.1.trackMPD'!F:F),
0))</f>
        <v>0</v>
      </c>
    </row>
    <row r="2781" spans="1:9" x14ac:dyDescent="0.2">
      <c r="A2781" s="160" t="s">
        <v>21</v>
      </c>
      <c r="B2781" s="160" t="s">
        <v>4</v>
      </c>
      <c r="C2781" s="160">
        <f>_xlfn.XLOOKUP(B2781,'2.1.trackMPD'!$R$7:$R$29,'2.1.trackMPD'!$T$7:$T$29)</f>
        <v>6</v>
      </c>
      <c r="D2781" s="160">
        <v>1</v>
      </c>
      <c r="E2781" s="160" t="s">
        <v>6394</v>
      </c>
      <c r="F2781" s="160" t="s">
        <v>110</v>
      </c>
      <c r="G2781" s="160" t="s">
        <v>140</v>
      </c>
      <c r="H2781" s="160" t="s">
        <v>6393</v>
      </c>
      <c r="I2781" s="160" cm="1">
        <f t="array" ref="I2781">INDEX('2.1.trackMPD'!L:L/(24*60*60),
       MATCH(1,
             (A2781='2.1.trackMPD'!A:A)*
             (C2781='2.1.trackMPD'!D:D)*
             (D2781/10^6='2.1.trackMPD'!H:H)*
             (E2781='2.1.trackMPD'!F:F),
0))</f>
        <v>0</v>
      </c>
    </row>
    <row r="2782" spans="1:9" x14ac:dyDescent="0.2">
      <c r="A2782" s="160" t="s">
        <v>21</v>
      </c>
      <c r="B2782" s="160" t="s">
        <v>4</v>
      </c>
      <c r="C2782" s="160">
        <f>_xlfn.XLOOKUP(B2782,'2.1.trackMPD'!$R$7:$R$29,'2.1.trackMPD'!$T$7:$T$29)</f>
        <v>6</v>
      </c>
      <c r="D2782" s="160">
        <v>10</v>
      </c>
      <c r="E2782" s="160" t="s">
        <v>6394</v>
      </c>
      <c r="F2782" s="160" t="s">
        <v>110</v>
      </c>
      <c r="G2782" s="160" t="s">
        <v>124</v>
      </c>
      <c r="H2782" s="160" t="s">
        <v>6392</v>
      </c>
      <c r="I2782" s="160" cm="1">
        <f t="array" ref="I2782">INDEX('2.1.trackMPD'!I:I/(24*60*60),
       MATCH(1,
             (A2782='2.1.trackMPD'!A:A)*
             (C2782='2.1.trackMPD'!D:D)*
             (D2782/10^6='2.1.trackMPD'!H:H)*
             (E2782='2.1.trackMPD'!F:F),
0))</f>
        <v>2.0021127958010416E-5</v>
      </c>
    </row>
    <row r="2783" spans="1:9" x14ac:dyDescent="0.2">
      <c r="A2783" s="160" t="s">
        <v>21</v>
      </c>
      <c r="B2783" s="160" t="s">
        <v>4</v>
      </c>
      <c r="C2783" s="160">
        <f>_xlfn.XLOOKUP(B2783,'2.1.trackMPD'!$R$7:$R$29,'2.1.trackMPD'!$T$7:$T$29)</f>
        <v>6</v>
      </c>
      <c r="D2783" s="160">
        <v>10</v>
      </c>
      <c r="E2783" s="160" t="s">
        <v>6394</v>
      </c>
      <c r="F2783" s="160" t="s">
        <v>110</v>
      </c>
      <c r="G2783" s="160" t="s">
        <v>140</v>
      </c>
      <c r="H2783" s="160" t="s">
        <v>6392</v>
      </c>
      <c r="I2783" s="160" cm="1">
        <f t="array" ref="I2783">INDEX('2.1.trackMPD'!J:J/(24*60*60),
       MATCH(1,
             (A2783='2.1.trackMPD'!A:A)*
             (C2783='2.1.trackMPD'!D:D)*
             (D2783/10^6='2.1.trackMPD'!H:H)*
             (E2783='2.1.trackMPD'!F:F),
0))</f>
        <v>5.9651611245365041E-5</v>
      </c>
    </row>
    <row r="2784" spans="1:9" x14ac:dyDescent="0.2">
      <c r="A2784" s="160" t="s">
        <v>21</v>
      </c>
      <c r="B2784" s="160" t="s">
        <v>4</v>
      </c>
      <c r="C2784" s="160">
        <f>_xlfn.XLOOKUP(B2784,'2.1.trackMPD'!$R$7:$R$29,'2.1.trackMPD'!$T$7:$T$29)</f>
        <v>6</v>
      </c>
      <c r="D2784" s="160">
        <v>10</v>
      </c>
      <c r="E2784" s="160" t="s">
        <v>6394</v>
      </c>
      <c r="F2784" s="160" t="s">
        <v>110</v>
      </c>
      <c r="G2784" s="160" t="s">
        <v>124</v>
      </c>
      <c r="H2784" s="160" t="s">
        <v>6393</v>
      </c>
      <c r="I2784" s="160" cm="1">
        <f t="array" ref="I2784">INDEX('2.1.trackMPD'!K:K/(24*60*60),
       MATCH(1,
             (A2784='2.1.trackMPD'!A:A)*
             (C2784='2.1.trackMPD'!D:D)*
             (D2784/10^6='2.1.trackMPD'!H:H)*
             (E2784='2.1.trackMPD'!F:F),
0))</f>
        <v>0</v>
      </c>
    </row>
    <row r="2785" spans="1:9" x14ac:dyDescent="0.2">
      <c r="A2785" s="160" t="s">
        <v>21</v>
      </c>
      <c r="B2785" s="160" t="s">
        <v>4</v>
      </c>
      <c r="C2785" s="160">
        <f>_xlfn.XLOOKUP(B2785,'2.1.trackMPD'!$R$7:$R$29,'2.1.trackMPD'!$T$7:$T$29)</f>
        <v>6</v>
      </c>
      <c r="D2785" s="160">
        <v>10</v>
      </c>
      <c r="E2785" s="160" t="s">
        <v>6394</v>
      </c>
      <c r="F2785" s="160" t="s">
        <v>110</v>
      </c>
      <c r="G2785" s="160" t="s">
        <v>140</v>
      </c>
      <c r="H2785" s="160" t="s">
        <v>6393</v>
      </c>
      <c r="I2785" s="160" cm="1">
        <f t="array" ref="I2785">INDEX('2.1.trackMPD'!L:L/(24*60*60),
       MATCH(1,
             (A2785='2.1.trackMPD'!A:A)*
             (C2785='2.1.trackMPD'!D:D)*
             (D2785/10^6='2.1.trackMPD'!H:H)*
             (E2785='2.1.trackMPD'!F:F),
0))</f>
        <v>0</v>
      </c>
    </row>
    <row r="2786" spans="1:9" x14ac:dyDescent="0.2">
      <c r="A2786" s="160" t="s">
        <v>21</v>
      </c>
      <c r="B2786" s="160" t="s">
        <v>4</v>
      </c>
      <c r="C2786" s="160">
        <f>_xlfn.XLOOKUP(B2786,'2.1.trackMPD'!$R$7:$R$29,'2.1.trackMPD'!$T$7:$T$29)</f>
        <v>6</v>
      </c>
      <c r="D2786" s="160">
        <v>100</v>
      </c>
      <c r="E2786" s="160" t="s">
        <v>6394</v>
      </c>
      <c r="F2786" s="160" t="s">
        <v>110</v>
      </c>
      <c r="G2786" s="160" t="s">
        <v>124</v>
      </c>
      <c r="H2786" s="160" t="s">
        <v>6392</v>
      </c>
      <c r="I2786" s="160" cm="1">
        <f t="array" ref="I2786">INDEX('2.1.trackMPD'!I:I/(24*60*60),
       MATCH(1,
             (A2786='2.1.trackMPD'!A:A)*
             (C2786='2.1.trackMPD'!D:D)*
             (D2786/10^6='2.1.trackMPD'!H:H)*
             (E2786='2.1.trackMPD'!F:F),
0))</f>
        <v>3.4877319414421529E-2</v>
      </c>
    </row>
    <row r="2787" spans="1:9" x14ac:dyDescent="0.2">
      <c r="A2787" s="160" t="s">
        <v>21</v>
      </c>
      <c r="B2787" s="160" t="s">
        <v>4</v>
      </c>
      <c r="C2787" s="160">
        <f>_xlfn.XLOOKUP(B2787,'2.1.trackMPD'!$R$7:$R$29,'2.1.trackMPD'!$T$7:$T$29)</f>
        <v>6</v>
      </c>
      <c r="D2787" s="160">
        <v>100</v>
      </c>
      <c r="E2787" s="160" t="s">
        <v>6394</v>
      </c>
      <c r="F2787" s="160" t="s">
        <v>110</v>
      </c>
      <c r="G2787" s="160" t="s">
        <v>140</v>
      </c>
      <c r="H2787" s="160" t="s">
        <v>6392</v>
      </c>
      <c r="I2787" s="160" cm="1">
        <f t="array" ref="I2787">INDEX('2.1.trackMPD'!J:J/(24*60*60),
       MATCH(1,
             (A2787='2.1.trackMPD'!A:A)*
             (C2787='2.1.trackMPD'!D:D)*
             (D2787/10^6='2.1.trackMPD'!H:H)*
             (E2787='2.1.trackMPD'!F:F),
0))</f>
        <v>4.7003959416505791E-3</v>
      </c>
    </row>
    <row r="2788" spans="1:9" x14ac:dyDescent="0.2">
      <c r="A2788" s="160" t="s">
        <v>21</v>
      </c>
      <c r="B2788" s="160" t="s">
        <v>4</v>
      </c>
      <c r="C2788" s="160">
        <f>_xlfn.XLOOKUP(B2788,'2.1.trackMPD'!$R$7:$R$29,'2.1.trackMPD'!$T$7:$T$29)</f>
        <v>6</v>
      </c>
      <c r="D2788" s="160">
        <v>100</v>
      </c>
      <c r="E2788" s="160" t="s">
        <v>6394</v>
      </c>
      <c r="F2788" s="160" t="s">
        <v>110</v>
      </c>
      <c r="G2788" s="160" t="s">
        <v>124</v>
      </c>
      <c r="H2788" s="160" t="s">
        <v>6393</v>
      </c>
      <c r="I2788" s="160" cm="1">
        <f t="array" ref="I2788">INDEX('2.1.trackMPD'!K:K/(24*60*60),
       MATCH(1,
             (A2788='2.1.trackMPD'!A:A)*
             (C2788='2.1.trackMPD'!D:D)*
             (D2788/10^6='2.1.trackMPD'!H:H)*
             (E2788='2.1.trackMPD'!F:F),
0))</f>
        <v>0</v>
      </c>
    </row>
    <row r="2789" spans="1:9" x14ac:dyDescent="0.2">
      <c r="A2789" s="160" t="s">
        <v>21</v>
      </c>
      <c r="B2789" s="160" t="s">
        <v>4</v>
      </c>
      <c r="C2789" s="160">
        <f>_xlfn.XLOOKUP(B2789,'2.1.trackMPD'!$R$7:$R$29,'2.1.trackMPD'!$T$7:$T$29)</f>
        <v>6</v>
      </c>
      <c r="D2789" s="160">
        <v>100</v>
      </c>
      <c r="E2789" s="160" t="s">
        <v>6394</v>
      </c>
      <c r="F2789" s="160" t="s">
        <v>110</v>
      </c>
      <c r="G2789" s="160" t="s">
        <v>140</v>
      </c>
      <c r="H2789" s="160" t="s">
        <v>6393</v>
      </c>
      <c r="I2789" s="160" cm="1">
        <f t="array" ref="I2789">INDEX('2.1.trackMPD'!L:L/(24*60*60),
       MATCH(1,
             (A2789='2.1.trackMPD'!A:A)*
             (C2789='2.1.trackMPD'!D:D)*
             (D2789/10^6='2.1.trackMPD'!H:H)*
             (E2789='2.1.trackMPD'!F:F),
0))</f>
        <v>0</v>
      </c>
    </row>
    <row r="2790" spans="1:9" x14ac:dyDescent="0.2">
      <c r="A2790" s="160" t="s">
        <v>21</v>
      </c>
      <c r="B2790" s="160" t="s">
        <v>4</v>
      </c>
      <c r="C2790" s="160">
        <f>_xlfn.XLOOKUP(B2790,'2.1.trackMPD'!$R$7:$R$29,'2.1.trackMPD'!$T$7:$T$29)</f>
        <v>6</v>
      </c>
      <c r="D2790" s="160">
        <v>1000</v>
      </c>
      <c r="E2790" s="160" t="s">
        <v>6394</v>
      </c>
      <c r="F2790" s="160" t="s">
        <v>110</v>
      </c>
      <c r="G2790" s="160" t="s">
        <v>124</v>
      </c>
      <c r="H2790" s="160" t="s">
        <v>6392</v>
      </c>
      <c r="I2790" s="160" cm="1">
        <f t="array" ref="I2790">INDEX('2.1.trackMPD'!I:I/(24*60*60),
       MATCH(1,
             (A2790='2.1.trackMPD'!A:A)*
             (C2790='2.1.trackMPD'!D:D)*
             (D2790/10^6='2.1.trackMPD'!H:H)*
             (E2790='2.1.trackMPD'!F:F),
0))</f>
        <v>4.3864559539063652</v>
      </c>
    </row>
    <row r="2791" spans="1:9" x14ac:dyDescent="0.2">
      <c r="A2791" s="160" t="s">
        <v>21</v>
      </c>
      <c r="B2791" s="160" t="s">
        <v>4</v>
      </c>
      <c r="C2791" s="160">
        <f>_xlfn.XLOOKUP(B2791,'2.1.trackMPD'!$R$7:$R$29,'2.1.trackMPD'!$T$7:$T$29)</f>
        <v>6</v>
      </c>
      <c r="D2791" s="160">
        <v>1000</v>
      </c>
      <c r="E2791" s="160" t="s">
        <v>6394</v>
      </c>
      <c r="F2791" s="160" t="s">
        <v>110</v>
      </c>
      <c r="G2791" s="160" t="s">
        <v>140</v>
      </c>
      <c r="H2791" s="160" t="s">
        <v>6392</v>
      </c>
      <c r="I2791" s="160" cm="1">
        <f t="array" ref="I2791">INDEX('2.1.trackMPD'!J:J/(24*60*60),
       MATCH(1,
             (A2791='2.1.trackMPD'!A:A)*
             (C2791='2.1.trackMPD'!D:D)*
             (D2791/10^6='2.1.trackMPD'!H:H)*
             (E2791='2.1.trackMPD'!F:F),
0))</f>
        <v>5.2938245164755676E-2</v>
      </c>
    </row>
    <row r="2792" spans="1:9" x14ac:dyDescent="0.2">
      <c r="A2792" s="160" t="s">
        <v>21</v>
      </c>
      <c r="B2792" s="160" t="s">
        <v>4</v>
      </c>
      <c r="C2792" s="160">
        <f>_xlfn.XLOOKUP(B2792,'2.1.trackMPD'!$R$7:$R$29,'2.1.trackMPD'!$T$7:$T$29)</f>
        <v>6</v>
      </c>
      <c r="D2792" s="160">
        <v>1000</v>
      </c>
      <c r="E2792" s="160" t="s">
        <v>6394</v>
      </c>
      <c r="F2792" s="160" t="s">
        <v>110</v>
      </c>
      <c r="G2792" s="160" t="s">
        <v>124</v>
      </c>
      <c r="H2792" s="160" t="s">
        <v>6393</v>
      </c>
      <c r="I2792" s="160" cm="1">
        <f t="array" ref="I2792">INDEX('2.1.trackMPD'!K:K/(24*60*60),
       MATCH(1,
             (A2792='2.1.trackMPD'!A:A)*
             (C2792='2.1.trackMPD'!D:D)*
             (D2792/10^6='2.1.trackMPD'!H:H)*
             (E2792='2.1.trackMPD'!F:F),
0))</f>
        <v>0</v>
      </c>
    </row>
    <row r="2793" spans="1:9" x14ac:dyDescent="0.2">
      <c r="A2793" s="160" t="s">
        <v>21</v>
      </c>
      <c r="B2793" s="160" t="s">
        <v>4</v>
      </c>
      <c r="C2793" s="160">
        <f>_xlfn.XLOOKUP(B2793,'2.1.trackMPD'!$R$7:$R$29,'2.1.trackMPD'!$T$7:$T$29)</f>
        <v>6</v>
      </c>
      <c r="D2793" s="160">
        <v>1000</v>
      </c>
      <c r="E2793" s="160" t="s">
        <v>6394</v>
      </c>
      <c r="F2793" s="160" t="s">
        <v>110</v>
      </c>
      <c r="G2793" s="160" t="s">
        <v>140</v>
      </c>
      <c r="H2793" s="160" t="s">
        <v>6393</v>
      </c>
      <c r="I2793" s="160" cm="1">
        <f t="array" ref="I2793">INDEX('2.1.trackMPD'!L:L/(24*60*60),
       MATCH(1,
             (A2793='2.1.trackMPD'!A:A)*
             (C2793='2.1.trackMPD'!D:D)*
             (D2793/10^6='2.1.trackMPD'!H:H)*
             (E2793='2.1.trackMPD'!F:F),
0))</f>
        <v>0</v>
      </c>
    </row>
    <row r="2794" spans="1:9" x14ac:dyDescent="0.2">
      <c r="A2794" s="160" t="s">
        <v>21</v>
      </c>
      <c r="B2794" s="160" t="s">
        <v>4</v>
      </c>
      <c r="C2794" s="160">
        <f>_xlfn.XLOOKUP(B2794,'2.1.trackMPD'!$R$7:$R$29,'2.1.trackMPD'!$T$7:$T$29)</f>
        <v>6</v>
      </c>
      <c r="D2794" s="160">
        <v>5000</v>
      </c>
      <c r="E2794" s="160" t="s">
        <v>6394</v>
      </c>
      <c r="F2794" s="160" t="s">
        <v>110</v>
      </c>
      <c r="G2794" s="160" t="s">
        <v>124</v>
      </c>
      <c r="H2794" s="160" t="s">
        <v>6392</v>
      </c>
      <c r="I2794" s="160" t="e" cm="1">
        <f t="array" ref="I2794">INDEX('2.1.trackMPD'!I:I/(24*60*60),
       MATCH(1,
             (A2794='2.1.trackMPD'!A:A)*
             (C2794='2.1.trackMPD'!D:D)*
             (D2794/10^6='2.1.trackMPD'!H:H)*
             (E2794='2.1.trackMPD'!F:F),
0))</f>
        <v>#N/A</v>
      </c>
    </row>
    <row r="2795" spans="1:9" x14ac:dyDescent="0.2">
      <c r="A2795" s="160" t="s">
        <v>21</v>
      </c>
      <c r="B2795" s="160" t="s">
        <v>4</v>
      </c>
      <c r="C2795" s="160">
        <f>_xlfn.XLOOKUP(B2795,'2.1.trackMPD'!$R$7:$R$29,'2.1.trackMPD'!$T$7:$T$29)</f>
        <v>6</v>
      </c>
      <c r="D2795" s="160">
        <v>5000</v>
      </c>
      <c r="E2795" s="160" t="s">
        <v>6394</v>
      </c>
      <c r="F2795" s="160" t="s">
        <v>110</v>
      </c>
      <c r="G2795" s="160" t="s">
        <v>140</v>
      </c>
      <c r="H2795" s="160" t="s">
        <v>6392</v>
      </c>
      <c r="I2795" s="160" t="e" cm="1">
        <f t="array" ref="I2795">INDEX('2.1.trackMPD'!J:J/(24*60*60),
       MATCH(1,
             (A2795='2.1.trackMPD'!A:A)*
             (C2795='2.1.trackMPD'!D:D)*
             (D2795/10^6='2.1.trackMPD'!H:H)*
             (E2795='2.1.trackMPD'!F:F),
0))</f>
        <v>#N/A</v>
      </c>
    </row>
    <row r="2796" spans="1:9" x14ac:dyDescent="0.2">
      <c r="A2796" s="160" t="s">
        <v>21</v>
      </c>
      <c r="B2796" s="160" t="s">
        <v>4</v>
      </c>
      <c r="C2796" s="160">
        <f>_xlfn.XLOOKUP(B2796,'2.1.trackMPD'!$R$7:$R$29,'2.1.trackMPD'!$T$7:$T$29)</f>
        <v>6</v>
      </c>
      <c r="D2796" s="160">
        <v>5000</v>
      </c>
      <c r="E2796" s="160" t="s">
        <v>6394</v>
      </c>
      <c r="F2796" s="160" t="s">
        <v>110</v>
      </c>
      <c r="G2796" s="160" t="s">
        <v>124</v>
      </c>
      <c r="H2796" s="160" t="s">
        <v>6393</v>
      </c>
      <c r="I2796" s="160" t="e" cm="1">
        <f t="array" ref="I2796">INDEX('2.1.trackMPD'!K:K/(24*60*60),
       MATCH(1,
             (A2796='2.1.trackMPD'!A:A)*
             (C2796='2.1.trackMPD'!D:D)*
             (D2796/10^6='2.1.trackMPD'!H:H)*
             (E2796='2.1.trackMPD'!F:F),
0))</f>
        <v>#N/A</v>
      </c>
    </row>
    <row r="2797" spans="1:9" x14ac:dyDescent="0.2">
      <c r="A2797" s="160" t="s">
        <v>21</v>
      </c>
      <c r="B2797" s="160" t="s">
        <v>4</v>
      </c>
      <c r="C2797" s="160">
        <f>_xlfn.XLOOKUP(B2797,'2.1.trackMPD'!$R$7:$R$29,'2.1.trackMPD'!$T$7:$T$29)</f>
        <v>6</v>
      </c>
      <c r="D2797" s="160">
        <v>5000</v>
      </c>
      <c r="E2797" s="160" t="s">
        <v>6394</v>
      </c>
      <c r="F2797" s="160" t="s">
        <v>110</v>
      </c>
      <c r="G2797" s="160" t="s">
        <v>140</v>
      </c>
      <c r="H2797" s="160" t="s">
        <v>6393</v>
      </c>
      <c r="I2797" s="160" t="e" cm="1">
        <f t="array" ref="I2797">INDEX('2.1.trackMPD'!L:L/(24*60*60),
       MATCH(1,
             (A2797='2.1.trackMPD'!A:A)*
             (C2797='2.1.trackMPD'!D:D)*
             (D2797/10^6='2.1.trackMPD'!H:H)*
             (E2797='2.1.trackMPD'!F:F),
0))</f>
        <v>#N/A</v>
      </c>
    </row>
    <row r="2798" spans="1:9" x14ac:dyDescent="0.2">
      <c r="A2798" s="160" t="s">
        <v>21</v>
      </c>
      <c r="B2798" s="160" t="s">
        <v>4</v>
      </c>
      <c r="C2798" s="160">
        <f>_xlfn.XLOOKUP(B2798,'2.1.trackMPD'!$R$7:$R$29,'2.1.trackMPD'!$T$7:$T$29)</f>
        <v>6</v>
      </c>
      <c r="D2798" s="160">
        <v>1</v>
      </c>
      <c r="E2798" s="160" t="s">
        <v>6395</v>
      </c>
      <c r="F2798" s="160" t="s">
        <v>110</v>
      </c>
      <c r="G2798" s="160" t="s">
        <v>124</v>
      </c>
      <c r="H2798" s="160" t="s">
        <v>6392</v>
      </c>
      <c r="I2798" s="160" t="e" cm="1">
        <f t="array" ref="I2798">INDEX('2.1.trackMPD'!I:I/(24*60*60),
       MATCH(1,
             (A2798='2.1.trackMPD'!A:A)*
             (C2798='2.1.trackMPD'!D:D)*
             (D2798/10^6='2.1.trackMPD'!H:H)*
             (E2798='2.1.trackMPD'!F:F),
0))</f>
        <v>#N/A</v>
      </c>
    </row>
    <row r="2799" spans="1:9" x14ac:dyDescent="0.2">
      <c r="A2799" s="160" t="s">
        <v>21</v>
      </c>
      <c r="B2799" s="160" t="s">
        <v>4</v>
      </c>
      <c r="C2799" s="160">
        <f>_xlfn.XLOOKUP(B2799,'2.1.trackMPD'!$R$7:$R$29,'2.1.trackMPD'!$T$7:$T$29)</f>
        <v>6</v>
      </c>
      <c r="D2799" s="160">
        <v>1</v>
      </c>
      <c r="E2799" s="160" t="s">
        <v>6395</v>
      </c>
      <c r="F2799" s="160" t="s">
        <v>110</v>
      </c>
      <c r="G2799" s="160" t="s">
        <v>140</v>
      </c>
      <c r="H2799" s="160" t="s">
        <v>6392</v>
      </c>
      <c r="I2799" s="160" t="e" cm="1">
        <f t="array" ref="I2799">INDEX('2.1.trackMPD'!J:J/(24*60*60),
       MATCH(1,
             (A2799='2.1.trackMPD'!A:A)*
             (C2799='2.1.trackMPD'!D:D)*
             (D2799/10^6='2.1.trackMPD'!H:H)*
             (E2799='2.1.trackMPD'!F:F),
0))</f>
        <v>#N/A</v>
      </c>
    </row>
    <row r="2800" spans="1:9" x14ac:dyDescent="0.2">
      <c r="A2800" s="160" t="s">
        <v>21</v>
      </c>
      <c r="B2800" s="160" t="s">
        <v>4</v>
      </c>
      <c r="C2800" s="160">
        <f>_xlfn.XLOOKUP(B2800,'2.1.trackMPD'!$R$7:$R$29,'2.1.trackMPD'!$T$7:$T$29)</f>
        <v>6</v>
      </c>
      <c r="D2800" s="160">
        <v>1</v>
      </c>
      <c r="E2800" s="160" t="s">
        <v>6395</v>
      </c>
      <c r="F2800" s="160" t="s">
        <v>110</v>
      </c>
      <c r="G2800" s="160" t="s">
        <v>124</v>
      </c>
      <c r="H2800" s="160" t="s">
        <v>6393</v>
      </c>
      <c r="I2800" s="160" t="e" cm="1">
        <f t="array" ref="I2800">INDEX('2.1.trackMPD'!K:K/(24*60*60),
       MATCH(1,
             (A2800='2.1.trackMPD'!A:A)*
             (C2800='2.1.trackMPD'!D:D)*
             (D2800/10^6='2.1.trackMPD'!H:H)*
             (E2800='2.1.trackMPD'!F:F),
0))</f>
        <v>#N/A</v>
      </c>
    </row>
    <row r="2801" spans="1:9" x14ac:dyDescent="0.2">
      <c r="A2801" s="160" t="s">
        <v>21</v>
      </c>
      <c r="B2801" s="160" t="s">
        <v>4</v>
      </c>
      <c r="C2801" s="160">
        <f>_xlfn.XLOOKUP(B2801,'2.1.trackMPD'!$R$7:$R$29,'2.1.trackMPD'!$T$7:$T$29)</f>
        <v>6</v>
      </c>
      <c r="D2801" s="160">
        <v>1</v>
      </c>
      <c r="E2801" s="160" t="s">
        <v>6395</v>
      </c>
      <c r="F2801" s="160" t="s">
        <v>110</v>
      </c>
      <c r="G2801" s="160" t="s">
        <v>140</v>
      </c>
      <c r="H2801" s="160" t="s">
        <v>6393</v>
      </c>
      <c r="I2801" s="160" t="e" cm="1">
        <f t="array" ref="I2801">INDEX('2.1.trackMPD'!L:L/(24*60*60),
       MATCH(1,
             (A2801='2.1.trackMPD'!A:A)*
             (C2801='2.1.trackMPD'!D:D)*
             (D2801/10^6='2.1.trackMPD'!H:H)*
             (E2801='2.1.trackMPD'!F:F),
0))</f>
        <v>#N/A</v>
      </c>
    </row>
    <row r="2802" spans="1:9" x14ac:dyDescent="0.2">
      <c r="A2802" s="160" t="s">
        <v>21</v>
      </c>
      <c r="B2802" s="160" t="s">
        <v>4</v>
      </c>
      <c r="C2802" s="160">
        <f>_xlfn.XLOOKUP(B2802,'2.1.trackMPD'!$R$7:$R$29,'2.1.trackMPD'!$T$7:$T$29)</f>
        <v>6</v>
      </c>
      <c r="D2802" s="160">
        <v>10</v>
      </c>
      <c r="E2802" s="160" t="s">
        <v>6395</v>
      </c>
      <c r="F2802" s="160" t="s">
        <v>110</v>
      </c>
      <c r="G2802" s="160" t="s">
        <v>124</v>
      </c>
      <c r="H2802" s="160" t="s">
        <v>6392</v>
      </c>
      <c r="I2802" s="160" t="e" cm="1">
        <f t="array" ref="I2802">INDEX('2.1.trackMPD'!I:I/(24*60*60),
       MATCH(1,
             (A2802='2.1.trackMPD'!A:A)*
             (C2802='2.1.trackMPD'!D:D)*
             (D2802/10^6='2.1.trackMPD'!H:H)*
             (E2802='2.1.trackMPD'!F:F),
0))</f>
        <v>#N/A</v>
      </c>
    </row>
    <row r="2803" spans="1:9" x14ac:dyDescent="0.2">
      <c r="A2803" s="160" t="s">
        <v>21</v>
      </c>
      <c r="B2803" s="160" t="s">
        <v>4</v>
      </c>
      <c r="C2803" s="160">
        <f>_xlfn.XLOOKUP(B2803,'2.1.trackMPD'!$R$7:$R$29,'2.1.trackMPD'!$T$7:$T$29)</f>
        <v>6</v>
      </c>
      <c r="D2803" s="160">
        <v>10</v>
      </c>
      <c r="E2803" s="160" t="s">
        <v>6395</v>
      </c>
      <c r="F2803" s="160" t="s">
        <v>110</v>
      </c>
      <c r="G2803" s="160" t="s">
        <v>140</v>
      </c>
      <c r="H2803" s="160" t="s">
        <v>6392</v>
      </c>
      <c r="I2803" s="160" t="e" cm="1">
        <f t="array" ref="I2803">INDEX('2.1.trackMPD'!J:J/(24*60*60),
       MATCH(1,
             (A2803='2.1.trackMPD'!A:A)*
             (C2803='2.1.trackMPD'!D:D)*
             (D2803/10^6='2.1.trackMPD'!H:H)*
             (E2803='2.1.trackMPD'!F:F),
0))</f>
        <v>#N/A</v>
      </c>
    </row>
    <row r="2804" spans="1:9" x14ac:dyDescent="0.2">
      <c r="A2804" s="160" t="s">
        <v>21</v>
      </c>
      <c r="B2804" s="160" t="s">
        <v>4</v>
      </c>
      <c r="C2804" s="160">
        <f>_xlfn.XLOOKUP(B2804,'2.1.trackMPD'!$R$7:$R$29,'2.1.trackMPD'!$T$7:$T$29)</f>
        <v>6</v>
      </c>
      <c r="D2804" s="160">
        <v>10</v>
      </c>
      <c r="E2804" s="160" t="s">
        <v>6395</v>
      </c>
      <c r="F2804" s="160" t="s">
        <v>110</v>
      </c>
      <c r="G2804" s="160" t="s">
        <v>124</v>
      </c>
      <c r="H2804" s="160" t="s">
        <v>6393</v>
      </c>
      <c r="I2804" s="160" t="e" cm="1">
        <f t="array" ref="I2804">INDEX('2.1.trackMPD'!K:K/(24*60*60),
       MATCH(1,
             (A2804='2.1.trackMPD'!A:A)*
             (C2804='2.1.trackMPD'!D:D)*
             (D2804/10^6='2.1.trackMPD'!H:H)*
             (E2804='2.1.trackMPD'!F:F),
0))</f>
        <v>#N/A</v>
      </c>
    </row>
    <row r="2805" spans="1:9" x14ac:dyDescent="0.2">
      <c r="A2805" s="160" t="s">
        <v>21</v>
      </c>
      <c r="B2805" s="160" t="s">
        <v>4</v>
      </c>
      <c r="C2805" s="160">
        <f>_xlfn.XLOOKUP(B2805,'2.1.trackMPD'!$R$7:$R$29,'2.1.trackMPD'!$T$7:$T$29)</f>
        <v>6</v>
      </c>
      <c r="D2805" s="160">
        <v>10</v>
      </c>
      <c r="E2805" s="160" t="s">
        <v>6395</v>
      </c>
      <c r="F2805" s="160" t="s">
        <v>110</v>
      </c>
      <c r="G2805" s="160" t="s">
        <v>140</v>
      </c>
      <c r="H2805" s="160" t="s">
        <v>6393</v>
      </c>
      <c r="I2805" s="160" t="e" cm="1">
        <f t="array" ref="I2805">INDEX('2.1.trackMPD'!L:L/(24*60*60),
       MATCH(1,
             (A2805='2.1.trackMPD'!A:A)*
             (C2805='2.1.trackMPD'!D:D)*
             (D2805/10^6='2.1.trackMPD'!H:H)*
             (E2805='2.1.trackMPD'!F:F),
0))</f>
        <v>#N/A</v>
      </c>
    </row>
    <row r="2806" spans="1:9" x14ac:dyDescent="0.2">
      <c r="A2806" s="160" t="s">
        <v>21</v>
      </c>
      <c r="B2806" s="160" t="s">
        <v>4</v>
      </c>
      <c r="C2806" s="160">
        <f>_xlfn.XLOOKUP(B2806,'2.1.trackMPD'!$R$7:$R$29,'2.1.trackMPD'!$T$7:$T$29)</f>
        <v>6</v>
      </c>
      <c r="D2806" s="160">
        <v>100</v>
      </c>
      <c r="E2806" s="160" t="s">
        <v>6395</v>
      </c>
      <c r="F2806" s="160" t="s">
        <v>110</v>
      </c>
      <c r="G2806" s="160" t="s">
        <v>124</v>
      </c>
      <c r="H2806" s="160" t="s">
        <v>6392</v>
      </c>
      <c r="I2806" s="160" t="e" cm="1">
        <f t="array" ref="I2806">INDEX('2.1.trackMPD'!I:I/(24*60*60),
       MATCH(1,
             (A2806='2.1.trackMPD'!A:A)*
             (C2806='2.1.trackMPD'!D:D)*
             (D2806/10^6='2.1.trackMPD'!H:H)*
             (E2806='2.1.trackMPD'!F:F),
0))</f>
        <v>#N/A</v>
      </c>
    </row>
    <row r="2807" spans="1:9" x14ac:dyDescent="0.2">
      <c r="A2807" s="160" t="s">
        <v>21</v>
      </c>
      <c r="B2807" s="160" t="s">
        <v>4</v>
      </c>
      <c r="C2807" s="160">
        <f>_xlfn.XLOOKUP(B2807,'2.1.trackMPD'!$R$7:$R$29,'2.1.trackMPD'!$T$7:$T$29)</f>
        <v>6</v>
      </c>
      <c r="D2807" s="160">
        <v>100</v>
      </c>
      <c r="E2807" s="160" t="s">
        <v>6395</v>
      </c>
      <c r="F2807" s="160" t="s">
        <v>110</v>
      </c>
      <c r="G2807" s="160" t="s">
        <v>140</v>
      </c>
      <c r="H2807" s="160" t="s">
        <v>6392</v>
      </c>
      <c r="I2807" s="160" t="e" cm="1">
        <f t="array" ref="I2807">INDEX('2.1.trackMPD'!J:J/(24*60*60),
       MATCH(1,
             (A2807='2.1.trackMPD'!A:A)*
             (C2807='2.1.trackMPD'!D:D)*
             (D2807/10^6='2.1.trackMPD'!H:H)*
             (E2807='2.1.trackMPD'!F:F),
0))</f>
        <v>#N/A</v>
      </c>
    </row>
    <row r="2808" spans="1:9" x14ac:dyDescent="0.2">
      <c r="A2808" s="160" t="s">
        <v>21</v>
      </c>
      <c r="B2808" s="160" t="s">
        <v>4</v>
      </c>
      <c r="C2808" s="160">
        <f>_xlfn.XLOOKUP(B2808,'2.1.trackMPD'!$R$7:$R$29,'2.1.trackMPD'!$T$7:$T$29)</f>
        <v>6</v>
      </c>
      <c r="D2808" s="160">
        <v>100</v>
      </c>
      <c r="E2808" s="160" t="s">
        <v>6395</v>
      </c>
      <c r="F2808" s="160" t="s">
        <v>110</v>
      </c>
      <c r="G2808" s="160" t="s">
        <v>124</v>
      </c>
      <c r="H2808" s="160" t="s">
        <v>6393</v>
      </c>
      <c r="I2808" s="160" t="e" cm="1">
        <f t="array" ref="I2808">INDEX('2.1.trackMPD'!K:K/(24*60*60),
       MATCH(1,
             (A2808='2.1.trackMPD'!A:A)*
             (C2808='2.1.trackMPD'!D:D)*
             (D2808/10^6='2.1.trackMPD'!H:H)*
             (E2808='2.1.trackMPD'!F:F),
0))</f>
        <v>#N/A</v>
      </c>
    </row>
    <row r="2809" spans="1:9" x14ac:dyDescent="0.2">
      <c r="A2809" s="160" t="s">
        <v>21</v>
      </c>
      <c r="B2809" s="160" t="s">
        <v>4</v>
      </c>
      <c r="C2809" s="160">
        <f>_xlfn.XLOOKUP(B2809,'2.1.trackMPD'!$R$7:$R$29,'2.1.trackMPD'!$T$7:$T$29)</f>
        <v>6</v>
      </c>
      <c r="D2809" s="160">
        <v>100</v>
      </c>
      <c r="E2809" s="160" t="s">
        <v>6395</v>
      </c>
      <c r="F2809" s="160" t="s">
        <v>110</v>
      </c>
      <c r="G2809" s="160" t="s">
        <v>140</v>
      </c>
      <c r="H2809" s="160" t="s">
        <v>6393</v>
      </c>
      <c r="I2809" s="160" t="e" cm="1">
        <f t="array" ref="I2809">INDEX('2.1.trackMPD'!L:L/(24*60*60),
       MATCH(1,
             (A2809='2.1.trackMPD'!A:A)*
             (C2809='2.1.trackMPD'!D:D)*
             (D2809/10^6='2.1.trackMPD'!H:H)*
             (E2809='2.1.trackMPD'!F:F),
0))</f>
        <v>#N/A</v>
      </c>
    </row>
    <row r="2810" spans="1:9" x14ac:dyDescent="0.2">
      <c r="A2810" s="160" t="s">
        <v>21</v>
      </c>
      <c r="B2810" s="160" t="s">
        <v>166</v>
      </c>
      <c r="C2810" s="160">
        <f>_xlfn.XLOOKUP(B2810,'2.1.trackMPD'!$R$7:$R$29,'2.1.trackMPD'!$T$7:$T$29)</f>
        <v>5</v>
      </c>
      <c r="D2810" s="160">
        <v>1</v>
      </c>
      <c r="E2810" s="160" t="s">
        <v>6390</v>
      </c>
      <c r="F2810" s="160" t="s">
        <v>110</v>
      </c>
      <c r="G2810" s="160" t="s">
        <v>124</v>
      </c>
      <c r="H2810" s="160" t="s">
        <v>6392</v>
      </c>
      <c r="I2810" s="160" cm="1">
        <f t="array" ref="I2810">INDEX('2.1.trackMPD'!I:I/(24*60*60),
       MATCH(1,
             (A2810='2.1.trackMPD'!A:A)*
             (C2810='2.1.trackMPD'!D:D)*
             (D2810/10^6='2.1.trackMPD'!H:H)*
             (E2810='2.1.trackMPD'!F:F),
0))</f>
        <v>5.1860419009942129E-7</v>
      </c>
    </row>
    <row r="2811" spans="1:9" x14ac:dyDescent="0.2">
      <c r="A2811" s="160" t="s">
        <v>21</v>
      </c>
      <c r="B2811" s="160" t="s">
        <v>166</v>
      </c>
      <c r="C2811" s="160">
        <f>_xlfn.XLOOKUP(B2811,'2.1.trackMPD'!$R$7:$R$29,'2.1.trackMPD'!$T$7:$T$29)</f>
        <v>5</v>
      </c>
      <c r="D2811" s="160">
        <v>1</v>
      </c>
      <c r="E2811" s="160" t="s">
        <v>6390</v>
      </c>
      <c r="F2811" s="160" t="s">
        <v>110</v>
      </c>
      <c r="G2811" s="160" t="s">
        <v>140</v>
      </c>
      <c r="H2811" s="160" t="s">
        <v>6392</v>
      </c>
      <c r="I2811" s="160" cm="1">
        <f t="array" ref="I2811">INDEX('2.1.trackMPD'!J:J/(24*60*60),
       MATCH(1,
             (A2811='2.1.trackMPD'!A:A)*
             (C2811='2.1.trackMPD'!D:D)*
             (D2811/10^6='2.1.trackMPD'!H:H)*
             (E2811='2.1.trackMPD'!F:F),
0))</f>
        <v>1.3544079690838426E-5</v>
      </c>
    </row>
    <row r="2812" spans="1:9" x14ac:dyDescent="0.2">
      <c r="A2812" s="160" t="s">
        <v>21</v>
      </c>
      <c r="B2812" s="160" t="s">
        <v>166</v>
      </c>
      <c r="C2812" s="160">
        <f>_xlfn.XLOOKUP(B2812,'2.1.trackMPD'!$R$7:$R$29,'2.1.trackMPD'!$T$7:$T$29)</f>
        <v>5</v>
      </c>
      <c r="D2812" s="160">
        <v>1</v>
      </c>
      <c r="E2812" s="160" t="s">
        <v>6390</v>
      </c>
      <c r="F2812" s="160" t="s">
        <v>110</v>
      </c>
      <c r="G2812" s="160" t="s">
        <v>124</v>
      </c>
      <c r="H2812" s="160" t="s">
        <v>6393</v>
      </c>
      <c r="I2812" s="160" cm="1">
        <f t="array" ref="I2812">INDEX('2.1.trackMPD'!K:K/(24*60*60),
       MATCH(1,
             (A2812='2.1.trackMPD'!A:A)*
             (C2812='2.1.trackMPD'!D:D)*
             (D2812/10^6='2.1.trackMPD'!H:H)*
             (E2812='2.1.trackMPD'!F:F),
0))</f>
        <v>0</v>
      </c>
    </row>
    <row r="2813" spans="1:9" x14ac:dyDescent="0.2">
      <c r="A2813" s="160" t="s">
        <v>21</v>
      </c>
      <c r="B2813" s="160" t="s">
        <v>166</v>
      </c>
      <c r="C2813" s="160">
        <f>_xlfn.XLOOKUP(B2813,'2.1.trackMPD'!$R$7:$R$29,'2.1.trackMPD'!$T$7:$T$29)</f>
        <v>5</v>
      </c>
      <c r="D2813" s="160">
        <v>1</v>
      </c>
      <c r="E2813" s="160" t="s">
        <v>6390</v>
      </c>
      <c r="F2813" s="160" t="s">
        <v>110</v>
      </c>
      <c r="G2813" s="160" t="s">
        <v>140</v>
      </c>
      <c r="H2813" s="160" t="s">
        <v>6393</v>
      </c>
      <c r="I2813" s="160" cm="1">
        <f t="array" ref="I2813">INDEX('2.1.trackMPD'!L:L/(24*60*60),
       MATCH(1,
             (A2813='2.1.trackMPD'!A:A)*
             (C2813='2.1.trackMPD'!D:D)*
             (D2813/10^6='2.1.trackMPD'!H:H)*
             (E2813='2.1.trackMPD'!F:F),
0))</f>
        <v>0</v>
      </c>
    </row>
    <row r="2814" spans="1:9" x14ac:dyDescent="0.2">
      <c r="A2814" s="160" t="s">
        <v>21</v>
      </c>
      <c r="B2814" s="160" t="s">
        <v>166</v>
      </c>
      <c r="C2814" s="160">
        <f>_xlfn.XLOOKUP(B2814,'2.1.trackMPD'!$R$7:$R$29,'2.1.trackMPD'!$T$7:$T$29)</f>
        <v>5</v>
      </c>
      <c r="D2814" s="160">
        <v>10</v>
      </c>
      <c r="E2814" s="160" t="s">
        <v>6390</v>
      </c>
      <c r="F2814" s="160" t="s">
        <v>110</v>
      </c>
      <c r="G2814" s="160" t="s">
        <v>124</v>
      </c>
      <c r="H2814" s="160" t="s">
        <v>6392</v>
      </c>
      <c r="I2814" s="160" cm="1">
        <f t="array" ref="I2814">INDEX('2.1.trackMPD'!I:I/(24*60*60),
       MATCH(1,
             (A2814='2.1.trackMPD'!A:A)*
             (C2814='2.1.trackMPD'!D:D)*
             (D2814/10^6='2.1.trackMPD'!H:H)*
             (E2814='2.1.trackMPD'!F:F),
0))</f>
        <v>1.8406507925492825E-6</v>
      </c>
    </row>
    <row r="2815" spans="1:9" x14ac:dyDescent="0.2">
      <c r="A2815" s="160" t="s">
        <v>21</v>
      </c>
      <c r="B2815" s="160" t="s">
        <v>166</v>
      </c>
      <c r="C2815" s="160">
        <f>_xlfn.XLOOKUP(B2815,'2.1.trackMPD'!$R$7:$R$29,'2.1.trackMPD'!$T$7:$T$29)</f>
        <v>5</v>
      </c>
      <c r="D2815" s="160">
        <v>10</v>
      </c>
      <c r="E2815" s="160" t="s">
        <v>6390</v>
      </c>
      <c r="F2815" s="160" t="s">
        <v>110</v>
      </c>
      <c r="G2815" s="160" t="s">
        <v>140</v>
      </c>
      <c r="H2815" s="160" t="s">
        <v>6392</v>
      </c>
      <c r="I2815" s="160" cm="1">
        <f t="array" ref="I2815">INDEX('2.1.trackMPD'!J:J/(24*60*60),
       MATCH(1,
             (A2815='2.1.trackMPD'!A:A)*
             (C2815='2.1.trackMPD'!D:D)*
             (D2815/10^6='2.1.trackMPD'!H:H)*
             (E2815='2.1.trackMPD'!F:F),
0))</f>
        <v>1.9250315254969906E-5</v>
      </c>
    </row>
    <row r="2816" spans="1:9" x14ac:dyDescent="0.2">
      <c r="A2816" s="160" t="s">
        <v>21</v>
      </c>
      <c r="B2816" s="160" t="s">
        <v>166</v>
      </c>
      <c r="C2816" s="160">
        <f>_xlfn.XLOOKUP(B2816,'2.1.trackMPD'!$R$7:$R$29,'2.1.trackMPD'!$T$7:$T$29)</f>
        <v>5</v>
      </c>
      <c r="D2816" s="160">
        <v>10</v>
      </c>
      <c r="E2816" s="160" t="s">
        <v>6390</v>
      </c>
      <c r="F2816" s="160" t="s">
        <v>110</v>
      </c>
      <c r="G2816" s="160" t="s">
        <v>124</v>
      </c>
      <c r="H2816" s="160" t="s">
        <v>6393</v>
      </c>
      <c r="I2816" s="160" cm="1">
        <f t="array" ref="I2816">INDEX('2.1.trackMPD'!K:K/(24*60*60),
       MATCH(1,
             (A2816='2.1.trackMPD'!A:A)*
             (C2816='2.1.trackMPD'!D:D)*
             (D2816/10^6='2.1.trackMPD'!H:H)*
             (E2816='2.1.trackMPD'!F:F),
0))</f>
        <v>0</v>
      </c>
    </row>
    <row r="2817" spans="1:9" x14ac:dyDescent="0.2">
      <c r="A2817" s="160" t="s">
        <v>21</v>
      </c>
      <c r="B2817" s="160" t="s">
        <v>166</v>
      </c>
      <c r="C2817" s="160">
        <f>_xlfn.XLOOKUP(B2817,'2.1.trackMPD'!$R$7:$R$29,'2.1.trackMPD'!$T$7:$T$29)</f>
        <v>5</v>
      </c>
      <c r="D2817" s="160">
        <v>10</v>
      </c>
      <c r="E2817" s="160" t="s">
        <v>6390</v>
      </c>
      <c r="F2817" s="160" t="s">
        <v>110</v>
      </c>
      <c r="G2817" s="160" t="s">
        <v>140</v>
      </c>
      <c r="H2817" s="160" t="s">
        <v>6393</v>
      </c>
      <c r="I2817" s="160" cm="1">
        <f t="array" ref="I2817">INDEX('2.1.trackMPD'!L:L/(24*60*60),
       MATCH(1,
             (A2817='2.1.trackMPD'!A:A)*
             (C2817='2.1.trackMPD'!D:D)*
             (D2817/10^6='2.1.trackMPD'!H:H)*
             (E2817='2.1.trackMPD'!F:F),
0))</f>
        <v>0</v>
      </c>
    </row>
    <row r="2818" spans="1:9" x14ac:dyDescent="0.2">
      <c r="A2818" s="160" t="s">
        <v>21</v>
      </c>
      <c r="B2818" s="160" t="s">
        <v>166</v>
      </c>
      <c r="C2818" s="160">
        <f>_xlfn.XLOOKUP(B2818,'2.1.trackMPD'!$R$7:$R$29,'2.1.trackMPD'!$T$7:$T$29)</f>
        <v>5</v>
      </c>
      <c r="D2818" s="160">
        <v>100</v>
      </c>
      <c r="E2818" s="160" t="s">
        <v>6390</v>
      </c>
      <c r="F2818" s="160" t="s">
        <v>110</v>
      </c>
      <c r="G2818" s="160" t="s">
        <v>124</v>
      </c>
      <c r="H2818" s="160" t="s">
        <v>6392</v>
      </c>
      <c r="I2818" s="160" cm="1">
        <f t="array" ref="I2818">INDEX('2.1.trackMPD'!I:I/(24*60*60),
       MATCH(1,
             (A2818='2.1.trackMPD'!A:A)*
             (C2818='2.1.trackMPD'!D:D)*
             (D2818/10^6='2.1.trackMPD'!H:H)*
             (E2818='2.1.trackMPD'!F:F),
0))</f>
        <v>9.0404587625011459E-5</v>
      </c>
    </row>
    <row r="2819" spans="1:9" x14ac:dyDescent="0.2">
      <c r="A2819" s="160" t="s">
        <v>21</v>
      </c>
      <c r="B2819" s="160" t="s">
        <v>166</v>
      </c>
      <c r="C2819" s="160">
        <f>_xlfn.XLOOKUP(B2819,'2.1.trackMPD'!$R$7:$R$29,'2.1.trackMPD'!$T$7:$T$29)</f>
        <v>5</v>
      </c>
      <c r="D2819" s="160">
        <v>100</v>
      </c>
      <c r="E2819" s="160" t="s">
        <v>6390</v>
      </c>
      <c r="F2819" s="160" t="s">
        <v>110</v>
      </c>
      <c r="G2819" s="160" t="s">
        <v>140</v>
      </c>
      <c r="H2819" s="160" t="s">
        <v>6392</v>
      </c>
      <c r="I2819" s="160" cm="1">
        <f t="array" ref="I2819">INDEX('2.1.trackMPD'!J:J/(24*60*60),
       MATCH(1,
             (A2819='2.1.trackMPD'!A:A)*
             (C2819='2.1.trackMPD'!D:D)*
             (D2819/10^6='2.1.trackMPD'!H:H)*
             (E2819='2.1.trackMPD'!F:F),
0))</f>
        <v>2.8372755392440743E-4</v>
      </c>
    </row>
    <row r="2820" spans="1:9" x14ac:dyDescent="0.2">
      <c r="A2820" s="160" t="s">
        <v>21</v>
      </c>
      <c r="B2820" s="160" t="s">
        <v>166</v>
      </c>
      <c r="C2820" s="160">
        <f>_xlfn.XLOOKUP(B2820,'2.1.trackMPD'!$R$7:$R$29,'2.1.trackMPD'!$T$7:$T$29)</f>
        <v>5</v>
      </c>
      <c r="D2820" s="160">
        <v>100</v>
      </c>
      <c r="E2820" s="160" t="s">
        <v>6390</v>
      </c>
      <c r="F2820" s="160" t="s">
        <v>110</v>
      </c>
      <c r="G2820" s="160" t="s">
        <v>124</v>
      </c>
      <c r="H2820" s="160" t="s">
        <v>6393</v>
      </c>
      <c r="I2820" s="160" cm="1">
        <f t="array" ref="I2820">INDEX('2.1.trackMPD'!K:K/(24*60*60),
       MATCH(1,
             (A2820='2.1.trackMPD'!A:A)*
             (C2820='2.1.trackMPD'!D:D)*
             (D2820/10^6='2.1.trackMPD'!H:H)*
             (E2820='2.1.trackMPD'!F:F),
0))</f>
        <v>0</v>
      </c>
    </row>
    <row r="2821" spans="1:9" x14ac:dyDescent="0.2">
      <c r="A2821" s="160" t="s">
        <v>21</v>
      </c>
      <c r="B2821" s="160" t="s">
        <v>166</v>
      </c>
      <c r="C2821" s="160">
        <f>_xlfn.XLOOKUP(B2821,'2.1.trackMPD'!$R$7:$R$29,'2.1.trackMPD'!$T$7:$T$29)</f>
        <v>5</v>
      </c>
      <c r="D2821" s="160">
        <v>100</v>
      </c>
      <c r="E2821" s="160" t="s">
        <v>6390</v>
      </c>
      <c r="F2821" s="160" t="s">
        <v>110</v>
      </c>
      <c r="G2821" s="160" t="s">
        <v>140</v>
      </c>
      <c r="H2821" s="160" t="s">
        <v>6393</v>
      </c>
      <c r="I2821" s="160" cm="1">
        <f t="array" ref="I2821">INDEX('2.1.trackMPD'!L:L/(24*60*60),
       MATCH(1,
             (A2821='2.1.trackMPD'!A:A)*
             (C2821='2.1.trackMPD'!D:D)*
             (D2821/10^6='2.1.trackMPD'!H:H)*
             (E2821='2.1.trackMPD'!F:F),
0))</f>
        <v>0</v>
      </c>
    </row>
    <row r="2822" spans="1:9" x14ac:dyDescent="0.2">
      <c r="A2822" s="160" t="s">
        <v>21</v>
      </c>
      <c r="B2822" s="160" t="s">
        <v>166</v>
      </c>
      <c r="C2822" s="160">
        <f>_xlfn.XLOOKUP(B2822,'2.1.trackMPD'!$R$7:$R$29,'2.1.trackMPD'!$T$7:$T$29)</f>
        <v>5</v>
      </c>
      <c r="D2822" s="160">
        <v>1000</v>
      </c>
      <c r="E2822" s="160" t="s">
        <v>6390</v>
      </c>
      <c r="F2822" s="160" t="s">
        <v>110</v>
      </c>
      <c r="G2822" s="160" t="s">
        <v>124</v>
      </c>
      <c r="H2822" s="160" t="s">
        <v>6392</v>
      </c>
      <c r="I2822" s="160" cm="1">
        <f t="array" ref="I2822">INDEX('2.1.trackMPD'!I:I/(24*60*60),
       MATCH(1,
             (A2822='2.1.trackMPD'!A:A)*
             (C2822='2.1.trackMPD'!D:D)*
             (D2822/10^6='2.1.trackMPD'!H:H)*
             (E2822='2.1.trackMPD'!F:F),
0))</f>
        <v>0.20426578344828242</v>
      </c>
    </row>
    <row r="2823" spans="1:9" x14ac:dyDescent="0.2">
      <c r="A2823" s="160" t="s">
        <v>21</v>
      </c>
      <c r="B2823" s="160" t="s">
        <v>166</v>
      </c>
      <c r="C2823" s="160">
        <f>_xlfn.XLOOKUP(B2823,'2.1.trackMPD'!$R$7:$R$29,'2.1.trackMPD'!$T$7:$T$29)</f>
        <v>5</v>
      </c>
      <c r="D2823" s="160">
        <v>1000</v>
      </c>
      <c r="E2823" s="160" t="s">
        <v>6390</v>
      </c>
      <c r="F2823" s="160" t="s">
        <v>110</v>
      </c>
      <c r="G2823" s="160" t="s">
        <v>140</v>
      </c>
      <c r="H2823" s="160" t="s">
        <v>6392</v>
      </c>
      <c r="I2823" s="160" cm="1">
        <f t="array" ref="I2823">INDEX('2.1.trackMPD'!J:J/(24*60*60),
       MATCH(1,
             (A2823='2.1.trackMPD'!A:A)*
             (C2823='2.1.trackMPD'!D:D)*
             (D2823/10^6='2.1.trackMPD'!H:H)*
             (E2823='2.1.trackMPD'!F:F),
0))</f>
        <v>1.1423796919102534E-2</v>
      </c>
    </row>
    <row r="2824" spans="1:9" x14ac:dyDescent="0.2">
      <c r="A2824" s="160" t="s">
        <v>21</v>
      </c>
      <c r="B2824" s="160" t="s">
        <v>166</v>
      </c>
      <c r="C2824" s="160">
        <f>_xlfn.XLOOKUP(B2824,'2.1.trackMPD'!$R$7:$R$29,'2.1.trackMPD'!$T$7:$T$29)</f>
        <v>5</v>
      </c>
      <c r="D2824" s="160">
        <v>1000</v>
      </c>
      <c r="E2824" s="160" t="s">
        <v>6390</v>
      </c>
      <c r="F2824" s="160" t="s">
        <v>110</v>
      </c>
      <c r="G2824" s="160" t="s">
        <v>124</v>
      </c>
      <c r="H2824" s="160" t="s">
        <v>6393</v>
      </c>
      <c r="I2824" s="160" cm="1">
        <f t="array" ref="I2824">INDEX('2.1.trackMPD'!K:K/(24*60*60),
       MATCH(1,
             (A2824='2.1.trackMPD'!A:A)*
             (C2824='2.1.trackMPD'!D:D)*
             (D2824/10^6='2.1.trackMPD'!H:H)*
             (E2824='2.1.trackMPD'!F:F),
0))</f>
        <v>0</v>
      </c>
    </row>
    <row r="2825" spans="1:9" x14ac:dyDescent="0.2">
      <c r="A2825" s="160" t="s">
        <v>21</v>
      </c>
      <c r="B2825" s="160" t="s">
        <v>166</v>
      </c>
      <c r="C2825" s="160">
        <f>_xlfn.XLOOKUP(B2825,'2.1.trackMPD'!$R$7:$R$29,'2.1.trackMPD'!$T$7:$T$29)</f>
        <v>5</v>
      </c>
      <c r="D2825" s="160">
        <v>1000</v>
      </c>
      <c r="E2825" s="160" t="s">
        <v>6390</v>
      </c>
      <c r="F2825" s="160" t="s">
        <v>110</v>
      </c>
      <c r="G2825" s="160" t="s">
        <v>140</v>
      </c>
      <c r="H2825" s="160" t="s">
        <v>6393</v>
      </c>
      <c r="I2825" s="160" cm="1">
        <f t="array" ref="I2825">INDEX('2.1.trackMPD'!L:L/(24*60*60),
       MATCH(1,
             (A2825='2.1.trackMPD'!A:A)*
             (C2825='2.1.trackMPD'!D:D)*
             (D2825/10^6='2.1.trackMPD'!H:H)*
             (E2825='2.1.trackMPD'!F:F),
0))</f>
        <v>0</v>
      </c>
    </row>
    <row r="2826" spans="1:9" x14ac:dyDescent="0.2">
      <c r="A2826" s="160" t="s">
        <v>21</v>
      </c>
      <c r="B2826" s="160" t="s">
        <v>166</v>
      </c>
      <c r="C2826" s="160">
        <f>_xlfn.XLOOKUP(B2826,'2.1.trackMPD'!$R$7:$R$29,'2.1.trackMPD'!$T$7:$T$29)</f>
        <v>5</v>
      </c>
      <c r="D2826" s="160">
        <v>5000</v>
      </c>
      <c r="E2826" s="160" t="s">
        <v>6390</v>
      </c>
      <c r="F2826" s="160" t="s">
        <v>110</v>
      </c>
      <c r="G2826" s="160" t="s">
        <v>124</v>
      </c>
      <c r="H2826" s="160" t="s">
        <v>6392</v>
      </c>
      <c r="I2826" s="160" cm="1">
        <f t="array" ref="I2826">INDEX('2.1.trackMPD'!I:I/(24*60*60),
       MATCH(1,
             (A2826='2.1.trackMPD'!A:A)*
             (C2826='2.1.trackMPD'!D:D)*
             (D2826/10^6='2.1.trackMPD'!H:H)*
             (E2826='2.1.trackMPD'!F:F),
0))</f>
        <v>6.6162553516794205</v>
      </c>
    </row>
    <row r="2827" spans="1:9" x14ac:dyDescent="0.2">
      <c r="A2827" s="160" t="s">
        <v>21</v>
      </c>
      <c r="B2827" s="160" t="s">
        <v>166</v>
      </c>
      <c r="C2827" s="160">
        <f>_xlfn.XLOOKUP(B2827,'2.1.trackMPD'!$R$7:$R$29,'2.1.trackMPD'!$T$7:$T$29)</f>
        <v>5</v>
      </c>
      <c r="D2827" s="160">
        <v>5000</v>
      </c>
      <c r="E2827" s="160" t="s">
        <v>6390</v>
      </c>
      <c r="F2827" s="160" t="s">
        <v>110</v>
      </c>
      <c r="G2827" s="160" t="s">
        <v>140</v>
      </c>
      <c r="H2827" s="160" t="s">
        <v>6392</v>
      </c>
      <c r="I2827" s="160" cm="1">
        <f t="array" ref="I2827">INDEX('2.1.trackMPD'!J:J/(24*60*60),
       MATCH(1,
             (A2827='2.1.trackMPD'!A:A)*
             (C2827='2.1.trackMPD'!D:D)*
             (D2827/10^6='2.1.trackMPD'!H:H)*
             (E2827='2.1.trackMPD'!F:F),
0))</f>
        <v>6.5015782232290154E-2</v>
      </c>
    </row>
    <row r="2828" spans="1:9" x14ac:dyDescent="0.2">
      <c r="A2828" s="160" t="s">
        <v>21</v>
      </c>
      <c r="B2828" s="160" t="s">
        <v>166</v>
      </c>
      <c r="C2828" s="160">
        <f>_xlfn.XLOOKUP(B2828,'2.1.trackMPD'!$R$7:$R$29,'2.1.trackMPD'!$T$7:$T$29)</f>
        <v>5</v>
      </c>
      <c r="D2828" s="160">
        <v>5000</v>
      </c>
      <c r="E2828" s="160" t="s">
        <v>6390</v>
      </c>
      <c r="F2828" s="160" t="s">
        <v>110</v>
      </c>
      <c r="G2828" s="160" t="s">
        <v>124</v>
      </c>
      <c r="H2828" s="160" t="s">
        <v>6393</v>
      </c>
      <c r="I2828" s="160" cm="1">
        <f t="array" ref="I2828">INDEX('2.1.trackMPD'!K:K/(24*60*60),
       MATCH(1,
             (A2828='2.1.trackMPD'!A:A)*
             (C2828='2.1.trackMPD'!D:D)*
             (D2828/10^6='2.1.trackMPD'!H:H)*
             (E2828='2.1.trackMPD'!F:F),
0))</f>
        <v>0</v>
      </c>
    </row>
    <row r="2829" spans="1:9" x14ac:dyDescent="0.2">
      <c r="A2829" s="160" t="s">
        <v>21</v>
      </c>
      <c r="B2829" s="160" t="s">
        <v>166</v>
      </c>
      <c r="C2829" s="160">
        <f>_xlfn.XLOOKUP(B2829,'2.1.trackMPD'!$R$7:$R$29,'2.1.trackMPD'!$T$7:$T$29)</f>
        <v>5</v>
      </c>
      <c r="D2829" s="160">
        <v>5000</v>
      </c>
      <c r="E2829" s="160" t="s">
        <v>6390</v>
      </c>
      <c r="F2829" s="160" t="s">
        <v>110</v>
      </c>
      <c r="G2829" s="160" t="s">
        <v>140</v>
      </c>
      <c r="H2829" s="160" t="s">
        <v>6393</v>
      </c>
      <c r="I2829" s="160" cm="1">
        <f t="array" ref="I2829">INDEX('2.1.trackMPD'!L:L/(24*60*60),
       MATCH(1,
             (A2829='2.1.trackMPD'!A:A)*
             (C2829='2.1.trackMPD'!D:D)*
             (D2829/10^6='2.1.trackMPD'!H:H)*
             (E2829='2.1.trackMPD'!F:F),
0))</f>
        <v>0</v>
      </c>
    </row>
    <row r="2830" spans="1:9" x14ac:dyDescent="0.2">
      <c r="A2830" s="160" t="s">
        <v>21</v>
      </c>
      <c r="B2830" s="160" t="s">
        <v>166</v>
      </c>
      <c r="C2830" s="160">
        <f>_xlfn.XLOOKUP(B2830,'2.1.trackMPD'!$R$7:$R$29,'2.1.trackMPD'!$T$7:$T$29)</f>
        <v>5</v>
      </c>
      <c r="D2830" s="160">
        <v>1</v>
      </c>
      <c r="E2830" s="160" t="s">
        <v>6394</v>
      </c>
      <c r="F2830" s="160" t="s">
        <v>110</v>
      </c>
      <c r="G2830" s="160" t="s">
        <v>124</v>
      </c>
      <c r="H2830" s="160" t="s">
        <v>6392</v>
      </c>
      <c r="I2830" s="160" cm="1">
        <f t="array" ref="I2830">INDEX('2.1.trackMPD'!I:I/(24*60*60),
       MATCH(1,
             (A2830='2.1.trackMPD'!A:A)*
             (C2830='2.1.trackMPD'!D:D)*
             (D2830/10^6='2.1.trackMPD'!H:H)*
             (E2830='2.1.trackMPD'!F:F),
0))</f>
        <v>4.8659965022606942E-7</v>
      </c>
    </row>
    <row r="2831" spans="1:9" x14ac:dyDescent="0.2">
      <c r="A2831" s="160" t="s">
        <v>21</v>
      </c>
      <c r="B2831" s="160" t="s">
        <v>166</v>
      </c>
      <c r="C2831" s="160">
        <f>_xlfn.XLOOKUP(B2831,'2.1.trackMPD'!$R$7:$R$29,'2.1.trackMPD'!$T$7:$T$29)</f>
        <v>5</v>
      </c>
      <c r="D2831" s="160">
        <v>1</v>
      </c>
      <c r="E2831" s="160" t="s">
        <v>6394</v>
      </c>
      <c r="F2831" s="160" t="s">
        <v>110</v>
      </c>
      <c r="G2831" s="160" t="s">
        <v>140</v>
      </c>
      <c r="H2831" s="160" t="s">
        <v>6392</v>
      </c>
      <c r="I2831" s="160" cm="1">
        <f t="array" ref="I2831">INDEX('2.1.trackMPD'!J:J/(24*60*60),
       MATCH(1,
             (A2831='2.1.trackMPD'!A:A)*
             (C2831='2.1.trackMPD'!D:D)*
             (D2831/10^6='2.1.trackMPD'!H:H)*
             (E2831='2.1.trackMPD'!F:F),
0))</f>
        <v>1.3445333205214929E-5</v>
      </c>
    </row>
    <row r="2832" spans="1:9" x14ac:dyDescent="0.2">
      <c r="A2832" s="160" t="s">
        <v>21</v>
      </c>
      <c r="B2832" s="160" t="s">
        <v>166</v>
      </c>
      <c r="C2832" s="160">
        <f>_xlfn.XLOOKUP(B2832,'2.1.trackMPD'!$R$7:$R$29,'2.1.trackMPD'!$T$7:$T$29)</f>
        <v>5</v>
      </c>
      <c r="D2832" s="160">
        <v>1</v>
      </c>
      <c r="E2832" s="160" t="s">
        <v>6394</v>
      </c>
      <c r="F2832" s="160" t="s">
        <v>110</v>
      </c>
      <c r="G2832" s="160" t="s">
        <v>124</v>
      </c>
      <c r="H2832" s="160" t="s">
        <v>6393</v>
      </c>
      <c r="I2832" s="160" cm="1">
        <f t="array" ref="I2832">INDEX('2.1.trackMPD'!K:K/(24*60*60),
       MATCH(1,
             (A2832='2.1.trackMPD'!A:A)*
             (C2832='2.1.trackMPD'!D:D)*
             (D2832/10^6='2.1.trackMPD'!H:H)*
             (E2832='2.1.trackMPD'!F:F),
0))</f>
        <v>0</v>
      </c>
    </row>
    <row r="2833" spans="1:9" x14ac:dyDescent="0.2">
      <c r="A2833" s="160" t="s">
        <v>21</v>
      </c>
      <c r="B2833" s="160" t="s">
        <v>166</v>
      </c>
      <c r="C2833" s="160">
        <f>_xlfn.XLOOKUP(B2833,'2.1.trackMPD'!$R$7:$R$29,'2.1.trackMPD'!$T$7:$T$29)</f>
        <v>5</v>
      </c>
      <c r="D2833" s="160">
        <v>1</v>
      </c>
      <c r="E2833" s="160" t="s">
        <v>6394</v>
      </c>
      <c r="F2833" s="160" t="s">
        <v>110</v>
      </c>
      <c r="G2833" s="160" t="s">
        <v>140</v>
      </c>
      <c r="H2833" s="160" t="s">
        <v>6393</v>
      </c>
      <c r="I2833" s="160" cm="1">
        <f t="array" ref="I2833">INDEX('2.1.trackMPD'!L:L/(24*60*60),
       MATCH(1,
             (A2833='2.1.trackMPD'!A:A)*
             (C2833='2.1.trackMPD'!D:D)*
             (D2833/10^6='2.1.trackMPD'!H:H)*
             (E2833='2.1.trackMPD'!F:F),
0))</f>
        <v>0</v>
      </c>
    </row>
    <row r="2834" spans="1:9" x14ac:dyDescent="0.2">
      <c r="A2834" s="160" t="s">
        <v>21</v>
      </c>
      <c r="B2834" s="160" t="s">
        <v>166</v>
      </c>
      <c r="C2834" s="160">
        <f>_xlfn.XLOOKUP(B2834,'2.1.trackMPD'!$R$7:$R$29,'2.1.trackMPD'!$T$7:$T$29)</f>
        <v>5</v>
      </c>
      <c r="D2834" s="160">
        <v>10</v>
      </c>
      <c r="E2834" s="160" t="s">
        <v>6394</v>
      </c>
      <c r="F2834" s="160" t="s">
        <v>110</v>
      </c>
      <c r="G2834" s="160" t="s">
        <v>124</v>
      </c>
      <c r="H2834" s="160" t="s">
        <v>6392</v>
      </c>
      <c r="I2834" s="160" cm="1">
        <f t="array" ref="I2834">INDEX('2.1.trackMPD'!I:I/(24*60*60),
       MATCH(1,
             (A2834='2.1.trackMPD'!A:A)*
             (C2834='2.1.trackMPD'!D:D)*
             (D2834/10^6='2.1.trackMPD'!H:H)*
             (E2834='2.1.trackMPD'!F:F),
0))</f>
        <v>7.3235712225660184E-6</v>
      </c>
    </row>
    <row r="2835" spans="1:9" x14ac:dyDescent="0.2">
      <c r="A2835" s="160" t="s">
        <v>21</v>
      </c>
      <c r="B2835" s="160" t="s">
        <v>166</v>
      </c>
      <c r="C2835" s="160">
        <f>_xlfn.XLOOKUP(B2835,'2.1.trackMPD'!$R$7:$R$29,'2.1.trackMPD'!$T$7:$T$29)</f>
        <v>5</v>
      </c>
      <c r="D2835" s="160">
        <v>10</v>
      </c>
      <c r="E2835" s="160" t="s">
        <v>6394</v>
      </c>
      <c r="F2835" s="160" t="s">
        <v>110</v>
      </c>
      <c r="G2835" s="160" t="s">
        <v>140</v>
      </c>
      <c r="H2835" s="160" t="s">
        <v>6392</v>
      </c>
      <c r="I2835" s="160" cm="1">
        <f t="array" ref="I2835">INDEX('2.1.trackMPD'!J:J/(24*60*60),
       MATCH(1,
             (A2835='2.1.trackMPD'!A:A)*
             (C2835='2.1.trackMPD'!D:D)*
             (D2835/10^6='2.1.trackMPD'!H:H)*
             (E2835='2.1.trackMPD'!F:F),
0))</f>
        <v>4.9764732806315859E-5</v>
      </c>
    </row>
    <row r="2836" spans="1:9" x14ac:dyDescent="0.2">
      <c r="A2836" s="160" t="s">
        <v>21</v>
      </c>
      <c r="B2836" s="160" t="s">
        <v>166</v>
      </c>
      <c r="C2836" s="160">
        <f>_xlfn.XLOOKUP(B2836,'2.1.trackMPD'!$R$7:$R$29,'2.1.trackMPD'!$T$7:$T$29)</f>
        <v>5</v>
      </c>
      <c r="D2836" s="160">
        <v>10</v>
      </c>
      <c r="E2836" s="160" t="s">
        <v>6394</v>
      </c>
      <c r="F2836" s="160" t="s">
        <v>110</v>
      </c>
      <c r="G2836" s="160" t="s">
        <v>124</v>
      </c>
      <c r="H2836" s="160" t="s">
        <v>6393</v>
      </c>
      <c r="I2836" s="160" cm="1">
        <f t="array" ref="I2836">INDEX('2.1.trackMPD'!K:K/(24*60*60),
       MATCH(1,
             (A2836='2.1.trackMPD'!A:A)*
             (C2836='2.1.trackMPD'!D:D)*
             (D2836/10^6='2.1.trackMPD'!H:H)*
             (E2836='2.1.trackMPD'!F:F),
0))</f>
        <v>0</v>
      </c>
    </row>
    <row r="2837" spans="1:9" x14ac:dyDescent="0.2">
      <c r="A2837" s="160" t="s">
        <v>21</v>
      </c>
      <c r="B2837" s="160" t="s">
        <v>166</v>
      </c>
      <c r="C2837" s="160">
        <f>_xlfn.XLOOKUP(B2837,'2.1.trackMPD'!$R$7:$R$29,'2.1.trackMPD'!$T$7:$T$29)</f>
        <v>5</v>
      </c>
      <c r="D2837" s="160">
        <v>10</v>
      </c>
      <c r="E2837" s="160" t="s">
        <v>6394</v>
      </c>
      <c r="F2837" s="160" t="s">
        <v>110</v>
      </c>
      <c r="G2837" s="160" t="s">
        <v>140</v>
      </c>
      <c r="H2837" s="160" t="s">
        <v>6393</v>
      </c>
      <c r="I2837" s="160" cm="1">
        <f t="array" ref="I2837">INDEX('2.1.trackMPD'!L:L/(24*60*60),
       MATCH(1,
             (A2837='2.1.trackMPD'!A:A)*
             (C2837='2.1.trackMPD'!D:D)*
             (D2837/10^6='2.1.trackMPD'!H:H)*
             (E2837='2.1.trackMPD'!F:F),
0))</f>
        <v>0</v>
      </c>
    </row>
    <row r="2838" spans="1:9" x14ac:dyDescent="0.2">
      <c r="A2838" s="160" t="s">
        <v>21</v>
      </c>
      <c r="B2838" s="160" t="s">
        <v>166</v>
      </c>
      <c r="C2838" s="160">
        <f>_xlfn.XLOOKUP(B2838,'2.1.trackMPD'!$R$7:$R$29,'2.1.trackMPD'!$T$7:$T$29)</f>
        <v>5</v>
      </c>
      <c r="D2838" s="160">
        <v>100</v>
      </c>
      <c r="E2838" s="160" t="s">
        <v>6394</v>
      </c>
      <c r="F2838" s="160" t="s">
        <v>110</v>
      </c>
      <c r="G2838" s="160" t="s">
        <v>124</v>
      </c>
      <c r="H2838" s="160" t="s">
        <v>6392</v>
      </c>
      <c r="I2838" s="160" cm="1">
        <f t="array" ref="I2838">INDEX('2.1.trackMPD'!I:I/(24*60*60),
       MATCH(1,
             (A2838='2.1.trackMPD'!A:A)*
             (C2838='2.1.trackMPD'!D:D)*
             (D2838/10^6='2.1.trackMPD'!H:H)*
             (E2838='2.1.trackMPD'!F:F),
0))</f>
        <v>8.6848609903780911E-4</v>
      </c>
    </row>
    <row r="2839" spans="1:9" x14ac:dyDescent="0.2">
      <c r="A2839" s="160" t="s">
        <v>21</v>
      </c>
      <c r="B2839" s="160" t="s">
        <v>166</v>
      </c>
      <c r="C2839" s="160">
        <f>_xlfn.XLOOKUP(B2839,'2.1.trackMPD'!$R$7:$R$29,'2.1.trackMPD'!$T$7:$T$29)</f>
        <v>5</v>
      </c>
      <c r="D2839" s="160">
        <v>100</v>
      </c>
      <c r="E2839" s="160" t="s">
        <v>6394</v>
      </c>
      <c r="F2839" s="160" t="s">
        <v>110</v>
      </c>
      <c r="G2839" s="160" t="s">
        <v>140</v>
      </c>
      <c r="H2839" s="160" t="s">
        <v>6392</v>
      </c>
      <c r="I2839" s="160" cm="1">
        <f t="array" ref="I2839">INDEX('2.1.trackMPD'!J:J/(24*60*60),
       MATCH(1,
             (A2839='2.1.trackMPD'!A:A)*
             (C2839='2.1.trackMPD'!D:D)*
             (D2839/10^6='2.1.trackMPD'!H:H)*
             (E2839='2.1.trackMPD'!F:F),
0))</f>
        <v>8.0758694294839927E-4</v>
      </c>
    </row>
    <row r="2840" spans="1:9" x14ac:dyDescent="0.2">
      <c r="A2840" s="160" t="s">
        <v>21</v>
      </c>
      <c r="B2840" s="160" t="s">
        <v>166</v>
      </c>
      <c r="C2840" s="160">
        <f>_xlfn.XLOOKUP(B2840,'2.1.trackMPD'!$R$7:$R$29,'2.1.trackMPD'!$T$7:$T$29)</f>
        <v>5</v>
      </c>
      <c r="D2840" s="160">
        <v>100</v>
      </c>
      <c r="E2840" s="160" t="s">
        <v>6394</v>
      </c>
      <c r="F2840" s="160" t="s">
        <v>110</v>
      </c>
      <c r="G2840" s="160" t="s">
        <v>124</v>
      </c>
      <c r="H2840" s="160" t="s">
        <v>6393</v>
      </c>
      <c r="I2840" s="160" cm="1">
        <f t="array" ref="I2840">INDEX('2.1.trackMPD'!K:K/(24*60*60),
       MATCH(1,
             (A2840='2.1.trackMPD'!A:A)*
             (C2840='2.1.trackMPD'!D:D)*
             (D2840/10^6='2.1.trackMPD'!H:H)*
             (E2840='2.1.trackMPD'!F:F),
0))</f>
        <v>0</v>
      </c>
    </row>
    <row r="2841" spans="1:9" x14ac:dyDescent="0.2">
      <c r="A2841" s="160" t="s">
        <v>21</v>
      </c>
      <c r="B2841" s="160" t="s">
        <v>166</v>
      </c>
      <c r="C2841" s="160">
        <f>_xlfn.XLOOKUP(B2841,'2.1.trackMPD'!$R$7:$R$29,'2.1.trackMPD'!$T$7:$T$29)</f>
        <v>5</v>
      </c>
      <c r="D2841" s="160">
        <v>100</v>
      </c>
      <c r="E2841" s="160" t="s">
        <v>6394</v>
      </c>
      <c r="F2841" s="160" t="s">
        <v>110</v>
      </c>
      <c r="G2841" s="160" t="s">
        <v>140</v>
      </c>
      <c r="H2841" s="160" t="s">
        <v>6393</v>
      </c>
      <c r="I2841" s="160" cm="1">
        <f t="array" ref="I2841">INDEX('2.1.trackMPD'!L:L/(24*60*60),
       MATCH(1,
             (A2841='2.1.trackMPD'!A:A)*
             (C2841='2.1.trackMPD'!D:D)*
             (D2841/10^6='2.1.trackMPD'!H:H)*
             (E2841='2.1.trackMPD'!F:F),
0))</f>
        <v>0</v>
      </c>
    </row>
    <row r="2842" spans="1:9" x14ac:dyDescent="0.2">
      <c r="A2842" s="160" t="s">
        <v>21</v>
      </c>
      <c r="B2842" s="160" t="s">
        <v>166</v>
      </c>
      <c r="C2842" s="160">
        <f>_xlfn.XLOOKUP(B2842,'2.1.trackMPD'!$R$7:$R$29,'2.1.trackMPD'!$T$7:$T$29)</f>
        <v>5</v>
      </c>
      <c r="D2842" s="160">
        <v>1000</v>
      </c>
      <c r="E2842" s="160" t="s">
        <v>6394</v>
      </c>
      <c r="F2842" s="160" t="s">
        <v>110</v>
      </c>
      <c r="G2842" s="160" t="s">
        <v>124</v>
      </c>
      <c r="H2842" s="160" t="s">
        <v>6392</v>
      </c>
      <c r="I2842" s="160" cm="1">
        <f t="array" ref="I2842">INDEX('2.1.trackMPD'!I:I/(24*60*60),
       MATCH(1,
             (A2842='2.1.trackMPD'!A:A)*
             (C2842='2.1.trackMPD'!D:D)*
             (D2842/10^6='2.1.trackMPD'!H:H)*
             (E2842='2.1.trackMPD'!F:F),
0))</f>
        <v>0.27772658547142132</v>
      </c>
    </row>
    <row r="2843" spans="1:9" x14ac:dyDescent="0.2">
      <c r="A2843" s="160" t="s">
        <v>21</v>
      </c>
      <c r="B2843" s="160" t="s">
        <v>166</v>
      </c>
      <c r="C2843" s="160">
        <f>_xlfn.XLOOKUP(B2843,'2.1.trackMPD'!$R$7:$R$29,'2.1.trackMPD'!$T$7:$T$29)</f>
        <v>5</v>
      </c>
      <c r="D2843" s="160">
        <v>1000</v>
      </c>
      <c r="E2843" s="160" t="s">
        <v>6394</v>
      </c>
      <c r="F2843" s="160" t="s">
        <v>110</v>
      </c>
      <c r="G2843" s="160" t="s">
        <v>140</v>
      </c>
      <c r="H2843" s="160" t="s">
        <v>6392</v>
      </c>
      <c r="I2843" s="160" cm="1">
        <f t="array" ref="I2843">INDEX('2.1.trackMPD'!J:J/(24*60*60),
       MATCH(1,
             (A2843='2.1.trackMPD'!A:A)*
             (C2843='2.1.trackMPD'!D:D)*
             (D2843/10^6='2.1.trackMPD'!H:H)*
             (E2843='2.1.trackMPD'!F:F),
0))</f>
        <v>1.3320526608696761E-2</v>
      </c>
    </row>
    <row r="2844" spans="1:9" x14ac:dyDescent="0.2">
      <c r="A2844" s="160" t="s">
        <v>21</v>
      </c>
      <c r="B2844" s="160" t="s">
        <v>166</v>
      </c>
      <c r="C2844" s="160">
        <f>_xlfn.XLOOKUP(B2844,'2.1.trackMPD'!$R$7:$R$29,'2.1.trackMPD'!$T$7:$T$29)</f>
        <v>5</v>
      </c>
      <c r="D2844" s="160">
        <v>1000</v>
      </c>
      <c r="E2844" s="160" t="s">
        <v>6394</v>
      </c>
      <c r="F2844" s="160" t="s">
        <v>110</v>
      </c>
      <c r="G2844" s="160" t="s">
        <v>124</v>
      </c>
      <c r="H2844" s="160" t="s">
        <v>6393</v>
      </c>
      <c r="I2844" s="160" cm="1">
        <f t="array" ref="I2844">INDEX('2.1.trackMPD'!K:K/(24*60*60),
       MATCH(1,
             (A2844='2.1.trackMPD'!A:A)*
             (C2844='2.1.trackMPD'!D:D)*
             (D2844/10^6='2.1.trackMPD'!H:H)*
             (E2844='2.1.trackMPD'!F:F),
0))</f>
        <v>0</v>
      </c>
    </row>
    <row r="2845" spans="1:9" x14ac:dyDescent="0.2">
      <c r="A2845" s="160" t="s">
        <v>21</v>
      </c>
      <c r="B2845" s="160" t="s">
        <v>166</v>
      </c>
      <c r="C2845" s="160">
        <f>_xlfn.XLOOKUP(B2845,'2.1.trackMPD'!$R$7:$R$29,'2.1.trackMPD'!$T$7:$T$29)</f>
        <v>5</v>
      </c>
      <c r="D2845" s="160">
        <v>1000</v>
      </c>
      <c r="E2845" s="160" t="s">
        <v>6394</v>
      </c>
      <c r="F2845" s="160" t="s">
        <v>110</v>
      </c>
      <c r="G2845" s="160" t="s">
        <v>140</v>
      </c>
      <c r="H2845" s="160" t="s">
        <v>6393</v>
      </c>
      <c r="I2845" s="160" cm="1">
        <f t="array" ref="I2845">INDEX('2.1.trackMPD'!L:L/(24*60*60),
       MATCH(1,
             (A2845='2.1.trackMPD'!A:A)*
             (C2845='2.1.trackMPD'!D:D)*
             (D2845/10^6='2.1.trackMPD'!H:H)*
             (E2845='2.1.trackMPD'!F:F),
0))</f>
        <v>0</v>
      </c>
    </row>
    <row r="2846" spans="1:9" x14ac:dyDescent="0.2">
      <c r="A2846" s="160" t="s">
        <v>21</v>
      </c>
      <c r="B2846" s="160" t="s">
        <v>166</v>
      </c>
      <c r="C2846" s="160">
        <f>_xlfn.XLOOKUP(B2846,'2.1.trackMPD'!$R$7:$R$29,'2.1.trackMPD'!$T$7:$T$29)</f>
        <v>5</v>
      </c>
      <c r="D2846" s="160">
        <v>5000</v>
      </c>
      <c r="E2846" s="160" t="s">
        <v>6394</v>
      </c>
      <c r="F2846" s="160" t="s">
        <v>110</v>
      </c>
      <c r="G2846" s="160" t="s">
        <v>124</v>
      </c>
      <c r="H2846" s="160" t="s">
        <v>6392</v>
      </c>
      <c r="I2846" s="160" t="e" cm="1">
        <f t="array" ref="I2846">INDEX('2.1.trackMPD'!I:I/(24*60*60),
       MATCH(1,
             (A2846='2.1.trackMPD'!A:A)*
             (C2846='2.1.trackMPD'!D:D)*
             (D2846/10^6='2.1.trackMPD'!H:H)*
             (E2846='2.1.trackMPD'!F:F),
0))</f>
        <v>#N/A</v>
      </c>
    </row>
    <row r="2847" spans="1:9" x14ac:dyDescent="0.2">
      <c r="A2847" s="160" t="s">
        <v>21</v>
      </c>
      <c r="B2847" s="160" t="s">
        <v>166</v>
      </c>
      <c r="C2847" s="160">
        <f>_xlfn.XLOOKUP(B2847,'2.1.trackMPD'!$R$7:$R$29,'2.1.trackMPD'!$T$7:$T$29)</f>
        <v>5</v>
      </c>
      <c r="D2847" s="160">
        <v>5000</v>
      </c>
      <c r="E2847" s="160" t="s">
        <v>6394</v>
      </c>
      <c r="F2847" s="160" t="s">
        <v>110</v>
      </c>
      <c r="G2847" s="160" t="s">
        <v>140</v>
      </c>
      <c r="H2847" s="160" t="s">
        <v>6392</v>
      </c>
      <c r="I2847" s="160" t="e" cm="1">
        <f t="array" ref="I2847">INDEX('2.1.trackMPD'!J:J/(24*60*60),
       MATCH(1,
             (A2847='2.1.trackMPD'!A:A)*
             (C2847='2.1.trackMPD'!D:D)*
             (D2847/10^6='2.1.trackMPD'!H:H)*
             (E2847='2.1.trackMPD'!F:F),
0))</f>
        <v>#N/A</v>
      </c>
    </row>
    <row r="2848" spans="1:9" x14ac:dyDescent="0.2">
      <c r="A2848" s="160" t="s">
        <v>21</v>
      </c>
      <c r="B2848" s="160" t="s">
        <v>166</v>
      </c>
      <c r="C2848" s="160">
        <f>_xlfn.XLOOKUP(B2848,'2.1.trackMPD'!$R$7:$R$29,'2.1.trackMPD'!$T$7:$T$29)</f>
        <v>5</v>
      </c>
      <c r="D2848" s="160">
        <v>5000</v>
      </c>
      <c r="E2848" s="160" t="s">
        <v>6394</v>
      </c>
      <c r="F2848" s="160" t="s">
        <v>110</v>
      </c>
      <c r="G2848" s="160" t="s">
        <v>124</v>
      </c>
      <c r="H2848" s="160" t="s">
        <v>6393</v>
      </c>
      <c r="I2848" s="160" t="e" cm="1">
        <f t="array" ref="I2848">INDEX('2.1.trackMPD'!K:K/(24*60*60),
       MATCH(1,
             (A2848='2.1.trackMPD'!A:A)*
             (C2848='2.1.trackMPD'!D:D)*
             (D2848/10^6='2.1.trackMPD'!H:H)*
             (E2848='2.1.trackMPD'!F:F),
0))</f>
        <v>#N/A</v>
      </c>
    </row>
    <row r="2849" spans="1:9" x14ac:dyDescent="0.2">
      <c r="A2849" s="160" t="s">
        <v>21</v>
      </c>
      <c r="B2849" s="160" t="s">
        <v>166</v>
      </c>
      <c r="C2849" s="160">
        <f>_xlfn.XLOOKUP(B2849,'2.1.trackMPD'!$R$7:$R$29,'2.1.trackMPD'!$T$7:$T$29)</f>
        <v>5</v>
      </c>
      <c r="D2849" s="160">
        <v>5000</v>
      </c>
      <c r="E2849" s="160" t="s">
        <v>6394</v>
      </c>
      <c r="F2849" s="160" t="s">
        <v>110</v>
      </c>
      <c r="G2849" s="160" t="s">
        <v>140</v>
      </c>
      <c r="H2849" s="160" t="s">
        <v>6393</v>
      </c>
      <c r="I2849" s="160" t="e" cm="1">
        <f t="array" ref="I2849">INDEX('2.1.trackMPD'!L:L/(24*60*60),
       MATCH(1,
             (A2849='2.1.trackMPD'!A:A)*
             (C2849='2.1.trackMPD'!D:D)*
             (D2849/10^6='2.1.trackMPD'!H:H)*
             (E2849='2.1.trackMPD'!F:F),
0))</f>
        <v>#N/A</v>
      </c>
    </row>
    <row r="2850" spans="1:9" x14ac:dyDescent="0.2">
      <c r="A2850" s="160" t="s">
        <v>21</v>
      </c>
      <c r="B2850" s="160" t="s">
        <v>166</v>
      </c>
      <c r="C2850" s="160">
        <f>_xlfn.XLOOKUP(B2850,'2.1.trackMPD'!$R$7:$R$29,'2.1.trackMPD'!$T$7:$T$29)</f>
        <v>5</v>
      </c>
      <c r="D2850" s="160">
        <v>1</v>
      </c>
      <c r="E2850" s="160" t="s">
        <v>6395</v>
      </c>
      <c r="F2850" s="160" t="s">
        <v>110</v>
      </c>
      <c r="G2850" s="160" t="s">
        <v>124</v>
      </c>
      <c r="H2850" s="160" t="s">
        <v>6392</v>
      </c>
      <c r="I2850" s="160" t="e" cm="1">
        <f t="array" ref="I2850">INDEX('2.1.trackMPD'!I:I/(24*60*60),
       MATCH(1,
             (A2850='2.1.trackMPD'!A:A)*
             (C2850='2.1.trackMPD'!D:D)*
             (D2850/10^6='2.1.trackMPD'!H:H)*
             (E2850='2.1.trackMPD'!F:F),
0))</f>
        <v>#N/A</v>
      </c>
    </row>
    <row r="2851" spans="1:9" x14ac:dyDescent="0.2">
      <c r="A2851" s="160" t="s">
        <v>21</v>
      </c>
      <c r="B2851" s="160" t="s">
        <v>166</v>
      </c>
      <c r="C2851" s="160">
        <f>_xlfn.XLOOKUP(B2851,'2.1.trackMPD'!$R$7:$R$29,'2.1.trackMPD'!$T$7:$T$29)</f>
        <v>5</v>
      </c>
      <c r="D2851" s="160">
        <v>1</v>
      </c>
      <c r="E2851" s="160" t="s">
        <v>6395</v>
      </c>
      <c r="F2851" s="160" t="s">
        <v>110</v>
      </c>
      <c r="G2851" s="160" t="s">
        <v>140</v>
      </c>
      <c r="H2851" s="160" t="s">
        <v>6392</v>
      </c>
      <c r="I2851" s="160" t="e" cm="1">
        <f t="array" ref="I2851">INDEX('2.1.trackMPD'!J:J/(24*60*60),
       MATCH(1,
             (A2851='2.1.trackMPD'!A:A)*
             (C2851='2.1.trackMPD'!D:D)*
             (D2851/10^6='2.1.trackMPD'!H:H)*
             (E2851='2.1.trackMPD'!F:F),
0))</f>
        <v>#N/A</v>
      </c>
    </row>
    <row r="2852" spans="1:9" x14ac:dyDescent="0.2">
      <c r="A2852" s="160" t="s">
        <v>21</v>
      </c>
      <c r="B2852" s="160" t="s">
        <v>166</v>
      </c>
      <c r="C2852" s="160">
        <f>_xlfn.XLOOKUP(B2852,'2.1.trackMPD'!$R$7:$R$29,'2.1.trackMPD'!$T$7:$T$29)</f>
        <v>5</v>
      </c>
      <c r="D2852" s="160">
        <v>1</v>
      </c>
      <c r="E2852" s="160" t="s">
        <v>6395</v>
      </c>
      <c r="F2852" s="160" t="s">
        <v>110</v>
      </c>
      <c r="G2852" s="160" t="s">
        <v>124</v>
      </c>
      <c r="H2852" s="160" t="s">
        <v>6393</v>
      </c>
      <c r="I2852" s="160" t="e" cm="1">
        <f t="array" ref="I2852">INDEX('2.1.trackMPD'!K:K/(24*60*60),
       MATCH(1,
             (A2852='2.1.trackMPD'!A:A)*
             (C2852='2.1.trackMPD'!D:D)*
             (D2852/10^6='2.1.trackMPD'!H:H)*
             (E2852='2.1.trackMPD'!F:F),
0))</f>
        <v>#N/A</v>
      </c>
    </row>
    <row r="2853" spans="1:9" x14ac:dyDescent="0.2">
      <c r="A2853" s="160" t="s">
        <v>21</v>
      </c>
      <c r="B2853" s="160" t="s">
        <v>166</v>
      </c>
      <c r="C2853" s="160">
        <f>_xlfn.XLOOKUP(B2853,'2.1.trackMPD'!$R$7:$R$29,'2.1.trackMPD'!$T$7:$T$29)</f>
        <v>5</v>
      </c>
      <c r="D2853" s="160">
        <v>1</v>
      </c>
      <c r="E2853" s="160" t="s">
        <v>6395</v>
      </c>
      <c r="F2853" s="160" t="s">
        <v>110</v>
      </c>
      <c r="G2853" s="160" t="s">
        <v>140</v>
      </c>
      <c r="H2853" s="160" t="s">
        <v>6393</v>
      </c>
      <c r="I2853" s="160" t="e" cm="1">
        <f t="array" ref="I2853">INDEX('2.1.trackMPD'!L:L/(24*60*60),
       MATCH(1,
             (A2853='2.1.trackMPD'!A:A)*
             (C2853='2.1.trackMPD'!D:D)*
             (D2853/10^6='2.1.trackMPD'!H:H)*
             (E2853='2.1.trackMPD'!F:F),
0))</f>
        <v>#N/A</v>
      </c>
    </row>
    <row r="2854" spans="1:9" x14ac:dyDescent="0.2">
      <c r="A2854" s="160" t="s">
        <v>21</v>
      </c>
      <c r="B2854" s="160" t="s">
        <v>166</v>
      </c>
      <c r="C2854" s="160">
        <f>_xlfn.XLOOKUP(B2854,'2.1.trackMPD'!$R$7:$R$29,'2.1.trackMPD'!$T$7:$T$29)</f>
        <v>5</v>
      </c>
      <c r="D2854" s="160">
        <v>10</v>
      </c>
      <c r="E2854" s="160" t="s">
        <v>6395</v>
      </c>
      <c r="F2854" s="160" t="s">
        <v>110</v>
      </c>
      <c r="G2854" s="160" t="s">
        <v>124</v>
      </c>
      <c r="H2854" s="160" t="s">
        <v>6392</v>
      </c>
      <c r="I2854" s="160" t="e" cm="1">
        <f t="array" ref="I2854">INDEX('2.1.trackMPD'!I:I/(24*60*60),
       MATCH(1,
             (A2854='2.1.trackMPD'!A:A)*
             (C2854='2.1.trackMPD'!D:D)*
             (D2854/10^6='2.1.trackMPD'!H:H)*
             (E2854='2.1.trackMPD'!F:F),
0))</f>
        <v>#N/A</v>
      </c>
    </row>
    <row r="2855" spans="1:9" x14ac:dyDescent="0.2">
      <c r="A2855" s="160" t="s">
        <v>21</v>
      </c>
      <c r="B2855" s="160" t="s">
        <v>166</v>
      </c>
      <c r="C2855" s="160">
        <f>_xlfn.XLOOKUP(B2855,'2.1.trackMPD'!$R$7:$R$29,'2.1.trackMPD'!$T$7:$T$29)</f>
        <v>5</v>
      </c>
      <c r="D2855" s="160">
        <v>10</v>
      </c>
      <c r="E2855" s="160" t="s">
        <v>6395</v>
      </c>
      <c r="F2855" s="160" t="s">
        <v>110</v>
      </c>
      <c r="G2855" s="160" t="s">
        <v>140</v>
      </c>
      <c r="H2855" s="160" t="s">
        <v>6392</v>
      </c>
      <c r="I2855" s="160" t="e" cm="1">
        <f t="array" ref="I2855">INDEX('2.1.trackMPD'!J:J/(24*60*60),
       MATCH(1,
             (A2855='2.1.trackMPD'!A:A)*
             (C2855='2.1.trackMPD'!D:D)*
             (D2855/10^6='2.1.trackMPD'!H:H)*
             (E2855='2.1.trackMPD'!F:F),
0))</f>
        <v>#N/A</v>
      </c>
    </row>
    <row r="2856" spans="1:9" x14ac:dyDescent="0.2">
      <c r="A2856" s="160" t="s">
        <v>21</v>
      </c>
      <c r="B2856" s="160" t="s">
        <v>166</v>
      </c>
      <c r="C2856" s="160">
        <f>_xlfn.XLOOKUP(B2856,'2.1.trackMPD'!$R$7:$R$29,'2.1.trackMPD'!$T$7:$T$29)</f>
        <v>5</v>
      </c>
      <c r="D2856" s="160">
        <v>10</v>
      </c>
      <c r="E2856" s="160" t="s">
        <v>6395</v>
      </c>
      <c r="F2856" s="160" t="s">
        <v>110</v>
      </c>
      <c r="G2856" s="160" t="s">
        <v>124</v>
      </c>
      <c r="H2856" s="160" t="s">
        <v>6393</v>
      </c>
      <c r="I2856" s="160" t="e" cm="1">
        <f t="array" ref="I2856">INDEX('2.1.trackMPD'!K:K/(24*60*60),
       MATCH(1,
             (A2856='2.1.trackMPD'!A:A)*
             (C2856='2.1.trackMPD'!D:D)*
             (D2856/10^6='2.1.trackMPD'!H:H)*
             (E2856='2.1.trackMPD'!F:F),
0))</f>
        <v>#N/A</v>
      </c>
    </row>
    <row r="2857" spans="1:9" x14ac:dyDescent="0.2">
      <c r="A2857" s="160" t="s">
        <v>21</v>
      </c>
      <c r="B2857" s="160" t="s">
        <v>166</v>
      </c>
      <c r="C2857" s="160">
        <f>_xlfn.XLOOKUP(B2857,'2.1.trackMPD'!$R$7:$R$29,'2.1.trackMPD'!$T$7:$T$29)</f>
        <v>5</v>
      </c>
      <c r="D2857" s="160">
        <v>10</v>
      </c>
      <c r="E2857" s="160" t="s">
        <v>6395</v>
      </c>
      <c r="F2857" s="160" t="s">
        <v>110</v>
      </c>
      <c r="G2857" s="160" t="s">
        <v>140</v>
      </c>
      <c r="H2857" s="160" t="s">
        <v>6393</v>
      </c>
      <c r="I2857" s="160" t="e" cm="1">
        <f t="array" ref="I2857">INDEX('2.1.trackMPD'!L:L/(24*60*60),
       MATCH(1,
             (A2857='2.1.trackMPD'!A:A)*
             (C2857='2.1.trackMPD'!D:D)*
             (D2857/10^6='2.1.trackMPD'!H:H)*
             (E2857='2.1.trackMPD'!F:F),
0))</f>
        <v>#N/A</v>
      </c>
    </row>
    <row r="2858" spans="1:9" x14ac:dyDescent="0.2">
      <c r="A2858" s="160" t="s">
        <v>21</v>
      </c>
      <c r="B2858" s="160" t="s">
        <v>166</v>
      </c>
      <c r="C2858" s="160">
        <f>_xlfn.XLOOKUP(B2858,'2.1.trackMPD'!$R$7:$R$29,'2.1.trackMPD'!$T$7:$T$29)</f>
        <v>5</v>
      </c>
      <c r="D2858" s="160">
        <v>100</v>
      </c>
      <c r="E2858" s="160" t="s">
        <v>6395</v>
      </c>
      <c r="F2858" s="160" t="s">
        <v>110</v>
      </c>
      <c r="G2858" s="160" t="s">
        <v>124</v>
      </c>
      <c r="H2858" s="160" t="s">
        <v>6392</v>
      </c>
      <c r="I2858" s="160" t="e" cm="1">
        <f t="array" ref="I2858">INDEX('2.1.trackMPD'!I:I/(24*60*60),
       MATCH(1,
             (A2858='2.1.trackMPD'!A:A)*
             (C2858='2.1.trackMPD'!D:D)*
             (D2858/10^6='2.1.trackMPD'!H:H)*
             (E2858='2.1.trackMPD'!F:F),
0))</f>
        <v>#N/A</v>
      </c>
    </row>
    <row r="2859" spans="1:9" x14ac:dyDescent="0.2">
      <c r="A2859" s="160" t="s">
        <v>21</v>
      </c>
      <c r="B2859" s="160" t="s">
        <v>166</v>
      </c>
      <c r="C2859" s="160">
        <f>_xlfn.XLOOKUP(B2859,'2.1.trackMPD'!$R$7:$R$29,'2.1.trackMPD'!$T$7:$T$29)</f>
        <v>5</v>
      </c>
      <c r="D2859" s="160">
        <v>100</v>
      </c>
      <c r="E2859" s="160" t="s">
        <v>6395</v>
      </c>
      <c r="F2859" s="160" t="s">
        <v>110</v>
      </c>
      <c r="G2859" s="160" t="s">
        <v>140</v>
      </c>
      <c r="H2859" s="160" t="s">
        <v>6392</v>
      </c>
      <c r="I2859" s="160" t="e" cm="1">
        <f t="array" ref="I2859">INDEX('2.1.trackMPD'!J:J/(24*60*60),
       MATCH(1,
             (A2859='2.1.trackMPD'!A:A)*
             (C2859='2.1.trackMPD'!D:D)*
             (D2859/10^6='2.1.trackMPD'!H:H)*
             (E2859='2.1.trackMPD'!F:F),
0))</f>
        <v>#N/A</v>
      </c>
    </row>
    <row r="2860" spans="1:9" x14ac:dyDescent="0.2">
      <c r="A2860" s="160" t="s">
        <v>21</v>
      </c>
      <c r="B2860" s="160" t="s">
        <v>166</v>
      </c>
      <c r="C2860" s="160">
        <f>_xlfn.XLOOKUP(B2860,'2.1.trackMPD'!$R$7:$R$29,'2.1.trackMPD'!$T$7:$T$29)</f>
        <v>5</v>
      </c>
      <c r="D2860" s="160">
        <v>100</v>
      </c>
      <c r="E2860" s="160" t="s">
        <v>6395</v>
      </c>
      <c r="F2860" s="160" t="s">
        <v>110</v>
      </c>
      <c r="G2860" s="160" t="s">
        <v>124</v>
      </c>
      <c r="H2860" s="160" t="s">
        <v>6393</v>
      </c>
      <c r="I2860" s="160" t="e" cm="1">
        <f t="array" ref="I2860">INDEX('2.1.trackMPD'!K:K/(24*60*60),
       MATCH(1,
             (A2860='2.1.trackMPD'!A:A)*
             (C2860='2.1.trackMPD'!D:D)*
             (D2860/10^6='2.1.trackMPD'!H:H)*
             (E2860='2.1.trackMPD'!F:F),
0))</f>
        <v>#N/A</v>
      </c>
    </row>
    <row r="2861" spans="1:9" x14ac:dyDescent="0.2">
      <c r="A2861" s="160" t="s">
        <v>21</v>
      </c>
      <c r="B2861" s="160" t="s">
        <v>166</v>
      </c>
      <c r="C2861" s="160">
        <f>_xlfn.XLOOKUP(B2861,'2.1.trackMPD'!$R$7:$R$29,'2.1.trackMPD'!$T$7:$T$29)</f>
        <v>5</v>
      </c>
      <c r="D2861" s="160">
        <v>100</v>
      </c>
      <c r="E2861" s="160" t="s">
        <v>6395</v>
      </c>
      <c r="F2861" s="160" t="s">
        <v>110</v>
      </c>
      <c r="G2861" s="160" t="s">
        <v>140</v>
      </c>
      <c r="H2861" s="160" t="s">
        <v>6393</v>
      </c>
      <c r="I2861" s="160" t="e" cm="1">
        <f t="array" ref="I2861">INDEX('2.1.trackMPD'!L:L/(24*60*60),
       MATCH(1,
             (A2861='2.1.trackMPD'!A:A)*
             (C2861='2.1.trackMPD'!D:D)*
             (D2861/10^6='2.1.trackMPD'!H:H)*
             (E2861='2.1.trackMPD'!F:F),
0))</f>
        <v>#N/A</v>
      </c>
    </row>
    <row r="2862" spans="1:9" x14ac:dyDescent="0.2">
      <c r="A2862" s="160" t="s">
        <v>21</v>
      </c>
      <c r="B2862" s="160" t="s">
        <v>10</v>
      </c>
      <c r="C2862" s="160">
        <f>_xlfn.XLOOKUP(B2862,'2.1.trackMPD'!$R$7:$R$29,'2.1.trackMPD'!$T$7:$T$29)</f>
        <v>5</v>
      </c>
      <c r="D2862" s="160">
        <v>1</v>
      </c>
      <c r="E2862" s="160" t="s">
        <v>6390</v>
      </c>
      <c r="F2862" s="160" t="s">
        <v>110</v>
      </c>
      <c r="G2862" s="160" t="s">
        <v>124</v>
      </c>
      <c r="H2862" s="160" t="s">
        <v>6392</v>
      </c>
      <c r="I2862" s="160" cm="1">
        <f t="array" ref="I2862">INDEX('2.1.trackMPD'!I:I/(24*60*60),
       MATCH(1,
             (A2862='2.1.trackMPD'!A:A)*
             (C2862='2.1.trackMPD'!D:D)*
             (D2862/10^6='2.1.trackMPD'!H:H)*
             (E2862='2.1.trackMPD'!F:F),
0))</f>
        <v>5.1860419009942129E-7</v>
      </c>
    </row>
    <row r="2863" spans="1:9" x14ac:dyDescent="0.2">
      <c r="A2863" s="160" t="s">
        <v>21</v>
      </c>
      <c r="B2863" s="160" t="s">
        <v>10</v>
      </c>
      <c r="C2863" s="160">
        <f>_xlfn.XLOOKUP(B2863,'2.1.trackMPD'!$R$7:$R$29,'2.1.trackMPD'!$T$7:$T$29)</f>
        <v>5</v>
      </c>
      <c r="D2863" s="160">
        <v>1</v>
      </c>
      <c r="E2863" s="160" t="s">
        <v>6390</v>
      </c>
      <c r="F2863" s="160" t="s">
        <v>110</v>
      </c>
      <c r="G2863" s="160" t="s">
        <v>140</v>
      </c>
      <c r="H2863" s="160" t="s">
        <v>6392</v>
      </c>
      <c r="I2863" s="160" cm="1">
        <f t="array" ref="I2863">INDEX('2.1.trackMPD'!J:J/(24*60*60),
       MATCH(1,
             (A2863='2.1.trackMPD'!A:A)*
             (C2863='2.1.trackMPD'!D:D)*
             (D2863/10^6='2.1.trackMPD'!H:H)*
             (E2863='2.1.trackMPD'!F:F),
0))</f>
        <v>1.3544079690838426E-5</v>
      </c>
    </row>
    <row r="2864" spans="1:9" x14ac:dyDescent="0.2">
      <c r="A2864" s="160" t="s">
        <v>21</v>
      </c>
      <c r="B2864" s="160" t="s">
        <v>10</v>
      </c>
      <c r="C2864" s="160">
        <f>_xlfn.XLOOKUP(B2864,'2.1.trackMPD'!$R$7:$R$29,'2.1.trackMPD'!$T$7:$T$29)</f>
        <v>5</v>
      </c>
      <c r="D2864" s="160">
        <v>1</v>
      </c>
      <c r="E2864" s="160" t="s">
        <v>6390</v>
      </c>
      <c r="F2864" s="160" t="s">
        <v>110</v>
      </c>
      <c r="G2864" s="160" t="s">
        <v>124</v>
      </c>
      <c r="H2864" s="160" t="s">
        <v>6393</v>
      </c>
      <c r="I2864" s="160" cm="1">
        <f t="array" ref="I2864">INDEX('2.1.trackMPD'!K:K/(24*60*60),
       MATCH(1,
             (A2864='2.1.trackMPD'!A:A)*
             (C2864='2.1.trackMPD'!D:D)*
             (D2864/10^6='2.1.trackMPD'!H:H)*
             (E2864='2.1.trackMPD'!F:F),
0))</f>
        <v>0</v>
      </c>
    </row>
    <row r="2865" spans="1:9" x14ac:dyDescent="0.2">
      <c r="A2865" s="160" t="s">
        <v>21</v>
      </c>
      <c r="B2865" s="160" t="s">
        <v>10</v>
      </c>
      <c r="C2865" s="160">
        <f>_xlfn.XLOOKUP(B2865,'2.1.trackMPD'!$R$7:$R$29,'2.1.trackMPD'!$T$7:$T$29)</f>
        <v>5</v>
      </c>
      <c r="D2865" s="160">
        <v>1</v>
      </c>
      <c r="E2865" s="160" t="s">
        <v>6390</v>
      </c>
      <c r="F2865" s="160" t="s">
        <v>110</v>
      </c>
      <c r="G2865" s="160" t="s">
        <v>140</v>
      </c>
      <c r="H2865" s="160" t="s">
        <v>6393</v>
      </c>
      <c r="I2865" s="160" cm="1">
        <f t="array" ref="I2865">INDEX('2.1.trackMPD'!L:L/(24*60*60),
       MATCH(1,
             (A2865='2.1.trackMPD'!A:A)*
             (C2865='2.1.trackMPD'!D:D)*
             (D2865/10^6='2.1.trackMPD'!H:H)*
             (E2865='2.1.trackMPD'!F:F),
0))</f>
        <v>0</v>
      </c>
    </row>
    <row r="2866" spans="1:9" x14ac:dyDescent="0.2">
      <c r="A2866" s="160" t="s">
        <v>21</v>
      </c>
      <c r="B2866" s="160" t="s">
        <v>10</v>
      </c>
      <c r="C2866" s="160">
        <f>_xlfn.XLOOKUP(B2866,'2.1.trackMPD'!$R$7:$R$29,'2.1.trackMPD'!$T$7:$T$29)</f>
        <v>5</v>
      </c>
      <c r="D2866" s="160">
        <v>10</v>
      </c>
      <c r="E2866" s="160" t="s">
        <v>6390</v>
      </c>
      <c r="F2866" s="160" t="s">
        <v>110</v>
      </c>
      <c r="G2866" s="160" t="s">
        <v>124</v>
      </c>
      <c r="H2866" s="160" t="s">
        <v>6392</v>
      </c>
      <c r="I2866" s="160" cm="1">
        <f t="array" ref="I2866">INDEX('2.1.trackMPD'!I:I/(24*60*60),
       MATCH(1,
             (A2866='2.1.trackMPD'!A:A)*
             (C2866='2.1.trackMPD'!D:D)*
             (D2866/10^6='2.1.trackMPD'!H:H)*
             (E2866='2.1.trackMPD'!F:F),
0))</f>
        <v>1.8406507925492825E-6</v>
      </c>
    </row>
    <row r="2867" spans="1:9" x14ac:dyDescent="0.2">
      <c r="A2867" s="160" t="s">
        <v>21</v>
      </c>
      <c r="B2867" s="160" t="s">
        <v>10</v>
      </c>
      <c r="C2867" s="160">
        <f>_xlfn.XLOOKUP(B2867,'2.1.trackMPD'!$R$7:$R$29,'2.1.trackMPD'!$T$7:$T$29)</f>
        <v>5</v>
      </c>
      <c r="D2867" s="160">
        <v>10</v>
      </c>
      <c r="E2867" s="160" t="s">
        <v>6390</v>
      </c>
      <c r="F2867" s="160" t="s">
        <v>110</v>
      </c>
      <c r="G2867" s="160" t="s">
        <v>140</v>
      </c>
      <c r="H2867" s="160" t="s">
        <v>6392</v>
      </c>
      <c r="I2867" s="160" cm="1">
        <f t="array" ref="I2867">INDEX('2.1.trackMPD'!J:J/(24*60*60),
       MATCH(1,
             (A2867='2.1.trackMPD'!A:A)*
             (C2867='2.1.trackMPD'!D:D)*
             (D2867/10^6='2.1.trackMPD'!H:H)*
             (E2867='2.1.trackMPD'!F:F),
0))</f>
        <v>1.9250315254969906E-5</v>
      </c>
    </row>
    <row r="2868" spans="1:9" x14ac:dyDescent="0.2">
      <c r="A2868" s="160" t="s">
        <v>21</v>
      </c>
      <c r="B2868" s="160" t="s">
        <v>10</v>
      </c>
      <c r="C2868" s="160">
        <f>_xlfn.XLOOKUP(B2868,'2.1.trackMPD'!$R$7:$R$29,'2.1.trackMPD'!$T$7:$T$29)</f>
        <v>5</v>
      </c>
      <c r="D2868" s="160">
        <v>10</v>
      </c>
      <c r="E2868" s="160" t="s">
        <v>6390</v>
      </c>
      <c r="F2868" s="160" t="s">
        <v>110</v>
      </c>
      <c r="G2868" s="160" t="s">
        <v>124</v>
      </c>
      <c r="H2868" s="160" t="s">
        <v>6393</v>
      </c>
      <c r="I2868" s="160" cm="1">
        <f t="array" ref="I2868">INDEX('2.1.trackMPD'!K:K/(24*60*60),
       MATCH(1,
             (A2868='2.1.trackMPD'!A:A)*
             (C2868='2.1.trackMPD'!D:D)*
             (D2868/10^6='2.1.trackMPD'!H:H)*
             (E2868='2.1.trackMPD'!F:F),
0))</f>
        <v>0</v>
      </c>
    </row>
    <row r="2869" spans="1:9" x14ac:dyDescent="0.2">
      <c r="A2869" s="160" t="s">
        <v>21</v>
      </c>
      <c r="B2869" s="160" t="s">
        <v>10</v>
      </c>
      <c r="C2869" s="160">
        <f>_xlfn.XLOOKUP(B2869,'2.1.trackMPD'!$R$7:$R$29,'2.1.trackMPD'!$T$7:$T$29)</f>
        <v>5</v>
      </c>
      <c r="D2869" s="160">
        <v>10</v>
      </c>
      <c r="E2869" s="160" t="s">
        <v>6390</v>
      </c>
      <c r="F2869" s="160" t="s">
        <v>110</v>
      </c>
      <c r="G2869" s="160" t="s">
        <v>140</v>
      </c>
      <c r="H2869" s="160" t="s">
        <v>6393</v>
      </c>
      <c r="I2869" s="160" cm="1">
        <f t="array" ref="I2869">INDEX('2.1.trackMPD'!L:L/(24*60*60),
       MATCH(1,
             (A2869='2.1.trackMPD'!A:A)*
             (C2869='2.1.trackMPD'!D:D)*
             (D2869/10^6='2.1.trackMPD'!H:H)*
             (E2869='2.1.trackMPD'!F:F),
0))</f>
        <v>0</v>
      </c>
    </row>
    <row r="2870" spans="1:9" x14ac:dyDescent="0.2">
      <c r="A2870" s="160" t="s">
        <v>21</v>
      </c>
      <c r="B2870" s="160" t="s">
        <v>10</v>
      </c>
      <c r="C2870" s="160">
        <f>_xlfn.XLOOKUP(B2870,'2.1.trackMPD'!$R$7:$R$29,'2.1.trackMPD'!$T$7:$T$29)</f>
        <v>5</v>
      </c>
      <c r="D2870" s="160">
        <v>100</v>
      </c>
      <c r="E2870" s="160" t="s">
        <v>6390</v>
      </c>
      <c r="F2870" s="160" t="s">
        <v>110</v>
      </c>
      <c r="G2870" s="160" t="s">
        <v>124</v>
      </c>
      <c r="H2870" s="160" t="s">
        <v>6392</v>
      </c>
      <c r="I2870" s="160" cm="1">
        <f t="array" ref="I2870">INDEX('2.1.trackMPD'!I:I/(24*60*60),
       MATCH(1,
             (A2870='2.1.trackMPD'!A:A)*
             (C2870='2.1.trackMPD'!D:D)*
             (D2870/10^6='2.1.trackMPD'!H:H)*
             (E2870='2.1.trackMPD'!F:F),
0))</f>
        <v>9.0404587625011459E-5</v>
      </c>
    </row>
    <row r="2871" spans="1:9" x14ac:dyDescent="0.2">
      <c r="A2871" s="160" t="s">
        <v>21</v>
      </c>
      <c r="B2871" s="160" t="s">
        <v>10</v>
      </c>
      <c r="C2871" s="160">
        <f>_xlfn.XLOOKUP(B2871,'2.1.trackMPD'!$R$7:$R$29,'2.1.trackMPD'!$T$7:$T$29)</f>
        <v>5</v>
      </c>
      <c r="D2871" s="160">
        <v>100</v>
      </c>
      <c r="E2871" s="160" t="s">
        <v>6390</v>
      </c>
      <c r="F2871" s="160" t="s">
        <v>110</v>
      </c>
      <c r="G2871" s="160" t="s">
        <v>140</v>
      </c>
      <c r="H2871" s="160" t="s">
        <v>6392</v>
      </c>
      <c r="I2871" s="160" cm="1">
        <f t="array" ref="I2871">INDEX('2.1.trackMPD'!J:J/(24*60*60),
       MATCH(1,
             (A2871='2.1.trackMPD'!A:A)*
             (C2871='2.1.trackMPD'!D:D)*
             (D2871/10^6='2.1.trackMPD'!H:H)*
             (E2871='2.1.trackMPD'!F:F),
0))</f>
        <v>2.8372755392440743E-4</v>
      </c>
    </row>
    <row r="2872" spans="1:9" x14ac:dyDescent="0.2">
      <c r="A2872" s="160" t="s">
        <v>21</v>
      </c>
      <c r="B2872" s="160" t="s">
        <v>10</v>
      </c>
      <c r="C2872" s="160">
        <f>_xlfn.XLOOKUP(B2872,'2.1.trackMPD'!$R$7:$R$29,'2.1.trackMPD'!$T$7:$T$29)</f>
        <v>5</v>
      </c>
      <c r="D2872" s="160">
        <v>100</v>
      </c>
      <c r="E2872" s="160" t="s">
        <v>6390</v>
      </c>
      <c r="F2872" s="160" t="s">
        <v>110</v>
      </c>
      <c r="G2872" s="160" t="s">
        <v>124</v>
      </c>
      <c r="H2872" s="160" t="s">
        <v>6393</v>
      </c>
      <c r="I2872" s="160" cm="1">
        <f t="array" ref="I2872">INDEX('2.1.trackMPD'!K:K/(24*60*60),
       MATCH(1,
             (A2872='2.1.trackMPD'!A:A)*
             (C2872='2.1.trackMPD'!D:D)*
             (D2872/10^6='2.1.trackMPD'!H:H)*
             (E2872='2.1.trackMPD'!F:F),
0))</f>
        <v>0</v>
      </c>
    </row>
    <row r="2873" spans="1:9" x14ac:dyDescent="0.2">
      <c r="A2873" s="160" t="s">
        <v>21</v>
      </c>
      <c r="B2873" s="160" t="s">
        <v>10</v>
      </c>
      <c r="C2873" s="160">
        <f>_xlfn.XLOOKUP(B2873,'2.1.trackMPD'!$R$7:$R$29,'2.1.trackMPD'!$T$7:$T$29)</f>
        <v>5</v>
      </c>
      <c r="D2873" s="160">
        <v>100</v>
      </c>
      <c r="E2873" s="160" t="s">
        <v>6390</v>
      </c>
      <c r="F2873" s="160" t="s">
        <v>110</v>
      </c>
      <c r="G2873" s="160" t="s">
        <v>140</v>
      </c>
      <c r="H2873" s="160" t="s">
        <v>6393</v>
      </c>
      <c r="I2873" s="160" cm="1">
        <f t="array" ref="I2873">INDEX('2.1.trackMPD'!L:L/(24*60*60),
       MATCH(1,
             (A2873='2.1.trackMPD'!A:A)*
             (C2873='2.1.trackMPD'!D:D)*
             (D2873/10^6='2.1.trackMPD'!H:H)*
             (E2873='2.1.trackMPD'!F:F),
0))</f>
        <v>0</v>
      </c>
    </row>
    <row r="2874" spans="1:9" x14ac:dyDescent="0.2">
      <c r="A2874" s="160" t="s">
        <v>21</v>
      </c>
      <c r="B2874" s="160" t="s">
        <v>10</v>
      </c>
      <c r="C2874" s="160">
        <f>_xlfn.XLOOKUP(B2874,'2.1.trackMPD'!$R$7:$R$29,'2.1.trackMPD'!$T$7:$T$29)</f>
        <v>5</v>
      </c>
      <c r="D2874" s="160">
        <v>1000</v>
      </c>
      <c r="E2874" s="160" t="s">
        <v>6390</v>
      </c>
      <c r="F2874" s="160" t="s">
        <v>110</v>
      </c>
      <c r="G2874" s="160" t="s">
        <v>124</v>
      </c>
      <c r="H2874" s="160" t="s">
        <v>6392</v>
      </c>
      <c r="I2874" s="160" cm="1">
        <f t="array" ref="I2874">INDEX('2.1.trackMPD'!I:I/(24*60*60),
       MATCH(1,
             (A2874='2.1.trackMPD'!A:A)*
             (C2874='2.1.trackMPD'!D:D)*
             (D2874/10^6='2.1.trackMPD'!H:H)*
             (E2874='2.1.trackMPD'!F:F),
0))</f>
        <v>0.20426578344828242</v>
      </c>
    </row>
    <row r="2875" spans="1:9" x14ac:dyDescent="0.2">
      <c r="A2875" s="160" t="s">
        <v>21</v>
      </c>
      <c r="B2875" s="160" t="s">
        <v>10</v>
      </c>
      <c r="C2875" s="160">
        <f>_xlfn.XLOOKUP(B2875,'2.1.trackMPD'!$R$7:$R$29,'2.1.trackMPD'!$T$7:$T$29)</f>
        <v>5</v>
      </c>
      <c r="D2875" s="160">
        <v>1000</v>
      </c>
      <c r="E2875" s="160" t="s">
        <v>6390</v>
      </c>
      <c r="F2875" s="160" t="s">
        <v>110</v>
      </c>
      <c r="G2875" s="160" t="s">
        <v>140</v>
      </c>
      <c r="H2875" s="160" t="s">
        <v>6392</v>
      </c>
      <c r="I2875" s="160" cm="1">
        <f t="array" ref="I2875">INDEX('2.1.trackMPD'!J:J/(24*60*60),
       MATCH(1,
             (A2875='2.1.trackMPD'!A:A)*
             (C2875='2.1.trackMPD'!D:D)*
             (D2875/10^6='2.1.trackMPD'!H:H)*
             (E2875='2.1.trackMPD'!F:F),
0))</f>
        <v>1.1423796919102534E-2</v>
      </c>
    </row>
    <row r="2876" spans="1:9" x14ac:dyDescent="0.2">
      <c r="A2876" s="160" t="s">
        <v>21</v>
      </c>
      <c r="B2876" s="160" t="s">
        <v>10</v>
      </c>
      <c r="C2876" s="160">
        <f>_xlfn.XLOOKUP(B2876,'2.1.trackMPD'!$R$7:$R$29,'2.1.trackMPD'!$T$7:$T$29)</f>
        <v>5</v>
      </c>
      <c r="D2876" s="160">
        <v>1000</v>
      </c>
      <c r="E2876" s="160" t="s">
        <v>6390</v>
      </c>
      <c r="F2876" s="160" t="s">
        <v>110</v>
      </c>
      <c r="G2876" s="160" t="s">
        <v>124</v>
      </c>
      <c r="H2876" s="160" t="s">
        <v>6393</v>
      </c>
      <c r="I2876" s="160" cm="1">
        <f t="array" ref="I2876">INDEX('2.1.trackMPD'!K:K/(24*60*60),
       MATCH(1,
             (A2876='2.1.trackMPD'!A:A)*
             (C2876='2.1.trackMPD'!D:D)*
             (D2876/10^6='2.1.trackMPD'!H:H)*
             (E2876='2.1.trackMPD'!F:F),
0))</f>
        <v>0</v>
      </c>
    </row>
    <row r="2877" spans="1:9" x14ac:dyDescent="0.2">
      <c r="A2877" s="160" t="s">
        <v>21</v>
      </c>
      <c r="B2877" s="160" t="s">
        <v>10</v>
      </c>
      <c r="C2877" s="160">
        <f>_xlfn.XLOOKUP(B2877,'2.1.trackMPD'!$R$7:$R$29,'2.1.trackMPD'!$T$7:$T$29)</f>
        <v>5</v>
      </c>
      <c r="D2877" s="160">
        <v>1000</v>
      </c>
      <c r="E2877" s="160" t="s">
        <v>6390</v>
      </c>
      <c r="F2877" s="160" t="s">
        <v>110</v>
      </c>
      <c r="G2877" s="160" t="s">
        <v>140</v>
      </c>
      <c r="H2877" s="160" t="s">
        <v>6393</v>
      </c>
      <c r="I2877" s="160" cm="1">
        <f t="array" ref="I2877">INDEX('2.1.trackMPD'!L:L/(24*60*60),
       MATCH(1,
             (A2877='2.1.trackMPD'!A:A)*
             (C2877='2.1.trackMPD'!D:D)*
             (D2877/10^6='2.1.trackMPD'!H:H)*
             (E2877='2.1.trackMPD'!F:F),
0))</f>
        <v>0</v>
      </c>
    </row>
    <row r="2878" spans="1:9" x14ac:dyDescent="0.2">
      <c r="A2878" s="160" t="s">
        <v>21</v>
      </c>
      <c r="B2878" s="160" t="s">
        <v>10</v>
      </c>
      <c r="C2878" s="160">
        <f>_xlfn.XLOOKUP(B2878,'2.1.trackMPD'!$R$7:$R$29,'2.1.trackMPD'!$T$7:$T$29)</f>
        <v>5</v>
      </c>
      <c r="D2878" s="160">
        <v>5000</v>
      </c>
      <c r="E2878" s="160" t="s">
        <v>6390</v>
      </c>
      <c r="F2878" s="160" t="s">
        <v>110</v>
      </c>
      <c r="G2878" s="160" t="s">
        <v>124</v>
      </c>
      <c r="H2878" s="160" t="s">
        <v>6392</v>
      </c>
      <c r="I2878" s="160" cm="1">
        <f t="array" ref="I2878">INDEX('2.1.trackMPD'!I:I/(24*60*60),
       MATCH(1,
             (A2878='2.1.trackMPD'!A:A)*
             (C2878='2.1.trackMPD'!D:D)*
             (D2878/10^6='2.1.trackMPD'!H:H)*
             (E2878='2.1.trackMPD'!F:F),
0))</f>
        <v>6.6162553516794205</v>
      </c>
    </row>
    <row r="2879" spans="1:9" x14ac:dyDescent="0.2">
      <c r="A2879" s="160" t="s">
        <v>21</v>
      </c>
      <c r="B2879" s="160" t="s">
        <v>10</v>
      </c>
      <c r="C2879" s="160">
        <f>_xlfn.XLOOKUP(B2879,'2.1.trackMPD'!$R$7:$R$29,'2.1.trackMPD'!$T$7:$T$29)</f>
        <v>5</v>
      </c>
      <c r="D2879" s="160">
        <v>5000</v>
      </c>
      <c r="E2879" s="160" t="s">
        <v>6390</v>
      </c>
      <c r="F2879" s="160" t="s">
        <v>110</v>
      </c>
      <c r="G2879" s="160" t="s">
        <v>140</v>
      </c>
      <c r="H2879" s="160" t="s">
        <v>6392</v>
      </c>
      <c r="I2879" s="160" cm="1">
        <f t="array" ref="I2879">INDEX('2.1.trackMPD'!J:J/(24*60*60),
       MATCH(1,
             (A2879='2.1.trackMPD'!A:A)*
             (C2879='2.1.trackMPD'!D:D)*
             (D2879/10^6='2.1.trackMPD'!H:H)*
             (E2879='2.1.trackMPD'!F:F),
0))</f>
        <v>6.5015782232290154E-2</v>
      </c>
    </row>
    <row r="2880" spans="1:9" x14ac:dyDescent="0.2">
      <c r="A2880" s="160" t="s">
        <v>21</v>
      </c>
      <c r="B2880" s="160" t="s">
        <v>10</v>
      </c>
      <c r="C2880" s="160">
        <f>_xlfn.XLOOKUP(B2880,'2.1.trackMPD'!$R$7:$R$29,'2.1.trackMPD'!$T$7:$T$29)</f>
        <v>5</v>
      </c>
      <c r="D2880" s="160">
        <v>5000</v>
      </c>
      <c r="E2880" s="160" t="s">
        <v>6390</v>
      </c>
      <c r="F2880" s="160" t="s">
        <v>110</v>
      </c>
      <c r="G2880" s="160" t="s">
        <v>124</v>
      </c>
      <c r="H2880" s="160" t="s">
        <v>6393</v>
      </c>
      <c r="I2880" s="160" cm="1">
        <f t="array" ref="I2880">INDEX('2.1.trackMPD'!K:K/(24*60*60),
       MATCH(1,
             (A2880='2.1.trackMPD'!A:A)*
             (C2880='2.1.trackMPD'!D:D)*
             (D2880/10^6='2.1.trackMPD'!H:H)*
             (E2880='2.1.trackMPD'!F:F),
0))</f>
        <v>0</v>
      </c>
    </row>
    <row r="2881" spans="1:9" x14ac:dyDescent="0.2">
      <c r="A2881" s="160" t="s">
        <v>21</v>
      </c>
      <c r="B2881" s="160" t="s">
        <v>10</v>
      </c>
      <c r="C2881" s="160">
        <f>_xlfn.XLOOKUP(B2881,'2.1.trackMPD'!$R$7:$R$29,'2.1.trackMPD'!$T$7:$T$29)</f>
        <v>5</v>
      </c>
      <c r="D2881" s="160">
        <v>5000</v>
      </c>
      <c r="E2881" s="160" t="s">
        <v>6390</v>
      </c>
      <c r="F2881" s="160" t="s">
        <v>110</v>
      </c>
      <c r="G2881" s="160" t="s">
        <v>140</v>
      </c>
      <c r="H2881" s="160" t="s">
        <v>6393</v>
      </c>
      <c r="I2881" s="160" cm="1">
        <f t="array" ref="I2881">INDEX('2.1.trackMPD'!L:L/(24*60*60),
       MATCH(1,
             (A2881='2.1.trackMPD'!A:A)*
             (C2881='2.1.trackMPD'!D:D)*
             (D2881/10^6='2.1.trackMPD'!H:H)*
             (E2881='2.1.trackMPD'!F:F),
0))</f>
        <v>0</v>
      </c>
    </row>
    <row r="2882" spans="1:9" x14ac:dyDescent="0.2">
      <c r="A2882" s="160" t="s">
        <v>21</v>
      </c>
      <c r="B2882" s="160" t="s">
        <v>10</v>
      </c>
      <c r="C2882" s="160">
        <f>_xlfn.XLOOKUP(B2882,'2.1.trackMPD'!$R$7:$R$29,'2.1.trackMPD'!$T$7:$T$29)</f>
        <v>5</v>
      </c>
      <c r="D2882" s="160">
        <v>1</v>
      </c>
      <c r="E2882" s="160" t="s">
        <v>6394</v>
      </c>
      <c r="F2882" s="160" t="s">
        <v>110</v>
      </c>
      <c r="G2882" s="160" t="s">
        <v>124</v>
      </c>
      <c r="H2882" s="160" t="s">
        <v>6392</v>
      </c>
      <c r="I2882" s="160" cm="1">
        <f t="array" ref="I2882">INDEX('2.1.trackMPD'!I:I/(24*60*60),
       MATCH(1,
             (A2882='2.1.trackMPD'!A:A)*
             (C2882='2.1.trackMPD'!D:D)*
             (D2882/10^6='2.1.trackMPD'!H:H)*
             (E2882='2.1.trackMPD'!F:F),
0))</f>
        <v>4.8659965022606942E-7</v>
      </c>
    </row>
    <row r="2883" spans="1:9" x14ac:dyDescent="0.2">
      <c r="A2883" s="160" t="s">
        <v>21</v>
      </c>
      <c r="B2883" s="160" t="s">
        <v>10</v>
      </c>
      <c r="C2883" s="160">
        <f>_xlfn.XLOOKUP(B2883,'2.1.trackMPD'!$R$7:$R$29,'2.1.trackMPD'!$T$7:$T$29)</f>
        <v>5</v>
      </c>
      <c r="D2883" s="160">
        <v>1</v>
      </c>
      <c r="E2883" s="160" t="s">
        <v>6394</v>
      </c>
      <c r="F2883" s="160" t="s">
        <v>110</v>
      </c>
      <c r="G2883" s="160" t="s">
        <v>140</v>
      </c>
      <c r="H2883" s="160" t="s">
        <v>6392</v>
      </c>
      <c r="I2883" s="160" cm="1">
        <f t="array" ref="I2883">INDEX('2.1.trackMPD'!J:J/(24*60*60),
       MATCH(1,
             (A2883='2.1.trackMPD'!A:A)*
             (C2883='2.1.trackMPD'!D:D)*
             (D2883/10^6='2.1.trackMPD'!H:H)*
             (E2883='2.1.trackMPD'!F:F),
0))</f>
        <v>1.3445333205214929E-5</v>
      </c>
    </row>
    <row r="2884" spans="1:9" x14ac:dyDescent="0.2">
      <c r="A2884" s="160" t="s">
        <v>21</v>
      </c>
      <c r="B2884" s="160" t="s">
        <v>10</v>
      </c>
      <c r="C2884" s="160">
        <f>_xlfn.XLOOKUP(B2884,'2.1.trackMPD'!$R$7:$R$29,'2.1.trackMPD'!$T$7:$T$29)</f>
        <v>5</v>
      </c>
      <c r="D2884" s="160">
        <v>1</v>
      </c>
      <c r="E2884" s="160" t="s">
        <v>6394</v>
      </c>
      <c r="F2884" s="160" t="s">
        <v>110</v>
      </c>
      <c r="G2884" s="160" t="s">
        <v>124</v>
      </c>
      <c r="H2884" s="160" t="s">
        <v>6393</v>
      </c>
      <c r="I2884" s="160" cm="1">
        <f t="array" ref="I2884">INDEX('2.1.trackMPD'!K:K/(24*60*60),
       MATCH(1,
             (A2884='2.1.trackMPD'!A:A)*
             (C2884='2.1.trackMPD'!D:D)*
             (D2884/10^6='2.1.trackMPD'!H:H)*
             (E2884='2.1.trackMPD'!F:F),
0))</f>
        <v>0</v>
      </c>
    </row>
    <row r="2885" spans="1:9" x14ac:dyDescent="0.2">
      <c r="A2885" s="160" t="s">
        <v>21</v>
      </c>
      <c r="B2885" s="160" t="s">
        <v>10</v>
      </c>
      <c r="C2885" s="160">
        <f>_xlfn.XLOOKUP(B2885,'2.1.trackMPD'!$R$7:$R$29,'2.1.trackMPD'!$T$7:$T$29)</f>
        <v>5</v>
      </c>
      <c r="D2885" s="160">
        <v>1</v>
      </c>
      <c r="E2885" s="160" t="s">
        <v>6394</v>
      </c>
      <c r="F2885" s="160" t="s">
        <v>110</v>
      </c>
      <c r="G2885" s="160" t="s">
        <v>140</v>
      </c>
      <c r="H2885" s="160" t="s">
        <v>6393</v>
      </c>
      <c r="I2885" s="160" cm="1">
        <f t="array" ref="I2885">INDEX('2.1.trackMPD'!L:L/(24*60*60),
       MATCH(1,
             (A2885='2.1.trackMPD'!A:A)*
             (C2885='2.1.trackMPD'!D:D)*
             (D2885/10^6='2.1.trackMPD'!H:H)*
             (E2885='2.1.trackMPD'!F:F),
0))</f>
        <v>0</v>
      </c>
    </row>
    <row r="2886" spans="1:9" x14ac:dyDescent="0.2">
      <c r="A2886" s="160" t="s">
        <v>21</v>
      </c>
      <c r="B2886" s="160" t="s">
        <v>10</v>
      </c>
      <c r="C2886" s="160">
        <f>_xlfn.XLOOKUP(B2886,'2.1.trackMPD'!$R$7:$R$29,'2.1.trackMPD'!$T$7:$T$29)</f>
        <v>5</v>
      </c>
      <c r="D2886" s="160">
        <v>10</v>
      </c>
      <c r="E2886" s="160" t="s">
        <v>6394</v>
      </c>
      <c r="F2886" s="160" t="s">
        <v>110</v>
      </c>
      <c r="G2886" s="160" t="s">
        <v>124</v>
      </c>
      <c r="H2886" s="160" t="s">
        <v>6392</v>
      </c>
      <c r="I2886" s="160" cm="1">
        <f t="array" ref="I2886">INDEX('2.1.trackMPD'!I:I/(24*60*60),
       MATCH(1,
             (A2886='2.1.trackMPD'!A:A)*
             (C2886='2.1.trackMPD'!D:D)*
             (D2886/10^6='2.1.trackMPD'!H:H)*
             (E2886='2.1.trackMPD'!F:F),
0))</f>
        <v>7.3235712225660184E-6</v>
      </c>
    </row>
    <row r="2887" spans="1:9" x14ac:dyDescent="0.2">
      <c r="A2887" s="160" t="s">
        <v>21</v>
      </c>
      <c r="B2887" s="160" t="s">
        <v>10</v>
      </c>
      <c r="C2887" s="160">
        <f>_xlfn.XLOOKUP(B2887,'2.1.trackMPD'!$R$7:$R$29,'2.1.trackMPD'!$T$7:$T$29)</f>
        <v>5</v>
      </c>
      <c r="D2887" s="160">
        <v>10</v>
      </c>
      <c r="E2887" s="160" t="s">
        <v>6394</v>
      </c>
      <c r="F2887" s="160" t="s">
        <v>110</v>
      </c>
      <c r="G2887" s="160" t="s">
        <v>140</v>
      </c>
      <c r="H2887" s="160" t="s">
        <v>6392</v>
      </c>
      <c r="I2887" s="160" cm="1">
        <f t="array" ref="I2887">INDEX('2.1.trackMPD'!J:J/(24*60*60),
       MATCH(1,
             (A2887='2.1.trackMPD'!A:A)*
             (C2887='2.1.trackMPD'!D:D)*
             (D2887/10^6='2.1.trackMPD'!H:H)*
             (E2887='2.1.trackMPD'!F:F),
0))</f>
        <v>4.9764732806315859E-5</v>
      </c>
    </row>
    <row r="2888" spans="1:9" x14ac:dyDescent="0.2">
      <c r="A2888" s="160" t="s">
        <v>21</v>
      </c>
      <c r="B2888" s="160" t="s">
        <v>10</v>
      </c>
      <c r="C2888" s="160">
        <f>_xlfn.XLOOKUP(B2888,'2.1.trackMPD'!$R$7:$R$29,'2.1.trackMPD'!$T$7:$T$29)</f>
        <v>5</v>
      </c>
      <c r="D2888" s="160">
        <v>10</v>
      </c>
      <c r="E2888" s="160" t="s">
        <v>6394</v>
      </c>
      <c r="F2888" s="160" t="s">
        <v>110</v>
      </c>
      <c r="G2888" s="160" t="s">
        <v>124</v>
      </c>
      <c r="H2888" s="160" t="s">
        <v>6393</v>
      </c>
      <c r="I2888" s="160" cm="1">
        <f t="array" ref="I2888">INDEX('2.1.trackMPD'!K:K/(24*60*60),
       MATCH(1,
             (A2888='2.1.trackMPD'!A:A)*
             (C2888='2.1.trackMPD'!D:D)*
             (D2888/10^6='2.1.trackMPD'!H:H)*
             (E2888='2.1.trackMPD'!F:F),
0))</f>
        <v>0</v>
      </c>
    </row>
    <row r="2889" spans="1:9" x14ac:dyDescent="0.2">
      <c r="A2889" s="160" t="s">
        <v>21</v>
      </c>
      <c r="B2889" s="160" t="s">
        <v>10</v>
      </c>
      <c r="C2889" s="160">
        <f>_xlfn.XLOOKUP(B2889,'2.1.trackMPD'!$R$7:$R$29,'2.1.trackMPD'!$T$7:$T$29)</f>
        <v>5</v>
      </c>
      <c r="D2889" s="160">
        <v>10</v>
      </c>
      <c r="E2889" s="160" t="s">
        <v>6394</v>
      </c>
      <c r="F2889" s="160" t="s">
        <v>110</v>
      </c>
      <c r="G2889" s="160" t="s">
        <v>140</v>
      </c>
      <c r="H2889" s="160" t="s">
        <v>6393</v>
      </c>
      <c r="I2889" s="160" cm="1">
        <f t="array" ref="I2889">INDEX('2.1.trackMPD'!L:L/(24*60*60),
       MATCH(1,
             (A2889='2.1.trackMPD'!A:A)*
             (C2889='2.1.trackMPD'!D:D)*
             (D2889/10^6='2.1.trackMPD'!H:H)*
             (E2889='2.1.trackMPD'!F:F),
0))</f>
        <v>0</v>
      </c>
    </row>
    <row r="2890" spans="1:9" x14ac:dyDescent="0.2">
      <c r="A2890" s="160" t="s">
        <v>21</v>
      </c>
      <c r="B2890" s="160" t="s">
        <v>10</v>
      </c>
      <c r="C2890" s="160">
        <f>_xlfn.XLOOKUP(B2890,'2.1.trackMPD'!$R$7:$R$29,'2.1.trackMPD'!$T$7:$T$29)</f>
        <v>5</v>
      </c>
      <c r="D2890" s="160">
        <v>100</v>
      </c>
      <c r="E2890" s="160" t="s">
        <v>6394</v>
      </c>
      <c r="F2890" s="160" t="s">
        <v>110</v>
      </c>
      <c r="G2890" s="160" t="s">
        <v>124</v>
      </c>
      <c r="H2890" s="160" t="s">
        <v>6392</v>
      </c>
      <c r="I2890" s="160" cm="1">
        <f t="array" ref="I2890">INDEX('2.1.trackMPD'!I:I/(24*60*60),
       MATCH(1,
             (A2890='2.1.trackMPD'!A:A)*
             (C2890='2.1.trackMPD'!D:D)*
             (D2890/10^6='2.1.trackMPD'!H:H)*
             (E2890='2.1.trackMPD'!F:F),
0))</f>
        <v>8.6848609903780911E-4</v>
      </c>
    </row>
    <row r="2891" spans="1:9" x14ac:dyDescent="0.2">
      <c r="A2891" s="160" t="s">
        <v>21</v>
      </c>
      <c r="B2891" s="160" t="s">
        <v>10</v>
      </c>
      <c r="C2891" s="160">
        <f>_xlfn.XLOOKUP(B2891,'2.1.trackMPD'!$R$7:$R$29,'2.1.trackMPD'!$T$7:$T$29)</f>
        <v>5</v>
      </c>
      <c r="D2891" s="160">
        <v>100</v>
      </c>
      <c r="E2891" s="160" t="s">
        <v>6394</v>
      </c>
      <c r="F2891" s="160" t="s">
        <v>110</v>
      </c>
      <c r="G2891" s="160" t="s">
        <v>140</v>
      </c>
      <c r="H2891" s="160" t="s">
        <v>6392</v>
      </c>
      <c r="I2891" s="160" cm="1">
        <f t="array" ref="I2891">INDEX('2.1.trackMPD'!J:J/(24*60*60),
       MATCH(1,
             (A2891='2.1.trackMPD'!A:A)*
             (C2891='2.1.trackMPD'!D:D)*
             (D2891/10^6='2.1.trackMPD'!H:H)*
             (E2891='2.1.trackMPD'!F:F),
0))</f>
        <v>8.0758694294839927E-4</v>
      </c>
    </row>
    <row r="2892" spans="1:9" x14ac:dyDescent="0.2">
      <c r="A2892" s="160" t="s">
        <v>21</v>
      </c>
      <c r="B2892" s="160" t="s">
        <v>10</v>
      </c>
      <c r="C2892" s="160">
        <f>_xlfn.XLOOKUP(B2892,'2.1.trackMPD'!$R$7:$R$29,'2.1.trackMPD'!$T$7:$T$29)</f>
        <v>5</v>
      </c>
      <c r="D2892" s="160">
        <v>100</v>
      </c>
      <c r="E2892" s="160" t="s">
        <v>6394</v>
      </c>
      <c r="F2892" s="160" t="s">
        <v>110</v>
      </c>
      <c r="G2892" s="160" t="s">
        <v>124</v>
      </c>
      <c r="H2892" s="160" t="s">
        <v>6393</v>
      </c>
      <c r="I2892" s="160" cm="1">
        <f t="array" ref="I2892">INDEX('2.1.trackMPD'!K:K/(24*60*60),
       MATCH(1,
             (A2892='2.1.trackMPD'!A:A)*
             (C2892='2.1.trackMPD'!D:D)*
             (D2892/10^6='2.1.trackMPD'!H:H)*
             (E2892='2.1.trackMPD'!F:F),
0))</f>
        <v>0</v>
      </c>
    </row>
    <row r="2893" spans="1:9" x14ac:dyDescent="0.2">
      <c r="A2893" s="160" t="s">
        <v>21</v>
      </c>
      <c r="B2893" s="160" t="s">
        <v>10</v>
      </c>
      <c r="C2893" s="160">
        <f>_xlfn.XLOOKUP(B2893,'2.1.trackMPD'!$R$7:$R$29,'2.1.trackMPD'!$T$7:$T$29)</f>
        <v>5</v>
      </c>
      <c r="D2893" s="160">
        <v>100</v>
      </c>
      <c r="E2893" s="160" t="s">
        <v>6394</v>
      </c>
      <c r="F2893" s="160" t="s">
        <v>110</v>
      </c>
      <c r="G2893" s="160" t="s">
        <v>140</v>
      </c>
      <c r="H2893" s="160" t="s">
        <v>6393</v>
      </c>
      <c r="I2893" s="160" cm="1">
        <f t="array" ref="I2893">INDEX('2.1.trackMPD'!L:L/(24*60*60),
       MATCH(1,
             (A2893='2.1.trackMPD'!A:A)*
             (C2893='2.1.trackMPD'!D:D)*
             (D2893/10^6='2.1.trackMPD'!H:H)*
             (E2893='2.1.trackMPD'!F:F),
0))</f>
        <v>0</v>
      </c>
    </row>
    <row r="2894" spans="1:9" x14ac:dyDescent="0.2">
      <c r="A2894" s="160" t="s">
        <v>21</v>
      </c>
      <c r="B2894" s="160" t="s">
        <v>10</v>
      </c>
      <c r="C2894" s="160">
        <f>_xlfn.XLOOKUP(B2894,'2.1.trackMPD'!$R$7:$R$29,'2.1.trackMPD'!$T$7:$T$29)</f>
        <v>5</v>
      </c>
      <c r="D2894" s="160">
        <v>1000</v>
      </c>
      <c r="E2894" s="160" t="s">
        <v>6394</v>
      </c>
      <c r="F2894" s="160" t="s">
        <v>110</v>
      </c>
      <c r="G2894" s="160" t="s">
        <v>124</v>
      </c>
      <c r="H2894" s="160" t="s">
        <v>6392</v>
      </c>
      <c r="I2894" s="160" cm="1">
        <f t="array" ref="I2894">INDEX('2.1.trackMPD'!I:I/(24*60*60),
       MATCH(1,
             (A2894='2.1.trackMPD'!A:A)*
             (C2894='2.1.trackMPD'!D:D)*
             (D2894/10^6='2.1.trackMPD'!H:H)*
             (E2894='2.1.trackMPD'!F:F),
0))</f>
        <v>0.27772658547142132</v>
      </c>
    </row>
    <row r="2895" spans="1:9" x14ac:dyDescent="0.2">
      <c r="A2895" s="160" t="s">
        <v>21</v>
      </c>
      <c r="B2895" s="160" t="s">
        <v>10</v>
      </c>
      <c r="C2895" s="160">
        <f>_xlfn.XLOOKUP(B2895,'2.1.trackMPD'!$R$7:$R$29,'2.1.trackMPD'!$T$7:$T$29)</f>
        <v>5</v>
      </c>
      <c r="D2895" s="160">
        <v>1000</v>
      </c>
      <c r="E2895" s="160" t="s">
        <v>6394</v>
      </c>
      <c r="F2895" s="160" t="s">
        <v>110</v>
      </c>
      <c r="G2895" s="160" t="s">
        <v>140</v>
      </c>
      <c r="H2895" s="160" t="s">
        <v>6392</v>
      </c>
      <c r="I2895" s="160" cm="1">
        <f t="array" ref="I2895">INDEX('2.1.trackMPD'!J:J/(24*60*60),
       MATCH(1,
             (A2895='2.1.trackMPD'!A:A)*
             (C2895='2.1.trackMPD'!D:D)*
             (D2895/10^6='2.1.trackMPD'!H:H)*
             (E2895='2.1.trackMPD'!F:F),
0))</f>
        <v>1.3320526608696761E-2</v>
      </c>
    </row>
    <row r="2896" spans="1:9" x14ac:dyDescent="0.2">
      <c r="A2896" s="160" t="s">
        <v>21</v>
      </c>
      <c r="B2896" s="160" t="s">
        <v>10</v>
      </c>
      <c r="C2896" s="160">
        <f>_xlfn.XLOOKUP(B2896,'2.1.trackMPD'!$R$7:$R$29,'2.1.trackMPD'!$T$7:$T$29)</f>
        <v>5</v>
      </c>
      <c r="D2896" s="160">
        <v>1000</v>
      </c>
      <c r="E2896" s="160" t="s">
        <v>6394</v>
      </c>
      <c r="F2896" s="160" t="s">
        <v>110</v>
      </c>
      <c r="G2896" s="160" t="s">
        <v>124</v>
      </c>
      <c r="H2896" s="160" t="s">
        <v>6393</v>
      </c>
      <c r="I2896" s="160" cm="1">
        <f t="array" ref="I2896">INDEX('2.1.trackMPD'!K:K/(24*60*60),
       MATCH(1,
             (A2896='2.1.trackMPD'!A:A)*
             (C2896='2.1.trackMPD'!D:D)*
             (D2896/10^6='2.1.trackMPD'!H:H)*
             (E2896='2.1.trackMPD'!F:F),
0))</f>
        <v>0</v>
      </c>
    </row>
    <row r="2897" spans="1:9" x14ac:dyDescent="0.2">
      <c r="A2897" s="160" t="s">
        <v>21</v>
      </c>
      <c r="B2897" s="160" t="s">
        <v>10</v>
      </c>
      <c r="C2897" s="160">
        <f>_xlfn.XLOOKUP(B2897,'2.1.trackMPD'!$R$7:$R$29,'2.1.trackMPD'!$T$7:$T$29)</f>
        <v>5</v>
      </c>
      <c r="D2897" s="160">
        <v>1000</v>
      </c>
      <c r="E2897" s="160" t="s">
        <v>6394</v>
      </c>
      <c r="F2897" s="160" t="s">
        <v>110</v>
      </c>
      <c r="G2897" s="160" t="s">
        <v>140</v>
      </c>
      <c r="H2897" s="160" t="s">
        <v>6393</v>
      </c>
      <c r="I2897" s="160" cm="1">
        <f t="array" ref="I2897">INDEX('2.1.trackMPD'!L:L/(24*60*60),
       MATCH(1,
             (A2897='2.1.trackMPD'!A:A)*
             (C2897='2.1.trackMPD'!D:D)*
             (D2897/10^6='2.1.trackMPD'!H:H)*
             (E2897='2.1.trackMPD'!F:F),
0))</f>
        <v>0</v>
      </c>
    </row>
    <row r="2898" spans="1:9" x14ac:dyDescent="0.2">
      <c r="A2898" s="160" t="s">
        <v>21</v>
      </c>
      <c r="B2898" s="160" t="s">
        <v>10</v>
      </c>
      <c r="C2898" s="160">
        <f>_xlfn.XLOOKUP(B2898,'2.1.trackMPD'!$R$7:$R$29,'2.1.trackMPD'!$T$7:$T$29)</f>
        <v>5</v>
      </c>
      <c r="D2898" s="160">
        <v>5000</v>
      </c>
      <c r="E2898" s="160" t="s">
        <v>6394</v>
      </c>
      <c r="F2898" s="160" t="s">
        <v>110</v>
      </c>
      <c r="G2898" s="160" t="s">
        <v>124</v>
      </c>
      <c r="H2898" s="160" t="s">
        <v>6392</v>
      </c>
      <c r="I2898" s="160" t="e" cm="1">
        <f t="array" ref="I2898">INDEX('2.1.trackMPD'!I:I/(24*60*60),
       MATCH(1,
             (A2898='2.1.trackMPD'!A:A)*
             (C2898='2.1.trackMPD'!D:D)*
             (D2898/10^6='2.1.trackMPD'!H:H)*
             (E2898='2.1.trackMPD'!F:F),
0))</f>
        <v>#N/A</v>
      </c>
    </row>
    <row r="2899" spans="1:9" x14ac:dyDescent="0.2">
      <c r="A2899" s="160" t="s">
        <v>21</v>
      </c>
      <c r="B2899" s="160" t="s">
        <v>10</v>
      </c>
      <c r="C2899" s="160">
        <f>_xlfn.XLOOKUP(B2899,'2.1.trackMPD'!$R$7:$R$29,'2.1.trackMPD'!$T$7:$T$29)</f>
        <v>5</v>
      </c>
      <c r="D2899" s="160">
        <v>5000</v>
      </c>
      <c r="E2899" s="160" t="s">
        <v>6394</v>
      </c>
      <c r="F2899" s="160" t="s">
        <v>110</v>
      </c>
      <c r="G2899" s="160" t="s">
        <v>140</v>
      </c>
      <c r="H2899" s="160" t="s">
        <v>6392</v>
      </c>
      <c r="I2899" s="160" t="e" cm="1">
        <f t="array" ref="I2899">INDEX('2.1.trackMPD'!J:J/(24*60*60),
       MATCH(1,
             (A2899='2.1.trackMPD'!A:A)*
             (C2899='2.1.trackMPD'!D:D)*
             (D2899/10^6='2.1.trackMPD'!H:H)*
             (E2899='2.1.trackMPD'!F:F),
0))</f>
        <v>#N/A</v>
      </c>
    </row>
    <row r="2900" spans="1:9" x14ac:dyDescent="0.2">
      <c r="A2900" s="160" t="s">
        <v>21</v>
      </c>
      <c r="B2900" s="160" t="s">
        <v>10</v>
      </c>
      <c r="C2900" s="160">
        <f>_xlfn.XLOOKUP(B2900,'2.1.trackMPD'!$R$7:$R$29,'2.1.trackMPD'!$T$7:$T$29)</f>
        <v>5</v>
      </c>
      <c r="D2900" s="160">
        <v>5000</v>
      </c>
      <c r="E2900" s="160" t="s">
        <v>6394</v>
      </c>
      <c r="F2900" s="160" t="s">
        <v>110</v>
      </c>
      <c r="G2900" s="160" t="s">
        <v>124</v>
      </c>
      <c r="H2900" s="160" t="s">
        <v>6393</v>
      </c>
      <c r="I2900" s="160" t="e" cm="1">
        <f t="array" ref="I2900">INDEX('2.1.trackMPD'!K:K/(24*60*60),
       MATCH(1,
             (A2900='2.1.trackMPD'!A:A)*
             (C2900='2.1.trackMPD'!D:D)*
             (D2900/10^6='2.1.trackMPD'!H:H)*
             (E2900='2.1.trackMPD'!F:F),
0))</f>
        <v>#N/A</v>
      </c>
    </row>
    <row r="2901" spans="1:9" x14ac:dyDescent="0.2">
      <c r="A2901" s="160" t="s">
        <v>21</v>
      </c>
      <c r="B2901" s="160" t="s">
        <v>10</v>
      </c>
      <c r="C2901" s="160">
        <f>_xlfn.XLOOKUP(B2901,'2.1.trackMPD'!$R$7:$R$29,'2.1.trackMPD'!$T$7:$T$29)</f>
        <v>5</v>
      </c>
      <c r="D2901" s="160">
        <v>5000</v>
      </c>
      <c r="E2901" s="160" t="s">
        <v>6394</v>
      </c>
      <c r="F2901" s="160" t="s">
        <v>110</v>
      </c>
      <c r="G2901" s="160" t="s">
        <v>140</v>
      </c>
      <c r="H2901" s="160" t="s">
        <v>6393</v>
      </c>
      <c r="I2901" s="160" t="e" cm="1">
        <f t="array" ref="I2901">INDEX('2.1.trackMPD'!L:L/(24*60*60),
       MATCH(1,
             (A2901='2.1.trackMPD'!A:A)*
             (C2901='2.1.trackMPD'!D:D)*
             (D2901/10^6='2.1.trackMPD'!H:H)*
             (E2901='2.1.trackMPD'!F:F),
0))</f>
        <v>#N/A</v>
      </c>
    </row>
    <row r="2902" spans="1:9" x14ac:dyDescent="0.2">
      <c r="A2902" s="160" t="s">
        <v>21</v>
      </c>
      <c r="B2902" s="160" t="s">
        <v>10</v>
      </c>
      <c r="C2902" s="160">
        <f>_xlfn.XLOOKUP(B2902,'2.1.trackMPD'!$R$7:$R$29,'2.1.trackMPD'!$T$7:$T$29)</f>
        <v>5</v>
      </c>
      <c r="D2902" s="160">
        <v>1</v>
      </c>
      <c r="E2902" s="160" t="s">
        <v>6395</v>
      </c>
      <c r="F2902" s="160" t="s">
        <v>110</v>
      </c>
      <c r="G2902" s="160" t="s">
        <v>124</v>
      </c>
      <c r="H2902" s="160" t="s">
        <v>6392</v>
      </c>
      <c r="I2902" s="160" t="e" cm="1">
        <f t="array" ref="I2902">INDEX('2.1.trackMPD'!I:I/(24*60*60),
       MATCH(1,
             (A2902='2.1.trackMPD'!A:A)*
             (C2902='2.1.trackMPD'!D:D)*
             (D2902/10^6='2.1.trackMPD'!H:H)*
             (E2902='2.1.trackMPD'!F:F),
0))</f>
        <v>#N/A</v>
      </c>
    </row>
    <row r="2903" spans="1:9" x14ac:dyDescent="0.2">
      <c r="A2903" s="160" t="s">
        <v>21</v>
      </c>
      <c r="B2903" s="160" t="s">
        <v>10</v>
      </c>
      <c r="C2903" s="160">
        <f>_xlfn.XLOOKUP(B2903,'2.1.trackMPD'!$R$7:$R$29,'2.1.trackMPD'!$T$7:$T$29)</f>
        <v>5</v>
      </c>
      <c r="D2903" s="160">
        <v>1</v>
      </c>
      <c r="E2903" s="160" t="s">
        <v>6395</v>
      </c>
      <c r="F2903" s="160" t="s">
        <v>110</v>
      </c>
      <c r="G2903" s="160" t="s">
        <v>140</v>
      </c>
      <c r="H2903" s="160" t="s">
        <v>6392</v>
      </c>
      <c r="I2903" s="160" t="e" cm="1">
        <f t="array" ref="I2903">INDEX('2.1.trackMPD'!J:J/(24*60*60),
       MATCH(1,
             (A2903='2.1.trackMPD'!A:A)*
             (C2903='2.1.trackMPD'!D:D)*
             (D2903/10^6='2.1.trackMPD'!H:H)*
             (E2903='2.1.trackMPD'!F:F),
0))</f>
        <v>#N/A</v>
      </c>
    </row>
    <row r="2904" spans="1:9" x14ac:dyDescent="0.2">
      <c r="A2904" s="160" t="s">
        <v>21</v>
      </c>
      <c r="B2904" s="160" t="s">
        <v>10</v>
      </c>
      <c r="C2904" s="160">
        <f>_xlfn.XLOOKUP(B2904,'2.1.trackMPD'!$R$7:$R$29,'2.1.trackMPD'!$T$7:$T$29)</f>
        <v>5</v>
      </c>
      <c r="D2904" s="160">
        <v>1</v>
      </c>
      <c r="E2904" s="160" t="s">
        <v>6395</v>
      </c>
      <c r="F2904" s="160" t="s">
        <v>110</v>
      </c>
      <c r="G2904" s="160" t="s">
        <v>124</v>
      </c>
      <c r="H2904" s="160" t="s">
        <v>6393</v>
      </c>
      <c r="I2904" s="160" t="e" cm="1">
        <f t="array" ref="I2904">INDEX('2.1.trackMPD'!K:K/(24*60*60),
       MATCH(1,
             (A2904='2.1.trackMPD'!A:A)*
             (C2904='2.1.trackMPD'!D:D)*
             (D2904/10^6='2.1.trackMPD'!H:H)*
             (E2904='2.1.trackMPD'!F:F),
0))</f>
        <v>#N/A</v>
      </c>
    </row>
    <row r="2905" spans="1:9" x14ac:dyDescent="0.2">
      <c r="A2905" s="160" t="s">
        <v>21</v>
      </c>
      <c r="B2905" s="160" t="s">
        <v>10</v>
      </c>
      <c r="C2905" s="160">
        <f>_xlfn.XLOOKUP(B2905,'2.1.trackMPD'!$R$7:$R$29,'2.1.trackMPD'!$T$7:$T$29)</f>
        <v>5</v>
      </c>
      <c r="D2905" s="160">
        <v>1</v>
      </c>
      <c r="E2905" s="160" t="s">
        <v>6395</v>
      </c>
      <c r="F2905" s="160" t="s">
        <v>110</v>
      </c>
      <c r="G2905" s="160" t="s">
        <v>140</v>
      </c>
      <c r="H2905" s="160" t="s">
        <v>6393</v>
      </c>
      <c r="I2905" s="160" t="e" cm="1">
        <f t="array" ref="I2905">INDEX('2.1.trackMPD'!L:L/(24*60*60),
       MATCH(1,
             (A2905='2.1.trackMPD'!A:A)*
             (C2905='2.1.trackMPD'!D:D)*
             (D2905/10^6='2.1.trackMPD'!H:H)*
             (E2905='2.1.trackMPD'!F:F),
0))</f>
        <v>#N/A</v>
      </c>
    </row>
    <row r="2906" spans="1:9" x14ac:dyDescent="0.2">
      <c r="A2906" s="160" t="s">
        <v>21</v>
      </c>
      <c r="B2906" s="160" t="s">
        <v>10</v>
      </c>
      <c r="C2906" s="160">
        <f>_xlfn.XLOOKUP(B2906,'2.1.trackMPD'!$R$7:$R$29,'2.1.trackMPD'!$T$7:$T$29)</f>
        <v>5</v>
      </c>
      <c r="D2906" s="160">
        <v>10</v>
      </c>
      <c r="E2906" s="160" t="s">
        <v>6395</v>
      </c>
      <c r="F2906" s="160" t="s">
        <v>110</v>
      </c>
      <c r="G2906" s="160" t="s">
        <v>124</v>
      </c>
      <c r="H2906" s="160" t="s">
        <v>6392</v>
      </c>
      <c r="I2906" s="160" t="e" cm="1">
        <f t="array" ref="I2906">INDEX('2.1.trackMPD'!I:I/(24*60*60),
       MATCH(1,
             (A2906='2.1.trackMPD'!A:A)*
             (C2906='2.1.trackMPD'!D:D)*
             (D2906/10^6='2.1.trackMPD'!H:H)*
             (E2906='2.1.trackMPD'!F:F),
0))</f>
        <v>#N/A</v>
      </c>
    </row>
    <row r="2907" spans="1:9" x14ac:dyDescent="0.2">
      <c r="A2907" s="160" t="s">
        <v>21</v>
      </c>
      <c r="B2907" s="160" t="s">
        <v>10</v>
      </c>
      <c r="C2907" s="160">
        <f>_xlfn.XLOOKUP(B2907,'2.1.trackMPD'!$R$7:$R$29,'2.1.trackMPD'!$T$7:$T$29)</f>
        <v>5</v>
      </c>
      <c r="D2907" s="160">
        <v>10</v>
      </c>
      <c r="E2907" s="160" t="s">
        <v>6395</v>
      </c>
      <c r="F2907" s="160" t="s">
        <v>110</v>
      </c>
      <c r="G2907" s="160" t="s">
        <v>140</v>
      </c>
      <c r="H2907" s="160" t="s">
        <v>6392</v>
      </c>
      <c r="I2907" s="160" t="e" cm="1">
        <f t="array" ref="I2907">INDEX('2.1.trackMPD'!J:J/(24*60*60),
       MATCH(1,
             (A2907='2.1.trackMPD'!A:A)*
             (C2907='2.1.trackMPD'!D:D)*
             (D2907/10^6='2.1.trackMPD'!H:H)*
             (E2907='2.1.trackMPD'!F:F),
0))</f>
        <v>#N/A</v>
      </c>
    </row>
    <row r="2908" spans="1:9" x14ac:dyDescent="0.2">
      <c r="A2908" s="160" t="s">
        <v>21</v>
      </c>
      <c r="B2908" s="160" t="s">
        <v>10</v>
      </c>
      <c r="C2908" s="160">
        <f>_xlfn.XLOOKUP(B2908,'2.1.trackMPD'!$R$7:$R$29,'2.1.trackMPD'!$T$7:$T$29)</f>
        <v>5</v>
      </c>
      <c r="D2908" s="160">
        <v>10</v>
      </c>
      <c r="E2908" s="160" t="s">
        <v>6395</v>
      </c>
      <c r="F2908" s="160" t="s">
        <v>110</v>
      </c>
      <c r="G2908" s="160" t="s">
        <v>124</v>
      </c>
      <c r="H2908" s="160" t="s">
        <v>6393</v>
      </c>
      <c r="I2908" s="160" t="e" cm="1">
        <f t="array" ref="I2908">INDEX('2.1.trackMPD'!K:K/(24*60*60),
       MATCH(1,
             (A2908='2.1.trackMPD'!A:A)*
             (C2908='2.1.trackMPD'!D:D)*
             (D2908/10^6='2.1.trackMPD'!H:H)*
             (E2908='2.1.trackMPD'!F:F),
0))</f>
        <v>#N/A</v>
      </c>
    </row>
    <row r="2909" spans="1:9" x14ac:dyDescent="0.2">
      <c r="A2909" s="160" t="s">
        <v>21</v>
      </c>
      <c r="B2909" s="160" t="s">
        <v>10</v>
      </c>
      <c r="C2909" s="160">
        <f>_xlfn.XLOOKUP(B2909,'2.1.trackMPD'!$R$7:$R$29,'2.1.trackMPD'!$T$7:$T$29)</f>
        <v>5</v>
      </c>
      <c r="D2909" s="160">
        <v>10</v>
      </c>
      <c r="E2909" s="160" t="s">
        <v>6395</v>
      </c>
      <c r="F2909" s="160" t="s">
        <v>110</v>
      </c>
      <c r="G2909" s="160" t="s">
        <v>140</v>
      </c>
      <c r="H2909" s="160" t="s">
        <v>6393</v>
      </c>
      <c r="I2909" s="160" t="e" cm="1">
        <f t="array" ref="I2909">INDEX('2.1.trackMPD'!L:L/(24*60*60),
       MATCH(1,
             (A2909='2.1.trackMPD'!A:A)*
             (C2909='2.1.trackMPD'!D:D)*
             (D2909/10^6='2.1.trackMPD'!H:H)*
             (E2909='2.1.trackMPD'!F:F),
0))</f>
        <v>#N/A</v>
      </c>
    </row>
    <row r="2910" spans="1:9" x14ac:dyDescent="0.2">
      <c r="A2910" s="160" t="s">
        <v>21</v>
      </c>
      <c r="B2910" s="160" t="s">
        <v>10</v>
      </c>
      <c r="C2910" s="160">
        <f>_xlfn.XLOOKUP(B2910,'2.1.trackMPD'!$R$7:$R$29,'2.1.trackMPD'!$T$7:$T$29)</f>
        <v>5</v>
      </c>
      <c r="D2910" s="160">
        <v>100</v>
      </c>
      <c r="E2910" s="160" t="s">
        <v>6395</v>
      </c>
      <c r="F2910" s="160" t="s">
        <v>110</v>
      </c>
      <c r="G2910" s="160" t="s">
        <v>124</v>
      </c>
      <c r="H2910" s="160" t="s">
        <v>6392</v>
      </c>
      <c r="I2910" s="160" t="e" cm="1">
        <f t="array" ref="I2910">INDEX('2.1.trackMPD'!I:I/(24*60*60),
       MATCH(1,
             (A2910='2.1.trackMPD'!A:A)*
             (C2910='2.1.trackMPD'!D:D)*
             (D2910/10^6='2.1.trackMPD'!H:H)*
             (E2910='2.1.trackMPD'!F:F),
0))</f>
        <v>#N/A</v>
      </c>
    </row>
    <row r="2911" spans="1:9" x14ac:dyDescent="0.2">
      <c r="A2911" s="160" t="s">
        <v>21</v>
      </c>
      <c r="B2911" s="160" t="s">
        <v>10</v>
      </c>
      <c r="C2911" s="160">
        <f>_xlfn.XLOOKUP(B2911,'2.1.trackMPD'!$R$7:$R$29,'2.1.trackMPD'!$T$7:$T$29)</f>
        <v>5</v>
      </c>
      <c r="D2911" s="160">
        <v>100</v>
      </c>
      <c r="E2911" s="160" t="s">
        <v>6395</v>
      </c>
      <c r="F2911" s="160" t="s">
        <v>110</v>
      </c>
      <c r="G2911" s="160" t="s">
        <v>140</v>
      </c>
      <c r="H2911" s="160" t="s">
        <v>6392</v>
      </c>
      <c r="I2911" s="160" t="e" cm="1">
        <f t="array" ref="I2911">INDEX('2.1.trackMPD'!J:J/(24*60*60),
       MATCH(1,
             (A2911='2.1.trackMPD'!A:A)*
             (C2911='2.1.trackMPD'!D:D)*
             (D2911/10^6='2.1.trackMPD'!H:H)*
             (E2911='2.1.trackMPD'!F:F),
0))</f>
        <v>#N/A</v>
      </c>
    </row>
    <row r="2912" spans="1:9" x14ac:dyDescent="0.2">
      <c r="A2912" s="160" t="s">
        <v>21</v>
      </c>
      <c r="B2912" s="160" t="s">
        <v>10</v>
      </c>
      <c r="C2912" s="160">
        <f>_xlfn.XLOOKUP(B2912,'2.1.trackMPD'!$R$7:$R$29,'2.1.trackMPD'!$T$7:$T$29)</f>
        <v>5</v>
      </c>
      <c r="D2912" s="160">
        <v>100</v>
      </c>
      <c r="E2912" s="160" t="s">
        <v>6395</v>
      </c>
      <c r="F2912" s="160" t="s">
        <v>110</v>
      </c>
      <c r="G2912" s="160" t="s">
        <v>124</v>
      </c>
      <c r="H2912" s="160" t="s">
        <v>6393</v>
      </c>
      <c r="I2912" s="160" t="e" cm="1">
        <f t="array" ref="I2912">INDEX('2.1.trackMPD'!K:K/(24*60*60),
       MATCH(1,
             (A2912='2.1.trackMPD'!A:A)*
             (C2912='2.1.trackMPD'!D:D)*
             (D2912/10^6='2.1.trackMPD'!H:H)*
             (E2912='2.1.trackMPD'!F:F),
0))</f>
        <v>#N/A</v>
      </c>
    </row>
    <row r="2913" spans="1:9" x14ac:dyDescent="0.2">
      <c r="A2913" s="160" t="s">
        <v>21</v>
      </c>
      <c r="B2913" s="160" t="s">
        <v>10</v>
      </c>
      <c r="C2913" s="160">
        <f>_xlfn.XLOOKUP(B2913,'2.1.trackMPD'!$R$7:$R$29,'2.1.trackMPD'!$T$7:$T$29)</f>
        <v>5</v>
      </c>
      <c r="D2913" s="160">
        <v>100</v>
      </c>
      <c r="E2913" s="160" t="s">
        <v>6395</v>
      </c>
      <c r="F2913" s="160" t="s">
        <v>110</v>
      </c>
      <c r="G2913" s="160" t="s">
        <v>140</v>
      </c>
      <c r="H2913" s="160" t="s">
        <v>6393</v>
      </c>
      <c r="I2913" s="160" t="e" cm="1">
        <f t="array" ref="I2913">INDEX('2.1.trackMPD'!L:L/(24*60*60),
       MATCH(1,
             (A2913='2.1.trackMPD'!A:A)*
             (C2913='2.1.trackMPD'!D:D)*
             (D2913/10^6='2.1.trackMPD'!H:H)*
             (E2913='2.1.trackMPD'!F:F),
0))</f>
        <v>#N/A</v>
      </c>
    </row>
    <row r="2914" spans="1:9" x14ac:dyDescent="0.2">
      <c r="A2914" s="160" t="s">
        <v>21</v>
      </c>
      <c r="B2914" s="160" t="s">
        <v>6</v>
      </c>
      <c r="C2914" s="160">
        <f>_xlfn.XLOOKUP(B2914,'2.1.trackMPD'!$R$7:$R$29,'2.1.trackMPD'!$T$7:$T$29)</f>
        <v>6</v>
      </c>
      <c r="D2914" s="160">
        <v>1</v>
      </c>
      <c r="E2914" s="160" t="s">
        <v>6390</v>
      </c>
      <c r="F2914" s="160" t="s">
        <v>110</v>
      </c>
      <c r="G2914" s="160" t="s">
        <v>124</v>
      </c>
      <c r="H2914" s="160" t="s">
        <v>6392</v>
      </c>
      <c r="I2914" s="160" cm="1">
        <f t="array" ref="I2914">INDEX('2.1.trackMPD'!I:I/(24*60*60),
       MATCH(1,
             (A2914='2.1.trackMPD'!A:A)*
             (C2914='2.1.trackMPD'!D:D)*
             (D2914/10^6='2.1.trackMPD'!H:H)*
             (E2914='2.1.trackMPD'!F:F),
0))</f>
        <v>4.6660852281395944E-7</v>
      </c>
    </row>
    <row r="2915" spans="1:9" x14ac:dyDescent="0.2">
      <c r="A2915" s="160" t="s">
        <v>21</v>
      </c>
      <c r="B2915" s="160" t="s">
        <v>6</v>
      </c>
      <c r="C2915" s="160">
        <f>_xlfn.XLOOKUP(B2915,'2.1.trackMPD'!$R$7:$R$29,'2.1.trackMPD'!$T$7:$T$29)</f>
        <v>6</v>
      </c>
      <c r="D2915" s="160">
        <v>1</v>
      </c>
      <c r="E2915" s="160" t="s">
        <v>6390</v>
      </c>
      <c r="F2915" s="160" t="s">
        <v>110</v>
      </c>
      <c r="G2915" s="160" t="s">
        <v>140</v>
      </c>
      <c r="H2915" s="160" t="s">
        <v>6392</v>
      </c>
      <c r="I2915" s="160" cm="1">
        <f t="array" ref="I2915">INDEX('2.1.trackMPD'!J:J/(24*60*60),
       MATCH(1,
             (A2915='2.1.trackMPD'!A:A)*
             (C2915='2.1.trackMPD'!D:D)*
             (D2915/10^6='2.1.trackMPD'!H:H)*
             (E2915='2.1.trackMPD'!F:F),
0))</f>
        <v>1.3588291123400348E-5</v>
      </c>
    </row>
    <row r="2916" spans="1:9" x14ac:dyDescent="0.2">
      <c r="A2916" s="160" t="s">
        <v>21</v>
      </c>
      <c r="B2916" s="160" t="s">
        <v>6</v>
      </c>
      <c r="C2916" s="160">
        <f>_xlfn.XLOOKUP(B2916,'2.1.trackMPD'!$R$7:$R$29,'2.1.trackMPD'!$T$7:$T$29)</f>
        <v>6</v>
      </c>
      <c r="D2916" s="160">
        <v>1</v>
      </c>
      <c r="E2916" s="160" t="s">
        <v>6390</v>
      </c>
      <c r="F2916" s="160" t="s">
        <v>110</v>
      </c>
      <c r="G2916" s="160" t="s">
        <v>124</v>
      </c>
      <c r="H2916" s="160" t="s">
        <v>6393</v>
      </c>
      <c r="I2916" s="160" cm="1">
        <f t="array" ref="I2916">INDEX('2.1.trackMPD'!K:K/(24*60*60),
       MATCH(1,
             (A2916='2.1.trackMPD'!A:A)*
             (C2916='2.1.trackMPD'!D:D)*
             (D2916/10^6='2.1.trackMPD'!H:H)*
             (E2916='2.1.trackMPD'!F:F),
0))</f>
        <v>0</v>
      </c>
    </row>
    <row r="2917" spans="1:9" x14ac:dyDescent="0.2">
      <c r="A2917" s="160" t="s">
        <v>21</v>
      </c>
      <c r="B2917" s="160" t="s">
        <v>6</v>
      </c>
      <c r="C2917" s="160">
        <f>_xlfn.XLOOKUP(B2917,'2.1.trackMPD'!$R$7:$R$29,'2.1.trackMPD'!$T$7:$T$29)</f>
        <v>6</v>
      </c>
      <c r="D2917" s="160">
        <v>1</v>
      </c>
      <c r="E2917" s="160" t="s">
        <v>6390</v>
      </c>
      <c r="F2917" s="160" t="s">
        <v>110</v>
      </c>
      <c r="G2917" s="160" t="s">
        <v>140</v>
      </c>
      <c r="H2917" s="160" t="s">
        <v>6393</v>
      </c>
      <c r="I2917" s="160" cm="1">
        <f t="array" ref="I2917">INDEX('2.1.trackMPD'!L:L/(24*60*60),
       MATCH(1,
             (A2917='2.1.trackMPD'!A:A)*
             (C2917='2.1.trackMPD'!D:D)*
             (D2917/10^6='2.1.trackMPD'!H:H)*
             (E2917='2.1.trackMPD'!F:F),
0))</f>
        <v>0</v>
      </c>
    </row>
    <row r="2918" spans="1:9" x14ac:dyDescent="0.2">
      <c r="A2918" s="160" t="s">
        <v>21</v>
      </c>
      <c r="B2918" s="160" t="s">
        <v>6</v>
      </c>
      <c r="C2918" s="160">
        <f>_xlfn.XLOOKUP(B2918,'2.1.trackMPD'!$R$7:$R$29,'2.1.trackMPD'!$T$7:$T$29)</f>
        <v>6</v>
      </c>
      <c r="D2918" s="160">
        <v>10</v>
      </c>
      <c r="E2918" s="160" t="s">
        <v>6390</v>
      </c>
      <c r="F2918" s="160" t="s">
        <v>110</v>
      </c>
      <c r="G2918" s="160" t="s">
        <v>124</v>
      </c>
      <c r="H2918" s="160" t="s">
        <v>6392</v>
      </c>
      <c r="I2918" s="160" cm="1">
        <f t="array" ref="I2918">INDEX('2.1.trackMPD'!I:I/(24*60*60),
       MATCH(1,
             (A2918='2.1.trackMPD'!A:A)*
             (C2918='2.1.trackMPD'!D:D)*
             (D2918/10^6='2.1.trackMPD'!H:H)*
             (E2918='2.1.trackMPD'!F:F),
0))</f>
        <v>2.0851330201984027E-6</v>
      </c>
    </row>
    <row r="2919" spans="1:9" x14ac:dyDescent="0.2">
      <c r="A2919" s="160" t="s">
        <v>21</v>
      </c>
      <c r="B2919" s="160" t="s">
        <v>6</v>
      </c>
      <c r="C2919" s="160">
        <f>_xlfn.XLOOKUP(B2919,'2.1.trackMPD'!$R$7:$R$29,'2.1.trackMPD'!$T$7:$T$29)</f>
        <v>6</v>
      </c>
      <c r="D2919" s="160">
        <v>10</v>
      </c>
      <c r="E2919" s="160" t="s">
        <v>6390</v>
      </c>
      <c r="F2919" s="160" t="s">
        <v>110</v>
      </c>
      <c r="G2919" s="160" t="s">
        <v>140</v>
      </c>
      <c r="H2919" s="160" t="s">
        <v>6392</v>
      </c>
      <c r="I2919" s="160" cm="1">
        <f t="array" ref="I2919">INDEX('2.1.trackMPD'!J:J/(24*60*60),
       MATCH(1,
             (A2919='2.1.trackMPD'!A:A)*
             (C2919='2.1.trackMPD'!D:D)*
             (D2919/10^6='2.1.trackMPD'!H:H)*
             (E2919='2.1.trackMPD'!F:F),
0))</f>
        <v>1.8651474322337038E-5</v>
      </c>
    </row>
    <row r="2920" spans="1:9" x14ac:dyDescent="0.2">
      <c r="A2920" s="160" t="s">
        <v>21</v>
      </c>
      <c r="B2920" s="160" t="s">
        <v>6</v>
      </c>
      <c r="C2920" s="160">
        <f>_xlfn.XLOOKUP(B2920,'2.1.trackMPD'!$R$7:$R$29,'2.1.trackMPD'!$T$7:$T$29)</f>
        <v>6</v>
      </c>
      <c r="D2920" s="160">
        <v>10</v>
      </c>
      <c r="E2920" s="160" t="s">
        <v>6390</v>
      </c>
      <c r="F2920" s="160" t="s">
        <v>110</v>
      </c>
      <c r="G2920" s="160" t="s">
        <v>124</v>
      </c>
      <c r="H2920" s="160" t="s">
        <v>6393</v>
      </c>
      <c r="I2920" s="160" cm="1">
        <f t="array" ref="I2920">INDEX('2.1.trackMPD'!K:K/(24*60*60),
       MATCH(1,
             (A2920='2.1.trackMPD'!A:A)*
             (C2920='2.1.trackMPD'!D:D)*
             (D2920/10^6='2.1.trackMPD'!H:H)*
             (E2920='2.1.trackMPD'!F:F),
0))</f>
        <v>0</v>
      </c>
    </row>
    <row r="2921" spans="1:9" x14ac:dyDescent="0.2">
      <c r="A2921" s="160" t="s">
        <v>21</v>
      </c>
      <c r="B2921" s="160" t="s">
        <v>6</v>
      </c>
      <c r="C2921" s="160">
        <f>_xlfn.XLOOKUP(B2921,'2.1.trackMPD'!$R$7:$R$29,'2.1.trackMPD'!$T$7:$T$29)</f>
        <v>6</v>
      </c>
      <c r="D2921" s="160">
        <v>10</v>
      </c>
      <c r="E2921" s="160" t="s">
        <v>6390</v>
      </c>
      <c r="F2921" s="160" t="s">
        <v>110</v>
      </c>
      <c r="G2921" s="160" t="s">
        <v>140</v>
      </c>
      <c r="H2921" s="160" t="s">
        <v>6393</v>
      </c>
      <c r="I2921" s="160" cm="1">
        <f t="array" ref="I2921">INDEX('2.1.trackMPD'!L:L/(24*60*60),
       MATCH(1,
             (A2921='2.1.trackMPD'!A:A)*
             (C2921='2.1.trackMPD'!D:D)*
             (D2921/10^6='2.1.trackMPD'!H:H)*
             (E2921='2.1.trackMPD'!F:F),
0))</f>
        <v>0</v>
      </c>
    </row>
    <row r="2922" spans="1:9" x14ac:dyDescent="0.2">
      <c r="A2922" s="160" t="s">
        <v>21</v>
      </c>
      <c r="B2922" s="160" t="s">
        <v>6</v>
      </c>
      <c r="C2922" s="160">
        <f>_xlfn.XLOOKUP(B2922,'2.1.trackMPD'!$R$7:$R$29,'2.1.trackMPD'!$T$7:$T$29)</f>
        <v>6</v>
      </c>
      <c r="D2922" s="160">
        <v>100</v>
      </c>
      <c r="E2922" s="160" t="s">
        <v>6390</v>
      </c>
      <c r="F2922" s="160" t="s">
        <v>110</v>
      </c>
      <c r="G2922" s="160" t="s">
        <v>124</v>
      </c>
      <c r="H2922" s="160" t="s">
        <v>6392</v>
      </c>
      <c r="I2922" s="160" cm="1">
        <f t="array" ref="I2922">INDEX('2.1.trackMPD'!I:I/(24*60*60),
       MATCH(1,
             (A2922='2.1.trackMPD'!A:A)*
             (C2922='2.1.trackMPD'!D:D)*
             (D2922/10^6='2.1.trackMPD'!H:H)*
             (E2922='2.1.trackMPD'!F:F),
0))</f>
        <v>4.0984242086577194E-3</v>
      </c>
    </row>
    <row r="2923" spans="1:9" x14ac:dyDescent="0.2">
      <c r="A2923" s="160" t="s">
        <v>21</v>
      </c>
      <c r="B2923" s="160" t="s">
        <v>6</v>
      </c>
      <c r="C2923" s="160">
        <f>_xlfn.XLOOKUP(B2923,'2.1.trackMPD'!$R$7:$R$29,'2.1.trackMPD'!$T$7:$T$29)</f>
        <v>6</v>
      </c>
      <c r="D2923" s="160">
        <v>100</v>
      </c>
      <c r="E2923" s="160" t="s">
        <v>6390</v>
      </c>
      <c r="F2923" s="160" t="s">
        <v>110</v>
      </c>
      <c r="G2923" s="160" t="s">
        <v>140</v>
      </c>
      <c r="H2923" s="160" t="s">
        <v>6392</v>
      </c>
      <c r="I2923" s="160" cm="1">
        <f t="array" ref="I2923">INDEX('2.1.trackMPD'!J:J/(24*60*60),
       MATCH(1,
             (A2923='2.1.trackMPD'!A:A)*
             (C2923='2.1.trackMPD'!D:D)*
             (D2923/10^6='2.1.trackMPD'!H:H)*
             (E2923='2.1.trackMPD'!F:F),
0))</f>
        <v>1.5962471233017246E-3</v>
      </c>
    </row>
    <row r="2924" spans="1:9" x14ac:dyDescent="0.2">
      <c r="A2924" s="160" t="s">
        <v>21</v>
      </c>
      <c r="B2924" s="160" t="s">
        <v>6</v>
      </c>
      <c r="C2924" s="160">
        <f>_xlfn.XLOOKUP(B2924,'2.1.trackMPD'!$R$7:$R$29,'2.1.trackMPD'!$T$7:$T$29)</f>
        <v>6</v>
      </c>
      <c r="D2924" s="160">
        <v>100</v>
      </c>
      <c r="E2924" s="160" t="s">
        <v>6390</v>
      </c>
      <c r="F2924" s="160" t="s">
        <v>110</v>
      </c>
      <c r="G2924" s="160" t="s">
        <v>124</v>
      </c>
      <c r="H2924" s="160" t="s">
        <v>6393</v>
      </c>
      <c r="I2924" s="160" cm="1">
        <f t="array" ref="I2924">INDEX('2.1.trackMPD'!K:K/(24*60*60),
       MATCH(1,
             (A2924='2.1.trackMPD'!A:A)*
             (C2924='2.1.trackMPD'!D:D)*
             (D2924/10^6='2.1.trackMPD'!H:H)*
             (E2924='2.1.trackMPD'!F:F),
0))</f>
        <v>0</v>
      </c>
    </row>
    <row r="2925" spans="1:9" x14ac:dyDescent="0.2">
      <c r="A2925" s="160" t="s">
        <v>21</v>
      </c>
      <c r="B2925" s="160" t="s">
        <v>6</v>
      </c>
      <c r="C2925" s="160">
        <f>_xlfn.XLOOKUP(B2925,'2.1.trackMPD'!$R$7:$R$29,'2.1.trackMPD'!$T$7:$T$29)</f>
        <v>6</v>
      </c>
      <c r="D2925" s="160">
        <v>100</v>
      </c>
      <c r="E2925" s="160" t="s">
        <v>6390</v>
      </c>
      <c r="F2925" s="160" t="s">
        <v>110</v>
      </c>
      <c r="G2925" s="160" t="s">
        <v>140</v>
      </c>
      <c r="H2925" s="160" t="s">
        <v>6393</v>
      </c>
      <c r="I2925" s="160" cm="1">
        <f t="array" ref="I2925">INDEX('2.1.trackMPD'!L:L/(24*60*60),
       MATCH(1,
             (A2925='2.1.trackMPD'!A:A)*
             (C2925='2.1.trackMPD'!D:D)*
             (D2925/10^6='2.1.trackMPD'!H:H)*
             (E2925='2.1.trackMPD'!F:F),
0))</f>
        <v>0</v>
      </c>
    </row>
    <row r="2926" spans="1:9" x14ac:dyDescent="0.2">
      <c r="A2926" s="160" t="s">
        <v>21</v>
      </c>
      <c r="B2926" s="160" t="s">
        <v>6</v>
      </c>
      <c r="C2926" s="160">
        <f>_xlfn.XLOOKUP(B2926,'2.1.trackMPD'!$R$7:$R$29,'2.1.trackMPD'!$T$7:$T$29)</f>
        <v>6</v>
      </c>
      <c r="D2926" s="160">
        <v>1000</v>
      </c>
      <c r="E2926" s="160" t="s">
        <v>6390</v>
      </c>
      <c r="F2926" s="160" t="s">
        <v>110</v>
      </c>
      <c r="G2926" s="160" t="s">
        <v>124</v>
      </c>
      <c r="H2926" s="160" t="s">
        <v>6392</v>
      </c>
      <c r="I2926" s="160" cm="1">
        <f t="array" ref="I2926">INDEX('2.1.trackMPD'!I:I/(24*60*60),
       MATCH(1,
             (A2926='2.1.trackMPD'!A:A)*
             (C2926='2.1.trackMPD'!D:D)*
             (D2926/10^6='2.1.trackMPD'!H:H)*
             (E2926='2.1.trackMPD'!F:F),
0))</f>
        <v>5.3683412108013773</v>
      </c>
    </row>
    <row r="2927" spans="1:9" x14ac:dyDescent="0.2">
      <c r="A2927" s="160" t="s">
        <v>21</v>
      </c>
      <c r="B2927" s="160" t="s">
        <v>6</v>
      </c>
      <c r="C2927" s="160">
        <f>_xlfn.XLOOKUP(B2927,'2.1.trackMPD'!$R$7:$R$29,'2.1.trackMPD'!$T$7:$T$29)</f>
        <v>6</v>
      </c>
      <c r="D2927" s="160">
        <v>1000</v>
      </c>
      <c r="E2927" s="160" t="s">
        <v>6390</v>
      </c>
      <c r="F2927" s="160" t="s">
        <v>110</v>
      </c>
      <c r="G2927" s="160" t="s">
        <v>140</v>
      </c>
      <c r="H2927" s="160" t="s">
        <v>6392</v>
      </c>
      <c r="I2927" s="160" cm="1">
        <f t="array" ref="I2927">INDEX('2.1.trackMPD'!J:J/(24*60*60),
       MATCH(1,
             (A2927='2.1.trackMPD'!A:A)*
             (C2927='2.1.trackMPD'!D:D)*
             (D2927/10^6='2.1.trackMPD'!H:H)*
             (E2927='2.1.trackMPD'!F:F),
0))</f>
        <v>5.8564266414060297E-2</v>
      </c>
    </row>
    <row r="2928" spans="1:9" x14ac:dyDescent="0.2">
      <c r="A2928" s="160" t="s">
        <v>21</v>
      </c>
      <c r="B2928" s="160" t="s">
        <v>6</v>
      </c>
      <c r="C2928" s="160">
        <f>_xlfn.XLOOKUP(B2928,'2.1.trackMPD'!$R$7:$R$29,'2.1.trackMPD'!$T$7:$T$29)</f>
        <v>6</v>
      </c>
      <c r="D2928" s="160">
        <v>1000</v>
      </c>
      <c r="E2928" s="160" t="s">
        <v>6390</v>
      </c>
      <c r="F2928" s="160" t="s">
        <v>110</v>
      </c>
      <c r="G2928" s="160" t="s">
        <v>124</v>
      </c>
      <c r="H2928" s="160" t="s">
        <v>6393</v>
      </c>
      <c r="I2928" s="160" cm="1">
        <f t="array" ref="I2928">INDEX('2.1.trackMPD'!K:K/(24*60*60),
       MATCH(1,
             (A2928='2.1.trackMPD'!A:A)*
             (C2928='2.1.trackMPD'!D:D)*
             (D2928/10^6='2.1.trackMPD'!H:H)*
             (E2928='2.1.trackMPD'!F:F),
0))</f>
        <v>0</v>
      </c>
    </row>
    <row r="2929" spans="1:9" x14ac:dyDescent="0.2">
      <c r="A2929" s="160" t="s">
        <v>21</v>
      </c>
      <c r="B2929" s="160" t="s">
        <v>6</v>
      </c>
      <c r="C2929" s="160">
        <f>_xlfn.XLOOKUP(B2929,'2.1.trackMPD'!$R$7:$R$29,'2.1.trackMPD'!$T$7:$T$29)</f>
        <v>6</v>
      </c>
      <c r="D2929" s="160">
        <v>1000</v>
      </c>
      <c r="E2929" s="160" t="s">
        <v>6390</v>
      </c>
      <c r="F2929" s="160" t="s">
        <v>110</v>
      </c>
      <c r="G2929" s="160" t="s">
        <v>140</v>
      </c>
      <c r="H2929" s="160" t="s">
        <v>6393</v>
      </c>
      <c r="I2929" s="160" cm="1">
        <f t="array" ref="I2929">INDEX('2.1.trackMPD'!L:L/(24*60*60),
       MATCH(1,
             (A2929='2.1.trackMPD'!A:A)*
             (C2929='2.1.trackMPD'!D:D)*
             (D2929/10^6='2.1.trackMPD'!H:H)*
             (E2929='2.1.trackMPD'!F:F),
0))</f>
        <v>0</v>
      </c>
    </row>
    <row r="2930" spans="1:9" x14ac:dyDescent="0.2">
      <c r="A2930" s="160" t="s">
        <v>21</v>
      </c>
      <c r="B2930" s="160" t="s">
        <v>6</v>
      </c>
      <c r="C2930" s="160">
        <f>_xlfn.XLOOKUP(B2930,'2.1.trackMPD'!$R$7:$R$29,'2.1.trackMPD'!$T$7:$T$29)</f>
        <v>6</v>
      </c>
      <c r="D2930" s="160">
        <v>5000</v>
      </c>
      <c r="E2930" s="160" t="s">
        <v>6390</v>
      </c>
      <c r="F2930" s="160" t="s">
        <v>110</v>
      </c>
      <c r="G2930" s="160" t="s">
        <v>124</v>
      </c>
      <c r="H2930" s="160" t="s">
        <v>6392</v>
      </c>
      <c r="I2930" s="160" cm="1">
        <f t="array" ref="I2930">INDEX('2.1.trackMPD'!I:I/(24*60*60),
       MATCH(1,
             (A2930='2.1.trackMPD'!A:A)*
             (C2930='2.1.trackMPD'!D:D)*
             (D2930/10^6='2.1.trackMPD'!H:H)*
             (E2930='2.1.trackMPD'!F:F),
0))</f>
        <v>83.412452268971649</v>
      </c>
    </row>
    <row r="2931" spans="1:9" x14ac:dyDescent="0.2">
      <c r="A2931" s="160" t="s">
        <v>21</v>
      </c>
      <c r="B2931" s="160" t="s">
        <v>6</v>
      </c>
      <c r="C2931" s="160">
        <f>_xlfn.XLOOKUP(B2931,'2.1.trackMPD'!$R$7:$R$29,'2.1.trackMPD'!$T$7:$T$29)</f>
        <v>6</v>
      </c>
      <c r="D2931" s="160">
        <v>5000</v>
      </c>
      <c r="E2931" s="160" t="s">
        <v>6390</v>
      </c>
      <c r="F2931" s="160" t="s">
        <v>110</v>
      </c>
      <c r="G2931" s="160" t="s">
        <v>140</v>
      </c>
      <c r="H2931" s="160" t="s">
        <v>6392</v>
      </c>
      <c r="I2931" s="160" cm="1">
        <f t="array" ref="I2931">INDEX('2.1.trackMPD'!J:J/(24*60*60),
       MATCH(1,
             (A2931='2.1.trackMPD'!A:A)*
             (C2931='2.1.trackMPD'!D:D)*
             (D2931/10^6='2.1.trackMPD'!H:H)*
             (E2931='2.1.trackMPD'!F:F),
0))</f>
        <v>0.23084901120804399</v>
      </c>
    </row>
    <row r="2932" spans="1:9" x14ac:dyDescent="0.2">
      <c r="A2932" s="160" t="s">
        <v>21</v>
      </c>
      <c r="B2932" s="160" t="s">
        <v>6</v>
      </c>
      <c r="C2932" s="160">
        <f>_xlfn.XLOOKUP(B2932,'2.1.trackMPD'!$R$7:$R$29,'2.1.trackMPD'!$T$7:$T$29)</f>
        <v>6</v>
      </c>
      <c r="D2932" s="160">
        <v>5000</v>
      </c>
      <c r="E2932" s="160" t="s">
        <v>6390</v>
      </c>
      <c r="F2932" s="160" t="s">
        <v>110</v>
      </c>
      <c r="G2932" s="160" t="s">
        <v>124</v>
      </c>
      <c r="H2932" s="160" t="s">
        <v>6393</v>
      </c>
      <c r="I2932" s="160" cm="1">
        <f t="array" ref="I2932">INDEX('2.1.trackMPD'!K:K/(24*60*60),
       MATCH(1,
             (A2932='2.1.trackMPD'!A:A)*
             (C2932='2.1.trackMPD'!D:D)*
             (D2932/10^6='2.1.trackMPD'!H:H)*
             (E2932='2.1.trackMPD'!F:F),
0))</f>
        <v>0</v>
      </c>
    </row>
    <row r="2933" spans="1:9" x14ac:dyDescent="0.2">
      <c r="A2933" s="160" t="s">
        <v>21</v>
      </c>
      <c r="B2933" s="160" t="s">
        <v>6</v>
      </c>
      <c r="C2933" s="160">
        <f>_xlfn.XLOOKUP(B2933,'2.1.trackMPD'!$R$7:$R$29,'2.1.trackMPD'!$T$7:$T$29)</f>
        <v>6</v>
      </c>
      <c r="D2933" s="160">
        <v>5000</v>
      </c>
      <c r="E2933" s="160" t="s">
        <v>6390</v>
      </c>
      <c r="F2933" s="160" t="s">
        <v>110</v>
      </c>
      <c r="G2933" s="160" t="s">
        <v>140</v>
      </c>
      <c r="H2933" s="160" t="s">
        <v>6393</v>
      </c>
      <c r="I2933" s="160" cm="1">
        <f t="array" ref="I2933">INDEX('2.1.trackMPD'!L:L/(24*60*60),
       MATCH(1,
             (A2933='2.1.trackMPD'!A:A)*
             (C2933='2.1.trackMPD'!D:D)*
             (D2933/10^6='2.1.trackMPD'!H:H)*
             (E2933='2.1.trackMPD'!F:F),
0))</f>
        <v>0</v>
      </c>
    </row>
    <row r="2934" spans="1:9" x14ac:dyDescent="0.2">
      <c r="A2934" s="160" t="s">
        <v>21</v>
      </c>
      <c r="B2934" s="160" t="s">
        <v>6</v>
      </c>
      <c r="C2934" s="160">
        <f>_xlfn.XLOOKUP(B2934,'2.1.trackMPD'!$R$7:$R$29,'2.1.trackMPD'!$T$7:$T$29)</f>
        <v>6</v>
      </c>
      <c r="D2934" s="160">
        <v>1</v>
      </c>
      <c r="E2934" s="160" t="s">
        <v>6394</v>
      </c>
      <c r="F2934" s="160" t="s">
        <v>110</v>
      </c>
      <c r="G2934" s="160" t="s">
        <v>124</v>
      </c>
      <c r="H2934" s="160" t="s">
        <v>6392</v>
      </c>
      <c r="I2934" s="160" cm="1">
        <f t="array" ref="I2934">INDEX('2.1.trackMPD'!I:I/(24*60*60),
       MATCH(1,
             (A2934='2.1.trackMPD'!A:A)*
             (C2934='2.1.trackMPD'!D:D)*
             (D2934/10^6='2.1.trackMPD'!H:H)*
             (E2934='2.1.trackMPD'!F:F),
0))</f>
        <v>5.641955361898646E-7</v>
      </c>
    </row>
    <row r="2935" spans="1:9" x14ac:dyDescent="0.2">
      <c r="A2935" s="160" t="s">
        <v>21</v>
      </c>
      <c r="B2935" s="160" t="s">
        <v>6</v>
      </c>
      <c r="C2935" s="160">
        <f>_xlfn.XLOOKUP(B2935,'2.1.trackMPD'!$R$7:$R$29,'2.1.trackMPD'!$T$7:$T$29)</f>
        <v>6</v>
      </c>
      <c r="D2935" s="160">
        <v>1</v>
      </c>
      <c r="E2935" s="160" t="s">
        <v>6394</v>
      </c>
      <c r="F2935" s="160" t="s">
        <v>110</v>
      </c>
      <c r="G2935" s="160" t="s">
        <v>140</v>
      </c>
      <c r="H2935" s="160" t="s">
        <v>6392</v>
      </c>
      <c r="I2935" s="160" cm="1">
        <f t="array" ref="I2935">INDEX('2.1.trackMPD'!J:J/(24*60*60),
       MATCH(1,
             (A2935='2.1.trackMPD'!A:A)*
             (C2935='2.1.trackMPD'!D:D)*
             (D2935/10^6='2.1.trackMPD'!H:H)*
             (E2935='2.1.trackMPD'!F:F),
0))</f>
        <v>1.3260237986592362E-5</v>
      </c>
    </row>
    <row r="2936" spans="1:9" x14ac:dyDescent="0.2">
      <c r="A2936" s="160" t="s">
        <v>21</v>
      </c>
      <c r="B2936" s="160" t="s">
        <v>6</v>
      </c>
      <c r="C2936" s="160">
        <f>_xlfn.XLOOKUP(B2936,'2.1.trackMPD'!$R$7:$R$29,'2.1.trackMPD'!$T$7:$T$29)</f>
        <v>6</v>
      </c>
      <c r="D2936" s="160">
        <v>1</v>
      </c>
      <c r="E2936" s="160" t="s">
        <v>6394</v>
      </c>
      <c r="F2936" s="160" t="s">
        <v>110</v>
      </c>
      <c r="G2936" s="160" t="s">
        <v>124</v>
      </c>
      <c r="H2936" s="160" t="s">
        <v>6393</v>
      </c>
      <c r="I2936" s="160" cm="1">
        <f t="array" ref="I2936">INDEX('2.1.trackMPD'!K:K/(24*60*60),
       MATCH(1,
             (A2936='2.1.trackMPD'!A:A)*
             (C2936='2.1.trackMPD'!D:D)*
             (D2936/10^6='2.1.trackMPD'!H:H)*
             (E2936='2.1.trackMPD'!F:F),
0))</f>
        <v>0</v>
      </c>
    </row>
    <row r="2937" spans="1:9" x14ac:dyDescent="0.2">
      <c r="A2937" s="160" t="s">
        <v>21</v>
      </c>
      <c r="B2937" s="160" t="s">
        <v>6</v>
      </c>
      <c r="C2937" s="160">
        <f>_xlfn.XLOOKUP(B2937,'2.1.trackMPD'!$R$7:$R$29,'2.1.trackMPD'!$T$7:$T$29)</f>
        <v>6</v>
      </c>
      <c r="D2937" s="160">
        <v>1</v>
      </c>
      <c r="E2937" s="160" t="s">
        <v>6394</v>
      </c>
      <c r="F2937" s="160" t="s">
        <v>110</v>
      </c>
      <c r="G2937" s="160" t="s">
        <v>140</v>
      </c>
      <c r="H2937" s="160" t="s">
        <v>6393</v>
      </c>
      <c r="I2937" s="160" cm="1">
        <f t="array" ref="I2937">INDEX('2.1.trackMPD'!L:L/(24*60*60),
       MATCH(1,
             (A2937='2.1.trackMPD'!A:A)*
             (C2937='2.1.trackMPD'!D:D)*
             (D2937/10^6='2.1.trackMPD'!H:H)*
             (E2937='2.1.trackMPD'!F:F),
0))</f>
        <v>0</v>
      </c>
    </row>
    <row r="2938" spans="1:9" x14ac:dyDescent="0.2">
      <c r="A2938" s="160" t="s">
        <v>21</v>
      </c>
      <c r="B2938" s="160" t="s">
        <v>6</v>
      </c>
      <c r="C2938" s="160">
        <f>_xlfn.XLOOKUP(B2938,'2.1.trackMPD'!$R$7:$R$29,'2.1.trackMPD'!$T$7:$T$29)</f>
        <v>6</v>
      </c>
      <c r="D2938" s="160">
        <v>10</v>
      </c>
      <c r="E2938" s="160" t="s">
        <v>6394</v>
      </c>
      <c r="F2938" s="160" t="s">
        <v>110</v>
      </c>
      <c r="G2938" s="160" t="s">
        <v>124</v>
      </c>
      <c r="H2938" s="160" t="s">
        <v>6392</v>
      </c>
      <c r="I2938" s="160" cm="1">
        <f t="array" ref="I2938">INDEX('2.1.trackMPD'!I:I/(24*60*60),
       MATCH(1,
             (A2938='2.1.trackMPD'!A:A)*
             (C2938='2.1.trackMPD'!D:D)*
             (D2938/10^6='2.1.trackMPD'!H:H)*
             (E2938='2.1.trackMPD'!F:F),
0))</f>
        <v>2.0021127958010416E-5</v>
      </c>
    </row>
    <row r="2939" spans="1:9" x14ac:dyDescent="0.2">
      <c r="A2939" s="160" t="s">
        <v>21</v>
      </c>
      <c r="B2939" s="160" t="s">
        <v>6</v>
      </c>
      <c r="C2939" s="160">
        <f>_xlfn.XLOOKUP(B2939,'2.1.trackMPD'!$R$7:$R$29,'2.1.trackMPD'!$T$7:$T$29)</f>
        <v>6</v>
      </c>
      <c r="D2939" s="160">
        <v>10</v>
      </c>
      <c r="E2939" s="160" t="s">
        <v>6394</v>
      </c>
      <c r="F2939" s="160" t="s">
        <v>110</v>
      </c>
      <c r="G2939" s="160" t="s">
        <v>140</v>
      </c>
      <c r="H2939" s="160" t="s">
        <v>6392</v>
      </c>
      <c r="I2939" s="160" cm="1">
        <f t="array" ref="I2939">INDEX('2.1.trackMPD'!J:J/(24*60*60),
       MATCH(1,
             (A2939='2.1.trackMPD'!A:A)*
             (C2939='2.1.trackMPD'!D:D)*
             (D2939/10^6='2.1.trackMPD'!H:H)*
             (E2939='2.1.trackMPD'!F:F),
0))</f>
        <v>5.9651611245365041E-5</v>
      </c>
    </row>
    <row r="2940" spans="1:9" x14ac:dyDescent="0.2">
      <c r="A2940" s="160" t="s">
        <v>21</v>
      </c>
      <c r="B2940" s="160" t="s">
        <v>6</v>
      </c>
      <c r="C2940" s="160">
        <f>_xlfn.XLOOKUP(B2940,'2.1.trackMPD'!$R$7:$R$29,'2.1.trackMPD'!$T$7:$T$29)</f>
        <v>6</v>
      </c>
      <c r="D2940" s="160">
        <v>10</v>
      </c>
      <c r="E2940" s="160" t="s">
        <v>6394</v>
      </c>
      <c r="F2940" s="160" t="s">
        <v>110</v>
      </c>
      <c r="G2940" s="160" t="s">
        <v>124</v>
      </c>
      <c r="H2940" s="160" t="s">
        <v>6393</v>
      </c>
      <c r="I2940" s="160" cm="1">
        <f t="array" ref="I2940">INDEX('2.1.trackMPD'!K:K/(24*60*60),
       MATCH(1,
             (A2940='2.1.trackMPD'!A:A)*
             (C2940='2.1.trackMPD'!D:D)*
             (D2940/10^6='2.1.trackMPD'!H:H)*
             (E2940='2.1.trackMPD'!F:F),
0))</f>
        <v>0</v>
      </c>
    </row>
    <row r="2941" spans="1:9" x14ac:dyDescent="0.2">
      <c r="A2941" s="160" t="s">
        <v>21</v>
      </c>
      <c r="B2941" s="160" t="s">
        <v>6</v>
      </c>
      <c r="C2941" s="160">
        <f>_xlfn.XLOOKUP(B2941,'2.1.trackMPD'!$R$7:$R$29,'2.1.trackMPD'!$T$7:$T$29)</f>
        <v>6</v>
      </c>
      <c r="D2941" s="160">
        <v>10</v>
      </c>
      <c r="E2941" s="160" t="s">
        <v>6394</v>
      </c>
      <c r="F2941" s="160" t="s">
        <v>110</v>
      </c>
      <c r="G2941" s="160" t="s">
        <v>140</v>
      </c>
      <c r="H2941" s="160" t="s">
        <v>6393</v>
      </c>
      <c r="I2941" s="160" cm="1">
        <f t="array" ref="I2941">INDEX('2.1.trackMPD'!L:L/(24*60*60),
       MATCH(1,
             (A2941='2.1.trackMPD'!A:A)*
             (C2941='2.1.trackMPD'!D:D)*
             (D2941/10^6='2.1.trackMPD'!H:H)*
             (E2941='2.1.trackMPD'!F:F),
0))</f>
        <v>0</v>
      </c>
    </row>
    <row r="2942" spans="1:9" x14ac:dyDescent="0.2">
      <c r="A2942" s="160" t="s">
        <v>21</v>
      </c>
      <c r="B2942" s="160" t="s">
        <v>6</v>
      </c>
      <c r="C2942" s="160">
        <f>_xlfn.XLOOKUP(B2942,'2.1.trackMPD'!$R$7:$R$29,'2.1.trackMPD'!$T$7:$T$29)</f>
        <v>6</v>
      </c>
      <c r="D2942" s="160">
        <v>100</v>
      </c>
      <c r="E2942" s="160" t="s">
        <v>6394</v>
      </c>
      <c r="F2942" s="160" t="s">
        <v>110</v>
      </c>
      <c r="G2942" s="160" t="s">
        <v>124</v>
      </c>
      <c r="H2942" s="160" t="s">
        <v>6392</v>
      </c>
      <c r="I2942" s="160" cm="1">
        <f t="array" ref="I2942">INDEX('2.1.trackMPD'!I:I/(24*60*60),
       MATCH(1,
             (A2942='2.1.trackMPD'!A:A)*
             (C2942='2.1.trackMPD'!D:D)*
             (D2942/10^6='2.1.trackMPD'!H:H)*
             (E2942='2.1.trackMPD'!F:F),
0))</f>
        <v>3.4877319414421529E-2</v>
      </c>
    </row>
    <row r="2943" spans="1:9" x14ac:dyDescent="0.2">
      <c r="A2943" s="160" t="s">
        <v>21</v>
      </c>
      <c r="B2943" s="160" t="s">
        <v>6</v>
      </c>
      <c r="C2943" s="160">
        <f>_xlfn.XLOOKUP(B2943,'2.1.trackMPD'!$R$7:$R$29,'2.1.trackMPD'!$T$7:$T$29)</f>
        <v>6</v>
      </c>
      <c r="D2943" s="160">
        <v>100</v>
      </c>
      <c r="E2943" s="160" t="s">
        <v>6394</v>
      </c>
      <c r="F2943" s="160" t="s">
        <v>110</v>
      </c>
      <c r="G2943" s="160" t="s">
        <v>140</v>
      </c>
      <c r="H2943" s="160" t="s">
        <v>6392</v>
      </c>
      <c r="I2943" s="160" cm="1">
        <f t="array" ref="I2943">INDEX('2.1.trackMPD'!J:J/(24*60*60),
       MATCH(1,
             (A2943='2.1.trackMPD'!A:A)*
             (C2943='2.1.trackMPD'!D:D)*
             (D2943/10^6='2.1.trackMPD'!H:H)*
             (E2943='2.1.trackMPD'!F:F),
0))</f>
        <v>4.7003959416505791E-3</v>
      </c>
    </row>
    <row r="2944" spans="1:9" x14ac:dyDescent="0.2">
      <c r="A2944" s="160" t="s">
        <v>21</v>
      </c>
      <c r="B2944" s="160" t="s">
        <v>6</v>
      </c>
      <c r="C2944" s="160">
        <f>_xlfn.XLOOKUP(B2944,'2.1.trackMPD'!$R$7:$R$29,'2.1.trackMPD'!$T$7:$T$29)</f>
        <v>6</v>
      </c>
      <c r="D2944" s="160">
        <v>100</v>
      </c>
      <c r="E2944" s="160" t="s">
        <v>6394</v>
      </c>
      <c r="F2944" s="160" t="s">
        <v>110</v>
      </c>
      <c r="G2944" s="160" t="s">
        <v>124</v>
      </c>
      <c r="H2944" s="160" t="s">
        <v>6393</v>
      </c>
      <c r="I2944" s="160" cm="1">
        <f t="array" ref="I2944">INDEX('2.1.trackMPD'!K:K/(24*60*60),
       MATCH(1,
             (A2944='2.1.trackMPD'!A:A)*
             (C2944='2.1.trackMPD'!D:D)*
             (D2944/10^6='2.1.trackMPD'!H:H)*
             (E2944='2.1.trackMPD'!F:F),
0))</f>
        <v>0</v>
      </c>
    </row>
    <row r="2945" spans="1:9" x14ac:dyDescent="0.2">
      <c r="A2945" s="160" t="s">
        <v>21</v>
      </c>
      <c r="B2945" s="160" t="s">
        <v>6</v>
      </c>
      <c r="C2945" s="160">
        <f>_xlfn.XLOOKUP(B2945,'2.1.trackMPD'!$R$7:$R$29,'2.1.trackMPD'!$T$7:$T$29)</f>
        <v>6</v>
      </c>
      <c r="D2945" s="160">
        <v>100</v>
      </c>
      <c r="E2945" s="160" t="s">
        <v>6394</v>
      </c>
      <c r="F2945" s="160" t="s">
        <v>110</v>
      </c>
      <c r="G2945" s="160" t="s">
        <v>140</v>
      </c>
      <c r="H2945" s="160" t="s">
        <v>6393</v>
      </c>
      <c r="I2945" s="160" cm="1">
        <f t="array" ref="I2945">INDEX('2.1.trackMPD'!L:L/(24*60*60),
       MATCH(1,
             (A2945='2.1.trackMPD'!A:A)*
             (C2945='2.1.trackMPD'!D:D)*
             (D2945/10^6='2.1.trackMPD'!H:H)*
             (E2945='2.1.trackMPD'!F:F),
0))</f>
        <v>0</v>
      </c>
    </row>
    <row r="2946" spans="1:9" x14ac:dyDescent="0.2">
      <c r="A2946" s="160" t="s">
        <v>21</v>
      </c>
      <c r="B2946" s="160" t="s">
        <v>6</v>
      </c>
      <c r="C2946" s="160">
        <f>_xlfn.XLOOKUP(B2946,'2.1.trackMPD'!$R$7:$R$29,'2.1.trackMPD'!$T$7:$T$29)</f>
        <v>6</v>
      </c>
      <c r="D2946" s="160">
        <v>1000</v>
      </c>
      <c r="E2946" s="160" t="s">
        <v>6394</v>
      </c>
      <c r="F2946" s="160" t="s">
        <v>110</v>
      </c>
      <c r="G2946" s="160" t="s">
        <v>124</v>
      </c>
      <c r="H2946" s="160" t="s">
        <v>6392</v>
      </c>
      <c r="I2946" s="160" cm="1">
        <f t="array" ref="I2946">INDEX('2.1.trackMPD'!I:I/(24*60*60),
       MATCH(1,
             (A2946='2.1.trackMPD'!A:A)*
             (C2946='2.1.trackMPD'!D:D)*
             (D2946/10^6='2.1.trackMPD'!H:H)*
             (E2946='2.1.trackMPD'!F:F),
0))</f>
        <v>4.3864559539063652</v>
      </c>
    </row>
    <row r="2947" spans="1:9" x14ac:dyDescent="0.2">
      <c r="A2947" s="160" t="s">
        <v>21</v>
      </c>
      <c r="B2947" s="160" t="s">
        <v>6</v>
      </c>
      <c r="C2947" s="160">
        <f>_xlfn.XLOOKUP(B2947,'2.1.trackMPD'!$R$7:$R$29,'2.1.trackMPD'!$T$7:$T$29)</f>
        <v>6</v>
      </c>
      <c r="D2947" s="160">
        <v>1000</v>
      </c>
      <c r="E2947" s="160" t="s">
        <v>6394</v>
      </c>
      <c r="F2947" s="160" t="s">
        <v>110</v>
      </c>
      <c r="G2947" s="160" t="s">
        <v>140</v>
      </c>
      <c r="H2947" s="160" t="s">
        <v>6392</v>
      </c>
      <c r="I2947" s="160" cm="1">
        <f t="array" ref="I2947">INDEX('2.1.trackMPD'!J:J/(24*60*60),
       MATCH(1,
             (A2947='2.1.trackMPD'!A:A)*
             (C2947='2.1.trackMPD'!D:D)*
             (D2947/10^6='2.1.trackMPD'!H:H)*
             (E2947='2.1.trackMPD'!F:F),
0))</f>
        <v>5.2938245164755676E-2</v>
      </c>
    </row>
    <row r="2948" spans="1:9" x14ac:dyDescent="0.2">
      <c r="A2948" s="160" t="s">
        <v>21</v>
      </c>
      <c r="B2948" s="160" t="s">
        <v>6</v>
      </c>
      <c r="C2948" s="160">
        <f>_xlfn.XLOOKUP(B2948,'2.1.trackMPD'!$R$7:$R$29,'2.1.trackMPD'!$T$7:$T$29)</f>
        <v>6</v>
      </c>
      <c r="D2948" s="160">
        <v>1000</v>
      </c>
      <c r="E2948" s="160" t="s">
        <v>6394</v>
      </c>
      <c r="F2948" s="160" t="s">
        <v>110</v>
      </c>
      <c r="G2948" s="160" t="s">
        <v>124</v>
      </c>
      <c r="H2948" s="160" t="s">
        <v>6393</v>
      </c>
      <c r="I2948" s="160" cm="1">
        <f t="array" ref="I2948">INDEX('2.1.trackMPD'!K:K/(24*60*60),
       MATCH(1,
             (A2948='2.1.trackMPD'!A:A)*
             (C2948='2.1.trackMPD'!D:D)*
             (D2948/10^6='2.1.trackMPD'!H:H)*
             (E2948='2.1.trackMPD'!F:F),
0))</f>
        <v>0</v>
      </c>
    </row>
    <row r="2949" spans="1:9" x14ac:dyDescent="0.2">
      <c r="A2949" s="160" t="s">
        <v>21</v>
      </c>
      <c r="B2949" s="160" t="s">
        <v>6</v>
      </c>
      <c r="C2949" s="160">
        <f>_xlfn.XLOOKUP(B2949,'2.1.trackMPD'!$R$7:$R$29,'2.1.trackMPD'!$T$7:$T$29)</f>
        <v>6</v>
      </c>
      <c r="D2949" s="160">
        <v>1000</v>
      </c>
      <c r="E2949" s="160" t="s">
        <v>6394</v>
      </c>
      <c r="F2949" s="160" t="s">
        <v>110</v>
      </c>
      <c r="G2949" s="160" t="s">
        <v>140</v>
      </c>
      <c r="H2949" s="160" t="s">
        <v>6393</v>
      </c>
      <c r="I2949" s="160" cm="1">
        <f t="array" ref="I2949">INDEX('2.1.trackMPD'!L:L/(24*60*60),
       MATCH(1,
             (A2949='2.1.trackMPD'!A:A)*
             (C2949='2.1.trackMPD'!D:D)*
             (D2949/10^6='2.1.trackMPD'!H:H)*
             (E2949='2.1.trackMPD'!F:F),
0))</f>
        <v>0</v>
      </c>
    </row>
    <row r="2950" spans="1:9" x14ac:dyDescent="0.2">
      <c r="A2950" s="160" t="s">
        <v>21</v>
      </c>
      <c r="B2950" s="160" t="s">
        <v>6</v>
      </c>
      <c r="C2950" s="160">
        <f>_xlfn.XLOOKUP(B2950,'2.1.trackMPD'!$R$7:$R$29,'2.1.trackMPD'!$T$7:$T$29)</f>
        <v>6</v>
      </c>
      <c r="D2950" s="160">
        <v>5000</v>
      </c>
      <c r="E2950" s="160" t="s">
        <v>6394</v>
      </c>
      <c r="F2950" s="160" t="s">
        <v>110</v>
      </c>
      <c r="G2950" s="160" t="s">
        <v>124</v>
      </c>
      <c r="H2950" s="160" t="s">
        <v>6392</v>
      </c>
      <c r="I2950" s="160" t="e" cm="1">
        <f t="array" ref="I2950">INDEX('2.1.trackMPD'!I:I/(24*60*60),
       MATCH(1,
             (A2950='2.1.trackMPD'!A:A)*
             (C2950='2.1.trackMPD'!D:D)*
             (D2950/10^6='2.1.trackMPD'!H:H)*
             (E2950='2.1.trackMPD'!F:F),
0))</f>
        <v>#N/A</v>
      </c>
    </row>
    <row r="2951" spans="1:9" x14ac:dyDescent="0.2">
      <c r="A2951" s="160" t="s">
        <v>21</v>
      </c>
      <c r="B2951" s="160" t="s">
        <v>6</v>
      </c>
      <c r="C2951" s="160">
        <f>_xlfn.XLOOKUP(B2951,'2.1.trackMPD'!$R$7:$R$29,'2.1.trackMPD'!$T$7:$T$29)</f>
        <v>6</v>
      </c>
      <c r="D2951" s="160">
        <v>5000</v>
      </c>
      <c r="E2951" s="160" t="s">
        <v>6394</v>
      </c>
      <c r="F2951" s="160" t="s">
        <v>110</v>
      </c>
      <c r="G2951" s="160" t="s">
        <v>140</v>
      </c>
      <c r="H2951" s="160" t="s">
        <v>6392</v>
      </c>
      <c r="I2951" s="160" t="e" cm="1">
        <f t="array" ref="I2951">INDEX('2.1.trackMPD'!J:J/(24*60*60),
       MATCH(1,
             (A2951='2.1.trackMPD'!A:A)*
             (C2951='2.1.trackMPD'!D:D)*
             (D2951/10^6='2.1.trackMPD'!H:H)*
             (E2951='2.1.trackMPD'!F:F),
0))</f>
        <v>#N/A</v>
      </c>
    </row>
    <row r="2952" spans="1:9" x14ac:dyDescent="0.2">
      <c r="A2952" s="160" t="s">
        <v>21</v>
      </c>
      <c r="B2952" s="160" t="s">
        <v>6</v>
      </c>
      <c r="C2952" s="160">
        <f>_xlfn.XLOOKUP(B2952,'2.1.trackMPD'!$R$7:$R$29,'2.1.trackMPD'!$T$7:$T$29)</f>
        <v>6</v>
      </c>
      <c r="D2952" s="160">
        <v>5000</v>
      </c>
      <c r="E2952" s="160" t="s">
        <v>6394</v>
      </c>
      <c r="F2952" s="160" t="s">
        <v>110</v>
      </c>
      <c r="G2952" s="160" t="s">
        <v>124</v>
      </c>
      <c r="H2952" s="160" t="s">
        <v>6393</v>
      </c>
      <c r="I2952" s="160" t="e" cm="1">
        <f t="array" ref="I2952">INDEX('2.1.trackMPD'!K:K/(24*60*60),
       MATCH(1,
             (A2952='2.1.trackMPD'!A:A)*
             (C2952='2.1.trackMPD'!D:D)*
             (D2952/10^6='2.1.trackMPD'!H:H)*
             (E2952='2.1.trackMPD'!F:F),
0))</f>
        <v>#N/A</v>
      </c>
    </row>
    <row r="2953" spans="1:9" x14ac:dyDescent="0.2">
      <c r="A2953" s="160" t="s">
        <v>21</v>
      </c>
      <c r="B2953" s="160" t="s">
        <v>6</v>
      </c>
      <c r="C2953" s="160">
        <f>_xlfn.XLOOKUP(B2953,'2.1.trackMPD'!$R$7:$R$29,'2.1.trackMPD'!$T$7:$T$29)</f>
        <v>6</v>
      </c>
      <c r="D2953" s="160">
        <v>5000</v>
      </c>
      <c r="E2953" s="160" t="s">
        <v>6394</v>
      </c>
      <c r="F2953" s="160" t="s">
        <v>110</v>
      </c>
      <c r="G2953" s="160" t="s">
        <v>140</v>
      </c>
      <c r="H2953" s="160" t="s">
        <v>6393</v>
      </c>
      <c r="I2953" s="160" t="e" cm="1">
        <f t="array" ref="I2953">INDEX('2.1.trackMPD'!L:L/(24*60*60),
       MATCH(1,
             (A2953='2.1.trackMPD'!A:A)*
             (C2953='2.1.trackMPD'!D:D)*
             (D2953/10^6='2.1.trackMPD'!H:H)*
             (E2953='2.1.trackMPD'!F:F),
0))</f>
        <v>#N/A</v>
      </c>
    </row>
    <row r="2954" spans="1:9" x14ac:dyDescent="0.2">
      <c r="A2954" s="160" t="s">
        <v>21</v>
      </c>
      <c r="B2954" s="160" t="s">
        <v>6</v>
      </c>
      <c r="C2954" s="160">
        <f>_xlfn.XLOOKUP(B2954,'2.1.trackMPD'!$R$7:$R$29,'2.1.trackMPD'!$T$7:$T$29)</f>
        <v>6</v>
      </c>
      <c r="D2954" s="160">
        <v>1</v>
      </c>
      <c r="E2954" s="160" t="s">
        <v>6395</v>
      </c>
      <c r="F2954" s="160" t="s">
        <v>110</v>
      </c>
      <c r="G2954" s="160" t="s">
        <v>124</v>
      </c>
      <c r="H2954" s="160" t="s">
        <v>6392</v>
      </c>
      <c r="I2954" s="160" t="e" cm="1">
        <f t="array" ref="I2954">INDEX('2.1.trackMPD'!I:I/(24*60*60),
       MATCH(1,
             (A2954='2.1.trackMPD'!A:A)*
             (C2954='2.1.trackMPD'!D:D)*
             (D2954/10^6='2.1.trackMPD'!H:H)*
             (E2954='2.1.trackMPD'!F:F),
0))</f>
        <v>#N/A</v>
      </c>
    </row>
    <row r="2955" spans="1:9" x14ac:dyDescent="0.2">
      <c r="A2955" s="160" t="s">
        <v>21</v>
      </c>
      <c r="B2955" s="160" t="s">
        <v>6</v>
      </c>
      <c r="C2955" s="160">
        <f>_xlfn.XLOOKUP(B2955,'2.1.trackMPD'!$R$7:$R$29,'2.1.trackMPD'!$T$7:$T$29)</f>
        <v>6</v>
      </c>
      <c r="D2955" s="160">
        <v>1</v>
      </c>
      <c r="E2955" s="160" t="s">
        <v>6395</v>
      </c>
      <c r="F2955" s="160" t="s">
        <v>110</v>
      </c>
      <c r="G2955" s="160" t="s">
        <v>140</v>
      </c>
      <c r="H2955" s="160" t="s">
        <v>6392</v>
      </c>
      <c r="I2955" s="160" t="e" cm="1">
        <f t="array" ref="I2955">INDEX('2.1.trackMPD'!J:J/(24*60*60),
       MATCH(1,
             (A2955='2.1.trackMPD'!A:A)*
             (C2955='2.1.trackMPD'!D:D)*
             (D2955/10^6='2.1.trackMPD'!H:H)*
             (E2955='2.1.trackMPD'!F:F),
0))</f>
        <v>#N/A</v>
      </c>
    </row>
    <row r="2956" spans="1:9" x14ac:dyDescent="0.2">
      <c r="A2956" s="160" t="s">
        <v>21</v>
      </c>
      <c r="B2956" s="160" t="s">
        <v>6</v>
      </c>
      <c r="C2956" s="160">
        <f>_xlfn.XLOOKUP(B2956,'2.1.trackMPD'!$R$7:$R$29,'2.1.trackMPD'!$T$7:$T$29)</f>
        <v>6</v>
      </c>
      <c r="D2956" s="160">
        <v>1</v>
      </c>
      <c r="E2956" s="160" t="s">
        <v>6395</v>
      </c>
      <c r="F2956" s="160" t="s">
        <v>110</v>
      </c>
      <c r="G2956" s="160" t="s">
        <v>124</v>
      </c>
      <c r="H2956" s="160" t="s">
        <v>6393</v>
      </c>
      <c r="I2956" s="160" t="e" cm="1">
        <f t="array" ref="I2956">INDEX('2.1.trackMPD'!K:K/(24*60*60),
       MATCH(1,
             (A2956='2.1.trackMPD'!A:A)*
             (C2956='2.1.trackMPD'!D:D)*
             (D2956/10^6='2.1.trackMPD'!H:H)*
             (E2956='2.1.trackMPD'!F:F),
0))</f>
        <v>#N/A</v>
      </c>
    </row>
    <row r="2957" spans="1:9" x14ac:dyDescent="0.2">
      <c r="A2957" s="160" t="s">
        <v>21</v>
      </c>
      <c r="B2957" s="160" t="s">
        <v>6</v>
      </c>
      <c r="C2957" s="160">
        <f>_xlfn.XLOOKUP(B2957,'2.1.trackMPD'!$R$7:$R$29,'2.1.trackMPD'!$T$7:$T$29)</f>
        <v>6</v>
      </c>
      <c r="D2957" s="160">
        <v>1</v>
      </c>
      <c r="E2957" s="160" t="s">
        <v>6395</v>
      </c>
      <c r="F2957" s="160" t="s">
        <v>110</v>
      </c>
      <c r="G2957" s="160" t="s">
        <v>140</v>
      </c>
      <c r="H2957" s="160" t="s">
        <v>6393</v>
      </c>
      <c r="I2957" s="160" t="e" cm="1">
        <f t="array" ref="I2957">INDEX('2.1.trackMPD'!L:L/(24*60*60),
       MATCH(1,
             (A2957='2.1.trackMPD'!A:A)*
             (C2957='2.1.trackMPD'!D:D)*
             (D2957/10^6='2.1.trackMPD'!H:H)*
             (E2957='2.1.trackMPD'!F:F),
0))</f>
        <v>#N/A</v>
      </c>
    </row>
    <row r="2958" spans="1:9" x14ac:dyDescent="0.2">
      <c r="A2958" s="160" t="s">
        <v>21</v>
      </c>
      <c r="B2958" s="160" t="s">
        <v>6</v>
      </c>
      <c r="C2958" s="160">
        <f>_xlfn.XLOOKUP(B2958,'2.1.trackMPD'!$R$7:$R$29,'2.1.trackMPD'!$T$7:$T$29)</f>
        <v>6</v>
      </c>
      <c r="D2958" s="160">
        <v>10</v>
      </c>
      <c r="E2958" s="160" t="s">
        <v>6395</v>
      </c>
      <c r="F2958" s="160" t="s">
        <v>110</v>
      </c>
      <c r="G2958" s="160" t="s">
        <v>124</v>
      </c>
      <c r="H2958" s="160" t="s">
        <v>6392</v>
      </c>
      <c r="I2958" s="160" t="e" cm="1">
        <f t="array" ref="I2958">INDEX('2.1.trackMPD'!I:I/(24*60*60),
       MATCH(1,
             (A2958='2.1.trackMPD'!A:A)*
             (C2958='2.1.trackMPD'!D:D)*
             (D2958/10^6='2.1.trackMPD'!H:H)*
             (E2958='2.1.trackMPD'!F:F),
0))</f>
        <v>#N/A</v>
      </c>
    </row>
    <row r="2959" spans="1:9" x14ac:dyDescent="0.2">
      <c r="A2959" s="160" t="s">
        <v>21</v>
      </c>
      <c r="B2959" s="160" t="s">
        <v>6</v>
      </c>
      <c r="C2959" s="160">
        <f>_xlfn.XLOOKUP(B2959,'2.1.trackMPD'!$R$7:$R$29,'2.1.trackMPD'!$T$7:$T$29)</f>
        <v>6</v>
      </c>
      <c r="D2959" s="160">
        <v>10</v>
      </c>
      <c r="E2959" s="160" t="s">
        <v>6395</v>
      </c>
      <c r="F2959" s="160" t="s">
        <v>110</v>
      </c>
      <c r="G2959" s="160" t="s">
        <v>140</v>
      </c>
      <c r="H2959" s="160" t="s">
        <v>6392</v>
      </c>
      <c r="I2959" s="160" t="e" cm="1">
        <f t="array" ref="I2959">INDEX('2.1.trackMPD'!J:J/(24*60*60),
       MATCH(1,
             (A2959='2.1.trackMPD'!A:A)*
             (C2959='2.1.trackMPD'!D:D)*
             (D2959/10^6='2.1.trackMPD'!H:H)*
             (E2959='2.1.trackMPD'!F:F),
0))</f>
        <v>#N/A</v>
      </c>
    </row>
    <row r="2960" spans="1:9" x14ac:dyDescent="0.2">
      <c r="A2960" s="160" t="s">
        <v>21</v>
      </c>
      <c r="B2960" s="160" t="s">
        <v>6</v>
      </c>
      <c r="C2960" s="160">
        <f>_xlfn.XLOOKUP(B2960,'2.1.trackMPD'!$R$7:$R$29,'2.1.trackMPD'!$T$7:$T$29)</f>
        <v>6</v>
      </c>
      <c r="D2960" s="160">
        <v>10</v>
      </c>
      <c r="E2960" s="160" t="s">
        <v>6395</v>
      </c>
      <c r="F2960" s="160" t="s">
        <v>110</v>
      </c>
      <c r="G2960" s="160" t="s">
        <v>124</v>
      </c>
      <c r="H2960" s="160" t="s">
        <v>6393</v>
      </c>
      <c r="I2960" s="160" t="e" cm="1">
        <f t="array" ref="I2960">INDEX('2.1.trackMPD'!K:K/(24*60*60),
       MATCH(1,
             (A2960='2.1.trackMPD'!A:A)*
             (C2960='2.1.trackMPD'!D:D)*
             (D2960/10^6='2.1.trackMPD'!H:H)*
             (E2960='2.1.trackMPD'!F:F),
0))</f>
        <v>#N/A</v>
      </c>
    </row>
    <row r="2961" spans="1:9" x14ac:dyDescent="0.2">
      <c r="A2961" s="160" t="s">
        <v>21</v>
      </c>
      <c r="B2961" s="160" t="s">
        <v>6</v>
      </c>
      <c r="C2961" s="160">
        <f>_xlfn.XLOOKUP(B2961,'2.1.trackMPD'!$R$7:$R$29,'2.1.trackMPD'!$T$7:$T$29)</f>
        <v>6</v>
      </c>
      <c r="D2961" s="160">
        <v>10</v>
      </c>
      <c r="E2961" s="160" t="s">
        <v>6395</v>
      </c>
      <c r="F2961" s="160" t="s">
        <v>110</v>
      </c>
      <c r="G2961" s="160" t="s">
        <v>140</v>
      </c>
      <c r="H2961" s="160" t="s">
        <v>6393</v>
      </c>
      <c r="I2961" s="160" t="e" cm="1">
        <f t="array" ref="I2961">INDEX('2.1.trackMPD'!L:L/(24*60*60),
       MATCH(1,
             (A2961='2.1.trackMPD'!A:A)*
             (C2961='2.1.trackMPD'!D:D)*
             (D2961/10^6='2.1.trackMPD'!H:H)*
             (E2961='2.1.trackMPD'!F:F),
0))</f>
        <v>#N/A</v>
      </c>
    </row>
    <row r="2962" spans="1:9" x14ac:dyDescent="0.2">
      <c r="A2962" s="160" t="s">
        <v>21</v>
      </c>
      <c r="B2962" s="160" t="s">
        <v>6</v>
      </c>
      <c r="C2962" s="160">
        <f>_xlfn.XLOOKUP(B2962,'2.1.trackMPD'!$R$7:$R$29,'2.1.trackMPD'!$T$7:$T$29)</f>
        <v>6</v>
      </c>
      <c r="D2962" s="160">
        <v>100</v>
      </c>
      <c r="E2962" s="160" t="s">
        <v>6395</v>
      </c>
      <c r="F2962" s="160" t="s">
        <v>110</v>
      </c>
      <c r="G2962" s="160" t="s">
        <v>124</v>
      </c>
      <c r="H2962" s="160" t="s">
        <v>6392</v>
      </c>
      <c r="I2962" s="160" t="e" cm="1">
        <f t="array" ref="I2962">INDEX('2.1.trackMPD'!I:I/(24*60*60),
       MATCH(1,
             (A2962='2.1.trackMPD'!A:A)*
             (C2962='2.1.trackMPD'!D:D)*
             (D2962/10^6='2.1.trackMPD'!H:H)*
             (E2962='2.1.trackMPD'!F:F),
0))</f>
        <v>#N/A</v>
      </c>
    </row>
    <row r="2963" spans="1:9" x14ac:dyDescent="0.2">
      <c r="A2963" s="160" t="s">
        <v>21</v>
      </c>
      <c r="B2963" s="160" t="s">
        <v>6</v>
      </c>
      <c r="C2963" s="160">
        <f>_xlfn.XLOOKUP(B2963,'2.1.trackMPD'!$R$7:$R$29,'2.1.trackMPD'!$T$7:$T$29)</f>
        <v>6</v>
      </c>
      <c r="D2963" s="160">
        <v>100</v>
      </c>
      <c r="E2963" s="160" t="s">
        <v>6395</v>
      </c>
      <c r="F2963" s="160" t="s">
        <v>110</v>
      </c>
      <c r="G2963" s="160" t="s">
        <v>140</v>
      </c>
      <c r="H2963" s="160" t="s">
        <v>6392</v>
      </c>
      <c r="I2963" s="160" t="e" cm="1">
        <f t="array" ref="I2963">INDEX('2.1.trackMPD'!J:J/(24*60*60),
       MATCH(1,
             (A2963='2.1.trackMPD'!A:A)*
             (C2963='2.1.trackMPD'!D:D)*
             (D2963/10^6='2.1.trackMPD'!H:H)*
             (E2963='2.1.trackMPD'!F:F),
0))</f>
        <v>#N/A</v>
      </c>
    </row>
    <row r="2964" spans="1:9" x14ac:dyDescent="0.2">
      <c r="A2964" s="160" t="s">
        <v>21</v>
      </c>
      <c r="B2964" s="160" t="s">
        <v>6</v>
      </c>
      <c r="C2964" s="160">
        <f>_xlfn.XLOOKUP(B2964,'2.1.trackMPD'!$R$7:$R$29,'2.1.trackMPD'!$T$7:$T$29)</f>
        <v>6</v>
      </c>
      <c r="D2964" s="160">
        <v>100</v>
      </c>
      <c r="E2964" s="160" t="s">
        <v>6395</v>
      </c>
      <c r="F2964" s="160" t="s">
        <v>110</v>
      </c>
      <c r="G2964" s="160" t="s">
        <v>124</v>
      </c>
      <c r="H2964" s="160" t="s">
        <v>6393</v>
      </c>
      <c r="I2964" s="160" t="e" cm="1">
        <f t="array" ref="I2964">INDEX('2.1.trackMPD'!K:K/(24*60*60),
       MATCH(1,
             (A2964='2.1.trackMPD'!A:A)*
             (C2964='2.1.trackMPD'!D:D)*
             (D2964/10^6='2.1.trackMPD'!H:H)*
             (E2964='2.1.trackMPD'!F:F),
0))</f>
        <v>#N/A</v>
      </c>
    </row>
    <row r="2965" spans="1:9" x14ac:dyDescent="0.2">
      <c r="A2965" s="160" t="s">
        <v>21</v>
      </c>
      <c r="B2965" s="160" t="s">
        <v>6</v>
      </c>
      <c r="C2965" s="160">
        <f>_xlfn.XLOOKUP(B2965,'2.1.trackMPD'!$R$7:$R$29,'2.1.trackMPD'!$T$7:$T$29)</f>
        <v>6</v>
      </c>
      <c r="D2965" s="160">
        <v>100</v>
      </c>
      <c r="E2965" s="160" t="s">
        <v>6395</v>
      </c>
      <c r="F2965" s="160" t="s">
        <v>110</v>
      </c>
      <c r="G2965" s="160" t="s">
        <v>140</v>
      </c>
      <c r="H2965" s="160" t="s">
        <v>6393</v>
      </c>
      <c r="I2965" s="160" t="e" cm="1">
        <f t="array" ref="I2965">INDEX('2.1.trackMPD'!L:L/(24*60*60),
       MATCH(1,
             (A2965='2.1.trackMPD'!A:A)*
             (C2965='2.1.trackMPD'!D:D)*
             (D2965/10^6='2.1.trackMPD'!H:H)*
             (E2965='2.1.trackMPD'!F:F),
0))</f>
        <v>#N/A</v>
      </c>
    </row>
    <row r="2966" spans="1:9" x14ac:dyDescent="0.2">
      <c r="A2966" s="160" t="s">
        <v>21</v>
      </c>
      <c r="B2966" s="160" t="s">
        <v>7</v>
      </c>
      <c r="C2966" s="160">
        <f>_xlfn.XLOOKUP(B2966,'2.1.trackMPD'!$R$7:$R$29,'2.1.trackMPD'!$T$7:$T$29)</f>
        <v>6</v>
      </c>
      <c r="D2966" s="160">
        <v>1</v>
      </c>
      <c r="E2966" s="160" t="s">
        <v>6390</v>
      </c>
      <c r="F2966" s="160" t="s">
        <v>110</v>
      </c>
      <c r="G2966" s="160" t="s">
        <v>124</v>
      </c>
      <c r="H2966" s="160" t="s">
        <v>6392</v>
      </c>
      <c r="I2966" s="160" cm="1">
        <f t="array" ref="I2966">INDEX('2.1.trackMPD'!I:I/(24*60*60),
       MATCH(1,
             (A2966='2.1.trackMPD'!A:A)*
             (C2966='2.1.trackMPD'!D:D)*
             (D2966/10^6='2.1.trackMPD'!H:H)*
             (E2966='2.1.trackMPD'!F:F),
0))</f>
        <v>4.6660852281395944E-7</v>
      </c>
    </row>
    <row r="2967" spans="1:9" x14ac:dyDescent="0.2">
      <c r="A2967" s="160" t="s">
        <v>21</v>
      </c>
      <c r="B2967" s="160" t="s">
        <v>7</v>
      </c>
      <c r="C2967" s="160">
        <f>_xlfn.XLOOKUP(B2967,'2.1.trackMPD'!$R$7:$R$29,'2.1.trackMPD'!$T$7:$T$29)</f>
        <v>6</v>
      </c>
      <c r="D2967" s="160">
        <v>1</v>
      </c>
      <c r="E2967" s="160" t="s">
        <v>6390</v>
      </c>
      <c r="F2967" s="160" t="s">
        <v>110</v>
      </c>
      <c r="G2967" s="160" t="s">
        <v>140</v>
      </c>
      <c r="H2967" s="160" t="s">
        <v>6392</v>
      </c>
      <c r="I2967" s="160" cm="1">
        <f t="array" ref="I2967">INDEX('2.1.trackMPD'!J:J/(24*60*60),
       MATCH(1,
             (A2967='2.1.trackMPD'!A:A)*
             (C2967='2.1.trackMPD'!D:D)*
             (D2967/10^6='2.1.trackMPD'!H:H)*
             (E2967='2.1.trackMPD'!F:F),
0))</f>
        <v>1.3588291123400348E-5</v>
      </c>
    </row>
    <row r="2968" spans="1:9" x14ac:dyDescent="0.2">
      <c r="A2968" s="160" t="s">
        <v>21</v>
      </c>
      <c r="B2968" s="160" t="s">
        <v>7</v>
      </c>
      <c r="C2968" s="160">
        <f>_xlfn.XLOOKUP(B2968,'2.1.trackMPD'!$R$7:$R$29,'2.1.trackMPD'!$T$7:$T$29)</f>
        <v>6</v>
      </c>
      <c r="D2968" s="160">
        <v>1</v>
      </c>
      <c r="E2968" s="160" t="s">
        <v>6390</v>
      </c>
      <c r="F2968" s="160" t="s">
        <v>110</v>
      </c>
      <c r="G2968" s="160" t="s">
        <v>124</v>
      </c>
      <c r="H2968" s="160" t="s">
        <v>6393</v>
      </c>
      <c r="I2968" s="160" cm="1">
        <f t="array" ref="I2968">INDEX('2.1.trackMPD'!K:K/(24*60*60),
       MATCH(1,
             (A2968='2.1.trackMPD'!A:A)*
             (C2968='2.1.trackMPD'!D:D)*
             (D2968/10^6='2.1.trackMPD'!H:H)*
             (E2968='2.1.trackMPD'!F:F),
0))</f>
        <v>0</v>
      </c>
    </row>
    <row r="2969" spans="1:9" x14ac:dyDescent="0.2">
      <c r="A2969" s="160" t="s">
        <v>21</v>
      </c>
      <c r="B2969" s="160" t="s">
        <v>7</v>
      </c>
      <c r="C2969" s="160">
        <f>_xlfn.XLOOKUP(B2969,'2.1.trackMPD'!$R$7:$R$29,'2.1.trackMPD'!$T$7:$T$29)</f>
        <v>6</v>
      </c>
      <c r="D2969" s="160">
        <v>1</v>
      </c>
      <c r="E2969" s="160" t="s">
        <v>6390</v>
      </c>
      <c r="F2969" s="160" t="s">
        <v>110</v>
      </c>
      <c r="G2969" s="160" t="s">
        <v>140</v>
      </c>
      <c r="H2969" s="160" t="s">
        <v>6393</v>
      </c>
      <c r="I2969" s="160" cm="1">
        <f t="array" ref="I2969">INDEX('2.1.trackMPD'!L:L/(24*60*60),
       MATCH(1,
             (A2969='2.1.trackMPD'!A:A)*
             (C2969='2.1.trackMPD'!D:D)*
             (D2969/10^6='2.1.trackMPD'!H:H)*
             (E2969='2.1.trackMPD'!F:F),
0))</f>
        <v>0</v>
      </c>
    </row>
    <row r="2970" spans="1:9" x14ac:dyDescent="0.2">
      <c r="A2970" s="160" t="s">
        <v>21</v>
      </c>
      <c r="B2970" s="160" t="s">
        <v>7</v>
      </c>
      <c r="C2970" s="160">
        <f>_xlfn.XLOOKUP(B2970,'2.1.trackMPD'!$R$7:$R$29,'2.1.trackMPD'!$T$7:$T$29)</f>
        <v>6</v>
      </c>
      <c r="D2970" s="160">
        <v>10</v>
      </c>
      <c r="E2970" s="160" t="s">
        <v>6390</v>
      </c>
      <c r="F2970" s="160" t="s">
        <v>110</v>
      </c>
      <c r="G2970" s="160" t="s">
        <v>124</v>
      </c>
      <c r="H2970" s="160" t="s">
        <v>6392</v>
      </c>
      <c r="I2970" s="160" cm="1">
        <f t="array" ref="I2970">INDEX('2.1.trackMPD'!I:I/(24*60*60),
       MATCH(1,
             (A2970='2.1.trackMPD'!A:A)*
             (C2970='2.1.trackMPD'!D:D)*
             (D2970/10^6='2.1.trackMPD'!H:H)*
             (E2970='2.1.trackMPD'!F:F),
0))</f>
        <v>2.0851330201984027E-6</v>
      </c>
    </row>
    <row r="2971" spans="1:9" x14ac:dyDescent="0.2">
      <c r="A2971" s="160" t="s">
        <v>21</v>
      </c>
      <c r="B2971" s="160" t="s">
        <v>7</v>
      </c>
      <c r="C2971" s="160">
        <f>_xlfn.XLOOKUP(B2971,'2.1.trackMPD'!$R$7:$R$29,'2.1.trackMPD'!$T$7:$T$29)</f>
        <v>6</v>
      </c>
      <c r="D2971" s="160">
        <v>10</v>
      </c>
      <c r="E2971" s="160" t="s">
        <v>6390</v>
      </c>
      <c r="F2971" s="160" t="s">
        <v>110</v>
      </c>
      <c r="G2971" s="160" t="s">
        <v>140</v>
      </c>
      <c r="H2971" s="160" t="s">
        <v>6392</v>
      </c>
      <c r="I2971" s="160" cm="1">
        <f t="array" ref="I2971">INDEX('2.1.trackMPD'!J:J/(24*60*60),
       MATCH(1,
             (A2971='2.1.trackMPD'!A:A)*
             (C2971='2.1.trackMPD'!D:D)*
             (D2971/10^6='2.1.trackMPD'!H:H)*
             (E2971='2.1.trackMPD'!F:F),
0))</f>
        <v>1.8651474322337038E-5</v>
      </c>
    </row>
    <row r="2972" spans="1:9" x14ac:dyDescent="0.2">
      <c r="A2972" s="160" t="s">
        <v>21</v>
      </c>
      <c r="B2972" s="160" t="s">
        <v>7</v>
      </c>
      <c r="C2972" s="160">
        <f>_xlfn.XLOOKUP(B2972,'2.1.trackMPD'!$R$7:$R$29,'2.1.trackMPD'!$T$7:$T$29)</f>
        <v>6</v>
      </c>
      <c r="D2972" s="160">
        <v>10</v>
      </c>
      <c r="E2972" s="160" t="s">
        <v>6390</v>
      </c>
      <c r="F2972" s="160" t="s">
        <v>110</v>
      </c>
      <c r="G2972" s="160" t="s">
        <v>124</v>
      </c>
      <c r="H2972" s="160" t="s">
        <v>6393</v>
      </c>
      <c r="I2972" s="160" cm="1">
        <f t="array" ref="I2972">INDEX('2.1.trackMPD'!K:K/(24*60*60),
       MATCH(1,
             (A2972='2.1.trackMPD'!A:A)*
             (C2972='2.1.trackMPD'!D:D)*
             (D2972/10^6='2.1.trackMPD'!H:H)*
             (E2972='2.1.trackMPD'!F:F),
0))</f>
        <v>0</v>
      </c>
    </row>
    <row r="2973" spans="1:9" x14ac:dyDescent="0.2">
      <c r="A2973" s="160" t="s">
        <v>21</v>
      </c>
      <c r="B2973" s="160" t="s">
        <v>7</v>
      </c>
      <c r="C2973" s="160">
        <f>_xlfn.XLOOKUP(B2973,'2.1.trackMPD'!$R$7:$R$29,'2.1.trackMPD'!$T$7:$T$29)</f>
        <v>6</v>
      </c>
      <c r="D2973" s="160">
        <v>10</v>
      </c>
      <c r="E2973" s="160" t="s">
        <v>6390</v>
      </c>
      <c r="F2973" s="160" t="s">
        <v>110</v>
      </c>
      <c r="G2973" s="160" t="s">
        <v>140</v>
      </c>
      <c r="H2973" s="160" t="s">
        <v>6393</v>
      </c>
      <c r="I2973" s="160" cm="1">
        <f t="array" ref="I2973">INDEX('2.1.trackMPD'!L:L/(24*60*60),
       MATCH(1,
             (A2973='2.1.trackMPD'!A:A)*
             (C2973='2.1.trackMPD'!D:D)*
             (D2973/10^6='2.1.trackMPD'!H:H)*
             (E2973='2.1.trackMPD'!F:F),
0))</f>
        <v>0</v>
      </c>
    </row>
    <row r="2974" spans="1:9" x14ac:dyDescent="0.2">
      <c r="A2974" s="160" t="s">
        <v>21</v>
      </c>
      <c r="B2974" s="160" t="s">
        <v>7</v>
      </c>
      <c r="C2974" s="160">
        <f>_xlfn.XLOOKUP(B2974,'2.1.trackMPD'!$R$7:$R$29,'2.1.trackMPD'!$T$7:$T$29)</f>
        <v>6</v>
      </c>
      <c r="D2974" s="160">
        <v>100</v>
      </c>
      <c r="E2974" s="160" t="s">
        <v>6390</v>
      </c>
      <c r="F2974" s="160" t="s">
        <v>110</v>
      </c>
      <c r="G2974" s="160" t="s">
        <v>124</v>
      </c>
      <c r="H2974" s="160" t="s">
        <v>6392</v>
      </c>
      <c r="I2974" s="160" cm="1">
        <f t="array" ref="I2974">INDEX('2.1.trackMPD'!I:I/(24*60*60),
       MATCH(1,
             (A2974='2.1.trackMPD'!A:A)*
             (C2974='2.1.trackMPD'!D:D)*
             (D2974/10^6='2.1.trackMPD'!H:H)*
             (E2974='2.1.trackMPD'!F:F),
0))</f>
        <v>4.0984242086577194E-3</v>
      </c>
    </row>
    <row r="2975" spans="1:9" x14ac:dyDescent="0.2">
      <c r="A2975" s="160" t="s">
        <v>21</v>
      </c>
      <c r="B2975" s="160" t="s">
        <v>7</v>
      </c>
      <c r="C2975" s="160">
        <f>_xlfn.XLOOKUP(B2975,'2.1.trackMPD'!$R$7:$R$29,'2.1.trackMPD'!$T$7:$T$29)</f>
        <v>6</v>
      </c>
      <c r="D2975" s="160">
        <v>100</v>
      </c>
      <c r="E2975" s="160" t="s">
        <v>6390</v>
      </c>
      <c r="F2975" s="160" t="s">
        <v>110</v>
      </c>
      <c r="G2975" s="160" t="s">
        <v>140</v>
      </c>
      <c r="H2975" s="160" t="s">
        <v>6392</v>
      </c>
      <c r="I2975" s="160" cm="1">
        <f t="array" ref="I2975">INDEX('2.1.trackMPD'!J:J/(24*60*60),
       MATCH(1,
             (A2975='2.1.trackMPD'!A:A)*
             (C2975='2.1.trackMPD'!D:D)*
             (D2975/10^6='2.1.trackMPD'!H:H)*
             (E2975='2.1.trackMPD'!F:F),
0))</f>
        <v>1.5962471233017246E-3</v>
      </c>
    </row>
    <row r="2976" spans="1:9" x14ac:dyDescent="0.2">
      <c r="A2976" s="160" t="s">
        <v>21</v>
      </c>
      <c r="B2976" s="160" t="s">
        <v>7</v>
      </c>
      <c r="C2976" s="160">
        <f>_xlfn.XLOOKUP(B2976,'2.1.trackMPD'!$R$7:$R$29,'2.1.trackMPD'!$T$7:$T$29)</f>
        <v>6</v>
      </c>
      <c r="D2976" s="160">
        <v>100</v>
      </c>
      <c r="E2976" s="160" t="s">
        <v>6390</v>
      </c>
      <c r="F2976" s="160" t="s">
        <v>110</v>
      </c>
      <c r="G2976" s="160" t="s">
        <v>124</v>
      </c>
      <c r="H2976" s="160" t="s">
        <v>6393</v>
      </c>
      <c r="I2976" s="160" cm="1">
        <f t="array" ref="I2976">INDEX('2.1.trackMPD'!K:K/(24*60*60),
       MATCH(1,
             (A2976='2.1.trackMPD'!A:A)*
             (C2976='2.1.trackMPD'!D:D)*
             (D2976/10^6='2.1.trackMPD'!H:H)*
             (E2976='2.1.trackMPD'!F:F),
0))</f>
        <v>0</v>
      </c>
    </row>
    <row r="2977" spans="1:9" x14ac:dyDescent="0.2">
      <c r="A2977" s="160" t="s">
        <v>21</v>
      </c>
      <c r="B2977" s="160" t="s">
        <v>7</v>
      </c>
      <c r="C2977" s="160">
        <f>_xlfn.XLOOKUP(B2977,'2.1.trackMPD'!$R$7:$R$29,'2.1.trackMPD'!$T$7:$T$29)</f>
        <v>6</v>
      </c>
      <c r="D2977" s="160">
        <v>100</v>
      </c>
      <c r="E2977" s="160" t="s">
        <v>6390</v>
      </c>
      <c r="F2977" s="160" t="s">
        <v>110</v>
      </c>
      <c r="G2977" s="160" t="s">
        <v>140</v>
      </c>
      <c r="H2977" s="160" t="s">
        <v>6393</v>
      </c>
      <c r="I2977" s="160" cm="1">
        <f t="array" ref="I2977">INDEX('2.1.trackMPD'!L:L/(24*60*60),
       MATCH(1,
             (A2977='2.1.trackMPD'!A:A)*
             (C2977='2.1.trackMPD'!D:D)*
             (D2977/10^6='2.1.trackMPD'!H:H)*
             (E2977='2.1.trackMPD'!F:F),
0))</f>
        <v>0</v>
      </c>
    </row>
    <row r="2978" spans="1:9" x14ac:dyDescent="0.2">
      <c r="A2978" s="160" t="s">
        <v>21</v>
      </c>
      <c r="B2978" s="160" t="s">
        <v>7</v>
      </c>
      <c r="C2978" s="160">
        <f>_xlfn.XLOOKUP(B2978,'2.1.trackMPD'!$R$7:$R$29,'2.1.trackMPD'!$T$7:$T$29)</f>
        <v>6</v>
      </c>
      <c r="D2978" s="160">
        <v>1000</v>
      </c>
      <c r="E2978" s="160" t="s">
        <v>6390</v>
      </c>
      <c r="F2978" s="160" t="s">
        <v>110</v>
      </c>
      <c r="G2978" s="160" t="s">
        <v>124</v>
      </c>
      <c r="H2978" s="160" t="s">
        <v>6392</v>
      </c>
      <c r="I2978" s="160" cm="1">
        <f t="array" ref="I2978">INDEX('2.1.trackMPD'!I:I/(24*60*60),
       MATCH(1,
             (A2978='2.1.trackMPD'!A:A)*
             (C2978='2.1.trackMPD'!D:D)*
             (D2978/10^6='2.1.trackMPD'!H:H)*
             (E2978='2.1.trackMPD'!F:F),
0))</f>
        <v>5.3683412108013773</v>
      </c>
    </row>
    <row r="2979" spans="1:9" x14ac:dyDescent="0.2">
      <c r="A2979" s="160" t="s">
        <v>21</v>
      </c>
      <c r="B2979" s="160" t="s">
        <v>7</v>
      </c>
      <c r="C2979" s="160">
        <f>_xlfn.XLOOKUP(B2979,'2.1.trackMPD'!$R$7:$R$29,'2.1.trackMPD'!$T$7:$T$29)</f>
        <v>6</v>
      </c>
      <c r="D2979" s="160">
        <v>1000</v>
      </c>
      <c r="E2979" s="160" t="s">
        <v>6390</v>
      </c>
      <c r="F2979" s="160" t="s">
        <v>110</v>
      </c>
      <c r="G2979" s="160" t="s">
        <v>140</v>
      </c>
      <c r="H2979" s="160" t="s">
        <v>6392</v>
      </c>
      <c r="I2979" s="160" cm="1">
        <f t="array" ref="I2979">INDEX('2.1.trackMPD'!J:J/(24*60*60),
       MATCH(1,
             (A2979='2.1.trackMPD'!A:A)*
             (C2979='2.1.trackMPD'!D:D)*
             (D2979/10^6='2.1.trackMPD'!H:H)*
             (E2979='2.1.trackMPD'!F:F),
0))</f>
        <v>5.8564266414060297E-2</v>
      </c>
    </row>
    <row r="2980" spans="1:9" x14ac:dyDescent="0.2">
      <c r="A2980" s="160" t="s">
        <v>21</v>
      </c>
      <c r="B2980" s="160" t="s">
        <v>7</v>
      </c>
      <c r="C2980" s="160">
        <f>_xlfn.XLOOKUP(B2980,'2.1.trackMPD'!$R$7:$R$29,'2.1.trackMPD'!$T$7:$T$29)</f>
        <v>6</v>
      </c>
      <c r="D2980" s="160">
        <v>1000</v>
      </c>
      <c r="E2980" s="160" t="s">
        <v>6390</v>
      </c>
      <c r="F2980" s="160" t="s">
        <v>110</v>
      </c>
      <c r="G2980" s="160" t="s">
        <v>124</v>
      </c>
      <c r="H2980" s="160" t="s">
        <v>6393</v>
      </c>
      <c r="I2980" s="160" cm="1">
        <f t="array" ref="I2980">INDEX('2.1.trackMPD'!K:K/(24*60*60),
       MATCH(1,
             (A2980='2.1.trackMPD'!A:A)*
             (C2980='2.1.trackMPD'!D:D)*
             (D2980/10^6='2.1.trackMPD'!H:H)*
             (E2980='2.1.trackMPD'!F:F),
0))</f>
        <v>0</v>
      </c>
    </row>
    <row r="2981" spans="1:9" x14ac:dyDescent="0.2">
      <c r="A2981" s="160" t="s">
        <v>21</v>
      </c>
      <c r="B2981" s="160" t="s">
        <v>7</v>
      </c>
      <c r="C2981" s="160">
        <f>_xlfn.XLOOKUP(B2981,'2.1.trackMPD'!$R$7:$R$29,'2.1.trackMPD'!$T$7:$T$29)</f>
        <v>6</v>
      </c>
      <c r="D2981" s="160">
        <v>1000</v>
      </c>
      <c r="E2981" s="160" t="s">
        <v>6390</v>
      </c>
      <c r="F2981" s="160" t="s">
        <v>110</v>
      </c>
      <c r="G2981" s="160" t="s">
        <v>140</v>
      </c>
      <c r="H2981" s="160" t="s">
        <v>6393</v>
      </c>
      <c r="I2981" s="160" cm="1">
        <f t="array" ref="I2981">INDEX('2.1.trackMPD'!L:L/(24*60*60),
       MATCH(1,
             (A2981='2.1.trackMPD'!A:A)*
             (C2981='2.1.trackMPD'!D:D)*
             (D2981/10^6='2.1.trackMPD'!H:H)*
             (E2981='2.1.trackMPD'!F:F),
0))</f>
        <v>0</v>
      </c>
    </row>
    <row r="2982" spans="1:9" x14ac:dyDescent="0.2">
      <c r="A2982" s="160" t="s">
        <v>21</v>
      </c>
      <c r="B2982" s="160" t="s">
        <v>7</v>
      </c>
      <c r="C2982" s="160">
        <f>_xlfn.XLOOKUP(B2982,'2.1.trackMPD'!$R$7:$R$29,'2.1.trackMPD'!$T$7:$T$29)</f>
        <v>6</v>
      </c>
      <c r="D2982" s="160">
        <v>5000</v>
      </c>
      <c r="E2982" s="160" t="s">
        <v>6390</v>
      </c>
      <c r="F2982" s="160" t="s">
        <v>110</v>
      </c>
      <c r="G2982" s="160" t="s">
        <v>124</v>
      </c>
      <c r="H2982" s="160" t="s">
        <v>6392</v>
      </c>
      <c r="I2982" s="160" cm="1">
        <f t="array" ref="I2982">INDEX('2.1.trackMPD'!I:I/(24*60*60),
       MATCH(1,
             (A2982='2.1.trackMPD'!A:A)*
             (C2982='2.1.trackMPD'!D:D)*
             (D2982/10^6='2.1.trackMPD'!H:H)*
             (E2982='2.1.trackMPD'!F:F),
0))</f>
        <v>83.412452268971649</v>
      </c>
    </row>
    <row r="2983" spans="1:9" x14ac:dyDescent="0.2">
      <c r="A2983" s="160" t="s">
        <v>21</v>
      </c>
      <c r="B2983" s="160" t="s">
        <v>7</v>
      </c>
      <c r="C2983" s="160">
        <f>_xlfn.XLOOKUP(B2983,'2.1.trackMPD'!$R$7:$R$29,'2.1.trackMPD'!$T$7:$T$29)</f>
        <v>6</v>
      </c>
      <c r="D2983" s="160">
        <v>5000</v>
      </c>
      <c r="E2983" s="160" t="s">
        <v>6390</v>
      </c>
      <c r="F2983" s="160" t="s">
        <v>110</v>
      </c>
      <c r="G2983" s="160" t="s">
        <v>140</v>
      </c>
      <c r="H2983" s="160" t="s">
        <v>6392</v>
      </c>
      <c r="I2983" s="160" cm="1">
        <f t="array" ref="I2983">INDEX('2.1.trackMPD'!J:J/(24*60*60),
       MATCH(1,
             (A2983='2.1.trackMPD'!A:A)*
             (C2983='2.1.trackMPD'!D:D)*
             (D2983/10^6='2.1.trackMPD'!H:H)*
             (E2983='2.1.trackMPD'!F:F),
0))</f>
        <v>0.23084901120804399</v>
      </c>
    </row>
    <row r="2984" spans="1:9" x14ac:dyDescent="0.2">
      <c r="A2984" s="160" t="s">
        <v>21</v>
      </c>
      <c r="B2984" s="160" t="s">
        <v>7</v>
      </c>
      <c r="C2984" s="160">
        <f>_xlfn.XLOOKUP(B2984,'2.1.trackMPD'!$R$7:$R$29,'2.1.trackMPD'!$T$7:$T$29)</f>
        <v>6</v>
      </c>
      <c r="D2984" s="160">
        <v>5000</v>
      </c>
      <c r="E2984" s="160" t="s">
        <v>6390</v>
      </c>
      <c r="F2984" s="160" t="s">
        <v>110</v>
      </c>
      <c r="G2984" s="160" t="s">
        <v>124</v>
      </c>
      <c r="H2984" s="160" t="s">
        <v>6393</v>
      </c>
      <c r="I2984" s="160" cm="1">
        <f t="array" ref="I2984">INDEX('2.1.trackMPD'!K:K/(24*60*60),
       MATCH(1,
             (A2984='2.1.trackMPD'!A:A)*
             (C2984='2.1.trackMPD'!D:D)*
             (D2984/10^6='2.1.trackMPD'!H:H)*
             (E2984='2.1.trackMPD'!F:F),
0))</f>
        <v>0</v>
      </c>
    </row>
    <row r="2985" spans="1:9" x14ac:dyDescent="0.2">
      <c r="A2985" s="160" t="s">
        <v>21</v>
      </c>
      <c r="B2985" s="160" t="s">
        <v>7</v>
      </c>
      <c r="C2985" s="160">
        <f>_xlfn.XLOOKUP(B2985,'2.1.trackMPD'!$R$7:$R$29,'2.1.trackMPD'!$T$7:$T$29)</f>
        <v>6</v>
      </c>
      <c r="D2985" s="160">
        <v>5000</v>
      </c>
      <c r="E2985" s="160" t="s">
        <v>6390</v>
      </c>
      <c r="F2985" s="160" t="s">
        <v>110</v>
      </c>
      <c r="G2985" s="160" t="s">
        <v>140</v>
      </c>
      <c r="H2985" s="160" t="s">
        <v>6393</v>
      </c>
      <c r="I2985" s="160" cm="1">
        <f t="array" ref="I2985">INDEX('2.1.trackMPD'!L:L/(24*60*60),
       MATCH(1,
             (A2985='2.1.trackMPD'!A:A)*
             (C2985='2.1.trackMPD'!D:D)*
             (D2985/10^6='2.1.trackMPD'!H:H)*
             (E2985='2.1.trackMPD'!F:F),
0))</f>
        <v>0</v>
      </c>
    </row>
    <row r="2986" spans="1:9" x14ac:dyDescent="0.2">
      <c r="A2986" s="160" t="s">
        <v>21</v>
      </c>
      <c r="B2986" s="160" t="s">
        <v>7</v>
      </c>
      <c r="C2986" s="160">
        <f>_xlfn.XLOOKUP(B2986,'2.1.trackMPD'!$R$7:$R$29,'2.1.trackMPD'!$T$7:$T$29)</f>
        <v>6</v>
      </c>
      <c r="D2986" s="160">
        <v>1</v>
      </c>
      <c r="E2986" s="160" t="s">
        <v>6394</v>
      </c>
      <c r="F2986" s="160" t="s">
        <v>110</v>
      </c>
      <c r="G2986" s="160" t="s">
        <v>124</v>
      </c>
      <c r="H2986" s="160" t="s">
        <v>6392</v>
      </c>
      <c r="I2986" s="160" cm="1">
        <f t="array" ref="I2986">INDEX('2.1.trackMPD'!I:I/(24*60*60),
       MATCH(1,
             (A2986='2.1.trackMPD'!A:A)*
             (C2986='2.1.trackMPD'!D:D)*
             (D2986/10^6='2.1.trackMPD'!H:H)*
             (E2986='2.1.trackMPD'!F:F),
0))</f>
        <v>5.641955361898646E-7</v>
      </c>
    </row>
    <row r="2987" spans="1:9" x14ac:dyDescent="0.2">
      <c r="A2987" s="160" t="s">
        <v>21</v>
      </c>
      <c r="B2987" s="160" t="s">
        <v>7</v>
      </c>
      <c r="C2987" s="160">
        <f>_xlfn.XLOOKUP(B2987,'2.1.trackMPD'!$R$7:$R$29,'2.1.trackMPD'!$T$7:$T$29)</f>
        <v>6</v>
      </c>
      <c r="D2987" s="160">
        <v>1</v>
      </c>
      <c r="E2987" s="160" t="s">
        <v>6394</v>
      </c>
      <c r="F2987" s="160" t="s">
        <v>110</v>
      </c>
      <c r="G2987" s="160" t="s">
        <v>140</v>
      </c>
      <c r="H2987" s="160" t="s">
        <v>6392</v>
      </c>
      <c r="I2987" s="160" cm="1">
        <f t="array" ref="I2987">INDEX('2.1.trackMPD'!J:J/(24*60*60),
       MATCH(1,
             (A2987='2.1.trackMPD'!A:A)*
             (C2987='2.1.trackMPD'!D:D)*
             (D2987/10^6='2.1.trackMPD'!H:H)*
             (E2987='2.1.trackMPD'!F:F),
0))</f>
        <v>1.3260237986592362E-5</v>
      </c>
    </row>
    <row r="2988" spans="1:9" x14ac:dyDescent="0.2">
      <c r="A2988" s="160" t="s">
        <v>21</v>
      </c>
      <c r="B2988" s="160" t="s">
        <v>7</v>
      </c>
      <c r="C2988" s="160">
        <f>_xlfn.XLOOKUP(B2988,'2.1.trackMPD'!$R$7:$R$29,'2.1.trackMPD'!$T$7:$T$29)</f>
        <v>6</v>
      </c>
      <c r="D2988" s="160">
        <v>1</v>
      </c>
      <c r="E2988" s="160" t="s">
        <v>6394</v>
      </c>
      <c r="F2988" s="160" t="s">
        <v>110</v>
      </c>
      <c r="G2988" s="160" t="s">
        <v>124</v>
      </c>
      <c r="H2988" s="160" t="s">
        <v>6393</v>
      </c>
      <c r="I2988" s="160" cm="1">
        <f t="array" ref="I2988">INDEX('2.1.trackMPD'!K:K/(24*60*60),
       MATCH(1,
             (A2988='2.1.trackMPD'!A:A)*
             (C2988='2.1.trackMPD'!D:D)*
             (D2988/10^6='2.1.trackMPD'!H:H)*
             (E2988='2.1.trackMPD'!F:F),
0))</f>
        <v>0</v>
      </c>
    </row>
    <row r="2989" spans="1:9" x14ac:dyDescent="0.2">
      <c r="A2989" s="160" t="s">
        <v>21</v>
      </c>
      <c r="B2989" s="160" t="s">
        <v>7</v>
      </c>
      <c r="C2989" s="160">
        <f>_xlfn.XLOOKUP(B2989,'2.1.trackMPD'!$R$7:$R$29,'2.1.trackMPD'!$T$7:$T$29)</f>
        <v>6</v>
      </c>
      <c r="D2989" s="160">
        <v>1</v>
      </c>
      <c r="E2989" s="160" t="s">
        <v>6394</v>
      </c>
      <c r="F2989" s="160" t="s">
        <v>110</v>
      </c>
      <c r="G2989" s="160" t="s">
        <v>140</v>
      </c>
      <c r="H2989" s="160" t="s">
        <v>6393</v>
      </c>
      <c r="I2989" s="160" cm="1">
        <f t="array" ref="I2989">INDEX('2.1.trackMPD'!L:L/(24*60*60),
       MATCH(1,
             (A2989='2.1.trackMPD'!A:A)*
             (C2989='2.1.trackMPD'!D:D)*
             (D2989/10^6='2.1.trackMPD'!H:H)*
             (E2989='2.1.trackMPD'!F:F),
0))</f>
        <v>0</v>
      </c>
    </row>
    <row r="2990" spans="1:9" x14ac:dyDescent="0.2">
      <c r="A2990" s="160" t="s">
        <v>21</v>
      </c>
      <c r="B2990" s="160" t="s">
        <v>7</v>
      </c>
      <c r="C2990" s="160">
        <f>_xlfn.XLOOKUP(B2990,'2.1.trackMPD'!$R$7:$R$29,'2.1.trackMPD'!$T$7:$T$29)</f>
        <v>6</v>
      </c>
      <c r="D2990" s="160">
        <v>10</v>
      </c>
      <c r="E2990" s="160" t="s">
        <v>6394</v>
      </c>
      <c r="F2990" s="160" t="s">
        <v>110</v>
      </c>
      <c r="G2990" s="160" t="s">
        <v>124</v>
      </c>
      <c r="H2990" s="160" t="s">
        <v>6392</v>
      </c>
      <c r="I2990" s="160" cm="1">
        <f t="array" ref="I2990">INDEX('2.1.trackMPD'!I:I/(24*60*60),
       MATCH(1,
             (A2990='2.1.trackMPD'!A:A)*
             (C2990='2.1.trackMPD'!D:D)*
             (D2990/10^6='2.1.trackMPD'!H:H)*
             (E2990='2.1.trackMPD'!F:F),
0))</f>
        <v>2.0021127958010416E-5</v>
      </c>
    </row>
    <row r="2991" spans="1:9" x14ac:dyDescent="0.2">
      <c r="A2991" s="160" t="s">
        <v>21</v>
      </c>
      <c r="B2991" s="160" t="s">
        <v>7</v>
      </c>
      <c r="C2991" s="160">
        <f>_xlfn.XLOOKUP(B2991,'2.1.trackMPD'!$R$7:$R$29,'2.1.trackMPD'!$T$7:$T$29)</f>
        <v>6</v>
      </c>
      <c r="D2991" s="160">
        <v>10</v>
      </c>
      <c r="E2991" s="160" t="s">
        <v>6394</v>
      </c>
      <c r="F2991" s="160" t="s">
        <v>110</v>
      </c>
      <c r="G2991" s="160" t="s">
        <v>140</v>
      </c>
      <c r="H2991" s="160" t="s">
        <v>6392</v>
      </c>
      <c r="I2991" s="160" cm="1">
        <f t="array" ref="I2991">INDEX('2.1.trackMPD'!J:J/(24*60*60),
       MATCH(1,
             (A2991='2.1.trackMPD'!A:A)*
             (C2991='2.1.trackMPD'!D:D)*
             (D2991/10^6='2.1.trackMPD'!H:H)*
             (E2991='2.1.trackMPD'!F:F),
0))</f>
        <v>5.9651611245365041E-5</v>
      </c>
    </row>
    <row r="2992" spans="1:9" x14ac:dyDescent="0.2">
      <c r="A2992" s="160" t="s">
        <v>21</v>
      </c>
      <c r="B2992" s="160" t="s">
        <v>7</v>
      </c>
      <c r="C2992" s="160">
        <f>_xlfn.XLOOKUP(B2992,'2.1.trackMPD'!$R$7:$R$29,'2.1.trackMPD'!$T$7:$T$29)</f>
        <v>6</v>
      </c>
      <c r="D2992" s="160">
        <v>10</v>
      </c>
      <c r="E2992" s="160" t="s">
        <v>6394</v>
      </c>
      <c r="F2992" s="160" t="s">
        <v>110</v>
      </c>
      <c r="G2992" s="160" t="s">
        <v>124</v>
      </c>
      <c r="H2992" s="160" t="s">
        <v>6393</v>
      </c>
      <c r="I2992" s="160" cm="1">
        <f t="array" ref="I2992">INDEX('2.1.trackMPD'!K:K/(24*60*60),
       MATCH(1,
             (A2992='2.1.trackMPD'!A:A)*
             (C2992='2.1.trackMPD'!D:D)*
             (D2992/10^6='2.1.trackMPD'!H:H)*
             (E2992='2.1.trackMPD'!F:F),
0))</f>
        <v>0</v>
      </c>
    </row>
    <row r="2993" spans="1:9" x14ac:dyDescent="0.2">
      <c r="A2993" s="160" t="s">
        <v>21</v>
      </c>
      <c r="B2993" s="160" t="s">
        <v>7</v>
      </c>
      <c r="C2993" s="160">
        <f>_xlfn.XLOOKUP(B2993,'2.1.trackMPD'!$R$7:$R$29,'2.1.trackMPD'!$T$7:$T$29)</f>
        <v>6</v>
      </c>
      <c r="D2993" s="160">
        <v>10</v>
      </c>
      <c r="E2993" s="160" t="s">
        <v>6394</v>
      </c>
      <c r="F2993" s="160" t="s">
        <v>110</v>
      </c>
      <c r="G2993" s="160" t="s">
        <v>140</v>
      </c>
      <c r="H2993" s="160" t="s">
        <v>6393</v>
      </c>
      <c r="I2993" s="160" cm="1">
        <f t="array" ref="I2993">INDEX('2.1.trackMPD'!L:L/(24*60*60),
       MATCH(1,
             (A2993='2.1.trackMPD'!A:A)*
             (C2993='2.1.trackMPD'!D:D)*
             (D2993/10^6='2.1.trackMPD'!H:H)*
             (E2993='2.1.trackMPD'!F:F),
0))</f>
        <v>0</v>
      </c>
    </row>
    <row r="2994" spans="1:9" x14ac:dyDescent="0.2">
      <c r="A2994" s="160" t="s">
        <v>21</v>
      </c>
      <c r="B2994" s="160" t="s">
        <v>7</v>
      </c>
      <c r="C2994" s="160">
        <f>_xlfn.XLOOKUP(B2994,'2.1.trackMPD'!$R$7:$R$29,'2.1.trackMPD'!$T$7:$T$29)</f>
        <v>6</v>
      </c>
      <c r="D2994" s="160">
        <v>100</v>
      </c>
      <c r="E2994" s="160" t="s">
        <v>6394</v>
      </c>
      <c r="F2994" s="160" t="s">
        <v>110</v>
      </c>
      <c r="G2994" s="160" t="s">
        <v>124</v>
      </c>
      <c r="H2994" s="160" t="s">
        <v>6392</v>
      </c>
      <c r="I2994" s="160" cm="1">
        <f t="array" ref="I2994">INDEX('2.1.trackMPD'!I:I/(24*60*60),
       MATCH(1,
             (A2994='2.1.trackMPD'!A:A)*
             (C2994='2.1.trackMPD'!D:D)*
             (D2994/10^6='2.1.trackMPD'!H:H)*
             (E2994='2.1.trackMPD'!F:F),
0))</f>
        <v>3.4877319414421529E-2</v>
      </c>
    </row>
    <row r="2995" spans="1:9" x14ac:dyDescent="0.2">
      <c r="A2995" s="160" t="s">
        <v>21</v>
      </c>
      <c r="B2995" s="160" t="s">
        <v>7</v>
      </c>
      <c r="C2995" s="160">
        <f>_xlfn.XLOOKUP(B2995,'2.1.trackMPD'!$R$7:$R$29,'2.1.trackMPD'!$T$7:$T$29)</f>
        <v>6</v>
      </c>
      <c r="D2995" s="160">
        <v>100</v>
      </c>
      <c r="E2995" s="160" t="s">
        <v>6394</v>
      </c>
      <c r="F2995" s="160" t="s">
        <v>110</v>
      </c>
      <c r="G2995" s="160" t="s">
        <v>140</v>
      </c>
      <c r="H2995" s="160" t="s">
        <v>6392</v>
      </c>
      <c r="I2995" s="160" cm="1">
        <f t="array" ref="I2995">INDEX('2.1.trackMPD'!J:J/(24*60*60),
       MATCH(1,
             (A2995='2.1.trackMPD'!A:A)*
             (C2995='2.1.trackMPD'!D:D)*
             (D2995/10^6='2.1.trackMPD'!H:H)*
             (E2995='2.1.trackMPD'!F:F),
0))</f>
        <v>4.7003959416505791E-3</v>
      </c>
    </row>
    <row r="2996" spans="1:9" x14ac:dyDescent="0.2">
      <c r="A2996" s="160" t="s">
        <v>21</v>
      </c>
      <c r="B2996" s="160" t="s">
        <v>7</v>
      </c>
      <c r="C2996" s="160">
        <f>_xlfn.XLOOKUP(B2996,'2.1.trackMPD'!$R$7:$R$29,'2.1.trackMPD'!$T$7:$T$29)</f>
        <v>6</v>
      </c>
      <c r="D2996" s="160">
        <v>100</v>
      </c>
      <c r="E2996" s="160" t="s">
        <v>6394</v>
      </c>
      <c r="F2996" s="160" t="s">
        <v>110</v>
      </c>
      <c r="G2996" s="160" t="s">
        <v>124</v>
      </c>
      <c r="H2996" s="160" t="s">
        <v>6393</v>
      </c>
      <c r="I2996" s="160" cm="1">
        <f t="array" ref="I2996">INDEX('2.1.trackMPD'!K:K/(24*60*60),
       MATCH(1,
             (A2996='2.1.trackMPD'!A:A)*
             (C2996='2.1.trackMPD'!D:D)*
             (D2996/10^6='2.1.trackMPD'!H:H)*
             (E2996='2.1.trackMPD'!F:F),
0))</f>
        <v>0</v>
      </c>
    </row>
    <row r="2997" spans="1:9" x14ac:dyDescent="0.2">
      <c r="A2997" s="160" t="s">
        <v>21</v>
      </c>
      <c r="B2997" s="160" t="s">
        <v>7</v>
      </c>
      <c r="C2997" s="160">
        <f>_xlfn.XLOOKUP(B2997,'2.1.trackMPD'!$R$7:$R$29,'2.1.trackMPD'!$T$7:$T$29)</f>
        <v>6</v>
      </c>
      <c r="D2997" s="160">
        <v>100</v>
      </c>
      <c r="E2997" s="160" t="s">
        <v>6394</v>
      </c>
      <c r="F2997" s="160" t="s">
        <v>110</v>
      </c>
      <c r="G2997" s="160" t="s">
        <v>140</v>
      </c>
      <c r="H2997" s="160" t="s">
        <v>6393</v>
      </c>
      <c r="I2997" s="160" cm="1">
        <f t="array" ref="I2997">INDEX('2.1.trackMPD'!L:L/(24*60*60),
       MATCH(1,
             (A2997='2.1.trackMPD'!A:A)*
             (C2997='2.1.trackMPD'!D:D)*
             (D2997/10^6='2.1.trackMPD'!H:H)*
             (E2997='2.1.trackMPD'!F:F),
0))</f>
        <v>0</v>
      </c>
    </row>
    <row r="2998" spans="1:9" x14ac:dyDescent="0.2">
      <c r="A2998" s="160" t="s">
        <v>21</v>
      </c>
      <c r="B2998" s="160" t="s">
        <v>7</v>
      </c>
      <c r="C2998" s="160">
        <f>_xlfn.XLOOKUP(B2998,'2.1.trackMPD'!$R$7:$R$29,'2.1.trackMPD'!$T$7:$T$29)</f>
        <v>6</v>
      </c>
      <c r="D2998" s="160">
        <v>1000</v>
      </c>
      <c r="E2998" s="160" t="s">
        <v>6394</v>
      </c>
      <c r="F2998" s="160" t="s">
        <v>110</v>
      </c>
      <c r="G2998" s="160" t="s">
        <v>124</v>
      </c>
      <c r="H2998" s="160" t="s">
        <v>6392</v>
      </c>
      <c r="I2998" s="160" cm="1">
        <f t="array" ref="I2998">INDEX('2.1.trackMPD'!I:I/(24*60*60),
       MATCH(1,
             (A2998='2.1.trackMPD'!A:A)*
             (C2998='2.1.trackMPD'!D:D)*
             (D2998/10^6='2.1.trackMPD'!H:H)*
             (E2998='2.1.trackMPD'!F:F),
0))</f>
        <v>4.3864559539063652</v>
      </c>
    </row>
    <row r="2999" spans="1:9" x14ac:dyDescent="0.2">
      <c r="A2999" s="160" t="s">
        <v>21</v>
      </c>
      <c r="B2999" s="160" t="s">
        <v>7</v>
      </c>
      <c r="C2999" s="160">
        <f>_xlfn.XLOOKUP(B2999,'2.1.trackMPD'!$R$7:$R$29,'2.1.trackMPD'!$T$7:$T$29)</f>
        <v>6</v>
      </c>
      <c r="D2999" s="160">
        <v>1000</v>
      </c>
      <c r="E2999" s="160" t="s">
        <v>6394</v>
      </c>
      <c r="F2999" s="160" t="s">
        <v>110</v>
      </c>
      <c r="G2999" s="160" t="s">
        <v>140</v>
      </c>
      <c r="H2999" s="160" t="s">
        <v>6392</v>
      </c>
      <c r="I2999" s="160" cm="1">
        <f t="array" ref="I2999">INDEX('2.1.trackMPD'!J:J/(24*60*60),
       MATCH(1,
             (A2999='2.1.trackMPD'!A:A)*
             (C2999='2.1.trackMPD'!D:D)*
             (D2999/10^6='2.1.trackMPD'!H:H)*
             (E2999='2.1.trackMPD'!F:F),
0))</f>
        <v>5.2938245164755676E-2</v>
      </c>
    </row>
    <row r="3000" spans="1:9" x14ac:dyDescent="0.2">
      <c r="A3000" s="160" t="s">
        <v>21</v>
      </c>
      <c r="B3000" s="160" t="s">
        <v>7</v>
      </c>
      <c r="C3000" s="160">
        <f>_xlfn.XLOOKUP(B3000,'2.1.trackMPD'!$R$7:$R$29,'2.1.trackMPD'!$T$7:$T$29)</f>
        <v>6</v>
      </c>
      <c r="D3000" s="160">
        <v>1000</v>
      </c>
      <c r="E3000" s="160" t="s">
        <v>6394</v>
      </c>
      <c r="F3000" s="160" t="s">
        <v>110</v>
      </c>
      <c r="G3000" s="160" t="s">
        <v>124</v>
      </c>
      <c r="H3000" s="160" t="s">
        <v>6393</v>
      </c>
      <c r="I3000" s="160" cm="1">
        <f t="array" ref="I3000">INDEX('2.1.trackMPD'!K:K/(24*60*60),
       MATCH(1,
             (A3000='2.1.trackMPD'!A:A)*
             (C3000='2.1.trackMPD'!D:D)*
             (D3000/10^6='2.1.trackMPD'!H:H)*
             (E3000='2.1.trackMPD'!F:F),
0))</f>
        <v>0</v>
      </c>
    </row>
    <row r="3001" spans="1:9" x14ac:dyDescent="0.2">
      <c r="A3001" s="160" t="s">
        <v>21</v>
      </c>
      <c r="B3001" s="160" t="s">
        <v>7</v>
      </c>
      <c r="C3001" s="160">
        <f>_xlfn.XLOOKUP(B3001,'2.1.trackMPD'!$R$7:$R$29,'2.1.trackMPD'!$T$7:$T$29)</f>
        <v>6</v>
      </c>
      <c r="D3001" s="160">
        <v>1000</v>
      </c>
      <c r="E3001" s="160" t="s">
        <v>6394</v>
      </c>
      <c r="F3001" s="160" t="s">
        <v>110</v>
      </c>
      <c r="G3001" s="160" t="s">
        <v>140</v>
      </c>
      <c r="H3001" s="160" t="s">
        <v>6393</v>
      </c>
      <c r="I3001" s="160" cm="1">
        <f t="array" ref="I3001">INDEX('2.1.trackMPD'!L:L/(24*60*60),
       MATCH(1,
             (A3001='2.1.trackMPD'!A:A)*
             (C3001='2.1.trackMPD'!D:D)*
             (D3001/10^6='2.1.trackMPD'!H:H)*
             (E3001='2.1.trackMPD'!F:F),
0))</f>
        <v>0</v>
      </c>
    </row>
    <row r="3002" spans="1:9" x14ac:dyDescent="0.2">
      <c r="A3002" s="160" t="s">
        <v>21</v>
      </c>
      <c r="B3002" s="160" t="s">
        <v>7</v>
      </c>
      <c r="C3002" s="160">
        <f>_xlfn.XLOOKUP(B3002,'2.1.trackMPD'!$R$7:$R$29,'2.1.trackMPD'!$T$7:$T$29)</f>
        <v>6</v>
      </c>
      <c r="D3002" s="160">
        <v>5000</v>
      </c>
      <c r="E3002" s="160" t="s">
        <v>6394</v>
      </c>
      <c r="F3002" s="160" t="s">
        <v>110</v>
      </c>
      <c r="G3002" s="160" t="s">
        <v>124</v>
      </c>
      <c r="H3002" s="160" t="s">
        <v>6392</v>
      </c>
      <c r="I3002" s="160" t="e" cm="1">
        <f t="array" ref="I3002">INDEX('2.1.trackMPD'!I:I/(24*60*60),
       MATCH(1,
             (A3002='2.1.trackMPD'!A:A)*
             (C3002='2.1.trackMPD'!D:D)*
             (D3002/10^6='2.1.trackMPD'!H:H)*
             (E3002='2.1.trackMPD'!F:F),
0))</f>
        <v>#N/A</v>
      </c>
    </row>
    <row r="3003" spans="1:9" x14ac:dyDescent="0.2">
      <c r="A3003" s="160" t="s">
        <v>21</v>
      </c>
      <c r="B3003" s="160" t="s">
        <v>7</v>
      </c>
      <c r="C3003" s="160">
        <f>_xlfn.XLOOKUP(B3003,'2.1.trackMPD'!$R$7:$R$29,'2.1.trackMPD'!$T$7:$T$29)</f>
        <v>6</v>
      </c>
      <c r="D3003" s="160">
        <v>5000</v>
      </c>
      <c r="E3003" s="160" t="s">
        <v>6394</v>
      </c>
      <c r="F3003" s="160" t="s">
        <v>110</v>
      </c>
      <c r="G3003" s="160" t="s">
        <v>140</v>
      </c>
      <c r="H3003" s="160" t="s">
        <v>6392</v>
      </c>
      <c r="I3003" s="160" t="e" cm="1">
        <f t="array" ref="I3003">INDEX('2.1.trackMPD'!J:J/(24*60*60),
       MATCH(1,
             (A3003='2.1.trackMPD'!A:A)*
             (C3003='2.1.trackMPD'!D:D)*
             (D3003/10^6='2.1.trackMPD'!H:H)*
             (E3003='2.1.trackMPD'!F:F),
0))</f>
        <v>#N/A</v>
      </c>
    </row>
    <row r="3004" spans="1:9" x14ac:dyDescent="0.2">
      <c r="A3004" s="160" t="s">
        <v>21</v>
      </c>
      <c r="B3004" s="160" t="s">
        <v>7</v>
      </c>
      <c r="C3004" s="160">
        <f>_xlfn.XLOOKUP(B3004,'2.1.trackMPD'!$R$7:$R$29,'2.1.trackMPD'!$T$7:$T$29)</f>
        <v>6</v>
      </c>
      <c r="D3004" s="160">
        <v>5000</v>
      </c>
      <c r="E3004" s="160" t="s">
        <v>6394</v>
      </c>
      <c r="F3004" s="160" t="s">
        <v>110</v>
      </c>
      <c r="G3004" s="160" t="s">
        <v>124</v>
      </c>
      <c r="H3004" s="160" t="s">
        <v>6393</v>
      </c>
      <c r="I3004" s="160" t="e" cm="1">
        <f t="array" ref="I3004">INDEX('2.1.trackMPD'!K:K/(24*60*60),
       MATCH(1,
             (A3004='2.1.trackMPD'!A:A)*
             (C3004='2.1.trackMPD'!D:D)*
             (D3004/10^6='2.1.trackMPD'!H:H)*
             (E3004='2.1.trackMPD'!F:F),
0))</f>
        <v>#N/A</v>
      </c>
    </row>
    <row r="3005" spans="1:9" x14ac:dyDescent="0.2">
      <c r="A3005" s="160" t="s">
        <v>21</v>
      </c>
      <c r="B3005" s="160" t="s">
        <v>7</v>
      </c>
      <c r="C3005" s="160">
        <f>_xlfn.XLOOKUP(B3005,'2.1.trackMPD'!$R$7:$R$29,'2.1.trackMPD'!$T$7:$T$29)</f>
        <v>6</v>
      </c>
      <c r="D3005" s="160">
        <v>5000</v>
      </c>
      <c r="E3005" s="160" t="s">
        <v>6394</v>
      </c>
      <c r="F3005" s="160" t="s">
        <v>110</v>
      </c>
      <c r="G3005" s="160" t="s">
        <v>140</v>
      </c>
      <c r="H3005" s="160" t="s">
        <v>6393</v>
      </c>
      <c r="I3005" s="160" t="e" cm="1">
        <f t="array" ref="I3005">INDEX('2.1.trackMPD'!L:L/(24*60*60),
       MATCH(1,
             (A3005='2.1.trackMPD'!A:A)*
             (C3005='2.1.trackMPD'!D:D)*
             (D3005/10^6='2.1.trackMPD'!H:H)*
             (E3005='2.1.trackMPD'!F:F),
0))</f>
        <v>#N/A</v>
      </c>
    </row>
    <row r="3006" spans="1:9" x14ac:dyDescent="0.2">
      <c r="A3006" s="160" t="s">
        <v>21</v>
      </c>
      <c r="B3006" s="160" t="s">
        <v>7</v>
      </c>
      <c r="C3006" s="160">
        <f>_xlfn.XLOOKUP(B3006,'2.1.trackMPD'!$R$7:$R$29,'2.1.trackMPD'!$T$7:$T$29)</f>
        <v>6</v>
      </c>
      <c r="D3006" s="160">
        <v>1</v>
      </c>
      <c r="E3006" s="160" t="s">
        <v>6395</v>
      </c>
      <c r="F3006" s="160" t="s">
        <v>110</v>
      </c>
      <c r="G3006" s="160" t="s">
        <v>124</v>
      </c>
      <c r="H3006" s="160" t="s">
        <v>6392</v>
      </c>
      <c r="I3006" s="160" t="e" cm="1">
        <f t="array" ref="I3006">INDEX('2.1.trackMPD'!I:I/(24*60*60),
       MATCH(1,
             (A3006='2.1.trackMPD'!A:A)*
             (C3006='2.1.trackMPD'!D:D)*
             (D3006/10^6='2.1.trackMPD'!H:H)*
             (E3006='2.1.trackMPD'!F:F),
0))</f>
        <v>#N/A</v>
      </c>
    </row>
    <row r="3007" spans="1:9" x14ac:dyDescent="0.2">
      <c r="A3007" s="160" t="s">
        <v>21</v>
      </c>
      <c r="B3007" s="160" t="s">
        <v>7</v>
      </c>
      <c r="C3007" s="160">
        <f>_xlfn.XLOOKUP(B3007,'2.1.trackMPD'!$R$7:$R$29,'2.1.trackMPD'!$T$7:$T$29)</f>
        <v>6</v>
      </c>
      <c r="D3007" s="160">
        <v>1</v>
      </c>
      <c r="E3007" s="160" t="s">
        <v>6395</v>
      </c>
      <c r="F3007" s="160" t="s">
        <v>110</v>
      </c>
      <c r="G3007" s="160" t="s">
        <v>140</v>
      </c>
      <c r="H3007" s="160" t="s">
        <v>6392</v>
      </c>
      <c r="I3007" s="160" t="e" cm="1">
        <f t="array" ref="I3007">INDEX('2.1.trackMPD'!J:J/(24*60*60),
       MATCH(1,
             (A3007='2.1.trackMPD'!A:A)*
             (C3007='2.1.trackMPD'!D:D)*
             (D3007/10^6='2.1.trackMPD'!H:H)*
             (E3007='2.1.trackMPD'!F:F),
0))</f>
        <v>#N/A</v>
      </c>
    </row>
    <row r="3008" spans="1:9" x14ac:dyDescent="0.2">
      <c r="A3008" s="160" t="s">
        <v>21</v>
      </c>
      <c r="B3008" s="160" t="s">
        <v>7</v>
      </c>
      <c r="C3008" s="160">
        <f>_xlfn.XLOOKUP(B3008,'2.1.trackMPD'!$R$7:$R$29,'2.1.trackMPD'!$T$7:$T$29)</f>
        <v>6</v>
      </c>
      <c r="D3008" s="160">
        <v>1</v>
      </c>
      <c r="E3008" s="160" t="s">
        <v>6395</v>
      </c>
      <c r="F3008" s="160" t="s">
        <v>110</v>
      </c>
      <c r="G3008" s="160" t="s">
        <v>124</v>
      </c>
      <c r="H3008" s="160" t="s">
        <v>6393</v>
      </c>
      <c r="I3008" s="160" t="e" cm="1">
        <f t="array" ref="I3008">INDEX('2.1.trackMPD'!K:K/(24*60*60),
       MATCH(1,
             (A3008='2.1.trackMPD'!A:A)*
             (C3008='2.1.trackMPD'!D:D)*
             (D3008/10^6='2.1.trackMPD'!H:H)*
             (E3008='2.1.trackMPD'!F:F),
0))</f>
        <v>#N/A</v>
      </c>
    </row>
    <row r="3009" spans="1:9" x14ac:dyDescent="0.2">
      <c r="A3009" s="160" t="s">
        <v>21</v>
      </c>
      <c r="B3009" s="160" t="s">
        <v>7</v>
      </c>
      <c r="C3009" s="160">
        <f>_xlfn.XLOOKUP(B3009,'2.1.trackMPD'!$R$7:$R$29,'2.1.trackMPD'!$T$7:$T$29)</f>
        <v>6</v>
      </c>
      <c r="D3009" s="160">
        <v>1</v>
      </c>
      <c r="E3009" s="160" t="s">
        <v>6395</v>
      </c>
      <c r="F3009" s="160" t="s">
        <v>110</v>
      </c>
      <c r="G3009" s="160" t="s">
        <v>140</v>
      </c>
      <c r="H3009" s="160" t="s">
        <v>6393</v>
      </c>
      <c r="I3009" s="160" t="e" cm="1">
        <f t="array" ref="I3009">INDEX('2.1.trackMPD'!L:L/(24*60*60),
       MATCH(1,
             (A3009='2.1.trackMPD'!A:A)*
             (C3009='2.1.trackMPD'!D:D)*
             (D3009/10^6='2.1.trackMPD'!H:H)*
             (E3009='2.1.trackMPD'!F:F),
0))</f>
        <v>#N/A</v>
      </c>
    </row>
    <row r="3010" spans="1:9" x14ac:dyDescent="0.2">
      <c r="A3010" s="160" t="s">
        <v>21</v>
      </c>
      <c r="B3010" s="160" t="s">
        <v>7</v>
      </c>
      <c r="C3010" s="160">
        <f>_xlfn.XLOOKUP(B3010,'2.1.trackMPD'!$R$7:$R$29,'2.1.trackMPD'!$T$7:$T$29)</f>
        <v>6</v>
      </c>
      <c r="D3010" s="160">
        <v>10</v>
      </c>
      <c r="E3010" s="160" t="s">
        <v>6395</v>
      </c>
      <c r="F3010" s="160" t="s">
        <v>110</v>
      </c>
      <c r="G3010" s="160" t="s">
        <v>124</v>
      </c>
      <c r="H3010" s="160" t="s">
        <v>6392</v>
      </c>
      <c r="I3010" s="160" t="e" cm="1">
        <f t="array" ref="I3010">INDEX('2.1.trackMPD'!I:I/(24*60*60),
       MATCH(1,
             (A3010='2.1.trackMPD'!A:A)*
             (C3010='2.1.trackMPD'!D:D)*
             (D3010/10^6='2.1.trackMPD'!H:H)*
             (E3010='2.1.trackMPD'!F:F),
0))</f>
        <v>#N/A</v>
      </c>
    </row>
    <row r="3011" spans="1:9" x14ac:dyDescent="0.2">
      <c r="A3011" s="160" t="s">
        <v>21</v>
      </c>
      <c r="B3011" s="160" t="s">
        <v>7</v>
      </c>
      <c r="C3011" s="160">
        <f>_xlfn.XLOOKUP(B3011,'2.1.trackMPD'!$R$7:$R$29,'2.1.trackMPD'!$T$7:$T$29)</f>
        <v>6</v>
      </c>
      <c r="D3011" s="160">
        <v>10</v>
      </c>
      <c r="E3011" s="160" t="s">
        <v>6395</v>
      </c>
      <c r="F3011" s="160" t="s">
        <v>110</v>
      </c>
      <c r="G3011" s="160" t="s">
        <v>140</v>
      </c>
      <c r="H3011" s="160" t="s">
        <v>6392</v>
      </c>
      <c r="I3011" s="160" t="e" cm="1">
        <f t="array" ref="I3011">INDEX('2.1.trackMPD'!J:J/(24*60*60),
       MATCH(1,
             (A3011='2.1.trackMPD'!A:A)*
             (C3011='2.1.trackMPD'!D:D)*
             (D3011/10^6='2.1.trackMPD'!H:H)*
             (E3011='2.1.trackMPD'!F:F),
0))</f>
        <v>#N/A</v>
      </c>
    </row>
    <row r="3012" spans="1:9" x14ac:dyDescent="0.2">
      <c r="A3012" s="160" t="s">
        <v>21</v>
      </c>
      <c r="B3012" s="160" t="s">
        <v>7</v>
      </c>
      <c r="C3012" s="160">
        <f>_xlfn.XLOOKUP(B3012,'2.1.trackMPD'!$R$7:$R$29,'2.1.trackMPD'!$T$7:$T$29)</f>
        <v>6</v>
      </c>
      <c r="D3012" s="160">
        <v>10</v>
      </c>
      <c r="E3012" s="160" t="s">
        <v>6395</v>
      </c>
      <c r="F3012" s="160" t="s">
        <v>110</v>
      </c>
      <c r="G3012" s="160" t="s">
        <v>124</v>
      </c>
      <c r="H3012" s="160" t="s">
        <v>6393</v>
      </c>
      <c r="I3012" s="160" t="e" cm="1">
        <f t="array" ref="I3012">INDEX('2.1.trackMPD'!K:K/(24*60*60),
       MATCH(1,
             (A3012='2.1.trackMPD'!A:A)*
             (C3012='2.1.trackMPD'!D:D)*
             (D3012/10^6='2.1.trackMPD'!H:H)*
             (E3012='2.1.trackMPD'!F:F),
0))</f>
        <v>#N/A</v>
      </c>
    </row>
    <row r="3013" spans="1:9" x14ac:dyDescent="0.2">
      <c r="A3013" s="160" t="s">
        <v>21</v>
      </c>
      <c r="B3013" s="160" t="s">
        <v>7</v>
      </c>
      <c r="C3013" s="160">
        <f>_xlfn.XLOOKUP(B3013,'2.1.trackMPD'!$R$7:$R$29,'2.1.trackMPD'!$T$7:$T$29)</f>
        <v>6</v>
      </c>
      <c r="D3013" s="160">
        <v>10</v>
      </c>
      <c r="E3013" s="160" t="s">
        <v>6395</v>
      </c>
      <c r="F3013" s="160" t="s">
        <v>110</v>
      </c>
      <c r="G3013" s="160" t="s">
        <v>140</v>
      </c>
      <c r="H3013" s="160" t="s">
        <v>6393</v>
      </c>
      <c r="I3013" s="160" t="e" cm="1">
        <f t="array" ref="I3013">INDEX('2.1.trackMPD'!L:L/(24*60*60),
       MATCH(1,
             (A3013='2.1.trackMPD'!A:A)*
             (C3013='2.1.trackMPD'!D:D)*
             (D3013/10^6='2.1.trackMPD'!H:H)*
             (E3013='2.1.trackMPD'!F:F),
0))</f>
        <v>#N/A</v>
      </c>
    </row>
    <row r="3014" spans="1:9" x14ac:dyDescent="0.2">
      <c r="A3014" s="160" t="s">
        <v>21</v>
      </c>
      <c r="B3014" s="160" t="s">
        <v>7</v>
      </c>
      <c r="C3014" s="160">
        <f>_xlfn.XLOOKUP(B3014,'2.1.trackMPD'!$R$7:$R$29,'2.1.trackMPD'!$T$7:$T$29)</f>
        <v>6</v>
      </c>
      <c r="D3014" s="160">
        <v>100</v>
      </c>
      <c r="E3014" s="160" t="s">
        <v>6395</v>
      </c>
      <c r="F3014" s="160" t="s">
        <v>110</v>
      </c>
      <c r="G3014" s="160" t="s">
        <v>124</v>
      </c>
      <c r="H3014" s="160" t="s">
        <v>6392</v>
      </c>
      <c r="I3014" s="160" t="e" cm="1">
        <f t="array" ref="I3014">INDEX('2.1.trackMPD'!I:I/(24*60*60),
       MATCH(1,
             (A3014='2.1.trackMPD'!A:A)*
             (C3014='2.1.trackMPD'!D:D)*
             (D3014/10^6='2.1.trackMPD'!H:H)*
             (E3014='2.1.trackMPD'!F:F),
0))</f>
        <v>#N/A</v>
      </c>
    </row>
    <row r="3015" spans="1:9" x14ac:dyDescent="0.2">
      <c r="A3015" s="160" t="s">
        <v>21</v>
      </c>
      <c r="B3015" s="160" t="s">
        <v>7</v>
      </c>
      <c r="C3015" s="160">
        <f>_xlfn.XLOOKUP(B3015,'2.1.trackMPD'!$R$7:$R$29,'2.1.trackMPD'!$T$7:$T$29)</f>
        <v>6</v>
      </c>
      <c r="D3015" s="160">
        <v>100</v>
      </c>
      <c r="E3015" s="160" t="s">
        <v>6395</v>
      </c>
      <c r="F3015" s="160" t="s">
        <v>110</v>
      </c>
      <c r="G3015" s="160" t="s">
        <v>140</v>
      </c>
      <c r="H3015" s="160" t="s">
        <v>6392</v>
      </c>
      <c r="I3015" s="160" t="e" cm="1">
        <f t="array" ref="I3015">INDEX('2.1.trackMPD'!J:J/(24*60*60),
       MATCH(1,
             (A3015='2.1.trackMPD'!A:A)*
             (C3015='2.1.trackMPD'!D:D)*
             (D3015/10^6='2.1.trackMPD'!H:H)*
             (E3015='2.1.trackMPD'!F:F),
0))</f>
        <v>#N/A</v>
      </c>
    </row>
    <row r="3016" spans="1:9" x14ac:dyDescent="0.2">
      <c r="A3016" s="160" t="s">
        <v>21</v>
      </c>
      <c r="B3016" s="160" t="s">
        <v>7</v>
      </c>
      <c r="C3016" s="160">
        <f>_xlfn.XLOOKUP(B3016,'2.1.trackMPD'!$R$7:$R$29,'2.1.trackMPD'!$T$7:$T$29)</f>
        <v>6</v>
      </c>
      <c r="D3016" s="160">
        <v>100</v>
      </c>
      <c r="E3016" s="160" t="s">
        <v>6395</v>
      </c>
      <c r="F3016" s="160" t="s">
        <v>110</v>
      </c>
      <c r="G3016" s="160" t="s">
        <v>124</v>
      </c>
      <c r="H3016" s="160" t="s">
        <v>6393</v>
      </c>
      <c r="I3016" s="160" t="e" cm="1">
        <f t="array" ref="I3016">INDEX('2.1.trackMPD'!K:K/(24*60*60),
       MATCH(1,
             (A3016='2.1.trackMPD'!A:A)*
             (C3016='2.1.trackMPD'!D:D)*
             (D3016/10^6='2.1.trackMPD'!H:H)*
             (E3016='2.1.trackMPD'!F:F),
0))</f>
        <v>#N/A</v>
      </c>
    </row>
    <row r="3017" spans="1:9" x14ac:dyDescent="0.2">
      <c r="A3017" s="160" t="s">
        <v>21</v>
      </c>
      <c r="B3017" s="160" t="s">
        <v>7</v>
      </c>
      <c r="C3017" s="160">
        <f>_xlfn.XLOOKUP(B3017,'2.1.trackMPD'!$R$7:$R$29,'2.1.trackMPD'!$T$7:$T$29)</f>
        <v>6</v>
      </c>
      <c r="D3017" s="160">
        <v>100</v>
      </c>
      <c r="E3017" s="160" t="s">
        <v>6395</v>
      </c>
      <c r="F3017" s="160" t="s">
        <v>110</v>
      </c>
      <c r="G3017" s="160" t="s">
        <v>140</v>
      </c>
      <c r="H3017" s="160" t="s">
        <v>6393</v>
      </c>
      <c r="I3017" s="160" t="e" cm="1">
        <f t="array" ref="I3017">INDEX('2.1.trackMPD'!L:L/(24*60*60),
       MATCH(1,
             (A3017='2.1.trackMPD'!A:A)*
             (C3017='2.1.trackMPD'!D:D)*
             (D3017/10^6='2.1.trackMPD'!H:H)*
             (E3017='2.1.trackMPD'!F:F),
0))</f>
        <v>#N/A</v>
      </c>
    </row>
    <row r="3018" spans="1:9" x14ac:dyDescent="0.2">
      <c r="A3018" s="160" t="s">
        <v>21</v>
      </c>
      <c r="B3018" s="160" t="s">
        <v>20</v>
      </c>
      <c r="C3018" s="160">
        <f>_xlfn.XLOOKUP(B3018,'2.1.trackMPD'!$R$7:$R$29,'2.1.trackMPD'!$T$7:$T$29)</f>
        <v>6</v>
      </c>
      <c r="D3018" s="160">
        <v>1</v>
      </c>
      <c r="E3018" s="160" t="s">
        <v>6390</v>
      </c>
      <c r="F3018" s="160" t="s">
        <v>110</v>
      </c>
      <c r="G3018" s="160" t="s">
        <v>124</v>
      </c>
      <c r="H3018" s="160" t="s">
        <v>6392</v>
      </c>
      <c r="I3018" s="160" cm="1">
        <f t="array" ref="I3018">INDEX('2.1.trackMPD'!I:I/(24*60*60),
       MATCH(1,
             (A3018='2.1.trackMPD'!A:A)*
             (C3018='2.1.trackMPD'!D:D)*
             (D3018/10^6='2.1.trackMPD'!H:H)*
             (E3018='2.1.trackMPD'!F:F),
0))</f>
        <v>4.6660852281395944E-7</v>
      </c>
    </row>
    <row r="3019" spans="1:9" x14ac:dyDescent="0.2">
      <c r="A3019" s="160" t="s">
        <v>21</v>
      </c>
      <c r="B3019" s="160" t="s">
        <v>20</v>
      </c>
      <c r="C3019" s="160">
        <f>_xlfn.XLOOKUP(B3019,'2.1.trackMPD'!$R$7:$R$29,'2.1.trackMPD'!$T$7:$T$29)</f>
        <v>6</v>
      </c>
      <c r="D3019" s="160">
        <v>1</v>
      </c>
      <c r="E3019" s="160" t="s">
        <v>6390</v>
      </c>
      <c r="F3019" s="160" t="s">
        <v>110</v>
      </c>
      <c r="G3019" s="160" t="s">
        <v>140</v>
      </c>
      <c r="H3019" s="160" t="s">
        <v>6392</v>
      </c>
      <c r="I3019" s="160" cm="1">
        <f t="array" ref="I3019">INDEX('2.1.trackMPD'!J:J/(24*60*60),
       MATCH(1,
             (A3019='2.1.trackMPD'!A:A)*
             (C3019='2.1.trackMPD'!D:D)*
             (D3019/10^6='2.1.trackMPD'!H:H)*
             (E3019='2.1.trackMPD'!F:F),
0))</f>
        <v>1.3588291123400348E-5</v>
      </c>
    </row>
    <row r="3020" spans="1:9" x14ac:dyDescent="0.2">
      <c r="A3020" s="160" t="s">
        <v>21</v>
      </c>
      <c r="B3020" s="160" t="s">
        <v>20</v>
      </c>
      <c r="C3020" s="160">
        <f>_xlfn.XLOOKUP(B3020,'2.1.trackMPD'!$R$7:$R$29,'2.1.trackMPD'!$T$7:$T$29)</f>
        <v>6</v>
      </c>
      <c r="D3020" s="160">
        <v>1</v>
      </c>
      <c r="E3020" s="160" t="s">
        <v>6390</v>
      </c>
      <c r="F3020" s="160" t="s">
        <v>110</v>
      </c>
      <c r="G3020" s="160" t="s">
        <v>124</v>
      </c>
      <c r="H3020" s="160" t="s">
        <v>6393</v>
      </c>
      <c r="I3020" s="160" cm="1">
        <f t="array" ref="I3020">INDEX('2.1.trackMPD'!K:K/(24*60*60),
       MATCH(1,
             (A3020='2.1.trackMPD'!A:A)*
             (C3020='2.1.trackMPD'!D:D)*
             (D3020/10^6='2.1.trackMPD'!H:H)*
             (E3020='2.1.trackMPD'!F:F),
0))</f>
        <v>0</v>
      </c>
    </row>
    <row r="3021" spans="1:9" x14ac:dyDescent="0.2">
      <c r="A3021" s="160" t="s">
        <v>21</v>
      </c>
      <c r="B3021" s="160" t="s">
        <v>20</v>
      </c>
      <c r="C3021" s="160">
        <f>_xlfn.XLOOKUP(B3021,'2.1.trackMPD'!$R$7:$R$29,'2.1.trackMPD'!$T$7:$T$29)</f>
        <v>6</v>
      </c>
      <c r="D3021" s="160">
        <v>1</v>
      </c>
      <c r="E3021" s="160" t="s">
        <v>6390</v>
      </c>
      <c r="F3021" s="160" t="s">
        <v>110</v>
      </c>
      <c r="G3021" s="160" t="s">
        <v>140</v>
      </c>
      <c r="H3021" s="160" t="s">
        <v>6393</v>
      </c>
      <c r="I3021" s="160" cm="1">
        <f t="array" ref="I3021">INDEX('2.1.trackMPD'!L:L/(24*60*60),
       MATCH(1,
             (A3021='2.1.trackMPD'!A:A)*
             (C3021='2.1.trackMPD'!D:D)*
             (D3021/10^6='2.1.trackMPD'!H:H)*
             (E3021='2.1.trackMPD'!F:F),
0))</f>
        <v>0</v>
      </c>
    </row>
    <row r="3022" spans="1:9" x14ac:dyDescent="0.2">
      <c r="A3022" s="160" t="s">
        <v>21</v>
      </c>
      <c r="B3022" s="160" t="s">
        <v>20</v>
      </c>
      <c r="C3022" s="160">
        <f>_xlfn.XLOOKUP(B3022,'2.1.trackMPD'!$R$7:$R$29,'2.1.trackMPD'!$T$7:$T$29)</f>
        <v>6</v>
      </c>
      <c r="D3022" s="160">
        <v>10</v>
      </c>
      <c r="E3022" s="160" t="s">
        <v>6390</v>
      </c>
      <c r="F3022" s="160" t="s">
        <v>110</v>
      </c>
      <c r="G3022" s="160" t="s">
        <v>124</v>
      </c>
      <c r="H3022" s="160" t="s">
        <v>6392</v>
      </c>
      <c r="I3022" s="160" cm="1">
        <f t="array" ref="I3022">INDEX('2.1.trackMPD'!I:I/(24*60*60),
       MATCH(1,
             (A3022='2.1.trackMPD'!A:A)*
             (C3022='2.1.trackMPD'!D:D)*
             (D3022/10^6='2.1.trackMPD'!H:H)*
             (E3022='2.1.trackMPD'!F:F),
0))</f>
        <v>2.0851330201984027E-6</v>
      </c>
    </row>
    <row r="3023" spans="1:9" x14ac:dyDescent="0.2">
      <c r="A3023" s="160" t="s">
        <v>21</v>
      </c>
      <c r="B3023" s="160" t="s">
        <v>20</v>
      </c>
      <c r="C3023" s="160">
        <f>_xlfn.XLOOKUP(B3023,'2.1.trackMPD'!$R$7:$R$29,'2.1.trackMPD'!$T$7:$T$29)</f>
        <v>6</v>
      </c>
      <c r="D3023" s="160">
        <v>10</v>
      </c>
      <c r="E3023" s="160" t="s">
        <v>6390</v>
      </c>
      <c r="F3023" s="160" t="s">
        <v>110</v>
      </c>
      <c r="G3023" s="160" t="s">
        <v>140</v>
      </c>
      <c r="H3023" s="160" t="s">
        <v>6392</v>
      </c>
      <c r="I3023" s="160" cm="1">
        <f t="array" ref="I3023">INDEX('2.1.trackMPD'!J:J/(24*60*60),
       MATCH(1,
             (A3023='2.1.trackMPD'!A:A)*
             (C3023='2.1.trackMPD'!D:D)*
             (D3023/10^6='2.1.trackMPD'!H:H)*
             (E3023='2.1.trackMPD'!F:F),
0))</f>
        <v>1.8651474322337038E-5</v>
      </c>
    </row>
    <row r="3024" spans="1:9" x14ac:dyDescent="0.2">
      <c r="A3024" s="160" t="s">
        <v>21</v>
      </c>
      <c r="B3024" s="160" t="s">
        <v>20</v>
      </c>
      <c r="C3024" s="160">
        <f>_xlfn.XLOOKUP(B3024,'2.1.trackMPD'!$R$7:$R$29,'2.1.trackMPD'!$T$7:$T$29)</f>
        <v>6</v>
      </c>
      <c r="D3024" s="160">
        <v>10</v>
      </c>
      <c r="E3024" s="160" t="s">
        <v>6390</v>
      </c>
      <c r="F3024" s="160" t="s">
        <v>110</v>
      </c>
      <c r="G3024" s="160" t="s">
        <v>124</v>
      </c>
      <c r="H3024" s="160" t="s">
        <v>6393</v>
      </c>
      <c r="I3024" s="160" cm="1">
        <f t="array" ref="I3024">INDEX('2.1.trackMPD'!K:K/(24*60*60),
       MATCH(1,
             (A3024='2.1.trackMPD'!A:A)*
             (C3024='2.1.trackMPD'!D:D)*
             (D3024/10^6='2.1.trackMPD'!H:H)*
             (E3024='2.1.trackMPD'!F:F),
0))</f>
        <v>0</v>
      </c>
    </row>
    <row r="3025" spans="1:9" x14ac:dyDescent="0.2">
      <c r="A3025" s="160" t="s">
        <v>21</v>
      </c>
      <c r="B3025" s="160" t="s">
        <v>20</v>
      </c>
      <c r="C3025" s="160">
        <f>_xlfn.XLOOKUP(B3025,'2.1.trackMPD'!$R$7:$R$29,'2.1.trackMPD'!$T$7:$T$29)</f>
        <v>6</v>
      </c>
      <c r="D3025" s="160">
        <v>10</v>
      </c>
      <c r="E3025" s="160" t="s">
        <v>6390</v>
      </c>
      <c r="F3025" s="160" t="s">
        <v>110</v>
      </c>
      <c r="G3025" s="160" t="s">
        <v>140</v>
      </c>
      <c r="H3025" s="160" t="s">
        <v>6393</v>
      </c>
      <c r="I3025" s="160" cm="1">
        <f t="array" ref="I3025">INDEX('2.1.trackMPD'!L:L/(24*60*60),
       MATCH(1,
             (A3025='2.1.trackMPD'!A:A)*
             (C3025='2.1.trackMPD'!D:D)*
             (D3025/10^6='2.1.trackMPD'!H:H)*
             (E3025='2.1.trackMPD'!F:F),
0))</f>
        <v>0</v>
      </c>
    </row>
    <row r="3026" spans="1:9" x14ac:dyDescent="0.2">
      <c r="A3026" s="160" t="s">
        <v>21</v>
      </c>
      <c r="B3026" s="160" t="s">
        <v>20</v>
      </c>
      <c r="C3026" s="160">
        <f>_xlfn.XLOOKUP(B3026,'2.1.trackMPD'!$R$7:$R$29,'2.1.trackMPD'!$T$7:$T$29)</f>
        <v>6</v>
      </c>
      <c r="D3026" s="160">
        <v>100</v>
      </c>
      <c r="E3026" s="160" t="s">
        <v>6390</v>
      </c>
      <c r="F3026" s="160" t="s">
        <v>110</v>
      </c>
      <c r="G3026" s="160" t="s">
        <v>124</v>
      </c>
      <c r="H3026" s="160" t="s">
        <v>6392</v>
      </c>
      <c r="I3026" s="160" cm="1">
        <f t="array" ref="I3026">INDEX('2.1.trackMPD'!I:I/(24*60*60),
       MATCH(1,
             (A3026='2.1.trackMPD'!A:A)*
             (C3026='2.1.trackMPD'!D:D)*
             (D3026/10^6='2.1.trackMPD'!H:H)*
             (E3026='2.1.trackMPD'!F:F),
0))</f>
        <v>4.0984242086577194E-3</v>
      </c>
    </row>
    <row r="3027" spans="1:9" x14ac:dyDescent="0.2">
      <c r="A3027" s="160" t="s">
        <v>21</v>
      </c>
      <c r="B3027" s="160" t="s">
        <v>20</v>
      </c>
      <c r="C3027" s="160">
        <f>_xlfn.XLOOKUP(B3027,'2.1.trackMPD'!$R$7:$R$29,'2.1.trackMPD'!$T$7:$T$29)</f>
        <v>6</v>
      </c>
      <c r="D3027" s="160">
        <v>100</v>
      </c>
      <c r="E3027" s="160" t="s">
        <v>6390</v>
      </c>
      <c r="F3027" s="160" t="s">
        <v>110</v>
      </c>
      <c r="G3027" s="160" t="s">
        <v>140</v>
      </c>
      <c r="H3027" s="160" t="s">
        <v>6392</v>
      </c>
      <c r="I3027" s="160" cm="1">
        <f t="array" ref="I3027">INDEX('2.1.trackMPD'!J:J/(24*60*60),
       MATCH(1,
             (A3027='2.1.trackMPD'!A:A)*
             (C3027='2.1.trackMPD'!D:D)*
             (D3027/10^6='2.1.trackMPD'!H:H)*
             (E3027='2.1.trackMPD'!F:F),
0))</f>
        <v>1.5962471233017246E-3</v>
      </c>
    </row>
    <row r="3028" spans="1:9" x14ac:dyDescent="0.2">
      <c r="A3028" s="160" t="s">
        <v>21</v>
      </c>
      <c r="B3028" s="160" t="s">
        <v>20</v>
      </c>
      <c r="C3028" s="160">
        <f>_xlfn.XLOOKUP(B3028,'2.1.trackMPD'!$R$7:$R$29,'2.1.trackMPD'!$T$7:$T$29)</f>
        <v>6</v>
      </c>
      <c r="D3028" s="160">
        <v>100</v>
      </c>
      <c r="E3028" s="160" t="s">
        <v>6390</v>
      </c>
      <c r="F3028" s="160" t="s">
        <v>110</v>
      </c>
      <c r="G3028" s="160" t="s">
        <v>124</v>
      </c>
      <c r="H3028" s="160" t="s">
        <v>6393</v>
      </c>
      <c r="I3028" s="160" cm="1">
        <f t="array" ref="I3028">INDEX('2.1.trackMPD'!K:K/(24*60*60),
       MATCH(1,
             (A3028='2.1.trackMPD'!A:A)*
             (C3028='2.1.trackMPD'!D:D)*
             (D3028/10^6='2.1.trackMPD'!H:H)*
             (E3028='2.1.trackMPD'!F:F),
0))</f>
        <v>0</v>
      </c>
    </row>
    <row r="3029" spans="1:9" x14ac:dyDescent="0.2">
      <c r="A3029" s="160" t="s">
        <v>21</v>
      </c>
      <c r="B3029" s="160" t="s">
        <v>20</v>
      </c>
      <c r="C3029" s="160">
        <f>_xlfn.XLOOKUP(B3029,'2.1.trackMPD'!$R$7:$R$29,'2.1.trackMPD'!$T$7:$T$29)</f>
        <v>6</v>
      </c>
      <c r="D3029" s="160">
        <v>100</v>
      </c>
      <c r="E3029" s="160" t="s">
        <v>6390</v>
      </c>
      <c r="F3029" s="160" t="s">
        <v>110</v>
      </c>
      <c r="G3029" s="160" t="s">
        <v>140</v>
      </c>
      <c r="H3029" s="160" t="s">
        <v>6393</v>
      </c>
      <c r="I3029" s="160" cm="1">
        <f t="array" ref="I3029">INDEX('2.1.trackMPD'!L:L/(24*60*60),
       MATCH(1,
             (A3029='2.1.trackMPD'!A:A)*
             (C3029='2.1.trackMPD'!D:D)*
             (D3029/10^6='2.1.trackMPD'!H:H)*
             (E3029='2.1.trackMPD'!F:F),
0))</f>
        <v>0</v>
      </c>
    </row>
    <row r="3030" spans="1:9" x14ac:dyDescent="0.2">
      <c r="A3030" s="160" t="s">
        <v>21</v>
      </c>
      <c r="B3030" s="160" t="s">
        <v>20</v>
      </c>
      <c r="C3030" s="160">
        <f>_xlfn.XLOOKUP(B3030,'2.1.trackMPD'!$R$7:$R$29,'2.1.trackMPD'!$T$7:$T$29)</f>
        <v>6</v>
      </c>
      <c r="D3030" s="160">
        <v>1000</v>
      </c>
      <c r="E3030" s="160" t="s">
        <v>6390</v>
      </c>
      <c r="F3030" s="160" t="s">
        <v>110</v>
      </c>
      <c r="G3030" s="160" t="s">
        <v>124</v>
      </c>
      <c r="H3030" s="160" t="s">
        <v>6392</v>
      </c>
      <c r="I3030" s="160" cm="1">
        <f t="array" ref="I3030">INDEX('2.1.trackMPD'!I:I/(24*60*60),
       MATCH(1,
             (A3030='2.1.trackMPD'!A:A)*
             (C3030='2.1.trackMPD'!D:D)*
             (D3030/10^6='2.1.trackMPD'!H:H)*
             (E3030='2.1.trackMPD'!F:F),
0))</f>
        <v>5.3683412108013773</v>
      </c>
    </row>
    <row r="3031" spans="1:9" x14ac:dyDescent="0.2">
      <c r="A3031" s="160" t="s">
        <v>21</v>
      </c>
      <c r="B3031" s="160" t="s">
        <v>20</v>
      </c>
      <c r="C3031" s="160">
        <f>_xlfn.XLOOKUP(B3031,'2.1.trackMPD'!$R$7:$R$29,'2.1.trackMPD'!$T$7:$T$29)</f>
        <v>6</v>
      </c>
      <c r="D3031" s="160">
        <v>1000</v>
      </c>
      <c r="E3031" s="160" t="s">
        <v>6390</v>
      </c>
      <c r="F3031" s="160" t="s">
        <v>110</v>
      </c>
      <c r="G3031" s="160" t="s">
        <v>140</v>
      </c>
      <c r="H3031" s="160" t="s">
        <v>6392</v>
      </c>
      <c r="I3031" s="160" cm="1">
        <f t="array" ref="I3031">INDEX('2.1.trackMPD'!J:J/(24*60*60),
       MATCH(1,
             (A3031='2.1.trackMPD'!A:A)*
             (C3031='2.1.trackMPD'!D:D)*
             (D3031/10^6='2.1.trackMPD'!H:H)*
             (E3031='2.1.trackMPD'!F:F),
0))</f>
        <v>5.8564266414060297E-2</v>
      </c>
    </row>
    <row r="3032" spans="1:9" x14ac:dyDescent="0.2">
      <c r="A3032" s="160" t="s">
        <v>21</v>
      </c>
      <c r="B3032" s="160" t="s">
        <v>20</v>
      </c>
      <c r="C3032" s="160">
        <f>_xlfn.XLOOKUP(B3032,'2.1.trackMPD'!$R$7:$R$29,'2.1.trackMPD'!$T$7:$T$29)</f>
        <v>6</v>
      </c>
      <c r="D3032" s="160">
        <v>1000</v>
      </c>
      <c r="E3032" s="160" t="s">
        <v>6390</v>
      </c>
      <c r="F3032" s="160" t="s">
        <v>110</v>
      </c>
      <c r="G3032" s="160" t="s">
        <v>124</v>
      </c>
      <c r="H3032" s="160" t="s">
        <v>6393</v>
      </c>
      <c r="I3032" s="160" cm="1">
        <f t="array" ref="I3032">INDEX('2.1.trackMPD'!K:K/(24*60*60),
       MATCH(1,
             (A3032='2.1.trackMPD'!A:A)*
             (C3032='2.1.trackMPD'!D:D)*
             (D3032/10^6='2.1.trackMPD'!H:H)*
             (E3032='2.1.trackMPD'!F:F),
0))</f>
        <v>0</v>
      </c>
    </row>
    <row r="3033" spans="1:9" x14ac:dyDescent="0.2">
      <c r="A3033" s="160" t="s">
        <v>21</v>
      </c>
      <c r="B3033" s="160" t="s">
        <v>20</v>
      </c>
      <c r="C3033" s="160">
        <f>_xlfn.XLOOKUP(B3033,'2.1.trackMPD'!$R$7:$R$29,'2.1.trackMPD'!$T$7:$T$29)</f>
        <v>6</v>
      </c>
      <c r="D3033" s="160">
        <v>1000</v>
      </c>
      <c r="E3033" s="160" t="s">
        <v>6390</v>
      </c>
      <c r="F3033" s="160" t="s">
        <v>110</v>
      </c>
      <c r="G3033" s="160" t="s">
        <v>140</v>
      </c>
      <c r="H3033" s="160" t="s">
        <v>6393</v>
      </c>
      <c r="I3033" s="160" cm="1">
        <f t="array" ref="I3033">INDEX('2.1.trackMPD'!L:L/(24*60*60),
       MATCH(1,
             (A3033='2.1.trackMPD'!A:A)*
             (C3033='2.1.trackMPD'!D:D)*
             (D3033/10^6='2.1.trackMPD'!H:H)*
             (E3033='2.1.trackMPD'!F:F),
0))</f>
        <v>0</v>
      </c>
    </row>
    <row r="3034" spans="1:9" x14ac:dyDescent="0.2">
      <c r="A3034" s="160" t="s">
        <v>21</v>
      </c>
      <c r="B3034" s="160" t="s">
        <v>20</v>
      </c>
      <c r="C3034" s="160">
        <f>_xlfn.XLOOKUP(B3034,'2.1.trackMPD'!$R$7:$R$29,'2.1.trackMPD'!$T$7:$T$29)</f>
        <v>6</v>
      </c>
      <c r="D3034" s="160">
        <v>5000</v>
      </c>
      <c r="E3034" s="160" t="s">
        <v>6390</v>
      </c>
      <c r="F3034" s="160" t="s">
        <v>110</v>
      </c>
      <c r="G3034" s="160" t="s">
        <v>124</v>
      </c>
      <c r="H3034" s="160" t="s">
        <v>6392</v>
      </c>
      <c r="I3034" s="160" cm="1">
        <f t="array" ref="I3034">INDEX('2.1.trackMPD'!I:I/(24*60*60),
       MATCH(1,
             (A3034='2.1.trackMPD'!A:A)*
             (C3034='2.1.trackMPD'!D:D)*
             (D3034/10^6='2.1.trackMPD'!H:H)*
             (E3034='2.1.trackMPD'!F:F),
0))</f>
        <v>83.412452268971649</v>
      </c>
    </row>
    <row r="3035" spans="1:9" x14ac:dyDescent="0.2">
      <c r="A3035" s="160" t="s">
        <v>21</v>
      </c>
      <c r="B3035" s="160" t="s">
        <v>20</v>
      </c>
      <c r="C3035" s="160">
        <f>_xlfn.XLOOKUP(B3035,'2.1.trackMPD'!$R$7:$R$29,'2.1.trackMPD'!$T$7:$T$29)</f>
        <v>6</v>
      </c>
      <c r="D3035" s="160">
        <v>5000</v>
      </c>
      <c r="E3035" s="160" t="s">
        <v>6390</v>
      </c>
      <c r="F3035" s="160" t="s">
        <v>110</v>
      </c>
      <c r="G3035" s="160" t="s">
        <v>140</v>
      </c>
      <c r="H3035" s="160" t="s">
        <v>6392</v>
      </c>
      <c r="I3035" s="160" cm="1">
        <f t="array" ref="I3035">INDEX('2.1.trackMPD'!J:J/(24*60*60),
       MATCH(1,
             (A3035='2.1.trackMPD'!A:A)*
             (C3035='2.1.trackMPD'!D:D)*
             (D3035/10^6='2.1.trackMPD'!H:H)*
             (E3035='2.1.trackMPD'!F:F),
0))</f>
        <v>0.23084901120804399</v>
      </c>
    </row>
    <row r="3036" spans="1:9" x14ac:dyDescent="0.2">
      <c r="A3036" s="160" t="s">
        <v>21</v>
      </c>
      <c r="B3036" s="160" t="s">
        <v>20</v>
      </c>
      <c r="C3036" s="160">
        <f>_xlfn.XLOOKUP(B3036,'2.1.trackMPD'!$R$7:$R$29,'2.1.trackMPD'!$T$7:$T$29)</f>
        <v>6</v>
      </c>
      <c r="D3036" s="160">
        <v>5000</v>
      </c>
      <c r="E3036" s="160" t="s">
        <v>6390</v>
      </c>
      <c r="F3036" s="160" t="s">
        <v>110</v>
      </c>
      <c r="G3036" s="160" t="s">
        <v>124</v>
      </c>
      <c r="H3036" s="160" t="s">
        <v>6393</v>
      </c>
      <c r="I3036" s="160" cm="1">
        <f t="array" ref="I3036">INDEX('2.1.trackMPD'!K:K/(24*60*60),
       MATCH(1,
             (A3036='2.1.trackMPD'!A:A)*
             (C3036='2.1.trackMPD'!D:D)*
             (D3036/10^6='2.1.trackMPD'!H:H)*
             (E3036='2.1.trackMPD'!F:F),
0))</f>
        <v>0</v>
      </c>
    </row>
    <row r="3037" spans="1:9" x14ac:dyDescent="0.2">
      <c r="A3037" s="160" t="s">
        <v>21</v>
      </c>
      <c r="B3037" s="160" t="s">
        <v>20</v>
      </c>
      <c r="C3037" s="160">
        <f>_xlfn.XLOOKUP(B3037,'2.1.trackMPD'!$R$7:$R$29,'2.1.trackMPD'!$T$7:$T$29)</f>
        <v>6</v>
      </c>
      <c r="D3037" s="160">
        <v>5000</v>
      </c>
      <c r="E3037" s="160" t="s">
        <v>6390</v>
      </c>
      <c r="F3037" s="160" t="s">
        <v>110</v>
      </c>
      <c r="G3037" s="160" t="s">
        <v>140</v>
      </c>
      <c r="H3037" s="160" t="s">
        <v>6393</v>
      </c>
      <c r="I3037" s="160" cm="1">
        <f t="array" ref="I3037">INDEX('2.1.trackMPD'!L:L/(24*60*60),
       MATCH(1,
             (A3037='2.1.trackMPD'!A:A)*
             (C3037='2.1.trackMPD'!D:D)*
             (D3037/10^6='2.1.trackMPD'!H:H)*
             (E3037='2.1.trackMPD'!F:F),
0))</f>
        <v>0</v>
      </c>
    </row>
    <row r="3038" spans="1:9" x14ac:dyDescent="0.2">
      <c r="A3038" s="160" t="s">
        <v>21</v>
      </c>
      <c r="B3038" s="160" t="s">
        <v>20</v>
      </c>
      <c r="C3038" s="160">
        <f>_xlfn.XLOOKUP(B3038,'2.1.trackMPD'!$R$7:$R$29,'2.1.trackMPD'!$T$7:$T$29)</f>
        <v>6</v>
      </c>
      <c r="D3038" s="160">
        <v>1</v>
      </c>
      <c r="E3038" s="160" t="s">
        <v>6394</v>
      </c>
      <c r="F3038" s="160" t="s">
        <v>110</v>
      </c>
      <c r="G3038" s="160" t="s">
        <v>124</v>
      </c>
      <c r="H3038" s="160" t="s">
        <v>6392</v>
      </c>
      <c r="I3038" s="160" cm="1">
        <f t="array" ref="I3038">INDEX('2.1.trackMPD'!I:I/(24*60*60),
       MATCH(1,
             (A3038='2.1.trackMPD'!A:A)*
             (C3038='2.1.trackMPD'!D:D)*
             (D3038/10^6='2.1.trackMPD'!H:H)*
             (E3038='2.1.trackMPD'!F:F),
0))</f>
        <v>5.641955361898646E-7</v>
      </c>
    </row>
    <row r="3039" spans="1:9" x14ac:dyDescent="0.2">
      <c r="A3039" s="160" t="s">
        <v>21</v>
      </c>
      <c r="B3039" s="160" t="s">
        <v>20</v>
      </c>
      <c r="C3039" s="160">
        <f>_xlfn.XLOOKUP(B3039,'2.1.trackMPD'!$R$7:$R$29,'2.1.trackMPD'!$T$7:$T$29)</f>
        <v>6</v>
      </c>
      <c r="D3039" s="160">
        <v>1</v>
      </c>
      <c r="E3039" s="160" t="s">
        <v>6394</v>
      </c>
      <c r="F3039" s="160" t="s">
        <v>110</v>
      </c>
      <c r="G3039" s="160" t="s">
        <v>140</v>
      </c>
      <c r="H3039" s="160" t="s">
        <v>6392</v>
      </c>
      <c r="I3039" s="160" cm="1">
        <f t="array" ref="I3039">INDEX('2.1.trackMPD'!J:J/(24*60*60),
       MATCH(1,
             (A3039='2.1.trackMPD'!A:A)*
             (C3039='2.1.trackMPD'!D:D)*
             (D3039/10^6='2.1.trackMPD'!H:H)*
             (E3039='2.1.trackMPD'!F:F),
0))</f>
        <v>1.3260237986592362E-5</v>
      </c>
    </row>
    <row r="3040" spans="1:9" x14ac:dyDescent="0.2">
      <c r="A3040" s="160" t="s">
        <v>21</v>
      </c>
      <c r="B3040" s="160" t="s">
        <v>20</v>
      </c>
      <c r="C3040" s="160">
        <f>_xlfn.XLOOKUP(B3040,'2.1.trackMPD'!$R$7:$R$29,'2.1.trackMPD'!$T$7:$T$29)</f>
        <v>6</v>
      </c>
      <c r="D3040" s="160">
        <v>1</v>
      </c>
      <c r="E3040" s="160" t="s">
        <v>6394</v>
      </c>
      <c r="F3040" s="160" t="s">
        <v>110</v>
      </c>
      <c r="G3040" s="160" t="s">
        <v>124</v>
      </c>
      <c r="H3040" s="160" t="s">
        <v>6393</v>
      </c>
      <c r="I3040" s="160" cm="1">
        <f t="array" ref="I3040">INDEX('2.1.trackMPD'!K:K/(24*60*60),
       MATCH(1,
             (A3040='2.1.trackMPD'!A:A)*
             (C3040='2.1.trackMPD'!D:D)*
             (D3040/10^6='2.1.trackMPD'!H:H)*
             (E3040='2.1.trackMPD'!F:F),
0))</f>
        <v>0</v>
      </c>
    </row>
    <row r="3041" spans="1:9" x14ac:dyDescent="0.2">
      <c r="A3041" s="160" t="s">
        <v>21</v>
      </c>
      <c r="B3041" s="160" t="s">
        <v>20</v>
      </c>
      <c r="C3041" s="160">
        <f>_xlfn.XLOOKUP(B3041,'2.1.trackMPD'!$R$7:$R$29,'2.1.trackMPD'!$T$7:$T$29)</f>
        <v>6</v>
      </c>
      <c r="D3041" s="160">
        <v>1</v>
      </c>
      <c r="E3041" s="160" t="s">
        <v>6394</v>
      </c>
      <c r="F3041" s="160" t="s">
        <v>110</v>
      </c>
      <c r="G3041" s="160" t="s">
        <v>140</v>
      </c>
      <c r="H3041" s="160" t="s">
        <v>6393</v>
      </c>
      <c r="I3041" s="160" cm="1">
        <f t="array" ref="I3041">INDEX('2.1.trackMPD'!L:L/(24*60*60),
       MATCH(1,
             (A3041='2.1.trackMPD'!A:A)*
             (C3041='2.1.trackMPD'!D:D)*
             (D3041/10^6='2.1.trackMPD'!H:H)*
             (E3041='2.1.trackMPD'!F:F),
0))</f>
        <v>0</v>
      </c>
    </row>
    <row r="3042" spans="1:9" x14ac:dyDescent="0.2">
      <c r="A3042" s="160" t="s">
        <v>21</v>
      </c>
      <c r="B3042" s="160" t="s">
        <v>20</v>
      </c>
      <c r="C3042" s="160">
        <f>_xlfn.XLOOKUP(B3042,'2.1.trackMPD'!$R$7:$R$29,'2.1.trackMPD'!$T$7:$T$29)</f>
        <v>6</v>
      </c>
      <c r="D3042" s="160">
        <v>10</v>
      </c>
      <c r="E3042" s="160" t="s">
        <v>6394</v>
      </c>
      <c r="F3042" s="160" t="s">
        <v>110</v>
      </c>
      <c r="G3042" s="160" t="s">
        <v>124</v>
      </c>
      <c r="H3042" s="160" t="s">
        <v>6392</v>
      </c>
      <c r="I3042" s="160" cm="1">
        <f t="array" ref="I3042">INDEX('2.1.trackMPD'!I:I/(24*60*60),
       MATCH(1,
             (A3042='2.1.trackMPD'!A:A)*
             (C3042='2.1.trackMPD'!D:D)*
             (D3042/10^6='2.1.trackMPD'!H:H)*
             (E3042='2.1.trackMPD'!F:F),
0))</f>
        <v>2.0021127958010416E-5</v>
      </c>
    </row>
    <row r="3043" spans="1:9" x14ac:dyDescent="0.2">
      <c r="A3043" s="160" t="s">
        <v>21</v>
      </c>
      <c r="B3043" s="160" t="s">
        <v>20</v>
      </c>
      <c r="C3043" s="160">
        <f>_xlfn.XLOOKUP(B3043,'2.1.trackMPD'!$R$7:$R$29,'2.1.trackMPD'!$T$7:$T$29)</f>
        <v>6</v>
      </c>
      <c r="D3043" s="160">
        <v>10</v>
      </c>
      <c r="E3043" s="160" t="s">
        <v>6394</v>
      </c>
      <c r="F3043" s="160" t="s">
        <v>110</v>
      </c>
      <c r="G3043" s="160" t="s">
        <v>140</v>
      </c>
      <c r="H3043" s="160" t="s">
        <v>6392</v>
      </c>
      <c r="I3043" s="160" cm="1">
        <f t="array" ref="I3043">INDEX('2.1.trackMPD'!J:J/(24*60*60),
       MATCH(1,
             (A3043='2.1.trackMPD'!A:A)*
             (C3043='2.1.trackMPD'!D:D)*
             (D3043/10^6='2.1.trackMPD'!H:H)*
             (E3043='2.1.trackMPD'!F:F),
0))</f>
        <v>5.9651611245365041E-5</v>
      </c>
    </row>
    <row r="3044" spans="1:9" x14ac:dyDescent="0.2">
      <c r="A3044" s="160" t="s">
        <v>21</v>
      </c>
      <c r="B3044" s="160" t="s">
        <v>20</v>
      </c>
      <c r="C3044" s="160">
        <f>_xlfn.XLOOKUP(B3044,'2.1.trackMPD'!$R$7:$R$29,'2.1.trackMPD'!$T$7:$T$29)</f>
        <v>6</v>
      </c>
      <c r="D3044" s="160">
        <v>10</v>
      </c>
      <c r="E3044" s="160" t="s">
        <v>6394</v>
      </c>
      <c r="F3044" s="160" t="s">
        <v>110</v>
      </c>
      <c r="G3044" s="160" t="s">
        <v>124</v>
      </c>
      <c r="H3044" s="160" t="s">
        <v>6393</v>
      </c>
      <c r="I3044" s="160" cm="1">
        <f t="array" ref="I3044">INDEX('2.1.trackMPD'!K:K/(24*60*60),
       MATCH(1,
             (A3044='2.1.trackMPD'!A:A)*
             (C3044='2.1.trackMPD'!D:D)*
             (D3044/10^6='2.1.trackMPD'!H:H)*
             (E3044='2.1.trackMPD'!F:F),
0))</f>
        <v>0</v>
      </c>
    </row>
    <row r="3045" spans="1:9" x14ac:dyDescent="0.2">
      <c r="A3045" s="160" t="s">
        <v>21</v>
      </c>
      <c r="B3045" s="160" t="s">
        <v>20</v>
      </c>
      <c r="C3045" s="160">
        <f>_xlfn.XLOOKUP(B3045,'2.1.trackMPD'!$R$7:$R$29,'2.1.trackMPD'!$T$7:$T$29)</f>
        <v>6</v>
      </c>
      <c r="D3045" s="160">
        <v>10</v>
      </c>
      <c r="E3045" s="160" t="s">
        <v>6394</v>
      </c>
      <c r="F3045" s="160" t="s">
        <v>110</v>
      </c>
      <c r="G3045" s="160" t="s">
        <v>140</v>
      </c>
      <c r="H3045" s="160" t="s">
        <v>6393</v>
      </c>
      <c r="I3045" s="160" cm="1">
        <f t="array" ref="I3045">INDEX('2.1.trackMPD'!L:L/(24*60*60),
       MATCH(1,
             (A3045='2.1.trackMPD'!A:A)*
             (C3045='2.1.trackMPD'!D:D)*
             (D3045/10^6='2.1.trackMPD'!H:H)*
             (E3045='2.1.trackMPD'!F:F),
0))</f>
        <v>0</v>
      </c>
    </row>
    <row r="3046" spans="1:9" x14ac:dyDescent="0.2">
      <c r="A3046" s="160" t="s">
        <v>21</v>
      </c>
      <c r="B3046" s="160" t="s">
        <v>20</v>
      </c>
      <c r="C3046" s="160">
        <f>_xlfn.XLOOKUP(B3046,'2.1.trackMPD'!$R$7:$R$29,'2.1.trackMPD'!$T$7:$T$29)</f>
        <v>6</v>
      </c>
      <c r="D3046" s="160">
        <v>100</v>
      </c>
      <c r="E3046" s="160" t="s">
        <v>6394</v>
      </c>
      <c r="F3046" s="160" t="s">
        <v>110</v>
      </c>
      <c r="G3046" s="160" t="s">
        <v>124</v>
      </c>
      <c r="H3046" s="160" t="s">
        <v>6392</v>
      </c>
      <c r="I3046" s="160" cm="1">
        <f t="array" ref="I3046">INDEX('2.1.trackMPD'!I:I/(24*60*60),
       MATCH(1,
             (A3046='2.1.trackMPD'!A:A)*
             (C3046='2.1.trackMPD'!D:D)*
             (D3046/10^6='2.1.trackMPD'!H:H)*
             (E3046='2.1.trackMPD'!F:F),
0))</f>
        <v>3.4877319414421529E-2</v>
      </c>
    </row>
    <row r="3047" spans="1:9" x14ac:dyDescent="0.2">
      <c r="A3047" s="160" t="s">
        <v>21</v>
      </c>
      <c r="B3047" s="160" t="s">
        <v>20</v>
      </c>
      <c r="C3047" s="160">
        <f>_xlfn.XLOOKUP(B3047,'2.1.trackMPD'!$R$7:$R$29,'2.1.trackMPD'!$T$7:$T$29)</f>
        <v>6</v>
      </c>
      <c r="D3047" s="160">
        <v>100</v>
      </c>
      <c r="E3047" s="160" t="s">
        <v>6394</v>
      </c>
      <c r="F3047" s="160" t="s">
        <v>110</v>
      </c>
      <c r="G3047" s="160" t="s">
        <v>140</v>
      </c>
      <c r="H3047" s="160" t="s">
        <v>6392</v>
      </c>
      <c r="I3047" s="160" cm="1">
        <f t="array" ref="I3047">INDEX('2.1.trackMPD'!J:J/(24*60*60),
       MATCH(1,
             (A3047='2.1.trackMPD'!A:A)*
             (C3047='2.1.trackMPD'!D:D)*
             (D3047/10^6='2.1.trackMPD'!H:H)*
             (E3047='2.1.trackMPD'!F:F),
0))</f>
        <v>4.7003959416505791E-3</v>
      </c>
    </row>
    <row r="3048" spans="1:9" x14ac:dyDescent="0.2">
      <c r="A3048" s="160" t="s">
        <v>21</v>
      </c>
      <c r="B3048" s="160" t="s">
        <v>20</v>
      </c>
      <c r="C3048" s="160">
        <f>_xlfn.XLOOKUP(B3048,'2.1.trackMPD'!$R$7:$R$29,'2.1.trackMPD'!$T$7:$T$29)</f>
        <v>6</v>
      </c>
      <c r="D3048" s="160">
        <v>100</v>
      </c>
      <c r="E3048" s="160" t="s">
        <v>6394</v>
      </c>
      <c r="F3048" s="160" t="s">
        <v>110</v>
      </c>
      <c r="G3048" s="160" t="s">
        <v>124</v>
      </c>
      <c r="H3048" s="160" t="s">
        <v>6393</v>
      </c>
      <c r="I3048" s="160" cm="1">
        <f t="array" ref="I3048">INDEX('2.1.trackMPD'!K:K/(24*60*60),
       MATCH(1,
             (A3048='2.1.trackMPD'!A:A)*
             (C3048='2.1.trackMPD'!D:D)*
             (D3048/10^6='2.1.trackMPD'!H:H)*
             (E3048='2.1.trackMPD'!F:F),
0))</f>
        <v>0</v>
      </c>
    </row>
    <row r="3049" spans="1:9" x14ac:dyDescent="0.2">
      <c r="A3049" s="160" t="s">
        <v>21</v>
      </c>
      <c r="B3049" s="160" t="s">
        <v>20</v>
      </c>
      <c r="C3049" s="160">
        <f>_xlfn.XLOOKUP(B3049,'2.1.trackMPD'!$R$7:$R$29,'2.1.trackMPD'!$T$7:$T$29)</f>
        <v>6</v>
      </c>
      <c r="D3049" s="160">
        <v>100</v>
      </c>
      <c r="E3049" s="160" t="s">
        <v>6394</v>
      </c>
      <c r="F3049" s="160" t="s">
        <v>110</v>
      </c>
      <c r="G3049" s="160" t="s">
        <v>140</v>
      </c>
      <c r="H3049" s="160" t="s">
        <v>6393</v>
      </c>
      <c r="I3049" s="160" cm="1">
        <f t="array" ref="I3049">INDEX('2.1.trackMPD'!L:L/(24*60*60),
       MATCH(1,
             (A3049='2.1.trackMPD'!A:A)*
             (C3049='2.1.trackMPD'!D:D)*
             (D3049/10^6='2.1.trackMPD'!H:H)*
             (E3049='2.1.trackMPD'!F:F),
0))</f>
        <v>0</v>
      </c>
    </row>
    <row r="3050" spans="1:9" x14ac:dyDescent="0.2">
      <c r="A3050" s="160" t="s">
        <v>21</v>
      </c>
      <c r="B3050" s="160" t="s">
        <v>20</v>
      </c>
      <c r="C3050" s="160">
        <f>_xlfn.XLOOKUP(B3050,'2.1.trackMPD'!$R$7:$R$29,'2.1.trackMPD'!$T$7:$T$29)</f>
        <v>6</v>
      </c>
      <c r="D3050" s="160">
        <v>1000</v>
      </c>
      <c r="E3050" s="160" t="s">
        <v>6394</v>
      </c>
      <c r="F3050" s="160" t="s">
        <v>110</v>
      </c>
      <c r="G3050" s="160" t="s">
        <v>124</v>
      </c>
      <c r="H3050" s="160" t="s">
        <v>6392</v>
      </c>
      <c r="I3050" s="160" cm="1">
        <f t="array" ref="I3050">INDEX('2.1.trackMPD'!I:I/(24*60*60),
       MATCH(1,
             (A3050='2.1.trackMPD'!A:A)*
             (C3050='2.1.trackMPD'!D:D)*
             (D3050/10^6='2.1.trackMPD'!H:H)*
             (E3050='2.1.trackMPD'!F:F),
0))</f>
        <v>4.3864559539063652</v>
      </c>
    </row>
    <row r="3051" spans="1:9" x14ac:dyDescent="0.2">
      <c r="A3051" s="160" t="s">
        <v>21</v>
      </c>
      <c r="B3051" s="160" t="s">
        <v>20</v>
      </c>
      <c r="C3051" s="160">
        <f>_xlfn.XLOOKUP(B3051,'2.1.trackMPD'!$R$7:$R$29,'2.1.trackMPD'!$T$7:$T$29)</f>
        <v>6</v>
      </c>
      <c r="D3051" s="160">
        <v>1000</v>
      </c>
      <c r="E3051" s="160" t="s">
        <v>6394</v>
      </c>
      <c r="F3051" s="160" t="s">
        <v>110</v>
      </c>
      <c r="G3051" s="160" t="s">
        <v>140</v>
      </c>
      <c r="H3051" s="160" t="s">
        <v>6392</v>
      </c>
      <c r="I3051" s="160" cm="1">
        <f t="array" ref="I3051">INDEX('2.1.trackMPD'!J:J/(24*60*60),
       MATCH(1,
             (A3051='2.1.trackMPD'!A:A)*
             (C3051='2.1.trackMPD'!D:D)*
             (D3051/10^6='2.1.trackMPD'!H:H)*
             (E3051='2.1.trackMPD'!F:F),
0))</f>
        <v>5.2938245164755676E-2</v>
      </c>
    </row>
    <row r="3052" spans="1:9" x14ac:dyDescent="0.2">
      <c r="A3052" s="160" t="s">
        <v>21</v>
      </c>
      <c r="B3052" s="160" t="s">
        <v>20</v>
      </c>
      <c r="C3052" s="160">
        <f>_xlfn.XLOOKUP(B3052,'2.1.trackMPD'!$R$7:$R$29,'2.1.trackMPD'!$T$7:$T$29)</f>
        <v>6</v>
      </c>
      <c r="D3052" s="160">
        <v>1000</v>
      </c>
      <c r="E3052" s="160" t="s">
        <v>6394</v>
      </c>
      <c r="F3052" s="160" t="s">
        <v>110</v>
      </c>
      <c r="G3052" s="160" t="s">
        <v>124</v>
      </c>
      <c r="H3052" s="160" t="s">
        <v>6393</v>
      </c>
      <c r="I3052" s="160" cm="1">
        <f t="array" ref="I3052">INDEX('2.1.trackMPD'!K:K/(24*60*60),
       MATCH(1,
             (A3052='2.1.trackMPD'!A:A)*
             (C3052='2.1.trackMPD'!D:D)*
             (D3052/10^6='2.1.trackMPD'!H:H)*
             (E3052='2.1.trackMPD'!F:F),
0))</f>
        <v>0</v>
      </c>
    </row>
    <row r="3053" spans="1:9" x14ac:dyDescent="0.2">
      <c r="A3053" s="160" t="s">
        <v>21</v>
      </c>
      <c r="B3053" s="160" t="s">
        <v>20</v>
      </c>
      <c r="C3053" s="160">
        <f>_xlfn.XLOOKUP(B3053,'2.1.trackMPD'!$R$7:$R$29,'2.1.trackMPD'!$T$7:$T$29)</f>
        <v>6</v>
      </c>
      <c r="D3053" s="160">
        <v>1000</v>
      </c>
      <c r="E3053" s="160" t="s">
        <v>6394</v>
      </c>
      <c r="F3053" s="160" t="s">
        <v>110</v>
      </c>
      <c r="G3053" s="160" t="s">
        <v>140</v>
      </c>
      <c r="H3053" s="160" t="s">
        <v>6393</v>
      </c>
      <c r="I3053" s="160" cm="1">
        <f t="array" ref="I3053">INDEX('2.1.trackMPD'!L:L/(24*60*60),
       MATCH(1,
             (A3053='2.1.trackMPD'!A:A)*
             (C3053='2.1.trackMPD'!D:D)*
             (D3053/10^6='2.1.trackMPD'!H:H)*
             (E3053='2.1.trackMPD'!F:F),
0))</f>
        <v>0</v>
      </c>
    </row>
    <row r="3054" spans="1:9" x14ac:dyDescent="0.2">
      <c r="A3054" s="160" t="s">
        <v>21</v>
      </c>
      <c r="B3054" s="160" t="s">
        <v>20</v>
      </c>
      <c r="C3054" s="160">
        <f>_xlfn.XLOOKUP(B3054,'2.1.trackMPD'!$R$7:$R$29,'2.1.trackMPD'!$T$7:$T$29)</f>
        <v>6</v>
      </c>
      <c r="D3054" s="160">
        <v>5000</v>
      </c>
      <c r="E3054" s="160" t="s">
        <v>6394</v>
      </c>
      <c r="F3054" s="160" t="s">
        <v>110</v>
      </c>
      <c r="G3054" s="160" t="s">
        <v>124</v>
      </c>
      <c r="H3054" s="160" t="s">
        <v>6392</v>
      </c>
      <c r="I3054" s="160" t="e" cm="1">
        <f t="array" ref="I3054">INDEX('2.1.trackMPD'!I:I/(24*60*60),
       MATCH(1,
             (A3054='2.1.trackMPD'!A:A)*
             (C3054='2.1.trackMPD'!D:D)*
             (D3054/10^6='2.1.trackMPD'!H:H)*
             (E3054='2.1.trackMPD'!F:F),
0))</f>
        <v>#N/A</v>
      </c>
    </row>
    <row r="3055" spans="1:9" x14ac:dyDescent="0.2">
      <c r="A3055" s="160" t="s">
        <v>21</v>
      </c>
      <c r="B3055" s="160" t="s">
        <v>20</v>
      </c>
      <c r="C3055" s="160">
        <f>_xlfn.XLOOKUP(B3055,'2.1.trackMPD'!$R$7:$R$29,'2.1.trackMPD'!$T$7:$T$29)</f>
        <v>6</v>
      </c>
      <c r="D3055" s="160">
        <v>5000</v>
      </c>
      <c r="E3055" s="160" t="s">
        <v>6394</v>
      </c>
      <c r="F3055" s="160" t="s">
        <v>110</v>
      </c>
      <c r="G3055" s="160" t="s">
        <v>140</v>
      </c>
      <c r="H3055" s="160" t="s">
        <v>6392</v>
      </c>
      <c r="I3055" s="160" t="e" cm="1">
        <f t="array" ref="I3055">INDEX('2.1.trackMPD'!J:J/(24*60*60),
       MATCH(1,
             (A3055='2.1.trackMPD'!A:A)*
             (C3055='2.1.trackMPD'!D:D)*
             (D3055/10^6='2.1.trackMPD'!H:H)*
             (E3055='2.1.trackMPD'!F:F),
0))</f>
        <v>#N/A</v>
      </c>
    </row>
    <row r="3056" spans="1:9" x14ac:dyDescent="0.2">
      <c r="A3056" s="160" t="s">
        <v>21</v>
      </c>
      <c r="B3056" s="160" t="s">
        <v>20</v>
      </c>
      <c r="C3056" s="160">
        <f>_xlfn.XLOOKUP(B3056,'2.1.trackMPD'!$R$7:$R$29,'2.1.trackMPD'!$T$7:$T$29)</f>
        <v>6</v>
      </c>
      <c r="D3056" s="160">
        <v>5000</v>
      </c>
      <c r="E3056" s="160" t="s">
        <v>6394</v>
      </c>
      <c r="F3056" s="160" t="s">
        <v>110</v>
      </c>
      <c r="G3056" s="160" t="s">
        <v>124</v>
      </c>
      <c r="H3056" s="160" t="s">
        <v>6393</v>
      </c>
      <c r="I3056" s="160" t="e" cm="1">
        <f t="array" ref="I3056">INDEX('2.1.trackMPD'!K:K/(24*60*60),
       MATCH(1,
             (A3056='2.1.trackMPD'!A:A)*
             (C3056='2.1.trackMPD'!D:D)*
             (D3056/10^6='2.1.trackMPD'!H:H)*
             (E3056='2.1.trackMPD'!F:F),
0))</f>
        <v>#N/A</v>
      </c>
    </row>
    <row r="3057" spans="1:9" x14ac:dyDescent="0.2">
      <c r="A3057" s="160" t="s">
        <v>21</v>
      </c>
      <c r="B3057" s="160" t="s">
        <v>20</v>
      </c>
      <c r="C3057" s="160">
        <f>_xlfn.XLOOKUP(B3057,'2.1.trackMPD'!$R$7:$R$29,'2.1.trackMPD'!$T$7:$T$29)</f>
        <v>6</v>
      </c>
      <c r="D3057" s="160">
        <v>5000</v>
      </c>
      <c r="E3057" s="160" t="s">
        <v>6394</v>
      </c>
      <c r="F3057" s="160" t="s">
        <v>110</v>
      </c>
      <c r="G3057" s="160" t="s">
        <v>140</v>
      </c>
      <c r="H3057" s="160" t="s">
        <v>6393</v>
      </c>
      <c r="I3057" s="160" t="e" cm="1">
        <f t="array" ref="I3057">INDEX('2.1.trackMPD'!L:L/(24*60*60),
       MATCH(1,
             (A3057='2.1.trackMPD'!A:A)*
             (C3057='2.1.trackMPD'!D:D)*
             (D3057/10^6='2.1.trackMPD'!H:H)*
             (E3057='2.1.trackMPD'!F:F),
0))</f>
        <v>#N/A</v>
      </c>
    </row>
    <row r="3058" spans="1:9" x14ac:dyDescent="0.2">
      <c r="A3058" s="160" t="s">
        <v>21</v>
      </c>
      <c r="B3058" s="160" t="s">
        <v>20</v>
      </c>
      <c r="C3058" s="160">
        <f>_xlfn.XLOOKUP(B3058,'2.1.trackMPD'!$R$7:$R$29,'2.1.trackMPD'!$T$7:$T$29)</f>
        <v>6</v>
      </c>
      <c r="D3058" s="160">
        <v>1</v>
      </c>
      <c r="E3058" s="160" t="s">
        <v>6395</v>
      </c>
      <c r="F3058" s="160" t="s">
        <v>110</v>
      </c>
      <c r="G3058" s="160" t="s">
        <v>124</v>
      </c>
      <c r="H3058" s="160" t="s">
        <v>6392</v>
      </c>
      <c r="I3058" s="160" t="e" cm="1">
        <f t="array" ref="I3058">INDEX('2.1.trackMPD'!I:I/(24*60*60),
       MATCH(1,
             (A3058='2.1.trackMPD'!A:A)*
             (C3058='2.1.trackMPD'!D:D)*
             (D3058/10^6='2.1.trackMPD'!H:H)*
             (E3058='2.1.trackMPD'!F:F),
0))</f>
        <v>#N/A</v>
      </c>
    </row>
    <row r="3059" spans="1:9" x14ac:dyDescent="0.2">
      <c r="A3059" s="160" t="s">
        <v>21</v>
      </c>
      <c r="B3059" s="160" t="s">
        <v>20</v>
      </c>
      <c r="C3059" s="160">
        <f>_xlfn.XLOOKUP(B3059,'2.1.trackMPD'!$R$7:$R$29,'2.1.trackMPD'!$T$7:$T$29)</f>
        <v>6</v>
      </c>
      <c r="D3059" s="160">
        <v>1</v>
      </c>
      <c r="E3059" s="160" t="s">
        <v>6395</v>
      </c>
      <c r="F3059" s="160" t="s">
        <v>110</v>
      </c>
      <c r="G3059" s="160" t="s">
        <v>140</v>
      </c>
      <c r="H3059" s="160" t="s">
        <v>6392</v>
      </c>
      <c r="I3059" s="160" t="e" cm="1">
        <f t="array" ref="I3059">INDEX('2.1.trackMPD'!J:J/(24*60*60),
       MATCH(1,
             (A3059='2.1.trackMPD'!A:A)*
             (C3059='2.1.trackMPD'!D:D)*
             (D3059/10^6='2.1.trackMPD'!H:H)*
             (E3059='2.1.trackMPD'!F:F),
0))</f>
        <v>#N/A</v>
      </c>
    </row>
    <row r="3060" spans="1:9" x14ac:dyDescent="0.2">
      <c r="A3060" s="160" t="s">
        <v>21</v>
      </c>
      <c r="B3060" s="160" t="s">
        <v>20</v>
      </c>
      <c r="C3060" s="160">
        <f>_xlfn.XLOOKUP(B3060,'2.1.trackMPD'!$R$7:$R$29,'2.1.trackMPD'!$T$7:$T$29)</f>
        <v>6</v>
      </c>
      <c r="D3060" s="160">
        <v>1</v>
      </c>
      <c r="E3060" s="160" t="s">
        <v>6395</v>
      </c>
      <c r="F3060" s="160" t="s">
        <v>110</v>
      </c>
      <c r="G3060" s="160" t="s">
        <v>124</v>
      </c>
      <c r="H3060" s="160" t="s">
        <v>6393</v>
      </c>
      <c r="I3060" s="160" t="e" cm="1">
        <f t="array" ref="I3060">INDEX('2.1.trackMPD'!K:K/(24*60*60),
       MATCH(1,
             (A3060='2.1.trackMPD'!A:A)*
             (C3060='2.1.trackMPD'!D:D)*
             (D3060/10^6='2.1.trackMPD'!H:H)*
             (E3060='2.1.trackMPD'!F:F),
0))</f>
        <v>#N/A</v>
      </c>
    </row>
    <row r="3061" spans="1:9" x14ac:dyDescent="0.2">
      <c r="A3061" s="160" t="s">
        <v>21</v>
      </c>
      <c r="B3061" s="160" t="s">
        <v>20</v>
      </c>
      <c r="C3061" s="160">
        <f>_xlfn.XLOOKUP(B3061,'2.1.trackMPD'!$R$7:$R$29,'2.1.trackMPD'!$T$7:$T$29)</f>
        <v>6</v>
      </c>
      <c r="D3061" s="160">
        <v>1</v>
      </c>
      <c r="E3061" s="160" t="s">
        <v>6395</v>
      </c>
      <c r="F3061" s="160" t="s">
        <v>110</v>
      </c>
      <c r="G3061" s="160" t="s">
        <v>140</v>
      </c>
      <c r="H3061" s="160" t="s">
        <v>6393</v>
      </c>
      <c r="I3061" s="160" t="e" cm="1">
        <f t="array" ref="I3061">INDEX('2.1.trackMPD'!L:L/(24*60*60),
       MATCH(1,
             (A3061='2.1.trackMPD'!A:A)*
             (C3061='2.1.trackMPD'!D:D)*
             (D3061/10^6='2.1.trackMPD'!H:H)*
             (E3061='2.1.trackMPD'!F:F),
0))</f>
        <v>#N/A</v>
      </c>
    </row>
    <row r="3062" spans="1:9" x14ac:dyDescent="0.2">
      <c r="A3062" s="160" t="s">
        <v>21</v>
      </c>
      <c r="B3062" s="160" t="s">
        <v>20</v>
      </c>
      <c r="C3062" s="160">
        <f>_xlfn.XLOOKUP(B3062,'2.1.trackMPD'!$R$7:$R$29,'2.1.trackMPD'!$T$7:$T$29)</f>
        <v>6</v>
      </c>
      <c r="D3062" s="160">
        <v>10</v>
      </c>
      <c r="E3062" s="160" t="s">
        <v>6395</v>
      </c>
      <c r="F3062" s="160" t="s">
        <v>110</v>
      </c>
      <c r="G3062" s="160" t="s">
        <v>124</v>
      </c>
      <c r="H3062" s="160" t="s">
        <v>6392</v>
      </c>
      <c r="I3062" s="160" t="e" cm="1">
        <f t="array" ref="I3062">INDEX('2.1.trackMPD'!I:I/(24*60*60),
       MATCH(1,
             (A3062='2.1.trackMPD'!A:A)*
             (C3062='2.1.trackMPD'!D:D)*
             (D3062/10^6='2.1.trackMPD'!H:H)*
             (E3062='2.1.trackMPD'!F:F),
0))</f>
        <v>#N/A</v>
      </c>
    </row>
    <row r="3063" spans="1:9" x14ac:dyDescent="0.2">
      <c r="A3063" s="160" t="s">
        <v>21</v>
      </c>
      <c r="B3063" s="160" t="s">
        <v>20</v>
      </c>
      <c r="C3063" s="160">
        <f>_xlfn.XLOOKUP(B3063,'2.1.trackMPD'!$R$7:$R$29,'2.1.trackMPD'!$T$7:$T$29)</f>
        <v>6</v>
      </c>
      <c r="D3063" s="160">
        <v>10</v>
      </c>
      <c r="E3063" s="160" t="s">
        <v>6395</v>
      </c>
      <c r="F3063" s="160" t="s">
        <v>110</v>
      </c>
      <c r="G3063" s="160" t="s">
        <v>140</v>
      </c>
      <c r="H3063" s="160" t="s">
        <v>6392</v>
      </c>
      <c r="I3063" s="160" t="e" cm="1">
        <f t="array" ref="I3063">INDEX('2.1.trackMPD'!J:J/(24*60*60),
       MATCH(1,
             (A3063='2.1.trackMPD'!A:A)*
             (C3063='2.1.trackMPD'!D:D)*
             (D3063/10^6='2.1.trackMPD'!H:H)*
             (E3063='2.1.trackMPD'!F:F),
0))</f>
        <v>#N/A</v>
      </c>
    </row>
    <row r="3064" spans="1:9" x14ac:dyDescent="0.2">
      <c r="A3064" s="160" t="s">
        <v>21</v>
      </c>
      <c r="B3064" s="160" t="s">
        <v>20</v>
      </c>
      <c r="C3064" s="160">
        <f>_xlfn.XLOOKUP(B3064,'2.1.trackMPD'!$R$7:$R$29,'2.1.trackMPD'!$T$7:$T$29)</f>
        <v>6</v>
      </c>
      <c r="D3064" s="160">
        <v>10</v>
      </c>
      <c r="E3064" s="160" t="s">
        <v>6395</v>
      </c>
      <c r="F3064" s="160" t="s">
        <v>110</v>
      </c>
      <c r="G3064" s="160" t="s">
        <v>124</v>
      </c>
      <c r="H3064" s="160" t="s">
        <v>6393</v>
      </c>
      <c r="I3064" s="160" t="e" cm="1">
        <f t="array" ref="I3064">INDEX('2.1.trackMPD'!K:K/(24*60*60),
       MATCH(1,
             (A3064='2.1.trackMPD'!A:A)*
             (C3064='2.1.trackMPD'!D:D)*
             (D3064/10^6='2.1.trackMPD'!H:H)*
             (E3064='2.1.trackMPD'!F:F),
0))</f>
        <v>#N/A</v>
      </c>
    </row>
    <row r="3065" spans="1:9" x14ac:dyDescent="0.2">
      <c r="A3065" s="160" t="s">
        <v>21</v>
      </c>
      <c r="B3065" s="160" t="s">
        <v>20</v>
      </c>
      <c r="C3065" s="160">
        <f>_xlfn.XLOOKUP(B3065,'2.1.trackMPD'!$R$7:$R$29,'2.1.trackMPD'!$T$7:$T$29)</f>
        <v>6</v>
      </c>
      <c r="D3065" s="160">
        <v>10</v>
      </c>
      <c r="E3065" s="160" t="s">
        <v>6395</v>
      </c>
      <c r="F3065" s="160" t="s">
        <v>110</v>
      </c>
      <c r="G3065" s="160" t="s">
        <v>140</v>
      </c>
      <c r="H3065" s="160" t="s">
        <v>6393</v>
      </c>
      <c r="I3065" s="160" t="e" cm="1">
        <f t="array" ref="I3065">INDEX('2.1.trackMPD'!L:L/(24*60*60),
       MATCH(1,
             (A3065='2.1.trackMPD'!A:A)*
             (C3065='2.1.trackMPD'!D:D)*
             (D3065/10^6='2.1.trackMPD'!H:H)*
             (E3065='2.1.trackMPD'!F:F),
0))</f>
        <v>#N/A</v>
      </c>
    </row>
    <row r="3066" spans="1:9" x14ac:dyDescent="0.2">
      <c r="A3066" s="160" t="s">
        <v>21</v>
      </c>
      <c r="B3066" s="160" t="s">
        <v>20</v>
      </c>
      <c r="C3066" s="160">
        <f>_xlfn.XLOOKUP(B3066,'2.1.trackMPD'!$R$7:$R$29,'2.1.trackMPD'!$T$7:$T$29)</f>
        <v>6</v>
      </c>
      <c r="D3066" s="160">
        <v>100</v>
      </c>
      <c r="E3066" s="160" t="s">
        <v>6395</v>
      </c>
      <c r="F3066" s="160" t="s">
        <v>110</v>
      </c>
      <c r="G3066" s="160" t="s">
        <v>124</v>
      </c>
      <c r="H3066" s="160" t="s">
        <v>6392</v>
      </c>
      <c r="I3066" s="160" t="e" cm="1">
        <f t="array" ref="I3066">INDEX('2.1.trackMPD'!I:I/(24*60*60),
       MATCH(1,
             (A3066='2.1.trackMPD'!A:A)*
             (C3066='2.1.trackMPD'!D:D)*
             (D3066/10^6='2.1.trackMPD'!H:H)*
             (E3066='2.1.trackMPD'!F:F),
0))</f>
        <v>#N/A</v>
      </c>
    </row>
    <row r="3067" spans="1:9" x14ac:dyDescent="0.2">
      <c r="A3067" s="160" t="s">
        <v>21</v>
      </c>
      <c r="B3067" s="160" t="s">
        <v>20</v>
      </c>
      <c r="C3067" s="160">
        <f>_xlfn.XLOOKUP(B3067,'2.1.trackMPD'!$R$7:$R$29,'2.1.trackMPD'!$T$7:$T$29)</f>
        <v>6</v>
      </c>
      <c r="D3067" s="160">
        <v>100</v>
      </c>
      <c r="E3067" s="160" t="s">
        <v>6395</v>
      </c>
      <c r="F3067" s="160" t="s">
        <v>110</v>
      </c>
      <c r="G3067" s="160" t="s">
        <v>140</v>
      </c>
      <c r="H3067" s="160" t="s">
        <v>6392</v>
      </c>
      <c r="I3067" s="160" t="e" cm="1">
        <f t="array" ref="I3067">INDEX('2.1.trackMPD'!J:J/(24*60*60),
       MATCH(1,
             (A3067='2.1.trackMPD'!A:A)*
             (C3067='2.1.trackMPD'!D:D)*
             (D3067/10^6='2.1.trackMPD'!H:H)*
             (E3067='2.1.trackMPD'!F:F),
0))</f>
        <v>#N/A</v>
      </c>
    </row>
    <row r="3068" spans="1:9" x14ac:dyDescent="0.2">
      <c r="A3068" s="160" t="s">
        <v>21</v>
      </c>
      <c r="B3068" s="160" t="s">
        <v>20</v>
      </c>
      <c r="C3068" s="160">
        <f>_xlfn.XLOOKUP(B3068,'2.1.trackMPD'!$R$7:$R$29,'2.1.trackMPD'!$T$7:$T$29)</f>
        <v>6</v>
      </c>
      <c r="D3068" s="160">
        <v>100</v>
      </c>
      <c r="E3068" s="160" t="s">
        <v>6395</v>
      </c>
      <c r="F3068" s="160" t="s">
        <v>110</v>
      </c>
      <c r="G3068" s="160" t="s">
        <v>124</v>
      </c>
      <c r="H3068" s="160" t="s">
        <v>6393</v>
      </c>
      <c r="I3068" s="160" t="e" cm="1">
        <f t="array" ref="I3068">INDEX('2.1.trackMPD'!K:K/(24*60*60),
       MATCH(1,
             (A3068='2.1.trackMPD'!A:A)*
             (C3068='2.1.trackMPD'!D:D)*
             (D3068/10^6='2.1.trackMPD'!H:H)*
             (E3068='2.1.trackMPD'!F:F),
0))</f>
        <v>#N/A</v>
      </c>
    </row>
    <row r="3069" spans="1:9" x14ac:dyDescent="0.2">
      <c r="A3069" s="160" t="s">
        <v>21</v>
      </c>
      <c r="B3069" s="160" t="s">
        <v>20</v>
      </c>
      <c r="C3069" s="160">
        <f>_xlfn.XLOOKUP(B3069,'2.1.trackMPD'!$R$7:$R$29,'2.1.trackMPD'!$T$7:$T$29)</f>
        <v>6</v>
      </c>
      <c r="D3069" s="160">
        <v>100</v>
      </c>
      <c r="E3069" s="160" t="s">
        <v>6395</v>
      </c>
      <c r="F3069" s="160" t="s">
        <v>110</v>
      </c>
      <c r="G3069" s="160" t="s">
        <v>140</v>
      </c>
      <c r="H3069" s="160" t="s">
        <v>6393</v>
      </c>
      <c r="I3069" s="160" t="e" cm="1">
        <f t="array" ref="I3069">INDEX('2.1.trackMPD'!L:L/(24*60*60),
       MATCH(1,
             (A3069='2.1.trackMPD'!A:A)*
             (C3069='2.1.trackMPD'!D:D)*
             (D3069/10^6='2.1.trackMPD'!H:H)*
             (E3069='2.1.trackMPD'!F:F),
0))</f>
        <v>#N/A</v>
      </c>
    </row>
    <row r="3070" spans="1:9" x14ac:dyDescent="0.2">
      <c r="A3070" s="160" t="s">
        <v>21</v>
      </c>
      <c r="B3070" s="160" t="s">
        <v>167</v>
      </c>
      <c r="C3070" s="160">
        <f>_xlfn.XLOOKUP(B3070,'2.1.trackMPD'!$R$7:$R$29,'2.1.trackMPD'!$T$7:$T$29)</f>
        <v>5</v>
      </c>
      <c r="D3070" s="160">
        <v>1</v>
      </c>
      <c r="E3070" s="160" t="s">
        <v>6390</v>
      </c>
      <c r="F3070" s="160" t="s">
        <v>110</v>
      </c>
      <c r="G3070" s="160" t="s">
        <v>124</v>
      </c>
      <c r="H3070" s="160" t="s">
        <v>6392</v>
      </c>
      <c r="I3070" s="160" cm="1">
        <f t="array" ref="I3070">INDEX('2.1.trackMPD'!I:I/(24*60*60),
       MATCH(1,
             (A3070='2.1.trackMPD'!A:A)*
             (C3070='2.1.trackMPD'!D:D)*
             (D3070/10^6='2.1.trackMPD'!H:H)*
             (E3070='2.1.trackMPD'!F:F),
0))</f>
        <v>5.1860419009942129E-7</v>
      </c>
    </row>
    <row r="3071" spans="1:9" x14ac:dyDescent="0.2">
      <c r="A3071" s="160" t="s">
        <v>21</v>
      </c>
      <c r="B3071" s="160" t="s">
        <v>167</v>
      </c>
      <c r="C3071" s="160">
        <f>_xlfn.XLOOKUP(B3071,'2.1.trackMPD'!$R$7:$R$29,'2.1.trackMPD'!$T$7:$T$29)</f>
        <v>5</v>
      </c>
      <c r="D3071" s="160">
        <v>1</v>
      </c>
      <c r="E3071" s="160" t="s">
        <v>6390</v>
      </c>
      <c r="F3071" s="160" t="s">
        <v>110</v>
      </c>
      <c r="G3071" s="160" t="s">
        <v>140</v>
      </c>
      <c r="H3071" s="160" t="s">
        <v>6392</v>
      </c>
      <c r="I3071" s="160" cm="1">
        <f t="array" ref="I3071">INDEX('2.1.trackMPD'!J:J/(24*60*60),
       MATCH(1,
             (A3071='2.1.trackMPD'!A:A)*
             (C3071='2.1.trackMPD'!D:D)*
             (D3071/10^6='2.1.trackMPD'!H:H)*
             (E3071='2.1.trackMPD'!F:F),
0))</f>
        <v>1.3544079690838426E-5</v>
      </c>
    </row>
    <row r="3072" spans="1:9" x14ac:dyDescent="0.2">
      <c r="A3072" s="160" t="s">
        <v>21</v>
      </c>
      <c r="B3072" s="160" t="s">
        <v>167</v>
      </c>
      <c r="C3072" s="160">
        <f>_xlfn.XLOOKUP(B3072,'2.1.trackMPD'!$R$7:$R$29,'2.1.trackMPD'!$T$7:$T$29)</f>
        <v>5</v>
      </c>
      <c r="D3072" s="160">
        <v>1</v>
      </c>
      <c r="E3072" s="160" t="s">
        <v>6390</v>
      </c>
      <c r="F3072" s="160" t="s">
        <v>110</v>
      </c>
      <c r="G3072" s="160" t="s">
        <v>124</v>
      </c>
      <c r="H3072" s="160" t="s">
        <v>6393</v>
      </c>
      <c r="I3072" s="160" cm="1">
        <f t="array" ref="I3072">INDEX('2.1.trackMPD'!K:K/(24*60*60),
       MATCH(1,
             (A3072='2.1.trackMPD'!A:A)*
             (C3072='2.1.trackMPD'!D:D)*
             (D3072/10^6='2.1.trackMPD'!H:H)*
             (E3072='2.1.trackMPD'!F:F),
0))</f>
        <v>0</v>
      </c>
    </row>
    <row r="3073" spans="1:9" x14ac:dyDescent="0.2">
      <c r="A3073" s="160" t="s">
        <v>21</v>
      </c>
      <c r="B3073" s="160" t="s">
        <v>167</v>
      </c>
      <c r="C3073" s="160">
        <f>_xlfn.XLOOKUP(B3073,'2.1.trackMPD'!$R$7:$R$29,'2.1.trackMPD'!$T$7:$T$29)</f>
        <v>5</v>
      </c>
      <c r="D3073" s="160">
        <v>1</v>
      </c>
      <c r="E3073" s="160" t="s">
        <v>6390</v>
      </c>
      <c r="F3073" s="160" t="s">
        <v>110</v>
      </c>
      <c r="G3073" s="160" t="s">
        <v>140</v>
      </c>
      <c r="H3073" s="160" t="s">
        <v>6393</v>
      </c>
      <c r="I3073" s="160" cm="1">
        <f t="array" ref="I3073">INDEX('2.1.trackMPD'!L:L/(24*60*60),
       MATCH(1,
             (A3073='2.1.trackMPD'!A:A)*
             (C3073='2.1.trackMPD'!D:D)*
             (D3073/10^6='2.1.trackMPD'!H:H)*
             (E3073='2.1.trackMPD'!F:F),
0))</f>
        <v>0</v>
      </c>
    </row>
    <row r="3074" spans="1:9" x14ac:dyDescent="0.2">
      <c r="A3074" s="160" t="s">
        <v>21</v>
      </c>
      <c r="B3074" s="160" t="s">
        <v>167</v>
      </c>
      <c r="C3074" s="160">
        <f>_xlfn.XLOOKUP(B3074,'2.1.trackMPD'!$R$7:$R$29,'2.1.trackMPD'!$T$7:$T$29)</f>
        <v>5</v>
      </c>
      <c r="D3074" s="160">
        <v>10</v>
      </c>
      <c r="E3074" s="160" t="s">
        <v>6390</v>
      </c>
      <c r="F3074" s="160" t="s">
        <v>110</v>
      </c>
      <c r="G3074" s="160" t="s">
        <v>124</v>
      </c>
      <c r="H3074" s="160" t="s">
        <v>6392</v>
      </c>
      <c r="I3074" s="160" cm="1">
        <f t="array" ref="I3074">INDEX('2.1.trackMPD'!I:I/(24*60*60),
       MATCH(1,
             (A3074='2.1.trackMPD'!A:A)*
             (C3074='2.1.trackMPD'!D:D)*
             (D3074/10^6='2.1.trackMPD'!H:H)*
             (E3074='2.1.trackMPD'!F:F),
0))</f>
        <v>1.8406507925492825E-6</v>
      </c>
    </row>
    <row r="3075" spans="1:9" x14ac:dyDescent="0.2">
      <c r="A3075" s="160" t="s">
        <v>21</v>
      </c>
      <c r="B3075" s="160" t="s">
        <v>167</v>
      </c>
      <c r="C3075" s="160">
        <f>_xlfn.XLOOKUP(B3075,'2.1.trackMPD'!$R$7:$R$29,'2.1.trackMPD'!$T$7:$T$29)</f>
        <v>5</v>
      </c>
      <c r="D3075" s="160">
        <v>10</v>
      </c>
      <c r="E3075" s="160" t="s">
        <v>6390</v>
      </c>
      <c r="F3075" s="160" t="s">
        <v>110</v>
      </c>
      <c r="G3075" s="160" t="s">
        <v>140</v>
      </c>
      <c r="H3075" s="160" t="s">
        <v>6392</v>
      </c>
      <c r="I3075" s="160" cm="1">
        <f t="array" ref="I3075">INDEX('2.1.trackMPD'!J:J/(24*60*60),
       MATCH(1,
             (A3075='2.1.trackMPD'!A:A)*
             (C3075='2.1.trackMPD'!D:D)*
             (D3075/10^6='2.1.trackMPD'!H:H)*
             (E3075='2.1.trackMPD'!F:F),
0))</f>
        <v>1.9250315254969906E-5</v>
      </c>
    </row>
    <row r="3076" spans="1:9" x14ac:dyDescent="0.2">
      <c r="A3076" s="160" t="s">
        <v>21</v>
      </c>
      <c r="B3076" s="160" t="s">
        <v>167</v>
      </c>
      <c r="C3076" s="160">
        <f>_xlfn.XLOOKUP(B3076,'2.1.trackMPD'!$R$7:$R$29,'2.1.trackMPD'!$T$7:$T$29)</f>
        <v>5</v>
      </c>
      <c r="D3076" s="160">
        <v>10</v>
      </c>
      <c r="E3076" s="160" t="s">
        <v>6390</v>
      </c>
      <c r="F3076" s="160" t="s">
        <v>110</v>
      </c>
      <c r="G3076" s="160" t="s">
        <v>124</v>
      </c>
      <c r="H3076" s="160" t="s">
        <v>6393</v>
      </c>
      <c r="I3076" s="160" cm="1">
        <f t="array" ref="I3076">INDEX('2.1.trackMPD'!K:K/(24*60*60),
       MATCH(1,
             (A3076='2.1.trackMPD'!A:A)*
             (C3076='2.1.trackMPD'!D:D)*
             (D3076/10^6='2.1.trackMPD'!H:H)*
             (E3076='2.1.trackMPD'!F:F),
0))</f>
        <v>0</v>
      </c>
    </row>
    <row r="3077" spans="1:9" x14ac:dyDescent="0.2">
      <c r="A3077" s="160" t="s">
        <v>21</v>
      </c>
      <c r="B3077" s="160" t="s">
        <v>167</v>
      </c>
      <c r="C3077" s="160">
        <f>_xlfn.XLOOKUP(B3077,'2.1.trackMPD'!$R$7:$R$29,'2.1.trackMPD'!$T$7:$T$29)</f>
        <v>5</v>
      </c>
      <c r="D3077" s="160">
        <v>10</v>
      </c>
      <c r="E3077" s="160" t="s">
        <v>6390</v>
      </c>
      <c r="F3077" s="160" t="s">
        <v>110</v>
      </c>
      <c r="G3077" s="160" t="s">
        <v>140</v>
      </c>
      <c r="H3077" s="160" t="s">
        <v>6393</v>
      </c>
      <c r="I3077" s="160" cm="1">
        <f t="array" ref="I3077">INDEX('2.1.trackMPD'!L:L/(24*60*60),
       MATCH(1,
             (A3077='2.1.trackMPD'!A:A)*
             (C3077='2.1.trackMPD'!D:D)*
             (D3077/10^6='2.1.trackMPD'!H:H)*
             (E3077='2.1.trackMPD'!F:F),
0))</f>
        <v>0</v>
      </c>
    </row>
    <row r="3078" spans="1:9" x14ac:dyDescent="0.2">
      <c r="A3078" s="160" t="s">
        <v>21</v>
      </c>
      <c r="B3078" s="160" t="s">
        <v>167</v>
      </c>
      <c r="C3078" s="160">
        <f>_xlfn.XLOOKUP(B3078,'2.1.trackMPD'!$R$7:$R$29,'2.1.trackMPD'!$T$7:$T$29)</f>
        <v>5</v>
      </c>
      <c r="D3078" s="160">
        <v>100</v>
      </c>
      <c r="E3078" s="160" t="s">
        <v>6390</v>
      </c>
      <c r="F3078" s="160" t="s">
        <v>110</v>
      </c>
      <c r="G3078" s="160" t="s">
        <v>124</v>
      </c>
      <c r="H3078" s="160" t="s">
        <v>6392</v>
      </c>
      <c r="I3078" s="160" cm="1">
        <f t="array" ref="I3078">INDEX('2.1.trackMPD'!I:I/(24*60*60),
       MATCH(1,
             (A3078='2.1.trackMPD'!A:A)*
             (C3078='2.1.trackMPD'!D:D)*
             (D3078/10^6='2.1.trackMPD'!H:H)*
             (E3078='2.1.trackMPD'!F:F),
0))</f>
        <v>9.0404587625011459E-5</v>
      </c>
    </row>
    <row r="3079" spans="1:9" x14ac:dyDescent="0.2">
      <c r="A3079" s="160" t="s">
        <v>21</v>
      </c>
      <c r="B3079" s="160" t="s">
        <v>167</v>
      </c>
      <c r="C3079" s="160">
        <f>_xlfn.XLOOKUP(B3079,'2.1.trackMPD'!$R$7:$R$29,'2.1.trackMPD'!$T$7:$T$29)</f>
        <v>5</v>
      </c>
      <c r="D3079" s="160">
        <v>100</v>
      </c>
      <c r="E3079" s="160" t="s">
        <v>6390</v>
      </c>
      <c r="F3079" s="160" t="s">
        <v>110</v>
      </c>
      <c r="G3079" s="160" t="s">
        <v>140</v>
      </c>
      <c r="H3079" s="160" t="s">
        <v>6392</v>
      </c>
      <c r="I3079" s="160" cm="1">
        <f t="array" ref="I3079">INDEX('2.1.trackMPD'!J:J/(24*60*60),
       MATCH(1,
             (A3079='2.1.trackMPD'!A:A)*
             (C3079='2.1.trackMPD'!D:D)*
             (D3079/10^6='2.1.trackMPD'!H:H)*
             (E3079='2.1.trackMPD'!F:F),
0))</f>
        <v>2.8372755392440743E-4</v>
      </c>
    </row>
    <row r="3080" spans="1:9" x14ac:dyDescent="0.2">
      <c r="A3080" s="160" t="s">
        <v>21</v>
      </c>
      <c r="B3080" s="160" t="s">
        <v>167</v>
      </c>
      <c r="C3080" s="160">
        <f>_xlfn.XLOOKUP(B3080,'2.1.trackMPD'!$R$7:$R$29,'2.1.trackMPD'!$T$7:$T$29)</f>
        <v>5</v>
      </c>
      <c r="D3080" s="160">
        <v>100</v>
      </c>
      <c r="E3080" s="160" t="s">
        <v>6390</v>
      </c>
      <c r="F3080" s="160" t="s">
        <v>110</v>
      </c>
      <c r="G3080" s="160" t="s">
        <v>124</v>
      </c>
      <c r="H3080" s="160" t="s">
        <v>6393</v>
      </c>
      <c r="I3080" s="160" cm="1">
        <f t="array" ref="I3080">INDEX('2.1.trackMPD'!K:K/(24*60*60),
       MATCH(1,
             (A3080='2.1.trackMPD'!A:A)*
             (C3080='2.1.trackMPD'!D:D)*
             (D3080/10^6='2.1.trackMPD'!H:H)*
             (E3080='2.1.trackMPD'!F:F),
0))</f>
        <v>0</v>
      </c>
    </row>
    <row r="3081" spans="1:9" x14ac:dyDescent="0.2">
      <c r="A3081" s="160" t="s">
        <v>21</v>
      </c>
      <c r="B3081" s="160" t="s">
        <v>167</v>
      </c>
      <c r="C3081" s="160">
        <f>_xlfn.XLOOKUP(B3081,'2.1.trackMPD'!$R$7:$R$29,'2.1.trackMPD'!$T$7:$T$29)</f>
        <v>5</v>
      </c>
      <c r="D3081" s="160">
        <v>100</v>
      </c>
      <c r="E3081" s="160" t="s">
        <v>6390</v>
      </c>
      <c r="F3081" s="160" t="s">
        <v>110</v>
      </c>
      <c r="G3081" s="160" t="s">
        <v>140</v>
      </c>
      <c r="H3081" s="160" t="s">
        <v>6393</v>
      </c>
      <c r="I3081" s="160" cm="1">
        <f t="array" ref="I3081">INDEX('2.1.trackMPD'!L:L/(24*60*60),
       MATCH(1,
             (A3081='2.1.trackMPD'!A:A)*
             (C3081='2.1.trackMPD'!D:D)*
             (D3081/10^6='2.1.trackMPD'!H:H)*
             (E3081='2.1.trackMPD'!F:F),
0))</f>
        <v>0</v>
      </c>
    </row>
    <row r="3082" spans="1:9" x14ac:dyDescent="0.2">
      <c r="A3082" s="160" t="s">
        <v>21</v>
      </c>
      <c r="B3082" s="160" t="s">
        <v>167</v>
      </c>
      <c r="C3082" s="160">
        <f>_xlfn.XLOOKUP(B3082,'2.1.trackMPD'!$R$7:$R$29,'2.1.trackMPD'!$T$7:$T$29)</f>
        <v>5</v>
      </c>
      <c r="D3082" s="160">
        <v>1000</v>
      </c>
      <c r="E3082" s="160" t="s">
        <v>6390</v>
      </c>
      <c r="F3082" s="160" t="s">
        <v>110</v>
      </c>
      <c r="G3082" s="160" t="s">
        <v>124</v>
      </c>
      <c r="H3082" s="160" t="s">
        <v>6392</v>
      </c>
      <c r="I3082" s="160" cm="1">
        <f t="array" ref="I3082">INDEX('2.1.trackMPD'!I:I/(24*60*60),
       MATCH(1,
             (A3082='2.1.trackMPD'!A:A)*
             (C3082='2.1.trackMPD'!D:D)*
             (D3082/10^6='2.1.trackMPD'!H:H)*
             (E3082='2.1.trackMPD'!F:F),
0))</f>
        <v>0.20426578344828242</v>
      </c>
    </row>
    <row r="3083" spans="1:9" x14ac:dyDescent="0.2">
      <c r="A3083" s="160" t="s">
        <v>21</v>
      </c>
      <c r="B3083" s="160" t="s">
        <v>167</v>
      </c>
      <c r="C3083" s="160">
        <f>_xlfn.XLOOKUP(B3083,'2.1.trackMPD'!$R$7:$R$29,'2.1.trackMPD'!$T$7:$T$29)</f>
        <v>5</v>
      </c>
      <c r="D3083" s="160">
        <v>1000</v>
      </c>
      <c r="E3083" s="160" t="s">
        <v>6390</v>
      </c>
      <c r="F3083" s="160" t="s">
        <v>110</v>
      </c>
      <c r="G3083" s="160" t="s">
        <v>140</v>
      </c>
      <c r="H3083" s="160" t="s">
        <v>6392</v>
      </c>
      <c r="I3083" s="160" cm="1">
        <f t="array" ref="I3083">INDEX('2.1.trackMPD'!J:J/(24*60*60),
       MATCH(1,
             (A3083='2.1.trackMPD'!A:A)*
             (C3083='2.1.trackMPD'!D:D)*
             (D3083/10^6='2.1.trackMPD'!H:H)*
             (E3083='2.1.trackMPD'!F:F),
0))</f>
        <v>1.1423796919102534E-2</v>
      </c>
    </row>
    <row r="3084" spans="1:9" x14ac:dyDescent="0.2">
      <c r="A3084" s="160" t="s">
        <v>21</v>
      </c>
      <c r="B3084" s="160" t="s">
        <v>167</v>
      </c>
      <c r="C3084" s="160">
        <f>_xlfn.XLOOKUP(B3084,'2.1.trackMPD'!$R$7:$R$29,'2.1.trackMPD'!$T$7:$T$29)</f>
        <v>5</v>
      </c>
      <c r="D3084" s="160">
        <v>1000</v>
      </c>
      <c r="E3084" s="160" t="s">
        <v>6390</v>
      </c>
      <c r="F3084" s="160" t="s">
        <v>110</v>
      </c>
      <c r="G3084" s="160" t="s">
        <v>124</v>
      </c>
      <c r="H3084" s="160" t="s">
        <v>6393</v>
      </c>
      <c r="I3084" s="160" cm="1">
        <f t="array" ref="I3084">INDEX('2.1.trackMPD'!K:K/(24*60*60),
       MATCH(1,
             (A3084='2.1.trackMPD'!A:A)*
             (C3084='2.1.trackMPD'!D:D)*
             (D3084/10^6='2.1.trackMPD'!H:H)*
             (E3084='2.1.trackMPD'!F:F),
0))</f>
        <v>0</v>
      </c>
    </row>
    <row r="3085" spans="1:9" x14ac:dyDescent="0.2">
      <c r="A3085" s="160" t="s">
        <v>21</v>
      </c>
      <c r="B3085" s="160" t="s">
        <v>167</v>
      </c>
      <c r="C3085" s="160">
        <f>_xlfn.XLOOKUP(B3085,'2.1.trackMPD'!$R$7:$R$29,'2.1.trackMPD'!$T$7:$T$29)</f>
        <v>5</v>
      </c>
      <c r="D3085" s="160">
        <v>1000</v>
      </c>
      <c r="E3085" s="160" t="s">
        <v>6390</v>
      </c>
      <c r="F3085" s="160" t="s">
        <v>110</v>
      </c>
      <c r="G3085" s="160" t="s">
        <v>140</v>
      </c>
      <c r="H3085" s="160" t="s">
        <v>6393</v>
      </c>
      <c r="I3085" s="160" cm="1">
        <f t="array" ref="I3085">INDEX('2.1.trackMPD'!L:L/(24*60*60),
       MATCH(1,
             (A3085='2.1.trackMPD'!A:A)*
             (C3085='2.1.trackMPD'!D:D)*
             (D3085/10^6='2.1.trackMPD'!H:H)*
             (E3085='2.1.trackMPD'!F:F),
0))</f>
        <v>0</v>
      </c>
    </row>
    <row r="3086" spans="1:9" x14ac:dyDescent="0.2">
      <c r="A3086" s="160" t="s">
        <v>21</v>
      </c>
      <c r="B3086" s="160" t="s">
        <v>167</v>
      </c>
      <c r="C3086" s="160">
        <f>_xlfn.XLOOKUP(B3086,'2.1.trackMPD'!$R$7:$R$29,'2.1.trackMPD'!$T$7:$T$29)</f>
        <v>5</v>
      </c>
      <c r="D3086" s="160">
        <v>5000</v>
      </c>
      <c r="E3086" s="160" t="s">
        <v>6390</v>
      </c>
      <c r="F3086" s="160" t="s">
        <v>110</v>
      </c>
      <c r="G3086" s="160" t="s">
        <v>124</v>
      </c>
      <c r="H3086" s="160" t="s">
        <v>6392</v>
      </c>
      <c r="I3086" s="160" cm="1">
        <f t="array" ref="I3086">INDEX('2.1.trackMPD'!I:I/(24*60*60),
       MATCH(1,
             (A3086='2.1.trackMPD'!A:A)*
             (C3086='2.1.trackMPD'!D:D)*
             (D3086/10^6='2.1.trackMPD'!H:H)*
             (E3086='2.1.trackMPD'!F:F),
0))</f>
        <v>6.6162553516794205</v>
      </c>
    </row>
    <row r="3087" spans="1:9" x14ac:dyDescent="0.2">
      <c r="A3087" s="160" t="s">
        <v>21</v>
      </c>
      <c r="B3087" s="160" t="s">
        <v>167</v>
      </c>
      <c r="C3087" s="160">
        <f>_xlfn.XLOOKUP(B3087,'2.1.trackMPD'!$R$7:$R$29,'2.1.trackMPD'!$T$7:$T$29)</f>
        <v>5</v>
      </c>
      <c r="D3087" s="160">
        <v>5000</v>
      </c>
      <c r="E3087" s="160" t="s">
        <v>6390</v>
      </c>
      <c r="F3087" s="160" t="s">
        <v>110</v>
      </c>
      <c r="G3087" s="160" t="s">
        <v>140</v>
      </c>
      <c r="H3087" s="160" t="s">
        <v>6392</v>
      </c>
      <c r="I3087" s="160" cm="1">
        <f t="array" ref="I3087">INDEX('2.1.trackMPD'!J:J/(24*60*60),
       MATCH(1,
             (A3087='2.1.trackMPD'!A:A)*
             (C3087='2.1.trackMPD'!D:D)*
             (D3087/10^6='2.1.trackMPD'!H:H)*
             (E3087='2.1.trackMPD'!F:F),
0))</f>
        <v>6.5015782232290154E-2</v>
      </c>
    </row>
    <row r="3088" spans="1:9" x14ac:dyDescent="0.2">
      <c r="A3088" s="160" t="s">
        <v>21</v>
      </c>
      <c r="B3088" s="160" t="s">
        <v>167</v>
      </c>
      <c r="C3088" s="160">
        <f>_xlfn.XLOOKUP(B3088,'2.1.trackMPD'!$R$7:$R$29,'2.1.trackMPD'!$T$7:$T$29)</f>
        <v>5</v>
      </c>
      <c r="D3088" s="160">
        <v>5000</v>
      </c>
      <c r="E3088" s="160" t="s">
        <v>6390</v>
      </c>
      <c r="F3088" s="160" t="s">
        <v>110</v>
      </c>
      <c r="G3088" s="160" t="s">
        <v>124</v>
      </c>
      <c r="H3088" s="160" t="s">
        <v>6393</v>
      </c>
      <c r="I3088" s="160" cm="1">
        <f t="array" ref="I3088">INDEX('2.1.trackMPD'!K:K/(24*60*60),
       MATCH(1,
             (A3088='2.1.trackMPD'!A:A)*
             (C3088='2.1.trackMPD'!D:D)*
             (D3088/10^6='2.1.trackMPD'!H:H)*
             (E3088='2.1.trackMPD'!F:F),
0))</f>
        <v>0</v>
      </c>
    </row>
    <row r="3089" spans="1:9" x14ac:dyDescent="0.2">
      <c r="A3089" s="160" t="s">
        <v>21</v>
      </c>
      <c r="B3089" s="160" t="s">
        <v>167</v>
      </c>
      <c r="C3089" s="160">
        <f>_xlfn.XLOOKUP(B3089,'2.1.trackMPD'!$R$7:$R$29,'2.1.trackMPD'!$T$7:$T$29)</f>
        <v>5</v>
      </c>
      <c r="D3089" s="160">
        <v>5000</v>
      </c>
      <c r="E3089" s="160" t="s">
        <v>6390</v>
      </c>
      <c r="F3089" s="160" t="s">
        <v>110</v>
      </c>
      <c r="G3089" s="160" t="s">
        <v>140</v>
      </c>
      <c r="H3089" s="160" t="s">
        <v>6393</v>
      </c>
      <c r="I3089" s="160" cm="1">
        <f t="array" ref="I3089">INDEX('2.1.trackMPD'!L:L/(24*60*60),
       MATCH(1,
             (A3089='2.1.trackMPD'!A:A)*
             (C3089='2.1.trackMPD'!D:D)*
             (D3089/10^6='2.1.trackMPD'!H:H)*
             (E3089='2.1.trackMPD'!F:F),
0))</f>
        <v>0</v>
      </c>
    </row>
    <row r="3090" spans="1:9" x14ac:dyDescent="0.2">
      <c r="A3090" s="160" t="s">
        <v>21</v>
      </c>
      <c r="B3090" s="160" t="s">
        <v>167</v>
      </c>
      <c r="C3090" s="160">
        <f>_xlfn.XLOOKUP(B3090,'2.1.trackMPD'!$R$7:$R$29,'2.1.trackMPD'!$T$7:$T$29)</f>
        <v>5</v>
      </c>
      <c r="D3090" s="160">
        <v>1</v>
      </c>
      <c r="E3090" s="160" t="s">
        <v>6394</v>
      </c>
      <c r="F3090" s="160" t="s">
        <v>110</v>
      </c>
      <c r="G3090" s="160" t="s">
        <v>124</v>
      </c>
      <c r="H3090" s="160" t="s">
        <v>6392</v>
      </c>
      <c r="I3090" s="160" cm="1">
        <f t="array" ref="I3090">INDEX('2.1.trackMPD'!I:I/(24*60*60),
       MATCH(1,
             (A3090='2.1.trackMPD'!A:A)*
             (C3090='2.1.trackMPD'!D:D)*
             (D3090/10^6='2.1.trackMPD'!H:H)*
             (E3090='2.1.trackMPD'!F:F),
0))</f>
        <v>4.8659965022606942E-7</v>
      </c>
    </row>
    <row r="3091" spans="1:9" x14ac:dyDescent="0.2">
      <c r="A3091" s="160" t="s">
        <v>21</v>
      </c>
      <c r="B3091" s="160" t="s">
        <v>167</v>
      </c>
      <c r="C3091" s="160">
        <f>_xlfn.XLOOKUP(B3091,'2.1.trackMPD'!$R$7:$R$29,'2.1.trackMPD'!$T$7:$T$29)</f>
        <v>5</v>
      </c>
      <c r="D3091" s="160">
        <v>1</v>
      </c>
      <c r="E3091" s="160" t="s">
        <v>6394</v>
      </c>
      <c r="F3091" s="160" t="s">
        <v>110</v>
      </c>
      <c r="G3091" s="160" t="s">
        <v>140</v>
      </c>
      <c r="H3091" s="160" t="s">
        <v>6392</v>
      </c>
      <c r="I3091" s="160" cm="1">
        <f t="array" ref="I3091">INDEX('2.1.trackMPD'!J:J/(24*60*60),
       MATCH(1,
             (A3091='2.1.trackMPD'!A:A)*
             (C3091='2.1.trackMPD'!D:D)*
             (D3091/10^6='2.1.trackMPD'!H:H)*
             (E3091='2.1.trackMPD'!F:F),
0))</f>
        <v>1.3445333205214929E-5</v>
      </c>
    </row>
    <row r="3092" spans="1:9" x14ac:dyDescent="0.2">
      <c r="A3092" s="160" t="s">
        <v>21</v>
      </c>
      <c r="B3092" s="160" t="s">
        <v>167</v>
      </c>
      <c r="C3092" s="160">
        <f>_xlfn.XLOOKUP(B3092,'2.1.trackMPD'!$R$7:$R$29,'2.1.trackMPD'!$T$7:$T$29)</f>
        <v>5</v>
      </c>
      <c r="D3092" s="160">
        <v>1</v>
      </c>
      <c r="E3092" s="160" t="s">
        <v>6394</v>
      </c>
      <c r="F3092" s="160" t="s">
        <v>110</v>
      </c>
      <c r="G3092" s="160" t="s">
        <v>124</v>
      </c>
      <c r="H3092" s="160" t="s">
        <v>6393</v>
      </c>
      <c r="I3092" s="160" cm="1">
        <f t="array" ref="I3092">INDEX('2.1.trackMPD'!K:K/(24*60*60),
       MATCH(1,
             (A3092='2.1.trackMPD'!A:A)*
             (C3092='2.1.trackMPD'!D:D)*
             (D3092/10^6='2.1.trackMPD'!H:H)*
             (E3092='2.1.trackMPD'!F:F),
0))</f>
        <v>0</v>
      </c>
    </row>
    <row r="3093" spans="1:9" x14ac:dyDescent="0.2">
      <c r="A3093" s="160" t="s">
        <v>21</v>
      </c>
      <c r="B3093" s="160" t="s">
        <v>167</v>
      </c>
      <c r="C3093" s="160">
        <f>_xlfn.XLOOKUP(B3093,'2.1.trackMPD'!$R$7:$R$29,'2.1.trackMPD'!$T$7:$T$29)</f>
        <v>5</v>
      </c>
      <c r="D3093" s="160">
        <v>1</v>
      </c>
      <c r="E3093" s="160" t="s">
        <v>6394</v>
      </c>
      <c r="F3093" s="160" t="s">
        <v>110</v>
      </c>
      <c r="G3093" s="160" t="s">
        <v>140</v>
      </c>
      <c r="H3093" s="160" t="s">
        <v>6393</v>
      </c>
      <c r="I3093" s="160" cm="1">
        <f t="array" ref="I3093">INDEX('2.1.trackMPD'!L:L/(24*60*60),
       MATCH(1,
             (A3093='2.1.trackMPD'!A:A)*
             (C3093='2.1.trackMPD'!D:D)*
             (D3093/10^6='2.1.trackMPD'!H:H)*
             (E3093='2.1.trackMPD'!F:F),
0))</f>
        <v>0</v>
      </c>
    </row>
    <row r="3094" spans="1:9" x14ac:dyDescent="0.2">
      <c r="A3094" s="160" t="s">
        <v>21</v>
      </c>
      <c r="B3094" s="160" t="s">
        <v>167</v>
      </c>
      <c r="C3094" s="160">
        <f>_xlfn.XLOOKUP(B3094,'2.1.trackMPD'!$R$7:$R$29,'2.1.trackMPD'!$T$7:$T$29)</f>
        <v>5</v>
      </c>
      <c r="D3094" s="160">
        <v>10</v>
      </c>
      <c r="E3094" s="160" t="s">
        <v>6394</v>
      </c>
      <c r="F3094" s="160" t="s">
        <v>110</v>
      </c>
      <c r="G3094" s="160" t="s">
        <v>124</v>
      </c>
      <c r="H3094" s="160" t="s">
        <v>6392</v>
      </c>
      <c r="I3094" s="160" cm="1">
        <f t="array" ref="I3094">INDEX('2.1.trackMPD'!I:I/(24*60*60),
       MATCH(1,
             (A3094='2.1.trackMPD'!A:A)*
             (C3094='2.1.trackMPD'!D:D)*
             (D3094/10^6='2.1.trackMPD'!H:H)*
             (E3094='2.1.trackMPD'!F:F),
0))</f>
        <v>7.3235712225660184E-6</v>
      </c>
    </row>
    <row r="3095" spans="1:9" x14ac:dyDescent="0.2">
      <c r="A3095" s="160" t="s">
        <v>21</v>
      </c>
      <c r="B3095" s="160" t="s">
        <v>167</v>
      </c>
      <c r="C3095" s="160">
        <f>_xlfn.XLOOKUP(B3095,'2.1.trackMPD'!$R$7:$R$29,'2.1.trackMPD'!$T$7:$T$29)</f>
        <v>5</v>
      </c>
      <c r="D3095" s="160">
        <v>10</v>
      </c>
      <c r="E3095" s="160" t="s">
        <v>6394</v>
      </c>
      <c r="F3095" s="160" t="s">
        <v>110</v>
      </c>
      <c r="G3095" s="160" t="s">
        <v>140</v>
      </c>
      <c r="H3095" s="160" t="s">
        <v>6392</v>
      </c>
      <c r="I3095" s="160" cm="1">
        <f t="array" ref="I3095">INDEX('2.1.trackMPD'!J:J/(24*60*60),
       MATCH(1,
             (A3095='2.1.trackMPD'!A:A)*
             (C3095='2.1.trackMPD'!D:D)*
             (D3095/10^6='2.1.trackMPD'!H:H)*
             (E3095='2.1.trackMPD'!F:F),
0))</f>
        <v>4.9764732806315859E-5</v>
      </c>
    </row>
    <row r="3096" spans="1:9" x14ac:dyDescent="0.2">
      <c r="A3096" s="160" t="s">
        <v>21</v>
      </c>
      <c r="B3096" s="160" t="s">
        <v>167</v>
      </c>
      <c r="C3096" s="160">
        <f>_xlfn.XLOOKUP(B3096,'2.1.trackMPD'!$R$7:$R$29,'2.1.trackMPD'!$T$7:$T$29)</f>
        <v>5</v>
      </c>
      <c r="D3096" s="160">
        <v>10</v>
      </c>
      <c r="E3096" s="160" t="s">
        <v>6394</v>
      </c>
      <c r="F3096" s="160" t="s">
        <v>110</v>
      </c>
      <c r="G3096" s="160" t="s">
        <v>124</v>
      </c>
      <c r="H3096" s="160" t="s">
        <v>6393</v>
      </c>
      <c r="I3096" s="160" cm="1">
        <f t="array" ref="I3096">INDEX('2.1.trackMPD'!K:K/(24*60*60),
       MATCH(1,
             (A3096='2.1.trackMPD'!A:A)*
             (C3096='2.1.trackMPD'!D:D)*
             (D3096/10^6='2.1.trackMPD'!H:H)*
             (E3096='2.1.trackMPD'!F:F),
0))</f>
        <v>0</v>
      </c>
    </row>
    <row r="3097" spans="1:9" x14ac:dyDescent="0.2">
      <c r="A3097" s="160" t="s">
        <v>21</v>
      </c>
      <c r="B3097" s="160" t="s">
        <v>167</v>
      </c>
      <c r="C3097" s="160">
        <f>_xlfn.XLOOKUP(B3097,'2.1.trackMPD'!$R$7:$R$29,'2.1.trackMPD'!$T$7:$T$29)</f>
        <v>5</v>
      </c>
      <c r="D3097" s="160">
        <v>10</v>
      </c>
      <c r="E3097" s="160" t="s">
        <v>6394</v>
      </c>
      <c r="F3097" s="160" t="s">
        <v>110</v>
      </c>
      <c r="G3097" s="160" t="s">
        <v>140</v>
      </c>
      <c r="H3097" s="160" t="s">
        <v>6393</v>
      </c>
      <c r="I3097" s="160" cm="1">
        <f t="array" ref="I3097">INDEX('2.1.trackMPD'!L:L/(24*60*60),
       MATCH(1,
             (A3097='2.1.trackMPD'!A:A)*
             (C3097='2.1.trackMPD'!D:D)*
             (D3097/10^6='2.1.trackMPD'!H:H)*
             (E3097='2.1.trackMPD'!F:F),
0))</f>
        <v>0</v>
      </c>
    </row>
    <row r="3098" spans="1:9" x14ac:dyDescent="0.2">
      <c r="A3098" s="160" t="s">
        <v>21</v>
      </c>
      <c r="B3098" s="160" t="s">
        <v>167</v>
      </c>
      <c r="C3098" s="160">
        <f>_xlfn.XLOOKUP(B3098,'2.1.trackMPD'!$R$7:$R$29,'2.1.trackMPD'!$T$7:$T$29)</f>
        <v>5</v>
      </c>
      <c r="D3098" s="160">
        <v>100</v>
      </c>
      <c r="E3098" s="160" t="s">
        <v>6394</v>
      </c>
      <c r="F3098" s="160" t="s">
        <v>110</v>
      </c>
      <c r="G3098" s="160" t="s">
        <v>124</v>
      </c>
      <c r="H3098" s="160" t="s">
        <v>6392</v>
      </c>
      <c r="I3098" s="160" cm="1">
        <f t="array" ref="I3098">INDEX('2.1.trackMPD'!I:I/(24*60*60),
       MATCH(1,
             (A3098='2.1.trackMPD'!A:A)*
             (C3098='2.1.trackMPD'!D:D)*
             (D3098/10^6='2.1.trackMPD'!H:H)*
             (E3098='2.1.trackMPD'!F:F),
0))</f>
        <v>8.6848609903780911E-4</v>
      </c>
    </row>
    <row r="3099" spans="1:9" x14ac:dyDescent="0.2">
      <c r="A3099" s="160" t="s">
        <v>21</v>
      </c>
      <c r="B3099" s="160" t="s">
        <v>167</v>
      </c>
      <c r="C3099" s="160">
        <f>_xlfn.XLOOKUP(B3099,'2.1.trackMPD'!$R$7:$R$29,'2.1.trackMPD'!$T$7:$T$29)</f>
        <v>5</v>
      </c>
      <c r="D3099" s="160">
        <v>100</v>
      </c>
      <c r="E3099" s="160" t="s">
        <v>6394</v>
      </c>
      <c r="F3099" s="160" t="s">
        <v>110</v>
      </c>
      <c r="G3099" s="160" t="s">
        <v>140</v>
      </c>
      <c r="H3099" s="160" t="s">
        <v>6392</v>
      </c>
      <c r="I3099" s="160" cm="1">
        <f t="array" ref="I3099">INDEX('2.1.trackMPD'!J:J/(24*60*60),
       MATCH(1,
             (A3099='2.1.trackMPD'!A:A)*
             (C3099='2.1.trackMPD'!D:D)*
             (D3099/10^6='2.1.trackMPD'!H:H)*
             (E3099='2.1.trackMPD'!F:F),
0))</f>
        <v>8.0758694294839927E-4</v>
      </c>
    </row>
    <row r="3100" spans="1:9" x14ac:dyDescent="0.2">
      <c r="A3100" s="160" t="s">
        <v>21</v>
      </c>
      <c r="B3100" s="160" t="s">
        <v>167</v>
      </c>
      <c r="C3100" s="160">
        <f>_xlfn.XLOOKUP(B3100,'2.1.trackMPD'!$R$7:$R$29,'2.1.trackMPD'!$T$7:$T$29)</f>
        <v>5</v>
      </c>
      <c r="D3100" s="160">
        <v>100</v>
      </c>
      <c r="E3100" s="160" t="s">
        <v>6394</v>
      </c>
      <c r="F3100" s="160" t="s">
        <v>110</v>
      </c>
      <c r="G3100" s="160" t="s">
        <v>124</v>
      </c>
      <c r="H3100" s="160" t="s">
        <v>6393</v>
      </c>
      <c r="I3100" s="160" cm="1">
        <f t="array" ref="I3100">INDEX('2.1.trackMPD'!K:K/(24*60*60),
       MATCH(1,
             (A3100='2.1.trackMPD'!A:A)*
             (C3100='2.1.trackMPD'!D:D)*
             (D3100/10^6='2.1.trackMPD'!H:H)*
             (E3100='2.1.trackMPD'!F:F),
0))</f>
        <v>0</v>
      </c>
    </row>
    <row r="3101" spans="1:9" x14ac:dyDescent="0.2">
      <c r="A3101" s="160" t="s">
        <v>21</v>
      </c>
      <c r="B3101" s="160" t="s">
        <v>167</v>
      </c>
      <c r="C3101" s="160">
        <f>_xlfn.XLOOKUP(B3101,'2.1.trackMPD'!$R$7:$R$29,'2.1.trackMPD'!$T$7:$T$29)</f>
        <v>5</v>
      </c>
      <c r="D3101" s="160">
        <v>100</v>
      </c>
      <c r="E3101" s="160" t="s">
        <v>6394</v>
      </c>
      <c r="F3101" s="160" t="s">
        <v>110</v>
      </c>
      <c r="G3101" s="160" t="s">
        <v>140</v>
      </c>
      <c r="H3101" s="160" t="s">
        <v>6393</v>
      </c>
      <c r="I3101" s="160" cm="1">
        <f t="array" ref="I3101">INDEX('2.1.trackMPD'!L:L/(24*60*60),
       MATCH(1,
             (A3101='2.1.trackMPD'!A:A)*
             (C3101='2.1.trackMPD'!D:D)*
             (D3101/10^6='2.1.trackMPD'!H:H)*
             (E3101='2.1.trackMPD'!F:F),
0))</f>
        <v>0</v>
      </c>
    </row>
    <row r="3102" spans="1:9" x14ac:dyDescent="0.2">
      <c r="A3102" s="160" t="s">
        <v>21</v>
      </c>
      <c r="B3102" s="160" t="s">
        <v>167</v>
      </c>
      <c r="C3102" s="160">
        <f>_xlfn.XLOOKUP(B3102,'2.1.trackMPD'!$R$7:$R$29,'2.1.trackMPD'!$T$7:$T$29)</f>
        <v>5</v>
      </c>
      <c r="D3102" s="160">
        <v>1000</v>
      </c>
      <c r="E3102" s="160" t="s">
        <v>6394</v>
      </c>
      <c r="F3102" s="160" t="s">
        <v>110</v>
      </c>
      <c r="G3102" s="160" t="s">
        <v>124</v>
      </c>
      <c r="H3102" s="160" t="s">
        <v>6392</v>
      </c>
      <c r="I3102" s="160" cm="1">
        <f t="array" ref="I3102">INDEX('2.1.trackMPD'!I:I/(24*60*60),
       MATCH(1,
             (A3102='2.1.trackMPD'!A:A)*
             (C3102='2.1.trackMPD'!D:D)*
             (D3102/10^6='2.1.trackMPD'!H:H)*
             (E3102='2.1.trackMPD'!F:F),
0))</f>
        <v>0.27772658547142132</v>
      </c>
    </row>
    <row r="3103" spans="1:9" x14ac:dyDescent="0.2">
      <c r="A3103" s="160" t="s">
        <v>21</v>
      </c>
      <c r="B3103" s="160" t="s">
        <v>167</v>
      </c>
      <c r="C3103" s="160">
        <f>_xlfn.XLOOKUP(B3103,'2.1.trackMPD'!$R$7:$R$29,'2.1.trackMPD'!$T$7:$T$29)</f>
        <v>5</v>
      </c>
      <c r="D3103" s="160">
        <v>1000</v>
      </c>
      <c r="E3103" s="160" t="s">
        <v>6394</v>
      </c>
      <c r="F3103" s="160" t="s">
        <v>110</v>
      </c>
      <c r="G3103" s="160" t="s">
        <v>140</v>
      </c>
      <c r="H3103" s="160" t="s">
        <v>6392</v>
      </c>
      <c r="I3103" s="160" cm="1">
        <f t="array" ref="I3103">INDEX('2.1.trackMPD'!J:J/(24*60*60),
       MATCH(1,
             (A3103='2.1.trackMPD'!A:A)*
             (C3103='2.1.trackMPD'!D:D)*
             (D3103/10^6='2.1.trackMPD'!H:H)*
             (E3103='2.1.trackMPD'!F:F),
0))</f>
        <v>1.3320526608696761E-2</v>
      </c>
    </row>
    <row r="3104" spans="1:9" x14ac:dyDescent="0.2">
      <c r="A3104" s="160" t="s">
        <v>21</v>
      </c>
      <c r="B3104" s="160" t="s">
        <v>167</v>
      </c>
      <c r="C3104" s="160">
        <f>_xlfn.XLOOKUP(B3104,'2.1.trackMPD'!$R$7:$R$29,'2.1.trackMPD'!$T$7:$T$29)</f>
        <v>5</v>
      </c>
      <c r="D3104" s="160">
        <v>1000</v>
      </c>
      <c r="E3104" s="160" t="s">
        <v>6394</v>
      </c>
      <c r="F3104" s="160" t="s">
        <v>110</v>
      </c>
      <c r="G3104" s="160" t="s">
        <v>124</v>
      </c>
      <c r="H3104" s="160" t="s">
        <v>6393</v>
      </c>
      <c r="I3104" s="160" cm="1">
        <f t="array" ref="I3104">INDEX('2.1.trackMPD'!K:K/(24*60*60),
       MATCH(1,
             (A3104='2.1.trackMPD'!A:A)*
             (C3104='2.1.trackMPD'!D:D)*
             (D3104/10^6='2.1.trackMPD'!H:H)*
             (E3104='2.1.trackMPD'!F:F),
0))</f>
        <v>0</v>
      </c>
    </row>
    <row r="3105" spans="1:9" x14ac:dyDescent="0.2">
      <c r="A3105" s="160" t="s">
        <v>21</v>
      </c>
      <c r="B3105" s="160" t="s">
        <v>167</v>
      </c>
      <c r="C3105" s="160">
        <f>_xlfn.XLOOKUP(B3105,'2.1.trackMPD'!$R$7:$R$29,'2.1.trackMPD'!$T$7:$T$29)</f>
        <v>5</v>
      </c>
      <c r="D3105" s="160">
        <v>1000</v>
      </c>
      <c r="E3105" s="160" t="s">
        <v>6394</v>
      </c>
      <c r="F3105" s="160" t="s">
        <v>110</v>
      </c>
      <c r="G3105" s="160" t="s">
        <v>140</v>
      </c>
      <c r="H3105" s="160" t="s">
        <v>6393</v>
      </c>
      <c r="I3105" s="160" cm="1">
        <f t="array" ref="I3105">INDEX('2.1.trackMPD'!L:L/(24*60*60),
       MATCH(1,
             (A3105='2.1.trackMPD'!A:A)*
             (C3105='2.1.trackMPD'!D:D)*
             (D3105/10^6='2.1.trackMPD'!H:H)*
             (E3105='2.1.trackMPD'!F:F),
0))</f>
        <v>0</v>
      </c>
    </row>
    <row r="3106" spans="1:9" x14ac:dyDescent="0.2">
      <c r="A3106" s="160" t="s">
        <v>21</v>
      </c>
      <c r="B3106" s="160" t="s">
        <v>167</v>
      </c>
      <c r="C3106" s="160">
        <f>_xlfn.XLOOKUP(B3106,'2.1.trackMPD'!$R$7:$R$29,'2.1.trackMPD'!$T$7:$T$29)</f>
        <v>5</v>
      </c>
      <c r="D3106" s="160">
        <v>5000</v>
      </c>
      <c r="E3106" s="160" t="s">
        <v>6394</v>
      </c>
      <c r="F3106" s="160" t="s">
        <v>110</v>
      </c>
      <c r="G3106" s="160" t="s">
        <v>124</v>
      </c>
      <c r="H3106" s="160" t="s">
        <v>6392</v>
      </c>
      <c r="I3106" s="160" t="e" cm="1">
        <f t="array" ref="I3106">INDEX('2.1.trackMPD'!I:I/(24*60*60),
       MATCH(1,
             (A3106='2.1.trackMPD'!A:A)*
             (C3106='2.1.trackMPD'!D:D)*
             (D3106/10^6='2.1.trackMPD'!H:H)*
             (E3106='2.1.trackMPD'!F:F),
0))</f>
        <v>#N/A</v>
      </c>
    </row>
    <row r="3107" spans="1:9" x14ac:dyDescent="0.2">
      <c r="A3107" s="160" t="s">
        <v>21</v>
      </c>
      <c r="B3107" s="160" t="s">
        <v>167</v>
      </c>
      <c r="C3107" s="160">
        <f>_xlfn.XLOOKUP(B3107,'2.1.trackMPD'!$R$7:$R$29,'2.1.trackMPD'!$T$7:$T$29)</f>
        <v>5</v>
      </c>
      <c r="D3107" s="160">
        <v>5000</v>
      </c>
      <c r="E3107" s="160" t="s">
        <v>6394</v>
      </c>
      <c r="F3107" s="160" t="s">
        <v>110</v>
      </c>
      <c r="G3107" s="160" t="s">
        <v>140</v>
      </c>
      <c r="H3107" s="160" t="s">
        <v>6392</v>
      </c>
      <c r="I3107" s="160" t="e" cm="1">
        <f t="array" ref="I3107">INDEX('2.1.trackMPD'!J:J/(24*60*60),
       MATCH(1,
             (A3107='2.1.trackMPD'!A:A)*
             (C3107='2.1.trackMPD'!D:D)*
             (D3107/10^6='2.1.trackMPD'!H:H)*
             (E3107='2.1.trackMPD'!F:F),
0))</f>
        <v>#N/A</v>
      </c>
    </row>
    <row r="3108" spans="1:9" x14ac:dyDescent="0.2">
      <c r="A3108" s="160" t="s">
        <v>21</v>
      </c>
      <c r="B3108" s="160" t="s">
        <v>167</v>
      </c>
      <c r="C3108" s="160">
        <f>_xlfn.XLOOKUP(B3108,'2.1.trackMPD'!$R$7:$R$29,'2.1.trackMPD'!$T$7:$T$29)</f>
        <v>5</v>
      </c>
      <c r="D3108" s="160">
        <v>5000</v>
      </c>
      <c r="E3108" s="160" t="s">
        <v>6394</v>
      </c>
      <c r="F3108" s="160" t="s">
        <v>110</v>
      </c>
      <c r="G3108" s="160" t="s">
        <v>124</v>
      </c>
      <c r="H3108" s="160" t="s">
        <v>6393</v>
      </c>
      <c r="I3108" s="160" t="e" cm="1">
        <f t="array" ref="I3108">INDEX('2.1.trackMPD'!K:K/(24*60*60),
       MATCH(1,
             (A3108='2.1.trackMPD'!A:A)*
             (C3108='2.1.trackMPD'!D:D)*
             (D3108/10^6='2.1.trackMPD'!H:H)*
             (E3108='2.1.trackMPD'!F:F),
0))</f>
        <v>#N/A</v>
      </c>
    </row>
    <row r="3109" spans="1:9" x14ac:dyDescent="0.2">
      <c r="A3109" s="160" t="s">
        <v>21</v>
      </c>
      <c r="B3109" s="160" t="s">
        <v>167</v>
      </c>
      <c r="C3109" s="160">
        <f>_xlfn.XLOOKUP(B3109,'2.1.trackMPD'!$R$7:$R$29,'2.1.trackMPD'!$T$7:$T$29)</f>
        <v>5</v>
      </c>
      <c r="D3109" s="160">
        <v>5000</v>
      </c>
      <c r="E3109" s="160" t="s">
        <v>6394</v>
      </c>
      <c r="F3109" s="160" t="s">
        <v>110</v>
      </c>
      <c r="G3109" s="160" t="s">
        <v>140</v>
      </c>
      <c r="H3109" s="160" t="s">
        <v>6393</v>
      </c>
      <c r="I3109" s="160" t="e" cm="1">
        <f t="array" ref="I3109">INDEX('2.1.trackMPD'!L:L/(24*60*60),
       MATCH(1,
             (A3109='2.1.trackMPD'!A:A)*
             (C3109='2.1.trackMPD'!D:D)*
             (D3109/10^6='2.1.trackMPD'!H:H)*
             (E3109='2.1.trackMPD'!F:F),
0))</f>
        <v>#N/A</v>
      </c>
    </row>
    <row r="3110" spans="1:9" x14ac:dyDescent="0.2">
      <c r="A3110" s="160" t="s">
        <v>21</v>
      </c>
      <c r="B3110" s="160" t="s">
        <v>167</v>
      </c>
      <c r="C3110" s="160">
        <f>_xlfn.XLOOKUP(B3110,'2.1.trackMPD'!$R$7:$R$29,'2.1.trackMPD'!$T$7:$T$29)</f>
        <v>5</v>
      </c>
      <c r="D3110" s="160">
        <v>1</v>
      </c>
      <c r="E3110" s="160" t="s">
        <v>6395</v>
      </c>
      <c r="F3110" s="160" t="s">
        <v>110</v>
      </c>
      <c r="G3110" s="160" t="s">
        <v>124</v>
      </c>
      <c r="H3110" s="160" t="s">
        <v>6392</v>
      </c>
      <c r="I3110" s="160" t="e" cm="1">
        <f t="array" ref="I3110">INDEX('2.1.trackMPD'!I:I/(24*60*60),
       MATCH(1,
             (A3110='2.1.trackMPD'!A:A)*
             (C3110='2.1.trackMPD'!D:D)*
             (D3110/10^6='2.1.trackMPD'!H:H)*
             (E3110='2.1.trackMPD'!F:F),
0))</f>
        <v>#N/A</v>
      </c>
    </row>
    <row r="3111" spans="1:9" x14ac:dyDescent="0.2">
      <c r="A3111" s="160" t="s">
        <v>21</v>
      </c>
      <c r="B3111" s="160" t="s">
        <v>167</v>
      </c>
      <c r="C3111" s="160">
        <f>_xlfn.XLOOKUP(B3111,'2.1.trackMPD'!$R$7:$R$29,'2.1.trackMPD'!$T$7:$T$29)</f>
        <v>5</v>
      </c>
      <c r="D3111" s="160">
        <v>1</v>
      </c>
      <c r="E3111" s="160" t="s">
        <v>6395</v>
      </c>
      <c r="F3111" s="160" t="s">
        <v>110</v>
      </c>
      <c r="G3111" s="160" t="s">
        <v>140</v>
      </c>
      <c r="H3111" s="160" t="s">
        <v>6392</v>
      </c>
      <c r="I3111" s="160" t="e" cm="1">
        <f t="array" ref="I3111">INDEX('2.1.trackMPD'!J:J/(24*60*60),
       MATCH(1,
             (A3111='2.1.trackMPD'!A:A)*
             (C3111='2.1.trackMPD'!D:D)*
             (D3111/10^6='2.1.trackMPD'!H:H)*
             (E3111='2.1.trackMPD'!F:F),
0))</f>
        <v>#N/A</v>
      </c>
    </row>
    <row r="3112" spans="1:9" x14ac:dyDescent="0.2">
      <c r="A3112" s="160" t="s">
        <v>21</v>
      </c>
      <c r="B3112" s="160" t="s">
        <v>167</v>
      </c>
      <c r="C3112" s="160">
        <f>_xlfn.XLOOKUP(B3112,'2.1.trackMPD'!$R$7:$R$29,'2.1.trackMPD'!$T$7:$T$29)</f>
        <v>5</v>
      </c>
      <c r="D3112" s="160">
        <v>1</v>
      </c>
      <c r="E3112" s="160" t="s">
        <v>6395</v>
      </c>
      <c r="F3112" s="160" t="s">
        <v>110</v>
      </c>
      <c r="G3112" s="160" t="s">
        <v>124</v>
      </c>
      <c r="H3112" s="160" t="s">
        <v>6393</v>
      </c>
      <c r="I3112" s="160" t="e" cm="1">
        <f t="array" ref="I3112">INDEX('2.1.trackMPD'!K:K/(24*60*60),
       MATCH(1,
             (A3112='2.1.trackMPD'!A:A)*
             (C3112='2.1.trackMPD'!D:D)*
             (D3112/10^6='2.1.trackMPD'!H:H)*
             (E3112='2.1.trackMPD'!F:F),
0))</f>
        <v>#N/A</v>
      </c>
    </row>
    <row r="3113" spans="1:9" x14ac:dyDescent="0.2">
      <c r="A3113" s="160" t="s">
        <v>21</v>
      </c>
      <c r="B3113" s="160" t="s">
        <v>167</v>
      </c>
      <c r="C3113" s="160">
        <f>_xlfn.XLOOKUP(B3113,'2.1.trackMPD'!$R$7:$R$29,'2.1.trackMPD'!$T$7:$T$29)</f>
        <v>5</v>
      </c>
      <c r="D3113" s="160">
        <v>1</v>
      </c>
      <c r="E3113" s="160" t="s">
        <v>6395</v>
      </c>
      <c r="F3113" s="160" t="s">
        <v>110</v>
      </c>
      <c r="G3113" s="160" t="s">
        <v>140</v>
      </c>
      <c r="H3113" s="160" t="s">
        <v>6393</v>
      </c>
      <c r="I3113" s="160" t="e" cm="1">
        <f t="array" ref="I3113">INDEX('2.1.trackMPD'!L:L/(24*60*60),
       MATCH(1,
             (A3113='2.1.trackMPD'!A:A)*
             (C3113='2.1.trackMPD'!D:D)*
             (D3113/10^6='2.1.trackMPD'!H:H)*
             (E3113='2.1.trackMPD'!F:F),
0))</f>
        <v>#N/A</v>
      </c>
    </row>
    <row r="3114" spans="1:9" x14ac:dyDescent="0.2">
      <c r="A3114" s="160" t="s">
        <v>21</v>
      </c>
      <c r="B3114" s="160" t="s">
        <v>167</v>
      </c>
      <c r="C3114" s="160">
        <f>_xlfn.XLOOKUP(B3114,'2.1.trackMPD'!$R$7:$R$29,'2.1.trackMPD'!$T$7:$T$29)</f>
        <v>5</v>
      </c>
      <c r="D3114" s="160">
        <v>10</v>
      </c>
      <c r="E3114" s="160" t="s">
        <v>6395</v>
      </c>
      <c r="F3114" s="160" t="s">
        <v>110</v>
      </c>
      <c r="G3114" s="160" t="s">
        <v>124</v>
      </c>
      <c r="H3114" s="160" t="s">
        <v>6392</v>
      </c>
      <c r="I3114" s="160" t="e" cm="1">
        <f t="array" ref="I3114">INDEX('2.1.trackMPD'!I:I/(24*60*60),
       MATCH(1,
             (A3114='2.1.trackMPD'!A:A)*
             (C3114='2.1.trackMPD'!D:D)*
             (D3114/10^6='2.1.trackMPD'!H:H)*
             (E3114='2.1.trackMPD'!F:F),
0))</f>
        <v>#N/A</v>
      </c>
    </row>
    <row r="3115" spans="1:9" x14ac:dyDescent="0.2">
      <c r="A3115" s="160" t="s">
        <v>21</v>
      </c>
      <c r="B3115" s="160" t="s">
        <v>167</v>
      </c>
      <c r="C3115" s="160">
        <f>_xlfn.XLOOKUP(B3115,'2.1.trackMPD'!$R$7:$R$29,'2.1.trackMPD'!$T$7:$T$29)</f>
        <v>5</v>
      </c>
      <c r="D3115" s="160">
        <v>10</v>
      </c>
      <c r="E3115" s="160" t="s">
        <v>6395</v>
      </c>
      <c r="F3115" s="160" t="s">
        <v>110</v>
      </c>
      <c r="G3115" s="160" t="s">
        <v>140</v>
      </c>
      <c r="H3115" s="160" t="s">
        <v>6392</v>
      </c>
      <c r="I3115" s="160" t="e" cm="1">
        <f t="array" ref="I3115">INDEX('2.1.trackMPD'!J:J/(24*60*60),
       MATCH(1,
             (A3115='2.1.trackMPD'!A:A)*
             (C3115='2.1.trackMPD'!D:D)*
             (D3115/10^6='2.1.trackMPD'!H:H)*
             (E3115='2.1.trackMPD'!F:F),
0))</f>
        <v>#N/A</v>
      </c>
    </row>
    <row r="3116" spans="1:9" x14ac:dyDescent="0.2">
      <c r="A3116" s="160" t="s">
        <v>21</v>
      </c>
      <c r="B3116" s="160" t="s">
        <v>167</v>
      </c>
      <c r="C3116" s="160">
        <f>_xlfn.XLOOKUP(B3116,'2.1.trackMPD'!$R$7:$R$29,'2.1.trackMPD'!$T$7:$T$29)</f>
        <v>5</v>
      </c>
      <c r="D3116" s="160">
        <v>10</v>
      </c>
      <c r="E3116" s="160" t="s">
        <v>6395</v>
      </c>
      <c r="F3116" s="160" t="s">
        <v>110</v>
      </c>
      <c r="G3116" s="160" t="s">
        <v>124</v>
      </c>
      <c r="H3116" s="160" t="s">
        <v>6393</v>
      </c>
      <c r="I3116" s="160" t="e" cm="1">
        <f t="array" ref="I3116">INDEX('2.1.trackMPD'!K:K/(24*60*60),
       MATCH(1,
             (A3116='2.1.trackMPD'!A:A)*
             (C3116='2.1.trackMPD'!D:D)*
             (D3116/10^6='2.1.trackMPD'!H:H)*
             (E3116='2.1.trackMPD'!F:F),
0))</f>
        <v>#N/A</v>
      </c>
    </row>
    <row r="3117" spans="1:9" x14ac:dyDescent="0.2">
      <c r="A3117" s="160" t="s">
        <v>21</v>
      </c>
      <c r="B3117" s="160" t="s">
        <v>167</v>
      </c>
      <c r="C3117" s="160">
        <f>_xlfn.XLOOKUP(B3117,'2.1.trackMPD'!$R$7:$R$29,'2.1.trackMPD'!$T$7:$T$29)</f>
        <v>5</v>
      </c>
      <c r="D3117" s="160">
        <v>10</v>
      </c>
      <c r="E3117" s="160" t="s">
        <v>6395</v>
      </c>
      <c r="F3117" s="160" t="s">
        <v>110</v>
      </c>
      <c r="G3117" s="160" t="s">
        <v>140</v>
      </c>
      <c r="H3117" s="160" t="s">
        <v>6393</v>
      </c>
      <c r="I3117" s="160" t="e" cm="1">
        <f t="array" ref="I3117">INDEX('2.1.trackMPD'!L:L/(24*60*60),
       MATCH(1,
             (A3117='2.1.trackMPD'!A:A)*
             (C3117='2.1.trackMPD'!D:D)*
             (D3117/10^6='2.1.trackMPD'!H:H)*
             (E3117='2.1.trackMPD'!F:F),
0))</f>
        <v>#N/A</v>
      </c>
    </row>
    <row r="3118" spans="1:9" x14ac:dyDescent="0.2">
      <c r="A3118" s="160" t="s">
        <v>21</v>
      </c>
      <c r="B3118" s="160" t="s">
        <v>167</v>
      </c>
      <c r="C3118" s="160">
        <f>_xlfn.XLOOKUP(B3118,'2.1.trackMPD'!$R$7:$R$29,'2.1.trackMPD'!$T$7:$T$29)</f>
        <v>5</v>
      </c>
      <c r="D3118" s="160">
        <v>100</v>
      </c>
      <c r="E3118" s="160" t="s">
        <v>6395</v>
      </c>
      <c r="F3118" s="160" t="s">
        <v>110</v>
      </c>
      <c r="G3118" s="160" t="s">
        <v>124</v>
      </c>
      <c r="H3118" s="160" t="s">
        <v>6392</v>
      </c>
      <c r="I3118" s="160" t="e" cm="1">
        <f t="array" ref="I3118">INDEX('2.1.trackMPD'!I:I/(24*60*60),
       MATCH(1,
             (A3118='2.1.trackMPD'!A:A)*
             (C3118='2.1.trackMPD'!D:D)*
             (D3118/10^6='2.1.trackMPD'!H:H)*
             (E3118='2.1.trackMPD'!F:F),
0))</f>
        <v>#N/A</v>
      </c>
    </row>
    <row r="3119" spans="1:9" x14ac:dyDescent="0.2">
      <c r="A3119" s="160" t="s">
        <v>21</v>
      </c>
      <c r="B3119" s="160" t="s">
        <v>167</v>
      </c>
      <c r="C3119" s="160">
        <f>_xlfn.XLOOKUP(B3119,'2.1.trackMPD'!$R$7:$R$29,'2.1.trackMPD'!$T$7:$T$29)</f>
        <v>5</v>
      </c>
      <c r="D3119" s="160">
        <v>100</v>
      </c>
      <c r="E3119" s="160" t="s">
        <v>6395</v>
      </c>
      <c r="F3119" s="160" t="s">
        <v>110</v>
      </c>
      <c r="G3119" s="160" t="s">
        <v>140</v>
      </c>
      <c r="H3119" s="160" t="s">
        <v>6392</v>
      </c>
      <c r="I3119" s="160" t="e" cm="1">
        <f t="array" ref="I3119">INDEX('2.1.trackMPD'!J:J/(24*60*60),
       MATCH(1,
             (A3119='2.1.trackMPD'!A:A)*
             (C3119='2.1.trackMPD'!D:D)*
             (D3119/10^6='2.1.trackMPD'!H:H)*
             (E3119='2.1.trackMPD'!F:F),
0))</f>
        <v>#N/A</v>
      </c>
    </row>
    <row r="3120" spans="1:9" x14ac:dyDescent="0.2">
      <c r="A3120" s="160" t="s">
        <v>21</v>
      </c>
      <c r="B3120" s="160" t="s">
        <v>167</v>
      </c>
      <c r="C3120" s="160">
        <f>_xlfn.XLOOKUP(B3120,'2.1.trackMPD'!$R$7:$R$29,'2.1.trackMPD'!$T$7:$T$29)</f>
        <v>5</v>
      </c>
      <c r="D3120" s="160">
        <v>100</v>
      </c>
      <c r="E3120" s="160" t="s">
        <v>6395</v>
      </c>
      <c r="F3120" s="160" t="s">
        <v>110</v>
      </c>
      <c r="G3120" s="160" t="s">
        <v>124</v>
      </c>
      <c r="H3120" s="160" t="s">
        <v>6393</v>
      </c>
      <c r="I3120" s="160" t="e" cm="1">
        <f t="array" ref="I3120">INDEX('2.1.trackMPD'!K:K/(24*60*60),
       MATCH(1,
             (A3120='2.1.trackMPD'!A:A)*
             (C3120='2.1.trackMPD'!D:D)*
             (D3120/10^6='2.1.trackMPD'!H:H)*
             (E3120='2.1.trackMPD'!F:F),
0))</f>
        <v>#N/A</v>
      </c>
    </row>
    <row r="3121" spans="1:9" x14ac:dyDescent="0.2">
      <c r="A3121" s="160" t="s">
        <v>21</v>
      </c>
      <c r="B3121" s="160" t="s">
        <v>167</v>
      </c>
      <c r="C3121" s="160">
        <f>_xlfn.XLOOKUP(B3121,'2.1.trackMPD'!$R$7:$R$29,'2.1.trackMPD'!$T$7:$T$29)</f>
        <v>5</v>
      </c>
      <c r="D3121" s="160">
        <v>100</v>
      </c>
      <c r="E3121" s="160" t="s">
        <v>6395</v>
      </c>
      <c r="F3121" s="160" t="s">
        <v>110</v>
      </c>
      <c r="G3121" s="160" t="s">
        <v>140</v>
      </c>
      <c r="H3121" s="160" t="s">
        <v>6393</v>
      </c>
      <c r="I3121" s="160" t="e" cm="1">
        <f t="array" ref="I3121">INDEX('2.1.trackMPD'!L:L/(24*60*60),
       MATCH(1,
             (A3121='2.1.trackMPD'!A:A)*
             (C3121='2.1.trackMPD'!D:D)*
             (D3121/10^6='2.1.trackMPD'!H:H)*
             (E3121='2.1.trackMPD'!F:F),
0))</f>
        <v>#N/A</v>
      </c>
    </row>
    <row r="3122" spans="1:9" x14ac:dyDescent="0.2">
      <c r="A3122" s="160" t="s">
        <v>21</v>
      </c>
      <c r="B3122" s="160" t="s">
        <v>168</v>
      </c>
      <c r="C3122" s="160">
        <f>_xlfn.XLOOKUP(B3122,'2.1.trackMPD'!$R$7:$R$29,'2.1.trackMPD'!$T$7:$T$29)</f>
        <v>6</v>
      </c>
      <c r="D3122" s="160">
        <v>1</v>
      </c>
      <c r="E3122" s="160" t="s">
        <v>6390</v>
      </c>
      <c r="F3122" s="160" t="s">
        <v>110</v>
      </c>
      <c r="G3122" s="160" t="s">
        <v>124</v>
      </c>
      <c r="H3122" s="160" t="s">
        <v>6392</v>
      </c>
      <c r="I3122" s="160" cm="1">
        <f t="array" ref="I3122">INDEX('2.1.trackMPD'!I:I/(24*60*60),
       MATCH(1,
             (A3122='2.1.trackMPD'!A:A)*
             (C3122='2.1.trackMPD'!D:D)*
             (D3122/10^6='2.1.trackMPD'!H:H)*
             (E3122='2.1.trackMPD'!F:F),
0))</f>
        <v>4.6660852281395944E-7</v>
      </c>
    </row>
    <row r="3123" spans="1:9" x14ac:dyDescent="0.2">
      <c r="A3123" s="160" t="s">
        <v>21</v>
      </c>
      <c r="B3123" s="160" t="s">
        <v>168</v>
      </c>
      <c r="C3123" s="160">
        <f>_xlfn.XLOOKUP(B3123,'2.1.trackMPD'!$R$7:$R$29,'2.1.trackMPD'!$T$7:$T$29)</f>
        <v>6</v>
      </c>
      <c r="D3123" s="160">
        <v>1</v>
      </c>
      <c r="E3123" s="160" t="s">
        <v>6390</v>
      </c>
      <c r="F3123" s="160" t="s">
        <v>110</v>
      </c>
      <c r="G3123" s="160" t="s">
        <v>140</v>
      </c>
      <c r="H3123" s="160" t="s">
        <v>6392</v>
      </c>
      <c r="I3123" s="160" cm="1">
        <f t="array" ref="I3123">INDEX('2.1.trackMPD'!J:J/(24*60*60),
       MATCH(1,
             (A3123='2.1.trackMPD'!A:A)*
             (C3123='2.1.trackMPD'!D:D)*
             (D3123/10^6='2.1.trackMPD'!H:H)*
             (E3123='2.1.trackMPD'!F:F),
0))</f>
        <v>1.3588291123400348E-5</v>
      </c>
    </row>
    <row r="3124" spans="1:9" x14ac:dyDescent="0.2">
      <c r="A3124" s="160" t="s">
        <v>21</v>
      </c>
      <c r="B3124" s="160" t="s">
        <v>168</v>
      </c>
      <c r="C3124" s="160">
        <f>_xlfn.XLOOKUP(B3124,'2.1.trackMPD'!$R$7:$R$29,'2.1.trackMPD'!$T$7:$T$29)</f>
        <v>6</v>
      </c>
      <c r="D3124" s="160">
        <v>1</v>
      </c>
      <c r="E3124" s="160" t="s">
        <v>6390</v>
      </c>
      <c r="F3124" s="160" t="s">
        <v>110</v>
      </c>
      <c r="G3124" s="160" t="s">
        <v>124</v>
      </c>
      <c r="H3124" s="160" t="s">
        <v>6393</v>
      </c>
      <c r="I3124" s="160" cm="1">
        <f t="array" ref="I3124">INDEX('2.1.trackMPD'!K:K/(24*60*60),
       MATCH(1,
             (A3124='2.1.trackMPD'!A:A)*
             (C3124='2.1.trackMPD'!D:D)*
             (D3124/10^6='2.1.trackMPD'!H:H)*
             (E3124='2.1.trackMPD'!F:F),
0))</f>
        <v>0</v>
      </c>
    </row>
    <row r="3125" spans="1:9" x14ac:dyDescent="0.2">
      <c r="A3125" s="160" t="s">
        <v>21</v>
      </c>
      <c r="B3125" s="160" t="s">
        <v>168</v>
      </c>
      <c r="C3125" s="160">
        <f>_xlfn.XLOOKUP(B3125,'2.1.trackMPD'!$R$7:$R$29,'2.1.trackMPD'!$T$7:$T$29)</f>
        <v>6</v>
      </c>
      <c r="D3125" s="160">
        <v>1</v>
      </c>
      <c r="E3125" s="160" t="s">
        <v>6390</v>
      </c>
      <c r="F3125" s="160" t="s">
        <v>110</v>
      </c>
      <c r="G3125" s="160" t="s">
        <v>140</v>
      </c>
      <c r="H3125" s="160" t="s">
        <v>6393</v>
      </c>
      <c r="I3125" s="160" cm="1">
        <f t="array" ref="I3125">INDEX('2.1.trackMPD'!L:L/(24*60*60),
       MATCH(1,
             (A3125='2.1.trackMPD'!A:A)*
             (C3125='2.1.trackMPD'!D:D)*
             (D3125/10^6='2.1.trackMPD'!H:H)*
             (E3125='2.1.trackMPD'!F:F),
0))</f>
        <v>0</v>
      </c>
    </row>
    <row r="3126" spans="1:9" x14ac:dyDescent="0.2">
      <c r="A3126" s="160" t="s">
        <v>21</v>
      </c>
      <c r="B3126" s="160" t="s">
        <v>168</v>
      </c>
      <c r="C3126" s="160">
        <f>_xlfn.XLOOKUP(B3126,'2.1.trackMPD'!$R$7:$R$29,'2.1.trackMPD'!$T$7:$T$29)</f>
        <v>6</v>
      </c>
      <c r="D3126" s="160">
        <v>10</v>
      </c>
      <c r="E3126" s="160" t="s">
        <v>6390</v>
      </c>
      <c r="F3126" s="160" t="s">
        <v>110</v>
      </c>
      <c r="G3126" s="160" t="s">
        <v>124</v>
      </c>
      <c r="H3126" s="160" t="s">
        <v>6392</v>
      </c>
      <c r="I3126" s="160" cm="1">
        <f t="array" ref="I3126">INDEX('2.1.trackMPD'!I:I/(24*60*60),
       MATCH(1,
             (A3126='2.1.trackMPD'!A:A)*
             (C3126='2.1.trackMPD'!D:D)*
             (D3126/10^6='2.1.trackMPD'!H:H)*
             (E3126='2.1.trackMPD'!F:F),
0))</f>
        <v>2.0851330201984027E-6</v>
      </c>
    </row>
    <row r="3127" spans="1:9" x14ac:dyDescent="0.2">
      <c r="A3127" s="160" t="s">
        <v>21</v>
      </c>
      <c r="B3127" s="160" t="s">
        <v>168</v>
      </c>
      <c r="C3127" s="160">
        <f>_xlfn.XLOOKUP(B3127,'2.1.trackMPD'!$R$7:$R$29,'2.1.trackMPD'!$T$7:$T$29)</f>
        <v>6</v>
      </c>
      <c r="D3127" s="160">
        <v>10</v>
      </c>
      <c r="E3127" s="160" t="s">
        <v>6390</v>
      </c>
      <c r="F3127" s="160" t="s">
        <v>110</v>
      </c>
      <c r="G3127" s="160" t="s">
        <v>140</v>
      </c>
      <c r="H3127" s="160" t="s">
        <v>6392</v>
      </c>
      <c r="I3127" s="160" cm="1">
        <f t="array" ref="I3127">INDEX('2.1.trackMPD'!J:J/(24*60*60),
       MATCH(1,
             (A3127='2.1.trackMPD'!A:A)*
             (C3127='2.1.trackMPD'!D:D)*
             (D3127/10^6='2.1.trackMPD'!H:H)*
             (E3127='2.1.trackMPD'!F:F),
0))</f>
        <v>1.8651474322337038E-5</v>
      </c>
    </row>
    <row r="3128" spans="1:9" x14ac:dyDescent="0.2">
      <c r="A3128" s="160" t="s">
        <v>21</v>
      </c>
      <c r="B3128" s="160" t="s">
        <v>168</v>
      </c>
      <c r="C3128" s="160">
        <f>_xlfn.XLOOKUP(B3128,'2.1.trackMPD'!$R$7:$R$29,'2.1.trackMPD'!$T$7:$T$29)</f>
        <v>6</v>
      </c>
      <c r="D3128" s="160">
        <v>10</v>
      </c>
      <c r="E3128" s="160" t="s">
        <v>6390</v>
      </c>
      <c r="F3128" s="160" t="s">
        <v>110</v>
      </c>
      <c r="G3128" s="160" t="s">
        <v>124</v>
      </c>
      <c r="H3128" s="160" t="s">
        <v>6393</v>
      </c>
      <c r="I3128" s="160" cm="1">
        <f t="array" ref="I3128">INDEX('2.1.trackMPD'!K:K/(24*60*60),
       MATCH(1,
             (A3128='2.1.trackMPD'!A:A)*
             (C3128='2.1.trackMPD'!D:D)*
             (D3128/10^6='2.1.trackMPD'!H:H)*
             (E3128='2.1.trackMPD'!F:F),
0))</f>
        <v>0</v>
      </c>
    </row>
    <row r="3129" spans="1:9" x14ac:dyDescent="0.2">
      <c r="A3129" s="160" t="s">
        <v>21</v>
      </c>
      <c r="B3129" s="160" t="s">
        <v>168</v>
      </c>
      <c r="C3129" s="160">
        <f>_xlfn.XLOOKUP(B3129,'2.1.trackMPD'!$R$7:$R$29,'2.1.trackMPD'!$T$7:$T$29)</f>
        <v>6</v>
      </c>
      <c r="D3129" s="160">
        <v>10</v>
      </c>
      <c r="E3129" s="160" t="s">
        <v>6390</v>
      </c>
      <c r="F3129" s="160" t="s">
        <v>110</v>
      </c>
      <c r="G3129" s="160" t="s">
        <v>140</v>
      </c>
      <c r="H3129" s="160" t="s">
        <v>6393</v>
      </c>
      <c r="I3129" s="160" cm="1">
        <f t="array" ref="I3129">INDEX('2.1.trackMPD'!L:L/(24*60*60),
       MATCH(1,
             (A3129='2.1.trackMPD'!A:A)*
             (C3129='2.1.trackMPD'!D:D)*
             (D3129/10^6='2.1.trackMPD'!H:H)*
             (E3129='2.1.trackMPD'!F:F),
0))</f>
        <v>0</v>
      </c>
    </row>
    <row r="3130" spans="1:9" x14ac:dyDescent="0.2">
      <c r="A3130" s="160" t="s">
        <v>21</v>
      </c>
      <c r="B3130" s="160" t="s">
        <v>168</v>
      </c>
      <c r="C3130" s="160">
        <f>_xlfn.XLOOKUP(B3130,'2.1.trackMPD'!$R$7:$R$29,'2.1.trackMPD'!$T$7:$T$29)</f>
        <v>6</v>
      </c>
      <c r="D3130" s="160">
        <v>100</v>
      </c>
      <c r="E3130" s="160" t="s">
        <v>6390</v>
      </c>
      <c r="F3130" s="160" t="s">
        <v>110</v>
      </c>
      <c r="G3130" s="160" t="s">
        <v>124</v>
      </c>
      <c r="H3130" s="160" t="s">
        <v>6392</v>
      </c>
      <c r="I3130" s="160" cm="1">
        <f t="array" ref="I3130">INDEX('2.1.trackMPD'!I:I/(24*60*60),
       MATCH(1,
             (A3130='2.1.trackMPD'!A:A)*
             (C3130='2.1.trackMPD'!D:D)*
             (D3130/10^6='2.1.trackMPD'!H:H)*
             (E3130='2.1.trackMPD'!F:F),
0))</f>
        <v>4.0984242086577194E-3</v>
      </c>
    </row>
    <row r="3131" spans="1:9" x14ac:dyDescent="0.2">
      <c r="A3131" s="160" t="s">
        <v>21</v>
      </c>
      <c r="B3131" s="160" t="s">
        <v>168</v>
      </c>
      <c r="C3131" s="160">
        <f>_xlfn.XLOOKUP(B3131,'2.1.trackMPD'!$R$7:$R$29,'2.1.trackMPD'!$T$7:$T$29)</f>
        <v>6</v>
      </c>
      <c r="D3131" s="160">
        <v>100</v>
      </c>
      <c r="E3131" s="160" t="s">
        <v>6390</v>
      </c>
      <c r="F3131" s="160" t="s">
        <v>110</v>
      </c>
      <c r="G3131" s="160" t="s">
        <v>140</v>
      </c>
      <c r="H3131" s="160" t="s">
        <v>6392</v>
      </c>
      <c r="I3131" s="160" cm="1">
        <f t="array" ref="I3131">INDEX('2.1.trackMPD'!J:J/(24*60*60),
       MATCH(1,
             (A3131='2.1.trackMPD'!A:A)*
             (C3131='2.1.trackMPD'!D:D)*
             (D3131/10^6='2.1.trackMPD'!H:H)*
             (E3131='2.1.trackMPD'!F:F),
0))</f>
        <v>1.5962471233017246E-3</v>
      </c>
    </row>
    <row r="3132" spans="1:9" x14ac:dyDescent="0.2">
      <c r="A3132" s="160" t="s">
        <v>21</v>
      </c>
      <c r="B3132" s="160" t="s">
        <v>168</v>
      </c>
      <c r="C3132" s="160">
        <f>_xlfn.XLOOKUP(B3132,'2.1.trackMPD'!$R$7:$R$29,'2.1.trackMPD'!$T$7:$T$29)</f>
        <v>6</v>
      </c>
      <c r="D3132" s="160">
        <v>100</v>
      </c>
      <c r="E3132" s="160" t="s">
        <v>6390</v>
      </c>
      <c r="F3132" s="160" t="s">
        <v>110</v>
      </c>
      <c r="G3132" s="160" t="s">
        <v>124</v>
      </c>
      <c r="H3132" s="160" t="s">
        <v>6393</v>
      </c>
      <c r="I3132" s="160" cm="1">
        <f t="array" ref="I3132">INDEX('2.1.trackMPD'!K:K/(24*60*60),
       MATCH(1,
             (A3132='2.1.trackMPD'!A:A)*
             (C3132='2.1.trackMPD'!D:D)*
             (D3132/10^6='2.1.trackMPD'!H:H)*
             (E3132='2.1.trackMPD'!F:F),
0))</f>
        <v>0</v>
      </c>
    </row>
    <row r="3133" spans="1:9" x14ac:dyDescent="0.2">
      <c r="A3133" s="160" t="s">
        <v>21</v>
      </c>
      <c r="B3133" s="160" t="s">
        <v>168</v>
      </c>
      <c r="C3133" s="160">
        <f>_xlfn.XLOOKUP(B3133,'2.1.trackMPD'!$R$7:$R$29,'2.1.trackMPD'!$T$7:$T$29)</f>
        <v>6</v>
      </c>
      <c r="D3133" s="160">
        <v>100</v>
      </c>
      <c r="E3133" s="160" t="s">
        <v>6390</v>
      </c>
      <c r="F3133" s="160" t="s">
        <v>110</v>
      </c>
      <c r="G3133" s="160" t="s">
        <v>140</v>
      </c>
      <c r="H3133" s="160" t="s">
        <v>6393</v>
      </c>
      <c r="I3133" s="160" cm="1">
        <f t="array" ref="I3133">INDEX('2.1.trackMPD'!L:L/(24*60*60),
       MATCH(1,
             (A3133='2.1.trackMPD'!A:A)*
             (C3133='2.1.trackMPD'!D:D)*
             (D3133/10^6='2.1.trackMPD'!H:H)*
             (E3133='2.1.trackMPD'!F:F),
0))</f>
        <v>0</v>
      </c>
    </row>
    <row r="3134" spans="1:9" x14ac:dyDescent="0.2">
      <c r="A3134" s="160" t="s">
        <v>21</v>
      </c>
      <c r="B3134" s="160" t="s">
        <v>168</v>
      </c>
      <c r="C3134" s="160">
        <f>_xlfn.XLOOKUP(B3134,'2.1.trackMPD'!$R$7:$R$29,'2.1.trackMPD'!$T$7:$T$29)</f>
        <v>6</v>
      </c>
      <c r="D3134" s="160">
        <v>1000</v>
      </c>
      <c r="E3134" s="160" t="s">
        <v>6390</v>
      </c>
      <c r="F3134" s="160" t="s">
        <v>110</v>
      </c>
      <c r="G3134" s="160" t="s">
        <v>124</v>
      </c>
      <c r="H3134" s="160" t="s">
        <v>6392</v>
      </c>
      <c r="I3134" s="160" cm="1">
        <f t="array" ref="I3134">INDEX('2.1.trackMPD'!I:I/(24*60*60),
       MATCH(1,
             (A3134='2.1.trackMPD'!A:A)*
             (C3134='2.1.trackMPD'!D:D)*
             (D3134/10^6='2.1.trackMPD'!H:H)*
             (E3134='2.1.trackMPD'!F:F),
0))</f>
        <v>5.3683412108013773</v>
      </c>
    </row>
    <row r="3135" spans="1:9" x14ac:dyDescent="0.2">
      <c r="A3135" s="160" t="s">
        <v>21</v>
      </c>
      <c r="B3135" s="160" t="s">
        <v>168</v>
      </c>
      <c r="C3135" s="160">
        <f>_xlfn.XLOOKUP(B3135,'2.1.trackMPD'!$R$7:$R$29,'2.1.trackMPD'!$T$7:$T$29)</f>
        <v>6</v>
      </c>
      <c r="D3135" s="160">
        <v>1000</v>
      </c>
      <c r="E3135" s="160" t="s">
        <v>6390</v>
      </c>
      <c r="F3135" s="160" t="s">
        <v>110</v>
      </c>
      <c r="G3135" s="160" t="s">
        <v>140</v>
      </c>
      <c r="H3135" s="160" t="s">
        <v>6392</v>
      </c>
      <c r="I3135" s="160" cm="1">
        <f t="array" ref="I3135">INDEX('2.1.trackMPD'!J:J/(24*60*60),
       MATCH(1,
             (A3135='2.1.trackMPD'!A:A)*
             (C3135='2.1.trackMPD'!D:D)*
             (D3135/10^6='2.1.trackMPD'!H:H)*
             (E3135='2.1.trackMPD'!F:F),
0))</f>
        <v>5.8564266414060297E-2</v>
      </c>
    </row>
    <row r="3136" spans="1:9" x14ac:dyDescent="0.2">
      <c r="A3136" s="160" t="s">
        <v>21</v>
      </c>
      <c r="B3136" s="160" t="s">
        <v>168</v>
      </c>
      <c r="C3136" s="160">
        <f>_xlfn.XLOOKUP(B3136,'2.1.trackMPD'!$R$7:$R$29,'2.1.trackMPD'!$T$7:$T$29)</f>
        <v>6</v>
      </c>
      <c r="D3136" s="160">
        <v>1000</v>
      </c>
      <c r="E3136" s="160" t="s">
        <v>6390</v>
      </c>
      <c r="F3136" s="160" t="s">
        <v>110</v>
      </c>
      <c r="G3136" s="160" t="s">
        <v>124</v>
      </c>
      <c r="H3136" s="160" t="s">
        <v>6393</v>
      </c>
      <c r="I3136" s="160" cm="1">
        <f t="array" ref="I3136">INDEX('2.1.trackMPD'!K:K/(24*60*60),
       MATCH(1,
             (A3136='2.1.trackMPD'!A:A)*
             (C3136='2.1.trackMPD'!D:D)*
             (D3136/10^6='2.1.trackMPD'!H:H)*
             (E3136='2.1.trackMPD'!F:F),
0))</f>
        <v>0</v>
      </c>
    </row>
    <row r="3137" spans="1:9" x14ac:dyDescent="0.2">
      <c r="A3137" s="160" t="s">
        <v>21</v>
      </c>
      <c r="B3137" s="160" t="s">
        <v>168</v>
      </c>
      <c r="C3137" s="160">
        <f>_xlfn.XLOOKUP(B3137,'2.1.trackMPD'!$R$7:$R$29,'2.1.trackMPD'!$T$7:$T$29)</f>
        <v>6</v>
      </c>
      <c r="D3137" s="160">
        <v>1000</v>
      </c>
      <c r="E3137" s="160" t="s">
        <v>6390</v>
      </c>
      <c r="F3137" s="160" t="s">
        <v>110</v>
      </c>
      <c r="G3137" s="160" t="s">
        <v>140</v>
      </c>
      <c r="H3137" s="160" t="s">
        <v>6393</v>
      </c>
      <c r="I3137" s="160" cm="1">
        <f t="array" ref="I3137">INDEX('2.1.trackMPD'!L:L/(24*60*60),
       MATCH(1,
             (A3137='2.1.trackMPD'!A:A)*
             (C3137='2.1.trackMPD'!D:D)*
             (D3137/10^6='2.1.trackMPD'!H:H)*
             (E3137='2.1.trackMPD'!F:F),
0))</f>
        <v>0</v>
      </c>
    </row>
    <row r="3138" spans="1:9" x14ac:dyDescent="0.2">
      <c r="A3138" s="160" t="s">
        <v>21</v>
      </c>
      <c r="B3138" s="160" t="s">
        <v>168</v>
      </c>
      <c r="C3138" s="160">
        <f>_xlfn.XLOOKUP(B3138,'2.1.trackMPD'!$R$7:$R$29,'2.1.trackMPD'!$T$7:$T$29)</f>
        <v>6</v>
      </c>
      <c r="D3138" s="160">
        <v>5000</v>
      </c>
      <c r="E3138" s="160" t="s">
        <v>6390</v>
      </c>
      <c r="F3138" s="160" t="s">
        <v>110</v>
      </c>
      <c r="G3138" s="160" t="s">
        <v>124</v>
      </c>
      <c r="H3138" s="160" t="s">
        <v>6392</v>
      </c>
      <c r="I3138" s="160" cm="1">
        <f t="array" ref="I3138">INDEX('2.1.trackMPD'!I:I/(24*60*60),
       MATCH(1,
             (A3138='2.1.trackMPD'!A:A)*
             (C3138='2.1.trackMPD'!D:D)*
             (D3138/10^6='2.1.trackMPD'!H:H)*
             (E3138='2.1.trackMPD'!F:F),
0))</f>
        <v>83.412452268971649</v>
      </c>
    </row>
    <row r="3139" spans="1:9" x14ac:dyDescent="0.2">
      <c r="A3139" s="160" t="s">
        <v>21</v>
      </c>
      <c r="B3139" s="160" t="s">
        <v>168</v>
      </c>
      <c r="C3139" s="160">
        <f>_xlfn.XLOOKUP(B3139,'2.1.trackMPD'!$R$7:$R$29,'2.1.trackMPD'!$T$7:$T$29)</f>
        <v>6</v>
      </c>
      <c r="D3139" s="160">
        <v>5000</v>
      </c>
      <c r="E3139" s="160" t="s">
        <v>6390</v>
      </c>
      <c r="F3139" s="160" t="s">
        <v>110</v>
      </c>
      <c r="G3139" s="160" t="s">
        <v>140</v>
      </c>
      <c r="H3139" s="160" t="s">
        <v>6392</v>
      </c>
      <c r="I3139" s="160" cm="1">
        <f t="array" ref="I3139">INDEX('2.1.trackMPD'!J:J/(24*60*60),
       MATCH(1,
             (A3139='2.1.trackMPD'!A:A)*
             (C3139='2.1.trackMPD'!D:D)*
             (D3139/10^6='2.1.trackMPD'!H:H)*
             (E3139='2.1.trackMPD'!F:F),
0))</f>
        <v>0.23084901120804399</v>
      </c>
    </row>
    <row r="3140" spans="1:9" x14ac:dyDescent="0.2">
      <c r="A3140" s="160" t="s">
        <v>21</v>
      </c>
      <c r="B3140" s="160" t="s">
        <v>168</v>
      </c>
      <c r="C3140" s="160">
        <f>_xlfn.XLOOKUP(B3140,'2.1.trackMPD'!$R$7:$R$29,'2.1.trackMPD'!$T$7:$T$29)</f>
        <v>6</v>
      </c>
      <c r="D3140" s="160">
        <v>5000</v>
      </c>
      <c r="E3140" s="160" t="s">
        <v>6390</v>
      </c>
      <c r="F3140" s="160" t="s">
        <v>110</v>
      </c>
      <c r="G3140" s="160" t="s">
        <v>124</v>
      </c>
      <c r="H3140" s="160" t="s">
        <v>6393</v>
      </c>
      <c r="I3140" s="160" cm="1">
        <f t="array" ref="I3140">INDEX('2.1.trackMPD'!K:K/(24*60*60),
       MATCH(1,
             (A3140='2.1.trackMPD'!A:A)*
             (C3140='2.1.trackMPD'!D:D)*
             (D3140/10^6='2.1.trackMPD'!H:H)*
             (E3140='2.1.trackMPD'!F:F),
0))</f>
        <v>0</v>
      </c>
    </row>
    <row r="3141" spans="1:9" x14ac:dyDescent="0.2">
      <c r="A3141" s="160" t="s">
        <v>21</v>
      </c>
      <c r="B3141" s="160" t="s">
        <v>168</v>
      </c>
      <c r="C3141" s="160">
        <f>_xlfn.XLOOKUP(B3141,'2.1.trackMPD'!$R$7:$R$29,'2.1.trackMPD'!$T$7:$T$29)</f>
        <v>6</v>
      </c>
      <c r="D3141" s="160">
        <v>5000</v>
      </c>
      <c r="E3141" s="160" t="s">
        <v>6390</v>
      </c>
      <c r="F3141" s="160" t="s">
        <v>110</v>
      </c>
      <c r="G3141" s="160" t="s">
        <v>140</v>
      </c>
      <c r="H3141" s="160" t="s">
        <v>6393</v>
      </c>
      <c r="I3141" s="160" cm="1">
        <f t="array" ref="I3141">INDEX('2.1.trackMPD'!L:L/(24*60*60),
       MATCH(1,
             (A3141='2.1.trackMPD'!A:A)*
             (C3141='2.1.trackMPD'!D:D)*
             (D3141/10^6='2.1.trackMPD'!H:H)*
             (E3141='2.1.trackMPD'!F:F),
0))</f>
        <v>0</v>
      </c>
    </row>
    <row r="3142" spans="1:9" x14ac:dyDescent="0.2">
      <c r="A3142" s="160" t="s">
        <v>21</v>
      </c>
      <c r="B3142" s="160" t="s">
        <v>168</v>
      </c>
      <c r="C3142" s="160">
        <f>_xlfn.XLOOKUP(B3142,'2.1.trackMPD'!$R$7:$R$29,'2.1.trackMPD'!$T$7:$T$29)</f>
        <v>6</v>
      </c>
      <c r="D3142" s="160">
        <v>1</v>
      </c>
      <c r="E3142" s="160" t="s">
        <v>6394</v>
      </c>
      <c r="F3142" s="160" t="s">
        <v>110</v>
      </c>
      <c r="G3142" s="160" t="s">
        <v>124</v>
      </c>
      <c r="H3142" s="160" t="s">
        <v>6392</v>
      </c>
      <c r="I3142" s="160" cm="1">
        <f t="array" ref="I3142">INDEX('2.1.trackMPD'!I:I/(24*60*60),
       MATCH(1,
             (A3142='2.1.trackMPD'!A:A)*
             (C3142='2.1.trackMPD'!D:D)*
             (D3142/10^6='2.1.trackMPD'!H:H)*
             (E3142='2.1.trackMPD'!F:F),
0))</f>
        <v>5.641955361898646E-7</v>
      </c>
    </row>
    <row r="3143" spans="1:9" x14ac:dyDescent="0.2">
      <c r="A3143" s="160" t="s">
        <v>21</v>
      </c>
      <c r="B3143" s="160" t="s">
        <v>168</v>
      </c>
      <c r="C3143" s="160">
        <f>_xlfn.XLOOKUP(B3143,'2.1.trackMPD'!$R$7:$R$29,'2.1.trackMPD'!$T$7:$T$29)</f>
        <v>6</v>
      </c>
      <c r="D3143" s="160">
        <v>1</v>
      </c>
      <c r="E3143" s="160" t="s">
        <v>6394</v>
      </c>
      <c r="F3143" s="160" t="s">
        <v>110</v>
      </c>
      <c r="G3143" s="160" t="s">
        <v>140</v>
      </c>
      <c r="H3143" s="160" t="s">
        <v>6392</v>
      </c>
      <c r="I3143" s="160" cm="1">
        <f t="array" ref="I3143">INDEX('2.1.trackMPD'!J:J/(24*60*60),
       MATCH(1,
             (A3143='2.1.trackMPD'!A:A)*
             (C3143='2.1.trackMPD'!D:D)*
             (D3143/10^6='2.1.trackMPD'!H:H)*
             (E3143='2.1.trackMPD'!F:F),
0))</f>
        <v>1.3260237986592362E-5</v>
      </c>
    </row>
    <row r="3144" spans="1:9" x14ac:dyDescent="0.2">
      <c r="A3144" s="160" t="s">
        <v>21</v>
      </c>
      <c r="B3144" s="160" t="s">
        <v>168</v>
      </c>
      <c r="C3144" s="160">
        <f>_xlfn.XLOOKUP(B3144,'2.1.trackMPD'!$R$7:$R$29,'2.1.trackMPD'!$T$7:$T$29)</f>
        <v>6</v>
      </c>
      <c r="D3144" s="160">
        <v>1</v>
      </c>
      <c r="E3144" s="160" t="s">
        <v>6394</v>
      </c>
      <c r="F3144" s="160" t="s">
        <v>110</v>
      </c>
      <c r="G3144" s="160" t="s">
        <v>124</v>
      </c>
      <c r="H3144" s="160" t="s">
        <v>6393</v>
      </c>
      <c r="I3144" s="160" cm="1">
        <f t="array" ref="I3144">INDEX('2.1.trackMPD'!K:K/(24*60*60),
       MATCH(1,
             (A3144='2.1.trackMPD'!A:A)*
             (C3144='2.1.trackMPD'!D:D)*
             (D3144/10^6='2.1.trackMPD'!H:H)*
             (E3144='2.1.trackMPD'!F:F),
0))</f>
        <v>0</v>
      </c>
    </row>
    <row r="3145" spans="1:9" x14ac:dyDescent="0.2">
      <c r="A3145" s="160" t="s">
        <v>21</v>
      </c>
      <c r="B3145" s="160" t="s">
        <v>168</v>
      </c>
      <c r="C3145" s="160">
        <f>_xlfn.XLOOKUP(B3145,'2.1.trackMPD'!$R$7:$R$29,'2.1.trackMPD'!$T$7:$T$29)</f>
        <v>6</v>
      </c>
      <c r="D3145" s="160">
        <v>1</v>
      </c>
      <c r="E3145" s="160" t="s">
        <v>6394</v>
      </c>
      <c r="F3145" s="160" t="s">
        <v>110</v>
      </c>
      <c r="G3145" s="160" t="s">
        <v>140</v>
      </c>
      <c r="H3145" s="160" t="s">
        <v>6393</v>
      </c>
      <c r="I3145" s="160" cm="1">
        <f t="array" ref="I3145">INDEX('2.1.trackMPD'!L:L/(24*60*60),
       MATCH(1,
             (A3145='2.1.trackMPD'!A:A)*
             (C3145='2.1.trackMPD'!D:D)*
             (D3145/10^6='2.1.trackMPD'!H:H)*
             (E3145='2.1.trackMPD'!F:F),
0))</f>
        <v>0</v>
      </c>
    </row>
    <row r="3146" spans="1:9" x14ac:dyDescent="0.2">
      <c r="A3146" s="160" t="s">
        <v>21</v>
      </c>
      <c r="B3146" s="160" t="s">
        <v>168</v>
      </c>
      <c r="C3146" s="160">
        <f>_xlfn.XLOOKUP(B3146,'2.1.trackMPD'!$R$7:$R$29,'2.1.trackMPD'!$T$7:$T$29)</f>
        <v>6</v>
      </c>
      <c r="D3146" s="160">
        <v>10</v>
      </c>
      <c r="E3146" s="160" t="s">
        <v>6394</v>
      </c>
      <c r="F3146" s="160" t="s">
        <v>110</v>
      </c>
      <c r="G3146" s="160" t="s">
        <v>124</v>
      </c>
      <c r="H3146" s="160" t="s">
        <v>6392</v>
      </c>
      <c r="I3146" s="160" cm="1">
        <f t="array" ref="I3146">INDEX('2.1.trackMPD'!I:I/(24*60*60),
       MATCH(1,
             (A3146='2.1.trackMPD'!A:A)*
             (C3146='2.1.trackMPD'!D:D)*
             (D3146/10^6='2.1.trackMPD'!H:H)*
             (E3146='2.1.trackMPD'!F:F),
0))</f>
        <v>2.0021127958010416E-5</v>
      </c>
    </row>
    <row r="3147" spans="1:9" x14ac:dyDescent="0.2">
      <c r="A3147" s="160" t="s">
        <v>21</v>
      </c>
      <c r="B3147" s="160" t="s">
        <v>168</v>
      </c>
      <c r="C3147" s="160">
        <f>_xlfn.XLOOKUP(B3147,'2.1.trackMPD'!$R$7:$R$29,'2.1.trackMPD'!$T$7:$T$29)</f>
        <v>6</v>
      </c>
      <c r="D3147" s="160">
        <v>10</v>
      </c>
      <c r="E3147" s="160" t="s">
        <v>6394</v>
      </c>
      <c r="F3147" s="160" t="s">
        <v>110</v>
      </c>
      <c r="G3147" s="160" t="s">
        <v>140</v>
      </c>
      <c r="H3147" s="160" t="s">
        <v>6392</v>
      </c>
      <c r="I3147" s="160" cm="1">
        <f t="array" ref="I3147">INDEX('2.1.trackMPD'!J:J/(24*60*60),
       MATCH(1,
             (A3147='2.1.trackMPD'!A:A)*
             (C3147='2.1.trackMPD'!D:D)*
             (D3147/10^6='2.1.trackMPD'!H:H)*
             (E3147='2.1.trackMPD'!F:F),
0))</f>
        <v>5.9651611245365041E-5</v>
      </c>
    </row>
    <row r="3148" spans="1:9" x14ac:dyDescent="0.2">
      <c r="A3148" s="160" t="s">
        <v>21</v>
      </c>
      <c r="B3148" s="160" t="s">
        <v>168</v>
      </c>
      <c r="C3148" s="160">
        <f>_xlfn.XLOOKUP(B3148,'2.1.trackMPD'!$R$7:$R$29,'2.1.trackMPD'!$T$7:$T$29)</f>
        <v>6</v>
      </c>
      <c r="D3148" s="160">
        <v>10</v>
      </c>
      <c r="E3148" s="160" t="s">
        <v>6394</v>
      </c>
      <c r="F3148" s="160" t="s">
        <v>110</v>
      </c>
      <c r="G3148" s="160" t="s">
        <v>124</v>
      </c>
      <c r="H3148" s="160" t="s">
        <v>6393</v>
      </c>
      <c r="I3148" s="160" cm="1">
        <f t="array" ref="I3148">INDEX('2.1.trackMPD'!K:K/(24*60*60),
       MATCH(1,
             (A3148='2.1.trackMPD'!A:A)*
             (C3148='2.1.trackMPD'!D:D)*
             (D3148/10^6='2.1.trackMPD'!H:H)*
             (E3148='2.1.trackMPD'!F:F),
0))</f>
        <v>0</v>
      </c>
    </row>
    <row r="3149" spans="1:9" x14ac:dyDescent="0.2">
      <c r="A3149" s="160" t="s">
        <v>21</v>
      </c>
      <c r="B3149" s="160" t="s">
        <v>168</v>
      </c>
      <c r="C3149" s="160">
        <f>_xlfn.XLOOKUP(B3149,'2.1.trackMPD'!$R$7:$R$29,'2.1.trackMPD'!$T$7:$T$29)</f>
        <v>6</v>
      </c>
      <c r="D3149" s="160">
        <v>10</v>
      </c>
      <c r="E3149" s="160" t="s">
        <v>6394</v>
      </c>
      <c r="F3149" s="160" t="s">
        <v>110</v>
      </c>
      <c r="G3149" s="160" t="s">
        <v>140</v>
      </c>
      <c r="H3149" s="160" t="s">
        <v>6393</v>
      </c>
      <c r="I3149" s="160" cm="1">
        <f t="array" ref="I3149">INDEX('2.1.trackMPD'!L:L/(24*60*60),
       MATCH(1,
             (A3149='2.1.trackMPD'!A:A)*
             (C3149='2.1.trackMPD'!D:D)*
             (D3149/10^6='2.1.trackMPD'!H:H)*
             (E3149='2.1.trackMPD'!F:F),
0))</f>
        <v>0</v>
      </c>
    </row>
    <row r="3150" spans="1:9" x14ac:dyDescent="0.2">
      <c r="A3150" s="160" t="s">
        <v>21</v>
      </c>
      <c r="B3150" s="160" t="s">
        <v>168</v>
      </c>
      <c r="C3150" s="160">
        <f>_xlfn.XLOOKUP(B3150,'2.1.trackMPD'!$R$7:$R$29,'2.1.trackMPD'!$T$7:$T$29)</f>
        <v>6</v>
      </c>
      <c r="D3150" s="160">
        <v>100</v>
      </c>
      <c r="E3150" s="160" t="s">
        <v>6394</v>
      </c>
      <c r="F3150" s="160" t="s">
        <v>110</v>
      </c>
      <c r="G3150" s="160" t="s">
        <v>124</v>
      </c>
      <c r="H3150" s="160" t="s">
        <v>6392</v>
      </c>
      <c r="I3150" s="160" cm="1">
        <f t="array" ref="I3150">INDEX('2.1.trackMPD'!I:I/(24*60*60),
       MATCH(1,
             (A3150='2.1.trackMPD'!A:A)*
             (C3150='2.1.trackMPD'!D:D)*
             (D3150/10^6='2.1.trackMPD'!H:H)*
             (E3150='2.1.trackMPD'!F:F),
0))</f>
        <v>3.4877319414421529E-2</v>
      </c>
    </row>
    <row r="3151" spans="1:9" x14ac:dyDescent="0.2">
      <c r="A3151" s="160" t="s">
        <v>21</v>
      </c>
      <c r="B3151" s="160" t="s">
        <v>168</v>
      </c>
      <c r="C3151" s="160">
        <f>_xlfn.XLOOKUP(B3151,'2.1.trackMPD'!$R$7:$R$29,'2.1.trackMPD'!$T$7:$T$29)</f>
        <v>6</v>
      </c>
      <c r="D3151" s="160">
        <v>100</v>
      </c>
      <c r="E3151" s="160" t="s">
        <v>6394</v>
      </c>
      <c r="F3151" s="160" t="s">
        <v>110</v>
      </c>
      <c r="G3151" s="160" t="s">
        <v>140</v>
      </c>
      <c r="H3151" s="160" t="s">
        <v>6392</v>
      </c>
      <c r="I3151" s="160" cm="1">
        <f t="array" ref="I3151">INDEX('2.1.trackMPD'!J:J/(24*60*60),
       MATCH(1,
             (A3151='2.1.trackMPD'!A:A)*
             (C3151='2.1.trackMPD'!D:D)*
             (D3151/10^6='2.1.trackMPD'!H:H)*
             (E3151='2.1.trackMPD'!F:F),
0))</f>
        <v>4.7003959416505791E-3</v>
      </c>
    </row>
    <row r="3152" spans="1:9" x14ac:dyDescent="0.2">
      <c r="A3152" s="160" t="s">
        <v>21</v>
      </c>
      <c r="B3152" s="160" t="s">
        <v>168</v>
      </c>
      <c r="C3152" s="160">
        <f>_xlfn.XLOOKUP(B3152,'2.1.trackMPD'!$R$7:$R$29,'2.1.trackMPD'!$T$7:$T$29)</f>
        <v>6</v>
      </c>
      <c r="D3152" s="160">
        <v>100</v>
      </c>
      <c r="E3152" s="160" t="s">
        <v>6394</v>
      </c>
      <c r="F3152" s="160" t="s">
        <v>110</v>
      </c>
      <c r="G3152" s="160" t="s">
        <v>124</v>
      </c>
      <c r="H3152" s="160" t="s">
        <v>6393</v>
      </c>
      <c r="I3152" s="160" cm="1">
        <f t="array" ref="I3152">INDEX('2.1.trackMPD'!K:K/(24*60*60),
       MATCH(1,
             (A3152='2.1.trackMPD'!A:A)*
             (C3152='2.1.trackMPD'!D:D)*
             (D3152/10^6='2.1.trackMPD'!H:H)*
             (E3152='2.1.trackMPD'!F:F),
0))</f>
        <v>0</v>
      </c>
    </row>
    <row r="3153" spans="1:9" x14ac:dyDescent="0.2">
      <c r="A3153" s="160" t="s">
        <v>21</v>
      </c>
      <c r="B3153" s="160" t="s">
        <v>168</v>
      </c>
      <c r="C3153" s="160">
        <f>_xlfn.XLOOKUP(B3153,'2.1.trackMPD'!$R$7:$R$29,'2.1.trackMPD'!$T$7:$T$29)</f>
        <v>6</v>
      </c>
      <c r="D3153" s="160">
        <v>100</v>
      </c>
      <c r="E3153" s="160" t="s">
        <v>6394</v>
      </c>
      <c r="F3153" s="160" t="s">
        <v>110</v>
      </c>
      <c r="G3153" s="160" t="s">
        <v>140</v>
      </c>
      <c r="H3153" s="160" t="s">
        <v>6393</v>
      </c>
      <c r="I3153" s="160" cm="1">
        <f t="array" ref="I3153">INDEX('2.1.trackMPD'!L:L/(24*60*60),
       MATCH(1,
             (A3153='2.1.trackMPD'!A:A)*
             (C3153='2.1.trackMPD'!D:D)*
             (D3153/10^6='2.1.trackMPD'!H:H)*
             (E3153='2.1.trackMPD'!F:F),
0))</f>
        <v>0</v>
      </c>
    </row>
    <row r="3154" spans="1:9" x14ac:dyDescent="0.2">
      <c r="A3154" s="160" t="s">
        <v>21</v>
      </c>
      <c r="B3154" s="160" t="s">
        <v>168</v>
      </c>
      <c r="C3154" s="160">
        <f>_xlfn.XLOOKUP(B3154,'2.1.trackMPD'!$R$7:$R$29,'2.1.trackMPD'!$T$7:$T$29)</f>
        <v>6</v>
      </c>
      <c r="D3154" s="160">
        <v>1000</v>
      </c>
      <c r="E3154" s="160" t="s">
        <v>6394</v>
      </c>
      <c r="F3154" s="160" t="s">
        <v>110</v>
      </c>
      <c r="G3154" s="160" t="s">
        <v>124</v>
      </c>
      <c r="H3154" s="160" t="s">
        <v>6392</v>
      </c>
      <c r="I3154" s="160" cm="1">
        <f t="array" ref="I3154">INDEX('2.1.trackMPD'!I:I/(24*60*60),
       MATCH(1,
             (A3154='2.1.trackMPD'!A:A)*
             (C3154='2.1.trackMPD'!D:D)*
             (D3154/10^6='2.1.trackMPD'!H:H)*
             (E3154='2.1.trackMPD'!F:F),
0))</f>
        <v>4.3864559539063652</v>
      </c>
    </row>
    <row r="3155" spans="1:9" x14ac:dyDescent="0.2">
      <c r="A3155" s="160" t="s">
        <v>21</v>
      </c>
      <c r="B3155" s="160" t="s">
        <v>168</v>
      </c>
      <c r="C3155" s="160">
        <f>_xlfn.XLOOKUP(B3155,'2.1.trackMPD'!$R$7:$R$29,'2.1.trackMPD'!$T$7:$T$29)</f>
        <v>6</v>
      </c>
      <c r="D3155" s="160">
        <v>1000</v>
      </c>
      <c r="E3155" s="160" t="s">
        <v>6394</v>
      </c>
      <c r="F3155" s="160" t="s">
        <v>110</v>
      </c>
      <c r="G3155" s="160" t="s">
        <v>140</v>
      </c>
      <c r="H3155" s="160" t="s">
        <v>6392</v>
      </c>
      <c r="I3155" s="160" cm="1">
        <f t="array" ref="I3155">INDEX('2.1.trackMPD'!J:J/(24*60*60),
       MATCH(1,
             (A3155='2.1.trackMPD'!A:A)*
             (C3155='2.1.trackMPD'!D:D)*
             (D3155/10^6='2.1.trackMPD'!H:H)*
             (E3155='2.1.trackMPD'!F:F),
0))</f>
        <v>5.2938245164755676E-2</v>
      </c>
    </row>
    <row r="3156" spans="1:9" x14ac:dyDescent="0.2">
      <c r="A3156" s="160" t="s">
        <v>21</v>
      </c>
      <c r="B3156" s="160" t="s">
        <v>168</v>
      </c>
      <c r="C3156" s="160">
        <f>_xlfn.XLOOKUP(B3156,'2.1.trackMPD'!$R$7:$R$29,'2.1.trackMPD'!$T$7:$T$29)</f>
        <v>6</v>
      </c>
      <c r="D3156" s="160">
        <v>1000</v>
      </c>
      <c r="E3156" s="160" t="s">
        <v>6394</v>
      </c>
      <c r="F3156" s="160" t="s">
        <v>110</v>
      </c>
      <c r="G3156" s="160" t="s">
        <v>124</v>
      </c>
      <c r="H3156" s="160" t="s">
        <v>6393</v>
      </c>
      <c r="I3156" s="160" cm="1">
        <f t="array" ref="I3156">INDEX('2.1.trackMPD'!K:K/(24*60*60),
       MATCH(1,
             (A3156='2.1.trackMPD'!A:A)*
             (C3156='2.1.trackMPD'!D:D)*
             (D3156/10^6='2.1.trackMPD'!H:H)*
             (E3156='2.1.trackMPD'!F:F),
0))</f>
        <v>0</v>
      </c>
    </row>
    <row r="3157" spans="1:9" x14ac:dyDescent="0.2">
      <c r="A3157" s="160" t="s">
        <v>21</v>
      </c>
      <c r="B3157" s="160" t="s">
        <v>168</v>
      </c>
      <c r="C3157" s="160">
        <f>_xlfn.XLOOKUP(B3157,'2.1.trackMPD'!$R$7:$R$29,'2.1.trackMPD'!$T$7:$T$29)</f>
        <v>6</v>
      </c>
      <c r="D3157" s="160">
        <v>1000</v>
      </c>
      <c r="E3157" s="160" t="s">
        <v>6394</v>
      </c>
      <c r="F3157" s="160" t="s">
        <v>110</v>
      </c>
      <c r="G3157" s="160" t="s">
        <v>140</v>
      </c>
      <c r="H3157" s="160" t="s">
        <v>6393</v>
      </c>
      <c r="I3157" s="160" cm="1">
        <f t="array" ref="I3157">INDEX('2.1.trackMPD'!L:L/(24*60*60),
       MATCH(1,
             (A3157='2.1.trackMPD'!A:A)*
             (C3157='2.1.trackMPD'!D:D)*
             (D3157/10^6='2.1.trackMPD'!H:H)*
             (E3157='2.1.trackMPD'!F:F),
0))</f>
        <v>0</v>
      </c>
    </row>
    <row r="3158" spans="1:9" x14ac:dyDescent="0.2">
      <c r="A3158" s="160" t="s">
        <v>21</v>
      </c>
      <c r="B3158" s="160" t="s">
        <v>168</v>
      </c>
      <c r="C3158" s="160">
        <f>_xlfn.XLOOKUP(B3158,'2.1.trackMPD'!$R$7:$R$29,'2.1.trackMPD'!$T$7:$T$29)</f>
        <v>6</v>
      </c>
      <c r="D3158" s="160">
        <v>5000</v>
      </c>
      <c r="E3158" s="160" t="s">
        <v>6394</v>
      </c>
      <c r="F3158" s="160" t="s">
        <v>110</v>
      </c>
      <c r="G3158" s="160" t="s">
        <v>124</v>
      </c>
      <c r="H3158" s="160" t="s">
        <v>6392</v>
      </c>
      <c r="I3158" s="160" t="e" cm="1">
        <f t="array" ref="I3158">INDEX('2.1.trackMPD'!I:I/(24*60*60),
       MATCH(1,
             (A3158='2.1.trackMPD'!A:A)*
             (C3158='2.1.trackMPD'!D:D)*
             (D3158/10^6='2.1.trackMPD'!H:H)*
             (E3158='2.1.trackMPD'!F:F),
0))</f>
        <v>#N/A</v>
      </c>
    </row>
    <row r="3159" spans="1:9" x14ac:dyDescent="0.2">
      <c r="A3159" s="160" t="s">
        <v>21</v>
      </c>
      <c r="B3159" s="160" t="s">
        <v>168</v>
      </c>
      <c r="C3159" s="160">
        <f>_xlfn.XLOOKUP(B3159,'2.1.trackMPD'!$R$7:$R$29,'2.1.trackMPD'!$T$7:$T$29)</f>
        <v>6</v>
      </c>
      <c r="D3159" s="160">
        <v>5000</v>
      </c>
      <c r="E3159" s="160" t="s">
        <v>6394</v>
      </c>
      <c r="F3159" s="160" t="s">
        <v>110</v>
      </c>
      <c r="G3159" s="160" t="s">
        <v>140</v>
      </c>
      <c r="H3159" s="160" t="s">
        <v>6392</v>
      </c>
      <c r="I3159" s="160" t="e" cm="1">
        <f t="array" ref="I3159">INDEX('2.1.trackMPD'!J:J/(24*60*60),
       MATCH(1,
             (A3159='2.1.trackMPD'!A:A)*
             (C3159='2.1.trackMPD'!D:D)*
             (D3159/10^6='2.1.trackMPD'!H:H)*
             (E3159='2.1.trackMPD'!F:F),
0))</f>
        <v>#N/A</v>
      </c>
    </row>
    <row r="3160" spans="1:9" x14ac:dyDescent="0.2">
      <c r="A3160" s="160" t="s">
        <v>21</v>
      </c>
      <c r="B3160" s="160" t="s">
        <v>168</v>
      </c>
      <c r="C3160" s="160">
        <f>_xlfn.XLOOKUP(B3160,'2.1.trackMPD'!$R$7:$R$29,'2.1.trackMPD'!$T$7:$T$29)</f>
        <v>6</v>
      </c>
      <c r="D3160" s="160">
        <v>5000</v>
      </c>
      <c r="E3160" s="160" t="s">
        <v>6394</v>
      </c>
      <c r="F3160" s="160" t="s">
        <v>110</v>
      </c>
      <c r="G3160" s="160" t="s">
        <v>124</v>
      </c>
      <c r="H3160" s="160" t="s">
        <v>6393</v>
      </c>
      <c r="I3160" s="160" t="e" cm="1">
        <f t="array" ref="I3160">INDEX('2.1.trackMPD'!K:K/(24*60*60),
       MATCH(1,
             (A3160='2.1.trackMPD'!A:A)*
             (C3160='2.1.trackMPD'!D:D)*
             (D3160/10^6='2.1.trackMPD'!H:H)*
             (E3160='2.1.trackMPD'!F:F),
0))</f>
        <v>#N/A</v>
      </c>
    </row>
    <row r="3161" spans="1:9" x14ac:dyDescent="0.2">
      <c r="A3161" s="160" t="s">
        <v>21</v>
      </c>
      <c r="B3161" s="160" t="s">
        <v>168</v>
      </c>
      <c r="C3161" s="160">
        <f>_xlfn.XLOOKUP(B3161,'2.1.trackMPD'!$R$7:$R$29,'2.1.trackMPD'!$T$7:$T$29)</f>
        <v>6</v>
      </c>
      <c r="D3161" s="160">
        <v>5000</v>
      </c>
      <c r="E3161" s="160" t="s">
        <v>6394</v>
      </c>
      <c r="F3161" s="160" t="s">
        <v>110</v>
      </c>
      <c r="G3161" s="160" t="s">
        <v>140</v>
      </c>
      <c r="H3161" s="160" t="s">
        <v>6393</v>
      </c>
      <c r="I3161" s="160" t="e" cm="1">
        <f t="array" ref="I3161">INDEX('2.1.trackMPD'!L:L/(24*60*60),
       MATCH(1,
             (A3161='2.1.trackMPD'!A:A)*
             (C3161='2.1.trackMPD'!D:D)*
             (D3161/10^6='2.1.trackMPD'!H:H)*
             (E3161='2.1.trackMPD'!F:F),
0))</f>
        <v>#N/A</v>
      </c>
    </row>
    <row r="3162" spans="1:9" x14ac:dyDescent="0.2">
      <c r="A3162" s="160" t="s">
        <v>21</v>
      </c>
      <c r="B3162" s="160" t="s">
        <v>168</v>
      </c>
      <c r="C3162" s="160">
        <f>_xlfn.XLOOKUP(B3162,'2.1.trackMPD'!$R$7:$R$29,'2.1.trackMPD'!$T$7:$T$29)</f>
        <v>6</v>
      </c>
      <c r="D3162" s="160">
        <v>1</v>
      </c>
      <c r="E3162" s="160" t="s">
        <v>6395</v>
      </c>
      <c r="F3162" s="160" t="s">
        <v>110</v>
      </c>
      <c r="G3162" s="160" t="s">
        <v>124</v>
      </c>
      <c r="H3162" s="160" t="s">
        <v>6392</v>
      </c>
      <c r="I3162" s="160" t="e" cm="1">
        <f t="array" ref="I3162">INDEX('2.1.trackMPD'!I:I/(24*60*60),
       MATCH(1,
             (A3162='2.1.trackMPD'!A:A)*
             (C3162='2.1.trackMPD'!D:D)*
             (D3162/10^6='2.1.trackMPD'!H:H)*
             (E3162='2.1.trackMPD'!F:F),
0))</f>
        <v>#N/A</v>
      </c>
    </row>
    <row r="3163" spans="1:9" x14ac:dyDescent="0.2">
      <c r="A3163" s="160" t="s">
        <v>21</v>
      </c>
      <c r="B3163" s="160" t="s">
        <v>168</v>
      </c>
      <c r="C3163" s="160">
        <f>_xlfn.XLOOKUP(B3163,'2.1.trackMPD'!$R$7:$R$29,'2.1.trackMPD'!$T$7:$T$29)</f>
        <v>6</v>
      </c>
      <c r="D3163" s="160">
        <v>1</v>
      </c>
      <c r="E3163" s="160" t="s">
        <v>6395</v>
      </c>
      <c r="F3163" s="160" t="s">
        <v>110</v>
      </c>
      <c r="G3163" s="160" t="s">
        <v>140</v>
      </c>
      <c r="H3163" s="160" t="s">
        <v>6392</v>
      </c>
      <c r="I3163" s="160" t="e" cm="1">
        <f t="array" ref="I3163">INDEX('2.1.trackMPD'!J:J/(24*60*60),
       MATCH(1,
             (A3163='2.1.trackMPD'!A:A)*
             (C3163='2.1.trackMPD'!D:D)*
             (D3163/10^6='2.1.trackMPD'!H:H)*
             (E3163='2.1.trackMPD'!F:F),
0))</f>
        <v>#N/A</v>
      </c>
    </row>
    <row r="3164" spans="1:9" x14ac:dyDescent="0.2">
      <c r="A3164" s="160" t="s">
        <v>21</v>
      </c>
      <c r="B3164" s="160" t="s">
        <v>168</v>
      </c>
      <c r="C3164" s="160">
        <f>_xlfn.XLOOKUP(B3164,'2.1.trackMPD'!$R$7:$R$29,'2.1.trackMPD'!$T$7:$T$29)</f>
        <v>6</v>
      </c>
      <c r="D3164" s="160">
        <v>1</v>
      </c>
      <c r="E3164" s="160" t="s">
        <v>6395</v>
      </c>
      <c r="F3164" s="160" t="s">
        <v>110</v>
      </c>
      <c r="G3164" s="160" t="s">
        <v>124</v>
      </c>
      <c r="H3164" s="160" t="s">
        <v>6393</v>
      </c>
      <c r="I3164" s="160" t="e" cm="1">
        <f t="array" ref="I3164">INDEX('2.1.trackMPD'!K:K/(24*60*60),
       MATCH(1,
             (A3164='2.1.trackMPD'!A:A)*
             (C3164='2.1.trackMPD'!D:D)*
             (D3164/10^6='2.1.trackMPD'!H:H)*
             (E3164='2.1.trackMPD'!F:F),
0))</f>
        <v>#N/A</v>
      </c>
    </row>
    <row r="3165" spans="1:9" x14ac:dyDescent="0.2">
      <c r="A3165" s="160" t="s">
        <v>21</v>
      </c>
      <c r="B3165" s="160" t="s">
        <v>168</v>
      </c>
      <c r="C3165" s="160">
        <f>_xlfn.XLOOKUP(B3165,'2.1.trackMPD'!$R$7:$R$29,'2.1.trackMPD'!$T$7:$T$29)</f>
        <v>6</v>
      </c>
      <c r="D3165" s="160">
        <v>1</v>
      </c>
      <c r="E3165" s="160" t="s">
        <v>6395</v>
      </c>
      <c r="F3165" s="160" t="s">
        <v>110</v>
      </c>
      <c r="G3165" s="160" t="s">
        <v>140</v>
      </c>
      <c r="H3165" s="160" t="s">
        <v>6393</v>
      </c>
      <c r="I3165" s="160" t="e" cm="1">
        <f t="array" ref="I3165">INDEX('2.1.trackMPD'!L:L/(24*60*60),
       MATCH(1,
             (A3165='2.1.trackMPD'!A:A)*
             (C3165='2.1.trackMPD'!D:D)*
             (D3165/10^6='2.1.trackMPD'!H:H)*
             (E3165='2.1.trackMPD'!F:F),
0))</f>
        <v>#N/A</v>
      </c>
    </row>
    <row r="3166" spans="1:9" x14ac:dyDescent="0.2">
      <c r="A3166" s="160" t="s">
        <v>21</v>
      </c>
      <c r="B3166" s="160" t="s">
        <v>168</v>
      </c>
      <c r="C3166" s="160">
        <f>_xlfn.XLOOKUP(B3166,'2.1.trackMPD'!$R$7:$R$29,'2.1.trackMPD'!$T$7:$T$29)</f>
        <v>6</v>
      </c>
      <c r="D3166" s="160">
        <v>10</v>
      </c>
      <c r="E3166" s="160" t="s">
        <v>6395</v>
      </c>
      <c r="F3166" s="160" t="s">
        <v>110</v>
      </c>
      <c r="G3166" s="160" t="s">
        <v>124</v>
      </c>
      <c r="H3166" s="160" t="s">
        <v>6392</v>
      </c>
      <c r="I3166" s="160" t="e" cm="1">
        <f t="array" ref="I3166">INDEX('2.1.trackMPD'!I:I/(24*60*60),
       MATCH(1,
             (A3166='2.1.trackMPD'!A:A)*
             (C3166='2.1.trackMPD'!D:D)*
             (D3166/10^6='2.1.trackMPD'!H:H)*
             (E3166='2.1.trackMPD'!F:F),
0))</f>
        <v>#N/A</v>
      </c>
    </row>
    <row r="3167" spans="1:9" x14ac:dyDescent="0.2">
      <c r="A3167" s="160" t="s">
        <v>21</v>
      </c>
      <c r="B3167" s="160" t="s">
        <v>168</v>
      </c>
      <c r="C3167" s="160">
        <f>_xlfn.XLOOKUP(B3167,'2.1.trackMPD'!$R$7:$R$29,'2.1.trackMPD'!$T$7:$T$29)</f>
        <v>6</v>
      </c>
      <c r="D3167" s="160">
        <v>10</v>
      </c>
      <c r="E3167" s="160" t="s">
        <v>6395</v>
      </c>
      <c r="F3167" s="160" t="s">
        <v>110</v>
      </c>
      <c r="G3167" s="160" t="s">
        <v>140</v>
      </c>
      <c r="H3167" s="160" t="s">
        <v>6392</v>
      </c>
      <c r="I3167" s="160" t="e" cm="1">
        <f t="array" ref="I3167">INDEX('2.1.trackMPD'!J:J/(24*60*60),
       MATCH(1,
             (A3167='2.1.trackMPD'!A:A)*
             (C3167='2.1.trackMPD'!D:D)*
             (D3167/10^6='2.1.trackMPD'!H:H)*
             (E3167='2.1.trackMPD'!F:F),
0))</f>
        <v>#N/A</v>
      </c>
    </row>
    <row r="3168" spans="1:9" x14ac:dyDescent="0.2">
      <c r="A3168" s="160" t="s">
        <v>21</v>
      </c>
      <c r="B3168" s="160" t="s">
        <v>168</v>
      </c>
      <c r="C3168" s="160">
        <f>_xlfn.XLOOKUP(B3168,'2.1.trackMPD'!$R$7:$R$29,'2.1.trackMPD'!$T$7:$T$29)</f>
        <v>6</v>
      </c>
      <c r="D3168" s="160">
        <v>10</v>
      </c>
      <c r="E3168" s="160" t="s">
        <v>6395</v>
      </c>
      <c r="F3168" s="160" t="s">
        <v>110</v>
      </c>
      <c r="G3168" s="160" t="s">
        <v>124</v>
      </c>
      <c r="H3168" s="160" t="s">
        <v>6393</v>
      </c>
      <c r="I3168" s="160" t="e" cm="1">
        <f t="array" ref="I3168">INDEX('2.1.trackMPD'!K:K/(24*60*60),
       MATCH(1,
             (A3168='2.1.trackMPD'!A:A)*
             (C3168='2.1.trackMPD'!D:D)*
             (D3168/10^6='2.1.trackMPD'!H:H)*
             (E3168='2.1.trackMPD'!F:F),
0))</f>
        <v>#N/A</v>
      </c>
    </row>
    <row r="3169" spans="1:9" x14ac:dyDescent="0.2">
      <c r="A3169" s="160" t="s">
        <v>21</v>
      </c>
      <c r="B3169" s="160" t="s">
        <v>168</v>
      </c>
      <c r="C3169" s="160">
        <f>_xlfn.XLOOKUP(B3169,'2.1.trackMPD'!$R$7:$R$29,'2.1.trackMPD'!$T$7:$T$29)</f>
        <v>6</v>
      </c>
      <c r="D3169" s="160">
        <v>10</v>
      </c>
      <c r="E3169" s="160" t="s">
        <v>6395</v>
      </c>
      <c r="F3169" s="160" t="s">
        <v>110</v>
      </c>
      <c r="G3169" s="160" t="s">
        <v>140</v>
      </c>
      <c r="H3169" s="160" t="s">
        <v>6393</v>
      </c>
      <c r="I3169" s="160" t="e" cm="1">
        <f t="array" ref="I3169">INDEX('2.1.trackMPD'!L:L/(24*60*60),
       MATCH(1,
             (A3169='2.1.trackMPD'!A:A)*
             (C3169='2.1.trackMPD'!D:D)*
             (D3169/10^6='2.1.trackMPD'!H:H)*
             (E3169='2.1.trackMPD'!F:F),
0))</f>
        <v>#N/A</v>
      </c>
    </row>
    <row r="3170" spans="1:9" x14ac:dyDescent="0.2">
      <c r="A3170" s="160" t="s">
        <v>21</v>
      </c>
      <c r="B3170" s="160" t="s">
        <v>168</v>
      </c>
      <c r="C3170" s="160">
        <f>_xlfn.XLOOKUP(B3170,'2.1.trackMPD'!$R$7:$R$29,'2.1.trackMPD'!$T$7:$T$29)</f>
        <v>6</v>
      </c>
      <c r="D3170" s="160">
        <v>100</v>
      </c>
      <c r="E3170" s="160" t="s">
        <v>6395</v>
      </c>
      <c r="F3170" s="160" t="s">
        <v>110</v>
      </c>
      <c r="G3170" s="160" t="s">
        <v>124</v>
      </c>
      <c r="H3170" s="160" t="s">
        <v>6392</v>
      </c>
      <c r="I3170" s="160" t="e" cm="1">
        <f t="array" ref="I3170">INDEX('2.1.trackMPD'!I:I/(24*60*60),
       MATCH(1,
             (A3170='2.1.trackMPD'!A:A)*
             (C3170='2.1.trackMPD'!D:D)*
             (D3170/10^6='2.1.trackMPD'!H:H)*
             (E3170='2.1.trackMPD'!F:F),
0))</f>
        <v>#N/A</v>
      </c>
    </row>
    <row r="3171" spans="1:9" x14ac:dyDescent="0.2">
      <c r="A3171" s="160" t="s">
        <v>21</v>
      </c>
      <c r="B3171" s="160" t="s">
        <v>168</v>
      </c>
      <c r="C3171" s="160">
        <f>_xlfn.XLOOKUP(B3171,'2.1.trackMPD'!$R$7:$R$29,'2.1.trackMPD'!$T$7:$T$29)</f>
        <v>6</v>
      </c>
      <c r="D3171" s="160">
        <v>100</v>
      </c>
      <c r="E3171" s="160" t="s">
        <v>6395</v>
      </c>
      <c r="F3171" s="160" t="s">
        <v>110</v>
      </c>
      <c r="G3171" s="160" t="s">
        <v>140</v>
      </c>
      <c r="H3171" s="160" t="s">
        <v>6392</v>
      </c>
      <c r="I3171" s="160" t="e" cm="1">
        <f t="array" ref="I3171">INDEX('2.1.trackMPD'!J:J/(24*60*60),
       MATCH(1,
             (A3171='2.1.trackMPD'!A:A)*
             (C3171='2.1.trackMPD'!D:D)*
             (D3171/10^6='2.1.trackMPD'!H:H)*
             (E3171='2.1.trackMPD'!F:F),
0))</f>
        <v>#N/A</v>
      </c>
    </row>
    <row r="3172" spans="1:9" x14ac:dyDescent="0.2">
      <c r="A3172" s="160" t="s">
        <v>21</v>
      </c>
      <c r="B3172" s="160" t="s">
        <v>168</v>
      </c>
      <c r="C3172" s="160">
        <f>_xlfn.XLOOKUP(B3172,'2.1.trackMPD'!$R$7:$R$29,'2.1.trackMPD'!$T$7:$T$29)</f>
        <v>6</v>
      </c>
      <c r="D3172" s="160">
        <v>100</v>
      </c>
      <c r="E3172" s="160" t="s">
        <v>6395</v>
      </c>
      <c r="F3172" s="160" t="s">
        <v>110</v>
      </c>
      <c r="G3172" s="160" t="s">
        <v>124</v>
      </c>
      <c r="H3172" s="160" t="s">
        <v>6393</v>
      </c>
      <c r="I3172" s="160" t="e" cm="1">
        <f t="array" ref="I3172">INDEX('2.1.trackMPD'!K:K/(24*60*60),
       MATCH(1,
             (A3172='2.1.trackMPD'!A:A)*
             (C3172='2.1.trackMPD'!D:D)*
             (D3172/10^6='2.1.trackMPD'!H:H)*
             (E3172='2.1.trackMPD'!F:F),
0))</f>
        <v>#N/A</v>
      </c>
    </row>
    <row r="3173" spans="1:9" x14ac:dyDescent="0.2">
      <c r="A3173" s="160" t="s">
        <v>21</v>
      </c>
      <c r="B3173" s="160" t="s">
        <v>168</v>
      </c>
      <c r="C3173" s="160">
        <f>_xlfn.XLOOKUP(B3173,'2.1.trackMPD'!$R$7:$R$29,'2.1.trackMPD'!$T$7:$T$29)</f>
        <v>6</v>
      </c>
      <c r="D3173" s="160">
        <v>100</v>
      </c>
      <c r="E3173" s="160" t="s">
        <v>6395</v>
      </c>
      <c r="F3173" s="160" t="s">
        <v>110</v>
      </c>
      <c r="G3173" s="160" t="s">
        <v>140</v>
      </c>
      <c r="H3173" s="160" t="s">
        <v>6393</v>
      </c>
      <c r="I3173" s="160" t="e" cm="1">
        <f t="array" ref="I3173">INDEX('2.1.trackMPD'!L:L/(24*60*60),
       MATCH(1,
             (A3173='2.1.trackMPD'!A:A)*
             (C3173='2.1.trackMPD'!D:D)*
             (D3173/10^6='2.1.trackMPD'!H:H)*
             (E3173='2.1.trackMPD'!F:F),
0))</f>
        <v>#N/A</v>
      </c>
    </row>
    <row r="3174" spans="1:9" x14ac:dyDescent="0.2">
      <c r="A3174" s="160" t="s">
        <v>21</v>
      </c>
      <c r="B3174" s="160" t="s">
        <v>15</v>
      </c>
      <c r="C3174" s="160">
        <f>_xlfn.XLOOKUP(B3174,'2.1.trackMPD'!$R$7:$R$29,'2.1.trackMPD'!$T$7:$T$29)</f>
        <v>6</v>
      </c>
      <c r="D3174" s="160">
        <v>1</v>
      </c>
      <c r="E3174" s="160" t="s">
        <v>6390</v>
      </c>
      <c r="F3174" s="160" t="s">
        <v>110</v>
      </c>
      <c r="G3174" s="160" t="s">
        <v>124</v>
      </c>
      <c r="H3174" s="160" t="s">
        <v>6392</v>
      </c>
      <c r="I3174" s="160" cm="1">
        <f t="array" ref="I3174">INDEX('2.1.trackMPD'!I:I/(24*60*60),
       MATCH(1,
             (A3174='2.1.trackMPD'!A:A)*
             (C3174='2.1.trackMPD'!D:D)*
             (D3174/10^6='2.1.trackMPD'!H:H)*
             (E3174='2.1.trackMPD'!F:F),
0))</f>
        <v>4.6660852281395944E-7</v>
      </c>
    </row>
    <row r="3175" spans="1:9" x14ac:dyDescent="0.2">
      <c r="A3175" s="160" t="s">
        <v>21</v>
      </c>
      <c r="B3175" s="160" t="s">
        <v>15</v>
      </c>
      <c r="C3175" s="160">
        <f>_xlfn.XLOOKUP(B3175,'2.1.trackMPD'!$R$7:$R$29,'2.1.trackMPD'!$T$7:$T$29)</f>
        <v>6</v>
      </c>
      <c r="D3175" s="160">
        <v>1</v>
      </c>
      <c r="E3175" s="160" t="s">
        <v>6390</v>
      </c>
      <c r="F3175" s="160" t="s">
        <v>110</v>
      </c>
      <c r="G3175" s="160" t="s">
        <v>140</v>
      </c>
      <c r="H3175" s="160" t="s">
        <v>6392</v>
      </c>
      <c r="I3175" s="160" cm="1">
        <f t="array" ref="I3175">INDEX('2.1.trackMPD'!J:J/(24*60*60),
       MATCH(1,
             (A3175='2.1.trackMPD'!A:A)*
             (C3175='2.1.trackMPD'!D:D)*
             (D3175/10^6='2.1.trackMPD'!H:H)*
             (E3175='2.1.trackMPD'!F:F),
0))</f>
        <v>1.3588291123400348E-5</v>
      </c>
    </row>
    <row r="3176" spans="1:9" x14ac:dyDescent="0.2">
      <c r="A3176" s="160" t="s">
        <v>21</v>
      </c>
      <c r="B3176" s="160" t="s">
        <v>15</v>
      </c>
      <c r="C3176" s="160">
        <f>_xlfn.XLOOKUP(B3176,'2.1.trackMPD'!$R$7:$R$29,'2.1.trackMPD'!$T$7:$T$29)</f>
        <v>6</v>
      </c>
      <c r="D3176" s="160">
        <v>1</v>
      </c>
      <c r="E3176" s="160" t="s">
        <v>6390</v>
      </c>
      <c r="F3176" s="160" t="s">
        <v>110</v>
      </c>
      <c r="G3176" s="160" t="s">
        <v>124</v>
      </c>
      <c r="H3176" s="160" t="s">
        <v>6393</v>
      </c>
      <c r="I3176" s="160" cm="1">
        <f t="array" ref="I3176">INDEX('2.1.trackMPD'!K:K/(24*60*60),
       MATCH(1,
             (A3176='2.1.trackMPD'!A:A)*
             (C3176='2.1.trackMPD'!D:D)*
             (D3176/10^6='2.1.trackMPD'!H:H)*
             (E3176='2.1.trackMPD'!F:F),
0))</f>
        <v>0</v>
      </c>
    </row>
    <row r="3177" spans="1:9" x14ac:dyDescent="0.2">
      <c r="A3177" s="160" t="s">
        <v>21</v>
      </c>
      <c r="B3177" s="160" t="s">
        <v>15</v>
      </c>
      <c r="C3177" s="160">
        <f>_xlfn.XLOOKUP(B3177,'2.1.trackMPD'!$R$7:$R$29,'2.1.trackMPD'!$T$7:$T$29)</f>
        <v>6</v>
      </c>
      <c r="D3177" s="160">
        <v>1</v>
      </c>
      <c r="E3177" s="160" t="s">
        <v>6390</v>
      </c>
      <c r="F3177" s="160" t="s">
        <v>110</v>
      </c>
      <c r="G3177" s="160" t="s">
        <v>140</v>
      </c>
      <c r="H3177" s="160" t="s">
        <v>6393</v>
      </c>
      <c r="I3177" s="160" cm="1">
        <f t="array" ref="I3177">INDEX('2.1.trackMPD'!L:L/(24*60*60),
       MATCH(1,
             (A3177='2.1.trackMPD'!A:A)*
             (C3177='2.1.trackMPD'!D:D)*
             (D3177/10^6='2.1.trackMPD'!H:H)*
             (E3177='2.1.trackMPD'!F:F),
0))</f>
        <v>0</v>
      </c>
    </row>
    <row r="3178" spans="1:9" x14ac:dyDescent="0.2">
      <c r="A3178" s="160" t="s">
        <v>21</v>
      </c>
      <c r="B3178" s="160" t="s">
        <v>15</v>
      </c>
      <c r="C3178" s="160">
        <f>_xlfn.XLOOKUP(B3178,'2.1.trackMPD'!$R$7:$R$29,'2.1.trackMPD'!$T$7:$T$29)</f>
        <v>6</v>
      </c>
      <c r="D3178" s="160">
        <v>10</v>
      </c>
      <c r="E3178" s="160" t="s">
        <v>6390</v>
      </c>
      <c r="F3178" s="160" t="s">
        <v>110</v>
      </c>
      <c r="G3178" s="160" t="s">
        <v>124</v>
      </c>
      <c r="H3178" s="160" t="s">
        <v>6392</v>
      </c>
      <c r="I3178" s="160" cm="1">
        <f t="array" ref="I3178">INDEX('2.1.trackMPD'!I:I/(24*60*60),
       MATCH(1,
             (A3178='2.1.trackMPD'!A:A)*
             (C3178='2.1.trackMPD'!D:D)*
             (D3178/10^6='2.1.trackMPD'!H:H)*
             (E3178='2.1.trackMPD'!F:F),
0))</f>
        <v>2.0851330201984027E-6</v>
      </c>
    </row>
    <row r="3179" spans="1:9" x14ac:dyDescent="0.2">
      <c r="A3179" s="160" t="s">
        <v>21</v>
      </c>
      <c r="B3179" s="160" t="s">
        <v>15</v>
      </c>
      <c r="C3179" s="160">
        <f>_xlfn.XLOOKUP(B3179,'2.1.trackMPD'!$R$7:$R$29,'2.1.trackMPD'!$T$7:$T$29)</f>
        <v>6</v>
      </c>
      <c r="D3179" s="160">
        <v>10</v>
      </c>
      <c r="E3179" s="160" t="s">
        <v>6390</v>
      </c>
      <c r="F3179" s="160" t="s">
        <v>110</v>
      </c>
      <c r="G3179" s="160" t="s">
        <v>140</v>
      </c>
      <c r="H3179" s="160" t="s">
        <v>6392</v>
      </c>
      <c r="I3179" s="160" cm="1">
        <f t="array" ref="I3179">INDEX('2.1.trackMPD'!J:J/(24*60*60),
       MATCH(1,
             (A3179='2.1.trackMPD'!A:A)*
             (C3179='2.1.trackMPD'!D:D)*
             (D3179/10^6='2.1.trackMPD'!H:H)*
             (E3179='2.1.trackMPD'!F:F),
0))</f>
        <v>1.8651474322337038E-5</v>
      </c>
    </row>
    <row r="3180" spans="1:9" x14ac:dyDescent="0.2">
      <c r="A3180" s="160" t="s">
        <v>21</v>
      </c>
      <c r="B3180" s="160" t="s">
        <v>15</v>
      </c>
      <c r="C3180" s="160">
        <f>_xlfn.XLOOKUP(B3180,'2.1.trackMPD'!$R$7:$R$29,'2.1.trackMPD'!$T$7:$T$29)</f>
        <v>6</v>
      </c>
      <c r="D3180" s="160">
        <v>10</v>
      </c>
      <c r="E3180" s="160" t="s">
        <v>6390</v>
      </c>
      <c r="F3180" s="160" t="s">
        <v>110</v>
      </c>
      <c r="G3180" s="160" t="s">
        <v>124</v>
      </c>
      <c r="H3180" s="160" t="s">
        <v>6393</v>
      </c>
      <c r="I3180" s="160" cm="1">
        <f t="array" ref="I3180">INDEX('2.1.trackMPD'!K:K/(24*60*60),
       MATCH(1,
             (A3180='2.1.trackMPD'!A:A)*
             (C3180='2.1.trackMPD'!D:D)*
             (D3180/10^6='2.1.trackMPD'!H:H)*
             (E3180='2.1.trackMPD'!F:F),
0))</f>
        <v>0</v>
      </c>
    </row>
    <row r="3181" spans="1:9" x14ac:dyDescent="0.2">
      <c r="A3181" s="160" t="s">
        <v>21</v>
      </c>
      <c r="B3181" s="160" t="s">
        <v>15</v>
      </c>
      <c r="C3181" s="160">
        <f>_xlfn.XLOOKUP(B3181,'2.1.trackMPD'!$R$7:$R$29,'2.1.trackMPD'!$T$7:$T$29)</f>
        <v>6</v>
      </c>
      <c r="D3181" s="160">
        <v>10</v>
      </c>
      <c r="E3181" s="160" t="s">
        <v>6390</v>
      </c>
      <c r="F3181" s="160" t="s">
        <v>110</v>
      </c>
      <c r="G3181" s="160" t="s">
        <v>140</v>
      </c>
      <c r="H3181" s="160" t="s">
        <v>6393</v>
      </c>
      <c r="I3181" s="160" cm="1">
        <f t="array" ref="I3181">INDEX('2.1.trackMPD'!L:L/(24*60*60),
       MATCH(1,
             (A3181='2.1.trackMPD'!A:A)*
             (C3181='2.1.trackMPD'!D:D)*
             (D3181/10^6='2.1.trackMPD'!H:H)*
             (E3181='2.1.trackMPD'!F:F),
0))</f>
        <v>0</v>
      </c>
    </row>
    <row r="3182" spans="1:9" x14ac:dyDescent="0.2">
      <c r="A3182" s="160" t="s">
        <v>21</v>
      </c>
      <c r="B3182" s="160" t="s">
        <v>15</v>
      </c>
      <c r="C3182" s="160">
        <f>_xlfn.XLOOKUP(B3182,'2.1.trackMPD'!$R$7:$R$29,'2.1.trackMPD'!$T$7:$T$29)</f>
        <v>6</v>
      </c>
      <c r="D3182" s="160">
        <v>100</v>
      </c>
      <c r="E3182" s="160" t="s">
        <v>6390</v>
      </c>
      <c r="F3182" s="160" t="s">
        <v>110</v>
      </c>
      <c r="G3182" s="160" t="s">
        <v>124</v>
      </c>
      <c r="H3182" s="160" t="s">
        <v>6392</v>
      </c>
      <c r="I3182" s="160" cm="1">
        <f t="array" ref="I3182">INDEX('2.1.trackMPD'!I:I/(24*60*60),
       MATCH(1,
             (A3182='2.1.trackMPD'!A:A)*
             (C3182='2.1.trackMPD'!D:D)*
             (D3182/10^6='2.1.trackMPD'!H:H)*
             (E3182='2.1.trackMPD'!F:F),
0))</f>
        <v>4.0984242086577194E-3</v>
      </c>
    </row>
    <row r="3183" spans="1:9" x14ac:dyDescent="0.2">
      <c r="A3183" s="160" t="s">
        <v>21</v>
      </c>
      <c r="B3183" s="160" t="s">
        <v>15</v>
      </c>
      <c r="C3183" s="160">
        <f>_xlfn.XLOOKUP(B3183,'2.1.trackMPD'!$R$7:$R$29,'2.1.trackMPD'!$T$7:$T$29)</f>
        <v>6</v>
      </c>
      <c r="D3183" s="160">
        <v>100</v>
      </c>
      <c r="E3183" s="160" t="s">
        <v>6390</v>
      </c>
      <c r="F3183" s="160" t="s">
        <v>110</v>
      </c>
      <c r="G3183" s="160" t="s">
        <v>140</v>
      </c>
      <c r="H3183" s="160" t="s">
        <v>6392</v>
      </c>
      <c r="I3183" s="160" cm="1">
        <f t="array" ref="I3183">INDEX('2.1.trackMPD'!J:J/(24*60*60),
       MATCH(1,
             (A3183='2.1.trackMPD'!A:A)*
             (C3183='2.1.trackMPD'!D:D)*
             (D3183/10^6='2.1.trackMPD'!H:H)*
             (E3183='2.1.trackMPD'!F:F),
0))</f>
        <v>1.5962471233017246E-3</v>
      </c>
    </row>
    <row r="3184" spans="1:9" x14ac:dyDescent="0.2">
      <c r="A3184" s="160" t="s">
        <v>21</v>
      </c>
      <c r="B3184" s="160" t="s">
        <v>15</v>
      </c>
      <c r="C3184" s="160">
        <f>_xlfn.XLOOKUP(B3184,'2.1.trackMPD'!$R$7:$R$29,'2.1.trackMPD'!$T$7:$T$29)</f>
        <v>6</v>
      </c>
      <c r="D3184" s="160">
        <v>100</v>
      </c>
      <c r="E3184" s="160" t="s">
        <v>6390</v>
      </c>
      <c r="F3184" s="160" t="s">
        <v>110</v>
      </c>
      <c r="G3184" s="160" t="s">
        <v>124</v>
      </c>
      <c r="H3184" s="160" t="s">
        <v>6393</v>
      </c>
      <c r="I3184" s="160" cm="1">
        <f t="array" ref="I3184">INDEX('2.1.trackMPD'!K:K/(24*60*60),
       MATCH(1,
             (A3184='2.1.trackMPD'!A:A)*
             (C3184='2.1.trackMPD'!D:D)*
             (D3184/10^6='2.1.trackMPD'!H:H)*
             (E3184='2.1.trackMPD'!F:F),
0))</f>
        <v>0</v>
      </c>
    </row>
    <row r="3185" spans="1:9" x14ac:dyDescent="0.2">
      <c r="A3185" s="160" t="s">
        <v>21</v>
      </c>
      <c r="B3185" s="160" t="s">
        <v>15</v>
      </c>
      <c r="C3185" s="160">
        <f>_xlfn.XLOOKUP(B3185,'2.1.trackMPD'!$R$7:$R$29,'2.1.trackMPD'!$T$7:$T$29)</f>
        <v>6</v>
      </c>
      <c r="D3185" s="160">
        <v>100</v>
      </c>
      <c r="E3185" s="160" t="s">
        <v>6390</v>
      </c>
      <c r="F3185" s="160" t="s">
        <v>110</v>
      </c>
      <c r="G3185" s="160" t="s">
        <v>140</v>
      </c>
      <c r="H3185" s="160" t="s">
        <v>6393</v>
      </c>
      <c r="I3185" s="160" cm="1">
        <f t="array" ref="I3185">INDEX('2.1.trackMPD'!L:L/(24*60*60),
       MATCH(1,
             (A3185='2.1.trackMPD'!A:A)*
             (C3185='2.1.trackMPD'!D:D)*
             (D3185/10^6='2.1.trackMPD'!H:H)*
             (E3185='2.1.trackMPD'!F:F),
0))</f>
        <v>0</v>
      </c>
    </row>
    <row r="3186" spans="1:9" x14ac:dyDescent="0.2">
      <c r="A3186" s="160" t="s">
        <v>21</v>
      </c>
      <c r="B3186" s="160" t="s">
        <v>15</v>
      </c>
      <c r="C3186" s="160">
        <f>_xlfn.XLOOKUP(B3186,'2.1.trackMPD'!$R$7:$R$29,'2.1.trackMPD'!$T$7:$T$29)</f>
        <v>6</v>
      </c>
      <c r="D3186" s="160">
        <v>1000</v>
      </c>
      <c r="E3186" s="160" t="s">
        <v>6390</v>
      </c>
      <c r="F3186" s="160" t="s">
        <v>110</v>
      </c>
      <c r="G3186" s="160" t="s">
        <v>124</v>
      </c>
      <c r="H3186" s="160" t="s">
        <v>6392</v>
      </c>
      <c r="I3186" s="160" cm="1">
        <f t="array" ref="I3186">INDEX('2.1.trackMPD'!I:I/(24*60*60),
       MATCH(1,
             (A3186='2.1.trackMPD'!A:A)*
             (C3186='2.1.trackMPD'!D:D)*
             (D3186/10^6='2.1.trackMPD'!H:H)*
             (E3186='2.1.trackMPD'!F:F),
0))</f>
        <v>5.3683412108013773</v>
      </c>
    </row>
    <row r="3187" spans="1:9" x14ac:dyDescent="0.2">
      <c r="A3187" s="160" t="s">
        <v>21</v>
      </c>
      <c r="B3187" s="160" t="s">
        <v>15</v>
      </c>
      <c r="C3187" s="160">
        <f>_xlfn.XLOOKUP(B3187,'2.1.trackMPD'!$R$7:$R$29,'2.1.trackMPD'!$T$7:$T$29)</f>
        <v>6</v>
      </c>
      <c r="D3187" s="160">
        <v>1000</v>
      </c>
      <c r="E3187" s="160" t="s">
        <v>6390</v>
      </c>
      <c r="F3187" s="160" t="s">
        <v>110</v>
      </c>
      <c r="G3187" s="160" t="s">
        <v>140</v>
      </c>
      <c r="H3187" s="160" t="s">
        <v>6392</v>
      </c>
      <c r="I3187" s="160" cm="1">
        <f t="array" ref="I3187">INDEX('2.1.trackMPD'!J:J/(24*60*60),
       MATCH(1,
             (A3187='2.1.trackMPD'!A:A)*
             (C3187='2.1.trackMPD'!D:D)*
             (D3187/10^6='2.1.trackMPD'!H:H)*
             (E3187='2.1.trackMPD'!F:F),
0))</f>
        <v>5.8564266414060297E-2</v>
      </c>
    </row>
    <row r="3188" spans="1:9" x14ac:dyDescent="0.2">
      <c r="A3188" s="160" t="s">
        <v>21</v>
      </c>
      <c r="B3188" s="160" t="s">
        <v>15</v>
      </c>
      <c r="C3188" s="160">
        <f>_xlfn.XLOOKUP(B3188,'2.1.trackMPD'!$R$7:$R$29,'2.1.trackMPD'!$T$7:$T$29)</f>
        <v>6</v>
      </c>
      <c r="D3188" s="160">
        <v>1000</v>
      </c>
      <c r="E3188" s="160" t="s">
        <v>6390</v>
      </c>
      <c r="F3188" s="160" t="s">
        <v>110</v>
      </c>
      <c r="G3188" s="160" t="s">
        <v>124</v>
      </c>
      <c r="H3188" s="160" t="s">
        <v>6393</v>
      </c>
      <c r="I3188" s="160" cm="1">
        <f t="array" ref="I3188">INDEX('2.1.trackMPD'!K:K/(24*60*60),
       MATCH(1,
             (A3188='2.1.trackMPD'!A:A)*
             (C3188='2.1.trackMPD'!D:D)*
             (D3188/10^6='2.1.trackMPD'!H:H)*
             (E3188='2.1.trackMPD'!F:F),
0))</f>
        <v>0</v>
      </c>
    </row>
    <row r="3189" spans="1:9" x14ac:dyDescent="0.2">
      <c r="A3189" s="160" t="s">
        <v>21</v>
      </c>
      <c r="B3189" s="160" t="s">
        <v>15</v>
      </c>
      <c r="C3189" s="160">
        <f>_xlfn.XLOOKUP(B3189,'2.1.trackMPD'!$R$7:$R$29,'2.1.trackMPD'!$T$7:$T$29)</f>
        <v>6</v>
      </c>
      <c r="D3189" s="160">
        <v>1000</v>
      </c>
      <c r="E3189" s="160" t="s">
        <v>6390</v>
      </c>
      <c r="F3189" s="160" t="s">
        <v>110</v>
      </c>
      <c r="G3189" s="160" t="s">
        <v>140</v>
      </c>
      <c r="H3189" s="160" t="s">
        <v>6393</v>
      </c>
      <c r="I3189" s="160" cm="1">
        <f t="array" ref="I3189">INDEX('2.1.trackMPD'!L:L/(24*60*60),
       MATCH(1,
             (A3189='2.1.trackMPD'!A:A)*
             (C3189='2.1.trackMPD'!D:D)*
             (D3189/10^6='2.1.trackMPD'!H:H)*
             (E3189='2.1.trackMPD'!F:F),
0))</f>
        <v>0</v>
      </c>
    </row>
    <row r="3190" spans="1:9" x14ac:dyDescent="0.2">
      <c r="A3190" s="160" t="s">
        <v>21</v>
      </c>
      <c r="B3190" s="160" t="s">
        <v>15</v>
      </c>
      <c r="C3190" s="160">
        <f>_xlfn.XLOOKUP(B3190,'2.1.trackMPD'!$R$7:$R$29,'2.1.trackMPD'!$T$7:$T$29)</f>
        <v>6</v>
      </c>
      <c r="D3190" s="160">
        <v>5000</v>
      </c>
      <c r="E3190" s="160" t="s">
        <v>6390</v>
      </c>
      <c r="F3190" s="160" t="s">
        <v>110</v>
      </c>
      <c r="G3190" s="160" t="s">
        <v>124</v>
      </c>
      <c r="H3190" s="160" t="s">
        <v>6392</v>
      </c>
      <c r="I3190" s="160" cm="1">
        <f t="array" ref="I3190">INDEX('2.1.trackMPD'!I:I/(24*60*60),
       MATCH(1,
             (A3190='2.1.trackMPD'!A:A)*
             (C3190='2.1.trackMPD'!D:D)*
             (D3190/10^6='2.1.trackMPD'!H:H)*
             (E3190='2.1.trackMPD'!F:F),
0))</f>
        <v>83.412452268971649</v>
      </c>
    </row>
    <row r="3191" spans="1:9" x14ac:dyDescent="0.2">
      <c r="A3191" s="160" t="s">
        <v>21</v>
      </c>
      <c r="B3191" s="160" t="s">
        <v>15</v>
      </c>
      <c r="C3191" s="160">
        <f>_xlfn.XLOOKUP(B3191,'2.1.trackMPD'!$R$7:$R$29,'2.1.trackMPD'!$T$7:$T$29)</f>
        <v>6</v>
      </c>
      <c r="D3191" s="160">
        <v>5000</v>
      </c>
      <c r="E3191" s="160" t="s">
        <v>6390</v>
      </c>
      <c r="F3191" s="160" t="s">
        <v>110</v>
      </c>
      <c r="G3191" s="160" t="s">
        <v>140</v>
      </c>
      <c r="H3191" s="160" t="s">
        <v>6392</v>
      </c>
      <c r="I3191" s="160" cm="1">
        <f t="array" ref="I3191">INDEX('2.1.trackMPD'!J:J/(24*60*60),
       MATCH(1,
             (A3191='2.1.trackMPD'!A:A)*
             (C3191='2.1.trackMPD'!D:D)*
             (D3191/10^6='2.1.trackMPD'!H:H)*
             (E3191='2.1.trackMPD'!F:F),
0))</f>
        <v>0.23084901120804399</v>
      </c>
    </row>
    <row r="3192" spans="1:9" x14ac:dyDescent="0.2">
      <c r="A3192" s="160" t="s">
        <v>21</v>
      </c>
      <c r="B3192" s="160" t="s">
        <v>15</v>
      </c>
      <c r="C3192" s="160">
        <f>_xlfn.XLOOKUP(B3192,'2.1.trackMPD'!$R$7:$R$29,'2.1.trackMPD'!$T$7:$T$29)</f>
        <v>6</v>
      </c>
      <c r="D3192" s="160">
        <v>5000</v>
      </c>
      <c r="E3192" s="160" t="s">
        <v>6390</v>
      </c>
      <c r="F3192" s="160" t="s">
        <v>110</v>
      </c>
      <c r="G3192" s="160" t="s">
        <v>124</v>
      </c>
      <c r="H3192" s="160" t="s">
        <v>6393</v>
      </c>
      <c r="I3192" s="160" cm="1">
        <f t="array" ref="I3192">INDEX('2.1.trackMPD'!K:K/(24*60*60),
       MATCH(1,
             (A3192='2.1.trackMPD'!A:A)*
             (C3192='2.1.trackMPD'!D:D)*
             (D3192/10^6='2.1.trackMPD'!H:H)*
             (E3192='2.1.trackMPD'!F:F),
0))</f>
        <v>0</v>
      </c>
    </row>
    <row r="3193" spans="1:9" x14ac:dyDescent="0.2">
      <c r="A3193" s="160" t="s">
        <v>21</v>
      </c>
      <c r="B3193" s="160" t="s">
        <v>15</v>
      </c>
      <c r="C3193" s="160">
        <f>_xlfn.XLOOKUP(B3193,'2.1.trackMPD'!$R$7:$R$29,'2.1.trackMPD'!$T$7:$T$29)</f>
        <v>6</v>
      </c>
      <c r="D3193" s="160">
        <v>5000</v>
      </c>
      <c r="E3193" s="160" t="s">
        <v>6390</v>
      </c>
      <c r="F3193" s="160" t="s">
        <v>110</v>
      </c>
      <c r="G3193" s="160" t="s">
        <v>140</v>
      </c>
      <c r="H3193" s="160" t="s">
        <v>6393</v>
      </c>
      <c r="I3193" s="160" cm="1">
        <f t="array" ref="I3193">INDEX('2.1.trackMPD'!L:L/(24*60*60),
       MATCH(1,
             (A3193='2.1.trackMPD'!A:A)*
             (C3193='2.1.trackMPD'!D:D)*
             (D3193/10^6='2.1.trackMPD'!H:H)*
             (E3193='2.1.trackMPD'!F:F),
0))</f>
        <v>0</v>
      </c>
    </row>
    <row r="3194" spans="1:9" x14ac:dyDescent="0.2">
      <c r="A3194" s="160" t="s">
        <v>21</v>
      </c>
      <c r="B3194" s="160" t="s">
        <v>15</v>
      </c>
      <c r="C3194" s="160">
        <f>_xlfn.XLOOKUP(B3194,'2.1.trackMPD'!$R$7:$R$29,'2.1.trackMPD'!$T$7:$T$29)</f>
        <v>6</v>
      </c>
      <c r="D3194" s="160">
        <v>1</v>
      </c>
      <c r="E3194" s="160" t="s">
        <v>6394</v>
      </c>
      <c r="F3194" s="160" t="s">
        <v>110</v>
      </c>
      <c r="G3194" s="160" t="s">
        <v>124</v>
      </c>
      <c r="H3194" s="160" t="s">
        <v>6392</v>
      </c>
      <c r="I3194" s="160" cm="1">
        <f t="array" ref="I3194">INDEX('2.1.trackMPD'!I:I/(24*60*60),
       MATCH(1,
             (A3194='2.1.trackMPD'!A:A)*
             (C3194='2.1.trackMPD'!D:D)*
             (D3194/10^6='2.1.trackMPD'!H:H)*
             (E3194='2.1.trackMPD'!F:F),
0))</f>
        <v>5.641955361898646E-7</v>
      </c>
    </row>
    <row r="3195" spans="1:9" x14ac:dyDescent="0.2">
      <c r="A3195" s="160" t="s">
        <v>21</v>
      </c>
      <c r="B3195" s="160" t="s">
        <v>15</v>
      </c>
      <c r="C3195" s="160">
        <f>_xlfn.XLOOKUP(B3195,'2.1.trackMPD'!$R$7:$R$29,'2.1.trackMPD'!$T$7:$T$29)</f>
        <v>6</v>
      </c>
      <c r="D3195" s="160">
        <v>1</v>
      </c>
      <c r="E3195" s="160" t="s">
        <v>6394</v>
      </c>
      <c r="F3195" s="160" t="s">
        <v>110</v>
      </c>
      <c r="G3195" s="160" t="s">
        <v>140</v>
      </c>
      <c r="H3195" s="160" t="s">
        <v>6392</v>
      </c>
      <c r="I3195" s="160" cm="1">
        <f t="array" ref="I3195">INDEX('2.1.trackMPD'!J:J/(24*60*60),
       MATCH(1,
             (A3195='2.1.trackMPD'!A:A)*
             (C3195='2.1.trackMPD'!D:D)*
             (D3195/10^6='2.1.trackMPD'!H:H)*
             (E3195='2.1.trackMPD'!F:F),
0))</f>
        <v>1.3260237986592362E-5</v>
      </c>
    </row>
    <row r="3196" spans="1:9" x14ac:dyDescent="0.2">
      <c r="A3196" s="160" t="s">
        <v>21</v>
      </c>
      <c r="B3196" s="160" t="s">
        <v>15</v>
      </c>
      <c r="C3196" s="160">
        <f>_xlfn.XLOOKUP(B3196,'2.1.trackMPD'!$R$7:$R$29,'2.1.trackMPD'!$T$7:$T$29)</f>
        <v>6</v>
      </c>
      <c r="D3196" s="160">
        <v>1</v>
      </c>
      <c r="E3196" s="160" t="s">
        <v>6394</v>
      </c>
      <c r="F3196" s="160" t="s">
        <v>110</v>
      </c>
      <c r="G3196" s="160" t="s">
        <v>124</v>
      </c>
      <c r="H3196" s="160" t="s">
        <v>6393</v>
      </c>
      <c r="I3196" s="160" cm="1">
        <f t="array" ref="I3196">INDEX('2.1.trackMPD'!K:K/(24*60*60),
       MATCH(1,
             (A3196='2.1.trackMPD'!A:A)*
             (C3196='2.1.trackMPD'!D:D)*
             (D3196/10^6='2.1.trackMPD'!H:H)*
             (E3196='2.1.trackMPD'!F:F),
0))</f>
        <v>0</v>
      </c>
    </row>
    <row r="3197" spans="1:9" x14ac:dyDescent="0.2">
      <c r="A3197" s="160" t="s">
        <v>21</v>
      </c>
      <c r="B3197" s="160" t="s">
        <v>15</v>
      </c>
      <c r="C3197" s="160">
        <f>_xlfn.XLOOKUP(B3197,'2.1.trackMPD'!$R$7:$R$29,'2.1.trackMPD'!$T$7:$T$29)</f>
        <v>6</v>
      </c>
      <c r="D3197" s="160">
        <v>1</v>
      </c>
      <c r="E3197" s="160" t="s">
        <v>6394</v>
      </c>
      <c r="F3197" s="160" t="s">
        <v>110</v>
      </c>
      <c r="G3197" s="160" t="s">
        <v>140</v>
      </c>
      <c r="H3197" s="160" t="s">
        <v>6393</v>
      </c>
      <c r="I3197" s="160" cm="1">
        <f t="array" ref="I3197">INDEX('2.1.trackMPD'!L:L/(24*60*60),
       MATCH(1,
             (A3197='2.1.trackMPD'!A:A)*
             (C3197='2.1.trackMPD'!D:D)*
             (D3197/10^6='2.1.trackMPD'!H:H)*
             (E3197='2.1.trackMPD'!F:F),
0))</f>
        <v>0</v>
      </c>
    </row>
    <row r="3198" spans="1:9" x14ac:dyDescent="0.2">
      <c r="A3198" s="160" t="s">
        <v>21</v>
      </c>
      <c r="B3198" s="160" t="s">
        <v>15</v>
      </c>
      <c r="C3198" s="160">
        <f>_xlfn.XLOOKUP(B3198,'2.1.trackMPD'!$R$7:$R$29,'2.1.trackMPD'!$T$7:$T$29)</f>
        <v>6</v>
      </c>
      <c r="D3198" s="160">
        <v>10</v>
      </c>
      <c r="E3198" s="160" t="s">
        <v>6394</v>
      </c>
      <c r="F3198" s="160" t="s">
        <v>110</v>
      </c>
      <c r="G3198" s="160" t="s">
        <v>124</v>
      </c>
      <c r="H3198" s="160" t="s">
        <v>6392</v>
      </c>
      <c r="I3198" s="160" cm="1">
        <f t="array" ref="I3198">INDEX('2.1.trackMPD'!I:I/(24*60*60),
       MATCH(1,
             (A3198='2.1.trackMPD'!A:A)*
             (C3198='2.1.trackMPD'!D:D)*
             (D3198/10^6='2.1.trackMPD'!H:H)*
             (E3198='2.1.trackMPD'!F:F),
0))</f>
        <v>2.0021127958010416E-5</v>
      </c>
    </row>
    <row r="3199" spans="1:9" x14ac:dyDescent="0.2">
      <c r="A3199" s="160" t="s">
        <v>21</v>
      </c>
      <c r="B3199" s="160" t="s">
        <v>15</v>
      </c>
      <c r="C3199" s="160">
        <f>_xlfn.XLOOKUP(B3199,'2.1.trackMPD'!$R$7:$R$29,'2.1.trackMPD'!$T$7:$T$29)</f>
        <v>6</v>
      </c>
      <c r="D3199" s="160">
        <v>10</v>
      </c>
      <c r="E3199" s="160" t="s">
        <v>6394</v>
      </c>
      <c r="F3199" s="160" t="s">
        <v>110</v>
      </c>
      <c r="G3199" s="160" t="s">
        <v>140</v>
      </c>
      <c r="H3199" s="160" t="s">
        <v>6392</v>
      </c>
      <c r="I3199" s="160" cm="1">
        <f t="array" ref="I3199">INDEX('2.1.trackMPD'!J:J/(24*60*60),
       MATCH(1,
             (A3199='2.1.trackMPD'!A:A)*
             (C3199='2.1.trackMPD'!D:D)*
             (D3199/10^6='2.1.trackMPD'!H:H)*
             (E3199='2.1.trackMPD'!F:F),
0))</f>
        <v>5.9651611245365041E-5</v>
      </c>
    </row>
    <row r="3200" spans="1:9" x14ac:dyDescent="0.2">
      <c r="A3200" s="160" t="s">
        <v>21</v>
      </c>
      <c r="B3200" s="160" t="s">
        <v>15</v>
      </c>
      <c r="C3200" s="160">
        <f>_xlfn.XLOOKUP(B3200,'2.1.trackMPD'!$R$7:$R$29,'2.1.trackMPD'!$T$7:$T$29)</f>
        <v>6</v>
      </c>
      <c r="D3200" s="160">
        <v>10</v>
      </c>
      <c r="E3200" s="160" t="s">
        <v>6394</v>
      </c>
      <c r="F3200" s="160" t="s">
        <v>110</v>
      </c>
      <c r="G3200" s="160" t="s">
        <v>124</v>
      </c>
      <c r="H3200" s="160" t="s">
        <v>6393</v>
      </c>
      <c r="I3200" s="160" cm="1">
        <f t="array" ref="I3200">INDEX('2.1.trackMPD'!K:K/(24*60*60),
       MATCH(1,
             (A3200='2.1.trackMPD'!A:A)*
             (C3200='2.1.trackMPD'!D:D)*
             (D3200/10^6='2.1.trackMPD'!H:H)*
             (E3200='2.1.trackMPD'!F:F),
0))</f>
        <v>0</v>
      </c>
    </row>
    <row r="3201" spans="1:9" x14ac:dyDescent="0.2">
      <c r="A3201" s="160" t="s">
        <v>21</v>
      </c>
      <c r="B3201" s="160" t="s">
        <v>15</v>
      </c>
      <c r="C3201" s="160">
        <f>_xlfn.XLOOKUP(B3201,'2.1.trackMPD'!$R$7:$R$29,'2.1.trackMPD'!$T$7:$T$29)</f>
        <v>6</v>
      </c>
      <c r="D3201" s="160">
        <v>10</v>
      </c>
      <c r="E3201" s="160" t="s">
        <v>6394</v>
      </c>
      <c r="F3201" s="160" t="s">
        <v>110</v>
      </c>
      <c r="G3201" s="160" t="s">
        <v>140</v>
      </c>
      <c r="H3201" s="160" t="s">
        <v>6393</v>
      </c>
      <c r="I3201" s="160" cm="1">
        <f t="array" ref="I3201">INDEX('2.1.trackMPD'!L:L/(24*60*60),
       MATCH(1,
             (A3201='2.1.trackMPD'!A:A)*
             (C3201='2.1.trackMPD'!D:D)*
             (D3201/10^6='2.1.trackMPD'!H:H)*
             (E3201='2.1.trackMPD'!F:F),
0))</f>
        <v>0</v>
      </c>
    </row>
    <row r="3202" spans="1:9" x14ac:dyDescent="0.2">
      <c r="A3202" s="160" t="s">
        <v>21</v>
      </c>
      <c r="B3202" s="160" t="s">
        <v>15</v>
      </c>
      <c r="C3202" s="160">
        <f>_xlfn.XLOOKUP(B3202,'2.1.trackMPD'!$R$7:$R$29,'2.1.trackMPD'!$T$7:$T$29)</f>
        <v>6</v>
      </c>
      <c r="D3202" s="160">
        <v>100</v>
      </c>
      <c r="E3202" s="160" t="s">
        <v>6394</v>
      </c>
      <c r="F3202" s="160" t="s">
        <v>110</v>
      </c>
      <c r="G3202" s="160" t="s">
        <v>124</v>
      </c>
      <c r="H3202" s="160" t="s">
        <v>6392</v>
      </c>
      <c r="I3202" s="160" cm="1">
        <f t="array" ref="I3202">INDEX('2.1.trackMPD'!I:I/(24*60*60),
       MATCH(1,
             (A3202='2.1.trackMPD'!A:A)*
             (C3202='2.1.trackMPD'!D:D)*
             (D3202/10^6='2.1.trackMPD'!H:H)*
             (E3202='2.1.trackMPD'!F:F),
0))</f>
        <v>3.4877319414421529E-2</v>
      </c>
    </row>
    <row r="3203" spans="1:9" x14ac:dyDescent="0.2">
      <c r="A3203" s="160" t="s">
        <v>21</v>
      </c>
      <c r="B3203" s="160" t="s">
        <v>15</v>
      </c>
      <c r="C3203" s="160">
        <f>_xlfn.XLOOKUP(B3203,'2.1.trackMPD'!$R$7:$R$29,'2.1.trackMPD'!$T$7:$T$29)</f>
        <v>6</v>
      </c>
      <c r="D3203" s="160">
        <v>100</v>
      </c>
      <c r="E3203" s="160" t="s">
        <v>6394</v>
      </c>
      <c r="F3203" s="160" t="s">
        <v>110</v>
      </c>
      <c r="G3203" s="160" t="s">
        <v>140</v>
      </c>
      <c r="H3203" s="160" t="s">
        <v>6392</v>
      </c>
      <c r="I3203" s="160" cm="1">
        <f t="array" ref="I3203">INDEX('2.1.trackMPD'!J:J/(24*60*60),
       MATCH(1,
             (A3203='2.1.trackMPD'!A:A)*
             (C3203='2.1.trackMPD'!D:D)*
             (D3203/10^6='2.1.trackMPD'!H:H)*
             (E3203='2.1.trackMPD'!F:F),
0))</f>
        <v>4.7003959416505791E-3</v>
      </c>
    </row>
    <row r="3204" spans="1:9" x14ac:dyDescent="0.2">
      <c r="A3204" s="160" t="s">
        <v>21</v>
      </c>
      <c r="B3204" s="160" t="s">
        <v>15</v>
      </c>
      <c r="C3204" s="160">
        <f>_xlfn.XLOOKUP(B3204,'2.1.trackMPD'!$R$7:$R$29,'2.1.trackMPD'!$T$7:$T$29)</f>
        <v>6</v>
      </c>
      <c r="D3204" s="160">
        <v>100</v>
      </c>
      <c r="E3204" s="160" t="s">
        <v>6394</v>
      </c>
      <c r="F3204" s="160" t="s">
        <v>110</v>
      </c>
      <c r="G3204" s="160" t="s">
        <v>124</v>
      </c>
      <c r="H3204" s="160" t="s">
        <v>6393</v>
      </c>
      <c r="I3204" s="160" cm="1">
        <f t="array" ref="I3204">INDEX('2.1.trackMPD'!K:K/(24*60*60),
       MATCH(1,
             (A3204='2.1.trackMPD'!A:A)*
             (C3204='2.1.trackMPD'!D:D)*
             (D3204/10^6='2.1.trackMPD'!H:H)*
             (E3204='2.1.trackMPD'!F:F),
0))</f>
        <v>0</v>
      </c>
    </row>
    <row r="3205" spans="1:9" x14ac:dyDescent="0.2">
      <c r="A3205" s="160" t="s">
        <v>21</v>
      </c>
      <c r="B3205" s="160" t="s">
        <v>15</v>
      </c>
      <c r="C3205" s="160">
        <f>_xlfn.XLOOKUP(B3205,'2.1.trackMPD'!$R$7:$R$29,'2.1.trackMPD'!$T$7:$T$29)</f>
        <v>6</v>
      </c>
      <c r="D3205" s="160">
        <v>100</v>
      </c>
      <c r="E3205" s="160" t="s">
        <v>6394</v>
      </c>
      <c r="F3205" s="160" t="s">
        <v>110</v>
      </c>
      <c r="G3205" s="160" t="s">
        <v>140</v>
      </c>
      <c r="H3205" s="160" t="s">
        <v>6393</v>
      </c>
      <c r="I3205" s="160" cm="1">
        <f t="array" ref="I3205">INDEX('2.1.trackMPD'!L:L/(24*60*60),
       MATCH(1,
             (A3205='2.1.trackMPD'!A:A)*
             (C3205='2.1.trackMPD'!D:D)*
             (D3205/10^6='2.1.trackMPD'!H:H)*
             (E3205='2.1.trackMPD'!F:F),
0))</f>
        <v>0</v>
      </c>
    </row>
    <row r="3206" spans="1:9" x14ac:dyDescent="0.2">
      <c r="A3206" s="160" t="s">
        <v>21</v>
      </c>
      <c r="B3206" s="160" t="s">
        <v>15</v>
      </c>
      <c r="C3206" s="160">
        <f>_xlfn.XLOOKUP(B3206,'2.1.trackMPD'!$R$7:$R$29,'2.1.trackMPD'!$T$7:$T$29)</f>
        <v>6</v>
      </c>
      <c r="D3206" s="160">
        <v>1000</v>
      </c>
      <c r="E3206" s="160" t="s">
        <v>6394</v>
      </c>
      <c r="F3206" s="160" t="s">
        <v>110</v>
      </c>
      <c r="G3206" s="160" t="s">
        <v>124</v>
      </c>
      <c r="H3206" s="160" t="s">
        <v>6392</v>
      </c>
      <c r="I3206" s="160" cm="1">
        <f t="array" ref="I3206">INDEX('2.1.trackMPD'!I:I/(24*60*60),
       MATCH(1,
             (A3206='2.1.trackMPD'!A:A)*
             (C3206='2.1.trackMPD'!D:D)*
             (D3206/10^6='2.1.trackMPD'!H:H)*
             (E3206='2.1.trackMPD'!F:F),
0))</f>
        <v>4.3864559539063652</v>
      </c>
    </row>
    <row r="3207" spans="1:9" x14ac:dyDescent="0.2">
      <c r="A3207" s="160" t="s">
        <v>21</v>
      </c>
      <c r="B3207" s="160" t="s">
        <v>15</v>
      </c>
      <c r="C3207" s="160">
        <f>_xlfn.XLOOKUP(B3207,'2.1.trackMPD'!$R$7:$R$29,'2.1.trackMPD'!$T$7:$T$29)</f>
        <v>6</v>
      </c>
      <c r="D3207" s="160">
        <v>1000</v>
      </c>
      <c r="E3207" s="160" t="s">
        <v>6394</v>
      </c>
      <c r="F3207" s="160" t="s">
        <v>110</v>
      </c>
      <c r="G3207" s="160" t="s">
        <v>140</v>
      </c>
      <c r="H3207" s="160" t="s">
        <v>6392</v>
      </c>
      <c r="I3207" s="160" cm="1">
        <f t="array" ref="I3207">INDEX('2.1.trackMPD'!J:J/(24*60*60),
       MATCH(1,
             (A3207='2.1.trackMPD'!A:A)*
             (C3207='2.1.trackMPD'!D:D)*
             (D3207/10^6='2.1.trackMPD'!H:H)*
             (E3207='2.1.trackMPD'!F:F),
0))</f>
        <v>5.2938245164755676E-2</v>
      </c>
    </row>
    <row r="3208" spans="1:9" x14ac:dyDescent="0.2">
      <c r="A3208" s="160" t="s">
        <v>21</v>
      </c>
      <c r="B3208" s="160" t="s">
        <v>15</v>
      </c>
      <c r="C3208" s="160">
        <f>_xlfn.XLOOKUP(B3208,'2.1.trackMPD'!$R$7:$R$29,'2.1.trackMPD'!$T$7:$T$29)</f>
        <v>6</v>
      </c>
      <c r="D3208" s="160">
        <v>1000</v>
      </c>
      <c r="E3208" s="160" t="s">
        <v>6394</v>
      </c>
      <c r="F3208" s="160" t="s">
        <v>110</v>
      </c>
      <c r="G3208" s="160" t="s">
        <v>124</v>
      </c>
      <c r="H3208" s="160" t="s">
        <v>6393</v>
      </c>
      <c r="I3208" s="160" cm="1">
        <f t="array" ref="I3208">INDEX('2.1.trackMPD'!K:K/(24*60*60),
       MATCH(1,
             (A3208='2.1.trackMPD'!A:A)*
             (C3208='2.1.trackMPD'!D:D)*
             (D3208/10^6='2.1.trackMPD'!H:H)*
             (E3208='2.1.trackMPD'!F:F),
0))</f>
        <v>0</v>
      </c>
    </row>
    <row r="3209" spans="1:9" x14ac:dyDescent="0.2">
      <c r="A3209" s="160" t="s">
        <v>21</v>
      </c>
      <c r="B3209" s="160" t="s">
        <v>15</v>
      </c>
      <c r="C3209" s="160">
        <f>_xlfn.XLOOKUP(B3209,'2.1.trackMPD'!$R$7:$R$29,'2.1.trackMPD'!$T$7:$T$29)</f>
        <v>6</v>
      </c>
      <c r="D3209" s="160">
        <v>1000</v>
      </c>
      <c r="E3209" s="160" t="s">
        <v>6394</v>
      </c>
      <c r="F3209" s="160" t="s">
        <v>110</v>
      </c>
      <c r="G3209" s="160" t="s">
        <v>140</v>
      </c>
      <c r="H3209" s="160" t="s">
        <v>6393</v>
      </c>
      <c r="I3209" s="160" cm="1">
        <f t="array" ref="I3209">INDEX('2.1.trackMPD'!L:L/(24*60*60),
       MATCH(1,
             (A3209='2.1.trackMPD'!A:A)*
             (C3209='2.1.trackMPD'!D:D)*
             (D3209/10^6='2.1.trackMPD'!H:H)*
             (E3209='2.1.trackMPD'!F:F),
0))</f>
        <v>0</v>
      </c>
    </row>
    <row r="3210" spans="1:9" x14ac:dyDescent="0.2">
      <c r="A3210" s="160" t="s">
        <v>21</v>
      </c>
      <c r="B3210" s="160" t="s">
        <v>15</v>
      </c>
      <c r="C3210" s="160">
        <f>_xlfn.XLOOKUP(B3210,'2.1.trackMPD'!$R$7:$R$29,'2.1.trackMPD'!$T$7:$T$29)</f>
        <v>6</v>
      </c>
      <c r="D3210" s="160">
        <v>5000</v>
      </c>
      <c r="E3210" s="160" t="s">
        <v>6394</v>
      </c>
      <c r="F3210" s="160" t="s">
        <v>110</v>
      </c>
      <c r="G3210" s="160" t="s">
        <v>124</v>
      </c>
      <c r="H3210" s="160" t="s">
        <v>6392</v>
      </c>
      <c r="I3210" s="160" t="e" cm="1">
        <f t="array" ref="I3210">INDEX('2.1.trackMPD'!I:I/(24*60*60),
       MATCH(1,
             (A3210='2.1.trackMPD'!A:A)*
             (C3210='2.1.trackMPD'!D:D)*
             (D3210/10^6='2.1.trackMPD'!H:H)*
             (E3210='2.1.trackMPD'!F:F),
0))</f>
        <v>#N/A</v>
      </c>
    </row>
    <row r="3211" spans="1:9" x14ac:dyDescent="0.2">
      <c r="A3211" s="160" t="s">
        <v>21</v>
      </c>
      <c r="B3211" s="160" t="s">
        <v>15</v>
      </c>
      <c r="C3211" s="160">
        <f>_xlfn.XLOOKUP(B3211,'2.1.trackMPD'!$R$7:$R$29,'2.1.trackMPD'!$T$7:$T$29)</f>
        <v>6</v>
      </c>
      <c r="D3211" s="160">
        <v>5000</v>
      </c>
      <c r="E3211" s="160" t="s">
        <v>6394</v>
      </c>
      <c r="F3211" s="160" t="s">
        <v>110</v>
      </c>
      <c r="G3211" s="160" t="s">
        <v>140</v>
      </c>
      <c r="H3211" s="160" t="s">
        <v>6392</v>
      </c>
      <c r="I3211" s="160" t="e" cm="1">
        <f t="array" ref="I3211">INDEX('2.1.trackMPD'!J:J/(24*60*60),
       MATCH(1,
             (A3211='2.1.trackMPD'!A:A)*
             (C3211='2.1.trackMPD'!D:D)*
             (D3211/10^6='2.1.trackMPD'!H:H)*
             (E3211='2.1.trackMPD'!F:F),
0))</f>
        <v>#N/A</v>
      </c>
    </row>
    <row r="3212" spans="1:9" x14ac:dyDescent="0.2">
      <c r="A3212" s="160" t="s">
        <v>21</v>
      </c>
      <c r="B3212" s="160" t="s">
        <v>15</v>
      </c>
      <c r="C3212" s="160">
        <f>_xlfn.XLOOKUP(B3212,'2.1.trackMPD'!$R$7:$R$29,'2.1.trackMPD'!$T$7:$T$29)</f>
        <v>6</v>
      </c>
      <c r="D3212" s="160">
        <v>5000</v>
      </c>
      <c r="E3212" s="160" t="s">
        <v>6394</v>
      </c>
      <c r="F3212" s="160" t="s">
        <v>110</v>
      </c>
      <c r="G3212" s="160" t="s">
        <v>124</v>
      </c>
      <c r="H3212" s="160" t="s">
        <v>6393</v>
      </c>
      <c r="I3212" s="160" t="e" cm="1">
        <f t="array" ref="I3212">INDEX('2.1.trackMPD'!K:K/(24*60*60),
       MATCH(1,
             (A3212='2.1.trackMPD'!A:A)*
             (C3212='2.1.trackMPD'!D:D)*
             (D3212/10^6='2.1.trackMPD'!H:H)*
             (E3212='2.1.trackMPD'!F:F),
0))</f>
        <v>#N/A</v>
      </c>
    </row>
    <row r="3213" spans="1:9" x14ac:dyDescent="0.2">
      <c r="A3213" s="160" t="s">
        <v>21</v>
      </c>
      <c r="B3213" s="160" t="s">
        <v>15</v>
      </c>
      <c r="C3213" s="160">
        <f>_xlfn.XLOOKUP(B3213,'2.1.trackMPD'!$R$7:$R$29,'2.1.trackMPD'!$T$7:$T$29)</f>
        <v>6</v>
      </c>
      <c r="D3213" s="160">
        <v>5000</v>
      </c>
      <c r="E3213" s="160" t="s">
        <v>6394</v>
      </c>
      <c r="F3213" s="160" t="s">
        <v>110</v>
      </c>
      <c r="G3213" s="160" t="s">
        <v>140</v>
      </c>
      <c r="H3213" s="160" t="s">
        <v>6393</v>
      </c>
      <c r="I3213" s="160" t="e" cm="1">
        <f t="array" ref="I3213">INDEX('2.1.trackMPD'!L:L/(24*60*60),
       MATCH(1,
             (A3213='2.1.trackMPD'!A:A)*
             (C3213='2.1.trackMPD'!D:D)*
             (D3213/10^6='2.1.trackMPD'!H:H)*
             (E3213='2.1.trackMPD'!F:F),
0))</f>
        <v>#N/A</v>
      </c>
    </row>
    <row r="3214" spans="1:9" x14ac:dyDescent="0.2">
      <c r="A3214" s="160" t="s">
        <v>21</v>
      </c>
      <c r="B3214" s="160" t="s">
        <v>15</v>
      </c>
      <c r="C3214" s="160">
        <f>_xlfn.XLOOKUP(B3214,'2.1.trackMPD'!$R$7:$R$29,'2.1.trackMPD'!$T$7:$T$29)</f>
        <v>6</v>
      </c>
      <c r="D3214" s="160">
        <v>1</v>
      </c>
      <c r="E3214" s="160" t="s">
        <v>6395</v>
      </c>
      <c r="F3214" s="160" t="s">
        <v>110</v>
      </c>
      <c r="G3214" s="160" t="s">
        <v>124</v>
      </c>
      <c r="H3214" s="160" t="s">
        <v>6392</v>
      </c>
      <c r="I3214" s="160" t="e" cm="1">
        <f t="array" ref="I3214">INDEX('2.1.trackMPD'!I:I/(24*60*60),
       MATCH(1,
             (A3214='2.1.trackMPD'!A:A)*
             (C3214='2.1.trackMPD'!D:D)*
             (D3214/10^6='2.1.trackMPD'!H:H)*
             (E3214='2.1.trackMPD'!F:F),
0))</f>
        <v>#N/A</v>
      </c>
    </row>
    <row r="3215" spans="1:9" x14ac:dyDescent="0.2">
      <c r="A3215" s="160" t="s">
        <v>21</v>
      </c>
      <c r="B3215" s="160" t="s">
        <v>15</v>
      </c>
      <c r="C3215" s="160">
        <f>_xlfn.XLOOKUP(B3215,'2.1.trackMPD'!$R$7:$R$29,'2.1.trackMPD'!$T$7:$T$29)</f>
        <v>6</v>
      </c>
      <c r="D3215" s="160">
        <v>1</v>
      </c>
      <c r="E3215" s="160" t="s">
        <v>6395</v>
      </c>
      <c r="F3215" s="160" t="s">
        <v>110</v>
      </c>
      <c r="G3215" s="160" t="s">
        <v>140</v>
      </c>
      <c r="H3215" s="160" t="s">
        <v>6392</v>
      </c>
      <c r="I3215" s="160" t="e" cm="1">
        <f t="array" ref="I3215">INDEX('2.1.trackMPD'!J:J/(24*60*60),
       MATCH(1,
             (A3215='2.1.trackMPD'!A:A)*
             (C3215='2.1.trackMPD'!D:D)*
             (D3215/10^6='2.1.trackMPD'!H:H)*
             (E3215='2.1.trackMPD'!F:F),
0))</f>
        <v>#N/A</v>
      </c>
    </row>
    <row r="3216" spans="1:9" x14ac:dyDescent="0.2">
      <c r="A3216" s="160" t="s">
        <v>21</v>
      </c>
      <c r="B3216" s="160" t="s">
        <v>15</v>
      </c>
      <c r="C3216" s="160">
        <f>_xlfn.XLOOKUP(B3216,'2.1.trackMPD'!$R$7:$R$29,'2.1.trackMPD'!$T$7:$T$29)</f>
        <v>6</v>
      </c>
      <c r="D3216" s="160">
        <v>1</v>
      </c>
      <c r="E3216" s="160" t="s">
        <v>6395</v>
      </c>
      <c r="F3216" s="160" t="s">
        <v>110</v>
      </c>
      <c r="G3216" s="160" t="s">
        <v>124</v>
      </c>
      <c r="H3216" s="160" t="s">
        <v>6393</v>
      </c>
      <c r="I3216" s="160" t="e" cm="1">
        <f t="array" ref="I3216">INDEX('2.1.trackMPD'!K:K/(24*60*60),
       MATCH(1,
             (A3216='2.1.trackMPD'!A:A)*
             (C3216='2.1.trackMPD'!D:D)*
             (D3216/10^6='2.1.trackMPD'!H:H)*
             (E3216='2.1.trackMPD'!F:F),
0))</f>
        <v>#N/A</v>
      </c>
    </row>
    <row r="3217" spans="1:9" x14ac:dyDescent="0.2">
      <c r="A3217" s="160" t="s">
        <v>21</v>
      </c>
      <c r="B3217" s="160" t="s">
        <v>15</v>
      </c>
      <c r="C3217" s="160">
        <f>_xlfn.XLOOKUP(B3217,'2.1.trackMPD'!$R$7:$R$29,'2.1.trackMPD'!$T$7:$T$29)</f>
        <v>6</v>
      </c>
      <c r="D3217" s="160">
        <v>1</v>
      </c>
      <c r="E3217" s="160" t="s">
        <v>6395</v>
      </c>
      <c r="F3217" s="160" t="s">
        <v>110</v>
      </c>
      <c r="G3217" s="160" t="s">
        <v>140</v>
      </c>
      <c r="H3217" s="160" t="s">
        <v>6393</v>
      </c>
      <c r="I3217" s="160" t="e" cm="1">
        <f t="array" ref="I3217">INDEX('2.1.trackMPD'!L:L/(24*60*60),
       MATCH(1,
             (A3217='2.1.trackMPD'!A:A)*
             (C3217='2.1.trackMPD'!D:D)*
             (D3217/10^6='2.1.trackMPD'!H:H)*
             (E3217='2.1.trackMPD'!F:F),
0))</f>
        <v>#N/A</v>
      </c>
    </row>
    <row r="3218" spans="1:9" x14ac:dyDescent="0.2">
      <c r="A3218" s="160" t="s">
        <v>21</v>
      </c>
      <c r="B3218" s="160" t="s">
        <v>15</v>
      </c>
      <c r="C3218" s="160">
        <f>_xlfn.XLOOKUP(B3218,'2.1.trackMPD'!$R$7:$R$29,'2.1.trackMPD'!$T$7:$T$29)</f>
        <v>6</v>
      </c>
      <c r="D3218" s="160">
        <v>10</v>
      </c>
      <c r="E3218" s="160" t="s">
        <v>6395</v>
      </c>
      <c r="F3218" s="160" t="s">
        <v>110</v>
      </c>
      <c r="G3218" s="160" t="s">
        <v>124</v>
      </c>
      <c r="H3218" s="160" t="s">
        <v>6392</v>
      </c>
      <c r="I3218" s="160" t="e" cm="1">
        <f t="array" ref="I3218">INDEX('2.1.trackMPD'!I:I/(24*60*60),
       MATCH(1,
             (A3218='2.1.trackMPD'!A:A)*
             (C3218='2.1.trackMPD'!D:D)*
             (D3218/10^6='2.1.trackMPD'!H:H)*
             (E3218='2.1.trackMPD'!F:F),
0))</f>
        <v>#N/A</v>
      </c>
    </row>
    <row r="3219" spans="1:9" x14ac:dyDescent="0.2">
      <c r="A3219" s="160" t="s">
        <v>21</v>
      </c>
      <c r="B3219" s="160" t="s">
        <v>15</v>
      </c>
      <c r="C3219" s="160">
        <f>_xlfn.XLOOKUP(B3219,'2.1.trackMPD'!$R$7:$R$29,'2.1.trackMPD'!$T$7:$T$29)</f>
        <v>6</v>
      </c>
      <c r="D3219" s="160">
        <v>10</v>
      </c>
      <c r="E3219" s="160" t="s">
        <v>6395</v>
      </c>
      <c r="F3219" s="160" t="s">
        <v>110</v>
      </c>
      <c r="G3219" s="160" t="s">
        <v>140</v>
      </c>
      <c r="H3219" s="160" t="s">
        <v>6392</v>
      </c>
      <c r="I3219" s="160" t="e" cm="1">
        <f t="array" ref="I3219">INDEX('2.1.trackMPD'!J:J/(24*60*60),
       MATCH(1,
             (A3219='2.1.trackMPD'!A:A)*
             (C3219='2.1.trackMPD'!D:D)*
             (D3219/10^6='2.1.trackMPD'!H:H)*
             (E3219='2.1.trackMPD'!F:F),
0))</f>
        <v>#N/A</v>
      </c>
    </row>
    <row r="3220" spans="1:9" x14ac:dyDescent="0.2">
      <c r="A3220" s="160" t="s">
        <v>21</v>
      </c>
      <c r="B3220" s="160" t="s">
        <v>15</v>
      </c>
      <c r="C3220" s="160">
        <f>_xlfn.XLOOKUP(B3220,'2.1.trackMPD'!$R$7:$R$29,'2.1.trackMPD'!$T$7:$T$29)</f>
        <v>6</v>
      </c>
      <c r="D3220" s="160">
        <v>10</v>
      </c>
      <c r="E3220" s="160" t="s">
        <v>6395</v>
      </c>
      <c r="F3220" s="160" t="s">
        <v>110</v>
      </c>
      <c r="G3220" s="160" t="s">
        <v>124</v>
      </c>
      <c r="H3220" s="160" t="s">
        <v>6393</v>
      </c>
      <c r="I3220" s="160" t="e" cm="1">
        <f t="array" ref="I3220">INDEX('2.1.trackMPD'!K:K/(24*60*60),
       MATCH(1,
             (A3220='2.1.trackMPD'!A:A)*
             (C3220='2.1.trackMPD'!D:D)*
             (D3220/10^6='2.1.trackMPD'!H:H)*
             (E3220='2.1.trackMPD'!F:F),
0))</f>
        <v>#N/A</v>
      </c>
    </row>
    <row r="3221" spans="1:9" x14ac:dyDescent="0.2">
      <c r="A3221" s="160" t="s">
        <v>21</v>
      </c>
      <c r="B3221" s="160" t="s">
        <v>15</v>
      </c>
      <c r="C3221" s="160">
        <f>_xlfn.XLOOKUP(B3221,'2.1.trackMPD'!$R$7:$R$29,'2.1.trackMPD'!$T$7:$T$29)</f>
        <v>6</v>
      </c>
      <c r="D3221" s="160">
        <v>10</v>
      </c>
      <c r="E3221" s="160" t="s">
        <v>6395</v>
      </c>
      <c r="F3221" s="160" t="s">
        <v>110</v>
      </c>
      <c r="G3221" s="160" t="s">
        <v>140</v>
      </c>
      <c r="H3221" s="160" t="s">
        <v>6393</v>
      </c>
      <c r="I3221" s="160" t="e" cm="1">
        <f t="array" ref="I3221">INDEX('2.1.trackMPD'!L:L/(24*60*60),
       MATCH(1,
             (A3221='2.1.trackMPD'!A:A)*
             (C3221='2.1.trackMPD'!D:D)*
             (D3221/10^6='2.1.trackMPD'!H:H)*
             (E3221='2.1.trackMPD'!F:F),
0))</f>
        <v>#N/A</v>
      </c>
    </row>
    <row r="3222" spans="1:9" x14ac:dyDescent="0.2">
      <c r="A3222" s="160" t="s">
        <v>21</v>
      </c>
      <c r="B3222" s="160" t="s">
        <v>15</v>
      </c>
      <c r="C3222" s="160">
        <f>_xlfn.XLOOKUP(B3222,'2.1.trackMPD'!$R$7:$R$29,'2.1.trackMPD'!$T$7:$T$29)</f>
        <v>6</v>
      </c>
      <c r="D3222" s="160">
        <v>100</v>
      </c>
      <c r="E3222" s="160" t="s">
        <v>6395</v>
      </c>
      <c r="F3222" s="160" t="s">
        <v>110</v>
      </c>
      <c r="G3222" s="160" t="s">
        <v>124</v>
      </c>
      <c r="H3222" s="160" t="s">
        <v>6392</v>
      </c>
      <c r="I3222" s="160" t="e" cm="1">
        <f t="array" ref="I3222">INDEX('2.1.trackMPD'!I:I/(24*60*60),
       MATCH(1,
             (A3222='2.1.trackMPD'!A:A)*
             (C3222='2.1.trackMPD'!D:D)*
             (D3222/10^6='2.1.trackMPD'!H:H)*
             (E3222='2.1.trackMPD'!F:F),
0))</f>
        <v>#N/A</v>
      </c>
    </row>
    <row r="3223" spans="1:9" x14ac:dyDescent="0.2">
      <c r="A3223" s="160" t="s">
        <v>21</v>
      </c>
      <c r="B3223" s="160" t="s">
        <v>15</v>
      </c>
      <c r="C3223" s="160">
        <f>_xlfn.XLOOKUP(B3223,'2.1.trackMPD'!$R$7:$R$29,'2.1.trackMPD'!$T$7:$T$29)</f>
        <v>6</v>
      </c>
      <c r="D3223" s="160">
        <v>100</v>
      </c>
      <c r="E3223" s="160" t="s">
        <v>6395</v>
      </c>
      <c r="F3223" s="160" t="s">
        <v>110</v>
      </c>
      <c r="G3223" s="160" t="s">
        <v>140</v>
      </c>
      <c r="H3223" s="160" t="s">
        <v>6392</v>
      </c>
      <c r="I3223" s="160" t="e" cm="1">
        <f t="array" ref="I3223">INDEX('2.1.trackMPD'!J:J/(24*60*60),
       MATCH(1,
             (A3223='2.1.trackMPD'!A:A)*
             (C3223='2.1.trackMPD'!D:D)*
             (D3223/10^6='2.1.trackMPD'!H:H)*
             (E3223='2.1.trackMPD'!F:F),
0))</f>
        <v>#N/A</v>
      </c>
    </row>
    <row r="3224" spans="1:9" x14ac:dyDescent="0.2">
      <c r="A3224" s="160" t="s">
        <v>21</v>
      </c>
      <c r="B3224" s="160" t="s">
        <v>15</v>
      </c>
      <c r="C3224" s="160">
        <f>_xlfn.XLOOKUP(B3224,'2.1.trackMPD'!$R$7:$R$29,'2.1.trackMPD'!$T$7:$T$29)</f>
        <v>6</v>
      </c>
      <c r="D3224" s="160">
        <v>100</v>
      </c>
      <c r="E3224" s="160" t="s">
        <v>6395</v>
      </c>
      <c r="F3224" s="160" t="s">
        <v>110</v>
      </c>
      <c r="G3224" s="160" t="s">
        <v>124</v>
      </c>
      <c r="H3224" s="160" t="s">
        <v>6393</v>
      </c>
      <c r="I3224" s="160" t="e" cm="1">
        <f t="array" ref="I3224">INDEX('2.1.trackMPD'!K:K/(24*60*60),
       MATCH(1,
             (A3224='2.1.trackMPD'!A:A)*
             (C3224='2.1.trackMPD'!D:D)*
             (D3224/10^6='2.1.trackMPD'!H:H)*
             (E3224='2.1.trackMPD'!F:F),
0))</f>
        <v>#N/A</v>
      </c>
    </row>
    <row r="3225" spans="1:9" x14ac:dyDescent="0.2">
      <c r="A3225" s="160" t="s">
        <v>21</v>
      </c>
      <c r="B3225" s="160" t="s">
        <v>15</v>
      </c>
      <c r="C3225" s="160">
        <f>_xlfn.XLOOKUP(B3225,'2.1.trackMPD'!$R$7:$R$29,'2.1.trackMPD'!$T$7:$T$29)</f>
        <v>6</v>
      </c>
      <c r="D3225" s="160">
        <v>100</v>
      </c>
      <c r="E3225" s="160" t="s">
        <v>6395</v>
      </c>
      <c r="F3225" s="160" t="s">
        <v>110</v>
      </c>
      <c r="G3225" s="160" t="s">
        <v>140</v>
      </c>
      <c r="H3225" s="160" t="s">
        <v>6393</v>
      </c>
      <c r="I3225" s="160" t="e" cm="1">
        <f t="array" ref="I3225">INDEX('2.1.trackMPD'!L:L/(24*60*60),
       MATCH(1,
             (A3225='2.1.trackMPD'!A:A)*
             (C3225='2.1.trackMPD'!D:D)*
             (D3225/10^6='2.1.trackMPD'!H:H)*
             (E3225='2.1.trackMPD'!F:F),
0))</f>
        <v>#N/A</v>
      </c>
    </row>
    <row r="3226" spans="1:9" x14ac:dyDescent="0.2">
      <c r="A3226" s="160" t="s">
        <v>21</v>
      </c>
      <c r="B3226" s="160" t="s">
        <v>9</v>
      </c>
      <c r="C3226" s="160">
        <f>_xlfn.XLOOKUP(B3226,'2.1.trackMPD'!$R$7:$R$29,'2.1.trackMPD'!$T$7:$T$29)</f>
        <v>6</v>
      </c>
      <c r="D3226" s="160">
        <v>1</v>
      </c>
      <c r="E3226" s="160" t="s">
        <v>6390</v>
      </c>
      <c r="F3226" s="160" t="s">
        <v>110</v>
      </c>
      <c r="G3226" s="160" t="s">
        <v>124</v>
      </c>
      <c r="H3226" s="160" t="s">
        <v>6392</v>
      </c>
      <c r="I3226" s="160" cm="1">
        <f t="array" ref="I3226">INDEX('2.1.trackMPD'!I:I/(24*60*60),
       MATCH(1,
             (A3226='2.1.trackMPD'!A:A)*
             (C3226='2.1.trackMPD'!D:D)*
             (D3226/10^6='2.1.trackMPD'!H:H)*
             (E3226='2.1.trackMPD'!F:F),
0))</f>
        <v>4.6660852281395944E-7</v>
      </c>
    </row>
    <row r="3227" spans="1:9" x14ac:dyDescent="0.2">
      <c r="A3227" s="160" t="s">
        <v>21</v>
      </c>
      <c r="B3227" s="160" t="s">
        <v>9</v>
      </c>
      <c r="C3227" s="160">
        <f>_xlfn.XLOOKUP(B3227,'2.1.trackMPD'!$R$7:$R$29,'2.1.trackMPD'!$T$7:$T$29)</f>
        <v>6</v>
      </c>
      <c r="D3227" s="160">
        <v>1</v>
      </c>
      <c r="E3227" s="160" t="s">
        <v>6390</v>
      </c>
      <c r="F3227" s="160" t="s">
        <v>110</v>
      </c>
      <c r="G3227" s="160" t="s">
        <v>140</v>
      </c>
      <c r="H3227" s="160" t="s">
        <v>6392</v>
      </c>
      <c r="I3227" s="160" cm="1">
        <f t="array" ref="I3227">INDEX('2.1.trackMPD'!J:J/(24*60*60),
       MATCH(1,
             (A3227='2.1.trackMPD'!A:A)*
             (C3227='2.1.trackMPD'!D:D)*
             (D3227/10^6='2.1.trackMPD'!H:H)*
             (E3227='2.1.trackMPD'!F:F),
0))</f>
        <v>1.3588291123400348E-5</v>
      </c>
    </row>
    <row r="3228" spans="1:9" x14ac:dyDescent="0.2">
      <c r="A3228" s="160" t="s">
        <v>21</v>
      </c>
      <c r="B3228" s="160" t="s">
        <v>9</v>
      </c>
      <c r="C3228" s="160">
        <f>_xlfn.XLOOKUP(B3228,'2.1.trackMPD'!$R$7:$R$29,'2.1.trackMPD'!$T$7:$T$29)</f>
        <v>6</v>
      </c>
      <c r="D3228" s="160">
        <v>1</v>
      </c>
      <c r="E3228" s="160" t="s">
        <v>6390</v>
      </c>
      <c r="F3228" s="160" t="s">
        <v>110</v>
      </c>
      <c r="G3228" s="160" t="s">
        <v>124</v>
      </c>
      <c r="H3228" s="160" t="s">
        <v>6393</v>
      </c>
      <c r="I3228" s="160" cm="1">
        <f t="array" ref="I3228">INDEX('2.1.trackMPD'!K:K/(24*60*60),
       MATCH(1,
             (A3228='2.1.trackMPD'!A:A)*
             (C3228='2.1.trackMPD'!D:D)*
             (D3228/10^6='2.1.trackMPD'!H:H)*
             (E3228='2.1.trackMPD'!F:F),
0))</f>
        <v>0</v>
      </c>
    </row>
    <row r="3229" spans="1:9" x14ac:dyDescent="0.2">
      <c r="A3229" s="160" t="s">
        <v>21</v>
      </c>
      <c r="B3229" s="160" t="s">
        <v>9</v>
      </c>
      <c r="C3229" s="160">
        <f>_xlfn.XLOOKUP(B3229,'2.1.trackMPD'!$R$7:$R$29,'2.1.trackMPD'!$T$7:$T$29)</f>
        <v>6</v>
      </c>
      <c r="D3229" s="160">
        <v>1</v>
      </c>
      <c r="E3229" s="160" t="s">
        <v>6390</v>
      </c>
      <c r="F3229" s="160" t="s">
        <v>110</v>
      </c>
      <c r="G3229" s="160" t="s">
        <v>140</v>
      </c>
      <c r="H3229" s="160" t="s">
        <v>6393</v>
      </c>
      <c r="I3229" s="160" cm="1">
        <f t="array" ref="I3229">INDEX('2.1.trackMPD'!L:L/(24*60*60),
       MATCH(1,
             (A3229='2.1.trackMPD'!A:A)*
             (C3229='2.1.trackMPD'!D:D)*
             (D3229/10^6='2.1.trackMPD'!H:H)*
             (E3229='2.1.trackMPD'!F:F),
0))</f>
        <v>0</v>
      </c>
    </row>
    <row r="3230" spans="1:9" x14ac:dyDescent="0.2">
      <c r="A3230" s="160" t="s">
        <v>21</v>
      </c>
      <c r="B3230" s="160" t="s">
        <v>9</v>
      </c>
      <c r="C3230" s="160">
        <f>_xlfn.XLOOKUP(B3230,'2.1.trackMPD'!$R$7:$R$29,'2.1.trackMPD'!$T$7:$T$29)</f>
        <v>6</v>
      </c>
      <c r="D3230" s="160">
        <v>10</v>
      </c>
      <c r="E3230" s="160" t="s">
        <v>6390</v>
      </c>
      <c r="F3230" s="160" t="s">
        <v>110</v>
      </c>
      <c r="G3230" s="160" t="s">
        <v>124</v>
      </c>
      <c r="H3230" s="160" t="s">
        <v>6392</v>
      </c>
      <c r="I3230" s="160" cm="1">
        <f t="array" ref="I3230">INDEX('2.1.trackMPD'!I:I/(24*60*60),
       MATCH(1,
             (A3230='2.1.trackMPD'!A:A)*
             (C3230='2.1.trackMPD'!D:D)*
             (D3230/10^6='2.1.trackMPD'!H:H)*
             (E3230='2.1.trackMPD'!F:F),
0))</f>
        <v>2.0851330201984027E-6</v>
      </c>
    </row>
    <row r="3231" spans="1:9" x14ac:dyDescent="0.2">
      <c r="A3231" s="160" t="s">
        <v>21</v>
      </c>
      <c r="B3231" s="160" t="s">
        <v>9</v>
      </c>
      <c r="C3231" s="160">
        <f>_xlfn.XLOOKUP(B3231,'2.1.trackMPD'!$R$7:$R$29,'2.1.trackMPD'!$T$7:$T$29)</f>
        <v>6</v>
      </c>
      <c r="D3231" s="160">
        <v>10</v>
      </c>
      <c r="E3231" s="160" t="s">
        <v>6390</v>
      </c>
      <c r="F3231" s="160" t="s">
        <v>110</v>
      </c>
      <c r="G3231" s="160" t="s">
        <v>140</v>
      </c>
      <c r="H3231" s="160" t="s">
        <v>6392</v>
      </c>
      <c r="I3231" s="160" cm="1">
        <f t="array" ref="I3231">INDEX('2.1.trackMPD'!J:J/(24*60*60),
       MATCH(1,
             (A3231='2.1.trackMPD'!A:A)*
             (C3231='2.1.trackMPD'!D:D)*
             (D3231/10^6='2.1.trackMPD'!H:H)*
             (E3231='2.1.trackMPD'!F:F),
0))</f>
        <v>1.8651474322337038E-5</v>
      </c>
    </row>
    <row r="3232" spans="1:9" x14ac:dyDescent="0.2">
      <c r="A3232" s="160" t="s">
        <v>21</v>
      </c>
      <c r="B3232" s="160" t="s">
        <v>9</v>
      </c>
      <c r="C3232" s="160">
        <f>_xlfn.XLOOKUP(B3232,'2.1.trackMPD'!$R$7:$R$29,'2.1.trackMPD'!$T$7:$T$29)</f>
        <v>6</v>
      </c>
      <c r="D3232" s="160">
        <v>10</v>
      </c>
      <c r="E3232" s="160" t="s">
        <v>6390</v>
      </c>
      <c r="F3232" s="160" t="s">
        <v>110</v>
      </c>
      <c r="G3232" s="160" t="s">
        <v>124</v>
      </c>
      <c r="H3232" s="160" t="s">
        <v>6393</v>
      </c>
      <c r="I3232" s="160" cm="1">
        <f t="array" ref="I3232">INDEX('2.1.trackMPD'!K:K/(24*60*60),
       MATCH(1,
             (A3232='2.1.trackMPD'!A:A)*
             (C3232='2.1.trackMPD'!D:D)*
             (D3232/10^6='2.1.trackMPD'!H:H)*
             (E3232='2.1.trackMPD'!F:F),
0))</f>
        <v>0</v>
      </c>
    </row>
    <row r="3233" spans="1:9" x14ac:dyDescent="0.2">
      <c r="A3233" s="160" t="s">
        <v>21</v>
      </c>
      <c r="B3233" s="160" t="s">
        <v>9</v>
      </c>
      <c r="C3233" s="160">
        <f>_xlfn.XLOOKUP(B3233,'2.1.trackMPD'!$R$7:$R$29,'2.1.trackMPD'!$T$7:$T$29)</f>
        <v>6</v>
      </c>
      <c r="D3233" s="160">
        <v>10</v>
      </c>
      <c r="E3233" s="160" t="s">
        <v>6390</v>
      </c>
      <c r="F3233" s="160" t="s">
        <v>110</v>
      </c>
      <c r="G3233" s="160" t="s">
        <v>140</v>
      </c>
      <c r="H3233" s="160" t="s">
        <v>6393</v>
      </c>
      <c r="I3233" s="160" cm="1">
        <f t="array" ref="I3233">INDEX('2.1.trackMPD'!L:L/(24*60*60),
       MATCH(1,
             (A3233='2.1.trackMPD'!A:A)*
             (C3233='2.1.trackMPD'!D:D)*
             (D3233/10^6='2.1.trackMPD'!H:H)*
             (E3233='2.1.trackMPD'!F:F),
0))</f>
        <v>0</v>
      </c>
    </row>
    <row r="3234" spans="1:9" x14ac:dyDescent="0.2">
      <c r="A3234" s="160" t="s">
        <v>21</v>
      </c>
      <c r="B3234" s="160" t="s">
        <v>9</v>
      </c>
      <c r="C3234" s="160">
        <f>_xlfn.XLOOKUP(B3234,'2.1.trackMPD'!$R$7:$R$29,'2.1.trackMPD'!$T$7:$T$29)</f>
        <v>6</v>
      </c>
      <c r="D3234" s="160">
        <v>100</v>
      </c>
      <c r="E3234" s="160" t="s">
        <v>6390</v>
      </c>
      <c r="F3234" s="160" t="s">
        <v>110</v>
      </c>
      <c r="G3234" s="160" t="s">
        <v>124</v>
      </c>
      <c r="H3234" s="160" t="s">
        <v>6392</v>
      </c>
      <c r="I3234" s="160" cm="1">
        <f t="array" ref="I3234">INDEX('2.1.trackMPD'!I:I/(24*60*60),
       MATCH(1,
             (A3234='2.1.trackMPD'!A:A)*
             (C3234='2.1.trackMPD'!D:D)*
             (D3234/10^6='2.1.trackMPD'!H:H)*
             (E3234='2.1.trackMPD'!F:F),
0))</f>
        <v>4.0984242086577194E-3</v>
      </c>
    </row>
    <row r="3235" spans="1:9" x14ac:dyDescent="0.2">
      <c r="A3235" s="160" t="s">
        <v>21</v>
      </c>
      <c r="B3235" s="160" t="s">
        <v>9</v>
      </c>
      <c r="C3235" s="160">
        <f>_xlfn.XLOOKUP(B3235,'2.1.trackMPD'!$R$7:$R$29,'2.1.trackMPD'!$T$7:$T$29)</f>
        <v>6</v>
      </c>
      <c r="D3235" s="160">
        <v>100</v>
      </c>
      <c r="E3235" s="160" t="s">
        <v>6390</v>
      </c>
      <c r="F3235" s="160" t="s">
        <v>110</v>
      </c>
      <c r="G3235" s="160" t="s">
        <v>140</v>
      </c>
      <c r="H3235" s="160" t="s">
        <v>6392</v>
      </c>
      <c r="I3235" s="160" cm="1">
        <f t="array" ref="I3235">INDEX('2.1.trackMPD'!J:J/(24*60*60),
       MATCH(1,
             (A3235='2.1.trackMPD'!A:A)*
             (C3235='2.1.trackMPD'!D:D)*
             (D3235/10^6='2.1.trackMPD'!H:H)*
             (E3235='2.1.trackMPD'!F:F),
0))</f>
        <v>1.5962471233017246E-3</v>
      </c>
    </row>
    <row r="3236" spans="1:9" x14ac:dyDescent="0.2">
      <c r="A3236" s="160" t="s">
        <v>21</v>
      </c>
      <c r="B3236" s="160" t="s">
        <v>9</v>
      </c>
      <c r="C3236" s="160">
        <f>_xlfn.XLOOKUP(B3236,'2.1.trackMPD'!$R$7:$R$29,'2.1.trackMPD'!$T$7:$T$29)</f>
        <v>6</v>
      </c>
      <c r="D3236" s="160">
        <v>100</v>
      </c>
      <c r="E3236" s="160" t="s">
        <v>6390</v>
      </c>
      <c r="F3236" s="160" t="s">
        <v>110</v>
      </c>
      <c r="G3236" s="160" t="s">
        <v>124</v>
      </c>
      <c r="H3236" s="160" t="s">
        <v>6393</v>
      </c>
      <c r="I3236" s="160" cm="1">
        <f t="array" ref="I3236">INDEX('2.1.trackMPD'!K:K/(24*60*60),
       MATCH(1,
             (A3236='2.1.trackMPD'!A:A)*
             (C3236='2.1.trackMPD'!D:D)*
             (D3236/10^6='2.1.trackMPD'!H:H)*
             (E3236='2.1.trackMPD'!F:F),
0))</f>
        <v>0</v>
      </c>
    </row>
    <row r="3237" spans="1:9" x14ac:dyDescent="0.2">
      <c r="A3237" s="160" t="s">
        <v>21</v>
      </c>
      <c r="B3237" s="160" t="s">
        <v>9</v>
      </c>
      <c r="C3237" s="160">
        <f>_xlfn.XLOOKUP(B3237,'2.1.trackMPD'!$R$7:$R$29,'2.1.trackMPD'!$T$7:$T$29)</f>
        <v>6</v>
      </c>
      <c r="D3237" s="160">
        <v>100</v>
      </c>
      <c r="E3237" s="160" t="s">
        <v>6390</v>
      </c>
      <c r="F3237" s="160" t="s">
        <v>110</v>
      </c>
      <c r="G3237" s="160" t="s">
        <v>140</v>
      </c>
      <c r="H3237" s="160" t="s">
        <v>6393</v>
      </c>
      <c r="I3237" s="160" cm="1">
        <f t="array" ref="I3237">INDEX('2.1.trackMPD'!L:L/(24*60*60),
       MATCH(1,
             (A3237='2.1.trackMPD'!A:A)*
             (C3237='2.1.trackMPD'!D:D)*
             (D3237/10^6='2.1.trackMPD'!H:H)*
             (E3237='2.1.trackMPD'!F:F),
0))</f>
        <v>0</v>
      </c>
    </row>
    <row r="3238" spans="1:9" x14ac:dyDescent="0.2">
      <c r="A3238" s="160" t="s">
        <v>21</v>
      </c>
      <c r="B3238" s="160" t="s">
        <v>9</v>
      </c>
      <c r="C3238" s="160">
        <f>_xlfn.XLOOKUP(B3238,'2.1.trackMPD'!$R$7:$R$29,'2.1.trackMPD'!$T$7:$T$29)</f>
        <v>6</v>
      </c>
      <c r="D3238" s="160">
        <v>1000</v>
      </c>
      <c r="E3238" s="160" t="s">
        <v>6390</v>
      </c>
      <c r="F3238" s="160" t="s">
        <v>110</v>
      </c>
      <c r="G3238" s="160" t="s">
        <v>124</v>
      </c>
      <c r="H3238" s="160" t="s">
        <v>6392</v>
      </c>
      <c r="I3238" s="160" cm="1">
        <f t="array" ref="I3238">INDEX('2.1.trackMPD'!I:I/(24*60*60),
       MATCH(1,
             (A3238='2.1.trackMPD'!A:A)*
             (C3238='2.1.trackMPD'!D:D)*
             (D3238/10^6='2.1.trackMPD'!H:H)*
             (E3238='2.1.trackMPD'!F:F),
0))</f>
        <v>5.3683412108013773</v>
      </c>
    </row>
    <row r="3239" spans="1:9" x14ac:dyDescent="0.2">
      <c r="A3239" s="160" t="s">
        <v>21</v>
      </c>
      <c r="B3239" s="160" t="s">
        <v>9</v>
      </c>
      <c r="C3239" s="160">
        <f>_xlfn.XLOOKUP(B3239,'2.1.trackMPD'!$R$7:$R$29,'2.1.trackMPD'!$T$7:$T$29)</f>
        <v>6</v>
      </c>
      <c r="D3239" s="160">
        <v>1000</v>
      </c>
      <c r="E3239" s="160" t="s">
        <v>6390</v>
      </c>
      <c r="F3239" s="160" t="s">
        <v>110</v>
      </c>
      <c r="G3239" s="160" t="s">
        <v>140</v>
      </c>
      <c r="H3239" s="160" t="s">
        <v>6392</v>
      </c>
      <c r="I3239" s="160" cm="1">
        <f t="array" ref="I3239">INDEX('2.1.trackMPD'!J:J/(24*60*60),
       MATCH(1,
             (A3239='2.1.trackMPD'!A:A)*
             (C3239='2.1.trackMPD'!D:D)*
             (D3239/10^6='2.1.trackMPD'!H:H)*
             (E3239='2.1.trackMPD'!F:F),
0))</f>
        <v>5.8564266414060297E-2</v>
      </c>
    </row>
    <row r="3240" spans="1:9" x14ac:dyDescent="0.2">
      <c r="A3240" s="160" t="s">
        <v>21</v>
      </c>
      <c r="B3240" s="160" t="s">
        <v>9</v>
      </c>
      <c r="C3240" s="160">
        <f>_xlfn.XLOOKUP(B3240,'2.1.trackMPD'!$R$7:$R$29,'2.1.trackMPD'!$T$7:$T$29)</f>
        <v>6</v>
      </c>
      <c r="D3240" s="160">
        <v>1000</v>
      </c>
      <c r="E3240" s="160" t="s">
        <v>6390</v>
      </c>
      <c r="F3240" s="160" t="s">
        <v>110</v>
      </c>
      <c r="G3240" s="160" t="s">
        <v>124</v>
      </c>
      <c r="H3240" s="160" t="s">
        <v>6393</v>
      </c>
      <c r="I3240" s="160" cm="1">
        <f t="array" ref="I3240">INDEX('2.1.trackMPD'!K:K/(24*60*60),
       MATCH(1,
             (A3240='2.1.trackMPD'!A:A)*
             (C3240='2.1.trackMPD'!D:D)*
             (D3240/10^6='2.1.trackMPD'!H:H)*
             (E3240='2.1.trackMPD'!F:F),
0))</f>
        <v>0</v>
      </c>
    </row>
    <row r="3241" spans="1:9" x14ac:dyDescent="0.2">
      <c r="A3241" s="160" t="s">
        <v>21</v>
      </c>
      <c r="B3241" s="160" t="s">
        <v>9</v>
      </c>
      <c r="C3241" s="160">
        <f>_xlfn.XLOOKUP(B3241,'2.1.trackMPD'!$R$7:$R$29,'2.1.trackMPD'!$T$7:$T$29)</f>
        <v>6</v>
      </c>
      <c r="D3241" s="160">
        <v>1000</v>
      </c>
      <c r="E3241" s="160" t="s">
        <v>6390</v>
      </c>
      <c r="F3241" s="160" t="s">
        <v>110</v>
      </c>
      <c r="G3241" s="160" t="s">
        <v>140</v>
      </c>
      <c r="H3241" s="160" t="s">
        <v>6393</v>
      </c>
      <c r="I3241" s="160" cm="1">
        <f t="array" ref="I3241">INDEX('2.1.trackMPD'!L:L/(24*60*60),
       MATCH(1,
             (A3241='2.1.trackMPD'!A:A)*
             (C3241='2.1.trackMPD'!D:D)*
             (D3241/10^6='2.1.trackMPD'!H:H)*
             (E3241='2.1.trackMPD'!F:F),
0))</f>
        <v>0</v>
      </c>
    </row>
    <row r="3242" spans="1:9" x14ac:dyDescent="0.2">
      <c r="A3242" s="160" t="s">
        <v>21</v>
      </c>
      <c r="B3242" s="160" t="s">
        <v>9</v>
      </c>
      <c r="C3242" s="160">
        <f>_xlfn.XLOOKUP(B3242,'2.1.trackMPD'!$R$7:$R$29,'2.1.trackMPD'!$T$7:$T$29)</f>
        <v>6</v>
      </c>
      <c r="D3242" s="160">
        <v>5000</v>
      </c>
      <c r="E3242" s="160" t="s">
        <v>6390</v>
      </c>
      <c r="F3242" s="160" t="s">
        <v>110</v>
      </c>
      <c r="G3242" s="160" t="s">
        <v>124</v>
      </c>
      <c r="H3242" s="160" t="s">
        <v>6392</v>
      </c>
      <c r="I3242" s="160" cm="1">
        <f t="array" ref="I3242">INDEX('2.1.trackMPD'!I:I/(24*60*60),
       MATCH(1,
             (A3242='2.1.trackMPD'!A:A)*
             (C3242='2.1.trackMPD'!D:D)*
             (D3242/10^6='2.1.trackMPD'!H:H)*
             (E3242='2.1.trackMPD'!F:F),
0))</f>
        <v>83.412452268971649</v>
      </c>
    </row>
    <row r="3243" spans="1:9" x14ac:dyDescent="0.2">
      <c r="A3243" s="160" t="s">
        <v>21</v>
      </c>
      <c r="B3243" s="160" t="s">
        <v>9</v>
      </c>
      <c r="C3243" s="160">
        <f>_xlfn.XLOOKUP(B3243,'2.1.trackMPD'!$R$7:$R$29,'2.1.trackMPD'!$T$7:$T$29)</f>
        <v>6</v>
      </c>
      <c r="D3243" s="160">
        <v>5000</v>
      </c>
      <c r="E3243" s="160" t="s">
        <v>6390</v>
      </c>
      <c r="F3243" s="160" t="s">
        <v>110</v>
      </c>
      <c r="G3243" s="160" t="s">
        <v>140</v>
      </c>
      <c r="H3243" s="160" t="s">
        <v>6392</v>
      </c>
      <c r="I3243" s="160" cm="1">
        <f t="array" ref="I3243">INDEX('2.1.trackMPD'!J:J/(24*60*60),
       MATCH(1,
             (A3243='2.1.trackMPD'!A:A)*
             (C3243='2.1.trackMPD'!D:D)*
             (D3243/10^6='2.1.trackMPD'!H:H)*
             (E3243='2.1.trackMPD'!F:F),
0))</f>
        <v>0.23084901120804399</v>
      </c>
    </row>
    <row r="3244" spans="1:9" x14ac:dyDescent="0.2">
      <c r="A3244" s="160" t="s">
        <v>21</v>
      </c>
      <c r="B3244" s="160" t="s">
        <v>9</v>
      </c>
      <c r="C3244" s="160">
        <f>_xlfn.XLOOKUP(B3244,'2.1.trackMPD'!$R$7:$R$29,'2.1.trackMPD'!$T$7:$T$29)</f>
        <v>6</v>
      </c>
      <c r="D3244" s="160">
        <v>5000</v>
      </c>
      <c r="E3244" s="160" t="s">
        <v>6390</v>
      </c>
      <c r="F3244" s="160" t="s">
        <v>110</v>
      </c>
      <c r="G3244" s="160" t="s">
        <v>124</v>
      </c>
      <c r="H3244" s="160" t="s">
        <v>6393</v>
      </c>
      <c r="I3244" s="160" cm="1">
        <f t="array" ref="I3244">INDEX('2.1.trackMPD'!K:K/(24*60*60),
       MATCH(1,
             (A3244='2.1.trackMPD'!A:A)*
             (C3244='2.1.trackMPD'!D:D)*
             (D3244/10^6='2.1.trackMPD'!H:H)*
             (E3244='2.1.trackMPD'!F:F),
0))</f>
        <v>0</v>
      </c>
    </row>
    <row r="3245" spans="1:9" x14ac:dyDescent="0.2">
      <c r="A3245" s="160" t="s">
        <v>21</v>
      </c>
      <c r="B3245" s="160" t="s">
        <v>9</v>
      </c>
      <c r="C3245" s="160">
        <f>_xlfn.XLOOKUP(B3245,'2.1.trackMPD'!$R$7:$R$29,'2.1.trackMPD'!$T$7:$T$29)</f>
        <v>6</v>
      </c>
      <c r="D3245" s="160">
        <v>5000</v>
      </c>
      <c r="E3245" s="160" t="s">
        <v>6390</v>
      </c>
      <c r="F3245" s="160" t="s">
        <v>110</v>
      </c>
      <c r="G3245" s="160" t="s">
        <v>140</v>
      </c>
      <c r="H3245" s="160" t="s">
        <v>6393</v>
      </c>
      <c r="I3245" s="160" cm="1">
        <f t="array" ref="I3245">INDEX('2.1.trackMPD'!L:L/(24*60*60),
       MATCH(1,
             (A3245='2.1.trackMPD'!A:A)*
             (C3245='2.1.trackMPD'!D:D)*
             (D3245/10^6='2.1.trackMPD'!H:H)*
             (E3245='2.1.trackMPD'!F:F),
0))</f>
        <v>0</v>
      </c>
    </row>
    <row r="3246" spans="1:9" x14ac:dyDescent="0.2">
      <c r="A3246" s="160" t="s">
        <v>21</v>
      </c>
      <c r="B3246" s="160" t="s">
        <v>9</v>
      </c>
      <c r="C3246" s="160">
        <f>_xlfn.XLOOKUP(B3246,'2.1.trackMPD'!$R$7:$R$29,'2.1.trackMPD'!$T$7:$T$29)</f>
        <v>6</v>
      </c>
      <c r="D3246" s="160">
        <v>1</v>
      </c>
      <c r="E3246" s="160" t="s">
        <v>6394</v>
      </c>
      <c r="F3246" s="160" t="s">
        <v>110</v>
      </c>
      <c r="G3246" s="160" t="s">
        <v>124</v>
      </c>
      <c r="H3246" s="160" t="s">
        <v>6392</v>
      </c>
      <c r="I3246" s="160" cm="1">
        <f t="array" ref="I3246">INDEX('2.1.trackMPD'!I:I/(24*60*60),
       MATCH(1,
             (A3246='2.1.trackMPD'!A:A)*
             (C3246='2.1.trackMPD'!D:D)*
             (D3246/10^6='2.1.trackMPD'!H:H)*
             (E3246='2.1.trackMPD'!F:F),
0))</f>
        <v>5.641955361898646E-7</v>
      </c>
    </row>
    <row r="3247" spans="1:9" x14ac:dyDescent="0.2">
      <c r="A3247" s="160" t="s">
        <v>21</v>
      </c>
      <c r="B3247" s="160" t="s">
        <v>9</v>
      </c>
      <c r="C3247" s="160">
        <f>_xlfn.XLOOKUP(B3247,'2.1.trackMPD'!$R$7:$R$29,'2.1.trackMPD'!$T$7:$T$29)</f>
        <v>6</v>
      </c>
      <c r="D3247" s="160">
        <v>1</v>
      </c>
      <c r="E3247" s="160" t="s">
        <v>6394</v>
      </c>
      <c r="F3247" s="160" t="s">
        <v>110</v>
      </c>
      <c r="G3247" s="160" t="s">
        <v>140</v>
      </c>
      <c r="H3247" s="160" t="s">
        <v>6392</v>
      </c>
      <c r="I3247" s="160" cm="1">
        <f t="array" ref="I3247">INDEX('2.1.trackMPD'!J:J/(24*60*60),
       MATCH(1,
             (A3247='2.1.trackMPD'!A:A)*
             (C3247='2.1.trackMPD'!D:D)*
             (D3247/10^6='2.1.trackMPD'!H:H)*
             (E3247='2.1.trackMPD'!F:F),
0))</f>
        <v>1.3260237986592362E-5</v>
      </c>
    </row>
    <row r="3248" spans="1:9" x14ac:dyDescent="0.2">
      <c r="A3248" s="160" t="s">
        <v>21</v>
      </c>
      <c r="B3248" s="160" t="s">
        <v>9</v>
      </c>
      <c r="C3248" s="160">
        <f>_xlfn.XLOOKUP(B3248,'2.1.trackMPD'!$R$7:$R$29,'2.1.trackMPD'!$T$7:$T$29)</f>
        <v>6</v>
      </c>
      <c r="D3248" s="160">
        <v>1</v>
      </c>
      <c r="E3248" s="160" t="s">
        <v>6394</v>
      </c>
      <c r="F3248" s="160" t="s">
        <v>110</v>
      </c>
      <c r="G3248" s="160" t="s">
        <v>124</v>
      </c>
      <c r="H3248" s="160" t="s">
        <v>6393</v>
      </c>
      <c r="I3248" s="160" cm="1">
        <f t="array" ref="I3248">INDEX('2.1.trackMPD'!K:K/(24*60*60),
       MATCH(1,
             (A3248='2.1.trackMPD'!A:A)*
             (C3248='2.1.trackMPD'!D:D)*
             (D3248/10^6='2.1.trackMPD'!H:H)*
             (E3248='2.1.trackMPD'!F:F),
0))</f>
        <v>0</v>
      </c>
    </row>
    <row r="3249" spans="1:9" x14ac:dyDescent="0.2">
      <c r="A3249" s="160" t="s">
        <v>21</v>
      </c>
      <c r="B3249" s="160" t="s">
        <v>9</v>
      </c>
      <c r="C3249" s="160">
        <f>_xlfn.XLOOKUP(B3249,'2.1.trackMPD'!$R$7:$R$29,'2.1.trackMPD'!$T$7:$T$29)</f>
        <v>6</v>
      </c>
      <c r="D3249" s="160">
        <v>1</v>
      </c>
      <c r="E3249" s="160" t="s">
        <v>6394</v>
      </c>
      <c r="F3249" s="160" t="s">
        <v>110</v>
      </c>
      <c r="G3249" s="160" t="s">
        <v>140</v>
      </c>
      <c r="H3249" s="160" t="s">
        <v>6393</v>
      </c>
      <c r="I3249" s="160" cm="1">
        <f t="array" ref="I3249">INDEX('2.1.trackMPD'!L:L/(24*60*60),
       MATCH(1,
             (A3249='2.1.trackMPD'!A:A)*
             (C3249='2.1.trackMPD'!D:D)*
             (D3249/10^6='2.1.trackMPD'!H:H)*
             (E3249='2.1.trackMPD'!F:F),
0))</f>
        <v>0</v>
      </c>
    </row>
    <row r="3250" spans="1:9" x14ac:dyDescent="0.2">
      <c r="A3250" s="160" t="s">
        <v>21</v>
      </c>
      <c r="B3250" s="160" t="s">
        <v>9</v>
      </c>
      <c r="C3250" s="160">
        <f>_xlfn.XLOOKUP(B3250,'2.1.trackMPD'!$R$7:$R$29,'2.1.trackMPD'!$T$7:$T$29)</f>
        <v>6</v>
      </c>
      <c r="D3250" s="160">
        <v>10</v>
      </c>
      <c r="E3250" s="160" t="s">
        <v>6394</v>
      </c>
      <c r="F3250" s="160" t="s">
        <v>110</v>
      </c>
      <c r="G3250" s="160" t="s">
        <v>124</v>
      </c>
      <c r="H3250" s="160" t="s">
        <v>6392</v>
      </c>
      <c r="I3250" s="160" cm="1">
        <f t="array" ref="I3250">INDEX('2.1.trackMPD'!I:I/(24*60*60),
       MATCH(1,
             (A3250='2.1.trackMPD'!A:A)*
             (C3250='2.1.trackMPD'!D:D)*
             (D3250/10^6='2.1.trackMPD'!H:H)*
             (E3250='2.1.trackMPD'!F:F),
0))</f>
        <v>2.0021127958010416E-5</v>
      </c>
    </row>
    <row r="3251" spans="1:9" x14ac:dyDescent="0.2">
      <c r="A3251" s="160" t="s">
        <v>21</v>
      </c>
      <c r="B3251" s="160" t="s">
        <v>9</v>
      </c>
      <c r="C3251" s="160">
        <f>_xlfn.XLOOKUP(B3251,'2.1.trackMPD'!$R$7:$R$29,'2.1.trackMPD'!$T$7:$T$29)</f>
        <v>6</v>
      </c>
      <c r="D3251" s="160">
        <v>10</v>
      </c>
      <c r="E3251" s="160" t="s">
        <v>6394</v>
      </c>
      <c r="F3251" s="160" t="s">
        <v>110</v>
      </c>
      <c r="G3251" s="160" t="s">
        <v>140</v>
      </c>
      <c r="H3251" s="160" t="s">
        <v>6392</v>
      </c>
      <c r="I3251" s="160" cm="1">
        <f t="array" ref="I3251">INDEX('2.1.trackMPD'!J:J/(24*60*60),
       MATCH(1,
             (A3251='2.1.trackMPD'!A:A)*
             (C3251='2.1.trackMPD'!D:D)*
             (D3251/10^6='2.1.trackMPD'!H:H)*
             (E3251='2.1.trackMPD'!F:F),
0))</f>
        <v>5.9651611245365041E-5</v>
      </c>
    </row>
    <row r="3252" spans="1:9" x14ac:dyDescent="0.2">
      <c r="A3252" s="160" t="s">
        <v>21</v>
      </c>
      <c r="B3252" s="160" t="s">
        <v>9</v>
      </c>
      <c r="C3252" s="160">
        <f>_xlfn.XLOOKUP(B3252,'2.1.trackMPD'!$R$7:$R$29,'2.1.trackMPD'!$T$7:$T$29)</f>
        <v>6</v>
      </c>
      <c r="D3252" s="160">
        <v>10</v>
      </c>
      <c r="E3252" s="160" t="s">
        <v>6394</v>
      </c>
      <c r="F3252" s="160" t="s">
        <v>110</v>
      </c>
      <c r="G3252" s="160" t="s">
        <v>124</v>
      </c>
      <c r="H3252" s="160" t="s">
        <v>6393</v>
      </c>
      <c r="I3252" s="160" cm="1">
        <f t="array" ref="I3252">INDEX('2.1.trackMPD'!K:K/(24*60*60),
       MATCH(1,
             (A3252='2.1.trackMPD'!A:A)*
             (C3252='2.1.trackMPD'!D:D)*
             (D3252/10^6='2.1.trackMPD'!H:H)*
             (E3252='2.1.trackMPD'!F:F),
0))</f>
        <v>0</v>
      </c>
    </row>
    <row r="3253" spans="1:9" x14ac:dyDescent="0.2">
      <c r="A3253" s="160" t="s">
        <v>21</v>
      </c>
      <c r="B3253" s="160" t="s">
        <v>9</v>
      </c>
      <c r="C3253" s="160">
        <f>_xlfn.XLOOKUP(B3253,'2.1.trackMPD'!$R$7:$R$29,'2.1.trackMPD'!$T$7:$T$29)</f>
        <v>6</v>
      </c>
      <c r="D3253" s="160">
        <v>10</v>
      </c>
      <c r="E3253" s="160" t="s">
        <v>6394</v>
      </c>
      <c r="F3253" s="160" t="s">
        <v>110</v>
      </c>
      <c r="G3253" s="160" t="s">
        <v>140</v>
      </c>
      <c r="H3253" s="160" t="s">
        <v>6393</v>
      </c>
      <c r="I3253" s="160" cm="1">
        <f t="array" ref="I3253">INDEX('2.1.trackMPD'!L:L/(24*60*60),
       MATCH(1,
             (A3253='2.1.trackMPD'!A:A)*
             (C3253='2.1.trackMPD'!D:D)*
             (D3253/10^6='2.1.trackMPD'!H:H)*
             (E3253='2.1.trackMPD'!F:F),
0))</f>
        <v>0</v>
      </c>
    </row>
    <row r="3254" spans="1:9" x14ac:dyDescent="0.2">
      <c r="A3254" s="160" t="s">
        <v>21</v>
      </c>
      <c r="B3254" s="160" t="s">
        <v>9</v>
      </c>
      <c r="C3254" s="160">
        <f>_xlfn.XLOOKUP(B3254,'2.1.trackMPD'!$R$7:$R$29,'2.1.trackMPD'!$T$7:$T$29)</f>
        <v>6</v>
      </c>
      <c r="D3254" s="160">
        <v>100</v>
      </c>
      <c r="E3254" s="160" t="s">
        <v>6394</v>
      </c>
      <c r="F3254" s="160" t="s">
        <v>110</v>
      </c>
      <c r="G3254" s="160" t="s">
        <v>124</v>
      </c>
      <c r="H3254" s="160" t="s">
        <v>6392</v>
      </c>
      <c r="I3254" s="160" cm="1">
        <f t="array" ref="I3254">INDEX('2.1.trackMPD'!I:I/(24*60*60),
       MATCH(1,
             (A3254='2.1.trackMPD'!A:A)*
             (C3254='2.1.trackMPD'!D:D)*
             (D3254/10^6='2.1.trackMPD'!H:H)*
             (E3254='2.1.trackMPD'!F:F),
0))</f>
        <v>3.4877319414421529E-2</v>
      </c>
    </row>
    <row r="3255" spans="1:9" x14ac:dyDescent="0.2">
      <c r="A3255" s="160" t="s">
        <v>21</v>
      </c>
      <c r="B3255" s="160" t="s">
        <v>9</v>
      </c>
      <c r="C3255" s="160">
        <f>_xlfn.XLOOKUP(B3255,'2.1.trackMPD'!$R$7:$R$29,'2.1.trackMPD'!$T$7:$T$29)</f>
        <v>6</v>
      </c>
      <c r="D3255" s="160">
        <v>100</v>
      </c>
      <c r="E3255" s="160" t="s">
        <v>6394</v>
      </c>
      <c r="F3255" s="160" t="s">
        <v>110</v>
      </c>
      <c r="G3255" s="160" t="s">
        <v>140</v>
      </c>
      <c r="H3255" s="160" t="s">
        <v>6392</v>
      </c>
      <c r="I3255" s="160" cm="1">
        <f t="array" ref="I3255">INDEX('2.1.trackMPD'!J:J/(24*60*60),
       MATCH(1,
             (A3255='2.1.trackMPD'!A:A)*
             (C3255='2.1.trackMPD'!D:D)*
             (D3255/10^6='2.1.trackMPD'!H:H)*
             (E3255='2.1.trackMPD'!F:F),
0))</f>
        <v>4.7003959416505791E-3</v>
      </c>
    </row>
    <row r="3256" spans="1:9" x14ac:dyDescent="0.2">
      <c r="A3256" s="160" t="s">
        <v>21</v>
      </c>
      <c r="B3256" s="160" t="s">
        <v>9</v>
      </c>
      <c r="C3256" s="160">
        <f>_xlfn.XLOOKUP(B3256,'2.1.trackMPD'!$R$7:$R$29,'2.1.trackMPD'!$T$7:$T$29)</f>
        <v>6</v>
      </c>
      <c r="D3256" s="160">
        <v>100</v>
      </c>
      <c r="E3256" s="160" t="s">
        <v>6394</v>
      </c>
      <c r="F3256" s="160" t="s">
        <v>110</v>
      </c>
      <c r="G3256" s="160" t="s">
        <v>124</v>
      </c>
      <c r="H3256" s="160" t="s">
        <v>6393</v>
      </c>
      <c r="I3256" s="160" cm="1">
        <f t="array" ref="I3256">INDEX('2.1.trackMPD'!K:K/(24*60*60),
       MATCH(1,
             (A3256='2.1.trackMPD'!A:A)*
             (C3256='2.1.trackMPD'!D:D)*
             (D3256/10^6='2.1.trackMPD'!H:H)*
             (E3256='2.1.trackMPD'!F:F),
0))</f>
        <v>0</v>
      </c>
    </row>
    <row r="3257" spans="1:9" x14ac:dyDescent="0.2">
      <c r="A3257" s="160" t="s">
        <v>21</v>
      </c>
      <c r="B3257" s="160" t="s">
        <v>9</v>
      </c>
      <c r="C3257" s="160">
        <f>_xlfn.XLOOKUP(B3257,'2.1.trackMPD'!$R$7:$R$29,'2.1.trackMPD'!$T$7:$T$29)</f>
        <v>6</v>
      </c>
      <c r="D3257" s="160">
        <v>100</v>
      </c>
      <c r="E3257" s="160" t="s">
        <v>6394</v>
      </c>
      <c r="F3257" s="160" t="s">
        <v>110</v>
      </c>
      <c r="G3257" s="160" t="s">
        <v>140</v>
      </c>
      <c r="H3257" s="160" t="s">
        <v>6393</v>
      </c>
      <c r="I3257" s="160" cm="1">
        <f t="array" ref="I3257">INDEX('2.1.trackMPD'!L:L/(24*60*60),
       MATCH(1,
             (A3257='2.1.trackMPD'!A:A)*
             (C3257='2.1.trackMPD'!D:D)*
             (D3257/10^6='2.1.trackMPD'!H:H)*
             (E3257='2.1.trackMPD'!F:F),
0))</f>
        <v>0</v>
      </c>
    </row>
    <row r="3258" spans="1:9" x14ac:dyDescent="0.2">
      <c r="A3258" s="160" t="s">
        <v>21</v>
      </c>
      <c r="B3258" s="160" t="s">
        <v>9</v>
      </c>
      <c r="C3258" s="160">
        <f>_xlfn.XLOOKUP(B3258,'2.1.trackMPD'!$R$7:$R$29,'2.1.trackMPD'!$T$7:$T$29)</f>
        <v>6</v>
      </c>
      <c r="D3258" s="160">
        <v>1000</v>
      </c>
      <c r="E3258" s="160" t="s">
        <v>6394</v>
      </c>
      <c r="F3258" s="160" t="s">
        <v>110</v>
      </c>
      <c r="G3258" s="160" t="s">
        <v>124</v>
      </c>
      <c r="H3258" s="160" t="s">
        <v>6392</v>
      </c>
      <c r="I3258" s="160" cm="1">
        <f t="array" ref="I3258">INDEX('2.1.trackMPD'!I:I/(24*60*60),
       MATCH(1,
             (A3258='2.1.trackMPD'!A:A)*
             (C3258='2.1.trackMPD'!D:D)*
             (D3258/10^6='2.1.trackMPD'!H:H)*
             (E3258='2.1.trackMPD'!F:F),
0))</f>
        <v>4.3864559539063652</v>
      </c>
    </row>
    <row r="3259" spans="1:9" x14ac:dyDescent="0.2">
      <c r="A3259" s="160" t="s">
        <v>21</v>
      </c>
      <c r="B3259" s="160" t="s">
        <v>9</v>
      </c>
      <c r="C3259" s="160">
        <f>_xlfn.XLOOKUP(B3259,'2.1.trackMPD'!$R$7:$R$29,'2.1.trackMPD'!$T$7:$T$29)</f>
        <v>6</v>
      </c>
      <c r="D3259" s="160">
        <v>1000</v>
      </c>
      <c r="E3259" s="160" t="s">
        <v>6394</v>
      </c>
      <c r="F3259" s="160" t="s">
        <v>110</v>
      </c>
      <c r="G3259" s="160" t="s">
        <v>140</v>
      </c>
      <c r="H3259" s="160" t="s">
        <v>6392</v>
      </c>
      <c r="I3259" s="160" cm="1">
        <f t="array" ref="I3259">INDEX('2.1.trackMPD'!J:J/(24*60*60),
       MATCH(1,
             (A3259='2.1.trackMPD'!A:A)*
             (C3259='2.1.trackMPD'!D:D)*
             (D3259/10^6='2.1.trackMPD'!H:H)*
             (E3259='2.1.trackMPD'!F:F),
0))</f>
        <v>5.2938245164755676E-2</v>
      </c>
    </row>
    <row r="3260" spans="1:9" x14ac:dyDescent="0.2">
      <c r="A3260" s="160" t="s">
        <v>21</v>
      </c>
      <c r="B3260" s="160" t="s">
        <v>9</v>
      </c>
      <c r="C3260" s="160">
        <f>_xlfn.XLOOKUP(B3260,'2.1.trackMPD'!$R$7:$R$29,'2.1.trackMPD'!$T$7:$T$29)</f>
        <v>6</v>
      </c>
      <c r="D3260" s="160">
        <v>1000</v>
      </c>
      <c r="E3260" s="160" t="s">
        <v>6394</v>
      </c>
      <c r="F3260" s="160" t="s">
        <v>110</v>
      </c>
      <c r="G3260" s="160" t="s">
        <v>124</v>
      </c>
      <c r="H3260" s="160" t="s">
        <v>6393</v>
      </c>
      <c r="I3260" s="160" cm="1">
        <f t="array" ref="I3260">INDEX('2.1.trackMPD'!K:K/(24*60*60),
       MATCH(1,
             (A3260='2.1.trackMPD'!A:A)*
             (C3260='2.1.trackMPD'!D:D)*
             (D3260/10^6='2.1.trackMPD'!H:H)*
             (E3260='2.1.trackMPD'!F:F),
0))</f>
        <v>0</v>
      </c>
    </row>
    <row r="3261" spans="1:9" x14ac:dyDescent="0.2">
      <c r="A3261" s="160" t="s">
        <v>21</v>
      </c>
      <c r="B3261" s="160" t="s">
        <v>9</v>
      </c>
      <c r="C3261" s="160">
        <f>_xlfn.XLOOKUP(B3261,'2.1.trackMPD'!$R$7:$R$29,'2.1.trackMPD'!$T$7:$T$29)</f>
        <v>6</v>
      </c>
      <c r="D3261" s="160">
        <v>1000</v>
      </c>
      <c r="E3261" s="160" t="s">
        <v>6394</v>
      </c>
      <c r="F3261" s="160" t="s">
        <v>110</v>
      </c>
      <c r="G3261" s="160" t="s">
        <v>140</v>
      </c>
      <c r="H3261" s="160" t="s">
        <v>6393</v>
      </c>
      <c r="I3261" s="160" cm="1">
        <f t="array" ref="I3261">INDEX('2.1.trackMPD'!L:L/(24*60*60),
       MATCH(1,
             (A3261='2.1.trackMPD'!A:A)*
             (C3261='2.1.trackMPD'!D:D)*
             (D3261/10^6='2.1.trackMPD'!H:H)*
             (E3261='2.1.trackMPD'!F:F),
0))</f>
        <v>0</v>
      </c>
    </row>
    <row r="3262" spans="1:9" x14ac:dyDescent="0.2">
      <c r="A3262" s="160" t="s">
        <v>21</v>
      </c>
      <c r="B3262" s="160" t="s">
        <v>9</v>
      </c>
      <c r="C3262" s="160">
        <f>_xlfn.XLOOKUP(B3262,'2.1.trackMPD'!$R$7:$R$29,'2.1.trackMPD'!$T$7:$T$29)</f>
        <v>6</v>
      </c>
      <c r="D3262" s="160">
        <v>5000</v>
      </c>
      <c r="E3262" s="160" t="s">
        <v>6394</v>
      </c>
      <c r="F3262" s="160" t="s">
        <v>110</v>
      </c>
      <c r="G3262" s="160" t="s">
        <v>124</v>
      </c>
      <c r="H3262" s="160" t="s">
        <v>6392</v>
      </c>
      <c r="I3262" s="160" t="e" cm="1">
        <f t="array" ref="I3262">INDEX('2.1.trackMPD'!I:I/(24*60*60),
       MATCH(1,
             (A3262='2.1.trackMPD'!A:A)*
             (C3262='2.1.trackMPD'!D:D)*
             (D3262/10^6='2.1.trackMPD'!H:H)*
             (E3262='2.1.trackMPD'!F:F),
0))</f>
        <v>#N/A</v>
      </c>
    </row>
    <row r="3263" spans="1:9" x14ac:dyDescent="0.2">
      <c r="A3263" s="160" t="s">
        <v>21</v>
      </c>
      <c r="B3263" s="160" t="s">
        <v>9</v>
      </c>
      <c r="C3263" s="160">
        <f>_xlfn.XLOOKUP(B3263,'2.1.trackMPD'!$R$7:$R$29,'2.1.trackMPD'!$T$7:$T$29)</f>
        <v>6</v>
      </c>
      <c r="D3263" s="160">
        <v>5000</v>
      </c>
      <c r="E3263" s="160" t="s">
        <v>6394</v>
      </c>
      <c r="F3263" s="160" t="s">
        <v>110</v>
      </c>
      <c r="G3263" s="160" t="s">
        <v>140</v>
      </c>
      <c r="H3263" s="160" t="s">
        <v>6392</v>
      </c>
      <c r="I3263" s="160" t="e" cm="1">
        <f t="array" ref="I3263">INDEX('2.1.trackMPD'!J:J/(24*60*60),
       MATCH(1,
             (A3263='2.1.trackMPD'!A:A)*
             (C3263='2.1.trackMPD'!D:D)*
             (D3263/10^6='2.1.trackMPD'!H:H)*
             (E3263='2.1.trackMPD'!F:F),
0))</f>
        <v>#N/A</v>
      </c>
    </row>
    <row r="3264" spans="1:9" x14ac:dyDescent="0.2">
      <c r="A3264" s="160" t="s">
        <v>21</v>
      </c>
      <c r="B3264" s="160" t="s">
        <v>9</v>
      </c>
      <c r="C3264" s="160">
        <f>_xlfn.XLOOKUP(B3264,'2.1.trackMPD'!$R$7:$R$29,'2.1.trackMPD'!$T$7:$T$29)</f>
        <v>6</v>
      </c>
      <c r="D3264" s="160">
        <v>5000</v>
      </c>
      <c r="E3264" s="160" t="s">
        <v>6394</v>
      </c>
      <c r="F3264" s="160" t="s">
        <v>110</v>
      </c>
      <c r="G3264" s="160" t="s">
        <v>124</v>
      </c>
      <c r="H3264" s="160" t="s">
        <v>6393</v>
      </c>
      <c r="I3264" s="160" t="e" cm="1">
        <f t="array" ref="I3264">INDEX('2.1.trackMPD'!K:K/(24*60*60),
       MATCH(1,
             (A3264='2.1.trackMPD'!A:A)*
             (C3264='2.1.trackMPD'!D:D)*
             (D3264/10^6='2.1.trackMPD'!H:H)*
             (E3264='2.1.trackMPD'!F:F),
0))</f>
        <v>#N/A</v>
      </c>
    </row>
    <row r="3265" spans="1:9" x14ac:dyDescent="0.2">
      <c r="A3265" s="160" t="s">
        <v>21</v>
      </c>
      <c r="B3265" s="160" t="s">
        <v>9</v>
      </c>
      <c r="C3265" s="160">
        <f>_xlfn.XLOOKUP(B3265,'2.1.trackMPD'!$R$7:$R$29,'2.1.trackMPD'!$T$7:$T$29)</f>
        <v>6</v>
      </c>
      <c r="D3265" s="160">
        <v>5000</v>
      </c>
      <c r="E3265" s="160" t="s">
        <v>6394</v>
      </c>
      <c r="F3265" s="160" t="s">
        <v>110</v>
      </c>
      <c r="G3265" s="160" t="s">
        <v>140</v>
      </c>
      <c r="H3265" s="160" t="s">
        <v>6393</v>
      </c>
      <c r="I3265" s="160" t="e" cm="1">
        <f t="array" ref="I3265">INDEX('2.1.trackMPD'!L:L/(24*60*60),
       MATCH(1,
             (A3265='2.1.trackMPD'!A:A)*
             (C3265='2.1.trackMPD'!D:D)*
             (D3265/10^6='2.1.trackMPD'!H:H)*
             (E3265='2.1.trackMPD'!F:F),
0))</f>
        <v>#N/A</v>
      </c>
    </row>
    <row r="3266" spans="1:9" x14ac:dyDescent="0.2">
      <c r="A3266" s="160" t="s">
        <v>21</v>
      </c>
      <c r="B3266" s="160" t="s">
        <v>9</v>
      </c>
      <c r="C3266" s="160">
        <f>_xlfn.XLOOKUP(B3266,'2.1.trackMPD'!$R$7:$R$29,'2.1.trackMPD'!$T$7:$T$29)</f>
        <v>6</v>
      </c>
      <c r="D3266" s="160">
        <v>1</v>
      </c>
      <c r="E3266" s="160" t="s">
        <v>6395</v>
      </c>
      <c r="F3266" s="160" t="s">
        <v>110</v>
      </c>
      <c r="G3266" s="160" t="s">
        <v>124</v>
      </c>
      <c r="H3266" s="160" t="s">
        <v>6392</v>
      </c>
      <c r="I3266" s="160" t="e" cm="1">
        <f t="array" ref="I3266">INDEX('2.1.trackMPD'!I:I/(24*60*60),
       MATCH(1,
             (A3266='2.1.trackMPD'!A:A)*
             (C3266='2.1.trackMPD'!D:D)*
             (D3266/10^6='2.1.trackMPD'!H:H)*
             (E3266='2.1.trackMPD'!F:F),
0))</f>
        <v>#N/A</v>
      </c>
    </row>
    <row r="3267" spans="1:9" x14ac:dyDescent="0.2">
      <c r="A3267" s="160" t="s">
        <v>21</v>
      </c>
      <c r="B3267" s="160" t="s">
        <v>9</v>
      </c>
      <c r="C3267" s="160">
        <f>_xlfn.XLOOKUP(B3267,'2.1.trackMPD'!$R$7:$R$29,'2.1.trackMPD'!$T$7:$T$29)</f>
        <v>6</v>
      </c>
      <c r="D3267" s="160">
        <v>1</v>
      </c>
      <c r="E3267" s="160" t="s">
        <v>6395</v>
      </c>
      <c r="F3267" s="160" t="s">
        <v>110</v>
      </c>
      <c r="G3267" s="160" t="s">
        <v>140</v>
      </c>
      <c r="H3267" s="160" t="s">
        <v>6392</v>
      </c>
      <c r="I3267" s="160" t="e" cm="1">
        <f t="array" ref="I3267">INDEX('2.1.trackMPD'!J:J/(24*60*60),
       MATCH(1,
             (A3267='2.1.trackMPD'!A:A)*
             (C3267='2.1.trackMPD'!D:D)*
             (D3267/10^6='2.1.trackMPD'!H:H)*
             (E3267='2.1.trackMPD'!F:F),
0))</f>
        <v>#N/A</v>
      </c>
    </row>
    <row r="3268" spans="1:9" x14ac:dyDescent="0.2">
      <c r="A3268" s="160" t="s">
        <v>21</v>
      </c>
      <c r="B3268" s="160" t="s">
        <v>9</v>
      </c>
      <c r="C3268" s="160">
        <f>_xlfn.XLOOKUP(B3268,'2.1.trackMPD'!$R$7:$R$29,'2.1.trackMPD'!$T$7:$T$29)</f>
        <v>6</v>
      </c>
      <c r="D3268" s="160">
        <v>1</v>
      </c>
      <c r="E3268" s="160" t="s">
        <v>6395</v>
      </c>
      <c r="F3268" s="160" t="s">
        <v>110</v>
      </c>
      <c r="G3268" s="160" t="s">
        <v>124</v>
      </c>
      <c r="H3268" s="160" t="s">
        <v>6393</v>
      </c>
      <c r="I3268" s="160" t="e" cm="1">
        <f t="array" ref="I3268">INDEX('2.1.trackMPD'!K:K/(24*60*60),
       MATCH(1,
             (A3268='2.1.trackMPD'!A:A)*
             (C3268='2.1.trackMPD'!D:D)*
             (D3268/10^6='2.1.trackMPD'!H:H)*
             (E3268='2.1.trackMPD'!F:F),
0))</f>
        <v>#N/A</v>
      </c>
    </row>
    <row r="3269" spans="1:9" x14ac:dyDescent="0.2">
      <c r="A3269" s="160" t="s">
        <v>21</v>
      </c>
      <c r="B3269" s="160" t="s">
        <v>9</v>
      </c>
      <c r="C3269" s="160">
        <f>_xlfn.XLOOKUP(B3269,'2.1.trackMPD'!$R$7:$R$29,'2.1.trackMPD'!$T$7:$T$29)</f>
        <v>6</v>
      </c>
      <c r="D3269" s="160">
        <v>1</v>
      </c>
      <c r="E3269" s="160" t="s">
        <v>6395</v>
      </c>
      <c r="F3269" s="160" t="s">
        <v>110</v>
      </c>
      <c r="G3269" s="160" t="s">
        <v>140</v>
      </c>
      <c r="H3269" s="160" t="s">
        <v>6393</v>
      </c>
      <c r="I3269" s="160" t="e" cm="1">
        <f t="array" ref="I3269">INDEX('2.1.trackMPD'!L:L/(24*60*60),
       MATCH(1,
             (A3269='2.1.trackMPD'!A:A)*
             (C3269='2.1.trackMPD'!D:D)*
             (D3269/10^6='2.1.trackMPD'!H:H)*
             (E3269='2.1.trackMPD'!F:F),
0))</f>
        <v>#N/A</v>
      </c>
    </row>
    <row r="3270" spans="1:9" x14ac:dyDescent="0.2">
      <c r="A3270" s="160" t="s">
        <v>21</v>
      </c>
      <c r="B3270" s="160" t="s">
        <v>9</v>
      </c>
      <c r="C3270" s="160">
        <f>_xlfn.XLOOKUP(B3270,'2.1.trackMPD'!$R$7:$R$29,'2.1.trackMPD'!$T$7:$T$29)</f>
        <v>6</v>
      </c>
      <c r="D3270" s="160">
        <v>10</v>
      </c>
      <c r="E3270" s="160" t="s">
        <v>6395</v>
      </c>
      <c r="F3270" s="160" t="s">
        <v>110</v>
      </c>
      <c r="G3270" s="160" t="s">
        <v>124</v>
      </c>
      <c r="H3270" s="160" t="s">
        <v>6392</v>
      </c>
      <c r="I3270" s="160" t="e" cm="1">
        <f t="array" ref="I3270">INDEX('2.1.trackMPD'!I:I/(24*60*60),
       MATCH(1,
             (A3270='2.1.trackMPD'!A:A)*
             (C3270='2.1.trackMPD'!D:D)*
             (D3270/10^6='2.1.trackMPD'!H:H)*
             (E3270='2.1.trackMPD'!F:F),
0))</f>
        <v>#N/A</v>
      </c>
    </row>
    <row r="3271" spans="1:9" x14ac:dyDescent="0.2">
      <c r="A3271" s="160" t="s">
        <v>21</v>
      </c>
      <c r="B3271" s="160" t="s">
        <v>9</v>
      </c>
      <c r="C3271" s="160">
        <f>_xlfn.XLOOKUP(B3271,'2.1.trackMPD'!$R$7:$R$29,'2.1.trackMPD'!$T$7:$T$29)</f>
        <v>6</v>
      </c>
      <c r="D3271" s="160">
        <v>10</v>
      </c>
      <c r="E3271" s="160" t="s">
        <v>6395</v>
      </c>
      <c r="F3271" s="160" t="s">
        <v>110</v>
      </c>
      <c r="G3271" s="160" t="s">
        <v>140</v>
      </c>
      <c r="H3271" s="160" t="s">
        <v>6392</v>
      </c>
      <c r="I3271" s="160" t="e" cm="1">
        <f t="array" ref="I3271">INDEX('2.1.trackMPD'!J:J/(24*60*60),
       MATCH(1,
             (A3271='2.1.trackMPD'!A:A)*
             (C3271='2.1.trackMPD'!D:D)*
             (D3271/10^6='2.1.trackMPD'!H:H)*
             (E3271='2.1.trackMPD'!F:F),
0))</f>
        <v>#N/A</v>
      </c>
    </row>
    <row r="3272" spans="1:9" x14ac:dyDescent="0.2">
      <c r="A3272" s="160" t="s">
        <v>21</v>
      </c>
      <c r="B3272" s="160" t="s">
        <v>9</v>
      </c>
      <c r="C3272" s="160">
        <f>_xlfn.XLOOKUP(B3272,'2.1.trackMPD'!$R$7:$R$29,'2.1.trackMPD'!$T$7:$T$29)</f>
        <v>6</v>
      </c>
      <c r="D3272" s="160">
        <v>10</v>
      </c>
      <c r="E3272" s="160" t="s">
        <v>6395</v>
      </c>
      <c r="F3272" s="160" t="s">
        <v>110</v>
      </c>
      <c r="G3272" s="160" t="s">
        <v>124</v>
      </c>
      <c r="H3272" s="160" t="s">
        <v>6393</v>
      </c>
      <c r="I3272" s="160" t="e" cm="1">
        <f t="array" ref="I3272">INDEX('2.1.trackMPD'!K:K/(24*60*60),
       MATCH(1,
             (A3272='2.1.trackMPD'!A:A)*
             (C3272='2.1.trackMPD'!D:D)*
             (D3272/10^6='2.1.trackMPD'!H:H)*
             (E3272='2.1.trackMPD'!F:F),
0))</f>
        <v>#N/A</v>
      </c>
    </row>
    <row r="3273" spans="1:9" x14ac:dyDescent="0.2">
      <c r="A3273" s="160" t="s">
        <v>21</v>
      </c>
      <c r="B3273" s="160" t="s">
        <v>9</v>
      </c>
      <c r="C3273" s="160">
        <f>_xlfn.XLOOKUP(B3273,'2.1.trackMPD'!$R$7:$R$29,'2.1.trackMPD'!$T$7:$T$29)</f>
        <v>6</v>
      </c>
      <c r="D3273" s="160">
        <v>10</v>
      </c>
      <c r="E3273" s="160" t="s">
        <v>6395</v>
      </c>
      <c r="F3273" s="160" t="s">
        <v>110</v>
      </c>
      <c r="G3273" s="160" t="s">
        <v>140</v>
      </c>
      <c r="H3273" s="160" t="s">
        <v>6393</v>
      </c>
      <c r="I3273" s="160" t="e" cm="1">
        <f t="array" ref="I3273">INDEX('2.1.trackMPD'!L:L/(24*60*60),
       MATCH(1,
             (A3273='2.1.trackMPD'!A:A)*
             (C3273='2.1.trackMPD'!D:D)*
             (D3273/10^6='2.1.trackMPD'!H:H)*
             (E3273='2.1.trackMPD'!F:F),
0))</f>
        <v>#N/A</v>
      </c>
    </row>
    <row r="3274" spans="1:9" x14ac:dyDescent="0.2">
      <c r="A3274" s="160" t="s">
        <v>21</v>
      </c>
      <c r="B3274" s="160" t="s">
        <v>9</v>
      </c>
      <c r="C3274" s="160">
        <f>_xlfn.XLOOKUP(B3274,'2.1.trackMPD'!$R$7:$R$29,'2.1.trackMPD'!$T$7:$T$29)</f>
        <v>6</v>
      </c>
      <c r="D3274" s="160">
        <v>100</v>
      </c>
      <c r="E3274" s="160" t="s">
        <v>6395</v>
      </c>
      <c r="F3274" s="160" t="s">
        <v>110</v>
      </c>
      <c r="G3274" s="160" t="s">
        <v>124</v>
      </c>
      <c r="H3274" s="160" t="s">
        <v>6392</v>
      </c>
      <c r="I3274" s="160" t="e" cm="1">
        <f t="array" ref="I3274">INDEX('2.1.trackMPD'!I:I/(24*60*60),
       MATCH(1,
             (A3274='2.1.trackMPD'!A:A)*
             (C3274='2.1.trackMPD'!D:D)*
             (D3274/10^6='2.1.trackMPD'!H:H)*
             (E3274='2.1.trackMPD'!F:F),
0))</f>
        <v>#N/A</v>
      </c>
    </row>
    <row r="3275" spans="1:9" x14ac:dyDescent="0.2">
      <c r="A3275" s="160" t="s">
        <v>21</v>
      </c>
      <c r="B3275" s="160" t="s">
        <v>9</v>
      </c>
      <c r="C3275" s="160">
        <f>_xlfn.XLOOKUP(B3275,'2.1.trackMPD'!$R$7:$R$29,'2.1.trackMPD'!$T$7:$T$29)</f>
        <v>6</v>
      </c>
      <c r="D3275" s="160">
        <v>100</v>
      </c>
      <c r="E3275" s="160" t="s">
        <v>6395</v>
      </c>
      <c r="F3275" s="160" t="s">
        <v>110</v>
      </c>
      <c r="G3275" s="160" t="s">
        <v>140</v>
      </c>
      <c r="H3275" s="160" t="s">
        <v>6392</v>
      </c>
      <c r="I3275" s="160" t="e" cm="1">
        <f t="array" ref="I3275">INDEX('2.1.trackMPD'!J:J/(24*60*60),
       MATCH(1,
             (A3275='2.1.trackMPD'!A:A)*
             (C3275='2.1.trackMPD'!D:D)*
             (D3275/10^6='2.1.trackMPD'!H:H)*
             (E3275='2.1.trackMPD'!F:F),
0))</f>
        <v>#N/A</v>
      </c>
    </row>
    <row r="3276" spans="1:9" x14ac:dyDescent="0.2">
      <c r="A3276" s="160" t="s">
        <v>21</v>
      </c>
      <c r="B3276" s="160" t="s">
        <v>9</v>
      </c>
      <c r="C3276" s="160">
        <f>_xlfn.XLOOKUP(B3276,'2.1.trackMPD'!$R$7:$R$29,'2.1.trackMPD'!$T$7:$T$29)</f>
        <v>6</v>
      </c>
      <c r="D3276" s="160">
        <v>100</v>
      </c>
      <c r="E3276" s="160" t="s">
        <v>6395</v>
      </c>
      <c r="F3276" s="160" t="s">
        <v>110</v>
      </c>
      <c r="G3276" s="160" t="s">
        <v>124</v>
      </c>
      <c r="H3276" s="160" t="s">
        <v>6393</v>
      </c>
      <c r="I3276" s="160" t="e" cm="1">
        <f t="array" ref="I3276">INDEX('2.1.trackMPD'!K:K/(24*60*60),
       MATCH(1,
             (A3276='2.1.trackMPD'!A:A)*
             (C3276='2.1.trackMPD'!D:D)*
             (D3276/10^6='2.1.trackMPD'!H:H)*
             (E3276='2.1.trackMPD'!F:F),
0))</f>
        <v>#N/A</v>
      </c>
    </row>
    <row r="3277" spans="1:9" x14ac:dyDescent="0.2">
      <c r="A3277" s="160" t="s">
        <v>21</v>
      </c>
      <c r="B3277" s="160" t="s">
        <v>9</v>
      </c>
      <c r="C3277" s="160">
        <f>_xlfn.XLOOKUP(B3277,'2.1.trackMPD'!$R$7:$R$29,'2.1.trackMPD'!$T$7:$T$29)</f>
        <v>6</v>
      </c>
      <c r="D3277" s="160">
        <v>100</v>
      </c>
      <c r="E3277" s="160" t="s">
        <v>6395</v>
      </c>
      <c r="F3277" s="160" t="s">
        <v>110</v>
      </c>
      <c r="G3277" s="160" t="s">
        <v>140</v>
      </c>
      <c r="H3277" s="160" t="s">
        <v>6393</v>
      </c>
      <c r="I3277" s="160" t="e" cm="1">
        <f t="array" ref="I3277">INDEX('2.1.trackMPD'!L:L/(24*60*60),
       MATCH(1,
             (A3277='2.1.trackMPD'!A:A)*
             (C3277='2.1.trackMPD'!D:D)*
             (D3277/10^6='2.1.trackMPD'!H:H)*
             (E3277='2.1.trackMPD'!F:F),
0))</f>
        <v>#N/A</v>
      </c>
    </row>
    <row r="3278" spans="1:9" x14ac:dyDescent="0.2">
      <c r="A3278" s="160" t="s">
        <v>21</v>
      </c>
      <c r="B3278" s="160" t="s">
        <v>146</v>
      </c>
      <c r="C3278" s="160">
        <f>_xlfn.XLOOKUP(B3278,'2.1.trackMPD'!$R$7:$R$29,'2.1.trackMPD'!$T$7:$T$29)</f>
        <v>6</v>
      </c>
      <c r="D3278" s="160">
        <v>1</v>
      </c>
      <c r="E3278" s="160" t="s">
        <v>6390</v>
      </c>
      <c r="F3278" s="160" t="s">
        <v>110</v>
      </c>
      <c r="G3278" s="160" t="s">
        <v>124</v>
      </c>
      <c r="H3278" s="160" t="s">
        <v>6392</v>
      </c>
      <c r="I3278" s="160" cm="1">
        <f t="array" ref="I3278">INDEX('2.1.trackMPD'!I:I/(24*60*60),
       MATCH(1,
             (A3278='2.1.trackMPD'!A:A)*
             (C3278='2.1.trackMPD'!D:D)*
             (D3278/10^6='2.1.trackMPD'!H:H)*
             (E3278='2.1.trackMPD'!F:F),
0))</f>
        <v>4.6660852281395944E-7</v>
      </c>
    </row>
    <row r="3279" spans="1:9" x14ac:dyDescent="0.2">
      <c r="A3279" s="160" t="s">
        <v>21</v>
      </c>
      <c r="B3279" s="160" t="s">
        <v>146</v>
      </c>
      <c r="C3279" s="160">
        <f>_xlfn.XLOOKUP(B3279,'2.1.trackMPD'!$R$7:$R$29,'2.1.trackMPD'!$T$7:$T$29)</f>
        <v>6</v>
      </c>
      <c r="D3279" s="160">
        <v>1</v>
      </c>
      <c r="E3279" s="160" t="s">
        <v>6390</v>
      </c>
      <c r="F3279" s="160" t="s">
        <v>110</v>
      </c>
      <c r="G3279" s="160" t="s">
        <v>140</v>
      </c>
      <c r="H3279" s="160" t="s">
        <v>6392</v>
      </c>
      <c r="I3279" s="160" cm="1">
        <f t="array" ref="I3279">INDEX('2.1.trackMPD'!J:J/(24*60*60),
       MATCH(1,
             (A3279='2.1.trackMPD'!A:A)*
             (C3279='2.1.trackMPD'!D:D)*
             (D3279/10^6='2.1.trackMPD'!H:H)*
             (E3279='2.1.trackMPD'!F:F),
0))</f>
        <v>1.3588291123400348E-5</v>
      </c>
    </row>
    <row r="3280" spans="1:9" x14ac:dyDescent="0.2">
      <c r="A3280" s="160" t="s">
        <v>21</v>
      </c>
      <c r="B3280" s="160" t="s">
        <v>146</v>
      </c>
      <c r="C3280" s="160">
        <f>_xlfn.XLOOKUP(B3280,'2.1.trackMPD'!$R$7:$R$29,'2.1.trackMPD'!$T$7:$T$29)</f>
        <v>6</v>
      </c>
      <c r="D3280" s="160">
        <v>1</v>
      </c>
      <c r="E3280" s="160" t="s">
        <v>6390</v>
      </c>
      <c r="F3280" s="160" t="s">
        <v>110</v>
      </c>
      <c r="G3280" s="160" t="s">
        <v>124</v>
      </c>
      <c r="H3280" s="160" t="s">
        <v>6393</v>
      </c>
      <c r="I3280" s="160" cm="1">
        <f t="array" ref="I3280">INDEX('2.1.trackMPD'!K:K/(24*60*60),
       MATCH(1,
             (A3280='2.1.trackMPD'!A:A)*
             (C3280='2.1.trackMPD'!D:D)*
             (D3280/10^6='2.1.trackMPD'!H:H)*
             (E3280='2.1.trackMPD'!F:F),
0))</f>
        <v>0</v>
      </c>
    </row>
    <row r="3281" spans="1:9" x14ac:dyDescent="0.2">
      <c r="A3281" s="160" t="s">
        <v>21</v>
      </c>
      <c r="B3281" s="160" t="s">
        <v>146</v>
      </c>
      <c r="C3281" s="160">
        <f>_xlfn.XLOOKUP(B3281,'2.1.trackMPD'!$R$7:$R$29,'2.1.trackMPD'!$T$7:$T$29)</f>
        <v>6</v>
      </c>
      <c r="D3281" s="160">
        <v>1</v>
      </c>
      <c r="E3281" s="160" t="s">
        <v>6390</v>
      </c>
      <c r="F3281" s="160" t="s">
        <v>110</v>
      </c>
      <c r="G3281" s="160" t="s">
        <v>140</v>
      </c>
      <c r="H3281" s="160" t="s">
        <v>6393</v>
      </c>
      <c r="I3281" s="160" cm="1">
        <f t="array" ref="I3281">INDEX('2.1.trackMPD'!L:L/(24*60*60),
       MATCH(1,
             (A3281='2.1.trackMPD'!A:A)*
             (C3281='2.1.trackMPD'!D:D)*
             (D3281/10^6='2.1.trackMPD'!H:H)*
             (E3281='2.1.trackMPD'!F:F),
0))</f>
        <v>0</v>
      </c>
    </row>
    <row r="3282" spans="1:9" x14ac:dyDescent="0.2">
      <c r="A3282" s="160" t="s">
        <v>21</v>
      </c>
      <c r="B3282" s="160" t="s">
        <v>146</v>
      </c>
      <c r="C3282" s="160">
        <f>_xlfn.XLOOKUP(B3282,'2.1.trackMPD'!$R$7:$R$29,'2.1.trackMPD'!$T$7:$T$29)</f>
        <v>6</v>
      </c>
      <c r="D3282" s="160">
        <v>10</v>
      </c>
      <c r="E3282" s="160" t="s">
        <v>6390</v>
      </c>
      <c r="F3282" s="160" t="s">
        <v>110</v>
      </c>
      <c r="G3282" s="160" t="s">
        <v>124</v>
      </c>
      <c r="H3282" s="160" t="s">
        <v>6392</v>
      </c>
      <c r="I3282" s="160" cm="1">
        <f t="array" ref="I3282">INDEX('2.1.trackMPD'!I:I/(24*60*60),
       MATCH(1,
             (A3282='2.1.trackMPD'!A:A)*
             (C3282='2.1.trackMPD'!D:D)*
             (D3282/10^6='2.1.trackMPD'!H:H)*
             (E3282='2.1.trackMPD'!F:F),
0))</f>
        <v>2.0851330201984027E-6</v>
      </c>
    </row>
    <row r="3283" spans="1:9" x14ac:dyDescent="0.2">
      <c r="A3283" s="160" t="s">
        <v>21</v>
      </c>
      <c r="B3283" s="160" t="s">
        <v>146</v>
      </c>
      <c r="C3283" s="160">
        <f>_xlfn.XLOOKUP(B3283,'2.1.trackMPD'!$R$7:$R$29,'2.1.trackMPD'!$T$7:$T$29)</f>
        <v>6</v>
      </c>
      <c r="D3283" s="160">
        <v>10</v>
      </c>
      <c r="E3283" s="160" t="s">
        <v>6390</v>
      </c>
      <c r="F3283" s="160" t="s">
        <v>110</v>
      </c>
      <c r="G3283" s="160" t="s">
        <v>140</v>
      </c>
      <c r="H3283" s="160" t="s">
        <v>6392</v>
      </c>
      <c r="I3283" s="160" cm="1">
        <f t="array" ref="I3283">INDEX('2.1.trackMPD'!J:J/(24*60*60),
       MATCH(1,
             (A3283='2.1.trackMPD'!A:A)*
             (C3283='2.1.trackMPD'!D:D)*
             (D3283/10^6='2.1.trackMPD'!H:H)*
             (E3283='2.1.trackMPD'!F:F),
0))</f>
        <v>1.8651474322337038E-5</v>
      </c>
    </row>
    <row r="3284" spans="1:9" x14ac:dyDescent="0.2">
      <c r="A3284" s="160" t="s">
        <v>21</v>
      </c>
      <c r="B3284" s="160" t="s">
        <v>146</v>
      </c>
      <c r="C3284" s="160">
        <f>_xlfn.XLOOKUP(B3284,'2.1.trackMPD'!$R$7:$R$29,'2.1.trackMPD'!$T$7:$T$29)</f>
        <v>6</v>
      </c>
      <c r="D3284" s="160">
        <v>10</v>
      </c>
      <c r="E3284" s="160" t="s">
        <v>6390</v>
      </c>
      <c r="F3284" s="160" t="s">
        <v>110</v>
      </c>
      <c r="G3284" s="160" t="s">
        <v>124</v>
      </c>
      <c r="H3284" s="160" t="s">
        <v>6393</v>
      </c>
      <c r="I3284" s="160" cm="1">
        <f t="array" ref="I3284">INDEX('2.1.trackMPD'!K:K/(24*60*60),
       MATCH(1,
             (A3284='2.1.trackMPD'!A:A)*
             (C3284='2.1.trackMPD'!D:D)*
             (D3284/10^6='2.1.trackMPD'!H:H)*
             (E3284='2.1.trackMPD'!F:F),
0))</f>
        <v>0</v>
      </c>
    </row>
    <row r="3285" spans="1:9" x14ac:dyDescent="0.2">
      <c r="A3285" s="160" t="s">
        <v>21</v>
      </c>
      <c r="B3285" s="160" t="s">
        <v>146</v>
      </c>
      <c r="C3285" s="160">
        <f>_xlfn.XLOOKUP(B3285,'2.1.trackMPD'!$R$7:$R$29,'2.1.trackMPD'!$T$7:$T$29)</f>
        <v>6</v>
      </c>
      <c r="D3285" s="160">
        <v>10</v>
      </c>
      <c r="E3285" s="160" t="s">
        <v>6390</v>
      </c>
      <c r="F3285" s="160" t="s">
        <v>110</v>
      </c>
      <c r="G3285" s="160" t="s">
        <v>140</v>
      </c>
      <c r="H3285" s="160" t="s">
        <v>6393</v>
      </c>
      <c r="I3285" s="160" cm="1">
        <f t="array" ref="I3285">INDEX('2.1.trackMPD'!L:L/(24*60*60),
       MATCH(1,
             (A3285='2.1.trackMPD'!A:A)*
             (C3285='2.1.trackMPD'!D:D)*
             (D3285/10^6='2.1.trackMPD'!H:H)*
             (E3285='2.1.trackMPD'!F:F),
0))</f>
        <v>0</v>
      </c>
    </row>
    <row r="3286" spans="1:9" x14ac:dyDescent="0.2">
      <c r="A3286" s="160" t="s">
        <v>21</v>
      </c>
      <c r="B3286" s="160" t="s">
        <v>146</v>
      </c>
      <c r="C3286" s="160">
        <f>_xlfn.XLOOKUP(B3286,'2.1.trackMPD'!$R$7:$R$29,'2.1.trackMPD'!$T$7:$T$29)</f>
        <v>6</v>
      </c>
      <c r="D3286" s="160">
        <v>100</v>
      </c>
      <c r="E3286" s="160" t="s">
        <v>6390</v>
      </c>
      <c r="F3286" s="160" t="s">
        <v>110</v>
      </c>
      <c r="G3286" s="160" t="s">
        <v>124</v>
      </c>
      <c r="H3286" s="160" t="s">
        <v>6392</v>
      </c>
      <c r="I3286" s="160" cm="1">
        <f t="array" ref="I3286">INDEX('2.1.trackMPD'!I:I/(24*60*60),
       MATCH(1,
             (A3286='2.1.trackMPD'!A:A)*
             (C3286='2.1.trackMPD'!D:D)*
             (D3286/10^6='2.1.trackMPD'!H:H)*
             (E3286='2.1.trackMPD'!F:F),
0))</f>
        <v>4.0984242086577194E-3</v>
      </c>
    </row>
    <row r="3287" spans="1:9" x14ac:dyDescent="0.2">
      <c r="A3287" s="160" t="s">
        <v>21</v>
      </c>
      <c r="B3287" s="160" t="s">
        <v>146</v>
      </c>
      <c r="C3287" s="160">
        <f>_xlfn.XLOOKUP(B3287,'2.1.trackMPD'!$R$7:$R$29,'2.1.trackMPD'!$T$7:$T$29)</f>
        <v>6</v>
      </c>
      <c r="D3287" s="160">
        <v>100</v>
      </c>
      <c r="E3287" s="160" t="s">
        <v>6390</v>
      </c>
      <c r="F3287" s="160" t="s">
        <v>110</v>
      </c>
      <c r="G3287" s="160" t="s">
        <v>140</v>
      </c>
      <c r="H3287" s="160" t="s">
        <v>6392</v>
      </c>
      <c r="I3287" s="160" cm="1">
        <f t="array" ref="I3287">INDEX('2.1.trackMPD'!J:J/(24*60*60),
       MATCH(1,
             (A3287='2.1.trackMPD'!A:A)*
             (C3287='2.1.trackMPD'!D:D)*
             (D3287/10^6='2.1.trackMPD'!H:H)*
             (E3287='2.1.trackMPD'!F:F),
0))</f>
        <v>1.5962471233017246E-3</v>
      </c>
    </row>
    <row r="3288" spans="1:9" x14ac:dyDescent="0.2">
      <c r="A3288" s="160" t="s">
        <v>21</v>
      </c>
      <c r="B3288" s="160" t="s">
        <v>146</v>
      </c>
      <c r="C3288" s="160">
        <f>_xlfn.XLOOKUP(B3288,'2.1.trackMPD'!$R$7:$R$29,'2.1.trackMPD'!$T$7:$T$29)</f>
        <v>6</v>
      </c>
      <c r="D3288" s="160">
        <v>100</v>
      </c>
      <c r="E3288" s="160" t="s">
        <v>6390</v>
      </c>
      <c r="F3288" s="160" t="s">
        <v>110</v>
      </c>
      <c r="G3288" s="160" t="s">
        <v>124</v>
      </c>
      <c r="H3288" s="160" t="s">
        <v>6393</v>
      </c>
      <c r="I3288" s="160" cm="1">
        <f t="array" ref="I3288">INDEX('2.1.trackMPD'!K:K/(24*60*60),
       MATCH(1,
             (A3288='2.1.trackMPD'!A:A)*
             (C3288='2.1.trackMPD'!D:D)*
             (D3288/10^6='2.1.trackMPD'!H:H)*
             (E3288='2.1.trackMPD'!F:F),
0))</f>
        <v>0</v>
      </c>
    </row>
    <row r="3289" spans="1:9" x14ac:dyDescent="0.2">
      <c r="A3289" s="160" t="s">
        <v>21</v>
      </c>
      <c r="B3289" s="160" t="s">
        <v>146</v>
      </c>
      <c r="C3289" s="160">
        <f>_xlfn.XLOOKUP(B3289,'2.1.trackMPD'!$R$7:$R$29,'2.1.trackMPD'!$T$7:$T$29)</f>
        <v>6</v>
      </c>
      <c r="D3289" s="160">
        <v>100</v>
      </c>
      <c r="E3289" s="160" t="s">
        <v>6390</v>
      </c>
      <c r="F3289" s="160" t="s">
        <v>110</v>
      </c>
      <c r="G3289" s="160" t="s">
        <v>140</v>
      </c>
      <c r="H3289" s="160" t="s">
        <v>6393</v>
      </c>
      <c r="I3289" s="160" cm="1">
        <f t="array" ref="I3289">INDEX('2.1.trackMPD'!L:L/(24*60*60),
       MATCH(1,
             (A3289='2.1.trackMPD'!A:A)*
             (C3289='2.1.trackMPD'!D:D)*
             (D3289/10^6='2.1.trackMPD'!H:H)*
             (E3289='2.1.trackMPD'!F:F),
0))</f>
        <v>0</v>
      </c>
    </row>
    <row r="3290" spans="1:9" x14ac:dyDescent="0.2">
      <c r="A3290" s="160" t="s">
        <v>21</v>
      </c>
      <c r="B3290" s="160" t="s">
        <v>146</v>
      </c>
      <c r="C3290" s="160">
        <f>_xlfn.XLOOKUP(B3290,'2.1.trackMPD'!$R$7:$R$29,'2.1.trackMPD'!$T$7:$T$29)</f>
        <v>6</v>
      </c>
      <c r="D3290" s="160">
        <v>1000</v>
      </c>
      <c r="E3290" s="160" t="s">
        <v>6390</v>
      </c>
      <c r="F3290" s="160" t="s">
        <v>110</v>
      </c>
      <c r="G3290" s="160" t="s">
        <v>124</v>
      </c>
      <c r="H3290" s="160" t="s">
        <v>6392</v>
      </c>
      <c r="I3290" s="160" cm="1">
        <f t="array" ref="I3290">INDEX('2.1.trackMPD'!I:I/(24*60*60),
       MATCH(1,
             (A3290='2.1.trackMPD'!A:A)*
             (C3290='2.1.trackMPD'!D:D)*
             (D3290/10^6='2.1.trackMPD'!H:H)*
             (E3290='2.1.trackMPD'!F:F),
0))</f>
        <v>5.3683412108013773</v>
      </c>
    </row>
    <row r="3291" spans="1:9" x14ac:dyDescent="0.2">
      <c r="A3291" s="160" t="s">
        <v>21</v>
      </c>
      <c r="B3291" s="160" t="s">
        <v>146</v>
      </c>
      <c r="C3291" s="160">
        <f>_xlfn.XLOOKUP(B3291,'2.1.trackMPD'!$R$7:$R$29,'2.1.trackMPD'!$T$7:$T$29)</f>
        <v>6</v>
      </c>
      <c r="D3291" s="160">
        <v>1000</v>
      </c>
      <c r="E3291" s="160" t="s">
        <v>6390</v>
      </c>
      <c r="F3291" s="160" t="s">
        <v>110</v>
      </c>
      <c r="G3291" s="160" t="s">
        <v>140</v>
      </c>
      <c r="H3291" s="160" t="s">
        <v>6392</v>
      </c>
      <c r="I3291" s="160" cm="1">
        <f t="array" ref="I3291">INDEX('2.1.trackMPD'!J:J/(24*60*60),
       MATCH(1,
             (A3291='2.1.trackMPD'!A:A)*
             (C3291='2.1.trackMPD'!D:D)*
             (D3291/10^6='2.1.trackMPD'!H:H)*
             (E3291='2.1.trackMPD'!F:F),
0))</f>
        <v>5.8564266414060297E-2</v>
      </c>
    </row>
    <row r="3292" spans="1:9" x14ac:dyDescent="0.2">
      <c r="A3292" s="160" t="s">
        <v>21</v>
      </c>
      <c r="B3292" s="160" t="s">
        <v>146</v>
      </c>
      <c r="C3292" s="160">
        <f>_xlfn.XLOOKUP(B3292,'2.1.trackMPD'!$R$7:$R$29,'2.1.trackMPD'!$T$7:$T$29)</f>
        <v>6</v>
      </c>
      <c r="D3292" s="160">
        <v>1000</v>
      </c>
      <c r="E3292" s="160" t="s">
        <v>6390</v>
      </c>
      <c r="F3292" s="160" t="s">
        <v>110</v>
      </c>
      <c r="G3292" s="160" t="s">
        <v>124</v>
      </c>
      <c r="H3292" s="160" t="s">
        <v>6393</v>
      </c>
      <c r="I3292" s="160" cm="1">
        <f t="array" ref="I3292">INDEX('2.1.trackMPD'!K:K/(24*60*60),
       MATCH(1,
             (A3292='2.1.trackMPD'!A:A)*
             (C3292='2.1.trackMPD'!D:D)*
             (D3292/10^6='2.1.trackMPD'!H:H)*
             (E3292='2.1.trackMPD'!F:F),
0))</f>
        <v>0</v>
      </c>
    </row>
    <row r="3293" spans="1:9" x14ac:dyDescent="0.2">
      <c r="A3293" s="160" t="s">
        <v>21</v>
      </c>
      <c r="B3293" s="160" t="s">
        <v>146</v>
      </c>
      <c r="C3293" s="160">
        <f>_xlfn.XLOOKUP(B3293,'2.1.trackMPD'!$R$7:$R$29,'2.1.trackMPD'!$T$7:$T$29)</f>
        <v>6</v>
      </c>
      <c r="D3293" s="160">
        <v>1000</v>
      </c>
      <c r="E3293" s="160" t="s">
        <v>6390</v>
      </c>
      <c r="F3293" s="160" t="s">
        <v>110</v>
      </c>
      <c r="G3293" s="160" t="s">
        <v>140</v>
      </c>
      <c r="H3293" s="160" t="s">
        <v>6393</v>
      </c>
      <c r="I3293" s="160" cm="1">
        <f t="array" ref="I3293">INDEX('2.1.trackMPD'!L:L/(24*60*60),
       MATCH(1,
             (A3293='2.1.trackMPD'!A:A)*
             (C3293='2.1.trackMPD'!D:D)*
             (D3293/10^6='2.1.trackMPD'!H:H)*
             (E3293='2.1.trackMPD'!F:F),
0))</f>
        <v>0</v>
      </c>
    </row>
    <row r="3294" spans="1:9" x14ac:dyDescent="0.2">
      <c r="A3294" s="160" t="s">
        <v>21</v>
      </c>
      <c r="B3294" s="160" t="s">
        <v>146</v>
      </c>
      <c r="C3294" s="160">
        <f>_xlfn.XLOOKUP(B3294,'2.1.trackMPD'!$R$7:$R$29,'2.1.trackMPD'!$T$7:$T$29)</f>
        <v>6</v>
      </c>
      <c r="D3294" s="160">
        <v>5000</v>
      </c>
      <c r="E3294" s="160" t="s">
        <v>6390</v>
      </c>
      <c r="F3294" s="160" t="s">
        <v>110</v>
      </c>
      <c r="G3294" s="160" t="s">
        <v>124</v>
      </c>
      <c r="H3294" s="160" t="s">
        <v>6392</v>
      </c>
      <c r="I3294" s="160" cm="1">
        <f t="array" ref="I3294">INDEX('2.1.trackMPD'!I:I/(24*60*60),
       MATCH(1,
             (A3294='2.1.trackMPD'!A:A)*
             (C3294='2.1.trackMPD'!D:D)*
             (D3294/10^6='2.1.trackMPD'!H:H)*
             (E3294='2.1.trackMPD'!F:F),
0))</f>
        <v>83.412452268971649</v>
      </c>
    </row>
    <row r="3295" spans="1:9" x14ac:dyDescent="0.2">
      <c r="A3295" s="160" t="s">
        <v>21</v>
      </c>
      <c r="B3295" s="160" t="s">
        <v>146</v>
      </c>
      <c r="C3295" s="160">
        <f>_xlfn.XLOOKUP(B3295,'2.1.trackMPD'!$R$7:$R$29,'2.1.trackMPD'!$T$7:$T$29)</f>
        <v>6</v>
      </c>
      <c r="D3295" s="160">
        <v>5000</v>
      </c>
      <c r="E3295" s="160" t="s">
        <v>6390</v>
      </c>
      <c r="F3295" s="160" t="s">
        <v>110</v>
      </c>
      <c r="G3295" s="160" t="s">
        <v>140</v>
      </c>
      <c r="H3295" s="160" t="s">
        <v>6392</v>
      </c>
      <c r="I3295" s="160" cm="1">
        <f t="array" ref="I3295">INDEX('2.1.trackMPD'!J:J/(24*60*60),
       MATCH(1,
             (A3295='2.1.trackMPD'!A:A)*
             (C3295='2.1.trackMPD'!D:D)*
             (D3295/10^6='2.1.trackMPD'!H:H)*
             (E3295='2.1.trackMPD'!F:F),
0))</f>
        <v>0.23084901120804399</v>
      </c>
    </row>
    <row r="3296" spans="1:9" x14ac:dyDescent="0.2">
      <c r="A3296" s="160" t="s">
        <v>21</v>
      </c>
      <c r="B3296" s="160" t="s">
        <v>146</v>
      </c>
      <c r="C3296" s="160">
        <f>_xlfn.XLOOKUP(B3296,'2.1.trackMPD'!$R$7:$R$29,'2.1.trackMPD'!$T$7:$T$29)</f>
        <v>6</v>
      </c>
      <c r="D3296" s="160">
        <v>5000</v>
      </c>
      <c r="E3296" s="160" t="s">
        <v>6390</v>
      </c>
      <c r="F3296" s="160" t="s">
        <v>110</v>
      </c>
      <c r="G3296" s="160" t="s">
        <v>124</v>
      </c>
      <c r="H3296" s="160" t="s">
        <v>6393</v>
      </c>
      <c r="I3296" s="160" cm="1">
        <f t="array" ref="I3296">INDEX('2.1.trackMPD'!K:K/(24*60*60),
       MATCH(1,
             (A3296='2.1.trackMPD'!A:A)*
             (C3296='2.1.trackMPD'!D:D)*
             (D3296/10^6='2.1.trackMPD'!H:H)*
             (E3296='2.1.trackMPD'!F:F),
0))</f>
        <v>0</v>
      </c>
    </row>
    <row r="3297" spans="1:9" x14ac:dyDescent="0.2">
      <c r="A3297" s="160" t="s">
        <v>21</v>
      </c>
      <c r="B3297" s="160" t="s">
        <v>146</v>
      </c>
      <c r="C3297" s="160">
        <f>_xlfn.XLOOKUP(B3297,'2.1.trackMPD'!$R$7:$R$29,'2.1.trackMPD'!$T$7:$T$29)</f>
        <v>6</v>
      </c>
      <c r="D3297" s="160">
        <v>5000</v>
      </c>
      <c r="E3297" s="160" t="s">
        <v>6390</v>
      </c>
      <c r="F3297" s="160" t="s">
        <v>110</v>
      </c>
      <c r="G3297" s="160" t="s">
        <v>140</v>
      </c>
      <c r="H3297" s="160" t="s">
        <v>6393</v>
      </c>
      <c r="I3297" s="160" cm="1">
        <f t="array" ref="I3297">INDEX('2.1.trackMPD'!L:L/(24*60*60),
       MATCH(1,
             (A3297='2.1.trackMPD'!A:A)*
             (C3297='2.1.trackMPD'!D:D)*
             (D3297/10^6='2.1.trackMPD'!H:H)*
             (E3297='2.1.trackMPD'!F:F),
0))</f>
        <v>0</v>
      </c>
    </row>
    <row r="3298" spans="1:9" x14ac:dyDescent="0.2">
      <c r="A3298" s="160" t="s">
        <v>21</v>
      </c>
      <c r="B3298" s="160" t="s">
        <v>146</v>
      </c>
      <c r="C3298" s="160">
        <f>_xlfn.XLOOKUP(B3298,'2.1.trackMPD'!$R$7:$R$29,'2.1.trackMPD'!$T$7:$T$29)</f>
        <v>6</v>
      </c>
      <c r="D3298" s="160">
        <v>1</v>
      </c>
      <c r="E3298" s="160" t="s">
        <v>6394</v>
      </c>
      <c r="F3298" s="160" t="s">
        <v>110</v>
      </c>
      <c r="G3298" s="160" t="s">
        <v>124</v>
      </c>
      <c r="H3298" s="160" t="s">
        <v>6392</v>
      </c>
      <c r="I3298" s="160" cm="1">
        <f t="array" ref="I3298">INDEX('2.1.trackMPD'!I:I/(24*60*60),
       MATCH(1,
             (A3298='2.1.trackMPD'!A:A)*
             (C3298='2.1.trackMPD'!D:D)*
             (D3298/10^6='2.1.trackMPD'!H:H)*
             (E3298='2.1.trackMPD'!F:F),
0))</f>
        <v>5.641955361898646E-7</v>
      </c>
    </row>
    <row r="3299" spans="1:9" x14ac:dyDescent="0.2">
      <c r="A3299" s="160" t="s">
        <v>21</v>
      </c>
      <c r="B3299" s="160" t="s">
        <v>146</v>
      </c>
      <c r="C3299" s="160">
        <f>_xlfn.XLOOKUP(B3299,'2.1.trackMPD'!$R$7:$R$29,'2.1.trackMPD'!$T$7:$T$29)</f>
        <v>6</v>
      </c>
      <c r="D3299" s="160">
        <v>1</v>
      </c>
      <c r="E3299" s="160" t="s">
        <v>6394</v>
      </c>
      <c r="F3299" s="160" t="s">
        <v>110</v>
      </c>
      <c r="G3299" s="160" t="s">
        <v>140</v>
      </c>
      <c r="H3299" s="160" t="s">
        <v>6392</v>
      </c>
      <c r="I3299" s="160" cm="1">
        <f t="array" ref="I3299">INDEX('2.1.trackMPD'!J:J/(24*60*60),
       MATCH(1,
             (A3299='2.1.trackMPD'!A:A)*
             (C3299='2.1.trackMPD'!D:D)*
             (D3299/10^6='2.1.trackMPD'!H:H)*
             (E3299='2.1.trackMPD'!F:F),
0))</f>
        <v>1.3260237986592362E-5</v>
      </c>
    </row>
    <row r="3300" spans="1:9" x14ac:dyDescent="0.2">
      <c r="A3300" s="160" t="s">
        <v>21</v>
      </c>
      <c r="B3300" s="160" t="s">
        <v>146</v>
      </c>
      <c r="C3300" s="160">
        <f>_xlfn.XLOOKUP(B3300,'2.1.trackMPD'!$R$7:$R$29,'2.1.trackMPD'!$T$7:$T$29)</f>
        <v>6</v>
      </c>
      <c r="D3300" s="160">
        <v>1</v>
      </c>
      <c r="E3300" s="160" t="s">
        <v>6394</v>
      </c>
      <c r="F3300" s="160" t="s">
        <v>110</v>
      </c>
      <c r="G3300" s="160" t="s">
        <v>124</v>
      </c>
      <c r="H3300" s="160" t="s">
        <v>6393</v>
      </c>
      <c r="I3300" s="160" cm="1">
        <f t="array" ref="I3300">INDEX('2.1.trackMPD'!K:K/(24*60*60),
       MATCH(1,
             (A3300='2.1.trackMPD'!A:A)*
             (C3300='2.1.trackMPD'!D:D)*
             (D3300/10^6='2.1.trackMPD'!H:H)*
             (E3300='2.1.trackMPD'!F:F),
0))</f>
        <v>0</v>
      </c>
    </row>
    <row r="3301" spans="1:9" x14ac:dyDescent="0.2">
      <c r="A3301" s="160" t="s">
        <v>21</v>
      </c>
      <c r="B3301" s="160" t="s">
        <v>146</v>
      </c>
      <c r="C3301" s="160">
        <f>_xlfn.XLOOKUP(B3301,'2.1.trackMPD'!$R$7:$R$29,'2.1.trackMPD'!$T$7:$T$29)</f>
        <v>6</v>
      </c>
      <c r="D3301" s="160">
        <v>1</v>
      </c>
      <c r="E3301" s="160" t="s">
        <v>6394</v>
      </c>
      <c r="F3301" s="160" t="s">
        <v>110</v>
      </c>
      <c r="G3301" s="160" t="s">
        <v>140</v>
      </c>
      <c r="H3301" s="160" t="s">
        <v>6393</v>
      </c>
      <c r="I3301" s="160" cm="1">
        <f t="array" ref="I3301">INDEX('2.1.trackMPD'!L:L/(24*60*60),
       MATCH(1,
             (A3301='2.1.trackMPD'!A:A)*
             (C3301='2.1.trackMPD'!D:D)*
             (D3301/10^6='2.1.trackMPD'!H:H)*
             (E3301='2.1.trackMPD'!F:F),
0))</f>
        <v>0</v>
      </c>
    </row>
    <row r="3302" spans="1:9" x14ac:dyDescent="0.2">
      <c r="A3302" s="160" t="s">
        <v>21</v>
      </c>
      <c r="B3302" s="160" t="s">
        <v>146</v>
      </c>
      <c r="C3302" s="160">
        <f>_xlfn.XLOOKUP(B3302,'2.1.trackMPD'!$R$7:$R$29,'2.1.trackMPD'!$T$7:$T$29)</f>
        <v>6</v>
      </c>
      <c r="D3302" s="160">
        <v>10</v>
      </c>
      <c r="E3302" s="160" t="s">
        <v>6394</v>
      </c>
      <c r="F3302" s="160" t="s">
        <v>110</v>
      </c>
      <c r="G3302" s="160" t="s">
        <v>124</v>
      </c>
      <c r="H3302" s="160" t="s">
        <v>6392</v>
      </c>
      <c r="I3302" s="160" cm="1">
        <f t="array" ref="I3302">INDEX('2.1.trackMPD'!I:I/(24*60*60),
       MATCH(1,
             (A3302='2.1.trackMPD'!A:A)*
             (C3302='2.1.trackMPD'!D:D)*
             (D3302/10^6='2.1.trackMPD'!H:H)*
             (E3302='2.1.trackMPD'!F:F),
0))</f>
        <v>2.0021127958010416E-5</v>
      </c>
    </row>
    <row r="3303" spans="1:9" x14ac:dyDescent="0.2">
      <c r="A3303" s="160" t="s">
        <v>21</v>
      </c>
      <c r="B3303" s="160" t="s">
        <v>146</v>
      </c>
      <c r="C3303" s="160">
        <f>_xlfn.XLOOKUP(B3303,'2.1.trackMPD'!$R$7:$R$29,'2.1.trackMPD'!$T$7:$T$29)</f>
        <v>6</v>
      </c>
      <c r="D3303" s="160">
        <v>10</v>
      </c>
      <c r="E3303" s="160" t="s">
        <v>6394</v>
      </c>
      <c r="F3303" s="160" t="s">
        <v>110</v>
      </c>
      <c r="G3303" s="160" t="s">
        <v>140</v>
      </c>
      <c r="H3303" s="160" t="s">
        <v>6392</v>
      </c>
      <c r="I3303" s="160" cm="1">
        <f t="array" ref="I3303">INDEX('2.1.trackMPD'!J:J/(24*60*60),
       MATCH(1,
             (A3303='2.1.trackMPD'!A:A)*
             (C3303='2.1.trackMPD'!D:D)*
             (D3303/10^6='2.1.trackMPD'!H:H)*
             (E3303='2.1.trackMPD'!F:F),
0))</f>
        <v>5.9651611245365041E-5</v>
      </c>
    </row>
    <row r="3304" spans="1:9" x14ac:dyDescent="0.2">
      <c r="A3304" s="160" t="s">
        <v>21</v>
      </c>
      <c r="B3304" s="160" t="s">
        <v>146</v>
      </c>
      <c r="C3304" s="160">
        <f>_xlfn.XLOOKUP(B3304,'2.1.trackMPD'!$R$7:$R$29,'2.1.trackMPD'!$T$7:$T$29)</f>
        <v>6</v>
      </c>
      <c r="D3304" s="160">
        <v>10</v>
      </c>
      <c r="E3304" s="160" t="s">
        <v>6394</v>
      </c>
      <c r="F3304" s="160" t="s">
        <v>110</v>
      </c>
      <c r="G3304" s="160" t="s">
        <v>124</v>
      </c>
      <c r="H3304" s="160" t="s">
        <v>6393</v>
      </c>
      <c r="I3304" s="160" cm="1">
        <f t="array" ref="I3304">INDEX('2.1.trackMPD'!K:K/(24*60*60),
       MATCH(1,
             (A3304='2.1.trackMPD'!A:A)*
             (C3304='2.1.trackMPD'!D:D)*
             (D3304/10^6='2.1.trackMPD'!H:H)*
             (E3304='2.1.trackMPD'!F:F),
0))</f>
        <v>0</v>
      </c>
    </row>
    <row r="3305" spans="1:9" x14ac:dyDescent="0.2">
      <c r="A3305" s="160" t="s">
        <v>21</v>
      </c>
      <c r="B3305" s="160" t="s">
        <v>146</v>
      </c>
      <c r="C3305" s="160">
        <f>_xlfn.XLOOKUP(B3305,'2.1.trackMPD'!$R$7:$R$29,'2.1.trackMPD'!$T$7:$T$29)</f>
        <v>6</v>
      </c>
      <c r="D3305" s="160">
        <v>10</v>
      </c>
      <c r="E3305" s="160" t="s">
        <v>6394</v>
      </c>
      <c r="F3305" s="160" t="s">
        <v>110</v>
      </c>
      <c r="G3305" s="160" t="s">
        <v>140</v>
      </c>
      <c r="H3305" s="160" t="s">
        <v>6393</v>
      </c>
      <c r="I3305" s="160" cm="1">
        <f t="array" ref="I3305">INDEX('2.1.trackMPD'!L:L/(24*60*60),
       MATCH(1,
             (A3305='2.1.trackMPD'!A:A)*
             (C3305='2.1.trackMPD'!D:D)*
             (D3305/10^6='2.1.trackMPD'!H:H)*
             (E3305='2.1.trackMPD'!F:F),
0))</f>
        <v>0</v>
      </c>
    </row>
    <row r="3306" spans="1:9" x14ac:dyDescent="0.2">
      <c r="A3306" s="160" t="s">
        <v>21</v>
      </c>
      <c r="B3306" s="160" t="s">
        <v>146</v>
      </c>
      <c r="C3306" s="160">
        <f>_xlfn.XLOOKUP(B3306,'2.1.trackMPD'!$R$7:$R$29,'2.1.trackMPD'!$T$7:$T$29)</f>
        <v>6</v>
      </c>
      <c r="D3306" s="160">
        <v>100</v>
      </c>
      <c r="E3306" s="160" t="s">
        <v>6394</v>
      </c>
      <c r="F3306" s="160" t="s">
        <v>110</v>
      </c>
      <c r="G3306" s="160" t="s">
        <v>124</v>
      </c>
      <c r="H3306" s="160" t="s">
        <v>6392</v>
      </c>
      <c r="I3306" s="160" cm="1">
        <f t="array" ref="I3306">INDEX('2.1.trackMPD'!I:I/(24*60*60),
       MATCH(1,
             (A3306='2.1.trackMPD'!A:A)*
             (C3306='2.1.trackMPD'!D:D)*
             (D3306/10^6='2.1.trackMPD'!H:H)*
             (E3306='2.1.trackMPD'!F:F),
0))</f>
        <v>3.4877319414421529E-2</v>
      </c>
    </row>
    <row r="3307" spans="1:9" x14ac:dyDescent="0.2">
      <c r="A3307" s="160" t="s">
        <v>21</v>
      </c>
      <c r="B3307" s="160" t="s">
        <v>146</v>
      </c>
      <c r="C3307" s="160">
        <f>_xlfn.XLOOKUP(B3307,'2.1.trackMPD'!$R$7:$R$29,'2.1.trackMPD'!$T$7:$T$29)</f>
        <v>6</v>
      </c>
      <c r="D3307" s="160">
        <v>100</v>
      </c>
      <c r="E3307" s="160" t="s">
        <v>6394</v>
      </c>
      <c r="F3307" s="160" t="s">
        <v>110</v>
      </c>
      <c r="G3307" s="160" t="s">
        <v>140</v>
      </c>
      <c r="H3307" s="160" t="s">
        <v>6392</v>
      </c>
      <c r="I3307" s="160" cm="1">
        <f t="array" ref="I3307">INDEX('2.1.trackMPD'!J:J/(24*60*60),
       MATCH(1,
             (A3307='2.1.trackMPD'!A:A)*
             (C3307='2.1.trackMPD'!D:D)*
             (D3307/10^6='2.1.trackMPD'!H:H)*
             (E3307='2.1.trackMPD'!F:F),
0))</f>
        <v>4.7003959416505791E-3</v>
      </c>
    </row>
    <row r="3308" spans="1:9" x14ac:dyDescent="0.2">
      <c r="A3308" s="160" t="s">
        <v>21</v>
      </c>
      <c r="B3308" s="160" t="s">
        <v>146</v>
      </c>
      <c r="C3308" s="160">
        <f>_xlfn.XLOOKUP(B3308,'2.1.trackMPD'!$R$7:$R$29,'2.1.trackMPD'!$T$7:$T$29)</f>
        <v>6</v>
      </c>
      <c r="D3308" s="160">
        <v>100</v>
      </c>
      <c r="E3308" s="160" t="s">
        <v>6394</v>
      </c>
      <c r="F3308" s="160" t="s">
        <v>110</v>
      </c>
      <c r="G3308" s="160" t="s">
        <v>124</v>
      </c>
      <c r="H3308" s="160" t="s">
        <v>6393</v>
      </c>
      <c r="I3308" s="160" cm="1">
        <f t="array" ref="I3308">INDEX('2.1.trackMPD'!K:K/(24*60*60),
       MATCH(1,
             (A3308='2.1.trackMPD'!A:A)*
             (C3308='2.1.trackMPD'!D:D)*
             (D3308/10^6='2.1.trackMPD'!H:H)*
             (E3308='2.1.trackMPD'!F:F),
0))</f>
        <v>0</v>
      </c>
    </row>
    <row r="3309" spans="1:9" x14ac:dyDescent="0.2">
      <c r="A3309" s="160" t="s">
        <v>21</v>
      </c>
      <c r="B3309" s="160" t="s">
        <v>146</v>
      </c>
      <c r="C3309" s="160">
        <f>_xlfn.XLOOKUP(B3309,'2.1.trackMPD'!$R$7:$R$29,'2.1.trackMPD'!$T$7:$T$29)</f>
        <v>6</v>
      </c>
      <c r="D3309" s="160">
        <v>100</v>
      </c>
      <c r="E3309" s="160" t="s">
        <v>6394</v>
      </c>
      <c r="F3309" s="160" t="s">
        <v>110</v>
      </c>
      <c r="G3309" s="160" t="s">
        <v>140</v>
      </c>
      <c r="H3309" s="160" t="s">
        <v>6393</v>
      </c>
      <c r="I3309" s="160" cm="1">
        <f t="array" ref="I3309">INDEX('2.1.trackMPD'!L:L/(24*60*60),
       MATCH(1,
             (A3309='2.1.trackMPD'!A:A)*
             (C3309='2.1.trackMPD'!D:D)*
             (D3309/10^6='2.1.trackMPD'!H:H)*
             (E3309='2.1.trackMPD'!F:F),
0))</f>
        <v>0</v>
      </c>
    </row>
    <row r="3310" spans="1:9" x14ac:dyDescent="0.2">
      <c r="A3310" s="160" t="s">
        <v>21</v>
      </c>
      <c r="B3310" s="160" t="s">
        <v>146</v>
      </c>
      <c r="C3310" s="160">
        <f>_xlfn.XLOOKUP(B3310,'2.1.trackMPD'!$R$7:$R$29,'2.1.trackMPD'!$T$7:$T$29)</f>
        <v>6</v>
      </c>
      <c r="D3310" s="160">
        <v>1000</v>
      </c>
      <c r="E3310" s="160" t="s">
        <v>6394</v>
      </c>
      <c r="F3310" s="160" t="s">
        <v>110</v>
      </c>
      <c r="G3310" s="160" t="s">
        <v>124</v>
      </c>
      <c r="H3310" s="160" t="s">
        <v>6392</v>
      </c>
      <c r="I3310" s="160" cm="1">
        <f t="array" ref="I3310">INDEX('2.1.trackMPD'!I:I/(24*60*60),
       MATCH(1,
             (A3310='2.1.trackMPD'!A:A)*
             (C3310='2.1.trackMPD'!D:D)*
             (D3310/10^6='2.1.trackMPD'!H:H)*
             (E3310='2.1.trackMPD'!F:F),
0))</f>
        <v>4.3864559539063652</v>
      </c>
    </row>
    <row r="3311" spans="1:9" x14ac:dyDescent="0.2">
      <c r="A3311" s="160" t="s">
        <v>21</v>
      </c>
      <c r="B3311" s="160" t="s">
        <v>146</v>
      </c>
      <c r="C3311" s="160">
        <f>_xlfn.XLOOKUP(B3311,'2.1.trackMPD'!$R$7:$R$29,'2.1.trackMPD'!$T$7:$T$29)</f>
        <v>6</v>
      </c>
      <c r="D3311" s="160">
        <v>1000</v>
      </c>
      <c r="E3311" s="160" t="s">
        <v>6394</v>
      </c>
      <c r="F3311" s="160" t="s">
        <v>110</v>
      </c>
      <c r="G3311" s="160" t="s">
        <v>140</v>
      </c>
      <c r="H3311" s="160" t="s">
        <v>6392</v>
      </c>
      <c r="I3311" s="160" cm="1">
        <f t="array" ref="I3311">INDEX('2.1.trackMPD'!J:J/(24*60*60),
       MATCH(1,
             (A3311='2.1.trackMPD'!A:A)*
             (C3311='2.1.trackMPD'!D:D)*
             (D3311/10^6='2.1.trackMPD'!H:H)*
             (E3311='2.1.trackMPD'!F:F),
0))</f>
        <v>5.2938245164755676E-2</v>
      </c>
    </row>
    <row r="3312" spans="1:9" x14ac:dyDescent="0.2">
      <c r="A3312" s="160" t="s">
        <v>21</v>
      </c>
      <c r="B3312" s="160" t="s">
        <v>146</v>
      </c>
      <c r="C3312" s="160">
        <f>_xlfn.XLOOKUP(B3312,'2.1.trackMPD'!$R$7:$R$29,'2.1.trackMPD'!$T$7:$T$29)</f>
        <v>6</v>
      </c>
      <c r="D3312" s="160">
        <v>1000</v>
      </c>
      <c r="E3312" s="160" t="s">
        <v>6394</v>
      </c>
      <c r="F3312" s="160" t="s">
        <v>110</v>
      </c>
      <c r="G3312" s="160" t="s">
        <v>124</v>
      </c>
      <c r="H3312" s="160" t="s">
        <v>6393</v>
      </c>
      <c r="I3312" s="160" cm="1">
        <f t="array" ref="I3312">INDEX('2.1.trackMPD'!K:K/(24*60*60),
       MATCH(1,
             (A3312='2.1.trackMPD'!A:A)*
             (C3312='2.1.trackMPD'!D:D)*
             (D3312/10^6='2.1.trackMPD'!H:H)*
             (E3312='2.1.trackMPD'!F:F),
0))</f>
        <v>0</v>
      </c>
    </row>
    <row r="3313" spans="1:9" x14ac:dyDescent="0.2">
      <c r="A3313" s="160" t="s">
        <v>21</v>
      </c>
      <c r="B3313" s="160" t="s">
        <v>146</v>
      </c>
      <c r="C3313" s="160">
        <f>_xlfn.XLOOKUP(B3313,'2.1.trackMPD'!$R$7:$R$29,'2.1.trackMPD'!$T$7:$T$29)</f>
        <v>6</v>
      </c>
      <c r="D3313" s="160">
        <v>1000</v>
      </c>
      <c r="E3313" s="160" t="s">
        <v>6394</v>
      </c>
      <c r="F3313" s="160" t="s">
        <v>110</v>
      </c>
      <c r="G3313" s="160" t="s">
        <v>140</v>
      </c>
      <c r="H3313" s="160" t="s">
        <v>6393</v>
      </c>
      <c r="I3313" s="160" cm="1">
        <f t="array" ref="I3313">INDEX('2.1.trackMPD'!L:L/(24*60*60),
       MATCH(1,
             (A3313='2.1.trackMPD'!A:A)*
             (C3313='2.1.trackMPD'!D:D)*
             (D3313/10^6='2.1.trackMPD'!H:H)*
             (E3313='2.1.trackMPD'!F:F),
0))</f>
        <v>0</v>
      </c>
    </row>
    <row r="3314" spans="1:9" x14ac:dyDescent="0.2">
      <c r="A3314" s="160" t="s">
        <v>21</v>
      </c>
      <c r="B3314" s="160" t="s">
        <v>146</v>
      </c>
      <c r="C3314" s="160">
        <f>_xlfn.XLOOKUP(B3314,'2.1.trackMPD'!$R$7:$R$29,'2.1.trackMPD'!$T$7:$T$29)</f>
        <v>6</v>
      </c>
      <c r="D3314" s="160">
        <v>5000</v>
      </c>
      <c r="E3314" s="160" t="s">
        <v>6394</v>
      </c>
      <c r="F3314" s="160" t="s">
        <v>110</v>
      </c>
      <c r="G3314" s="160" t="s">
        <v>124</v>
      </c>
      <c r="H3314" s="160" t="s">
        <v>6392</v>
      </c>
      <c r="I3314" s="160" t="e" cm="1">
        <f t="array" ref="I3314">INDEX('2.1.trackMPD'!I:I/(24*60*60),
       MATCH(1,
             (A3314='2.1.trackMPD'!A:A)*
             (C3314='2.1.trackMPD'!D:D)*
             (D3314/10^6='2.1.trackMPD'!H:H)*
             (E3314='2.1.trackMPD'!F:F),
0))</f>
        <v>#N/A</v>
      </c>
    </row>
    <row r="3315" spans="1:9" x14ac:dyDescent="0.2">
      <c r="A3315" s="160" t="s">
        <v>21</v>
      </c>
      <c r="B3315" s="160" t="s">
        <v>146</v>
      </c>
      <c r="C3315" s="160">
        <f>_xlfn.XLOOKUP(B3315,'2.1.trackMPD'!$R$7:$R$29,'2.1.trackMPD'!$T$7:$T$29)</f>
        <v>6</v>
      </c>
      <c r="D3315" s="160">
        <v>5000</v>
      </c>
      <c r="E3315" s="160" t="s">
        <v>6394</v>
      </c>
      <c r="F3315" s="160" t="s">
        <v>110</v>
      </c>
      <c r="G3315" s="160" t="s">
        <v>140</v>
      </c>
      <c r="H3315" s="160" t="s">
        <v>6392</v>
      </c>
      <c r="I3315" s="160" t="e" cm="1">
        <f t="array" ref="I3315">INDEX('2.1.trackMPD'!J:J/(24*60*60),
       MATCH(1,
             (A3315='2.1.trackMPD'!A:A)*
             (C3315='2.1.trackMPD'!D:D)*
             (D3315/10^6='2.1.trackMPD'!H:H)*
             (E3315='2.1.trackMPD'!F:F),
0))</f>
        <v>#N/A</v>
      </c>
    </row>
    <row r="3316" spans="1:9" x14ac:dyDescent="0.2">
      <c r="A3316" s="160" t="s">
        <v>21</v>
      </c>
      <c r="B3316" s="160" t="s">
        <v>146</v>
      </c>
      <c r="C3316" s="160">
        <f>_xlfn.XLOOKUP(B3316,'2.1.trackMPD'!$R$7:$R$29,'2.1.trackMPD'!$T$7:$T$29)</f>
        <v>6</v>
      </c>
      <c r="D3316" s="160">
        <v>5000</v>
      </c>
      <c r="E3316" s="160" t="s">
        <v>6394</v>
      </c>
      <c r="F3316" s="160" t="s">
        <v>110</v>
      </c>
      <c r="G3316" s="160" t="s">
        <v>124</v>
      </c>
      <c r="H3316" s="160" t="s">
        <v>6393</v>
      </c>
      <c r="I3316" s="160" t="e" cm="1">
        <f t="array" ref="I3316">INDEX('2.1.trackMPD'!K:K/(24*60*60),
       MATCH(1,
             (A3316='2.1.trackMPD'!A:A)*
             (C3316='2.1.trackMPD'!D:D)*
             (D3316/10^6='2.1.trackMPD'!H:H)*
             (E3316='2.1.trackMPD'!F:F),
0))</f>
        <v>#N/A</v>
      </c>
    </row>
    <row r="3317" spans="1:9" x14ac:dyDescent="0.2">
      <c r="A3317" s="160" t="s">
        <v>21</v>
      </c>
      <c r="B3317" s="160" t="s">
        <v>146</v>
      </c>
      <c r="C3317" s="160">
        <f>_xlfn.XLOOKUP(B3317,'2.1.trackMPD'!$R$7:$R$29,'2.1.trackMPD'!$T$7:$T$29)</f>
        <v>6</v>
      </c>
      <c r="D3317" s="160">
        <v>5000</v>
      </c>
      <c r="E3317" s="160" t="s">
        <v>6394</v>
      </c>
      <c r="F3317" s="160" t="s">
        <v>110</v>
      </c>
      <c r="G3317" s="160" t="s">
        <v>140</v>
      </c>
      <c r="H3317" s="160" t="s">
        <v>6393</v>
      </c>
      <c r="I3317" s="160" t="e" cm="1">
        <f t="array" ref="I3317">INDEX('2.1.trackMPD'!L:L/(24*60*60),
       MATCH(1,
             (A3317='2.1.trackMPD'!A:A)*
             (C3317='2.1.trackMPD'!D:D)*
             (D3317/10^6='2.1.trackMPD'!H:H)*
             (E3317='2.1.trackMPD'!F:F),
0))</f>
        <v>#N/A</v>
      </c>
    </row>
    <row r="3318" spans="1:9" x14ac:dyDescent="0.2">
      <c r="A3318" s="160" t="s">
        <v>21</v>
      </c>
      <c r="B3318" s="160" t="s">
        <v>146</v>
      </c>
      <c r="C3318" s="160">
        <f>_xlfn.XLOOKUP(B3318,'2.1.trackMPD'!$R$7:$R$29,'2.1.trackMPD'!$T$7:$T$29)</f>
        <v>6</v>
      </c>
      <c r="D3318" s="160">
        <v>1</v>
      </c>
      <c r="E3318" s="160" t="s">
        <v>6395</v>
      </c>
      <c r="F3318" s="160" t="s">
        <v>110</v>
      </c>
      <c r="G3318" s="160" t="s">
        <v>124</v>
      </c>
      <c r="H3318" s="160" t="s">
        <v>6392</v>
      </c>
      <c r="I3318" s="160" t="e" cm="1">
        <f t="array" ref="I3318">INDEX('2.1.trackMPD'!I:I/(24*60*60),
       MATCH(1,
             (A3318='2.1.trackMPD'!A:A)*
             (C3318='2.1.trackMPD'!D:D)*
             (D3318/10^6='2.1.trackMPD'!H:H)*
             (E3318='2.1.trackMPD'!F:F),
0))</f>
        <v>#N/A</v>
      </c>
    </row>
    <row r="3319" spans="1:9" x14ac:dyDescent="0.2">
      <c r="A3319" s="160" t="s">
        <v>21</v>
      </c>
      <c r="B3319" s="160" t="s">
        <v>146</v>
      </c>
      <c r="C3319" s="160">
        <f>_xlfn.XLOOKUP(B3319,'2.1.trackMPD'!$R$7:$R$29,'2.1.trackMPD'!$T$7:$T$29)</f>
        <v>6</v>
      </c>
      <c r="D3319" s="160">
        <v>1</v>
      </c>
      <c r="E3319" s="160" t="s">
        <v>6395</v>
      </c>
      <c r="F3319" s="160" t="s">
        <v>110</v>
      </c>
      <c r="G3319" s="160" t="s">
        <v>140</v>
      </c>
      <c r="H3319" s="160" t="s">
        <v>6392</v>
      </c>
      <c r="I3319" s="160" t="e" cm="1">
        <f t="array" ref="I3319">INDEX('2.1.trackMPD'!J:J/(24*60*60),
       MATCH(1,
             (A3319='2.1.trackMPD'!A:A)*
             (C3319='2.1.trackMPD'!D:D)*
             (D3319/10^6='2.1.trackMPD'!H:H)*
             (E3319='2.1.trackMPD'!F:F),
0))</f>
        <v>#N/A</v>
      </c>
    </row>
    <row r="3320" spans="1:9" x14ac:dyDescent="0.2">
      <c r="A3320" s="160" t="s">
        <v>21</v>
      </c>
      <c r="B3320" s="160" t="s">
        <v>146</v>
      </c>
      <c r="C3320" s="160">
        <f>_xlfn.XLOOKUP(B3320,'2.1.trackMPD'!$R$7:$R$29,'2.1.trackMPD'!$T$7:$T$29)</f>
        <v>6</v>
      </c>
      <c r="D3320" s="160">
        <v>1</v>
      </c>
      <c r="E3320" s="160" t="s">
        <v>6395</v>
      </c>
      <c r="F3320" s="160" t="s">
        <v>110</v>
      </c>
      <c r="G3320" s="160" t="s">
        <v>124</v>
      </c>
      <c r="H3320" s="160" t="s">
        <v>6393</v>
      </c>
      <c r="I3320" s="160" t="e" cm="1">
        <f t="array" ref="I3320">INDEX('2.1.trackMPD'!K:K/(24*60*60),
       MATCH(1,
             (A3320='2.1.trackMPD'!A:A)*
             (C3320='2.1.trackMPD'!D:D)*
             (D3320/10^6='2.1.trackMPD'!H:H)*
             (E3320='2.1.trackMPD'!F:F),
0))</f>
        <v>#N/A</v>
      </c>
    </row>
    <row r="3321" spans="1:9" x14ac:dyDescent="0.2">
      <c r="A3321" s="160" t="s">
        <v>21</v>
      </c>
      <c r="B3321" s="160" t="s">
        <v>146</v>
      </c>
      <c r="C3321" s="160">
        <f>_xlfn.XLOOKUP(B3321,'2.1.trackMPD'!$R$7:$R$29,'2.1.trackMPD'!$T$7:$T$29)</f>
        <v>6</v>
      </c>
      <c r="D3321" s="160">
        <v>1</v>
      </c>
      <c r="E3321" s="160" t="s">
        <v>6395</v>
      </c>
      <c r="F3321" s="160" t="s">
        <v>110</v>
      </c>
      <c r="G3321" s="160" t="s">
        <v>140</v>
      </c>
      <c r="H3321" s="160" t="s">
        <v>6393</v>
      </c>
      <c r="I3321" s="160" t="e" cm="1">
        <f t="array" ref="I3321">INDEX('2.1.trackMPD'!L:L/(24*60*60),
       MATCH(1,
             (A3321='2.1.trackMPD'!A:A)*
             (C3321='2.1.trackMPD'!D:D)*
             (D3321/10^6='2.1.trackMPD'!H:H)*
             (E3321='2.1.trackMPD'!F:F),
0))</f>
        <v>#N/A</v>
      </c>
    </row>
    <row r="3322" spans="1:9" x14ac:dyDescent="0.2">
      <c r="A3322" s="160" t="s">
        <v>21</v>
      </c>
      <c r="B3322" s="160" t="s">
        <v>146</v>
      </c>
      <c r="C3322" s="160">
        <f>_xlfn.XLOOKUP(B3322,'2.1.trackMPD'!$R$7:$R$29,'2.1.trackMPD'!$T$7:$T$29)</f>
        <v>6</v>
      </c>
      <c r="D3322" s="160">
        <v>10</v>
      </c>
      <c r="E3322" s="160" t="s">
        <v>6395</v>
      </c>
      <c r="F3322" s="160" t="s">
        <v>110</v>
      </c>
      <c r="G3322" s="160" t="s">
        <v>124</v>
      </c>
      <c r="H3322" s="160" t="s">
        <v>6392</v>
      </c>
      <c r="I3322" s="160" t="e" cm="1">
        <f t="array" ref="I3322">INDEX('2.1.trackMPD'!I:I/(24*60*60),
       MATCH(1,
             (A3322='2.1.trackMPD'!A:A)*
             (C3322='2.1.trackMPD'!D:D)*
             (D3322/10^6='2.1.trackMPD'!H:H)*
             (E3322='2.1.trackMPD'!F:F),
0))</f>
        <v>#N/A</v>
      </c>
    </row>
    <row r="3323" spans="1:9" x14ac:dyDescent="0.2">
      <c r="A3323" s="160" t="s">
        <v>21</v>
      </c>
      <c r="B3323" s="160" t="s">
        <v>146</v>
      </c>
      <c r="C3323" s="160">
        <f>_xlfn.XLOOKUP(B3323,'2.1.trackMPD'!$R$7:$R$29,'2.1.trackMPD'!$T$7:$T$29)</f>
        <v>6</v>
      </c>
      <c r="D3323" s="160">
        <v>10</v>
      </c>
      <c r="E3323" s="160" t="s">
        <v>6395</v>
      </c>
      <c r="F3323" s="160" t="s">
        <v>110</v>
      </c>
      <c r="G3323" s="160" t="s">
        <v>140</v>
      </c>
      <c r="H3323" s="160" t="s">
        <v>6392</v>
      </c>
      <c r="I3323" s="160" t="e" cm="1">
        <f t="array" ref="I3323">INDEX('2.1.trackMPD'!J:J/(24*60*60),
       MATCH(1,
             (A3323='2.1.trackMPD'!A:A)*
             (C3323='2.1.trackMPD'!D:D)*
             (D3323/10^6='2.1.trackMPD'!H:H)*
             (E3323='2.1.trackMPD'!F:F),
0))</f>
        <v>#N/A</v>
      </c>
    </row>
    <row r="3324" spans="1:9" x14ac:dyDescent="0.2">
      <c r="A3324" s="160" t="s">
        <v>21</v>
      </c>
      <c r="B3324" s="160" t="s">
        <v>146</v>
      </c>
      <c r="C3324" s="160">
        <f>_xlfn.XLOOKUP(B3324,'2.1.trackMPD'!$R$7:$R$29,'2.1.trackMPD'!$T$7:$T$29)</f>
        <v>6</v>
      </c>
      <c r="D3324" s="160">
        <v>10</v>
      </c>
      <c r="E3324" s="160" t="s">
        <v>6395</v>
      </c>
      <c r="F3324" s="160" t="s">
        <v>110</v>
      </c>
      <c r="G3324" s="160" t="s">
        <v>124</v>
      </c>
      <c r="H3324" s="160" t="s">
        <v>6393</v>
      </c>
      <c r="I3324" s="160" t="e" cm="1">
        <f t="array" ref="I3324">INDEX('2.1.trackMPD'!K:K/(24*60*60),
       MATCH(1,
             (A3324='2.1.trackMPD'!A:A)*
             (C3324='2.1.trackMPD'!D:D)*
             (D3324/10^6='2.1.trackMPD'!H:H)*
             (E3324='2.1.trackMPD'!F:F),
0))</f>
        <v>#N/A</v>
      </c>
    </row>
    <row r="3325" spans="1:9" x14ac:dyDescent="0.2">
      <c r="A3325" s="160" t="s">
        <v>21</v>
      </c>
      <c r="B3325" s="160" t="s">
        <v>146</v>
      </c>
      <c r="C3325" s="160">
        <f>_xlfn.XLOOKUP(B3325,'2.1.trackMPD'!$R$7:$R$29,'2.1.trackMPD'!$T$7:$T$29)</f>
        <v>6</v>
      </c>
      <c r="D3325" s="160">
        <v>10</v>
      </c>
      <c r="E3325" s="160" t="s">
        <v>6395</v>
      </c>
      <c r="F3325" s="160" t="s">
        <v>110</v>
      </c>
      <c r="G3325" s="160" t="s">
        <v>140</v>
      </c>
      <c r="H3325" s="160" t="s">
        <v>6393</v>
      </c>
      <c r="I3325" s="160" t="e" cm="1">
        <f t="array" ref="I3325">INDEX('2.1.trackMPD'!L:L/(24*60*60),
       MATCH(1,
             (A3325='2.1.trackMPD'!A:A)*
             (C3325='2.1.trackMPD'!D:D)*
             (D3325/10^6='2.1.trackMPD'!H:H)*
             (E3325='2.1.trackMPD'!F:F),
0))</f>
        <v>#N/A</v>
      </c>
    </row>
    <row r="3326" spans="1:9" x14ac:dyDescent="0.2">
      <c r="A3326" s="160" t="s">
        <v>21</v>
      </c>
      <c r="B3326" s="160" t="s">
        <v>146</v>
      </c>
      <c r="C3326" s="160">
        <f>_xlfn.XLOOKUP(B3326,'2.1.trackMPD'!$R$7:$R$29,'2.1.trackMPD'!$T$7:$T$29)</f>
        <v>6</v>
      </c>
      <c r="D3326" s="160">
        <v>100</v>
      </c>
      <c r="E3326" s="160" t="s">
        <v>6395</v>
      </c>
      <c r="F3326" s="160" t="s">
        <v>110</v>
      </c>
      <c r="G3326" s="160" t="s">
        <v>124</v>
      </c>
      <c r="H3326" s="160" t="s">
        <v>6392</v>
      </c>
      <c r="I3326" s="160" t="e" cm="1">
        <f t="array" ref="I3326">INDEX('2.1.trackMPD'!I:I/(24*60*60),
       MATCH(1,
             (A3326='2.1.trackMPD'!A:A)*
             (C3326='2.1.trackMPD'!D:D)*
             (D3326/10^6='2.1.trackMPD'!H:H)*
             (E3326='2.1.trackMPD'!F:F),
0))</f>
        <v>#N/A</v>
      </c>
    </row>
    <row r="3327" spans="1:9" x14ac:dyDescent="0.2">
      <c r="A3327" s="160" t="s">
        <v>21</v>
      </c>
      <c r="B3327" s="160" t="s">
        <v>146</v>
      </c>
      <c r="C3327" s="160">
        <f>_xlfn.XLOOKUP(B3327,'2.1.trackMPD'!$R$7:$R$29,'2.1.trackMPD'!$T$7:$T$29)</f>
        <v>6</v>
      </c>
      <c r="D3327" s="160">
        <v>100</v>
      </c>
      <c r="E3327" s="160" t="s">
        <v>6395</v>
      </c>
      <c r="F3327" s="160" t="s">
        <v>110</v>
      </c>
      <c r="G3327" s="160" t="s">
        <v>140</v>
      </c>
      <c r="H3327" s="160" t="s">
        <v>6392</v>
      </c>
      <c r="I3327" s="160" t="e" cm="1">
        <f t="array" ref="I3327">INDEX('2.1.trackMPD'!J:J/(24*60*60),
       MATCH(1,
             (A3327='2.1.trackMPD'!A:A)*
             (C3327='2.1.trackMPD'!D:D)*
             (D3327/10^6='2.1.trackMPD'!H:H)*
             (E3327='2.1.trackMPD'!F:F),
0))</f>
        <v>#N/A</v>
      </c>
    </row>
    <row r="3328" spans="1:9" x14ac:dyDescent="0.2">
      <c r="A3328" s="160" t="s">
        <v>21</v>
      </c>
      <c r="B3328" s="160" t="s">
        <v>146</v>
      </c>
      <c r="C3328" s="160">
        <f>_xlfn.XLOOKUP(B3328,'2.1.trackMPD'!$R$7:$R$29,'2.1.trackMPD'!$T$7:$T$29)</f>
        <v>6</v>
      </c>
      <c r="D3328" s="160">
        <v>100</v>
      </c>
      <c r="E3328" s="160" t="s">
        <v>6395</v>
      </c>
      <c r="F3328" s="160" t="s">
        <v>110</v>
      </c>
      <c r="G3328" s="160" t="s">
        <v>124</v>
      </c>
      <c r="H3328" s="160" t="s">
        <v>6393</v>
      </c>
      <c r="I3328" s="160" t="e" cm="1">
        <f t="array" ref="I3328">INDEX('2.1.trackMPD'!K:K/(24*60*60),
       MATCH(1,
             (A3328='2.1.trackMPD'!A:A)*
             (C3328='2.1.trackMPD'!D:D)*
             (D3328/10^6='2.1.trackMPD'!H:H)*
             (E3328='2.1.trackMPD'!F:F),
0))</f>
        <v>#N/A</v>
      </c>
    </row>
    <row r="3329" spans="1:9" x14ac:dyDescent="0.2">
      <c r="A3329" s="160" t="s">
        <v>21</v>
      </c>
      <c r="B3329" s="160" t="s">
        <v>146</v>
      </c>
      <c r="C3329" s="160">
        <f>_xlfn.XLOOKUP(B3329,'2.1.trackMPD'!$R$7:$R$29,'2.1.trackMPD'!$T$7:$T$29)</f>
        <v>6</v>
      </c>
      <c r="D3329" s="160">
        <v>100</v>
      </c>
      <c r="E3329" s="160" t="s">
        <v>6395</v>
      </c>
      <c r="F3329" s="160" t="s">
        <v>110</v>
      </c>
      <c r="G3329" s="160" t="s">
        <v>140</v>
      </c>
      <c r="H3329" s="160" t="s">
        <v>6393</v>
      </c>
      <c r="I3329" s="160" t="e" cm="1">
        <f t="array" ref="I3329">INDEX('2.1.trackMPD'!L:L/(24*60*60),
       MATCH(1,
             (A3329='2.1.trackMPD'!A:A)*
             (C3329='2.1.trackMPD'!D:D)*
             (D3329/10^6='2.1.trackMPD'!H:H)*
             (E3329='2.1.trackMPD'!F:F),
0))</f>
        <v>#N/A</v>
      </c>
    </row>
    <row r="3330" spans="1:9" x14ac:dyDescent="0.2">
      <c r="A3330" s="160" t="s">
        <v>21</v>
      </c>
      <c r="B3330" s="160" t="s">
        <v>147</v>
      </c>
      <c r="C3330" s="160">
        <f>_xlfn.XLOOKUP(B3330,'2.1.trackMPD'!$R$7:$R$29,'2.1.trackMPD'!$T$7:$T$29)</f>
        <v>6</v>
      </c>
      <c r="D3330" s="160">
        <v>1</v>
      </c>
      <c r="E3330" s="160" t="s">
        <v>6390</v>
      </c>
      <c r="F3330" s="160" t="s">
        <v>110</v>
      </c>
      <c r="G3330" s="160" t="s">
        <v>124</v>
      </c>
      <c r="H3330" s="160" t="s">
        <v>6392</v>
      </c>
      <c r="I3330" s="160" cm="1">
        <f t="array" ref="I3330">INDEX('2.1.trackMPD'!I:I/(24*60*60),
       MATCH(1,
             (A3330='2.1.trackMPD'!A:A)*
             (C3330='2.1.trackMPD'!D:D)*
             (D3330/10^6='2.1.trackMPD'!H:H)*
             (E3330='2.1.trackMPD'!F:F),
0))</f>
        <v>4.6660852281395944E-7</v>
      </c>
    </row>
    <row r="3331" spans="1:9" x14ac:dyDescent="0.2">
      <c r="A3331" s="160" t="s">
        <v>21</v>
      </c>
      <c r="B3331" s="160" t="s">
        <v>147</v>
      </c>
      <c r="C3331" s="160">
        <f>_xlfn.XLOOKUP(B3331,'2.1.trackMPD'!$R$7:$R$29,'2.1.trackMPD'!$T$7:$T$29)</f>
        <v>6</v>
      </c>
      <c r="D3331" s="160">
        <v>1</v>
      </c>
      <c r="E3331" s="160" t="s">
        <v>6390</v>
      </c>
      <c r="F3331" s="160" t="s">
        <v>110</v>
      </c>
      <c r="G3331" s="160" t="s">
        <v>140</v>
      </c>
      <c r="H3331" s="160" t="s">
        <v>6392</v>
      </c>
      <c r="I3331" s="160" cm="1">
        <f t="array" ref="I3331">INDEX('2.1.trackMPD'!J:J/(24*60*60),
       MATCH(1,
             (A3331='2.1.trackMPD'!A:A)*
             (C3331='2.1.trackMPD'!D:D)*
             (D3331/10^6='2.1.trackMPD'!H:H)*
             (E3331='2.1.trackMPD'!F:F),
0))</f>
        <v>1.3588291123400348E-5</v>
      </c>
    </row>
    <row r="3332" spans="1:9" x14ac:dyDescent="0.2">
      <c r="A3332" s="160" t="s">
        <v>21</v>
      </c>
      <c r="B3332" s="160" t="s">
        <v>147</v>
      </c>
      <c r="C3332" s="160">
        <f>_xlfn.XLOOKUP(B3332,'2.1.trackMPD'!$R$7:$R$29,'2.1.trackMPD'!$T$7:$T$29)</f>
        <v>6</v>
      </c>
      <c r="D3332" s="160">
        <v>1</v>
      </c>
      <c r="E3332" s="160" t="s">
        <v>6390</v>
      </c>
      <c r="F3332" s="160" t="s">
        <v>110</v>
      </c>
      <c r="G3332" s="160" t="s">
        <v>124</v>
      </c>
      <c r="H3332" s="160" t="s">
        <v>6393</v>
      </c>
      <c r="I3332" s="160" cm="1">
        <f t="array" ref="I3332">INDEX('2.1.trackMPD'!K:K/(24*60*60),
       MATCH(1,
             (A3332='2.1.trackMPD'!A:A)*
             (C3332='2.1.trackMPD'!D:D)*
             (D3332/10^6='2.1.trackMPD'!H:H)*
             (E3332='2.1.trackMPD'!F:F),
0))</f>
        <v>0</v>
      </c>
    </row>
    <row r="3333" spans="1:9" x14ac:dyDescent="0.2">
      <c r="A3333" s="160" t="s">
        <v>21</v>
      </c>
      <c r="B3333" s="160" t="s">
        <v>147</v>
      </c>
      <c r="C3333" s="160">
        <f>_xlfn.XLOOKUP(B3333,'2.1.trackMPD'!$R$7:$R$29,'2.1.trackMPD'!$T$7:$T$29)</f>
        <v>6</v>
      </c>
      <c r="D3333" s="160">
        <v>1</v>
      </c>
      <c r="E3333" s="160" t="s">
        <v>6390</v>
      </c>
      <c r="F3333" s="160" t="s">
        <v>110</v>
      </c>
      <c r="G3333" s="160" t="s">
        <v>140</v>
      </c>
      <c r="H3333" s="160" t="s">
        <v>6393</v>
      </c>
      <c r="I3333" s="160" cm="1">
        <f t="array" ref="I3333">INDEX('2.1.trackMPD'!L:L/(24*60*60),
       MATCH(1,
             (A3333='2.1.trackMPD'!A:A)*
             (C3333='2.1.trackMPD'!D:D)*
             (D3333/10^6='2.1.trackMPD'!H:H)*
             (E3333='2.1.trackMPD'!F:F),
0))</f>
        <v>0</v>
      </c>
    </row>
    <row r="3334" spans="1:9" x14ac:dyDescent="0.2">
      <c r="A3334" s="160" t="s">
        <v>21</v>
      </c>
      <c r="B3334" s="160" t="s">
        <v>147</v>
      </c>
      <c r="C3334" s="160">
        <f>_xlfn.XLOOKUP(B3334,'2.1.trackMPD'!$R$7:$R$29,'2.1.trackMPD'!$T$7:$T$29)</f>
        <v>6</v>
      </c>
      <c r="D3334" s="160">
        <v>10</v>
      </c>
      <c r="E3334" s="160" t="s">
        <v>6390</v>
      </c>
      <c r="F3334" s="160" t="s">
        <v>110</v>
      </c>
      <c r="G3334" s="160" t="s">
        <v>124</v>
      </c>
      <c r="H3334" s="160" t="s">
        <v>6392</v>
      </c>
      <c r="I3334" s="160" cm="1">
        <f t="array" ref="I3334">INDEX('2.1.trackMPD'!I:I/(24*60*60),
       MATCH(1,
             (A3334='2.1.trackMPD'!A:A)*
             (C3334='2.1.trackMPD'!D:D)*
             (D3334/10^6='2.1.trackMPD'!H:H)*
             (E3334='2.1.trackMPD'!F:F),
0))</f>
        <v>2.0851330201984027E-6</v>
      </c>
    </row>
    <row r="3335" spans="1:9" x14ac:dyDescent="0.2">
      <c r="A3335" s="160" t="s">
        <v>21</v>
      </c>
      <c r="B3335" s="160" t="s">
        <v>147</v>
      </c>
      <c r="C3335" s="160">
        <f>_xlfn.XLOOKUP(B3335,'2.1.trackMPD'!$R$7:$R$29,'2.1.trackMPD'!$T$7:$T$29)</f>
        <v>6</v>
      </c>
      <c r="D3335" s="160">
        <v>10</v>
      </c>
      <c r="E3335" s="160" t="s">
        <v>6390</v>
      </c>
      <c r="F3335" s="160" t="s">
        <v>110</v>
      </c>
      <c r="G3335" s="160" t="s">
        <v>140</v>
      </c>
      <c r="H3335" s="160" t="s">
        <v>6392</v>
      </c>
      <c r="I3335" s="160" cm="1">
        <f t="array" ref="I3335">INDEX('2.1.trackMPD'!J:J/(24*60*60),
       MATCH(1,
             (A3335='2.1.trackMPD'!A:A)*
             (C3335='2.1.trackMPD'!D:D)*
             (D3335/10^6='2.1.trackMPD'!H:H)*
             (E3335='2.1.trackMPD'!F:F),
0))</f>
        <v>1.8651474322337038E-5</v>
      </c>
    </row>
    <row r="3336" spans="1:9" x14ac:dyDescent="0.2">
      <c r="A3336" s="160" t="s">
        <v>21</v>
      </c>
      <c r="B3336" s="160" t="s">
        <v>147</v>
      </c>
      <c r="C3336" s="160">
        <f>_xlfn.XLOOKUP(B3336,'2.1.trackMPD'!$R$7:$R$29,'2.1.trackMPD'!$T$7:$T$29)</f>
        <v>6</v>
      </c>
      <c r="D3336" s="160">
        <v>10</v>
      </c>
      <c r="E3336" s="160" t="s">
        <v>6390</v>
      </c>
      <c r="F3336" s="160" t="s">
        <v>110</v>
      </c>
      <c r="G3336" s="160" t="s">
        <v>124</v>
      </c>
      <c r="H3336" s="160" t="s">
        <v>6393</v>
      </c>
      <c r="I3336" s="160" cm="1">
        <f t="array" ref="I3336">INDEX('2.1.trackMPD'!K:K/(24*60*60),
       MATCH(1,
             (A3336='2.1.trackMPD'!A:A)*
             (C3336='2.1.trackMPD'!D:D)*
             (D3336/10^6='2.1.trackMPD'!H:H)*
             (E3336='2.1.trackMPD'!F:F),
0))</f>
        <v>0</v>
      </c>
    </row>
    <row r="3337" spans="1:9" x14ac:dyDescent="0.2">
      <c r="A3337" s="160" t="s">
        <v>21</v>
      </c>
      <c r="B3337" s="160" t="s">
        <v>147</v>
      </c>
      <c r="C3337" s="160">
        <f>_xlfn.XLOOKUP(B3337,'2.1.trackMPD'!$R$7:$R$29,'2.1.trackMPD'!$T$7:$T$29)</f>
        <v>6</v>
      </c>
      <c r="D3337" s="160">
        <v>10</v>
      </c>
      <c r="E3337" s="160" t="s">
        <v>6390</v>
      </c>
      <c r="F3337" s="160" t="s">
        <v>110</v>
      </c>
      <c r="G3337" s="160" t="s">
        <v>140</v>
      </c>
      <c r="H3337" s="160" t="s">
        <v>6393</v>
      </c>
      <c r="I3337" s="160" cm="1">
        <f t="array" ref="I3337">INDEX('2.1.trackMPD'!L:L/(24*60*60),
       MATCH(1,
             (A3337='2.1.trackMPD'!A:A)*
             (C3337='2.1.trackMPD'!D:D)*
             (D3337/10^6='2.1.trackMPD'!H:H)*
             (E3337='2.1.trackMPD'!F:F),
0))</f>
        <v>0</v>
      </c>
    </row>
    <row r="3338" spans="1:9" x14ac:dyDescent="0.2">
      <c r="A3338" s="160" t="s">
        <v>21</v>
      </c>
      <c r="B3338" s="160" t="s">
        <v>147</v>
      </c>
      <c r="C3338" s="160">
        <f>_xlfn.XLOOKUP(B3338,'2.1.trackMPD'!$R$7:$R$29,'2.1.trackMPD'!$T$7:$T$29)</f>
        <v>6</v>
      </c>
      <c r="D3338" s="160">
        <v>100</v>
      </c>
      <c r="E3338" s="160" t="s">
        <v>6390</v>
      </c>
      <c r="F3338" s="160" t="s">
        <v>110</v>
      </c>
      <c r="G3338" s="160" t="s">
        <v>124</v>
      </c>
      <c r="H3338" s="160" t="s">
        <v>6392</v>
      </c>
      <c r="I3338" s="160" cm="1">
        <f t="array" ref="I3338">INDEX('2.1.trackMPD'!I:I/(24*60*60),
       MATCH(1,
             (A3338='2.1.trackMPD'!A:A)*
             (C3338='2.1.trackMPD'!D:D)*
             (D3338/10^6='2.1.trackMPD'!H:H)*
             (E3338='2.1.trackMPD'!F:F),
0))</f>
        <v>4.0984242086577194E-3</v>
      </c>
    </row>
    <row r="3339" spans="1:9" x14ac:dyDescent="0.2">
      <c r="A3339" s="160" t="s">
        <v>21</v>
      </c>
      <c r="B3339" s="160" t="s">
        <v>147</v>
      </c>
      <c r="C3339" s="160">
        <f>_xlfn.XLOOKUP(B3339,'2.1.trackMPD'!$R$7:$R$29,'2.1.trackMPD'!$T$7:$T$29)</f>
        <v>6</v>
      </c>
      <c r="D3339" s="160">
        <v>100</v>
      </c>
      <c r="E3339" s="160" t="s">
        <v>6390</v>
      </c>
      <c r="F3339" s="160" t="s">
        <v>110</v>
      </c>
      <c r="G3339" s="160" t="s">
        <v>140</v>
      </c>
      <c r="H3339" s="160" t="s">
        <v>6392</v>
      </c>
      <c r="I3339" s="160" cm="1">
        <f t="array" ref="I3339">INDEX('2.1.trackMPD'!J:J/(24*60*60),
       MATCH(1,
             (A3339='2.1.trackMPD'!A:A)*
             (C3339='2.1.trackMPD'!D:D)*
             (D3339/10^6='2.1.trackMPD'!H:H)*
             (E3339='2.1.trackMPD'!F:F),
0))</f>
        <v>1.5962471233017246E-3</v>
      </c>
    </row>
    <row r="3340" spans="1:9" x14ac:dyDescent="0.2">
      <c r="A3340" s="160" t="s">
        <v>21</v>
      </c>
      <c r="B3340" s="160" t="s">
        <v>147</v>
      </c>
      <c r="C3340" s="160">
        <f>_xlfn.XLOOKUP(B3340,'2.1.trackMPD'!$R$7:$R$29,'2.1.trackMPD'!$T$7:$T$29)</f>
        <v>6</v>
      </c>
      <c r="D3340" s="160">
        <v>100</v>
      </c>
      <c r="E3340" s="160" t="s">
        <v>6390</v>
      </c>
      <c r="F3340" s="160" t="s">
        <v>110</v>
      </c>
      <c r="G3340" s="160" t="s">
        <v>124</v>
      </c>
      <c r="H3340" s="160" t="s">
        <v>6393</v>
      </c>
      <c r="I3340" s="160" cm="1">
        <f t="array" ref="I3340">INDEX('2.1.trackMPD'!K:K/(24*60*60),
       MATCH(1,
             (A3340='2.1.trackMPD'!A:A)*
             (C3340='2.1.trackMPD'!D:D)*
             (D3340/10^6='2.1.trackMPD'!H:H)*
             (E3340='2.1.trackMPD'!F:F),
0))</f>
        <v>0</v>
      </c>
    </row>
    <row r="3341" spans="1:9" x14ac:dyDescent="0.2">
      <c r="A3341" s="160" t="s">
        <v>21</v>
      </c>
      <c r="B3341" s="160" t="s">
        <v>147</v>
      </c>
      <c r="C3341" s="160">
        <f>_xlfn.XLOOKUP(B3341,'2.1.trackMPD'!$R$7:$R$29,'2.1.trackMPD'!$T$7:$T$29)</f>
        <v>6</v>
      </c>
      <c r="D3341" s="160">
        <v>100</v>
      </c>
      <c r="E3341" s="160" t="s">
        <v>6390</v>
      </c>
      <c r="F3341" s="160" t="s">
        <v>110</v>
      </c>
      <c r="G3341" s="160" t="s">
        <v>140</v>
      </c>
      <c r="H3341" s="160" t="s">
        <v>6393</v>
      </c>
      <c r="I3341" s="160" cm="1">
        <f t="array" ref="I3341">INDEX('2.1.trackMPD'!L:L/(24*60*60),
       MATCH(1,
             (A3341='2.1.trackMPD'!A:A)*
             (C3341='2.1.trackMPD'!D:D)*
             (D3341/10^6='2.1.trackMPD'!H:H)*
             (E3341='2.1.trackMPD'!F:F),
0))</f>
        <v>0</v>
      </c>
    </row>
    <row r="3342" spans="1:9" x14ac:dyDescent="0.2">
      <c r="A3342" s="160" t="s">
        <v>21</v>
      </c>
      <c r="B3342" s="160" t="s">
        <v>147</v>
      </c>
      <c r="C3342" s="160">
        <f>_xlfn.XLOOKUP(B3342,'2.1.trackMPD'!$R$7:$R$29,'2.1.trackMPD'!$T$7:$T$29)</f>
        <v>6</v>
      </c>
      <c r="D3342" s="160">
        <v>1000</v>
      </c>
      <c r="E3342" s="160" t="s">
        <v>6390</v>
      </c>
      <c r="F3342" s="160" t="s">
        <v>110</v>
      </c>
      <c r="G3342" s="160" t="s">
        <v>124</v>
      </c>
      <c r="H3342" s="160" t="s">
        <v>6392</v>
      </c>
      <c r="I3342" s="160" cm="1">
        <f t="array" ref="I3342">INDEX('2.1.trackMPD'!I:I/(24*60*60),
       MATCH(1,
             (A3342='2.1.trackMPD'!A:A)*
             (C3342='2.1.trackMPD'!D:D)*
             (D3342/10^6='2.1.trackMPD'!H:H)*
             (E3342='2.1.trackMPD'!F:F),
0))</f>
        <v>5.3683412108013773</v>
      </c>
    </row>
    <row r="3343" spans="1:9" x14ac:dyDescent="0.2">
      <c r="A3343" s="160" t="s">
        <v>21</v>
      </c>
      <c r="B3343" s="160" t="s">
        <v>147</v>
      </c>
      <c r="C3343" s="160">
        <f>_xlfn.XLOOKUP(B3343,'2.1.trackMPD'!$R$7:$R$29,'2.1.trackMPD'!$T$7:$T$29)</f>
        <v>6</v>
      </c>
      <c r="D3343" s="160">
        <v>1000</v>
      </c>
      <c r="E3343" s="160" t="s">
        <v>6390</v>
      </c>
      <c r="F3343" s="160" t="s">
        <v>110</v>
      </c>
      <c r="G3343" s="160" t="s">
        <v>140</v>
      </c>
      <c r="H3343" s="160" t="s">
        <v>6392</v>
      </c>
      <c r="I3343" s="160" cm="1">
        <f t="array" ref="I3343">INDEX('2.1.trackMPD'!J:J/(24*60*60),
       MATCH(1,
             (A3343='2.1.trackMPD'!A:A)*
             (C3343='2.1.trackMPD'!D:D)*
             (D3343/10^6='2.1.trackMPD'!H:H)*
             (E3343='2.1.trackMPD'!F:F),
0))</f>
        <v>5.8564266414060297E-2</v>
      </c>
    </row>
    <row r="3344" spans="1:9" x14ac:dyDescent="0.2">
      <c r="A3344" s="160" t="s">
        <v>21</v>
      </c>
      <c r="B3344" s="160" t="s">
        <v>147</v>
      </c>
      <c r="C3344" s="160">
        <f>_xlfn.XLOOKUP(B3344,'2.1.trackMPD'!$R$7:$R$29,'2.1.trackMPD'!$T$7:$T$29)</f>
        <v>6</v>
      </c>
      <c r="D3344" s="160">
        <v>1000</v>
      </c>
      <c r="E3344" s="160" t="s">
        <v>6390</v>
      </c>
      <c r="F3344" s="160" t="s">
        <v>110</v>
      </c>
      <c r="G3344" s="160" t="s">
        <v>124</v>
      </c>
      <c r="H3344" s="160" t="s">
        <v>6393</v>
      </c>
      <c r="I3344" s="160" cm="1">
        <f t="array" ref="I3344">INDEX('2.1.trackMPD'!K:K/(24*60*60),
       MATCH(1,
             (A3344='2.1.trackMPD'!A:A)*
             (C3344='2.1.trackMPD'!D:D)*
             (D3344/10^6='2.1.trackMPD'!H:H)*
             (E3344='2.1.trackMPD'!F:F),
0))</f>
        <v>0</v>
      </c>
    </row>
    <row r="3345" spans="1:9" x14ac:dyDescent="0.2">
      <c r="A3345" s="160" t="s">
        <v>21</v>
      </c>
      <c r="B3345" s="160" t="s">
        <v>147</v>
      </c>
      <c r="C3345" s="160">
        <f>_xlfn.XLOOKUP(B3345,'2.1.trackMPD'!$R$7:$R$29,'2.1.trackMPD'!$T$7:$T$29)</f>
        <v>6</v>
      </c>
      <c r="D3345" s="160">
        <v>1000</v>
      </c>
      <c r="E3345" s="160" t="s">
        <v>6390</v>
      </c>
      <c r="F3345" s="160" t="s">
        <v>110</v>
      </c>
      <c r="G3345" s="160" t="s">
        <v>140</v>
      </c>
      <c r="H3345" s="160" t="s">
        <v>6393</v>
      </c>
      <c r="I3345" s="160" cm="1">
        <f t="array" ref="I3345">INDEX('2.1.trackMPD'!L:L/(24*60*60),
       MATCH(1,
             (A3345='2.1.trackMPD'!A:A)*
             (C3345='2.1.trackMPD'!D:D)*
             (D3345/10^6='2.1.trackMPD'!H:H)*
             (E3345='2.1.trackMPD'!F:F),
0))</f>
        <v>0</v>
      </c>
    </row>
    <row r="3346" spans="1:9" x14ac:dyDescent="0.2">
      <c r="A3346" s="160" t="s">
        <v>21</v>
      </c>
      <c r="B3346" s="160" t="s">
        <v>147</v>
      </c>
      <c r="C3346" s="160">
        <f>_xlfn.XLOOKUP(B3346,'2.1.trackMPD'!$R$7:$R$29,'2.1.trackMPD'!$T$7:$T$29)</f>
        <v>6</v>
      </c>
      <c r="D3346" s="160">
        <v>5000</v>
      </c>
      <c r="E3346" s="160" t="s">
        <v>6390</v>
      </c>
      <c r="F3346" s="160" t="s">
        <v>110</v>
      </c>
      <c r="G3346" s="160" t="s">
        <v>124</v>
      </c>
      <c r="H3346" s="160" t="s">
        <v>6392</v>
      </c>
      <c r="I3346" s="160" cm="1">
        <f t="array" ref="I3346">INDEX('2.1.trackMPD'!I:I/(24*60*60),
       MATCH(1,
             (A3346='2.1.trackMPD'!A:A)*
             (C3346='2.1.trackMPD'!D:D)*
             (D3346/10^6='2.1.trackMPD'!H:H)*
             (E3346='2.1.trackMPD'!F:F),
0))</f>
        <v>83.412452268971649</v>
      </c>
    </row>
    <row r="3347" spans="1:9" x14ac:dyDescent="0.2">
      <c r="A3347" s="160" t="s">
        <v>21</v>
      </c>
      <c r="B3347" s="160" t="s">
        <v>147</v>
      </c>
      <c r="C3347" s="160">
        <f>_xlfn.XLOOKUP(B3347,'2.1.trackMPD'!$R$7:$R$29,'2.1.trackMPD'!$T$7:$T$29)</f>
        <v>6</v>
      </c>
      <c r="D3347" s="160">
        <v>5000</v>
      </c>
      <c r="E3347" s="160" t="s">
        <v>6390</v>
      </c>
      <c r="F3347" s="160" t="s">
        <v>110</v>
      </c>
      <c r="G3347" s="160" t="s">
        <v>140</v>
      </c>
      <c r="H3347" s="160" t="s">
        <v>6392</v>
      </c>
      <c r="I3347" s="160" cm="1">
        <f t="array" ref="I3347">INDEX('2.1.trackMPD'!J:J/(24*60*60),
       MATCH(1,
             (A3347='2.1.trackMPD'!A:A)*
             (C3347='2.1.trackMPD'!D:D)*
             (D3347/10^6='2.1.trackMPD'!H:H)*
             (E3347='2.1.trackMPD'!F:F),
0))</f>
        <v>0.23084901120804399</v>
      </c>
    </row>
    <row r="3348" spans="1:9" x14ac:dyDescent="0.2">
      <c r="A3348" s="160" t="s">
        <v>21</v>
      </c>
      <c r="B3348" s="160" t="s">
        <v>147</v>
      </c>
      <c r="C3348" s="160">
        <f>_xlfn.XLOOKUP(B3348,'2.1.trackMPD'!$R$7:$R$29,'2.1.trackMPD'!$T$7:$T$29)</f>
        <v>6</v>
      </c>
      <c r="D3348" s="160">
        <v>5000</v>
      </c>
      <c r="E3348" s="160" t="s">
        <v>6390</v>
      </c>
      <c r="F3348" s="160" t="s">
        <v>110</v>
      </c>
      <c r="G3348" s="160" t="s">
        <v>124</v>
      </c>
      <c r="H3348" s="160" t="s">
        <v>6393</v>
      </c>
      <c r="I3348" s="160" cm="1">
        <f t="array" ref="I3348">INDEX('2.1.trackMPD'!K:K/(24*60*60),
       MATCH(1,
             (A3348='2.1.trackMPD'!A:A)*
             (C3348='2.1.trackMPD'!D:D)*
             (D3348/10^6='2.1.trackMPD'!H:H)*
             (E3348='2.1.trackMPD'!F:F),
0))</f>
        <v>0</v>
      </c>
    </row>
    <row r="3349" spans="1:9" x14ac:dyDescent="0.2">
      <c r="A3349" s="160" t="s">
        <v>21</v>
      </c>
      <c r="B3349" s="160" t="s">
        <v>147</v>
      </c>
      <c r="C3349" s="160">
        <f>_xlfn.XLOOKUP(B3349,'2.1.trackMPD'!$R$7:$R$29,'2.1.trackMPD'!$T$7:$T$29)</f>
        <v>6</v>
      </c>
      <c r="D3349" s="160">
        <v>5000</v>
      </c>
      <c r="E3349" s="160" t="s">
        <v>6390</v>
      </c>
      <c r="F3349" s="160" t="s">
        <v>110</v>
      </c>
      <c r="G3349" s="160" t="s">
        <v>140</v>
      </c>
      <c r="H3349" s="160" t="s">
        <v>6393</v>
      </c>
      <c r="I3349" s="160" cm="1">
        <f t="array" ref="I3349">INDEX('2.1.trackMPD'!L:L/(24*60*60),
       MATCH(1,
             (A3349='2.1.trackMPD'!A:A)*
             (C3349='2.1.trackMPD'!D:D)*
             (D3349/10^6='2.1.trackMPD'!H:H)*
             (E3349='2.1.trackMPD'!F:F),
0))</f>
        <v>0</v>
      </c>
    </row>
    <row r="3350" spans="1:9" x14ac:dyDescent="0.2">
      <c r="A3350" s="160" t="s">
        <v>21</v>
      </c>
      <c r="B3350" s="160" t="s">
        <v>147</v>
      </c>
      <c r="C3350" s="160">
        <f>_xlfn.XLOOKUP(B3350,'2.1.trackMPD'!$R$7:$R$29,'2.1.trackMPD'!$T$7:$T$29)</f>
        <v>6</v>
      </c>
      <c r="D3350" s="160">
        <v>1</v>
      </c>
      <c r="E3350" s="160" t="s">
        <v>6394</v>
      </c>
      <c r="F3350" s="160" t="s">
        <v>110</v>
      </c>
      <c r="G3350" s="160" t="s">
        <v>124</v>
      </c>
      <c r="H3350" s="160" t="s">
        <v>6392</v>
      </c>
      <c r="I3350" s="160" cm="1">
        <f t="array" ref="I3350">INDEX('2.1.trackMPD'!I:I/(24*60*60),
       MATCH(1,
             (A3350='2.1.trackMPD'!A:A)*
             (C3350='2.1.trackMPD'!D:D)*
             (D3350/10^6='2.1.trackMPD'!H:H)*
             (E3350='2.1.trackMPD'!F:F),
0))</f>
        <v>5.641955361898646E-7</v>
      </c>
    </row>
    <row r="3351" spans="1:9" x14ac:dyDescent="0.2">
      <c r="A3351" s="160" t="s">
        <v>21</v>
      </c>
      <c r="B3351" s="160" t="s">
        <v>147</v>
      </c>
      <c r="C3351" s="160">
        <f>_xlfn.XLOOKUP(B3351,'2.1.trackMPD'!$R$7:$R$29,'2.1.trackMPD'!$T$7:$T$29)</f>
        <v>6</v>
      </c>
      <c r="D3351" s="160">
        <v>1</v>
      </c>
      <c r="E3351" s="160" t="s">
        <v>6394</v>
      </c>
      <c r="F3351" s="160" t="s">
        <v>110</v>
      </c>
      <c r="G3351" s="160" t="s">
        <v>140</v>
      </c>
      <c r="H3351" s="160" t="s">
        <v>6392</v>
      </c>
      <c r="I3351" s="160" cm="1">
        <f t="array" ref="I3351">INDEX('2.1.trackMPD'!J:J/(24*60*60),
       MATCH(1,
             (A3351='2.1.trackMPD'!A:A)*
             (C3351='2.1.trackMPD'!D:D)*
             (D3351/10^6='2.1.trackMPD'!H:H)*
             (E3351='2.1.trackMPD'!F:F),
0))</f>
        <v>1.3260237986592362E-5</v>
      </c>
    </row>
    <row r="3352" spans="1:9" x14ac:dyDescent="0.2">
      <c r="A3352" s="160" t="s">
        <v>21</v>
      </c>
      <c r="B3352" s="160" t="s">
        <v>147</v>
      </c>
      <c r="C3352" s="160">
        <f>_xlfn.XLOOKUP(B3352,'2.1.trackMPD'!$R$7:$R$29,'2.1.trackMPD'!$T$7:$T$29)</f>
        <v>6</v>
      </c>
      <c r="D3352" s="160">
        <v>1</v>
      </c>
      <c r="E3352" s="160" t="s">
        <v>6394</v>
      </c>
      <c r="F3352" s="160" t="s">
        <v>110</v>
      </c>
      <c r="G3352" s="160" t="s">
        <v>124</v>
      </c>
      <c r="H3352" s="160" t="s">
        <v>6393</v>
      </c>
      <c r="I3352" s="160" cm="1">
        <f t="array" ref="I3352">INDEX('2.1.trackMPD'!K:K/(24*60*60),
       MATCH(1,
             (A3352='2.1.trackMPD'!A:A)*
             (C3352='2.1.trackMPD'!D:D)*
             (D3352/10^6='2.1.trackMPD'!H:H)*
             (E3352='2.1.trackMPD'!F:F),
0))</f>
        <v>0</v>
      </c>
    </row>
    <row r="3353" spans="1:9" x14ac:dyDescent="0.2">
      <c r="A3353" s="160" t="s">
        <v>21</v>
      </c>
      <c r="B3353" s="160" t="s">
        <v>147</v>
      </c>
      <c r="C3353" s="160">
        <f>_xlfn.XLOOKUP(B3353,'2.1.trackMPD'!$R$7:$R$29,'2.1.trackMPD'!$T$7:$T$29)</f>
        <v>6</v>
      </c>
      <c r="D3353" s="160">
        <v>1</v>
      </c>
      <c r="E3353" s="160" t="s">
        <v>6394</v>
      </c>
      <c r="F3353" s="160" t="s">
        <v>110</v>
      </c>
      <c r="G3353" s="160" t="s">
        <v>140</v>
      </c>
      <c r="H3353" s="160" t="s">
        <v>6393</v>
      </c>
      <c r="I3353" s="160" cm="1">
        <f t="array" ref="I3353">INDEX('2.1.trackMPD'!L:L/(24*60*60),
       MATCH(1,
             (A3353='2.1.trackMPD'!A:A)*
             (C3353='2.1.trackMPD'!D:D)*
             (D3353/10^6='2.1.trackMPD'!H:H)*
             (E3353='2.1.trackMPD'!F:F),
0))</f>
        <v>0</v>
      </c>
    </row>
    <row r="3354" spans="1:9" x14ac:dyDescent="0.2">
      <c r="A3354" s="160" t="s">
        <v>21</v>
      </c>
      <c r="B3354" s="160" t="s">
        <v>147</v>
      </c>
      <c r="C3354" s="160">
        <f>_xlfn.XLOOKUP(B3354,'2.1.trackMPD'!$R$7:$R$29,'2.1.trackMPD'!$T$7:$T$29)</f>
        <v>6</v>
      </c>
      <c r="D3354" s="160">
        <v>10</v>
      </c>
      <c r="E3354" s="160" t="s">
        <v>6394</v>
      </c>
      <c r="F3354" s="160" t="s">
        <v>110</v>
      </c>
      <c r="G3354" s="160" t="s">
        <v>124</v>
      </c>
      <c r="H3354" s="160" t="s">
        <v>6392</v>
      </c>
      <c r="I3354" s="160" cm="1">
        <f t="array" ref="I3354">INDEX('2.1.trackMPD'!I:I/(24*60*60),
       MATCH(1,
             (A3354='2.1.trackMPD'!A:A)*
             (C3354='2.1.trackMPD'!D:D)*
             (D3354/10^6='2.1.trackMPD'!H:H)*
             (E3354='2.1.trackMPD'!F:F),
0))</f>
        <v>2.0021127958010416E-5</v>
      </c>
    </row>
    <row r="3355" spans="1:9" x14ac:dyDescent="0.2">
      <c r="A3355" s="160" t="s">
        <v>21</v>
      </c>
      <c r="B3355" s="160" t="s">
        <v>147</v>
      </c>
      <c r="C3355" s="160">
        <f>_xlfn.XLOOKUP(B3355,'2.1.trackMPD'!$R$7:$R$29,'2.1.trackMPD'!$T$7:$T$29)</f>
        <v>6</v>
      </c>
      <c r="D3355" s="160">
        <v>10</v>
      </c>
      <c r="E3355" s="160" t="s">
        <v>6394</v>
      </c>
      <c r="F3355" s="160" t="s">
        <v>110</v>
      </c>
      <c r="G3355" s="160" t="s">
        <v>140</v>
      </c>
      <c r="H3355" s="160" t="s">
        <v>6392</v>
      </c>
      <c r="I3355" s="160" cm="1">
        <f t="array" ref="I3355">INDEX('2.1.trackMPD'!J:J/(24*60*60),
       MATCH(1,
             (A3355='2.1.trackMPD'!A:A)*
             (C3355='2.1.trackMPD'!D:D)*
             (D3355/10^6='2.1.trackMPD'!H:H)*
             (E3355='2.1.trackMPD'!F:F),
0))</f>
        <v>5.9651611245365041E-5</v>
      </c>
    </row>
    <row r="3356" spans="1:9" x14ac:dyDescent="0.2">
      <c r="A3356" s="160" t="s">
        <v>21</v>
      </c>
      <c r="B3356" s="160" t="s">
        <v>147</v>
      </c>
      <c r="C3356" s="160">
        <f>_xlfn.XLOOKUP(B3356,'2.1.trackMPD'!$R$7:$R$29,'2.1.trackMPD'!$T$7:$T$29)</f>
        <v>6</v>
      </c>
      <c r="D3356" s="160">
        <v>10</v>
      </c>
      <c r="E3356" s="160" t="s">
        <v>6394</v>
      </c>
      <c r="F3356" s="160" t="s">
        <v>110</v>
      </c>
      <c r="G3356" s="160" t="s">
        <v>124</v>
      </c>
      <c r="H3356" s="160" t="s">
        <v>6393</v>
      </c>
      <c r="I3356" s="160" cm="1">
        <f t="array" ref="I3356">INDEX('2.1.trackMPD'!K:K/(24*60*60),
       MATCH(1,
             (A3356='2.1.trackMPD'!A:A)*
             (C3356='2.1.trackMPD'!D:D)*
             (D3356/10^6='2.1.trackMPD'!H:H)*
             (E3356='2.1.trackMPD'!F:F),
0))</f>
        <v>0</v>
      </c>
    </row>
    <row r="3357" spans="1:9" x14ac:dyDescent="0.2">
      <c r="A3357" s="160" t="s">
        <v>21</v>
      </c>
      <c r="B3357" s="160" t="s">
        <v>147</v>
      </c>
      <c r="C3357" s="160">
        <f>_xlfn.XLOOKUP(B3357,'2.1.trackMPD'!$R$7:$R$29,'2.1.trackMPD'!$T$7:$T$29)</f>
        <v>6</v>
      </c>
      <c r="D3357" s="160">
        <v>10</v>
      </c>
      <c r="E3357" s="160" t="s">
        <v>6394</v>
      </c>
      <c r="F3357" s="160" t="s">
        <v>110</v>
      </c>
      <c r="G3357" s="160" t="s">
        <v>140</v>
      </c>
      <c r="H3357" s="160" t="s">
        <v>6393</v>
      </c>
      <c r="I3357" s="160" cm="1">
        <f t="array" ref="I3357">INDEX('2.1.trackMPD'!L:L/(24*60*60),
       MATCH(1,
             (A3357='2.1.trackMPD'!A:A)*
             (C3357='2.1.trackMPD'!D:D)*
             (D3357/10^6='2.1.trackMPD'!H:H)*
             (E3357='2.1.trackMPD'!F:F),
0))</f>
        <v>0</v>
      </c>
    </row>
    <row r="3358" spans="1:9" x14ac:dyDescent="0.2">
      <c r="A3358" s="160" t="s">
        <v>21</v>
      </c>
      <c r="B3358" s="160" t="s">
        <v>147</v>
      </c>
      <c r="C3358" s="160">
        <f>_xlfn.XLOOKUP(B3358,'2.1.trackMPD'!$R$7:$R$29,'2.1.trackMPD'!$T$7:$T$29)</f>
        <v>6</v>
      </c>
      <c r="D3358" s="160">
        <v>100</v>
      </c>
      <c r="E3358" s="160" t="s">
        <v>6394</v>
      </c>
      <c r="F3358" s="160" t="s">
        <v>110</v>
      </c>
      <c r="G3358" s="160" t="s">
        <v>124</v>
      </c>
      <c r="H3358" s="160" t="s">
        <v>6392</v>
      </c>
      <c r="I3358" s="160" cm="1">
        <f t="array" ref="I3358">INDEX('2.1.trackMPD'!I:I/(24*60*60),
       MATCH(1,
             (A3358='2.1.trackMPD'!A:A)*
             (C3358='2.1.trackMPD'!D:D)*
             (D3358/10^6='2.1.trackMPD'!H:H)*
             (E3358='2.1.trackMPD'!F:F),
0))</f>
        <v>3.4877319414421529E-2</v>
      </c>
    </row>
    <row r="3359" spans="1:9" x14ac:dyDescent="0.2">
      <c r="A3359" s="160" t="s">
        <v>21</v>
      </c>
      <c r="B3359" s="160" t="s">
        <v>147</v>
      </c>
      <c r="C3359" s="160">
        <f>_xlfn.XLOOKUP(B3359,'2.1.trackMPD'!$R$7:$R$29,'2.1.trackMPD'!$T$7:$T$29)</f>
        <v>6</v>
      </c>
      <c r="D3359" s="160">
        <v>100</v>
      </c>
      <c r="E3359" s="160" t="s">
        <v>6394</v>
      </c>
      <c r="F3359" s="160" t="s">
        <v>110</v>
      </c>
      <c r="G3359" s="160" t="s">
        <v>140</v>
      </c>
      <c r="H3359" s="160" t="s">
        <v>6392</v>
      </c>
      <c r="I3359" s="160" cm="1">
        <f t="array" ref="I3359">INDEX('2.1.trackMPD'!J:J/(24*60*60),
       MATCH(1,
             (A3359='2.1.trackMPD'!A:A)*
             (C3359='2.1.trackMPD'!D:D)*
             (D3359/10^6='2.1.trackMPD'!H:H)*
             (E3359='2.1.trackMPD'!F:F),
0))</f>
        <v>4.7003959416505791E-3</v>
      </c>
    </row>
    <row r="3360" spans="1:9" x14ac:dyDescent="0.2">
      <c r="A3360" s="160" t="s">
        <v>21</v>
      </c>
      <c r="B3360" s="160" t="s">
        <v>147</v>
      </c>
      <c r="C3360" s="160">
        <f>_xlfn.XLOOKUP(B3360,'2.1.trackMPD'!$R$7:$R$29,'2.1.trackMPD'!$T$7:$T$29)</f>
        <v>6</v>
      </c>
      <c r="D3360" s="160">
        <v>100</v>
      </c>
      <c r="E3360" s="160" t="s">
        <v>6394</v>
      </c>
      <c r="F3360" s="160" t="s">
        <v>110</v>
      </c>
      <c r="G3360" s="160" t="s">
        <v>124</v>
      </c>
      <c r="H3360" s="160" t="s">
        <v>6393</v>
      </c>
      <c r="I3360" s="160" cm="1">
        <f t="array" ref="I3360">INDEX('2.1.trackMPD'!K:K/(24*60*60),
       MATCH(1,
             (A3360='2.1.trackMPD'!A:A)*
             (C3360='2.1.trackMPD'!D:D)*
             (D3360/10^6='2.1.trackMPD'!H:H)*
             (E3360='2.1.trackMPD'!F:F),
0))</f>
        <v>0</v>
      </c>
    </row>
    <row r="3361" spans="1:9" x14ac:dyDescent="0.2">
      <c r="A3361" s="160" t="s">
        <v>21</v>
      </c>
      <c r="B3361" s="160" t="s">
        <v>147</v>
      </c>
      <c r="C3361" s="160">
        <f>_xlfn.XLOOKUP(B3361,'2.1.trackMPD'!$R$7:$R$29,'2.1.trackMPD'!$T$7:$T$29)</f>
        <v>6</v>
      </c>
      <c r="D3361" s="160">
        <v>100</v>
      </c>
      <c r="E3361" s="160" t="s">
        <v>6394</v>
      </c>
      <c r="F3361" s="160" t="s">
        <v>110</v>
      </c>
      <c r="G3361" s="160" t="s">
        <v>140</v>
      </c>
      <c r="H3361" s="160" t="s">
        <v>6393</v>
      </c>
      <c r="I3361" s="160" cm="1">
        <f t="array" ref="I3361">INDEX('2.1.trackMPD'!L:L/(24*60*60),
       MATCH(1,
             (A3361='2.1.trackMPD'!A:A)*
             (C3361='2.1.trackMPD'!D:D)*
             (D3361/10^6='2.1.trackMPD'!H:H)*
             (E3361='2.1.trackMPD'!F:F),
0))</f>
        <v>0</v>
      </c>
    </row>
    <row r="3362" spans="1:9" x14ac:dyDescent="0.2">
      <c r="A3362" s="160" t="s">
        <v>21</v>
      </c>
      <c r="B3362" s="160" t="s">
        <v>147</v>
      </c>
      <c r="C3362" s="160">
        <f>_xlfn.XLOOKUP(B3362,'2.1.trackMPD'!$R$7:$R$29,'2.1.trackMPD'!$T$7:$T$29)</f>
        <v>6</v>
      </c>
      <c r="D3362" s="160">
        <v>1000</v>
      </c>
      <c r="E3362" s="160" t="s">
        <v>6394</v>
      </c>
      <c r="F3362" s="160" t="s">
        <v>110</v>
      </c>
      <c r="G3362" s="160" t="s">
        <v>124</v>
      </c>
      <c r="H3362" s="160" t="s">
        <v>6392</v>
      </c>
      <c r="I3362" s="160" cm="1">
        <f t="array" ref="I3362">INDEX('2.1.trackMPD'!I:I/(24*60*60),
       MATCH(1,
             (A3362='2.1.trackMPD'!A:A)*
             (C3362='2.1.trackMPD'!D:D)*
             (D3362/10^6='2.1.trackMPD'!H:H)*
             (E3362='2.1.trackMPD'!F:F),
0))</f>
        <v>4.3864559539063652</v>
      </c>
    </row>
    <row r="3363" spans="1:9" x14ac:dyDescent="0.2">
      <c r="A3363" s="160" t="s">
        <v>21</v>
      </c>
      <c r="B3363" s="160" t="s">
        <v>147</v>
      </c>
      <c r="C3363" s="160">
        <f>_xlfn.XLOOKUP(B3363,'2.1.trackMPD'!$R$7:$R$29,'2.1.trackMPD'!$T$7:$T$29)</f>
        <v>6</v>
      </c>
      <c r="D3363" s="160">
        <v>1000</v>
      </c>
      <c r="E3363" s="160" t="s">
        <v>6394</v>
      </c>
      <c r="F3363" s="160" t="s">
        <v>110</v>
      </c>
      <c r="G3363" s="160" t="s">
        <v>140</v>
      </c>
      <c r="H3363" s="160" t="s">
        <v>6392</v>
      </c>
      <c r="I3363" s="160" cm="1">
        <f t="array" ref="I3363">INDEX('2.1.trackMPD'!J:J/(24*60*60),
       MATCH(1,
             (A3363='2.1.trackMPD'!A:A)*
             (C3363='2.1.trackMPD'!D:D)*
             (D3363/10^6='2.1.trackMPD'!H:H)*
             (E3363='2.1.trackMPD'!F:F),
0))</f>
        <v>5.2938245164755676E-2</v>
      </c>
    </row>
    <row r="3364" spans="1:9" x14ac:dyDescent="0.2">
      <c r="A3364" s="160" t="s">
        <v>21</v>
      </c>
      <c r="B3364" s="160" t="s">
        <v>147</v>
      </c>
      <c r="C3364" s="160">
        <f>_xlfn.XLOOKUP(B3364,'2.1.trackMPD'!$R$7:$R$29,'2.1.trackMPD'!$T$7:$T$29)</f>
        <v>6</v>
      </c>
      <c r="D3364" s="160">
        <v>1000</v>
      </c>
      <c r="E3364" s="160" t="s">
        <v>6394</v>
      </c>
      <c r="F3364" s="160" t="s">
        <v>110</v>
      </c>
      <c r="G3364" s="160" t="s">
        <v>124</v>
      </c>
      <c r="H3364" s="160" t="s">
        <v>6393</v>
      </c>
      <c r="I3364" s="160" cm="1">
        <f t="array" ref="I3364">INDEX('2.1.trackMPD'!K:K/(24*60*60),
       MATCH(1,
             (A3364='2.1.trackMPD'!A:A)*
             (C3364='2.1.trackMPD'!D:D)*
             (D3364/10^6='2.1.trackMPD'!H:H)*
             (E3364='2.1.trackMPD'!F:F),
0))</f>
        <v>0</v>
      </c>
    </row>
    <row r="3365" spans="1:9" x14ac:dyDescent="0.2">
      <c r="A3365" s="160" t="s">
        <v>21</v>
      </c>
      <c r="B3365" s="160" t="s">
        <v>147</v>
      </c>
      <c r="C3365" s="160">
        <f>_xlfn.XLOOKUP(B3365,'2.1.trackMPD'!$R$7:$R$29,'2.1.trackMPD'!$T$7:$T$29)</f>
        <v>6</v>
      </c>
      <c r="D3365" s="160">
        <v>1000</v>
      </c>
      <c r="E3365" s="160" t="s">
        <v>6394</v>
      </c>
      <c r="F3365" s="160" t="s">
        <v>110</v>
      </c>
      <c r="G3365" s="160" t="s">
        <v>140</v>
      </c>
      <c r="H3365" s="160" t="s">
        <v>6393</v>
      </c>
      <c r="I3365" s="160" cm="1">
        <f t="array" ref="I3365">INDEX('2.1.trackMPD'!L:L/(24*60*60),
       MATCH(1,
             (A3365='2.1.trackMPD'!A:A)*
             (C3365='2.1.trackMPD'!D:D)*
             (D3365/10^6='2.1.trackMPD'!H:H)*
             (E3365='2.1.trackMPD'!F:F),
0))</f>
        <v>0</v>
      </c>
    </row>
    <row r="3366" spans="1:9" x14ac:dyDescent="0.2">
      <c r="A3366" s="160" t="s">
        <v>21</v>
      </c>
      <c r="B3366" s="160" t="s">
        <v>147</v>
      </c>
      <c r="C3366" s="160">
        <f>_xlfn.XLOOKUP(B3366,'2.1.trackMPD'!$R$7:$R$29,'2.1.trackMPD'!$T$7:$T$29)</f>
        <v>6</v>
      </c>
      <c r="D3366" s="160">
        <v>5000</v>
      </c>
      <c r="E3366" s="160" t="s">
        <v>6394</v>
      </c>
      <c r="F3366" s="160" t="s">
        <v>110</v>
      </c>
      <c r="G3366" s="160" t="s">
        <v>124</v>
      </c>
      <c r="H3366" s="160" t="s">
        <v>6392</v>
      </c>
      <c r="I3366" s="160" t="e" cm="1">
        <f t="array" ref="I3366">INDEX('2.1.trackMPD'!I:I/(24*60*60),
       MATCH(1,
             (A3366='2.1.trackMPD'!A:A)*
             (C3366='2.1.trackMPD'!D:D)*
             (D3366/10^6='2.1.trackMPD'!H:H)*
             (E3366='2.1.trackMPD'!F:F),
0))</f>
        <v>#N/A</v>
      </c>
    </row>
    <row r="3367" spans="1:9" x14ac:dyDescent="0.2">
      <c r="A3367" s="160" t="s">
        <v>21</v>
      </c>
      <c r="B3367" s="160" t="s">
        <v>147</v>
      </c>
      <c r="C3367" s="160">
        <f>_xlfn.XLOOKUP(B3367,'2.1.trackMPD'!$R$7:$R$29,'2.1.trackMPD'!$T$7:$T$29)</f>
        <v>6</v>
      </c>
      <c r="D3367" s="160">
        <v>5000</v>
      </c>
      <c r="E3367" s="160" t="s">
        <v>6394</v>
      </c>
      <c r="F3367" s="160" t="s">
        <v>110</v>
      </c>
      <c r="G3367" s="160" t="s">
        <v>140</v>
      </c>
      <c r="H3367" s="160" t="s">
        <v>6392</v>
      </c>
      <c r="I3367" s="160" t="e" cm="1">
        <f t="array" ref="I3367">INDEX('2.1.trackMPD'!J:J/(24*60*60),
       MATCH(1,
             (A3367='2.1.trackMPD'!A:A)*
             (C3367='2.1.trackMPD'!D:D)*
             (D3367/10^6='2.1.trackMPD'!H:H)*
             (E3367='2.1.trackMPD'!F:F),
0))</f>
        <v>#N/A</v>
      </c>
    </row>
    <row r="3368" spans="1:9" x14ac:dyDescent="0.2">
      <c r="A3368" s="160" t="s">
        <v>21</v>
      </c>
      <c r="B3368" s="160" t="s">
        <v>147</v>
      </c>
      <c r="C3368" s="160">
        <f>_xlfn.XLOOKUP(B3368,'2.1.trackMPD'!$R$7:$R$29,'2.1.trackMPD'!$T$7:$T$29)</f>
        <v>6</v>
      </c>
      <c r="D3368" s="160">
        <v>5000</v>
      </c>
      <c r="E3368" s="160" t="s">
        <v>6394</v>
      </c>
      <c r="F3368" s="160" t="s">
        <v>110</v>
      </c>
      <c r="G3368" s="160" t="s">
        <v>124</v>
      </c>
      <c r="H3368" s="160" t="s">
        <v>6393</v>
      </c>
      <c r="I3368" s="160" t="e" cm="1">
        <f t="array" ref="I3368">INDEX('2.1.trackMPD'!K:K/(24*60*60),
       MATCH(1,
             (A3368='2.1.trackMPD'!A:A)*
             (C3368='2.1.trackMPD'!D:D)*
             (D3368/10^6='2.1.trackMPD'!H:H)*
             (E3368='2.1.trackMPD'!F:F),
0))</f>
        <v>#N/A</v>
      </c>
    </row>
    <row r="3369" spans="1:9" x14ac:dyDescent="0.2">
      <c r="A3369" s="160" t="s">
        <v>21</v>
      </c>
      <c r="B3369" s="160" t="s">
        <v>147</v>
      </c>
      <c r="C3369" s="160">
        <f>_xlfn.XLOOKUP(B3369,'2.1.trackMPD'!$R$7:$R$29,'2.1.trackMPD'!$T$7:$T$29)</f>
        <v>6</v>
      </c>
      <c r="D3369" s="160">
        <v>5000</v>
      </c>
      <c r="E3369" s="160" t="s">
        <v>6394</v>
      </c>
      <c r="F3369" s="160" t="s">
        <v>110</v>
      </c>
      <c r="G3369" s="160" t="s">
        <v>140</v>
      </c>
      <c r="H3369" s="160" t="s">
        <v>6393</v>
      </c>
      <c r="I3369" s="160" t="e" cm="1">
        <f t="array" ref="I3369">INDEX('2.1.trackMPD'!L:L/(24*60*60),
       MATCH(1,
             (A3369='2.1.trackMPD'!A:A)*
             (C3369='2.1.trackMPD'!D:D)*
             (D3369/10^6='2.1.trackMPD'!H:H)*
             (E3369='2.1.trackMPD'!F:F),
0))</f>
        <v>#N/A</v>
      </c>
    </row>
    <row r="3370" spans="1:9" x14ac:dyDescent="0.2">
      <c r="A3370" s="160" t="s">
        <v>21</v>
      </c>
      <c r="B3370" s="160" t="s">
        <v>147</v>
      </c>
      <c r="C3370" s="160">
        <f>_xlfn.XLOOKUP(B3370,'2.1.trackMPD'!$R$7:$R$29,'2.1.trackMPD'!$T$7:$T$29)</f>
        <v>6</v>
      </c>
      <c r="D3370" s="160">
        <v>1</v>
      </c>
      <c r="E3370" s="160" t="s">
        <v>6395</v>
      </c>
      <c r="F3370" s="160" t="s">
        <v>110</v>
      </c>
      <c r="G3370" s="160" t="s">
        <v>124</v>
      </c>
      <c r="H3370" s="160" t="s">
        <v>6392</v>
      </c>
      <c r="I3370" s="160" t="e" cm="1">
        <f t="array" ref="I3370">INDEX('2.1.trackMPD'!I:I/(24*60*60),
       MATCH(1,
             (A3370='2.1.trackMPD'!A:A)*
             (C3370='2.1.trackMPD'!D:D)*
             (D3370/10^6='2.1.trackMPD'!H:H)*
             (E3370='2.1.trackMPD'!F:F),
0))</f>
        <v>#N/A</v>
      </c>
    </row>
    <row r="3371" spans="1:9" x14ac:dyDescent="0.2">
      <c r="A3371" s="160" t="s">
        <v>21</v>
      </c>
      <c r="B3371" s="160" t="s">
        <v>147</v>
      </c>
      <c r="C3371" s="160">
        <f>_xlfn.XLOOKUP(B3371,'2.1.trackMPD'!$R$7:$R$29,'2.1.trackMPD'!$T$7:$T$29)</f>
        <v>6</v>
      </c>
      <c r="D3371" s="160">
        <v>1</v>
      </c>
      <c r="E3371" s="160" t="s">
        <v>6395</v>
      </c>
      <c r="F3371" s="160" t="s">
        <v>110</v>
      </c>
      <c r="G3371" s="160" t="s">
        <v>140</v>
      </c>
      <c r="H3371" s="160" t="s">
        <v>6392</v>
      </c>
      <c r="I3371" s="160" t="e" cm="1">
        <f t="array" ref="I3371">INDEX('2.1.trackMPD'!J:J/(24*60*60),
       MATCH(1,
             (A3371='2.1.trackMPD'!A:A)*
             (C3371='2.1.trackMPD'!D:D)*
             (D3371/10^6='2.1.trackMPD'!H:H)*
             (E3371='2.1.trackMPD'!F:F),
0))</f>
        <v>#N/A</v>
      </c>
    </row>
    <row r="3372" spans="1:9" x14ac:dyDescent="0.2">
      <c r="A3372" s="160" t="s">
        <v>21</v>
      </c>
      <c r="B3372" s="160" t="s">
        <v>147</v>
      </c>
      <c r="C3372" s="160">
        <f>_xlfn.XLOOKUP(B3372,'2.1.trackMPD'!$R$7:$R$29,'2.1.trackMPD'!$T$7:$T$29)</f>
        <v>6</v>
      </c>
      <c r="D3372" s="160">
        <v>1</v>
      </c>
      <c r="E3372" s="160" t="s">
        <v>6395</v>
      </c>
      <c r="F3372" s="160" t="s">
        <v>110</v>
      </c>
      <c r="G3372" s="160" t="s">
        <v>124</v>
      </c>
      <c r="H3372" s="160" t="s">
        <v>6393</v>
      </c>
      <c r="I3372" s="160" t="e" cm="1">
        <f t="array" ref="I3372">INDEX('2.1.trackMPD'!K:K/(24*60*60),
       MATCH(1,
             (A3372='2.1.trackMPD'!A:A)*
             (C3372='2.1.trackMPD'!D:D)*
             (D3372/10^6='2.1.trackMPD'!H:H)*
             (E3372='2.1.trackMPD'!F:F),
0))</f>
        <v>#N/A</v>
      </c>
    </row>
    <row r="3373" spans="1:9" x14ac:dyDescent="0.2">
      <c r="A3373" s="160" t="s">
        <v>21</v>
      </c>
      <c r="B3373" s="160" t="s">
        <v>147</v>
      </c>
      <c r="C3373" s="160">
        <f>_xlfn.XLOOKUP(B3373,'2.1.trackMPD'!$R$7:$R$29,'2.1.trackMPD'!$T$7:$T$29)</f>
        <v>6</v>
      </c>
      <c r="D3373" s="160">
        <v>1</v>
      </c>
      <c r="E3373" s="160" t="s">
        <v>6395</v>
      </c>
      <c r="F3373" s="160" t="s">
        <v>110</v>
      </c>
      <c r="G3373" s="160" t="s">
        <v>140</v>
      </c>
      <c r="H3373" s="160" t="s">
        <v>6393</v>
      </c>
      <c r="I3373" s="160" t="e" cm="1">
        <f t="array" ref="I3373">INDEX('2.1.trackMPD'!L:L/(24*60*60),
       MATCH(1,
             (A3373='2.1.trackMPD'!A:A)*
             (C3373='2.1.trackMPD'!D:D)*
             (D3373/10^6='2.1.trackMPD'!H:H)*
             (E3373='2.1.trackMPD'!F:F),
0))</f>
        <v>#N/A</v>
      </c>
    </row>
    <row r="3374" spans="1:9" x14ac:dyDescent="0.2">
      <c r="A3374" s="160" t="s">
        <v>21</v>
      </c>
      <c r="B3374" s="160" t="s">
        <v>147</v>
      </c>
      <c r="C3374" s="160">
        <f>_xlfn.XLOOKUP(B3374,'2.1.trackMPD'!$R$7:$R$29,'2.1.trackMPD'!$T$7:$T$29)</f>
        <v>6</v>
      </c>
      <c r="D3374" s="160">
        <v>10</v>
      </c>
      <c r="E3374" s="160" t="s">
        <v>6395</v>
      </c>
      <c r="F3374" s="160" t="s">
        <v>110</v>
      </c>
      <c r="G3374" s="160" t="s">
        <v>124</v>
      </c>
      <c r="H3374" s="160" t="s">
        <v>6392</v>
      </c>
      <c r="I3374" s="160" t="e" cm="1">
        <f t="array" ref="I3374">INDEX('2.1.trackMPD'!I:I/(24*60*60),
       MATCH(1,
             (A3374='2.1.trackMPD'!A:A)*
             (C3374='2.1.trackMPD'!D:D)*
             (D3374/10^6='2.1.trackMPD'!H:H)*
             (E3374='2.1.trackMPD'!F:F),
0))</f>
        <v>#N/A</v>
      </c>
    </row>
    <row r="3375" spans="1:9" x14ac:dyDescent="0.2">
      <c r="A3375" s="160" t="s">
        <v>21</v>
      </c>
      <c r="B3375" s="160" t="s">
        <v>147</v>
      </c>
      <c r="C3375" s="160">
        <f>_xlfn.XLOOKUP(B3375,'2.1.trackMPD'!$R$7:$R$29,'2.1.trackMPD'!$T$7:$T$29)</f>
        <v>6</v>
      </c>
      <c r="D3375" s="160">
        <v>10</v>
      </c>
      <c r="E3375" s="160" t="s">
        <v>6395</v>
      </c>
      <c r="F3375" s="160" t="s">
        <v>110</v>
      </c>
      <c r="G3375" s="160" t="s">
        <v>140</v>
      </c>
      <c r="H3375" s="160" t="s">
        <v>6392</v>
      </c>
      <c r="I3375" s="160" t="e" cm="1">
        <f t="array" ref="I3375">INDEX('2.1.trackMPD'!J:J/(24*60*60),
       MATCH(1,
             (A3375='2.1.trackMPD'!A:A)*
             (C3375='2.1.trackMPD'!D:D)*
             (D3375/10^6='2.1.trackMPD'!H:H)*
             (E3375='2.1.trackMPD'!F:F),
0))</f>
        <v>#N/A</v>
      </c>
    </row>
    <row r="3376" spans="1:9" x14ac:dyDescent="0.2">
      <c r="A3376" s="160" t="s">
        <v>21</v>
      </c>
      <c r="B3376" s="160" t="s">
        <v>147</v>
      </c>
      <c r="C3376" s="160">
        <f>_xlfn.XLOOKUP(B3376,'2.1.trackMPD'!$R$7:$R$29,'2.1.trackMPD'!$T$7:$T$29)</f>
        <v>6</v>
      </c>
      <c r="D3376" s="160">
        <v>10</v>
      </c>
      <c r="E3376" s="160" t="s">
        <v>6395</v>
      </c>
      <c r="F3376" s="160" t="s">
        <v>110</v>
      </c>
      <c r="G3376" s="160" t="s">
        <v>124</v>
      </c>
      <c r="H3376" s="160" t="s">
        <v>6393</v>
      </c>
      <c r="I3376" s="160" t="e" cm="1">
        <f t="array" ref="I3376">INDEX('2.1.trackMPD'!K:K/(24*60*60),
       MATCH(1,
             (A3376='2.1.trackMPD'!A:A)*
             (C3376='2.1.trackMPD'!D:D)*
             (D3376/10^6='2.1.trackMPD'!H:H)*
             (E3376='2.1.trackMPD'!F:F),
0))</f>
        <v>#N/A</v>
      </c>
    </row>
    <row r="3377" spans="1:9" x14ac:dyDescent="0.2">
      <c r="A3377" s="160" t="s">
        <v>21</v>
      </c>
      <c r="B3377" s="160" t="s">
        <v>147</v>
      </c>
      <c r="C3377" s="160">
        <f>_xlfn.XLOOKUP(B3377,'2.1.trackMPD'!$R$7:$R$29,'2.1.trackMPD'!$T$7:$T$29)</f>
        <v>6</v>
      </c>
      <c r="D3377" s="160">
        <v>10</v>
      </c>
      <c r="E3377" s="160" t="s">
        <v>6395</v>
      </c>
      <c r="F3377" s="160" t="s">
        <v>110</v>
      </c>
      <c r="G3377" s="160" t="s">
        <v>140</v>
      </c>
      <c r="H3377" s="160" t="s">
        <v>6393</v>
      </c>
      <c r="I3377" s="160" t="e" cm="1">
        <f t="array" ref="I3377">INDEX('2.1.trackMPD'!L:L/(24*60*60),
       MATCH(1,
             (A3377='2.1.trackMPD'!A:A)*
             (C3377='2.1.trackMPD'!D:D)*
             (D3377/10^6='2.1.trackMPD'!H:H)*
             (E3377='2.1.trackMPD'!F:F),
0))</f>
        <v>#N/A</v>
      </c>
    </row>
    <row r="3378" spans="1:9" x14ac:dyDescent="0.2">
      <c r="A3378" s="160" t="s">
        <v>21</v>
      </c>
      <c r="B3378" s="160" t="s">
        <v>147</v>
      </c>
      <c r="C3378" s="160">
        <f>_xlfn.XLOOKUP(B3378,'2.1.trackMPD'!$R$7:$R$29,'2.1.trackMPD'!$T$7:$T$29)</f>
        <v>6</v>
      </c>
      <c r="D3378" s="160">
        <v>100</v>
      </c>
      <c r="E3378" s="160" t="s">
        <v>6395</v>
      </c>
      <c r="F3378" s="160" t="s">
        <v>110</v>
      </c>
      <c r="G3378" s="160" t="s">
        <v>124</v>
      </c>
      <c r="H3378" s="160" t="s">
        <v>6392</v>
      </c>
      <c r="I3378" s="160" t="e" cm="1">
        <f t="array" ref="I3378">INDEX('2.1.trackMPD'!I:I/(24*60*60),
       MATCH(1,
             (A3378='2.1.trackMPD'!A:A)*
             (C3378='2.1.trackMPD'!D:D)*
             (D3378/10^6='2.1.trackMPD'!H:H)*
             (E3378='2.1.trackMPD'!F:F),
0))</f>
        <v>#N/A</v>
      </c>
    </row>
    <row r="3379" spans="1:9" x14ac:dyDescent="0.2">
      <c r="A3379" s="160" t="s">
        <v>21</v>
      </c>
      <c r="B3379" s="160" t="s">
        <v>147</v>
      </c>
      <c r="C3379" s="160">
        <f>_xlfn.XLOOKUP(B3379,'2.1.trackMPD'!$R$7:$R$29,'2.1.trackMPD'!$T$7:$T$29)</f>
        <v>6</v>
      </c>
      <c r="D3379" s="160">
        <v>100</v>
      </c>
      <c r="E3379" s="160" t="s">
        <v>6395</v>
      </c>
      <c r="F3379" s="160" t="s">
        <v>110</v>
      </c>
      <c r="G3379" s="160" t="s">
        <v>140</v>
      </c>
      <c r="H3379" s="160" t="s">
        <v>6392</v>
      </c>
      <c r="I3379" s="160" t="e" cm="1">
        <f t="array" ref="I3379">INDEX('2.1.trackMPD'!J:J/(24*60*60),
       MATCH(1,
             (A3379='2.1.trackMPD'!A:A)*
             (C3379='2.1.trackMPD'!D:D)*
             (D3379/10^6='2.1.trackMPD'!H:H)*
             (E3379='2.1.trackMPD'!F:F),
0))</f>
        <v>#N/A</v>
      </c>
    </row>
    <row r="3380" spans="1:9" x14ac:dyDescent="0.2">
      <c r="A3380" s="160" t="s">
        <v>21</v>
      </c>
      <c r="B3380" s="160" t="s">
        <v>147</v>
      </c>
      <c r="C3380" s="160">
        <f>_xlfn.XLOOKUP(B3380,'2.1.trackMPD'!$R$7:$R$29,'2.1.trackMPD'!$T$7:$T$29)</f>
        <v>6</v>
      </c>
      <c r="D3380" s="160">
        <v>100</v>
      </c>
      <c r="E3380" s="160" t="s">
        <v>6395</v>
      </c>
      <c r="F3380" s="160" t="s">
        <v>110</v>
      </c>
      <c r="G3380" s="160" t="s">
        <v>124</v>
      </c>
      <c r="H3380" s="160" t="s">
        <v>6393</v>
      </c>
      <c r="I3380" s="160" t="e" cm="1">
        <f t="array" ref="I3380">INDEX('2.1.trackMPD'!K:K/(24*60*60),
       MATCH(1,
             (A3380='2.1.trackMPD'!A:A)*
             (C3380='2.1.trackMPD'!D:D)*
             (D3380/10^6='2.1.trackMPD'!H:H)*
             (E3380='2.1.trackMPD'!F:F),
0))</f>
        <v>#N/A</v>
      </c>
    </row>
    <row r="3381" spans="1:9" x14ac:dyDescent="0.2">
      <c r="A3381" s="160" t="s">
        <v>21</v>
      </c>
      <c r="B3381" s="160" t="s">
        <v>147</v>
      </c>
      <c r="C3381" s="160">
        <f>_xlfn.XLOOKUP(B3381,'2.1.trackMPD'!$R$7:$R$29,'2.1.trackMPD'!$T$7:$T$29)</f>
        <v>6</v>
      </c>
      <c r="D3381" s="160">
        <v>100</v>
      </c>
      <c r="E3381" s="160" t="s">
        <v>6395</v>
      </c>
      <c r="F3381" s="160" t="s">
        <v>110</v>
      </c>
      <c r="G3381" s="160" t="s">
        <v>140</v>
      </c>
      <c r="H3381" s="160" t="s">
        <v>6393</v>
      </c>
      <c r="I3381" s="160" t="e" cm="1">
        <f t="array" ref="I3381">INDEX('2.1.trackMPD'!L:L/(24*60*60),
       MATCH(1,
             (A3381='2.1.trackMPD'!A:A)*
             (C3381='2.1.trackMPD'!D:D)*
             (D3381/10^6='2.1.trackMPD'!H:H)*
             (E3381='2.1.trackMPD'!F:F),
0))</f>
        <v>#N/A</v>
      </c>
    </row>
    <row r="3382" spans="1:9" x14ac:dyDescent="0.2">
      <c r="A3382" s="160" t="s">
        <v>21</v>
      </c>
      <c r="B3382" s="160" t="s">
        <v>148</v>
      </c>
      <c r="C3382" s="160">
        <f>_xlfn.XLOOKUP(B3382,'2.1.trackMPD'!$R$7:$R$29,'2.1.trackMPD'!$T$7:$T$29)</f>
        <v>6</v>
      </c>
      <c r="D3382" s="160">
        <v>1</v>
      </c>
      <c r="E3382" s="160" t="s">
        <v>6390</v>
      </c>
      <c r="F3382" s="160" t="s">
        <v>110</v>
      </c>
      <c r="G3382" s="160" t="s">
        <v>124</v>
      </c>
      <c r="H3382" s="160" t="s">
        <v>6392</v>
      </c>
      <c r="I3382" s="160" cm="1">
        <f t="array" ref="I3382">INDEX('2.1.trackMPD'!I:I/(24*60*60),
       MATCH(1,
             (A3382='2.1.trackMPD'!A:A)*
             (C3382='2.1.trackMPD'!D:D)*
             (D3382/10^6='2.1.trackMPD'!H:H)*
             (E3382='2.1.trackMPD'!F:F),
0))</f>
        <v>4.6660852281395944E-7</v>
      </c>
    </row>
    <row r="3383" spans="1:9" x14ac:dyDescent="0.2">
      <c r="A3383" s="160" t="s">
        <v>21</v>
      </c>
      <c r="B3383" s="160" t="s">
        <v>148</v>
      </c>
      <c r="C3383" s="160">
        <f>_xlfn.XLOOKUP(B3383,'2.1.trackMPD'!$R$7:$R$29,'2.1.trackMPD'!$T$7:$T$29)</f>
        <v>6</v>
      </c>
      <c r="D3383" s="160">
        <v>1</v>
      </c>
      <c r="E3383" s="160" t="s">
        <v>6390</v>
      </c>
      <c r="F3383" s="160" t="s">
        <v>110</v>
      </c>
      <c r="G3383" s="160" t="s">
        <v>140</v>
      </c>
      <c r="H3383" s="160" t="s">
        <v>6392</v>
      </c>
      <c r="I3383" s="160" cm="1">
        <f t="array" ref="I3383">INDEX('2.1.trackMPD'!J:J/(24*60*60),
       MATCH(1,
             (A3383='2.1.trackMPD'!A:A)*
             (C3383='2.1.trackMPD'!D:D)*
             (D3383/10^6='2.1.trackMPD'!H:H)*
             (E3383='2.1.trackMPD'!F:F),
0))</f>
        <v>1.3588291123400348E-5</v>
      </c>
    </row>
    <row r="3384" spans="1:9" x14ac:dyDescent="0.2">
      <c r="A3384" s="160" t="s">
        <v>21</v>
      </c>
      <c r="B3384" s="160" t="s">
        <v>148</v>
      </c>
      <c r="C3384" s="160">
        <f>_xlfn.XLOOKUP(B3384,'2.1.trackMPD'!$R$7:$R$29,'2.1.trackMPD'!$T$7:$T$29)</f>
        <v>6</v>
      </c>
      <c r="D3384" s="160">
        <v>1</v>
      </c>
      <c r="E3384" s="160" t="s">
        <v>6390</v>
      </c>
      <c r="F3384" s="160" t="s">
        <v>110</v>
      </c>
      <c r="G3384" s="160" t="s">
        <v>124</v>
      </c>
      <c r="H3384" s="160" t="s">
        <v>6393</v>
      </c>
      <c r="I3384" s="160" cm="1">
        <f t="array" ref="I3384">INDEX('2.1.trackMPD'!K:K/(24*60*60),
       MATCH(1,
             (A3384='2.1.trackMPD'!A:A)*
             (C3384='2.1.trackMPD'!D:D)*
             (D3384/10^6='2.1.trackMPD'!H:H)*
             (E3384='2.1.trackMPD'!F:F),
0))</f>
        <v>0</v>
      </c>
    </row>
    <row r="3385" spans="1:9" x14ac:dyDescent="0.2">
      <c r="A3385" s="160" t="s">
        <v>21</v>
      </c>
      <c r="B3385" s="160" t="s">
        <v>148</v>
      </c>
      <c r="C3385" s="160">
        <f>_xlfn.XLOOKUP(B3385,'2.1.trackMPD'!$R$7:$R$29,'2.1.trackMPD'!$T$7:$T$29)</f>
        <v>6</v>
      </c>
      <c r="D3385" s="160">
        <v>1</v>
      </c>
      <c r="E3385" s="160" t="s">
        <v>6390</v>
      </c>
      <c r="F3385" s="160" t="s">
        <v>110</v>
      </c>
      <c r="G3385" s="160" t="s">
        <v>140</v>
      </c>
      <c r="H3385" s="160" t="s">
        <v>6393</v>
      </c>
      <c r="I3385" s="160" cm="1">
        <f t="array" ref="I3385">INDEX('2.1.trackMPD'!L:L/(24*60*60),
       MATCH(1,
             (A3385='2.1.trackMPD'!A:A)*
             (C3385='2.1.trackMPD'!D:D)*
             (D3385/10^6='2.1.trackMPD'!H:H)*
             (E3385='2.1.trackMPD'!F:F),
0))</f>
        <v>0</v>
      </c>
    </row>
    <row r="3386" spans="1:9" x14ac:dyDescent="0.2">
      <c r="A3386" s="160" t="s">
        <v>21</v>
      </c>
      <c r="B3386" s="160" t="s">
        <v>148</v>
      </c>
      <c r="C3386" s="160">
        <f>_xlfn.XLOOKUP(B3386,'2.1.trackMPD'!$R$7:$R$29,'2.1.trackMPD'!$T$7:$T$29)</f>
        <v>6</v>
      </c>
      <c r="D3386" s="160">
        <v>10</v>
      </c>
      <c r="E3386" s="160" t="s">
        <v>6390</v>
      </c>
      <c r="F3386" s="160" t="s">
        <v>110</v>
      </c>
      <c r="G3386" s="160" t="s">
        <v>124</v>
      </c>
      <c r="H3386" s="160" t="s">
        <v>6392</v>
      </c>
      <c r="I3386" s="160" cm="1">
        <f t="array" ref="I3386">INDEX('2.1.trackMPD'!I:I/(24*60*60),
       MATCH(1,
             (A3386='2.1.trackMPD'!A:A)*
             (C3386='2.1.trackMPD'!D:D)*
             (D3386/10^6='2.1.trackMPD'!H:H)*
             (E3386='2.1.trackMPD'!F:F),
0))</f>
        <v>2.0851330201984027E-6</v>
      </c>
    </row>
    <row r="3387" spans="1:9" x14ac:dyDescent="0.2">
      <c r="A3387" s="160" t="s">
        <v>21</v>
      </c>
      <c r="B3387" s="160" t="s">
        <v>148</v>
      </c>
      <c r="C3387" s="160">
        <f>_xlfn.XLOOKUP(B3387,'2.1.trackMPD'!$R$7:$R$29,'2.1.trackMPD'!$T$7:$T$29)</f>
        <v>6</v>
      </c>
      <c r="D3387" s="160">
        <v>10</v>
      </c>
      <c r="E3387" s="160" t="s">
        <v>6390</v>
      </c>
      <c r="F3387" s="160" t="s">
        <v>110</v>
      </c>
      <c r="G3387" s="160" t="s">
        <v>140</v>
      </c>
      <c r="H3387" s="160" t="s">
        <v>6392</v>
      </c>
      <c r="I3387" s="160" cm="1">
        <f t="array" ref="I3387">INDEX('2.1.trackMPD'!J:J/(24*60*60),
       MATCH(1,
             (A3387='2.1.trackMPD'!A:A)*
             (C3387='2.1.trackMPD'!D:D)*
             (D3387/10^6='2.1.trackMPD'!H:H)*
             (E3387='2.1.trackMPD'!F:F),
0))</f>
        <v>1.8651474322337038E-5</v>
      </c>
    </row>
    <row r="3388" spans="1:9" x14ac:dyDescent="0.2">
      <c r="A3388" s="160" t="s">
        <v>21</v>
      </c>
      <c r="B3388" s="160" t="s">
        <v>148</v>
      </c>
      <c r="C3388" s="160">
        <f>_xlfn.XLOOKUP(B3388,'2.1.trackMPD'!$R$7:$R$29,'2.1.trackMPD'!$T$7:$T$29)</f>
        <v>6</v>
      </c>
      <c r="D3388" s="160">
        <v>10</v>
      </c>
      <c r="E3388" s="160" t="s">
        <v>6390</v>
      </c>
      <c r="F3388" s="160" t="s">
        <v>110</v>
      </c>
      <c r="G3388" s="160" t="s">
        <v>124</v>
      </c>
      <c r="H3388" s="160" t="s">
        <v>6393</v>
      </c>
      <c r="I3388" s="160" cm="1">
        <f t="array" ref="I3388">INDEX('2.1.trackMPD'!K:K/(24*60*60),
       MATCH(1,
             (A3388='2.1.trackMPD'!A:A)*
             (C3388='2.1.trackMPD'!D:D)*
             (D3388/10^6='2.1.trackMPD'!H:H)*
             (E3388='2.1.trackMPD'!F:F),
0))</f>
        <v>0</v>
      </c>
    </row>
    <row r="3389" spans="1:9" x14ac:dyDescent="0.2">
      <c r="A3389" s="160" t="s">
        <v>21</v>
      </c>
      <c r="B3389" s="160" t="s">
        <v>148</v>
      </c>
      <c r="C3389" s="160">
        <f>_xlfn.XLOOKUP(B3389,'2.1.trackMPD'!$R$7:$R$29,'2.1.trackMPD'!$T$7:$T$29)</f>
        <v>6</v>
      </c>
      <c r="D3389" s="160">
        <v>10</v>
      </c>
      <c r="E3389" s="160" t="s">
        <v>6390</v>
      </c>
      <c r="F3389" s="160" t="s">
        <v>110</v>
      </c>
      <c r="G3389" s="160" t="s">
        <v>140</v>
      </c>
      <c r="H3389" s="160" t="s">
        <v>6393</v>
      </c>
      <c r="I3389" s="160" cm="1">
        <f t="array" ref="I3389">INDEX('2.1.trackMPD'!L:L/(24*60*60),
       MATCH(1,
             (A3389='2.1.trackMPD'!A:A)*
             (C3389='2.1.trackMPD'!D:D)*
             (D3389/10^6='2.1.trackMPD'!H:H)*
             (E3389='2.1.trackMPD'!F:F),
0))</f>
        <v>0</v>
      </c>
    </row>
    <row r="3390" spans="1:9" x14ac:dyDescent="0.2">
      <c r="A3390" s="160" t="s">
        <v>21</v>
      </c>
      <c r="B3390" s="160" t="s">
        <v>148</v>
      </c>
      <c r="C3390" s="160">
        <f>_xlfn.XLOOKUP(B3390,'2.1.trackMPD'!$R$7:$R$29,'2.1.trackMPD'!$T$7:$T$29)</f>
        <v>6</v>
      </c>
      <c r="D3390" s="160">
        <v>100</v>
      </c>
      <c r="E3390" s="160" t="s">
        <v>6390</v>
      </c>
      <c r="F3390" s="160" t="s">
        <v>110</v>
      </c>
      <c r="G3390" s="160" t="s">
        <v>124</v>
      </c>
      <c r="H3390" s="160" t="s">
        <v>6392</v>
      </c>
      <c r="I3390" s="160" cm="1">
        <f t="array" ref="I3390">INDEX('2.1.trackMPD'!I:I/(24*60*60),
       MATCH(1,
             (A3390='2.1.trackMPD'!A:A)*
             (C3390='2.1.trackMPD'!D:D)*
             (D3390/10^6='2.1.trackMPD'!H:H)*
             (E3390='2.1.trackMPD'!F:F),
0))</f>
        <v>4.0984242086577194E-3</v>
      </c>
    </row>
    <row r="3391" spans="1:9" x14ac:dyDescent="0.2">
      <c r="A3391" s="160" t="s">
        <v>21</v>
      </c>
      <c r="B3391" s="160" t="s">
        <v>148</v>
      </c>
      <c r="C3391" s="160">
        <f>_xlfn.XLOOKUP(B3391,'2.1.trackMPD'!$R$7:$R$29,'2.1.trackMPD'!$T$7:$T$29)</f>
        <v>6</v>
      </c>
      <c r="D3391" s="160">
        <v>100</v>
      </c>
      <c r="E3391" s="160" t="s">
        <v>6390</v>
      </c>
      <c r="F3391" s="160" t="s">
        <v>110</v>
      </c>
      <c r="G3391" s="160" t="s">
        <v>140</v>
      </c>
      <c r="H3391" s="160" t="s">
        <v>6392</v>
      </c>
      <c r="I3391" s="160" cm="1">
        <f t="array" ref="I3391">INDEX('2.1.trackMPD'!J:J/(24*60*60),
       MATCH(1,
             (A3391='2.1.trackMPD'!A:A)*
             (C3391='2.1.trackMPD'!D:D)*
             (D3391/10^6='2.1.trackMPD'!H:H)*
             (E3391='2.1.trackMPD'!F:F),
0))</f>
        <v>1.5962471233017246E-3</v>
      </c>
    </row>
    <row r="3392" spans="1:9" x14ac:dyDescent="0.2">
      <c r="A3392" s="160" t="s">
        <v>21</v>
      </c>
      <c r="B3392" s="160" t="s">
        <v>148</v>
      </c>
      <c r="C3392" s="160">
        <f>_xlfn.XLOOKUP(B3392,'2.1.trackMPD'!$R$7:$R$29,'2.1.trackMPD'!$T$7:$T$29)</f>
        <v>6</v>
      </c>
      <c r="D3392" s="160">
        <v>100</v>
      </c>
      <c r="E3392" s="160" t="s">
        <v>6390</v>
      </c>
      <c r="F3392" s="160" t="s">
        <v>110</v>
      </c>
      <c r="G3392" s="160" t="s">
        <v>124</v>
      </c>
      <c r="H3392" s="160" t="s">
        <v>6393</v>
      </c>
      <c r="I3392" s="160" cm="1">
        <f t="array" ref="I3392">INDEX('2.1.trackMPD'!K:K/(24*60*60),
       MATCH(1,
             (A3392='2.1.trackMPD'!A:A)*
             (C3392='2.1.trackMPD'!D:D)*
             (D3392/10^6='2.1.trackMPD'!H:H)*
             (E3392='2.1.trackMPD'!F:F),
0))</f>
        <v>0</v>
      </c>
    </row>
    <row r="3393" spans="1:9" x14ac:dyDescent="0.2">
      <c r="A3393" s="160" t="s">
        <v>21</v>
      </c>
      <c r="B3393" s="160" t="s">
        <v>148</v>
      </c>
      <c r="C3393" s="160">
        <f>_xlfn.XLOOKUP(B3393,'2.1.trackMPD'!$R$7:$R$29,'2.1.trackMPD'!$T$7:$T$29)</f>
        <v>6</v>
      </c>
      <c r="D3393" s="160">
        <v>100</v>
      </c>
      <c r="E3393" s="160" t="s">
        <v>6390</v>
      </c>
      <c r="F3393" s="160" t="s">
        <v>110</v>
      </c>
      <c r="G3393" s="160" t="s">
        <v>140</v>
      </c>
      <c r="H3393" s="160" t="s">
        <v>6393</v>
      </c>
      <c r="I3393" s="160" cm="1">
        <f t="array" ref="I3393">INDEX('2.1.trackMPD'!L:L/(24*60*60),
       MATCH(1,
             (A3393='2.1.trackMPD'!A:A)*
             (C3393='2.1.trackMPD'!D:D)*
             (D3393/10^6='2.1.trackMPD'!H:H)*
             (E3393='2.1.trackMPD'!F:F),
0))</f>
        <v>0</v>
      </c>
    </row>
    <row r="3394" spans="1:9" x14ac:dyDescent="0.2">
      <c r="A3394" s="160" t="s">
        <v>21</v>
      </c>
      <c r="B3394" s="160" t="s">
        <v>148</v>
      </c>
      <c r="C3394" s="160">
        <f>_xlfn.XLOOKUP(B3394,'2.1.trackMPD'!$R$7:$R$29,'2.1.trackMPD'!$T$7:$T$29)</f>
        <v>6</v>
      </c>
      <c r="D3394" s="160">
        <v>1000</v>
      </c>
      <c r="E3394" s="160" t="s">
        <v>6390</v>
      </c>
      <c r="F3394" s="160" t="s">
        <v>110</v>
      </c>
      <c r="G3394" s="160" t="s">
        <v>124</v>
      </c>
      <c r="H3394" s="160" t="s">
        <v>6392</v>
      </c>
      <c r="I3394" s="160" cm="1">
        <f t="array" ref="I3394">INDEX('2.1.trackMPD'!I:I/(24*60*60),
       MATCH(1,
             (A3394='2.1.trackMPD'!A:A)*
             (C3394='2.1.trackMPD'!D:D)*
             (D3394/10^6='2.1.trackMPD'!H:H)*
             (E3394='2.1.trackMPD'!F:F),
0))</f>
        <v>5.3683412108013773</v>
      </c>
    </row>
    <row r="3395" spans="1:9" x14ac:dyDescent="0.2">
      <c r="A3395" s="160" t="s">
        <v>21</v>
      </c>
      <c r="B3395" s="160" t="s">
        <v>148</v>
      </c>
      <c r="C3395" s="160">
        <f>_xlfn.XLOOKUP(B3395,'2.1.trackMPD'!$R$7:$R$29,'2.1.trackMPD'!$T$7:$T$29)</f>
        <v>6</v>
      </c>
      <c r="D3395" s="160">
        <v>1000</v>
      </c>
      <c r="E3395" s="160" t="s">
        <v>6390</v>
      </c>
      <c r="F3395" s="160" t="s">
        <v>110</v>
      </c>
      <c r="G3395" s="160" t="s">
        <v>140</v>
      </c>
      <c r="H3395" s="160" t="s">
        <v>6392</v>
      </c>
      <c r="I3395" s="160" cm="1">
        <f t="array" ref="I3395">INDEX('2.1.trackMPD'!J:J/(24*60*60),
       MATCH(1,
             (A3395='2.1.trackMPD'!A:A)*
             (C3395='2.1.trackMPD'!D:D)*
             (D3395/10^6='2.1.trackMPD'!H:H)*
             (E3395='2.1.trackMPD'!F:F),
0))</f>
        <v>5.8564266414060297E-2</v>
      </c>
    </row>
    <row r="3396" spans="1:9" x14ac:dyDescent="0.2">
      <c r="A3396" s="160" t="s">
        <v>21</v>
      </c>
      <c r="B3396" s="160" t="s">
        <v>148</v>
      </c>
      <c r="C3396" s="160">
        <f>_xlfn.XLOOKUP(B3396,'2.1.trackMPD'!$R$7:$R$29,'2.1.trackMPD'!$T$7:$T$29)</f>
        <v>6</v>
      </c>
      <c r="D3396" s="160">
        <v>1000</v>
      </c>
      <c r="E3396" s="160" t="s">
        <v>6390</v>
      </c>
      <c r="F3396" s="160" t="s">
        <v>110</v>
      </c>
      <c r="G3396" s="160" t="s">
        <v>124</v>
      </c>
      <c r="H3396" s="160" t="s">
        <v>6393</v>
      </c>
      <c r="I3396" s="160" cm="1">
        <f t="array" ref="I3396">INDEX('2.1.trackMPD'!K:K/(24*60*60),
       MATCH(1,
             (A3396='2.1.trackMPD'!A:A)*
             (C3396='2.1.trackMPD'!D:D)*
             (D3396/10^6='2.1.trackMPD'!H:H)*
             (E3396='2.1.trackMPD'!F:F),
0))</f>
        <v>0</v>
      </c>
    </row>
    <row r="3397" spans="1:9" x14ac:dyDescent="0.2">
      <c r="A3397" s="160" t="s">
        <v>21</v>
      </c>
      <c r="B3397" s="160" t="s">
        <v>148</v>
      </c>
      <c r="C3397" s="160">
        <f>_xlfn.XLOOKUP(B3397,'2.1.trackMPD'!$R$7:$R$29,'2.1.trackMPD'!$T$7:$T$29)</f>
        <v>6</v>
      </c>
      <c r="D3397" s="160">
        <v>1000</v>
      </c>
      <c r="E3397" s="160" t="s">
        <v>6390</v>
      </c>
      <c r="F3397" s="160" t="s">
        <v>110</v>
      </c>
      <c r="G3397" s="160" t="s">
        <v>140</v>
      </c>
      <c r="H3397" s="160" t="s">
        <v>6393</v>
      </c>
      <c r="I3397" s="160" cm="1">
        <f t="array" ref="I3397">INDEX('2.1.trackMPD'!L:L/(24*60*60),
       MATCH(1,
             (A3397='2.1.trackMPD'!A:A)*
             (C3397='2.1.trackMPD'!D:D)*
             (D3397/10^6='2.1.trackMPD'!H:H)*
             (E3397='2.1.trackMPD'!F:F),
0))</f>
        <v>0</v>
      </c>
    </row>
    <row r="3398" spans="1:9" x14ac:dyDescent="0.2">
      <c r="A3398" s="160" t="s">
        <v>21</v>
      </c>
      <c r="B3398" s="160" t="s">
        <v>148</v>
      </c>
      <c r="C3398" s="160">
        <f>_xlfn.XLOOKUP(B3398,'2.1.trackMPD'!$R$7:$R$29,'2.1.trackMPD'!$T$7:$T$29)</f>
        <v>6</v>
      </c>
      <c r="D3398" s="160">
        <v>5000</v>
      </c>
      <c r="E3398" s="160" t="s">
        <v>6390</v>
      </c>
      <c r="F3398" s="160" t="s">
        <v>110</v>
      </c>
      <c r="G3398" s="160" t="s">
        <v>124</v>
      </c>
      <c r="H3398" s="160" t="s">
        <v>6392</v>
      </c>
      <c r="I3398" s="160" cm="1">
        <f t="array" ref="I3398">INDEX('2.1.trackMPD'!I:I/(24*60*60),
       MATCH(1,
             (A3398='2.1.trackMPD'!A:A)*
             (C3398='2.1.trackMPD'!D:D)*
             (D3398/10^6='2.1.trackMPD'!H:H)*
             (E3398='2.1.trackMPD'!F:F),
0))</f>
        <v>83.412452268971649</v>
      </c>
    </row>
    <row r="3399" spans="1:9" x14ac:dyDescent="0.2">
      <c r="A3399" s="160" t="s">
        <v>21</v>
      </c>
      <c r="B3399" s="160" t="s">
        <v>148</v>
      </c>
      <c r="C3399" s="160">
        <f>_xlfn.XLOOKUP(B3399,'2.1.trackMPD'!$R$7:$R$29,'2.1.trackMPD'!$T$7:$T$29)</f>
        <v>6</v>
      </c>
      <c r="D3399" s="160">
        <v>5000</v>
      </c>
      <c r="E3399" s="160" t="s">
        <v>6390</v>
      </c>
      <c r="F3399" s="160" t="s">
        <v>110</v>
      </c>
      <c r="G3399" s="160" t="s">
        <v>140</v>
      </c>
      <c r="H3399" s="160" t="s">
        <v>6392</v>
      </c>
      <c r="I3399" s="160" cm="1">
        <f t="array" ref="I3399">INDEX('2.1.trackMPD'!J:J/(24*60*60),
       MATCH(1,
             (A3399='2.1.trackMPD'!A:A)*
             (C3399='2.1.trackMPD'!D:D)*
             (D3399/10^6='2.1.trackMPD'!H:H)*
             (E3399='2.1.trackMPD'!F:F),
0))</f>
        <v>0.23084901120804399</v>
      </c>
    </row>
    <row r="3400" spans="1:9" x14ac:dyDescent="0.2">
      <c r="A3400" s="160" t="s">
        <v>21</v>
      </c>
      <c r="B3400" s="160" t="s">
        <v>148</v>
      </c>
      <c r="C3400" s="160">
        <f>_xlfn.XLOOKUP(B3400,'2.1.trackMPD'!$R$7:$R$29,'2.1.trackMPD'!$T$7:$T$29)</f>
        <v>6</v>
      </c>
      <c r="D3400" s="160">
        <v>5000</v>
      </c>
      <c r="E3400" s="160" t="s">
        <v>6390</v>
      </c>
      <c r="F3400" s="160" t="s">
        <v>110</v>
      </c>
      <c r="G3400" s="160" t="s">
        <v>124</v>
      </c>
      <c r="H3400" s="160" t="s">
        <v>6393</v>
      </c>
      <c r="I3400" s="160" cm="1">
        <f t="array" ref="I3400">INDEX('2.1.trackMPD'!K:K/(24*60*60),
       MATCH(1,
             (A3400='2.1.trackMPD'!A:A)*
             (C3400='2.1.trackMPD'!D:D)*
             (D3400/10^6='2.1.trackMPD'!H:H)*
             (E3400='2.1.trackMPD'!F:F),
0))</f>
        <v>0</v>
      </c>
    </row>
    <row r="3401" spans="1:9" x14ac:dyDescent="0.2">
      <c r="A3401" s="160" t="s">
        <v>21</v>
      </c>
      <c r="B3401" s="160" t="s">
        <v>148</v>
      </c>
      <c r="C3401" s="160">
        <f>_xlfn.XLOOKUP(B3401,'2.1.trackMPD'!$R$7:$R$29,'2.1.trackMPD'!$T$7:$T$29)</f>
        <v>6</v>
      </c>
      <c r="D3401" s="160">
        <v>5000</v>
      </c>
      <c r="E3401" s="160" t="s">
        <v>6390</v>
      </c>
      <c r="F3401" s="160" t="s">
        <v>110</v>
      </c>
      <c r="G3401" s="160" t="s">
        <v>140</v>
      </c>
      <c r="H3401" s="160" t="s">
        <v>6393</v>
      </c>
      <c r="I3401" s="160" cm="1">
        <f t="array" ref="I3401">INDEX('2.1.trackMPD'!L:L/(24*60*60),
       MATCH(1,
             (A3401='2.1.trackMPD'!A:A)*
             (C3401='2.1.trackMPD'!D:D)*
             (D3401/10^6='2.1.trackMPD'!H:H)*
             (E3401='2.1.trackMPD'!F:F),
0))</f>
        <v>0</v>
      </c>
    </row>
    <row r="3402" spans="1:9" x14ac:dyDescent="0.2">
      <c r="A3402" s="160" t="s">
        <v>21</v>
      </c>
      <c r="B3402" s="160" t="s">
        <v>148</v>
      </c>
      <c r="C3402" s="160">
        <f>_xlfn.XLOOKUP(B3402,'2.1.trackMPD'!$R$7:$R$29,'2.1.trackMPD'!$T$7:$T$29)</f>
        <v>6</v>
      </c>
      <c r="D3402" s="160">
        <v>1</v>
      </c>
      <c r="E3402" s="160" t="s">
        <v>6394</v>
      </c>
      <c r="F3402" s="160" t="s">
        <v>110</v>
      </c>
      <c r="G3402" s="160" t="s">
        <v>124</v>
      </c>
      <c r="H3402" s="160" t="s">
        <v>6392</v>
      </c>
      <c r="I3402" s="160" cm="1">
        <f t="array" ref="I3402">INDEX('2.1.trackMPD'!I:I/(24*60*60),
       MATCH(1,
             (A3402='2.1.trackMPD'!A:A)*
             (C3402='2.1.trackMPD'!D:D)*
             (D3402/10^6='2.1.trackMPD'!H:H)*
             (E3402='2.1.trackMPD'!F:F),
0))</f>
        <v>5.641955361898646E-7</v>
      </c>
    </row>
    <row r="3403" spans="1:9" x14ac:dyDescent="0.2">
      <c r="A3403" s="160" t="s">
        <v>21</v>
      </c>
      <c r="B3403" s="160" t="s">
        <v>148</v>
      </c>
      <c r="C3403" s="160">
        <f>_xlfn.XLOOKUP(B3403,'2.1.trackMPD'!$R$7:$R$29,'2.1.trackMPD'!$T$7:$T$29)</f>
        <v>6</v>
      </c>
      <c r="D3403" s="160">
        <v>1</v>
      </c>
      <c r="E3403" s="160" t="s">
        <v>6394</v>
      </c>
      <c r="F3403" s="160" t="s">
        <v>110</v>
      </c>
      <c r="G3403" s="160" t="s">
        <v>140</v>
      </c>
      <c r="H3403" s="160" t="s">
        <v>6392</v>
      </c>
      <c r="I3403" s="160" cm="1">
        <f t="array" ref="I3403">INDEX('2.1.trackMPD'!J:J/(24*60*60),
       MATCH(1,
             (A3403='2.1.trackMPD'!A:A)*
             (C3403='2.1.trackMPD'!D:D)*
             (D3403/10^6='2.1.trackMPD'!H:H)*
             (E3403='2.1.trackMPD'!F:F),
0))</f>
        <v>1.3260237986592362E-5</v>
      </c>
    </row>
    <row r="3404" spans="1:9" x14ac:dyDescent="0.2">
      <c r="A3404" s="160" t="s">
        <v>21</v>
      </c>
      <c r="B3404" s="160" t="s">
        <v>148</v>
      </c>
      <c r="C3404" s="160">
        <f>_xlfn.XLOOKUP(B3404,'2.1.trackMPD'!$R$7:$R$29,'2.1.trackMPD'!$T$7:$T$29)</f>
        <v>6</v>
      </c>
      <c r="D3404" s="160">
        <v>1</v>
      </c>
      <c r="E3404" s="160" t="s">
        <v>6394</v>
      </c>
      <c r="F3404" s="160" t="s">
        <v>110</v>
      </c>
      <c r="G3404" s="160" t="s">
        <v>124</v>
      </c>
      <c r="H3404" s="160" t="s">
        <v>6393</v>
      </c>
      <c r="I3404" s="160" cm="1">
        <f t="array" ref="I3404">INDEX('2.1.trackMPD'!K:K/(24*60*60),
       MATCH(1,
             (A3404='2.1.trackMPD'!A:A)*
             (C3404='2.1.trackMPD'!D:D)*
             (D3404/10^6='2.1.trackMPD'!H:H)*
             (E3404='2.1.trackMPD'!F:F),
0))</f>
        <v>0</v>
      </c>
    </row>
    <row r="3405" spans="1:9" x14ac:dyDescent="0.2">
      <c r="A3405" s="160" t="s">
        <v>21</v>
      </c>
      <c r="B3405" s="160" t="s">
        <v>148</v>
      </c>
      <c r="C3405" s="160">
        <f>_xlfn.XLOOKUP(B3405,'2.1.trackMPD'!$R$7:$R$29,'2.1.trackMPD'!$T$7:$T$29)</f>
        <v>6</v>
      </c>
      <c r="D3405" s="160">
        <v>1</v>
      </c>
      <c r="E3405" s="160" t="s">
        <v>6394</v>
      </c>
      <c r="F3405" s="160" t="s">
        <v>110</v>
      </c>
      <c r="G3405" s="160" t="s">
        <v>140</v>
      </c>
      <c r="H3405" s="160" t="s">
        <v>6393</v>
      </c>
      <c r="I3405" s="160" cm="1">
        <f t="array" ref="I3405">INDEX('2.1.trackMPD'!L:L/(24*60*60),
       MATCH(1,
             (A3405='2.1.trackMPD'!A:A)*
             (C3405='2.1.trackMPD'!D:D)*
             (D3405/10^6='2.1.trackMPD'!H:H)*
             (E3405='2.1.trackMPD'!F:F),
0))</f>
        <v>0</v>
      </c>
    </row>
    <row r="3406" spans="1:9" x14ac:dyDescent="0.2">
      <c r="A3406" s="160" t="s">
        <v>21</v>
      </c>
      <c r="B3406" s="160" t="s">
        <v>148</v>
      </c>
      <c r="C3406" s="160">
        <f>_xlfn.XLOOKUP(B3406,'2.1.trackMPD'!$R$7:$R$29,'2.1.trackMPD'!$T$7:$T$29)</f>
        <v>6</v>
      </c>
      <c r="D3406" s="160">
        <v>10</v>
      </c>
      <c r="E3406" s="160" t="s">
        <v>6394</v>
      </c>
      <c r="F3406" s="160" t="s">
        <v>110</v>
      </c>
      <c r="G3406" s="160" t="s">
        <v>124</v>
      </c>
      <c r="H3406" s="160" t="s">
        <v>6392</v>
      </c>
      <c r="I3406" s="160" cm="1">
        <f t="array" ref="I3406">INDEX('2.1.trackMPD'!I:I/(24*60*60),
       MATCH(1,
             (A3406='2.1.trackMPD'!A:A)*
             (C3406='2.1.trackMPD'!D:D)*
             (D3406/10^6='2.1.trackMPD'!H:H)*
             (E3406='2.1.trackMPD'!F:F),
0))</f>
        <v>2.0021127958010416E-5</v>
      </c>
    </row>
    <row r="3407" spans="1:9" x14ac:dyDescent="0.2">
      <c r="A3407" s="160" t="s">
        <v>21</v>
      </c>
      <c r="B3407" s="160" t="s">
        <v>148</v>
      </c>
      <c r="C3407" s="160">
        <f>_xlfn.XLOOKUP(B3407,'2.1.trackMPD'!$R$7:$R$29,'2.1.trackMPD'!$T$7:$T$29)</f>
        <v>6</v>
      </c>
      <c r="D3407" s="160">
        <v>10</v>
      </c>
      <c r="E3407" s="160" t="s">
        <v>6394</v>
      </c>
      <c r="F3407" s="160" t="s">
        <v>110</v>
      </c>
      <c r="G3407" s="160" t="s">
        <v>140</v>
      </c>
      <c r="H3407" s="160" t="s">
        <v>6392</v>
      </c>
      <c r="I3407" s="160" cm="1">
        <f t="array" ref="I3407">INDEX('2.1.trackMPD'!J:J/(24*60*60),
       MATCH(1,
             (A3407='2.1.trackMPD'!A:A)*
             (C3407='2.1.trackMPD'!D:D)*
             (D3407/10^6='2.1.trackMPD'!H:H)*
             (E3407='2.1.trackMPD'!F:F),
0))</f>
        <v>5.9651611245365041E-5</v>
      </c>
    </row>
    <row r="3408" spans="1:9" x14ac:dyDescent="0.2">
      <c r="A3408" s="160" t="s">
        <v>21</v>
      </c>
      <c r="B3408" s="160" t="s">
        <v>148</v>
      </c>
      <c r="C3408" s="160">
        <f>_xlfn.XLOOKUP(B3408,'2.1.trackMPD'!$R$7:$R$29,'2.1.trackMPD'!$T$7:$T$29)</f>
        <v>6</v>
      </c>
      <c r="D3408" s="160">
        <v>10</v>
      </c>
      <c r="E3408" s="160" t="s">
        <v>6394</v>
      </c>
      <c r="F3408" s="160" t="s">
        <v>110</v>
      </c>
      <c r="G3408" s="160" t="s">
        <v>124</v>
      </c>
      <c r="H3408" s="160" t="s">
        <v>6393</v>
      </c>
      <c r="I3408" s="160" cm="1">
        <f t="array" ref="I3408">INDEX('2.1.trackMPD'!K:K/(24*60*60),
       MATCH(1,
             (A3408='2.1.trackMPD'!A:A)*
             (C3408='2.1.trackMPD'!D:D)*
             (D3408/10^6='2.1.trackMPD'!H:H)*
             (E3408='2.1.trackMPD'!F:F),
0))</f>
        <v>0</v>
      </c>
    </row>
    <row r="3409" spans="1:9" x14ac:dyDescent="0.2">
      <c r="A3409" s="160" t="s">
        <v>21</v>
      </c>
      <c r="B3409" s="160" t="s">
        <v>148</v>
      </c>
      <c r="C3409" s="160">
        <f>_xlfn.XLOOKUP(B3409,'2.1.trackMPD'!$R$7:$R$29,'2.1.trackMPD'!$T$7:$T$29)</f>
        <v>6</v>
      </c>
      <c r="D3409" s="160">
        <v>10</v>
      </c>
      <c r="E3409" s="160" t="s">
        <v>6394</v>
      </c>
      <c r="F3409" s="160" t="s">
        <v>110</v>
      </c>
      <c r="G3409" s="160" t="s">
        <v>140</v>
      </c>
      <c r="H3409" s="160" t="s">
        <v>6393</v>
      </c>
      <c r="I3409" s="160" cm="1">
        <f t="array" ref="I3409">INDEX('2.1.trackMPD'!L:L/(24*60*60),
       MATCH(1,
             (A3409='2.1.trackMPD'!A:A)*
             (C3409='2.1.trackMPD'!D:D)*
             (D3409/10^6='2.1.trackMPD'!H:H)*
             (E3409='2.1.trackMPD'!F:F),
0))</f>
        <v>0</v>
      </c>
    </row>
    <row r="3410" spans="1:9" x14ac:dyDescent="0.2">
      <c r="A3410" s="160" t="s">
        <v>21</v>
      </c>
      <c r="B3410" s="160" t="s">
        <v>148</v>
      </c>
      <c r="C3410" s="160">
        <f>_xlfn.XLOOKUP(B3410,'2.1.trackMPD'!$R$7:$R$29,'2.1.trackMPD'!$T$7:$T$29)</f>
        <v>6</v>
      </c>
      <c r="D3410" s="160">
        <v>100</v>
      </c>
      <c r="E3410" s="160" t="s">
        <v>6394</v>
      </c>
      <c r="F3410" s="160" t="s">
        <v>110</v>
      </c>
      <c r="G3410" s="160" t="s">
        <v>124</v>
      </c>
      <c r="H3410" s="160" t="s">
        <v>6392</v>
      </c>
      <c r="I3410" s="160" cm="1">
        <f t="array" ref="I3410">INDEX('2.1.trackMPD'!I:I/(24*60*60),
       MATCH(1,
             (A3410='2.1.trackMPD'!A:A)*
             (C3410='2.1.trackMPD'!D:D)*
             (D3410/10^6='2.1.trackMPD'!H:H)*
             (E3410='2.1.trackMPD'!F:F),
0))</f>
        <v>3.4877319414421529E-2</v>
      </c>
    </row>
    <row r="3411" spans="1:9" x14ac:dyDescent="0.2">
      <c r="A3411" s="160" t="s">
        <v>21</v>
      </c>
      <c r="B3411" s="160" t="s">
        <v>148</v>
      </c>
      <c r="C3411" s="160">
        <f>_xlfn.XLOOKUP(B3411,'2.1.trackMPD'!$R$7:$R$29,'2.1.trackMPD'!$T$7:$T$29)</f>
        <v>6</v>
      </c>
      <c r="D3411" s="160">
        <v>100</v>
      </c>
      <c r="E3411" s="160" t="s">
        <v>6394</v>
      </c>
      <c r="F3411" s="160" t="s">
        <v>110</v>
      </c>
      <c r="G3411" s="160" t="s">
        <v>140</v>
      </c>
      <c r="H3411" s="160" t="s">
        <v>6392</v>
      </c>
      <c r="I3411" s="160" cm="1">
        <f t="array" ref="I3411">INDEX('2.1.trackMPD'!J:J/(24*60*60),
       MATCH(1,
             (A3411='2.1.trackMPD'!A:A)*
             (C3411='2.1.trackMPD'!D:D)*
             (D3411/10^6='2.1.trackMPD'!H:H)*
             (E3411='2.1.trackMPD'!F:F),
0))</f>
        <v>4.7003959416505791E-3</v>
      </c>
    </row>
    <row r="3412" spans="1:9" x14ac:dyDescent="0.2">
      <c r="A3412" s="160" t="s">
        <v>21</v>
      </c>
      <c r="B3412" s="160" t="s">
        <v>148</v>
      </c>
      <c r="C3412" s="160">
        <f>_xlfn.XLOOKUP(B3412,'2.1.trackMPD'!$R$7:$R$29,'2.1.trackMPD'!$T$7:$T$29)</f>
        <v>6</v>
      </c>
      <c r="D3412" s="160">
        <v>100</v>
      </c>
      <c r="E3412" s="160" t="s">
        <v>6394</v>
      </c>
      <c r="F3412" s="160" t="s">
        <v>110</v>
      </c>
      <c r="G3412" s="160" t="s">
        <v>124</v>
      </c>
      <c r="H3412" s="160" t="s">
        <v>6393</v>
      </c>
      <c r="I3412" s="160" cm="1">
        <f t="array" ref="I3412">INDEX('2.1.trackMPD'!K:K/(24*60*60),
       MATCH(1,
             (A3412='2.1.trackMPD'!A:A)*
             (C3412='2.1.trackMPD'!D:D)*
             (D3412/10^6='2.1.trackMPD'!H:H)*
             (E3412='2.1.trackMPD'!F:F),
0))</f>
        <v>0</v>
      </c>
    </row>
    <row r="3413" spans="1:9" x14ac:dyDescent="0.2">
      <c r="A3413" s="160" t="s">
        <v>21</v>
      </c>
      <c r="B3413" s="160" t="s">
        <v>148</v>
      </c>
      <c r="C3413" s="160">
        <f>_xlfn.XLOOKUP(B3413,'2.1.trackMPD'!$R$7:$R$29,'2.1.trackMPD'!$T$7:$T$29)</f>
        <v>6</v>
      </c>
      <c r="D3413" s="160">
        <v>100</v>
      </c>
      <c r="E3413" s="160" t="s">
        <v>6394</v>
      </c>
      <c r="F3413" s="160" t="s">
        <v>110</v>
      </c>
      <c r="G3413" s="160" t="s">
        <v>140</v>
      </c>
      <c r="H3413" s="160" t="s">
        <v>6393</v>
      </c>
      <c r="I3413" s="160" cm="1">
        <f t="array" ref="I3413">INDEX('2.1.trackMPD'!L:L/(24*60*60),
       MATCH(1,
             (A3413='2.1.trackMPD'!A:A)*
             (C3413='2.1.trackMPD'!D:D)*
             (D3413/10^6='2.1.trackMPD'!H:H)*
             (E3413='2.1.trackMPD'!F:F),
0))</f>
        <v>0</v>
      </c>
    </row>
    <row r="3414" spans="1:9" x14ac:dyDescent="0.2">
      <c r="A3414" s="160" t="s">
        <v>21</v>
      </c>
      <c r="B3414" s="160" t="s">
        <v>148</v>
      </c>
      <c r="C3414" s="160">
        <f>_xlfn.XLOOKUP(B3414,'2.1.trackMPD'!$R$7:$R$29,'2.1.trackMPD'!$T$7:$T$29)</f>
        <v>6</v>
      </c>
      <c r="D3414" s="160">
        <v>1000</v>
      </c>
      <c r="E3414" s="160" t="s">
        <v>6394</v>
      </c>
      <c r="F3414" s="160" t="s">
        <v>110</v>
      </c>
      <c r="G3414" s="160" t="s">
        <v>124</v>
      </c>
      <c r="H3414" s="160" t="s">
        <v>6392</v>
      </c>
      <c r="I3414" s="160" cm="1">
        <f t="array" ref="I3414">INDEX('2.1.trackMPD'!I:I/(24*60*60),
       MATCH(1,
             (A3414='2.1.trackMPD'!A:A)*
             (C3414='2.1.trackMPD'!D:D)*
             (D3414/10^6='2.1.trackMPD'!H:H)*
             (E3414='2.1.trackMPD'!F:F),
0))</f>
        <v>4.3864559539063652</v>
      </c>
    </row>
    <row r="3415" spans="1:9" x14ac:dyDescent="0.2">
      <c r="A3415" s="160" t="s">
        <v>21</v>
      </c>
      <c r="B3415" s="160" t="s">
        <v>148</v>
      </c>
      <c r="C3415" s="160">
        <f>_xlfn.XLOOKUP(B3415,'2.1.trackMPD'!$R$7:$R$29,'2.1.trackMPD'!$T$7:$T$29)</f>
        <v>6</v>
      </c>
      <c r="D3415" s="160">
        <v>1000</v>
      </c>
      <c r="E3415" s="160" t="s">
        <v>6394</v>
      </c>
      <c r="F3415" s="160" t="s">
        <v>110</v>
      </c>
      <c r="G3415" s="160" t="s">
        <v>140</v>
      </c>
      <c r="H3415" s="160" t="s">
        <v>6392</v>
      </c>
      <c r="I3415" s="160" cm="1">
        <f t="array" ref="I3415">INDEX('2.1.trackMPD'!J:J/(24*60*60),
       MATCH(1,
             (A3415='2.1.trackMPD'!A:A)*
             (C3415='2.1.trackMPD'!D:D)*
             (D3415/10^6='2.1.trackMPD'!H:H)*
             (E3415='2.1.trackMPD'!F:F),
0))</f>
        <v>5.2938245164755676E-2</v>
      </c>
    </row>
    <row r="3416" spans="1:9" x14ac:dyDescent="0.2">
      <c r="A3416" s="160" t="s">
        <v>21</v>
      </c>
      <c r="B3416" s="160" t="s">
        <v>148</v>
      </c>
      <c r="C3416" s="160">
        <f>_xlfn.XLOOKUP(B3416,'2.1.trackMPD'!$R$7:$R$29,'2.1.trackMPD'!$T$7:$T$29)</f>
        <v>6</v>
      </c>
      <c r="D3416" s="160">
        <v>1000</v>
      </c>
      <c r="E3416" s="160" t="s">
        <v>6394</v>
      </c>
      <c r="F3416" s="160" t="s">
        <v>110</v>
      </c>
      <c r="G3416" s="160" t="s">
        <v>124</v>
      </c>
      <c r="H3416" s="160" t="s">
        <v>6393</v>
      </c>
      <c r="I3416" s="160" cm="1">
        <f t="array" ref="I3416">INDEX('2.1.trackMPD'!K:K/(24*60*60),
       MATCH(1,
             (A3416='2.1.trackMPD'!A:A)*
             (C3416='2.1.trackMPD'!D:D)*
             (D3416/10^6='2.1.trackMPD'!H:H)*
             (E3416='2.1.trackMPD'!F:F),
0))</f>
        <v>0</v>
      </c>
    </row>
    <row r="3417" spans="1:9" x14ac:dyDescent="0.2">
      <c r="A3417" s="160" t="s">
        <v>21</v>
      </c>
      <c r="B3417" s="160" t="s">
        <v>148</v>
      </c>
      <c r="C3417" s="160">
        <f>_xlfn.XLOOKUP(B3417,'2.1.trackMPD'!$R$7:$R$29,'2.1.trackMPD'!$T$7:$T$29)</f>
        <v>6</v>
      </c>
      <c r="D3417" s="160">
        <v>1000</v>
      </c>
      <c r="E3417" s="160" t="s">
        <v>6394</v>
      </c>
      <c r="F3417" s="160" t="s">
        <v>110</v>
      </c>
      <c r="G3417" s="160" t="s">
        <v>140</v>
      </c>
      <c r="H3417" s="160" t="s">
        <v>6393</v>
      </c>
      <c r="I3417" s="160" cm="1">
        <f t="array" ref="I3417">INDEX('2.1.trackMPD'!L:L/(24*60*60),
       MATCH(1,
             (A3417='2.1.trackMPD'!A:A)*
             (C3417='2.1.trackMPD'!D:D)*
             (D3417/10^6='2.1.trackMPD'!H:H)*
             (E3417='2.1.trackMPD'!F:F),
0))</f>
        <v>0</v>
      </c>
    </row>
    <row r="3418" spans="1:9" x14ac:dyDescent="0.2">
      <c r="A3418" s="160" t="s">
        <v>21</v>
      </c>
      <c r="B3418" s="160" t="s">
        <v>148</v>
      </c>
      <c r="C3418" s="160">
        <f>_xlfn.XLOOKUP(B3418,'2.1.trackMPD'!$R$7:$R$29,'2.1.trackMPD'!$T$7:$T$29)</f>
        <v>6</v>
      </c>
      <c r="D3418" s="160">
        <v>5000</v>
      </c>
      <c r="E3418" s="160" t="s">
        <v>6394</v>
      </c>
      <c r="F3418" s="160" t="s">
        <v>110</v>
      </c>
      <c r="G3418" s="160" t="s">
        <v>124</v>
      </c>
      <c r="H3418" s="160" t="s">
        <v>6392</v>
      </c>
      <c r="I3418" s="160" t="e" cm="1">
        <f t="array" ref="I3418">INDEX('2.1.trackMPD'!I:I/(24*60*60),
       MATCH(1,
             (A3418='2.1.trackMPD'!A:A)*
             (C3418='2.1.trackMPD'!D:D)*
             (D3418/10^6='2.1.trackMPD'!H:H)*
             (E3418='2.1.trackMPD'!F:F),
0))</f>
        <v>#N/A</v>
      </c>
    </row>
    <row r="3419" spans="1:9" x14ac:dyDescent="0.2">
      <c r="A3419" s="160" t="s">
        <v>21</v>
      </c>
      <c r="B3419" s="160" t="s">
        <v>148</v>
      </c>
      <c r="C3419" s="160">
        <f>_xlfn.XLOOKUP(B3419,'2.1.trackMPD'!$R$7:$R$29,'2.1.trackMPD'!$T$7:$T$29)</f>
        <v>6</v>
      </c>
      <c r="D3419" s="160">
        <v>5000</v>
      </c>
      <c r="E3419" s="160" t="s">
        <v>6394</v>
      </c>
      <c r="F3419" s="160" t="s">
        <v>110</v>
      </c>
      <c r="G3419" s="160" t="s">
        <v>140</v>
      </c>
      <c r="H3419" s="160" t="s">
        <v>6392</v>
      </c>
      <c r="I3419" s="160" t="e" cm="1">
        <f t="array" ref="I3419">INDEX('2.1.trackMPD'!J:J/(24*60*60),
       MATCH(1,
             (A3419='2.1.trackMPD'!A:A)*
             (C3419='2.1.trackMPD'!D:D)*
             (D3419/10^6='2.1.trackMPD'!H:H)*
             (E3419='2.1.trackMPD'!F:F),
0))</f>
        <v>#N/A</v>
      </c>
    </row>
    <row r="3420" spans="1:9" x14ac:dyDescent="0.2">
      <c r="A3420" s="160" t="s">
        <v>21</v>
      </c>
      <c r="B3420" s="160" t="s">
        <v>148</v>
      </c>
      <c r="C3420" s="160">
        <f>_xlfn.XLOOKUP(B3420,'2.1.trackMPD'!$R$7:$R$29,'2.1.trackMPD'!$T$7:$T$29)</f>
        <v>6</v>
      </c>
      <c r="D3420" s="160">
        <v>5000</v>
      </c>
      <c r="E3420" s="160" t="s">
        <v>6394</v>
      </c>
      <c r="F3420" s="160" t="s">
        <v>110</v>
      </c>
      <c r="G3420" s="160" t="s">
        <v>124</v>
      </c>
      <c r="H3420" s="160" t="s">
        <v>6393</v>
      </c>
      <c r="I3420" s="160" t="e" cm="1">
        <f t="array" ref="I3420">INDEX('2.1.trackMPD'!K:K/(24*60*60),
       MATCH(1,
             (A3420='2.1.trackMPD'!A:A)*
             (C3420='2.1.trackMPD'!D:D)*
             (D3420/10^6='2.1.trackMPD'!H:H)*
             (E3420='2.1.trackMPD'!F:F),
0))</f>
        <v>#N/A</v>
      </c>
    </row>
    <row r="3421" spans="1:9" x14ac:dyDescent="0.2">
      <c r="A3421" s="160" t="s">
        <v>21</v>
      </c>
      <c r="B3421" s="160" t="s">
        <v>148</v>
      </c>
      <c r="C3421" s="160">
        <f>_xlfn.XLOOKUP(B3421,'2.1.trackMPD'!$R$7:$R$29,'2.1.trackMPD'!$T$7:$T$29)</f>
        <v>6</v>
      </c>
      <c r="D3421" s="160">
        <v>5000</v>
      </c>
      <c r="E3421" s="160" t="s">
        <v>6394</v>
      </c>
      <c r="F3421" s="160" t="s">
        <v>110</v>
      </c>
      <c r="G3421" s="160" t="s">
        <v>140</v>
      </c>
      <c r="H3421" s="160" t="s">
        <v>6393</v>
      </c>
      <c r="I3421" s="160" t="e" cm="1">
        <f t="array" ref="I3421">INDEX('2.1.trackMPD'!L:L/(24*60*60),
       MATCH(1,
             (A3421='2.1.trackMPD'!A:A)*
             (C3421='2.1.trackMPD'!D:D)*
             (D3421/10^6='2.1.trackMPD'!H:H)*
             (E3421='2.1.trackMPD'!F:F),
0))</f>
        <v>#N/A</v>
      </c>
    </row>
    <row r="3422" spans="1:9" x14ac:dyDescent="0.2">
      <c r="A3422" s="160" t="s">
        <v>21</v>
      </c>
      <c r="B3422" s="160" t="s">
        <v>148</v>
      </c>
      <c r="C3422" s="160">
        <f>_xlfn.XLOOKUP(B3422,'2.1.trackMPD'!$R$7:$R$29,'2.1.trackMPD'!$T$7:$T$29)</f>
        <v>6</v>
      </c>
      <c r="D3422" s="160">
        <v>1</v>
      </c>
      <c r="E3422" s="160" t="s">
        <v>6395</v>
      </c>
      <c r="F3422" s="160" t="s">
        <v>110</v>
      </c>
      <c r="G3422" s="160" t="s">
        <v>124</v>
      </c>
      <c r="H3422" s="160" t="s">
        <v>6392</v>
      </c>
      <c r="I3422" s="160" t="e" cm="1">
        <f t="array" ref="I3422">INDEX('2.1.trackMPD'!I:I/(24*60*60),
       MATCH(1,
             (A3422='2.1.trackMPD'!A:A)*
             (C3422='2.1.trackMPD'!D:D)*
             (D3422/10^6='2.1.trackMPD'!H:H)*
             (E3422='2.1.trackMPD'!F:F),
0))</f>
        <v>#N/A</v>
      </c>
    </row>
    <row r="3423" spans="1:9" x14ac:dyDescent="0.2">
      <c r="A3423" s="160" t="s">
        <v>21</v>
      </c>
      <c r="B3423" s="160" t="s">
        <v>148</v>
      </c>
      <c r="C3423" s="160">
        <f>_xlfn.XLOOKUP(B3423,'2.1.trackMPD'!$R$7:$R$29,'2.1.trackMPD'!$T$7:$T$29)</f>
        <v>6</v>
      </c>
      <c r="D3423" s="160">
        <v>1</v>
      </c>
      <c r="E3423" s="160" t="s">
        <v>6395</v>
      </c>
      <c r="F3423" s="160" t="s">
        <v>110</v>
      </c>
      <c r="G3423" s="160" t="s">
        <v>140</v>
      </c>
      <c r="H3423" s="160" t="s">
        <v>6392</v>
      </c>
      <c r="I3423" s="160" t="e" cm="1">
        <f t="array" ref="I3423">INDEX('2.1.trackMPD'!J:J/(24*60*60),
       MATCH(1,
             (A3423='2.1.trackMPD'!A:A)*
             (C3423='2.1.trackMPD'!D:D)*
             (D3423/10^6='2.1.trackMPD'!H:H)*
             (E3423='2.1.trackMPD'!F:F),
0))</f>
        <v>#N/A</v>
      </c>
    </row>
    <row r="3424" spans="1:9" x14ac:dyDescent="0.2">
      <c r="A3424" s="160" t="s">
        <v>21</v>
      </c>
      <c r="B3424" s="160" t="s">
        <v>148</v>
      </c>
      <c r="C3424" s="160">
        <f>_xlfn.XLOOKUP(B3424,'2.1.trackMPD'!$R$7:$R$29,'2.1.trackMPD'!$T$7:$T$29)</f>
        <v>6</v>
      </c>
      <c r="D3424" s="160">
        <v>1</v>
      </c>
      <c r="E3424" s="160" t="s">
        <v>6395</v>
      </c>
      <c r="F3424" s="160" t="s">
        <v>110</v>
      </c>
      <c r="G3424" s="160" t="s">
        <v>124</v>
      </c>
      <c r="H3424" s="160" t="s">
        <v>6393</v>
      </c>
      <c r="I3424" s="160" t="e" cm="1">
        <f t="array" ref="I3424">INDEX('2.1.trackMPD'!K:K/(24*60*60),
       MATCH(1,
             (A3424='2.1.trackMPD'!A:A)*
             (C3424='2.1.trackMPD'!D:D)*
             (D3424/10^6='2.1.trackMPD'!H:H)*
             (E3424='2.1.trackMPD'!F:F),
0))</f>
        <v>#N/A</v>
      </c>
    </row>
    <row r="3425" spans="1:9" x14ac:dyDescent="0.2">
      <c r="A3425" s="160" t="s">
        <v>21</v>
      </c>
      <c r="B3425" s="160" t="s">
        <v>148</v>
      </c>
      <c r="C3425" s="160">
        <f>_xlfn.XLOOKUP(B3425,'2.1.trackMPD'!$R$7:$R$29,'2.1.trackMPD'!$T$7:$T$29)</f>
        <v>6</v>
      </c>
      <c r="D3425" s="160">
        <v>1</v>
      </c>
      <c r="E3425" s="160" t="s">
        <v>6395</v>
      </c>
      <c r="F3425" s="160" t="s">
        <v>110</v>
      </c>
      <c r="G3425" s="160" t="s">
        <v>140</v>
      </c>
      <c r="H3425" s="160" t="s">
        <v>6393</v>
      </c>
      <c r="I3425" s="160" t="e" cm="1">
        <f t="array" ref="I3425">INDEX('2.1.trackMPD'!L:L/(24*60*60),
       MATCH(1,
             (A3425='2.1.trackMPD'!A:A)*
             (C3425='2.1.trackMPD'!D:D)*
             (D3425/10^6='2.1.trackMPD'!H:H)*
             (E3425='2.1.trackMPD'!F:F),
0))</f>
        <v>#N/A</v>
      </c>
    </row>
    <row r="3426" spans="1:9" x14ac:dyDescent="0.2">
      <c r="A3426" s="160" t="s">
        <v>21</v>
      </c>
      <c r="B3426" s="160" t="s">
        <v>148</v>
      </c>
      <c r="C3426" s="160">
        <f>_xlfn.XLOOKUP(B3426,'2.1.trackMPD'!$R$7:$R$29,'2.1.trackMPD'!$T$7:$T$29)</f>
        <v>6</v>
      </c>
      <c r="D3426" s="160">
        <v>10</v>
      </c>
      <c r="E3426" s="160" t="s">
        <v>6395</v>
      </c>
      <c r="F3426" s="160" t="s">
        <v>110</v>
      </c>
      <c r="G3426" s="160" t="s">
        <v>124</v>
      </c>
      <c r="H3426" s="160" t="s">
        <v>6392</v>
      </c>
      <c r="I3426" s="160" t="e" cm="1">
        <f t="array" ref="I3426">INDEX('2.1.trackMPD'!I:I/(24*60*60),
       MATCH(1,
             (A3426='2.1.trackMPD'!A:A)*
             (C3426='2.1.trackMPD'!D:D)*
             (D3426/10^6='2.1.trackMPD'!H:H)*
             (E3426='2.1.trackMPD'!F:F),
0))</f>
        <v>#N/A</v>
      </c>
    </row>
    <row r="3427" spans="1:9" x14ac:dyDescent="0.2">
      <c r="A3427" s="160" t="s">
        <v>21</v>
      </c>
      <c r="B3427" s="160" t="s">
        <v>148</v>
      </c>
      <c r="C3427" s="160">
        <f>_xlfn.XLOOKUP(B3427,'2.1.trackMPD'!$R$7:$R$29,'2.1.trackMPD'!$T$7:$T$29)</f>
        <v>6</v>
      </c>
      <c r="D3427" s="160">
        <v>10</v>
      </c>
      <c r="E3427" s="160" t="s">
        <v>6395</v>
      </c>
      <c r="F3427" s="160" t="s">
        <v>110</v>
      </c>
      <c r="G3427" s="160" t="s">
        <v>140</v>
      </c>
      <c r="H3427" s="160" t="s">
        <v>6392</v>
      </c>
      <c r="I3427" s="160" t="e" cm="1">
        <f t="array" ref="I3427">INDEX('2.1.trackMPD'!J:J/(24*60*60),
       MATCH(1,
             (A3427='2.1.trackMPD'!A:A)*
             (C3427='2.1.trackMPD'!D:D)*
             (D3427/10^6='2.1.trackMPD'!H:H)*
             (E3427='2.1.trackMPD'!F:F),
0))</f>
        <v>#N/A</v>
      </c>
    </row>
    <row r="3428" spans="1:9" x14ac:dyDescent="0.2">
      <c r="A3428" s="160" t="s">
        <v>21</v>
      </c>
      <c r="B3428" s="160" t="s">
        <v>148</v>
      </c>
      <c r="C3428" s="160">
        <f>_xlfn.XLOOKUP(B3428,'2.1.trackMPD'!$R$7:$R$29,'2.1.trackMPD'!$T$7:$T$29)</f>
        <v>6</v>
      </c>
      <c r="D3428" s="160">
        <v>10</v>
      </c>
      <c r="E3428" s="160" t="s">
        <v>6395</v>
      </c>
      <c r="F3428" s="160" t="s">
        <v>110</v>
      </c>
      <c r="G3428" s="160" t="s">
        <v>124</v>
      </c>
      <c r="H3428" s="160" t="s">
        <v>6393</v>
      </c>
      <c r="I3428" s="160" t="e" cm="1">
        <f t="array" ref="I3428">INDEX('2.1.trackMPD'!K:K/(24*60*60),
       MATCH(1,
             (A3428='2.1.trackMPD'!A:A)*
             (C3428='2.1.trackMPD'!D:D)*
             (D3428/10^6='2.1.trackMPD'!H:H)*
             (E3428='2.1.trackMPD'!F:F),
0))</f>
        <v>#N/A</v>
      </c>
    </row>
    <row r="3429" spans="1:9" x14ac:dyDescent="0.2">
      <c r="A3429" s="160" t="s">
        <v>21</v>
      </c>
      <c r="B3429" s="160" t="s">
        <v>148</v>
      </c>
      <c r="C3429" s="160">
        <f>_xlfn.XLOOKUP(B3429,'2.1.trackMPD'!$R$7:$R$29,'2.1.trackMPD'!$T$7:$T$29)</f>
        <v>6</v>
      </c>
      <c r="D3429" s="160">
        <v>10</v>
      </c>
      <c r="E3429" s="160" t="s">
        <v>6395</v>
      </c>
      <c r="F3429" s="160" t="s">
        <v>110</v>
      </c>
      <c r="G3429" s="160" t="s">
        <v>140</v>
      </c>
      <c r="H3429" s="160" t="s">
        <v>6393</v>
      </c>
      <c r="I3429" s="160" t="e" cm="1">
        <f t="array" ref="I3429">INDEX('2.1.trackMPD'!L:L/(24*60*60),
       MATCH(1,
             (A3429='2.1.trackMPD'!A:A)*
             (C3429='2.1.trackMPD'!D:D)*
             (D3429/10^6='2.1.trackMPD'!H:H)*
             (E3429='2.1.trackMPD'!F:F),
0))</f>
        <v>#N/A</v>
      </c>
    </row>
    <row r="3430" spans="1:9" x14ac:dyDescent="0.2">
      <c r="A3430" s="160" t="s">
        <v>21</v>
      </c>
      <c r="B3430" s="160" t="s">
        <v>148</v>
      </c>
      <c r="C3430" s="160">
        <f>_xlfn.XLOOKUP(B3430,'2.1.trackMPD'!$R$7:$R$29,'2.1.trackMPD'!$T$7:$T$29)</f>
        <v>6</v>
      </c>
      <c r="D3430" s="160">
        <v>100</v>
      </c>
      <c r="E3430" s="160" t="s">
        <v>6395</v>
      </c>
      <c r="F3430" s="160" t="s">
        <v>110</v>
      </c>
      <c r="G3430" s="160" t="s">
        <v>124</v>
      </c>
      <c r="H3430" s="160" t="s">
        <v>6392</v>
      </c>
      <c r="I3430" s="160" t="e" cm="1">
        <f t="array" ref="I3430">INDEX('2.1.trackMPD'!I:I/(24*60*60),
       MATCH(1,
             (A3430='2.1.trackMPD'!A:A)*
             (C3430='2.1.trackMPD'!D:D)*
             (D3430/10^6='2.1.trackMPD'!H:H)*
             (E3430='2.1.trackMPD'!F:F),
0))</f>
        <v>#N/A</v>
      </c>
    </row>
    <row r="3431" spans="1:9" x14ac:dyDescent="0.2">
      <c r="A3431" s="160" t="s">
        <v>21</v>
      </c>
      <c r="B3431" s="160" t="s">
        <v>148</v>
      </c>
      <c r="C3431" s="160">
        <f>_xlfn.XLOOKUP(B3431,'2.1.trackMPD'!$R$7:$R$29,'2.1.trackMPD'!$T$7:$T$29)</f>
        <v>6</v>
      </c>
      <c r="D3431" s="160">
        <v>100</v>
      </c>
      <c r="E3431" s="160" t="s">
        <v>6395</v>
      </c>
      <c r="F3431" s="160" t="s">
        <v>110</v>
      </c>
      <c r="G3431" s="160" t="s">
        <v>140</v>
      </c>
      <c r="H3431" s="160" t="s">
        <v>6392</v>
      </c>
      <c r="I3431" s="160" t="e" cm="1">
        <f t="array" ref="I3431">INDEX('2.1.trackMPD'!J:J/(24*60*60),
       MATCH(1,
             (A3431='2.1.trackMPD'!A:A)*
             (C3431='2.1.trackMPD'!D:D)*
             (D3431/10^6='2.1.trackMPD'!H:H)*
             (E3431='2.1.trackMPD'!F:F),
0))</f>
        <v>#N/A</v>
      </c>
    </row>
    <row r="3432" spans="1:9" x14ac:dyDescent="0.2">
      <c r="A3432" s="160" t="s">
        <v>21</v>
      </c>
      <c r="B3432" s="160" t="s">
        <v>148</v>
      </c>
      <c r="C3432" s="160">
        <f>_xlfn.XLOOKUP(B3432,'2.1.trackMPD'!$R$7:$R$29,'2.1.trackMPD'!$T$7:$T$29)</f>
        <v>6</v>
      </c>
      <c r="D3432" s="160">
        <v>100</v>
      </c>
      <c r="E3432" s="160" t="s">
        <v>6395</v>
      </c>
      <c r="F3432" s="160" t="s">
        <v>110</v>
      </c>
      <c r="G3432" s="160" t="s">
        <v>124</v>
      </c>
      <c r="H3432" s="160" t="s">
        <v>6393</v>
      </c>
      <c r="I3432" s="160" t="e" cm="1">
        <f t="array" ref="I3432">INDEX('2.1.trackMPD'!K:K/(24*60*60),
       MATCH(1,
             (A3432='2.1.trackMPD'!A:A)*
             (C3432='2.1.trackMPD'!D:D)*
             (D3432/10^6='2.1.trackMPD'!H:H)*
             (E3432='2.1.trackMPD'!F:F),
0))</f>
        <v>#N/A</v>
      </c>
    </row>
    <row r="3433" spans="1:9" x14ac:dyDescent="0.2">
      <c r="A3433" s="160" t="s">
        <v>21</v>
      </c>
      <c r="B3433" s="160" t="s">
        <v>148</v>
      </c>
      <c r="C3433" s="160">
        <f>_xlfn.XLOOKUP(B3433,'2.1.trackMPD'!$R$7:$R$29,'2.1.trackMPD'!$T$7:$T$29)</f>
        <v>6</v>
      </c>
      <c r="D3433" s="160">
        <v>100</v>
      </c>
      <c r="E3433" s="160" t="s">
        <v>6395</v>
      </c>
      <c r="F3433" s="160" t="s">
        <v>110</v>
      </c>
      <c r="G3433" s="160" t="s">
        <v>140</v>
      </c>
      <c r="H3433" s="160" t="s">
        <v>6393</v>
      </c>
      <c r="I3433" s="160" t="e" cm="1">
        <f t="array" ref="I3433">INDEX('2.1.trackMPD'!L:L/(24*60*60),
       MATCH(1,
             (A3433='2.1.trackMPD'!A:A)*
             (C3433='2.1.trackMPD'!D:D)*
             (D3433/10^6='2.1.trackMPD'!H:H)*
             (E3433='2.1.trackMPD'!F:F),
0))</f>
        <v>#N/A</v>
      </c>
    </row>
    <row r="3434" spans="1:9" x14ac:dyDescent="0.2">
      <c r="A3434" s="160" t="s">
        <v>21</v>
      </c>
      <c r="B3434" s="160" t="s">
        <v>149</v>
      </c>
      <c r="C3434" s="160">
        <f>_xlfn.XLOOKUP(B3434,'2.1.trackMPD'!$R$7:$R$29,'2.1.trackMPD'!$T$7:$T$29)</f>
        <v>6</v>
      </c>
      <c r="D3434" s="160">
        <v>1</v>
      </c>
      <c r="E3434" s="160" t="s">
        <v>6390</v>
      </c>
      <c r="F3434" s="160" t="s">
        <v>110</v>
      </c>
      <c r="G3434" s="160" t="s">
        <v>124</v>
      </c>
      <c r="H3434" s="160" t="s">
        <v>6392</v>
      </c>
      <c r="I3434" s="160" cm="1">
        <f t="array" ref="I3434">INDEX('2.1.trackMPD'!I:I/(24*60*60),
       MATCH(1,
             (A3434='2.1.trackMPD'!A:A)*
             (C3434='2.1.trackMPD'!D:D)*
             (D3434/10^6='2.1.trackMPD'!H:H)*
             (E3434='2.1.trackMPD'!F:F),
0))</f>
        <v>4.6660852281395944E-7</v>
      </c>
    </row>
    <row r="3435" spans="1:9" x14ac:dyDescent="0.2">
      <c r="A3435" s="160" t="s">
        <v>21</v>
      </c>
      <c r="B3435" s="160" t="s">
        <v>149</v>
      </c>
      <c r="C3435" s="160">
        <f>_xlfn.XLOOKUP(B3435,'2.1.trackMPD'!$R$7:$R$29,'2.1.trackMPD'!$T$7:$T$29)</f>
        <v>6</v>
      </c>
      <c r="D3435" s="160">
        <v>1</v>
      </c>
      <c r="E3435" s="160" t="s">
        <v>6390</v>
      </c>
      <c r="F3435" s="160" t="s">
        <v>110</v>
      </c>
      <c r="G3435" s="160" t="s">
        <v>140</v>
      </c>
      <c r="H3435" s="160" t="s">
        <v>6392</v>
      </c>
      <c r="I3435" s="160" cm="1">
        <f t="array" ref="I3435">INDEX('2.1.trackMPD'!J:J/(24*60*60),
       MATCH(1,
             (A3435='2.1.trackMPD'!A:A)*
             (C3435='2.1.trackMPD'!D:D)*
             (D3435/10^6='2.1.trackMPD'!H:H)*
             (E3435='2.1.trackMPD'!F:F),
0))</f>
        <v>1.3588291123400348E-5</v>
      </c>
    </row>
    <row r="3436" spans="1:9" x14ac:dyDescent="0.2">
      <c r="A3436" s="160" t="s">
        <v>21</v>
      </c>
      <c r="B3436" s="160" t="s">
        <v>149</v>
      </c>
      <c r="C3436" s="160">
        <f>_xlfn.XLOOKUP(B3436,'2.1.trackMPD'!$R$7:$R$29,'2.1.trackMPD'!$T$7:$T$29)</f>
        <v>6</v>
      </c>
      <c r="D3436" s="160">
        <v>1</v>
      </c>
      <c r="E3436" s="160" t="s">
        <v>6390</v>
      </c>
      <c r="F3436" s="160" t="s">
        <v>110</v>
      </c>
      <c r="G3436" s="160" t="s">
        <v>124</v>
      </c>
      <c r="H3436" s="160" t="s">
        <v>6393</v>
      </c>
      <c r="I3436" s="160" cm="1">
        <f t="array" ref="I3436">INDEX('2.1.trackMPD'!K:K/(24*60*60),
       MATCH(1,
             (A3436='2.1.trackMPD'!A:A)*
             (C3436='2.1.trackMPD'!D:D)*
             (D3436/10^6='2.1.trackMPD'!H:H)*
             (E3436='2.1.trackMPD'!F:F),
0))</f>
        <v>0</v>
      </c>
    </row>
    <row r="3437" spans="1:9" x14ac:dyDescent="0.2">
      <c r="A3437" s="160" t="s">
        <v>21</v>
      </c>
      <c r="B3437" s="160" t="s">
        <v>149</v>
      </c>
      <c r="C3437" s="160">
        <f>_xlfn.XLOOKUP(B3437,'2.1.trackMPD'!$R$7:$R$29,'2.1.trackMPD'!$T$7:$T$29)</f>
        <v>6</v>
      </c>
      <c r="D3437" s="160">
        <v>1</v>
      </c>
      <c r="E3437" s="160" t="s">
        <v>6390</v>
      </c>
      <c r="F3437" s="160" t="s">
        <v>110</v>
      </c>
      <c r="G3437" s="160" t="s">
        <v>140</v>
      </c>
      <c r="H3437" s="160" t="s">
        <v>6393</v>
      </c>
      <c r="I3437" s="160" cm="1">
        <f t="array" ref="I3437">INDEX('2.1.trackMPD'!L:L/(24*60*60),
       MATCH(1,
             (A3437='2.1.trackMPD'!A:A)*
             (C3437='2.1.trackMPD'!D:D)*
             (D3437/10^6='2.1.trackMPD'!H:H)*
             (E3437='2.1.trackMPD'!F:F),
0))</f>
        <v>0</v>
      </c>
    </row>
    <row r="3438" spans="1:9" x14ac:dyDescent="0.2">
      <c r="A3438" s="160" t="s">
        <v>21</v>
      </c>
      <c r="B3438" s="160" t="s">
        <v>149</v>
      </c>
      <c r="C3438" s="160">
        <f>_xlfn.XLOOKUP(B3438,'2.1.trackMPD'!$R$7:$R$29,'2.1.trackMPD'!$T$7:$T$29)</f>
        <v>6</v>
      </c>
      <c r="D3438" s="160">
        <v>10</v>
      </c>
      <c r="E3438" s="160" t="s">
        <v>6390</v>
      </c>
      <c r="F3438" s="160" t="s">
        <v>110</v>
      </c>
      <c r="G3438" s="160" t="s">
        <v>124</v>
      </c>
      <c r="H3438" s="160" t="s">
        <v>6392</v>
      </c>
      <c r="I3438" s="160" cm="1">
        <f t="array" ref="I3438">INDEX('2.1.trackMPD'!I:I/(24*60*60),
       MATCH(1,
             (A3438='2.1.trackMPD'!A:A)*
             (C3438='2.1.trackMPD'!D:D)*
             (D3438/10^6='2.1.trackMPD'!H:H)*
             (E3438='2.1.trackMPD'!F:F),
0))</f>
        <v>2.0851330201984027E-6</v>
      </c>
    </row>
    <row r="3439" spans="1:9" x14ac:dyDescent="0.2">
      <c r="A3439" s="160" t="s">
        <v>21</v>
      </c>
      <c r="B3439" s="160" t="s">
        <v>149</v>
      </c>
      <c r="C3439" s="160">
        <f>_xlfn.XLOOKUP(B3439,'2.1.trackMPD'!$R$7:$R$29,'2.1.trackMPD'!$T$7:$T$29)</f>
        <v>6</v>
      </c>
      <c r="D3439" s="160">
        <v>10</v>
      </c>
      <c r="E3439" s="160" t="s">
        <v>6390</v>
      </c>
      <c r="F3439" s="160" t="s">
        <v>110</v>
      </c>
      <c r="G3439" s="160" t="s">
        <v>140</v>
      </c>
      <c r="H3439" s="160" t="s">
        <v>6392</v>
      </c>
      <c r="I3439" s="160" cm="1">
        <f t="array" ref="I3439">INDEX('2.1.trackMPD'!J:J/(24*60*60),
       MATCH(1,
             (A3439='2.1.trackMPD'!A:A)*
             (C3439='2.1.trackMPD'!D:D)*
             (D3439/10^6='2.1.trackMPD'!H:H)*
             (E3439='2.1.trackMPD'!F:F),
0))</f>
        <v>1.8651474322337038E-5</v>
      </c>
    </row>
    <row r="3440" spans="1:9" x14ac:dyDescent="0.2">
      <c r="A3440" s="160" t="s">
        <v>21</v>
      </c>
      <c r="B3440" s="160" t="s">
        <v>149</v>
      </c>
      <c r="C3440" s="160">
        <f>_xlfn.XLOOKUP(B3440,'2.1.trackMPD'!$R$7:$R$29,'2.1.trackMPD'!$T$7:$T$29)</f>
        <v>6</v>
      </c>
      <c r="D3440" s="160">
        <v>10</v>
      </c>
      <c r="E3440" s="160" t="s">
        <v>6390</v>
      </c>
      <c r="F3440" s="160" t="s">
        <v>110</v>
      </c>
      <c r="G3440" s="160" t="s">
        <v>124</v>
      </c>
      <c r="H3440" s="160" t="s">
        <v>6393</v>
      </c>
      <c r="I3440" s="160" cm="1">
        <f t="array" ref="I3440">INDEX('2.1.trackMPD'!K:K/(24*60*60),
       MATCH(1,
             (A3440='2.1.trackMPD'!A:A)*
             (C3440='2.1.trackMPD'!D:D)*
             (D3440/10^6='2.1.trackMPD'!H:H)*
             (E3440='2.1.trackMPD'!F:F),
0))</f>
        <v>0</v>
      </c>
    </row>
    <row r="3441" spans="1:9" x14ac:dyDescent="0.2">
      <c r="A3441" s="160" t="s">
        <v>21</v>
      </c>
      <c r="B3441" s="160" t="s">
        <v>149</v>
      </c>
      <c r="C3441" s="160">
        <f>_xlfn.XLOOKUP(B3441,'2.1.trackMPD'!$R$7:$R$29,'2.1.trackMPD'!$T$7:$T$29)</f>
        <v>6</v>
      </c>
      <c r="D3441" s="160">
        <v>10</v>
      </c>
      <c r="E3441" s="160" t="s">
        <v>6390</v>
      </c>
      <c r="F3441" s="160" t="s">
        <v>110</v>
      </c>
      <c r="G3441" s="160" t="s">
        <v>140</v>
      </c>
      <c r="H3441" s="160" t="s">
        <v>6393</v>
      </c>
      <c r="I3441" s="160" cm="1">
        <f t="array" ref="I3441">INDEX('2.1.trackMPD'!L:L/(24*60*60),
       MATCH(1,
             (A3441='2.1.trackMPD'!A:A)*
             (C3441='2.1.trackMPD'!D:D)*
             (D3441/10^6='2.1.trackMPD'!H:H)*
             (E3441='2.1.trackMPD'!F:F),
0))</f>
        <v>0</v>
      </c>
    </row>
    <row r="3442" spans="1:9" x14ac:dyDescent="0.2">
      <c r="A3442" s="160" t="s">
        <v>21</v>
      </c>
      <c r="B3442" s="160" t="s">
        <v>149</v>
      </c>
      <c r="C3442" s="160">
        <f>_xlfn.XLOOKUP(B3442,'2.1.trackMPD'!$R$7:$R$29,'2.1.trackMPD'!$T$7:$T$29)</f>
        <v>6</v>
      </c>
      <c r="D3442" s="160">
        <v>100</v>
      </c>
      <c r="E3442" s="160" t="s">
        <v>6390</v>
      </c>
      <c r="F3442" s="160" t="s">
        <v>110</v>
      </c>
      <c r="G3442" s="160" t="s">
        <v>124</v>
      </c>
      <c r="H3442" s="160" t="s">
        <v>6392</v>
      </c>
      <c r="I3442" s="160" cm="1">
        <f t="array" ref="I3442">INDEX('2.1.trackMPD'!I:I/(24*60*60),
       MATCH(1,
             (A3442='2.1.trackMPD'!A:A)*
             (C3442='2.1.trackMPD'!D:D)*
             (D3442/10^6='2.1.trackMPD'!H:H)*
             (E3442='2.1.trackMPD'!F:F),
0))</f>
        <v>4.0984242086577194E-3</v>
      </c>
    </row>
    <row r="3443" spans="1:9" x14ac:dyDescent="0.2">
      <c r="A3443" s="160" t="s">
        <v>21</v>
      </c>
      <c r="B3443" s="160" t="s">
        <v>149</v>
      </c>
      <c r="C3443" s="160">
        <f>_xlfn.XLOOKUP(B3443,'2.1.trackMPD'!$R$7:$R$29,'2.1.trackMPD'!$T$7:$T$29)</f>
        <v>6</v>
      </c>
      <c r="D3443" s="160">
        <v>100</v>
      </c>
      <c r="E3443" s="160" t="s">
        <v>6390</v>
      </c>
      <c r="F3443" s="160" t="s">
        <v>110</v>
      </c>
      <c r="G3443" s="160" t="s">
        <v>140</v>
      </c>
      <c r="H3443" s="160" t="s">
        <v>6392</v>
      </c>
      <c r="I3443" s="160" cm="1">
        <f t="array" ref="I3443">INDEX('2.1.trackMPD'!J:J/(24*60*60),
       MATCH(1,
             (A3443='2.1.trackMPD'!A:A)*
             (C3443='2.1.trackMPD'!D:D)*
             (D3443/10^6='2.1.trackMPD'!H:H)*
             (E3443='2.1.trackMPD'!F:F),
0))</f>
        <v>1.5962471233017246E-3</v>
      </c>
    </row>
    <row r="3444" spans="1:9" x14ac:dyDescent="0.2">
      <c r="A3444" s="160" t="s">
        <v>21</v>
      </c>
      <c r="B3444" s="160" t="s">
        <v>149</v>
      </c>
      <c r="C3444" s="160">
        <f>_xlfn.XLOOKUP(B3444,'2.1.trackMPD'!$R$7:$R$29,'2.1.trackMPD'!$T$7:$T$29)</f>
        <v>6</v>
      </c>
      <c r="D3444" s="160">
        <v>100</v>
      </c>
      <c r="E3444" s="160" t="s">
        <v>6390</v>
      </c>
      <c r="F3444" s="160" t="s">
        <v>110</v>
      </c>
      <c r="G3444" s="160" t="s">
        <v>124</v>
      </c>
      <c r="H3444" s="160" t="s">
        <v>6393</v>
      </c>
      <c r="I3444" s="160" cm="1">
        <f t="array" ref="I3444">INDEX('2.1.trackMPD'!K:K/(24*60*60),
       MATCH(1,
             (A3444='2.1.trackMPD'!A:A)*
             (C3444='2.1.trackMPD'!D:D)*
             (D3444/10^6='2.1.trackMPD'!H:H)*
             (E3444='2.1.trackMPD'!F:F),
0))</f>
        <v>0</v>
      </c>
    </row>
    <row r="3445" spans="1:9" x14ac:dyDescent="0.2">
      <c r="A3445" s="160" t="s">
        <v>21</v>
      </c>
      <c r="B3445" s="160" t="s">
        <v>149</v>
      </c>
      <c r="C3445" s="160">
        <f>_xlfn.XLOOKUP(B3445,'2.1.trackMPD'!$R$7:$R$29,'2.1.trackMPD'!$T$7:$T$29)</f>
        <v>6</v>
      </c>
      <c r="D3445" s="160">
        <v>100</v>
      </c>
      <c r="E3445" s="160" t="s">
        <v>6390</v>
      </c>
      <c r="F3445" s="160" t="s">
        <v>110</v>
      </c>
      <c r="G3445" s="160" t="s">
        <v>140</v>
      </c>
      <c r="H3445" s="160" t="s">
        <v>6393</v>
      </c>
      <c r="I3445" s="160" cm="1">
        <f t="array" ref="I3445">INDEX('2.1.trackMPD'!L:L/(24*60*60),
       MATCH(1,
             (A3445='2.1.trackMPD'!A:A)*
             (C3445='2.1.trackMPD'!D:D)*
             (D3445/10^6='2.1.trackMPD'!H:H)*
             (E3445='2.1.trackMPD'!F:F),
0))</f>
        <v>0</v>
      </c>
    </row>
    <row r="3446" spans="1:9" x14ac:dyDescent="0.2">
      <c r="A3446" s="160" t="s">
        <v>21</v>
      </c>
      <c r="B3446" s="160" t="s">
        <v>149</v>
      </c>
      <c r="C3446" s="160">
        <f>_xlfn.XLOOKUP(B3446,'2.1.trackMPD'!$R$7:$R$29,'2.1.trackMPD'!$T$7:$T$29)</f>
        <v>6</v>
      </c>
      <c r="D3446" s="160">
        <v>1000</v>
      </c>
      <c r="E3446" s="160" t="s">
        <v>6390</v>
      </c>
      <c r="F3446" s="160" t="s">
        <v>110</v>
      </c>
      <c r="G3446" s="160" t="s">
        <v>124</v>
      </c>
      <c r="H3446" s="160" t="s">
        <v>6392</v>
      </c>
      <c r="I3446" s="160" cm="1">
        <f t="array" ref="I3446">INDEX('2.1.trackMPD'!I:I/(24*60*60),
       MATCH(1,
             (A3446='2.1.trackMPD'!A:A)*
             (C3446='2.1.trackMPD'!D:D)*
             (D3446/10^6='2.1.trackMPD'!H:H)*
             (E3446='2.1.trackMPD'!F:F),
0))</f>
        <v>5.3683412108013773</v>
      </c>
    </row>
    <row r="3447" spans="1:9" x14ac:dyDescent="0.2">
      <c r="A3447" s="160" t="s">
        <v>21</v>
      </c>
      <c r="B3447" s="160" t="s">
        <v>149</v>
      </c>
      <c r="C3447" s="160">
        <f>_xlfn.XLOOKUP(B3447,'2.1.trackMPD'!$R$7:$R$29,'2.1.trackMPD'!$T$7:$T$29)</f>
        <v>6</v>
      </c>
      <c r="D3447" s="160">
        <v>1000</v>
      </c>
      <c r="E3447" s="160" t="s">
        <v>6390</v>
      </c>
      <c r="F3447" s="160" t="s">
        <v>110</v>
      </c>
      <c r="G3447" s="160" t="s">
        <v>140</v>
      </c>
      <c r="H3447" s="160" t="s">
        <v>6392</v>
      </c>
      <c r="I3447" s="160" cm="1">
        <f t="array" ref="I3447">INDEX('2.1.trackMPD'!J:J/(24*60*60),
       MATCH(1,
             (A3447='2.1.trackMPD'!A:A)*
             (C3447='2.1.trackMPD'!D:D)*
             (D3447/10^6='2.1.trackMPD'!H:H)*
             (E3447='2.1.trackMPD'!F:F),
0))</f>
        <v>5.8564266414060297E-2</v>
      </c>
    </row>
    <row r="3448" spans="1:9" x14ac:dyDescent="0.2">
      <c r="A3448" s="160" t="s">
        <v>21</v>
      </c>
      <c r="B3448" s="160" t="s">
        <v>149</v>
      </c>
      <c r="C3448" s="160">
        <f>_xlfn.XLOOKUP(B3448,'2.1.trackMPD'!$R$7:$R$29,'2.1.trackMPD'!$T$7:$T$29)</f>
        <v>6</v>
      </c>
      <c r="D3448" s="160">
        <v>1000</v>
      </c>
      <c r="E3448" s="160" t="s">
        <v>6390</v>
      </c>
      <c r="F3448" s="160" t="s">
        <v>110</v>
      </c>
      <c r="G3448" s="160" t="s">
        <v>124</v>
      </c>
      <c r="H3448" s="160" t="s">
        <v>6393</v>
      </c>
      <c r="I3448" s="160" cm="1">
        <f t="array" ref="I3448">INDEX('2.1.trackMPD'!K:K/(24*60*60),
       MATCH(1,
             (A3448='2.1.trackMPD'!A:A)*
             (C3448='2.1.trackMPD'!D:D)*
             (D3448/10^6='2.1.trackMPD'!H:H)*
             (E3448='2.1.trackMPD'!F:F),
0))</f>
        <v>0</v>
      </c>
    </row>
    <row r="3449" spans="1:9" x14ac:dyDescent="0.2">
      <c r="A3449" s="160" t="s">
        <v>21</v>
      </c>
      <c r="B3449" s="160" t="s">
        <v>149</v>
      </c>
      <c r="C3449" s="160">
        <f>_xlfn.XLOOKUP(B3449,'2.1.trackMPD'!$R$7:$R$29,'2.1.trackMPD'!$T$7:$T$29)</f>
        <v>6</v>
      </c>
      <c r="D3449" s="160">
        <v>1000</v>
      </c>
      <c r="E3449" s="160" t="s">
        <v>6390</v>
      </c>
      <c r="F3449" s="160" t="s">
        <v>110</v>
      </c>
      <c r="G3449" s="160" t="s">
        <v>140</v>
      </c>
      <c r="H3449" s="160" t="s">
        <v>6393</v>
      </c>
      <c r="I3449" s="160" cm="1">
        <f t="array" ref="I3449">INDEX('2.1.trackMPD'!L:L/(24*60*60),
       MATCH(1,
             (A3449='2.1.trackMPD'!A:A)*
             (C3449='2.1.trackMPD'!D:D)*
             (D3449/10^6='2.1.trackMPD'!H:H)*
             (E3449='2.1.trackMPD'!F:F),
0))</f>
        <v>0</v>
      </c>
    </row>
    <row r="3450" spans="1:9" x14ac:dyDescent="0.2">
      <c r="A3450" s="160" t="s">
        <v>21</v>
      </c>
      <c r="B3450" s="160" t="s">
        <v>149</v>
      </c>
      <c r="C3450" s="160">
        <f>_xlfn.XLOOKUP(B3450,'2.1.trackMPD'!$R$7:$R$29,'2.1.trackMPD'!$T$7:$T$29)</f>
        <v>6</v>
      </c>
      <c r="D3450" s="160">
        <v>5000</v>
      </c>
      <c r="E3450" s="160" t="s">
        <v>6390</v>
      </c>
      <c r="F3450" s="160" t="s">
        <v>110</v>
      </c>
      <c r="G3450" s="160" t="s">
        <v>124</v>
      </c>
      <c r="H3450" s="160" t="s">
        <v>6392</v>
      </c>
      <c r="I3450" s="160" cm="1">
        <f t="array" ref="I3450">INDEX('2.1.trackMPD'!I:I/(24*60*60),
       MATCH(1,
             (A3450='2.1.trackMPD'!A:A)*
             (C3450='2.1.trackMPD'!D:D)*
             (D3450/10^6='2.1.trackMPD'!H:H)*
             (E3450='2.1.trackMPD'!F:F),
0))</f>
        <v>83.412452268971649</v>
      </c>
    </row>
    <row r="3451" spans="1:9" x14ac:dyDescent="0.2">
      <c r="A3451" s="160" t="s">
        <v>21</v>
      </c>
      <c r="B3451" s="160" t="s">
        <v>149</v>
      </c>
      <c r="C3451" s="160">
        <f>_xlfn.XLOOKUP(B3451,'2.1.trackMPD'!$R$7:$R$29,'2.1.trackMPD'!$T$7:$T$29)</f>
        <v>6</v>
      </c>
      <c r="D3451" s="160">
        <v>5000</v>
      </c>
      <c r="E3451" s="160" t="s">
        <v>6390</v>
      </c>
      <c r="F3451" s="160" t="s">
        <v>110</v>
      </c>
      <c r="G3451" s="160" t="s">
        <v>140</v>
      </c>
      <c r="H3451" s="160" t="s">
        <v>6392</v>
      </c>
      <c r="I3451" s="160" cm="1">
        <f t="array" ref="I3451">INDEX('2.1.trackMPD'!J:J/(24*60*60),
       MATCH(1,
             (A3451='2.1.trackMPD'!A:A)*
             (C3451='2.1.trackMPD'!D:D)*
             (D3451/10^6='2.1.trackMPD'!H:H)*
             (E3451='2.1.trackMPD'!F:F),
0))</f>
        <v>0.23084901120804399</v>
      </c>
    </row>
    <row r="3452" spans="1:9" x14ac:dyDescent="0.2">
      <c r="A3452" s="160" t="s">
        <v>21</v>
      </c>
      <c r="B3452" s="160" t="s">
        <v>149</v>
      </c>
      <c r="C3452" s="160">
        <f>_xlfn.XLOOKUP(B3452,'2.1.trackMPD'!$R$7:$R$29,'2.1.trackMPD'!$T$7:$T$29)</f>
        <v>6</v>
      </c>
      <c r="D3452" s="160">
        <v>5000</v>
      </c>
      <c r="E3452" s="160" t="s">
        <v>6390</v>
      </c>
      <c r="F3452" s="160" t="s">
        <v>110</v>
      </c>
      <c r="G3452" s="160" t="s">
        <v>124</v>
      </c>
      <c r="H3452" s="160" t="s">
        <v>6393</v>
      </c>
      <c r="I3452" s="160" cm="1">
        <f t="array" ref="I3452">INDEX('2.1.trackMPD'!K:K/(24*60*60),
       MATCH(1,
             (A3452='2.1.trackMPD'!A:A)*
             (C3452='2.1.trackMPD'!D:D)*
             (D3452/10^6='2.1.trackMPD'!H:H)*
             (E3452='2.1.trackMPD'!F:F),
0))</f>
        <v>0</v>
      </c>
    </row>
    <row r="3453" spans="1:9" x14ac:dyDescent="0.2">
      <c r="A3453" s="160" t="s">
        <v>21</v>
      </c>
      <c r="B3453" s="160" t="s">
        <v>149</v>
      </c>
      <c r="C3453" s="160">
        <f>_xlfn.XLOOKUP(B3453,'2.1.trackMPD'!$R$7:$R$29,'2.1.trackMPD'!$T$7:$T$29)</f>
        <v>6</v>
      </c>
      <c r="D3453" s="160">
        <v>5000</v>
      </c>
      <c r="E3453" s="160" t="s">
        <v>6390</v>
      </c>
      <c r="F3453" s="160" t="s">
        <v>110</v>
      </c>
      <c r="G3453" s="160" t="s">
        <v>140</v>
      </c>
      <c r="H3453" s="160" t="s">
        <v>6393</v>
      </c>
      <c r="I3453" s="160" cm="1">
        <f t="array" ref="I3453">INDEX('2.1.trackMPD'!L:L/(24*60*60),
       MATCH(1,
             (A3453='2.1.trackMPD'!A:A)*
             (C3453='2.1.trackMPD'!D:D)*
             (D3453/10^6='2.1.trackMPD'!H:H)*
             (E3453='2.1.trackMPD'!F:F),
0))</f>
        <v>0</v>
      </c>
    </row>
    <row r="3454" spans="1:9" x14ac:dyDescent="0.2">
      <c r="A3454" s="160" t="s">
        <v>21</v>
      </c>
      <c r="B3454" s="160" t="s">
        <v>149</v>
      </c>
      <c r="C3454" s="160">
        <f>_xlfn.XLOOKUP(B3454,'2.1.trackMPD'!$R$7:$R$29,'2.1.trackMPD'!$T$7:$T$29)</f>
        <v>6</v>
      </c>
      <c r="D3454" s="160">
        <v>1</v>
      </c>
      <c r="E3454" s="160" t="s">
        <v>6394</v>
      </c>
      <c r="F3454" s="160" t="s">
        <v>110</v>
      </c>
      <c r="G3454" s="160" t="s">
        <v>124</v>
      </c>
      <c r="H3454" s="160" t="s">
        <v>6392</v>
      </c>
      <c r="I3454" s="160" cm="1">
        <f t="array" ref="I3454">INDEX('2.1.trackMPD'!I:I/(24*60*60),
       MATCH(1,
             (A3454='2.1.trackMPD'!A:A)*
             (C3454='2.1.trackMPD'!D:D)*
             (D3454/10^6='2.1.trackMPD'!H:H)*
             (E3454='2.1.trackMPD'!F:F),
0))</f>
        <v>5.641955361898646E-7</v>
      </c>
    </row>
    <row r="3455" spans="1:9" x14ac:dyDescent="0.2">
      <c r="A3455" s="160" t="s">
        <v>21</v>
      </c>
      <c r="B3455" s="160" t="s">
        <v>149</v>
      </c>
      <c r="C3455" s="160">
        <f>_xlfn.XLOOKUP(B3455,'2.1.trackMPD'!$R$7:$R$29,'2.1.trackMPD'!$T$7:$T$29)</f>
        <v>6</v>
      </c>
      <c r="D3455" s="160">
        <v>1</v>
      </c>
      <c r="E3455" s="160" t="s">
        <v>6394</v>
      </c>
      <c r="F3455" s="160" t="s">
        <v>110</v>
      </c>
      <c r="G3455" s="160" t="s">
        <v>140</v>
      </c>
      <c r="H3455" s="160" t="s">
        <v>6392</v>
      </c>
      <c r="I3455" s="160" cm="1">
        <f t="array" ref="I3455">INDEX('2.1.trackMPD'!J:J/(24*60*60),
       MATCH(1,
             (A3455='2.1.trackMPD'!A:A)*
             (C3455='2.1.trackMPD'!D:D)*
             (D3455/10^6='2.1.trackMPD'!H:H)*
             (E3455='2.1.trackMPD'!F:F),
0))</f>
        <v>1.3260237986592362E-5</v>
      </c>
    </row>
    <row r="3456" spans="1:9" x14ac:dyDescent="0.2">
      <c r="A3456" s="160" t="s">
        <v>21</v>
      </c>
      <c r="B3456" s="160" t="s">
        <v>149</v>
      </c>
      <c r="C3456" s="160">
        <f>_xlfn.XLOOKUP(B3456,'2.1.trackMPD'!$R$7:$R$29,'2.1.trackMPD'!$T$7:$T$29)</f>
        <v>6</v>
      </c>
      <c r="D3456" s="160">
        <v>1</v>
      </c>
      <c r="E3456" s="160" t="s">
        <v>6394</v>
      </c>
      <c r="F3456" s="160" t="s">
        <v>110</v>
      </c>
      <c r="G3456" s="160" t="s">
        <v>124</v>
      </c>
      <c r="H3456" s="160" t="s">
        <v>6393</v>
      </c>
      <c r="I3456" s="160" cm="1">
        <f t="array" ref="I3456">INDEX('2.1.trackMPD'!K:K/(24*60*60),
       MATCH(1,
             (A3456='2.1.trackMPD'!A:A)*
             (C3456='2.1.trackMPD'!D:D)*
             (D3456/10^6='2.1.trackMPD'!H:H)*
             (E3456='2.1.trackMPD'!F:F),
0))</f>
        <v>0</v>
      </c>
    </row>
    <row r="3457" spans="1:9" x14ac:dyDescent="0.2">
      <c r="A3457" s="160" t="s">
        <v>21</v>
      </c>
      <c r="B3457" s="160" t="s">
        <v>149</v>
      </c>
      <c r="C3457" s="160">
        <f>_xlfn.XLOOKUP(B3457,'2.1.trackMPD'!$R$7:$R$29,'2.1.trackMPD'!$T$7:$T$29)</f>
        <v>6</v>
      </c>
      <c r="D3457" s="160">
        <v>1</v>
      </c>
      <c r="E3457" s="160" t="s">
        <v>6394</v>
      </c>
      <c r="F3457" s="160" t="s">
        <v>110</v>
      </c>
      <c r="G3457" s="160" t="s">
        <v>140</v>
      </c>
      <c r="H3457" s="160" t="s">
        <v>6393</v>
      </c>
      <c r="I3457" s="160" cm="1">
        <f t="array" ref="I3457">INDEX('2.1.trackMPD'!L:L/(24*60*60),
       MATCH(1,
             (A3457='2.1.trackMPD'!A:A)*
             (C3457='2.1.trackMPD'!D:D)*
             (D3457/10^6='2.1.trackMPD'!H:H)*
             (E3457='2.1.trackMPD'!F:F),
0))</f>
        <v>0</v>
      </c>
    </row>
    <row r="3458" spans="1:9" x14ac:dyDescent="0.2">
      <c r="A3458" s="160" t="s">
        <v>21</v>
      </c>
      <c r="B3458" s="160" t="s">
        <v>149</v>
      </c>
      <c r="C3458" s="160">
        <f>_xlfn.XLOOKUP(B3458,'2.1.trackMPD'!$R$7:$R$29,'2.1.trackMPD'!$T$7:$T$29)</f>
        <v>6</v>
      </c>
      <c r="D3458" s="160">
        <v>10</v>
      </c>
      <c r="E3458" s="160" t="s">
        <v>6394</v>
      </c>
      <c r="F3458" s="160" t="s">
        <v>110</v>
      </c>
      <c r="G3458" s="160" t="s">
        <v>124</v>
      </c>
      <c r="H3458" s="160" t="s">
        <v>6392</v>
      </c>
      <c r="I3458" s="160" cm="1">
        <f t="array" ref="I3458">INDEX('2.1.trackMPD'!I:I/(24*60*60),
       MATCH(1,
             (A3458='2.1.trackMPD'!A:A)*
             (C3458='2.1.trackMPD'!D:D)*
             (D3458/10^6='2.1.trackMPD'!H:H)*
             (E3458='2.1.trackMPD'!F:F),
0))</f>
        <v>2.0021127958010416E-5</v>
      </c>
    </row>
    <row r="3459" spans="1:9" x14ac:dyDescent="0.2">
      <c r="A3459" s="160" t="s">
        <v>21</v>
      </c>
      <c r="B3459" s="160" t="s">
        <v>149</v>
      </c>
      <c r="C3459" s="160">
        <f>_xlfn.XLOOKUP(B3459,'2.1.trackMPD'!$R$7:$R$29,'2.1.trackMPD'!$T$7:$T$29)</f>
        <v>6</v>
      </c>
      <c r="D3459" s="160">
        <v>10</v>
      </c>
      <c r="E3459" s="160" t="s">
        <v>6394</v>
      </c>
      <c r="F3459" s="160" t="s">
        <v>110</v>
      </c>
      <c r="G3459" s="160" t="s">
        <v>140</v>
      </c>
      <c r="H3459" s="160" t="s">
        <v>6392</v>
      </c>
      <c r="I3459" s="160" cm="1">
        <f t="array" ref="I3459">INDEX('2.1.trackMPD'!J:J/(24*60*60),
       MATCH(1,
             (A3459='2.1.trackMPD'!A:A)*
             (C3459='2.1.trackMPD'!D:D)*
             (D3459/10^6='2.1.trackMPD'!H:H)*
             (E3459='2.1.trackMPD'!F:F),
0))</f>
        <v>5.9651611245365041E-5</v>
      </c>
    </row>
    <row r="3460" spans="1:9" x14ac:dyDescent="0.2">
      <c r="A3460" s="160" t="s">
        <v>21</v>
      </c>
      <c r="B3460" s="160" t="s">
        <v>149</v>
      </c>
      <c r="C3460" s="160">
        <f>_xlfn.XLOOKUP(B3460,'2.1.trackMPD'!$R$7:$R$29,'2.1.trackMPD'!$T$7:$T$29)</f>
        <v>6</v>
      </c>
      <c r="D3460" s="160">
        <v>10</v>
      </c>
      <c r="E3460" s="160" t="s">
        <v>6394</v>
      </c>
      <c r="F3460" s="160" t="s">
        <v>110</v>
      </c>
      <c r="G3460" s="160" t="s">
        <v>124</v>
      </c>
      <c r="H3460" s="160" t="s">
        <v>6393</v>
      </c>
      <c r="I3460" s="160" cm="1">
        <f t="array" ref="I3460">INDEX('2.1.trackMPD'!K:K/(24*60*60),
       MATCH(1,
             (A3460='2.1.trackMPD'!A:A)*
             (C3460='2.1.trackMPD'!D:D)*
             (D3460/10^6='2.1.trackMPD'!H:H)*
             (E3460='2.1.trackMPD'!F:F),
0))</f>
        <v>0</v>
      </c>
    </row>
    <row r="3461" spans="1:9" x14ac:dyDescent="0.2">
      <c r="A3461" s="160" t="s">
        <v>21</v>
      </c>
      <c r="B3461" s="160" t="s">
        <v>149</v>
      </c>
      <c r="C3461" s="160">
        <f>_xlfn.XLOOKUP(B3461,'2.1.trackMPD'!$R$7:$R$29,'2.1.trackMPD'!$T$7:$T$29)</f>
        <v>6</v>
      </c>
      <c r="D3461" s="160">
        <v>10</v>
      </c>
      <c r="E3461" s="160" t="s">
        <v>6394</v>
      </c>
      <c r="F3461" s="160" t="s">
        <v>110</v>
      </c>
      <c r="G3461" s="160" t="s">
        <v>140</v>
      </c>
      <c r="H3461" s="160" t="s">
        <v>6393</v>
      </c>
      <c r="I3461" s="160" cm="1">
        <f t="array" ref="I3461">INDEX('2.1.trackMPD'!L:L/(24*60*60),
       MATCH(1,
             (A3461='2.1.trackMPD'!A:A)*
             (C3461='2.1.trackMPD'!D:D)*
             (D3461/10^6='2.1.trackMPD'!H:H)*
             (E3461='2.1.trackMPD'!F:F),
0))</f>
        <v>0</v>
      </c>
    </row>
    <row r="3462" spans="1:9" x14ac:dyDescent="0.2">
      <c r="A3462" s="160" t="s">
        <v>21</v>
      </c>
      <c r="B3462" s="160" t="s">
        <v>149</v>
      </c>
      <c r="C3462" s="160">
        <f>_xlfn.XLOOKUP(B3462,'2.1.trackMPD'!$R$7:$R$29,'2.1.trackMPD'!$T$7:$T$29)</f>
        <v>6</v>
      </c>
      <c r="D3462" s="160">
        <v>100</v>
      </c>
      <c r="E3462" s="160" t="s">
        <v>6394</v>
      </c>
      <c r="F3462" s="160" t="s">
        <v>110</v>
      </c>
      <c r="G3462" s="160" t="s">
        <v>124</v>
      </c>
      <c r="H3462" s="160" t="s">
        <v>6392</v>
      </c>
      <c r="I3462" s="160" cm="1">
        <f t="array" ref="I3462">INDEX('2.1.trackMPD'!I:I/(24*60*60),
       MATCH(1,
             (A3462='2.1.trackMPD'!A:A)*
             (C3462='2.1.trackMPD'!D:D)*
             (D3462/10^6='2.1.trackMPD'!H:H)*
             (E3462='2.1.trackMPD'!F:F),
0))</f>
        <v>3.4877319414421529E-2</v>
      </c>
    </row>
    <row r="3463" spans="1:9" x14ac:dyDescent="0.2">
      <c r="A3463" s="160" t="s">
        <v>21</v>
      </c>
      <c r="B3463" s="160" t="s">
        <v>149</v>
      </c>
      <c r="C3463" s="160">
        <f>_xlfn.XLOOKUP(B3463,'2.1.trackMPD'!$R$7:$R$29,'2.1.trackMPD'!$T$7:$T$29)</f>
        <v>6</v>
      </c>
      <c r="D3463" s="160">
        <v>100</v>
      </c>
      <c r="E3463" s="160" t="s">
        <v>6394</v>
      </c>
      <c r="F3463" s="160" t="s">
        <v>110</v>
      </c>
      <c r="G3463" s="160" t="s">
        <v>140</v>
      </c>
      <c r="H3463" s="160" t="s">
        <v>6392</v>
      </c>
      <c r="I3463" s="160" cm="1">
        <f t="array" ref="I3463">INDEX('2.1.trackMPD'!J:J/(24*60*60),
       MATCH(1,
             (A3463='2.1.trackMPD'!A:A)*
             (C3463='2.1.trackMPD'!D:D)*
             (D3463/10^6='2.1.trackMPD'!H:H)*
             (E3463='2.1.trackMPD'!F:F),
0))</f>
        <v>4.7003959416505791E-3</v>
      </c>
    </row>
    <row r="3464" spans="1:9" x14ac:dyDescent="0.2">
      <c r="A3464" s="160" t="s">
        <v>21</v>
      </c>
      <c r="B3464" s="160" t="s">
        <v>149</v>
      </c>
      <c r="C3464" s="160">
        <f>_xlfn.XLOOKUP(B3464,'2.1.trackMPD'!$R$7:$R$29,'2.1.trackMPD'!$T$7:$T$29)</f>
        <v>6</v>
      </c>
      <c r="D3464" s="160">
        <v>100</v>
      </c>
      <c r="E3464" s="160" t="s">
        <v>6394</v>
      </c>
      <c r="F3464" s="160" t="s">
        <v>110</v>
      </c>
      <c r="G3464" s="160" t="s">
        <v>124</v>
      </c>
      <c r="H3464" s="160" t="s">
        <v>6393</v>
      </c>
      <c r="I3464" s="160" cm="1">
        <f t="array" ref="I3464">INDEX('2.1.trackMPD'!K:K/(24*60*60),
       MATCH(1,
             (A3464='2.1.trackMPD'!A:A)*
             (C3464='2.1.trackMPD'!D:D)*
             (D3464/10^6='2.1.trackMPD'!H:H)*
             (E3464='2.1.trackMPD'!F:F),
0))</f>
        <v>0</v>
      </c>
    </row>
    <row r="3465" spans="1:9" x14ac:dyDescent="0.2">
      <c r="A3465" s="160" t="s">
        <v>21</v>
      </c>
      <c r="B3465" s="160" t="s">
        <v>149</v>
      </c>
      <c r="C3465" s="160">
        <f>_xlfn.XLOOKUP(B3465,'2.1.trackMPD'!$R$7:$R$29,'2.1.trackMPD'!$T$7:$T$29)</f>
        <v>6</v>
      </c>
      <c r="D3465" s="160">
        <v>100</v>
      </c>
      <c r="E3465" s="160" t="s">
        <v>6394</v>
      </c>
      <c r="F3465" s="160" t="s">
        <v>110</v>
      </c>
      <c r="G3465" s="160" t="s">
        <v>140</v>
      </c>
      <c r="H3465" s="160" t="s">
        <v>6393</v>
      </c>
      <c r="I3465" s="160" cm="1">
        <f t="array" ref="I3465">INDEX('2.1.trackMPD'!L:L/(24*60*60),
       MATCH(1,
             (A3465='2.1.trackMPD'!A:A)*
             (C3465='2.1.trackMPD'!D:D)*
             (D3465/10^6='2.1.trackMPD'!H:H)*
             (E3465='2.1.trackMPD'!F:F),
0))</f>
        <v>0</v>
      </c>
    </row>
    <row r="3466" spans="1:9" x14ac:dyDescent="0.2">
      <c r="A3466" s="160" t="s">
        <v>21</v>
      </c>
      <c r="B3466" s="160" t="s">
        <v>149</v>
      </c>
      <c r="C3466" s="160">
        <f>_xlfn.XLOOKUP(B3466,'2.1.trackMPD'!$R$7:$R$29,'2.1.trackMPD'!$T$7:$T$29)</f>
        <v>6</v>
      </c>
      <c r="D3466" s="160">
        <v>1000</v>
      </c>
      <c r="E3466" s="160" t="s">
        <v>6394</v>
      </c>
      <c r="F3466" s="160" t="s">
        <v>110</v>
      </c>
      <c r="G3466" s="160" t="s">
        <v>124</v>
      </c>
      <c r="H3466" s="160" t="s">
        <v>6392</v>
      </c>
      <c r="I3466" s="160" cm="1">
        <f t="array" ref="I3466">INDEX('2.1.trackMPD'!I:I/(24*60*60),
       MATCH(1,
             (A3466='2.1.trackMPD'!A:A)*
             (C3466='2.1.trackMPD'!D:D)*
             (D3466/10^6='2.1.trackMPD'!H:H)*
             (E3466='2.1.trackMPD'!F:F),
0))</f>
        <v>4.3864559539063652</v>
      </c>
    </row>
    <row r="3467" spans="1:9" x14ac:dyDescent="0.2">
      <c r="A3467" s="160" t="s">
        <v>21</v>
      </c>
      <c r="B3467" s="160" t="s">
        <v>149</v>
      </c>
      <c r="C3467" s="160">
        <f>_xlfn.XLOOKUP(B3467,'2.1.trackMPD'!$R$7:$R$29,'2.1.trackMPD'!$T$7:$T$29)</f>
        <v>6</v>
      </c>
      <c r="D3467" s="160">
        <v>1000</v>
      </c>
      <c r="E3467" s="160" t="s">
        <v>6394</v>
      </c>
      <c r="F3467" s="160" t="s">
        <v>110</v>
      </c>
      <c r="G3467" s="160" t="s">
        <v>140</v>
      </c>
      <c r="H3467" s="160" t="s">
        <v>6392</v>
      </c>
      <c r="I3467" s="160" cm="1">
        <f t="array" ref="I3467">INDEX('2.1.trackMPD'!J:J/(24*60*60),
       MATCH(1,
             (A3467='2.1.trackMPD'!A:A)*
             (C3467='2.1.trackMPD'!D:D)*
             (D3467/10^6='2.1.trackMPD'!H:H)*
             (E3467='2.1.trackMPD'!F:F),
0))</f>
        <v>5.2938245164755676E-2</v>
      </c>
    </row>
    <row r="3468" spans="1:9" x14ac:dyDescent="0.2">
      <c r="A3468" s="160" t="s">
        <v>21</v>
      </c>
      <c r="B3468" s="160" t="s">
        <v>149</v>
      </c>
      <c r="C3468" s="160">
        <f>_xlfn.XLOOKUP(B3468,'2.1.trackMPD'!$R$7:$R$29,'2.1.trackMPD'!$T$7:$T$29)</f>
        <v>6</v>
      </c>
      <c r="D3468" s="160">
        <v>1000</v>
      </c>
      <c r="E3468" s="160" t="s">
        <v>6394</v>
      </c>
      <c r="F3468" s="160" t="s">
        <v>110</v>
      </c>
      <c r="G3468" s="160" t="s">
        <v>124</v>
      </c>
      <c r="H3468" s="160" t="s">
        <v>6393</v>
      </c>
      <c r="I3468" s="160" cm="1">
        <f t="array" ref="I3468">INDEX('2.1.trackMPD'!K:K/(24*60*60),
       MATCH(1,
             (A3468='2.1.trackMPD'!A:A)*
             (C3468='2.1.trackMPD'!D:D)*
             (D3468/10^6='2.1.trackMPD'!H:H)*
             (E3468='2.1.trackMPD'!F:F),
0))</f>
        <v>0</v>
      </c>
    </row>
    <row r="3469" spans="1:9" x14ac:dyDescent="0.2">
      <c r="A3469" s="160" t="s">
        <v>21</v>
      </c>
      <c r="B3469" s="160" t="s">
        <v>149</v>
      </c>
      <c r="C3469" s="160">
        <f>_xlfn.XLOOKUP(B3469,'2.1.trackMPD'!$R$7:$R$29,'2.1.trackMPD'!$T$7:$T$29)</f>
        <v>6</v>
      </c>
      <c r="D3469" s="160">
        <v>1000</v>
      </c>
      <c r="E3469" s="160" t="s">
        <v>6394</v>
      </c>
      <c r="F3469" s="160" t="s">
        <v>110</v>
      </c>
      <c r="G3469" s="160" t="s">
        <v>140</v>
      </c>
      <c r="H3469" s="160" t="s">
        <v>6393</v>
      </c>
      <c r="I3469" s="160" cm="1">
        <f t="array" ref="I3469">INDEX('2.1.trackMPD'!L:L/(24*60*60),
       MATCH(1,
             (A3469='2.1.trackMPD'!A:A)*
             (C3469='2.1.trackMPD'!D:D)*
             (D3469/10^6='2.1.trackMPD'!H:H)*
             (E3469='2.1.trackMPD'!F:F),
0))</f>
        <v>0</v>
      </c>
    </row>
    <row r="3470" spans="1:9" x14ac:dyDescent="0.2">
      <c r="A3470" s="160" t="s">
        <v>21</v>
      </c>
      <c r="B3470" s="160" t="s">
        <v>149</v>
      </c>
      <c r="C3470" s="160">
        <f>_xlfn.XLOOKUP(B3470,'2.1.trackMPD'!$R$7:$R$29,'2.1.trackMPD'!$T$7:$T$29)</f>
        <v>6</v>
      </c>
      <c r="D3470" s="160">
        <v>5000</v>
      </c>
      <c r="E3470" s="160" t="s">
        <v>6394</v>
      </c>
      <c r="F3470" s="160" t="s">
        <v>110</v>
      </c>
      <c r="G3470" s="160" t="s">
        <v>124</v>
      </c>
      <c r="H3470" s="160" t="s">
        <v>6392</v>
      </c>
      <c r="I3470" s="160" t="e" cm="1">
        <f t="array" ref="I3470">INDEX('2.1.trackMPD'!I:I/(24*60*60),
       MATCH(1,
             (A3470='2.1.trackMPD'!A:A)*
             (C3470='2.1.trackMPD'!D:D)*
             (D3470/10^6='2.1.trackMPD'!H:H)*
             (E3470='2.1.trackMPD'!F:F),
0))</f>
        <v>#N/A</v>
      </c>
    </row>
    <row r="3471" spans="1:9" x14ac:dyDescent="0.2">
      <c r="A3471" s="160" t="s">
        <v>21</v>
      </c>
      <c r="B3471" s="160" t="s">
        <v>149</v>
      </c>
      <c r="C3471" s="160">
        <f>_xlfn.XLOOKUP(B3471,'2.1.trackMPD'!$R$7:$R$29,'2.1.trackMPD'!$T$7:$T$29)</f>
        <v>6</v>
      </c>
      <c r="D3471" s="160">
        <v>5000</v>
      </c>
      <c r="E3471" s="160" t="s">
        <v>6394</v>
      </c>
      <c r="F3471" s="160" t="s">
        <v>110</v>
      </c>
      <c r="G3471" s="160" t="s">
        <v>140</v>
      </c>
      <c r="H3471" s="160" t="s">
        <v>6392</v>
      </c>
      <c r="I3471" s="160" t="e" cm="1">
        <f t="array" ref="I3471">INDEX('2.1.trackMPD'!J:J/(24*60*60),
       MATCH(1,
             (A3471='2.1.trackMPD'!A:A)*
             (C3471='2.1.trackMPD'!D:D)*
             (D3471/10^6='2.1.trackMPD'!H:H)*
             (E3471='2.1.trackMPD'!F:F),
0))</f>
        <v>#N/A</v>
      </c>
    </row>
    <row r="3472" spans="1:9" x14ac:dyDescent="0.2">
      <c r="A3472" s="160" t="s">
        <v>21</v>
      </c>
      <c r="B3472" s="160" t="s">
        <v>149</v>
      </c>
      <c r="C3472" s="160">
        <f>_xlfn.XLOOKUP(B3472,'2.1.trackMPD'!$R$7:$R$29,'2.1.trackMPD'!$T$7:$T$29)</f>
        <v>6</v>
      </c>
      <c r="D3472" s="160">
        <v>5000</v>
      </c>
      <c r="E3472" s="160" t="s">
        <v>6394</v>
      </c>
      <c r="F3472" s="160" t="s">
        <v>110</v>
      </c>
      <c r="G3472" s="160" t="s">
        <v>124</v>
      </c>
      <c r="H3472" s="160" t="s">
        <v>6393</v>
      </c>
      <c r="I3472" s="160" t="e" cm="1">
        <f t="array" ref="I3472">INDEX('2.1.trackMPD'!K:K/(24*60*60),
       MATCH(1,
             (A3472='2.1.trackMPD'!A:A)*
             (C3472='2.1.trackMPD'!D:D)*
             (D3472/10^6='2.1.trackMPD'!H:H)*
             (E3472='2.1.trackMPD'!F:F),
0))</f>
        <v>#N/A</v>
      </c>
    </row>
    <row r="3473" spans="1:9" x14ac:dyDescent="0.2">
      <c r="A3473" s="160" t="s">
        <v>21</v>
      </c>
      <c r="B3473" s="160" t="s">
        <v>149</v>
      </c>
      <c r="C3473" s="160">
        <f>_xlfn.XLOOKUP(B3473,'2.1.trackMPD'!$R$7:$R$29,'2.1.trackMPD'!$T$7:$T$29)</f>
        <v>6</v>
      </c>
      <c r="D3473" s="160">
        <v>5000</v>
      </c>
      <c r="E3473" s="160" t="s">
        <v>6394</v>
      </c>
      <c r="F3473" s="160" t="s">
        <v>110</v>
      </c>
      <c r="G3473" s="160" t="s">
        <v>140</v>
      </c>
      <c r="H3473" s="160" t="s">
        <v>6393</v>
      </c>
      <c r="I3473" s="160" t="e" cm="1">
        <f t="array" ref="I3473">INDEX('2.1.trackMPD'!L:L/(24*60*60),
       MATCH(1,
             (A3473='2.1.trackMPD'!A:A)*
             (C3473='2.1.trackMPD'!D:D)*
             (D3473/10^6='2.1.trackMPD'!H:H)*
             (E3473='2.1.trackMPD'!F:F),
0))</f>
        <v>#N/A</v>
      </c>
    </row>
    <row r="3474" spans="1:9" x14ac:dyDescent="0.2">
      <c r="A3474" s="160" t="s">
        <v>21</v>
      </c>
      <c r="B3474" s="160" t="s">
        <v>149</v>
      </c>
      <c r="C3474" s="160">
        <f>_xlfn.XLOOKUP(B3474,'2.1.trackMPD'!$R$7:$R$29,'2.1.trackMPD'!$T$7:$T$29)</f>
        <v>6</v>
      </c>
      <c r="D3474" s="160">
        <v>1</v>
      </c>
      <c r="E3474" s="160" t="s">
        <v>6395</v>
      </c>
      <c r="F3474" s="160" t="s">
        <v>110</v>
      </c>
      <c r="G3474" s="160" t="s">
        <v>124</v>
      </c>
      <c r="H3474" s="160" t="s">
        <v>6392</v>
      </c>
      <c r="I3474" s="160" t="e" cm="1">
        <f t="array" ref="I3474">INDEX('2.1.trackMPD'!I:I/(24*60*60),
       MATCH(1,
             (A3474='2.1.trackMPD'!A:A)*
             (C3474='2.1.trackMPD'!D:D)*
             (D3474/10^6='2.1.trackMPD'!H:H)*
             (E3474='2.1.trackMPD'!F:F),
0))</f>
        <v>#N/A</v>
      </c>
    </row>
    <row r="3475" spans="1:9" x14ac:dyDescent="0.2">
      <c r="A3475" s="160" t="s">
        <v>21</v>
      </c>
      <c r="B3475" s="160" t="s">
        <v>149</v>
      </c>
      <c r="C3475" s="160">
        <f>_xlfn.XLOOKUP(B3475,'2.1.trackMPD'!$R$7:$R$29,'2.1.trackMPD'!$T$7:$T$29)</f>
        <v>6</v>
      </c>
      <c r="D3475" s="160">
        <v>1</v>
      </c>
      <c r="E3475" s="160" t="s">
        <v>6395</v>
      </c>
      <c r="F3475" s="160" t="s">
        <v>110</v>
      </c>
      <c r="G3475" s="160" t="s">
        <v>140</v>
      </c>
      <c r="H3475" s="160" t="s">
        <v>6392</v>
      </c>
      <c r="I3475" s="160" t="e" cm="1">
        <f t="array" ref="I3475">INDEX('2.1.trackMPD'!J:J/(24*60*60),
       MATCH(1,
             (A3475='2.1.trackMPD'!A:A)*
             (C3475='2.1.trackMPD'!D:D)*
             (D3475/10^6='2.1.trackMPD'!H:H)*
             (E3475='2.1.trackMPD'!F:F),
0))</f>
        <v>#N/A</v>
      </c>
    </row>
    <row r="3476" spans="1:9" x14ac:dyDescent="0.2">
      <c r="A3476" s="160" t="s">
        <v>21</v>
      </c>
      <c r="B3476" s="160" t="s">
        <v>149</v>
      </c>
      <c r="C3476" s="160">
        <f>_xlfn.XLOOKUP(B3476,'2.1.trackMPD'!$R$7:$R$29,'2.1.trackMPD'!$T$7:$T$29)</f>
        <v>6</v>
      </c>
      <c r="D3476" s="160">
        <v>1</v>
      </c>
      <c r="E3476" s="160" t="s">
        <v>6395</v>
      </c>
      <c r="F3476" s="160" t="s">
        <v>110</v>
      </c>
      <c r="G3476" s="160" t="s">
        <v>124</v>
      </c>
      <c r="H3476" s="160" t="s">
        <v>6393</v>
      </c>
      <c r="I3476" s="160" t="e" cm="1">
        <f t="array" ref="I3476">INDEX('2.1.trackMPD'!K:K/(24*60*60),
       MATCH(1,
             (A3476='2.1.trackMPD'!A:A)*
             (C3476='2.1.trackMPD'!D:D)*
             (D3476/10^6='2.1.trackMPD'!H:H)*
             (E3476='2.1.trackMPD'!F:F),
0))</f>
        <v>#N/A</v>
      </c>
    </row>
    <row r="3477" spans="1:9" x14ac:dyDescent="0.2">
      <c r="A3477" s="160" t="s">
        <v>21</v>
      </c>
      <c r="B3477" s="160" t="s">
        <v>149</v>
      </c>
      <c r="C3477" s="160">
        <f>_xlfn.XLOOKUP(B3477,'2.1.trackMPD'!$R$7:$R$29,'2.1.trackMPD'!$T$7:$T$29)</f>
        <v>6</v>
      </c>
      <c r="D3477" s="160">
        <v>1</v>
      </c>
      <c r="E3477" s="160" t="s">
        <v>6395</v>
      </c>
      <c r="F3477" s="160" t="s">
        <v>110</v>
      </c>
      <c r="G3477" s="160" t="s">
        <v>140</v>
      </c>
      <c r="H3477" s="160" t="s">
        <v>6393</v>
      </c>
      <c r="I3477" s="160" t="e" cm="1">
        <f t="array" ref="I3477">INDEX('2.1.trackMPD'!L:L/(24*60*60),
       MATCH(1,
             (A3477='2.1.trackMPD'!A:A)*
             (C3477='2.1.trackMPD'!D:D)*
             (D3477/10^6='2.1.trackMPD'!H:H)*
             (E3477='2.1.trackMPD'!F:F),
0))</f>
        <v>#N/A</v>
      </c>
    </row>
    <row r="3478" spans="1:9" x14ac:dyDescent="0.2">
      <c r="A3478" s="160" t="s">
        <v>21</v>
      </c>
      <c r="B3478" s="160" t="s">
        <v>149</v>
      </c>
      <c r="C3478" s="160">
        <f>_xlfn.XLOOKUP(B3478,'2.1.trackMPD'!$R$7:$R$29,'2.1.trackMPD'!$T$7:$T$29)</f>
        <v>6</v>
      </c>
      <c r="D3478" s="160">
        <v>10</v>
      </c>
      <c r="E3478" s="160" t="s">
        <v>6395</v>
      </c>
      <c r="F3478" s="160" t="s">
        <v>110</v>
      </c>
      <c r="G3478" s="160" t="s">
        <v>124</v>
      </c>
      <c r="H3478" s="160" t="s">
        <v>6392</v>
      </c>
      <c r="I3478" s="160" t="e" cm="1">
        <f t="array" ref="I3478">INDEX('2.1.trackMPD'!I:I/(24*60*60),
       MATCH(1,
             (A3478='2.1.trackMPD'!A:A)*
             (C3478='2.1.trackMPD'!D:D)*
             (D3478/10^6='2.1.trackMPD'!H:H)*
             (E3478='2.1.trackMPD'!F:F),
0))</f>
        <v>#N/A</v>
      </c>
    </row>
    <row r="3479" spans="1:9" x14ac:dyDescent="0.2">
      <c r="A3479" s="160" t="s">
        <v>21</v>
      </c>
      <c r="B3479" s="160" t="s">
        <v>149</v>
      </c>
      <c r="C3479" s="160">
        <f>_xlfn.XLOOKUP(B3479,'2.1.trackMPD'!$R$7:$R$29,'2.1.trackMPD'!$T$7:$T$29)</f>
        <v>6</v>
      </c>
      <c r="D3479" s="160">
        <v>10</v>
      </c>
      <c r="E3479" s="160" t="s">
        <v>6395</v>
      </c>
      <c r="F3479" s="160" t="s">
        <v>110</v>
      </c>
      <c r="G3479" s="160" t="s">
        <v>140</v>
      </c>
      <c r="H3479" s="160" t="s">
        <v>6392</v>
      </c>
      <c r="I3479" s="160" t="e" cm="1">
        <f t="array" ref="I3479">INDEX('2.1.trackMPD'!J:J/(24*60*60),
       MATCH(1,
             (A3479='2.1.trackMPD'!A:A)*
             (C3479='2.1.trackMPD'!D:D)*
             (D3479/10^6='2.1.trackMPD'!H:H)*
             (E3479='2.1.trackMPD'!F:F),
0))</f>
        <v>#N/A</v>
      </c>
    </row>
    <row r="3480" spans="1:9" x14ac:dyDescent="0.2">
      <c r="A3480" s="160" t="s">
        <v>21</v>
      </c>
      <c r="B3480" s="160" t="s">
        <v>149</v>
      </c>
      <c r="C3480" s="160">
        <f>_xlfn.XLOOKUP(B3480,'2.1.trackMPD'!$R$7:$R$29,'2.1.trackMPD'!$T$7:$T$29)</f>
        <v>6</v>
      </c>
      <c r="D3480" s="160">
        <v>10</v>
      </c>
      <c r="E3480" s="160" t="s">
        <v>6395</v>
      </c>
      <c r="F3480" s="160" t="s">
        <v>110</v>
      </c>
      <c r="G3480" s="160" t="s">
        <v>124</v>
      </c>
      <c r="H3480" s="160" t="s">
        <v>6393</v>
      </c>
      <c r="I3480" s="160" t="e" cm="1">
        <f t="array" ref="I3480">INDEX('2.1.trackMPD'!K:K/(24*60*60),
       MATCH(1,
             (A3480='2.1.trackMPD'!A:A)*
             (C3480='2.1.trackMPD'!D:D)*
             (D3480/10^6='2.1.trackMPD'!H:H)*
             (E3480='2.1.trackMPD'!F:F),
0))</f>
        <v>#N/A</v>
      </c>
    </row>
    <row r="3481" spans="1:9" x14ac:dyDescent="0.2">
      <c r="A3481" s="160" t="s">
        <v>21</v>
      </c>
      <c r="B3481" s="160" t="s">
        <v>149</v>
      </c>
      <c r="C3481" s="160">
        <f>_xlfn.XLOOKUP(B3481,'2.1.trackMPD'!$R$7:$R$29,'2.1.trackMPD'!$T$7:$T$29)</f>
        <v>6</v>
      </c>
      <c r="D3481" s="160">
        <v>10</v>
      </c>
      <c r="E3481" s="160" t="s">
        <v>6395</v>
      </c>
      <c r="F3481" s="160" t="s">
        <v>110</v>
      </c>
      <c r="G3481" s="160" t="s">
        <v>140</v>
      </c>
      <c r="H3481" s="160" t="s">
        <v>6393</v>
      </c>
      <c r="I3481" s="160" t="e" cm="1">
        <f t="array" ref="I3481">INDEX('2.1.trackMPD'!L:L/(24*60*60),
       MATCH(1,
             (A3481='2.1.trackMPD'!A:A)*
             (C3481='2.1.trackMPD'!D:D)*
             (D3481/10^6='2.1.trackMPD'!H:H)*
             (E3481='2.1.trackMPD'!F:F),
0))</f>
        <v>#N/A</v>
      </c>
    </row>
    <row r="3482" spans="1:9" x14ac:dyDescent="0.2">
      <c r="A3482" s="160" t="s">
        <v>21</v>
      </c>
      <c r="B3482" s="160" t="s">
        <v>149</v>
      </c>
      <c r="C3482" s="160">
        <f>_xlfn.XLOOKUP(B3482,'2.1.trackMPD'!$R$7:$R$29,'2.1.trackMPD'!$T$7:$T$29)</f>
        <v>6</v>
      </c>
      <c r="D3482" s="160">
        <v>100</v>
      </c>
      <c r="E3482" s="160" t="s">
        <v>6395</v>
      </c>
      <c r="F3482" s="160" t="s">
        <v>110</v>
      </c>
      <c r="G3482" s="160" t="s">
        <v>124</v>
      </c>
      <c r="H3482" s="160" t="s">
        <v>6392</v>
      </c>
      <c r="I3482" s="160" t="e" cm="1">
        <f t="array" ref="I3482">INDEX('2.1.trackMPD'!I:I/(24*60*60),
       MATCH(1,
             (A3482='2.1.trackMPD'!A:A)*
             (C3482='2.1.trackMPD'!D:D)*
             (D3482/10^6='2.1.trackMPD'!H:H)*
             (E3482='2.1.trackMPD'!F:F),
0))</f>
        <v>#N/A</v>
      </c>
    </row>
    <row r="3483" spans="1:9" x14ac:dyDescent="0.2">
      <c r="A3483" s="160" t="s">
        <v>21</v>
      </c>
      <c r="B3483" s="160" t="s">
        <v>149</v>
      </c>
      <c r="C3483" s="160">
        <f>_xlfn.XLOOKUP(B3483,'2.1.trackMPD'!$R$7:$R$29,'2.1.trackMPD'!$T$7:$T$29)</f>
        <v>6</v>
      </c>
      <c r="D3483" s="160">
        <v>100</v>
      </c>
      <c r="E3483" s="160" t="s">
        <v>6395</v>
      </c>
      <c r="F3483" s="160" t="s">
        <v>110</v>
      </c>
      <c r="G3483" s="160" t="s">
        <v>140</v>
      </c>
      <c r="H3483" s="160" t="s">
        <v>6392</v>
      </c>
      <c r="I3483" s="160" t="e" cm="1">
        <f t="array" ref="I3483">INDEX('2.1.trackMPD'!J:J/(24*60*60),
       MATCH(1,
             (A3483='2.1.trackMPD'!A:A)*
             (C3483='2.1.trackMPD'!D:D)*
             (D3483/10^6='2.1.trackMPD'!H:H)*
             (E3483='2.1.trackMPD'!F:F),
0))</f>
        <v>#N/A</v>
      </c>
    </row>
    <row r="3484" spans="1:9" x14ac:dyDescent="0.2">
      <c r="A3484" s="160" t="s">
        <v>21</v>
      </c>
      <c r="B3484" s="160" t="s">
        <v>149</v>
      </c>
      <c r="C3484" s="160">
        <f>_xlfn.XLOOKUP(B3484,'2.1.trackMPD'!$R$7:$R$29,'2.1.trackMPD'!$T$7:$T$29)</f>
        <v>6</v>
      </c>
      <c r="D3484" s="160">
        <v>100</v>
      </c>
      <c r="E3484" s="160" t="s">
        <v>6395</v>
      </c>
      <c r="F3484" s="160" t="s">
        <v>110</v>
      </c>
      <c r="G3484" s="160" t="s">
        <v>124</v>
      </c>
      <c r="H3484" s="160" t="s">
        <v>6393</v>
      </c>
      <c r="I3484" s="160" t="e" cm="1">
        <f t="array" ref="I3484">INDEX('2.1.trackMPD'!K:K/(24*60*60),
       MATCH(1,
             (A3484='2.1.trackMPD'!A:A)*
             (C3484='2.1.trackMPD'!D:D)*
             (D3484/10^6='2.1.trackMPD'!H:H)*
             (E3484='2.1.trackMPD'!F:F),
0))</f>
        <v>#N/A</v>
      </c>
    </row>
    <row r="3485" spans="1:9" x14ac:dyDescent="0.2">
      <c r="A3485" s="160" t="s">
        <v>21</v>
      </c>
      <c r="B3485" s="160" t="s">
        <v>149</v>
      </c>
      <c r="C3485" s="160">
        <f>_xlfn.XLOOKUP(B3485,'2.1.trackMPD'!$R$7:$R$29,'2.1.trackMPD'!$T$7:$T$29)</f>
        <v>6</v>
      </c>
      <c r="D3485" s="160">
        <v>100</v>
      </c>
      <c r="E3485" s="160" t="s">
        <v>6395</v>
      </c>
      <c r="F3485" s="160" t="s">
        <v>110</v>
      </c>
      <c r="G3485" s="160" t="s">
        <v>140</v>
      </c>
      <c r="H3485" s="160" t="s">
        <v>6393</v>
      </c>
      <c r="I3485" s="160" t="e" cm="1">
        <f t="array" ref="I3485">INDEX('2.1.trackMPD'!L:L/(24*60*60),
       MATCH(1,
             (A3485='2.1.trackMPD'!A:A)*
             (C3485='2.1.trackMPD'!D:D)*
             (D3485/10^6='2.1.trackMPD'!H:H)*
             (E3485='2.1.trackMPD'!F:F),
0))</f>
        <v>#N/A</v>
      </c>
    </row>
    <row r="3486" spans="1:9" x14ac:dyDescent="0.2">
      <c r="A3486" s="160" t="s">
        <v>21</v>
      </c>
      <c r="B3486" s="160" t="s">
        <v>150</v>
      </c>
      <c r="C3486" s="160">
        <f>_xlfn.XLOOKUP(B3486,'2.1.trackMPD'!$R$7:$R$29,'2.1.trackMPD'!$T$7:$T$29)</f>
        <v>6</v>
      </c>
      <c r="D3486" s="160">
        <v>1</v>
      </c>
      <c r="E3486" s="160" t="s">
        <v>6390</v>
      </c>
      <c r="F3486" s="160" t="s">
        <v>110</v>
      </c>
      <c r="G3486" s="160" t="s">
        <v>124</v>
      </c>
      <c r="H3486" s="160" t="s">
        <v>6392</v>
      </c>
      <c r="I3486" s="160" cm="1">
        <f t="array" ref="I3486">INDEX('2.1.trackMPD'!I:I/(24*60*60),
       MATCH(1,
             (A3486='2.1.trackMPD'!A:A)*
             (C3486='2.1.trackMPD'!D:D)*
             (D3486/10^6='2.1.trackMPD'!H:H)*
             (E3486='2.1.trackMPD'!F:F),
0))</f>
        <v>4.6660852281395944E-7</v>
      </c>
    </row>
    <row r="3487" spans="1:9" x14ac:dyDescent="0.2">
      <c r="A3487" s="160" t="s">
        <v>21</v>
      </c>
      <c r="B3487" s="160" t="s">
        <v>150</v>
      </c>
      <c r="C3487" s="160">
        <f>_xlfn.XLOOKUP(B3487,'2.1.trackMPD'!$R$7:$R$29,'2.1.trackMPD'!$T$7:$T$29)</f>
        <v>6</v>
      </c>
      <c r="D3487" s="160">
        <v>1</v>
      </c>
      <c r="E3487" s="160" t="s">
        <v>6390</v>
      </c>
      <c r="F3487" s="160" t="s">
        <v>110</v>
      </c>
      <c r="G3487" s="160" t="s">
        <v>140</v>
      </c>
      <c r="H3487" s="160" t="s">
        <v>6392</v>
      </c>
      <c r="I3487" s="160" cm="1">
        <f t="array" ref="I3487">INDEX('2.1.trackMPD'!J:J/(24*60*60),
       MATCH(1,
             (A3487='2.1.trackMPD'!A:A)*
             (C3487='2.1.trackMPD'!D:D)*
             (D3487/10^6='2.1.trackMPD'!H:H)*
             (E3487='2.1.trackMPD'!F:F),
0))</f>
        <v>1.3588291123400348E-5</v>
      </c>
    </row>
    <row r="3488" spans="1:9" x14ac:dyDescent="0.2">
      <c r="A3488" s="160" t="s">
        <v>21</v>
      </c>
      <c r="B3488" s="160" t="s">
        <v>150</v>
      </c>
      <c r="C3488" s="160">
        <f>_xlfn.XLOOKUP(B3488,'2.1.trackMPD'!$R$7:$R$29,'2.1.trackMPD'!$T$7:$T$29)</f>
        <v>6</v>
      </c>
      <c r="D3488" s="160">
        <v>1</v>
      </c>
      <c r="E3488" s="160" t="s">
        <v>6390</v>
      </c>
      <c r="F3488" s="160" t="s">
        <v>110</v>
      </c>
      <c r="G3488" s="160" t="s">
        <v>124</v>
      </c>
      <c r="H3488" s="160" t="s">
        <v>6393</v>
      </c>
      <c r="I3488" s="160" cm="1">
        <f t="array" ref="I3488">INDEX('2.1.trackMPD'!K:K/(24*60*60),
       MATCH(1,
             (A3488='2.1.trackMPD'!A:A)*
             (C3488='2.1.trackMPD'!D:D)*
             (D3488/10^6='2.1.trackMPD'!H:H)*
             (E3488='2.1.trackMPD'!F:F),
0))</f>
        <v>0</v>
      </c>
    </row>
    <row r="3489" spans="1:9" x14ac:dyDescent="0.2">
      <c r="A3489" s="160" t="s">
        <v>21</v>
      </c>
      <c r="B3489" s="160" t="s">
        <v>150</v>
      </c>
      <c r="C3489" s="160">
        <f>_xlfn.XLOOKUP(B3489,'2.1.trackMPD'!$R$7:$R$29,'2.1.trackMPD'!$T$7:$T$29)</f>
        <v>6</v>
      </c>
      <c r="D3489" s="160">
        <v>1</v>
      </c>
      <c r="E3489" s="160" t="s">
        <v>6390</v>
      </c>
      <c r="F3489" s="160" t="s">
        <v>110</v>
      </c>
      <c r="G3489" s="160" t="s">
        <v>140</v>
      </c>
      <c r="H3489" s="160" t="s">
        <v>6393</v>
      </c>
      <c r="I3489" s="160" cm="1">
        <f t="array" ref="I3489">INDEX('2.1.trackMPD'!L:L/(24*60*60),
       MATCH(1,
             (A3489='2.1.trackMPD'!A:A)*
             (C3489='2.1.trackMPD'!D:D)*
             (D3489/10^6='2.1.trackMPD'!H:H)*
             (E3489='2.1.trackMPD'!F:F),
0))</f>
        <v>0</v>
      </c>
    </row>
    <row r="3490" spans="1:9" x14ac:dyDescent="0.2">
      <c r="A3490" s="160" t="s">
        <v>21</v>
      </c>
      <c r="B3490" s="160" t="s">
        <v>150</v>
      </c>
      <c r="C3490" s="160">
        <f>_xlfn.XLOOKUP(B3490,'2.1.trackMPD'!$R$7:$R$29,'2.1.trackMPD'!$T$7:$T$29)</f>
        <v>6</v>
      </c>
      <c r="D3490" s="160">
        <v>10</v>
      </c>
      <c r="E3490" s="160" t="s">
        <v>6390</v>
      </c>
      <c r="F3490" s="160" t="s">
        <v>110</v>
      </c>
      <c r="G3490" s="160" t="s">
        <v>124</v>
      </c>
      <c r="H3490" s="160" t="s">
        <v>6392</v>
      </c>
      <c r="I3490" s="160" cm="1">
        <f t="array" ref="I3490">INDEX('2.1.trackMPD'!I:I/(24*60*60),
       MATCH(1,
             (A3490='2.1.trackMPD'!A:A)*
             (C3490='2.1.trackMPD'!D:D)*
             (D3490/10^6='2.1.trackMPD'!H:H)*
             (E3490='2.1.trackMPD'!F:F),
0))</f>
        <v>2.0851330201984027E-6</v>
      </c>
    </row>
    <row r="3491" spans="1:9" x14ac:dyDescent="0.2">
      <c r="A3491" s="160" t="s">
        <v>21</v>
      </c>
      <c r="B3491" s="160" t="s">
        <v>150</v>
      </c>
      <c r="C3491" s="160">
        <f>_xlfn.XLOOKUP(B3491,'2.1.trackMPD'!$R$7:$R$29,'2.1.trackMPD'!$T$7:$T$29)</f>
        <v>6</v>
      </c>
      <c r="D3491" s="160">
        <v>10</v>
      </c>
      <c r="E3491" s="160" t="s">
        <v>6390</v>
      </c>
      <c r="F3491" s="160" t="s">
        <v>110</v>
      </c>
      <c r="G3491" s="160" t="s">
        <v>140</v>
      </c>
      <c r="H3491" s="160" t="s">
        <v>6392</v>
      </c>
      <c r="I3491" s="160" cm="1">
        <f t="array" ref="I3491">INDEX('2.1.trackMPD'!J:J/(24*60*60),
       MATCH(1,
             (A3491='2.1.trackMPD'!A:A)*
             (C3491='2.1.trackMPD'!D:D)*
             (D3491/10^6='2.1.trackMPD'!H:H)*
             (E3491='2.1.trackMPD'!F:F),
0))</f>
        <v>1.8651474322337038E-5</v>
      </c>
    </row>
    <row r="3492" spans="1:9" x14ac:dyDescent="0.2">
      <c r="A3492" s="160" t="s">
        <v>21</v>
      </c>
      <c r="B3492" s="160" t="s">
        <v>150</v>
      </c>
      <c r="C3492" s="160">
        <f>_xlfn.XLOOKUP(B3492,'2.1.trackMPD'!$R$7:$R$29,'2.1.trackMPD'!$T$7:$T$29)</f>
        <v>6</v>
      </c>
      <c r="D3492" s="160">
        <v>10</v>
      </c>
      <c r="E3492" s="160" t="s">
        <v>6390</v>
      </c>
      <c r="F3492" s="160" t="s">
        <v>110</v>
      </c>
      <c r="G3492" s="160" t="s">
        <v>124</v>
      </c>
      <c r="H3492" s="160" t="s">
        <v>6393</v>
      </c>
      <c r="I3492" s="160" cm="1">
        <f t="array" ref="I3492">INDEX('2.1.trackMPD'!K:K/(24*60*60),
       MATCH(1,
             (A3492='2.1.trackMPD'!A:A)*
             (C3492='2.1.trackMPD'!D:D)*
             (D3492/10^6='2.1.trackMPD'!H:H)*
             (E3492='2.1.trackMPD'!F:F),
0))</f>
        <v>0</v>
      </c>
    </row>
    <row r="3493" spans="1:9" x14ac:dyDescent="0.2">
      <c r="A3493" s="160" t="s">
        <v>21</v>
      </c>
      <c r="B3493" s="160" t="s">
        <v>150</v>
      </c>
      <c r="C3493" s="160">
        <f>_xlfn.XLOOKUP(B3493,'2.1.trackMPD'!$R$7:$R$29,'2.1.trackMPD'!$T$7:$T$29)</f>
        <v>6</v>
      </c>
      <c r="D3493" s="160">
        <v>10</v>
      </c>
      <c r="E3493" s="160" t="s">
        <v>6390</v>
      </c>
      <c r="F3493" s="160" t="s">
        <v>110</v>
      </c>
      <c r="G3493" s="160" t="s">
        <v>140</v>
      </c>
      <c r="H3493" s="160" t="s">
        <v>6393</v>
      </c>
      <c r="I3493" s="160" cm="1">
        <f t="array" ref="I3493">INDEX('2.1.trackMPD'!L:L/(24*60*60),
       MATCH(1,
             (A3493='2.1.trackMPD'!A:A)*
             (C3493='2.1.trackMPD'!D:D)*
             (D3493/10^6='2.1.trackMPD'!H:H)*
             (E3493='2.1.trackMPD'!F:F),
0))</f>
        <v>0</v>
      </c>
    </row>
    <row r="3494" spans="1:9" x14ac:dyDescent="0.2">
      <c r="A3494" s="160" t="s">
        <v>21</v>
      </c>
      <c r="B3494" s="160" t="s">
        <v>150</v>
      </c>
      <c r="C3494" s="160">
        <f>_xlfn.XLOOKUP(B3494,'2.1.trackMPD'!$R$7:$R$29,'2.1.trackMPD'!$T$7:$T$29)</f>
        <v>6</v>
      </c>
      <c r="D3494" s="160">
        <v>100</v>
      </c>
      <c r="E3494" s="160" t="s">
        <v>6390</v>
      </c>
      <c r="F3494" s="160" t="s">
        <v>110</v>
      </c>
      <c r="G3494" s="160" t="s">
        <v>124</v>
      </c>
      <c r="H3494" s="160" t="s">
        <v>6392</v>
      </c>
      <c r="I3494" s="160" cm="1">
        <f t="array" ref="I3494">INDEX('2.1.trackMPD'!I:I/(24*60*60),
       MATCH(1,
             (A3494='2.1.trackMPD'!A:A)*
             (C3494='2.1.trackMPD'!D:D)*
             (D3494/10^6='2.1.trackMPD'!H:H)*
             (E3494='2.1.trackMPD'!F:F),
0))</f>
        <v>4.0984242086577194E-3</v>
      </c>
    </row>
    <row r="3495" spans="1:9" x14ac:dyDescent="0.2">
      <c r="A3495" s="160" t="s">
        <v>21</v>
      </c>
      <c r="B3495" s="160" t="s">
        <v>150</v>
      </c>
      <c r="C3495" s="160">
        <f>_xlfn.XLOOKUP(B3495,'2.1.trackMPD'!$R$7:$R$29,'2.1.trackMPD'!$T$7:$T$29)</f>
        <v>6</v>
      </c>
      <c r="D3495" s="160">
        <v>100</v>
      </c>
      <c r="E3495" s="160" t="s">
        <v>6390</v>
      </c>
      <c r="F3495" s="160" t="s">
        <v>110</v>
      </c>
      <c r="G3495" s="160" t="s">
        <v>140</v>
      </c>
      <c r="H3495" s="160" t="s">
        <v>6392</v>
      </c>
      <c r="I3495" s="160" cm="1">
        <f t="array" ref="I3495">INDEX('2.1.trackMPD'!J:J/(24*60*60),
       MATCH(1,
             (A3495='2.1.trackMPD'!A:A)*
             (C3495='2.1.trackMPD'!D:D)*
             (D3495/10^6='2.1.trackMPD'!H:H)*
             (E3495='2.1.trackMPD'!F:F),
0))</f>
        <v>1.5962471233017246E-3</v>
      </c>
    </row>
    <row r="3496" spans="1:9" x14ac:dyDescent="0.2">
      <c r="A3496" s="160" t="s">
        <v>21</v>
      </c>
      <c r="B3496" s="160" t="s">
        <v>150</v>
      </c>
      <c r="C3496" s="160">
        <f>_xlfn.XLOOKUP(B3496,'2.1.trackMPD'!$R$7:$R$29,'2.1.trackMPD'!$T$7:$T$29)</f>
        <v>6</v>
      </c>
      <c r="D3496" s="160">
        <v>100</v>
      </c>
      <c r="E3496" s="160" t="s">
        <v>6390</v>
      </c>
      <c r="F3496" s="160" t="s">
        <v>110</v>
      </c>
      <c r="G3496" s="160" t="s">
        <v>124</v>
      </c>
      <c r="H3496" s="160" t="s">
        <v>6393</v>
      </c>
      <c r="I3496" s="160" cm="1">
        <f t="array" ref="I3496">INDEX('2.1.trackMPD'!K:K/(24*60*60),
       MATCH(1,
             (A3496='2.1.trackMPD'!A:A)*
             (C3496='2.1.trackMPD'!D:D)*
             (D3496/10^6='2.1.trackMPD'!H:H)*
             (E3496='2.1.trackMPD'!F:F),
0))</f>
        <v>0</v>
      </c>
    </row>
    <row r="3497" spans="1:9" x14ac:dyDescent="0.2">
      <c r="A3497" s="160" t="s">
        <v>21</v>
      </c>
      <c r="B3497" s="160" t="s">
        <v>150</v>
      </c>
      <c r="C3497" s="160">
        <f>_xlfn.XLOOKUP(B3497,'2.1.trackMPD'!$R$7:$R$29,'2.1.trackMPD'!$T$7:$T$29)</f>
        <v>6</v>
      </c>
      <c r="D3497" s="160">
        <v>100</v>
      </c>
      <c r="E3497" s="160" t="s">
        <v>6390</v>
      </c>
      <c r="F3497" s="160" t="s">
        <v>110</v>
      </c>
      <c r="G3497" s="160" t="s">
        <v>140</v>
      </c>
      <c r="H3497" s="160" t="s">
        <v>6393</v>
      </c>
      <c r="I3497" s="160" cm="1">
        <f t="array" ref="I3497">INDEX('2.1.trackMPD'!L:L/(24*60*60),
       MATCH(1,
             (A3497='2.1.trackMPD'!A:A)*
             (C3497='2.1.trackMPD'!D:D)*
             (D3497/10^6='2.1.trackMPD'!H:H)*
             (E3497='2.1.trackMPD'!F:F),
0))</f>
        <v>0</v>
      </c>
    </row>
    <row r="3498" spans="1:9" x14ac:dyDescent="0.2">
      <c r="A3498" s="160" t="s">
        <v>21</v>
      </c>
      <c r="B3498" s="160" t="s">
        <v>150</v>
      </c>
      <c r="C3498" s="160">
        <f>_xlfn.XLOOKUP(B3498,'2.1.trackMPD'!$R$7:$R$29,'2.1.trackMPD'!$T$7:$T$29)</f>
        <v>6</v>
      </c>
      <c r="D3498" s="160">
        <v>1000</v>
      </c>
      <c r="E3498" s="160" t="s">
        <v>6390</v>
      </c>
      <c r="F3498" s="160" t="s">
        <v>110</v>
      </c>
      <c r="G3498" s="160" t="s">
        <v>124</v>
      </c>
      <c r="H3498" s="160" t="s">
        <v>6392</v>
      </c>
      <c r="I3498" s="160" cm="1">
        <f t="array" ref="I3498">INDEX('2.1.trackMPD'!I:I/(24*60*60),
       MATCH(1,
             (A3498='2.1.trackMPD'!A:A)*
             (C3498='2.1.trackMPD'!D:D)*
             (D3498/10^6='2.1.trackMPD'!H:H)*
             (E3498='2.1.trackMPD'!F:F),
0))</f>
        <v>5.3683412108013773</v>
      </c>
    </row>
    <row r="3499" spans="1:9" x14ac:dyDescent="0.2">
      <c r="A3499" s="160" t="s">
        <v>21</v>
      </c>
      <c r="B3499" s="160" t="s">
        <v>150</v>
      </c>
      <c r="C3499" s="160">
        <f>_xlfn.XLOOKUP(B3499,'2.1.trackMPD'!$R$7:$R$29,'2.1.trackMPD'!$T$7:$T$29)</f>
        <v>6</v>
      </c>
      <c r="D3499" s="160">
        <v>1000</v>
      </c>
      <c r="E3499" s="160" t="s">
        <v>6390</v>
      </c>
      <c r="F3499" s="160" t="s">
        <v>110</v>
      </c>
      <c r="G3499" s="160" t="s">
        <v>140</v>
      </c>
      <c r="H3499" s="160" t="s">
        <v>6392</v>
      </c>
      <c r="I3499" s="160" cm="1">
        <f t="array" ref="I3499">INDEX('2.1.trackMPD'!J:J/(24*60*60),
       MATCH(1,
             (A3499='2.1.trackMPD'!A:A)*
             (C3499='2.1.trackMPD'!D:D)*
             (D3499/10^6='2.1.trackMPD'!H:H)*
             (E3499='2.1.trackMPD'!F:F),
0))</f>
        <v>5.8564266414060297E-2</v>
      </c>
    </row>
    <row r="3500" spans="1:9" x14ac:dyDescent="0.2">
      <c r="A3500" s="160" t="s">
        <v>21</v>
      </c>
      <c r="B3500" s="160" t="s">
        <v>150</v>
      </c>
      <c r="C3500" s="160">
        <f>_xlfn.XLOOKUP(B3500,'2.1.trackMPD'!$R$7:$R$29,'2.1.trackMPD'!$T$7:$T$29)</f>
        <v>6</v>
      </c>
      <c r="D3500" s="160">
        <v>1000</v>
      </c>
      <c r="E3500" s="160" t="s">
        <v>6390</v>
      </c>
      <c r="F3500" s="160" t="s">
        <v>110</v>
      </c>
      <c r="G3500" s="160" t="s">
        <v>124</v>
      </c>
      <c r="H3500" s="160" t="s">
        <v>6393</v>
      </c>
      <c r="I3500" s="160" cm="1">
        <f t="array" ref="I3500">INDEX('2.1.trackMPD'!K:K/(24*60*60),
       MATCH(1,
             (A3500='2.1.trackMPD'!A:A)*
             (C3500='2.1.trackMPD'!D:D)*
             (D3500/10^6='2.1.trackMPD'!H:H)*
             (E3500='2.1.trackMPD'!F:F),
0))</f>
        <v>0</v>
      </c>
    </row>
    <row r="3501" spans="1:9" x14ac:dyDescent="0.2">
      <c r="A3501" s="160" t="s">
        <v>21</v>
      </c>
      <c r="B3501" s="160" t="s">
        <v>150</v>
      </c>
      <c r="C3501" s="160">
        <f>_xlfn.XLOOKUP(B3501,'2.1.trackMPD'!$R$7:$R$29,'2.1.trackMPD'!$T$7:$T$29)</f>
        <v>6</v>
      </c>
      <c r="D3501" s="160">
        <v>1000</v>
      </c>
      <c r="E3501" s="160" t="s">
        <v>6390</v>
      </c>
      <c r="F3501" s="160" t="s">
        <v>110</v>
      </c>
      <c r="G3501" s="160" t="s">
        <v>140</v>
      </c>
      <c r="H3501" s="160" t="s">
        <v>6393</v>
      </c>
      <c r="I3501" s="160" cm="1">
        <f t="array" ref="I3501">INDEX('2.1.trackMPD'!L:L/(24*60*60),
       MATCH(1,
             (A3501='2.1.trackMPD'!A:A)*
             (C3501='2.1.trackMPD'!D:D)*
             (D3501/10^6='2.1.trackMPD'!H:H)*
             (E3501='2.1.trackMPD'!F:F),
0))</f>
        <v>0</v>
      </c>
    </row>
    <row r="3502" spans="1:9" x14ac:dyDescent="0.2">
      <c r="A3502" s="160" t="s">
        <v>21</v>
      </c>
      <c r="B3502" s="160" t="s">
        <v>150</v>
      </c>
      <c r="C3502" s="160">
        <f>_xlfn.XLOOKUP(B3502,'2.1.trackMPD'!$R$7:$R$29,'2.1.trackMPD'!$T$7:$T$29)</f>
        <v>6</v>
      </c>
      <c r="D3502" s="160">
        <v>5000</v>
      </c>
      <c r="E3502" s="160" t="s">
        <v>6390</v>
      </c>
      <c r="F3502" s="160" t="s">
        <v>110</v>
      </c>
      <c r="G3502" s="160" t="s">
        <v>124</v>
      </c>
      <c r="H3502" s="160" t="s">
        <v>6392</v>
      </c>
      <c r="I3502" s="160" cm="1">
        <f t="array" ref="I3502">INDEX('2.1.trackMPD'!I:I/(24*60*60),
       MATCH(1,
             (A3502='2.1.trackMPD'!A:A)*
             (C3502='2.1.trackMPD'!D:D)*
             (D3502/10^6='2.1.trackMPD'!H:H)*
             (E3502='2.1.trackMPD'!F:F),
0))</f>
        <v>83.412452268971649</v>
      </c>
    </row>
    <row r="3503" spans="1:9" x14ac:dyDescent="0.2">
      <c r="A3503" s="160" t="s">
        <v>21</v>
      </c>
      <c r="B3503" s="160" t="s">
        <v>150</v>
      </c>
      <c r="C3503" s="160">
        <f>_xlfn.XLOOKUP(B3503,'2.1.trackMPD'!$R$7:$R$29,'2.1.trackMPD'!$T$7:$T$29)</f>
        <v>6</v>
      </c>
      <c r="D3503" s="160">
        <v>5000</v>
      </c>
      <c r="E3503" s="160" t="s">
        <v>6390</v>
      </c>
      <c r="F3503" s="160" t="s">
        <v>110</v>
      </c>
      <c r="G3503" s="160" t="s">
        <v>140</v>
      </c>
      <c r="H3503" s="160" t="s">
        <v>6392</v>
      </c>
      <c r="I3503" s="160" cm="1">
        <f t="array" ref="I3503">INDEX('2.1.trackMPD'!J:J/(24*60*60),
       MATCH(1,
             (A3503='2.1.trackMPD'!A:A)*
             (C3503='2.1.trackMPD'!D:D)*
             (D3503/10^6='2.1.trackMPD'!H:H)*
             (E3503='2.1.trackMPD'!F:F),
0))</f>
        <v>0.23084901120804399</v>
      </c>
    </row>
    <row r="3504" spans="1:9" x14ac:dyDescent="0.2">
      <c r="A3504" s="160" t="s">
        <v>21</v>
      </c>
      <c r="B3504" s="160" t="s">
        <v>150</v>
      </c>
      <c r="C3504" s="160">
        <f>_xlfn.XLOOKUP(B3504,'2.1.trackMPD'!$R$7:$R$29,'2.1.trackMPD'!$T$7:$T$29)</f>
        <v>6</v>
      </c>
      <c r="D3504" s="160">
        <v>5000</v>
      </c>
      <c r="E3504" s="160" t="s">
        <v>6390</v>
      </c>
      <c r="F3504" s="160" t="s">
        <v>110</v>
      </c>
      <c r="G3504" s="160" t="s">
        <v>124</v>
      </c>
      <c r="H3504" s="160" t="s">
        <v>6393</v>
      </c>
      <c r="I3504" s="160" cm="1">
        <f t="array" ref="I3504">INDEX('2.1.trackMPD'!K:K/(24*60*60),
       MATCH(1,
             (A3504='2.1.trackMPD'!A:A)*
             (C3504='2.1.trackMPD'!D:D)*
             (D3504/10^6='2.1.trackMPD'!H:H)*
             (E3504='2.1.trackMPD'!F:F),
0))</f>
        <v>0</v>
      </c>
    </row>
    <row r="3505" spans="1:9" x14ac:dyDescent="0.2">
      <c r="A3505" s="160" t="s">
        <v>21</v>
      </c>
      <c r="B3505" s="160" t="s">
        <v>150</v>
      </c>
      <c r="C3505" s="160">
        <f>_xlfn.XLOOKUP(B3505,'2.1.trackMPD'!$R$7:$R$29,'2.1.trackMPD'!$T$7:$T$29)</f>
        <v>6</v>
      </c>
      <c r="D3505" s="160">
        <v>5000</v>
      </c>
      <c r="E3505" s="160" t="s">
        <v>6390</v>
      </c>
      <c r="F3505" s="160" t="s">
        <v>110</v>
      </c>
      <c r="G3505" s="160" t="s">
        <v>140</v>
      </c>
      <c r="H3505" s="160" t="s">
        <v>6393</v>
      </c>
      <c r="I3505" s="160" cm="1">
        <f t="array" ref="I3505">INDEX('2.1.trackMPD'!L:L/(24*60*60),
       MATCH(1,
             (A3505='2.1.trackMPD'!A:A)*
             (C3505='2.1.trackMPD'!D:D)*
             (D3505/10^6='2.1.trackMPD'!H:H)*
             (E3505='2.1.trackMPD'!F:F),
0))</f>
        <v>0</v>
      </c>
    </row>
    <row r="3506" spans="1:9" x14ac:dyDescent="0.2">
      <c r="A3506" s="160" t="s">
        <v>21</v>
      </c>
      <c r="B3506" s="160" t="s">
        <v>150</v>
      </c>
      <c r="C3506" s="160">
        <f>_xlfn.XLOOKUP(B3506,'2.1.trackMPD'!$R$7:$R$29,'2.1.trackMPD'!$T$7:$T$29)</f>
        <v>6</v>
      </c>
      <c r="D3506" s="160">
        <v>1</v>
      </c>
      <c r="E3506" s="160" t="s">
        <v>6394</v>
      </c>
      <c r="F3506" s="160" t="s">
        <v>110</v>
      </c>
      <c r="G3506" s="160" t="s">
        <v>124</v>
      </c>
      <c r="H3506" s="160" t="s">
        <v>6392</v>
      </c>
      <c r="I3506" s="160" cm="1">
        <f t="array" ref="I3506">INDEX('2.1.trackMPD'!I:I/(24*60*60),
       MATCH(1,
             (A3506='2.1.trackMPD'!A:A)*
             (C3506='2.1.trackMPD'!D:D)*
             (D3506/10^6='2.1.trackMPD'!H:H)*
             (E3506='2.1.trackMPD'!F:F),
0))</f>
        <v>5.641955361898646E-7</v>
      </c>
    </row>
    <row r="3507" spans="1:9" x14ac:dyDescent="0.2">
      <c r="A3507" s="160" t="s">
        <v>21</v>
      </c>
      <c r="B3507" s="160" t="s">
        <v>150</v>
      </c>
      <c r="C3507" s="160">
        <f>_xlfn.XLOOKUP(B3507,'2.1.trackMPD'!$R$7:$R$29,'2.1.trackMPD'!$T$7:$T$29)</f>
        <v>6</v>
      </c>
      <c r="D3507" s="160">
        <v>1</v>
      </c>
      <c r="E3507" s="160" t="s">
        <v>6394</v>
      </c>
      <c r="F3507" s="160" t="s">
        <v>110</v>
      </c>
      <c r="G3507" s="160" t="s">
        <v>140</v>
      </c>
      <c r="H3507" s="160" t="s">
        <v>6392</v>
      </c>
      <c r="I3507" s="160" cm="1">
        <f t="array" ref="I3507">INDEX('2.1.trackMPD'!J:J/(24*60*60),
       MATCH(1,
             (A3507='2.1.trackMPD'!A:A)*
             (C3507='2.1.trackMPD'!D:D)*
             (D3507/10^6='2.1.trackMPD'!H:H)*
             (E3507='2.1.trackMPD'!F:F),
0))</f>
        <v>1.3260237986592362E-5</v>
      </c>
    </row>
    <row r="3508" spans="1:9" x14ac:dyDescent="0.2">
      <c r="A3508" s="160" t="s">
        <v>21</v>
      </c>
      <c r="B3508" s="160" t="s">
        <v>150</v>
      </c>
      <c r="C3508" s="160">
        <f>_xlfn.XLOOKUP(B3508,'2.1.trackMPD'!$R$7:$R$29,'2.1.trackMPD'!$T$7:$T$29)</f>
        <v>6</v>
      </c>
      <c r="D3508" s="160">
        <v>1</v>
      </c>
      <c r="E3508" s="160" t="s">
        <v>6394</v>
      </c>
      <c r="F3508" s="160" t="s">
        <v>110</v>
      </c>
      <c r="G3508" s="160" t="s">
        <v>124</v>
      </c>
      <c r="H3508" s="160" t="s">
        <v>6393</v>
      </c>
      <c r="I3508" s="160" cm="1">
        <f t="array" ref="I3508">INDEX('2.1.trackMPD'!K:K/(24*60*60),
       MATCH(1,
             (A3508='2.1.trackMPD'!A:A)*
             (C3508='2.1.trackMPD'!D:D)*
             (D3508/10^6='2.1.trackMPD'!H:H)*
             (E3508='2.1.trackMPD'!F:F),
0))</f>
        <v>0</v>
      </c>
    </row>
    <row r="3509" spans="1:9" x14ac:dyDescent="0.2">
      <c r="A3509" s="160" t="s">
        <v>21</v>
      </c>
      <c r="B3509" s="160" t="s">
        <v>150</v>
      </c>
      <c r="C3509" s="160">
        <f>_xlfn.XLOOKUP(B3509,'2.1.trackMPD'!$R$7:$R$29,'2.1.trackMPD'!$T$7:$T$29)</f>
        <v>6</v>
      </c>
      <c r="D3509" s="160">
        <v>1</v>
      </c>
      <c r="E3509" s="160" t="s">
        <v>6394</v>
      </c>
      <c r="F3509" s="160" t="s">
        <v>110</v>
      </c>
      <c r="G3509" s="160" t="s">
        <v>140</v>
      </c>
      <c r="H3509" s="160" t="s">
        <v>6393</v>
      </c>
      <c r="I3509" s="160" cm="1">
        <f t="array" ref="I3509">INDEX('2.1.trackMPD'!L:L/(24*60*60),
       MATCH(1,
             (A3509='2.1.trackMPD'!A:A)*
             (C3509='2.1.trackMPD'!D:D)*
             (D3509/10^6='2.1.trackMPD'!H:H)*
             (E3509='2.1.trackMPD'!F:F),
0))</f>
        <v>0</v>
      </c>
    </row>
    <row r="3510" spans="1:9" x14ac:dyDescent="0.2">
      <c r="A3510" s="160" t="s">
        <v>21</v>
      </c>
      <c r="B3510" s="160" t="s">
        <v>150</v>
      </c>
      <c r="C3510" s="160">
        <f>_xlfn.XLOOKUP(B3510,'2.1.trackMPD'!$R$7:$R$29,'2.1.trackMPD'!$T$7:$T$29)</f>
        <v>6</v>
      </c>
      <c r="D3510" s="160">
        <v>10</v>
      </c>
      <c r="E3510" s="160" t="s">
        <v>6394</v>
      </c>
      <c r="F3510" s="160" t="s">
        <v>110</v>
      </c>
      <c r="G3510" s="160" t="s">
        <v>124</v>
      </c>
      <c r="H3510" s="160" t="s">
        <v>6392</v>
      </c>
      <c r="I3510" s="160" cm="1">
        <f t="array" ref="I3510">INDEX('2.1.trackMPD'!I:I/(24*60*60),
       MATCH(1,
             (A3510='2.1.trackMPD'!A:A)*
             (C3510='2.1.trackMPD'!D:D)*
             (D3510/10^6='2.1.trackMPD'!H:H)*
             (E3510='2.1.trackMPD'!F:F),
0))</f>
        <v>2.0021127958010416E-5</v>
      </c>
    </row>
    <row r="3511" spans="1:9" x14ac:dyDescent="0.2">
      <c r="A3511" s="160" t="s">
        <v>21</v>
      </c>
      <c r="B3511" s="160" t="s">
        <v>150</v>
      </c>
      <c r="C3511" s="160">
        <f>_xlfn.XLOOKUP(B3511,'2.1.trackMPD'!$R$7:$R$29,'2.1.trackMPD'!$T$7:$T$29)</f>
        <v>6</v>
      </c>
      <c r="D3511" s="160">
        <v>10</v>
      </c>
      <c r="E3511" s="160" t="s">
        <v>6394</v>
      </c>
      <c r="F3511" s="160" t="s">
        <v>110</v>
      </c>
      <c r="G3511" s="160" t="s">
        <v>140</v>
      </c>
      <c r="H3511" s="160" t="s">
        <v>6392</v>
      </c>
      <c r="I3511" s="160" cm="1">
        <f t="array" ref="I3511">INDEX('2.1.trackMPD'!J:J/(24*60*60),
       MATCH(1,
             (A3511='2.1.trackMPD'!A:A)*
             (C3511='2.1.trackMPD'!D:D)*
             (D3511/10^6='2.1.trackMPD'!H:H)*
             (E3511='2.1.trackMPD'!F:F),
0))</f>
        <v>5.9651611245365041E-5</v>
      </c>
    </row>
    <row r="3512" spans="1:9" x14ac:dyDescent="0.2">
      <c r="A3512" s="160" t="s">
        <v>21</v>
      </c>
      <c r="B3512" s="160" t="s">
        <v>150</v>
      </c>
      <c r="C3512" s="160">
        <f>_xlfn.XLOOKUP(B3512,'2.1.trackMPD'!$R$7:$R$29,'2.1.trackMPD'!$T$7:$T$29)</f>
        <v>6</v>
      </c>
      <c r="D3512" s="160">
        <v>10</v>
      </c>
      <c r="E3512" s="160" t="s">
        <v>6394</v>
      </c>
      <c r="F3512" s="160" t="s">
        <v>110</v>
      </c>
      <c r="G3512" s="160" t="s">
        <v>124</v>
      </c>
      <c r="H3512" s="160" t="s">
        <v>6393</v>
      </c>
      <c r="I3512" s="160" cm="1">
        <f t="array" ref="I3512">INDEX('2.1.trackMPD'!K:K/(24*60*60),
       MATCH(1,
             (A3512='2.1.trackMPD'!A:A)*
             (C3512='2.1.trackMPD'!D:D)*
             (D3512/10^6='2.1.trackMPD'!H:H)*
             (E3512='2.1.trackMPD'!F:F),
0))</f>
        <v>0</v>
      </c>
    </row>
    <row r="3513" spans="1:9" x14ac:dyDescent="0.2">
      <c r="A3513" s="160" t="s">
        <v>21</v>
      </c>
      <c r="B3513" s="160" t="s">
        <v>150</v>
      </c>
      <c r="C3513" s="160">
        <f>_xlfn.XLOOKUP(B3513,'2.1.trackMPD'!$R$7:$R$29,'2.1.trackMPD'!$T$7:$T$29)</f>
        <v>6</v>
      </c>
      <c r="D3513" s="160">
        <v>10</v>
      </c>
      <c r="E3513" s="160" t="s">
        <v>6394</v>
      </c>
      <c r="F3513" s="160" t="s">
        <v>110</v>
      </c>
      <c r="G3513" s="160" t="s">
        <v>140</v>
      </c>
      <c r="H3513" s="160" t="s">
        <v>6393</v>
      </c>
      <c r="I3513" s="160" cm="1">
        <f t="array" ref="I3513">INDEX('2.1.trackMPD'!L:L/(24*60*60),
       MATCH(1,
             (A3513='2.1.trackMPD'!A:A)*
             (C3513='2.1.trackMPD'!D:D)*
             (D3513/10^6='2.1.trackMPD'!H:H)*
             (E3513='2.1.trackMPD'!F:F),
0))</f>
        <v>0</v>
      </c>
    </row>
    <row r="3514" spans="1:9" x14ac:dyDescent="0.2">
      <c r="A3514" s="160" t="s">
        <v>21</v>
      </c>
      <c r="B3514" s="160" t="s">
        <v>150</v>
      </c>
      <c r="C3514" s="160">
        <f>_xlfn.XLOOKUP(B3514,'2.1.trackMPD'!$R$7:$R$29,'2.1.trackMPD'!$T$7:$T$29)</f>
        <v>6</v>
      </c>
      <c r="D3514" s="160">
        <v>100</v>
      </c>
      <c r="E3514" s="160" t="s">
        <v>6394</v>
      </c>
      <c r="F3514" s="160" t="s">
        <v>110</v>
      </c>
      <c r="G3514" s="160" t="s">
        <v>124</v>
      </c>
      <c r="H3514" s="160" t="s">
        <v>6392</v>
      </c>
      <c r="I3514" s="160" cm="1">
        <f t="array" ref="I3514">INDEX('2.1.trackMPD'!I:I/(24*60*60),
       MATCH(1,
             (A3514='2.1.trackMPD'!A:A)*
             (C3514='2.1.trackMPD'!D:D)*
             (D3514/10^6='2.1.trackMPD'!H:H)*
             (E3514='2.1.trackMPD'!F:F),
0))</f>
        <v>3.4877319414421529E-2</v>
      </c>
    </row>
    <row r="3515" spans="1:9" x14ac:dyDescent="0.2">
      <c r="A3515" s="160" t="s">
        <v>21</v>
      </c>
      <c r="B3515" s="160" t="s">
        <v>150</v>
      </c>
      <c r="C3515" s="160">
        <f>_xlfn.XLOOKUP(B3515,'2.1.trackMPD'!$R$7:$R$29,'2.1.trackMPD'!$T$7:$T$29)</f>
        <v>6</v>
      </c>
      <c r="D3515" s="160">
        <v>100</v>
      </c>
      <c r="E3515" s="160" t="s">
        <v>6394</v>
      </c>
      <c r="F3515" s="160" t="s">
        <v>110</v>
      </c>
      <c r="G3515" s="160" t="s">
        <v>140</v>
      </c>
      <c r="H3515" s="160" t="s">
        <v>6392</v>
      </c>
      <c r="I3515" s="160" cm="1">
        <f t="array" ref="I3515">INDEX('2.1.trackMPD'!J:J/(24*60*60),
       MATCH(1,
             (A3515='2.1.trackMPD'!A:A)*
             (C3515='2.1.trackMPD'!D:D)*
             (D3515/10^6='2.1.trackMPD'!H:H)*
             (E3515='2.1.trackMPD'!F:F),
0))</f>
        <v>4.7003959416505791E-3</v>
      </c>
    </row>
    <row r="3516" spans="1:9" x14ac:dyDescent="0.2">
      <c r="A3516" s="160" t="s">
        <v>21</v>
      </c>
      <c r="B3516" s="160" t="s">
        <v>150</v>
      </c>
      <c r="C3516" s="160">
        <f>_xlfn.XLOOKUP(B3516,'2.1.trackMPD'!$R$7:$R$29,'2.1.trackMPD'!$T$7:$T$29)</f>
        <v>6</v>
      </c>
      <c r="D3516" s="160">
        <v>100</v>
      </c>
      <c r="E3516" s="160" t="s">
        <v>6394</v>
      </c>
      <c r="F3516" s="160" t="s">
        <v>110</v>
      </c>
      <c r="G3516" s="160" t="s">
        <v>124</v>
      </c>
      <c r="H3516" s="160" t="s">
        <v>6393</v>
      </c>
      <c r="I3516" s="160" cm="1">
        <f t="array" ref="I3516">INDEX('2.1.trackMPD'!K:K/(24*60*60),
       MATCH(1,
             (A3516='2.1.trackMPD'!A:A)*
             (C3516='2.1.trackMPD'!D:D)*
             (D3516/10^6='2.1.trackMPD'!H:H)*
             (E3516='2.1.trackMPD'!F:F),
0))</f>
        <v>0</v>
      </c>
    </row>
    <row r="3517" spans="1:9" x14ac:dyDescent="0.2">
      <c r="A3517" s="160" t="s">
        <v>21</v>
      </c>
      <c r="B3517" s="160" t="s">
        <v>150</v>
      </c>
      <c r="C3517" s="160">
        <f>_xlfn.XLOOKUP(B3517,'2.1.trackMPD'!$R$7:$R$29,'2.1.trackMPD'!$T$7:$T$29)</f>
        <v>6</v>
      </c>
      <c r="D3517" s="160">
        <v>100</v>
      </c>
      <c r="E3517" s="160" t="s">
        <v>6394</v>
      </c>
      <c r="F3517" s="160" t="s">
        <v>110</v>
      </c>
      <c r="G3517" s="160" t="s">
        <v>140</v>
      </c>
      <c r="H3517" s="160" t="s">
        <v>6393</v>
      </c>
      <c r="I3517" s="160" cm="1">
        <f t="array" ref="I3517">INDEX('2.1.trackMPD'!L:L/(24*60*60),
       MATCH(1,
             (A3517='2.1.trackMPD'!A:A)*
             (C3517='2.1.trackMPD'!D:D)*
             (D3517/10^6='2.1.trackMPD'!H:H)*
             (E3517='2.1.trackMPD'!F:F),
0))</f>
        <v>0</v>
      </c>
    </row>
    <row r="3518" spans="1:9" x14ac:dyDescent="0.2">
      <c r="A3518" s="160" t="s">
        <v>21</v>
      </c>
      <c r="B3518" s="160" t="s">
        <v>150</v>
      </c>
      <c r="C3518" s="160">
        <f>_xlfn.XLOOKUP(B3518,'2.1.trackMPD'!$R$7:$R$29,'2.1.trackMPD'!$T$7:$T$29)</f>
        <v>6</v>
      </c>
      <c r="D3518" s="160">
        <v>1000</v>
      </c>
      <c r="E3518" s="160" t="s">
        <v>6394</v>
      </c>
      <c r="F3518" s="160" t="s">
        <v>110</v>
      </c>
      <c r="G3518" s="160" t="s">
        <v>124</v>
      </c>
      <c r="H3518" s="160" t="s">
        <v>6392</v>
      </c>
      <c r="I3518" s="160" cm="1">
        <f t="array" ref="I3518">INDEX('2.1.trackMPD'!I:I/(24*60*60),
       MATCH(1,
             (A3518='2.1.trackMPD'!A:A)*
             (C3518='2.1.trackMPD'!D:D)*
             (D3518/10^6='2.1.trackMPD'!H:H)*
             (E3518='2.1.trackMPD'!F:F),
0))</f>
        <v>4.3864559539063652</v>
      </c>
    </row>
    <row r="3519" spans="1:9" x14ac:dyDescent="0.2">
      <c r="A3519" s="160" t="s">
        <v>21</v>
      </c>
      <c r="B3519" s="160" t="s">
        <v>150</v>
      </c>
      <c r="C3519" s="160">
        <f>_xlfn.XLOOKUP(B3519,'2.1.trackMPD'!$R$7:$R$29,'2.1.trackMPD'!$T$7:$T$29)</f>
        <v>6</v>
      </c>
      <c r="D3519" s="160">
        <v>1000</v>
      </c>
      <c r="E3519" s="160" t="s">
        <v>6394</v>
      </c>
      <c r="F3519" s="160" t="s">
        <v>110</v>
      </c>
      <c r="G3519" s="160" t="s">
        <v>140</v>
      </c>
      <c r="H3519" s="160" t="s">
        <v>6392</v>
      </c>
      <c r="I3519" s="160" cm="1">
        <f t="array" ref="I3519">INDEX('2.1.trackMPD'!J:J/(24*60*60),
       MATCH(1,
             (A3519='2.1.trackMPD'!A:A)*
             (C3519='2.1.trackMPD'!D:D)*
             (D3519/10^6='2.1.trackMPD'!H:H)*
             (E3519='2.1.trackMPD'!F:F),
0))</f>
        <v>5.2938245164755676E-2</v>
      </c>
    </row>
    <row r="3520" spans="1:9" x14ac:dyDescent="0.2">
      <c r="A3520" s="160" t="s">
        <v>21</v>
      </c>
      <c r="B3520" s="160" t="s">
        <v>150</v>
      </c>
      <c r="C3520" s="160">
        <f>_xlfn.XLOOKUP(B3520,'2.1.trackMPD'!$R$7:$R$29,'2.1.trackMPD'!$T$7:$T$29)</f>
        <v>6</v>
      </c>
      <c r="D3520" s="160">
        <v>1000</v>
      </c>
      <c r="E3520" s="160" t="s">
        <v>6394</v>
      </c>
      <c r="F3520" s="160" t="s">
        <v>110</v>
      </c>
      <c r="G3520" s="160" t="s">
        <v>124</v>
      </c>
      <c r="H3520" s="160" t="s">
        <v>6393</v>
      </c>
      <c r="I3520" s="160" cm="1">
        <f t="array" ref="I3520">INDEX('2.1.trackMPD'!K:K/(24*60*60),
       MATCH(1,
             (A3520='2.1.trackMPD'!A:A)*
             (C3520='2.1.trackMPD'!D:D)*
             (D3520/10^6='2.1.trackMPD'!H:H)*
             (E3520='2.1.trackMPD'!F:F),
0))</f>
        <v>0</v>
      </c>
    </row>
    <row r="3521" spans="1:9" x14ac:dyDescent="0.2">
      <c r="A3521" s="160" t="s">
        <v>21</v>
      </c>
      <c r="B3521" s="160" t="s">
        <v>150</v>
      </c>
      <c r="C3521" s="160">
        <f>_xlfn.XLOOKUP(B3521,'2.1.trackMPD'!$R$7:$R$29,'2.1.trackMPD'!$T$7:$T$29)</f>
        <v>6</v>
      </c>
      <c r="D3521" s="160">
        <v>1000</v>
      </c>
      <c r="E3521" s="160" t="s">
        <v>6394</v>
      </c>
      <c r="F3521" s="160" t="s">
        <v>110</v>
      </c>
      <c r="G3521" s="160" t="s">
        <v>140</v>
      </c>
      <c r="H3521" s="160" t="s">
        <v>6393</v>
      </c>
      <c r="I3521" s="160" cm="1">
        <f t="array" ref="I3521">INDEX('2.1.trackMPD'!L:L/(24*60*60),
       MATCH(1,
             (A3521='2.1.trackMPD'!A:A)*
             (C3521='2.1.trackMPD'!D:D)*
             (D3521/10^6='2.1.trackMPD'!H:H)*
             (E3521='2.1.trackMPD'!F:F),
0))</f>
        <v>0</v>
      </c>
    </row>
    <row r="3522" spans="1:9" x14ac:dyDescent="0.2">
      <c r="A3522" s="160" t="s">
        <v>21</v>
      </c>
      <c r="B3522" s="160" t="s">
        <v>150</v>
      </c>
      <c r="C3522" s="160">
        <f>_xlfn.XLOOKUP(B3522,'2.1.trackMPD'!$R$7:$R$29,'2.1.trackMPD'!$T$7:$T$29)</f>
        <v>6</v>
      </c>
      <c r="D3522" s="160">
        <v>5000</v>
      </c>
      <c r="E3522" s="160" t="s">
        <v>6394</v>
      </c>
      <c r="F3522" s="160" t="s">
        <v>110</v>
      </c>
      <c r="G3522" s="160" t="s">
        <v>124</v>
      </c>
      <c r="H3522" s="160" t="s">
        <v>6392</v>
      </c>
      <c r="I3522" s="160" t="e" cm="1">
        <f t="array" ref="I3522">INDEX('2.1.trackMPD'!I:I/(24*60*60),
       MATCH(1,
             (A3522='2.1.trackMPD'!A:A)*
             (C3522='2.1.trackMPD'!D:D)*
             (D3522/10^6='2.1.trackMPD'!H:H)*
             (E3522='2.1.trackMPD'!F:F),
0))</f>
        <v>#N/A</v>
      </c>
    </row>
    <row r="3523" spans="1:9" x14ac:dyDescent="0.2">
      <c r="A3523" s="160" t="s">
        <v>21</v>
      </c>
      <c r="B3523" s="160" t="s">
        <v>150</v>
      </c>
      <c r="C3523" s="160">
        <f>_xlfn.XLOOKUP(B3523,'2.1.trackMPD'!$R$7:$R$29,'2.1.trackMPD'!$T$7:$T$29)</f>
        <v>6</v>
      </c>
      <c r="D3523" s="160">
        <v>5000</v>
      </c>
      <c r="E3523" s="160" t="s">
        <v>6394</v>
      </c>
      <c r="F3523" s="160" t="s">
        <v>110</v>
      </c>
      <c r="G3523" s="160" t="s">
        <v>140</v>
      </c>
      <c r="H3523" s="160" t="s">
        <v>6392</v>
      </c>
      <c r="I3523" s="160" t="e" cm="1">
        <f t="array" ref="I3523">INDEX('2.1.trackMPD'!J:J/(24*60*60),
       MATCH(1,
             (A3523='2.1.trackMPD'!A:A)*
             (C3523='2.1.trackMPD'!D:D)*
             (D3523/10^6='2.1.trackMPD'!H:H)*
             (E3523='2.1.trackMPD'!F:F),
0))</f>
        <v>#N/A</v>
      </c>
    </row>
    <row r="3524" spans="1:9" x14ac:dyDescent="0.2">
      <c r="A3524" s="160" t="s">
        <v>21</v>
      </c>
      <c r="B3524" s="160" t="s">
        <v>150</v>
      </c>
      <c r="C3524" s="160">
        <f>_xlfn.XLOOKUP(B3524,'2.1.trackMPD'!$R$7:$R$29,'2.1.trackMPD'!$T$7:$T$29)</f>
        <v>6</v>
      </c>
      <c r="D3524" s="160">
        <v>5000</v>
      </c>
      <c r="E3524" s="160" t="s">
        <v>6394</v>
      </c>
      <c r="F3524" s="160" t="s">
        <v>110</v>
      </c>
      <c r="G3524" s="160" t="s">
        <v>124</v>
      </c>
      <c r="H3524" s="160" t="s">
        <v>6393</v>
      </c>
      <c r="I3524" s="160" t="e" cm="1">
        <f t="array" ref="I3524">INDEX('2.1.trackMPD'!K:K/(24*60*60),
       MATCH(1,
             (A3524='2.1.trackMPD'!A:A)*
             (C3524='2.1.trackMPD'!D:D)*
             (D3524/10^6='2.1.trackMPD'!H:H)*
             (E3524='2.1.trackMPD'!F:F),
0))</f>
        <v>#N/A</v>
      </c>
    </row>
    <row r="3525" spans="1:9" x14ac:dyDescent="0.2">
      <c r="A3525" s="160" t="s">
        <v>21</v>
      </c>
      <c r="B3525" s="160" t="s">
        <v>150</v>
      </c>
      <c r="C3525" s="160">
        <f>_xlfn.XLOOKUP(B3525,'2.1.trackMPD'!$R$7:$R$29,'2.1.trackMPD'!$T$7:$T$29)</f>
        <v>6</v>
      </c>
      <c r="D3525" s="160">
        <v>5000</v>
      </c>
      <c r="E3525" s="160" t="s">
        <v>6394</v>
      </c>
      <c r="F3525" s="160" t="s">
        <v>110</v>
      </c>
      <c r="G3525" s="160" t="s">
        <v>140</v>
      </c>
      <c r="H3525" s="160" t="s">
        <v>6393</v>
      </c>
      <c r="I3525" s="160" t="e" cm="1">
        <f t="array" ref="I3525">INDEX('2.1.trackMPD'!L:L/(24*60*60),
       MATCH(1,
             (A3525='2.1.trackMPD'!A:A)*
             (C3525='2.1.trackMPD'!D:D)*
             (D3525/10^6='2.1.trackMPD'!H:H)*
             (E3525='2.1.trackMPD'!F:F),
0))</f>
        <v>#N/A</v>
      </c>
    </row>
    <row r="3526" spans="1:9" x14ac:dyDescent="0.2">
      <c r="A3526" s="160" t="s">
        <v>21</v>
      </c>
      <c r="B3526" s="160" t="s">
        <v>150</v>
      </c>
      <c r="C3526" s="160">
        <f>_xlfn.XLOOKUP(B3526,'2.1.trackMPD'!$R$7:$R$29,'2.1.trackMPD'!$T$7:$T$29)</f>
        <v>6</v>
      </c>
      <c r="D3526" s="160">
        <v>1</v>
      </c>
      <c r="E3526" s="160" t="s">
        <v>6395</v>
      </c>
      <c r="F3526" s="160" t="s">
        <v>110</v>
      </c>
      <c r="G3526" s="160" t="s">
        <v>124</v>
      </c>
      <c r="H3526" s="160" t="s">
        <v>6392</v>
      </c>
      <c r="I3526" s="160" t="e" cm="1">
        <f t="array" ref="I3526">INDEX('2.1.trackMPD'!I:I/(24*60*60),
       MATCH(1,
             (A3526='2.1.trackMPD'!A:A)*
             (C3526='2.1.trackMPD'!D:D)*
             (D3526/10^6='2.1.trackMPD'!H:H)*
             (E3526='2.1.trackMPD'!F:F),
0))</f>
        <v>#N/A</v>
      </c>
    </row>
    <row r="3527" spans="1:9" x14ac:dyDescent="0.2">
      <c r="A3527" s="160" t="s">
        <v>21</v>
      </c>
      <c r="B3527" s="160" t="s">
        <v>150</v>
      </c>
      <c r="C3527" s="160">
        <f>_xlfn.XLOOKUP(B3527,'2.1.trackMPD'!$R$7:$R$29,'2.1.trackMPD'!$T$7:$T$29)</f>
        <v>6</v>
      </c>
      <c r="D3527" s="160">
        <v>1</v>
      </c>
      <c r="E3527" s="160" t="s">
        <v>6395</v>
      </c>
      <c r="F3527" s="160" t="s">
        <v>110</v>
      </c>
      <c r="G3527" s="160" t="s">
        <v>140</v>
      </c>
      <c r="H3527" s="160" t="s">
        <v>6392</v>
      </c>
      <c r="I3527" s="160" t="e" cm="1">
        <f t="array" ref="I3527">INDEX('2.1.trackMPD'!J:J/(24*60*60),
       MATCH(1,
             (A3527='2.1.trackMPD'!A:A)*
             (C3527='2.1.trackMPD'!D:D)*
             (D3527/10^6='2.1.trackMPD'!H:H)*
             (E3527='2.1.trackMPD'!F:F),
0))</f>
        <v>#N/A</v>
      </c>
    </row>
    <row r="3528" spans="1:9" x14ac:dyDescent="0.2">
      <c r="A3528" s="160" t="s">
        <v>21</v>
      </c>
      <c r="B3528" s="160" t="s">
        <v>150</v>
      </c>
      <c r="C3528" s="160">
        <f>_xlfn.XLOOKUP(B3528,'2.1.trackMPD'!$R$7:$R$29,'2.1.trackMPD'!$T$7:$T$29)</f>
        <v>6</v>
      </c>
      <c r="D3528" s="160">
        <v>1</v>
      </c>
      <c r="E3528" s="160" t="s">
        <v>6395</v>
      </c>
      <c r="F3528" s="160" t="s">
        <v>110</v>
      </c>
      <c r="G3528" s="160" t="s">
        <v>124</v>
      </c>
      <c r="H3528" s="160" t="s">
        <v>6393</v>
      </c>
      <c r="I3528" s="160" t="e" cm="1">
        <f t="array" ref="I3528">INDEX('2.1.trackMPD'!K:K/(24*60*60),
       MATCH(1,
             (A3528='2.1.trackMPD'!A:A)*
             (C3528='2.1.trackMPD'!D:D)*
             (D3528/10^6='2.1.trackMPD'!H:H)*
             (E3528='2.1.trackMPD'!F:F),
0))</f>
        <v>#N/A</v>
      </c>
    </row>
    <row r="3529" spans="1:9" x14ac:dyDescent="0.2">
      <c r="A3529" s="160" t="s">
        <v>21</v>
      </c>
      <c r="B3529" s="160" t="s">
        <v>150</v>
      </c>
      <c r="C3529" s="160">
        <f>_xlfn.XLOOKUP(B3529,'2.1.trackMPD'!$R$7:$R$29,'2.1.trackMPD'!$T$7:$T$29)</f>
        <v>6</v>
      </c>
      <c r="D3529" s="160">
        <v>1</v>
      </c>
      <c r="E3529" s="160" t="s">
        <v>6395</v>
      </c>
      <c r="F3529" s="160" t="s">
        <v>110</v>
      </c>
      <c r="G3529" s="160" t="s">
        <v>140</v>
      </c>
      <c r="H3529" s="160" t="s">
        <v>6393</v>
      </c>
      <c r="I3529" s="160" t="e" cm="1">
        <f t="array" ref="I3529">INDEX('2.1.trackMPD'!L:L/(24*60*60),
       MATCH(1,
             (A3529='2.1.trackMPD'!A:A)*
             (C3529='2.1.trackMPD'!D:D)*
             (D3529/10^6='2.1.trackMPD'!H:H)*
             (E3529='2.1.trackMPD'!F:F),
0))</f>
        <v>#N/A</v>
      </c>
    </row>
    <row r="3530" spans="1:9" x14ac:dyDescent="0.2">
      <c r="A3530" s="160" t="s">
        <v>21</v>
      </c>
      <c r="B3530" s="160" t="s">
        <v>150</v>
      </c>
      <c r="C3530" s="160">
        <f>_xlfn.XLOOKUP(B3530,'2.1.trackMPD'!$R$7:$R$29,'2.1.trackMPD'!$T$7:$T$29)</f>
        <v>6</v>
      </c>
      <c r="D3530" s="160">
        <v>10</v>
      </c>
      <c r="E3530" s="160" t="s">
        <v>6395</v>
      </c>
      <c r="F3530" s="160" t="s">
        <v>110</v>
      </c>
      <c r="G3530" s="160" t="s">
        <v>124</v>
      </c>
      <c r="H3530" s="160" t="s">
        <v>6392</v>
      </c>
      <c r="I3530" s="160" t="e" cm="1">
        <f t="array" ref="I3530">INDEX('2.1.trackMPD'!I:I/(24*60*60),
       MATCH(1,
             (A3530='2.1.trackMPD'!A:A)*
             (C3530='2.1.trackMPD'!D:D)*
             (D3530/10^6='2.1.trackMPD'!H:H)*
             (E3530='2.1.trackMPD'!F:F),
0))</f>
        <v>#N/A</v>
      </c>
    </row>
    <row r="3531" spans="1:9" x14ac:dyDescent="0.2">
      <c r="A3531" s="160" t="s">
        <v>21</v>
      </c>
      <c r="B3531" s="160" t="s">
        <v>150</v>
      </c>
      <c r="C3531" s="160">
        <f>_xlfn.XLOOKUP(B3531,'2.1.trackMPD'!$R$7:$R$29,'2.1.trackMPD'!$T$7:$T$29)</f>
        <v>6</v>
      </c>
      <c r="D3531" s="160">
        <v>10</v>
      </c>
      <c r="E3531" s="160" t="s">
        <v>6395</v>
      </c>
      <c r="F3531" s="160" t="s">
        <v>110</v>
      </c>
      <c r="G3531" s="160" t="s">
        <v>140</v>
      </c>
      <c r="H3531" s="160" t="s">
        <v>6392</v>
      </c>
      <c r="I3531" s="160" t="e" cm="1">
        <f t="array" ref="I3531">INDEX('2.1.trackMPD'!J:J/(24*60*60),
       MATCH(1,
             (A3531='2.1.trackMPD'!A:A)*
             (C3531='2.1.trackMPD'!D:D)*
             (D3531/10^6='2.1.trackMPD'!H:H)*
             (E3531='2.1.trackMPD'!F:F),
0))</f>
        <v>#N/A</v>
      </c>
    </row>
    <row r="3532" spans="1:9" x14ac:dyDescent="0.2">
      <c r="A3532" s="160" t="s">
        <v>21</v>
      </c>
      <c r="B3532" s="160" t="s">
        <v>150</v>
      </c>
      <c r="C3532" s="160">
        <f>_xlfn.XLOOKUP(B3532,'2.1.trackMPD'!$R$7:$R$29,'2.1.trackMPD'!$T$7:$T$29)</f>
        <v>6</v>
      </c>
      <c r="D3532" s="160">
        <v>10</v>
      </c>
      <c r="E3532" s="160" t="s">
        <v>6395</v>
      </c>
      <c r="F3532" s="160" t="s">
        <v>110</v>
      </c>
      <c r="G3532" s="160" t="s">
        <v>124</v>
      </c>
      <c r="H3532" s="160" t="s">
        <v>6393</v>
      </c>
      <c r="I3532" s="160" t="e" cm="1">
        <f t="array" ref="I3532">INDEX('2.1.trackMPD'!K:K/(24*60*60),
       MATCH(1,
             (A3532='2.1.trackMPD'!A:A)*
             (C3532='2.1.trackMPD'!D:D)*
             (D3532/10^6='2.1.trackMPD'!H:H)*
             (E3532='2.1.trackMPD'!F:F),
0))</f>
        <v>#N/A</v>
      </c>
    </row>
    <row r="3533" spans="1:9" x14ac:dyDescent="0.2">
      <c r="A3533" s="160" t="s">
        <v>21</v>
      </c>
      <c r="B3533" s="160" t="s">
        <v>150</v>
      </c>
      <c r="C3533" s="160">
        <f>_xlfn.XLOOKUP(B3533,'2.1.trackMPD'!$R$7:$R$29,'2.1.trackMPD'!$T$7:$T$29)</f>
        <v>6</v>
      </c>
      <c r="D3533" s="160">
        <v>10</v>
      </c>
      <c r="E3533" s="160" t="s">
        <v>6395</v>
      </c>
      <c r="F3533" s="160" t="s">
        <v>110</v>
      </c>
      <c r="G3533" s="160" t="s">
        <v>140</v>
      </c>
      <c r="H3533" s="160" t="s">
        <v>6393</v>
      </c>
      <c r="I3533" s="160" t="e" cm="1">
        <f t="array" ref="I3533">INDEX('2.1.trackMPD'!L:L/(24*60*60),
       MATCH(1,
             (A3533='2.1.trackMPD'!A:A)*
             (C3533='2.1.trackMPD'!D:D)*
             (D3533/10^6='2.1.trackMPD'!H:H)*
             (E3533='2.1.trackMPD'!F:F),
0))</f>
        <v>#N/A</v>
      </c>
    </row>
    <row r="3534" spans="1:9" x14ac:dyDescent="0.2">
      <c r="A3534" s="160" t="s">
        <v>21</v>
      </c>
      <c r="B3534" s="160" t="s">
        <v>150</v>
      </c>
      <c r="C3534" s="160">
        <f>_xlfn.XLOOKUP(B3534,'2.1.trackMPD'!$R$7:$R$29,'2.1.trackMPD'!$T$7:$T$29)</f>
        <v>6</v>
      </c>
      <c r="D3534" s="160">
        <v>100</v>
      </c>
      <c r="E3534" s="160" t="s">
        <v>6395</v>
      </c>
      <c r="F3534" s="160" t="s">
        <v>110</v>
      </c>
      <c r="G3534" s="160" t="s">
        <v>124</v>
      </c>
      <c r="H3534" s="160" t="s">
        <v>6392</v>
      </c>
      <c r="I3534" s="160" t="e" cm="1">
        <f t="array" ref="I3534">INDEX('2.1.trackMPD'!I:I/(24*60*60),
       MATCH(1,
             (A3534='2.1.trackMPD'!A:A)*
             (C3534='2.1.trackMPD'!D:D)*
             (D3534/10^6='2.1.trackMPD'!H:H)*
             (E3534='2.1.trackMPD'!F:F),
0))</f>
        <v>#N/A</v>
      </c>
    </row>
    <row r="3535" spans="1:9" x14ac:dyDescent="0.2">
      <c r="A3535" s="160" t="s">
        <v>21</v>
      </c>
      <c r="B3535" s="160" t="s">
        <v>150</v>
      </c>
      <c r="C3535" s="160">
        <f>_xlfn.XLOOKUP(B3535,'2.1.trackMPD'!$R$7:$R$29,'2.1.trackMPD'!$T$7:$T$29)</f>
        <v>6</v>
      </c>
      <c r="D3535" s="160">
        <v>100</v>
      </c>
      <c r="E3535" s="160" t="s">
        <v>6395</v>
      </c>
      <c r="F3535" s="160" t="s">
        <v>110</v>
      </c>
      <c r="G3535" s="160" t="s">
        <v>140</v>
      </c>
      <c r="H3535" s="160" t="s">
        <v>6392</v>
      </c>
      <c r="I3535" s="160" t="e" cm="1">
        <f t="array" ref="I3535">INDEX('2.1.trackMPD'!J:J/(24*60*60),
       MATCH(1,
             (A3535='2.1.trackMPD'!A:A)*
             (C3535='2.1.trackMPD'!D:D)*
             (D3535/10^6='2.1.trackMPD'!H:H)*
             (E3535='2.1.trackMPD'!F:F),
0))</f>
        <v>#N/A</v>
      </c>
    </row>
    <row r="3536" spans="1:9" x14ac:dyDescent="0.2">
      <c r="A3536" s="160" t="s">
        <v>21</v>
      </c>
      <c r="B3536" s="160" t="s">
        <v>150</v>
      </c>
      <c r="C3536" s="160">
        <f>_xlfn.XLOOKUP(B3536,'2.1.trackMPD'!$R$7:$R$29,'2.1.trackMPD'!$T$7:$T$29)</f>
        <v>6</v>
      </c>
      <c r="D3536" s="160">
        <v>100</v>
      </c>
      <c r="E3536" s="160" t="s">
        <v>6395</v>
      </c>
      <c r="F3536" s="160" t="s">
        <v>110</v>
      </c>
      <c r="G3536" s="160" t="s">
        <v>124</v>
      </c>
      <c r="H3536" s="160" t="s">
        <v>6393</v>
      </c>
      <c r="I3536" s="160" t="e" cm="1">
        <f t="array" ref="I3536">INDEX('2.1.trackMPD'!K:K/(24*60*60),
       MATCH(1,
             (A3536='2.1.trackMPD'!A:A)*
             (C3536='2.1.trackMPD'!D:D)*
             (D3536/10^6='2.1.trackMPD'!H:H)*
             (E3536='2.1.trackMPD'!F:F),
0))</f>
        <v>#N/A</v>
      </c>
    </row>
    <row r="3537" spans="1:9" x14ac:dyDescent="0.2">
      <c r="A3537" s="160" t="s">
        <v>21</v>
      </c>
      <c r="B3537" s="160" t="s">
        <v>150</v>
      </c>
      <c r="C3537" s="160">
        <f>_xlfn.XLOOKUP(B3537,'2.1.trackMPD'!$R$7:$R$29,'2.1.trackMPD'!$T$7:$T$29)</f>
        <v>6</v>
      </c>
      <c r="D3537" s="160">
        <v>100</v>
      </c>
      <c r="E3537" s="160" t="s">
        <v>6395</v>
      </c>
      <c r="F3537" s="160" t="s">
        <v>110</v>
      </c>
      <c r="G3537" s="160" t="s">
        <v>140</v>
      </c>
      <c r="H3537" s="160" t="s">
        <v>6393</v>
      </c>
      <c r="I3537" s="160" t="e" cm="1">
        <f t="array" ref="I3537">INDEX('2.1.trackMPD'!L:L/(24*60*60),
       MATCH(1,
             (A3537='2.1.trackMPD'!A:A)*
             (C3537='2.1.trackMPD'!D:D)*
             (D3537/10^6='2.1.trackMPD'!H:H)*
             (E3537='2.1.trackMPD'!F:F),
0))</f>
        <v>#N/A</v>
      </c>
    </row>
    <row r="3538" spans="1:9" x14ac:dyDescent="0.2">
      <c r="A3538" s="160" t="s">
        <v>21</v>
      </c>
      <c r="B3538" s="160" t="s">
        <v>151</v>
      </c>
      <c r="C3538" s="160">
        <f>_xlfn.XLOOKUP(B3538,'2.1.trackMPD'!$R$7:$R$29,'2.1.trackMPD'!$T$7:$T$29)</f>
        <v>6</v>
      </c>
      <c r="D3538" s="160">
        <v>1</v>
      </c>
      <c r="E3538" s="160" t="s">
        <v>6390</v>
      </c>
      <c r="F3538" s="160" t="s">
        <v>110</v>
      </c>
      <c r="G3538" s="160" t="s">
        <v>124</v>
      </c>
      <c r="H3538" s="160" t="s">
        <v>6392</v>
      </c>
      <c r="I3538" s="160" cm="1">
        <f t="array" ref="I3538">INDEX('2.1.trackMPD'!I:I/(24*60*60),
       MATCH(1,
             (A3538='2.1.trackMPD'!A:A)*
             (C3538='2.1.trackMPD'!D:D)*
             (D3538/10^6='2.1.trackMPD'!H:H)*
             (E3538='2.1.trackMPD'!F:F),
0))</f>
        <v>4.6660852281395944E-7</v>
      </c>
    </row>
    <row r="3539" spans="1:9" x14ac:dyDescent="0.2">
      <c r="A3539" s="160" t="s">
        <v>21</v>
      </c>
      <c r="B3539" s="160" t="s">
        <v>151</v>
      </c>
      <c r="C3539" s="160">
        <f>_xlfn.XLOOKUP(B3539,'2.1.trackMPD'!$R$7:$R$29,'2.1.trackMPD'!$T$7:$T$29)</f>
        <v>6</v>
      </c>
      <c r="D3539" s="160">
        <v>1</v>
      </c>
      <c r="E3539" s="160" t="s">
        <v>6390</v>
      </c>
      <c r="F3539" s="160" t="s">
        <v>110</v>
      </c>
      <c r="G3539" s="160" t="s">
        <v>140</v>
      </c>
      <c r="H3539" s="160" t="s">
        <v>6392</v>
      </c>
      <c r="I3539" s="160" cm="1">
        <f t="array" ref="I3539">INDEX('2.1.trackMPD'!J:J/(24*60*60),
       MATCH(1,
             (A3539='2.1.trackMPD'!A:A)*
             (C3539='2.1.trackMPD'!D:D)*
             (D3539/10^6='2.1.trackMPD'!H:H)*
             (E3539='2.1.trackMPD'!F:F),
0))</f>
        <v>1.3588291123400348E-5</v>
      </c>
    </row>
    <row r="3540" spans="1:9" x14ac:dyDescent="0.2">
      <c r="A3540" s="160" t="s">
        <v>21</v>
      </c>
      <c r="B3540" s="160" t="s">
        <v>151</v>
      </c>
      <c r="C3540" s="160">
        <f>_xlfn.XLOOKUP(B3540,'2.1.trackMPD'!$R$7:$R$29,'2.1.trackMPD'!$T$7:$T$29)</f>
        <v>6</v>
      </c>
      <c r="D3540" s="160">
        <v>1</v>
      </c>
      <c r="E3540" s="160" t="s">
        <v>6390</v>
      </c>
      <c r="F3540" s="160" t="s">
        <v>110</v>
      </c>
      <c r="G3540" s="160" t="s">
        <v>124</v>
      </c>
      <c r="H3540" s="160" t="s">
        <v>6393</v>
      </c>
      <c r="I3540" s="160" cm="1">
        <f t="array" ref="I3540">INDEX('2.1.trackMPD'!K:K/(24*60*60),
       MATCH(1,
             (A3540='2.1.trackMPD'!A:A)*
             (C3540='2.1.trackMPD'!D:D)*
             (D3540/10^6='2.1.trackMPD'!H:H)*
             (E3540='2.1.trackMPD'!F:F),
0))</f>
        <v>0</v>
      </c>
    </row>
    <row r="3541" spans="1:9" x14ac:dyDescent="0.2">
      <c r="A3541" s="160" t="s">
        <v>21</v>
      </c>
      <c r="B3541" s="160" t="s">
        <v>151</v>
      </c>
      <c r="C3541" s="160">
        <f>_xlfn.XLOOKUP(B3541,'2.1.trackMPD'!$R$7:$R$29,'2.1.trackMPD'!$T$7:$T$29)</f>
        <v>6</v>
      </c>
      <c r="D3541" s="160">
        <v>1</v>
      </c>
      <c r="E3541" s="160" t="s">
        <v>6390</v>
      </c>
      <c r="F3541" s="160" t="s">
        <v>110</v>
      </c>
      <c r="G3541" s="160" t="s">
        <v>140</v>
      </c>
      <c r="H3541" s="160" t="s">
        <v>6393</v>
      </c>
      <c r="I3541" s="160" cm="1">
        <f t="array" ref="I3541">INDEX('2.1.trackMPD'!L:L/(24*60*60),
       MATCH(1,
             (A3541='2.1.trackMPD'!A:A)*
             (C3541='2.1.trackMPD'!D:D)*
             (D3541/10^6='2.1.trackMPD'!H:H)*
             (E3541='2.1.trackMPD'!F:F),
0))</f>
        <v>0</v>
      </c>
    </row>
    <row r="3542" spans="1:9" x14ac:dyDescent="0.2">
      <c r="A3542" s="160" t="s">
        <v>21</v>
      </c>
      <c r="B3542" s="160" t="s">
        <v>151</v>
      </c>
      <c r="C3542" s="160">
        <f>_xlfn.XLOOKUP(B3542,'2.1.trackMPD'!$R$7:$R$29,'2.1.trackMPD'!$T$7:$T$29)</f>
        <v>6</v>
      </c>
      <c r="D3542" s="160">
        <v>10</v>
      </c>
      <c r="E3542" s="160" t="s">
        <v>6390</v>
      </c>
      <c r="F3542" s="160" t="s">
        <v>110</v>
      </c>
      <c r="G3542" s="160" t="s">
        <v>124</v>
      </c>
      <c r="H3542" s="160" t="s">
        <v>6392</v>
      </c>
      <c r="I3542" s="160" cm="1">
        <f t="array" ref="I3542">INDEX('2.1.trackMPD'!I:I/(24*60*60),
       MATCH(1,
             (A3542='2.1.trackMPD'!A:A)*
             (C3542='2.1.trackMPD'!D:D)*
             (D3542/10^6='2.1.trackMPD'!H:H)*
             (E3542='2.1.trackMPD'!F:F),
0))</f>
        <v>2.0851330201984027E-6</v>
      </c>
    </row>
    <row r="3543" spans="1:9" x14ac:dyDescent="0.2">
      <c r="A3543" s="160" t="s">
        <v>21</v>
      </c>
      <c r="B3543" s="160" t="s">
        <v>151</v>
      </c>
      <c r="C3543" s="160">
        <f>_xlfn.XLOOKUP(B3543,'2.1.trackMPD'!$R$7:$R$29,'2.1.trackMPD'!$T$7:$T$29)</f>
        <v>6</v>
      </c>
      <c r="D3543" s="160">
        <v>10</v>
      </c>
      <c r="E3543" s="160" t="s">
        <v>6390</v>
      </c>
      <c r="F3543" s="160" t="s">
        <v>110</v>
      </c>
      <c r="G3543" s="160" t="s">
        <v>140</v>
      </c>
      <c r="H3543" s="160" t="s">
        <v>6392</v>
      </c>
      <c r="I3543" s="160" cm="1">
        <f t="array" ref="I3543">INDEX('2.1.trackMPD'!J:J/(24*60*60),
       MATCH(1,
             (A3543='2.1.trackMPD'!A:A)*
             (C3543='2.1.trackMPD'!D:D)*
             (D3543/10^6='2.1.trackMPD'!H:H)*
             (E3543='2.1.trackMPD'!F:F),
0))</f>
        <v>1.8651474322337038E-5</v>
      </c>
    </row>
    <row r="3544" spans="1:9" x14ac:dyDescent="0.2">
      <c r="A3544" s="160" t="s">
        <v>21</v>
      </c>
      <c r="B3544" s="160" t="s">
        <v>151</v>
      </c>
      <c r="C3544" s="160">
        <f>_xlfn.XLOOKUP(B3544,'2.1.trackMPD'!$R$7:$R$29,'2.1.trackMPD'!$T$7:$T$29)</f>
        <v>6</v>
      </c>
      <c r="D3544" s="160">
        <v>10</v>
      </c>
      <c r="E3544" s="160" t="s">
        <v>6390</v>
      </c>
      <c r="F3544" s="160" t="s">
        <v>110</v>
      </c>
      <c r="G3544" s="160" t="s">
        <v>124</v>
      </c>
      <c r="H3544" s="160" t="s">
        <v>6393</v>
      </c>
      <c r="I3544" s="160" cm="1">
        <f t="array" ref="I3544">INDEX('2.1.trackMPD'!K:K/(24*60*60),
       MATCH(1,
             (A3544='2.1.trackMPD'!A:A)*
             (C3544='2.1.trackMPD'!D:D)*
             (D3544/10^6='2.1.trackMPD'!H:H)*
             (E3544='2.1.trackMPD'!F:F),
0))</f>
        <v>0</v>
      </c>
    </row>
    <row r="3545" spans="1:9" x14ac:dyDescent="0.2">
      <c r="A3545" s="160" t="s">
        <v>21</v>
      </c>
      <c r="B3545" s="160" t="s">
        <v>151</v>
      </c>
      <c r="C3545" s="160">
        <f>_xlfn.XLOOKUP(B3545,'2.1.trackMPD'!$R$7:$R$29,'2.1.trackMPD'!$T$7:$T$29)</f>
        <v>6</v>
      </c>
      <c r="D3545" s="160">
        <v>10</v>
      </c>
      <c r="E3545" s="160" t="s">
        <v>6390</v>
      </c>
      <c r="F3545" s="160" t="s">
        <v>110</v>
      </c>
      <c r="G3545" s="160" t="s">
        <v>140</v>
      </c>
      <c r="H3545" s="160" t="s">
        <v>6393</v>
      </c>
      <c r="I3545" s="160" cm="1">
        <f t="array" ref="I3545">INDEX('2.1.trackMPD'!L:L/(24*60*60),
       MATCH(1,
             (A3545='2.1.trackMPD'!A:A)*
             (C3545='2.1.trackMPD'!D:D)*
             (D3545/10^6='2.1.trackMPD'!H:H)*
             (E3545='2.1.trackMPD'!F:F),
0))</f>
        <v>0</v>
      </c>
    </row>
    <row r="3546" spans="1:9" x14ac:dyDescent="0.2">
      <c r="A3546" s="160" t="s">
        <v>21</v>
      </c>
      <c r="B3546" s="160" t="s">
        <v>151</v>
      </c>
      <c r="C3546" s="160">
        <f>_xlfn.XLOOKUP(B3546,'2.1.trackMPD'!$R$7:$R$29,'2.1.trackMPD'!$T$7:$T$29)</f>
        <v>6</v>
      </c>
      <c r="D3546" s="160">
        <v>100</v>
      </c>
      <c r="E3546" s="160" t="s">
        <v>6390</v>
      </c>
      <c r="F3546" s="160" t="s">
        <v>110</v>
      </c>
      <c r="G3546" s="160" t="s">
        <v>124</v>
      </c>
      <c r="H3546" s="160" t="s">
        <v>6392</v>
      </c>
      <c r="I3546" s="160" cm="1">
        <f t="array" ref="I3546">INDEX('2.1.trackMPD'!I:I/(24*60*60),
       MATCH(1,
             (A3546='2.1.trackMPD'!A:A)*
             (C3546='2.1.trackMPD'!D:D)*
             (D3546/10^6='2.1.trackMPD'!H:H)*
             (E3546='2.1.trackMPD'!F:F),
0))</f>
        <v>4.0984242086577194E-3</v>
      </c>
    </row>
    <row r="3547" spans="1:9" x14ac:dyDescent="0.2">
      <c r="A3547" s="160" t="s">
        <v>21</v>
      </c>
      <c r="B3547" s="160" t="s">
        <v>151</v>
      </c>
      <c r="C3547" s="160">
        <f>_xlfn.XLOOKUP(B3547,'2.1.trackMPD'!$R$7:$R$29,'2.1.trackMPD'!$T$7:$T$29)</f>
        <v>6</v>
      </c>
      <c r="D3547" s="160">
        <v>100</v>
      </c>
      <c r="E3547" s="160" t="s">
        <v>6390</v>
      </c>
      <c r="F3547" s="160" t="s">
        <v>110</v>
      </c>
      <c r="G3547" s="160" t="s">
        <v>140</v>
      </c>
      <c r="H3547" s="160" t="s">
        <v>6392</v>
      </c>
      <c r="I3547" s="160" cm="1">
        <f t="array" ref="I3547">INDEX('2.1.trackMPD'!J:J/(24*60*60),
       MATCH(1,
             (A3547='2.1.trackMPD'!A:A)*
             (C3547='2.1.trackMPD'!D:D)*
             (D3547/10^6='2.1.trackMPD'!H:H)*
             (E3547='2.1.trackMPD'!F:F),
0))</f>
        <v>1.5962471233017246E-3</v>
      </c>
    </row>
    <row r="3548" spans="1:9" x14ac:dyDescent="0.2">
      <c r="A3548" s="160" t="s">
        <v>21</v>
      </c>
      <c r="B3548" s="160" t="s">
        <v>151</v>
      </c>
      <c r="C3548" s="160">
        <f>_xlfn.XLOOKUP(B3548,'2.1.trackMPD'!$R$7:$R$29,'2.1.trackMPD'!$T$7:$T$29)</f>
        <v>6</v>
      </c>
      <c r="D3548" s="160">
        <v>100</v>
      </c>
      <c r="E3548" s="160" t="s">
        <v>6390</v>
      </c>
      <c r="F3548" s="160" t="s">
        <v>110</v>
      </c>
      <c r="G3548" s="160" t="s">
        <v>124</v>
      </c>
      <c r="H3548" s="160" t="s">
        <v>6393</v>
      </c>
      <c r="I3548" s="160" cm="1">
        <f t="array" ref="I3548">INDEX('2.1.trackMPD'!K:K/(24*60*60),
       MATCH(1,
             (A3548='2.1.trackMPD'!A:A)*
             (C3548='2.1.trackMPD'!D:D)*
             (D3548/10^6='2.1.trackMPD'!H:H)*
             (E3548='2.1.trackMPD'!F:F),
0))</f>
        <v>0</v>
      </c>
    </row>
    <row r="3549" spans="1:9" x14ac:dyDescent="0.2">
      <c r="A3549" s="160" t="s">
        <v>21</v>
      </c>
      <c r="B3549" s="160" t="s">
        <v>151</v>
      </c>
      <c r="C3549" s="160">
        <f>_xlfn.XLOOKUP(B3549,'2.1.trackMPD'!$R$7:$R$29,'2.1.trackMPD'!$T$7:$T$29)</f>
        <v>6</v>
      </c>
      <c r="D3549" s="160">
        <v>100</v>
      </c>
      <c r="E3549" s="160" t="s">
        <v>6390</v>
      </c>
      <c r="F3549" s="160" t="s">
        <v>110</v>
      </c>
      <c r="G3549" s="160" t="s">
        <v>140</v>
      </c>
      <c r="H3549" s="160" t="s">
        <v>6393</v>
      </c>
      <c r="I3549" s="160" cm="1">
        <f t="array" ref="I3549">INDEX('2.1.trackMPD'!L:L/(24*60*60),
       MATCH(1,
             (A3549='2.1.trackMPD'!A:A)*
             (C3549='2.1.trackMPD'!D:D)*
             (D3549/10^6='2.1.trackMPD'!H:H)*
             (E3549='2.1.trackMPD'!F:F),
0))</f>
        <v>0</v>
      </c>
    </row>
    <row r="3550" spans="1:9" x14ac:dyDescent="0.2">
      <c r="A3550" s="160" t="s">
        <v>21</v>
      </c>
      <c r="B3550" s="160" t="s">
        <v>151</v>
      </c>
      <c r="C3550" s="160">
        <f>_xlfn.XLOOKUP(B3550,'2.1.trackMPD'!$R$7:$R$29,'2.1.trackMPD'!$T$7:$T$29)</f>
        <v>6</v>
      </c>
      <c r="D3550" s="160">
        <v>1000</v>
      </c>
      <c r="E3550" s="160" t="s">
        <v>6390</v>
      </c>
      <c r="F3550" s="160" t="s">
        <v>110</v>
      </c>
      <c r="G3550" s="160" t="s">
        <v>124</v>
      </c>
      <c r="H3550" s="160" t="s">
        <v>6392</v>
      </c>
      <c r="I3550" s="160" cm="1">
        <f t="array" ref="I3550">INDEX('2.1.trackMPD'!I:I/(24*60*60),
       MATCH(1,
             (A3550='2.1.trackMPD'!A:A)*
             (C3550='2.1.trackMPD'!D:D)*
             (D3550/10^6='2.1.trackMPD'!H:H)*
             (E3550='2.1.trackMPD'!F:F),
0))</f>
        <v>5.3683412108013773</v>
      </c>
    </row>
    <row r="3551" spans="1:9" x14ac:dyDescent="0.2">
      <c r="A3551" s="160" t="s">
        <v>21</v>
      </c>
      <c r="B3551" s="160" t="s">
        <v>151</v>
      </c>
      <c r="C3551" s="160">
        <f>_xlfn.XLOOKUP(B3551,'2.1.trackMPD'!$R$7:$R$29,'2.1.trackMPD'!$T$7:$T$29)</f>
        <v>6</v>
      </c>
      <c r="D3551" s="160">
        <v>1000</v>
      </c>
      <c r="E3551" s="160" t="s">
        <v>6390</v>
      </c>
      <c r="F3551" s="160" t="s">
        <v>110</v>
      </c>
      <c r="G3551" s="160" t="s">
        <v>140</v>
      </c>
      <c r="H3551" s="160" t="s">
        <v>6392</v>
      </c>
      <c r="I3551" s="160" cm="1">
        <f t="array" ref="I3551">INDEX('2.1.trackMPD'!J:J/(24*60*60),
       MATCH(1,
             (A3551='2.1.trackMPD'!A:A)*
             (C3551='2.1.trackMPD'!D:D)*
             (D3551/10^6='2.1.trackMPD'!H:H)*
             (E3551='2.1.trackMPD'!F:F),
0))</f>
        <v>5.8564266414060297E-2</v>
      </c>
    </row>
    <row r="3552" spans="1:9" x14ac:dyDescent="0.2">
      <c r="A3552" s="160" t="s">
        <v>21</v>
      </c>
      <c r="B3552" s="160" t="s">
        <v>151</v>
      </c>
      <c r="C3552" s="160">
        <f>_xlfn.XLOOKUP(B3552,'2.1.trackMPD'!$R$7:$R$29,'2.1.trackMPD'!$T$7:$T$29)</f>
        <v>6</v>
      </c>
      <c r="D3552" s="160">
        <v>1000</v>
      </c>
      <c r="E3552" s="160" t="s">
        <v>6390</v>
      </c>
      <c r="F3552" s="160" t="s">
        <v>110</v>
      </c>
      <c r="G3552" s="160" t="s">
        <v>124</v>
      </c>
      <c r="H3552" s="160" t="s">
        <v>6393</v>
      </c>
      <c r="I3552" s="160" cm="1">
        <f t="array" ref="I3552">INDEX('2.1.trackMPD'!K:K/(24*60*60),
       MATCH(1,
             (A3552='2.1.trackMPD'!A:A)*
             (C3552='2.1.trackMPD'!D:D)*
             (D3552/10^6='2.1.trackMPD'!H:H)*
             (E3552='2.1.trackMPD'!F:F),
0))</f>
        <v>0</v>
      </c>
    </row>
    <row r="3553" spans="1:9" x14ac:dyDescent="0.2">
      <c r="A3553" s="160" t="s">
        <v>21</v>
      </c>
      <c r="B3553" s="160" t="s">
        <v>151</v>
      </c>
      <c r="C3553" s="160">
        <f>_xlfn.XLOOKUP(B3553,'2.1.trackMPD'!$R$7:$R$29,'2.1.trackMPD'!$T$7:$T$29)</f>
        <v>6</v>
      </c>
      <c r="D3553" s="160">
        <v>1000</v>
      </c>
      <c r="E3553" s="160" t="s">
        <v>6390</v>
      </c>
      <c r="F3553" s="160" t="s">
        <v>110</v>
      </c>
      <c r="G3553" s="160" t="s">
        <v>140</v>
      </c>
      <c r="H3553" s="160" t="s">
        <v>6393</v>
      </c>
      <c r="I3553" s="160" cm="1">
        <f t="array" ref="I3553">INDEX('2.1.trackMPD'!L:L/(24*60*60),
       MATCH(1,
             (A3553='2.1.trackMPD'!A:A)*
             (C3553='2.1.trackMPD'!D:D)*
             (D3553/10^6='2.1.trackMPD'!H:H)*
             (E3553='2.1.trackMPD'!F:F),
0))</f>
        <v>0</v>
      </c>
    </row>
    <row r="3554" spans="1:9" x14ac:dyDescent="0.2">
      <c r="A3554" s="160" t="s">
        <v>21</v>
      </c>
      <c r="B3554" s="160" t="s">
        <v>151</v>
      </c>
      <c r="C3554" s="160">
        <f>_xlfn.XLOOKUP(B3554,'2.1.trackMPD'!$R$7:$R$29,'2.1.trackMPD'!$T$7:$T$29)</f>
        <v>6</v>
      </c>
      <c r="D3554" s="160">
        <v>5000</v>
      </c>
      <c r="E3554" s="160" t="s">
        <v>6390</v>
      </c>
      <c r="F3554" s="160" t="s">
        <v>110</v>
      </c>
      <c r="G3554" s="160" t="s">
        <v>124</v>
      </c>
      <c r="H3554" s="160" t="s">
        <v>6392</v>
      </c>
      <c r="I3554" s="160" cm="1">
        <f t="array" ref="I3554">INDEX('2.1.trackMPD'!I:I/(24*60*60),
       MATCH(1,
             (A3554='2.1.trackMPD'!A:A)*
             (C3554='2.1.trackMPD'!D:D)*
             (D3554/10^6='2.1.trackMPD'!H:H)*
             (E3554='2.1.trackMPD'!F:F),
0))</f>
        <v>83.412452268971649</v>
      </c>
    </row>
    <row r="3555" spans="1:9" x14ac:dyDescent="0.2">
      <c r="A3555" s="160" t="s">
        <v>21</v>
      </c>
      <c r="B3555" s="160" t="s">
        <v>151</v>
      </c>
      <c r="C3555" s="160">
        <f>_xlfn.XLOOKUP(B3555,'2.1.trackMPD'!$R$7:$R$29,'2.1.trackMPD'!$T$7:$T$29)</f>
        <v>6</v>
      </c>
      <c r="D3555" s="160">
        <v>5000</v>
      </c>
      <c r="E3555" s="160" t="s">
        <v>6390</v>
      </c>
      <c r="F3555" s="160" t="s">
        <v>110</v>
      </c>
      <c r="G3555" s="160" t="s">
        <v>140</v>
      </c>
      <c r="H3555" s="160" t="s">
        <v>6392</v>
      </c>
      <c r="I3555" s="160" cm="1">
        <f t="array" ref="I3555">INDEX('2.1.trackMPD'!J:J/(24*60*60),
       MATCH(1,
             (A3555='2.1.trackMPD'!A:A)*
             (C3555='2.1.trackMPD'!D:D)*
             (D3555/10^6='2.1.trackMPD'!H:H)*
             (E3555='2.1.trackMPD'!F:F),
0))</f>
        <v>0.23084901120804399</v>
      </c>
    </row>
    <row r="3556" spans="1:9" x14ac:dyDescent="0.2">
      <c r="A3556" s="160" t="s">
        <v>21</v>
      </c>
      <c r="B3556" s="160" t="s">
        <v>151</v>
      </c>
      <c r="C3556" s="160">
        <f>_xlfn.XLOOKUP(B3556,'2.1.trackMPD'!$R$7:$R$29,'2.1.trackMPD'!$T$7:$T$29)</f>
        <v>6</v>
      </c>
      <c r="D3556" s="160">
        <v>5000</v>
      </c>
      <c r="E3556" s="160" t="s">
        <v>6390</v>
      </c>
      <c r="F3556" s="160" t="s">
        <v>110</v>
      </c>
      <c r="G3556" s="160" t="s">
        <v>124</v>
      </c>
      <c r="H3556" s="160" t="s">
        <v>6393</v>
      </c>
      <c r="I3556" s="160" cm="1">
        <f t="array" ref="I3556">INDEX('2.1.trackMPD'!K:K/(24*60*60),
       MATCH(1,
             (A3556='2.1.trackMPD'!A:A)*
             (C3556='2.1.trackMPD'!D:D)*
             (D3556/10^6='2.1.trackMPD'!H:H)*
             (E3556='2.1.trackMPD'!F:F),
0))</f>
        <v>0</v>
      </c>
    </row>
    <row r="3557" spans="1:9" x14ac:dyDescent="0.2">
      <c r="A3557" s="160" t="s">
        <v>21</v>
      </c>
      <c r="B3557" s="160" t="s">
        <v>151</v>
      </c>
      <c r="C3557" s="160">
        <f>_xlfn.XLOOKUP(B3557,'2.1.trackMPD'!$R$7:$R$29,'2.1.trackMPD'!$T$7:$T$29)</f>
        <v>6</v>
      </c>
      <c r="D3557" s="160">
        <v>5000</v>
      </c>
      <c r="E3557" s="160" t="s">
        <v>6390</v>
      </c>
      <c r="F3557" s="160" t="s">
        <v>110</v>
      </c>
      <c r="G3557" s="160" t="s">
        <v>140</v>
      </c>
      <c r="H3557" s="160" t="s">
        <v>6393</v>
      </c>
      <c r="I3557" s="160" cm="1">
        <f t="array" ref="I3557">INDEX('2.1.trackMPD'!L:L/(24*60*60),
       MATCH(1,
             (A3557='2.1.trackMPD'!A:A)*
             (C3557='2.1.trackMPD'!D:D)*
             (D3557/10^6='2.1.trackMPD'!H:H)*
             (E3557='2.1.trackMPD'!F:F),
0))</f>
        <v>0</v>
      </c>
    </row>
    <row r="3558" spans="1:9" x14ac:dyDescent="0.2">
      <c r="A3558" s="160" t="s">
        <v>21</v>
      </c>
      <c r="B3558" s="160" t="s">
        <v>151</v>
      </c>
      <c r="C3558" s="160">
        <f>_xlfn.XLOOKUP(B3558,'2.1.trackMPD'!$R$7:$R$29,'2.1.trackMPD'!$T$7:$T$29)</f>
        <v>6</v>
      </c>
      <c r="D3558" s="160">
        <v>1</v>
      </c>
      <c r="E3558" s="160" t="s">
        <v>6394</v>
      </c>
      <c r="F3558" s="160" t="s">
        <v>110</v>
      </c>
      <c r="G3558" s="160" t="s">
        <v>124</v>
      </c>
      <c r="H3558" s="160" t="s">
        <v>6392</v>
      </c>
      <c r="I3558" s="160" cm="1">
        <f t="array" ref="I3558">INDEX('2.1.trackMPD'!I:I/(24*60*60),
       MATCH(1,
             (A3558='2.1.trackMPD'!A:A)*
             (C3558='2.1.trackMPD'!D:D)*
             (D3558/10^6='2.1.trackMPD'!H:H)*
             (E3558='2.1.trackMPD'!F:F),
0))</f>
        <v>5.641955361898646E-7</v>
      </c>
    </row>
    <row r="3559" spans="1:9" x14ac:dyDescent="0.2">
      <c r="A3559" s="160" t="s">
        <v>21</v>
      </c>
      <c r="B3559" s="160" t="s">
        <v>151</v>
      </c>
      <c r="C3559" s="160">
        <f>_xlfn.XLOOKUP(B3559,'2.1.trackMPD'!$R$7:$R$29,'2.1.trackMPD'!$T$7:$T$29)</f>
        <v>6</v>
      </c>
      <c r="D3559" s="160">
        <v>1</v>
      </c>
      <c r="E3559" s="160" t="s">
        <v>6394</v>
      </c>
      <c r="F3559" s="160" t="s">
        <v>110</v>
      </c>
      <c r="G3559" s="160" t="s">
        <v>140</v>
      </c>
      <c r="H3559" s="160" t="s">
        <v>6392</v>
      </c>
      <c r="I3559" s="160" cm="1">
        <f t="array" ref="I3559">INDEX('2.1.trackMPD'!J:J/(24*60*60),
       MATCH(1,
             (A3559='2.1.trackMPD'!A:A)*
             (C3559='2.1.trackMPD'!D:D)*
             (D3559/10^6='2.1.trackMPD'!H:H)*
             (E3559='2.1.trackMPD'!F:F),
0))</f>
        <v>1.3260237986592362E-5</v>
      </c>
    </row>
    <row r="3560" spans="1:9" x14ac:dyDescent="0.2">
      <c r="A3560" s="160" t="s">
        <v>21</v>
      </c>
      <c r="B3560" s="160" t="s">
        <v>151</v>
      </c>
      <c r="C3560" s="160">
        <f>_xlfn.XLOOKUP(B3560,'2.1.trackMPD'!$R$7:$R$29,'2.1.trackMPD'!$T$7:$T$29)</f>
        <v>6</v>
      </c>
      <c r="D3560" s="160">
        <v>1</v>
      </c>
      <c r="E3560" s="160" t="s">
        <v>6394</v>
      </c>
      <c r="F3560" s="160" t="s">
        <v>110</v>
      </c>
      <c r="G3560" s="160" t="s">
        <v>124</v>
      </c>
      <c r="H3560" s="160" t="s">
        <v>6393</v>
      </c>
      <c r="I3560" s="160" cm="1">
        <f t="array" ref="I3560">INDEX('2.1.trackMPD'!K:K/(24*60*60),
       MATCH(1,
             (A3560='2.1.trackMPD'!A:A)*
             (C3560='2.1.trackMPD'!D:D)*
             (D3560/10^6='2.1.trackMPD'!H:H)*
             (E3560='2.1.trackMPD'!F:F),
0))</f>
        <v>0</v>
      </c>
    </row>
    <row r="3561" spans="1:9" x14ac:dyDescent="0.2">
      <c r="A3561" s="160" t="s">
        <v>21</v>
      </c>
      <c r="B3561" s="160" t="s">
        <v>151</v>
      </c>
      <c r="C3561" s="160">
        <f>_xlfn.XLOOKUP(B3561,'2.1.trackMPD'!$R$7:$R$29,'2.1.trackMPD'!$T$7:$T$29)</f>
        <v>6</v>
      </c>
      <c r="D3561" s="160">
        <v>1</v>
      </c>
      <c r="E3561" s="160" t="s">
        <v>6394</v>
      </c>
      <c r="F3561" s="160" t="s">
        <v>110</v>
      </c>
      <c r="G3561" s="160" t="s">
        <v>140</v>
      </c>
      <c r="H3561" s="160" t="s">
        <v>6393</v>
      </c>
      <c r="I3561" s="160" cm="1">
        <f t="array" ref="I3561">INDEX('2.1.trackMPD'!L:L/(24*60*60),
       MATCH(1,
             (A3561='2.1.trackMPD'!A:A)*
             (C3561='2.1.trackMPD'!D:D)*
             (D3561/10^6='2.1.trackMPD'!H:H)*
             (E3561='2.1.trackMPD'!F:F),
0))</f>
        <v>0</v>
      </c>
    </row>
    <row r="3562" spans="1:9" x14ac:dyDescent="0.2">
      <c r="A3562" s="160" t="s">
        <v>21</v>
      </c>
      <c r="B3562" s="160" t="s">
        <v>151</v>
      </c>
      <c r="C3562" s="160">
        <f>_xlfn.XLOOKUP(B3562,'2.1.trackMPD'!$R$7:$R$29,'2.1.trackMPD'!$T$7:$T$29)</f>
        <v>6</v>
      </c>
      <c r="D3562" s="160">
        <v>10</v>
      </c>
      <c r="E3562" s="160" t="s">
        <v>6394</v>
      </c>
      <c r="F3562" s="160" t="s">
        <v>110</v>
      </c>
      <c r="G3562" s="160" t="s">
        <v>124</v>
      </c>
      <c r="H3562" s="160" t="s">
        <v>6392</v>
      </c>
      <c r="I3562" s="160" cm="1">
        <f t="array" ref="I3562">INDEX('2.1.trackMPD'!I:I/(24*60*60),
       MATCH(1,
             (A3562='2.1.trackMPD'!A:A)*
             (C3562='2.1.trackMPD'!D:D)*
             (D3562/10^6='2.1.trackMPD'!H:H)*
             (E3562='2.1.trackMPD'!F:F),
0))</f>
        <v>2.0021127958010416E-5</v>
      </c>
    </row>
    <row r="3563" spans="1:9" x14ac:dyDescent="0.2">
      <c r="A3563" s="160" t="s">
        <v>21</v>
      </c>
      <c r="B3563" s="160" t="s">
        <v>151</v>
      </c>
      <c r="C3563" s="160">
        <f>_xlfn.XLOOKUP(B3563,'2.1.trackMPD'!$R$7:$R$29,'2.1.trackMPD'!$T$7:$T$29)</f>
        <v>6</v>
      </c>
      <c r="D3563" s="160">
        <v>10</v>
      </c>
      <c r="E3563" s="160" t="s">
        <v>6394</v>
      </c>
      <c r="F3563" s="160" t="s">
        <v>110</v>
      </c>
      <c r="G3563" s="160" t="s">
        <v>140</v>
      </c>
      <c r="H3563" s="160" t="s">
        <v>6392</v>
      </c>
      <c r="I3563" s="160" cm="1">
        <f t="array" ref="I3563">INDEX('2.1.trackMPD'!J:J/(24*60*60),
       MATCH(1,
             (A3563='2.1.trackMPD'!A:A)*
             (C3563='2.1.trackMPD'!D:D)*
             (D3563/10^6='2.1.trackMPD'!H:H)*
             (E3563='2.1.trackMPD'!F:F),
0))</f>
        <v>5.9651611245365041E-5</v>
      </c>
    </row>
    <row r="3564" spans="1:9" x14ac:dyDescent="0.2">
      <c r="A3564" s="160" t="s">
        <v>21</v>
      </c>
      <c r="B3564" s="160" t="s">
        <v>151</v>
      </c>
      <c r="C3564" s="160">
        <f>_xlfn.XLOOKUP(B3564,'2.1.trackMPD'!$R$7:$R$29,'2.1.trackMPD'!$T$7:$T$29)</f>
        <v>6</v>
      </c>
      <c r="D3564" s="160">
        <v>10</v>
      </c>
      <c r="E3564" s="160" t="s">
        <v>6394</v>
      </c>
      <c r="F3564" s="160" t="s">
        <v>110</v>
      </c>
      <c r="G3564" s="160" t="s">
        <v>124</v>
      </c>
      <c r="H3564" s="160" t="s">
        <v>6393</v>
      </c>
      <c r="I3564" s="160" cm="1">
        <f t="array" ref="I3564">INDEX('2.1.trackMPD'!K:K/(24*60*60),
       MATCH(1,
             (A3564='2.1.trackMPD'!A:A)*
             (C3564='2.1.trackMPD'!D:D)*
             (D3564/10^6='2.1.trackMPD'!H:H)*
             (E3564='2.1.trackMPD'!F:F),
0))</f>
        <v>0</v>
      </c>
    </row>
    <row r="3565" spans="1:9" x14ac:dyDescent="0.2">
      <c r="A3565" s="160" t="s">
        <v>21</v>
      </c>
      <c r="B3565" s="160" t="s">
        <v>151</v>
      </c>
      <c r="C3565" s="160">
        <f>_xlfn.XLOOKUP(B3565,'2.1.trackMPD'!$R$7:$R$29,'2.1.trackMPD'!$T$7:$T$29)</f>
        <v>6</v>
      </c>
      <c r="D3565" s="160">
        <v>10</v>
      </c>
      <c r="E3565" s="160" t="s">
        <v>6394</v>
      </c>
      <c r="F3565" s="160" t="s">
        <v>110</v>
      </c>
      <c r="G3565" s="160" t="s">
        <v>140</v>
      </c>
      <c r="H3565" s="160" t="s">
        <v>6393</v>
      </c>
      <c r="I3565" s="160" cm="1">
        <f t="array" ref="I3565">INDEX('2.1.trackMPD'!L:L/(24*60*60),
       MATCH(1,
             (A3565='2.1.trackMPD'!A:A)*
             (C3565='2.1.trackMPD'!D:D)*
             (D3565/10^6='2.1.trackMPD'!H:H)*
             (E3565='2.1.trackMPD'!F:F),
0))</f>
        <v>0</v>
      </c>
    </row>
    <row r="3566" spans="1:9" x14ac:dyDescent="0.2">
      <c r="A3566" s="160" t="s">
        <v>21</v>
      </c>
      <c r="B3566" s="160" t="s">
        <v>151</v>
      </c>
      <c r="C3566" s="160">
        <f>_xlfn.XLOOKUP(B3566,'2.1.trackMPD'!$R$7:$R$29,'2.1.trackMPD'!$T$7:$T$29)</f>
        <v>6</v>
      </c>
      <c r="D3566" s="160">
        <v>100</v>
      </c>
      <c r="E3566" s="160" t="s">
        <v>6394</v>
      </c>
      <c r="F3566" s="160" t="s">
        <v>110</v>
      </c>
      <c r="G3566" s="160" t="s">
        <v>124</v>
      </c>
      <c r="H3566" s="160" t="s">
        <v>6392</v>
      </c>
      <c r="I3566" s="160" cm="1">
        <f t="array" ref="I3566">INDEX('2.1.trackMPD'!I:I/(24*60*60),
       MATCH(1,
             (A3566='2.1.trackMPD'!A:A)*
             (C3566='2.1.trackMPD'!D:D)*
             (D3566/10^6='2.1.trackMPD'!H:H)*
             (E3566='2.1.trackMPD'!F:F),
0))</f>
        <v>3.4877319414421529E-2</v>
      </c>
    </row>
    <row r="3567" spans="1:9" x14ac:dyDescent="0.2">
      <c r="A3567" s="160" t="s">
        <v>21</v>
      </c>
      <c r="B3567" s="160" t="s">
        <v>151</v>
      </c>
      <c r="C3567" s="160">
        <f>_xlfn.XLOOKUP(B3567,'2.1.trackMPD'!$R$7:$R$29,'2.1.trackMPD'!$T$7:$T$29)</f>
        <v>6</v>
      </c>
      <c r="D3567" s="160">
        <v>100</v>
      </c>
      <c r="E3567" s="160" t="s">
        <v>6394</v>
      </c>
      <c r="F3567" s="160" t="s">
        <v>110</v>
      </c>
      <c r="G3567" s="160" t="s">
        <v>140</v>
      </c>
      <c r="H3567" s="160" t="s">
        <v>6392</v>
      </c>
      <c r="I3567" s="160" cm="1">
        <f t="array" ref="I3567">INDEX('2.1.trackMPD'!J:J/(24*60*60),
       MATCH(1,
             (A3567='2.1.trackMPD'!A:A)*
             (C3567='2.1.trackMPD'!D:D)*
             (D3567/10^6='2.1.trackMPD'!H:H)*
             (E3567='2.1.trackMPD'!F:F),
0))</f>
        <v>4.7003959416505791E-3</v>
      </c>
    </row>
    <row r="3568" spans="1:9" x14ac:dyDescent="0.2">
      <c r="A3568" s="160" t="s">
        <v>21</v>
      </c>
      <c r="B3568" s="160" t="s">
        <v>151</v>
      </c>
      <c r="C3568" s="160">
        <f>_xlfn.XLOOKUP(B3568,'2.1.trackMPD'!$R$7:$R$29,'2.1.trackMPD'!$T$7:$T$29)</f>
        <v>6</v>
      </c>
      <c r="D3568" s="160">
        <v>100</v>
      </c>
      <c r="E3568" s="160" t="s">
        <v>6394</v>
      </c>
      <c r="F3568" s="160" t="s">
        <v>110</v>
      </c>
      <c r="G3568" s="160" t="s">
        <v>124</v>
      </c>
      <c r="H3568" s="160" t="s">
        <v>6393</v>
      </c>
      <c r="I3568" s="160" cm="1">
        <f t="array" ref="I3568">INDEX('2.1.trackMPD'!K:K/(24*60*60),
       MATCH(1,
             (A3568='2.1.trackMPD'!A:A)*
             (C3568='2.1.trackMPD'!D:D)*
             (D3568/10^6='2.1.trackMPD'!H:H)*
             (E3568='2.1.trackMPD'!F:F),
0))</f>
        <v>0</v>
      </c>
    </row>
    <row r="3569" spans="1:9" x14ac:dyDescent="0.2">
      <c r="A3569" s="160" t="s">
        <v>21</v>
      </c>
      <c r="B3569" s="160" t="s">
        <v>151</v>
      </c>
      <c r="C3569" s="160">
        <f>_xlfn.XLOOKUP(B3569,'2.1.trackMPD'!$R$7:$R$29,'2.1.trackMPD'!$T$7:$T$29)</f>
        <v>6</v>
      </c>
      <c r="D3569" s="160">
        <v>100</v>
      </c>
      <c r="E3569" s="160" t="s">
        <v>6394</v>
      </c>
      <c r="F3569" s="160" t="s">
        <v>110</v>
      </c>
      <c r="G3569" s="160" t="s">
        <v>140</v>
      </c>
      <c r="H3569" s="160" t="s">
        <v>6393</v>
      </c>
      <c r="I3569" s="160" cm="1">
        <f t="array" ref="I3569">INDEX('2.1.trackMPD'!L:L/(24*60*60),
       MATCH(1,
             (A3569='2.1.trackMPD'!A:A)*
             (C3569='2.1.trackMPD'!D:D)*
             (D3569/10^6='2.1.trackMPD'!H:H)*
             (E3569='2.1.trackMPD'!F:F),
0))</f>
        <v>0</v>
      </c>
    </row>
    <row r="3570" spans="1:9" x14ac:dyDescent="0.2">
      <c r="A3570" s="160" t="s">
        <v>21</v>
      </c>
      <c r="B3570" s="160" t="s">
        <v>151</v>
      </c>
      <c r="C3570" s="160">
        <f>_xlfn.XLOOKUP(B3570,'2.1.trackMPD'!$R$7:$R$29,'2.1.trackMPD'!$T$7:$T$29)</f>
        <v>6</v>
      </c>
      <c r="D3570" s="160">
        <v>1000</v>
      </c>
      <c r="E3570" s="160" t="s">
        <v>6394</v>
      </c>
      <c r="F3570" s="160" t="s">
        <v>110</v>
      </c>
      <c r="G3570" s="160" t="s">
        <v>124</v>
      </c>
      <c r="H3570" s="160" t="s">
        <v>6392</v>
      </c>
      <c r="I3570" s="160" cm="1">
        <f t="array" ref="I3570">INDEX('2.1.trackMPD'!I:I/(24*60*60),
       MATCH(1,
             (A3570='2.1.trackMPD'!A:A)*
             (C3570='2.1.trackMPD'!D:D)*
             (D3570/10^6='2.1.trackMPD'!H:H)*
             (E3570='2.1.trackMPD'!F:F),
0))</f>
        <v>4.3864559539063652</v>
      </c>
    </row>
    <row r="3571" spans="1:9" x14ac:dyDescent="0.2">
      <c r="A3571" s="160" t="s">
        <v>21</v>
      </c>
      <c r="B3571" s="160" t="s">
        <v>151</v>
      </c>
      <c r="C3571" s="160">
        <f>_xlfn.XLOOKUP(B3571,'2.1.trackMPD'!$R$7:$R$29,'2.1.trackMPD'!$T$7:$T$29)</f>
        <v>6</v>
      </c>
      <c r="D3571" s="160">
        <v>1000</v>
      </c>
      <c r="E3571" s="160" t="s">
        <v>6394</v>
      </c>
      <c r="F3571" s="160" t="s">
        <v>110</v>
      </c>
      <c r="G3571" s="160" t="s">
        <v>140</v>
      </c>
      <c r="H3571" s="160" t="s">
        <v>6392</v>
      </c>
      <c r="I3571" s="160" cm="1">
        <f t="array" ref="I3571">INDEX('2.1.trackMPD'!J:J/(24*60*60),
       MATCH(1,
             (A3571='2.1.trackMPD'!A:A)*
             (C3571='2.1.trackMPD'!D:D)*
             (D3571/10^6='2.1.trackMPD'!H:H)*
             (E3571='2.1.trackMPD'!F:F),
0))</f>
        <v>5.2938245164755676E-2</v>
      </c>
    </row>
    <row r="3572" spans="1:9" x14ac:dyDescent="0.2">
      <c r="A3572" s="160" t="s">
        <v>21</v>
      </c>
      <c r="B3572" s="160" t="s">
        <v>151</v>
      </c>
      <c r="C3572" s="160">
        <f>_xlfn.XLOOKUP(B3572,'2.1.trackMPD'!$R$7:$R$29,'2.1.trackMPD'!$T$7:$T$29)</f>
        <v>6</v>
      </c>
      <c r="D3572" s="160">
        <v>1000</v>
      </c>
      <c r="E3572" s="160" t="s">
        <v>6394</v>
      </c>
      <c r="F3572" s="160" t="s">
        <v>110</v>
      </c>
      <c r="G3572" s="160" t="s">
        <v>124</v>
      </c>
      <c r="H3572" s="160" t="s">
        <v>6393</v>
      </c>
      <c r="I3572" s="160" cm="1">
        <f t="array" ref="I3572">INDEX('2.1.trackMPD'!K:K/(24*60*60),
       MATCH(1,
             (A3572='2.1.trackMPD'!A:A)*
             (C3572='2.1.trackMPD'!D:D)*
             (D3572/10^6='2.1.trackMPD'!H:H)*
             (E3572='2.1.trackMPD'!F:F),
0))</f>
        <v>0</v>
      </c>
    </row>
    <row r="3573" spans="1:9" x14ac:dyDescent="0.2">
      <c r="A3573" s="160" t="s">
        <v>21</v>
      </c>
      <c r="B3573" s="160" t="s">
        <v>151</v>
      </c>
      <c r="C3573" s="160">
        <f>_xlfn.XLOOKUP(B3573,'2.1.trackMPD'!$R$7:$R$29,'2.1.trackMPD'!$T$7:$T$29)</f>
        <v>6</v>
      </c>
      <c r="D3573" s="160">
        <v>1000</v>
      </c>
      <c r="E3573" s="160" t="s">
        <v>6394</v>
      </c>
      <c r="F3573" s="160" t="s">
        <v>110</v>
      </c>
      <c r="G3573" s="160" t="s">
        <v>140</v>
      </c>
      <c r="H3573" s="160" t="s">
        <v>6393</v>
      </c>
      <c r="I3573" s="160" cm="1">
        <f t="array" ref="I3573">INDEX('2.1.trackMPD'!L:L/(24*60*60),
       MATCH(1,
             (A3573='2.1.trackMPD'!A:A)*
             (C3573='2.1.trackMPD'!D:D)*
             (D3573/10^6='2.1.trackMPD'!H:H)*
             (E3573='2.1.trackMPD'!F:F),
0))</f>
        <v>0</v>
      </c>
    </row>
    <row r="3574" spans="1:9" x14ac:dyDescent="0.2">
      <c r="A3574" s="160" t="s">
        <v>21</v>
      </c>
      <c r="B3574" s="160" t="s">
        <v>151</v>
      </c>
      <c r="C3574" s="160">
        <f>_xlfn.XLOOKUP(B3574,'2.1.trackMPD'!$R$7:$R$29,'2.1.trackMPD'!$T$7:$T$29)</f>
        <v>6</v>
      </c>
      <c r="D3574" s="160">
        <v>5000</v>
      </c>
      <c r="E3574" s="160" t="s">
        <v>6394</v>
      </c>
      <c r="F3574" s="160" t="s">
        <v>110</v>
      </c>
      <c r="G3574" s="160" t="s">
        <v>124</v>
      </c>
      <c r="H3574" s="160" t="s">
        <v>6392</v>
      </c>
      <c r="I3574" s="160" t="e" cm="1">
        <f t="array" ref="I3574">INDEX('2.1.trackMPD'!I:I/(24*60*60),
       MATCH(1,
             (A3574='2.1.trackMPD'!A:A)*
             (C3574='2.1.trackMPD'!D:D)*
             (D3574/10^6='2.1.trackMPD'!H:H)*
             (E3574='2.1.trackMPD'!F:F),
0))</f>
        <v>#N/A</v>
      </c>
    </row>
    <row r="3575" spans="1:9" x14ac:dyDescent="0.2">
      <c r="A3575" s="160" t="s">
        <v>21</v>
      </c>
      <c r="B3575" s="160" t="s">
        <v>151</v>
      </c>
      <c r="C3575" s="160">
        <f>_xlfn.XLOOKUP(B3575,'2.1.trackMPD'!$R$7:$R$29,'2.1.trackMPD'!$T$7:$T$29)</f>
        <v>6</v>
      </c>
      <c r="D3575" s="160">
        <v>5000</v>
      </c>
      <c r="E3575" s="160" t="s">
        <v>6394</v>
      </c>
      <c r="F3575" s="160" t="s">
        <v>110</v>
      </c>
      <c r="G3575" s="160" t="s">
        <v>140</v>
      </c>
      <c r="H3575" s="160" t="s">
        <v>6392</v>
      </c>
      <c r="I3575" s="160" t="e" cm="1">
        <f t="array" ref="I3575">INDEX('2.1.trackMPD'!J:J/(24*60*60),
       MATCH(1,
             (A3575='2.1.trackMPD'!A:A)*
             (C3575='2.1.trackMPD'!D:D)*
             (D3575/10^6='2.1.trackMPD'!H:H)*
             (E3575='2.1.trackMPD'!F:F),
0))</f>
        <v>#N/A</v>
      </c>
    </row>
    <row r="3576" spans="1:9" x14ac:dyDescent="0.2">
      <c r="A3576" s="160" t="s">
        <v>21</v>
      </c>
      <c r="B3576" s="160" t="s">
        <v>151</v>
      </c>
      <c r="C3576" s="160">
        <f>_xlfn.XLOOKUP(B3576,'2.1.trackMPD'!$R$7:$R$29,'2.1.trackMPD'!$T$7:$T$29)</f>
        <v>6</v>
      </c>
      <c r="D3576" s="160">
        <v>5000</v>
      </c>
      <c r="E3576" s="160" t="s">
        <v>6394</v>
      </c>
      <c r="F3576" s="160" t="s">
        <v>110</v>
      </c>
      <c r="G3576" s="160" t="s">
        <v>124</v>
      </c>
      <c r="H3576" s="160" t="s">
        <v>6393</v>
      </c>
      <c r="I3576" s="160" t="e" cm="1">
        <f t="array" ref="I3576">INDEX('2.1.trackMPD'!K:K/(24*60*60),
       MATCH(1,
             (A3576='2.1.trackMPD'!A:A)*
             (C3576='2.1.trackMPD'!D:D)*
             (D3576/10^6='2.1.trackMPD'!H:H)*
             (E3576='2.1.trackMPD'!F:F),
0))</f>
        <v>#N/A</v>
      </c>
    </row>
    <row r="3577" spans="1:9" x14ac:dyDescent="0.2">
      <c r="A3577" s="160" t="s">
        <v>21</v>
      </c>
      <c r="B3577" s="160" t="s">
        <v>151</v>
      </c>
      <c r="C3577" s="160">
        <f>_xlfn.XLOOKUP(B3577,'2.1.trackMPD'!$R$7:$R$29,'2.1.trackMPD'!$T$7:$T$29)</f>
        <v>6</v>
      </c>
      <c r="D3577" s="160">
        <v>5000</v>
      </c>
      <c r="E3577" s="160" t="s">
        <v>6394</v>
      </c>
      <c r="F3577" s="160" t="s">
        <v>110</v>
      </c>
      <c r="G3577" s="160" t="s">
        <v>140</v>
      </c>
      <c r="H3577" s="160" t="s">
        <v>6393</v>
      </c>
      <c r="I3577" s="160" t="e" cm="1">
        <f t="array" ref="I3577">INDEX('2.1.trackMPD'!L:L/(24*60*60),
       MATCH(1,
             (A3577='2.1.trackMPD'!A:A)*
             (C3577='2.1.trackMPD'!D:D)*
             (D3577/10^6='2.1.trackMPD'!H:H)*
             (E3577='2.1.trackMPD'!F:F),
0))</f>
        <v>#N/A</v>
      </c>
    </row>
    <row r="3578" spans="1:9" x14ac:dyDescent="0.2">
      <c r="A3578" s="160" t="s">
        <v>21</v>
      </c>
      <c r="B3578" s="160" t="s">
        <v>151</v>
      </c>
      <c r="C3578" s="160">
        <f>_xlfn.XLOOKUP(B3578,'2.1.trackMPD'!$R$7:$R$29,'2.1.trackMPD'!$T$7:$T$29)</f>
        <v>6</v>
      </c>
      <c r="D3578" s="160">
        <v>1</v>
      </c>
      <c r="E3578" s="160" t="s">
        <v>6395</v>
      </c>
      <c r="F3578" s="160" t="s">
        <v>110</v>
      </c>
      <c r="G3578" s="160" t="s">
        <v>124</v>
      </c>
      <c r="H3578" s="160" t="s">
        <v>6392</v>
      </c>
      <c r="I3578" s="160" t="e" cm="1">
        <f t="array" ref="I3578">INDEX('2.1.trackMPD'!I:I/(24*60*60),
       MATCH(1,
             (A3578='2.1.trackMPD'!A:A)*
             (C3578='2.1.trackMPD'!D:D)*
             (D3578/10^6='2.1.trackMPD'!H:H)*
             (E3578='2.1.trackMPD'!F:F),
0))</f>
        <v>#N/A</v>
      </c>
    </row>
    <row r="3579" spans="1:9" x14ac:dyDescent="0.2">
      <c r="A3579" s="160" t="s">
        <v>21</v>
      </c>
      <c r="B3579" s="160" t="s">
        <v>151</v>
      </c>
      <c r="C3579" s="160">
        <f>_xlfn.XLOOKUP(B3579,'2.1.trackMPD'!$R$7:$R$29,'2.1.trackMPD'!$T$7:$T$29)</f>
        <v>6</v>
      </c>
      <c r="D3579" s="160">
        <v>1</v>
      </c>
      <c r="E3579" s="160" t="s">
        <v>6395</v>
      </c>
      <c r="F3579" s="160" t="s">
        <v>110</v>
      </c>
      <c r="G3579" s="160" t="s">
        <v>140</v>
      </c>
      <c r="H3579" s="160" t="s">
        <v>6392</v>
      </c>
      <c r="I3579" s="160" t="e" cm="1">
        <f t="array" ref="I3579">INDEX('2.1.trackMPD'!J:J/(24*60*60),
       MATCH(1,
             (A3579='2.1.trackMPD'!A:A)*
             (C3579='2.1.trackMPD'!D:D)*
             (D3579/10^6='2.1.trackMPD'!H:H)*
             (E3579='2.1.trackMPD'!F:F),
0))</f>
        <v>#N/A</v>
      </c>
    </row>
    <row r="3580" spans="1:9" x14ac:dyDescent="0.2">
      <c r="A3580" s="160" t="s">
        <v>21</v>
      </c>
      <c r="B3580" s="160" t="s">
        <v>151</v>
      </c>
      <c r="C3580" s="160">
        <f>_xlfn.XLOOKUP(B3580,'2.1.trackMPD'!$R$7:$R$29,'2.1.trackMPD'!$T$7:$T$29)</f>
        <v>6</v>
      </c>
      <c r="D3580" s="160">
        <v>1</v>
      </c>
      <c r="E3580" s="160" t="s">
        <v>6395</v>
      </c>
      <c r="F3580" s="160" t="s">
        <v>110</v>
      </c>
      <c r="G3580" s="160" t="s">
        <v>124</v>
      </c>
      <c r="H3580" s="160" t="s">
        <v>6393</v>
      </c>
      <c r="I3580" s="160" t="e" cm="1">
        <f t="array" ref="I3580">INDEX('2.1.trackMPD'!K:K/(24*60*60),
       MATCH(1,
             (A3580='2.1.trackMPD'!A:A)*
             (C3580='2.1.trackMPD'!D:D)*
             (D3580/10^6='2.1.trackMPD'!H:H)*
             (E3580='2.1.trackMPD'!F:F),
0))</f>
        <v>#N/A</v>
      </c>
    </row>
    <row r="3581" spans="1:9" x14ac:dyDescent="0.2">
      <c r="A3581" s="160" t="s">
        <v>21</v>
      </c>
      <c r="B3581" s="160" t="s">
        <v>151</v>
      </c>
      <c r="C3581" s="160">
        <f>_xlfn.XLOOKUP(B3581,'2.1.trackMPD'!$R$7:$R$29,'2.1.trackMPD'!$T$7:$T$29)</f>
        <v>6</v>
      </c>
      <c r="D3581" s="160">
        <v>1</v>
      </c>
      <c r="E3581" s="160" t="s">
        <v>6395</v>
      </c>
      <c r="F3581" s="160" t="s">
        <v>110</v>
      </c>
      <c r="G3581" s="160" t="s">
        <v>140</v>
      </c>
      <c r="H3581" s="160" t="s">
        <v>6393</v>
      </c>
      <c r="I3581" s="160" t="e" cm="1">
        <f t="array" ref="I3581">INDEX('2.1.trackMPD'!L:L/(24*60*60),
       MATCH(1,
             (A3581='2.1.trackMPD'!A:A)*
             (C3581='2.1.trackMPD'!D:D)*
             (D3581/10^6='2.1.trackMPD'!H:H)*
             (E3581='2.1.trackMPD'!F:F),
0))</f>
        <v>#N/A</v>
      </c>
    </row>
    <row r="3582" spans="1:9" x14ac:dyDescent="0.2">
      <c r="A3582" s="160" t="s">
        <v>21</v>
      </c>
      <c r="B3582" s="160" t="s">
        <v>151</v>
      </c>
      <c r="C3582" s="160">
        <f>_xlfn.XLOOKUP(B3582,'2.1.trackMPD'!$R$7:$R$29,'2.1.trackMPD'!$T$7:$T$29)</f>
        <v>6</v>
      </c>
      <c r="D3582" s="160">
        <v>10</v>
      </c>
      <c r="E3582" s="160" t="s">
        <v>6395</v>
      </c>
      <c r="F3582" s="160" t="s">
        <v>110</v>
      </c>
      <c r="G3582" s="160" t="s">
        <v>124</v>
      </c>
      <c r="H3582" s="160" t="s">
        <v>6392</v>
      </c>
      <c r="I3582" s="160" t="e" cm="1">
        <f t="array" ref="I3582">INDEX('2.1.trackMPD'!I:I/(24*60*60),
       MATCH(1,
             (A3582='2.1.trackMPD'!A:A)*
             (C3582='2.1.trackMPD'!D:D)*
             (D3582/10^6='2.1.trackMPD'!H:H)*
             (E3582='2.1.trackMPD'!F:F),
0))</f>
        <v>#N/A</v>
      </c>
    </row>
    <row r="3583" spans="1:9" x14ac:dyDescent="0.2">
      <c r="A3583" s="160" t="s">
        <v>21</v>
      </c>
      <c r="B3583" s="160" t="s">
        <v>151</v>
      </c>
      <c r="C3583" s="160">
        <f>_xlfn.XLOOKUP(B3583,'2.1.trackMPD'!$R$7:$R$29,'2.1.trackMPD'!$T$7:$T$29)</f>
        <v>6</v>
      </c>
      <c r="D3583" s="160">
        <v>10</v>
      </c>
      <c r="E3583" s="160" t="s">
        <v>6395</v>
      </c>
      <c r="F3583" s="160" t="s">
        <v>110</v>
      </c>
      <c r="G3583" s="160" t="s">
        <v>140</v>
      </c>
      <c r="H3583" s="160" t="s">
        <v>6392</v>
      </c>
      <c r="I3583" s="160" t="e" cm="1">
        <f t="array" ref="I3583">INDEX('2.1.trackMPD'!J:J/(24*60*60),
       MATCH(1,
             (A3583='2.1.trackMPD'!A:A)*
             (C3583='2.1.trackMPD'!D:D)*
             (D3583/10^6='2.1.trackMPD'!H:H)*
             (E3583='2.1.trackMPD'!F:F),
0))</f>
        <v>#N/A</v>
      </c>
    </row>
    <row r="3584" spans="1:9" x14ac:dyDescent="0.2">
      <c r="A3584" s="160" t="s">
        <v>21</v>
      </c>
      <c r="B3584" s="160" t="s">
        <v>151</v>
      </c>
      <c r="C3584" s="160">
        <f>_xlfn.XLOOKUP(B3584,'2.1.trackMPD'!$R$7:$R$29,'2.1.trackMPD'!$T$7:$T$29)</f>
        <v>6</v>
      </c>
      <c r="D3584" s="160">
        <v>10</v>
      </c>
      <c r="E3584" s="160" t="s">
        <v>6395</v>
      </c>
      <c r="F3584" s="160" t="s">
        <v>110</v>
      </c>
      <c r="G3584" s="160" t="s">
        <v>124</v>
      </c>
      <c r="H3584" s="160" t="s">
        <v>6393</v>
      </c>
      <c r="I3584" s="160" t="e" cm="1">
        <f t="array" ref="I3584">INDEX('2.1.trackMPD'!K:K/(24*60*60),
       MATCH(1,
             (A3584='2.1.trackMPD'!A:A)*
             (C3584='2.1.trackMPD'!D:D)*
             (D3584/10^6='2.1.trackMPD'!H:H)*
             (E3584='2.1.trackMPD'!F:F),
0))</f>
        <v>#N/A</v>
      </c>
    </row>
    <row r="3585" spans="1:9" x14ac:dyDescent="0.2">
      <c r="A3585" s="160" t="s">
        <v>21</v>
      </c>
      <c r="B3585" s="160" t="s">
        <v>151</v>
      </c>
      <c r="C3585" s="160">
        <f>_xlfn.XLOOKUP(B3585,'2.1.trackMPD'!$R$7:$R$29,'2.1.trackMPD'!$T$7:$T$29)</f>
        <v>6</v>
      </c>
      <c r="D3585" s="160">
        <v>10</v>
      </c>
      <c r="E3585" s="160" t="s">
        <v>6395</v>
      </c>
      <c r="F3585" s="160" t="s">
        <v>110</v>
      </c>
      <c r="G3585" s="160" t="s">
        <v>140</v>
      </c>
      <c r="H3585" s="160" t="s">
        <v>6393</v>
      </c>
      <c r="I3585" s="160" t="e" cm="1">
        <f t="array" ref="I3585">INDEX('2.1.trackMPD'!L:L/(24*60*60),
       MATCH(1,
             (A3585='2.1.trackMPD'!A:A)*
             (C3585='2.1.trackMPD'!D:D)*
             (D3585/10^6='2.1.trackMPD'!H:H)*
             (E3585='2.1.trackMPD'!F:F),
0))</f>
        <v>#N/A</v>
      </c>
    </row>
    <row r="3586" spans="1:9" x14ac:dyDescent="0.2">
      <c r="A3586" s="160" t="s">
        <v>21</v>
      </c>
      <c r="B3586" s="160" t="s">
        <v>151</v>
      </c>
      <c r="C3586" s="160">
        <f>_xlfn.XLOOKUP(B3586,'2.1.trackMPD'!$R$7:$R$29,'2.1.trackMPD'!$T$7:$T$29)</f>
        <v>6</v>
      </c>
      <c r="D3586" s="160">
        <v>100</v>
      </c>
      <c r="E3586" s="160" t="s">
        <v>6395</v>
      </c>
      <c r="F3586" s="160" t="s">
        <v>110</v>
      </c>
      <c r="G3586" s="160" t="s">
        <v>124</v>
      </c>
      <c r="H3586" s="160" t="s">
        <v>6392</v>
      </c>
      <c r="I3586" s="160" t="e" cm="1">
        <f t="array" ref="I3586">INDEX('2.1.trackMPD'!I:I/(24*60*60),
       MATCH(1,
             (A3586='2.1.trackMPD'!A:A)*
             (C3586='2.1.trackMPD'!D:D)*
             (D3586/10^6='2.1.trackMPD'!H:H)*
             (E3586='2.1.trackMPD'!F:F),
0))</f>
        <v>#N/A</v>
      </c>
    </row>
    <row r="3587" spans="1:9" x14ac:dyDescent="0.2">
      <c r="A3587" s="160" t="s">
        <v>21</v>
      </c>
      <c r="B3587" s="160" t="s">
        <v>151</v>
      </c>
      <c r="C3587" s="160">
        <f>_xlfn.XLOOKUP(B3587,'2.1.trackMPD'!$R$7:$R$29,'2.1.trackMPD'!$T$7:$T$29)</f>
        <v>6</v>
      </c>
      <c r="D3587" s="160">
        <v>100</v>
      </c>
      <c r="E3587" s="160" t="s">
        <v>6395</v>
      </c>
      <c r="F3587" s="160" t="s">
        <v>110</v>
      </c>
      <c r="G3587" s="160" t="s">
        <v>140</v>
      </c>
      <c r="H3587" s="160" t="s">
        <v>6392</v>
      </c>
      <c r="I3587" s="160" t="e" cm="1">
        <f t="array" ref="I3587">INDEX('2.1.trackMPD'!J:J/(24*60*60),
       MATCH(1,
             (A3587='2.1.trackMPD'!A:A)*
             (C3587='2.1.trackMPD'!D:D)*
             (D3587/10^6='2.1.trackMPD'!H:H)*
             (E3587='2.1.trackMPD'!F:F),
0))</f>
        <v>#N/A</v>
      </c>
    </row>
    <row r="3588" spans="1:9" x14ac:dyDescent="0.2">
      <c r="A3588" s="160" t="s">
        <v>21</v>
      </c>
      <c r="B3588" s="160" t="s">
        <v>151</v>
      </c>
      <c r="C3588" s="160">
        <f>_xlfn.XLOOKUP(B3588,'2.1.trackMPD'!$R$7:$R$29,'2.1.trackMPD'!$T$7:$T$29)</f>
        <v>6</v>
      </c>
      <c r="D3588" s="160">
        <v>100</v>
      </c>
      <c r="E3588" s="160" t="s">
        <v>6395</v>
      </c>
      <c r="F3588" s="160" t="s">
        <v>110</v>
      </c>
      <c r="G3588" s="160" t="s">
        <v>124</v>
      </c>
      <c r="H3588" s="160" t="s">
        <v>6393</v>
      </c>
      <c r="I3588" s="160" t="e" cm="1">
        <f t="array" ref="I3588">INDEX('2.1.trackMPD'!K:K/(24*60*60),
       MATCH(1,
             (A3588='2.1.trackMPD'!A:A)*
             (C3588='2.1.trackMPD'!D:D)*
             (D3588/10^6='2.1.trackMPD'!H:H)*
             (E3588='2.1.trackMPD'!F:F),
0))</f>
        <v>#N/A</v>
      </c>
    </row>
    <row r="3589" spans="1:9" x14ac:dyDescent="0.2">
      <c r="A3589" s="160" t="s">
        <v>21</v>
      </c>
      <c r="B3589" s="160" t="s">
        <v>151</v>
      </c>
      <c r="C3589" s="160">
        <f>_xlfn.XLOOKUP(B3589,'2.1.trackMPD'!$R$7:$R$29,'2.1.trackMPD'!$T$7:$T$29)</f>
        <v>6</v>
      </c>
      <c r="D3589" s="160">
        <v>100</v>
      </c>
      <c r="E3589" s="160" t="s">
        <v>6395</v>
      </c>
      <c r="F3589" s="160" t="s">
        <v>110</v>
      </c>
      <c r="G3589" s="160" t="s">
        <v>140</v>
      </c>
      <c r="H3589" s="160" t="s">
        <v>6393</v>
      </c>
      <c r="I3589" s="160" t="e" cm="1">
        <f t="array" ref="I3589">INDEX('2.1.trackMPD'!L:L/(24*60*60),
       MATCH(1,
             (A3589='2.1.trackMPD'!A:A)*
             (C3589='2.1.trackMPD'!D:D)*
             (D3589/10^6='2.1.trackMPD'!H:H)*
             (E3589='2.1.trackMPD'!F:F),
0))</f>
        <v>#N/A</v>
      </c>
    </row>
    <row r="3590" spans="1:9" x14ac:dyDescent="0.2">
      <c r="A3590" s="160" t="s">
        <v>94</v>
      </c>
      <c r="B3590" s="160" t="s">
        <v>5</v>
      </c>
      <c r="C3590" s="160">
        <f>_xlfn.XLOOKUP(B3590,'2.1.trackMPD'!$R$7:$R$29,'2.1.trackMPD'!$T$7:$T$29)</f>
        <v>1</v>
      </c>
      <c r="D3590" s="160">
        <v>1</v>
      </c>
      <c r="E3590" s="160" t="s">
        <v>6390</v>
      </c>
      <c r="F3590" s="160" t="s">
        <v>110</v>
      </c>
      <c r="G3590" s="160" t="s">
        <v>124</v>
      </c>
      <c r="H3590" s="160" t="s">
        <v>6392</v>
      </c>
      <c r="I3590" s="160" cm="1">
        <f t="array" ref="I3590">INDEX('2.1.trackMPD'!I:I/(24*60*60),
       MATCH(1,
             (A3590='2.1.trackMPD'!A:A)*
             (C3590='2.1.trackMPD'!D:D)*
             (D3590/10^6='2.1.trackMPD'!H:H)*
             (E3590='2.1.trackMPD'!F:F),
0))</f>
        <v>5.4689737268518518E-7</v>
      </c>
    </row>
    <row r="3591" spans="1:9" x14ac:dyDescent="0.2">
      <c r="A3591" s="160" t="s">
        <v>94</v>
      </c>
      <c r="B3591" s="160" t="s">
        <v>5</v>
      </c>
      <c r="C3591" s="160">
        <f>_xlfn.XLOOKUP(B3591,'2.1.trackMPD'!$R$7:$R$29,'2.1.trackMPD'!$T$7:$T$29)</f>
        <v>1</v>
      </c>
      <c r="D3591" s="160">
        <v>1</v>
      </c>
      <c r="E3591" s="160" t="s">
        <v>6390</v>
      </c>
      <c r="F3591" s="160" t="s">
        <v>110</v>
      </c>
      <c r="G3591" s="160" t="s">
        <v>140</v>
      </c>
      <c r="H3591" s="160" t="s">
        <v>6392</v>
      </c>
      <c r="I3591" s="160" cm="1">
        <f t="array" ref="I3591">INDEX('2.1.trackMPD'!J:J/(24*60*60),
       MATCH(1,
             (A3591='2.1.trackMPD'!A:A)*
             (C3591='2.1.trackMPD'!D:D)*
             (D3591/10^6='2.1.trackMPD'!H:H)*
             (E3591='2.1.trackMPD'!F:F),
0))</f>
        <v>5.6888867418981479E-5</v>
      </c>
    </row>
    <row r="3592" spans="1:9" x14ac:dyDescent="0.2">
      <c r="A3592" s="160" t="s">
        <v>94</v>
      </c>
      <c r="B3592" s="160" t="s">
        <v>5</v>
      </c>
      <c r="C3592" s="160">
        <f>_xlfn.XLOOKUP(B3592,'2.1.trackMPD'!$R$7:$R$29,'2.1.trackMPD'!$T$7:$T$29)</f>
        <v>1</v>
      </c>
      <c r="D3592" s="160">
        <v>1</v>
      </c>
      <c r="E3592" s="160" t="s">
        <v>6390</v>
      </c>
      <c r="F3592" s="160" t="s">
        <v>110</v>
      </c>
      <c r="G3592" s="160" t="s">
        <v>124</v>
      </c>
      <c r="H3592" s="160" t="s">
        <v>6393</v>
      </c>
      <c r="I3592" s="160" cm="1">
        <f t="array" ref="I3592">INDEX('2.1.trackMPD'!K:K/(24*60*60),
       MATCH(1,
             (A3592='2.1.trackMPD'!A:A)*
             (C3592='2.1.trackMPD'!D:D)*
             (D3592/10^6='2.1.trackMPD'!H:H)*
             (E3592='2.1.trackMPD'!F:F),
0))</f>
        <v>2.2565212962962961E-7</v>
      </c>
    </row>
    <row r="3593" spans="1:9" x14ac:dyDescent="0.2">
      <c r="A3593" s="160" t="s">
        <v>94</v>
      </c>
      <c r="B3593" s="160" t="s">
        <v>5</v>
      </c>
      <c r="C3593" s="160">
        <f>_xlfn.XLOOKUP(B3593,'2.1.trackMPD'!$R$7:$R$29,'2.1.trackMPD'!$T$7:$T$29)</f>
        <v>1</v>
      </c>
      <c r="D3593" s="160">
        <v>1</v>
      </c>
      <c r="E3593" s="160" t="s">
        <v>6390</v>
      </c>
      <c r="F3593" s="160" t="s">
        <v>110</v>
      </c>
      <c r="G3593" s="160" t="s">
        <v>140</v>
      </c>
      <c r="H3593" s="160" t="s">
        <v>6393</v>
      </c>
      <c r="I3593" s="160" cm="1">
        <f t="array" ref="I3593">INDEX('2.1.trackMPD'!L:L/(24*60*60),
       MATCH(1,
             (A3593='2.1.trackMPD'!A:A)*
             (C3593='2.1.trackMPD'!D:D)*
             (D3593/10^6='2.1.trackMPD'!H:H)*
             (E3593='2.1.trackMPD'!F:F),
0))</f>
        <v>0</v>
      </c>
    </row>
    <row r="3594" spans="1:9" x14ac:dyDescent="0.2">
      <c r="A3594" s="160" t="s">
        <v>94</v>
      </c>
      <c r="B3594" s="160" t="s">
        <v>5</v>
      </c>
      <c r="C3594" s="160">
        <f>_xlfn.XLOOKUP(B3594,'2.1.trackMPD'!$R$7:$R$29,'2.1.trackMPD'!$T$7:$T$29)</f>
        <v>1</v>
      </c>
      <c r="D3594" s="160">
        <v>10</v>
      </c>
      <c r="E3594" s="160" t="s">
        <v>6390</v>
      </c>
      <c r="F3594" s="160" t="s">
        <v>110</v>
      </c>
      <c r="G3594" s="160" t="s">
        <v>124</v>
      </c>
      <c r="H3594" s="160" t="s">
        <v>6392</v>
      </c>
      <c r="I3594" s="160" cm="1">
        <f t="array" ref="I3594">INDEX('2.1.trackMPD'!I:I/(24*60*60),
       MATCH(1,
             (A3594='2.1.trackMPD'!A:A)*
             (C3594='2.1.trackMPD'!D:D)*
             (D3594/10^6='2.1.trackMPD'!H:H)*
             (E3594='2.1.trackMPD'!F:F),
0))</f>
        <v>6.5313717592592592E-7</v>
      </c>
    </row>
    <row r="3595" spans="1:9" x14ac:dyDescent="0.2">
      <c r="A3595" s="160" t="s">
        <v>94</v>
      </c>
      <c r="B3595" s="160" t="s">
        <v>5</v>
      </c>
      <c r="C3595" s="160">
        <f>_xlfn.XLOOKUP(B3595,'2.1.trackMPD'!$R$7:$R$29,'2.1.trackMPD'!$T$7:$T$29)</f>
        <v>1</v>
      </c>
      <c r="D3595" s="160">
        <v>10</v>
      </c>
      <c r="E3595" s="160" t="s">
        <v>6390</v>
      </c>
      <c r="F3595" s="160" t="s">
        <v>110</v>
      </c>
      <c r="G3595" s="160" t="s">
        <v>140</v>
      </c>
      <c r="H3595" s="160" t="s">
        <v>6392</v>
      </c>
      <c r="I3595" s="160" cm="1">
        <f t="array" ref="I3595">INDEX('2.1.trackMPD'!J:J/(24*60*60),
       MATCH(1,
             (A3595='2.1.trackMPD'!A:A)*
             (C3595='2.1.trackMPD'!D:D)*
             (D3595/10^6='2.1.trackMPD'!H:H)*
             (E3595='2.1.trackMPD'!F:F),
0))</f>
        <v>4.5673503402777777E-5</v>
      </c>
    </row>
    <row r="3596" spans="1:9" x14ac:dyDescent="0.2">
      <c r="A3596" s="160" t="s">
        <v>94</v>
      </c>
      <c r="B3596" s="160" t="s">
        <v>5</v>
      </c>
      <c r="C3596" s="160">
        <f>_xlfn.XLOOKUP(B3596,'2.1.trackMPD'!$R$7:$R$29,'2.1.trackMPD'!$T$7:$T$29)</f>
        <v>1</v>
      </c>
      <c r="D3596" s="160">
        <v>10</v>
      </c>
      <c r="E3596" s="160" t="s">
        <v>6390</v>
      </c>
      <c r="F3596" s="160" t="s">
        <v>110</v>
      </c>
      <c r="G3596" s="160" t="s">
        <v>124</v>
      </c>
      <c r="H3596" s="160" t="s">
        <v>6393</v>
      </c>
      <c r="I3596" s="160" cm="1">
        <f t="array" ref="I3596">INDEX('2.1.trackMPD'!K:K/(24*60*60),
       MATCH(1,
             (A3596='2.1.trackMPD'!A:A)*
             (C3596='2.1.trackMPD'!D:D)*
             (D3596/10^6='2.1.trackMPD'!H:H)*
             (E3596='2.1.trackMPD'!F:F),
0))</f>
        <v>5.3214133101851853E-7</v>
      </c>
    </row>
    <row r="3597" spans="1:9" x14ac:dyDescent="0.2">
      <c r="A3597" s="160" t="s">
        <v>94</v>
      </c>
      <c r="B3597" s="160" t="s">
        <v>5</v>
      </c>
      <c r="C3597" s="160">
        <f>_xlfn.XLOOKUP(B3597,'2.1.trackMPD'!$R$7:$R$29,'2.1.trackMPD'!$T$7:$T$29)</f>
        <v>1</v>
      </c>
      <c r="D3597" s="160">
        <v>10</v>
      </c>
      <c r="E3597" s="160" t="s">
        <v>6390</v>
      </c>
      <c r="F3597" s="160" t="s">
        <v>110</v>
      </c>
      <c r="G3597" s="160" t="s">
        <v>140</v>
      </c>
      <c r="H3597" s="160" t="s">
        <v>6393</v>
      </c>
      <c r="I3597" s="160" cm="1">
        <f t="array" ref="I3597">INDEX('2.1.trackMPD'!L:L/(24*60*60),
       MATCH(1,
             (A3597='2.1.trackMPD'!A:A)*
             (C3597='2.1.trackMPD'!D:D)*
             (D3597/10^6='2.1.trackMPD'!H:H)*
             (E3597='2.1.trackMPD'!F:F),
0))</f>
        <v>1.8518518518518519E-6</v>
      </c>
    </row>
    <row r="3598" spans="1:9" x14ac:dyDescent="0.2">
      <c r="A3598" s="160" t="s">
        <v>94</v>
      </c>
      <c r="B3598" s="160" t="s">
        <v>5</v>
      </c>
      <c r="C3598" s="160">
        <f>_xlfn.XLOOKUP(B3598,'2.1.trackMPD'!$R$7:$R$29,'2.1.trackMPD'!$T$7:$T$29)</f>
        <v>1</v>
      </c>
      <c r="D3598" s="160">
        <v>100</v>
      </c>
      <c r="E3598" s="160" t="s">
        <v>6390</v>
      </c>
      <c r="F3598" s="160" t="s">
        <v>110</v>
      </c>
      <c r="G3598" s="160" t="s">
        <v>124</v>
      </c>
      <c r="H3598" s="160" t="s">
        <v>6392</v>
      </c>
      <c r="I3598" s="160" cm="1">
        <f t="array" ref="I3598">INDEX('2.1.trackMPD'!I:I/(24*60*60),
       MATCH(1,
             (A3598='2.1.trackMPD'!A:A)*
             (C3598='2.1.trackMPD'!D:D)*
             (D3598/10^6='2.1.trackMPD'!H:H)*
             (E3598='2.1.trackMPD'!F:F),
0))</f>
        <v>7.2712490740740742E-7</v>
      </c>
    </row>
    <row r="3599" spans="1:9" x14ac:dyDescent="0.2">
      <c r="A3599" s="160" t="s">
        <v>94</v>
      </c>
      <c r="B3599" s="160" t="s">
        <v>5</v>
      </c>
      <c r="C3599" s="160">
        <f>_xlfn.XLOOKUP(B3599,'2.1.trackMPD'!$R$7:$R$29,'2.1.trackMPD'!$T$7:$T$29)</f>
        <v>1</v>
      </c>
      <c r="D3599" s="160">
        <v>100</v>
      </c>
      <c r="E3599" s="160" t="s">
        <v>6390</v>
      </c>
      <c r="F3599" s="160" t="s">
        <v>110</v>
      </c>
      <c r="G3599" s="160" t="s">
        <v>140</v>
      </c>
      <c r="H3599" s="160" t="s">
        <v>6392</v>
      </c>
      <c r="I3599" s="160" cm="1">
        <f t="array" ref="I3599">INDEX('2.1.trackMPD'!J:J/(24*60*60),
       MATCH(1,
             (A3599='2.1.trackMPD'!A:A)*
             (C3599='2.1.trackMPD'!D:D)*
             (D3599/10^6='2.1.trackMPD'!H:H)*
             (E3599='2.1.trackMPD'!F:F),
0))</f>
        <v>1.1726988506944446E-4</v>
      </c>
    </row>
    <row r="3600" spans="1:9" x14ac:dyDescent="0.2">
      <c r="A3600" s="160" t="s">
        <v>94</v>
      </c>
      <c r="B3600" s="160" t="s">
        <v>5</v>
      </c>
      <c r="C3600" s="160">
        <f>_xlfn.XLOOKUP(B3600,'2.1.trackMPD'!$R$7:$R$29,'2.1.trackMPD'!$T$7:$T$29)</f>
        <v>1</v>
      </c>
      <c r="D3600" s="160">
        <v>100</v>
      </c>
      <c r="E3600" s="160" t="s">
        <v>6390</v>
      </c>
      <c r="F3600" s="160" t="s">
        <v>110</v>
      </c>
      <c r="G3600" s="160" t="s">
        <v>124</v>
      </c>
      <c r="H3600" s="160" t="s">
        <v>6393</v>
      </c>
      <c r="I3600" s="160" cm="1">
        <f t="array" ref="I3600">INDEX('2.1.trackMPD'!K:K/(24*60*60),
       MATCH(1,
             (A3600='2.1.trackMPD'!A:A)*
             (C3600='2.1.trackMPD'!D:D)*
             (D3600/10^6='2.1.trackMPD'!H:H)*
             (E3600='2.1.trackMPD'!F:F),
0))</f>
        <v>0</v>
      </c>
    </row>
    <row r="3601" spans="1:9" x14ac:dyDescent="0.2">
      <c r="A3601" s="160" t="s">
        <v>94</v>
      </c>
      <c r="B3601" s="160" t="s">
        <v>5</v>
      </c>
      <c r="C3601" s="160">
        <f>_xlfn.XLOOKUP(B3601,'2.1.trackMPD'!$R$7:$R$29,'2.1.trackMPD'!$T$7:$T$29)</f>
        <v>1</v>
      </c>
      <c r="D3601" s="160">
        <v>100</v>
      </c>
      <c r="E3601" s="160" t="s">
        <v>6390</v>
      </c>
      <c r="F3601" s="160" t="s">
        <v>110</v>
      </c>
      <c r="G3601" s="160" t="s">
        <v>140</v>
      </c>
      <c r="H3601" s="160" t="s">
        <v>6393</v>
      </c>
      <c r="I3601" s="160" cm="1">
        <f t="array" ref="I3601">INDEX('2.1.trackMPD'!L:L/(24*60*60),
       MATCH(1,
             (A3601='2.1.trackMPD'!A:A)*
             (C3601='2.1.trackMPD'!D:D)*
             (D3601/10^6='2.1.trackMPD'!H:H)*
             (E3601='2.1.trackMPD'!F:F),
0))</f>
        <v>0</v>
      </c>
    </row>
    <row r="3602" spans="1:9" x14ac:dyDescent="0.2">
      <c r="A3602" s="160" t="s">
        <v>94</v>
      </c>
      <c r="B3602" s="160" t="s">
        <v>5</v>
      </c>
      <c r="C3602" s="160">
        <f>_xlfn.XLOOKUP(B3602,'2.1.trackMPD'!$R$7:$R$29,'2.1.trackMPD'!$T$7:$T$29)</f>
        <v>1</v>
      </c>
      <c r="D3602" s="160">
        <v>1000</v>
      </c>
      <c r="E3602" s="160" t="s">
        <v>6390</v>
      </c>
      <c r="F3602" s="160" t="s">
        <v>110</v>
      </c>
      <c r="G3602" s="160" t="s">
        <v>124</v>
      </c>
      <c r="H3602" s="160" t="s">
        <v>6392</v>
      </c>
      <c r="I3602" s="160" cm="1">
        <f t="array" ref="I3602">INDEX('2.1.trackMPD'!I:I/(24*60*60),
       MATCH(1,
             (A3602='2.1.trackMPD'!A:A)*
             (C3602='2.1.trackMPD'!D:D)*
             (D3602/10^6='2.1.trackMPD'!H:H)*
             (E3602='2.1.trackMPD'!F:F),
0))</f>
        <v>5.7344895833333332E-7</v>
      </c>
    </row>
    <row r="3603" spans="1:9" x14ac:dyDescent="0.2">
      <c r="A3603" s="160" t="s">
        <v>94</v>
      </c>
      <c r="B3603" s="160" t="s">
        <v>5</v>
      </c>
      <c r="C3603" s="160">
        <f>_xlfn.XLOOKUP(B3603,'2.1.trackMPD'!$R$7:$R$29,'2.1.trackMPD'!$T$7:$T$29)</f>
        <v>1</v>
      </c>
      <c r="D3603" s="160">
        <v>1000</v>
      </c>
      <c r="E3603" s="160" t="s">
        <v>6390</v>
      </c>
      <c r="F3603" s="160" t="s">
        <v>110</v>
      </c>
      <c r="G3603" s="160" t="s">
        <v>140</v>
      </c>
      <c r="H3603" s="160" t="s">
        <v>6392</v>
      </c>
      <c r="I3603" s="160" cm="1">
        <f t="array" ref="I3603">INDEX('2.1.trackMPD'!J:J/(24*60*60),
       MATCH(1,
             (A3603='2.1.trackMPD'!A:A)*
             (C3603='2.1.trackMPD'!D:D)*
             (D3603/10^6='2.1.trackMPD'!H:H)*
             (E3603='2.1.trackMPD'!F:F),
0))</f>
        <v>4.3001150034722226E-5</v>
      </c>
    </row>
    <row r="3604" spans="1:9" x14ac:dyDescent="0.2">
      <c r="A3604" s="160" t="s">
        <v>94</v>
      </c>
      <c r="B3604" s="160" t="s">
        <v>5</v>
      </c>
      <c r="C3604" s="160">
        <f>_xlfn.XLOOKUP(B3604,'2.1.trackMPD'!$R$7:$R$29,'2.1.trackMPD'!$T$7:$T$29)</f>
        <v>1</v>
      </c>
      <c r="D3604" s="160">
        <v>1000</v>
      </c>
      <c r="E3604" s="160" t="s">
        <v>6390</v>
      </c>
      <c r="F3604" s="160" t="s">
        <v>110</v>
      </c>
      <c r="G3604" s="160" t="s">
        <v>124</v>
      </c>
      <c r="H3604" s="160" t="s">
        <v>6393</v>
      </c>
      <c r="I3604" s="160" cm="1">
        <f t="array" ref="I3604">INDEX('2.1.trackMPD'!K:K/(24*60*60),
       MATCH(1,
             (A3604='2.1.trackMPD'!A:A)*
             (C3604='2.1.trackMPD'!D:D)*
             (D3604/10^6='2.1.trackMPD'!H:H)*
             (E3604='2.1.trackMPD'!F:F),
0))</f>
        <v>3.049152314814815E-7</v>
      </c>
    </row>
    <row r="3605" spans="1:9" x14ac:dyDescent="0.2">
      <c r="A3605" s="160" t="s">
        <v>94</v>
      </c>
      <c r="B3605" s="160" t="s">
        <v>5</v>
      </c>
      <c r="C3605" s="160">
        <f>_xlfn.XLOOKUP(B3605,'2.1.trackMPD'!$R$7:$R$29,'2.1.trackMPD'!$T$7:$T$29)</f>
        <v>1</v>
      </c>
      <c r="D3605" s="160">
        <v>1000</v>
      </c>
      <c r="E3605" s="160" t="s">
        <v>6390</v>
      </c>
      <c r="F3605" s="160" t="s">
        <v>110</v>
      </c>
      <c r="G3605" s="160" t="s">
        <v>140</v>
      </c>
      <c r="H3605" s="160" t="s">
        <v>6393</v>
      </c>
      <c r="I3605" s="160" cm="1">
        <f t="array" ref="I3605">INDEX('2.1.trackMPD'!L:L/(24*60*60),
       MATCH(1,
             (A3605='2.1.trackMPD'!A:A)*
             (C3605='2.1.trackMPD'!D:D)*
             (D3605/10^6='2.1.trackMPD'!H:H)*
             (E3605='2.1.trackMPD'!F:F),
0))</f>
        <v>7.8368546296296307E-7</v>
      </c>
    </row>
    <row r="3606" spans="1:9" x14ac:dyDescent="0.2">
      <c r="A3606" s="160" t="s">
        <v>94</v>
      </c>
      <c r="B3606" s="160" t="s">
        <v>5</v>
      </c>
      <c r="C3606" s="160">
        <f>_xlfn.XLOOKUP(B3606,'2.1.trackMPD'!$R$7:$R$29,'2.1.trackMPD'!$T$7:$T$29)</f>
        <v>1</v>
      </c>
      <c r="D3606" s="160">
        <v>5000</v>
      </c>
      <c r="E3606" s="160" t="s">
        <v>6390</v>
      </c>
      <c r="F3606" s="160" t="s">
        <v>110</v>
      </c>
      <c r="G3606" s="160" t="s">
        <v>124</v>
      </c>
      <c r="H3606" s="160" t="s">
        <v>6392</v>
      </c>
      <c r="I3606" s="160" cm="1">
        <f t="array" ref="I3606">INDEX('2.1.trackMPD'!I:I/(24*60*60),
       MATCH(1,
             (A3606='2.1.trackMPD'!A:A)*
             (C3606='2.1.trackMPD'!D:D)*
             (D3606/10^6='2.1.trackMPD'!H:H)*
             (E3606='2.1.trackMPD'!F:F),
0))</f>
        <v>6.8323942129629629E-7</v>
      </c>
    </row>
    <row r="3607" spans="1:9" x14ac:dyDescent="0.2">
      <c r="A3607" s="160" t="s">
        <v>94</v>
      </c>
      <c r="B3607" s="160" t="s">
        <v>5</v>
      </c>
      <c r="C3607" s="160">
        <f>_xlfn.XLOOKUP(B3607,'2.1.trackMPD'!$R$7:$R$29,'2.1.trackMPD'!$T$7:$T$29)</f>
        <v>1</v>
      </c>
      <c r="D3607" s="160">
        <v>5000</v>
      </c>
      <c r="E3607" s="160" t="s">
        <v>6390</v>
      </c>
      <c r="F3607" s="160" t="s">
        <v>110</v>
      </c>
      <c r="G3607" s="160" t="s">
        <v>140</v>
      </c>
      <c r="H3607" s="160" t="s">
        <v>6392</v>
      </c>
      <c r="I3607" s="160" cm="1">
        <f t="array" ref="I3607">INDEX('2.1.trackMPD'!J:J/(24*60*60),
       MATCH(1,
             (A3607='2.1.trackMPD'!A:A)*
             (C3607='2.1.trackMPD'!D:D)*
             (D3607/10^6='2.1.trackMPD'!H:H)*
             (E3607='2.1.trackMPD'!F:F),
0))</f>
        <v>4.1116403414351855E-5</v>
      </c>
    </row>
    <row r="3608" spans="1:9" x14ac:dyDescent="0.2">
      <c r="A3608" s="160" t="s">
        <v>94</v>
      </c>
      <c r="B3608" s="160" t="s">
        <v>5</v>
      </c>
      <c r="C3608" s="160">
        <f>_xlfn.XLOOKUP(B3608,'2.1.trackMPD'!$R$7:$R$29,'2.1.trackMPD'!$T$7:$T$29)</f>
        <v>1</v>
      </c>
      <c r="D3608" s="160">
        <v>5000</v>
      </c>
      <c r="E3608" s="160" t="s">
        <v>6390</v>
      </c>
      <c r="F3608" s="160" t="s">
        <v>110</v>
      </c>
      <c r="G3608" s="160" t="s">
        <v>124</v>
      </c>
      <c r="H3608" s="160" t="s">
        <v>6393</v>
      </c>
      <c r="I3608" s="160" cm="1">
        <f t="array" ref="I3608">INDEX('2.1.trackMPD'!K:K/(24*60*60),
       MATCH(1,
             (A3608='2.1.trackMPD'!A:A)*
             (C3608='2.1.trackMPD'!D:D)*
             (D3608/10^6='2.1.trackMPD'!H:H)*
             (E3608='2.1.trackMPD'!F:F),
0))</f>
        <v>0</v>
      </c>
    </row>
    <row r="3609" spans="1:9" x14ac:dyDescent="0.2">
      <c r="A3609" s="160" t="s">
        <v>94</v>
      </c>
      <c r="B3609" s="160" t="s">
        <v>5</v>
      </c>
      <c r="C3609" s="160">
        <f>_xlfn.XLOOKUP(B3609,'2.1.trackMPD'!$R$7:$R$29,'2.1.trackMPD'!$T$7:$T$29)</f>
        <v>1</v>
      </c>
      <c r="D3609" s="160">
        <v>5000</v>
      </c>
      <c r="E3609" s="160" t="s">
        <v>6390</v>
      </c>
      <c r="F3609" s="160" t="s">
        <v>110</v>
      </c>
      <c r="G3609" s="160" t="s">
        <v>140</v>
      </c>
      <c r="H3609" s="160" t="s">
        <v>6393</v>
      </c>
      <c r="I3609" s="160" cm="1">
        <f t="array" ref="I3609">INDEX('2.1.trackMPD'!L:L/(24*60*60),
       MATCH(1,
             (A3609='2.1.trackMPD'!A:A)*
             (C3609='2.1.trackMPD'!D:D)*
             (D3609/10^6='2.1.trackMPD'!H:H)*
             (E3609='2.1.trackMPD'!F:F),
0))</f>
        <v>0</v>
      </c>
    </row>
    <row r="3610" spans="1:9" x14ac:dyDescent="0.2">
      <c r="A3610" s="160" t="s">
        <v>94</v>
      </c>
      <c r="B3610" s="160" t="s">
        <v>5</v>
      </c>
      <c r="C3610" s="160">
        <f>_xlfn.XLOOKUP(B3610,'2.1.trackMPD'!$R$7:$R$29,'2.1.trackMPD'!$T$7:$T$29)</f>
        <v>1</v>
      </c>
      <c r="D3610" s="160">
        <v>1</v>
      </c>
      <c r="E3610" s="160" t="s">
        <v>6394</v>
      </c>
      <c r="F3610" s="160" t="s">
        <v>110</v>
      </c>
      <c r="G3610" s="160" t="s">
        <v>124</v>
      </c>
      <c r="H3610" s="160" t="s">
        <v>6392</v>
      </c>
      <c r="I3610" s="160" cm="1">
        <f t="array" ref="I3610">INDEX('2.1.trackMPD'!I:I/(24*60*60),
       MATCH(1,
             (A3610='2.1.trackMPD'!A:A)*
             (C3610='2.1.trackMPD'!D:D)*
             (D3610/10^6='2.1.trackMPD'!H:H)*
             (E3610='2.1.trackMPD'!F:F),
0))</f>
        <v>7.9537023148148142E-7</v>
      </c>
    </row>
    <row r="3611" spans="1:9" x14ac:dyDescent="0.2">
      <c r="A3611" s="160" t="s">
        <v>94</v>
      </c>
      <c r="B3611" s="160" t="s">
        <v>5</v>
      </c>
      <c r="C3611" s="160">
        <f>_xlfn.XLOOKUP(B3611,'2.1.trackMPD'!$R$7:$R$29,'2.1.trackMPD'!$T$7:$T$29)</f>
        <v>1</v>
      </c>
      <c r="D3611" s="160">
        <v>1</v>
      </c>
      <c r="E3611" s="160" t="s">
        <v>6394</v>
      </c>
      <c r="F3611" s="160" t="s">
        <v>110</v>
      </c>
      <c r="G3611" s="160" t="s">
        <v>140</v>
      </c>
      <c r="H3611" s="160" t="s">
        <v>6392</v>
      </c>
      <c r="I3611" s="160" cm="1">
        <f t="array" ref="I3611">INDEX('2.1.trackMPD'!J:J/(24*60*60),
       MATCH(1,
             (A3611='2.1.trackMPD'!A:A)*
             (C3611='2.1.trackMPD'!D:D)*
             (D3611/10^6='2.1.trackMPD'!H:H)*
             (E3611='2.1.trackMPD'!F:F),
0))</f>
        <v>5.0087669837962966E-5</v>
      </c>
    </row>
    <row r="3612" spans="1:9" x14ac:dyDescent="0.2">
      <c r="A3612" s="160" t="s">
        <v>94</v>
      </c>
      <c r="B3612" s="160" t="s">
        <v>5</v>
      </c>
      <c r="C3612" s="160">
        <f>_xlfn.XLOOKUP(B3612,'2.1.trackMPD'!$R$7:$R$29,'2.1.trackMPD'!$T$7:$T$29)</f>
        <v>1</v>
      </c>
      <c r="D3612" s="160">
        <v>1</v>
      </c>
      <c r="E3612" s="160" t="s">
        <v>6394</v>
      </c>
      <c r="F3612" s="160" t="s">
        <v>110</v>
      </c>
      <c r="G3612" s="160" t="s">
        <v>124</v>
      </c>
      <c r="H3612" s="160" t="s">
        <v>6393</v>
      </c>
      <c r="I3612" s="160" cm="1">
        <f t="array" ref="I3612">INDEX('2.1.trackMPD'!K:K/(24*60*60),
       MATCH(1,
             (A3612='2.1.trackMPD'!A:A)*
             (C3612='2.1.trackMPD'!D:D)*
             (D3612/10^6='2.1.trackMPD'!H:H)*
             (E3612='2.1.trackMPD'!F:F),
0))</f>
        <v>0</v>
      </c>
    </row>
    <row r="3613" spans="1:9" x14ac:dyDescent="0.2">
      <c r="A3613" s="160" t="s">
        <v>94</v>
      </c>
      <c r="B3613" s="160" t="s">
        <v>5</v>
      </c>
      <c r="C3613" s="160">
        <f>_xlfn.XLOOKUP(B3613,'2.1.trackMPD'!$R$7:$R$29,'2.1.trackMPD'!$T$7:$T$29)</f>
        <v>1</v>
      </c>
      <c r="D3613" s="160">
        <v>1</v>
      </c>
      <c r="E3613" s="160" t="s">
        <v>6394</v>
      </c>
      <c r="F3613" s="160" t="s">
        <v>110</v>
      </c>
      <c r="G3613" s="160" t="s">
        <v>140</v>
      </c>
      <c r="H3613" s="160" t="s">
        <v>6393</v>
      </c>
      <c r="I3613" s="160" cm="1">
        <f t="array" ref="I3613">INDEX('2.1.trackMPD'!L:L/(24*60*60),
       MATCH(1,
             (A3613='2.1.trackMPD'!A:A)*
             (C3613='2.1.trackMPD'!D:D)*
             (D3613/10^6='2.1.trackMPD'!H:H)*
             (E3613='2.1.trackMPD'!F:F),
0))</f>
        <v>1.7510191666666667E-6</v>
      </c>
    </row>
    <row r="3614" spans="1:9" x14ac:dyDescent="0.2">
      <c r="A3614" s="160" t="s">
        <v>94</v>
      </c>
      <c r="B3614" s="160" t="s">
        <v>5</v>
      </c>
      <c r="C3614" s="160">
        <f>_xlfn.XLOOKUP(B3614,'2.1.trackMPD'!$R$7:$R$29,'2.1.trackMPD'!$T$7:$T$29)</f>
        <v>1</v>
      </c>
      <c r="D3614" s="160">
        <v>10</v>
      </c>
      <c r="E3614" s="160" t="s">
        <v>6394</v>
      </c>
      <c r="F3614" s="160" t="s">
        <v>110</v>
      </c>
      <c r="G3614" s="160" t="s">
        <v>124</v>
      </c>
      <c r="H3614" s="160" t="s">
        <v>6392</v>
      </c>
      <c r="I3614" s="160" cm="1">
        <f t="array" ref="I3614">INDEX('2.1.trackMPD'!I:I/(24*60*60),
       MATCH(1,
             (A3614='2.1.trackMPD'!A:A)*
             (C3614='2.1.trackMPD'!D:D)*
             (D3614/10^6='2.1.trackMPD'!H:H)*
             (E3614='2.1.trackMPD'!F:F),
0))</f>
        <v>2.5048689699074073E-6</v>
      </c>
    </row>
    <row r="3615" spans="1:9" x14ac:dyDescent="0.2">
      <c r="A3615" s="160" t="s">
        <v>94</v>
      </c>
      <c r="B3615" s="160" t="s">
        <v>5</v>
      </c>
      <c r="C3615" s="160">
        <f>_xlfn.XLOOKUP(B3615,'2.1.trackMPD'!$R$7:$R$29,'2.1.trackMPD'!$T$7:$T$29)</f>
        <v>1</v>
      </c>
      <c r="D3615" s="160">
        <v>10</v>
      </c>
      <c r="E3615" s="160" t="s">
        <v>6394</v>
      </c>
      <c r="F3615" s="160" t="s">
        <v>110</v>
      </c>
      <c r="G3615" s="160" t="s">
        <v>140</v>
      </c>
      <c r="H3615" s="160" t="s">
        <v>6392</v>
      </c>
      <c r="I3615" s="160" cm="1">
        <f t="array" ref="I3615">INDEX('2.1.trackMPD'!J:J/(24*60*60),
       MATCH(1,
             (A3615='2.1.trackMPD'!A:A)*
             (C3615='2.1.trackMPD'!D:D)*
             (D3615/10^6='2.1.trackMPD'!H:H)*
             (E3615='2.1.trackMPD'!F:F),
0))</f>
        <v>1.1880517534722223E-4</v>
      </c>
    </row>
    <row r="3616" spans="1:9" x14ac:dyDescent="0.2">
      <c r="A3616" s="160" t="s">
        <v>94</v>
      </c>
      <c r="B3616" s="160" t="s">
        <v>5</v>
      </c>
      <c r="C3616" s="160">
        <f>_xlfn.XLOOKUP(B3616,'2.1.trackMPD'!$R$7:$R$29,'2.1.trackMPD'!$T$7:$T$29)</f>
        <v>1</v>
      </c>
      <c r="D3616" s="160">
        <v>10</v>
      </c>
      <c r="E3616" s="160" t="s">
        <v>6394</v>
      </c>
      <c r="F3616" s="160" t="s">
        <v>110</v>
      </c>
      <c r="G3616" s="160" t="s">
        <v>124</v>
      </c>
      <c r="H3616" s="160" t="s">
        <v>6393</v>
      </c>
      <c r="I3616" s="160" cm="1">
        <f t="array" ref="I3616">INDEX('2.1.trackMPD'!K:K/(24*60*60),
       MATCH(1,
             (A3616='2.1.trackMPD'!A:A)*
             (C3616='2.1.trackMPD'!D:D)*
             (D3616/10^6='2.1.trackMPD'!H:H)*
             (E3616='2.1.trackMPD'!F:F),
0))</f>
        <v>0</v>
      </c>
    </row>
    <row r="3617" spans="1:9" x14ac:dyDescent="0.2">
      <c r="A3617" s="160" t="s">
        <v>94</v>
      </c>
      <c r="B3617" s="160" t="s">
        <v>5</v>
      </c>
      <c r="C3617" s="160">
        <f>_xlfn.XLOOKUP(B3617,'2.1.trackMPD'!$R$7:$R$29,'2.1.trackMPD'!$T$7:$T$29)</f>
        <v>1</v>
      </c>
      <c r="D3617" s="160">
        <v>10</v>
      </c>
      <c r="E3617" s="160" t="s">
        <v>6394</v>
      </c>
      <c r="F3617" s="160" t="s">
        <v>110</v>
      </c>
      <c r="G3617" s="160" t="s">
        <v>140</v>
      </c>
      <c r="H3617" s="160" t="s">
        <v>6393</v>
      </c>
      <c r="I3617" s="160" cm="1">
        <f t="array" ref="I3617">INDEX('2.1.trackMPD'!L:L/(24*60*60),
       MATCH(1,
             (A3617='2.1.trackMPD'!A:A)*
             (C3617='2.1.trackMPD'!D:D)*
             (D3617/10^6='2.1.trackMPD'!H:H)*
             (E3617='2.1.trackMPD'!F:F),
0))</f>
        <v>0</v>
      </c>
    </row>
    <row r="3618" spans="1:9" x14ac:dyDescent="0.2">
      <c r="A3618" s="160" t="s">
        <v>94</v>
      </c>
      <c r="B3618" s="160" t="s">
        <v>5</v>
      </c>
      <c r="C3618" s="160">
        <f>_xlfn.XLOOKUP(B3618,'2.1.trackMPD'!$R$7:$R$29,'2.1.trackMPD'!$T$7:$T$29)</f>
        <v>1</v>
      </c>
      <c r="D3618" s="160">
        <v>100</v>
      </c>
      <c r="E3618" s="160" t="s">
        <v>6394</v>
      </c>
      <c r="F3618" s="160" t="s">
        <v>110</v>
      </c>
      <c r="G3618" s="160" t="s">
        <v>124</v>
      </c>
      <c r="H3618" s="160" t="s">
        <v>6392</v>
      </c>
      <c r="I3618" s="160" cm="1">
        <f t="array" ref="I3618">INDEX('2.1.trackMPD'!I:I/(24*60*60),
       MATCH(1,
             (A3618='2.1.trackMPD'!A:A)*
             (C3618='2.1.trackMPD'!D:D)*
             (D3618/10^6='2.1.trackMPD'!H:H)*
             (E3618='2.1.trackMPD'!F:F),
0))</f>
        <v>5.6338042824074076E-7</v>
      </c>
    </row>
    <row r="3619" spans="1:9" x14ac:dyDescent="0.2">
      <c r="A3619" s="160" t="s">
        <v>94</v>
      </c>
      <c r="B3619" s="160" t="s">
        <v>5</v>
      </c>
      <c r="C3619" s="160">
        <f>_xlfn.XLOOKUP(B3619,'2.1.trackMPD'!$R$7:$R$29,'2.1.trackMPD'!$T$7:$T$29)</f>
        <v>1</v>
      </c>
      <c r="D3619" s="160">
        <v>100</v>
      </c>
      <c r="E3619" s="160" t="s">
        <v>6394</v>
      </c>
      <c r="F3619" s="160" t="s">
        <v>110</v>
      </c>
      <c r="G3619" s="160" t="s">
        <v>140</v>
      </c>
      <c r="H3619" s="160" t="s">
        <v>6392</v>
      </c>
      <c r="I3619" s="160" cm="1">
        <f t="array" ref="I3619">INDEX('2.1.trackMPD'!J:J/(24*60*60),
       MATCH(1,
             (A3619='2.1.trackMPD'!A:A)*
             (C3619='2.1.trackMPD'!D:D)*
             (D3619/10^6='2.1.trackMPD'!H:H)*
             (E3619='2.1.trackMPD'!F:F),
0))</f>
        <v>1.1832904143518518E-4</v>
      </c>
    </row>
    <row r="3620" spans="1:9" x14ac:dyDescent="0.2">
      <c r="A3620" s="160" t="s">
        <v>94</v>
      </c>
      <c r="B3620" s="160" t="s">
        <v>5</v>
      </c>
      <c r="C3620" s="160">
        <f>_xlfn.XLOOKUP(B3620,'2.1.trackMPD'!$R$7:$R$29,'2.1.trackMPD'!$T$7:$T$29)</f>
        <v>1</v>
      </c>
      <c r="D3620" s="160">
        <v>100</v>
      </c>
      <c r="E3620" s="160" t="s">
        <v>6394</v>
      </c>
      <c r="F3620" s="160" t="s">
        <v>110</v>
      </c>
      <c r="G3620" s="160" t="s">
        <v>124</v>
      </c>
      <c r="H3620" s="160" t="s">
        <v>6393</v>
      </c>
      <c r="I3620" s="160" cm="1">
        <f t="array" ref="I3620">INDEX('2.1.trackMPD'!K:K/(24*60*60),
       MATCH(1,
             (A3620='2.1.trackMPD'!A:A)*
             (C3620='2.1.trackMPD'!D:D)*
             (D3620/10^6='2.1.trackMPD'!H:H)*
             (E3620='2.1.trackMPD'!F:F),
0))</f>
        <v>0</v>
      </c>
    </row>
    <row r="3621" spans="1:9" x14ac:dyDescent="0.2">
      <c r="A3621" s="160" t="s">
        <v>94</v>
      </c>
      <c r="B3621" s="160" t="s">
        <v>5</v>
      </c>
      <c r="C3621" s="160">
        <f>_xlfn.XLOOKUP(B3621,'2.1.trackMPD'!$R$7:$R$29,'2.1.trackMPD'!$T$7:$T$29)</f>
        <v>1</v>
      </c>
      <c r="D3621" s="160">
        <v>100</v>
      </c>
      <c r="E3621" s="160" t="s">
        <v>6394</v>
      </c>
      <c r="F3621" s="160" t="s">
        <v>110</v>
      </c>
      <c r="G3621" s="160" t="s">
        <v>140</v>
      </c>
      <c r="H3621" s="160" t="s">
        <v>6393</v>
      </c>
      <c r="I3621" s="160" cm="1">
        <f t="array" ref="I3621">INDEX('2.1.trackMPD'!L:L/(24*60*60),
       MATCH(1,
             (A3621='2.1.trackMPD'!A:A)*
             (C3621='2.1.trackMPD'!D:D)*
             (D3621/10^6='2.1.trackMPD'!H:H)*
             (E3621='2.1.trackMPD'!F:F),
0))</f>
        <v>1.5432098761574074E-5</v>
      </c>
    </row>
    <row r="3622" spans="1:9" x14ac:dyDescent="0.2">
      <c r="A3622" s="160" t="s">
        <v>94</v>
      </c>
      <c r="B3622" s="160" t="s">
        <v>5</v>
      </c>
      <c r="C3622" s="160">
        <f>_xlfn.XLOOKUP(B3622,'2.1.trackMPD'!$R$7:$R$29,'2.1.trackMPD'!$T$7:$T$29)</f>
        <v>1</v>
      </c>
      <c r="D3622" s="160">
        <v>1000</v>
      </c>
      <c r="E3622" s="160" t="s">
        <v>6394</v>
      </c>
      <c r="F3622" s="160" t="s">
        <v>110</v>
      </c>
      <c r="G3622" s="160" t="s">
        <v>124</v>
      </c>
      <c r="H3622" s="160" t="s">
        <v>6392</v>
      </c>
      <c r="I3622" s="160" cm="1">
        <f t="array" ref="I3622">INDEX('2.1.trackMPD'!I:I/(24*60*60),
       MATCH(1,
             (A3622='2.1.trackMPD'!A:A)*
             (C3622='2.1.trackMPD'!D:D)*
             (D3622/10^6='2.1.trackMPD'!H:H)*
             (E3622='2.1.trackMPD'!F:F),
0))</f>
        <v>6.5200018518518522E-7</v>
      </c>
    </row>
    <row r="3623" spans="1:9" x14ac:dyDescent="0.2">
      <c r="A3623" s="160" t="s">
        <v>94</v>
      </c>
      <c r="B3623" s="160" t="s">
        <v>5</v>
      </c>
      <c r="C3623" s="160">
        <f>_xlfn.XLOOKUP(B3623,'2.1.trackMPD'!$R$7:$R$29,'2.1.trackMPD'!$T$7:$T$29)</f>
        <v>1</v>
      </c>
      <c r="D3623" s="160">
        <v>1000</v>
      </c>
      <c r="E3623" s="160" t="s">
        <v>6394</v>
      </c>
      <c r="F3623" s="160" t="s">
        <v>110</v>
      </c>
      <c r="G3623" s="160" t="s">
        <v>140</v>
      </c>
      <c r="H3623" s="160" t="s">
        <v>6392</v>
      </c>
      <c r="I3623" s="160" cm="1">
        <f t="array" ref="I3623">INDEX('2.1.trackMPD'!J:J/(24*60*60),
       MATCH(1,
             (A3623='2.1.trackMPD'!A:A)*
             (C3623='2.1.trackMPD'!D:D)*
             (D3623/10^6='2.1.trackMPD'!H:H)*
             (E3623='2.1.trackMPD'!F:F),
0))</f>
        <v>4.0013217731481476E-5</v>
      </c>
    </row>
    <row r="3624" spans="1:9" x14ac:dyDescent="0.2">
      <c r="A3624" s="160" t="s">
        <v>94</v>
      </c>
      <c r="B3624" s="160" t="s">
        <v>5</v>
      </c>
      <c r="C3624" s="160">
        <f>_xlfn.XLOOKUP(B3624,'2.1.trackMPD'!$R$7:$R$29,'2.1.trackMPD'!$T$7:$T$29)</f>
        <v>1</v>
      </c>
      <c r="D3624" s="160">
        <v>1000</v>
      </c>
      <c r="E3624" s="160" t="s">
        <v>6394</v>
      </c>
      <c r="F3624" s="160" t="s">
        <v>110</v>
      </c>
      <c r="G3624" s="160" t="s">
        <v>124</v>
      </c>
      <c r="H3624" s="160" t="s">
        <v>6393</v>
      </c>
      <c r="I3624" s="160" cm="1">
        <f t="array" ref="I3624">INDEX('2.1.trackMPD'!K:K/(24*60*60),
       MATCH(1,
             (A3624='2.1.trackMPD'!A:A)*
             (C3624='2.1.trackMPD'!D:D)*
             (D3624/10^6='2.1.trackMPD'!H:H)*
             (E3624='2.1.trackMPD'!F:F),
0))</f>
        <v>3.5483379629629632E-7</v>
      </c>
    </row>
    <row r="3625" spans="1:9" x14ac:dyDescent="0.2">
      <c r="A3625" s="160" t="s">
        <v>94</v>
      </c>
      <c r="B3625" s="160" t="s">
        <v>5</v>
      </c>
      <c r="C3625" s="160">
        <f>_xlfn.XLOOKUP(B3625,'2.1.trackMPD'!$R$7:$R$29,'2.1.trackMPD'!$T$7:$T$29)</f>
        <v>1</v>
      </c>
      <c r="D3625" s="160">
        <v>1000</v>
      </c>
      <c r="E3625" s="160" t="s">
        <v>6394</v>
      </c>
      <c r="F3625" s="160" t="s">
        <v>110</v>
      </c>
      <c r="G3625" s="160" t="s">
        <v>140</v>
      </c>
      <c r="H3625" s="160" t="s">
        <v>6393</v>
      </c>
      <c r="I3625" s="160" cm="1">
        <f t="array" ref="I3625">INDEX('2.1.trackMPD'!L:L/(24*60*60),
       MATCH(1,
             (A3625='2.1.trackMPD'!A:A)*
             (C3625='2.1.trackMPD'!D:D)*
             (D3625/10^6='2.1.trackMPD'!H:H)*
             (E3625='2.1.trackMPD'!F:F),
0))</f>
        <v>1.0936132986111111E-6</v>
      </c>
    </row>
    <row r="3626" spans="1:9" x14ac:dyDescent="0.2">
      <c r="A3626" s="160" t="s">
        <v>94</v>
      </c>
      <c r="B3626" s="160" t="s">
        <v>5</v>
      </c>
      <c r="C3626" s="160">
        <f>_xlfn.XLOOKUP(B3626,'2.1.trackMPD'!$R$7:$R$29,'2.1.trackMPD'!$T$7:$T$29)</f>
        <v>1</v>
      </c>
      <c r="D3626" s="160">
        <v>5000</v>
      </c>
      <c r="E3626" s="160" t="s">
        <v>6394</v>
      </c>
      <c r="F3626" s="160" t="s">
        <v>110</v>
      </c>
      <c r="G3626" s="160" t="s">
        <v>124</v>
      </c>
      <c r="H3626" s="160" t="s">
        <v>6392</v>
      </c>
      <c r="I3626" s="160" cm="1">
        <f t="array" ref="I3626">INDEX('2.1.trackMPD'!I:I/(24*60*60),
       MATCH(1,
             (A3626='2.1.trackMPD'!A:A)*
             (C3626='2.1.trackMPD'!D:D)*
             (D3626/10^6='2.1.trackMPD'!H:H)*
             (E3626='2.1.trackMPD'!F:F),
0))</f>
        <v>6.9011234953703707E-7</v>
      </c>
    </row>
    <row r="3627" spans="1:9" x14ac:dyDescent="0.2">
      <c r="A3627" s="160" t="s">
        <v>94</v>
      </c>
      <c r="B3627" s="160" t="s">
        <v>5</v>
      </c>
      <c r="C3627" s="160">
        <f>_xlfn.XLOOKUP(B3627,'2.1.trackMPD'!$R$7:$R$29,'2.1.trackMPD'!$T$7:$T$29)</f>
        <v>1</v>
      </c>
      <c r="D3627" s="160">
        <v>5000</v>
      </c>
      <c r="E3627" s="160" t="s">
        <v>6394</v>
      </c>
      <c r="F3627" s="160" t="s">
        <v>110</v>
      </c>
      <c r="G3627" s="160" t="s">
        <v>140</v>
      </c>
      <c r="H3627" s="160" t="s">
        <v>6392</v>
      </c>
      <c r="I3627" s="160" cm="1">
        <f t="array" ref="I3627">INDEX('2.1.trackMPD'!J:J/(24*60*60),
       MATCH(1,
             (A3627='2.1.trackMPD'!A:A)*
             (C3627='2.1.trackMPD'!D:D)*
             (D3627/10^6='2.1.trackMPD'!H:H)*
             (E3627='2.1.trackMPD'!F:F),
0))</f>
        <v>5.2824286331018521E-5</v>
      </c>
    </row>
    <row r="3628" spans="1:9" x14ac:dyDescent="0.2">
      <c r="A3628" s="160" t="s">
        <v>94</v>
      </c>
      <c r="B3628" s="160" t="s">
        <v>5</v>
      </c>
      <c r="C3628" s="160">
        <f>_xlfn.XLOOKUP(B3628,'2.1.trackMPD'!$R$7:$R$29,'2.1.trackMPD'!$T$7:$T$29)</f>
        <v>1</v>
      </c>
      <c r="D3628" s="160">
        <v>5000</v>
      </c>
      <c r="E3628" s="160" t="s">
        <v>6394</v>
      </c>
      <c r="F3628" s="160" t="s">
        <v>110</v>
      </c>
      <c r="G3628" s="160" t="s">
        <v>124</v>
      </c>
      <c r="H3628" s="160" t="s">
        <v>6393</v>
      </c>
      <c r="I3628" s="160" cm="1">
        <f t="array" ref="I3628">INDEX('2.1.trackMPD'!K:K/(24*60*60),
       MATCH(1,
             (A3628='2.1.trackMPD'!A:A)*
             (C3628='2.1.trackMPD'!D:D)*
             (D3628/10^6='2.1.trackMPD'!H:H)*
             (E3628='2.1.trackMPD'!F:F),
0))</f>
        <v>0</v>
      </c>
    </row>
    <row r="3629" spans="1:9" x14ac:dyDescent="0.2">
      <c r="A3629" s="160" t="s">
        <v>94</v>
      </c>
      <c r="B3629" s="160" t="s">
        <v>5</v>
      </c>
      <c r="C3629" s="160">
        <f>_xlfn.XLOOKUP(B3629,'2.1.trackMPD'!$R$7:$R$29,'2.1.trackMPD'!$T$7:$T$29)</f>
        <v>1</v>
      </c>
      <c r="D3629" s="160">
        <v>5000</v>
      </c>
      <c r="E3629" s="160" t="s">
        <v>6394</v>
      </c>
      <c r="F3629" s="160" t="s">
        <v>110</v>
      </c>
      <c r="G3629" s="160" t="s">
        <v>140</v>
      </c>
      <c r="H3629" s="160" t="s">
        <v>6393</v>
      </c>
      <c r="I3629" s="160" cm="1">
        <f t="array" ref="I3629">INDEX('2.1.trackMPD'!L:L/(24*60*60),
       MATCH(1,
             (A3629='2.1.trackMPD'!A:A)*
             (C3629='2.1.trackMPD'!D:D)*
             (D3629/10^6='2.1.trackMPD'!H:H)*
             (E3629='2.1.trackMPD'!F:F),
0))</f>
        <v>1.3550135532407408E-6</v>
      </c>
    </row>
    <row r="3630" spans="1:9" x14ac:dyDescent="0.2">
      <c r="A3630" s="160" t="s">
        <v>94</v>
      </c>
      <c r="B3630" s="160" t="s">
        <v>5</v>
      </c>
      <c r="C3630" s="160">
        <f>_xlfn.XLOOKUP(B3630,'2.1.trackMPD'!$R$7:$R$29,'2.1.trackMPD'!$T$7:$T$29)</f>
        <v>1</v>
      </c>
      <c r="D3630" s="160">
        <v>1</v>
      </c>
      <c r="E3630" s="160" t="s">
        <v>6395</v>
      </c>
      <c r="F3630" s="160" t="s">
        <v>110</v>
      </c>
      <c r="G3630" s="160" t="s">
        <v>124</v>
      </c>
      <c r="H3630" s="160" t="s">
        <v>6392</v>
      </c>
      <c r="I3630" s="160" t="e" cm="1">
        <f t="array" ref="I3630">INDEX('2.1.trackMPD'!I:I/(24*60*60),
       MATCH(1,
             (A3630='2.1.trackMPD'!A:A)*
             (C3630='2.1.trackMPD'!D:D)*
             (D3630/10^6='2.1.trackMPD'!H:H)*
             (E3630='2.1.trackMPD'!F:F),
0))</f>
        <v>#N/A</v>
      </c>
    </row>
    <row r="3631" spans="1:9" x14ac:dyDescent="0.2">
      <c r="A3631" s="160" t="s">
        <v>94</v>
      </c>
      <c r="B3631" s="160" t="s">
        <v>5</v>
      </c>
      <c r="C3631" s="160">
        <f>_xlfn.XLOOKUP(B3631,'2.1.trackMPD'!$R$7:$R$29,'2.1.trackMPD'!$T$7:$T$29)</f>
        <v>1</v>
      </c>
      <c r="D3631" s="160">
        <v>1</v>
      </c>
      <c r="E3631" s="160" t="s">
        <v>6395</v>
      </c>
      <c r="F3631" s="160" t="s">
        <v>110</v>
      </c>
      <c r="G3631" s="160" t="s">
        <v>140</v>
      </c>
      <c r="H3631" s="160" t="s">
        <v>6392</v>
      </c>
      <c r="I3631" s="160" t="e" cm="1">
        <f t="array" ref="I3631">INDEX('2.1.trackMPD'!J:J/(24*60*60),
       MATCH(1,
             (A3631='2.1.trackMPD'!A:A)*
             (C3631='2.1.trackMPD'!D:D)*
             (D3631/10^6='2.1.trackMPD'!H:H)*
             (E3631='2.1.trackMPD'!F:F),
0))</f>
        <v>#N/A</v>
      </c>
    </row>
    <row r="3632" spans="1:9" x14ac:dyDescent="0.2">
      <c r="A3632" s="160" t="s">
        <v>94</v>
      </c>
      <c r="B3632" s="160" t="s">
        <v>5</v>
      </c>
      <c r="C3632" s="160">
        <f>_xlfn.XLOOKUP(B3632,'2.1.trackMPD'!$R$7:$R$29,'2.1.trackMPD'!$T$7:$T$29)</f>
        <v>1</v>
      </c>
      <c r="D3632" s="160">
        <v>1</v>
      </c>
      <c r="E3632" s="160" t="s">
        <v>6395</v>
      </c>
      <c r="F3632" s="160" t="s">
        <v>110</v>
      </c>
      <c r="G3632" s="160" t="s">
        <v>124</v>
      </c>
      <c r="H3632" s="160" t="s">
        <v>6393</v>
      </c>
      <c r="I3632" s="160" t="e" cm="1">
        <f t="array" ref="I3632">INDEX('2.1.trackMPD'!K:K/(24*60*60),
       MATCH(1,
             (A3632='2.1.trackMPD'!A:A)*
             (C3632='2.1.trackMPD'!D:D)*
             (D3632/10^6='2.1.trackMPD'!H:H)*
             (E3632='2.1.trackMPD'!F:F),
0))</f>
        <v>#N/A</v>
      </c>
    </row>
    <row r="3633" spans="1:9" x14ac:dyDescent="0.2">
      <c r="A3633" s="160" t="s">
        <v>94</v>
      </c>
      <c r="B3633" s="160" t="s">
        <v>5</v>
      </c>
      <c r="C3633" s="160">
        <f>_xlfn.XLOOKUP(B3633,'2.1.trackMPD'!$R$7:$R$29,'2.1.trackMPD'!$T$7:$T$29)</f>
        <v>1</v>
      </c>
      <c r="D3633" s="160">
        <v>1</v>
      </c>
      <c r="E3633" s="160" t="s">
        <v>6395</v>
      </c>
      <c r="F3633" s="160" t="s">
        <v>110</v>
      </c>
      <c r="G3633" s="160" t="s">
        <v>140</v>
      </c>
      <c r="H3633" s="160" t="s">
        <v>6393</v>
      </c>
      <c r="I3633" s="160" t="e" cm="1">
        <f t="array" ref="I3633">INDEX('2.1.trackMPD'!L:L/(24*60*60),
       MATCH(1,
             (A3633='2.1.trackMPD'!A:A)*
             (C3633='2.1.trackMPD'!D:D)*
             (D3633/10^6='2.1.trackMPD'!H:H)*
             (E3633='2.1.trackMPD'!F:F),
0))</f>
        <v>#N/A</v>
      </c>
    </row>
    <row r="3634" spans="1:9" x14ac:dyDescent="0.2">
      <c r="A3634" s="160" t="s">
        <v>94</v>
      </c>
      <c r="B3634" s="160" t="s">
        <v>5</v>
      </c>
      <c r="C3634" s="160">
        <f>_xlfn.XLOOKUP(B3634,'2.1.trackMPD'!$R$7:$R$29,'2.1.trackMPD'!$T$7:$T$29)</f>
        <v>1</v>
      </c>
      <c r="D3634" s="160">
        <v>10</v>
      </c>
      <c r="E3634" s="160" t="s">
        <v>6395</v>
      </c>
      <c r="F3634" s="160" t="s">
        <v>110</v>
      </c>
      <c r="G3634" s="160" t="s">
        <v>124</v>
      </c>
      <c r="H3634" s="160" t="s">
        <v>6392</v>
      </c>
      <c r="I3634" s="160" t="e" cm="1">
        <f t="array" ref="I3634">INDEX('2.1.trackMPD'!I:I/(24*60*60),
       MATCH(1,
             (A3634='2.1.trackMPD'!A:A)*
             (C3634='2.1.trackMPD'!D:D)*
             (D3634/10^6='2.1.trackMPD'!H:H)*
             (E3634='2.1.trackMPD'!F:F),
0))</f>
        <v>#N/A</v>
      </c>
    </row>
    <row r="3635" spans="1:9" x14ac:dyDescent="0.2">
      <c r="A3635" s="160" t="s">
        <v>94</v>
      </c>
      <c r="B3635" s="160" t="s">
        <v>5</v>
      </c>
      <c r="C3635" s="160">
        <f>_xlfn.XLOOKUP(B3635,'2.1.trackMPD'!$R$7:$R$29,'2.1.trackMPD'!$T$7:$T$29)</f>
        <v>1</v>
      </c>
      <c r="D3635" s="160">
        <v>10</v>
      </c>
      <c r="E3635" s="160" t="s">
        <v>6395</v>
      </c>
      <c r="F3635" s="160" t="s">
        <v>110</v>
      </c>
      <c r="G3635" s="160" t="s">
        <v>140</v>
      </c>
      <c r="H3635" s="160" t="s">
        <v>6392</v>
      </c>
      <c r="I3635" s="160" t="e" cm="1">
        <f t="array" ref="I3635">INDEX('2.1.trackMPD'!J:J/(24*60*60),
       MATCH(1,
             (A3635='2.1.trackMPD'!A:A)*
             (C3635='2.1.trackMPD'!D:D)*
             (D3635/10^6='2.1.trackMPD'!H:H)*
             (E3635='2.1.trackMPD'!F:F),
0))</f>
        <v>#N/A</v>
      </c>
    </row>
    <row r="3636" spans="1:9" x14ac:dyDescent="0.2">
      <c r="A3636" s="160" t="s">
        <v>94</v>
      </c>
      <c r="B3636" s="160" t="s">
        <v>5</v>
      </c>
      <c r="C3636" s="160">
        <f>_xlfn.XLOOKUP(B3636,'2.1.trackMPD'!$R$7:$R$29,'2.1.trackMPD'!$T$7:$T$29)</f>
        <v>1</v>
      </c>
      <c r="D3636" s="160">
        <v>10</v>
      </c>
      <c r="E3636" s="160" t="s">
        <v>6395</v>
      </c>
      <c r="F3636" s="160" t="s">
        <v>110</v>
      </c>
      <c r="G3636" s="160" t="s">
        <v>124</v>
      </c>
      <c r="H3636" s="160" t="s">
        <v>6393</v>
      </c>
      <c r="I3636" s="160" t="e" cm="1">
        <f t="array" ref="I3636">INDEX('2.1.trackMPD'!K:K/(24*60*60),
       MATCH(1,
             (A3636='2.1.trackMPD'!A:A)*
             (C3636='2.1.trackMPD'!D:D)*
             (D3636/10^6='2.1.trackMPD'!H:H)*
             (E3636='2.1.trackMPD'!F:F),
0))</f>
        <v>#N/A</v>
      </c>
    </row>
    <row r="3637" spans="1:9" x14ac:dyDescent="0.2">
      <c r="A3637" s="160" t="s">
        <v>94</v>
      </c>
      <c r="B3637" s="160" t="s">
        <v>5</v>
      </c>
      <c r="C3637" s="160">
        <f>_xlfn.XLOOKUP(B3637,'2.1.trackMPD'!$R$7:$R$29,'2.1.trackMPD'!$T$7:$T$29)</f>
        <v>1</v>
      </c>
      <c r="D3637" s="160">
        <v>10</v>
      </c>
      <c r="E3637" s="160" t="s">
        <v>6395</v>
      </c>
      <c r="F3637" s="160" t="s">
        <v>110</v>
      </c>
      <c r="G3637" s="160" t="s">
        <v>140</v>
      </c>
      <c r="H3637" s="160" t="s">
        <v>6393</v>
      </c>
      <c r="I3637" s="160" t="e" cm="1">
        <f t="array" ref="I3637">INDEX('2.1.trackMPD'!L:L/(24*60*60),
       MATCH(1,
             (A3637='2.1.trackMPD'!A:A)*
             (C3637='2.1.trackMPD'!D:D)*
             (D3637/10^6='2.1.trackMPD'!H:H)*
             (E3637='2.1.trackMPD'!F:F),
0))</f>
        <v>#N/A</v>
      </c>
    </row>
    <row r="3638" spans="1:9" x14ac:dyDescent="0.2">
      <c r="A3638" s="160" t="s">
        <v>94</v>
      </c>
      <c r="B3638" s="160" t="s">
        <v>5</v>
      </c>
      <c r="C3638" s="160">
        <f>_xlfn.XLOOKUP(B3638,'2.1.trackMPD'!$R$7:$R$29,'2.1.trackMPD'!$T$7:$T$29)</f>
        <v>1</v>
      </c>
      <c r="D3638" s="160">
        <v>100</v>
      </c>
      <c r="E3638" s="160" t="s">
        <v>6395</v>
      </c>
      <c r="F3638" s="160" t="s">
        <v>110</v>
      </c>
      <c r="G3638" s="160" t="s">
        <v>124</v>
      </c>
      <c r="H3638" s="160" t="s">
        <v>6392</v>
      </c>
      <c r="I3638" s="160" t="e" cm="1">
        <f t="array" ref="I3638">INDEX('2.1.trackMPD'!I:I/(24*60*60),
       MATCH(1,
             (A3638='2.1.trackMPD'!A:A)*
             (C3638='2.1.trackMPD'!D:D)*
             (D3638/10^6='2.1.trackMPD'!H:H)*
             (E3638='2.1.trackMPD'!F:F),
0))</f>
        <v>#N/A</v>
      </c>
    </row>
    <row r="3639" spans="1:9" x14ac:dyDescent="0.2">
      <c r="A3639" s="160" t="s">
        <v>94</v>
      </c>
      <c r="B3639" s="160" t="s">
        <v>5</v>
      </c>
      <c r="C3639" s="160">
        <f>_xlfn.XLOOKUP(B3639,'2.1.trackMPD'!$R$7:$R$29,'2.1.trackMPD'!$T$7:$T$29)</f>
        <v>1</v>
      </c>
      <c r="D3639" s="160">
        <v>100</v>
      </c>
      <c r="E3639" s="160" t="s">
        <v>6395</v>
      </c>
      <c r="F3639" s="160" t="s">
        <v>110</v>
      </c>
      <c r="G3639" s="160" t="s">
        <v>140</v>
      </c>
      <c r="H3639" s="160" t="s">
        <v>6392</v>
      </c>
      <c r="I3639" s="160" t="e" cm="1">
        <f t="array" ref="I3639">INDEX('2.1.trackMPD'!J:J/(24*60*60),
       MATCH(1,
             (A3639='2.1.trackMPD'!A:A)*
             (C3639='2.1.trackMPD'!D:D)*
             (D3639/10^6='2.1.trackMPD'!H:H)*
             (E3639='2.1.trackMPD'!F:F),
0))</f>
        <v>#N/A</v>
      </c>
    </row>
    <row r="3640" spans="1:9" x14ac:dyDescent="0.2">
      <c r="A3640" s="160" t="s">
        <v>94</v>
      </c>
      <c r="B3640" s="160" t="s">
        <v>5</v>
      </c>
      <c r="C3640" s="160">
        <f>_xlfn.XLOOKUP(B3640,'2.1.trackMPD'!$R$7:$R$29,'2.1.trackMPD'!$T$7:$T$29)</f>
        <v>1</v>
      </c>
      <c r="D3640" s="160">
        <v>100</v>
      </c>
      <c r="E3640" s="160" t="s">
        <v>6395</v>
      </c>
      <c r="F3640" s="160" t="s">
        <v>110</v>
      </c>
      <c r="G3640" s="160" t="s">
        <v>124</v>
      </c>
      <c r="H3640" s="160" t="s">
        <v>6393</v>
      </c>
      <c r="I3640" s="160" t="e" cm="1">
        <f t="array" ref="I3640">INDEX('2.1.trackMPD'!K:K/(24*60*60),
       MATCH(1,
             (A3640='2.1.trackMPD'!A:A)*
             (C3640='2.1.trackMPD'!D:D)*
             (D3640/10^6='2.1.trackMPD'!H:H)*
             (E3640='2.1.trackMPD'!F:F),
0))</f>
        <v>#N/A</v>
      </c>
    </row>
    <row r="3641" spans="1:9" x14ac:dyDescent="0.2">
      <c r="A3641" s="160" t="s">
        <v>94</v>
      </c>
      <c r="B3641" s="160" t="s">
        <v>5</v>
      </c>
      <c r="C3641" s="160">
        <f>_xlfn.XLOOKUP(B3641,'2.1.trackMPD'!$R$7:$R$29,'2.1.trackMPD'!$T$7:$T$29)</f>
        <v>1</v>
      </c>
      <c r="D3641" s="160">
        <v>100</v>
      </c>
      <c r="E3641" s="160" t="s">
        <v>6395</v>
      </c>
      <c r="F3641" s="160" t="s">
        <v>110</v>
      </c>
      <c r="G3641" s="160" t="s">
        <v>140</v>
      </c>
      <c r="H3641" s="160" t="s">
        <v>6393</v>
      </c>
      <c r="I3641" s="160" t="e" cm="1">
        <f t="array" ref="I3641">INDEX('2.1.trackMPD'!L:L/(24*60*60),
       MATCH(1,
             (A3641='2.1.trackMPD'!A:A)*
             (C3641='2.1.trackMPD'!D:D)*
             (D3641/10^6='2.1.trackMPD'!H:H)*
             (E3641='2.1.trackMPD'!F:F),
0))</f>
        <v>#N/A</v>
      </c>
    </row>
    <row r="3642" spans="1:9" x14ac:dyDescent="0.2">
      <c r="A3642" s="160" t="s">
        <v>94</v>
      </c>
      <c r="B3642" s="160" t="s">
        <v>0</v>
      </c>
      <c r="C3642" s="160">
        <f>_xlfn.XLOOKUP(B3642,'2.1.trackMPD'!$R$7:$R$29,'2.1.trackMPD'!$T$7:$T$29)</f>
        <v>4</v>
      </c>
      <c r="D3642" s="160">
        <v>1</v>
      </c>
      <c r="E3642" s="160" t="s">
        <v>6390</v>
      </c>
      <c r="F3642" s="160" t="s">
        <v>110</v>
      </c>
      <c r="G3642" s="160" t="s">
        <v>124</v>
      </c>
      <c r="H3642" s="160" t="s">
        <v>6392</v>
      </c>
      <c r="I3642" s="160" cm="1">
        <f t="array" ref="I3642">INDEX('2.1.trackMPD'!I:I/(24*60*60),
       MATCH(1,
             (A3642='2.1.trackMPD'!A:A)*
             (C3642='2.1.trackMPD'!D:D)*
             (D3642/10^6='2.1.trackMPD'!H:H)*
             (E3642='2.1.trackMPD'!F:F),
0))</f>
        <v>4.8014215277777771E-7</v>
      </c>
    </row>
    <row r="3643" spans="1:9" x14ac:dyDescent="0.2">
      <c r="A3643" s="160" t="s">
        <v>94</v>
      </c>
      <c r="B3643" s="160" t="s">
        <v>0</v>
      </c>
      <c r="C3643" s="160">
        <f>_xlfn.XLOOKUP(B3643,'2.1.trackMPD'!$R$7:$R$29,'2.1.trackMPD'!$T$7:$T$29)</f>
        <v>4</v>
      </c>
      <c r="D3643" s="160">
        <v>1</v>
      </c>
      <c r="E3643" s="160" t="s">
        <v>6390</v>
      </c>
      <c r="F3643" s="160" t="s">
        <v>110</v>
      </c>
      <c r="G3643" s="160" t="s">
        <v>140</v>
      </c>
      <c r="H3643" s="160" t="s">
        <v>6392</v>
      </c>
      <c r="I3643" s="160" cm="1">
        <f t="array" ref="I3643">INDEX('2.1.trackMPD'!J:J/(24*60*60),
       MATCH(1,
             (A3643='2.1.trackMPD'!A:A)*
             (C3643='2.1.trackMPD'!D:D)*
             (D3643/10^6='2.1.trackMPD'!H:H)*
             (E3643='2.1.trackMPD'!F:F),
0))</f>
        <v>5.3300793738425926E-5</v>
      </c>
    </row>
    <row r="3644" spans="1:9" x14ac:dyDescent="0.2">
      <c r="A3644" s="160" t="s">
        <v>94</v>
      </c>
      <c r="B3644" s="160" t="s">
        <v>0</v>
      </c>
      <c r="C3644" s="160">
        <f>_xlfn.XLOOKUP(B3644,'2.1.trackMPD'!$R$7:$R$29,'2.1.trackMPD'!$T$7:$T$29)</f>
        <v>4</v>
      </c>
      <c r="D3644" s="160">
        <v>1</v>
      </c>
      <c r="E3644" s="160" t="s">
        <v>6390</v>
      </c>
      <c r="F3644" s="160" t="s">
        <v>110</v>
      </c>
      <c r="G3644" s="160" t="s">
        <v>124</v>
      </c>
      <c r="H3644" s="160" t="s">
        <v>6393</v>
      </c>
      <c r="I3644" s="160" cm="1">
        <f t="array" ref="I3644">INDEX('2.1.trackMPD'!K:K/(24*60*60),
       MATCH(1,
             (A3644='2.1.trackMPD'!A:A)*
             (C3644='2.1.trackMPD'!D:D)*
             (D3644/10^6='2.1.trackMPD'!H:H)*
             (E3644='2.1.trackMPD'!F:F),
0))</f>
        <v>1.9131372685185185E-7</v>
      </c>
    </row>
    <row r="3645" spans="1:9" x14ac:dyDescent="0.2">
      <c r="A3645" s="160" t="s">
        <v>94</v>
      </c>
      <c r="B3645" s="160" t="s">
        <v>0</v>
      </c>
      <c r="C3645" s="160">
        <f>_xlfn.XLOOKUP(B3645,'2.1.trackMPD'!$R$7:$R$29,'2.1.trackMPD'!$T$7:$T$29)</f>
        <v>4</v>
      </c>
      <c r="D3645" s="160">
        <v>1</v>
      </c>
      <c r="E3645" s="160" t="s">
        <v>6390</v>
      </c>
      <c r="F3645" s="160" t="s">
        <v>110</v>
      </c>
      <c r="G3645" s="160" t="s">
        <v>140</v>
      </c>
      <c r="H3645" s="160" t="s">
        <v>6393</v>
      </c>
      <c r="I3645" s="160" cm="1">
        <f t="array" ref="I3645">INDEX('2.1.trackMPD'!L:L/(24*60*60),
       MATCH(1,
             (A3645='2.1.trackMPD'!A:A)*
             (C3645='2.1.trackMPD'!D:D)*
             (D3645/10^6='2.1.trackMPD'!H:H)*
             (E3645='2.1.trackMPD'!F:F),
0))</f>
        <v>0</v>
      </c>
    </row>
    <row r="3646" spans="1:9" x14ac:dyDescent="0.2">
      <c r="A3646" s="160" t="s">
        <v>94</v>
      </c>
      <c r="B3646" s="160" t="s">
        <v>0</v>
      </c>
      <c r="C3646" s="160">
        <f>_xlfn.XLOOKUP(B3646,'2.1.trackMPD'!$R$7:$R$29,'2.1.trackMPD'!$T$7:$T$29)</f>
        <v>4</v>
      </c>
      <c r="D3646" s="160">
        <v>10</v>
      </c>
      <c r="E3646" s="160" t="s">
        <v>6390</v>
      </c>
      <c r="F3646" s="160" t="s">
        <v>110</v>
      </c>
      <c r="G3646" s="160" t="s">
        <v>124</v>
      </c>
      <c r="H3646" s="160" t="s">
        <v>6392</v>
      </c>
      <c r="I3646" s="160" cm="1">
        <f t="array" ref="I3646">INDEX('2.1.trackMPD'!I:I/(24*60*60),
       MATCH(1,
             (A3646='2.1.trackMPD'!A:A)*
             (C3646='2.1.trackMPD'!D:D)*
             (D3646/10^6='2.1.trackMPD'!H:H)*
             (E3646='2.1.trackMPD'!F:F),
0))</f>
        <v>6.7430232638888894E-7</v>
      </c>
    </row>
    <row r="3647" spans="1:9" x14ac:dyDescent="0.2">
      <c r="A3647" s="160" t="s">
        <v>94</v>
      </c>
      <c r="B3647" s="160" t="s">
        <v>0</v>
      </c>
      <c r="C3647" s="160">
        <f>_xlfn.XLOOKUP(B3647,'2.1.trackMPD'!$R$7:$R$29,'2.1.trackMPD'!$T$7:$T$29)</f>
        <v>4</v>
      </c>
      <c r="D3647" s="160">
        <v>10</v>
      </c>
      <c r="E3647" s="160" t="s">
        <v>6390</v>
      </c>
      <c r="F3647" s="160" t="s">
        <v>110</v>
      </c>
      <c r="G3647" s="160" t="s">
        <v>140</v>
      </c>
      <c r="H3647" s="160" t="s">
        <v>6392</v>
      </c>
      <c r="I3647" s="160" cm="1">
        <f t="array" ref="I3647">INDEX('2.1.trackMPD'!J:J/(24*60*60),
       MATCH(1,
             (A3647='2.1.trackMPD'!A:A)*
             (C3647='2.1.trackMPD'!D:D)*
             (D3647/10^6='2.1.trackMPD'!H:H)*
             (E3647='2.1.trackMPD'!F:F),
0))</f>
        <v>3.7844920914351848E-5</v>
      </c>
    </row>
    <row r="3648" spans="1:9" x14ac:dyDescent="0.2">
      <c r="A3648" s="160" t="s">
        <v>94</v>
      </c>
      <c r="B3648" s="160" t="s">
        <v>0</v>
      </c>
      <c r="C3648" s="160">
        <f>_xlfn.XLOOKUP(B3648,'2.1.trackMPD'!$R$7:$R$29,'2.1.trackMPD'!$T$7:$T$29)</f>
        <v>4</v>
      </c>
      <c r="D3648" s="160">
        <v>10</v>
      </c>
      <c r="E3648" s="160" t="s">
        <v>6390</v>
      </c>
      <c r="F3648" s="160" t="s">
        <v>110</v>
      </c>
      <c r="G3648" s="160" t="s">
        <v>124</v>
      </c>
      <c r="H3648" s="160" t="s">
        <v>6393</v>
      </c>
      <c r="I3648" s="160" cm="1">
        <f t="array" ref="I3648">INDEX('2.1.trackMPD'!K:K/(24*60*60),
       MATCH(1,
             (A3648='2.1.trackMPD'!A:A)*
             (C3648='2.1.trackMPD'!D:D)*
             (D3648/10^6='2.1.trackMPD'!H:H)*
             (E3648='2.1.trackMPD'!F:F),
0))</f>
        <v>0</v>
      </c>
    </row>
    <row r="3649" spans="1:9" x14ac:dyDescent="0.2">
      <c r="A3649" s="160" t="s">
        <v>94</v>
      </c>
      <c r="B3649" s="160" t="s">
        <v>0</v>
      </c>
      <c r="C3649" s="160">
        <f>_xlfn.XLOOKUP(B3649,'2.1.trackMPD'!$R$7:$R$29,'2.1.trackMPD'!$T$7:$T$29)</f>
        <v>4</v>
      </c>
      <c r="D3649" s="160">
        <v>10</v>
      </c>
      <c r="E3649" s="160" t="s">
        <v>6390</v>
      </c>
      <c r="F3649" s="160" t="s">
        <v>110</v>
      </c>
      <c r="G3649" s="160" t="s">
        <v>140</v>
      </c>
      <c r="H3649" s="160" t="s">
        <v>6393</v>
      </c>
      <c r="I3649" s="160" cm="1">
        <f t="array" ref="I3649">INDEX('2.1.trackMPD'!L:L/(24*60*60),
       MATCH(1,
             (A3649='2.1.trackMPD'!A:A)*
             (C3649='2.1.trackMPD'!D:D)*
             (D3649/10^6='2.1.trackMPD'!H:H)*
             (E3649='2.1.trackMPD'!F:F),
0))</f>
        <v>9.0187590277777788E-7</v>
      </c>
    </row>
    <row r="3650" spans="1:9" x14ac:dyDescent="0.2">
      <c r="A3650" s="160" t="s">
        <v>94</v>
      </c>
      <c r="B3650" s="160" t="s">
        <v>0</v>
      </c>
      <c r="C3650" s="160">
        <f>_xlfn.XLOOKUP(B3650,'2.1.trackMPD'!$R$7:$R$29,'2.1.trackMPD'!$T$7:$T$29)</f>
        <v>4</v>
      </c>
      <c r="D3650" s="160">
        <v>100</v>
      </c>
      <c r="E3650" s="160" t="s">
        <v>6390</v>
      </c>
      <c r="F3650" s="160" t="s">
        <v>110</v>
      </c>
      <c r="G3650" s="160" t="s">
        <v>124</v>
      </c>
      <c r="H3650" s="160" t="s">
        <v>6392</v>
      </c>
      <c r="I3650" s="160" cm="1">
        <f t="array" ref="I3650">INDEX('2.1.trackMPD'!I:I/(24*60*60),
       MATCH(1,
             (A3650='2.1.trackMPD'!A:A)*
             (C3650='2.1.trackMPD'!D:D)*
             (D3650/10^6='2.1.trackMPD'!H:H)*
             (E3650='2.1.trackMPD'!F:F),
0))</f>
        <v>3.7590423842592594E-6</v>
      </c>
    </row>
    <row r="3651" spans="1:9" x14ac:dyDescent="0.2">
      <c r="A3651" s="160" t="s">
        <v>94</v>
      </c>
      <c r="B3651" s="160" t="s">
        <v>0</v>
      </c>
      <c r="C3651" s="160">
        <f>_xlfn.XLOOKUP(B3651,'2.1.trackMPD'!$R$7:$R$29,'2.1.trackMPD'!$T$7:$T$29)</f>
        <v>4</v>
      </c>
      <c r="D3651" s="160">
        <v>100</v>
      </c>
      <c r="E3651" s="160" t="s">
        <v>6390</v>
      </c>
      <c r="F3651" s="160" t="s">
        <v>110</v>
      </c>
      <c r="G3651" s="160" t="s">
        <v>140</v>
      </c>
      <c r="H3651" s="160" t="s">
        <v>6392</v>
      </c>
      <c r="I3651" s="160" cm="1">
        <f t="array" ref="I3651">INDEX('2.1.trackMPD'!J:J/(24*60*60),
       MATCH(1,
             (A3651='2.1.trackMPD'!A:A)*
             (C3651='2.1.trackMPD'!D:D)*
             (D3651/10^6='2.1.trackMPD'!H:H)*
             (E3651='2.1.trackMPD'!F:F),
0))</f>
        <v>2.1702842037037037E-4</v>
      </c>
    </row>
    <row r="3652" spans="1:9" x14ac:dyDescent="0.2">
      <c r="A3652" s="160" t="s">
        <v>94</v>
      </c>
      <c r="B3652" s="160" t="s">
        <v>0</v>
      </c>
      <c r="C3652" s="160">
        <f>_xlfn.XLOOKUP(B3652,'2.1.trackMPD'!$R$7:$R$29,'2.1.trackMPD'!$T$7:$T$29)</f>
        <v>4</v>
      </c>
      <c r="D3652" s="160">
        <v>100</v>
      </c>
      <c r="E3652" s="160" t="s">
        <v>6390</v>
      </c>
      <c r="F3652" s="160" t="s">
        <v>110</v>
      </c>
      <c r="G3652" s="160" t="s">
        <v>124</v>
      </c>
      <c r="H3652" s="160" t="s">
        <v>6393</v>
      </c>
      <c r="I3652" s="160" cm="1">
        <f t="array" ref="I3652">INDEX('2.1.trackMPD'!K:K/(24*60*60),
       MATCH(1,
             (A3652='2.1.trackMPD'!A:A)*
             (C3652='2.1.trackMPD'!D:D)*
             (D3652/10^6='2.1.trackMPD'!H:H)*
             (E3652='2.1.trackMPD'!F:F),
0))</f>
        <v>0</v>
      </c>
    </row>
    <row r="3653" spans="1:9" x14ac:dyDescent="0.2">
      <c r="A3653" s="160" t="s">
        <v>94</v>
      </c>
      <c r="B3653" s="160" t="s">
        <v>0</v>
      </c>
      <c r="C3653" s="160">
        <f>_xlfn.XLOOKUP(B3653,'2.1.trackMPD'!$R$7:$R$29,'2.1.trackMPD'!$T$7:$T$29)</f>
        <v>4</v>
      </c>
      <c r="D3653" s="160">
        <v>100</v>
      </c>
      <c r="E3653" s="160" t="s">
        <v>6390</v>
      </c>
      <c r="F3653" s="160" t="s">
        <v>110</v>
      </c>
      <c r="G3653" s="160" t="s">
        <v>140</v>
      </c>
      <c r="H3653" s="160" t="s">
        <v>6393</v>
      </c>
      <c r="I3653" s="160" cm="1">
        <f t="array" ref="I3653">INDEX('2.1.trackMPD'!L:L/(24*60*60),
       MATCH(1,
             (A3653='2.1.trackMPD'!A:A)*
             (C3653='2.1.trackMPD'!D:D)*
             (D3653/10^6='2.1.trackMPD'!H:H)*
             (E3653='2.1.trackMPD'!F:F),
0))</f>
        <v>0</v>
      </c>
    </row>
    <row r="3654" spans="1:9" x14ac:dyDescent="0.2">
      <c r="A3654" s="160" t="s">
        <v>94</v>
      </c>
      <c r="B3654" s="160" t="s">
        <v>0</v>
      </c>
      <c r="C3654" s="160">
        <f>_xlfn.XLOOKUP(B3654,'2.1.trackMPD'!$R$7:$R$29,'2.1.trackMPD'!$T$7:$T$29)</f>
        <v>4</v>
      </c>
      <c r="D3654" s="160">
        <v>1000</v>
      </c>
      <c r="E3654" s="160" t="s">
        <v>6390</v>
      </c>
      <c r="F3654" s="160" t="s">
        <v>110</v>
      </c>
      <c r="G3654" s="160" t="s">
        <v>124</v>
      </c>
      <c r="H3654" s="160" t="s">
        <v>6392</v>
      </c>
      <c r="I3654" s="160" cm="1">
        <f t="array" ref="I3654">INDEX('2.1.trackMPD'!I:I/(24*60*60),
       MATCH(1,
             (A3654='2.1.trackMPD'!A:A)*
             (C3654='2.1.trackMPD'!D:D)*
             (D3654/10^6='2.1.trackMPD'!H:H)*
             (E3654='2.1.trackMPD'!F:F),
0))</f>
        <v>9.4275642361111108E-7</v>
      </c>
    </row>
    <row r="3655" spans="1:9" x14ac:dyDescent="0.2">
      <c r="A3655" s="160" t="s">
        <v>94</v>
      </c>
      <c r="B3655" s="160" t="s">
        <v>0</v>
      </c>
      <c r="C3655" s="160">
        <f>_xlfn.XLOOKUP(B3655,'2.1.trackMPD'!$R$7:$R$29,'2.1.trackMPD'!$T$7:$T$29)</f>
        <v>4</v>
      </c>
      <c r="D3655" s="160">
        <v>1000</v>
      </c>
      <c r="E3655" s="160" t="s">
        <v>6390</v>
      </c>
      <c r="F3655" s="160" t="s">
        <v>110</v>
      </c>
      <c r="G3655" s="160" t="s">
        <v>140</v>
      </c>
      <c r="H3655" s="160" t="s">
        <v>6392</v>
      </c>
      <c r="I3655" s="160" cm="1">
        <f t="array" ref="I3655">INDEX('2.1.trackMPD'!J:J/(24*60*60),
       MATCH(1,
             (A3655='2.1.trackMPD'!A:A)*
             (C3655='2.1.trackMPD'!D:D)*
             (D3655/10^6='2.1.trackMPD'!H:H)*
             (E3655='2.1.trackMPD'!F:F),
0))</f>
        <v>3.5523464583333333E-4</v>
      </c>
    </row>
    <row r="3656" spans="1:9" x14ac:dyDescent="0.2">
      <c r="A3656" s="160" t="s">
        <v>94</v>
      </c>
      <c r="B3656" s="160" t="s">
        <v>0</v>
      </c>
      <c r="C3656" s="160">
        <f>_xlfn.XLOOKUP(B3656,'2.1.trackMPD'!$R$7:$R$29,'2.1.trackMPD'!$T$7:$T$29)</f>
        <v>4</v>
      </c>
      <c r="D3656" s="160">
        <v>1000</v>
      </c>
      <c r="E3656" s="160" t="s">
        <v>6390</v>
      </c>
      <c r="F3656" s="160" t="s">
        <v>110</v>
      </c>
      <c r="G3656" s="160" t="s">
        <v>124</v>
      </c>
      <c r="H3656" s="160" t="s">
        <v>6393</v>
      </c>
      <c r="I3656" s="160" cm="1">
        <f t="array" ref="I3656">INDEX('2.1.trackMPD'!K:K/(24*60*60),
       MATCH(1,
             (A3656='2.1.trackMPD'!A:A)*
             (C3656='2.1.trackMPD'!D:D)*
             (D3656/10^6='2.1.trackMPD'!H:H)*
             (E3656='2.1.trackMPD'!F:F),
0))</f>
        <v>7.8468298611111102E-7</v>
      </c>
    </row>
    <row r="3657" spans="1:9" x14ac:dyDescent="0.2">
      <c r="A3657" s="160" t="s">
        <v>94</v>
      </c>
      <c r="B3657" s="160" t="s">
        <v>0</v>
      </c>
      <c r="C3657" s="160">
        <f>_xlfn.XLOOKUP(B3657,'2.1.trackMPD'!$R$7:$R$29,'2.1.trackMPD'!$T$7:$T$29)</f>
        <v>4</v>
      </c>
      <c r="D3657" s="160">
        <v>1000</v>
      </c>
      <c r="E3657" s="160" t="s">
        <v>6390</v>
      </c>
      <c r="F3657" s="160" t="s">
        <v>110</v>
      </c>
      <c r="G3657" s="160" t="s">
        <v>140</v>
      </c>
      <c r="H3657" s="160" t="s">
        <v>6393</v>
      </c>
      <c r="I3657" s="160" cm="1">
        <f t="array" ref="I3657">INDEX('2.1.trackMPD'!L:L/(24*60*60),
       MATCH(1,
             (A3657='2.1.trackMPD'!A:A)*
             (C3657='2.1.trackMPD'!D:D)*
             (D3657/10^6='2.1.trackMPD'!H:H)*
             (E3657='2.1.trackMPD'!F:F),
0))</f>
        <v>5.5555555543981476E-5</v>
      </c>
    </row>
    <row r="3658" spans="1:9" x14ac:dyDescent="0.2">
      <c r="A3658" s="160" t="s">
        <v>94</v>
      </c>
      <c r="B3658" s="160" t="s">
        <v>0</v>
      </c>
      <c r="C3658" s="160">
        <f>_xlfn.XLOOKUP(B3658,'2.1.trackMPD'!$R$7:$R$29,'2.1.trackMPD'!$T$7:$T$29)</f>
        <v>4</v>
      </c>
      <c r="D3658" s="160">
        <v>5000</v>
      </c>
      <c r="E3658" s="160" t="s">
        <v>6390</v>
      </c>
      <c r="F3658" s="160" t="s">
        <v>110</v>
      </c>
      <c r="G3658" s="160" t="s">
        <v>124</v>
      </c>
      <c r="H3658" s="160" t="s">
        <v>6392</v>
      </c>
      <c r="I3658" s="160" cm="1">
        <f t="array" ref="I3658">INDEX('2.1.trackMPD'!I:I/(24*60*60),
       MATCH(1,
             (A3658='2.1.trackMPD'!A:A)*
             (C3658='2.1.trackMPD'!D:D)*
             (D3658/10^6='2.1.trackMPD'!H:H)*
             (E3658='2.1.trackMPD'!F:F),
0))</f>
        <v>6.513682986111112E-7</v>
      </c>
    </row>
    <row r="3659" spans="1:9" x14ac:dyDescent="0.2">
      <c r="A3659" s="160" t="s">
        <v>94</v>
      </c>
      <c r="B3659" s="160" t="s">
        <v>0</v>
      </c>
      <c r="C3659" s="160">
        <f>_xlfn.XLOOKUP(B3659,'2.1.trackMPD'!$R$7:$R$29,'2.1.trackMPD'!$T$7:$T$29)</f>
        <v>4</v>
      </c>
      <c r="D3659" s="160">
        <v>5000</v>
      </c>
      <c r="E3659" s="160" t="s">
        <v>6390</v>
      </c>
      <c r="F3659" s="160" t="s">
        <v>110</v>
      </c>
      <c r="G3659" s="160" t="s">
        <v>140</v>
      </c>
      <c r="H3659" s="160" t="s">
        <v>6392</v>
      </c>
      <c r="I3659" s="160" cm="1">
        <f t="array" ref="I3659">INDEX('2.1.trackMPD'!J:J/(24*60*60),
       MATCH(1,
             (A3659='2.1.trackMPD'!A:A)*
             (C3659='2.1.trackMPD'!D:D)*
             (D3659/10^6='2.1.trackMPD'!H:H)*
             (E3659='2.1.trackMPD'!F:F),
0))</f>
        <v>3.9567001504629628E-5</v>
      </c>
    </row>
    <row r="3660" spans="1:9" x14ac:dyDescent="0.2">
      <c r="A3660" s="160" t="s">
        <v>94</v>
      </c>
      <c r="B3660" s="160" t="s">
        <v>0</v>
      </c>
      <c r="C3660" s="160">
        <f>_xlfn.XLOOKUP(B3660,'2.1.trackMPD'!$R$7:$R$29,'2.1.trackMPD'!$T$7:$T$29)</f>
        <v>4</v>
      </c>
      <c r="D3660" s="160">
        <v>5000</v>
      </c>
      <c r="E3660" s="160" t="s">
        <v>6390</v>
      </c>
      <c r="F3660" s="160" t="s">
        <v>110</v>
      </c>
      <c r="G3660" s="160" t="s">
        <v>124</v>
      </c>
      <c r="H3660" s="160" t="s">
        <v>6393</v>
      </c>
      <c r="I3660" s="160" cm="1">
        <f t="array" ref="I3660">INDEX('2.1.trackMPD'!K:K/(24*60*60),
       MATCH(1,
             (A3660='2.1.trackMPD'!A:A)*
             (C3660='2.1.trackMPD'!D:D)*
             (D3660/10^6='2.1.trackMPD'!H:H)*
             (E3660='2.1.trackMPD'!F:F),
0))</f>
        <v>3.9289643518518524E-7</v>
      </c>
    </row>
    <row r="3661" spans="1:9" x14ac:dyDescent="0.2">
      <c r="A3661" s="160" t="s">
        <v>94</v>
      </c>
      <c r="B3661" s="160" t="s">
        <v>0</v>
      </c>
      <c r="C3661" s="160">
        <f>_xlfn.XLOOKUP(B3661,'2.1.trackMPD'!$R$7:$R$29,'2.1.trackMPD'!$T$7:$T$29)</f>
        <v>4</v>
      </c>
      <c r="D3661" s="160">
        <v>5000</v>
      </c>
      <c r="E3661" s="160" t="s">
        <v>6390</v>
      </c>
      <c r="F3661" s="160" t="s">
        <v>110</v>
      </c>
      <c r="G3661" s="160" t="s">
        <v>140</v>
      </c>
      <c r="H3661" s="160" t="s">
        <v>6393</v>
      </c>
      <c r="I3661" s="160" cm="1">
        <f t="array" ref="I3661">INDEX('2.1.trackMPD'!L:L/(24*60*60),
       MATCH(1,
             (A3661='2.1.trackMPD'!A:A)*
             (C3661='2.1.trackMPD'!D:D)*
             (D3661/10^6='2.1.trackMPD'!H:H)*
             (E3661='2.1.trackMPD'!F:F),
0))</f>
        <v>1.0005426620370371E-6</v>
      </c>
    </row>
    <row r="3662" spans="1:9" x14ac:dyDescent="0.2">
      <c r="A3662" s="160" t="s">
        <v>94</v>
      </c>
      <c r="B3662" s="160" t="s">
        <v>0</v>
      </c>
      <c r="C3662" s="160">
        <f>_xlfn.XLOOKUP(B3662,'2.1.trackMPD'!$R$7:$R$29,'2.1.trackMPD'!$T$7:$T$29)</f>
        <v>4</v>
      </c>
      <c r="D3662" s="160">
        <v>1</v>
      </c>
      <c r="E3662" s="160" t="s">
        <v>6394</v>
      </c>
      <c r="F3662" s="160" t="s">
        <v>110</v>
      </c>
      <c r="G3662" s="160" t="s">
        <v>124</v>
      </c>
      <c r="H3662" s="160" t="s">
        <v>6392</v>
      </c>
      <c r="I3662" s="160" cm="1">
        <f t="array" ref="I3662">INDEX('2.1.trackMPD'!I:I/(24*60*60),
       MATCH(1,
             (A3662='2.1.trackMPD'!A:A)*
             (C3662='2.1.trackMPD'!D:D)*
             (D3662/10^6='2.1.trackMPD'!H:H)*
             (E3662='2.1.trackMPD'!F:F),
0))</f>
        <v>7.8084641203703706E-7</v>
      </c>
    </row>
    <row r="3663" spans="1:9" x14ac:dyDescent="0.2">
      <c r="A3663" s="160" t="s">
        <v>94</v>
      </c>
      <c r="B3663" s="160" t="s">
        <v>0</v>
      </c>
      <c r="C3663" s="160">
        <f>_xlfn.XLOOKUP(B3663,'2.1.trackMPD'!$R$7:$R$29,'2.1.trackMPD'!$T$7:$T$29)</f>
        <v>4</v>
      </c>
      <c r="D3663" s="160">
        <v>1</v>
      </c>
      <c r="E3663" s="160" t="s">
        <v>6394</v>
      </c>
      <c r="F3663" s="160" t="s">
        <v>110</v>
      </c>
      <c r="G3663" s="160" t="s">
        <v>140</v>
      </c>
      <c r="H3663" s="160" t="s">
        <v>6392</v>
      </c>
      <c r="I3663" s="160" cm="1">
        <f t="array" ref="I3663">INDEX('2.1.trackMPD'!J:J/(24*60*60),
       MATCH(1,
             (A3663='2.1.trackMPD'!A:A)*
             (C3663='2.1.trackMPD'!D:D)*
             (D3663/10^6='2.1.trackMPD'!H:H)*
             (E3663='2.1.trackMPD'!F:F),
0))</f>
        <v>3.6290039618055554E-5</v>
      </c>
    </row>
    <row r="3664" spans="1:9" x14ac:dyDescent="0.2">
      <c r="A3664" s="160" t="s">
        <v>94</v>
      </c>
      <c r="B3664" s="160" t="s">
        <v>0</v>
      </c>
      <c r="C3664" s="160">
        <f>_xlfn.XLOOKUP(B3664,'2.1.trackMPD'!$R$7:$R$29,'2.1.trackMPD'!$T$7:$T$29)</f>
        <v>4</v>
      </c>
      <c r="D3664" s="160">
        <v>1</v>
      </c>
      <c r="E3664" s="160" t="s">
        <v>6394</v>
      </c>
      <c r="F3664" s="160" t="s">
        <v>110</v>
      </c>
      <c r="G3664" s="160" t="s">
        <v>124</v>
      </c>
      <c r="H3664" s="160" t="s">
        <v>6393</v>
      </c>
      <c r="I3664" s="160" cm="1">
        <f t="array" ref="I3664">INDEX('2.1.trackMPD'!K:K/(24*60*60),
       MATCH(1,
             (A3664='2.1.trackMPD'!A:A)*
             (C3664='2.1.trackMPD'!D:D)*
             (D3664/10^6='2.1.trackMPD'!H:H)*
             (E3664='2.1.trackMPD'!F:F),
0))</f>
        <v>0</v>
      </c>
    </row>
    <row r="3665" spans="1:9" x14ac:dyDescent="0.2">
      <c r="A3665" s="160" t="s">
        <v>94</v>
      </c>
      <c r="B3665" s="160" t="s">
        <v>0</v>
      </c>
      <c r="C3665" s="160">
        <f>_xlfn.XLOOKUP(B3665,'2.1.trackMPD'!$R$7:$R$29,'2.1.trackMPD'!$T$7:$T$29)</f>
        <v>4</v>
      </c>
      <c r="D3665" s="160">
        <v>1</v>
      </c>
      <c r="E3665" s="160" t="s">
        <v>6394</v>
      </c>
      <c r="F3665" s="160" t="s">
        <v>110</v>
      </c>
      <c r="G3665" s="160" t="s">
        <v>140</v>
      </c>
      <c r="H3665" s="160" t="s">
        <v>6393</v>
      </c>
      <c r="I3665" s="160" cm="1">
        <f t="array" ref="I3665">INDEX('2.1.trackMPD'!L:L/(24*60*60),
       MATCH(1,
             (A3665='2.1.trackMPD'!A:A)*
             (C3665='2.1.trackMPD'!D:D)*
             (D3665/10^6='2.1.trackMPD'!H:H)*
             (E3665='2.1.trackMPD'!F:F),
0))</f>
        <v>4.898273518518518E-6</v>
      </c>
    </row>
    <row r="3666" spans="1:9" x14ac:dyDescent="0.2">
      <c r="A3666" s="160" t="s">
        <v>94</v>
      </c>
      <c r="B3666" s="160" t="s">
        <v>0</v>
      </c>
      <c r="C3666" s="160">
        <f>_xlfn.XLOOKUP(B3666,'2.1.trackMPD'!$R$7:$R$29,'2.1.trackMPD'!$T$7:$T$29)</f>
        <v>4</v>
      </c>
      <c r="D3666" s="160">
        <v>10</v>
      </c>
      <c r="E3666" s="160" t="s">
        <v>6394</v>
      </c>
      <c r="F3666" s="160" t="s">
        <v>110</v>
      </c>
      <c r="G3666" s="160" t="s">
        <v>124</v>
      </c>
      <c r="H3666" s="160" t="s">
        <v>6392</v>
      </c>
      <c r="I3666" s="160" cm="1">
        <f t="array" ref="I3666">INDEX('2.1.trackMPD'!I:I/(24*60*60),
       MATCH(1,
             (A3666='2.1.trackMPD'!A:A)*
             (C3666='2.1.trackMPD'!D:D)*
             (D3666/10^6='2.1.trackMPD'!H:H)*
             (E3666='2.1.trackMPD'!F:F),
0))</f>
        <v>6.0823397222222217E-6</v>
      </c>
    </row>
    <row r="3667" spans="1:9" x14ac:dyDescent="0.2">
      <c r="A3667" s="160" t="s">
        <v>94</v>
      </c>
      <c r="B3667" s="160" t="s">
        <v>0</v>
      </c>
      <c r="C3667" s="160">
        <f>_xlfn.XLOOKUP(B3667,'2.1.trackMPD'!$R$7:$R$29,'2.1.trackMPD'!$T$7:$T$29)</f>
        <v>4</v>
      </c>
      <c r="D3667" s="160">
        <v>10</v>
      </c>
      <c r="E3667" s="160" t="s">
        <v>6394</v>
      </c>
      <c r="F3667" s="160" t="s">
        <v>110</v>
      </c>
      <c r="G3667" s="160" t="s">
        <v>140</v>
      </c>
      <c r="H3667" s="160" t="s">
        <v>6392</v>
      </c>
      <c r="I3667" s="160" cm="1">
        <f t="array" ref="I3667">INDEX('2.1.trackMPD'!J:J/(24*60*60),
       MATCH(1,
             (A3667='2.1.trackMPD'!A:A)*
             (C3667='2.1.trackMPD'!D:D)*
             (D3667/10^6='2.1.trackMPD'!H:H)*
             (E3667='2.1.trackMPD'!F:F),
0))</f>
        <v>1.4863143923611111E-4</v>
      </c>
    </row>
    <row r="3668" spans="1:9" x14ac:dyDescent="0.2">
      <c r="A3668" s="160" t="s">
        <v>94</v>
      </c>
      <c r="B3668" s="160" t="s">
        <v>0</v>
      </c>
      <c r="C3668" s="160">
        <f>_xlfn.XLOOKUP(B3668,'2.1.trackMPD'!$R$7:$R$29,'2.1.trackMPD'!$T$7:$T$29)</f>
        <v>4</v>
      </c>
      <c r="D3668" s="160">
        <v>10</v>
      </c>
      <c r="E3668" s="160" t="s">
        <v>6394</v>
      </c>
      <c r="F3668" s="160" t="s">
        <v>110</v>
      </c>
      <c r="G3668" s="160" t="s">
        <v>124</v>
      </c>
      <c r="H3668" s="160" t="s">
        <v>6393</v>
      </c>
      <c r="I3668" s="160" cm="1">
        <f t="array" ref="I3668">INDEX('2.1.trackMPD'!K:K/(24*60*60),
       MATCH(1,
             (A3668='2.1.trackMPD'!A:A)*
             (C3668='2.1.trackMPD'!D:D)*
             (D3668/10^6='2.1.trackMPD'!H:H)*
             (E3668='2.1.trackMPD'!F:F),
0))</f>
        <v>0</v>
      </c>
    </row>
    <row r="3669" spans="1:9" x14ac:dyDescent="0.2">
      <c r="A3669" s="160" t="s">
        <v>94</v>
      </c>
      <c r="B3669" s="160" t="s">
        <v>0</v>
      </c>
      <c r="C3669" s="160">
        <f>_xlfn.XLOOKUP(B3669,'2.1.trackMPD'!$R$7:$R$29,'2.1.trackMPD'!$T$7:$T$29)</f>
        <v>4</v>
      </c>
      <c r="D3669" s="160">
        <v>10</v>
      </c>
      <c r="E3669" s="160" t="s">
        <v>6394</v>
      </c>
      <c r="F3669" s="160" t="s">
        <v>110</v>
      </c>
      <c r="G3669" s="160" t="s">
        <v>140</v>
      </c>
      <c r="H3669" s="160" t="s">
        <v>6393</v>
      </c>
      <c r="I3669" s="160" cm="1">
        <f t="array" ref="I3669">INDEX('2.1.trackMPD'!L:L/(24*60*60),
       MATCH(1,
             (A3669='2.1.trackMPD'!A:A)*
             (C3669='2.1.trackMPD'!D:D)*
             (D3669/10^6='2.1.trackMPD'!H:H)*
             (E3669='2.1.trackMPD'!F:F),
0))</f>
        <v>0</v>
      </c>
    </row>
    <row r="3670" spans="1:9" x14ac:dyDescent="0.2">
      <c r="A3670" s="160" t="s">
        <v>94</v>
      </c>
      <c r="B3670" s="160" t="s">
        <v>0</v>
      </c>
      <c r="C3670" s="160">
        <f>_xlfn.XLOOKUP(B3670,'2.1.trackMPD'!$R$7:$R$29,'2.1.trackMPD'!$T$7:$T$29)</f>
        <v>4</v>
      </c>
      <c r="D3670" s="160">
        <v>100</v>
      </c>
      <c r="E3670" s="160" t="s">
        <v>6394</v>
      </c>
      <c r="F3670" s="160" t="s">
        <v>110</v>
      </c>
      <c r="G3670" s="160" t="s">
        <v>124</v>
      </c>
      <c r="H3670" s="160" t="s">
        <v>6392</v>
      </c>
      <c r="I3670" s="160" cm="1">
        <f t="array" ref="I3670">INDEX('2.1.trackMPD'!I:I/(24*60*60),
       MATCH(1,
             (A3670='2.1.trackMPD'!A:A)*
             (C3670='2.1.trackMPD'!D:D)*
             (D3670/10^6='2.1.trackMPD'!H:H)*
             (E3670='2.1.trackMPD'!F:F),
0))</f>
        <v>4.6603733796296296E-6</v>
      </c>
    </row>
    <row r="3671" spans="1:9" x14ac:dyDescent="0.2">
      <c r="A3671" s="160" t="s">
        <v>94</v>
      </c>
      <c r="B3671" s="160" t="s">
        <v>0</v>
      </c>
      <c r="C3671" s="160">
        <f>_xlfn.XLOOKUP(B3671,'2.1.trackMPD'!$R$7:$R$29,'2.1.trackMPD'!$T$7:$T$29)</f>
        <v>4</v>
      </c>
      <c r="D3671" s="160">
        <v>100</v>
      </c>
      <c r="E3671" s="160" t="s">
        <v>6394</v>
      </c>
      <c r="F3671" s="160" t="s">
        <v>110</v>
      </c>
      <c r="G3671" s="160" t="s">
        <v>140</v>
      </c>
      <c r="H3671" s="160" t="s">
        <v>6392</v>
      </c>
      <c r="I3671" s="160" cm="1">
        <f t="array" ref="I3671">INDEX('2.1.trackMPD'!J:J/(24*60*60),
       MATCH(1,
             (A3671='2.1.trackMPD'!A:A)*
             (C3671='2.1.trackMPD'!D:D)*
             (D3671/10^6='2.1.trackMPD'!H:H)*
             (E3671='2.1.trackMPD'!F:F),
0))</f>
        <v>3.9037406018518515E-4</v>
      </c>
    </row>
    <row r="3672" spans="1:9" x14ac:dyDescent="0.2">
      <c r="A3672" s="160" t="s">
        <v>94</v>
      </c>
      <c r="B3672" s="160" t="s">
        <v>0</v>
      </c>
      <c r="C3672" s="160">
        <f>_xlfn.XLOOKUP(B3672,'2.1.trackMPD'!$R$7:$R$29,'2.1.trackMPD'!$T$7:$T$29)</f>
        <v>4</v>
      </c>
      <c r="D3672" s="160">
        <v>100</v>
      </c>
      <c r="E3672" s="160" t="s">
        <v>6394</v>
      </c>
      <c r="F3672" s="160" t="s">
        <v>110</v>
      </c>
      <c r="G3672" s="160" t="s">
        <v>124</v>
      </c>
      <c r="H3672" s="160" t="s">
        <v>6393</v>
      </c>
      <c r="I3672" s="160" cm="1">
        <f t="array" ref="I3672">INDEX('2.1.trackMPD'!K:K/(24*60*60),
       MATCH(1,
             (A3672='2.1.trackMPD'!A:A)*
             (C3672='2.1.trackMPD'!D:D)*
             (D3672/10^6='2.1.trackMPD'!H:H)*
             (E3672='2.1.trackMPD'!F:F),
0))</f>
        <v>0</v>
      </c>
    </row>
    <row r="3673" spans="1:9" x14ac:dyDescent="0.2">
      <c r="A3673" s="160" t="s">
        <v>94</v>
      </c>
      <c r="B3673" s="160" t="s">
        <v>0</v>
      </c>
      <c r="C3673" s="160">
        <f>_xlfn.XLOOKUP(B3673,'2.1.trackMPD'!$R$7:$R$29,'2.1.trackMPD'!$T$7:$T$29)</f>
        <v>4</v>
      </c>
      <c r="D3673" s="160">
        <v>100</v>
      </c>
      <c r="E3673" s="160" t="s">
        <v>6394</v>
      </c>
      <c r="F3673" s="160" t="s">
        <v>110</v>
      </c>
      <c r="G3673" s="160" t="s">
        <v>140</v>
      </c>
      <c r="H3673" s="160" t="s">
        <v>6393</v>
      </c>
      <c r="I3673" s="160" cm="1">
        <f t="array" ref="I3673">INDEX('2.1.trackMPD'!L:L/(24*60*60),
       MATCH(1,
             (A3673='2.1.trackMPD'!A:A)*
             (C3673='2.1.trackMPD'!D:D)*
             (D3673/10^6='2.1.trackMPD'!H:H)*
             (E3673='2.1.trackMPD'!F:F),
0))</f>
        <v>0</v>
      </c>
    </row>
    <row r="3674" spans="1:9" x14ac:dyDescent="0.2">
      <c r="A3674" s="160" t="s">
        <v>94</v>
      </c>
      <c r="B3674" s="160" t="s">
        <v>0</v>
      </c>
      <c r="C3674" s="160">
        <f>_xlfn.XLOOKUP(B3674,'2.1.trackMPD'!$R$7:$R$29,'2.1.trackMPD'!$T$7:$T$29)</f>
        <v>4</v>
      </c>
      <c r="D3674" s="160">
        <v>1000</v>
      </c>
      <c r="E3674" s="160" t="s">
        <v>6394</v>
      </c>
      <c r="F3674" s="160" t="s">
        <v>110</v>
      </c>
      <c r="G3674" s="160" t="s">
        <v>124</v>
      </c>
      <c r="H3674" s="160" t="s">
        <v>6392</v>
      </c>
      <c r="I3674" s="160" cm="1">
        <f t="array" ref="I3674">INDEX('2.1.trackMPD'!I:I/(24*60*60),
       MATCH(1,
             (A3674='2.1.trackMPD'!A:A)*
             (C3674='2.1.trackMPD'!D:D)*
             (D3674/10^6='2.1.trackMPD'!H:H)*
             (E3674='2.1.trackMPD'!F:F),
0))</f>
        <v>7.7327072916666674E-7</v>
      </c>
    </row>
    <row r="3675" spans="1:9" x14ac:dyDescent="0.2">
      <c r="A3675" s="160" t="s">
        <v>94</v>
      </c>
      <c r="B3675" s="160" t="s">
        <v>0</v>
      </c>
      <c r="C3675" s="160">
        <f>_xlfn.XLOOKUP(B3675,'2.1.trackMPD'!$R$7:$R$29,'2.1.trackMPD'!$T$7:$T$29)</f>
        <v>4</v>
      </c>
      <c r="D3675" s="160">
        <v>1000</v>
      </c>
      <c r="E3675" s="160" t="s">
        <v>6394</v>
      </c>
      <c r="F3675" s="160" t="s">
        <v>110</v>
      </c>
      <c r="G3675" s="160" t="s">
        <v>140</v>
      </c>
      <c r="H3675" s="160" t="s">
        <v>6392</v>
      </c>
      <c r="I3675" s="160" cm="1">
        <f t="array" ref="I3675">INDEX('2.1.trackMPD'!J:J/(24*60*60),
       MATCH(1,
             (A3675='2.1.trackMPD'!A:A)*
             (C3675='2.1.trackMPD'!D:D)*
             (D3675/10^6='2.1.trackMPD'!H:H)*
             (E3675='2.1.trackMPD'!F:F),
0))</f>
        <v>1.4011522361111111E-4</v>
      </c>
    </row>
    <row r="3676" spans="1:9" x14ac:dyDescent="0.2">
      <c r="A3676" s="160" t="s">
        <v>94</v>
      </c>
      <c r="B3676" s="160" t="s">
        <v>0</v>
      </c>
      <c r="C3676" s="160">
        <f>_xlfn.XLOOKUP(B3676,'2.1.trackMPD'!$R$7:$R$29,'2.1.trackMPD'!$T$7:$T$29)</f>
        <v>4</v>
      </c>
      <c r="D3676" s="160">
        <v>1000</v>
      </c>
      <c r="E3676" s="160" t="s">
        <v>6394</v>
      </c>
      <c r="F3676" s="160" t="s">
        <v>110</v>
      </c>
      <c r="G3676" s="160" t="s">
        <v>124</v>
      </c>
      <c r="H3676" s="160" t="s">
        <v>6393</v>
      </c>
      <c r="I3676" s="160" cm="1">
        <f t="array" ref="I3676">INDEX('2.1.trackMPD'!K:K/(24*60*60),
       MATCH(1,
             (A3676='2.1.trackMPD'!A:A)*
             (C3676='2.1.trackMPD'!D:D)*
             (D3676/10^6='2.1.trackMPD'!H:H)*
             (E3676='2.1.trackMPD'!F:F),
0))</f>
        <v>4.6941209490740738E-7</v>
      </c>
    </row>
    <row r="3677" spans="1:9" x14ac:dyDescent="0.2">
      <c r="A3677" s="160" t="s">
        <v>94</v>
      </c>
      <c r="B3677" s="160" t="s">
        <v>0</v>
      </c>
      <c r="C3677" s="160">
        <f>_xlfn.XLOOKUP(B3677,'2.1.trackMPD'!$R$7:$R$29,'2.1.trackMPD'!$T$7:$T$29)</f>
        <v>4</v>
      </c>
      <c r="D3677" s="160">
        <v>1000</v>
      </c>
      <c r="E3677" s="160" t="s">
        <v>6394</v>
      </c>
      <c r="F3677" s="160" t="s">
        <v>110</v>
      </c>
      <c r="G3677" s="160" t="s">
        <v>140</v>
      </c>
      <c r="H3677" s="160" t="s">
        <v>6393</v>
      </c>
      <c r="I3677" s="160" cm="1">
        <f t="array" ref="I3677">INDEX('2.1.trackMPD'!L:L/(24*60*60),
       MATCH(1,
             (A3677='2.1.trackMPD'!A:A)*
             (C3677='2.1.trackMPD'!D:D)*
             (D3677/10^6='2.1.trackMPD'!H:H)*
             (E3677='2.1.trackMPD'!F:F),
0))</f>
        <v>1.4048531284722222E-5</v>
      </c>
    </row>
    <row r="3678" spans="1:9" x14ac:dyDescent="0.2">
      <c r="A3678" s="160" t="s">
        <v>94</v>
      </c>
      <c r="B3678" s="160" t="s">
        <v>0</v>
      </c>
      <c r="C3678" s="160">
        <f>_xlfn.XLOOKUP(B3678,'2.1.trackMPD'!$R$7:$R$29,'2.1.trackMPD'!$T$7:$T$29)</f>
        <v>4</v>
      </c>
      <c r="D3678" s="160">
        <v>5000</v>
      </c>
      <c r="E3678" s="160" t="s">
        <v>6394</v>
      </c>
      <c r="F3678" s="160" t="s">
        <v>110</v>
      </c>
      <c r="G3678" s="160" t="s">
        <v>124</v>
      </c>
      <c r="H3678" s="160" t="s">
        <v>6392</v>
      </c>
      <c r="I3678" s="160" cm="1">
        <f t="array" ref="I3678">INDEX('2.1.trackMPD'!I:I/(24*60*60),
       MATCH(1,
             (A3678='2.1.trackMPD'!A:A)*
             (C3678='2.1.trackMPD'!D:D)*
             (D3678/10^6='2.1.trackMPD'!H:H)*
             (E3678='2.1.trackMPD'!F:F),
0))</f>
        <v>5.788267939814815E-7</v>
      </c>
    </row>
    <row r="3679" spans="1:9" x14ac:dyDescent="0.2">
      <c r="A3679" s="160" t="s">
        <v>94</v>
      </c>
      <c r="B3679" s="160" t="s">
        <v>0</v>
      </c>
      <c r="C3679" s="160">
        <f>_xlfn.XLOOKUP(B3679,'2.1.trackMPD'!$R$7:$R$29,'2.1.trackMPD'!$T$7:$T$29)</f>
        <v>4</v>
      </c>
      <c r="D3679" s="160">
        <v>5000</v>
      </c>
      <c r="E3679" s="160" t="s">
        <v>6394</v>
      </c>
      <c r="F3679" s="160" t="s">
        <v>110</v>
      </c>
      <c r="G3679" s="160" t="s">
        <v>140</v>
      </c>
      <c r="H3679" s="160" t="s">
        <v>6392</v>
      </c>
      <c r="I3679" s="160" cm="1">
        <f t="array" ref="I3679">INDEX('2.1.trackMPD'!J:J/(24*60*60),
       MATCH(1,
             (A3679='2.1.trackMPD'!A:A)*
             (C3679='2.1.trackMPD'!D:D)*
             (D3679/10^6='2.1.trackMPD'!H:H)*
             (E3679='2.1.trackMPD'!F:F),
0))</f>
        <v>4.993196130787037E-5</v>
      </c>
    </row>
    <row r="3680" spans="1:9" x14ac:dyDescent="0.2">
      <c r="A3680" s="160" t="s">
        <v>94</v>
      </c>
      <c r="B3680" s="160" t="s">
        <v>0</v>
      </c>
      <c r="C3680" s="160">
        <f>_xlfn.XLOOKUP(B3680,'2.1.trackMPD'!$R$7:$R$29,'2.1.trackMPD'!$T$7:$T$29)</f>
        <v>4</v>
      </c>
      <c r="D3680" s="160">
        <v>5000</v>
      </c>
      <c r="E3680" s="160" t="s">
        <v>6394</v>
      </c>
      <c r="F3680" s="160" t="s">
        <v>110</v>
      </c>
      <c r="G3680" s="160" t="s">
        <v>124</v>
      </c>
      <c r="H3680" s="160" t="s">
        <v>6393</v>
      </c>
      <c r="I3680" s="160" cm="1">
        <f t="array" ref="I3680">INDEX('2.1.trackMPD'!K:K/(24*60*60),
       MATCH(1,
             (A3680='2.1.trackMPD'!A:A)*
             (C3680='2.1.trackMPD'!D:D)*
             (D3680/10^6='2.1.trackMPD'!H:H)*
             (E3680='2.1.trackMPD'!F:F),
0))</f>
        <v>3.9289643518518524E-7</v>
      </c>
    </row>
    <row r="3681" spans="1:9" x14ac:dyDescent="0.2">
      <c r="A3681" s="160" t="s">
        <v>94</v>
      </c>
      <c r="B3681" s="160" t="s">
        <v>0</v>
      </c>
      <c r="C3681" s="160">
        <f>_xlfn.XLOOKUP(B3681,'2.1.trackMPD'!$R$7:$R$29,'2.1.trackMPD'!$T$7:$T$29)</f>
        <v>4</v>
      </c>
      <c r="D3681" s="160">
        <v>5000</v>
      </c>
      <c r="E3681" s="160" t="s">
        <v>6394</v>
      </c>
      <c r="F3681" s="160" t="s">
        <v>110</v>
      </c>
      <c r="G3681" s="160" t="s">
        <v>140</v>
      </c>
      <c r="H3681" s="160" t="s">
        <v>6393</v>
      </c>
      <c r="I3681" s="160" cm="1">
        <f t="array" ref="I3681">INDEX('2.1.trackMPD'!L:L/(24*60*60),
       MATCH(1,
             (A3681='2.1.trackMPD'!A:A)*
             (C3681='2.1.trackMPD'!D:D)*
             (D3681/10^6='2.1.trackMPD'!H:H)*
             (E3681='2.1.trackMPD'!F:F),
0))</f>
        <v>0</v>
      </c>
    </row>
    <row r="3682" spans="1:9" x14ac:dyDescent="0.2">
      <c r="A3682" s="160" t="s">
        <v>94</v>
      </c>
      <c r="B3682" s="160" t="s">
        <v>0</v>
      </c>
      <c r="C3682" s="160">
        <f>_xlfn.XLOOKUP(B3682,'2.1.trackMPD'!$R$7:$R$29,'2.1.trackMPD'!$T$7:$T$29)</f>
        <v>4</v>
      </c>
      <c r="D3682" s="160">
        <v>1</v>
      </c>
      <c r="E3682" s="160" t="s">
        <v>6395</v>
      </c>
      <c r="F3682" s="160" t="s">
        <v>110</v>
      </c>
      <c r="G3682" s="160" t="s">
        <v>124</v>
      </c>
      <c r="H3682" s="160" t="s">
        <v>6392</v>
      </c>
      <c r="I3682" s="160" t="e" cm="1">
        <f t="array" ref="I3682">INDEX('2.1.trackMPD'!I:I/(24*60*60),
       MATCH(1,
             (A3682='2.1.trackMPD'!A:A)*
             (C3682='2.1.trackMPD'!D:D)*
             (D3682/10^6='2.1.trackMPD'!H:H)*
             (E3682='2.1.trackMPD'!F:F),
0))</f>
        <v>#N/A</v>
      </c>
    </row>
    <row r="3683" spans="1:9" x14ac:dyDescent="0.2">
      <c r="A3683" s="160" t="s">
        <v>94</v>
      </c>
      <c r="B3683" s="160" t="s">
        <v>0</v>
      </c>
      <c r="C3683" s="160">
        <f>_xlfn.XLOOKUP(B3683,'2.1.trackMPD'!$R$7:$R$29,'2.1.trackMPD'!$T$7:$T$29)</f>
        <v>4</v>
      </c>
      <c r="D3683" s="160">
        <v>1</v>
      </c>
      <c r="E3683" s="160" t="s">
        <v>6395</v>
      </c>
      <c r="F3683" s="160" t="s">
        <v>110</v>
      </c>
      <c r="G3683" s="160" t="s">
        <v>140</v>
      </c>
      <c r="H3683" s="160" t="s">
        <v>6392</v>
      </c>
      <c r="I3683" s="160" t="e" cm="1">
        <f t="array" ref="I3683">INDEX('2.1.trackMPD'!J:J/(24*60*60),
       MATCH(1,
             (A3683='2.1.trackMPD'!A:A)*
             (C3683='2.1.trackMPD'!D:D)*
             (D3683/10^6='2.1.trackMPD'!H:H)*
             (E3683='2.1.trackMPD'!F:F),
0))</f>
        <v>#N/A</v>
      </c>
    </row>
    <row r="3684" spans="1:9" x14ac:dyDescent="0.2">
      <c r="A3684" s="160" t="s">
        <v>94</v>
      </c>
      <c r="B3684" s="160" t="s">
        <v>0</v>
      </c>
      <c r="C3684" s="160">
        <f>_xlfn.XLOOKUP(B3684,'2.1.trackMPD'!$R$7:$R$29,'2.1.trackMPD'!$T$7:$T$29)</f>
        <v>4</v>
      </c>
      <c r="D3684" s="160">
        <v>1</v>
      </c>
      <c r="E3684" s="160" t="s">
        <v>6395</v>
      </c>
      <c r="F3684" s="160" t="s">
        <v>110</v>
      </c>
      <c r="G3684" s="160" t="s">
        <v>124</v>
      </c>
      <c r="H3684" s="160" t="s">
        <v>6393</v>
      </c>
      <c r="I3684" s="160" t="e" cm="1">
        <f t="array" ref="I3684">INDEX('2.1.trackMPD'!K:K/(24*60*60),
       MATCH(1,
             (A3684='2.1.trackMPD'!A:A)*
             (C3684='2.1.trackMPD'!D:D)*
             (D3684/10^6='2.1.trackMPD'!H:H)*
             (E3684='2.1.trackMPD'!F:F),
0))</f>
        <v>#N/A</v>
      </c>
    </row>
    <row r="3685" spans="1:9" x14ac:dyDescent="0.2">
      <c r="A3685" s="160" t="s">
        <v>94</v>
      </c>
      <c r="B3685" s="160" t="s">
        <v>0</v>
      </c>
      <c r="C3685" s="160">
        <f>_xlfn.XLOOKUP(B3685,'2.1.trackMPD'!$R$7:$R$29,'2.1.trackMPD'!$T$7:$T$29)</f>
        <v>4</v>
      </c>
      <c r="D3685" s="160">
        <v>1</v>
      </c>
      <c r="E3685" s="160" t="s">
        <v>6395</v>
      </c>
      <c r="F3685" s="160" t="s">
        <v>110</v>
      </c>
      <c r="G3685" s="160" t="s">
        <v>140</v>
      </c>
      <c r="H3685" s="160" t="s">
        <v>6393</v>
      </c>
      <c r="I3685" s="160" t="e" cm="1">
        <f t="array" ref="I3685">INDEX('2.1.trackMPD'!L:L/(24*60*60),
       MATCH(1,
             (A3685='2.1.trackMPD'!A:A)*
             (C3685='2.1.trackMPD'!D:D)*
             (D3685/10^6='2.1.trackMPD'!H:H)*
             (E3685='2.1.trackMPD'!F:F),
0))</f>
        <v>#N/A</v>
      </c>
    </row>
    <row r="3686" spans="1:9" x14ac:dyDescent="0.2">
      <c r="A3686" s="160" t="s">
        <v>94</v>
      </c>
      <c r="B3686" s="160" t="s">
        <v>0</v>
      </c>
      <c r="C3686" s="160">
        <f>_xlfn.XLOOKUP(B3686,'2.1.trackMPD'!$R$7:$R$29,'2.1.trackMPD'!$T$7:$T$29)</f>
        <v>4</v>
      </c>
      <c r="D3686" s="160">
        <v>10</v>
      </c>
      <c r="E3686" s="160" t="s">
        <v>6395</v>
      </c>
      <c r="F3686" s="160" t="s">
        <v>110</v>
      </c>
      <c r="G3686" s="160" t="s">
        <v>124</v>
      </c>
      <c r="H3686" s="160" t="s">
        <v>6392</v>
      </c>
      <c r="I3686" s="160" t="e" cm="1">
        <f t="array" ref="I3686">INDEX('2.1.trackMPD'!I:I/(24*60*60),
       MATCH(1,
             (A3686='2.1.trackMPD'!A:A)*
             (C3686='2.1.trackMPD'!D:D)*
             (D3686/10^6='2.1.trackMPD'!H:H)*
             (E3686='2.1.trackMPD'!F:F),
0))</f>
        <v>#N/A</v>
      </c>
    </row>
    <row r="3687" spans="1:9" x14ac:dyDescent="0.2">
      <c r="A3687" s="160" t="s">
        <v>94</v>
      </c>
      <c r="B3687" s="160" t="s">
        <v>0</v>
      </c>
      <c r="C3687" s="160">
        <f>_xlfn.XLOOKUP(B3687,'2.1.trackMPD'!$R$7:$R$29,'2.1.trackMPD'!$T$7:$T$29)</f>
        <v>4</v>
      </c>
      <c r="D3687" s="160">
        <v>10</v>
      </c>
      <c r="E3687" s="160" t="s">
        <v>6395</v>
      </c>
      <c r="F3687" s="160" t="s">
        <v>110</v>
      </c>
      <c r="G3687" s="160" t="s">
        <v>140</v>
      </c>
      <c r="H3687" s="160" t="s">
        <v>6392</v>
      </c>
      <c r="I3687" s="160" t="e" cm="1">
        <f t="array" ref="I3687">INDEX('2.1.trackMPD'!J:J/(24*60*60),
       MATCH(1,
             (A3687='2.1.trackMPD'!A:A)*
             (C3687='2.1.trackMPD'!D:D)*
             (D3687/10^6='2.1.trackMPD'!H:H)*
             (E3687='2.1.trackMPD'!F:F),
0))</f>
        <v>#N/A</v>
      </c>
    </row>
    <row r="3688" spans="1:9" x14ac:dyDescent="0.2">
      <c r="A3688" s="160" t="s">
        <v>94</v>
      </c>
      <c r="B3688" s="160" t="s">
        <v>0</v>
      </c>
      <c r="C3688" s="160">
        <f>_xlfn.XLOOKUP(B3688,'2.1.trackMPD'!$R$7:$R$29,'2.1.trackMPD'!$T$7:$T$29)</f>
        <v>4</v>
      </c>
      <c r="D3688" s="160">
        <v>10</v>
      </c>
      <c r="E3688" s="160" t="s">
        <v>6395</v>
      </c>
      <c r="F3688" s="160" t="s">
        <v>110</v>
      </c>
      <c r="G3688" s="160" t="s">
        <v>124</v>
      </c>
      <c r="H3688" s="160" t="s">
        <v>6393</v>
      </c>
      <c r="I3688" s="160" t="e" cm="1">
        <f t="array" ref="I3688">INDEX('2.1.trackMPD'!K:K/(24*60*60),
       MATCH(1,
             (A3688='2.1.trackMPD'!A:A)*
             (C3688='2.1.trackMPD'!D:D)*
             (D3688/10^6='2.1.trackMPD'!H:H)*
             (E3688='2.1.trackMPD'!F:F),
0))</f>
        <v>#N/A</v>
      </c>
    </row>
    <row r="3689" spans="1:9" x14ac:dyDescent="0.2">
      <c r="A3689" s="160" t="s">
        <v>94</v>
      </c>
      <c r="B3689" s="160" t="s">
        <v>0</v>
      </c>
      <c r="C3689" s="160">
        <f>_xlfn.XLOOKUP(B3689,'2.1.trackMPD'!$R$7:$R$29,'2.1.trackMPD'!$T$7:$T$29)</f>
        <v>4</v>
      </c>
      <c r="D3689" s="160">
        <v>10</v>
      </c>
      <c r="E3689" s="160" t="s">
        <v>6395</v>
      </c>
      <c r="F3689" s="160" t="s">
        <v>110</v>
      </c>
      <c r="G3689" s="160" t="s">
        <v>140</v>
      </c>
      <c r="H3689" s="160" t="s">
        <v>6393</v>
      </c>
      <c r="I3689" s="160" t="e" cm="1">
        <f t="array" ref="I3689">INDEX('2.1.trackMPD'!L:L/(24*60*60),
       MATCH(1,
             (A3689='2.1.trackMPD'!A:A)*
             (C3689='2.1.trackMPD'!D:D)*
             (D3689/10^6='2.1.trackMPD'!H:H)*
             (E3689='2.1.trackMPD'!F:F),
0))</f>
        <v>#N/A</v>
      </c>
    </row>
    <row r="3690" spans="1:9" x14ac:dyDescent="0.2">
      <c r="A3690" s="160" t="s">
        <v>94</v>
      </c>
      <c r="B3690" s="160" t="s">
        <v>0</v>
      </c>
      <c r="C3690" s="160">
        <f>_xlfn.XLOOKUP(B3690,'2.1.trackMPD'!$R$7:$R$29,'2.1.trackMPD'!$T$7:$T$29)</f>
        <v>4</v>
      </c>
      <c r="D3690" s="160">
        <v>100</v>
      </c>
      <c r="E3690" s="160" t="s">
        <v>6395</v>
      </c>
      <c r="F3690" s="160" t="s">
        <v>110</v>
      </c>
      <c r="G3690" s="160" t="s">
        <v>124</v>
      </c>
      <c r="H3690" s="160" t="s">
        <v>6392</v>
      </c>
      <c r="I3690" s="160" t="e" cm="1">
        <f t="array" ref="I3690">INDEX('2.1.trackMPD'!I:I/(24*60*60),
       MATCH(1,
             (A3690='2.1.trackMPD'!A:A)*
             (C3690='2.1.trackMPD'!D:D)*
             (D3690/10^6='2.1.trackMPD'!H:H)*
             (E3690='2.1.trackMPD'!F:F),
0))</f>
        <v>#N/A</v>
      </c>
    </row>
    <row r="3691" spans="1:9" x14ac:dyDescent="0.2">
      <c r="A3691" s="160" t="s">
        <v>94</v>
      </c>
      <c r="B3691" s="160" t="s">
        <v>0</v>
      </c>
      <c r="C3691" s="160">
        <f>_xlfn.XLOOKUP(B3691,'2.1.trackMPD'!$R$7:$R$29,'2.1.trackMPD'!$T$7:$T$29)</f>
        <v>4</v>
      </c>
      <c r="D3691" s="160">
        <v>100</v>
      </c>
      <c r="E3691" s="160" t="s">
        <v>6395</v>
      </c>
      <c r="F3691" s="160" t="s">
        <v>110</v>
      </c>
      <c r="G3691" s="160" t="s">
        <v>140</v>
      </c>
      <c r="H3691" s="160" t="s">
        <v>6392</v>
      </c>
      <c r="I3691" s="160" t="e" cm="1">
        <f t="array" ref="I3691">INDEX('2.1.trackMPD'!J:J/(24*60*60),
       MATCH(1,
             (A3691='2.1.trackMPD'!A:A)*
             (C3691='2.1.trackMPD'!D:D)*
             (D3691/10^6='2.1.trackMPD'!H:H)*
             (E3691='2.1.trackMPD'!F:F),
0))</f>
        <v>#N/A</v>
      </c>
    </row>
    <row r="3692" spans="1:9" x14ac:dyDescent="0.2">
      <c r="A3692" s="160" t="s">
        <v>94</v>
      </c>
      <c r="B3692" s="160" t="s">
        <v>0</v>
      </c>
      <c r="C3692" s="160">
        <f>_xlfn.XLOOKUP(B3692,'2.1.trackMPD'!$R$7:$R$29,'2.1.trackMPD'!$T$7:$T$29)</f>
        <v>4</v>
      </c>
      <c r="D3692" s="160">
        <v>100</v>
      </c>
      <c r="E3692" s="160" t="s">
        <v>6395</v>
      </c>
      <c r="F3692" s="160" t="s">
        <v>110</v>
      </c>
      <c r="G3692" s="160" t="s">
        <v>124</v>
      </c>
      <c r="H3692" s="160" t="s">
        <v>6393</v>
      </c>
      <c r="I3692" s="160" t="e" cm="1">
        <f t="array" ref="I3692">INDEX('2.1.trackMPD'!K:K/(24*60*60),
       MATCH(1,
             (A3692='2.1.trackMPD'!A:A)*
             (C3692='2.1.trackMPD'!D:D)*
             (D3692/10^6='2.1.trackMPD'!H:H)*
             (E3692='2.1.trackMPD'!F:F),
0))</f>
        <v>#N/A</v>
      </c>
    </row>
    <row r="3693" spans="1:9" x14ac:dyDescent="0.2">
      <c r="A3693" s="160" t="s">
        <v>94</v>
      </c>
      <c r="B3693" s="160" t="s">
        <v>0</v>
      </c>
      <c r="C3693" s="160">
        <f>_xlfn.XLOOKUP(B3693,'2.1.trackMPD'!$R$7:$R$29,'2.1.trackMPD'!$T$7:$T$29)</f>
        <v>4</v>
      </c>
      <c r="D3693" s="160">
        <v>100</v>
      </c>
      <c r="E3693" s="160" t="s">
        <v>6395</v>
      </c>
      <c r="F3693" s="160" t="s">
        <v>110</v>
      </c>
      <c r="G3693" s="160" t="s">
        <v>140</v>
      </c>
      <c r="H3693" s="160" t="s">
        <v>6393</v>
      </c>
      <c r="I3693" s="160" t="e" cm="1">
        <f t="array" ref="I3693">INDEX('2.1.trackMPD'!L:L/(24*60*60),
       MATCH(1,
             (A3693='2.1.trackMPD'!A:A)*
             (C3693='2.1.trackMPD'!D:D)*
             (D3693/10^6='2.1.trackMPD'!H:H)*
             (E3693='2.1.trackMPD'!F:F),
0))</f>
        <v>#N/A</v>
      </c>
    </row>
    <row r="3694" spans="1:9" x14ac:dyDescent="0.2">
      <c r="A3694" s="160" t="s">
        <v>94</v>
      </c>
      <c r="B3694" s="160" t="s">
        <v>1</v>
      </c>
      <c r="C3694" s="160">
        <f>_xlfn.XLOOKUP(B3694,'2.1.trackMPD'!$R$7:$R$29,'2.1.trackMPD'!$T$7:$T$29)</f>
        <v>3</v>
      </c>
      <c r="D3694" s="160">
        <v>1</v>
      </c>
      <c r="E3694" s="160" t="s">
        <v>6390</v>
      </c>
      <c r="F3694" s="160" t="s">
        <v>110</v>
      </c>
      <c r="G3694" s="160" t="s">
        <v>124</v>
      </c>
      <c r="H3694" s="160" t="s">
        <v>6392</v>
      </c>
      <c r="I3694" s="160" cm="1">
        <f t="array" ref="I3694">INDEX('2.1.trackMPD'!I:I/(24*60*60),
       MATCH(1,
             (A3694='2.1.trackMPD'!A:A)*
             (C3694='2.1.trackMPD'!D:D)*
             (D3694/10^6='2.1.trackMPD'!H:H)*
             (E3694='2.1.trackMPD'!F:F),
0))</f>
        <v>6.115720023148148E-7</v>
      </c>
    </row>
    <row r="3695" spans="1:9" x14ac:dyDescent="0.2">
      <c r="A3695" s="160" t="s">
        <v>94</v>
      </c>
      <c r="B3695" s="160" t="s">
        <v>1</v>
      </c>
      <c r="C3695" s="160">
        <f>_xlfn.XLOOKUP(B3695,'2.1.trackMPD'!$R$7:$R$29,'2.1.trackMPD'!$T$7:$T$29)</f>
        <v>3</v>
      </c>
      <c r="D3695" s="160">
        <v>1</v>
      </c>
      <c r="E3695" s="160" t="s">
        <v>6390</v>
      </c>
      <c r="F3695" s="160" t="s">
        <v>110</v>
      </c>
      <c r="G3695" s="160" t="s">
        <v>140</v>
      </c>
      <c r="H3695" s="160" t="s">
        <v>6392</v>
      </c>
      <c r="I3695" s="160" cm="1">
        <f t="array" ref="I3695">INDEX('2.1.trackMPD'!J:J/(24*60*60),
       MATCH(1,
             (A3695='2.1.trackMPD'!A:A)*
             (C3695='2.1.trackMPD'!D:D)*
             (D3695/10^6='2.1.trackMPD'!H:H)*
             (E3695='2.1.trackMPD'!F:F),
0))</f>
        <v>3.7932734328703708E-5</v>
      </c>
    </row>
    <row r="3696" spans="1:9" x14ac:dyDescent="0.2">
      <c r="A3696" s="160" t="s">
        <v>94</v>
      </c>
      <c r="B3696" s="160" t="s">
        <v>1</v>
      </c>
      <c r="C3696" s="160">
        <f>_xlfn.XLOOKUP(B3696,'2.1.trackMPD'!$R$7:$R$29,'2.1.trackMPD'!$T$7:$T$29)</f>
        <v>3</v>
      </c>
      <c r="D3696" s="160">
        <v>1</v>
      </c>
      <c r="E3696" s="160" t="s">
        <v>6390</v>
      </c>
      <c r="F3696" s="160" t="s">
        <v>110</v>
      </c>
      <c r="G3696" s="160" t="s">
        <v>124</v>
      </c>
      <c r="H3696" s="160" t="s">
        <v>6393</v>
      </c>
      <c r="I3696" s="160" cm="1">
        <f t="array" ref="I3696">INDEX('2.1.trackMPD'!K:K/(24*60*60),
       MATCH(1,
             (A3696='2.1.trackMPD'!A:A)*
             (C3696='2.1.trackMPD'!D:D)*
             (D3696/10^6='2.1.trackMPD'!H:H)*
             (E3696='2.1.trackMPD'!F:F),
0))</f>
        <v>3.2187459490740739E-7</v>
      </c>
    </row>
    <row r="3697" spans="1:9" x14ac:dyDescent="0.2">
      <c r="A3697" s="160" t="s">
        <v>94</v>
      </c>
      <c r="B3697" s="160" t="s">
        <v>1</v>
      </c>
      <c r="C3697" s="160">
        <f>_xlfn.XLOOKUP(B3697,'2.1.trackMPD'!$R$7:$R$29,'2.1.trackMPD'!$T$7:$T$29)</f>
        <v>3</v>
      </c>
      <c r="D3697" s="160">
        <v>1</v>
      </c>
      <c r="E3697" s="160" t="s">
        <v>6390</v>
      </c>
      <c r="F3697" s="160" t="s">
        <v>110</v>
      </c>
      <c r="G3697" s="160" t="s">
        <v>140</v>
      </c>
      <c r="H3697" s="160" t="s">
        <v>6393</v>
      </c>
      <c r="I3697" s="160" cm="1">
        <f t="array" ref="I3697">INDEX('2.1.trackMPD'!L:L/(24*60*60),
       MATCH(1,
             (A3697='2.1.trackMPD'!A:A)*
             (C3697='2.1.trackMPD'!D:D)*
             (D3697/10^6='2.1.trackMPD'!H:H)*
             (E3697='2.1.trackMPD'!F:F),
0))</f>
        <v>0</v>
      </c>
    </row>
    <row r="3698" spans="1:9" x14ac:dyDescent="0.2">
      <c r="A3698" s="160" t="s">
        <v>94</v>
      </c>
      <c r="B3698" s="160" t="s">
        <v>1</v>
      </c>
      <c r="C3698" s="160">
        <f>_xlfn.XLOOKUP(B3698,'2.1.trackMPD'!$R$7:$R$29,'2.1.trackMPD'!$T$7:$T$29)</f>
        <v>3</v>
      </c>
      <c r="D3698" s="160">
        <v>10</v>
      </c>
      <c r="E3698" s="160" t="s">
        <v>6390</v>
      </c>
      <c r="F3698" s="160" t="s">
        <v>110</v>
      </c>
      <c r="G3698" s="160" t="s">
        <v>124</v>
      </c>
      <c r="H3698" s="160" t="s">
        <v>6392</v>
      </c>
      <c r="I3698" s="160" cm="1">
        <f t="array" ref="I3698">INDEX('2.1.trackMPD'!I:I/(24*60*60),
       MATCH(1,
             (A3698='2.1.trackMPD'!A:A)*
             (C3698='2.1.trackMPD'!D:D)*
             (D3698/10^6='2.1.trackMPD'!H:H)*
             (E3698='2.1.trackMPD'!F:F),
0))</f>
        <v>7.2483355324074062E-7</v>
      </c>
    </row>
    <row r="3699" spans="1:9" x14ac:dyDescent="0.2">
      <c r="A3699" s="160" t="s">
        <v>94</v>
      </c>
      <c r="B3699" s="160" t="s">
        <v>1</v>
      </c>
      <c r="C3699" s="160">
        <f>_xlfn.XLOOKUP(B3699,'2.1.trackMPD'!$R$7:$R$29,'2.1.trackMPD'!$T$7:$T$29)</f>
        <v>3</v>
      </c>
      <c r="D3699" s="160">
        <v>10</v>
      </c>
      <c r="E3699" s="160" t="s">
        <v>6390</v>
      </c>
      <c r="F3699" s="160" t="s">
        <v>110</v>
      </c>
      <c r="G3699" s="160" t="s">
        <v>140</v>
      </c>
      <c r="H3699" s="160" t="s">
        <v>6392</v>
      </c>
      <c r="I3699" s="160" cm="1">
        <f t="array" ref="I3699">INDEX('2.1.trackMPD'!J:J/(24*60*60),
       MATCH(1,
             (A3699='2.1.trackMPD'!A:A)*
             (C3699='2.1.trackMPD'!D:D)*
             (D3699/10^6='2.1.trackMPD'!H:H)*
             (E3699='2.1.trackMPD'!F:F),
0))</f>
        <v>4.1927712013888889E-5</v>
      </c>
    </row>
    <row r="3700" spans="1:9" x14ac:dyDescent="0.2">
      <c r="A3700" s="160" t="s">
        <v>94</v>
      </c>
      <c r="B3700" s="160" t="s">
        <v>1</v>
      </c>
      <c r="C3700" s="160">
        <f>_xlfn.XLOOKUP(B3700,'2.1.trackMPD'!$R$7:$R$29,'2.1.trackMPD'!$T$7:$T$29)</f>
        <v>3</v>
      </c>
      <c r="D3700" s="160">
        <v>10</v>
      </c>
      <c r="E3700" s="160" t="s">
        <v>6390</v>
      </c>
      <c r="F3700" s="160" t="s">
        <v>110</v>
      </c>
      <c r="G3700" s="160" t="s">
        <v>124</v>
      </c>
      <c r="H3700" s="160" t="s">
        <v>6393</v>
      </c>
      <c r="I3700" s="160" cm="1">
        <f t="array" ref="I3700">INDEX('2.1.trackMPD'!K:K/(24*60*60),
       MATCH(1,
             (A3700='2.1.trackMPD'!A:A)*
             (C3700='2.1.trackMPD'!D:D)*
             (D3700/10^6='2.1.trackMPD'!H:H)*
             (E3700='2.1.trackMPD'!F:F),
0))</f>
        <v>4.120037962962963E-7</v>
      </c>
    </row>
    <row r="3701" spans="1:9" x14ac:dyDescent="0.2">
      <c r="A3701" s="160" t="s">
        <v>94</v>
      </c>
      <c r="B3701" s="160" t="s">
        <v>1</v>
      </c>
      <c r="C3701" s="160">
        <f>_xlfn.XLOOKUP(B3701,'2.1.trackMPD'!$R$7:$R$29,'2.1.trackMPD'!$T$7:$T$29)</f>
        <v>3</v>
      </c>
      <c r="D3701" s="160">
        <v>10</v>
      </c>
      <c r="E3701" s="160" t="s">
        <v>6390</v>
      </c>
      <c r="F3701" s="160" t="s">
        <v>110</v>
      </c>
      <c r="G3701" s="160" t="s">
        <v>140</v>
      </c>
      <c r="H3701" s="160" t="s">
        <v>6393</v>
      </c>
      <c r="I3701" s="160" cm="1">
        <f t="array" ref="I3701">INDEX('2.1.trackMPD'!L:L/(24*60*60),
       MATCH(1,
             (A3701='2.1.trackMPD'!A:A)*
             (C3701='2.1.trackMPD'!D:D)*
             (D3701/10^6='2.1.trackMPD'!H:H)*
             (E3701='2.1.trackMPD'!F:F),
0))</f>
        <v>1.4930645949074076E-6</v>
      </c>
    </row>
    <row r="3702" spans="1:9" x14ac:dyDescent="0.2">
      <c r="A3702" s="160" t="s">
        <v>94</v>
      </c>
      <c r="B3702" s="160" t="s">
        <v>1</v>
      </c>
      <c r="C3702" s="160">
        <f>_xlfn.XLOOKUP(B3702,'2.1.trackMPD'!$R$7:$R$29,'2.1.trackMPD'!$T$7:$T$29)</f>
        <v>3</v>
      </c>
      <c r="D3702" s="160">
        <v>100</v>
      </c>
      <c r="E3702" s="160" t="s">
        <v>6390</v>
      </c>
      <c r="F3702" s="160" t="s">
        <v>110</v>
      </c>
      <c r="G3702" s="160" t="s">
        <v>124</v>
      </c>
      <c r="H3702" s="160" t="s">
        <v>6392</v>
      </c>
      <c r="I3702" s="160" cm="1">
        <f t="array" ref="I3702">INDEX('2.1.trackMPD'!I:I/(24*60*60),
       MATCH(1,
             (A3702='2.1.trackMPD'!A:A)*
             (C3702='2.1.trackMPD'!D:D)*
             (D3702/10^6='2.1.trackMPD'!H:H)*
             (E3702='2.1.trackMPD'!F:F),
0))</f>
        <v>2.9817521412037037E-6</v>
      </c>
    </row>
    <row r="3703" spans="1:9" x14ac:dyDescent="0.2">
      <c r="A3703" s="160" t="s">
        <v>94</v>
      </c>
      <c r="B3703" s="160" t="s">
        <v>1</v>
      </c>
      <c r="C3703" s="160">
        <f>_xlfn.XLOOKUP(B3703,'2.1.trackMPD'!$R$7:$R$29,'2.1.trackMPD'!$T$7:$T$29)</f>
        <v>3</v>
      </c>
      <c r="D3703" s="160">
        <v>100</v>
      </c>
      <c r="E3703" s="160" t="s">
        <v>6390</v>
      </c>
      <c r="F3703" s="160" t="s">
        <v>110</v>
      </c>
      <c r="G3703" s="160" t="s">
        <v>140</v>
      </c>
      <c r="H3703" s="160" t="s">
        <v>6392</v>
      </c>
      <c r="I3703" s="160" cm="1">
        <f t="array" ref="I3703">INDEX('2.1.trackMPD'!J:J/(24*60*60),
       MATCH(1,
             (A3703='2.1.trackMPD'!A:A)*
             (C3703='2.1.trackMPD'!D:D)*
             (D3703/10^6='2.1.trackMPD'!H:H)*
             (E3703='2.1.trackMPD'!F:F),
0))</f>
        <v>1.9667679780092592E-4</v>
      </c>
    </row>
    <row r="3704" spans="1:9" x14ac:dyDescent="0.2">
      <c r="A3704" s="160" t="s">
        <v>94</v>
      </c>
      <c r="B3704" s="160" t="s">
        <v>1</v>
      </c>
      <c r="C3704" s="160">
        <f>_xlfn.XLOOKUP(B3704,'2.1.trackMPD'!$R$7:$R$29,'2.1.trackMPD'!$T$7:$T$29)</f>
        <v>3</v>
      </c>
      <c r="D3704" s="160">
        <v>100</v>
      </c>
      <c r="E3704" s="160" t="s">
        <v>6390</v>
      </c>
      <c r="F3704" s="160" t="s">
        <v>110</v>
      </c>
      <c r="G3704" s="160" t="s">
        <v>124</v>
      </c>
      <c r="H3704" s="160" t="s">
        <v>6393</v>
      </c>
      <c r="I3704" s="160" cm="1">
        <f t="array" ref="I3704">INDEX('2.1.trackMPD'!K:K/(24*60*60),
       MATCH(1,
             (A3704='2.1.trackMPD'!A:A)*
             (C3704='2.1.trackMPD'!D:D)*
             (D3704/10^6='2.1.trackMPD'!H:H)*
             (E3704='2.1.trackMPD'!F:F),
0))</f>
        <v>0</v>
      </c>
    </row>
    <row r="3705" spans="1:9" x14ac:dyDescent="0.2">
      <c r="A3705" s="160" t="s">
        <v>94</v>
      </c>
      <c r="B3705" s="160" t="s">
        <v>1</v>
      </c>
      <c r="C3705" s="160">
        <f>_xlfn.XLOOKUP(B3705,'2.1.trackMPD'!$R$7:$R$29,'2.1.trackMPD'!$T$7:$T$29)</f>
        <v>3</v>
      </c>
      <c r="D3705" s="160">
        <v>100</v>
      </c>
      <c r="E3705" s="160" t="s">
        <v>6390</v>
      </c>
      <c r="F3705" s="160" t="s">
        <v>110</v>
      </c>
      <c r="G3705" s="160" t="s">
        <v>140</v>
      </c>
      <c r="H3705" s="160" t="s">
        <v>6393</v>
      </c>
      <c r="I3705" s="160" cm="1">
        <f t="array" ref="I3705">INDEX('2.1.trackMPD'!L:L/(24*60*60),
       MATCH(1,
             (A3705='2.1.trackMPD'!A:A)*
             (C3705='2.1.trackMPD'!D:D)*
             (D3705/10^6='2.1.trackMPD'!H:H)*
             (E3705='2.1.trackMPD'!F:F),
0))</f>
        <v>0</v>
      </c>
    </row>
    <row r="3706" spans="1:9" x14ac:dyDescent="0.2">
      <c r="A3706" s="160" t="s">
        <v>94</v>
      </c>
      <c r="B3706" s="160" t="s">
        <v>1</v>
      </c>
      <c r="C3706" s="160">
        <f>_xlfn.XLOOKUP(B3706,'2.1.trackMPD'!$R$7:$R$29,'2.1.trackMPD'!$T$7:$T$29)</f>
        <v>3</v>
      </c>
      <c r="D3706" s="160">
        <v>1000</v>
      </c>
      <c r="E3706" s="160" t="s">
        <v>6390</v>
      </c>
      <c r="F3706" s="160" t="s">
        <v>110</v>
      </c>
      <c r="G3706" s="160" t="s">
        <v>124</v>
      </c>
      <c r="H3706" s="160" t="s">
        <v>6392</v>
      </c>
      <c r="I3706" s="160" cm="1">
        <f t="array" ref="I3706">INDEX('2.1.trackMPD'!I:I/(24*60*60),
       MATCH(1,
             (A3706='2.1.trackMPD'!A:A)*
             (C3706='2.1.trackMPD'!D:D)*
             (D3706/10^6='2.1.trackMPD'!H:H)*
             (E3706='2.1.trackMPD'!F:F),
0))</f>
        <v>7.751207638888888E-7</v>
      </c>
    </row>
    <row r="3707" spans="1:9" x14ac:dyDescent="0.2">
      <c r="A3707" s="160" t="s">
        <v>94</v>
      </c>
      <c r="B3707" s="160" t="s">
        <v>1</v>
      </c>
      <c r="C3707" s="160">
        <f>_xlfn.XLOOKUP(B3707,'2.1.trackMPD'!$R$7:$R$29,'2.1.trackMPD'!$T$7:$T$29)</f>
        <v>3</v>
      </c>
      <c r="D3707" s="160">
        <v>1000</v>
      </c>
      <c r="E3707" s="160" t="s">
        <v>6390</v>
      </c>
      <c r="F3707" s="160" t="s">
        <v>110</v>
      </c>
      <c r="G3707" s="160" t="s">
        <v>140</v>
      </c>
      <c r="H3707" s="160" t="s">
        <v>6392</v>
      </c>
      <c r="I3707" s="160" cm="1">
        <f t="array" ref="I3707">INDEX('2.1.trackMPD'!J:J/(24*60*60),
       MATCH(1,
             (A3707='2.1.trackMPD'!A:A)*
             (C3707='2.1.trackMPD'!D:D)*
             (D3707/10^6='2.1.trackMPD'!H:H)*
             (E3707='2.1.trackMPD'!F:F),
0))</f>
        <v>9.7457989756944438E-5</v>
      </c>
    </row>
    <row r="3708" spans="1:9" x14ac:dyDescent="0.2">
      <c r="A3708" s="160" t="s">
        <v>94</v>
      </c>
      <c r="B3708" s="160" t="s">
        <v>1</v>
      </c>
      <c r="C3708" s="160">
        <f>_xlfn.XLOOKUP(B3708,'2.1.trackMPD'!$R$7:$R$29,'2.1.trackMPD'!$T$7:$T$29)</f>
        <v>3</v>
      </c>
      <c r="D3708" s="160">
        <v>1000</v>
      </c>
      <c r="E3708" s="160" t="s">
        <v>6390</v>
      </c>
      <c r="F3708" s="160" t="s">
        <v>110</v>
      </c>
      <c r="G3708" s="160" t="s">
        <v>124</v>
      </c>
      <c r="H3708" s="160" t="s">
        <v>6393</v>
      </c>
      <c r="I3708" s="160" cm="1">
        <f t="array" ref="I3708">INDEX('2.1.trackMPD'!K:K/(24*60*60),
       MATCH(1,
             (A3708='2.1.trackMPD'!A:A)*
             (C3708='2.1.trackMPD'!D:D)*
             (D3708/10^6='2.1.trackMPD'!H:H)*
             (E3708='2.1.trackMPD'!F:F),
0))</f>
        <v>5.0875050925925926E-7</v>
      </c>
    </row>
    <row r="3709" spans="1:9" x14ac:dyDescent="0.2">
      <c r="A3709" s="160" t="s">
        <v>94</v>
      </c>
      <c r="B3709" s="160" t="s">
        <v>1</v>
      </c>
      <c r="C3709" s="160">
        <f>_xlfn.XLOOKUP(B3709,'2.1.trackMPD'!$R$7:$R$29,'2.1.trackMPD'!$T$7:$T$29)</f>
        <v>3</v>
      </c>
      <c r="D3709" s="160">
        <v>1000</v>
      </c>
      <c r="E3709" s="160" t="s">
        <v>6390</v>
      </c>
      <c r="F3709" s="160" t="s">
        <v>110</v>
      </c>
      <c r="G3709" s="160" t="s">
        <v>140</v>
      </c>
      <c r="H3709" s="160" t="s">
        <v>6393</v>
      </c>
      <c r="I3709" s="160" cm="1">
        <f t="array" ref="I3709">INDEX('2.1.trackMPD'!L:L/(24*60*60),
       MATCH(1,
             (A3709='2.1.trackMPD'!A:A)*
             (C3709='2.1.trackMPD'!D:D)*
             (D3709/10^6='2.1.trackMPD'!H:H)*
             (E3709='2.1.trackMPD'!F:F),
0))</f>
        <v>9.2592592592592588E-5</v>
      </c>
    </row>
    <row r="3710" spans="1:9" x14ac:dyDescent="0.2">
      <c r="A3710" s="160" t="s">
        <v>94</v>
      </c>
      <c r="B3710" s="160" t="s">
        <v>1</v>
      </c>
      <c r="C3710" s="160">
        <f>_xlfn.XLOOKUP(B3710,'2.1.trackMPD'!$R$7:$R$29,'2.1.trackMPD'!$T$7:$T$29)</f>
        <v>3</v>
      </c>
      <c r="D3710" s="160">
        <v>5000</v>
      </c>
      <c r="E3710" s="160" t="s">
        <v>6390</v>
      </c>
      <c r="F3710" s="160" t="s">
        <v>110</v>
      </c>
      <c r="G3710" s="160" t="s">
        <v>124</v>
      </c>
      <c r="H3710" s="160" t="s">
        <v>6392</v>
      </c>
      <c r="I3710" s="160" cm="1">
        <f t="array" ref="I3710">INDEX('2.1.trackMPD'!I:I/(24*60*60),
       MATCH(1,
             (A3710='2.1.trackMPD'!A:A)*
             (C3710='2.1.trackMPD'!D:D)*
             (D3710/10^6='2.1.trackMPD'!H:H)*
             (E3710='2.1.trackMPD'!F:F),
0))</f>
        <v>6.9938576388888882E-7</v>
      </c>
    </row>
    <row r="3711" spans="1:9" x14ac:dyDescent="0.2">
      <c r="A3711" s="160" t="s">
        <v>94</v>
      </c>
      <c r="B3711" s="160" t="s">
        <v>1</v>
      </c>
      <c r="C3711" s="160">
        <f>_xlfn.XLOOKUP(B3711,'2.1.trackMPD'!$R$7:$R$29,'2.1.trackMPD'!$T$7:$T$29)</f>
        <v>3</v>
      </c>
      <c r="D3711" s="160">
        <v>5000</v>
      </c>
      <c r="E3711" s="160" t="s">
        <v>6390</v>
      </c>
      <c r="F3711" s="160" t="s">
        <v>110</v>
      </c>
      <c r="G3711" s="160" t="s">
        <v>140</v>
      </c>
      <c r="H3711" s="160" t="s">
        <v>6392</v>
      </c>
      <c r="I3711" s="160" cm="1">
        <f t="array" ref="I3711">INDEX('2.1.trackMPD'!J:J/(24*60*60),
       MATCH(1,
             (A3711='2.1.trackMPD'!A:A)*
             (C3711='2.1.trackMPD'!D:D)*
             (D3711/10^6='2.1.trackMPD'!H:H)*
             (E3711='2.1.trackMPD'!F:F),
0))</f>
        <v>4.4689025324074074E-5</v>
      </c>
    </row>
    <row r="3712" spans="1:9" x14ac:dyDescent="0.2">
      <c r="A3712" s="160" t="s">
        <v>94</v>
      </c>
      <c r="B3712" s="160" t="s">
        <v>1</v>
      </c>
      <c r="C3712" s="160">
        <f>_xlfn.XLOOKUP(B3712,'2.1.trackMPD'!$R$7:$R$29,'2.1.trackMPD'!$T$7:$T$29)</f>
        <v>3</v>
      </c>
      <c r="D3712" s="160">
        <v>5000</v>
      </c>
      <c r="E3712" s="160" t="s">
        <v>6390</v>
      </c>
      <c r="F3712" s="160" t="s">
        <v>110</v>
      </c>
      <c r="G3712" s="160" t="s">
        <v>124</v>
      </c>
      <c r="H3712" s="160" t="s">
        <v>6393</v>
      </c>
      <c r="I3712" s="160" cm="1">
        <f t="array" ref="I3712">INDEX('2.1.trackMPD'!K:K/(24*60*60),
       MATCH(1,
             (A3712='2.1.trackMPD'!A:A)*
             (C3712='2.1.trackMPD'!D:D)*
             (D3712/10^6='2.1.trackMPD'!H:H)*
             (E3712='2.1.trackMPD'!F:F),
0))</f>
        <v>3.4812859953703703E-7</v>
      </c>
    </row>
    <row r="3713" spans="1:9" x14ac:dyDescent="0.2">
      <c r="A3713" s="160" t="s">
        <v>94</v>
      </c>
      <c r="B3713" s="160" t="s">
        <v>1</v>
      </c>
      <c r="C3713" s="160">
        <f>_xlfn.XLOOKUP(B3713,'2.1.trackMPD'!$R$7:$R$29,'2.1.trackMPD'!$T$7:$T$29)</f>
        <v>3</v>
      </c>
      <c r="D3713" s="160">
        <v>5000</v>
      </c>
      <c r="E3713" s="160" t="s">
        <v>6390</v>
      </c>
      <c r="F3713" s="160" t="s">
        <v>110</v>
      </c>
      <c r="G3713" s="160" t="s">
        <v>140</v>
      </c>
      <c r="H3713" s="160" t="s">
        <v>6393</v>
      </c>
      <c r="I3713" s="160" cm="1">
        <f t="array" ref="I3713">INDEX('2.1.trackMPD'!L:L/(24*60*60),
       MATCH(1,
             (A3713='2.1.trackMPD'!A:A)*
             (C3713='2.1.trackMPD'!D:D)*
             (D3713/10^6='2.1.trackMPD'!H:H)*
             (E3713='2.1.trackMPD'!F:F),
0))</f>
        <v>0</v>
      </c>
    </row>
    <row r="3714" spans="1:9" x14ac:dyDescent="0.2">
      <c r="A3714" s="160" t="s">
        <v>94</v>
      </c>
      <c r="B3714" s="160" t="s">
        <v>1</v>
      </c>
      <c r="C3714" s="160">
        <f>_xlfn.XLOOKUP(B3714,'2.1.trackMPD'!$R$7:$R$29,'2.1.trackMPD'!$T$7:$T$29)</f>
        <v>3</v>
      </c>
      <c r="D3714" s="160">
        <v>1</v>
      </c>
      <c r="E3714" s="160" t="s">
        <v>6394</v>
      </c>
      <c r="F3714" s="160" t="s">
        <v>110</v>
      </c>
      <c r="G3714" s="160" t="s">
        <v>124</v>
      </c>
      <c r="H3714" s="160" t="s">
        <v>6392</v>
      </c>
      <c r="I3714" s="160" cm="1">
        <f t="array" ref="I3714">INDEX('2.1.trackMPD'!I:I/(24*60*60),
       MATCH(1,
             (A3714='2.1.trackMPD'!A:A)*
             (C3714='2.1.trackMPD'!D:D)*
             (D3714/10^6='2.1.trackMPD'!H:H)*
             (E3714='2.1.trackMPD'!F:F),
0))</f>
        <v>7.7640486111111108E-7</v>
      </c>
    </row>
    <row r="3715" spans="1:9" x14ac:dyDescent="0.2">
      <c r="A3715" s="160" t="s">
        <v>94</v>
      </c>
      <c r="B3715" s="160" t="s">
        <v>1</v>
      </c>
      <c r="C3715" s="160">
        <f>_xlfn.XLOOKUP(B3715,'2.1.trackMPD'!$R$7:$R$29,'2.1.trackMPD'!$T$7:$T$29)</f>
        <v>3</v>
      </c>
      <c r="D3715" s="160">
        <v>1</v>
      </c>
      <c r="E3715" s="160" t="s">
        <v>6394</v>
      </c>
      <c r="F3715" s="160" t="s">
        <v>110</v>
      </c>
      <c r="G3715" s="160" t="s">
        <v>140</v>
      </c>
      <c r="H3715" s="160" t="s">
        <v>6392</v>
      </c>
      <c r="I3715" s="160" cm="1">
        <f t="array" ref="I3715">INDEX('2.1.trackMPD'!J:J/(24*60*60),
       MATCH(1,
             (A3715='2.1.trackMPD'!A:A)*
             (C3715='2.1.trackMPD'!D:D)*
             (D3715/10^6='2.1.trackMPD'!H:H)*
             (E3715='2.1.trackMPD'!F:F),
0))</f>
        <v>3.8100709444444439E-5</v>
      </c>
    </row>
    <row r="3716" spans="1:9" x14ac:dyDescent="0.2">
      <c r="A3716" s="160" t="s">
        <v>94</v>
      </c>
      <c r="B3716" s="160" t="s">
        <v>1</v>
      </c>
      <c r="C3716" s="160">
        <f>_xlfn.XLOOKUP(B3716,'2.1.trackMPD'!$R$7:$R$29,'2.1.trackMPD'!$T$7:$T$29)</f>
        <v>3</v>
      </c>
      <c r="D3716" s="160">
        <v>1</v>
      </c>
      <c r="E3716" s="160" t="s">
        <v>6394</v>
      </c>
      <c r="F3716" s="160" t="s">
        <v>110</v>
      </c>
      <c r="G3716" s="160" t="s">
        <v>124</v>
      </c>
      <c r="H3716" s="160" t="s">
        <v>6393</v>
      </c>
      <c r="I3716" s="160" cm="1">
        <f t="array" ref="I3716">INDEX('2.1.trackMPD'!K:K/(24*60*60),
       MATCH(1,
             (A3716='2.1.trackMPD'!A:A)*
             (C3716='2.1.trackMPD'!D:D)*
             (D3716/10^6='2.1.trackMPD'!H:H)*
             (E3716='2.1.trackMPD'!F:F),
0))</f>
        <v>0</v>
      </c>
    </row>
    <row r="3717" spans="1:9" x14ac:dyDescent="0.2">
      <c r="A3717" s="160" t="s">
        <v>94</v>
      </c>
      <c r="B3717" s="160" t="s">
        <v>1</v>
      </c>
      <c r="C3717" s="160">
        <f>_xlfn.XLOOKUP(B3717,'2.1.trackMPD'!$R$7:$R$29,'2.1.trackMPD'!$T$7:$T$29)</f>
        <v>3</v>
      </c>
      <c r="D3717" s="160">
        <v>1</v>
      </c>
      <c r="E3717" s="160" t="s">
        <v>6394</v>
      </c>
      <c r="F3717" s="160" t="s">
        <v>110</v>
      </c>
      <c r="G3717" s="160" t="s">
        <v>140</v>
      </c>
      <c r="H3717" s="160" t="s">
        <v>6393</v>
      </c>
      <c r="I3717" s="160" cm="1">
        <f t="array" ref="I3717">INDEX('2.1.trackMPD'!L:L/(24*60*60),
       MATCH(1,
             (A3717='2.1.trackMPD'!A:A)*
             (C3717='2.1.trackMPD'!D:D)*
             (D3717/10^6='2.1.trackMPD'!H:H)*
             (E3717='2.1.trackMPD'!F:F),
0))</f>
        <v>6.2562562499999998E-7</v>
      </c>
    </row>
    <row r="3718" spans="1:9" x14ac:dyDescent="0.2">
      <c r="A3718" s="160" t="s">
        <v>94</v>
      </c>
      <c r="B3718" s="160" t="s">
        <v>1</v>
      </c>
      <c r="C3718" s="160">
        <f>_xlfn.XLOOKUP(B3718,'2.1.trackMPD'!$R$7:$R$29,'2.1.trackMPD'!$T$7:$T$29)</f>
        <v>3</v>
      </c>
      <c r="D3718" s="160">
        <v>10</v>
      </c>
      <c r="E3718" s="160" t="s">
        <v>6394</v>
      </c>
      <c r="F3718" s="160" t="s">
        <v>110</v>
      </c>
      <c r="G3718" s="160" t="s">
        <v>124</v>
      </c>
      <c r="H3718" s="160" t="s">
        <v>6392</v>
      </c>
      <c r="I3718" s="160" cm="1">
        <f t="array" ref="I3718">INDEX('2.1.trackMPD'!I:I/(24*60*60),
       MATCH(1,
             (A3718='2.1.trackMPD'!A:A)*
             (C3718='2.1.trackMPD'!D:D)*
             (D3718/10^6='2.1.trackMPD'!H:H)*
             (E3718='2.1.trackMPD'!F:F),
0))</f>
        <v>5.3914650000000001E-6</v>
      </c>
    </row>
    <row r="3719" spans="1:9" x14ac:dyDescent="0.2">
      <c r="A3719" s="160" t="s">
        <v>94</v>
      </c>
      <c r="B3719" s="160" t="s">
        <v>1</v>
      </c>
      <c r="C3719" s="160">
        <f>_xlfn.XLOOKUP(B3719,'2.1.trackMPD'!$R$7:$R$29,'2.1.trackMPD'!$T$7:$T$29)</f>
        <v>3</v>
      </c>
      <c r="D3719" s="160">
        <v>10</v>
      </c>
      <c r="E3719" s="160" t="s">
        <v>6394</v>
      </c>
      <c r="F3719" s="160" t="s">
        <v>110</v>
      </c>
      <c r="G3719" s="160" t="s">
        <v>140</v>
      </c>
      <c r="H3719" s="160" t="s">
        <v>6392</v>
      </c>
      <c r="I3719" s="160" cm="1">
        <f t="array" ref="I3719">INDEX('2.1.trackMPD'!J:J/(24*60*60),
       MATCH(1,
             (A3719='2.1.trackMPD'!A:A)*
             (C3719='2.1.trackMPD'!D:D)*
             (D3719/10^6='2.1.trackMPD'!H:H)*
             (E3719='2.1.trackMPD'!F:F),
0))</f>
        <v>1.4395157719907406E-4</v>
      </c>
    </row>
    <row r="3720" spans="1:9" x14ac:dyDescent="0.2">
      <c r="A3720" s="160" t="s">
        <v>94</v>
      </c>
      <c r="B3720" s="160" t="s">
        <v>1</v>
      </c>
      <c r="C3720" s="160">
        <f>_xlfn.XLOOKUP(B3720,'2.1.trackMPD'!$R$7:$R$29,'2.1.trackMPD'!$T$7:$T$29)</f>
        <v>3</v>
      </c>
      <c r="D3720" s="160">
        <v>10</v>
      </c>
      <c r="E3720" s="160" t="s">
        <v>6394</v>
      </c>
      <c r="F3720" s="160" t="s">
        <v>110</v>
      </c>
      <c r="G3720" s="160" t="s">
        <v>124</v>
      </c>
      <c r="H3720" s="160" t="s">
        <v>6393</v>
      </c>
      <c r="I3720" s="160" cm="1">
        <f t="array" ref="I3720">INDEX('2.1.trackMPD'!K:K/(24*60*60),
       MATCH(1,
             (A3720='2.1.trackMPD'!A:A)*
             (C3720='2.1.trackMPD'!D:D)*
             (D3720/10^6='2.1.trackMPD'!H:H)*
             (E3720='2.1.trackMPD'!F:F),
0))</f>
        <v>0</v>
      </c>
    </row>
    <row r="3721" spans="1:9" x14ac:dyDescent="0.2">
      <c r="A3721" s="160" t="s">
        <v>94</v>
      </c>
      <c r="B3721" s="160" t="s">
        <v>1</v>
      </c>
      <c r="C3721" s="160">
        <f>_xlfn.XLOOKUP(B3721,'2.1.trackMPD'!$R$7:$R$29,'2.1.trackMPD'!$T$7:$T$29)</f>
        <v>3</v>
      </c>
      <c r="D3721" s="160">
        <v>10</v>
      </c>
      <c r="E3721" s="160" t="s">
        <v>6394</v>
      </c>
      <c r="F3721" s="160" t="s">
        <v>110</v>
      </c>
      <c r="G3721" s="160" t="s">
        <v>140</v>
      </c>
      <c r="H3721" s="160" t="s">
        <v>6393</v>
      </c>
      <c r="I3721" s="160" cm="1">
        <f t="array" ref="I3721">INDEX('2.1.trackMPD'!L:L/(24*60*60),
       MATCH(1,
             (A3721='2.1.trackMPD'!A:A)*
             (C3721='2.1.trackMPD'!D:D)*
             (D3721/10^6='2.1.trackMPD'!H:H)*
             (E3721='2.1.trackMPD'!F:F),
0))</f>
        <v>0</v>
      </c>
    </row>
    <row r="3722" spans="1:9" x14ac:dyDescent="0.2">
      <c r="A3722" s="160" t="s">
        <v>94</v>
      </c>
      <c r="B3722" s="160" t="s">
        <v>1</v>
      </c>
      <c r="C3722" s="160">
        <f>_xlfn.XLOOKUP(B3722,'2.1.trackMPD'!$R$7:$R$29,'2.1.trackMPD'!$T$7:$T$29)</f>
        <v>3</v>
      </c>
      <c r="D3722" s="160">
        <v>100</v>
      </c>
      <c r="E3722" s="160" t="s">
        <v>6394</v>
      </c>
      <c r="F3722" s="160" t="s">
        <v>110</v>
      </c>
      <c r="G3722" s="160" t="s">
        <v>124</v>
      </c>
      <c r="H3722" s="160" t="s">
        <v>6392</v>
      </c>
      <c r="I3722" s="160" cm="1">
        <f t="array" ref="I3722">INDEX('2.1.trackMPD'!I:I/(24*60*60),
       MATCH(1,
             (A3722='2.1.trackMPD'!A:A)*
             (C3722='2.1.trackMPD'!D:D)*
             (D3722/10^6='2.1.trackMPD'!H:H)*
             (E3722='2.1.trackMPD'!F:F),
0))</f>
        <v>3.2123050694444448E-6</v>
      </c>
    </row>
    <row r="3723" spans="1:9" x14ac:dyDescent="0.2">
      <c r="A3723" s="160" t="s">
        <v>94</v>
      </c>
      <c r="B3723" s="160" t="s">
        <v>1</v>
      </c>
      <c r="C3723" s="160">
        <f>_xlfn.XLOOKUP(B3723,'2.1.trackMPD'!$R$7:$R$29,'2.1.trackMPD'!$T$7:$T$29)</f>
        <v>3</v>
      </c>
      <c r="D3723" s="160">
        <v>100</v>
      </c>
      <c r="E3723" s="160" t="s">
        <v>6394</v>
      </c>
      <c r="F3723" s="160" t="s">
        <v>110</v>
      </c>
      <c r="G3723" s="160" t="s">
        <v>140</v>
      </c>
      <c r="H3723" s="160" t="s">
        <v>6392</v>
      </c>
      <c r="I3723" s="160" cm="1">
        <f t="array" ref="I3723">INDEX('2.1.trackMPD'!J:J/(24*60*60),
       MATCH(1,
             (A3723='2.1.trackMPD'!A:A)*
             (C3723='2.1.trackMPD'!D:D)*
             (D3723/10^6='2.1.trackMPD'!H:H)*
             (E3723='2.1.trackMPD'!F:F),
0))</f>
        <v>3.5341791481481485E-4</v>
      </c>
    </row>
    <row r="3724" spans="1:9" x14ac:dyDescent="0.2">
      <c r="A3724" s="160" t="s">
        <v>94</v>
      </c>
      <c r="B3724" s="160" t="s">
        <v>1</v>
      </c>
      <c r="C3724" s="160">
        <f>_xlfn.XLOOKUP(B3724,'2.1.trackMPD'!$R$7:$R$29,'2.1.trackMPD'!$T$7:$T$29)</f>
        <v>3</v>
      </c>
      <c r="D3724" s="160">
        <v>100</v>
      </c>
      <c r="E3724" s="160" t="s">
        <v>6394</v>
      </c>
      <c r="F3724" s="160" t="s">
        <v>110</v>
      </c>
      <c r="G3724" s="160" t="s">
        <v>124</v>
      </c>
      <c r="H3724" s="160" t="s">
        <v>6393</v>
      </c>
      <c r="I3724" s="160" cm="1">
        <f t="array" ref="I3724">INDEX('2.1.trackMPD'!K:K/(24*60*60),
       MATCH(1,
             (A3724='2.1.trackMPD'!A:A)*
             (C3724='2.1.trackMPD'!D:D)*
             (D3724/10^6='2.1.trackMPD'!H:H)*
             (E3724='2.1.trackMPD'!F:F),
0))</f>
        <v>0</v>
      </c>
    </row>
    <row r="3725" spans="1:9" x14ac:dyDescent="0.2">
      <c r="A3725" s="160" t="s">
        <v>94</v>
      </c>
      <c r="B3725" s="160" t="s">
        <v>1</v>
      </c>
      <c r="C3725" s="160">
        <f>_xlfn.XLOOKUP(B3725,'2.1.trackMPD'!$R$7:$R$29,'2.1.trackMPD'!$T$7:$T$29)</f>
        <v>3</v>
      </c>
      <c r="D3725" s="160">
        <v>100</v>
      </c>
      <c r="E3725" s="160" t="s">
        <v>6394</v>
      </c>
      <c r="F3725" s="160" t="s">
        <v>110</v>
      </c>
      <c r="G3725" s="160" t="s">
        <v>140</v>
      </c>
      <c r="H3725" s="160" t="s">
        <v>6393</v>
      </c>
      <c r="I3725" s="160" cm="1">
        <f t="array" ref="I3725">INDEX('2.1.trackMPD'!L:L/(24*60*60),
       MATCH(1,
             (A3725='2.1.trackMPD'!A:A)*
             (C3725='2.1.trackMPD'!D:D)*
             (D3725/10^6='2.1.trackMPD'!H:H)*
             (E3725='2.1.trackMPD'!F:F),
0))</f>
        <v>0</v>
      </c>
    </row>
    <row r="3726" spans="1:9" x14ac:dyDescent="0.2">
      <c r="A3726" s="160" t="s">
        <v>94</v>
      </c>
      <c r="B3726" s="160" t="s">
        <v>1</v>
      </c>
      <c r="C3726" s="160">
        <f>_xlfn.XLOOKUP(B3726,'2.1.trackMPD'!$R$7:$R$29,'2.1.trackMPD'!$T$7:$T$29)</f>
        <v>3</v>
      </c>
      <c r="D3726" s="160">
        <v>1000</v>
      </c>
      <c r="E3726" s="160" t="s">
        <v>6394</v>
      </c>
      <c r="F3726" s="160" t="s">
        <v>110</v>
      </c>
      <c r="G3726" s="160" t="s">
        <v>124</v>
      </c>
      <c r="H3726" s="160" t="s">
        <v>6392</v>
      </c>
      <c r="I3726" s="160" cm="1">
        <f t="array" ref="I3726">INDEX('2.1.trackMPD'!I:I/(24*60*60),
       MATCH(1,
             (A3726='2.1.trackMPD'!A:A)*
             (C3726='2.1.trackMPD'!D:D)*
             (D3726/10^6='2.1.trackMPD'!H:H)*
             (E3726='2.1.trackMPD'!F:F),
0))</f>
        <v>5.4636288194444449E-7</v>
      </c>
    </row>
    <row r="3727" spans="1:9" x14ac:dyDescent="0.2">
      <c r="A3727" s="160" t="s">
        <v>94</v>
      </c>
      <c r="B3727" s="160" t="s">
        <v>1</v>
      </c>
      <c r="C3727" s="160">
        <f>_xlfn.XLOOKUP(B3727,'2.1.trackMPD'!$R$7:$R$29,'2.1.trackMPD'!$T$7:$T$29)</f>
        <v>3</v>
      </c>
      <c r="D3727" s="160">
        <v>1000</v>
      </c>
      <c r="E3727" s="160" t="s">
        <v>6394</v>
      </c>
      <c r="F3727" s="160" t="s">
        <v>110</v>
      </c>
      <c r="G3727" s="160" t="s">
        <v>140</v>
      </c>
      <c r="H3727" s="160" t="s">
        <v>6392</v>
      </c>
      <c r="I3727" s="160" cm="1">
        <f t="array" ref="I3727">INDEX('2.1.trackMPD'!J:J/(24*60*60),
       MATCH(1,
             (A3727='2.1.trackMPD'!A:A)*
             (C3727='2.1.trackMPD'!D:D)*
             (D3727/10^6='2.1.trackMPD'!H:H)*
             (E3727='2.1.trackMPD'!F:F),
0))</f>
        <v>7.353867335648148E-5</v>
      </c>
    </row>
    <row r="3728" spans="1:9" x14ac:dyDescent="0.2">
      <c r="A3728" s="160" t="s">
        <v>94</v>
      </c>
      <c r="B3728" s="160" t="s">
        <v>1</v>
      </c>
      <c r="C3728" s="160">
        <f>_xlfn.XLOOKUP(B3728,'2.1.trackMPD'!$R$7:$R$29,'2.1.trackMPD'!$T$7:$T$29)</f>
        <v>3</v>
      </c>
      <c r="D3728" s="160">
        <v>1000</v>
      </c>
      <c r="E3728" s="160" t="s">
        <v>6394</v>
      </c>
      <c r="F3728" s="160" t="s">
        <v>110</v>
      </c>
      <c r="G3728" s="160" t="s">
        <v>124</v>
      </c>
      <c r="H3728" s="160" t="s">
        <v>6393</v>
      </c>
      <c r="I3728" s="160" cm="1">
        <f t="array" ref="I3728">INDEX('2.1.trackMPD'!K:K/(24*60*60),
       MATCH(1,
             (A3728='2.1.trackMPD'!A:A)*
             (C3728='2.1.trackMPD'!D:D)*
             (D3728/10^6='2.1.trackMPD'!H:H)*
             (E3728='2.1.trackMPD'!F:F),
0))</f>
        <v>3.3088584490740742E-7</v>
      </c>
    </row>
    <row r="3729" spans="1:9" x14ac:dyDescent="0.2">
      <c r="A3729" s="160" t="s">
        <v>94</v>
      </c>
      <c r="B3729" s="160" t="s">
        <v>1</v>
      </c>
      <c r="C3729" s="160">
        <f>_xlfn.XLOOKUP(B3729,'2.1.trackMPD'!$R$7:$R$29,'2.1.trackMPD'!$T$7:$T$29)</f>
        <v>3</v>
      </c>
      <c r="D3729" s="160">
        <v>1000</v>
      </c>
      <c r="E3729" s="160" t="s">
        <v>6394</v>
      </c>
      <c r="F3729" s="160" t="s">
        <v>110</v>
      </c>
      <c r="G3729" s="160" t="s">
        <v>140</v>
      </c>
      <c r="H3729" s="160" t="s">
        <v>6393</v>
      </c>
      <c r="I3729" s="160" cm="1">
        <f t="array" ref="I3729">INDEX('2.1.trackMPD'!L:L/(24*60*60),
       MATCH(1,
             (A3729='2.1.trackMPD'!A:A)*
             (C3729='2.1.trackMPD'!D:D)*
             (D3729/10^6='2.1.trackMPD'!H:H)*
             (E3729='2.1.trackMPD'!F:F),
0))</f>
        <v>1.0250102546296297E-6</v>
      </c>
    </row>
    <row r="3730" spans="1:9" x14ac:dyDescent="0.2">
      <c r="A3730" s="160" t="s">
        <v>94</v>
      </c>
      <c r="B3730" s="160" t="s">
        <v>1</v>
      </c>
      <c r="C3730" s="160">
        <f>_xlfn.XLOOKUP(B3730,'2.1.trackMPD'!$R$7:$R$29,'2.1.trackMPD'!$T$7:$T$29)</f>
        <v>3</v>
      </c>
      <c r="D3730" s="160">
        <v>5000</v>
      </c>
      <c r="E3730" s="160" t="s">
        <v>6394</v>
      </c>
      <c r="F3730" s="160" t="s">
        <v>110</v>
      </c>
      <c r="G3730" s="160" t="s">
        <v>124</v>
      </c>
      <c r="H3730" s="160" t="s">
        <v>6392</v>
      </c>
      <c r="I3730" s="160" cm="1">
        <f t="array" ref="I3730">INDEX('2.1.trackMPD'!I:I/(24*60*60),
       MATCH(1,
             (A3730='2.1.trackMPD'!A:A)*
             (C3730='2.1.trackMPD'!D:D)*
             (D3730/10^6='2.1.trackMPD'!H:H)*
             (E3730='2.1.trackMPD'!F:F),
0))</f>
        <v>5.2219873842592589E-7</v>
      </c>
    </row>
    <row r="3731" spans="1:9" x14ac:dyDescent="0.2">
      <c r="A3731" s="160" t="s">
        <v>94</v>
      </c>
      <c r="B3731" s="160" t="s">
        <v>1</v>
      </c>
      <c r="C3731" s="160">
        <f>_xlfn.XLOOKUP(B3731,'2.1.trackMPD'!$R$7:$R$29,'2.1.trackMPD'!$T$7:$T$29)</f>
        <v>3</v>
      </c>
      <c r="D3731" s="160">
        <v>5000</v>
      </c>
      <c r="E3731" s="160" t="s">
        <v>6394</v>
      </c>
      <c r="F3731" s="160" t="s">
        <v>110</v>
      </c>
      <c r="G3731" s="160" t="s">
        <v>140</v>
      </c>
      <c r="H3731" s="160" t="s">
        <v>6392</v>
      </c>
      <c r="I3731" s="160" cm="1">
        <f t="array" ref="I3731">INDEX('2.1.trackMPD'!J:J/(24*60*60),
       MATCH(1,
             (A3731='2.1.trackMPD'!A:A)*
             (C3731='2.1.trackMPD'!D:D)*
             (D3731/10^6='2.1.trackMPD'!H:H)*
             (E3731='2.1.trackMPD'!F:F),
0))</f>
        <v>5.6083434768518514E-5</v>
      </c>
    </row>
    <row r="3732" spans="1:9" x14ac:dyDescent="0.2">
      <c r="A3732" s="160" t="s">
        <v>94</v>
      </c>
      <c r="B3732" s="160" t="s">
        <v>1</v>
      </c>
      <c r="C3732" s="160">
        <f>_xlfn.XLOOKUP(B3732,'2.1.trackMPD'!$R$7:$R$29,'2.1.trackMPD'!$T$7:$T$29)</f>
        <v>3</v>
      </c>
      <c r="D3732" s="160">
        <v>5000</v>
      </c>
      <c r="E3732" s="160" t="s">
        <v>6394</v>
      </c>
      <c r="F3732" s="160" t="s">
        <v>110</v>
      </c>
      <c r="G3732" s="160" t="s">
        <v>124</v>
      </c>
      <c r="H3732" s="160" t="s">
        <v>6393</v>
      </c>
      <c r="I3732" s="160" cm="1">
        <f t="array" ref="I3732">INDEX('2.1.trackMPD'!K:K/(24*60*60),
       MATCH(1,
             (A3732='2.1.trackMPD'!A:A)*
             (C3732='2.1.trackMPD'!D:D)*
             (D3732/10^6='2.1.trackMPD'!H:H)*
             (E3732='2.1.trackMPD'!F:F),
0))</f>
        <v>3.8395896990740741E-7</v>
      </c>
    </row>
    <row r="3733" spans="1:9" x14ac:dyDescent="0.2">
      <c r="A3733" s="160" t="s">
        <v>94</v>
      </c>
      <c r="B3733" s="160" t="s">
        <v>1</v>
      </c>
      <c r="C3733" s="160">
        <f>_xlfn.XLOOKUP(B3733,'2.1.trackMPD'!$R$7:$R$29,'2.1.trackMPD'!$T$7:$T$29)</f>
        <v>3</v>
      </c>
      <c r="D3733" s="160">
        <v>5000</v>
      </c>
      <c r="E3733" s="160" t="s">
        <v>6394</v>
      </c>
      <c r="F3733" s="160" t="s">
        <v>110</v>
      </c>
      <c r="G3733" s="160" t="s">
        <v>140</v>
      </c>
      <c r="H3733" s="160" t="s">
        <v>6393</v>
      </c>
      <c r="I3733" s="160" cm="1">
        <f t="array" ref="I3733">INDEX('2.1.trackMPD'!L:L/(24*60*60),
       MATCH(1,
             (A3733='2.1.trackMPD'!A:A)*
             (C3733='2.1.trackMPD'!D:D)*
             (D3733/10^6='2.1.trackMPD'!H:H)*
             (E3733='2.1.trackMPD'!F:F),
0))</f>
        <v>0</v>
      </c>
    </row>
    <row r="3734" spans="1:9" x14ac:dyDescent="0.2">
      <c r="A3734" s="160" t="s">
        <v>94</v>
      </c>
      <c r="B3734" s="160" t="s">
        <v>1</v>
      </c>
      <c r="C3734" s="160">
        <f>_xlfn.XLOOKUP(B3734,'2.1.trackMPD'!$R$7:$R$29,'2.1.trackMPD'!$T$7:$T$29)</f>
        <v>3</v>
      </c>
      <c r="D3734" s="160">
        <v>1</v>
      </c>
      <c r="E3734" s="160" t="s">
        <v>6395</v>
      </c>
      <c r="F3734" s="160" t="s">
        <v>110</v>
      </c>
      <c r="G3734" s="160" t="s">
        <v>124</v>
      </c>
      <c r="H3734" s="160" t="s">
        <v>6392</v>
      </c>
      <c r="I3734" s="160" t="e" cm="1">
        <f t="array" ref="I3734">INDEX('2.1.trackMPD'!I:I/(24*60*60),
       MATCH(1,
             (A3734='2.1.trackMPD'!A:A)*
             (C3734='2.1.trackMPD'!D:D)*
             (D3734/10^6='2.1.trackMPD'!H:H)*
             (E3734='2.1.trackMPD'!F:F),
0))</f>
        <v>#N/A</v>
      </c>
    </row>
    <row r="3735" spans="1:9" x14ac:dyDescent="0.2">
      <c r="A3735" s="160" t="s">
        <v>94</v>
      </c>
      <c r="B3735" s="160" t="s">
        <v>1</v>
      </c>
      <c r="C3735" s="160">
        <f>_xlfn.XLOOKUP(B3735,'2.1.trackMPD'!$R$7:$R$29,'2.1.trackMPD'!$T$7:$T$29)</f>
        <v>3</v>
      </c>
      <c r="D3735" s="160">
        <v>1</v>
      </c>
      <c r="E3735" s="160" t="s">
        <v>6395</v>
      </c>
      <c r="F3735" s="160" t="s">
        <v>110</v>
      </c>
      <c r="G3735" s="160" t="s">
        <v>140</v>
      </c>
      <c r="H3735" s="160" t="s">
        <v>6392</v>
      </c>
      <c r="I3735" s="160" t="e" cm="1">
        <f t="array" ref="I3735">INDEX('2.1.trackMPD'!J:J/(24*60*60),
       MATCH(1,
             (A3735='2.1.trackMPD'!A:A)*
             (C3735='2.1.trackMPD'!D:D)*
             (D3735/10^6='2.1.trackMPD'!H:H)*
             (E3735='2.1.trackMPD'!F:F),
0))</f>
        <v>#N/A</v>
      </c>
    </row>
    <row r="3736" spans="1:9" x14ac:dyDescent="0.2">
      <c r="A3736" s="160" t="s">
        <v>94</v>
      </c>
      <c r="B3736" s="160" t="s">
        <v>1</v>
      </c>
      <c r="C3736" s="160">
        <f>_xlfn.XLOOKUP(B3736,'2.1.trackMPD'!$R$7:$R$29,'2.1.trackMPD'!$T$7:$T$29)</f>
        <v>3</v>
      </c>
      <c r="D3736" s="160">
        <v>1</v>
      </c>
      <c r="E3736" s="160" t="s">
        <v>6395</v>
      </c>
      <c r="F3736" s="160" t="s">
        <v>110</v>
      </c>
      <c r="G3736" s="160" t="s">
        <v>124</v>
      </c>
      <c r="H3736" s="160" t="s">
        <v>6393</v>
      </c>
      <c r="I3736" s="160" t="e" cm="1">
        <f t="array" ref="I3736">INDEX('2.1.trackMPD'!K:K/(24*60*60),
       MATCH(1,
             (A3736='2.1.trackMPD'!A:A)*
             (C3736='2.1.trackMPD'!D:D)*
             (D3736/10^6='2.1.trackMPD'!H:H)*
             (E3736='2.1.trackMPD'!F:F),
0))</f>
        <v>#N/A</v>
      </c>
    </row>
    <row r="3737" spans="1:9" x14ac:dyDescent="0.2">
      <c r="A3737" s="160" t="s">
        <v>94</v>
      </c>
      <c r="B3737" s="160" t="s">
        <v>1</v>
      </c>
      <c r="C3737" s="160">
        <f>_xlfn.XLOOKUP(B3737,'2.1.trackMPD'!$R$7:$R$29,'2.1.trackMPD'!$T$7:$T$29)</f>
        <v>3</v>
      </c>
      <c r="D3737" s="160">
        <v>1</v>
      </c>
      <c r="E3737" s="160" t="s">
        <v>6395</v>
      </c>
      <c r="F3737" s="160" t="s">
        <v>110</v>
      </c>
      <c r="G3737" s="160" t="s">
        <v>140</v>
      </c>
      <c r="H3737" s="160" t="s">
        <v>6393</v>
      </c>
      <c r="I3737" s="160" t="e" cm="1">
        <f t="array" ref="I3737">INDEX('2.1.trackMPD'!L:L/(24*60*60),
       MATCH(1,
             (A3737='2.1.trackMPD'!A:A)*
             (C3737='2.1.trackMPD'!D:D)*
             (D3737/10^6='2.1.trackMPD'!H:H)*
             (E3737='2.1.trackMPD'!F:F),
0))</f>
        <v>#N/A</v>
      </c>
    </row>
    <row r="3738" spans="1:9" x14ac:dyDescent="0.2">
      <c r="A3738" s="160" t="s">
        <v>94</v>
      </c>
      <c r="B3738" s="160" t="s">
        <v>1</v>
      </c>
      <c r="C3738" s="160">
        <f>_xlfn.XLOOKUP(B3738,'2.1.trackMPD'!$R$7:$R$29,'2.1.trackMPD'!$T$7:$T$29)</f>
        <v>3</v>
      </c>
      <c r="D3738" s="160">
        <v>10</v>
      </c>
      <c r="E3738" s="160" t="s">
        <v>6395</v>
      </c>
      <c r="F3738" s="160" t="s">
        <v>110</v>
      </c>
      <c r="G3738" s="160" t="s">
        <v>124</v>
      </c>
      <c r="H3738" s="160" t="s">
        <v>6392</v>
      </c>
      <c r="I3738" s="160" t="e" cm="1">
        <f t="array" ref="I3738">INDEX('2.1.trackMPD'!I:I/(24*60*60),
       MATCH(1,
             (A3738='2.1.trackMPD'!A:A)*
             (C3738='2.1.trackMPD'!D:D)*
             (D3738/10^6='2.1.trackMPD'!H:H)*
             (E3738='2.1.trackMPD'!F:F),
0))</f>
        <v>#N/A</v>
      </c>
    </row>
    <row r="3739" spans="1:9" x14ac:dyDescent="0.2">
      <c r="A3739" s="160" t="s">
        <v>94</v>
      </c>
      <c r="B3739" s="160" t="s">
        <v>1</v>
      </c>
      <c r="C3739" s="160">
        <f>_xlfn.XLOOKUP(B3739,'2.1.trackMPD'!$R$7:$R$29,'2.1.trackMPD'!$T$7:$T$29)</f>
        <v>3</v>
      </c>
      <c r="D3739" s="160">
        <v>10</v>
      </c>
      <c r="E3739" s="160" t="s">
        <v>6395</v>
      </c>
      <c r="F3739" s="160" t="s">
        <v>110</v>
      </c>
      <c r="G3739" s="160" t="s">
        <v>140</v>
      </c>
      <c r="H3739" s="160" t="s">
        <v>6392</v>
      </c>
      <c r="I3739" s="160" t="e" cm="1">
        <f t="array" ref="I3739">INDEX('2.1.trackMPD'!J:J/(24*60*60),
       MATCH(1,
             (A3739='2.1.trackMPD'!A:A)*
             (C3739='2.1.trackMPD'!D:D)*
             (D3739/10^6='2.1.trackMPD'!H:H)*
             (E3739='2.1.trackMPD'!F:F),
0))</f>
        <v>#N/A</v>
      </c>
    </row>
    <row r="3740" spans="1:9" x14ac:dyDescent="0.2">
      <c r="A3740" s="160" t="s">
        <v>94</v>
      </c>
      <c r="B3740" s="160" t="s">
        <v>1</v>
      </c>
      <c r="C3740" s="160">
        <f>_xlfn.XLOOKUP(B3740,'2.1.trackMPD'!$R$7:$R$29,'2.1.trackMPD'!$T$7:$T$29)</f>
        <v>3</v>
      </c>
      <c r="D3740" s="160">
        <v>10</v>
      </c>
      <c r="E3740" s="160" t="s">
        <v>6395</v>
      </c>
      <c r="F3740" s="160" t="s">
        <v>110</v>
      </c>
      <c r="G3740" s="160" t="s">
        <v>124</v>
      </c>
      <c r="H3740" s="160" t="s">
        <v>6393</v>
      </c>
      <c r="I3740" s="160" t="e" cm="1">
        <f t="array" ref="I3740">INDEX('2.1.trackMPD'!K:K/(24*60*60),
       MATCH(1,
             (A3740='2.1.trackMPD'!A:A)*
             (C3740='2.1.trackMPD'!D:D)*
             (D3740/10^6='2.1.trackMPD'!H:H)*
             (E3740='2.1.trackMPD'!F:F),
0))</f>
        <v>#N/A</v>
      </c>
    </row>
    <row r="3741" spans="1:9" x14ac:dyDescent="0.2">
      <c r="A3741" s="160" t="s">
        <v>94</v>
      </c>
      <c r="B3741" s="160" t="s">
        <v>1</v>
      </c>
      <c r="C3741" s="160">
        <f>_xlfn.XLOOKUP(B3741,'2.1.trackMPD'!$R$7:$R$29,'2.1.trackMPD'!$T$7:$T$29)</f>
        <v>3</v>
      </c>
      <c r="D3741" s="160">
        <v>10</v>
      </c>
      <c r="E3741" s="160" t="s">
        <v>6395</v>
      </c>
      <c r="F3741" s="160" t="s">
        <v>110</v>
      </c>
      <c r="G3741" s="160" t="s">
        <v>140</v>
      </c>
      <c r="H3741" s="160" t="s">
        <v>6393</v>
      </c>
      <c r="I3741" s="160" t="e" cm="1">
        <f t="array" ref="I3741">INDEX('2.1.trackMPD'!L:L/(24*60*60),
       MATCH(1,
             (A3741='2.1.trackMPD'!A:A)*
             (C3741='2.1.trackMPD'!D:D)*
             (D3741/10^6='2.1.trackMPD'!H:H)*
             (E3741='2.1.trackMPD'!F:F),
0))</f>
        <v>#N/A</v>
      </c>
    </row>
    <row r="3742" spans="1:9" x14ac:dyDescent="0.2">
      <c r="A3742" s="160" t="s">
        <v>94</v>
      </c>
      <c r="B3742" s="160" t="s">
        <v>1</v>
      </c>
      <c r="C3742" s="160">
        <f>_xlfn.XLOOKUP(B3742,'2.1.trackMPD'!$R$7:$R$29,'2.1.trackMPD'!$T$7:$T$29)</f>
        <v>3</v>
      </c>
      <c r="D3742" s="160">
        <v>100</v>
      </c>
      <c r="E3742" s="160" t="s">
        <v>6395</v>
      </c>
      <c r="F3742" s="160" t="s">
        <v>110</v>
      </c>
      <c r="G3742" s="160" t="s">
        <v>124</v>
      </c>
      <c r="H3742" s="160" t="s">
        <v>6392</v>
      </c>
      <c r="I3742" s="160" t="e" cm="1">
        <f t="array" ref="I3742">INDEX('2.1.trackMPD'!I:I/(24*60*60),
       MATCH(1,
             (A3742='2.1.trackMPD'!A:A)*
             (C3742='2.1.trackMPD'!D:D)*
             (D3742/10^6='2.1.trackMPD'!H:H)*
             (E3742='2.1.trackMPD'!F:F),
0))</f>
        <v>#N/A</v>
      </c>
    </row>
    <row r="3743" spans="1:9" x14ac:dyDescent="0.2">
      <c r="A3743" s="160" t="s">
        <v>94</v>
      </c>
      <c r="B3743" s="160" t="s">
        <v>1</v>
      </c>
      <c r="C3743" s="160">
        <f>_xlfn.XLOOKUP(B3743,'2.1.trackMPD'!$R$7:$R$29,'2.1.trackMPD'!$T$7:$T$29)</f>
        <v>3</v>
      </c>
      <c r="D3743" s="160">
        <v>100</v>
      </c>
      <c r="E3743" s="160" t="s">
        <v>6395</v>
      </c>
      <c r="F3743" s="160" t="s">
        <v>110</v>
      </c>
      <c r="G3743" s="160" t="s">
        <v>140</v>
      </c>
      <c r="H3743" s="160" t="s">
        <v>6392</v>
      </c>
      <c r="I3743" s="160" t="e" cm="1">
        <f t="array" ref="I3743">INDEX('2.1.trackMPD'!J:J/(24*60*60),
       MATCH(1,
             (A3743='2.1.trackMPD'!A:A)*
             (C3743='2.1.trackMPD'!D:D)*
             (D3743/10^6='2.1.trackMPD'!H:H)*
             (E3743='2.1.trackMPD'!F:F),
0))</f>
        <v>#N/A</v>
      </c>
    </row>
    <row r="3744" spans="1:9" x14ac:dyDescent="0.2">
      <c r="A3744" s="160" t="s">
        <v>94</v>
      </c>
      <c r="B3744" s="160" t="s">
        <v>1</v>
      </c>
      <c r="C3744" s="160">
        <f>_xlfn.XLOOKUP(B3744,'2.1.trackMPD'!$R$7:$R$29,'2.1.trackMPD'!$T$7:$T$29)</f>
        <v>3</v>
      </c>
      <c r="D3744" s="160">
        <v>100</v>
      </c>
      <c r="E3744" s="160" t="s">
        <v>6395</v>
      </c>
      <c r="F3744" s="160" t="s">
        <v>110</v>
      </c>
      <c r="G3744" s="160" t="s">
        <v>124</v>
      </c>
      <c r="H3744" s="160" t="s">
        <v>6393</v>
      </c>
      <c r="I3744" s="160" t="e" cm="1">
        <f t="array" ref="I3744">INDEX('2.1.trackMPD'!K:K/(24*60*60),
       MATCH(1,
             (A3744='2.1.trackMPD'!A:A)*
             (C3744='2.1.trackMPD'!D:D)*
             (D3744/10^6='2.1.trackMPD'!H:H)*
             (E3744='2.1.trackMPD'!F:F),
0))</f>
        <v>#N/A</v>
      </c>
    </row>
    <row r="3745" spans="1:9" x14ac:dyDescent="0.2">
      <c r="A3745" s="160" t="s">
        <v>94</v>
      </c>
      <c r="B3745" s="160" t="s">
        <v>1</v>
      </c>
      <c r="C3745" s="160">
        <f>_xlfn.XLOOKUP(B3745,'2.1.trackMPD'!$R$7:$R$29,'2.1.trackMPD'!$T$7:$T$29)</f>
        <v>3</v>
      </c>
      <c r="D3745" s="160">
        <v>100</v>
      </c>
      <c r="E3745" s="160" t="s">
        <v>6395</v>
      </c>
      <c r="F3745" s="160" t="s">
        <v>110</v>
      </c>
      <c r="G3745" s="160" t="s">
        <v>140</v>
      </c>
      <c r="H3745" s="160" t="s">
        <v>6393</v>
      </c>
      <c r="I3745" s="160" t="e" cm="1">
        <f t="array" ref="I3745">INDEX('2.1.trackMPD'!L:L/(24*60*60),
       MATCH(1,
             (A3745='2.1.trackMPD'!A:A)*
             (C3745='2.1.trackMPD'!D:D)*
             (D3745/10^6='2.1.trackMPD'!H:H)*
             (E3745='2.1.trackMPD'!F:F),
0))</f>
        <v>#N/A</v>
      </c>
    </row>
    <row r="3746" spans="1:9" x14ac:dyDescent="0.2">
      <c r="A3746" s="160" t="s">
        <v>94</v>
      </c>
      <c r="B3746" s="160" t="s">
        <v>13</v>
      </c>
      <c r="C3746" s="160">
        <f>_xlfn.XLOOKUP(B3746,'2.1.trackMPD'!$R$7:$R$29,'2.1.trackMPD'!$T$7:$T$29)</f>
        <v>6</v>
      </c>
      <c r="D3746" s="160">
        <v>1</v>
      </c>
      <c r="E3746" s="160" t="s">
        <v>6390</v>
      </c>
      <c r="F3746" s="160" t="s">
        <v>110</v>
      </c>
      <c r="G3746" s="160" t="s">
        <v>124</v>
      </c>
      <c r="H3746" s="160" t="s">
        <v>6392</v>
      </c>
      <c r="I3746" s="160" cm="1">
        <f t="array" ref="I3746">INDEX('2.1.trackMPD'!I:I/(24*60*60),
       MATCH(1,
             (A3746='2.1.trackMPD'!A:A)*
             (C3746='2.1.trackMPD'!D:D)*
             (D3746/10^6='2.1.trackMPD'!H:H)*
             (E3746='2.1.trackMPD'!F:F),
0))</f>
        <v>7.0707704861111112E-7</v>
      </c>
    </row>
    <row r="3747" spans="1:9" x14ac:dyDescent="0.2">
      <c r="A3747" s="160" t="s">
        <v>94</v>
      </c>
      <c r="B3747" s="160" t="s">
        <v>13</v>
      </c>
      <c r="C3747" s="160">
        <f>_xlfn.XLOOKUP(B3747,'2.1.trackMPD'!$R$7:$R$29,'2.1.trackMPD'!$T$7:$T$29)</f>
        <v>6</v>
      </c>
      <c r="D3747" s="160">
        <v>1</v>
      </c>
      <c r="E3747" s="160" t="s">
        <v>6390</v>
      </c>
      <c r="F3747" s="160" t="s">
        <v>110</v>
      </c>
      <c r="G3747" s="160" t="s">
        <v>140</v>
      </c>
      <c r="H3747" s="160" t="s">
        <v>6392</v>
      </c>
      <c r="I3747" s="160" cm="1">
        <f t="array" ref="I3747">INDEX('2.1.trackMPD'!J:J/(24*60*60),
       MATCH(1,
             (A3747='2.1.trackMPD'!A:A)*
             (C3747='2.1.trackMPD'!D:D)*
             (D3747/10^6='2.1.trackMPD'!H:H)*
             (E3747='2.1.trackMPD'!F:F),
0))</f>
        <v>5.2363405162037038E-5</v>
      </c>
    </row>
    <row r="3748" spans="1:9" x14ac:dyDescent="0.2">
      <c r="A3748" s="160" t="s">
        <v>94</v>
      </c>
      <c r="B3748" s="160" t="s">
        <v>13</v>
      </c>
      <c r="C3748" s="160">
        <f>_xlfn.XLOOKUP(B3748,'2.1.trackMPD'!$R$7:$R$29,'2.1.trackMPD'!$T$7:$T$29)</f>
        <v>6</v>
      </c>
      <c r="D3748" s="160">
        <v>1</v>
      </c>
      <c r="E3748" s="160" t="s">
        <v>6390</v>
      </c>
      <c r="F3748" s="160" t="s">
        <v>110</v>
      </c>
      <c r="G3748" s="160" t="s">
        <v>124</v>
      </c>
      <c r="H3748" s="160" t="s">
        <v>6393</v>
      </c>
      <c r="I3748" s="160" cm="1">
        <f t="array" ref="I3748">INDEX('2.1.trackMPD'!K:K/(24*60*60),
       MATCH(1,
             (A3748='2.1.trackMPD'!A:A)*
             (C3748='2.1.trackMPD'!D:D)*
             (D3748/10^6='2.1.trackMPD'!H:H)*
             (E3748='2.1.trackMPD'!F:F),
0))</f>
        <v>3.4127532407407406E-7</v>
      </c>
    </row>
    <row r="3749" spans="1:9" x14ac:dyDescent="0.2">
      <c r="A3749" s="160" t="s">
        <v>94</v>
      </c>
      <c r="B3749" s="160" t="s">
        <v>13</v>
      </c>
      <c r="C3749" s="160">
        <f>_xlfn.XLOOKUP(B3749,'2.1.trackMPD'!$R$7:$R$29,'2.1.trackMPD'!$T$7:$T$29)</f>
        <v>6</v>
      </c>
      <c r="D3749" s="160">
        <v>1</v>
      </c>
      <c r="E3749" s="160" t="s">
        <v>6390</v>
      </c>
      <c r="F3749" s="160" t="s">
        <v>110</v>
      </c>
      <c r="G3749" s="160" t="s">
        <v>140</v>
      </c>
      <c r="H3749" s="160" t="s">
        <v>6393</v>
      </c>
      <c r="I3749" s="160" cm="1">
        <f t="array" ref="I3749">INDEX('2.1.trackMPD'!L:L/(24*60*60),
       MATCH(1,
             (A3749='2.1.trackMPD'!A:A)*
             (C3749='2.1.trackMPD'!D:D)*
             (D3749/10^6='2.1.trackMPD'!H:H)*
             (E3749='2.1.trackMPD'!F:F),
0))</f>
        <v>0</v>
      </c>
    </row>
    <row r="3750" spans="1:9" x14ac:dyDescent="0.2">
      <c r="A3750" s="160" t="s">
        <v>94</v>
      </c>
      <c r="B3750" s="160" t="s">
        <v>13</v>
      </c>
      <c r="C3750" s="160">
        <f>_xlfn.XLOOKUP(B3750,'2.1.trackMPD'!$R$7:$R$29,'2.1.trackMPD'!$T$7:$T$29)</f>
        <v>6</v>
      </c>
      <c r="D3750" s="160">
        <v>10</v>
      </c>
      <c r="E3750" s="160" t="s">
        <v>6390</v>
      </c>
      <c r="F3750" s="160" t="s">
        <v>110</v>
      </c>
      <c r="G3750" s="160" t="s">
        <v>124</v>
      </c>
      <c r="H3750" s="160" t="s">
        <v>6392</v>
      </c>
      <c r="I3750" s="160" cm="1">
        <f t="array" ref="I3750">INDEX('2.1.trackMPD'!I:I/(24*60*60),
       MATCH(1,
             (A3750='2.1.trackMPD'!A:A)*
             (C3750='2.1.trackMPD'!D:D)*
             (D3750/10^6='2.1.trackMPD'!H:H)*
             (E3750='2.1.trackMPD'!F:F),
0))</f>
        <v>9.2271440972222226E-7</v>
      </c>
    </row>
    <row r="3751" spans="1:9" x14ac:dyDescent="0.2">
      <c r="A3751" s="160" t="s">
        <v>94</v>
      </c>
      <c r="B3751" s="160" t="s">
        <v>13</v>
      </c>
      <c r="C3751" s="160">
        <f>_xlfn.XLOOKUP(B3751,'2.1.trackMPD'!$R$7:$R$29,'2.1.trackMPD'!$T$7:$T$29)</f>
        <v>6</v>
      </c>
      <c r="D3751" s="160">
        <v>10</v>
      </c>
      <c r="E3751" s="160" t="s">
        <v>6390</v>
      </c>
      <c r="F3751" s="160" t="s">
        <v>110</v>
      </c>
      <c r="G3751" s="160" t="s">
        <v>140</v>
      </c>
      <c r="H3751" s="160" t="s">
        <v>6392</v>
      </c>
      <c r="I3751" s="160" cm="1">
        <f t="array" ref="I3751">INDEX('2.1.trackMPD'!J:J/(24*60*60),
       MATCH(1,
             (A3751='2.1.trackMPD'!A:A)*
             (C3751='2.1.trackMPD'!D:D)*
             (D3751/10^6='2.1.trackMPD'!H:H)*
             (E3751='2.1.trackMPD'!F:F),
0))</f>
        <v>3.5043212928240743E-5</v>
      </c>
    </row>
    <row r="3752" spans="1:9" x14ac:dyDescent="0.2">
      <c r="A3752" s="160" t="s">
        <v>94</v>
      </c>
      <c r="B3752" s="160" t="s">
        <v>13</v>
      </c>
      <c r="C3752" s="160">
        <f>_xlfn.XLOOKUP(B3752,'2.1.trackMPD'!$R$7:$R$29,'2.1.trackMPD'!$T$7:$T$29)</f>
        <v>6</v>
      </c>
      <c r="D3752" s="160">
        <v>10</v>
      </c>
      <c r="E3752" s="160" t="s">
        <v>6390</v>
      </c>
      <c r="F3752" s="160" t="s">
        <v>110</v>
      </c>
      <c r="G3752" s="160" t="s">
        <v>124</v>
      </c>
      <c r="H3752" s="160" t="s">
        <v>6393</v>
      </c>
      <c r="I3752" s="160" cm="1">
        <f t="array" ref="I3752">INDEX('2.1.trackMPD'!K:K/(24*60*60),
       MATCH(1,
             (A3752='2.1.trackMPD'!A:A)*
             (C3752='2.1.trackMPD'!D:D)*
             (D3752/10^6='2.1.trackMPD'!H:H)*
             (E3752='2.1.trackMPD'!F:F),
0))</f>
        <v>0</v>
      </c>
    </row>
    <row r="3753" spans="1:9" x14ac:dyDescent="0.2">
      <c r="A3753" s="160" t="s">
        <v>94</v>
      </c>
      <c r="B3753" s="160" t="s">
        <v>13</v>
      </c>
      <c r="C3753" s="160">
        <f>_xlfn.XLOOKUP(B3753,'2.1.trackMPD'!$R$7:$R$29,'2.1.trackMPD'!$T$7:$T$29)</f>
        <v>6</v>
      </c>
      <c r="D3753" s="160">
        <v>10</v>
      </c>
      <c r="E3753" s="160" t="s">
        <v>6390</v>
      </c>
      <c r="F3753" s="160" t="s">
        <v>110</v>
      </c>
      <c r="G3753" s="160" t="s">
        <v>140</v>
      </c>
      <c r="H3753" s="160" t="s">
        <v>6393</v>
      </c>
      <c r="I3753" s="160" cm="1">
        <f t="array" ref="I3753">INDEX('2.1.trackMPD'!L:L/(24*60*60),
       MATCH(1,
             (A3753='2.1.trackMPD'!A:A)*
             (C3753='2.1.trackMPD'!D:D)*
             (D3753/10^6='2.1.trackMPD'!H:H)*
             (E3753='2.1.trackMPD'!F:F),
0))</f>
        <v>1.0996491319444443E-6</v>
      </c>
    </row>
    <row r="3754" spans="1:9" x14ac:dyDescent="0.2">
      <c r="A3754" s="160" t="s">
        <v>94</v>
      </c>
      <c r="B3754" s="160" t="s">
        <v>13</v>
      </c>
      <c r="C3754" s="160">
        <f>_xlfn.XLOOKUP(B3754,'2.1.trackMPD'!$R$7:$R$29,'2.1.trackMPD'!$T$7:$T$29)</f>
        <v>6</v>
      </c>
      <c r="D3754" s="160">
        <v>100</v>
      </c>
      <c r="E3754" s="160" t="s">
        <v>6390</v>
      </c>
      <c r="F3754" s="160" t="s">
        <v>110</v>
      </c>
      <c r="G3754" s="160" t="s">
        <v>124</v>
      </c>
      <c r="H3754" s="160" t="s">
        <v>6392</v>
      </c>
      <c r="I3754" s="160" cm="1">
        <f t="array" ref="I3754">INDEX('2.1.trackMPD'!I:I/(24*60*60),
       MATCH(1,
             (A3754='2.1.trackMPD'!A:A)*
             (C3754='2.1.trackMPD'!D:D)*
             (D3754/10^6='2.1.trackMPD'!H:H)*
             (E3754='2.1.trackMPD'!F:F),
0))</f>
        <v>8.6349541354166666E-4</v>
      </c>
    </row>
    <row r="3755" spans="1:9" x14ac:dyDescent="0.2">
      <c r="A3755" s="160" t="s">
        <v>94</v>
      </c>
      <c r="B3755" s="160" t="s">
        <v>13</v>
      </c>
      <c r="C3755" s="160">
        <f>_xlfn.XLOOKUP(B3755,'2.1.trackMPD'!$R$7:$R$29,'2.1.trackMPD'!$T$7:$T$29)</f>
        <v>6</v>
      </c>
      <c r="D3755" s="160">
        <v>100</v>
      </c>
      <c r="E3755" s="160" t="s">
        <v>6390</v>
      </c>
      <c r="F3755" s="160" t="s">
        <v>110</v>
      </c>
      <c r="G3755" s="160" t="s">
        <v>140</v>
      </c>
      <c r="H3755" s="160" t="s">
        <v>6392</v>
      </c>
      <c r="I3755" s="160" cm="1">
        <f t="array" ref="I3755">INDEX('2.1.trackMPD'!J:J/(24*60*60),
       MATCH(1,
             (A3755='2.1.trackMPD'!A:A)*
             (C3755='2.1.trackMPD'!D:D)*
             (D3755/10^6='2.1.trackMPD'!H:H)*
             (E3755='2.1.trackMPD'!F:F),
0))</f>
        <v>1.5767033472222222E-3</v>
      </c>
    </row>
    <row r="3756" spans="1:9" x14ac:dyDescent="0.2">
      <c r="A3756" s="160" t="s">
        <v>94</v>
      </c>
      <c r="B3756" s="160" t="s">
        <v>13</v>
      </c>
      <c r="C3756" s="160">
        <f>_xlfn.XLOOKUP(B3756,'2.1.trackMPD'!$R$7:$R$29,'2.1.trackMPD'!$T$7:$T$29)</f>
        <v>6</v>
      </c>
      <c r="D3756" s="160">
        <v>100</v>
      </c>
      <c r="E3756" s="160" t="s">
        <v>6390</v>
      </c>
      <c r="F3756" s="160" t="s">
        <v>110</v>
      </c>
      <c r="G3756" s="160" t="s">
        <v>124</v>
      </c>
      <c r="H3756" s="160" t="s">
        <v>6393</v>
      </c>
      <c r="I3756" s="160" cm="1">
        <f t="array" ref="I3756">INDEX('2.1.trackMPD'!K:K/(24*60*60),
       MATCH(1,
             (A3756='2.1.trackMPD'!A:A)*
             (C3756='2.1.trackMPD'!D:D)*
             (D3756/10^6='2.1.trackMPD'!H:H)*
             (E3756='2.1.trackMPD'!F:F),
0))</f>
        <v>0</v>
      </c>
    </row>
    <row r="3757" spans="1:9" x14ac:dyDescent="0.2">
      <c r="A3757" s="160" t="s">
        <v>94</v>
      </c>
      <c r="B3757" s="160" t="s">
        <v>13</v>
      </c>
      <c r="C3757" s="160">
        <f>_xlfn.XLOOKUP(B3757,'2.1.trackMPD'!$R$7:$R$29,'2.1.trackMPD'!$T$7:$T$29)</f>
        <v>6</v>
      </c>
      <c r="D3757" s="160">
        <v>100</v>
      </c>
      <c r="E3757" s="160" t="s">
        <v>6390</v>
      </c>
      <c r="F3757" s="160" t="s">
        <v>110</v>
      </c>
      <c r="G3757" s="160" t="s">
        <v>140</v>
      </c>
      <c r="H3757" s="160" t="s">
        <v>6393</v>
      </c>
      <c r="I3757" s="160" cm="1">
        <f t="array" ref="I3757">INDEX('2.1.trackMPD'!L:L/(24*60*60),
       MATCH(1,
             (A3757='2.1.trackMPD'!A:A)*
             (C3757='2.1.trackMPD'!D:D)*
             (D3757/10^6='2.1.trackMPD'!H:H)*
             (E3757='2.1.trackMPD'!F:F),
0))</f>
        <v>0</v>
      </c>
    </row>
    <row r="3758" spans="1:9" x14ac:dyDescent="0.2">
      <c r="A3758" s="160" t="s">
        <v>94</v>
      </c>
      <c r="B3758" s="160" t="s">
        <v>13</v>
      </c>
      <c r="C3758" s="160">
        <f>_xlfn.XLOOKUP(B3758,'2.1.trackMPD'!$R$7:$R$29,'2.1.trackMPD'!$T$7:$T$29)</f>
        <v>6</v>
      </c>
      <c r="D3758" s="160">
        <v>1000</v>
      </c>
      <c r="E3758" s="160" t="s">
        <v>6390</v>
      </c>
      <c r="F3758" s="160" t="s">
        <v>110</v>
      </c>
      <c r="G3758" s="160" t="s">
        <v>124</v>
      </c>
      <c r="H3758" s="160" t="s">
        <v>6392</v>
      </c>
      <c r="I3758" s="160" cm="1">
        <f t="array" ref="I3758">INDEX('2.1.trackMPD'!I:I/(24*60*60),
       MATCH(1,
             (A3758='2.1.trackMPD'!A:A)*
             (C3758='2.1.trackMPD'!D:D)*
             (D3758/10^6='2.1.trackMPD'!H:H)*
             (E3758='2.1.trackMPD'!F:F),
0))</f>
        <v>5.9026715428240735E-2</v>
      </c>
    </row>
    <row r="3759" spans="1:9" x14ac:dyDescent="0.2">
      <c r="A3759" s="160" t="s">
        <v>94</v>
      </c>
      <c r="B3759" s="160" t="s">
        <v>13</v>
      </c>
      <c r="C3759" s="160">
        <f>_xlfn.XLOOKUP(B3759,'2.1.trackMPD'!$R$7:$R$29,'2.1.trackMPD'!$T$7:$T$29)</f>
        <v>6</v>
      </c>
      <c r="D3759" s="160">
        <v>1000</v>
      </c>
      <c r="E3759" s="160" t="s">
        <v>6390</v>
      </c>
      <c r="F3759" s="160" t="s">
        <v>110</v>
      </c>
      <c r="G3759" s="160" t="s">
        <v>140</v>
      </c>
      <c r="H3759" s="160" t="s">
        <v>6392</v>
      </c>
      <c r="I3759" s="160" cm="1">
        <f t="array" ref="I3759">INDEX('2.1.trackMPD'!J:J/(24*60*60),
       MATCH(1,
             (A3759='2.1.trackMPD'!A:A)*
             (C3759='2.1.trackMPD'!D:D)*
             (D3759/10^6='2.1.trackMPD'!H:H)*
             (E3759='2.1.trackMPD'!F:F),
0))</f>
        <v>3.4855258993055558</v>
      </c>
    </row>
    <row r="3760" spans="1:9" x14ac:dyDescent="0.2">
      <c r="A3760" s="160" t="s">
        <v>94</v>
      </c>
      <c r="B3760" s="160" t="s">
        <v>13</v>
      </c>
      <c r="C3760" s="160">
        <f>_xlfn.XLOOKUP(B3760,'2.1.trackMPD'!$R$7:$R$29,'2.1.trackMPD'!$T$7:$T$29)</f>
        <v>6</v>
      </c>
      <c r="D3760" s="160">
        <v>1000</v>
      </c>
      <c r="E3760" s="160" t="s">
        <v>6390</v>
      </c>
      <c r="F3760" s="160" t="s">
        <v>110</v>
      </c>
      <c r="G3760" s="160" t="s">
        <v>124</v>
      </c>
      <c r="H3760" s="160" t="s">
        <v>6393</v>
      </c>
      <c r="I3760" s="160" cm="1">
        <f t="array" ref="I3760">INDEX('2.1.trackMPD'!K:K/(24*60*60),
       MATCH(1,
             (A3760='2.1.trackMPD'!A:A)*
             (C3760='2.1.trackMPD'!D:D)*
             (D3760/10^6='2.1.trackMPD'!H:H)*
             (E3760='2.1.trackMPD'!F:F),
0))</f>
        <v>0</v>
      </c>
    </row>
    <row r="3761" spans="1:9" x14ac:dyDescent="0.2">
      <c r="A3761" s="160" t="s">
        <v>94</v>
      </c>
      <c r="B3761" s="160" t="s">
        <v>13</v>
      </c>
      <c r="C3761" s="160">
        <f>_xlfn.XLOOKUP(B3761,'2.1.trackMPD'!$R$7:$R$29,'2.1.trackMPD'!$T$7:$T$29)</f>
        <v>6</v>
      </c>
      <c r="D3761" s="160">
        <v>1000</v>
      </c>
      <c r="E3761" s="160" t="s">
        <v>6390</v>
      </c>
      <c r="F3761" s="160" t="s">
        <v>110</v>
      </c>
      <c r="G3761" s="160" t="s">
        <v>140</v>
      </c>
      <c r="H3761" s="160" t="s">
        <v>6393</v>
      </c>
      <c r="I3761" s="160" cm="1">
        <f t="array" ref="I3761">INDEX('2.1.trackMPD'!L:L/(24*60*60),
       MATCH(1,
             (A3761='2.1.trackMPD'!A:A)*
             (C3761='2.1.trackMPD'!D:D)*
             (D3761/10^6='2.1.trackMPD'!H:H)*
             (E3761='2.1.trackMPD'!F:F),
0))</f>
        <v>0</v>
      </c>
    </row>
    <row r="3762" spans="1:9" x14ac:dyDescent="0.2">
      <c r="A3762" s="160" t="s">
        <v>94</v>
      </c>
      <c r="B3762" s="160" t="s">
        <v>13</v>
      </c>
      <c r="C3762" s="160">
        <f>_xlfn.XLOOKUP(B3762,'2.1.trackMPD'!$R$7:$R$29,'2.1.trackMPD'!$T$7:$T$29)</f>
        <v>6</v>
      </c>
      <c r="D3762" s="160">
        <v>5000</v>
      </c>
      <c r="E3762" s="160" t="s">
        <v>6390</v>
      </c>
      <c r="F3762" s="160" t="s">
        <v>110</v>
      </c>
      <c r="G3762" s="160" t="s">
        <v>124</v>
      </c>
      <c r="H3762" s="160" t="s">
        <v>6392</v>
      </c>
      <c r="I3762" s="160" cm="1">
        <f t="array" ref="I3762">INDEX('2.1.trackMPD'!I:I/(24*60*60),
       MATCH(1,
             (A3762='2.1.trackMPD'!A:A)*
             (C3762='2.1.trackMPD'!D:D)*
             (D3762/10^6='2.1.trackMPD'!H:H)*
             (E3762='2.1.trackMPD'!F:F),
0))</f>
        <v>0.23320733935185184</v>
      </c>
    </row>
    <row r="3763" spans="1:9" x14ac:dyDescent="0.2">
      <c r="A3763" s="160" t="s">
        <v>94</v>
      </c>
      <c r="B3763" s="160" t="s">
        <v>13</v>
      </c>
      <c r="C3763" s="160">
        <f>_xlfn.XLOOKUP(B3763,'2.1.trackMPD'!$R$7:$R$29,'2.1.trackMPD'!$T$7:$T$29)</f>
        <v>6</v>
      </c>
      <c r="D3763" s="160">
        <v>5000</v>
      </c>
      <c r="E3763" s="160" t="s">
        <v>6390</v>
      </c>
      <c r="F3763" s="160" t="s">
        <v>110</v>
      </c>
      <c r="G3763" s="160" t="s">
        <v>140</v>
      </c>
      <c r="H3763" s="160" t="s">
        <v>6392</v>
      </c>
      <c r="I3763" s="160" cm="1">
        <f t="array" ref="I3763">INDEX('2.1.trackMPD'!J:J/(24*60*60),
       MATCH(1,
             (A3763='2.1.trackMPD'!A:A)*
             (C3763='2.1.trackMPD'!D:D)*
             (D3763/10^6='2.1.trackMPD'!H:H)*
             (E3763='2.1.trackMPD'!F:F),
0))</f>
        <v>13.762183506944444</v>
      </c>
    </row>
    <row r="3764" spans="1:9" x14ac:dyDescent="0.2">
      <c r="A3764" s="160" t="s">
        <v>94</v>
      </c>
      <c r="B3764" s="160" t="s">
        <v>13</v>
      </c>
      <c r="C3764" s="160">
        <f>_xlfn.XLOOKUP(B3764,'2.1.trackMPD'!$R$7:$R$29,'2.1.trackMPD'!$T$7:$T$29)</f>
        <v>6</v>
      </c>
      <c r="D3764" s="160">
        <v>5000</v>
      </c>
      <c r="E3764" s="160" t="s">
        <v>6390</v>
      </c>
      <c r="F3764" s="160" t="s">
        <v>110</v>
      </c>
      <c r="G3764" s="160" t="s">
        <v>124</v>
      </c>
      <c r="H3764" s="160" t="s">
        <v>6393</v>
      </c>
      <c r="I3764" s="160" cm="1">
        <f t="array" ref="I3764">INDEX('2.1.trackMPD'!K:K/(24*60*60),
       MATCH(1,
             (A3764='2.1.trackMPD'!A:A)*
             (C3764='2.1.trackMPD'!D:D)*
             (D3764/10^6='2.1.trackMPD'!H:H)*
             (E3764='2.1.trackMPD'!F:F),
0))</f>
        <v>0</v>
      </c>
    </row>
    <row r="3765" spans="1:9" x14ac:dyDescent="0.2">
      <c r="A3765" s="160" t="s">
        <v>94</v>
      </c>
      <c r="B3765" s="160" t="s">
        <v>13</v>
      </c>
      <c r="C3765" s="160">
        <f>_xlfn.XLOOKUP(B3765,'2.1.trackMPD'!$R$7:$R$29,'2.1.trackMPD'!$T$7:$T$29)</f>
        <v>6</v>
      </c>
      <c r="D3765" s="160">
        <v>5000</v>
      </c>
      <c r="E3765" s="160" t="s">
        <v>6390</v>
      </c>
      <c r="F3765" s="160" t="s">
        <v>110</v>
      </c>
      <c r="G3765" s="160" t="s">
        <v>140</v>
      </c>
      <c r="H3765" s="160" t="s">
        <v>6393</v>
      </c>
      <c r="I3765" s="160" cm="1">
        <f t="array" ref="I3765">INDEX('2.1.trackMPD'!L:L/(24*60*60),
       MATCH(1,
             (A3765='2.1.trackMPD'!A:A)*
             (C3765='2.1.trackMPD'!D:D)*
             (D3765/10^6='2.1.trackMPD'!H:H)*
             (E3765='2.1.trackMPD'!F:F),
0))</f>
        <v>0</v>
      </c>
    </row>
    <row r="3766" spans="1:9" x14ac:dyDescent="0.2">
      <c r="A3766" s="160" t="s">
        <v>94</v>
      </c>
      <c r="B3766" s="160" t="s">
        <v>13</v>
      </c>
      <c r="C3766" s="160">
        <f>_xlfn.XLOOKUP(B3766,'2.1.trackMPD'!$R$7:$R$29,'2.1.trackMPD'!$T$7:$T$29)</f>
        <v>6</v>
      </c>
      <c r="D3766" s="160">
        <v>1</v>
      </c>
      <c r="E3766" s="160" t="s">
        <v>6394</v>
      </c>
      <c r="F3766" s="160" t="s">
        <v>110</v>
      </c>
      <c r="G3766" s="160" t="s">
        <v>124</v>
      </c>
      <c r="H3766" s="160" t="s">
        <v>6392</v>
      </c>
      <c r="I3766" s="160" cm="1">
        <f t="array" ref="I3766">INDEX('2.1.trackMPD'!I:I/(24*60*60),
       MATCH(1,
             (A3766='2.1.trackMPD'!A:A)*
             (C3766='2.1.trackMPD'!D:D)*
             (D3766/10^6='2.1.trackMPD'!H:H)*
             (E3766='2.1.trackMPD'!F:F),
0))</f>
        <v>6.8932571759259253E-7</v>
      </c>
    </row>
    <row r="3767" spans="1:9" x14ac:dyDescent="0.2">
      <c r="A3767" s="160" t="s">
        <v>94</v>
      </c>
      <c r="B3767" s="160" t="s">
        <v>13</v>
      </c>
      <c r="C3767" s="160">
        <f>_xlfn.XLOOKUP(B3767,'2.1.trackMPD'!$R$7:$R$29,'2.1.trackMPD'!$T$7:$T$29)</f>
        <v>6</v>
      </c>
      <c r="D3767" s="160">
        <v>1</v>
      </c>
      <c r="E3767" s="160" t="s">
        <v>6394</v>
      </c>
      <c r="F3767" s="160" t="s">
        <v>110</v>
      </c>
      <c r="G3767" s="160" t="s">
        <v>140</v>
      </c>
      <c r="H3767" s="160" t="s">
        <v>6392</v>
      </c>
      <c r="I3767" s="160" cm="1">
        <f t="array" ref="I3767">INDEX('2.1.trackMPD'!J:J/(24*60*60),
       MATCH(1,
             (A3767='2.1.trackMPD'!A:A)*
             (C3767='2.1.trackMPD'!D:D)*
             (D3767/10^6='2.1.trackMPD'!H:H)*
             (E3767='2.1.trackMPD'!F:F),
0))</f>
        <v>5.7354469895833331E-5</v>
      </c>
    </row>
    <row r="3768" spans="1:9" x14ac:dyDescent="0.2">
      <c r="A3768" s="160" t="s">
        <v>94</v>
      </c>
      <c r="B3768" s="160" t="s">
        <v>13</v>
      </c>
      <c r="C3768" s="160">
        <f>_xlfn.XLOOKUP(B3768,'2.1.trackMPD'!$R$7:$R$29,'2.1.trackMPD'!$T$7:$T$29)</f>
        <v>6</v>
      </c>
      <c r="D3768" s="160">
        <v>1</v>
      </c>
      <c r="E3768" s="160" t="s">
        <v>6394</v>
      </c>
      <c r="F3768" s="160" t="s">
        <v>110</v>
      </c>
      <c r="G3768" s="160" t="s">
        <v>124</v>
      </c>
      <c r="H3768" s="160" t="s">
        <v>6393</v>
      </c>
      <c r="I3768" s="160" cm="1">
        <f t="array" ref="I3768">INDEX('2.1.trackMPD'!K:K/(24*60*60),
       MATCH(1,
             (A3768='2.1.trackMPD'!A:A)*
             (C3768='2.1.trackMPD'!D:D)*
             (D3768/10^6='2.1.trackMPD'!H:H)*
             (E3768='2.1.trackMPD'!F:F),
0))</f>
        <v>1.5483710648148149E-7</v>
      </c>
    </row>
    <row r="3769" spans="1:9" x14ac:dyDescent="0.2">
      <c r="A3769" s="160" t="s">
        <v>94</v>
      </c>
      <c r="B3769" s="160" t="s">
        <v>13</v>
      </c>
      <c r="C3769" s="160">
        <f>_xlfn.XLOOKUP(B3769,'2.1.trackMPD'!$R$7:$R$29,'2.1.trackMPD'!$T$7:$T$29)</f>
        <v>6</v>
      </c>
      <c r="D3769" s="160">
        <v>1</v>
      </c>
      <c r="E3769" s="160" t="s">
        <v>6394</v>
      </c>
      <c r="F3769" s="160" t="s">
        <v>110</v>
      </c>
      <c r="G3769" s="160" t="s">
        <v>140</v>
      </c>
      <c r="H3769" s="160" t="s">
        <v>6393</v>
      </c>
      <c r="I3769" s="160" cm="1">
        <f t="array" ref="I3769">INDEX('2.1.trackMPD'!L:L/(24*60*60),
       MATCH(1,
             (A3769='2.1.trackMPD'!A:A)*
             (C3769='2.1.trackMPD'!D:D)*
             (D3769/10^6='2.1.trackMPD'!H:H)*
             (E3769='2.1.trackMPD'!F:F),
0))</f>
        <v>1.0270239930555556E-6</v>
      </c>
    </row>
    <row r="3770" spans="1:9" x14ac:dyDescent="0.2">
      <c r="A3770" s="160" t="s">
        <v>94</v>
      </c>
      <c r="B3770" s="160" t="s">
        <v>13</v>
      </c>
      <c r="C3770" s="160">
        <f>_xlfn.XLOOKUP(B3770,'2.1.trackMPD'!$R$7:$R$29,'2.1.trackMPD'!$T$7:$T$29)</f>
        <v>6</v>
      </c>
      <c r="D3770" s="160">
        <v>10</v>
      </c>
      <c r="E3770" s="160" t="s">
        <v>6394</v>
      </c>
      <c r="F3770" s="160" t="s">
        <v>110</v>
      </c>
      <c r="G3770" s="160" t="s">
        <v>124</v>
      </c>
      <c r="H3770" s="160" t="s">
        <v>6392</v>
      </c>
      <c r="I3770" s="160" cm="1">
        <f t="array" ref="I3770">INDEX('2.1.trackMPD'!I:I/(24*60*60),
       MATCH(1,
             (A3770='2.1.trackMPD'!A:A)*
             (C3770='2.1.trackMPD'!D:D)*
             (D3770/10^6='2.1.trackMPD'!H:H)*
             (E3770='2.1.trackMPD'!F:F),
0))</f>
        <v>4.1359987731481482E-6</v>
      </c>
    </row>
    <row r="3771" spans="1:9" x14ac:dyDescent="0.2">
      <c r="A3771" s="160" t="s">
        <v>94</v>
      </c>
      <c r="B3771" s="160" t="s">
        <v>13</v>
      </c>
      <c r="C3771" s="160">
        <f>_xlfn.XLOOKUP(B3771,'2.1.trackMPD'!$R$7:$R$29,'2.1.trackMPD'!$T$7:$T$29)</f>
        <v>6</v>
      </c>
      <c r="D3771" s="160">
        <v>10</v>
      </c>
      <c r="E3771" s="160" t="s">
        <v>6394</v>
      </c>
      <c r="F3771" s="160" t="s">
        <v>110</v>
      </c>
      <c r="G3771" s="160" t="s">
        <v>140</v>
      </c>
      <c r="H3771" s="160" t="s">
        <v>6392</v>
      </c>
      <c r="I3771" s="160" cm="1">
        <f t="array" ref="I3771">INDEX('2.1.trackMPD'!J:J/(24*60*60),
       MATCH(1,
             (A3771='2.1.trackMPD'!A:A)*
             (C3771='2.1.trackMPD'!D:D)*
             (D3771/10^6='2.1.trackMPD'!H:H)*
             (E3771='2.1.trackMPD'!F:F),
0))</f>
        <v>6.6284194224537038E-5</v>
      </c>
    </row>
    <row r="3772" spans="1:9" x14ac:dyDescent="0.2">
      <c r="A3772" s="160" t="s">
        <v>94</v>
      </c>
      <c r="B3772" s="160" t="s">
        <v>13</v>
      </c>
      <c r="C3772" s="160">
        <f>_xlfn.XLOOKUP(B3772,'2.1.trackMPD'!$R$7:$R$29,'2.1.trackMPD'!$T$7:$T$29)</f>
        <v>6</v>
      </c>
      <c r="D3772" s="160">
        <v>10</v>
      </c>
      <c r="E3772" s="160" t="s">
        <v>6394</v>
      </c>
      <c r="F3772" s="160" t="s">
        <v>110</v>
      </c>
      <c r="G3772" s="160" t="s">
        <v>124</v>
      </c>
      <c r="H3772" s="160" t="s">
        <v>6393</v>
      </c>
      <c r="I3772" s="160" cm="1">
        <f t="array" ref="I3772">INDEX('2.1.trackMPD'!K:K/(24*60*60),
       MATCH(1,
             (A3772='2.1.trackMPD'!A:A)*
             (C3772='2.1.trackMPD'!D:D)*
             (D3772/10^6='2.1.trackMPD'!H:H)*
             (E3772='2.1.trackMPD'!F:F),
0))</f>
        <v>0</v>
      </c>
    </row>
    <row r="3773" spans="1:9" x14ac:dyDescent="0.2">
      <c r="A3773" s="160" t="s">
        <v>94</v>
      </c>
      <c r="B3773" s="160" t="s">
        <v>13</v>
      </c>
      <c r="C3773" s="160">
        <f>_xlfn.XLOOKUP(B3773,'2.1.trackMPD'!$R$7:$R$29,'2.1.trackMPD'!$T$7:$T$29)</f>
        <v>6</v>
      </c>
      <c r="D3773" s="160">
        <v>10</v>
      </c>
      <c r="E3773" s="160" t="s">
        <v>6394</v>
      </c>
      <c r="F3773" s="160" t="s">
        <v>110</v>
      </c>
      <c r="G3773" s="160" t="s">
        <v>140</v>
      </c>
      <c r="H3773" s="160" t="s">
        <v>6393</v>
      </c>
      <c r="I3773" s="160" cm="1">
        <f t="array" ref="I3773">INDEX('2.1.trackMPD'!L:L/(24*60*60),
       MATCH(1,
             (A3773='2.1.trackMPD'!A:A)*
             (C3773='2.1.trackMPD'!D:D)*
             (D3773/10^6='2.1.trackMPD'!H:H)*
             (E3773='2.1.trackMPD'!F:F),
0))</f>
        <v>0</v>
      </c>
    </row>
    <row r="3774" spans="1:9" x14ac:dyDescent="0.2">
      <c r="A3774" s="160" t="s">
        <v>94</v>
      </c>
      <c r="B3774" s="160" t="s">
        <v>13</v>
      </c>
      <c r="C3774" s="160">
        <f>_xlfn.XLOOKUP(B3774,'2.1.trackMPD'!$R$7:$R$29,'2.1.trackMPD'!$T$7:$T$29)</f>
        <v>6</v>
      </c>
      <c r="D3774" s="160">
        <v>100</v>
      </c>
      <c r="E3774" s="160" t="s">
        <v>6394</v>
      </c>
      <c r="F3774" s="160" t="s">
        <v>110</v>
      </c>
      <c r="G3774" s="160" t="s">
        <v>124</v>
      </c>
      <c r="H3774" s="160" t="s">
        <v>6392</v>
      </c>
      <c r="I3774" s="160" cm="1">
        <f t="array" ref="I3774">INDEX('2.1.trackMPD'!I:I/(24*60*60),
       MATCH(1,
             (A3774='2.1.trackMPD'!A:A)*
             (C3774='2.1.trackMPD'!D:D)*
             (D3774/10^6='2.1.trackMPD'!H:H)*
             (E3774='2.1.trackMPD'!F:F),
0))</f>
        <v>7.4560182384259257E-3</v>
      </c>
    </row>
    <row r="3775" spans="1:9" x14ac:dyDescent="0.2">
      <c r="A3775" s="160" t="s">
        <v>94</v>
      </c>
      <c r="B3775" s="160" t="s">
        <v>13</v>
      </c>
      <c r="C3775" s="160">
        <f>_xlfn.XLOOKUP(B3775,'2.1.trackMPD'!$R$7:$R$29,'2.1.trackMPD'!$T$7:$T$29)</f>
        <v>6</v>
      </c>
      <c r="D3775" s="160">
        <v>100</v>
      </c>
      <c r="E3775" s="160" t="s">
        <v>6394</v>
      </c>
      <c r="F3775" s="160" t="s">
        <v>110</v>
      </c>
      <c r="G3775" s="160" t="s">
        <v>140</v>
      </c>
      <c r="H3775" s="160" t="s">
        <v>6392</v>
      </c>
      <c r="I3775" s="160" cm="1">
        <f t="array" ref="I3775">INDEX('2.1.trackMPD'!J:J/(24*60*60),
       MATCH(1,
             (A3775='2.1.trackMPD'!A:A)*
             (C3775='2.1.trackMPD'!D:D)*
             (D3775/10^6='2.1.trackMPD'!H:H)*
             (E3775='2.1.trackMPD'!F:F),
0))</f>
        <v>4.6453586388888884E-3</v>
      </c>
    </row>
    <row r="3776" spans="1:9" x14ac:dyDescent="0.2">
      <c r="A3776" s="160" t="s">
        <v>94</v>
      </c>
      <c r="B3776" s="160" t="s">
        <v>13</v>
      </c>
      <c r="C3776" s="160">
        <f>_xlfn.XLOOKUP(B3776,'2.1.trackMPD'!$R$7:$R$29,'2.1.trackMPD'!$T$7:$T$29)</f>
        <v>6</v>
      </c>
      <c r="D3776" s="160">
        <v>100</v>
      </c>
      <c r="E3776" s="160" t="s">
        <v>6394</v>
      </c>
      <c r="F3776" s="160" t="s">
        <v>110</v>
      </c>
      <c r="G3776" s="160" t="s">
        <v>124</v>
      </c>
      <c r="H3776" s="160" t="s">
        <v>6393</v>
      </c>
      <c r="I3776" s="160" cm="1">
        <f t="array" ref="I3776">INDEX('2.1.trackMPD'!K:K/(24*60*60),
       MATCH(1,
             (A3776='2.1.trackMPD'!A:A)*
             (C3776='2.1.trackMPD'!D:D)*
             (D3776/10^6='2.1.trackMPD'!H:H)*
             (E3776='2.1.trackMPD'!F:F),
0))</f>
        <v>0</v>
      </c>
    </row>
    <row r="3777" spans="1:9" x14ac:dyDescent="0.2">
      <c r="A3777" s="160" t="s">
        <v>94</v>
      </c>
      <c r="B3777" s="160" t="s">
        <v>13</v>
      </c>
      <c r="C3777" s="160">
        <f>_xlfn.XLOOKUP(B3777,'2.1.trackMPD'!$R$7:$R$29,'2.1.trackMPD'!$T$7:$T$29)</f>
        <v>6</v>
      </c>
      <c r="D3777" s="160">
        <v>100</v>
      </c>
      <c r="E3777" s="160" t="s">
        <v>6394</v>
      </c>
      <c r="F3777" s="160" t="s">
        <v>110</v>
      </c>
      <c r="G3777" s="160" t="s">
        <v>140</v>
      </c>
      <c r="H3777" s="160" t="s">
        <v>6393</v>
      </c>
      <c r="I3777" s="160" cm="1">
        <f t="array" ref="I3777">INDEX('2.1.trackMPD'!L:L/(24*60*60),
       MATCH(1,
             (A3777='2.1.trackMPD'!A:A)*
             (C3777='2.1.trackMPD'!D:D)*
             (D3777/10^6='2.1.trackMPD'!H:H)*
             (E3777='2.1.trackMPD'!F:F),
0))</f>
        <v>0</v>
      </c>
    </row>
    <row r="3778" spans="1:9" x14ac:dyDescent="0.2">
      <c r="A3778" s="160" t="s">
        <v>94</v>
      </c>
      <c r="B3778" s="160" t="s">
        <v>13</v>
      </c>
      <c r="C3778" s="160">
        <f>_xlfn.XLOOKUP(B3778,'2.1.trackMPD'!$R$7:$R$29,'2.1.trackMPD'!$T$7:$T$29)</f>
        <v>6</v>
      </c>
      <c r="D3778" s="160">
        <v>1000</v>
      </c>
      <c r="E3778" s="160" t="s">
        <v>6394</v>
      </c>
      <c r="F3778" s="160" t="s">
        <v>110</v>
      </c>
      <c r="G3778" s="160" t="s">
        <v>124</v>
      </c>
      <c r="H3778" s="160" t="s">
        <v>6392</v>
      </c>
      <c r="I3778" s="160" cm="1">
        <f t="array" ref="I3778">INDEX('2.1.trackMPD'!I:I/(24*60*60),
       MATCH(1,
             (A3778='2.1.trackMPD'!A:A)*
             (C3778='2.1.trackMPD'!D:D)*
             (D3778/10^6='2.1.trackMPD'!H:H)*
             (E3778='2.1.trackMPD'!F:F),
0))</f>
        <v>5.3419182569444439E-2</v>
      </c>
    </row>
    <row r="3779" spans="1:9" x14ac:dyDescent="0.2">
      <c r="A3779" s="160" t="s">
        <v>94</v>
      </c>
      <c r="B3779" s="160" t="s">
        <v>13</v>
      </c>
      <c r="C3779" s="160">
        <f>_xlfn.XLOOKUP(B3779,'2.1.trackMPD'!$R$7:$R$29,'2.1.trackMPD'!$T$7:$T$29)</f>
        <v>6</v>
      </c>
      <c r="D3779" s="160">
        <v>1000</v>
      </c>
      <c r="E3779" s="160" t="s">
        <v>6394</v>
      </c>
      <c r="F3779" s="160" t="s">
        <v>110</v>
      </c>
      <c r="G3779" s="160" t="s">
        <v>140</v>
      </c>
      <c r="H3779" s="160" t="s">
        <v>6392</v>
      </c>
      <c r="I3779" s="160" cm="1">
        <f t="array" ref="I3779">INDEX('2.1.trackMPD'!J:J/(24*60*60),
       MATCH(1,
             (A3779='2.1.trackMPD'!A:A)*
             (C3779='2.1.trackMPD'!D:D)*
             (D3779/10^6='2.1.trackMPD'!H:H)*
             (E3779='2.1.trackMPD'!F:F),
0))</f>
        <v>3.1546810208333333</v>
      </c>
    </row>
    <row r="3780" spans="1:9" x14ac:dyDescent="0.2">
      <c r="A3780" s="160" t="s">
        <v>94</v>
      </c>
      <c r="B3780" s="160" t="s">
        <v>13</v>
      </c>
      <c r="C3780" s="160">
        <f>_xlfn.XLOOKUP(B3780,'2.1.trackMPD'!$R$7:$R$29,'2.1.trackMPD'!$T$7:$T$29)</f>
        <v>6</v>
      </c>
      <c r="D3780" s="160">
        <v>1000</v>
      </c>
      <c r="E3780" s="160" t="s">
        <v>6394</v>
      </c>
      <c r="F3780" s="160" t="s">
        <v>110</v>
      </c>
      <c r="G3780" s="160" t="s">
        <v>124</v>
      </c>
      <c r="H3780" s="160" t="s">
        <v>6393</v>
      </c>
      <c r="I3780" s="160" cm="1">
        <f t="array" ref="I3780">INDEX('2.1.trackMPD'!K:K/(24*60*60),
       MATCH(1,
             (A3780='2.1.trackMPD'!A:A)*
             (C3780='2.1.trackMPD'!D:D)*
             (D3780/10^6='2.1.trackMPD'!H:H)*
             (E3780='2.1.trackMPD'!F:F),
0))</f>
        <v>0</v>
      </c>
    </row>
    <row r="3781" spans="1:9" x14ac:dyDescent="0.2">
      <c r="A3781" s="160" t="s">
        <v>94</v>
      </c>
      <c r="B3781" s="160" t="s">
        <v>13</v>
      </c>
      <c r="C3781" s="160">
        <f>_xlfn.XLOOKUP(B3781,'2.1.trackMPD'!$R$7:$R$29,'2.1.trackMPD'!$T$7:$T$29)</f>
        <v>6</v>
      </c>
      <c r="D3781" s="160">
        <v>1000</v>
      </c>
      <c r="E3781" s="160" t="s">
        <v>6394</v>
      </c>
      <c r="F3781" s="160" t="s">
        <v>110</v>
      </c>
      <c r="G3781" s="160" t="s">
        <v>140</v>
      </c>
      <c r="H3781" s="160" t="s">
        <v>6393</v>
      </c>
      <c r="I3781" s="160" cm="1">
        <f t="array" ref="I3781">INDEX('2.1.trackMPD'!L:L/(24*60*60),
       MATCH(1,
             (A3781='2.1.trackMPD'!A:A)*
             (C3781='2.1.trackMPD'!D:D)*
             (D3781/10^6='2.1.trackMPD'!H:H)*
             (E3781='2.1.trackMPD'!F:F),
0))</f>
        <v>0</v>
      </c>
    </row>
    <row r="3782" spans="1:9" x14ac:dyDescent="0.2">
      <c r="A3782" s="160" t="s">
        <v>94</v>
      </c>
      <c r="B3782" s="160" t="s">
        <v>13</v>
      </c>
      <c r="C3782" s="160">
        <f>_xlfn.XLOOKUP(B3782,'2.1.trackMPD'!$R$7:$R$29,'2.1.trackMPD'!$T$7:$T$29)</f>
        <v>6</v>
      </c>
      <c r="D3782" s="160">
        <v>5000</v>
      </c>
      <c r="E3782" s="160" t="s">
        <v>6394</v>
      </c>
      <c r="F3782" s="160" t="s">
        <v>110</v>
      </c>
      <c r="G3782" s="160" t="s">
        <v>124</v>
      </c>
      <c r="H3782" s="160" t="s">
        <v>6392</v>
      </c>
      <c r="I3782" s="160" cm="1">
        <f t="array" ref="I3782">INDEX('2.1.trackMPD'!I:I/(24*60*60),
       MATCH(1,
             (A3782='2.1.trackMPD'!A:A)*
             (C3782='2.1.trackMPD'!D:D)*
             (D3782/10^6='2.1.trackMPD'!H:H)*
             (E3782='2.1.trackMPD'!F:F),
0))</f>
        <v>0.12971973425925926</v>
      </c>
    </row>
    <row r="3783" spans="1:9" x14ac:dyDescent="0.2">
      <c r="A3783" s="160" t="s">
        <v>94</v>
      </c>
      <c r="B3783" s="160" t="s">
        <v>13</v>
      </c>
      <c r="C3783" s="160">
        <f>_xlfn.XLOOKUP(B3783,'2.1.trackMPD'!$R$7:$R$29,'2.1.trackMPD'!$T$7:$T$29)</f>
        <v>6</v>
      </c>
      <c r="D3783" s="160">
        <v>5000</v>
      </c>
      <c r="E3783" s="160" t="s">
        <v>6394</v>
      </c>
      <c r="F3783" s="160" t="s">
        <v>110</v>
      </c>
      <c r="G3783" s="160" t="s">
        <v>140</v>
      </c>
      <c r="H3783" s="160" t="s">
        <v>6392</v>
      </c>
      <c r="I3783" s="160" cm="1">
        <f t="array" ref="I3783">INDEX('2.1.trackMPD'!J:J/(24*60*60),
       MATCH(1,
             (A3783='2.1.trackMPD'!A:A)*
             (C3783='2.1.trackMPD'!D:D)*
             (D3783/10^6='2.1.trackMPD'!H:H)*
             (E3783='2.1.trackMPD'!F:F),
0))</f>
        <v>7.6564150069444441</v>
      </c>
    </row>
    <row r="3784" spans="1:9" x14ac:dyDescent="0.2">
      <c r="A3784" s="160" t="s">
        <v>94</v>
      </c>
      <c r="B3784" s="160" t="s">
        <v>13</v>
      </c>
      <c r="C3784" s="160">
        <f>_xlfn.XLOOKUP(B3784,'2.1.trackMPD'!$R$7:$R$29,'2.1.trackMPD'!$T$7:$T$29)</f>
        <v>6</v>
      </c>
      <c r="D3784" s="160">
        <v>5000</v>
      </c>
      <c r="E3784" s="160" t="s">
        <v>6394</v>
      </c>
      <c r="F3784" s="160" t="s">
        <v>110</v>
      </c>
      <c r="G3784" s="160" t="s">
        <v>124</v>
      </c>
      <c r="H3784" s="160" t="s">
        <v>6393</v>
      </c>
      <c r="I3784" s="160" cm="1">
        <f t="array" ref="I3784">INDEX('2.1.trackMPD'!K:K/(24*60*60),
       MATCH(1,
             (A3784='2.1.trackMPD'!A:A)*
             (C3784='2.1.trackMPD'!D:D)*
             (D3784/10^6='2.1.trackMPD'!H:H)*
             (E3784='2.1.trackMPD'!F:F),
0))</f>
        <v>0</v>
      </c>
    </row>
    <row r="3785" spans="1:9" x14ac:dyDescent="0.2">
      <c r="A3785" s="160" t="s">
        <v>94</v>
      </c>
      <c r="B3785" s="160" t="s">
        <v>13</v>
      </c>
      <c r="C3785" s="160">
        <f>_xlfn.XLOOKUP(B3785,'2.1.trackMPD'!$R$7:$R$29,'2.1.trackMPD'!$T$7:$T$29)</f>
        <v>6</v>
      </c>
      <c r="D3785" s="160">
        <v>5000</v>
      </c>
      <c r="E3785" s="160" t="s">
        <v>6394</v>
      </c>
      <c r="F3785" s="160" t="s">
        <v>110</v>
      </c>
      <c r="G3785" s="160" t="s">
        <v>140</v>
      </c>
      <c r="H3785" s="160" t="s">
        <v>6393</v>
      </c>
      <c r="I3785" s="160" cm="1">
        <f t="array" ref="I3785">INDEX('2.1.trackMPD'!L:L/(24*60*60),
       MATCH(1,
             (A3785='2.1.trackMPD'!A:A)*
             (C3785='2.1.trackMPD'!D:D)*
             (D3785/10^6='2.1.trackMPD'!H:H)*
             (E3785='2.1.trackMPD'!F:F),
0))</f>
        <v>0</v>
      </c>
    </row>
    <row r="3786" spans="1:9" x14ac:dyDescent="0.2">
      <c r="A3786" s="160" t="s">
        <v>94</v>
      </c>
      <c r="B3786" s="160" t="s">
        <v>13</v>
      </c>
      <c r="C3786" s="160">
        <f>_xlfn.XLOOKUP(B3786,'2.1.trackMPD'!$R$7:$R$29,'2.1.trackMPD'!$T$7:$T$29)</f>
        <v>6</v>
      </c>
      <c r="D3786" s="160">
        <v>1</v>
      </c>
      <c r="E3786" s="160" t="s">
        <v>6395</v>
      </c>
      <c r="F3786" s="160" t="s">
        <v>110</v>
      </c>
      <c r="G3786" s="160" t="s">
        <v>124</v>
      </c>
      <c r="H3786" s="160" t="s">
        <v>6392</v>
      </c>
      <c r="I3786" s="160" t="e" cm="1">
        <f t="array" ref="I3786">INDEX('2.1.trackMPD'!I:I/(24*60*60),
       MATCH(1,
             (A3786='2.1.trackMPD'!A:A)*
             (C3786='2.1.trackMPD'!D:D)*
             (D3786/10^6='2.1.trackMPD'!H:H)*
             (E3786='2.1.trackMPD'!F:F),
0))</f>
        <v>#N/A</v>
      </c>
    </row>
    <row r="3787" spans="1:9" x14ac:dyDescent="0.2">
      <c r="A3787" s="160" t="s">
        <v>94</v>
      </c>
      <c r="B3787" s="160" t="s">
        <v>13</v>
      </c>
      <c r="C3787" s="160">
        <f>_xlfn.XLOOKUP(B3787,'2.1.trackMPD'!$R$7:$R$29,'2.1.trackMPD'!$T$7:$T$29)</f>
        <v>6</v>
      </c>
      <c r="D3787" s="160">
        <v>1</v>
      </c>
      <c r="E3787" s="160" t="s">
        <v>6395</v>
      </c>
      <c r="F3787" s="160" t="s">
        <v>110</v>
      </c>
      <c r="G3787" s="160" t="s">
        <v>140</v>
      </c>
      <c r="H3787" s="160" t="s">
        <v>6392</v>
      </c>
      <c r="I3787" s="160" t="e" cm="1">
        <f t="array" ref="I3787">INDEX('2.1.trackMPD'!J:J/(24*60*60),
       MATCH(1,
             (A3787='2.1.trackMPD'!A:A)*
             (C3787='2.1.trackMPD'!D:D)*
             (D3787/10^6='2.1.trackMPD'!H:H)*
             (E3787='2.1.trackMPD'!F:F),
0))</f>
        <v>#N/A</v>
      </c>
    </row>
    <row r="3788" spans="1:9" x14ac:dyDescent="0.2">
      <c r="A3788" s="160" t="s">
        <v>94</v>
      </c>
      <c r="B3788" s="160" t="s">
        <v>13</v>
      </c>
      <c r="C3788" s="160">
        <f>_xlfn.XLOOKUP(B3788,'2.1.trackMPD'!$R$7:$R$29,'2.1.trackMPD'!$T$7:$T$29)</f>
        <v>6</v>
      </c>
      <c r="D3788" s="160">
        <v>1</v>
      </c>
      <c r="E3788" s="160" t="s">
        <v>6395</v>
      </c>
      <c r="F3788" s="160" t="s">
        <v>110</v>
      </c>
      <c r="G3788" s="160" t="s">
        <v>124</v>
      </c>
      <c r="H3788" s="160" t="s">
        <v>6393</v>
      </c>
      <c r="I3788" s="160" t="e" cm="1">
        <f t="array" ref="I3788">INDEX('2.1.trackMPD'!K:K/(24*60*60),
       MATCH(1,
             (A3788='2.1.trackMPD'!A:A)*
             (C3788='2.1.trackMPD'!D:D)*
             (D3788/10^6='2.1.trackMPD'!H:H)*
             (E3788='2.1.trackMPD'!F:F),
0))</f>
        <v>#N/A</v>
      </c>
    </row>
    <row r="3789" spans="1:9" x14ac:dyDescent="0.2">
      <c r="A3789" s="160" t="s">
        <v>94</v>
      </c>
      <c r="B3789" s="160" t="s">
        <v>13</v>
      </c>
      <c r="C3789" s="160">
        <f>_xlfn.XLOOKUP(B3789,'2.1.trackMPD'!$R$7:$R$29,'2.1.trackMPD'!$T$7:$T$29)</f>
        <v>6</v>
      </c>
      <c r="D3789" s="160">
        <v>1</v>
      </c>
      <c r="E3789" s="160" t="s">
        <v>6395</v>
      </c>
      <c r="F3789" s="160" t="s">
        <v>110</v>
      </c>
      <c r="G3789" s="160" t="s">
        <v>140</v>
      </c>
      <c r="H3789" s="160" t="s">
        <v>6393</v>
      </c>
      <c r="I3789" s="160" t="e" cm="1">
        <f t="array" ref="I3789">INDEX('2.1.trackMPD'!L:L/(24*60*60),
       MATCH(1,
             (A3789='2.1.trackMPD'!A:A)*
             (C3789='2.1.trackMPD'!D:D)*
             (D3789/10^6='2.1.trackMPD'!H:H)*
             (E3789='2.1.trackMPD'!F:F),
0))</f>
        <v>#N/A</v>
      </c>
    </row>
    <row r="3790" spans="1:9" x14ac:dyDescent="0.2">
      <c r="A3790" s="160" t="s">
        <v>94</v>
      </c>
      <c r="B3790" s="160" t="s">
        <v>13</v>
      </c>
      <c r="C3790" s="160">
        <f>_xlfn.XLOOKUP(B3790,'2.1.trackMPD'!$R$7:$R$29,'2.1.trackMPD'!$T$7:$T$29)</f>
        <v>6</v>
      </c>
      <c r="D3790" s="160">
        <v>10</v>
      </c>
      <c r="E3790" s="160" t="s">
        <v>6395</v>
      </c>
      <c r="F3790" s="160" t="s">
        <v>110</v>
      </c>
      <c r="G3790" s="160" t="s">
        <v>124</v>
      </c>
      <c r="H3790" s="160" t="s">
        <v>6392</v>
      </c>
      <c r="I3790" s="160" t="e" cm="1">
        <f t="array" ref="I3790">INDEX('2.1.trackMPD'!I:I/(24*60*60),
       MATCH(1,
             (A3790='2.1.trackMPD'!A:A)*
             (C3790='2.1.trackMPD'!D:D)*
             (D3790/10^6='2.1.trackMPD'!H:H)*
             (E3790='2.1.trackMPD'!F:F),
0))</f>
        <v>#N/A</v>
      </c>
    </row>
    <row r="3791" spans="1:9" x14ac:dyDescent="0.2">
      <c r="A3791" s="160" t="s">
        <v>94</v>
      </c>
      <c r="B3791" s="160" t="s">
        <v>13</v>
      </c>
      <c r="C3791" s="160">
        <f>_xlfn.XLOOKUP(B3791,'2.1.trackMPD'!$R$7:$R$29,'2.1.trackMPD'!$T$7:$T$29)</f>
        <v>6</v>
      </c>
      <c r="D3791" s="160">
        <v>10</v>
      </c>
      <c r="E3791" s="160" t="s">
        <v>6395</v>
      </c>
      <c r="F3791" s="160" t="s">
        <v>110</v>
      </c>
      <c r="G3791" s="160" t="s">
        <v>140</v>
      </c>
      <c r="H3791" s="160" t="s">
        <v>6392</v>
      </c>
      <c r="I3791" s="160" t="e" cm="1">
        <f t="array" ref="I3791">INDEX('2.1.trackMPD'!J:J/(24*60*60),
       MATCH(1,
             (A3791='2.1.trackMPD'!A:A)*
             (C3791='2.1.trackMPD'!D:D)*
             (D3791/10^6='2.1.trackMPD'!H:H)*
             (E3791='2.1.trackMPD'!F:F),
0))</f>
        <v>#N/A</v>
      </c>
    </row>
    <row r="3792" spans="1:9" x14ac:dyDescent="0.2">
      <c r="A3792" s="160" t="s">
        <v>94</v>
      </c>
      <c r="B3792" s="160" t="s">
        <v>13</v>
      </c>
      <c r="C3792" s="160">
        <f>_xlfn.XLOOKUP(B3792,'2.1.trackMPD'!$R$7:$R$29,'2.1.trackMPD'!$T$7:$T$29)</f>
        <v>6</v>
      </c>
      <c r="D3792" s="160">
        <v>10</v>
      </c>
      <c r="E3792" s="160" t="s">
        <v>6395</v>
      </c>
      <c r="F3792" s="160" t="s">
        <v>110</v>
      </c>
      <c r="G3792" s="160" t="s">
        <v>124</v>
      </c>
      <c r="H3792" s="160" t="s">
        <v>6393</v>
      </c>
      <c r="I3792" s="160" t="e" cm="1">
        <f t="array" ref="I3792">INDEX('2.1.trackMPD'!K:K/(24*60*60),
       MATCH(1,
             (A3792='2.1.trackMPD'!A:A)*
             (C3792='2.1.trackMPD'!D:D)*
             (D3792/10^6='2.1.trackMPD'!H:H)*
             (E3792='2.1.trackMPD'!F:F),
0))</f>
        <v>#N/A</v>
      </c>
    </row>
    <row r="3793" spans="1:9" x14ac:dyDescent="0.2">
      <c r="A3793" s="160" t="s">
        <v>94</v>
      </c>
      <c r="B3793" s="160" t="s">
        <v>13</v>
      </c>
      <c r="C3793" s="160">
        <f>_xlfn.XLOOKUP(B3793,'2.1.trackMPD'!$R$7:$R$29,'2.1.trackMPD'!$T$7:$T$29)</f>
        <v>6</v>
      </c>
      <c r="D3793" s="160">
        <v>10</v>
      </c>
      <c r="E3793" s="160" t="s">
        <v>6395</v>
      </c>
      <c r="F3793" s="160" t="s">
        <v>110</v>
      </c>
      <c r="G3793" s="160" t="s">
        <v>140</v>
      </c>
      <c r="H3793" s="160" t="s">
        <v>6393</v>
      </c>
      <c r="I3793" s="160" t="e" cm="1">
        <f t="array" ref="I3793">INDEX('2.1.trackMPD'!L:L/(24*60*60),
       MATCH(1,
             (A3793='2.1.trackMPD'!A:A)*
             (C3793='2.1.trackMPD'!D:D)*
             (D3793/10^6='2.1.trackMPD'!H:H)*
             (E3793='2.1.trackMPD'!F:F),
0))</f>
        <v>#N/A</v>
      </c>
    </row>
    <row r="3794" spans="1:9" x14ac:dyDescent="0.2">
      <c r="A3794" s="160" t="s">
        <v>94</v>
      </c>
      <c r="B3794" s="160" t="s">
        <v>13</v>
      </c>
      <c r="C3794" s="160">
        <f>_xlfn.XLOOKUP(B3794,'2.1.trackMPD'!$R$7:$R$29,'2.1.trackMPD'!$T$7:$T$29)</f>
        <v>6</v>
      </c>
      <c r="D3794" s="160">
        <v>100</v>
      </c>
      <c r="E3794" s="160" t="s">
        <v>6395</v>
      </c>
      <c r="F3794" s="160" t="s">
        <v>110</v>
      </c>
      <c r="G3794" s="160" t="s">
        <v>124</v>
      </c>
      <c r="H3794" s="160" t="s">
        <v>6392</v>
      </c>
      <c r="I3794" s="160" t="e" cm="1">
        <f t="array" ref="I3794">INDEX('2.1.trackMPD'!I:I/(24*60*60),
       MATCH(1,
             (A3794='2.1.trackMPD'!A:A)*
             (C3794='2.1.trackMPD'!D:D)*
             (D3794/10^6='2.1.trackMPD'!H:H)*
             (E3794='2.1.trackMPD'!F:F),
0))</f>
        <v>#N/A</v>
      </c>
    </row>
    <row r="3795" spans="1:9" x14ac:dyDescent="0.2">
      <c r="A3795" s="160" t="s">
        <v>94</v>
      </c>
      <c r="B3795" s="160" t="s">
        <v>13</v>
      </c>
      <c r="C3795" s="160">
        <f>_xlfn.XLOOKUP(B3795,'2.1.trackMPD'!$R$7:$R$29,'2.1.trackMPD'!$T$7:$T$29)</f>
        <v>6</v>
      </c>
      <c r="D3795" s="160">
        <v>100</v>
      </c>
      <c r="E3795" s="160" t="s">
        <v>6395</v>
      </c>
      <c r="F3795" s="160" t="s">
        <v>110</v>
      </c>
      <c r="G3795" s="160" t="s">
        <v>140</v>
      </c>
      <c r="H3795" s="160" t="s">
        <v>6392</v>
      </c>
      <c r="I3795" s="160" t="e" cm="1">
        <f t="array" ref="I3795">INDEX('2.1.trackMPD'!J:J/(24*60*60),
       MATCH(1,
             (A3795='2.1.trackMPD'!A:A)*
             (C3795='2.1.trackMPD'!D:D)*
             (D3795/10^6='2.1.trackMPD'!H:H)*
             (E3795='2.1.trackMPD'!F:F),
0))</f>
        <v>#N/A</v>
      </c>
    </row>
    <row r="3796" spans="1:9" x14ac:dyDescent="0.2">
      <c r="A3796" s="160" t="s">
        <v>94</v>
      </c>
      <c r="B3796" s="160" t="s">
        <v>13</v>
      </c>
      <c r="C3796" s="160">
        <f>_xlfn.XLOOKUP(B3796,'2.1.trackMPD'!$R$7:$R$29,'2.1.trackMPD'!$T$7:$T$29)</f>
        <v>6</v>
      </c>
      <c r="D3796" s="160">
        <v>100</v>
      </c>
      <c r="E3796" s="160" t="s">
        <v>6395</v>
      </c>
      <c r="F3796" s="160" t="s">
        <v>110</v>
      </c>
      <c r="G3796" s="160" t="s">
        <v>124</v>
      </c>
      <c r="H3796" s="160" t="s">
        <v>6393</v>
      </c>
      <c r="I3796" s="160" t="e" cm="1">
        <f t="array" ref="I3796">INDEX('2.1.trackMPD'!K:K/(24*60*60),
       MATCH(1,
             (A3796='2.1.trackMPD'!A:A)*
             (C3796='2.1.trackMPD'!D:D)*
             (D3796/10^6='2.1.trackMPD'!H:H)*
             (E3796='2.1.trackMPD'!F:F),
0))</f>
        <v>#N/A</v>
      </c>
    </row>
    <row r="3797" spans="1:9" x14ac:dyDescent="0.2">
      <c r="A3797" s="160" t="s">
        <v>94</v>
      </c>
      <c r="B3797" s="160" t="s">
        <v>13</v>
      </c>
      <c r="C3797" s="160">
        <f>_xlfn.XLOOKUP(B3797,'2.1.trackMPD'!$R$7:$R$29,'2.1.trackMPD'!$T$7:$T$29)</f>
        <v>6</v>
      </c>
      <c r="D3797" s="160">
        <v>100</v>
      </c>
      <c r="E3797" s="160" t="s">
        <v>6395</v>
      </c>
      <c r="F3797" s="160" t="s">
        <v>110</v>
      </c>
      <c r="G3797" s="160" t="s">
        <v>140</v>
      </c>
      <c r="H3797" s="160" t="s">
        <v>6393</v>
      </c>
      <c r="I3797" s="160" t="e" cm="1">
        <f t="array" ref="I3797">INDEX('2.1.trackMPD'!L:L/(24*60*60),
       MATCH(1,
             (A3797='2.1.trackMPD'!A:A)*
             (C3797='2.1.trackMPD'!D:D)*
             (D3797/10^6='2.1.trackMPD'!H:H)*
             (E3797='2.1.trackMPD'!F:F),
0))</f>
        <v>#N/A</v>
      </c>
    </row>
    <row r="3798" spans="1:9" x14ac:dyDescent="0.2">
      <c r="A3798" s="160" t="s">
        <v>94</v>
      </c>
      <c r="B3798" s="160" t="s">
        <v>2</v>
      </c>
      <c r="C3798" s="160">
        <f>_xlfn.XLOOKUP(B3798,'2.1.trackMPD'!$R$7:$R$29,'2.1.trackMPD'!$T$7:$T$29)</f>
        <v>6</v>
      </c>
      <c r="D3798" s="160">
        <v>1</v>
      </c>
      <c r="E3798" s="160" t="s">
        <v>6390</v>
      </c>
      <c r="F3798" s="160" t="s">
        <v>110</v>
      </c>
      <c r="G3798" s="160" t="s">
        <v>124</v>
      </c>
      <c r="H3798" s="160" t="s">
        <v>6392</v>
      </c>
      <c r="I3798" s="160" cm="1">
        <f t="array" ref="I3798">INDEX('2.1.trackMPD'!I:I/(24*60*60),
       MATCH(1,
             (A3798='2.1.trackMPD'!A:A)*
             (C3798='2.1.trackMPD'!D:D)*
             (D3798/10^6='2.1.trackMPD'!H:H)*
             (E3798='2.1.trackMPD'!F:F),
0))</f>
        <v>7.0707704861111112E-7</v>
      </c>
    </row>
    <row r="3799" spans="1:9" x14ac:dyDescent="0.2">
      <c r="A3799" s="160" t="s">
        <v>94</v>
      </c>
      <c r="B3799" s="160" t="s">
        <v>2</v>
      </c>
      <c r="C3799" s="160">
        <f>_xlfn.XLOOKUP(B3799,'2.1.trackMPD'!$R$7:$R$29,'2.1.trackMPD'!$T$7:$T$29)</f>
        <v>6</v>
      </c>
      <c r="D3799" s="160">
        <v>1</v>
      </c>
      <c r="E3799" s="160" t="s">
        <v>6390</v>
      </c>
      <c r="F3799" s="160" t="s">
        <v>110</v>
      </c>
      <c r="G3799" s="160" t="s">
        <v>140</v>
      </c>
      <c r="H3799" s="160" t="s">
        <v>6392</v>
      </c>
      <c r="I3799" s="160" cm="1">
        <f t="array" ref="I3799">INDEX('2.1.trackMPD'!J:J/(24*60*60),
       MATCH(1,
             (A3799='2.1.trackMPD'!A:A)*
             (C3799='2.1.trackMPD'!D:D)*
             (D3799/10^6='2.1.trackMPD'!H:H)*
             (E3799='2.1.trackMPD'!F:F),
0))</f>
        <v>5.2363405162037038E-5</v>
      </c>
    </row>
    <row r="3800" spans="1:9" x14ac:dyDescent="0.2">
      <c r="A3800" s="160" t="s">
        <v>94</v>
      </c>
      <c r="B3800" s="160" t="s">
        <v>2</v>
      </c>
      <c r="C3800" s="160">
        <f>_xlfn.XLOOKUP(B3800,'2.1.trackMPD'!$R$7:$R$29,'2.1.trackMPD'!$T$7:$T$29)</f>
        <v>6</v>
      </c>
      <c r="D3800" s="160">
        <v>1</v>
      </c>
      <c r="E3800" s="160" t="s">
        <v>6390</v>
      </c>
      <c r="F3800" s="160" t="s">
        <v>110</v>
      </c>
      <c r="G3800" s="160" t="s">
        <v>124</v>
      </c>
      <c r="H3800" s="160" t="s">
        <v>6393</v>
      </c>
      <c r="I3800" s="160" cm="1">
        <f t="array" ref="I3800">INDEX('2.1.trackMPD'!K:K/(24*60*60),
       MATCH(1,
             (A3800='2.1.trackMPD'!A:A)*
             (C3800='2.1.trackMPD'!D:D)*
             (D3800/10^6='2.1.trackMPD'!H:H)*
             (E3800='2.1.trackMPD'!F:F),
0))</f>
        <v>3.4127532407407406E-7</v>
      </c>
    </row>
    <row r="3801" spans="1:9" x14ac:dyDescent="0.2">
      <c r="A3801" s="160" t="s">
        <v>94</v>
      </c>
      <c r="B3801" s="160" t="s">
        <v>2</v>
      </c>
      <c r="C3801" s="160">
        <f>_xlfn.XLOOKUP(B3801,'2.1.trackMPD'!$R$7:$R$29,'2.1.trackMPD'!$T$7:$T$29)</f>
        <v>6</v>
      </c>
      <c r="D3801" s="160">
        <v>1</v>
      </c>
      <c r="E3801" s="160" t="s">
        <v>6390</v>
      </c>
      <c r="F3801" s="160" t="s">
        <v>110</v>
      </c>
      <c r="G3801" s="160" t="s">
        <v>140</v>
      </c>
      <c r="H3801" s="160" t="s">
        <v>6393</v>
      </c>
      <c r="I3801" s="160" cm="1">
        <f t="array" ref="I3801">INDEX('2.1.trackMPD'!L:L/(24*60*60),
       MATCH(1,
             (A3801='2.1.trackMPD'!A:A)*
             (C3801='2.1.trackMPD'!D:D)*
             (D3801/10^6='2.1.trackMPD'!H:H)*
             (E3801='2.1.trackMPD'!F:F),
0))</f>
        <v>0</v>
      </c>
    </row>
    <row r="3802" spans="1:9" x14ac:dyDescent="0.2">
      <c r="A3802" s="160" t="s">
        <v>94</v>
      </c>
      <c r="B3802" s="160" t="s">
        <v>2</v>
      </c>
      <c r="C3802" s="160">
        <f>_xlfn.XLOOKUP(B3802,'2.1.trackMPD'!$R$7:$R$29,'2.1.trackMPD'!$T$7:$T$29)</f>
        <v>6</v>
      </c>
      <c r="D3802" s="160">
        <v>10</v>
      </c>
      <c r="E3802" s="160" t="s">
        <v>6390</v>
      </c>
      <c r="F3802" s="160" t="s">
        <v>110</v>
      </c>
      <c r="G3802" s="160" t="s">
        <v>124</v>
      </c>
      <c r="H3802" s="160" t="s">
        <v>6392</v>
      </c>
      <c r="I3802" s="160" cm="1">
        <f t="array" ref="I3802">INDEX('2.1.trackMPD'!I:I/(24*60*60),
       MATCH(1,
             (A3802='2.1.trackMPD'!A:A)*
             (C3802='2.1.trackMPD'!D:D)*
             (D3802/10^6='2.1.trackMPD'!H:H)*
             (E3802='2.1.trackMPD'!F:F),
0))</f>
        <v>9.2271440972222226E-7</v>
      </c>
    </row>
    <row r="3803" spans="1:9" x14ac:dyDescent="0.2">
      <c r="A3803" s="160" t="s">
        <v>94</v>
      </c>
      <c r="B3803" s="160" t="s">
        <v>2</v>
      </c>
      <c r="C3803" s="160">
        <f>_xlfn.XLOOKUP(B3803,'2.1.trackMPD'!$R$7:$R$29,'2.1.trackMPD'!$T$7:$T$29)</f>
        <v>6</v>
      </c>
      <c r="D3803" s="160">
        <v>10</v>
      </c>
      <c r="E3803" s="160" t="s">
        <v>6390</v>
      </c>
      <c r="F3803" s="160" t="s">
        <v>110</v>
      </c>
      <c r="G3803" s="160" t="s">
        <v>140</v>
      </c>
      <c r="H3803" s="160" t="s">
        <v>6392</v>
      </c>
      <c r="I3803" s="160" cm="1">
        <f t="array" ref="I3803">INDEX('2.1.trackMPD'!J:J/(24*60*60),
       MATCH(1,
             (A3803='2.1.trackMPD'!A:A)*
             (C3803='2.1.trackMPD'!D:D)*
             (D3803/10^6='2.1.trackMPD'!H:H)*
             (E3803='2.1.trackMPD'!F:F),
0))</f>
        <v>3.5043212928240743E-5</v>
      </c>
    </row>
    <row r="3804" spans="1:9" x14ac:dyDescent="0.2">
      <c r="A3804" s="160" t="s">
        <v>94</v>
      </c>
      <c r="B3804" s="160" t="s">
        <v>2</v>
      </c>
      <c r="C3804" s="160">
        <f>_xlfn.XLOOKUP(B3804,'2.1.trackMPD'!$R$7:$R$29,'2.1.trackMPD'!$T$7:$T$29)</f>
        <v>6</v>
      </c>
      <c r="D3804" s="160">
        <v>10</v>
      </c>
      <c r="E3804" s="160" t="s">
        <v>6390</v>
      </c>
      <c r="F3804" s="160" t="s">
        <v>110</v>
      </c>
      <c r="G3804" s="160" t="s">
        <v>124</v>
      </c>
      <c r="H3804" s="160" t="s">
        <v>6393</v>
      </c>
      <c r="I3804" s="160" cm="1">
        <f t="array" ref="I3804">INDEX('2.1.trackMPD'!K:K/(24*60*60),
       MATCH(1,
             (A3804='2.1.trackMPD'!A:A)*
             (C3804='2.1.trackMPD'!D:D)*
             (D3804/10^6='2.1.trackMPD'!H:H)*
             (E3804='2.1.trackMPD'!F:F),
0))</f>
        <v>0</v>
      </c>
    </row>
    <row r="3805" spans="1:9" x14ac:dyDescent="0.2">
      <c r="A3805" s="160" t="s">
        <v>94</v>
      </c>
      <c r="B3805" s="160" t="s">
        <v>2</v>
      </c>
      <c r="C3805" s="160">
        <f>_xlfn.XLOOKUP(B3805,'2.1.trackMPD'!$R$7:$R$29,'2.1.trackMPD'!$T$7:$T$29)</f>
        <v>6</v>
      </c>
      <c r="D3805" s="160">
        <v>10</v>
      </c>
      <c r="E3805" s="160" t="s">
        <v>6390</v>
      </c>
      <c r="F3805" s="160" t="s">
        <v>110</v>
      </c>
      <c r="G3805" s="160" t="s">
        <v>140</v>
      </c>
      <c r="H3805" s="160" t="s">
        <v>6393</v>
      </c>
      <c r="I3805" s="160" cm="1">
        <f t="array" ref="I3805">INDEX('2.1.trackMPD'!L:L/(24*60*60),
       MATCH(1,
             (A3805='2.1.trackMPD'!A:A)*
             (C3805='2.1.trackMPD'!D:D)*
             (D3805/10^6='2.1.trackMPD'!H:H)*
             (E3805='2.1.trackMPD'!F:F),
0))</f>
        <v>1.0996491319444443E-6</v>
      </c>
    </row>
    <row r="3806" spans="1:9" x14ac:dyDescent="0.2">
      <c r="A3806" s="160" t="s">
        <v>94</v>
      </c>
      <c r="B3806" s="160" t="s">
        <v>2</v>
      </c>
      <c r="C3806" s="160">
        <f>_xlfn.XLOOKUP(B3806,'2.1.trackMPD'!$R$7:$R$29,'2.1.trackMPD'!$T$7:$T$29)</f>
        <v>6</v>
      </c>
      <c r="D3806" s="160">
        <v>100</v>
      </c>
      <c r="E3806" s="160" t="s">
        <v>6390</v>
      </c>
      <c r="F3806" s="160" t="s">
        <v>110</v>
      </c>
      <c r="G3806" s="160" t="s">
        <v>124</v>
      </c>
      <c r="H3806" s="160" t="s">
        <v>6392</v>
      </c>
      <c r="I3806" s="160" cm="1">
        <f t="array" ref="I3806">INDEX('2.1.trackMPD'!I:I/(24*60*60),
       MATCH(1,
             (A3806='2.1.trackMPD'!A:A)*
             (C3806='2.1.trackMPD'!D:D)*
             (D3806/10^6='2.1.trackMPD'!H:H)*
             (E3806='2.1.trackMPD'!F:F),
0))</f>
        <v>8.6349541354166666E-4</v>
      </c>
    </row>
    <row r="3807" spans="1:9" x14ac:dyDescent="0.2">
      <c r="A3807" s="160" t="s">
        <v>94</v>
      </c>
      <c r="B3807" s="160" t="s">
        <v>2</v>
      </c>
      <c r="C3807" s="160">
        <f>_xlfn.XLOOKUP(B3807,'2.1.trackMPD'!$R$7:$R$29,'2.1.trackMPD'!$T$7:$T$29)</f>
        <v>6</v>
      </c>
      <c r="D3807" s="160">
        <v>100</v>
      </c>
      <c r="E3807" s="160" t="s">
        <v>6390</v>
      </c>
      <c r="F3807" s="160" t="s">
        <v>110</v>
      </c>
      <c r="G3807" s="160" t="s">
        <v>140</v>
      </c>
      <c r="H3807" s="160" t="s">
        <v>6392</v>
      </c>
      <c r="I3807" s="160" cm="1">
        <f t="array" ref="I3807">INDEX('2.1.trackMPD'!J:J/(24*60*60),
       MATCH(1,
             (A3807='2.1.trackMPD'!A:A)*
             (C3807='2.1.trackMPD'!D:D)*
             (D3807/10^6='2.1.trackMPD'!H:H)*
             (E3807='2.1.trackMPD'!F:F),
0))</f>
        <v>1.5767033472222222E-3</v>
      </c>
    </row>
    <row r="3808" spans="1:9" x14ac:dyDescent="0.2">
      <c r="A3808" s="160" t="s">
        <v>94</v>
      </c>
      <c r="B3808" s="160" t="s">
        <v>2</v>
      </c>
      <c r="C3808" s="160">
        <f>_xlfn.XLOOKUP(B3808,'2.1.trackMPD'!$R$7:$R$29,'2.1.trackMPD'!$T$7:$T$29)</f>
        <v>6</v>
      </c>
      <c r="D3808" s="160">
        <v>100</v>
      </c>
      <c r="E3808" s="160" t="s">
        <v>6390</v>
      </c>
      <c r="F3808" s="160" t="s">
        <v>110</v>
      </c>
      <c r="G3808" s="160" t="s">
        <v>124</v>
      </c>
      <c r="H3808" s="160" t="s">
        <v>6393</v>
      </c>
      <c r="I3808" s="160" cm="1">
        <f t="array" ref="I3808">INDEX('2.1.trackMPD'!K:K/(24*60*60),
       MATCH(1,
             (A3808='2.1.trackMPD'!A:A)*
             (C3808='2.1.trackMPD'!D:D)*
             (D3808/10^6='2.1.trackMPD'!H:H)*
             (E3808='2.1.trackMPD'!F:F),
0))</f>
        <v>0</v>
      </c>
    </row>
    <row r="3809" spans="1:9" x14ac:dyDescent="0.2">
      <c r="A3809" s="160" t="s">
        <v>94</v>
      </c>
      <c r="B3809" s="160" t="s">
        <v>2</v>
      </c>
      <c r="C3809" s="160">
        <f>_xlfn.XLOOKUP(B3809,'2.1.trackMPD'!$R$7:$R$29,'2.1.trackMPD'!$T$7:$T$29)</f>
        <v>6</v>
      </c>
      <c r="D3809" s="160">
        <v>100</v>
      </c>
      <c r="E3809" s="160" t="s">
        <v>6390</v>
      </c>
      <c r="F3809" s="160" t="s">
        <v>110</v>
      </c>
      <c r="G3809" s="160" t="s">
        <v>140</v>
      </c>
      <c r="H3809" s="160" t="s">
        <v>6393</v>
      </c>
      <c r="I3809" s="160" cm="1">
        <f t="array" ref="I3809">INDEX('2.1.trackMPD'!L:L/(24*60*60),
       MATCH(1,
             (A3809='2.1.trackMPD'!A:A)*
             (C3809='2.1.trackMPD'!D:D)*
             (D3809/10^6='2.1.trackMPD'!H:H)*
             (E3809='2.1.trackMPD'!F:F),
0))</f>
        <v>0</v>
      </c>
    </row>
    <row r="3810" spans="1:9" x14ac:dyDescent="0.2">
      <c r="A3810" s="160" t="s">
        <v>94</v>
      </c>
      <c r="B3810" s="160" t="s">
        <v>2</v>
      </c>
      <c r="C3810" s="160">
        <f>_xlfn.XLOOKUP(B3810,'2.1.trackMPD'!$R$7:$R$29,'2.1.trackMPD'!$T$7:$T$29)</f>
        <v>6</v>
      </c>
      <c r="D3810" s="160">
        <v>1000</v>
      </c>
      <c r="E3810" s="160" t="s">
        <v>6390</v>
      </c>
      <c r="F3810" s="160" t="s">
        <v>110</v>
      </c>
      <c r="G3810" s="160" t="s">
        <v>124</v>
      </c>
      <c r="H3810" s="160" t="s">
        <v>6392</v>
      </c>
      <c r="I3810" s="160" cm="1">
        <f t="array" ref="I3810">INDEX('2.1.trackMPD'!I:I/(24*60*60),
       MATCH(1,
             (A3810='2.1.trackMPD'!A:A)*
             (C3810='2.1.trackMPD'!D:D)*
             (D3810/10^6='2.1.trackMPD'!H:H)*
             (E3810='2.1.trackMPD'!F:F),
0))</f>
        <v>5.9026715428240735E-2</v>
      </c>
    </row>
    <row r="3811" spans="1:9" x14ac:dyDescent="0.2">
      <c r="A3811" s="160" t="s">
        <v>94</v>
      </c>
      <c r="B3811" s="160" t="s">
        <v>2</v>
      </c>
      <c r="C3811" s="160">
        <f>_xlfn.XLOOKUP(B3811,'2.1.trackMPD'!$R$7:$R$29,'2.1.trackMPD'!$T$7:$T$29)</f>
        <v>6</v>
      </c>
      <c r="D3811" s="160">
        <v>1000</v>
      </c>
      <c r="E3811" s="160" t="s">
        <v>6390</v>
      </c>
      <c r="F3811" s="160" t="s">
        <v>110</v>
      </c>
      <c r="G3811" s="160" t="s">
        <v>140</v>
      </c>
      <c r="H3811" s="160" t="s">
        <v>6392</v>
      </c>
      <c r="I3811" s="160" cm="1">
        <f t="array" ref="I3811">INDEX('2.1.trackMPD'!J:J/(24*60*60),
       MATCH(1,
             (A3811='2.1.trackMPD'!A:A)*
             (C3811='2.1.trackMPD'!D:D)*
             (D3811/10^6='2.1.trackMPD'!H:H)*
             (E3811='2.1.trackMPD'!F:F),
0))</f>
        <v>3.4855258993055558</v>
      </c>
    </row>
    <row r="3812" spans="1:9" x14ac:dyDescent="0.2">
      <c r="A3812" s="160" t="s">
        <v>94</v>
      </c>
      <c r="B3812" s="160" t="s">
        <v>2</v>
      </c>
      <c r="C3812" s="160">
        <f>_xlfn.XLOOKUP(B3812,'2.1.trackMPD'!$R$7:$R$29,'2.1.trackMPD'!$T$7:$T$29)</f>
        <v>6</v>
      </c>
      <c r="D3812" s="160">
        <v>1000</v>
      </c>
      <c r="E3812" s="160" t="s">
        <v>6390</v>
      </c>
      <c r="F3812" s="160" t="s">
        <v>110</v>
      </c>
      <c r="G3812" s="160" t="s">
        <v>124</v>
      </c>
      <c r="H3812" s="160" t="s">
        <v>6393</v>
      </c>
      <c r="I3812" s="160" cm="1">
        <f t="array" ref="I3812">INDEX('2.1.trackMPD'!K:K/(24*60*60),
       MATCH(1,
             (A3812='2.1.trackMPD'!A:A)*
             (C3812='2.1.trackMPD'!D:D)*
             (D3812/10^6='2.1.trackMPD'!H:H)*
             (E3812='2.1.trackMPD'!F:F),
0))</f>
        <v>0</v>
      </c>
    </row>
    <row r="3813" spans="1:9" x14ac:dyDescent="0.2">
      <c r="A3813" s="160" t="s">
        <v>94</v>
      </c>
      <c r="B3813" s="160" t="s">
        <v>2</v>
      </c>
      <c r="C3813" s="160">
        <f>_xlfn.XLOOKUP(B3813,'2.1.trackMPD'!$R$7:$R$29,'2.1.trackMPD'!$T$7:$T$29)</f>
        <v>6</v>
      </c>
      <c r="D3813" s="160">
        <v>1000</v>
      </c>
      <c r="E3813" s="160" t="s">
        <v>6390</v>
      </c>
      <c r="F3813" s="160" t="s">
        <v>110</v>
      </c>
      <c r="G3813" s="160" t="s">
        <v>140</v>
      </c>
      <c r="H3813" s="160" t="s">
        <v>6393</v>
      </c>
      <c r="I3813" s="160" cm="1">
        <f t="array" ref="I3813">INDEX('2.1.trackMPD'!L:L/(24*60*60),
       MATCH(1,
             (A3813='2.1.trackMPD'!A:A)*
             (C3813='2.1.trackMPD'!D:D)*
             (D3813/10^6='2.1.trackMPD'!H:H)*
             (E3813='2.1.trackMPD'!F:F),
0))</f>
        <v>0</v>
      </c>
    </row>
    <row r="3814" spans="1:9" x14ac:dyDescent="0.2">
      <c r="A3814" s="160" t="s">
        <v>94</v>
      </c>
      <c r="B3814" s="160" t="s">
        <v>2</v>
      </c>
      <c r="C3814" s="160">
        <f>_xlfn.XLOOKUP(B3814,'2.1.trackMPD'!$R$7:$R$29,'2.1.trackMPD'!$T$7:$T$29)</f>
        <v>6</v>
      </c>
      <c r="D3814" s="160">
        <v>5000</v>
      </c>
      <c r="E3814" s="160" t="s">
        <v>6390</v>
      </c>
      <c r="F3814" s="160" t="s">
        <v>110</v>
      </c>
      <c r="G3814" s="160" t="s">
        <v>124</v>
      </c>
      <c r="H3814" s="160" t="s">
        <v>6392</v>
      </c>
      <c r="I3814" s="160" cm="1">
        <f t="array" ref="I3814">INDEX('2.1.trackMPD'!I:I/(24*60*60),
       MATCH(1,
             (A3814='2.1.trackMPD'!A:A)*
             (C3814='2.1.trackMPD'!D:D)*
             (D3814/10^6='2.1.trackMPD'!H:H)*
             (E3814='2.1.trackMPD'!F:F),
0))</f>
        <v>0.23320733935185184</v>
      </c>
    </row>
    <row r="3815" spans="1:9" x14ac:dyDescent="0.2">
      <c r="A3815" s="160" t="s">
        <v>94</v>
      </c>
      <c r="B3815" s="160" t="s">
        <v>2</v>
      </c>
      <c r="C3815" s="160">
        <f>_xlfn.XLOOKUP(B3815,'2.1.trackMPD'!$R$7:$R$29,'2.1.trackMPD'!$T$7:$T$29)</f>
        <v>6</v>
      </c>
      <c r="D3815" s="160">
        <v>5000</v>
      </c>
      <c r="E3815" s="160" t="s">
        <v>6390</v>
      </c>
      <c r="F3815" s="160" t="s">
        <v>110</v>
      </c>
      <c r="G3815" s="160" t="s">
        <v>140</v>
      </c>
      <c r="H3815" s="160" t="s">
        <v>6392</v>
      </c>
      <c r="I3815" s="160" cm="1">
        <f t="array" ref="I3815">INDEX('2.1.trackMPD'!J:J/(24*60*60),
       MATCH(1,
             (A3815='2.1.trackMPD'!A:A)*
             (C3815='2.1.trackMPD'!D:D)*
             (D3815/10^6='2.1.trackMPD'!H:H)*
             (E3815='2.1.trackMPD'!F:F),
0))</f>
        <v>13.762183506944444</v>
      </c>
    </row>
    <row r="3816" spans="1:9" x14ac:dyDescent="0.2">
      <c r="A3816" s="160" t="s">
        <v>94</v>
      </c>
      <c r="B3816" s="160" t="s">
        <v>2</v>
      </c>
      <c r="C3816" s="160">
        <f>_xlfn.XLOOKUP(B3816,'2.1.trackMPD'!$R$7:$R$29,'2.1.trackMPD'!$T$7:$T$29)</f>
        <v>6</v>
      </c>
      <c r="D3816" s="160">
        <v>5000</v>
      </c>
      <c r="E3816" s="160" t="s">
        <v>6390</v>
      </c>
      <c r="F3816" s="160" t="s">
        <v>110</v>
      </c>
      <c r="G3816" s="160" t="s">
        <v>124</v>
      </c>
      <c r="H3816" s="160" t="s">
        <v>6393</v>
      </c>
      <c r="I3816" s="160" cm="1">
        <f t="array" ref="I3816">INDEX('2.1.trackMPD'!K:K/(24*60*60),
       MATCH(1,
             (A3816='2.1.trackMPD'!A:A)*
             (C3816='2.1.trackMPD'!D:D)*
             (D3816/10^6='2.1.trackMPD'!H:H)*
             (E3816='2.1.trackMPD'!F:F),
0))</f>
        <v>0</v>
      </c>
    </row>
    <row r="3817" spans="1:9" x14ac:dyDescent="0.2">
      <c r="A3817" s="160" t="s">
        <v>94</v>
      </c>
      <c r="B3817" s="160" t="s">
        <v>2</v>
      </c>
      <c r="C3817" s="160">
        <f>_xlfn.XLOOKUP(B3817,'2.1.trackMPD'!$R$7:$R$29,'2.1.trackMPD'!$T$7:$T$29)</f>
        <v>6</v>
      </c>
      <c r="D3817" s="160">
        <v>5000</v>
      </c>
      <c r="E3817" s="160" t="s">
        <v>6390</v>
      </c>
      <c r="F3817" s="160" t="s">
        <v>110</v>
      </c>
      <c r="G3817" s="160" t="s">
        <v>140</v>
      </c>
      <c r="H3817" s="160" t="s">
        <v>6393</v>
      </c>
      <c r="I3817" s="160" cm="1">
        <f t="array" ref="I3817">INDEX('2.1.trackMPD'!L:L/(24*60*60),
       MATCH(1,
             (A3817='2.1.trackMPD'!A:A)*
             (C3817='2.1.trackMPD'!D:D)*
             (D3817/10^6='2.1.trackMPD'!H:H)*
             (E3817='2.1.trackMPD'!F:F),
0))</f>
        <v>0</v>
      </c>
    </row>
    <row r="3818" spans="1:9" x14ac:dyDescent="0.2">
      <c r="A3818" s="160" t="s">
        <v>94</v>
      </c>
      <c r="B3818" s="160" t="s">
        <v>2</v>
      </c>
      <c r="C3818" s="160">
        <f>_xlfn.XLOOKUP(B3818,'2.1.trackMPD'!$R$7:$R$29,'2.1.trackMPD'!$T$7:$T$29)</f>
        <v>6</v>
      </c>
      <c r="D3818" s="160">
        <v>1</v>
      </c>
      <c r="E3818" s="160" t="s">
        <v>6394</v>
      </c>
      <c r="F3818" s="160" t="s">
        <v>110</v>
      </c>
      <c r="G3818" s="160" t="s">
        <v>124</v>
      </c>
      <c r="H3818" s="160" t="s">
        <v>6392</v>
      </c>
      <c r="I3818" s="160" cm="1">
        <f t="array" ref="I3818">INDEX('2.1.trackMPD'!I:I/(24*60*60),
       MATCH(1,
             (A3818='2.1.trackMPD'!A:A)*
             (C3818='2.1.trackMPD'!D:D)*
             (D3818/10^6='2.1.trackMPD'!H:H)*
             (E3818='2.1.trackMPD'!F:F),
0))</f>
        <v>6.8932571759259253E-7</v>
      </c>
    </row>
    <row r="3819" spans="1:9" x14ac:dyDescent="0.2">
      <c r="A3819" s="160" t="s">
        <v>94</v>
      </c>
      <c r="B3819" s="160" t="s">
        <v>2</v>
      </c>
      <c r="C3819" s="160">
        <f>_xlfn.XLOOKUP(B3819,'2.1.trackMPD'!$R$7:$R$29,'2.1.trackMPD'!$T$7:$T$29)</f>
        <v>6</v>
      </c>
      <c r="D3819" s="160">
        <v>1</v>
      </c>
      <c r="E3819" s="160" t="s">
        <v>6394</v>
      </c>
      <c r="F3819" s="160" t="s">
        <v>110</v>
      </c>
      <c r="G3819" s="160" t="s">
        <v>140</v>
      </c>
      <c r="H3819" s="160" t="s">
        <v>6392</v>
      </c>
      <c r="I3819" s="160" cm="1">
        <f t="array" ref="I3819">INDEX('2.1.trackMPD'!J:J/(24*60*60),
       MATCH(1,
             (A3819='2.1.trackMPD'!A:A)*
             (C3819='2.1.trackMPD'!D:D)*
             (D3819/10^6='2.1.trackMPD'!H:H)*
             (E3819='2.1.trackMPD'!F:F),
0))</f>
        <v>5.7354469895833331E-5</v>
      </c>
    </row>
    <row r="3820" spans="1:9" x14ac:dyDescent="0.2">
      <c r="A3820" s="160" t="s">
        <v>94</v>
      </c>
      <c r="B3820" s="160" t="s">
        <v>2</v>
      </c>
      <c r="C3820" s="160">
        <f>_xlfn.XLOOKUP(B3820,'2.1.trackMPD'!$R$7:$R$29,'2.1.trackMPD'!$T$7:$T$29)</f>
        <v>6</v>
      </c>
      <c r="D3820" s="160">
        <v>1</v>
      </c>
      <c r="E3820" s="160" t="s">
        <v>6394</v>
      </c>
      <c r="F3820" s="160" t="s">
        <v>110</v>
      </c>
      <c r="G3820" s="160" t="s">
        <v>124</v>
      </c>
      <c r="H3820" s="160" t="s">
        <v>6393</v>
      </c>
      <c r="I3820" s="160" cm="1">
        <f t="array" ref="I3820">INDEX('2.1.trackMPD'!K:K/(24*60*60),
       MATCH(1,
             (A3820='2.1.trackMPD'!A:A)*
             (C3820='2.1.trackMPD'!D:D)*
             (D3820/10^6='2.1.trackMPD'!H:H)*
             (E3820='2.1.trackMPD'!F:F),
0))</f>
        <v>1.5483710648148149E-7</v>
      </c>
    </row>
    <row r="3821" spans="1:9" x14ac:dyDescent="0.2">
      <c r="A3821" s="160" t="s">
        <v>94</v>
      </c>
      <c r="B3821" s="160" t="s">
        <v>2</v>
      </c>
      <c r="C3821" s="160">
        <f>_xlfn.XLOOKUP(B3821,'2.1.trackMPD'!$R$7:$R$29,'2.1.trackMPD'!$T$7:$T$29)</f>
        <v>6</v>
      </c>
      <c r="D3821" s="160">
        <v>1</v>
      </c>
      <c r="E3821" s="160" t="s">
        <v>6394</v>
      </c>
      <c r="F3821" s="160" t="s">
        <v>110</v>
      </c>
      <c r="G3821" s="160" t="s">
        <v>140</v>
      </c>
      <c r="H3821" s="160" t="s">
        <v>6393</v>
      </c>
      <c r="I3821" s="160" cm="1">
        <f t="array" ref="I3821">INDEX('2.1.trackMPD'!L:L/(24*60*60),
       MATCH(1,
             (A3821='2.1.trackMPD'!A:A)*
             (C3821='2.1.trackMPD'!D:D)*
             (D3821/10^6='2.1.trackMPD'!H:H)*
             (E3821='2.1.trackMPD'!F:F),
0))</f>
        <v>1.0270239930555556E-6</v>
      </c>
    </row>
    <row r="3822" spans="1:9" x14ac:dyDescent="0.2">
      <c r="A3822" s="160" t="s">
        <v>94</v>
      </c>
      <c r="B3822" s="160" t="s">
        <v>2</v>
      </c>
      <c r="C3822" s="160">
        <f>_xlfn.XLOOKUP(B3822,'2.1.trackMPD'!$R$7:$R$29,'2.1.trackMPD'!$T$7:$T$29)</f>
        <v>6</v>
      </c>
      <c r="D3822" s="160">
        <v>10</v>
      </c>
      <c r="E3822" s="160" t="s">
        <v>6394</v>
      </c>
      <c r="F3822" s="160" t="s">
        <v>110</v>
      </c>
      <c r="G3822" s="160" t="s">
        <v>124</v>
      </c>
      <c r="H3822" s="160" t="s">
        <v>6392</v>
      </c>
      <c r="I3822" s="160" cm="1">
        <f t="array" ref="I3822">INDEX('2.1.trackMPD'!I:I/(24*60*60),
       MATCH(1,
             (A3822='2.1.trackMPD'!A:A)*
             (C3822='2.1.trackMPD'!D:D)*
             (D3822/10^6='2.1.trackMPD'!H:H)*
             (E3822='2.1.trackMPD'!F:F),
0))</f>
        <v>4.1359987731481482E-6</v>
      </c>
    </row>
    <row r="3823" spans="1:9" x14ac:dyDescent="0.2">
      <c r="A3823" s="160" t="s">
        <v>94</v>
      </c>
      <c r="B3823" s="160" t="s">
        <v>2</v>
      </c>
      <c r="C3823" s="160">
        <f>_xlfn.XLOOKUP(B3823,'2.1.trackMPD'!$R$7:$R$29,'2.1.trackMPD'!$T$7:$T$29)</f>
        <v>6</v>
      </c>
      <c r="D3823" s="160">
        <v>10</v>
      </c>
      <c r="E3823" s="160" t="s">
        <v>6394</v>
      </c>
      <c r="F3823" s="160" t="s">
        <v>110</v>
      </c>
      <c r="G3823" s="160" t="s">
        <v>140</v>
      </c>
      <c r="H3823" s="160" t="s">
        <v>6392</v>
      </c>
      <c r="I3823" s="160" cm="1">
        <f t="array" ref="I3823">INDEX('2.1.trackMPD'!J:J/(24*60*60),
       MATCH(1,
             (A3823='2.1.trackMPD'!A:A)*
             (C3823='2.1.trackMPD'!D:D)*
             (D3823/10^6='2.1.trackMPD'!H:H)*
             (E3823='2.1.trackMPD'!F:F),
0))</f>
        <v>6.6284194224537038E-5</v>
      </c>
    </row>
    <row r="3824" spans="1:9" x14ac:dyDescent="0.2">
      <c r="A3824" s="160" t="s">
        <v>94</v>
      </c>
      <c r="B3824" s="160" t="s">
        <v>2</v>
      </c>
      <c r="C3824" s="160">
        <f>_xlfn.XLOOKUP(B3824,'2.1.trackMPD'!$R$7:$R$29,'2.1.trackMPD'!$T$7:$T$29)</f>
        <v>6</v>
      </c>
      <c r="D3824" s="160">
        <v>10</v>
      </c>
      <c r="E3824" s="160" t="s">
        <v>6394</v>
      </c>
      <c r="F3824" s="160" t="s">
        <v>110</v>
      </c>
      <c r="G3824" s="160" t="s">
        <v>124</v>
      </c>
      <c r="H3824" s="160" t="s">
        <v>6393</v>
      </c>
      <c r="I3824" s="160" cm="1">
        <f t="array" ref="I3824">INDEX('2.1.trackMPD'!K:K/(24*60*60),
       MATCH(1,
             (A3824='2.1.trackMPD'!A:A)*
             (C3824='2.1.trackMPD'!D:D)*
             (D3824/10^6='2.1.trackMPD'!H:H)*
             (E3824='2.1.trackMPD'!F:F),
0))</f>
        <v>0</v>
      </c>
    </row>
    <row r="3825" spans="1:9" x14ac:dyDescent="0.2">
      <c r="A3825" s="160" t="s">
        <v>94</v>
      </c>
      <c r="B3825" s="160" t="s">
        <v>2</v>
      </c>
      <c r="C3825" s="160">
        <f>_xlfn.XLOOKUP(B3825,'2.1.trackMPD'!$R$7:$R$29,'2.1.trackMPD'!$T$7:$T$29)</f>
        <v>6</v>
      </c>
      <c r="D3825" s="160">
        <v>10</v>
      </c>
      <c r="E3825" s="160" t="s">
        <v>6394</v>
      </c>
      <c r="F3825" s="160" t="s">
        <v>110</v>
      </c>
      <c r="G3825" s="160" t="s">
        <v>140</v>
      </c>
      <c r="H3825" s="160" t="s">
        <v>6393</v>
      </c>
      <c r="I3825" s="160" cm="1">
        <f t="array" ref="I3825">INDEX('2.1.trackMPD'!L:L/(24*60*60),
       MATCH(1,
             (A3825='2.1.trackMPD'!A:A)*
             (C3825='2.1.trackMPD'!D:D)*
             (D3825/10^6='2.1.trackMPD'!H:H)*
             (E3825='2.1.trackMPD'!F:F),
0))</f>
        <v>0</v>
      </c>
    </row>
    <row r="3826" spans="1:9" x14ac:dyDescent="0.2">
      <c r="A3826" s="160" t="s">
        <v>94</v>
      </c>
      <c r="B3826" s="160" t="s">
        <v>2</v>
      </c>
      <c r="C3826" s="160">
        <f>_xlfn.XLOOKUP(B3826,'2.1.trackMPD'!$R$7:$R$29,'2.1.trackMPD'!$T$7:$T$29)</f>
        <v>6</v>
      </c>
      <c r="D3826" s="160">
        <v>100</v>
      </c>
      <c r="E3826" s="160" t="s">
        <v>6394</v>
      </c>
      <c r="F3826" s="160" t="s">
        <v>110</v>
      </c>
      <c r="G3826" s="160" t="s">
        <v>124</v>
      </c>
      <c r="H3826" s="160" t="s">
        <v>6392</v>
      </c>
      <c r="I3826" s="160" cm="1">
        <f t="array" ref="I3826">INDEX('2.1.trackMPD'!I:I/(24*60*60),
       MATCH(1,
             (A3826='2.1.trackMPD'!A:A)*
             (C3826='2.1.trackMPD'!D:D)*
             (D3826/10^6='2.1.trackMPD'!H:H)*
             (E3826='2.1.trackMPD'!F:F),
0))</f>
        <v>7.4560182384259257E-3</v>
      </c>
    </row>
    <row r="3827" spans="1:9" x14ac:dyDescent="0.2">
      <c r="A3827" s="160" t="s">
        <v>94</v>
      </c>
      <c r="B3827" s="160" t="s">
        <v>2</v>
      </c>
      <c r="C3827" s="160">
        <f>_xlfn.XLOOKUP(B3827,'2.1.trackMPD'!$R$7:$R$29,'2.1.trackMPD'!$T$7:$T$29)</f>
        <v>6</v>
      </c>
      <c r="D3827" s="160">
        <v>100</v>
      </c>
      <c r="E3827" s="160" t="s">
        <v>6394</v>
      </c>
      <c r="F3827" s="160" t="s">
        <v>110</v>
      </c>
      <c r="G3827" s="160" t="s">
        <v>140</v>
      </c>
      <c r="H3827" s="160" t="s">
        <v>6392</v>
      </c>
      <c r="I3827" s="160" cm="1">
        <f t="array" ref="I3827">INDEX('2.1.trackMPD'!J:J/(24*60*60),
       MATCH(1,
             (A3827='2.1.trackMPD'!A:A)*
             (C3827='2.1.trackMPD'!D:D)*
             (D3827/10^6='2.1.trackMPD'!H:H)*
             (E3827='2.1.trackMPD'!F:F),
0))</f>
        <v>4.6453586388888884E-3</v>
      </c>
    </row>
    <row r="3828" spans="1:9" x14ac:dyDescent="0.2">
      <c r="A3828" s="160" t="s">
        <v>94</v>
      </c>
      <c r="B3828" s="160" t="s">
        <v>2</v>
      </c>
      <c r="C3828" s="160">
        <f>_xlfn.XLOOKUP(B3828,'2.1.trackMPD'!$R$7:$R$29,'2.1.trackMPD'!$T$7:$T$29)</f>
        <v>6</v>
      </c>
      <c r="D3828" s="160">
        <v>100</v>
      </c>
      <c r="E3828" s="160" t="s">
        <v>6394</v>
      </c>
      <c r="F3828" s="160" t="s">
        <v>110</v>
      </c>
      <c r="G3828" s="160" t="s">
        <v>124</v>
      </c>
      <c r="H3828" s="160" t="s">
        <v>6393</v>
      </c>
      <c r="I3828" s="160" cm="1">
        <f t="array" ref="I3828">INDEX('2.1.trackMPD'!K:K/(24*60*60),
       MATCH(1,
             (A3828='2.1.trackMPD'!A:A)*
             (C3828='2.1.trackMPD'!D:D)*
             (D3828/10^6='2.1.trackMPD'!H:H)*
             (E3828='2.1.trackMPD'!F:F),
0))</f>
        <v>0</v>
      </c>
    </row>
    <row r="3829" spans="1:9" x14ac:dyDescent="0.2">
      <c r="A3829" s="160" t="s">
        <v>94</v>
      </c>
      <c r="B3829" s="160" t="s">
        <v>2</v>
      </c>
      <c r="C3829" s="160">
        <f>_xlfn.XLOOKUP(B3829,'2.1.trackMPD'!$R$7:$R$29,'2.1.trackMPD'!$T$7:$T$29)</f>
        <v>6</v>
      </c>
      <c r="D3829" s="160">
        <v>100</v>
      </c>
      <c r="E3829" s="160" t="s">
        <v>6394</v>
      </c>
      <c r="F3829" s="160" t="s">
        <v>110</v>
      </c>
      <c r="G3829" s="160" t="s">
        <v>140</v>
      </c>
      <c r="H3829" s="160" t="s">
        <v>6393</v>
      </c>
      <c r="I3829" s="160" cm="1">
        <f t="array" ref="I3829">INDEX('2.1.trackMPD'!L:L/(24*60*60),
       MATCH(1,
             (A3829='2.1.trackMPD'!A:A)*
             (C3829='2.1.trackMPD'!D:D)*
             (D3829/10^6='2.1.trackMPD'!H:H)*
             (E3829='2.1.trackMPD'!F:F),
0))</f>
        <v>0</v>
      </c>
    </row>
    <row r="3830" spans="1:9" x14ac:dyDescent="0.2">
      <c r="A3830" s="160" t="s">
        <v>94</v>
      </c>
      <c r="B3830" s="160" t="s">
        <v>2</v>
      </c>
      <c r="C3830" s="160">
        <f>_xlfn.XLOOKUP(B3830,'2.1.trackMPD'!$R$7:$R$29,'2.1.trackMPD'!$T$7:$T$29)</f>
        <v>6</v>
      </c>
      <c r="D3830" s="160">
        <v>1000</v>
      </c>
      <c r="E3830" s="160" t="s">
        <v>6394</v>
      </c>
      <c r="F3830" s="160" t="s">
        <v>110</v>
      </c>
      <c r="G3830" s="160" t="s">
        <v>124</v>
      </c>
      <c r="H3830" s="160" t="s">
        <v>6392</v>
      </c>
      <c r="I3830" s="160" cm="1">
        <f t="array" ref="I3830">INDEX('2.1.trackMPD'!I:I/(24*60*60),
       MATCH(1,
             (A3830='2.1.trackMPD'!A:A)*
             (C3830='2.1.trackMPD'!D:D)*
             (D3830/10^6='2.1.trackMPD'!H:H)*
             (E3830='2.1.trackMPD'!F:F),
0))</f>
        <v>5.3419182569444439E-2</v>
      </c>
    </row>
    <row r="3831" spans="1:9" x14ac:dyDescent="0.2">
      <c r="A3831" s="160" t="s">
        <v>94</v>
      </c>
      <c r="B3831" s="160" t="s">
        <v>2</v>
      </c>
      <c r="C3831" s="160">
        <f>_xlfn.XLOOKUP(B3831,'2.1.trackMPD'!$R$7:$R$29,'2.1.trackMPD'!$T$7:$T$29)</f>
        <v>6</v>
      </c>
      <c r="D3831" s="160">
        <v>1000</v>
      </c>
      <c r="E3831" s="160" t="s">
        <v>6394</v>
      </c>
      <c r="F3831" s="160" t="s">
        <v>110</v>
      </c>
      <c r="G3831" s="160" t="s">
        <v>140</v>
      </c>
      <c r="H3831" s="160" t="s">
        <v>6392</v>
      </c>
      <c r="I3831" s="160" cm="1">
        <f t="array" ref="I3831">INDEX('2.1.trackMPD'!J:J/(24*60*60),
       MATCH(1,
             (A3831='2.1.trackMPD'!A:A)*
             (C3831='2.1.trackMPD'!D:D)*
             (D3831/10^6='2.1.trackMPD'!H:H)*
             (E3831='2.1.trackMPD'!F:F),
0))</f>
        <v>3.1546810208333333</v>
      </c>
    </row>
    <row r="3832" spans="1:9" x14ac:dyDescent="0.2">
      <c r="A3832" s="160" t="s">
        <v>94</v>
      </c>
      <c r="B3832" s="160" t="s">
        <v>2</v>
      </c>
      <c r="C3832" s="160">
        <f>_xlfn.XLOOKUP(B3832,'2.1.trackMPD'!$R$7:$R$29,'2.1.trackMPD'!$T$7:$T$29)</f>
        <v>6</v>
      </c>
      <c r="D3832" s="160">
        <v>1000</v>
      </c>
      <c r="E3832" s="160" t="s">
        <v>6394</v>
      </c>
      <c r="F3832" s="160" t="s">
        <v>110</v>
      </c>
      <c r="G3832" s="160" t="s">
        <v>124</v>
      </c>
      <c r="H3832" s="160" t="s">
        <v>6393</v>
      </c>
      <c r="I3832" s="160" cm="1">
        <f t="array" ref="I3832">INDEX('2.1.trackMPD'!K:K/(24*60*60),
       MATCH(1,
             (A3832='2.1.trackMPD'!A:A)*
             (C3832='2.1.trackMPD'!D:D)*
             (D3832/10^6='2.1.trackMPD'!H:H)*
             (E3832='2.1.trackMPD'!F:F),
0))</f>
        <v>0</v>
      </c>
    </row>
    <row r="3833" spans="1:9" x14ac:dyDescent="0.2">
      <c r="A3833" s="160" t="s">
        <v>94</v>
      </c>
      <c r="B3833" s="160" t="s">
        <v>2</v>
      </c>
      <c r="C3833" s="160">
        <f>_xlfn.XLOOKUP(B3833,'2.1.trackMPD'!$R$7:$R$29,'2.1.trackMPD'!$T$7:$T$29)</f>
        <v>6</v>
      </c>
      <c r="D3833" s="160">
        <v>1000</v>
      </c>
      <c r="E3833" s="160" t="s">
        <v>6394</v>
      </c>
      <c r="F3833" s="160" t="s">
        <v>110</v>
      </c>
      <c r="G3833" s="160" t="s">
        <v>140</v>
      </c>
      <c r="H3833" s="160" t="s">
        <v>6393</v>
      </c>
      <c r="I3833" s="160" cm="1">
        <f t="array" ref="I3833">INDEX('2.1.trackMPD'!L:L/(24*60*60),
       MATCH(1,
             (A3833='2.1.trackMPD'!A:A)*
             (C3833='2.1.trackMPD'!D:D)*
             (D3833/10^6='2.1.trackMPD'!H:H)*
             (E3833='2.1.trackMPD'!F:F),
0))</f>
        <v>0</v>
      </c>
    </row>
    <row r="3834" spans="1:9" x14ac:dyDescent="0.2">
      <c r="A3834" s="160" t="s">
        <v>94</v>
      </c>
      <c r="B3834" s="160" t="s">
        <v>2</v>
      </c>
      <c r="C3834" s="160">
        <f>_xlfn.XLOOKUP(B3834,'2.1.trackMPD'!$R$7:$R$29,'2.1.trackMPD'!$T$7:$T$29)</f>
        <v>6</v>
      </c>
      <c r="D3834" s="160">
        <v>5000</v>
      </c>
      <c r="E3834" s="160" t="s">
        <v>6394</v>
      </c>
      <c r="F3834" s="160" t="s">
        <v>110</v>
      </c>
      <c r="G3834" s="160" t="s">
        <v>124</v>
      </c>
      <c r="H3834" s="160" t="s">
        <v>6392</v>
      </c>
      <c r="I3834" s="160" cm="1">
        <f t="array" ref="I3834">INDEX('2.1.trackMPD'!I:I/(24*60*60),
       MATCH(1,
             (A3834='2.1.trackMPD'!A:A)*
             (C3834='2.1.trackMPD'!D:D)*
             (D3834/10^6='2.1.trackMPD'!H:H)*
             (E3834='2.1.trackMPD'!F:F),
0))</f>
        <v>0.12971973425925926</v>
      </c>
    </row>
    <row r="3835" spans="1:9" x14ac:dyDescent="0.2">
      <c r="A3835" s="160" t="s">
        <v>94</v>
      </c>
      <c r="B3835" s="160" t="s">
        <v>2</v>
      </c>
      <c r="C3835" s="160">
        <f>_xlfn.XLOOKUP(B3835,'2.1.trackMPD'!$R$7:$R$29,'2.1.trackMPD'!$T$7:$T$29)</f>
        <v>6</v>
      </c>
      <c r="D3835" s="160">
        <v>5000</v>
      </c>
      <c r="E3835" s="160" t="s">
        <v>6394</v>
      </c>
      <c r="F3835" s="160" t="s">
        <v>110</v>
      </c>
      <c r="G3835" s="160" t="s">
        <v>140</v>
      </c>
      <c r="H3835" s="160" t="s">
        <v>6392</v>
      </c>
      <c r="I3835" s="160" cm="1">
        <f t="array" ref="I3835">INDEX('2.1.trackMPD'!J:J/(24*60*60),
       MATCH(1,
             (A3835='2.1.trackMPD'!A:A)*
             (C3835='2.1.trackMPD'!D:D)*
             (D3835/10^6='2.1.trackMPD'!H:H)*
             (E3835='2.1.trackMPD'!F:F),
0))</f>
        <v>7.6564150069444441</v>
      </c>
    </row>
    <row r="3836" spans="1:9" x14ac:dyDescent="0.2">
      <c r="A3836" s="160" t="s">
        <v>94</v>
      </c>
      <c r="B3836" s="160" t="s">
        <v>2</v>
      </c>
      <c r="C3836" s="160">
        <f>_xlfn.XLOOKUP(B3836,'2.1.trackMPD'!$R$7:$R$29,'2.1.trackMPD'!$T$7:$T$29)</f>
        <v>6</v>
      </c>
      <c r="D3836" s="160">
        <v>5000</v>
      </c>
      <c r="E3836" s="160" t="s">
        <v>6394</v>
      </c>
      <c r="F3836" s="160" t="s">
        <v>110</v>
      </c>
      <c r="G3836" s="160" t="s">
        <v>124</v>
      </c>
      <c r="H3836" s="160" t="s">
        <v>6393</v>
      </c>
      <c r="I3836" s="160" cm="1">
        <f t="array" ref="I3836">INDEX('2.1.trackMPD'!K:K/(24*60*60),
       MATCH(1,
             (A3836='2.1.trackMPD'!A:A)*
             (C3836='2.1.trackMPD'!D:D)*
             (D3836/10^6='2.1.trackMPD'!H:H)*
             (E3836='2.1.trackMPD'!F:F),
0))</f>
        <v>0</v>
      </c>
    </row>
    <row r="3837" spans="1:9" x14ac:dyDescent="0.2">
      <c r="A3837" s="160" t="s">
        <v>94</v>
      </c>
      <c r="B3837" s="160" t="s">
        <v>2</v>
      </c>
      <c r="C3837" s="160">
        <f>_xlfn.XLOOKUP(B3837,'2.1.trackMPD'!$R$7:$R$29,'2.1.trackMPD'!$T$7:$T$29)</f>
        <v>6</v>
      </c>
      <c r="D3837" s="160">
        <v>5000</v>
      </c>
      <c r="E3837" s="160" t="s">
        <v>6394</v>
      </c>
      <c r="F3837" s="160" t="s">
        <v>110</v>
      </c>
      <c r="G3837" s="160" t="s">
        <v>140</v>
      </c>
      <c r="H3837" s="160" t="s">
        <v>6393</v>
      </c>
      <c r="I3837" s="160" cm="1">
        <f t="array" ref="I3837">INDEX('2.1.trackMPD'!L:L/(24*60*60),
       MATCH(1,
             (A3837='2.1.trackMPD'!A:A)*
             (C3837='2.1.trackMPD'!D:D)*
             (D3837/10^6='2.1.trackMPD'!H:H)*
             (E3837='2.1.trackMPD'!F:F),
0))</f>
        <v>0</v>
      </c>
    </row>
    <row r="3838" spans="1:9" x14ac:dyDescent="0.2">
      <c r="A3838" s="160" t="s">
        <v>94</v>
      </c>
      <c r="B3838" s="160" t="s">
        <v>2</v>
      </c>
      <c r="C3838" s="160">
        <f>_xlfn.XLOOKUP(B3838,'2.1.trackMPD'!$R$7:$R$29,'2.1.trackMPD'!$T$7:$T$29)</f>
        <v>6</v>
      </c>
      <c r="D3838" s="160">
        <v>1</v>
      </c>
      <c r="E3838" s="160" t="s">
        <v>6395</v>
      </c>
      <c r="F3838" s="160" t="s">
        <v>110</v>
      </c>
      <c r="G3838" s="160" t="s">
        <v>124</v>
      </c>
      <c r="H3838" s="160" t="s">
        <v>6392</v>
      </c>
      <c r="I3838" s="160" t="e" cm="1">
        <f t="array" ref="I3838">INDEX('2.1.trackMPD'!I:I/(24*60*60),
       MATCH(1,
             (A3838='2.1.trackMPD'!A:A)*
             (C3838='2.1.trackMPD'!D:D)*
             (D3838/10^6='2.1.trackMPD'!H:H)*
             (E3838='2.1.trackMPD'!F:F),
0))</f>
        <v>#N/A</v>
      </c>
    </row>
    <row r="3839" spans="1:9" x14ac:dyDescent="0.2">
      <c r="A3839" s="160" t="s">
        <v>94</v>
      </c>
      <c r="B3839" s="160" t="s">
        <v>2</v>
      </c>
      <c r="C3839" s="160">
        <f>_xlfn.XLOOKUP(B3839,'2.1.trackMPD'!$R$7:$R$29,'2.1.trackMPD'!$T$7:$T$29)</f>
        <v>6</v>
      </c>
      <c r="D3839" s="160">
        <v>1</v>
      </c>
      <c r="E3839" s="160" t="s">
        <v>6395</v>
      </c>
      <c r="F3839" s="160" t="s">
        <v>110</v>
      </c>
      <c r="G3839" s="160" t="s">
        <v>140</v>
      </c>
      <c r="H3839" s="160" t="s">
        <v>6392</v>
      </c>
      <c r="I3839" s="160" t="e" cm="1">
        <f t="array" ref="I3839">INDEX('2.1.trackMPD'!J:J/(24*60*60),
       MATCH(1,
             (A3839='2.1.trackMPD'!A:A)*
             (C3839='2.1.trackMPD'!D:D)*
             (D3839/10^6='2.1.trackMPD'!H:H)*
             (E3839='2.1.trackMPD'!F:F),
0))</f>
        <v>#N/A</v>
      </c>
    </row>
    <row r="3840" spans="1:9" x14ac:dyDescent="0.2">
      <c r="A3840" s="160" t="s">
        <v>94</v>
      </c>
      <c r="B3840" s="160" t="s">
        <v>2</v>
      </c>
      <c r="C3840" s="160">
        <f>_xlfn.XLOOKUP(B3840,'2.1.trackMPD'!$R$7:$R$29,'2.1.trackMPD'!$T$7:$T$29)</f>
        <v>6</v>
      </c>
      <c r="D3840" s="160">
        <v>1</v>
      </c>
      <c r="E3840" s="160" t="s">
        <v>6395</v>
      </c>
      <c r="F3840" s="160" t="s">
        <v>110</v>
      </c>
      <c r="G3840" s="160" t="s">
        <v>124</v>
      </c>
      <c r="H3840" s="160" t="s">
        <v>6393</v>
      </c>
      <c r="I3840" s="160" t="e" cm="1">
        <f t="array" ref="I3840">INDEX('2.1.trackMPD'!K:K/(24*60*60),
       MATCH(1,
             (A3840='2.1.trackMPD'!A:A)*
             (C3840='2.1.trackMPD'!D:D)*
             (D3840/10^6='2.1.trackMPD'!H:H)*
             (E3840='2.1.trackMPD'!F:F),
0))</f>
        <v>#N/A</v>
      </c>
    </row>
    <row r="3841" spans="1:9" x14ac:dyDescent="0.2">
      <c r="A3841" s="160" t="s">
        <v>94</v>
      </c>
      <c r="B3841" s="160" t="s">
        <v>2</v>
      </c>
      <c r="C3841" s="160">
        <f>_xlfn.XLOOKUP(B3841,'2.1.trackMPD'!$R$7:$R$29,'2.1.trackMPD'!$T$7:$T$29)</f>
        <v>6</v>
      </c>
      <c r="D3841" s="160">
        <v>1</v>
      </c>
      <c r="E3841" s="160" t="s">
        <v>6395</v>
      </c>
      <c r="F3841" s="160" t="s">
        <v>110</v>
      </c>
      <c r="G3841" s="160" t="s">
        <v>140</v>
      </c>
      <c r="H3841" s="160" t="s">
        <v>6393</v>
      </c>
      <c r="I3841" s="160" t="e" cm="1">
        <f t="array" ref="I3841">INDEX('2.1.trackMPD'!L:L/(24*60*60),
       MATCH(1,
             (A3841='2.1.trackMPD'!A:A)*
             (C3841='2.1.trackMPD'!D:D)*
             (D3841/10^6='2.1.trackMPD'!H:H)*
             (E3841='2.1.trackMPD'!F:F),
0))</f>
        <v>#N/A</v>
      </c>
    </row>
    <row r="3842" spans="1:9" x14ac:dyDescent="0.2">
      <c r="A3842" s="160" t="s">
        <v>94</v>
      </c>
      <c r="B3842" s="160" t="s">
        <v>2</v>
      </c>
      <c r="C3842" s="160">
        <f>_xlfn.XLOOKUP(B3842,'2.1.trackMPD'!$R$7:$R$29,'2.1.trackMPD'!$T$7:$T$29)</f>
        <v>6</v>
      </c>
      <c r="D3842" s="160">
        <v>10</v>
      </c>
      <c r="E3842" s="160" t="s">
        <v>6395</v>
      </c>
      <c r="F3842" s="160" t="s">
        <v>110</v>
      </c>
      <c r="G3842" s="160" t="s">
        <v>124</v>
      </c>
      <c r="H3842" s="160" t="s">
        <v>6392</v>
      </c>
      <c r="I3842" s="160" t="e" cm="1">
        <f t="array" ref="I3842">INDEX('2.1.trackMPD'!I:I/(24*60*60),
       MATCH(1,
             (A3842='2.1.trackMPD'!A:A)*
             (C3842='2.1.trackMPD'!D:D)*
             (D3842/10^6='2.1.trackMPD'!H:H)*
             (E3842='2.1.trackMPD'!F:F),
0))</f>
        <v>#N/A</v>
      </c>
    </row>
    <row r="3843" spans="1:9" x14ac:dyDescent="0.2">
      <c r="A3843" s="160" t="s">
        <v>94</v>
      </c>
      <c r="B3843" s="160" t="s">
        <v>2</v>
      </c>
      <c r="C3843" s="160">
        <f>_xlfn.XLOOKUP(B3843,'2.1.trackMPD'!$R$7:$R$29,'2.1.trackMPD'!$T$7:$T$29)</f>
        <v>6</v>
      </c>
      <c r="D3843" s="160">
        <v>10</v>
      </c>
      <c r="E3843" s="160" t="s">
        <v>6395</v>
      </c>
      <c r="F3843" s="160" t="s">
        <v>110</v>
      </c>
      <c r="G3843" s="160" t="s">
        <v>140</v>
      </c>
      <c r="H3843" s="160" t="s">
        <v>6392</v>
      </c>
      <c r="I3843" s="160" t="e" cm="1">
        <f t="array" ref="I3843">INDEX('2.1.trackMPD'!J:J/(24*60*60),
       MATCH(1,
             (A3843='2.1.trackMPD'!A:A)*
             (C3843='2.1.trackMPD'!D:D)*
             (D3843/10^6='2.1.trackMPD'!H:H)*
             (E3843='2.1.trackMPD'!F:F),
0))</f>
        <v>#N/A</v>
      </c>
    </row>
    <row r="3844" spans="1:9" x14ac:dyDescent="0.2">
      <c r="A3844" s="160" t="s">
        <v>94</v>
      </c>
      <c r="B3844" s="160" t="s">
        <v>2</v>
      </c>
      <c r="C3844" s="160">
        <f>_xlfn.XLOOKUP(B3844,'2.1.trackMPD'!$R$7:$R$29,'2.1.trackMPD'!$T$7:$T$29)</f>
        <v>6</v>
      </c>
      <c r="D3844" s="160">
        <v>10</v>
      </c>
      <c r="E3844" s="160" t="s">
        <v>6395</v>
      </c>
      <c r="F3844" s="160" t="s">
        <v>110</v>
      </c>
      <c r="G3844" s="160" t="s">
        <v>124</v>
      </c>
      <c r="H3844" s="160" t="s">
        <v>6393</v>
      </c>
      <c r="I3844" s="160" t="e" cm="1">
        <f t="array" ref="I3844">INDEX('2.1.trackMPD'!K:K/(24*60*60),
       MATCH(1,
             (A3844='2.1.trackMPD'!A:A)*
             (C3844='2.1.trackMPD'!D:D)*
             (D3844/10^6='2.1.trackMPD'!H:H)*
             (E3844='2.1.trackMPD'!F:F),
0))</f>
        <v>#N/A</v>
      </c>
    </row>
    <row r="3845" spans="1:9" x14ac:dyDescent="0.2">
      <c r="A3845" s="160" t="s">
        <v>94</v>
      </c>
      <c r="B3845" s="160" t="s">
        <v>2</v>
      </c>
      <c r="C3845" s="160">
        <f>_xlfn.XLOOKUP(B3845,'2.1.trackMPD'!$R$7:$R$29,'2.1.trackMPD'!$T$7:$T$29)</f>
        <v>6</v>
      </c>
      <c r="D3845" s="160">
        <v>10</v>
      </c>
      <c r="E3845" s="160" t="s">
        <v>6395</v>
      </c>
      <c r="F3845" s="160" t="s">
        <v>110</v>
      </c>
      <c r="G3845" s="160" t="s">
        <v>140</v>
      </c>
      <c r="H3845" s="160" t="s">
        <v>6393</v>
      </c>
      <c r="I3845" s="160" t="e" cm="1">
        <f t="array" ref="I3845">INDEX('2.1.trackMPD'!L:L/(24*60*60),
       MATCH(1,
             (A3845='2.1.trackMPD'!A:A)*
             (C3845='2.1.trackMPD'!D:D)*
             (D3845/10^6='2.1.trackMPD'!H:H)*
             (E3845='2.1.trackMPD'!F:F),
0))</f>
        <v>#N/A</v>
      </c>
    </row>
    <row r="3846" spans="1:9" x14ac:dyDescent="0.2">
      <c r="A3846" s="160" t="s">
        <v>94</v>
      </c>
      <c r="B3846" s="160" t="s">
        <v>2</v>
      </c>
      <c r="C3846" s="160">
        <f>_xlfn.XLOOKUP(B3846,'2.1.trackMPD'!$R$7:$R$29,'2.1.trackMPD'!$T$7:$T$29)</f>
        <v>6</v>
      </c>
      <c r="D3846" s="160">
        <v>100</v>
      </c>
      <c r="E3846" s="160" t="s">
        <v>6395</v>
      </c>
      <c r="F3846" s="160" t="s">
        <v>110</v>
      </c>
      <c r="G3846" s="160" t="s">
        <v>124</v>
      </c>
      <c r="H3846" s="160" t="s">
        <v>6392</v>
      </c>
      <c r="I3846" s="160" t="e" cm="1">
        <f t="array" ref="I3846">INDEX('2.1.trackMPD'!I:I/(24*60*60),
       MATCH(1,
             (A3846='2.1.trackMPD'!A:A)*
             (C3846='2.1.trackMPD'!D:D)*
             (D3846/10^6='2.1.trackMPD'!H:H)*
             (E3846='2.1.trackMPD'!F:F),
0))</f>
        <v>#N/A</v>
      </c>
    </row>
    <row r="3847" spans="1:9" x14ac:dyDescent="0.2">
      <c r="A3847" s="160" t="s">
        <v>94</v>
      </c>
      <c r="B3847" s="160" t="s">
        <v>2</v>
      </c>
      <c r="C3847" s="160">
        <f>_xlfn.XLOOKUP(B3847,'2.1.trackMPD'!$R$7:$R$29,'2.1.trackMPD'!$T$7:$T$29)</f>
        <v>6</v>
      </c>
      <c r="D3847" s="160">
        <v>100</v>
      </c>
      <c r="E3847" s="160" t="s">
        <v>6395</v>
      </c>
      <c r="F3847" s="160" t="s">
        <v>110</v>
      </c>
      <c r="G3847" s="160" t="s">
        <v>140</v>
      </c>
      <c r="H3847" s="160" t="s">
        <v>6392</v>
      </c>
      <c r="I3847" s="160" t="e" cm="1">
        <f t="array" ref="I3847">INDEX('2.1.trackMPD'!J:J/(24*60*60),
       MATCH(1,
             (A3847='2.1.trackMPD'!A:A)*
             (C3847='2.1.trackMPD'!D:D)*
             (D3847/10^6='2.1.trackMPD'!H:H)*
             (E3847='2.1.trackMPD'!F:F),
0))</f>
        <v>#N/A</v>
      </c>
    </row>
    <row r="3848" spans="1:9" x14ac:dyDescent="0.2">
      <c r="A3848" s="160" t="s">
        <v>94</v>
      </c>
      <c r="B3848" s="160" t="s">
        <v>2</v>
      </c>
      <c r="C3848" s="160">
        <f>_xlfn.XLOOKUP(B3848,'2.1.trackMPD'!$R$7:$R$29,'2.1.trackMPD'!$T$7:$T$29)</f>
        <v>6</v>
      </c>
      <c r="D3848" s="160">
        <v>100</v>
      </c>
      <c r="E3848" s="160" t="s">
        <v>6395</v>
      </c>
      <c r="F3848" s="160" t="s">
        <v>110</v>
      </c>
      <c r="G3848" s="160" t="s">
        <v>124</v>
      </c>
      <c r="H3848" s="160" t="s">
        <v>6393</v>
      </c>
      <c r="I3848" s="160" t="e" cm="1">
        <f t="array" ref="I3848">INDEX('2.1.trackMPD'!K:K/(24*60*60),
       MATCH(1,
             (A3848='2.1.trackMPD'!A:A)*
             (C3848='2.1.trackMPD'!D:D)*
             (D3848/10^6='2.1.trackMPD'!H:H)*
             (E3848='2.1.trackMPD'!F:F),
0))</f>
        <v>#N/A</v>
      </c>
    </row>
    <row r="3849" spans="1:9" x14ac:dyDescent="0.2">
      <c r="A3849" s="160" t="s">
        <v>94</v>
      </c>
      <c r="B3849" s="160" t="s">
        <v>2</v>
      </c>
      <c r="C3849" s="160">
        <f>_xlfn.XLOOKUP(B3849,'2.1.trackMPD'!$R$7:$R$29,'2.1.trackMPD'!$T$7:$T$29)</f>
        <v>6</v>
      </c>
      <c r="D3849" s="160">
        <v>100</v>
      </c>
      <c r="E3849" s="160" t="s">
        <v>6395</v>
      </c>
      <c r="F3849" s="160" t="s">
        <v>110</v>
      </c>
      <c r="G3849" s="160" t="s">
        <v>140</v>
      </c>
      <c r="H3849" s="160" t="s">
        <v>6393</v>
      </c>
      <c r="I3849" s="160" t="e" cm="1">
        <f t="array" ref="I3849">INDEX('2.1.trackMPD'!L:L/(24*60*60),
       MATCH(1,
             (A3849='2.1.trackMPD'!A:A)*
             (C3849='2.1.trackMPD'!D:D)*
             (D3849/10^6='2.1.trackMPD'!H:H)*
             (E3849='2.1.trackMPD'!F:F),
0))</f>
        <v>#N/A</v>
      </c>
    </row>
    <row r="3850" spans="1:9" x14ac:dyDescent="0.2">
      <c r="A3850" s="160" t="s">
        <v>94</v>
      </c>
      <c r="B3850" s="160" t="s">
        <v>3</v>
      </c>
      <c r="C3850" s="160">
        <f>_xlfn.XLOOKUP(B3850,'2.1.trackMPD'!$R$7:$R$29,'2.1.trackMPD'!$T$7:$T$29)</f>
        <v>2</v>
      </c>
      <c r="D3850" s="160">
        <v>1</v>
      </c>
      <c r="E3850" s="160" t="s">
        <v>6390</v>
      </c>
      <c r="F3850" s="160" t="s">
        <v>110</v>
      </c>
      <c r="G3850" s="160" t="s">
        <v>124</v>
      </c>
      <c r="H3850" s="160" t="s">
        <v>6392</v>
      </c>
      <c r="I3850" s="160" cm="1">
        <f t="array" ref="I3850">INDEX('2.1.trackMPD'!I:I/(24*60*60),
       MATCH(1,
             (A3850='2.1.trackMPD'!A:A)*
             (C3850='2.1.trackMPD'!D:D)*
             (D3850/10^6='2.1.trackMPD'!H:H)*
             (E3850='2.1.trackMPD'!F:F),
0))</f>
        <v>4.753892824074074E-7</v>
      </c>
    </row>
    <row r="3851" spans="1:9" x14ac:dyDescent="0.2">
      <c r="A3851" s="160" t="s">
        <v>94</v>
      </c>
      <c r="B3851" s="160" t="s">
        <v>3</v>
      </c>
      <c r="C3851" s="160">
        <f>_xlfn.XLOOKUP(B3851,'2.1.trackMPD'!$R$7:$R$29,'2.1.trackMPD'!$T$7:$T$29)</f>
        <v>2</v>
      </c>
      <c r="D3851" s="160">
        <v>1</v>
      </c>
      <c r="E3851" s="160" t="s">
        <v>6390</v>
      </c>
      <c r="F3851" s="160" t="s">
        <v>110</v>
      </c>
      <c r="G3851" s="160" t="s">
        <v>140</v>
      </c>
      <c r="H3851" s="160" t="s">
        <v>6392</v>
      </c>
      <c r="I3851" s="160" cm="1">
        <f t="array" ref="I3851">INDEX('2.1.trackMPD'!J:J/(24*60*60),
       MATCH(1,
             (A3851='2.1.trackMPD'!A:A)*
             (C3851='2.1.trackMPD'!D:D)*
             (D3851/10^6='2.1.trackMPD'!H:H)*
             (E3851='2.1.trackMPD'!F:F),
0))</f>
        <v>5.2466951655092595E-5</v>
      </c>
    </row>
    <row r="3852" spans="1:9" x14ac:dyDescent="0.2">
      <c r="A3852" s="160" t="s">
        <v>94</v>
      </c>
      <c r="B3852" s="160" t="s">
        <v>3</v>
      </c>
      <c r="C3852" s="160">
        <f>_xlfn.XLOOKUP(B3852,'2.1.trackMPD'!$R$7:$R$29,'2.1.trackMPD'!$T$7:$T$29)</f>
        <v>2</v>
      </c>
      <c r="D3852" s="160">
        <v>1</v>
      </c>
      <c r="E3852" s="160" t="s">
        <v>6390</v>
      </c>
      <c r="F3852" s="160" t="s">
        <v>110</v>
      </c>
      <c r="G3852" s="160" t="s">
        <v>124</v>
      </c>
      <c r="H3852" s="160" t="s">
        <v>6393</v>
      </c>
      <c r="I3852" s="160" cm="1">
        <f t="array" ref="I3852">INDEX('2.1.trackMPD'!K:K/(24*60*60),
       MATCH(1,
             (A3852='2.1.trackMPD'!A:A)*
             (C3852='2.1.trackMPD'!D:D)*
             (D3852/10^6='2.1.trackMPD'!H:H)*
             (E3852='2.1.trackMPD'!F:F),
0))</f>
        <v>4.1827614583333336E-7</v>
      </c>
    </row>
    <row r="3853" spans="1:9" x14ac:dyDescent="0.2">
      <c r="A3853" s="160" t="s">
        <v>94</v>
      </c>
      <c r="B3853" s="160" t="s">
        <v>3</v>
      </c>
      <c r="C3853" s="160">
        <f>_xlfn.XLOOKUP(B3853,'2.1.trackMPD'!$R$7:$R$29,'2.1.trackMPD'!$T$7:$T$29)</f>
        <v>2</v>
      </c>
      <c r="D3853" s="160">
        <v>1</v>
      </c>
      <c r="E3853" s="160" t="s">
        <v>6390</v>
      </c>
      <c r="F3853" s="160" t="s">
        <v>110</v>
      </c>
      <c r="G3853" s="160" t="s">
        <v>140</v>
      </c>
      <c r="H3853" s="160" t="s">
        <v>6393</v>
      </c>
      <c r="I3853" s="160" cm="1">
        <f t="array" ref="I3853">INDEX('2.1.trackMPD'!L:L/(24*60*60),
       MATCH(1,
             (A3853='2.1.trackMPD'!A:A)*
             (C3853='2.1.trackMPD'!D:D)*
             (D3853/10^6='2.1.trackMPD'!H:H)*
             (E3853='2.1.trackMPD'!F:F),
0))</f>
        <v>1.5882091435185187E-7</v>
      </c>
    </row>
    <row r="3854" spans="1:9" x14ac:dyDescent="0.2">
      <c r="A3854" s="160" t="s">
        <v>94</v>
      </c>
      <c r="B3854" s="160" t="s">
        <v>3</v>
      </c>
      <c r="C3854" s="160">
        <f>_xlfn.XLOOKUP(B3854,'2.1.trackMPD'!$R$7:$R$29,'2.1.trackMPD'!$T$7:$T$29)</f>
        <v>2</v>
      </c>
      <c r="D3854" s="160">
        <v>10</v>
      </c>
      <c r="E3854" s="160" t="s">
        <v>6390</v>
      </c>
      <c r="F3854" s="160" t="s">
        <v>110</v>
      </c>
      <c r="G3854" s="160" t="s">
        <v>124</v>
      </c>
      <c r="H3854" s="160" t="s">
        <v>6392</v>
      </c>
      <c r="I3854" s="160" cm="1">
        <f t="array" ref="I3854">INDEX('2.1.trackMPD'!I:I/(24*60*60),
       MATCH(1,
             (A3854='2.1.trackMPD'!A:A)*
             (C3854='2.1.trackMPD'!D:D)*
             (D3854/10^6='2.1.trackMPD'!H:H)*
             (E3854='2.1.trackMPD'!F:F),
0))</f>
        <v>7.4801189814814812E-7</v>
      </c>
    </row>
    <row r="3855" spans="1:9" x14ac:dyDescent="0.2">
      <c r="A3855" s="160" t="s">
        <v>94</v>
      </c>
      <c r="B3855" s="160" t="s">
        <v>3</v>
      </c>
      <c r="C3855" s="160">
        <f>_xlfn.XLOOKUP(B3855,'2.1.trackMPD'!$R$7:$R$29,'2.1.trackMPD'!$T$7:$T$29)</f>
        <v>2</v>
      </c>
      <c r="D3855" s="160">
        <v>10</v>
      </c>
      <c r="E3855" s="160" t="s">
        <v>6390</v>
      </c>
      <c r="F3855" s="160" t="s">
        <v>110</v>
      </c>
      <c r="G3855" s="160" t="s">
        <v>140</v>
      </c>
      <c r="H3855" s="160" t="s">
        <v>6392</v>
      </c>
      <c r="I3855" s="160" cm="1">
        <f t="array" ref="I3855">INDEX('2.1.trackMPD'!J:J/(24*60*60),
       MATCH(1,
             (A3855='2.1.trackMPD'!A:A)*
             (C3855='2.1.trackMPD'!D:D)*
             (D3855/10^6='2.1.trackMPD'!H:H)*
             (E3855='2.1.trackMPD'!F:F),
0))</f>
        <v>4.1535684085648149E-5</v>
      </c>
    </row>
    <row r="3856" spans="1:9" x14ac:dyDescent="0.2">
      <c r="A3856" s="160" t="s">
        <v>94</v>
      </c>
      <c r="B3856" s="160" t="s">
        <v>3</v>
      </c>
      <c r="C3856" s="160">
        <f>_xlfn.XLOOKUP(B3856,'2.1.trackMPD'!$R$7:$R$29,'2.1.trackMPD'!$T$7:$T$29)</f>
        <v>2</v>
      </c>
      <c r="D3856" s="160">
        <v>10</v>
      </c>
      <c r="E3856" s="160" t="s">
        <v>6390</v>
      </c>
      <c r="F3856" s="160" t="s">
        <v>110</v>
      </c>
      <c r="G3856" s="160" t="s">
        <v>124</v>
      </c>
      <c r="H3856" s="160" t="s">
        <v>6393</v>
      </c>
      <c r="I3856" s="160" cm="1">
        <f t="array" ref="I3856">INDEX('2.1.trackMPD'!K:K/(24*60*60),
       MATCH(1,
             (A3856='2.1.trackMPD'!A:A)*
             (C3856='2.1.trackMPD'!D:D)*
             (D3856/10^6='2.1.trackMPD'!H:H)*
             (E3856='2.1.trackMPD'!F:F),
0))</f>
        <v>4.6065966435185182E-7</v>
      </c>
    </row>
    <row r="3857" spans="1:9" x14ac:dyDescent="0.2">
      <c r="A3857" s="160" t="s">
        <v>94</v>
      </c>
      <c r="B3857" s="160" t="s">
        <v>3</v>
      </c>
      <c r="C3857" s="160">
        <f>_xlfn.XLOOKUP(B3857,'2.1.trackMPD'!$R$7:$R$29,'2.1.trackMPD'!$T$7:$T$29)</f>
        <v>2</v>
      </c>
      <c r="D3857" s="160">
        <v>10</v>
      </c>
      <c r="E3857" s="160" t="s">
        <v>6390</v>
      </c>
      <c r="F3857" s="160" t="s">
        <v>110</v>
      </c>
      <c r="G3857" s="160" t="s">
        <v>140</v>
      </c>
      <c r="H3857" s="160" t="s">
        <v>6393</v>
      </c>
      <c r="I3857" s="160" cm="1">
        <f t="array" ref="I3857">INDEX('2.1.trackMPD'!L:L/(24*60*60),
       MATCH(1,
             (A3857='2.1.trackMPD'!A:A)*
             (C3857='2.1.trackMPD'!D:D)*
             (D3857/10^6='2.1.trackMPD'!H:H)*
             (E3857='2.1.trackMPD'!F:F),
0))</f>
        <v>2.2045855324074072E-6</v>
      </c>
    </row>
    <row r="3858" spans="1:9" x14ac:dyDescent="0.2">
      <c r="A3858" s="160" t="s">
        <v>94</v>
      </c>
      <c r="B3858" s="160" t="s">
        <v>3</v>
      </c>
      <c r="C3858" s="160">
        <f>_xlfn.XLOOKUP(B3858,'2.1.trackMPD'!$R$7:$R$29,'2.1.trackMPD'!$T$7:$T$29)</f>
        <v>2</v>
      </c>
      <c r="D3858" s="160">
        <v>100</v>
      </c>
      <c r="E3858" s="160" t="s">
        <v>6390</v>
      </c>
      <c r="F3858" s="160" t="s">
        <v>110</v>
      </c>
      <c r="G3858" s="160" t="s">
        <v>124</v>
      </c>
      <c r="H3858" s="160" t="s">
        <v>6392</v>
      </c>
      <c r="I3858" s="160" cm="1">
        <f t="array" ref="I3858">INDEX('2.1.trackMPD'!I:I/(24*60*60),
       MATCH(1,
             (A3858='2.1.trackMPD'!A:A)*
             (C3858='2.1.trackMPD'!D:D)*
             (D3858/10^6='2.1.trackMPD'!H:H)*
             (E3858='2.1.trackMPD'!F:F),
0))</f>
        <v>2.5855237847222222E-6</v>
      </c>
    </row>
    <row r="3859" spans="1:9" x14ac:dyDescent="0.2">
      <c r="A3859" s="160" t="s">
        <v>94</v>
      </c>
      <c r="B3859" s="160" t="s">
        <v>3</v>
      </c>
      <c r="C3859" s="160">
        <f>_xlfn.XLOOKUP(B3859,'2.1.trackMPD'!$R$7:$R$29,'2.1.trackMPD'!$T$7:$T$29)</f>
        <v>2</v>
      </c>
      <c r="D3859" s="160">
        <v>100</v>
      </c>
      <c r="E3859" s="160" t="s">
        <v>6390</v>
      </c>
      <c r="F3859" s="160" t="s">
        <v>110</v>
      </c>
      <c r="G3859" s="160" t="s">
        <v>140</v>
      </c>
      <c r="H3859" s="160" t="s">
        <v>6392</v>
      </c>
      <c r="I3859" s="160" cm="1">
        <f t="array" ref="I3859">INDEX('2.1.trackMPD'!J:J/(24*60*60),
       MATCH(1,
             (A3859='2.1.trackMPD'!A:A)*
             (C3859='2.1.trackMPD'!D:D)*
             (D3859/10^6='2.1.trackMPD'!H:H)*
             (E3859='2.1.trackMPD'!F:F),
0))</f>
        <v>1.8627536006944446E-4</v>
      </c>
    </row>
    <row r="3860" spans="1:9" x14ac:dyDescent="0.2">
      <c r="A3860" s="160" t="s">
        <v>94</v>
      </c>
      <c r="B3860" s="160" t="s">
        <v>3</v>
      </c>
      <c r="C3860" s="160">
        <f>_xlfn.XLOOKUP(B3860,'2.1.trackMPD'!$R$7:$R$29,'2.1.trackMPD'!$T$7:$T$29)</f>
        <v>2</v>
      </c>
      <c r="D3860" s="160">
        <v>100</v>
      </c>
      <c r="E3860" s="160" t="s">
        <v>6390</v>
      </c>
      <c r="F3860" s="160" t="s">
        <v>110</v>
      </c>
      <c r="G3860" s="160" t="s">
        <v>124</v>
      </c>
      <c r="H3860" s="160" t="s">
        <v>6393</v>
      </c>
      <c r="I3860" s="160" cm="1">
        <f t="array" ref="I3860">INDEX('2.1.trackMPD'!K:K/(24*60*60),
       MATCH(1,
             (A3860='2.1.trackMPD'!A:A)*
             (C3860='2.1.trackMPD'!D:D)*
             (D3860/10^6='2.1.trackMPD'!H:H)*
             (E3860='2.1.trackMPD'!F:F),
0))</f>
        <v>0</v>
      </c>
    </row>
    <row r="3861" spans="1:9" x14ac:dyDescent="0.2">
      <c r="A3861" s="160" t="s">
        <v>94</v>
      </c>
      <c r="B3861" s="160" t="s">
        <v>3</v>
      </c>
      <c r="C3861" s="160">
        <f>_xlfn.XLOOKUP(B3861,'2.1.trackMPD'!$R$7:$R$29,'2.1.trackMPD'!$T$7:$T$29)</f>
        <v>2</v>
      </c>
      <c r="D3861" s="160">
        <v>100</v>
      </c>
      <c r="E3861" s="160" t="s">
        <v>6390</v>
      </c>
      <c r="F3861" s="160" t="s">
        <v>110</v>
      </c>
      <c r="G3861" s="160" t="s">
        <v>140</v>
      </c>
      <c r="H3861" s="160" t="s">
        <v>6393</v>
      </c>
      <c r="I3861" s="160" cm="1">
        <f t="array" ref="I3861">INDEX('2.1.trackMPD'!L:L/(24*60*60),
       MATCH(1,
             (A3861='2.1.trackMPD'!A:A)*
             (C3861='2.1.trackMPD'!D:D)*
             (D3861/10^6='2.1.trackMPD'!H:H)*
             (E3861='2.1.trackMPD'!F:F),
0))</f>
        <v>0</v>
      </c>
    </row>
    <row r="3862" spans="1:9" x14ac:dyDescent="0.2">
      <c r="A3862" s="160" t="s">
        <v>94</v>
      </c>
      <c r="B3862" s="160" t="s">
        <v>3</v>
      </c>
      <c r="C3862" s="160">
        <f>_xlfn.XLOOKUP(B3862,'2.1.trackMPD'!$R$7:$R$29,'2.1.trackMPD'!$T$7:$T$29)</f>
        <v>2</v>
      </c>
      <c r="D3862" s="160">
        <v>1000</v>
      </c>
      <c r="E3862" s="160" t="s">
        <v>6390</v>
      </c>
      <c r="F3862" s="160" t="s">
        <v>110</v>
      </c>
      <c r="G3862" s="160" t="s">
        <v>124</v>
      </c>
      <c r="H3862" s="160" t="s">
        <v>6392</v>
      </c>
      <c r="I3862" s="160" cm="1">
        <f t="array" ref="I3862">INDEX('2.1.trackMPD'!I:I/(24*60*60),
       MATCH(1,
             (A3862='2.1.trackMPD'!A:A)*
             (C3862='2.1.trackMPD'!D:D)*
             (D3862/10^6='2.1.trackMPD'!H:H)*
             (E3862='2.1.trackMPD'!F:F),
0))</f>
        <v>7.2579613425925927E-7</v>
      </c>
    </row>
    <row r="3863" spans="1:9" x14ac:dyDescent="0.2">
      <c r="A3863" s="160" t="s">
        <v>94</v>
      </c>
      <c r="B3863" s="160" t="s">
        <v>3</v>
      </c>
      <c r="C3863" s="160">
        <f>_xlfn.XLOOKUP(B3863,'2.1.trackMPD'!$R$7:$R$29,'2.1.trackMPD'!$T$7:$T$29)</f>
        <v>2</v>
      </c>
      <c r="D3863" s="160">
        <v>1000</v>
      </c>
      <c r="E3863" s="160" t="s">
        <v>6390</v>
      </c>
      <c r="F3863" s="160" t="s">
        <v>110</v>
      </c>
      <c r="G3863" s="160" t="s">
        <v>140</v>
      </c>
      <c r="H3863" s="160" t="s">
        <v>6392</v>
      </c>
      <c r="I3863" s="160" cm="1">
        <f t="array" ref="I3863">INDEX('2.1.trackMPD'!J:J/(24*60*60),
       MATCH(1,
             (A3863='2.1.trackMPD'!A:A)*
             (C3863='2.1.trackMPD'!D:D)*
             (D3863/10^6='2.1.trackMPD'!H:H)*
             (E3863='2.1.trackMPD'!F:F),
0))</f>
        <v>5.4891955034722217E-5</v>
      </c>
    </row>
    <row r="3864" spans="1:9" x14ac:dyDescent="0.2">
      <c r="A3864" s="160" t="s">
        <v>94</v>
      </c>
      <c r="B3864" s="160" t="s">
        <v>3</v>
      </c>
      <c r="C3864" s="160">
        <f>_xlfn.XLOOKUP(B3864,'2.1.trackMPD'!$R$7:$R$29,'2.1.trackMPD'!$T$7:$T$29)</f>
        <v>2</v>
      </c>
      <c r="D3864" s="160">
        <v>1000</v>
      </c>
      <c r="E3864" s="160" t="s">
        <v>6390</v>
      </c>
      <c r="F3864" s="160" t="s">
        <v>110</v>
      </c>
      <c r="G3864" s="160" t="s">
        <v>124</v>
      </c>
      <c r="H3864" s="160" t="s">
        <v>6393</v>
      </c>
      <c r="I3864" s="160" cm="1">
        <f t="array" ref="I3864">INDEX('2.1.trackMPD'!K:K/(24*60*60),
       MATCH(1,
             (A3864='2.1.trackMPD'!A:A)*
             (C3864='2.1.trackMPD'!D:D)*
             (D3864/10^6='2.1.trackMPD'!H:H)*
             (E3864='2.1.trackMPD'!F:F),
0))</f>
        <v>3.8936016203703704E-7</v>
      </c>
    </row>
    <row r="3865" spans="1:9" x14ac:dyDescent="0.2">
      <c r="A3865" s="160" t="s">
        <v>94</v>
      </c>
      <c r="B3865" s="160" t="s">
        <v>3</v>
      </c>
      <c r="C3865" s="160">
        <f>_xlfn.XLOOKUP(B3865,'2.1.trackMPD'!$R$7:$R$29,'2.1.trackMPD'!$T$7:$T$29)</f>
        <v>2</v>
      </c>
      <c r="D3865" s="160">
        <v>1000</v>
      </c>
      <c r="E3865" s="160" t="s">
        <v>6390</v>
      </c>
      <c r="F3865" s="160" t="s">
        <v>110</v>
      </c>
      <c r="G3865" s="160" t="s">
        <v>140</v>
      </c>
      <c r="H3865" s="160" t="s">
        <v>6393</v>
      </c>
      <c r="I3865" s="160" cm="1">
        <f t="array" ref="I3865">INDEX('2.1.trackMPD'!L:L/(24*60*60),
       MATCH(1,
             (A3865='2.1.trackMPD'!A:A)*
             (C3865='2.1.trackMPD'!D:D)*
             (D3865/10^6='2.1.trackMPD'!H:H)*
             (E3865='2.1.trackMPD'!F:F),
0))</f>
        <v>7.7871650462962966E-6</v>
      </c>
    </row>
    <row r="3866" spans="1:9" x14ac:dyDescent="0.2">
      <c r="A3866" s="160" t="s">
        <v>94</v>
      </c>
      <c r="B3866" s="160" t="s">
        <v>3</v>
      </c>
      <c r="C3866" s="160">
        <f>_xlfn.XLOOKUP(B3866,'2.1.trackMPD'!$R$7:$R$29,'2.1.trackMPD'!$T$7:$T$29)</f>
        <v>2</v>
      </c>
      <c r="D3866" s="160">
        <v>5000</v>
      </c>
      <c r="E3866" s="160" t="s">
        <v>6390</v>
      </c>
      <c r="F3866" s="160" t="s">
        <v>110</v>
      </c>
      <c r="G3866" s="160" t="s">
        <v>124</v>
      </c>
      <c r="H3866" s="160" t="s">
        <v>6392</v>
      </c>
      <c r="I3866" s="160" cm="1">
        <f t="array" ref="I3866">INDEX('2.1.trackMPD'!I:I/(24*60*60),
       MATCH(1,
             (A3866='2.1.trackMPD'!A:A)*
             (C3866='2.1.trackMPD'!D:D)*
             (D3866/10^6='2.1.trackMPD'!H:H)*
             (E3866='2.1.trackMPD'!F:F),
0))</f>
        <v>4.685917476851852E-7</v>
      </c>
    </row>
    <row r="3867" spans="1:9" x14ac:dyDescent="0.2">
      <c r="A3867" s="160" t="s">
        <v>94</v>
      </c>
      <c r="B3867" s="160" t="s">
        <v>3</v>
      </c>
      <c r="C3867" s="160">
        <f>_xlfn.XLOOKUP(B3867,'2.1.trackMPD'!$R$7:$R$29,'2.1.trackMPD'!$T$7:$T$29)</f>
        <v>2</v>
      </c>
      <c r="D3867" s="160">
        <v>5000</v>
      </c>
      <c r="E3867" s="160" t="s">
        <v>6390</v>
      </c>
      <c r="F3867" s="160" t="s">
        <v>110</v>
      </c>
      <c r="G3867" s="160" t="s">
        <v>140</v>
      </c>
      <c r="H3867" s="160" t="s">
        <v>6392</v>
      </c>
      <c r="I3867" s="160" cm="1">
        <f t="array" ref="I3867">INDEX('2.1.trackMPD'!J:J/(24*60*60),
       MATCH(1,
             (A3867='2.1.trackMPD'!A:A)*
             (C3867='2.1.trackMPD'!D:D)*
             (D3867/10^6='2.1.trackMPD'!H:H)*
             (E3867='2.1.trackMPD'!F:F),
0))</f>
        <v>6.4151774861111109E-5</v>
      </c>
    </row>
    <row r="3868" spans="1:9" x14ac:dyDescent="0.2">
      <c r="A3868" s="160" t="s">
        <v>94</v>
      </c>
      <c r="B3868" s="160" t="s">
        <v>3</v>
      </c>
      <c r="C3868" s="160">
        <f>_xlfn.XLOOKUP(B3868,'2.1.trackMPD'!$R$7:$R$29,'2.1.trackMPD'!$T$7:$T$29)</f>
        <v>2</v>
      </c>
      <c r="D3868" s="160">
        <v>5000</v>
      </c>
      <c r="E3868" s="160" t="s">
        <v>6390</v>
      </c>
      <c r="F3868" s="160" t="s">
        <v>110</v>
      </c>
      <c r="G3868" s="160" t="s">
        <v>124</v>
      </c>
      <c r="H3868" s="160" t="s">
        <v>6393</v>
      </c>
      <c r="I3868" s="160" cm="1">
        <f t="array" ref="I3868">INDEX('2.1.trackMPD'!K:K/(24*60*60),
       MATCH(1,
             (A3868='2.1.trackMPD'!A:A)*
             (C3868='2.1.trackMPD'!D:D)*
             (D3868/10^6='2.1.trackMPD'!H:H)*
             (E3868='2.1.trackMPD'!F:F),
0))</f>
        <v>2.7140495370370373E-7</v>
      </c>
    </row>
    <row r="3869" spans="1:9" x14ac:dyDescent="0.2">
      <c r="A3869" s="160" t="s">
        <v>94</v>
      </c>
      <c r="B3869" s="160" t="s">
        <v>3</v>
      </c>
      <c r="C3869" s="160">
        <f>_xlfn.XLOOKUP(B3869,'2.1.trackMPD'!$R$7:$R$29,'2.1.trackMPD'!$T$7:$T$29)</f>
        <v>2</v>
      </c>
      <c r="D3869" s="160">
        <v>5000</v>
      </c>
      <c r="E3869" s="160" t="s">
        <v>6390</v>
      </c>
      <c r="F3869" s="160" t="s">
        <v>110</v>
      </c>
      <c r="G3869" s="160" t="s">
        <v>140</v>
      </c>
      <c r="H3869" s="160" t="s">
        <v>6393</v>
      </c>
      <c r="I3869" s="160" cm="1">
        <f t="array" ref="I3869">INDEX('2.1.trackMPD'!L:L/(24*60*60),
       MATCH(1,
             (A3869='2.1.trackMPD'!A:A)*
             (C3869='2.1.trackMPD'!D:D)*
             (D3869/10^6='2.1.trackMPD'!H:H)*
             (E3869='2.1.trackMPD'!F:F),
0))</f>
        <v>1.736111111111111E-6</v>
      </c>
    </row>
    <row r="3870" spans="1:9" x14ac:dyDescent="0.2">
      <c r="A3870" s="160" t="s">
        <v>94</v>
      </c>
      <c r="B3870" s="160" t="s">
        <v>3</v>
      </c>
      <c r="C3870" s="160">
        <f>_xlfn.XLOOKUP(B3870,'2.1.trackMPD'!$R$7:$R$29,'2.1.trackMPD'!$T$7:$T$29)</f>
        <v>2</v>
      </c>
      <c r="D3870" s="160">
        <v>1</v>
      </c>
      <c r="E3870" s="160" t="s">
        <v>6394</v>
      </c>
      <c r="F3870" s="160" t="s">
        <v>110</v>
      </c>
      <c r="G3870" s="160" t="s">
        <v>124</v>
      </c>
      <c r="H3870" s="160" t="s">
        <v>6392</v>
      </c>
      <c r="I3870" s="160" cm="1">
        <f t="array" ref="I3870">INDEX('2.1.trackMPD'!I:I/(24*60*60),
       MATCH(1,
             (A3870='2.1.trackMPD'!A:A)*
             (C3870='2.1.trackMPD'!D:D)*
             (D3870/10^6='2.1.trackMPD'!H:H)*
             (E3870='2.1.trackMPD'!F:F),
0))</f>
        <v>7.9486697916666662E-7</v>
      </c>
    </row>
    <row r="3871" spans="1:9" x14ac:dyDescent="0.2">
      <c r="A3871" s="160" t="s">
        <v>94</v>
      </c>
      <c r="B3871" s="160" t="s">
        <v>3</v>
      </c>
      <c r="C3871" s="160">
        <f>_xlfn.XLOOKUP(B3871,'2.1.trackMPD'!$R$7:$R$29,'2.1.trackMPD'!$T$7:$T$29)</f>
        <v>2</v>
      </c>
      <c r="D3871" s="160">
        <v>1</v>
      </c>
      <c r="E3871" s="160" t="s">
        <v>6394</v>
      </c>
      <c r="F3871" s="160" t="s">
        <v>110</v>
      </c>
      <c r="G3871" s="160" t="s">
        <v>140</v>
      </c>
      <c r="H3871" s="160" t="s">
        <v>6392</v>
      </c>
      <c r="I3871" s="160" cm="1">
        <f t="array" ref="I3871">INDEX('2.1.trackMPD'!J:J/(24*60*60),
       MATCH(1,
             (A3871='2.1.trackMPD'!A:A)*
             (C3871='2.1.trackMPD'!D:D)*
             (D3871/10^6='2.1.trackMPD'!H:H)*
             (E3871='2.1.trackMPD'!F:F),
0))</f>
        <v>3.7331320648148148E-5</v>
      </c>
    </row>
    <row r="3872" spans="1:9" x14ac:dyDescent="0.2">
      <c r="A3872" s="160" t="s">
        <v>94</v>
      </c>
      <c r="B3872" s="160" t="s">
        <v>3</v>
      </c>
      <c r="C3872" s="160">
        <f>_xlfn.XLOOKUP(B3872,'2.1.trackMPD'!$R$7:$R$29,'2.1.trackMPD'!$T$7:$T$29)</f>
        <v>2</v>
      </c>
      <c r="D3872" s="160">
        <v>1</v>
      </c>
      <c r="E3872" s="160" t="s">
        <v>6394</v>
      </c>
      <c r="F3872" s="160" t="s">
        <v>110</v>
      </c>
      <c r="G3872" s="160" t="s">
        <v>124</v>
      </c>
      <c r="H3872" s="160" t="s">
        <v>6393</v>
      </c>
      <c r="I3872" s="160" cm="1">
        <f t="array" ref="I3872">INDEX('2.1.trackMPD'!K:K/(24*60*60),
       MATCH(1,
             (A3872='2.1.trackMPD'!A:A)*
             (C3872='2.1.trackMPD'!D:D)*
             (D3872/10^6='2.1.trackMPD'!H:H)*
             (E3872='2.1.trackMPD'!F:F),
0))</f>
        <v>0</v>
      </c>
    </row>
    <row r="3873" spans="1:9" x14ac:dyDescent="0.2">
      <c r="A3873" s="160" t="s">
        <v>94</v>
      </c>
      <c r="B3873" s="160" t="s">
        <v>3</v>
      </c>
      <c r="C3873" s="160">
        <f>_xlfn.XLOOKUP(B3873,'2.1.trackMPD'!$R$7:$R$29,'2.1.trackMPD'!$T$7:$T$29)</f>
        <v>2</v>
      </c>
      <c r="D3873" s="160">
        <v>1</v>
      </c>
      <c r="E3873" s="160" t="s">
        <v>6394</v>
      </c>
      <c r="F3873" s="160" t="s">
        <v>110</v>
      </c>
      <c r="G3873" s="160" t="s">
        <v>140</v>
      </c>
      <c r="H3873" s="160" t="s">
        <v>6393</v>
      </c>
      <c r="I3873" s="160" cm="1">
        <f t="array" ref="I3873">INDEX('2.1.trackMPD'!L:L/(24*60*60),
       MATCH(1,
             (A3873='2.1.trackMPD'!A:A)*
             (C3873='2.1.trackMPD'!D:D)*
             (D3873/10^6='2.1.trackMPD'!H:H)*
             (E3873='2.1.trackMPD'!F:F),
0))</f>
        <v>6.4599482638888893E-7</v>
      </c>
    </row>
    <row r="3874" spans="1:9" x14ac:dyDescent="0.2">
      <c r="A3874" s="160" t="s">
        <v>94</v>
      </c>
      <c r="B3874" s="160" t="s">
        <v>3</v>
      </c>
      <c r="C3874" s="160">
        <f>_xlfn.XLOOKUP(B3874,'2.1.trackMPD'!$R$7:$R$29,'2.1.trackMPD'!$T$7:$T$29)</f>
        <v>2</v>
      </c>
      <c r="D3874" s="160">
        <v>10</v>
      </c>
      <c r="E3874" s="160" t="s">
        <v>6394</v>
      </c>
      <c r="F3874" s="160" t="s">
        <v>110</v>
      </c>
      <c r="G3874" s="160" t="s">
        <v>124</v>
      </c>
      <c r="H3874" s="160" t="s">
        <v>6392</v>
      </c>
      <c r="I3874" s="160" cm="1">
        <f t="array" ref="I3874">INDEX('2.1.trackMPD'!I:I/(24*60*60),
       MATCH(1,
             (A3874='2.1.trackMPD'!A:A)*
             (C3874='2.1.trackMPD'!D:D)*
             (D3874/10^6='2.1.trackMPD'!H:H)*
             (E3874='2.1.trackMPD'!F:F),
0))</f>
        <v>5.0593664120370373E-6</v>
      </c>
    </row>
    <row r="3875" spans="1:9" x14ac:dyDescent="0.2">
      <c r="A3875" s="160" t="s">
        <v>94</v>
      </c>
      <c r="B3875" s="160" t="s">
        <v>3</v>
      </c>
      <c r="C3875" s="160">
        <f>_xlfn.XLOOKUP(B3875,'2.1.trackMPD'!$R$7:$R$29,'2.1.trackMPD'!$T$7:$T$29)</f>
        <v>2</v>
      </c>
      <c r="D3875" s="160">
        <v>10</v>
      </c>
      <c r="E3875" s="160" t="s">
        <v>6394</v>
      </c>
      <c r="F3875" s="160" t="s">
        <v>110</v>
      </c>
      <c r="G3875" s="160" t="s">
        <v>140</v>
      </c>
      <c r="H3875" s="160" t="s">
        <v>6392</v>
      </c>
      <c r="I3875" s="160" cm="1">
        <f t="array" ref="I3875">INDEX('2.1.trackMPD'!J:J/(24*60*60),
       MATCH(1,
             (A3875='2.1.trackMPD'!A:A)*
             (C3875='2.1.trackMPD'!D:D)*
             (D3875/10^6='2.1.trackMPD'!H:H)*
             (E3875='2.1.trackMPD'!F:F),
0))</f>
        <v>1.409276716435185E-4</v>
      </c>
    </row>
    <row r="3876" spans="1:9" x14ac:dyDescent="0.2">
      <c r="A3876" s="160" t="s">
        <v>94</v>
      </c>
      <c r="B3876" s="160" t="s">
        <v>3</v>
      </c>
      <c r="C3876" s="160">
        <f>_xlfn.XLOOKUP(B3876,'2.1.trackMPD'!$R$7:$R$29,'2.1.trackMPD'!$T$7:$T$29)</f>
        <v>2</v>
      </c>
      <c r="D3876" s="160">
        <v>10</v>
      </c>
      <c r="E3876" s="160" t="s">
        <v>6394</v>
      </c>
      <c r="F3876" s="160" t="s">
        <v>110</v>
      </c>
      <c r="G3876" s="160" t="s">
        <v>124</v>
      </c>
      <c r="H3876" s="160" t="s">
        <v>6393</v>
      </c>
      <c r="I3876" s="160" cm="1">
        <f t="array" ref="I3876">INDEX('2.1.trackMPD'!K:K/(24*60*60),
       MATCH(1,
             (A3876='2.1.trackMPD'!A:A)*
             (C3876='2.1.trackMPD'!D:D)*
             (D3876/10^6='2.1.trackMPD'!H:H)*
             (E3876='2.1.trackMPD'!F:F),
0))</f>
        <v>0</v>
      </c>
    </row>
    <row r="3877" spans="1:9" x14ac:dyDescent="0.2">
      <c r="A3877" s="160" t="s">
        <v>94</v>
      </c>
      <c r="B3877" s="160" t="s">
        <v>3</v>
      </c>
      <c r="C3877" s="160">
        <f>_xlfn.XLOOKUP(B3877,'2.1.trackMPD'!$R$7:$R$29,'2.1.trackMPD'!$T$7:$T$29)</f>
        <v>2</v>
      </c>
      <c r="D3877" s="160">
        <v>10</v>
      </c>
      <c r="E3877" s="160" t="s">
        <v>6394</v>
      </c>
      <c r="F3877" s="160" t="s">
        <v>110</v>
      </c>
      <c r="G3877" s="160" t="s">
        <v>140</v>
      </c>
      <c r="H3877" s="160" t="s">
        <v>6393</v>
      </c>
      <c r="I3877" s="160" cm="1">
        <f t="array" ref="I3877">INDEX('2.1.trackMPD'!L:L/(24*60*60),
       MATCH(1,
             (A3877='2.1.trackMPD'!A:A)*
             (C3877='2.1.trackMPD'!D:D)*
             (D3877/10^6='2.1.trackMPD'!H:H)*
             (E3877='2.1.trackMPD'!F:F),
0))</f>
        <v>0</v>
      </c>
    </row>
    <row r="3878" spans="1:9" x14ac:dyDescent="0.2">
      <c r="A3878" s="160" t="s">
        <v>94</v>
      </c>
      <c r="B3878" s="160" t="s">
        <v>3</v>
      </c>
      <c r="C3878" s="160">
        <f>_xlfn.XLOOKUP(B3878,'2.1.trackMPD'!$R$7:$R$29,'2.1.trackMPD'!$T$7:$T$29)</f>
        <v>2</v>
      </c>
      <c r="D3878" s="160">
        <v>100</v>
      </c>
      <c r="E3878" s="160" t="s">
        <v>6394</v>
      </c>
      <c r="F3878" s="160" t="s">
        <v>110</v>
      </c>
      <c r="G3878" s="160" t="s">
        <v>124</v>
      </c>
      <c r="H3878" s="160" t="s">
        <v>6392</v>
      </c>
      <c r="I3878" s="160" cm="1">
        <f t="array" ref="I3878">INDEX('2.1.trackMPD'!I:I/(24*60*60),
       MATCH(1,
             (A3878='2.1.trackMPD'!A:A)*
             (C3878='2.1.trackMPD'!D:D)*
             (D3878/10^6='2.1.trackMPD'!H:H)*
             (E3878='2.1.trackMPD'!F:F),
0))</f>
        <v>2.3438206712962964E-6</v>
      </c>
    </row>
    <row r="3879" spans="1:9" x14ac:dyDescent="0.2">
      <c r="A3879" s="160" t="s">
        <v>94</v>
      </c>
      <c r="B3879" s="160" t="s">
        <v>3</v>
      </c>
      <c r="C3879" s="160">
        <f>_xlfn.XLOOKUP(B3879,'2.1.trackMPD'!$R$7:$R$29,'2.1.trackMPD'!$T$7:$T$29)</f>
        <v>2</v>
      </c>
      <c r="D3879" s="160">
        <v>100</v>
      </c>
      <c r="E3879" s="160" t="s">
        <v>6394</v>
      </c>
      <c r="F3879" s="160" t="s">
        <v>110</v>
      </c>
      <c r="G3879" s="160" t="s">
        <v>140</v>
      </c>
      <c r="H3879" s="160" t="s">
        <v>6392</v>
      </c>
      <c r="I3879" s="160" cm="1">
        <f t="array" ref="I3879">INDEX('2.1.trackMPD'!J:J/(24*60*60),
       MATCH(1,
             (A3879='2.1.trackMPD'!A:A)*
             (C3879='2.1.trackMPD'!D:D)*
             (D3879/10^6='2.1.trackMPD'!H:H)*
             (E3879='2.1.trackMPD'!F:F),
0))</f>
        <v>3.314621574074074E-4</v>
      </c>
    </row>
    <row r="3880" spans="1:9" x14ac:dyDescent="0.2">
      <c r="A3880" s="160" t="s">
        <v>94</v>
      </c>
      <c r="B3880" s="160" t="s">
        <v>3</v>
      </c>
      <c r="C3880" s="160">
        <f>_xlfn.XLOOKUP(B3880,'2.1.trackMPD'!$R$7:$R$29,'2.1.trackMPD'!$T$7:$T$29)</f>
        <v>2</v>
      </c>
      <c r="D3880" s="160">
        <v>100</v>
      </c>
      <c r="E3880" s="160" t="s">
        <v>6394</v>
      </c>
      <c r="F3880" s="160" t="s">
        <v>110</v>
      </c>
      <c r="G3880" s="160" t="s">
        <v>124</v>
      </c>
      <c r="H3880" s="160" t="s">
        <v>6393</v>
      </c>
      <c r="I3880" s="160" cm="1">
        <f t="array" ref="I3880">INDEX('2.1.trackMPD'!K:K/(24*60*60),
       MATCH(1,
             (A3880='2.1.trackMPD'!A:A)*
             (C3880='2.1.trackMPD'!D:D)*
             (D3880/10^6='2.1.trackMPD'!H:H)*
             (E3880='2.1.trackMPD'!F:F),
0))</f>
        <v>0</v>
      </c>
    </row>
    <row r="3881" spans="1:9" x14ac:dyDescent="0.2">
      <c r="A3881" s="160" t="s">
        <v>94</v>
      </c>
      <c r="B3881" s="160" t="s">
        <v>3</v>
      </c>
      <c r="C3881" s="160">
        <f>_xlfn.XLOOKUP(B3881,'2.1.trackMPD'!$R$7:$R$29,'2.1.trackMPD'!$T$7:$T$29)</f>
        <v>2</v>
      </c>
      <c r="D3881" s="160">
        <v>100</v>
      </c>
      <c r="E3881" s="160" t="s">
        <v>6394</v>
      </c>
      <c r="F3881" s="160" t="s">
        <v>110</v>
      </c>
      <c r="G3881" s="160" t="s">
        <v>140</v>
      </c>
      <c r="H3881" s="160" t="s">
        <v>6393</v>
      </c>
      <c r="I3881" s="160" cm="1">
        <f t="array" ref="I3881">INDEX('2.1.trackMPD'!L:L/(24*60*60),
       MATCH(1,
             (A3881='2.1.trackMPD'!A:A)*
             (C3881='2.1.trackMPD'!D:D)*
             (D3881/10^6='2.1.trackMPD'!H:H)*
             (E3881='2.1.trackMPD'!F:F),
0))</f>
        <v>0</v>
      </c>
    </row>
    <row r="3882" spans="1:9" x14ac:dyDescent="0.2">
      <c r="A3882" s="160" t="s">
        <v>94</v>
      </c>
      <c r="B3882" s="160" t="s">
        <v>3</v>
      </c>
      <c r="C3882" s="160">
        <f>_xlfn.XLOOKUP(B3882,'2.1.trackMPD'!$R$7:$R$29,'2.1.trackMPD'!$T$7:$T$29)</f>
        <v>2</v>
      </c>
      <c r="D3882" s="160">
        <v>1000</v>
      </c>
      <c r="E3882" s="160" t="s">
        <v>6394</v>
      </c>
      <c r="F3882" s="160" t="s">
        <v>110</v>
      </c>
      <c r="G3882" s="160" t="s">
        <v>124</v>
      </c>
      <c r="H3882" s="160" t="s">
        <v>6392</v>
      </c>
      <c r="I3882" s="160" cm="1">
        <f t="array" ref="I3882">INDEX('2.1.trackMPD'!I:I/(24*60*60),
       MATCH(1,
             (A3882='2.1.trackMPD'!A:A)*
             (C3882='2.1.trackMPD'!D:D)*
             (D3882/10^6='2.1.trackMPD'!H:H)*
             (E3882='2.1.trackMPD'!F:F),
0))</f>
        <v>5.2757400462962963E-7</v>
      </c>
    </row>
    <row r="3883" spans="1:9" x14ac:dyDescent="0.2">
      <c r="A3883" s="160" t="s">
        <v>94</v>
      </c>
      <c r="B3883" s="160" t="s">
        <v>3</v>
      </c>
      <c r="C3883" s="160">
        <f>_xlfn.XLOOKUP(B3883,'2.1.trackMPD'!$R$7:$R$29,'2.1.trackMPD'!$T$7:$T$29)</f>
        <v>2</v>
      </c>
      <c r="D3883" s="160">
        <v>1000</v>
      </c>
      <c r="E3883" s="160" t="s">
        <v>6394</v>
      </c>
      <c r="F3883" s="160" t="s">
        <v>110</v>
      </c>
      <c r="G3883" s="160" t="s">
        <v>140</v>
      </c>
      <c r="H3883" s="160" t="s">
        <v>6392</v>
      </c>
      <c r="I3883" s="160" cm="1">
        <f t="array" ref="I3883">INDEX('2.1.trackMPD'!J:J/(24*60*60),
       MATCH(1,
             (A3883='2.1.trackMPD'!A:A)*
             (C3883='2.1.trackMPD'!D:D)*
             (D3883/10^6='2.1.trackMPD'!H:H)*
             (E3883='2.1.trackMPD'!F:F),
0))</f>
        <v>7.1625564456018513E-5</v>
      </c>
    </row>
    <row r="3884" spans="1:9" x14ac:dyDescent="0.2">
      <c r="A3884" s="160" t="s">
        <v>94</v>
      </c>
      <c r="B3884" s="160" t="s">
        <v>3</v>
      </c>
      <c r="C3884" s="160">
        <f>_xlfn.XLOOKUP(B3884,'2.1.trackMPD'!$R$7:$R$29,'2.1.trackMPD'!$T$7:$T$29)</f>
        <v>2</v>
      </c>
      <c r="D3884" s="160">
        <v>1000</v>
      </c>
      <c r="E3884" s="160" t="s">
        <v>6394</v>
      </c>
      <c r="F3884" s="160" t="s">
        <v>110</v>
      </c>
      <c r="G3884" s="160" t="s">
        <v>124</v>
      </c>
      <c r="H3884" s="160" t="s">
        <v>6393</v>
      </c>
      <c r="I3884" s="160" cm="1">
        <f t="array" ref="I3884">INDEX('2.1.trackMPD'!K:K/(24*60*60),
       MATCH(1,
             (A3884='2.1.trackMPD'!A:A)*
             (C3884='2.1.trackMPD'!D:D)*
             (D3884/10^6='2.1.trackMPD'!H:H)*
             (E3884='2.1.trackMPD'!F:F),
0))</f>
        <v>3.8526737268518518E-7</v>
      </c>
    </row>
    <row r="3885" spans="1:9" x14ac:dyDescent="0.2">
      <c r="A3885" s="160" t="s">
        <v>94</v>
      </c>
      <c r="B3885" s="160" t="s">
        <v>3</v>
      </c>
      <c r="C3885" s="160">
        <f>_xlfn.XLOOKUP(B3885,'2.1.trackMPD'!$R$7:$R$29,'2.1.trackMPD'!$T$7:$T$29)</f>
        <v>2</v>
      </c>
      <c r="D3885" s="160">
        <v>1000</v>
      </c>
      <c r="E3885" s="160" t="s">
        <v>6394</v>
      </c>
      <c r="F3885" s="160" t="s">
        <v>110</v>
      </c>
      <c r="G3885" s="160" t="s">
        <v>140</v>
      </c>
      <c r="H3885" s="160" t="s">
        <v>6393</v>
      </c>
      <c r="I3885" s="160" cm="1">
        <f t="array" ref="I3885">INDEX('2.1.trackMPD'!L:L/(24*60*60),
       MATCH(1,
             (A3885='2.1.trackMPD'!A:A)*
             (C3885='2.1.trackMPD'!D:D)*
             (D3885/10^6='2.1.trackMPD'!H:H)*
             (E3885='2.1.trackMPD'!F:F),
0))</f>
        <v>0</v>
      </c>
    </row>
    <row r="3886" spans="1:9" x14ac:dyDescent="0.2">
      <c r="A3886" s="160" t="s">
        <v>94</v>
      </c>
      <c r="B3886" s="160" t="s">
        <v>3</v>
      </c>
      <c r="C3886" s="160">
        <f>_xlfn.XLOOKUP(B3886,'2.1.trackMPD'!$R$7:$R$29,'2.1.trackMPD'!$T$7:$T$29)</f>
        <v>2</v>
      </c>
      <c r="D3886" s="160">
        <v>5000</v>
      </c>
      <c r="E3886" s="160" t="s">
        <v>6394</v>
      </c>
      <c r="F3886" s="160" t="s">
        <v>110</v>
      </c>
      <c r="G3886" s="160" t="s">
        <v>124</v>
      </c>
      <c r="H3886" s="160" t="s">
        <v>6392</v>
      </c>
      <c r="I3886" s="160" cm="1">
        <f t="array" ref="I3886">INDEX('2.1.trackMPD'!I:I/(24*60*60),
       MATCH(1,
             (A3886='2.1.trackMPD'!A:A)*
             (C3886='2.1.trackMPD'!D:D)*
             (D3886/10^6='2.1.trackMPD'!H:H)*
             (E3886='2.1.trackMPD'!F:F),
0))</f>
        <v>7.5601613425925923E-7</v>
      </c>
    </row>
    <row r="3887" spans="1:9" x14ac:dyDescent="0.2">
      <c r="A3887" s="160" t="s">
        <v>94</v>
      </c>
      <c r="B3887" s="160" t="s">
        <v>3</v>
      </c>
      <c r="C3887" s="160">
        <f>_xlfn.XLOOKUP(B3887,'2.1.trackMPD'!$R$7:$R$29,'2.1.trackMPD'!$T$7:$T$29)</f>
        <v>2</v>
      </c>
      <c r="D3887" s="160">
        <v>5000</v>
      </c>
      <c r="E3887" s="160" t="s">
        <v>6394</v>
      </c>
      <c r="F3887" s="160" t="s">
        <v>110</v>
      </c>
      <c r="G3887" s="160" t="s">
        <v>140</v>
      </c>
      <c r="H3887" s="160" t="s">
        <v>6392</v>
      </c>
      <c r="I3887" s="160" cm="1">
        <f t="array" ref="I3887">INDEX('2.1.trackMPD'!J:J/(24*60*60),
       MATCH(1,
             (A3887='2.1.trackMPD'!A:A)*
             (C3887='2.1.trackMPD'!D:D)*
             (D3887/10^6='2.1.trackMPD'!H:H)*
             (E3887='2.1.trackMPD'!F:F),
0))</f>
        <v>4.7442908240740744E-5</v>
      </c>
    </row>
    <row r="3888" spans="1:9" x14ac:dyDescent="0.2">
      <c r="A3888" s="160" t="s">
        <v>94</v>
      </c>
      <c r="B3888" s="160" t="s">
        <v>3</v>
      </c>
      <c r="C3888" s="160">
        <f>_xlfn.XLOOKUP(B3888,'2.1.trackMPD'!$R$7:$R$29,'2.1.trackMPD'!$T$7:$T$29)</f>
        <v>2</v>
      </c>
      <c r="D3888" s="160">
        <v>5000</v>
      </c>
      <c r="E3888" s="160" t="s">
        <v>6394</v>
      </c>
      <c r="F3888" s="160" t="s">
        <v>110</v>
      </c>
      <c r="G3888" s="160" t="s">
        <v>124</v>
      </c>
      <c r="H3888" s="160" t="s">
        <v>6393</v>
      </c>
      <c r="I3888" s="160" cm="1">
        <f t="array" ref="I3888">INDEX('2.1.trackMPD'!K:K/(24*60*60),
       MATCH(1,
             (A3888='2.1.trackMPD'!A:A)*
             (C3888='2.1.trackMPD'!D:D)*
             (D3888/10^6='2.1.trackMPD'!H:H)*
             (E3888='2.1.trackMPD'!F:F),
0))</f>
        <v>4.3022780092592588E-7</v>
      </c>
    </row>
    <row r="3889" spans="1:9" x14ac:dyDescent="0.2">
      <c r="A3889" s="160" t="s">
        <v>94</v>
      </c>
      <c r="B3889" s="160" t="s">
        <v>3</v>
      </c>
      <c r="C3889" s="160">
        <f>_xlfn.XLOOKUP(B3889,'2.1.trackMPD'!$R$7:$R$29,'2.1.trackMPD'!$T$7:$T$29)</f>
        <v>2</v>
      </c>
      <c r="D3889" s="160">
        <v>5000</v>
      </c>
      <c r="E3889" s="160" t="s">
        <v>6394</v>
      </c>
      <c r="F3889" s="160" t="s">
        <v>110</v>
      </c>
      <c r="G3889" s="160" t="s">
        <v>140</v>
      </c>
      <c r="H3889" s="160" t="s">
        <v>6393</v>
      </c>
      <c r="I3889" s="160" cm="1">
        <f t="array" ref="I3889">INDEX('2.1.trackMPD'!L:L/(24*60*60),
       MATCH(1,
             (A3889='2.1.trackMPD'!A:A)*
             (C3889='2.1.trackMPD'!D:D)*
             (D3889/10^6='2.1.trackMPD'!H:H)*
             (E3889='2.1.trackMPD'!F:F),
0))</f>
        <v>0</v>
      </c>
    </row>
    <row r="3890" spans="1:9" x14ac:dyDescent="0.2">
      <c r="A3890" s="160" t="s">
        <v>94</v>
      </c>
      <c r="B3890" s="160" t="s">
        <v>3</v>
      </c>
      <c r="C3890" s="160">
        <f>_xlfn.XLOOKUP(B3890,'2.1.trackMPD'!$R$7:$R$29,'2.1.trackMPD'!$T$7:$T$29)</f>
        <v>2</v>
      </c>
      <c r="D3890" s="160">
        <v>1</v>
      </c>
      <c r="E3890" s="160" t="s">
        <v>6395</v>
      </c>
      <c r="F3890" s="160" t="s">
        <v>110</v>
      </c>
      <c r="G3890" s="160" t="s">
        <v>124</v>
      </c>
      <c r="H3890" s="160" t="s">
        <v>6392</v>
      </c>
      <c r="I3890" s="160" t="e" cm="1">
        <f t="array" ref="I3890">INDEX('2.1.trackMPD'!I:I/(24*60*60),
       MATCH(1,
             (A3890='2.1.trackMPD'!A:A)*
             (C3890='2.1.trackMPD'!D:D)*
             (D3890/10^6='2.1.trackMPD'!H:H)*
             (E3890='2.1.trackMPD'!F:F),
0))</f>
        <v>#N/A</v>
      </c>
    </row>
    <row r="3891" spans="1:9" x14ac:dyDescent="0.2">
      <c r="A3891" s="160" t="s">
        <v>94</v>
      </c>
      <c r="B3891" s="160" t="s">
        <v>3</v>
      </c>
      <c r="C3891" s="160">
        <f>_xlfn.XLOOKUP(B3891,'2.1.trackMPD'!$R$7:$R$29,'2.1.trackMPD'!$T$7:$T$29)</f>
        <v>2</v>
      </c>
      <c r="D3891" s="160">
        <v>1</v>
      </c>
      <c r="E3891" s="160" t="s">
        <v>6395</v>
      </c>
      <c r="F3891" s="160" t="s">
        <v>110</v>
      </c>
      <c r="G3891" s="160" t="s">
        <v>140</v>
      </c>
      <c r="H3891" s="160" t="s">
        <v>6392</v>
      </c>
      <c r="I3891" s="160" t="e" cm="1">
        <f t="array" ref="I3891">INDEX('2.1.trackMPD'!J:J/(24*60*60),
       MATCH(1,
             (A3891='2.1.trackMPD'!A:A)*
             (C3891='2.1.trackMPD'!D:D)*
             (D3891/10^6='2.1.trackMPD'!H:H)*
             (E3891='2.1.trackMPD'!F:F),
0))</f>
        <v>#N/A</v>
      </c>
    </row>
    <row r="3892" spans="1:9" x14ac:dyDescent="0.2">
      <c r="A3892" s="160" t="s">
        <v>94</v>
      </c>
      <c r="B3892" s="160" t="s">
        <v>3</v>
      </c>
      <c r="C3892" s="160">
        <f>_xlfn.XLOOKUP(B3892,'2.1.trackMPD'!$R$7:$R$29,'2.1.trackMPD'!$T$7:$T$29)</f>
        <v>2</v>
      </c>
      <c r="D3892" s="160">
        <v>1</v>
      </c>
      <c r="E3892" s="160" t="s">
        <v>6395</v>
      </c>
      <c r="F3892" s="160" t="s">
        <v>110</v>
      </c>
      <c r="G3892" s="160" t="s">
        <v>124</v>
      </c>
      <c r="H3892" s="160" t="s">
        <v>6393</v>
      </c>
      <c r="I3892" s="160" t="e" cm="1">
        <f t="array" ref="I3892">INDEX('2.1.trackMPD'!K:K/(24*60*60),
       MATCH(1,
             (A3892='2.1.trackMPD'!A:A)*
             (C3892='2.1.trackMPD'!D:D)*
             (D3892/10^6='2.1.trackMPD'!H:H)*
             (E3892='2.1.trackMPD'!F:F),
0))</f>
        <v>#N/A</v>
      </c>
    </row>
    <row r="3893" spans="1:9" x14ac:dyDescent="0.2">
      <c r="A3893" s="160" t="s">
        <v>94</v>
      </c>
      <c r="B3893" s="160" t="s">
        <v>3</v>
      </c>
      <c r="C3893" s="160">
        <f>_xlfn.XLOOKUP(B3893,'2.1.trackMPD'!$R$7:$R$29,'2.1.trackMPD'!$T$7:$T$29)</f>
        <v>2</v>
      </c>
      <c r="D3893" s="160">
        <v>1</v>
      </c>
      <c r="E3893" s="160" t="s">
        <v>6395</v>
      </c>
      <c r="F3893" s="160" t="s">
        <v>110</v>
      </c>
      <c r="G3893" s="160" t="s">
        <v>140</v>
      </c>
      <c r="H3893" s="160" t="s">
        <v>6393</v>
      </c>
      <c r="I3893" s="160" t="e" cm="1">
        <f t="array" ref="I3893">INDEX('2.1.trackMPD'!L:L/(24*60*60),
       MATCH(1,
             (A3893='2.1.trackMPD'!A:A)*
             (C3893='2.1.trackMPD'!D:D)*
             (D3893/10^6='2.1.trackMPD'!H:H)*
             (E3893='2.1.trackMPD'!F:F),
0))</f>
        <v>#N/A</v>
      </c>
    </row>
    <row r="3894" spans="1:9" x14ac:dyDescent="0.2">
      <c r="A3894" s="160" t="s">
        <v>94</v>
      </c>
      <c r="B3894" s="160" t="s">
        <v>3</v>
      </c>
      <c r="C3894" s="160">
        <f>_xlfn.XLOOKUP(B3894,'2.1.trackMPD'!$R$7:$R$29,'2.1.trackMPD'!$T$7:$T$29)</f>
        <v>2</v>
      </c>
      <c r="D3894" s="160">
        <v>10</v>
      </c>
      <c r="E3894" s="160" t="s">
        <v>6395</v>
      </c>
      <c r="F3894" s="160" t="s">
        <v>110</v>
      </c>
      <c r="G3894" s="160" t="s">
        <v>124</v>
      </c>
      <c r="H3894" s="160" t="s">
        <v>6392</v>
      </c>
      <c r="I3894" s="160" t="e" cm="1">
        <f t="array" ref="I3894">INDEX('2.1.trackMPD'!I:I/(24*60*60),
       MATCH(1,
             (A3894='2.1.trackMPD'!A:A)*
             (C3894='2.1.trackMPD'!D:D)*
             (D3894/10^6='2.1.trackMPD'!H:H)*
             (E3894='2.1.trackMPD'!F:F),
0))</f>
        <v>#N/A</v>
      </c>
    </row>
    <row r="3895" spans="1:9" x14ac:dyDescent="0.2">
      <c r="A3895" s="160" t="s">
        <v>94</v>
      </c>
      <c r="B3895" s="160" t="s">
        <v>3</v>
      </c>
      <c r="C3895" s="160">
        <f>_xlfn.XLOOKUP(B3895,'2.1.trackMPD'!$R$7:$R$29,'2.1.trackMPD'!$T$7:$T$29)</f>
        <v>2</v>
      </c>
      <c r="D3895" s="160">
        <v>10</v>
      </c>
      <c r="E3895" s="160" t="s">
        <v>6395</v>
      </c>
      <c r="F3895" s="160" t="s">
        <v>110</v>
      </c>
      <c r="G3895" s="160" t="s">
        <v>140</v>
      </c>
      <c r="H3895" s="160" t="s">
        <v>6392</v>
      </c>
      <c r="I3895" s="160" t="e" cm="1">
        <f t="array" ref="I3895">INDEX('2.1.trackMPD'!J:J/(24*60*60),
       MATCH(1,
             (A3895='2.1.trackMPD'!A:A)*
             (C3895='2.1.trackMPD'!D:D)*
             (D3895/10^6='2.1.trackMPD'!H:H)*
             (E3895='2.1.trackMPD'!F:F),
0))</f>
        <v>#N/A</v>
      </c>
    </row>
    <row r="3896" spans="1:9" x14ac:dyDescent="0.2">
      <c r="A3896" s="160" t="s">
        <v>94</v>
      </c>
      <c r="B3896" s="160" t="s">
        <v>3</v>
      </c>
      <c r="C3896" s="160">
        <f>_xlfn.XLOOKUP(B3896,'2.1.trackMPD'!$R$7:$R$29,'2.1.trackMPD'!$T$7:$T$29)</f>
        <v>2</v>
      </c>
      <c r="D3896" s="160">
        <v>10</v>
      </c>
      <c r="E3896" s="160" t="s">
        <v>6395</v>
      </c>
      <c r="F3896" s="160" t="s">
        <v>110</v>
      </c>
      <c r="G3896" s="160" t="s">
        <v>124</v>
      </c>
      <c r="H3896" s="160" t="s">
        <v>6393</v>
      </c>
      <c r="I3896" s="160" t="e" cm="1">
        <f t="array" ref="I3896">INDEX('2.1.trackMPD'!K:K/(24*60*60),
       MATCH(1,
             (A3896='2.1.trackMPD'!A:A)*
             (C3896='2.1.trackMPD'!D:D)*
             (D3896/10^6='2.1.trackMPD'!H:H)*
             (E3896='2.1.trackMPD'!F:F),
0))</f>
        <v>#N/A</v>
      </c>
    </row>
    <row r="3897" spans="1:9" x14ac:dyDescent="0.2">
      <c r="A3897" s="160" t="s">
        <v>94</v>
      </c>
      <c r="B3897" s="160" t="s">
        <v>3</v>
      </c>
      <c r="C3897" s="160">
        <f>_xlfn.XLOOKUP(B3897,'2.1.trackMPD'!$R$7:$R$29,'2.1.trackMPD'!$T$7:$T$29)</f>
        <v>2</v>
      </c>
      <c r="D3897" s="160">
        <v>10</v>
      </c>
      <c r="E3897" s="160" t="s">
        <v>6395</v>
      </c>
      <c r="F3897" s="160" t="s">
        <v>110</v>
      </c>
      <c r="G3897" s="160" t="s">
        <v>140</v>
      </c>
      <c r="H3897" s="160" t="s">
        <v>6393</v>
      </c>
      <c r="I3897" s="160" t="e" cm="1">
        <f t="array" ref="I3897">INDEX('2.1.trackMPD'!L:L/(24*60*60),
       MATCH(1,
             (A3897='2.1.trackMPD'!A:A)*
             (C3897='2.1.trackMPD'!D:D)*
             (D3897/10^6='2.1.trackMPD'!H:H)*
             (E3897='2.1.trackMPD'!F:F),
0))</f>
        <v>#N/A</v>
      </c>
    </row>
    <row r="3898" spans="1:9" x14ac:dyDescent="0.2">
      <c r="A3898" s="160" t="s">
        <v>94</v>
      </c>
      <c r="B3898" s="160" t="s">
        <v>3</v>
      </c>
      <c r="C3898" s="160">
        <f>_xlfn.XLOOKUP(B3898,'2.1.trackMPD'!$R$7:$R$29,'2.1.trackMPD'!$T$7:$T$29)</f>
        <v>2</v>
      </c>
      <c r="D3898" s="160">
        <v>100</v>
      </c>
      <c r="E3898" s="160" t="s">
        <v>6395</v>
      </c>
      <c r="F3898" s="160" t="s">
        <v>110</v>
      </c>
      <c r="G3898" s="160" t="s">
        <v>124</v>
      </c>
      <c r="H3898" s="160" t="s">
        <v>6392</v>
      </c>
      <c r="I3898" s="160" t="e" cm="1">
        <f t="array" ref="I3898">INDEX('2.1.trackMPD'!I:I/(24*60*60),
       MATCH(1,
             (A3898='2.1.trackMPD'!A:A)*
             (C3898='2.1.trackMPD'!D:D)*
             (D3898/10^6='2.1.trackMPD'!H:H)*
             (E3898='2.1.trackMPD'!F:F),
0))</f>
        <v>#N/A</v>
      </c>
    </row>
    <row r="3899" spans="1:9" x14ac:dyDescent="0.2">
      <c r="A3899" s="160" t="s">
        <v>94</v>
      </c>
      <c r="B3899" s="160" t="s">
        <v>3</v>
      </c>
      <c r="C3899" s="160">
        <f>_xlfn.XLOOKUP(B3899,'2.1.trackMPD'!$R$7:$R$29,'2.1.trackMPD'!$T$7:$T$29)</f>
        <v>2</v>
      </c>
      <c r="D3899" s="160">
        <v>100</v>
      </c>
      <c r="E3899" s="160" t="s">
        <v>6395</v>
      </c>
      <c r="F3899" s="160" t="s">
        <v>110</v>
      </c>
      <c r="G3899" s="160" t="s">
        <v>140</v>
      </c>
      <c r="H3899" s="160" t="s">
        <v>6392</v>
      </c>
      <c r="I3899" s="160" t="e" cm="1">
        <f t="array" ref="I3899">INDEX('2.1.trackMPD'!J:J/(24*60*60),
       MATCH(1,
             (A3899='2.1.trackMPD'!A:A)*
             (C3899='2.1.trackMPD'!D:D)*
             (D3899/10^6='2.1.trackMPD'!H:H)*
             (E3899='2.1.trackMPD'!F:F),
0))</f>
        <v>#N/A</v>
      </c>
    </row>
    <row r="3900" spans="1:9" x14ac:dyDescent="0.2">
      <c r="A3900" s="160" t="s">
        <v>94</v>
      </c>
      <c r="B3900" s="160" t="s">
        <v>3</v>
      </c>
      <c r="C3900" s="160">
        <f>_xlfn.XLOOKUP(B3900,'2.1.trackMPD'!$R$7:$R$29,'2.1.trackMPD'!$T$7:$T$29)</f>
        <v>2</v>
      </c>
      <c r="D3900" s="160">
        <v>100</v>
      </c>
      <c r="E3900" s="160" t="s">
        <v>6395</v>
      </c>
      <c r="F3900" s="160" t="s">
        <v>110</v>
      </c>
      <c r="G3900" s="160" t="s">
        <v>124</v>
      </c>
      <c r="H3900" s="160" t="s">
        <v>6393</v>
      </c>
      <c r="I3900" s="160" t="e" cm="1">
        <f t="array" ref="I3900">INDEX('2.1.trackMPD'!K:K/(24*60*60),
       MATCH(1,
             (A3900='2.1.trackMPD'!A:A)*
             (C3900='2.1.trackMPD'!D:D)*
             (D3900/10^6='2.1.trackMPD'!H:H)*
             (E3900='2.1.trackMPD'!F:F),
0))</f>
        <v>#N/A</v>
      </c>
    </row>
    <row r="3901" spans="1:9" x14ac:dyDescent="0.2">
      <c r="A3901" s="160" t="s">
        <v>94</v>
      </c>
      <c r="B3901" s="160" t="s">
        <v>3</v>
      </c>
      <c r="C3901" s="160">
        <f>_xlfn.XLOOKUP(B3901,'2.1.trackMPD'!$R$7:$R$29,'2.1.trackMPD'!$T$7:$T$29)</f>
        <v>2</v>
      </c>
      <c r="D3901" s="160">
        <v>100</v>
      </c>
      <c r="E3901" s="160" t="s">
        <v>6395</v>
      </c>
      <c r="F3901" s="160" t="s">
        <v>110</v>
      </c>
      <c r="G3901" s="160" t="s">
        <v>140</v>
      </c>
      <c r="H3901" s="160" t="s">
        <v>6393</v>
      </c>
      <c r="I3901" s="160" t="e" cm="1">
        <f t="array" ref="I3901">INDEX('2.1.trackMPD'!L:L/(24*60*60),
       MATCH(1,
             (A3901='2.1.trackMPD'!A:A)*
             (C3901='2.1.trackMPD'!D:D)*
             (D3901/10^6='2.1.trackMPD'!H:H)*
             (E3901='2.1.trackMPD'!F:F),
0))</f>
        <v>#N/A</v>
      </c>
    </row>
    <row r="3902" spans="1:9" x14ac:dyDescent="0.2">
      <c r="A3902" s="160" t="s">
        <v>94</v>
      </c>
      <c r="B3902" s="160" t="s">
        <v>23</v>
      </c>
      <c r="C3902" s="160">
        <f>_xlfn.XLOOKUP(B3902,'2.1.trackMPD'!$R$7:$R$29,'2.1.trackMPD'!$T$7:$T$29)</f>
        <v>5</v>
      </c>
      <c r="D3902" s="160">
        <v>1</v>
      </c>
      <c r="E3902" s="160" t="s">
        <v>6390</v>
      </c>
      <c r="F3902" s="160" t="s">
        <v>110</v>
      </c>
      <c r="G3902" s="160" t="s">
        <v>124</v>
      </c>
      <c r="H3902" s="160" t="s">
        <v>6392</v>
      </c>
      <c r="I3902" s="160" cm="1">
        <f t="array" ref="I3902">INDEX('2.1.trackMPD'!I:I/(24*60*60),
       MATCH(1,
             (A3902='2.1.trackMPD'!A:A)*
             (C3902='2.1.trackMPD'!D:D)*
             (D3902/10^6='2.1.trackMPD'!H:H)*
             (E3902='2.1.trackMPD'!F:F),
0))</f>
        <v>4.344509837962963E-7</v>
      </c>
    </row>
    <row r="3903" spans="1:9" x14ac:dyDescent="0.2">
      <c r="A3903" s="160" t="s">
        <v>94</v>
      </c>
      <c r="B3903" s="160" t="s">
        <v>23</v>
      </c>
      <c r="C3903" s="160">
        <f>_xlfn.XLOOKUP(B3903,'2.1.trackMPD'!$R$7:$R$29,'2.1.trackMPD'!$T$7:$T$29)</f>
        <v>5</v>
      </c>
      <c r="D3903" s="160">
        <v>1</v>
      </c>
      <c r="E3903" s="160" t="s">
        <v>6390</v>
      </c>
      <c r="F3903" s="160" t="s">
        <v>110</v>
      </c>
      <c r="G3903" s="160" t="s">
        <v>140</v>
      </c>
      <c r="H3903" s="160" t="s">
        <v>6392</v>
      </c>
      <c r="I3903" s="160" cm="1">
        <f t="array" ref="I3903">INDEX('2.1.trackMPD'!J:J/(24*60*60),
       MATCH(1,
             (A3903='2.1.trackMPD'!A:A)*
             (C3903='2.1.trackMPD'!D:D)*
             (D3903/10^6='2.1.trackMPD'!H:H)*
             (E3903='2.1.trackMPD'!F:F),
0))</f>
        <v>5.6721175428240742E-5</v>
      </c>
    </row>
    <row r="3904" spans="1:9" x14ac:dyDescent="0.2">
      <c r="A3904" s="160" t="s">
        <v>94</v>
      </c>
      <c r="B3904" s="160" t="s">
        <v>23</v>
      </c>
      <c r="C3904" s="160">
        <f>_xlfn.XLOOKUP(B3904,'2.1.trackMPD'!$R$7:$R$29,'2.1.trackMPD'!$T$7:$T$29)</f>
        <v>5</v>
      </c>
      <c r="D3904" s="160">
        <v>1</v>
      </c>
      <c r="E3904" s="160" t="s">
        <v>6390</v>
      </c>
      <c r="F3904" s="160" t="s">
        <v>110</v>
      </c>
      <c r="G3904" s="160" t="s">
        <v>124</v>
      </c>
      <c r="H3904" s="160" t="s">
        <v>6393</v>
      </c>
      <c r="I3904" s="160" cm="1">
        <f t="array" ref="I3904">INDEX('2.1.trackMPD'!K:K/(24*60*60),
       MATCH(1,
             (A3904='2.1.trackMPD'!A:A)*
             (C3904='2.1.trackMPD'!D:D)*
             (D3904/10^6='2.1.trackMPD'!H:H)*
             (E3904='2.1.trackMPD'!F:F),
0))</f>
        <v>2.7082570601851851E-7</v>
      </c>
    </row>
    <row r="3905" spans="1:9" x14ac:dyDescent="0.2">
      <c r="A3905" s="160" t="s">
        <v>94</v>
      </c>
      <c r="B3905" s="160" t="s">
        <v>23</v>
      </c>
      <c r="C3905" s="160">
        <f>_xlfn.XLOOKUP(B3905,'2.1.trackMPD'!$R$7:$R$29,'2.1.trackMPD'!$T$7:$T$29)</f>
        <v>5</v>
      </c>
      <c r="D3905" s="160">
        <v>1</v>
      </c>
      <c r="E3905" s="160" t="s">
        <v>6390</v>
      </c>
      <c r="F3905" s="160" t="s">
        <v>110</v>
      </c>
      <c r="G3905" s="160" t="s">
        <v>140</v>
      </c>
      <c r="H3905" s="160" t="s">
        <v>6393</v>
      </c>
      <c r="I3905" s="160" cm="1">
        <f t="array" ref="I3905">INDEX('2.1.trackMPD'!L:L/(24*60*60),
       MATCH(1,
             (A3905='2.1.trackMPD'!A:A)*
             (C3905='2.1.trackMPD'!D:D)*
             (D3905/10^6='2.1.trackMPD'!H:H)*
             (E3905='2.1.trackMPD'!F:F),
0))</f>
        <v>0</v>
      </c>
    </row>
    <row r="3906" spans="1:9" x14ac:dyDescent="0.2">
      <c r="A3906" s="160" t="s">
        <v>94</v>
      </c>
      <c r="B3906" s="160" t="s">
        <v>23</v>
      </c>
      <c r="C3906" s="160">
        <f>_xlfn.XLOOKUP(B3906,'2.1.trackMPD'!$R$7:$R$29,'2.1.trackMPD'!$T$7:$T$29)</f>
        <v>5</v>
      </c>
      <c r="D3906" s="160">
        <v>10</v>
      </c>
      <c r="E3906" s="160" t="s">
        <v>6390</v>
      </c>
      <c r="F3906" s="160" t="s">
        <v>110</v>
      </c>
      <c r="G3906" s="160" t="s">
        <v>124</v>
      </c>
      <c r="H3906" s="160" t="s">
        <v>6392</v>
      </c>
      <c r="I3906" s="160" cm="1">
        <f t="array" ref="I3906">INDEX('2.1.trackMPD'!I:I/(24*60*60),
       MATCH(1,
             (A3906='2.1.trackMPD'!A:A)*
             (C3906='2.1.trackMPD'!D:D)*
             (D3906/10^6='2.1.trackMPD'!H:H)*
             (E3906='2.1.trackMPD'!F:F),
0))</f>
        <v>7.4613035879629636E-7</v>
      </c>
    </row>
    <row r="3907" spans="1:9" x14ac:dyDescent="0.2">
      <c r="A3907" s="160" t="s">
        <v>94</v>
      </c>
      <c r="B3907" s="160" t="s">
        <v>23</v>
      </c>
      <c r="C3907" s="160">
        <f>_xlfn.XLOOKUP(B3907,'2.1.trackMPD'!$R$7:$R$29,'2.1.trackMPD'!$T$7:$T$29)</f>
        <v>5</v>
      </c>
      <c r="D3907" s="160">
        <v>10</v>
      </c>
      <c r="E3907" s="160" t="s">
        <v>6390</v>
      </c>
      <c r="F3907" s="160" t="s">
        <v>110</v>
      </c>
      <c r="G3907" s="160" t="s">
        <v>140</v>
      </c>
      <c r="H3907" s="160" t="s">
        <v>6392</v>
      </c>
      <c r="I3907" s="160" cm="1">
        <f t="array" ref="I3907">INDEX('2.1.trackMPD'!J:J/(24*60*60),
       MATCH(1,
             (A3907='2.1.trackMPD'!A:A)*
             (C3907='2.1.trackMPD'!D:D)*
             (D3907/10^6='2.1.trackMPD'!H:H)*
             (E3907='2.1.trackMPD'!F:F),
0))</f>
        <v>4.0322537361111111E-5</v>
      </c>
    </row>
    <row r="3908" spans="1:9" x14ac:dyDescent="0.2">
      <c r="A3908" s="160" t="s">
        <v>94</v>
      </c>
      <c r="B3908" s="160" t="s">
        <v>23</v>
      </c>
      <c r="C3908" s="160">
        <f>_xlfn.XLOOKUP(B3908,'2.1.trackMPD'!$R$7:$R$29,'2.1.trackMPD'!$T$7:$T$29)</f>
        <v>5</v>
      </c>
      <c r="D3908" s="160">
        <v>10</v>
      </c>
      <c r="E3908" s="160" t="s">
        <v>6390</v>
      </c>
      <c r="F3908" s="160" t="s">
        <v>110</v>
      </c>
      <c r="G3908" s="160" t="s">
        <v>124</v>
      </c>
      <c r="H3908" s="160" t="s">
        <v>6393</v>
      </c>
      <c r="I3908" s="160" cm="1">
        <f t="array" ref="I3908">INDEX('2.1.trackMPD'!K:K/(24*60*60),
       MATCH(1,
             (A3908='2.1.trackMPD'!A:A)*
             (C3908='2.1.trackMPD'!D:D)*
             (D3908/10^6='2.1.trackMPD'!H:H)*
             (E3908='2.1.trackMPD'!F:F),
0))</f>
        <v>4.6498125000000001E-7</v>
      </c>
    </row>
    <row r="3909" spans="1:9" x14ac:dyDescent="0.2">
      <c r="A3909" s="160" t="s">
        <v>94</v>
      </c>
      <c r="B3909" s="160" t="s">
        <v>23</v>
      </c>
      <c r="C3909" s="160">
        <f>_xlfn.XLOOKUP(B3909,'2.1.trackMPD'!$R$7:$R$29,'2.1.trackMPD'!$T$7:$T$29)</f>
        <v>5</v>
      </c>
      <c r="D3909" s="160">
        <v>10</v>
      </c>
      <c r="E3909" s="160" t="s">
        <v>6390</v>
      </c>
      <c r="F3909" s="160" t="s">
        <v>110</v>
      </c>
      <c r="G3909" s="160" t="s">
        <v>140</v>
      </c>
      <c r="H3909" s="160" t="s">
        <v>6393</v>
      </c>
      <c r="I3909" s="160" cm="1">
        <f t="array" ref="I3909">INDEX('2.1.trackMPD'!L:L/(24*60*60),
       MATCH(1,
             (A3909='2.1.trackMPD'!A:A)*
             (C3909='2.1.trackMPD'!D:D)*
             (D3909/10^6='2.1.trackMPD'!H:H)*
             (E3909='2.1.trackMPD'!F:F),
0))</f>
        <v>1.6733601041666669E-6</v>
      </c>
    </row>
    <row r="3910" spans="1:9" x14ac:dyDescent="0.2">
      <c r="A3910" s="160" t="s">
        <v>94</v>
      </c>
      <c r="B3910" s="160" t="s">
        <v>23</v>
      </c>
      <c r="C3910" s="160">
        <f>_xlfn.XLOOKUP(B3910,'2.1.trackMPD'!$R$7:$R$29,'2.1.trackMPD'!$T$7:$T$29)</f>
        <v>5</v>
      </c>
      <c r="D3910" s="160">
        <v>100</v>
      </c>
      <c r="E3910" s="160" t="s">
        <v>6390</v>
      </c>
      <c r="F3910" s="160" t="s">
        <v>110</v>
      </c>
      <c r="G3910" s="160" t="s">
        <v>124</v>
      </c>
      <c r="H3910" s="160" t="s">
        <v>6392</v>
      </c>
      <c r="I3910" s="160" cm="1">
        <f t="array" ref="I3910">INDEX('2.1.trackMPD'!I:I/(24*60*60),
       MATCH(1,
             (A3910='2.1.trackMPD'!A:A)*
             (C3910='2.1.trackMPD'!D:D)*
             (D3910/10^6='2.1.trackMPD'!H:H)*
             (E3910='2.1.trackMPD'!F:F),
0))</f>
        <v>1.7492810173611112E-5</v>
      </c>
    </row>
    <row r="3911" spans="1:9" x14ac:dyDescent="0.2">
      <c r="A3911" s="160" t="s">
        <v>94</v>
      </c>
      <c r="B3911" s="160" t="s">
        <v>23</v>
      </c>
      <c r="C3911" s="160">
        <f>_xlfn.XLOOKUP(B3911,'2.1.trackMPD'!$R$7:$R$29,'2.1.trackMPD'!$T$7:$T$29)</f>
        <v>5</v>
      </c>
      <c r="D3911" s="160">
        <v>100</v>
      </c>
      <c r="E3911" s="160" t="s">
        <v>6390</v>
      </c>
      <c r="F3911" s="160" t="s">
        <v>110</v>
      </c>
      <c r="G3911" s="160" t="s">
        <v>140</v>
      </c>
      <c r="H3911" s="160" t="s">
        <v>6392</v>
      </c>
      <c r="I3911" s="160" cm="1">
        <f t="array" ref="I3911">INDEX('2.1.trackMPD'!J:J/(24*60*60),
       MATCH(1,
             (A3911='2.1.trackMPD'!A:A)*
             (C3911='2.1.trackMPD'!D:D)*
             (D3911/10^6='2.1.trackMPD'!H:H)*
             (E3911='2.1.trackMPD'!F:F),
0))</f>
        <v>2.4881013784722221E-4</v>
      </c>
    </row>
    <row r="3912" spans="1:9" x14ac:dyDescent="0.2">
      <c r="A3912" s="160" t="s">
        <v>94</v>
      </c>
      <c r="B3912" s="160" t="s">
        <v>23</v>
      </c>
      <c r="C3912" s="160">
        <f>_xlfn.XLOOKUP(B3912,'2.1.trackMPD'!$R$7:$R$29,'2.1.trackMPD'!$T$7:$T$29)</f>
        <v>5</v>
      </c>
      <c r="D3912" s="160">
        <v>100</v>
      </c>
      <c r="E3912" s="160" t="s">
        <v>6390</v>
      </c>
      <c r="F3912" s="160" t="s">
        <v>110</v>
      </c>
      <c r="G3912" s="160" t="s">
        <v>124</v>
      </c>
      <c r="H3912" s="160" t="s">
        <v>6393</v>
      </c>
      <c r="I3912" s="160" cm="1">
        <f t="array" ref="I3912">INDEX('2.1.trackMPD'!K:K/(24*60*60),
       MATCH(1,
             (A3912='2.1.trackMPD'!A:A)*
             (C3912='2.1.trackMPD'!D:D)*
             (D3912/10^6='2.1.trackMPD'!H:H)*
             (E3912='2.1.trackMPD'!F:F),
0))</f>
        <v>0</v>
      </c>
    </row>
    <row r="3913" spans="1:9" x14ac:dyDescent="0.2">
      <c r="A3913" s="160" t="s">
        <v>94</v>
      </c>
      <c r="B3913" s="160" t="s">
        <v>23</v>
      </c>
      <c r="C3913" s="160">
        <f>_xlfn.XLOOKUP(B3913,'2.1.trackMPD'!$R$7:$R$29,'2.1.trackMPD'!$T$7:$T$29)</f>
        <v>5</v>
      </c>
      <c r="D3913" s="160">
        <v>100</v>
      </c>
      <c r="E3913" s="160" t="s">
        <v>6390</v>
      </c>
      <c r="F3913" s="160" t="s">
        <v>110</v>
      </c>
      <c r="G3913" s="160" t="s">
        <v>140</v>
      </c>
      <c r="H3913" s="160" t="s">
        <v>6393</v>
      </c>
      <c r="I3913" s="160" cm="1">
        <f t="array" ref="I3913">INDEX('2.1.trackMPD'!L:L/(24*60*60),
       MATCH(1,
             (A3913='2.1.trackMPD'!A:A)*
             (C3913='2.1.trackMPD'!D:D)*
             (D3913/10^6='2.1.trackMPD'!H:H)*
             (E3913='2.1.trackMPD'!F:F),
0))</f>
        <v>0</v>
      </c>
    </row>
    <row r="3914" spans="1:9" x14ac:dyDescent="0.2">
      <c r="A3914" s="160" t="s">
        <v>94</v>
      </c>
      <c r="B3914" s="160" t="s">
        <v>23</v>
      </c>
      <c r="C3914" s="160">
        <f>_xlfn.XLOOKUP(B3914,'2.1.trackMPD'!$R$7:$R$29,'2.1.trackMPD'!$T$7:$T$29)</f>
        <v>5</v>
      </c>
      <c r="D3914" s="160">
        <v>1000</v>
      </c>
      <c r="E3914" s="160" t="s">
        <v>6390</v>
      </c>
      <c r="F3914" s="160" t="s">
        <v>110</v>
      </c>
      <c r="G3914" s="160" t="s">
        <v>124</v>
      </c>
      <c r="H3914" s="160" t="s">
        <v>6392</v>
      </c>
      <c r="I3914" s="160" cm="1">
        <f t="array" ref="I3914">INDEX('2.1.trackMPD'!I:I/(24*60*60),
       MATCH(1,
             (A3914='2.1.trackMPD'!A:A)*
             (C3914='2.1.trackMPD'!D:D)*
             (D3914/10^6='2.1.trackMPD'!H:H)*
             (E3914='2.1.trackMPD'!F:F),
0))</f>
        <v>1.0764452700231481E-2</v>
      </c>
    </row>
    <row r="3915" spans="1:9" x14ac:dyDescent="0.2">
      <c r="A3915" s="160" t="s">
        <v>94</v>
      </c>
      <c r="B3915" s="160" t="s">
        <v>23</v>
      </c>
      <c r="C3915" s="160">
        <f>_xlfn.XLOOKUP(B3915,'2.1.trackMPD'!$R$7:$R$29,'2.1.trackMPD'!$T$7:$T$29)</f>
        <v>5</v>
      </c>
      <c r="D3915" s="160">
        <v>1000</v>
      </c>
      <c r="E3915" s="160" t="s">
        <v>6390</v>
      </c>
      <c r="F3915" s="160" t="s">
        <v>110</v>
      </c>
      <c r="G3915" s="160" t="s">
        <v>140</v>
      </c>
      <c r="H3915" s="160" t="s">
        <v>6392</v>
      </c>
      <c r="I3915" s="160" cm="1">
        <f t="array" ref="I3915">INDEX('2.1.trackMPD'!J:J/(24*60*60),
       MATCH(1,
             (A3915='2.1.trackMPD'!A:A)*
             (C3915='2.1.trackMPD'!D:D)*
             (D3915/10^6='2.1.trackMPD'!H:H)*
             (E3915='2.1.trackMPD'!F:F),
0))</f>
        <v>0.63622742210648153</v>
      </c>
    </row>
    <row r="3916" spans="1:9" x14ac:dyDescent="0.2">
      <c r="A3916" s="160" t="s">
        <v>94</v>
      </c>
      <c r="B3916" s="160" t="s">
        <v>23</v>
      </c>
      <c r="C3916" s="160">
        <f>_xlfn.XLOOKUP(B3916,'2.1.trackMPD'!$R$7:$R$29,'2.1.trackMPD'!$T$7:$T$29)</f>
        <v>5</v>
      </c>
      <c r="D3916" s="160">
        <v>1000</v>
      </c>
      <c r="E3916" s="160" t="s">
        <v>6390</v>
      </c>
      <c r="F3916" s="160" t="s">
        <v>110</v>
      </c>
      <c r="G3916" s="160" t="s">
        <v>124</v>
      </c>
      <c r="H3916" s="160" t="s">
        <v>6393</v>
      </c>
      <c r="I3916" s="160" cm="1">
        <f t="array" ref="I3916">INDEX('2.1.trackMPD'!K:K/(24*60*60),
       MATCH(1,
             (A3916='2.1.trackMPD'!A:A)*
             (C3916='2.1.trackMPD'!D:D)*
             (D3916/10^6='2.1.trackMPD'!H:H)*
             (E3916='2.1.trackMPD'!F:F),
0))</f>
        <v>0</v>
      </c>
    </row>
    <row r="3917" spans="1:9" x14ac:dyDescent="0.2">
      <c r="A3917" s="160" t="s">
        <v>94</v>
      </c>
      <c r="B3917" s="160" t="s">
        <v>23</v>
      </c>
      <c r="C3917" s="160">
        <f>_xlfn.XLOOKUP(B3917,'2.1.trackMPD'!$R$7:$R$29,'2.1.trackMPD'!$T$7:$T$29)</f>
        <v>5</v>
      </c>
      <c r="D3917" s="160">
        <v>1000</v>
      </c>
      <c r="E3917" s="160" t="s">
        <v>6390</v>
      </c>
      <c r="F3917" s="160" t="s">
        <v>110</v>
      </c>
      <c r="G3917" s="160" t="s">
        <v>140</v>
      </c>
      <c r="H3917" s="160" t="s">
        <v>6393</v>
      </c>
      <c r="I3917" s="160" cm="1">
        <f t="array" ref="I3917">INDEX('2.1.trackMPD'!L:L/(24*60*60),
       MATCH(1,
             (A3917='2.1.trackMPD'!A:A)*
             (C3917='2.1.trackMPD'!D:D)*
             (D3917/10^6='2.1.trackMPD'!H:H)*
             (E3917='2.1.trackMPD'!F:F),
0))</f>
        <v>0</v>
      </c>
    </row>
    <row r="3918" spans="1:9" x14ac:dyDescent="0.2">
      <c r="A3918" s="160" t="s">
        <v>94</v>
      </c>
      <c r="B3918" s="160" t="s">
        <v>23</v>
      </c>
      <c r="C3918" s="160">
        <f>_xlfn.XLOOKUP(B3918,'2.1.trackMPD'!$R$7:$R$29,'2.1.trackMPD'!$T$7:$T$29)</f>
        <v>5</v>
      </c>
      <c r="D3918" s="160">
        <v>5000</v>
      </c>
      <c r="E3918" s="160" t="s">
        <v>6390</v>
      </c>
      <c r="F3918" s="160" t="s">
        <v>110</v>
      </c>
      <c r="G3918" s="160" t="s">
        <v>124</v>
      </c>
      <c r="H3918" s="160" t="s">
        <v>6392</v>
      </c>
      <c r="I3918" s="160" cm="1">
        <f t="array" ref="I3918">INDEX('2.1.trackMPD'!I:I/(24*60*60),
       MATCH(1,
             (A3918='2.1.trackMPD'!A:A)*
             (C3918='2.1.trackMPD'!D:D)*
             (D3918/10^6='2.1.trackMPD'!H:H)*
             (E3918='2.1.trackMPD'!F:F),
0))</f>
        <v>6.2518566076388893E-2</v>
      </c>
    </row>
    <row r="3919" spans="1:9" x14ac:dyDescent="0.2">
      <c r="A3919" s="160" t="s">
        <v>94</v>
      </c>
      <c r="B3919" s="160" t="s">
        <v>23</v>
      </c>
      <c r="C3919" s="160">
        <f>_xlfn.XLOOKUP(B3919,'2.1.trackMPD'!$R$7:$R$29,'2.1.trackMPD'!$T$7:$T$29)</f>
        <v>5</v>
      </c>
      <c r="D3919" s="160">
        <v>5000</v>
      </c>
      <c r="E3919" s="160" t="s">
        <v>6390</v>
      </c>
      <c r="F3919" s="160" t="s">
        <v>110</v>
      </c>
      <c r="G3919" s="160" t="s">
        <v>140</v>
      </c>
      <c r="H3919" s="160" t="s">
        <v>6392</v>
      </c>
      <c r="I3919" s="160" cm="1">
        <f t="array" ref="I3919">INDEX('2.1.trackMPD'!J:J/(24*60*60),
       MATCH(1,
             (A3919='2.1.trackMPD'!A:A)*
             (C3919='2.1.trackMPD'!D:D)*
             (D3919/10^6='2.1.trackMPD'!H:H)*
             (E3919='2.1.trackMPD'!F:F),
0))</f>
        <v>3.6915452662037036</v>
      </c>
    </row>
    <row r="3920" spans="1:9" x14ac:dyDescent="0.2">
      <c r="A3920" s="160" t="s">
        <v>94</v>
      </c>
      <c r="B3920" s="160" t="s">
        <v>23</v>
      </c>
      <c r="C3920" s="160">
        <f>_xlfn.XLOOKUP(B3920,'2.1.trackMPD'!$R$7:$R$29,'2.1.trackMPD'!$T$7:$T$29)</f>
        <v>5</v>
      </c>
      <c r="D3920" s="160">
        <v>5000</v>
      </c>
      <c r="E3920" s="160" t="s">
        <v>6390</v>
      </c>
      <c r="F3920" s="160" t="s">
        <v>110</v>
      </c>
      <c r="G3920" s="160" t="s">
        <v>124</v>
      </c>
      <c r="H3920" s="160" t="s">
        <v>6393</v>
      </c>
      <c r="I3920" s="160" cm="1">
        <f t="array" ref="I3920">INDEX('2.1.trackMPD'!K:K/(24*60*60),
       MATCH(1,
             (A3920='2.1.trackMPD'!A:A)*
             (C3920='2.1.trackMPD'!D:D)*
             (D3920/10^6='2.1.trackMPD'!H:H)*
             (E3920='2.1.trackMPD'!F:F),
0))</f>
        <v>0</v>
      </c>
    </row>
    <row r="3921" spans="1:9" x14ac:dyDescent="0.2">
      <c r="A3921" s="160" t="s">
        <v>94</v>
      </c>
      <c r="B3921" s="160" t="s">
        <v>23</v>
      </c>
      <c r="C3921" s="160">
        <f>_xlfn.XLOOKUP(B3921,'2.1.trackMPD'!$R$7:$R$29,'2.1.trackMPD'!$T$7:$T$29)</f>
        <v>5</v>
      </c>
      <c r="D3921" s="160">
        <v>5000</v>
      </c>
      <c r="E3921" s="160" t="s">
        <v>6390</v>
      </c>
      <c r="F3921" s="160" t="s">
        <v>110</v>
      </c>
      <c r="G3921" s="160" t="s">
        <v>140</v>
      </c>
      <c r="H3921" s="160" t="s">
        <v>6393</v>
      </c>
      <c r="I3921" s="160" cm="1">
        <f t="array" ref="I3921">INDEX('2.1.trackMPD'!L:L/(24*60*60),
       MATCH(1,
             (A3921='2.1.trackMPD'!A:A)*
             (C3921='2.1.trackMPD'!D:D)*
             (D3921/10^6='2.1.trackMPD'!H:H)*
             (E3921='2.1.trackMPD'!F:F),
0))</f>
        <v>0</v>
      </c>
    </row>
    <row r="3922" spans="1:9" x14ac:dyDescent="0.2">
      <c r="A3922" s="160" t="s">
        <v>94</v>
      </c>
      <c r="B3922" s="160" t="s">
        <v>23</v>
      </c>
      <c r="C3922" s="160">
        <f>_xlfn.XLOOKUP(B3922,'2.1.trackMPD'!$R$7:$R$29,'2.1.trackMPD'!$T$7:$T$29)</f>
        <v>5</v>
      </c>
      <c r="D3922" s="160">
        <v>1</v>
      </c>
      <c r="E3922" s="160" t="s">
        <v>6394</v>
      </c>
      <c r="F3922" s="160" t="s">
        <v>110</v>
      </c>
      <c r="G3922" s="160" t="s">
        <v>124</v>
      </c>
      <c r="H3922" s="160" t="s">
        <v>6392</v>
      </c>
      <c r="I3922" s="160" cm="1">
        <f t="array" ref="I3922">INDEX('2.1.trackMPD'!I:I/(24*60*60),
       MATCH(1,
             (A3922='2.1.trackMPD'!A:A)*
             (C3922='2.1.trackMPD'!D:D)*
             (D3922/10^6='2.1.trackMPD'!H:H)*
             (E3922='2.1.trackMPD'!F:F),
0))</f>
        <v>8.3545853009259267E-7</v>
      </c>
    </row>
    <row r="3923" spans="1:9" x14ac:dyDescent="0.2">
      <c r="A3923" s="160" t="s">
        <v>94</v>
      </c>
      <c r="B3923" s="160" t="s">
        <v>23</v>
      </c>
      <c r="C3923" s="160">
        <f>_xlfn.XLOOKUP(B3923,'2.1.trackMPD'!$R$7:$R$29,'2.1.trackMPD'!$T$7:$T$29)</f>
        <v>5</v>
      </c>
      <c r="D3923" s="160">
        <v>1</v>
      </c>
      <c r="E3923" s="160" t="s">
        <v>6394</v>
      </c>
      <c r="F3923" s="160" t="s">
        <v>110</v>
      </c>
      <c r="G3923" s="160" t="s">
        <v>140</v>
      </c>
      <c r="H3923" s="160" t="s">
        <v>6392</v>
      </c>
      <c r="I3923" s="160" cm="1">
        <f t="array" ref="I3923">INDEX('2.1.trackMPD'!J:J/(24*60*60),
       MATCH(1,
             (A3923='2.1.trackMPD'!A:A)*
             (C3923='2.1.trackMPD'!D:D)*
             (D3923/10^6='2.1.trackMPD'!H:H)*
             (E3923='2.1.trackMPD'!F:F),
0))</f>
        <v>3.9004878969907405E-5</v>
      </c>
    </row>
    <row r="3924" spans="1:9" x14ac:dyDescent="0.2">
      <c r="A3924" s="160" t="s">
        <v>94</v>
      </c>
      <c r="B3924" s="160" t="s">
        <v>23</v>
      </c>
      <c r="C3924" s="160">
        <f>_xlfn.XLOOKUP(B3924,'2.1.trackMPD'!$R$7:$R$29,'2.1.trackMPD'!$T$7:$T$29)</f>
        <v>5</v>
      </c>
      <c r="D3924" s="160">
        <v>1</v>
      </c>
      <c r="E3924" s="160" t="s">
        <v>6394</v>
      </c>
      <c r="F3924" s="160" t="s">
        <v>110</v>
      </c>
      <c r="G3924" s="160" t="s">
        <v>124</v>
      </c>
      <c r="H3924" s="160" t="s">
        <v>6393</v>
      </c>
      <c r="I3924" s="160" cm="1">
        <f t="array" ref="I3924">INDEX('2.1.trackMPD'!K:K/(24*60*60),
       MATCH(1,
             (A3924='2.1.trackMPD'!A:A)*
             (C3924='2.1.trackMPD'!D:D)*
             (D3924/10^6='2.1.trackMPD'!H:H)*
             (E3924='2.1.trackMPD'!F:F),
0))</f>
        <v>0</v>
      </c>
    </row>
    <row r="3925" spans="1:9" x14ac:dyDescent="0.2">
      <c r="A3925" s="160" t="s">
        <v>94</v>
      </c>
      <c r="B3925" s="160" t="s">
        <v>23</v>
      </c>
      <c r="C3925" s="160">
        <f>_xlfn.XLOOKUP(B3925,'2.1.trackMPD'!$R$7:$R$29,'2.1.trackMPD'!$T$7:$T$29)</f>
        <v>5</v>
      </c>
      <c r="D3925" s="160">
        <v>1</v>
      </c>
      <c r="E3925" s="160" t="s">
        <v>6394</v>
      </c>
      <c r="F3925" s="160" t="s">
        <v>110</v>
      </c>
      <c r="G3925" s="160" t="s">
        <v>140</v>
      </c>
      <c r="H3925" s="160" t="s">
        <v>6393</v>
      </c>
      <c r="I3925" s="160" cm="1">
        <f t="array" ref="I3925">INDEX('2.1.trackMPD'!L:L/(24*60*60),
       MATCH(1,
             (A3925='2.1.trackMPD'!A:A)*
             (C3925='2.1.trackMPD'!D:D)*
             (D3925/10^6='2.1.trackMPD'!H:H)*
             (E3925='2.1.trackMPD'!F:F),
0))</f>
        <v>5.5778670138888894E-7</v>
      </c>
    </row>
    <row r="3926" spans="1:9" x14ac:dyDescent="0.2">
      <c r="A3926" s="160" t="s">
        <v>94</v>
      </c>
      <c r="B3926" s="160" t="s">
        <v>23</v>
      </c>
      <c r="C3926" s="160">
        <f>_xlfn.XLOOKUP(B3926,'2.1.trackMPD'!$R$7:$R$29,'2.1.trackMPD'!$T$7:$T$29)</f>
        <v>5</v>
      </c>
      <c r="D3926" s="160">
        <v>10</v>
      </c>
      <c r="E3926" s="160" t="s">
        <v>6394</v>
      </c>
      <c r="F3926" s="160" t="s">
        <v>110</v>
      </c>
      <c r="G3926" s="160" t="s">
        <v>124</v>
      </c>
      <c r="H3926" s="160" t="s">
        <v>6392</v>
      </c>
      <c r="I3926" s="160" cm="1">
        <f t="array" ref="I3926">INDEX('2.1.trackMPD'!I:I/(24*60*60),
       MATCH(1,
             (A3926='2.1.trackMPD'!A:A)*
             (C3926='2.1.trackMPD'!D:D)*
             (D3926/10^6='2.1.trackMPD'!H:H)*
             (E3926='2.1.trackMPD'!F:F),
0))</f>
        <v>8.310692719907408E-6</v>
      </c>
    </row>
    <row r="3927" spans="1:9" x14ac:dyDescent="0.2">
      <c r="A3927" s="160" t="s">
        <v>94</v>
      </c>
      <c r="B3927" s="160" t="s">
        <v>23</v>
      </c>
      <c r="C3927" s="160">
        <f>_xlfn.XLOOKUP(B3927,'2.1.trackMPD'!$R$7:$R$29,'2.1.trackMPD'!$T$7:$T$29)</f>
        <v>5</v>
      </c>
      <c r="D3927" s="160">
        <v>10</v>
      </c>
      <c r="E3927" s="160" t="s">
        <v>6394</v>
      </c>
      <c r="F3927" s="160" t="s">
        <v>110</v>
      </c>
      <c r="G3927" s="160" t="s">
        <v>140</v>
      </c>
      <c r="H3927" s="160" t="s">
        <v>6392</v>
      </c>
      <c r="I3927" s="160" cm="1">
        <f t="array" ref="I3927">INDEX('2.1.trackMPD'!J:J/(24*60*60),
       MATCH(1,
             (A3927='2.1.trackMPD'!A:A)*
             (C3927='2.1.trackMPD'!D:D)*
             (D3927/10^6='2.1.trackMPD'!H:H)*
             (E3927='2.1.trackMPD'!F:F),
0))</f>
        <v>1.5195760127314817E-4</v>
      </c>
    </row>
    <row r="3928" spans="1:9" x14ac:dyDescent="0.2">
      <c r="A3928" s="160" t="s">
        <v>94</v>
      </c>
      <c r="B3928" s="160" t="s">
        <v>23</v>
      </c>
      <c r="C3928" s="160">
        <f>_xlfn.XLOOKUP(B3928,'2.1.trackMPD'!$R$7:$R$29,'2.1.trackMPD'!$T$7:$T$29)</f>
        <v>5</v>
      </c>
      <c r="D3928" s="160">
        <v>10</v>
      </c>
      <c r="E3928" s="160" t="s">
        <v>6394</v>
      </c>
      <c r="F3928" s="160" t="s">
        <v>110</v>
      </c>
      <c r="G3928" s="160" t="s">
        <v>124</v>
      </c>
      <c r="H3928" s="160" t="s">
        <v>6393</v>
      </c>
      <c r="I3928" s="160" cm="1">
        <f t="array" ref="I3928">INDEX('2.1.trackMPD'!K:K/(24*60*60),
       MATCH(1,
             (A3928='2.1.trackMPD'!A:A)*
             (C3928='2.1.trackMPD'!D:D)*
             (D3928/10^6='2.1.trackMPD'!H:H)*
             (E3928='2.1.trackMPD'!F:F),
0))</f>
        <v>0</v>
      </c>
    </row>
    <row r="3929" spans="1:9" x14ac:dyDescent="0.2">
      <c r="A3929" s="160" t="s">
        <v>94</v>
      </c>
      <c r="B3929" s="160" t="s">
        <v>23</v>
      </c>
      <c r="C3929" s="160">
        <f>_xlfn.XLOOKUP(B3929,'2.1.trackMPD'!$R$7:$R$29,'2.1.trackMPD'!$T$7:$T$29)</f>
        <v>5</v>
      </c>
      <c r="D3929" s="160">
        <v>10</v>
      </c>
      <c r="E3929" s="160" t="s">
        <v>6394</v>
      </c>
      <c r="F3929" s="160" t="s">
        <v>110</v>
      </c>
      <c r="G3929" s="160" t="s">
        <v>140</v>
      </c>
      <c r="H3929" s="160" t="s">
        <v>6393</v>
      </c>
      <c r="I3929" s="160" cm="1">
        <f t="array" ref="I3929">INDEX('2.1.trackMPD'!L:L/(24*60*60),
       MATCH(1,
             (A3929='2.1.trackMPD'!A:A)*
             (C3929='2.1.trackMPD'!D:D)*
             (D3929/10^6='2.1.trackMPD'!H:H)*
             (E3929='2.1.trackMPD'!F:F),
0))</f>
        <v>0</v>
      </c>
    </row>
    <row r="3930" spans="1:9" x14ac:dyDescent="0.2">
      <c r="A3930" s="160" t="s">
        <v>94</v>
      </c>
      <c r="B3930" s="160" t="s">
        <v>23</v>
      </c>
      <c r="C3930" s="160">
        <f>_xlfn.XLOOKUP(B3930,'2.1.trackMPD'!$R$7:$R$29,'2.1.trackMPD'!$T$7:$T$29)</f>
        <v>5</v>
      </c>
      <c r="D3930" s="160">
        <v>100</v>
      </c>
      <c r="E3930" s="160" t="s">
        <v>6394</v>
      </c>
      <c r="F3930" s="160" t="s">
        <v>110</v>
      </c>
      <c r="G3930" s="160" t="s">
        <v>124</v>
      </c>
      <c r="H3930" s="160" t="s">
        <v>6392</v>
      </c>
      <c r="I3930" s="160" cm="1">
        <f t="array" ref="I3930">INDEX('2.1.trackMPD'!I:I/(24*60*60),
       MATCH(1,
             (A3930='2.1.trackMPD'!A:A)*
             (C3930='2.1.trackMPD'!D:D)*
             (D3930/10^6='2.1.trackMPD'!H:H)*
             (E3930='2.1.trackMPD'!F:F),
0))</f>
        <v>2.100010275462963E-4</v>
      </c>
    </row>
    <row r="3931" spans="1:9" x14ac:dyDescent="0.2">
      <c r="A3931" s="160" t="s">
        <v>94</v>
      </c>
      <c r="B3931" s="160" t="s">
        <v>23</v>
      </c>
      <c r="C3931" s="160">
        <f>_xlfn.XLOOKUP(B3931,'2.1.trackMPD'!$R$7:$R$29,'2.1.trackMPD'!$T$7:$T$29)</f>
        <v>5</v>
      </c>
      <c r="D3931" s="160">
        <v>100</v>
      </c>
      <c r="E3931" s="160" t="s">
        <v>6394</v>
      </c>
      <c r="F3931" s="160" t="s">
        <v>110</v>
      </c>
      <c r="G3931" s="160" t="s">
        <v>140</v>
      </c>
      <c r="H3931" s="160" t="s">
        <v>6392</v>
      </c>
      <c r="I3931" s="160" cm="1">
        <f t="array" ref="I3931">INDEX('2.1.trackMPD'!J:J/(24*60*60),
       MATCH(1,
             (A3931='2.1.trackMPD'!A:A)*
             (C3931='2.1.trackMPD'!D:D)*
             (D3931/10^6='2.1.trackMPD'!H:H)*
             (E3931='2.1.trackMPD'!F:F),
0))</f>
        <v>8.5269835532407413E-4</v>
      </c>
    </row>
    <row r="3932" spans="1:9" x14ac:dyDescent="0.2">
      <c r="A3932" s="160" t="s">
        <v>94</v>
      </c>
      <c r="B3932" s="160" t="s">
        <v>23</v>
      </c>
      <c r="C3932" s="160">
        <f>_xlfn.XLOOKUP(B3932,'2.1.trackMPD'!$R$7:$R$29,'2.1.trackMPD'!$T$7:$T$29)</f>
        <v>5</v>
      </c>
      <c r="D3932" s="160">
        <v>100</v>
      </c>
      <c r="E3932" s="160" t="s">
        <v>6394</v>
      </c>
      <c r="F3932" s="160" t="s">
        <v>110</v>
      </c>
      <c r="G3932" s="160" t="s">
        <v>124</v>
      </c>
      <c r="H3932" s="160" t="s">
        <v>6393</v>
      </c>
      <c r="I3932" s="160" cm="1">
        <f t="array" ref="I3932">INDEX('2.1.trackMPD'!K:K/(24*60*60),
       MATCH(1,
             (A3932='2.1.trackMPD'!A:A)*
             (C3932='2.1.trackMPD'!D:D)*
             (D3932/10^6='2.1.trackMPD'!H:H)*
             (E3932='2.1.trackMPD'!F:F),
0))</f>
        <v>0</v>
      </c>
    </row>
    <row r="3933" spans="1:9" x14ac:dyDescent="0.2">
      <c r="A3933" s="160" t="s">
        <v>94</v>
      </c>
      <c r="B3933" s="160" t="s">
        <v>23</v>
      </c>
      <c r="C3933" s="160">
        <f>_xlfn.XLOOKUP(B3933,'2.1.trackMPD'!$R$7:$R$29,'2.1.trackMPD'!$T$7:$T$29)</f>
        <v>5</v>
      </c>
      <c r="D3933" s="160">
        <v>100</v>
      </c>
      <c r="E3933" s="160" t="s">
        <v>6394</v>
      </c>
      <c r="F3933" s="160" t="s">
        <v>110</v>
      </c>
      <c r="G3933" s="160" t="s">
        <v>140</v>
      </c>
      <c r="H3933" s="160" t="s">
        <v>6393</v>
      </c>
      <c r="I3933" s="160" cm="1">
        <f t="array" ref="I3933">INDEX('2.1.trackMPD'!L:L/(24*60*60),
       MATCH(1,
             (A3933='2.1.trackMPD'!A:A)*
             (C3933='2.1.trackMPD'!D:D)*
             (D3933/10^6='2.1.trackMPD'!H:H)*
             (E3933='2.1.trackMPD'!F:F),
0))</f>
        <v>0</v>
      </c>
    </row>
    <row r="3934" spans="1:9" x14ac:dyDescent="0.2">
      <c r="A3934" s="160" t="s">
        <v>94</v>
      </c>
      <c r="B3934" s="160" t="s">
        <v>23</v>
      </c>
      <c r="C3934" s="160">
        <f>_xlfn.XLOOKUP(B3934,'2.1.trackMPD'!$R$7:$R$29,'2.1.trackMPD'!$T$7:$T$29)</f>
        <v>5</v>
      </c>
      <c r="D3934" s="160">
        <v>1000</v>
      </c>
      <c r="E3934" s="160" t="s">
        <v>6394</v>
      </c>
      <c r="F3934" s="160" t="s">
        <v>110</v>
      </c>
      <c r="G3934" s="160" t="s">
        <v>124</v>
      </c>
      <c r="H3934" s="160" t="s">
        <v>6392</v>
      </c>
      <c r="I3934" s="160" cm="1">
        <f t="array" ref="I3934">INDEX('2.1.trackMPD'!I:I/(24*60*60),
       MATCH(1,
             (A3934='2.1.trackMPD'!A:A)*
             (C3934='2.1.trackMPD'!D:D)*
             (D3934/10^6='2.1.trackMPD'!H:H)*
             (E3934='2.1.trackMPD'!F:F),
0))</f>
        <v>1.2714551666666667E-2</v>
      </c>
    </row>
    <row r="3935" spans="1:9" x14ac:dyDescent="0.2">
      <c r="A3935" s="160" t="s">
        <v>94</v>
      </c>
      <c r="B3935" s="160" t="s">
        <v>23</v>
      </c>
      <c r="C3935" s="160">
        <f>_xlfn.XLOOKUP(B3935,'2.1.trackMPD'!$R$7:$R$29,'2.1.trackMPD'!$T$7:$T$29)</f>
        <v>5</v>
      </c>
      <c r="D3935" s="160">
        <v>1000</v>
      </c>
      <c r="E3935" s="160" t="s">
        <v>6394</v>
      </c>
      <c r="F3935" s="160" t="s">
        <v>110</v>
      </c>
      <c r="G3935" s="160" t="s">
        <v>140</v>
      </c>
      <c r="H3935" s="160" t="s">
        <v>6392</v>
      </c>
      <c r="I3935" s="160" cm="1">
        <f t="array" ref="I3935">INDEX('2.1.trackMPD'!J:J/(24*60*60),
       MATCH(1,
             (A3935='2.1.trackMPD'!A:A)*
             (C3935='2.1.trackMPD'!D:D)*
             (D3935/10^6='2.1.trackMPD'!H:H)*
             (E3935='2.1.trackMPD'!F:F),
0))</f>
        <v>0.75079622766203713</v>
      </c>
    </row>
    <row r="3936" spans="1:9" x14ac:dyDescent="0.2">
      <c r="A3936" s="160" t="s">
        <v>94</v>
      </c>
      <c r="B3936" s="160" t="s">
        <v>23</v>
      </c>
      <c r="C3936" s="160">
        <f>_xlfn.XLOOKUP(B3936,'2.1.trackMPD'!$R$7:$R$29,'2.1.trackMPD'!$T$7:$T$29)</f>
        <v>5</v>
      </c>
      <c r="D3936" s="160">
        <v>1000</v>
      </c>
      <c r="E3936" s="160" t="s">
        <v>6394</v>
      </c>
      <c r="F3936" s="160" t="s">
        <v>110</v>
      </c>
      <c r="G3936" s="160" t="s">
        <v>124</v>
      </c>
      <c r="H3936" s="160" t="s">
        <v>6393</v>
      </c>
      <c r="I3936" s="160" cm="1">
        <f t="array" ref="I3936">INDEX('2.1.trackMPD'!K:K/(24*60*60),
       MATCH(1,
             (A3936='2.1.trackMPD'!A:A)*
             (C3936='2.1.trackMPD'!D:D)*
             (D3936/10^6='2.1.trackMPD'!H:H)*
             (E3936='2.1.trackMPD'!F:F),
0))</f>
        <v>0</v>
      </c>
    </row>
    <row r="3937" spans="1:9" x14ac:dyDescent="0.2">
      <c r="A3937" s="160" t="s">
        <v>94</v>
      </c>
      <c r="B3937" s="160" t="s">
        <v>23</v>
      </c>
      <c r="C3937" s="160">
        <f>_xlfn.XLOOKUP(B3937,'2.1.trackMPD'!$R$7:$R$29,'2.1.trackMPD'!$T$7:$T$29)</f>
        <v>5</v>
      </c>
      <c r="D3937" s="160">
        <v>1000</v>
      </c>
      <c r="E3937" s="160" t="s">
        <v>6394</v>
      </c>
      <c r="F3937" s="160" t="s">
        <v>110</v>
      </c>
      <c r="G3937" s="160" t="s">
        <v>140</v>
      </c>
      <c r="H3937" s="160" t="s">
        <v>6393</v>
      </c>
      <c r="I3937" s="160" cm="1">
        <f t="array" ref="I3937">INDEX('2.1.trackMPD'!L:L/(24*60*60),
       MATCH(1,
             (A3937='2.1.trackMPD'!A:A)*
             (C3937='2.1.trackMPD'!D:D)*
             (D3937/10^6='2.1.trackMPD'!H:H)*
             (E3937='2.1.trackMPD'!F:F),
0))</f>
        <v>0</v>
      </c>
    </row>
    <row r="3938" spans="1:9" x14ac:dyDescent="0.2">
      <c r="A3938" s="160" t="s">
        <v>94</v>
      </c>
      <c r="B3938" s="160" t="s">
        <v>23</v>
      </c>
      <c r="C3938" s="160">
        <f>_xlfn.XLOOKUP(B3938,'2.1.trackMPD'!$R$7:$R$29,'2.1.trackMPD'!$T$7:$T$29)</f>
        <v>5</v>
      </c>
      <c r="D3938" s="160">
        <v>5000</v>
      </c>
      <c r="E3938" s="160" t="s">
        <v>6394</v>
      </c>
      <c r="F3938" s="160" t="s">
        <v>110</v>
      </c>
      <c r="G3938" s="160" t="s">
        <v>124</v>
      </c>
      <c r="H3938" s="160" t="s">
        <v>6392</v>
      </c>
      <c r="I3938" s="160" cm="1">
        <f t="array" ref="I3938">INDEX('2.1.trackMPD'!I:I/(24*60*60),
       MATCH(1,
             (A3938='2.1.trackMPD'!A:A)*
             (C3938='2.1.trackMPD'!D:D)*
             (D3938/10^6='2.1.trackMPD'!H:H)*
             (E3938='2.1.trackMPD'!F:F),
0))</f>
        <v>4.3155879780092589E-2</v>
      </c>
    </row>
    <row r="3939" spans="1:9" x14ac:dyDescent="0.2">
      <c r="A3939" s="160" t="s">
        <v>94</v>
      </c>
      <c r="B3939" s="160" t="s">
        <v>23</v>
      </c>
      <c r="C3939" s="160">
        <f>_xlfn.XLOOKUP(B3939,'2.1.trackMPD'!$R$7:$R$29,'2.1.trackMPD'!$T$7:$T$29)</f>
        <v>5</v>
      </c>
      <c r="D3939" s="160">
        <v>5000</v>
      </c>
      <c r="E3939" s="160" t="s">
        <v>6394</v>
      </c>
      <c r="F3939" s="160" t="s">
        <v>110</v>
      </c>
      <c r="G3939" s="160" t="s">
        <v>140</v>
      </c>
      <c r="H3939" s="160" t="s">
        <v>6392</v>
      </c>
      <c r="I3939" s="160" cm="1">
        <f t="array" ref="I3939">INDEX('2.1.trackMPD'!J:J/(24*60*60),
       MATCH(1,
             (A3939='2.1.trackMPD'!A:A)*
             (C3939='2.1.trackMPD'!D:D)*
             (D3939/10^6='2.1.trackMPD'!H:H)*
             (E3939='2.1.trackMPD'!F:F),
0))</f>
        <v>2.5491454710648149</v>
      </c>
    </row>
    <row r="3940" spans="1:9" x14ac:dyDescent="0.2">
      <c r="A3940" s="160" t="s">
        <v>94</v>
      </c>
      <c r="B3940" s="160" t="s">
        <v>23</v>
      </c>
      <c r="C3940" s="160">
        <f>_xlfn.XLOOKUP(B3940,'2.1.trackMPD'!$R$7:$R$29,'2.1.trackMPD'!$T$7:$T$29)</f>
        <v>5</v>
      </c>
      <c r="D3940" s="160">
        <v>5000</v>
      </c>
      <c r="E3940" s="160" t="s">
        <v>6394</v>
      </c>
      <c r="F3940" s="160" t="s">
        <v>110</v>
      </c>
      <c r="G3940" s="160" t="s">
        <v>124</v>
      </c>
      <c r="H3940" s="160" t="s">
        <v>6393</v>
      </c>
      <c r="I3940" s="160" cm="1">
        <f t="array" ref="I3940">INDEX('2.1.trackMPD'!K:K/(24*60*60),
       MATCH(1,
             (A3940='2.1.trackMPD'!A:A)*
             (C3940='2.1.trackMPD'!D:D)*
             (D3940/10^6='2.1.trackMPD'!H:H)*
             (E3940='2.1.trackMPD'!F:F),
0))</f>
        <v>0</v>
      </c>
    </row>
    <row r="3941" spans="1:9" x14ac:dyDescent="0.2">
      <c r="A3941" s="160" t="s">
        <v>94</v>
      </c>
      <c r="B3941" s="160" t="s">
        <v>23</v>
      </c>
      <c r="C3941" s="160">
        <f>_xlfn.XLOOKUP(B3941,'2.1.trackMPD'!$R$7:$R$29,'2.1.trackMPD'!$T$7:$T$29)</f>
        <v>5</v>
      </c>
      <c r="D3941" s="160">
        <v>5000</v>
      </c>
      <c r="E3941" s="160" t="s">
        <v>6394</v>
      </c>
      <c r="F3941" s="160" t="s">
        <v>110</v>
      </c>
      <c r="G3941" s="160" t="s">
        <v>140</v>
      </c>
      <c r="H3941" s="160" t="s">
        <v>6393</v>
      </c>
      <c r="I3941" s="160" cm="1">
        <f t="array" ref="I3941">INDEX('2.1.trackMPD'!L:L/(24*60*60),
       MATCH(1,
             (A3941='2.1.trackMPD'!A:A)*
             (C3941='2.1.trackMPD'!D:D)*
             (D3941/10^6='2.1.trackMPD'!H:H)*
             (E3941='2.1.trackMPD'!F:F),
0))</f>
        <v>0</v>
      </c>
    </row>
    <row r="3942" spans="1:9" x14ac:dyDescent="0.2">
      <c r="A3942" s="160" t="s">
        <v>94</v>
      </c>
      <c r="B3942" s="160" t="s">
        <v>23</v>
      </c>
      <c r="C3942" s="160">
        <f>_xlfn.XLOOKUP(B3942,'2.1.trackMPD'!$R$7:$R$29,'2.1.trackMPD'!$T$7:$T$29)</f>
        <v>5</v>
      </c>
      <c r="D3942" s="160">
        <v>1</v>
      </c>
      <c r="E3942" s="160" t="s">
        <v>6395</v>
      </c>
      <c r="F3942" s="160" t="s">
        <v>110</v>
      </c>
      <c r="G3942" s="160" t="s">
        <v>124</v>
      </c>
      <c r="H3942" s="160" t="s">
        <v>6392</v>
      </c>
      <c r="I3942" s="160" t="e" cm="1">
        <f t="array" ref="I3942">INDEX('2.1.trackMPD'!I:I/(24*60*60),
       MATCH(1,
             (A3942='2.1.trackMPD'!A:A)*
             (C3942='2.1.trackMPD'!D:D)*
             (D3942/10^6='2.1.trackMPD'!H:H)*
             (E3942='2.1.trackMPD'!F:F),
0))</f>
        <v>#N/A</v>
      </c>
    </row>
    <row r="3943" spans="1:9" x14ac:dyDescent="0.2">
      <c r="A3943" s="160" t="s">
        <v>94</v>
      </c>
      <c r="B3943" s="160" t="s">
        <v>23</v>
      </c>
      <c r="C3943" s="160">
        <f>_xlfn.XLOOKUP(B3943,'2.1.trackMPD'!$R$7:$R$29,'2.1.trackMPD'!$T$7:$T$29)</f>
        <v>5</v>
      </c>
      <c r="D3943" s="160">
        <v>1</v>
      </c>
      <c r="E3943" s="160" t="s">
        <v>6395</v>
      </c>
      <c r="F3943" s="160" t="s">
        <v>110</v>
      </c>
      <c r="G3943" s="160" t="s">
        <v>140</v>
      </c>
      <c r="H3943" s="160" t="s">
        <v>6392</v>
      </c>
      <c r="I3943" s="160" t="e" cm="1">
        <f t="array" ref="I3943">INDEX('2.1.trackMPD'!J:J/(24*60*60),
       MATCH(1,
             (A3943='2.1.trackMPD'!A:A)*
             (C3943='2.1.trackMPD'!D:D)*
             (D3943/10^6='2.1.trackMPD'!H:H)*
             (E3943='2.1.trackMPD'!F:F),
0))</f>
        <v>#N/A</v>
      </c>
    </row>
    <row r="3944" spans="1:9" x14ac:dyDescent="0.2">
      <c r="A3944" s="160" t="s">
        <v>94</v>
      </c>
      <c r="B3944" s="160" t="s">
        <v>23</v>
      </c>
      <c r="C3944" s="160">
        <f>_xlfn.XLOOKUP(B3944,'2.1.trackMPD'!$R$7:$R$29,'2.1.trackMPD'!$T$7:$T$29)</f>
        <v>5</v>
      </c>
      <c r="D3944" s="160">
        <v>1</v>
      </c>
      <c r="E3944" s="160" t="s">
        <v>6395</v>
      </c>
      <c r="F3944" s="160" t="s">
        <v>110</v>
      </c>
      <c r="G3944" s="160" t="s">
        <v>124</v>
      </c>
      <c r="H3944" s="160" t="s">
        <v>6393</v>
      </c>
      <c r="I3944" s="160" t="e" cm="1">
        <f t="array" ref="I3944">INDEX('2.1.trackMPD'!K:K/(24*60*60),
       MATCH(1,
             (A3944='2.1.trackMPD'!A:A)*
             (C3944='2.1.trackMPD'!D:D)*
             (D3944/10^6='2.1.trackMPD'!H:H)*
             (E3944='2.1.trackMPD'!F:F),
0))</f>
        <v>#N/A</v>
      </c>
    </row>
    <row r="3945" spans="1:9" x14ac:dyDescent="0.2">
      <c r="A3945" s="160" t="s">
        <v>94</v>
      </c>
      <c r="B3945" s="160" t="s">
        <v>23</v>
      </c>
      <c r="C3945" s="160">
        <f>_xlfn.XLOOKUP(B3945,'2.1.trackMPD'!$R$7:$R$29,'2.1.trackMPD'!$T$7:$T$29)</f>
        <v>5</v>
      </c>
      <c r="D3945" s="160">
        <v>1</v>
      </c>
      <c r="E3945" s="160" t="s">
        <v>6395</v>
      </c>
      <c r="F3945" s="160" t="s">
        <v>110</v>
      </c>
      <c r="G3945" s="160" t="s">
        <v>140</v>
      </c>
      <c r="H3945" s="160" t="s">
        <v>6393</v>
      </c>
      <c r="I3945" s="160" t="e" cm="1">
        <f t="array" ref="I3945">INDEX('2.1.trackMPD'!L:L/(24*60*60),
       MATCH(1,
             (A3945='2.1.trackMPD'!A:A)*
             (C3945='2.1.trackMPD'!D:D)*
             (D3945/10^6='2.1.trackMPD'!H:H)*
             (E3945='2.1.trackMPD'!F:F),
0))</f>
        <v>#N/A</v>
      </c>
    </row>
    <row r="3946" spans="1:9" x14ac:dyDescent="0.2">
      <c r="A3946" s="160" t="s">
        <v>94</v>
      </c>
      <c r="B3946" s="160" t="s">
        <v>23</v>
      </c>
      <c r="C3946" s="160">
        <f>_xlfn.XLOOKUP(B3946,'2.1.trackMPD'!$R$7:$R$29,'2.1.trackMPD'!$T$7:$T$29)</f>
        <v>5</v>
      </c>
      <c r="D3946" s="160">
        <v>10</v>
      </c>
      <c r="E3946" s="160" t="s">
        <v>6395</v>
      </c>
      <c r="F3946" s="160" t="s">
        <v>110</v>
      </c>
      <c r="G3946" s="160" t="s">
        <v>124</v>
      </c>
      <c r="H3946" s="160" t="s">
        <v>6392</v>
      </c>
      <c r="I3946" s="160" t="e" cm="1">
        <f t="array" ref="I3946">INDEX('2.1.trackMPD'!I:I/(24*60*60),
       MATCH(1,
             (A3946='2.1.trackMPD'!A:A)*
             (C3946='2.1.trackMPD'!D:D)*
             (D3946/10^6='2.1.trackMPD'!H:H)*
             (E3946='2.1.trackMPD'!F:F),
0))</f>
        <v>#N/A</v>
      </c>
    </row>
    <row r="3947" spans="1:9" x14ac:dyDescent="0.2">
      <c r="A3947" s="160" t="s">
        <v>94</v>
      </c>
      <c r="B3947" s="160" t="s">
        <v>23</v>
      </c>
      <c r="C3947" s="160">
        <f>_xlfn.XLOOKUP(B3947,'2.1.trackMPD'!$R$7:$R$29,'2.1.trackMPD'!$T$7:$T$29)</f>
        <v>5</v>
      </c>
      <c r="D3947" s="160">
        <v>10</v>
      </c>
      <c r="E3947" s="160" t="s">
        <v>6395</v>
      </c>
      <c r="F3947" s="160" t="s">
        <v>110</v>
      </c>
      <c r="G3947" s="160" t="s">
        <v>140</v>
      </c>
      <c r="H3947" s="160" t="s">
        <v>6392</v>
      </c>
      <c r="I3947" s="160" t="e" cm="1">
        <f t="array" ref="I3947">INDEX('2.1.trackMPD'!J:J/(24*60*60),
       MATCH(1,
             (A3947='2.1.trackMPD'!A:A)*
             (C3947='2.1.trackMPD'!D:D)*
             (D3947/10^6='2.1.trackMPD'!H:H)*
             (E3947='2.1.trackMPD'!F:F),
0))</f>
        <v>#N/A</v>
      </c>
    </row>
    <row r="3948" spans="1:9" x14ac:dyDescent="0.2">
      <c r="A3948" s="160" t="s">
        <v>94</v>
      </c>
      <c r="B3948" s="160" t="s">
        <v>23</v>
      </c>
      <c r="C3948" s="160">
        <f>_xlfn.XLOOKUP(B3948,'2.1.trackMPD'!$R$7:$R$29,'2.1.trackMPD'!$T$7:$T$29)</f>
        <v>5</v>
      </c>
      <c r="D3948" s="160">
        <v>10</v>
      </c>
      <c r="E3948" s="160" t="s">
        <v>6395</v>
      </c>
      <c r="F3948" s="160" t="s">
        <v>110</v>
      </c>
      <c r="G3948" s="160" t="s">
        <v>124</v>
      </c>
      <c r="H3948" s="160" t="s">
        <v>6393</v>
      </c>
      <c r="I3948" s="160" t="e" cm="1">
        <f t="array" ref="I3948">INDEX('2.1.trackMPD'!K:K/(24*60*60),
       MATCH(1,
             (A3948='2.1.trackMPD'!A:A)*
             (C3948='2.1.trackMPD'!D:D)*
             (D3948/10^6='2.1.trackMPD'!H:H)*
             (E3948='2.1.trackMPD'!F:F),
0))</f>
        <v>#N/A</v>
      </c>
    </row>
    <row r="3949" spans="1:9" x14ac:dyDescent="0.2">
      <c r="A3949" s="160" t="s">
        <v>94</v>
      </c>
      <c r="B3949" s="160" t="s">
        <v>23</v>
      </c>
      <c r="C3949" s="160">
        <f>_xlfn.XLOOKUP(B3949,'2.1.trackMPD'!$R$7:$R$29,'2.1.trackMPD'!$T$7:$T$29)</f>
        <v>5</v>
      </c>
      <c r="D3949" s="160">
        <v>10</v>
      </c>
      <c r="E3949" s="160" t="s">
        <v>6395</v>
      </c>
      <c r="F3949" s="160" t="s">
        <v>110</v>
      </c>
      <c r="G3949" s="160" t="s">
        <v>140</v>
      </c>
      <c r="H3949" s="160" t="s">
        <v>6393</v>
      </c>
      <c r="I3949" s="160" t="e" cm="1">
        <f t="array" ref="I3949">INDEX('2.1.trackMPD'!L:L/(24*60*60),
       MATCH(1,
             (A3949='2.1.trackMPD'!A:A)*
             (C3949='2.1.trackMPD'!D:D)*
             (D3949/10^6='2.1.trackMPD'!H:H)*
             (E3949='2.1.trackMPD'!F:F),
0))</f>
        <v>#N/A</v>
      </c>
    </row>
    <row r="3950" spans="1:9" x14ac:dyDescent="0.2">
      <c r="A3950" s="160" t="s">
        <v>94</v>
      </c>
      <c r="B3950" s="160" t="s">
        <v>23</v>
      </c>
      <c r="C3950" s="160">
        <f>_xlfn.XLOOKUP(B3950,'2.1.trackMPD'!$R$7:$R$29,'2.1.trackMPD'!$T$7:$T$29)</f>
        <v>5</v>
      </c>
      <c r="D3950" s="160">
        <v>100</v>
      </c>
      <c r="E3950" s="160" t="s">
        <v>6395</v>
      </c>
      <c r="F3950" s="160" t="s">
        <v>110</v>
      </c>
      <c r="G3950" s="160" t="s">
        <v>124</v>
      </c>
      <c r="H3950" s="160" t="s">
        <v>6392</v>
      </c>
      <c r="I3950" s="160" t="e" cm="1">
        <f t="array" ref="I3950">INDEX('2.1.trackMPD'!I:I/(24*60*60),
       MATCH(1,
             (A3950='2.1.trackMPD'!A:A)*
             (C3950='2.1.trackMPD'!D:D)*
             (D3950/10^6='2.1.trackMPD'!H:H)*
             (E3950='2.1.trackMPD'!F:F),
0))</f>
        <v>#N/A</v>
      </c>
    </row>
    <row r="3951" spans="1:9" x14ac:dyDescent="0.2">
      <c r="A3951" s="160" t="s">
        <v>94</v>
      </c>
      <c r="B3951" s="160" t="s">
        <v>23</v>
      </c>
      <c r="C3951" s="160">
        <f>_xlfn.XLOOKUP(B3951,'2.1.trackMPD'!$R$7:$R$29,'2.1.trackMPD'!$T$7:$T$29)</f>
        <v>5</v>
      </c>
      <c r="D3951" s="160">
        <v>100</v>
      </c>
      <c r="E3951" s="160" t="s">
        <v>6395</v>
      </c>
      <c r="F3951" s="160" t="s">
        <v>110</v>
      </c>
      <c r="G3951" s="160" t="s">
        <v>140</v>
      </c>
      <c r="H3951" s="160" t="s">
        <v>6392</v>
      </c>
      <c r="I3951" s="160" t="e" cm="1">
        <f t="array" ref="I3951">INDEX('2.1.trackMPD'!J:J/(24*60*60),
       MATCH(1,
             (A3951='2.1.trackMPD'!A:A)*
             (C3951='2.1.trackMPD'!D:D)*
             (D3951/10^6='2.1.trackMPD'!H:H)*
             (E3951='2.1.trackMPD'!F:F),
0))</f>
        <v>#N/A</v>
      </c>
    </row>
    <row r="3952" spans="1:9" x14ac:dyDescent="0.2">
      <c r="A3952" s="160" t="s">
        <v>94</v>
      </c>
      <c r="B3952" s="160" t="s">
        <v>23</v>
      </c>
      <c r="C3952" s="160">
        <f>_xlfn.XLOOKUP(B3952,'2.1.trackMPD'!$R$7:$R$29,'2.1.trackMPD'!$T$7:$T$29)</f>
        <v>5</v>
      </c>
      <c r="D3952" s="160">
        <v>100</v>
      </c>
      <c r="E3952" s="160" t="s">
        <v>6395</v>
      </c>
      <c r="F3952" s="160" t="s">
        <v>110</v>
      </c>
      <c r="G3952" s="160" t="s">
        <v>124</v>
      </c>
      <c r="H3952" s="160" t="s">
        <v>6393</v>
      </c>
      <c r="I3952" s="160" t="e" cm="1">
        <f t="array" ref="I3952">INDEX('2.1.trackMPD'!K:K/(24*60*60),
       MATCH(1,
             (A3952='2.1.trackMPD'!A:A)*
             (C3952='2.1.trackMPD'!D:D)*
             (D3952/10^6='2.1.trackMPD'!H:H)*
             (E3952='2.1.trackMPD'!F:F),
0))</f>
        <v>#N/A</v>
      </c>
    </row>
    <row r="3953" spans="1:9" x14ac:dyDescent="0.2">
      <c r="A3953" s="160" t="s">
        <v>94</v>
      </c>
      <c r="B3953" s="160" t="s">
        <v>23</v>
      </c>
      <c r="C3953" s="160">
        <f>_xlfn.XLOOKUP(B3953,'2.1.trackMPD'!$R$7:$R$29,'2.1.trackMPD'!$T$7:$T$29)</f>
        <v>5</v>
      </c>
      <c r="D3953" s="160">
        <v>100</v>
      </c>
      <c r="E3953" s="160" t="s">
        <v>6395</v>
      </c>
      <c r="F3953" s="160" t="s">
        <v>110</v>
      </c>
      <c r="G3953" s="160" t="s">
        <v>140</v>
      </c>
      <c r="H3953" s="160" t="s">
        <v>6393</v>
      </c>
      <c r="I3953" s="160" t="e" cm="1">
        <f t="array" ref="I3953">INDEX('2.1.trackMPD'!L:L/(24*60*60),
       MATCH(1,
             (A3953='2.1.trackMPD'!A:A)*
             (C3953='2.1.trackMPD'!D:D)*
             (D3953/10^6='2.1.trackMPD'!H:H)*
             (E3953='2.1.trackMPD'!F:F),
0))</f>
        <v>#N/A</v>
      </c>
    </row>
    <row r="3954" spans="1:9" x14ac:dyDescent="0.2">
      <c r="A3954" s="160" t="s">
        <v>94</v>
      </c>
      <c r="B3954" s="160" t="s">
        <v>4</v>
      </c>
      <c r="C3954" s="160">
        <f>_xlfn.XLOOKUP(B3954,'2.1.trackMPD'!$R$7:$R$29,'2.1.trackMPD'!$T$7:$T$29)</f>
        <v>6</v>
      </c>
      <c r="D3954" s="160">
        <v>1</v>
      </c>
      <c r="E3954" s="160" t="s">
        <v>6390</v>
      </c>
      <c r="F3954" s="160" t="s">
        <v>110</v>
      </c>
      <c r="G3954" s="160" t="s">
        <v>124</v>
      </c>
      <c r="H3954" s="160" t="s">
        <v>6392</v>
      </c>
      <c r="I3954" s="160" cm="1">
        <f t="array" ref="I3954">INDEX('2.1.trackMPD'!I:I/(24*60*60),
       MATCH(1,
             (A3954='2.1.trackMPD'!A:A)*
             (C3954='2.1.trackMPD'!D:D)*
             (D3954/10^6='2.1.trackMPD'!H:H)*
             (E3954='2.1.trackMPD'!F:F),
0))</f>
        <v>7.0707704861111112E-7</v>
      </c>
    </row>
    <row r="3955" spans="1:9" x14ac:dyDescent="0.2">
      <c r="A3955" s="160" t="s">
        <v>94</v>
      </c>
      <c r="B3955" s="160" t="s">
        <v>4</v>
      </c>
      <c r="C3955" s="160">
        <f>_xlfn.XLOOKUP(B3955,'2.1.trackMPD'!$R$7:$R$29,'2.1.trackMPD'!$T$7:$T$29)</f>
        <v>6</v>
      </c>
      <c r="D3955" s="160">
        <v>1</v>
      </c>
      <c r="E3955" s="160" t="s">
        <v>6390</v>
      </c>
      <c r="F3955" s="160" t="s">
        <v>110</v>
      </c>
      <c r="G3955" s="160" t="s">
        <v>140</v>
      </c>
      <c r="H3955" s="160" t="s">
        <v>6392</v>
      </c>
      <c r="I3955" s="160" cm="1">
        <f t="array" ref="I3955">INDEX('2.1.trackMPD'!J:J/(24*60*60),
       MATCH(1,
             (A3955='2.1.trackMPD'!A:A)*
             (C3955='2.1.trackMPD'!D:D)*
             (D3955/10^6='2.1.trackMPD'!H:H)*
             (E3955='2.1.trackMPD'!F:F),
0))</f>
        <v>5.2363405162037038E-5</v>
      </c>
    </row>
    <row r="3956" spans="1:9" x14ac:dyDescent="0.2">
      <c r="A3956" s="160" t="s">
        <v>94</v>
      </c>
      <c r="B3956" s="160" t="s">
        <v>4</v>
      </c>
      <c r="C3956" s="160">
        <f>_xlfn.XLOOKUP(B3956,'2.1.trackMPD'!$R$7:$R$29,'2.1.trackMPD'!$T$7:$T$29)</f>
        <v>6</v>
      </c>
      <c r="D3956" s="160">
        <v>1</v>
      </c>
      <c r="E3956" s="160" t="s">
        <v>6390</v>
      </c>
      <c r="F3956" s="160" t="s">
        <v>110</v>
      </c>
      <c r="G3956" s="160" t="s">
        <v>124</v>
      </c>
      <c r="H3956" s="160" t="s">
        <v>6393</v>
      </c>
      <c r="I3956" s="160" cm="1">
        <f t="array" ref="I3956">INDEX('2.1.trackMPD'!K:K/(24*60*60),
       MATCH(1,
             (A3956='2.1.trackMPD'!A:A)*
             (C3956='2.1.trackMPD'!D:D)*
             (D3956/10^6='2.1.trackMPD'!H:H)*
             (E3956='2.1.trackMPD'!F:F),
0))</f>
        <v>3.4127532407407406E-7</v>
      </c>
    </row>
    <row r="3957" spans="1:9" x14ac:dyDescent="0.2">
      <c r="A3957" s="160" t="s">
        <v>94</v>
      </c>
      <c r="B3957" s="160" t="s">
        <v>4</v>
      </c>
      <c r="C3957" s="160">
        <f>_xlfn.XLOOKUP(B3957,'2.1.trackMPD'!$R$7:$R$29,'2.1.trackMPD'!$T$7:$T$29)</f>
        <v>6</v>
      </c>
      <c r="D3957" s="160">
        <v>1</v>
      </c>
      <c r="E3957" s="160" t="s">
        <v>6390</v>
      </c>
      <c r="F3957" s="160" t="s">
        <v>110</v>
      </c>
      <c r="G3957" s="160" t="s">
        <v>140</v>
      </c>
      <c r="H3957" s="160" t="s">
        <v>6393</v>
      </c>
      <c r="I3957" s="160" cm="1">
        <f t="array" ref="I3957">INDEX('2.1.trackMPD'!L:L/(24*60*60),
       MATCH(1,
             (A3957='2.1.trackMPD'!A:A)*
             (C3957='2.1.trackMPD'!D:D)*
             (D3957/10^6='2.1.trackMPD'!H:H)*
             (E3957='2.1.trackMPD'!F:F),
0))</f>
        <v>0</v>
      </c>
    </row>
    <row r="3958" spans="1:9" x14ac:dyDescent="0.2">
      <c r="A3958" s="160" t="s">
        <v>94</v>
      </c>
      <c r="B3958" s="160" t="s">
        <v>4</v>
      </c>
      <c r="C3958" s="160">
        <f>_xlfn.XLOOKUP(B3958,'2.1.trackMPD'!$R$7:$R$29,'2.1.trackMPD'!$T$7:$T$29)</f>
        <v>6</v>
      </c>
      <c r="D3958" s="160">
        <v>10</v>
      </c>
      <c r="E3958" s="160" t="s">
        <v>6390</v>
      </c>
      <c r="F3958" s="160" t="s">
        <v>110</v>
      </c>
      <c r="G3958" s="160" t="s">
        <v>124</v>
      </c>
      <c r="H3958" s="160" t="s">
        <v>6392</v>
      </c>
      <c r="I3958" s="160" cm="1">
        <f t="array" ref="I3958">INDEX('2.1.trackMPD'!I:I/(24*60*60),
       MATCH(1,
             (A3958='2.1.trackMPD'!A:A)*
             (C3958='2.1.trackMPD'!D:D)*
             (D3958/10^6='2.1.trackMPD'!H:H)*
             (E3958='2.1.trackMPD'!F:F),
0))</f>
        <v>9.2271440972222226E-7</v>
      </c>
    </row>
    <row r="3959" spans="1:9" x14ac:dyDescent="0.2">
      <c r="A3959" s="160" t="s">
        <v>94</v>
      </c>
      <c r="B3959" s="160" t="s">
        <v>4</v>
      </c>
      <c r="C3959" s="160">
        <f>_xlfn.XLOOKUP(B3959,'2.1.trackMPD'!$R$7:$R$29,'2.1.trackMPD'!$T$7:$T$29)</f>
        <v>6</v>
      </c>
      <c r="D3959" s="160">
        <v>10</v>
      </c>
      <c r="E3959" s="160" t="s">
        <v>6390</v>
      </c>
      <c r="F3959" s="160" t="s">
        <v>110</v>
      </c>
      <c r="G3959" s="160" t="s">
        <v>140</v>
      </c>
      <c r="H3959" s="160" t="s">
        <v>6392</v>
      </c>
      <c r="I3959" s="160" cm="1">
        <f t="array" ref="I3959">INDEX('2.1.trackMPD'!J:J/(24*60*60),
       MATCH(1,
             (A3959='2.1.trackMPD'!A:A)*
             (C3959='2.1.trackMPD'!D:D)*
             (D3959/10^6='2.1.trackMPD'!H:H)*
             (E3959='2.1.trackMPD'!F:F),
0))</f>
        <v>3.5043212928240743E-5</v>
      </c>
    </row>
    <row r="3960" spans="1:9" x14ac:dyDescent="0.2">
      <c r="A3960" s="160" t="s">
        <v>94</v>
      </c>
      <c r="B3960" s="160" t="s">
        <v>4</v>
      </c>
      <c r="C3960" s="160">
        <f>_xlfn.XLOOKUP(B3960,'2.1.trackMPD'!$R$7:$R$29,'2.1.trackMPD'!$T$7:$T$29)</f>
        <v>6</v>
      </c>
      <c r="D3960" s="160">
        <v>10</v>
      </c>
      <c r="E3960" s="160" t="s">
        <v>6390</v>
      </c>
      <c r="F3960" s="160" t="s">
        <v>110</v>
      </c>
      <c r="G3960" s="160" t="s">
        <v>124</v>
      </c>
      <c r="H3960" s="160" t="s">
        <v>6393</v>
      </c>
      <c r="I3960" s="160" cm="1">
        <f t="array" ref="I3960">INDEX('2.1.trackMPD'!K:K/(24*60*60),
       MATCH(1,
             (A3960='2.1.trackMPD'!A:A)*
             (C3960='2.1.trackMPD'!D:D)*
             (D3960/10^6='2.1.trackMPD'!H:H)*
             (E3960='2.1.trackMPD'!F:F),
0))</f>
        <v>0</v>
      </c>
    </row>
    <row r="3961" spans="1:9" x14ac:dyDescent="0.2">
      <c r="A3961" s="160" t="s">
        <v>94</v>
      </c>
      <c r="B3961" s="160" t="s">
        <v>4</v>
      </c>
      <c r="C3961" s="160">
        <f>_xlfn.XLOOKUP(B3961,'2.1.trackMPD'!$R$7:$R$29,'2.1.trackMPD'!$T$7:$T$29)</f>
        <v>6</v>
      </c>
      <c r="D3961" s="160">
        <v>10</v>
      </c>
      <c r="E3961" s="160" t="s">
        <v>6390</v>
      </c>
      <c r="F3961" s="160" t="s">
        <v>110</v>
      </c>
      <c r="G3961" s="160" t="s">
        <v>140</v>
      </c>
      <c r="H3961" s="160" t="s">
        <v>6393</v>
      </c>
      <c r="I3961" s="160" cm="1">
        <f t="array" ref="I3961">INDEX('2.1.trackMPD'!L:L/(24*60*60),
       MATCH(1,
             (A3961='2.1.trackMPD'!A:A)*
             (C3961='2.1.trackMPD'!D:D)*
             (D3961/10^6='2.1.trackMPD'!H:H)*
             (E3961='2.1.trackMPD'!F:F),
0))</f>
        <v>1.0996491319444443E-6</v>
      </c>
    </row>
    <row r="3962" spans="1:9" x14ac:dyDescent="0.2">
      <c r="A3962" s="160" t="s">
        <v>94</v>
      </c>
      <c r="B3962" s="160" t="s">
        <v>4</v>
      </c>
      <c r="C3962" s="160">
        <f>_xlfn.XLOOKUP(B3962,'2.1.trackMPD'!$R$7:$R$29,'2.1.trackMPD'!$T$7:$T$29)</f>
        <v>6</v>
      </c>
      <c r="D3962" s="160">
        <v>100</v>
      </c>
      <c r="E3962" s="160" t="s">
        <v>6390</v>
      </c>
      <c r="F3962" s="160" t="s">
        <v>110</v>
      </c>
      <c r="G3962" s="160" t="s">
        <v>124</v>
      </c>
      <c r="H3962" s="160" t="s">
        <v>6392</v>
      </c>
      <c r="I3962" s="160" cm="1">
        <f t="array" ref="I3962">INDEX('2.1.trackMPD'!I:I/(24*60*60),
       MATCH(1,
             (A3962='2.1.trackMPD'!A:A)*
             (C3962='2.1.trackMPD'!D:D)*
             (D3962/10^6='2.1.trackMPD'!H:H)*
             (E3962='2.1.trackMPD'!F:F),
0))</f>
        <v>8.6349541354166666E-4</v>
      </c>
    </row>
    <row r="3963" spans="1:9" x14ac:dyDescent="0.2">
      <c r="A3963" s="160" t="s">
        <v>94</v>
      </c>
      <c r="B3963" s="160" t="s">
        <v>4</v>
      </c>
      <c r="C3963" s="160">
        <f>_xlfn.XLOOKUP(B3963,'2.1.trackMPD'!$R$7:$R$29,'2.1.trackMPD'!$T$7:$T$29)</f>
        <v>6</v>
      </c>
      <c r="D3963" s="160">
        <v>100</v>
      </c>
      <c r="E3963" s="160" t="s">
        <v>6390</v>
      </c>
      <c r="F3963" s="160" t="s">
        <v>110</v>
      </c>
      <c r="G3963" s="160" t="s">
        <v>140</v>
      </c>
      <c r="H3963" s="160" t="s">
        <v>6392</v>
      </c>
      <c r="I3963" s="160" cm="1">
        <f t="array" ref="I3963">INDEX('2.1.trackMPD'!J:J/(24*60*60),
       MATCH(1,
             (A3963='2.1.trackMPD'!A:A)*
             (C3963='2.1.trackMPD'!D:D)*
             (D3963/10^6='2.1.trackMPD'!H:H)*
             (E3963='2.1.trackMPD'!F:F),
0))</f>
        <v>1.5767033472222222E-3</v>
      </c>
    </row>
    <row r="3964" spans="1:9" x14ac:dyDescent="0.2">
      <c r="A3964" s="160" t="s">
        <v>94</v>
      </c>
      <c r="B3964" s="160" t="s">
        <v>4</v>
      </c>
      <c r="C3964" s="160">
        <f>_xlfn.XLOOKUP(B3964,'2.1.trackMPD'!$R$7:$R$29,'2.1.trackMPD'!$T$7:$T$29)</f>
        <v>6</v>
      </c>
      <c r="D3964" s="160">
        <v>100</v>
      </c>
      <c r="E3964" s="160" t="s">
        <v>6390</v>
      </c>
      <c r="F3964" s="160" t="s">
        <v>110</v>
      </c>
      <c r="G3964" s="160" t="s">
        <v>124</v>
      </c>
      <c r="H3964" s="160" t="s">
        <v>6393</v>
      </c>
      <c r="I3964" s="160" cm="1">
        <f t="array" ref="I3964">INDEX('2.1.trackMPD'!K:K/(24*60*60),
       MATCH(1,
             (A3964='2.1.trackMPD'!A:A)*
             (C3964='2.1.trackMPD'!D:D)*
             (D3964/10^6='2.1.trackMPD'!H:H)*
             (E3964='2.1.trackMPD'!F:F),
0))</f>
        <v>0</v>
      </c>
    </row>
    <row r="3965" spans="1:9" x14ac:dyDescent="0.2">
      <c r="A3965" s="160" t="s">
        <v>94</v>
      </c>
      <c r="B3965" s="160" t="s">
        <v>4</v>
      </c>
      <c r="C3965" s="160">
        <f>_xlfn.XLOOKUP(B3965,'2.1.trackMPD'!$R$7:$R$29,'2.1.trackMPD'!$T$7:$T$29)</f>
        <v>6</v>
      </c>
      <c r="D3965" s="160">
        <v>100</v>
      </c>
      <c r="E3965" s="160" t="s">
        <v>6390</v>
      </c>
      <c r="F3965" s="160" t="s">
        <v>110</v>
      </c>
      <c r="G3965" s="160" t="s">
        <v>140</v>
      </c>
      <c r="H3965" s="160" t="s">
        <v>6393</v>
      </c>
      <c r="I3965" s="160" cm="1">
        <f t="array" ref="I3965">INDEX('2.1.trackMPD'!L:L/(24*60*60),
       MATCH(1,
             (A3965='2.1.trackMPD'!A:A)*
             (C3965='2.1.trackMPD'!D:D)*
             (D3965/10^6='2.1.trackMPD'!H:H)*
             (E3965='2.1.trackMPD'!F:F),
0))</f>
        <v>0</v>
      </c>
    </row>
    <row r="3966" spans="1:9" x14ac:dyDescent="0.2">
      <c r="A3966" s="160" t="s">
        <v>94</v>
      </c>
      <c r="B3966" s="160" t="s">
        <v>4</v>
      </c>
      <c r="C3966" s="160">
        <f>_xlfn.XLOOKUP(B3966,'2.1.trackMPD'!$R$7:$R$29,'2.1.trackMPD'!$T$7:$T$29)</f>
        <v>6</v>
      </c>
      <c r="D3966" s="160">
        <v>1000</v>
      </c>
      <c r="E3966" s="160" t="s">
        <v>6390</v>
      </c>
      <c r="F3966" s="160" t="s">
        <v>110</v>
      </c>
      <c r="G3966" s="160" t="s">
        <v>124</v>
      </c>
      <c r="H3966" s="160" t="s">
        <v>6392</v>
      </c>
      <c r="I3966" s="160" cm="1">
        <f t="array" ref="I3966">INDEX('2.1.trackMPD'!I:I/(24*60*60),
       MATCH(1,
             (A3966='2.1.trackMPD'!A:A)*
             (C3966='2.1.trackMPD'!D:D)*
             (D3966/10^6='2.1.trackMPD'!H:H)*
             (E3966='2.1.trackMPD'!F:F),
0))</f>
        <v>5.9026715428240735E-2</v>
      </c>
    </row>
    <row r="3967" spans="1:9" x14ac:dyDescent="0.2">
      <c r="A3967" s="160" t="s">
        <v>94</v>
      </c>
      <c r="B3967" s="160" t="s">
        <v>4</v>
      </c>
      <c r="C3967" s="160">
        <f>_xlfn.XLOOKUP(B3967,'2.1.trackMPD'!$R$7:$R$29,'2.1.trackMPD'!$T$7:$T$29)</f>
        <v>6</v>
      </c>
      <c r="D3967" s="160">
        <v>1000</v>
      </c>
      <c r="E3967" s="160" t="s">
        <v>6390</v>
      </c>
      <c r="F3967" s="160" t="s">
        <v>110</v>
      </c>
      <c r="G3967" s="160" t="s">
        <v>140</v>
      </c>
      <c r="H3967" s="160" t="s">
        <v>6392</v>
      </c>
      <c r="I3967" s="160" cm="1">
        <f t="array" ref="I3967">INDEX('2.1.trackMPD'!J:J/(24*60*60),
       MATCH(1,
             (A3967='2.1.trackMPD'!A:A)*
             (C3967='2.1.trackMPD'!D:D)*
             (D3967/10^6='2.1.trackMPD'!H:H)*
             (E3967='2.1.trackMPD'!F:F),
0))</f>
        <v>3.4855258993055558</v>
      </c>
    </row>
    <row r="3968" spans="1:9" x14ac:dyDescent="0.2">
      <c r="A3968" s="160" t="s">
        <v>94</v>
      </c>
      <c r="B3968" s="160" t="s">
        <v>4</v>
      </c>
      <c r="C3968" s="160">
        <f>_xlfn.XLOOKUP(B3968,'2.1.trackMPD'!$R$7:$R$29,'2.1.trackMPD'!$T$7:$T$29)</f>
        <v>6</v>
      </c>
      <c r="D3968" s="160">
        <v>1000</v>
      </c>
      <c r="E3968" s="160" t="s">
        <v>6390</v>
      </c>
      <c r="F3968" s="160" t="s">
        <v>110</v>
      </c>
      <c r="G3968" s="160" t="s">
        <v>124</v>
      </c>
      <c r="H3968" s="160" t="s">
        <v>6393</v>
      </c>
      <c r="I3968" s="160" cm="1">
        <f t="array" ref="I3968">INDEX('2.1.trackMPD'!K:K/(24*60*60),
       MATCH(1,
             (A3968='2.1.trackMPD'!A:A)*
             (C3968='2.1.trackMPD'!D:D)*
             (D3968/10^6='2.1.trackMPD'!H:H)*
             (E3968='2.1.trackMPD'!F:F),
0))</f>
        <v>0</v>
      </c>
    </row>
    <row r="3969" spans="1:9" x14ac:dyDescent="0.2">
      <c r="A3969" s="160" t="s">
        <v>94</v>
      </c>
      <c r="B3969" s="160" t="s">
        <v>4</v>
      </c>
      <c r="C3969" s="160">
        <f>_xlfn.XLOOKUP(B3969,'2.1.trackMPD'!$R$7:$R$29,'2.1.trackMPD'!$T$7:$T$29)</f>
        <v>6</v>
      </c>
      <c r="D3969" s="160">
        <v>1000</v>
      </c>
      <c r="E3969" s="160" t="s">
        <v>6390</v>
      </c>
      <c r="F3969" s="160" t="s">
        <v>110</v>
      </c>
      <c r="G3969" s="160" t="s">
        <v>140</v>
      </c>
      <c r="H3969" s="160" t="s">
        <v>6393</v>
      </c>
      <c r="I3969" s="160" cm="1">
        <f t="array" ref="I3969">INDEX('2.1.trackMPD'!L:L/(24*60*60),
       MATCH(1,
             (A3969='2.1.trackMPD'!A:A)*
             (C3969='2.1.trackMPD'!D:D)*
             (D3969/10^6='2.1.trackMPD'!H:H)*
             (E3969='2.1.trackMPD'!F:F),
0))</f>
        <v>0</v>
      </c>
    </row>
    <row r="3970" spans="1:9" x14ac:dyDescent="0.2">
      <c r="A3970" s="160" t="s">
        <v>94</v>
      </c>
      <c r="B3970" s="160" t="s">
        <v>4</v>
      </c>
      <c r="C3970" s="160">
        <f>_xlfn.XLOOKUP(B3970,'2.1.trackMPD'!$R$7:$R$29,'2.1.trackMPD'!$T$7:$T$29)</f>
        <v>6</v>
      </c>
      <c r="D3970" s="160">
        <v>5000</v>
      </c>
      <c r="E3970" s="160" t="s">
        <v>6390</v>
      </c>
      <c r="F3970" s="160" t="s">
        <v>110</v>
      </c>
      <c r="G3970" s="160" t="s">
        <v>124</v>
      </c>
      <c r="H3970" s="160" t="s">
        <v>6392</v>
      </c>
      <c r="I3970" s="160" cm="1">
        <f t="array" ref="I3970">INDEX('2.1.trackMPD'!I:I/(24*60*60),
       MATCH(1,
             (A3970='2.1.trackMPD'!A:A)*
             (C3970='2.1.trackMPD'!D:D)*
             (D3970/10^6='2.1.trackMPD'!H:H)*
             (E3970='2.1.trackMPD'!F:F),
0))</f>
        <v>0.23320733935185184</v>
      </c>
    </row>
    <row r="3971" spans="1:9" x14ac:dyDescent="0.2">
      <c r="A3971" s="160" t="s">
        <v>94</v>
      </c>
      <c r="B3971" s="160" t="s">
        <v>4</v>
      </c>
      <c r="C3971" s="160">
        <f>_xlfn.XLOOKUP(B3971,'2.1.trackMPD'!$R$7:$R$29,'2.1.trackMPD'!$T$7:$T$29)</f>
        <v>6</v>
      </c>
      <c r="D3971" s="160">
        <v>5000</v>
      </c>
      <c r="E3971" s="160" t="s">
        <v>6390</v>
      </c>
      <c r="F3971" s="160" t="s">
        <v>110</v>
      </c>
      <c r="G3971" s="160" t="s">
        <v>140</v>
      </c>
      <c r="H3971" s="160" t="s">
        <v>6392</v>
      </c>
      <c r="I3971" s="160" cm="1">
        <f t="array" ref="I3971">INDEX('2.1.trackMPD'!J:J/(24*60*60),
       MATCH(1,
             (A3971='2.1.trackMPD'!A:A)*
             (C3971='2.1.trackMPD'!D:D)*
             (D3971/10^6='2.1.trackMPD'!H:H)*
             (E3971='2.1.trackMPD'!F:F),
0))</f>
        <v>13.762183506944444</v>
      </c>
    </row>
    <row r="3972" spans="1:9" x14ac:dyDescent="0.2">
      <c r="A3972" s="160" t="s">
        <v>94</v>
      </c>
      <c r="B3972" s="160" t="s">
        <v>4</v>
      </c>
      <c r="C3972" s="160">
        <f>_xlfn.XLOOKUP(B3972,'2.1.trackMPD'!$R$7:$R$29,'2.1.trackMPD'!$T$7:$T$29)</f>
        <v>6</v>
      </c>
      <c r="D3972" s="160">
        <v>5000</v>
      </c>
      <c r="E3972" s="160" t="s">
        <v>6390</v>
      </c>
      <c r="F3972" s="160" t="s">
        <v>110</v>
      </c>
      <c r="G3972" s="160" t="s">
        <v>124</v>
      </c>
      <c r="H3972" s="160" t="s">
        <v>6393</v>
      </c>
      <c r="I3972" s="160" cm="1">
        <f t="array" ref="I3972">INDEX('2.1.trackMPD'!K:K/(24*60*60),
       MATCH(1,
             (A3972='2.1.trackMPD'!A:A)*
             (C3972='2.1.trackMPD'!D:D)*
             (D3972/10^6='2.1.trackMPD'!H:H)*
             (E3972='2.1.trackMPD'!F:F),
0))</f>
        <v>0</v>
      </c>
    </row>
    <row r="3973" spans="1:9" x14ac:dyDescent="0.2">
      <c r="A3973" s="160" t="s">
        <v>94</v>
      </c>
      <c r="B3973" s="160" t="s">
        <v>4</v>
      </c>
      <c r="C3973" s="160">
        <f>_xlfn.XLOOKUP(B3973,'2.1.trackMPD'!$R$7:$R$29,'2.1.trackMPD'!$T$7:$T$29)</f>
        <v>6</v>
      </c>
      <c r="D3973" s="160">
        <v>5000</v>
      </c>
      <c r="E3973" s="160" t="s">
        <v>6390</v>
      </c>
      <c r="F3973" s="160" t="s">
        <v>110</v>
      </c>
      <c r="G3973" s="160" t="s">
        <v>140</v>
      </c>
      <c r="H3973" s="160" t="s">
        <v>6393</v>
      </c>
      <c r="I3973" s="160" cm="1">
        <f t="array" ref="I3973">INDEX('2.1.trackMPD'!L:L/(24*60*60),
       MATCH(1,
             (A3973='2.1.trackMPD'!A:A)*
             (C3973='2.1.trackMPD'!D:D)*
             (D3973/10^6='2.1.trackMPD'!H:H)*
             (E3973='2.1.trackMPD'!F:F),
0))</f>
        <v>0</v>
      </c>
    </row>
    <row r="3974" spans="1:9" x14ac:dyDescent="0.2">
      <c r="A3974" s="160" t="s">
        <v>94</v>
      </c>
      <c r="B3974" s="160" t="s">
        <v>4</v>
      </c>
      <c r="C3974" s="160">
        <f>_xlfn.XLOOKUP(B3974,'2.1.trackMPD'!$R$7:$R$29,'2.1.trackMPD'!$T$7:$T$29)</f>
        <v>6</v>
      </c>
      <c r="D3974" s="160">
        <v>1</v>
      </c>
      <c r="E3974" s="160" t="s">
        <v>6394</v>
      </c>
      <c r="F3974" s="160" t="s">
        <v>110</v>
      </c>
      <c r="G3974" s="160" t="s">
        <v>124</v>
      </c>
      <c r="H3974" s="160" t="s">
        <v>6392</v>
      </c>
      <c r="I3974" s="160" cm="1">
        <f t="array" ref="I3974">INDEX('2.1.trackMPD'!I:I/(24*60*60),
       MATCH(1,
             (A3974='2.1.trackMPD'!A:A)*
             (C3974='2.1.trackMPD'!D:D)*
             (D3974/10^6='2.1.trackMPD'!H:H)*
             (E3974='2.1.trackMPD'!F:F),
0))</f>
        <v>6.8932571759259253E-7</v>
      </c>
    </row>
    <row r="3975" spans="1:9" x14ac:dyDescent="0.2">
      <c r="A3975" s="160" t="s">
        <v>94</v>
      </c>
      <c r="B3975" s="160" t="s">
        <v>4</v>
      </c>
      <c r="C3975" s="160">
        <f>_xlfn.XLOOKUP(B3975,'2.1.trackMPD'!$R$7:$R$29,'2.1.trackMPD'!$T$7:$T$29)</f>
        <v>6</v>
      </c>
      <c r="D3975" s="160">
        <v>1</v>
      </c>
      <c r="E3975" s="160" t="s">
        <v>6394</v>
      </c>
      <c r="F3975" s="160" t="s">
        <v>110</v>
      </c>
      <c r="G3975" s="160" t="s">
        <v>140</v>
      </c>
      <c r="H3975" s="160" t="s">
        <v>6392</v>
      </c>
      <c r="I3975" s="160" cm="1">
        <f t="array" ref="I3975">INDEX('2.1.trackMPD'!J:J/(24*60*60),
       MATCH(1,
             (A3975='2.1.trackMPD'!A:A)*
             (C3975='2.1.trackMPD'!D:D)*
             (D3975/10^6='2.1.trackMPD'!H:H)*
             (E3975='2.1.trackMPD'!F:F),
0))</f>
        <v>5.7354469895833331E-5</v>
      </c>
    </row>
    <row r="3976" spans="1:9" x14ac:dyDescent="0.2">
      <c r="A3976" s="160" t="s">
        <v>94</v>
      </c>
      <c r="B3976" s="160" t="s">
        <v>4</v>
      </c>
      <c r="C3976" s="160">
        <f>_xlfn.XLOOKUP(B3976,'2.1.trackMPD'!$R$7:$R$29,'2.1.trackMPD'!$T$7:$T$29)</f>
        <v>6</v>
      </c>
      <c r="D3976" s="160">
        <v>1</v>
      </c>
      <c r="E3976" s="160" t="s">
        <v>6394</v>
      </c>
      <c r="F3976" s="160" t="s">
        <v>110</v>
      </c>
      <c r="G3976" s="160" t="s">
        <v>124</v>
      </c>
      <c r="H3976" s="160" t="s">
        <v>6393</v>
      </c>
      <c r="I3976" s="160" cm="1">
        <f t="array" ref="I3976">INDEX('2.1.trackMPD'!K:K/(24*60*60),
       MATCH(1,
             (A3976='2.1.trackMPD'!A:A)*
             (C3976='2.1.trackMPD'!D:D)*
             (D3976/10^6='2.1.trackMPD'!H:H)*
             (E3976='2.1.trackMPD'!F:F),
0))</f>
        <v>1.5483710648148149E-7</v>
      </c>
    </row>
    <row r="3977" spans="1:9" x14ac:dyDescent="0.2">
      <c r="A3977" s="160" t="s">
        <v>94</v>
      </c>
      <c r="B3977" s="160" t="s">
        <v>4</v>
      </c>
      <c r="C3977" s="160">
        <f>_xlfn.XLOOKUP(B3977,'2.1.trackMPD'!$R$7:$R$29,'2.1.trackMPD'!$T$7:$T$29)</f>
        <v>6</v>
      </c>
      <c r="D3977" s="160">
        <v>1</v>
      </c>
      <c r="E3977" s="160" t="s">
        <v>6394</v>
      </c>
      <c r="F3977" s="160" t="s">
        <v>110</v>
      </c>
      <c r="G3977" s="160" t="s">
        <v>140</v>
      </c>
      <c r="H3977" s="160" t="s">
        <v>6393</v>
      </c>
      <c r="I3977" s="160" cm="1">
        <f t="array" ref="I3977">INDEX('2.1.trackMPD'!L:L/(24*60*60),
       MATCH(1,
             (A3977='2.1.trackMPD'!A:A)*
             (C3977='2.1.trackMPD'!D:D)*
             (D3977/10^6='2.1.trackMPD'!H:H)*
             (E3977='2.1.trackMPD'!F:F),
0))</f>
        <v>1.0270239930555556E-6</v>
      </c>
    </row>
    <row r="3978" spans="1:9" x14ac:dyDescent="0.2">
      <c r="A3978" s="160" t="s">
        <v>94</v>
      </c>
      <c r="B3978" s="160" t="s">
        <v>4</v>
      </c>
      <c r="C3978" s="160">
        <f>_xlfn.XLOOKUP(B3978,'2.1.trackMPD'!$R$7:$R$29,'2.1.trackMPD'!$T$7:$T$29)</f>
        <v>6</v>
      </c>
      <c r="D3978" s="160">
        <v>10</v>
      </c>
      <c r="E3978" s="160" t="s">
        <v>6394</v>
      </c>
      <c r="F3978" s="160" t="s">
        <v>110</v>
      </c>
      <c r="G3978" s="160" t="s">
        <v>124</v>
      </c>
      <c r="H3978" s="160" t="s">
        <v>6392</v>
      </c>
      <c r="I3978" s="160" cm="1">
        <f t="array" ref="I3978">INDEX('2.1.trackMPD'!I:I/(24*60*60),
       MATCH(1,
             (A3978='2.1.trackMPD'!A:A)*
             (C3978='2.1.trackMPD'!D:D)*
             (D3978/10^6='2.1.trackMPD'!H:H)*
             (E3978='2.1.trackMPD'!F:F),
0))</f>
        <v>4.1359987731481482E-6</v>
      </c>
    </row>
    <row r="3979" spans="1:9" x14ac:dyDescent="0.2">
      <c r="A3979" s="160" t="s">
        <v>94</v>
      </c>
      <c r="B3979" s="160" t="s">
        <v>4</v>
      </c>
      <c r="C3979" s="160">
        <f>_xlfn.XLOOKUP(B3979,'2.1.trackMPD'!$R$7:$R$29,'2.1.trackMPD'!$T$7:$T$29)</f>
        <v>6</v>
      </c>
      <c r="D3979" s="160">
        <v>10</v>
      </c>
      <c r="E3979" s="160" t="s">
        <v>6394</v>
      </c>
      <c r="F3979" s="160" t="s">
        <v>110</v>
      </c>
      <c r="G3979" s="160" t="s">
        <v>140</v>
      </c>
      <c r="H3979" s="160" t="s">
        <v>6392</v>
      </c>
      <c r="I3979" s="160" cm="1">
        <f t="array" ref="I3979">INDEX('2.1.trackMPD'!J:J/(24*60*60),
       MATCH(1,
             (A3979='2.1.trackMPD'!A:A)*
             (C3979='2.1.trackMPD'!D:D)*
             (D3979/10^6='2.1.trackMPD'!H:H)*
             (E3979='2.1.trackMPD'!F:F),
0))</f>
        <v>6.6284194224537038E-5</v>
      </c>
    </row>
    <row r="3980" spans="1:9" x14ac:dyDescent="0.2">
      <c r="A3980" s="160" t="s">
        <v>94</v>
      </c>
      <c r="B3980" s="160" t="s">
        <v>4</v>
      </c>
      <c r="C3980" s="160">
        <f>_xlfn.XLOOKUP(B3980,'2.1.trackMPD'!$R$7:$R$29,'2.1.trackMPD'!$T$7:$T$29)</f>
        <v>6</v>
      </c>
      <c r="D3980" s="160">
        <v>10</v>
      </c>
      <c r="E3980" s="160" t="s">
        <v>6394</v>
      </c>
      <c r="F3980" s="160" t="s">
        <v>110</v>
      </c>
      <c r="G3980" s="160" t="s">
        <v>124</v>
      </c>
      <c r="H3980" s="160" t="s">
        <v>6393</v>
      </c>
      <c r="I3980" s="160" cm="1">
        <f t="array" ref="I3980">INDEX('2.1.trackMPD'!K:K/(24*60*60),
       MATCH(1,
             (A3980='2.1.trackMPD'!A:A)*
             (C3980='2.1.trackMPD'!D:D)*
             (D3980/10^6='2.1.trackMPD'!H:H)*
             (E3980='2.1.trackMPD'!F:F),
0))</f>
        <v>0</v>
      </c>
    </row>
    <row r="3981" spans="1:9" x14ac:dyDescent="0.2">
      <c r="A3981" s="160" t="s">
        <v>94</v>
      </c>
      <c r="B3981" s="160" t="s">
        <v>4</v>
      </c>
      <c r="C3981" s="160">
        <f>_xlfn.XLOOKUP(B3981,'2.1.trackMPD'!$R$7:$R$29,'2.1.trackMPD'!$T$7:$T$29)</f>
        <v>6</v>
      </c>
      <c r="D3981" s="160">
        <v>10</v>
      </c>
      <c r="E3981" s="160" t="s">
        <v>6394</v>
      </c>
      <c r="F3981" s="160" t="s">
        <v>110</v>
      </c>
      <c r="G3981" s="160" t="s">
        <v>140</v>
      </c>
      <c r="H3981" s="160" t="s">
        <v>6393</v>
      </c>
      <c r="I3981" s="160" cm="1">
        <f t="array" ref="I3981">INDEX('2.1.trackMPD'!L:L/(24*60*60),
       MATCH(1,
             (A3981='2.1.trackMPD'!A:A)*
             (C3981='2.1.trackMPD'!D:D)*
             (D3981/10^6='2.1.trackMPD'!H:H)*
             (E3981='2.1.trackMPD'!F:F),
0))</f>
        <v>0</v>
      </c>
    </row>
    <row r="3982" spans="1:9" x14ac:dyDescent="0.2">
      <c r="A3982" s="160" t="s">
        <v>94</v>
      </c>
      <c r="B3982" s="160" t="s">
        <v>4</v>
      </c>
      <c r="C3982" s="160">
        <f>_xlfn.XLOOKUP(B3982,'2.1.trackMPD'!$R$7:$R$29,'2.1.trackMPD'!$T$7:$T$29)</f>
        <v>6</v>
      </c>
      <c r="D3982" s="160">
        <v>100</v>
      </c>
      <c r="E3982" s="160" t="s">
        <v>6394</v>
      </c>
      <c r="F3982" s="160" t="s">
        <v>110</v>
      </c>
      <c r="G3982" s="160" t="s">
        <v>124</v>
      </c>
      <c r="H3982" s="160" t="s">
        <v>6392</v>
      </c>
      <c r="I3982" s="160" cm="1">
        <f t="array" ref="I3982">INDEX('2.1.trackMPD'!I:I/(24*60*60),
       MATCH(1,
             (A3982='2.1.trackMPD'!A:A)*
             (C3982='2.1.trackMPD'!D:D)*
             (D3982/10^6='2.1.trackMPD'!H:H)*
             (E3982='2.1.trackMPD'!F:F),
0))</f>
        <v>7.4560182384259257E-3</v>
      </c>
    </row>
    <row r="3983" spans="1:9" x14ac:dyDescent="0.2">
      <c r="A3983" s="160" t="s">
        <v>94</v>
      </c>
      <c r="B3983" s="160" t="s">
        <v>4</v>
      </c>
      <c r="C3983" s="160">
        <f>_xlfn.XLOOKUP(B3983,'2.1.trackMPD'!$R$7:$R$29,'2.1.trackMPD'!$T$7:$T$29)</f>
        <v>6</v>
      </c>
      <c r="D3983" s="160">
        <v>100</v>
      </c>
      <c r="E3983" s="160" t="s">
        <v>6394</v>
      </c>
      <c r="F3983" s="160" t="s">
        <v>110</v>
      </c>
      <c r="G3983" s="160" t="s">
        <v>140</v>
      </c>
      <c r="H3983" s="160" t="s">
        <v>6392</v>
      </c>
      <c r="I3983" s="160" cm="1">
        <f t="array" ref="I3983">INDEX('2.1.trackMPD'!J:J/(24*60*60),
       MATCH(1,
             (A3983='2.1.trackMPD'!A:A)*
             (C3983='2.1.trackMPD'!D:D)*
             (D3983/10^6='2.1.trackMPD'!H:H)*
             (E3983='2.1.trackMPD'!F:F),
0))</f>
        <v>4.6453586388888884E-3</v>
      </c>
    </row>
    <row r="3984" spans="1:9" x14ac:dyDescent="0.2">
      <c r="A3984" s="160" t="s">
        <v>94</v>
      </c>
      <c r="B3984" s="160" t="s">
        <v>4</v>
      </c>
      <c r="C3984" s="160">
        <f>_xlfn.XLOOKUP(B3984,'2.1.trackMPD'!$R$7:$R$29,'2.1.trackMPD'!$T$7:$T$29)</f>
        <v>6</v>
      </c>
      <c r="D3984" s="160">
        <v>100</v>
      </c>
      <c r="E3984" s="160" t="s">
        <v>6394</v>
      </c>
      <c r="F3984" s="160" t="s">
        <v>110</v>
      </c>
      <c r="G3984" s="160" t="s">
        <v>124</v>
      </c>
      <c r="H3984" s="160" t="s">
        <v>6393</v>
      </c>
      <c r="I3984" s="160" cm="1">
        <f t="array" ref="I3984">INDEX('2.1.trackMPD'!K:K/(24*60*60),
       MATCH(1,
             (A3984='2.1.trackMPD'!A:A)*
             (C3984='2.1.trackMPD'!D:D)*
             (D3984/10^6='2.1.trackMPD'!H:H)*
             (E3984='2.1.trackMPD'!F:F),
0))</f>
        <v>0</v>
      </c>
    </row>
    <row r="3985" spans="1:9" x14ac:dyDescent="0.2">
      <c r="A3985" s="160" t="s">
        <v>94</v>
      </c>
      <c r="B3985" s="160" t="s">
        <v>4</v>
      </c>
      <c r="C3985" s="160">
        <f>_xlfn.XLOOKUP(B3985,'2.1.trackMPD'!$R$7:$R$29,'2.1.trackMPD'!$T$7:$T$29)</f>
        <v>6</v>
      </c>
      <c r="D3985" s="160">
        <v>100</v>
      </c>
      <c r="E3985" s="160" t="s">
        <v>6394</v>
      </c>
      <c r="F3985" s="160" t="s">
        <v>110</v>
      </c>
      <c r="G3985" s="160" t="s">
        <v>140</v>
      </c>
      <c r="H3985" s="160" t="s">
        <v>6393</v>
      </c>
      <c r="I3985" s="160" cm="1">
        <f t="array" ref="I3985">INDEX('2.1.trackMPD'!L:L/(24*60*60),
       MATCH(1,
             (A3985='2.1.trackMPD'!A:A)*
             (C3985='2.1.trackMPD'!D:D)*
             (D3985/10^6='2.1.trackMPD'!H:H)*
             (E3985='2.1.trackMPD'!F:F),
0))</f>
        <v>0</v>
      </c>
    </row>
    <row r="3986" spans="1:9" x14ac:dyDescent="0.2">
      <c r="A3986" s="160" t="s">
        <v>94</v>
      </c>
      <c r="B3986" s="160" t="s">
        <v>4</v>
      </c>
      <c r="C3986" s="160">
        <f>_xlfn.XLOOKUP(B3986,'2.1.trackMPD'!$R$7:$R$29,'2.1.trackMPD'!$T$7:$T$29)</f>
        <v>6</v>
      </c>
      <c r="D3986" s="160">
        <v>1000</v>
      </c>
      <c r="E3986" s="160" t="s">
        <v>6394</v>
      </c>
      <c r="F3986" s="160" t="s">
        <v>110</v>
      </c>
      <c r="G3986" s="160" t="s">
        <v>124</v>
      </c>
      <c r="H3986" s="160" t="s">
        <v>6392</v>
      </c>
      <c r="I3986" s="160" cm="1">
        <f t="array" ref="I3986">INDEX('2.1.trackMPD'!I:I/(24*60*60),
       MATCH(1,
             (A3986='2.1.trackMPD'!A:A)*
             (C3986='2.1.trackMPD'!D:D)*
             (D3986/10^6='2.1.trackMPD'!H:H)*
             (E3986='2.1.trackMPD'!F:F),
0))</f>
        <v>5.3419182569444439E-2</v>
      </c>
    </row>
    <row r="3987" spans="1:9" x14ac:dyDescent="0.2">
      <c r="A3987" s="160" t="s">
        <v>94</v>
      </c>
      <c r="B3987" s="160" t="s">
        <v>4</v>
      </c>
      <c r="C3987" s="160">
        <f>_xlfn.XLOOKUP(B3987,'2.1.trackMPD'!$R$7:$R$29,'2.1.trackMPD'!$T$7:$T$29)</f>
        <v>6</v>
      </c>
      <c r="D3987" s="160">
        <v>1000</v>
      </c>
      <c r="E3987" s="160" t="s">
        <v>6394</v>
      </c>
      <c r="F3987" s="160" t="s">
        <v>110</v>
      </c>
      <c r="G3987" s="160" t="s">
        <v>140</v>
      </c>
      <c r="H3987" s="160" t="s">
        <v>6392</v>
      </c>
      <c r="I3987" s="160" cm="1">
        <f t="array" ref="I3987">INDEX('2.1.trackMPD'!J:J/(24*60*60),
       MATCH(1,
             (A3987='2.1.trackMPD'!A:A)*
             (C3987='2.1.trackMPD'!D:D)*
             (D3987/10^6='2.1.trackMPD'!H:H)*
             (E3987='2.1.trackMPD'!F:F),
0))</f>
        <v>3.1546810208333333</v>
      </c>
    </row>
    <row r="3988" spans="1:9" x14ac:dyDescent="0.2">
      <c r="A3988" s="160" t="s">
        <v>94</v>
      </c>
      <c r="B3988" s="160" t="s">
        <v>4</v>
      </c>
      <c r="C3988" s="160">
        <f>_xlfn.XLOOKUP(B3988,'2.1.trackMPD'!$R$7:$R$29,'2.1.trackMPD'!$T$7:$T$29)</f>
        <v>6</v>
      </c>
      <c r="D3988" s="160">
        <v>1000</v>
      </c>
      <c r="E3988" s="160" t="s">
        <v>6394</v>
      </c>
      <c r="F3988" s="160" t="s">
        <v>110</v>
      </c>
      <c r="G3988" s="160" t="s">
        <v>124</v>
      </c>
      <c r="H3988" s="160" t="s">
        <v>6393</v>
      </c>
      <c r="I3988" s="160" cm="1">
        <f t="array" ref="I3988">INDEX('2.1.trackMPD'!K:K/(24*60*60),
       MATCH(1,
             (A3988='2.1.trackMPD'!A:A)*
             (C3988='2.1.trackMPD'!D:D)*
             (D3988/10^6='2.1.trackMPD'!H:H)*
             (E3988='2.1.trackMPD'!F:F),
0))</f>
        <v>0</v>
      </c>
    </row>
    <row r="3989" spans="1:9" x14ac:dyDescent="0.2">
      <c r="A3989" s="160" t="s">
        <v>94</v>
      </c>
      <c r="B3989" s="160" t="s">
        <v>4</v>
      </c>
      <c r="C3989" s="160">
        <f>_xlfn.XLOOKUP(B3989,'2.1.trackMPD'!$R$7:$R$29,'2.1.trackMPD'!$T$7:$T$29)</f>
        <v>6</v>
      </c>
      <c r="D3989" s="160">
        <v>1000</v>
      </c>
      <c r="E3989" s="160" t="s">
        <v>6394</v>
      </c>
      <c r="F3989" s="160" t="s">
        <v>110</v>
      </c>
      <c r="G3989" s="160" t="s">
        <v>140</v>
      </c>
      <c r="H3989" s="160" t="s">
        <v>6393</v>
      </c>
      <c r="I3989" s="160" cm="1">
        <f t="array" ref="I3989">INDEX('2.1.trackMPD'!L:L/(24*60*60),
       MATCH(1,
             (A3989='2.1.trackMPD'!A:A)*
             (C3989='2.1.trackMPD'!D:D)*
             (D3989/10^6='2.1.trackMPD'!H:H)*
             (E3989='2.1.trackMPD'!F:F),
0))</f>
        <v>0</v>
      </c>
    </row>
    <row r="3990" spans="1:9" x14ac:dyDescent="0.2">
      <c r="A3990" s="160" t="s">
        <v>94</v>
      </c>
      <c r="B3990" s="160" t="s">
        <v>4</v>
      </c>
      <c r="C3990" s="160">
        <f>_xlfn.XLOOKUP(B3990,'2.1.trackMPD'!$R$7:$R$29,'2.1.trackMPD'!$T$7:$T$29)</f>
        <v>6</v>
      </c>
      <c r="D3990" s="160">
        <v>5000</v>
      </c>
      <c r="E3990" s="160" t="s">
        <v>6394</v>
      </c>
      <c r="F3990" s="160" t="s">
        <v>110</v>
      </c>
      <c r="G3990" s="160" t="s">
        <v>124</v>
      </c>
      <c r="H3990" s="160" t="s">
        <v>6392</v>
      </c>
      <c r="I3990" s="160" cm="1">
        <f t="array" ref="I3990">INDEX('2.1.trackMPD'!I:I/(24*60*60),
       MATCH(1,
             (A3990='2.1.trackMPD'!A:A)*
             (C3990='2.1.trackMPD'!D:D)*
             (D3990/10^6='2.1.trackMPD'!H:H)*
             (E3990='2.1.trackMPD'!F:F),
0))</f>
        <v>0.12971973425925926</v>
      </c>
    </row>
    <row r="3991" spans="1:9" x14ac:dyDescent="0.2">
      <c r="A3991" s="160" t="s">
        <v>94</v>
      </c>
      <c r="B3991" s="160" t="s">
        <v>4</v>
      </c>
      <c r="C3991" s="160">
        <f>_xlfn.XLOOKUP(B3991,'2.1.trackMPD'!$R$7:$R$29,'2.1.trackMPD'!$T$7:$T$29)</f>
        <v>6</v>
      </c>
      <c r="D3991" s="160">
        <v>5000</v>
      </c>
      <c r="E3991" s="160" t="s">
        <v>6394</v>
      </c>
      <c r="F3991" s="160" t="s">
        <v>110</v>
      </c>
      <c r="G3991" s="160" t="s">
        <v>140</v>
      </c>
      <c r="H3991" s="160" t="s">
        <v>6392</v>
      </c>
      <c r="I3991" s="160" cm="1">
        <f t="array" ref="I3991">INDEX('2.1.trackMPD'!J:J/(24*60*60),
       MATCH(1,
             (A3991='2.1.trackMPD'!A:A)*
             (C3991='2.1.trackMPD'!D:D)*
             (D3991/10^6='2.1.trackMPD'!H:H)*
             (E3991='2.1.trackMPD'!F:F),
0))</f>
        <v>7.6564150069444441</v>
      </c>
    </row>
    <row r="3992" spans="1:9" x14ac:dyDescent="0.2">
      <c r="A3992" s="160" t="s">
        <v>94</v>
      </c>
      <c r="B3992" s="160" t="s">
        <v>4</v>
      </c>
      <c r="C3992" s="160">
        <f>_xlfn.XLOOKUP(B3992,'2.1.trackMPD'!$R$7:$R$29,'2.1.trackMPD'!$T$7:$T$29)</f>
        <v>6</v>
      </c>
      <c r="D3992" s="160">
        <v>5000</v>
      </c>
      <c r="E3992" s="160" t="s">
        <v>6394</v>
      </c>
      <c r="F3992" s="160" t="s">
        <v>110</v>
      </c>
      <c r="G3992" s="160" t="s">
        <v>124</v>
      </c>
      <c r="H3992" s="160" t="s">
        <v>6393</v>
      </c>
      <c r="I3992" s="160" cm="1">
        <f t="array" ref="I3992">INDEX('2.1.trackMPD'!K:K/(24*60*60),
       MATCH(1,
             (A3992='2.1.trackMPD'!A:A)*
             (C3992='2.1.trackMPD'!D:D)*
             (D3992/10^6='2.1.trackMPD'!H:H)*
             (E3992='2.1.trackMPD'!F:F),
0))</f>
        <v>0</v>
      </c>
    </row>
    <row r="3993" spans="1:9" x14ac:dyDescent="0.2">
      <c r="A3993" s="160" t="s">
        <v>94</v>
      </c>
      <c r="B3993" s="160" t="s">
        <v>4</v>
      </c>
      <c r="C3993" s="160">
        <f>_xlfn.XLOOKUP(B3993,'2.1.trackMPD'!$R$7:$R$29,'2.1.trackMPD'!$T$7:$T$29)</f>
        <v>6</v>
      </c>
      <c r="D3993" s="160">
        <v>5000</v>
      </c>
      <c r="E3993" s="160" t="s">
        <v>6394</v>
      </c>
      <c r="F3993" s="160" t="s">
        <v>110</v>
      </c>
      <c r="G3993" s="160" t="s">
        <v>140</v>
      </c>
      <c r="H3993" s="160" t="s">
        <v>6393</v>
      </c>
      <c r="I3993" s="160" cm="1">
        <f t="array" ref="I3993">INDEX('2.1.trackMPD'!L:L/(24*60*60),
       MATCH(1,
             (A3993='2.1.trackMPD'!A:A)*
             (C3993='2.1.trackMPD'!D:D)*
             (D3993/10^6='2.1.trackMPD'!H:H)*
             (E3993='2.1.trackMPD'!F:F),
0))</f>
        <v>0</v>
      </c>
    </row>
    <row r="3994" spans="1:9" x14ac:dyDescent="0.2">
      <c r="A3994" s="160" t="s">
        <v>94</v>
      </c>
      <c r="B3994" s="160" t="s">
        <v>4</v>
      </c>
      <c r="C3994" s="160">
        <f>_xlfn.XLOOKUP(B3994,'2.1.trackMPD'!$R$7:$R$29,'2.1.trackMPD'!$T$7:$T$29)</f>
        <v>6</v>
      </c>
      <c r="D3994" s="160">
        <v>1</v>
      </c>
      <c r="E3994" s="160" t="s">
        <v>6395</v>
      </c>
      <c r="F3994" s="160" t="s">
        <v>110</v>
      </c>
      <c r="G3994" s="160" t="s">
        <v>124</v>
      </c>
      <c r="H3994" s="160" t="s">
        <v>6392</v>
      </c>
      <c r="I3994" s="160" t="e" cm="1">
        <f t="array" ref="I3994">INDEX('2.1.trackMPD'!I:I/(24*60*60),
       MATCH(1,
             (A3994='2.1.trackMPD'!A:A)*
             (C3994='2.1.trackMPD'!D:D)*
             (D3994/10^6='2.1.trackMPD'!H:H)*
             (E3994='2.1.trackMPD'!F:F),
0))</f>
        <v>#N/A</v>
      </c>
    </row>
    <row r="3995" spans="1:9" x14ac:dyDescent="0.2">
      <c r="A3995" s="160" t="s">
        <v>94</v>
      </c>
      <c r="B3995" s="160" t="s">
        <v>4</v>
      </c>
      <c r="C3995" s="160">
        <f>_xlfn.XLOOKUP(B3995,'2.1.trackMPD'!$R$7:$R$29,'2.1.trackMPD'!$T$7:$T$29)</f>
        <v>6</v>
      </c>
      <c r="D3995" s="160">
        <v>1</v>
      </c>
      <c r="E3995" s="160" t="s">
        <v>6395</v>
      </c>
      <c r="F3995" s="160" t="s">
        <v>110</v>
      </c>
      <c r="G3995" s="160" t="s">
        <v>140</v>
      </c>
      <c r="H3995" s="160" t="s">
        <v>6392</v>
      </c>
      <c r="I3995" s="160" t="e" cm="1">
        <f t="array" ref="I3995">INDEX('2.1.trackMPD'!J:J/(24*60*60),
       MATCH(1,
             (A3995='2.1.trackMPD'!A:A)*
             (C3995='2.1.trackMPD'!D:D)*
             (D3995/10^6='2.1.trackMPD'!H:H)*
             (E3995='2.1.trackMPD'!F:F),
0))</f>
        <v>#N/A</v>
      </c>
    </row>
    <row r="3996" spans="1:9" x14ac:dyDescent="0.2">
      <c r="A3996" s="160" t="s">
        <v>94</v>
      </c>
      <c r="B3996" s="160" t="s">
        <v>4</v>
      </c>
      <c r="C3996" s="160">
        <f>_xlfn.XLOOKUP(B3996,'2.1.trackMPD'!$R$7:$R$29,'2.1.trackMPD'!$T$7:$T$29)</f>
        <v>6</v>
      </c>
      <c r="D3996" s="160">
        <v>1</v>
      </c>
      <c r="E3996" s="160" t="s">
        <v>6395</v>
      </c>
      <c r="F3996" s="160" t="s">
        <v>110</v>
      </c>
      <c r="G3996" s="160" t="s">
        <v>124</v>
      </c>
      <c r="H3996" s="160" t="s">
        <v>6393</v>
      </c>
      <c r="I3996" s="160" t="e" cm="1">
        <f t="array" ref="I3996">INDEX('2.1.trackMPD'!K:K/(24*60*60),
       MATCH(1,
             (A3996='2.1.trackMPD'!A:A)*
             (C3996='2.1.trackMPD'!D:D)*
             (D3996/10^6='2.1.trackMPD'!H:H)*
             (E3996='2.1.trackMPD'!F:F),
0))</f>
        <v>#N/A</v>
      </c>
    </row>
    <row r="3997" spans="1:9" x14ac:dyDescent="0.2">
      <c r="A3997" s="160" t="s">
        <v>94</v>
      </c>
      <c r="B3997" s="160" t="s">
        <v>4</v>
      </c>
      <c r="C3997" s="160">
        <f>_xlfn.XLOOKUP(B3997,'2.1.trackMPD'!$R$7:$R$29,'2.1.trackMPD'!$T$7:$T$29)</f>
        <v>6</v>
      </c>
      <c r="D3997" s="160">
        <v>1</v>
      </c>
      <c r="E3997" s="160" t="s">
        <v>6395</v>
      </c>
      <c r="F3997" s="160" t="s">
        <v>110</v>
      </c>
      <c r="G3997" s="160" t="s">
        <v>140</v>
      </c>
      <c r="H3997" s="160" t="s">
        <v>6393</v>
      </c>
      <c r="I3997" s="160" t="e" cm="1">
        <f t="array" ref="I3997">INDEX('2.1.trackMPD'!L:L/(24*60*60),
       MATCH(1,
             (A3997='2.1.trackMPD'!A:A)*
             (C3997='2.1.trackMPD'!D:D)*
             (D3997/10^6='2.1.trackMPD'!H:H)*
             (E3997='2.1.trackMPD'!F:F),
0))</f>
        <v>#N/A</v>
      </c>
    </row>
    <row r="3998" spans="1:9" x14ac:dyDescent="0.2">
      <c r="A3998" s="160" t="s">
        <v>94</v>
      </c>
      <c r="B3998" s="160" t="s">
        <v>4</v>
      </c>
      <c r="C3998" s="160">
        <f>_xlfn.XLOOKUP(B3998,'2.1.trackMPD'!$R$7:$R$29,'2.1.trackMPD'!$T$7:$T$29)</f>
        <v>6</v>
      </c>
      <c r="D3998" s="160">
        <v>10</v>
      </c>
      <c r="E3998" s="160" t="s">
        <v>6395</v>
      </c>
      <c r="F3998" s="160" t="s">
        <v>110</v>
      </c>
      <c r="G3998" s="160" t="s">
        <v>124</v>
      </c>
      <c r="H3998" s="160" t="s">
        <v>6392</v>
      </c>
      <c r="I3998" s="160" t="e" cm="1">
        <f t="array" ref="I3998">INDEX('2.1.trackMPD'!I:I/(24*60*60),
       MATCH(1,
             (A3998='2.1.trackMPD'!A:A)*
             (C3998='2.1.trackMPD'!D:D)*
             (D3998/10^6='2.1.trackMPD'!H:H)*
             (E3998='2.1.trackMPD'!F:F),
0))</f>
        <v>#N/A</v>
      </c>
    </row>
    <row r="3999" spans="1:9" x14ac:dyDescent="0.2">
      <c r="A3999" s="160" t="s">
        <v>94</v>
      </c>
      <c r="B3999" s="160" t="s">
        <v>4</v>
      </c>
      <c r="C3999" s="160">
        <f>_xlfn.XLOOKUP(B3999,'2.1.trackMPD'!$R$7:$R$29,'2.1.trackMPD'!$T$7:$T$29)</f>
        <v>6</v>
      </c>
      <c r="D3999" s="160">
        <v>10</v>
      </c>
      <c r="E3999" s="160" t="s">
        <v>6395</v>
      </c>
      <c r="F3999" s="160" t="s">
        <v>110</v>
      </c>
      <c r="G3999" s="160" t="s">
        <v>140</v>
      </c>
      <c r="H3999" s="160" t="s">
        <v>6392</v>
      </c>
      <c r="I3999" s="160" t="e" cm="1">
        <f t="array" ref="I3999">INDEX('2.1.trackMPD'!J:J/(24*60*60),
       MATCH(1,
             (A3999='2.1.trackMPD'!A:A)*
             (C3999='2.1.trackMPD'!D:D)*
             (D3999/10^6='2.1.trackMPD'!H:H)*
             (E3999='2.1.trackMPD'!F:F),
0))</f>
        <v>#N/A</v>
      </c>
    </row>
    <row r="4000" spans="1:9" x14ac:dyDescent="0.2">
      <c r="A4000" s="160" t="s">
        <v>94</v>
      </c>
      <c r="B4000" s="160" t="s">
        <v>4</v>
      </c>
      <c r="C4000" s="160">
        <f>_xlfn.XLOOKUP(B4000,'2.1.trackMPD'!$R$7:$R$29,'2.1.trackMPD'!$T$7:$T$29)</f>
        <v>6</v>
      </c>
      <c r="D4000" s="160">
        <v>10</v>
      </c>
      <c r="E4000" s="160" t="s">
        <v>6395</v>
      </c>
      <c r="F4000" s="160" t="s">
        <v>110</v>
      </c>
      <c r="G4000" s="160" t="s">
        <v>124</v>
      </c>
      <c r="H4000" s="160" t="s">
        <v>6393</v>
      </c>
      <c r="I4000" s="160" t="e" cm="1">
        <f t="array" ref="I4000">INDEX('2.1.trackMPD'!K:K/(24*60*60),
       MATCH(1,
             (A4000='2.1.trackMPD'!A:A)*
             (C4000='2.1.trackMPD'!D:D)*
             (D4000/10^6='2.1.trackMPD'!H:H)*
             (E4000='2.1.trackMPD'!F:F),
0))</f>
        <v>#N/A</v>
      </c>
    </row>
    <row r="4001" spans="1:9" x14ac:dyDescent="0.2">
      <c r="A4001" s="160" t="s">
        <v>94</v>
      </c>
      <c r="B4001" s="160" t="s">
        <v>4</v>
      </c>
      <c r="C4001" s="160">
        <f>_xlfn.XLOOKUP(B4001,'2.1.trackMPD'!$R$7:$R$29,'2.1.trackMPD'!$T$7:$T$29)</f>
        <v>6</v>
      </c>
      <c r="D4001" s="160">
        <v>10</v>
      </c>
      <c r="E4001" s="160" t="s">
        <v>6395</v>
      </c>
      <c r="F4001" s="160" t="s">
        <v>110</v>
      </c>
      <c r="G4001" s="160" t="s">
        <v>140</v>
      </c>
      <c r="H4001" s="160" t="s">
        <v>6393</v>
      </c>
      <c r="I4001" s="160" t="e" cm="1">
        <f t="array" ref="I4001">INDEX('2.1.trackMPD'!L:L/(24*60*60),
       MATCH(1,
             (A4001='2.1.trackMPD'!A:A)*
             (C4001='2.1.trackMPD'!D:D)*
             (D4001/10^6='2.1.trackMPD'!H:H)*
             (E4001='2.1.trackMPD'!F:F),
0))</f>
        <v>#N/A</v>
      </c>
    </row>
    <row r="4002" spans="1:9" x14ac:dyDescent="0.2">
      <c r="A4002" s="160" t="s">
        <v>94</v>
      </c>
      <c r="B4002" s="160" t="s">
        <v>4</v>
      </c>
      <c r="C4002" s="160">
        <f>_xlfn.XLOOKUP(B4002,'2.1.trackMPD'!$R$7:$R$29,'2.1.trackMPD'!$T$7:$T$29)</f>
        <v>6</v>
      </c>
      <c r="D4002" s="160">
        <v>100</v>
      </c>
      <c r="E4002" s="160" t="s">
        <v>6395</v>
      </c>
      <c r="F4002" s="160" t="s">
        <v>110</v>
      </c>
      <c r="G4002" s="160" t="s">
        <v>124</v>
      </c>
      <c r="H4002" s="160" t="s">
        <v>6392</v>
      </c>
      <c r="I4002" s="160" t="e" cm="1">
        <f t="array" ref="I4002">INDEX('2.1.trackMPD'!I:I/(24*60*60),
       MATCH(1,
             (A4002='2.1.trackMPD'!A:A)*
             (C4002='2.1.trackMPD'!D:D)*
             (D4002/10^6='2.1.trackMPD'!H:H)*
             (E4002='2.1.trackMPD'!F:F),
0))</f>
        <v>#N/A</v>
      </c>
    </row>
    <row r="4003" spans="1:9" x14ac:dyDescent="0.2">
      <c r="A4003" s="160" t="s">
        <v>94</v>
      </c>
      <c r="B4003" s="160" t="s">
        <v>4</v>
      </c>
      <c r="C4003" s="160">
        <f>_xlfn.XLOOKUP(B4003,'2.1.trackMPD'!$R$7:$R$29,'2.1.trackMPD'!$T$7:$T$29)</f>
        <v>6</v>
      </c>
      <c r="D4003" s="160">
        <v>100</v>
      </c>
      <c r="E4003" s="160" t="s">
        <v>6395</v>
      </c>
      <c r="F4003" s="160" t="s">
        <v>110</v>
      </c>
      <c r="G4003" s="160" t="s">
        <v>140</v>
      </c>
      <c r="H4003" s="160" t="s">
        <v>6392</v>
      </c>
      <c r="I4003" s="160" t="e" cm="1">
        <f t="array" ref="I4003">INDEX('2.1.trackMPD'!J:J/(24*60*60),
       MATCH(1,
             (A4003='2.1.trackMPD'!A:A)*
             (C4003='2.1.trackMPD'!D:D)*
             (D4003/10^6='2.1.trackMPD'!H:H)*
             (E4003='2.1.trackMPD'!F:F),
0))</f>
        <v>#N/A</v>
      </c>
    </row>
    <row r="4004" spans="1:9" x14ac:dyDescent="0.2">
      <c r="A4004" s="160" t="s">
        <v>94</v>
      </c>
      <c r="B4004" s="160" t="s">
        <v>4</v>
      </c>
      <c r="C4004" s="160">
        <f>_xlfn.XLOOKUP(B4004,'2.1.trackMPD'!$R$7:$R$29,'2.1.trackMPD'!$T$7:$T$29)</f>
        <v>6</v>
      </c>
      <c r="D4004" s="160">
        <v>100</v>
      </c>
      <c r="E4004" s="160" t="s">
        <v>6395</v>
      </c>
      <c r="F4004" s="160" t="s">
        <v>110</v>
      </c>
      <c r="G4004" s="160" t="s">
        <v>124</v>
      </c>
      <c r="H4004" s="160" t="s">
        <v>6393</v>
      </c>
      <c r="I4004" s="160" t="e" cm="1">
        <f t="array" ref="I4004">INDEX('2.1.trackMPD'!K:K/(24*60*60),
       MATCH(1,
             (A4004='2.1.trackMPD'!A:A)*
             (C4004='2.1.trackMPD'!D:D)*
             (D4004/10^6='2.1.trackMPD'!H:H)*
             (E4004='2.1.trackMPD'!F:F),
0))</f>
        <v>#N/A</v>
      </c>
    </row>
    <row r="4005" spans="1:9" x14ac:dyDescent="0.2">
      <c r="A4005" s="160" t="s">
        <v>94</v>
      </c>
      <c r="B4005" s="160" t="s">
        <v>4</v>
      </c>
      <c r="C4005" s="160">
        <f>_xlfn.XLOOKUP(B4005,'2.1.trackMPD'!$R$7:$R$29,'2.1.trackMPD'!$T$7:$T$29)</f>
        <v>6</v>
      </c>
      <c r="D4005" s="160">
        <v>100</v>
      </c>
      <c r="E4005" s="160" t="s">
        <v>6395</v>
      </c>
      <c r="F4005" s="160" t="s">
        <v>110</v>
      </c>
      <c r="G4005" s="160" t="s">
        <v>140</v>
      </c>
      <c r="H4005" s="160" t="s">
        <v>6393</v>
      </c>
      <c r="I4005" s="160" t="e" cm="1">
        <f t="array" ref="I4005">INDEX('2.1.trackMPD'!L:L/(24*60*60),
       MATCH(1,
             (A4005='2.1.trackMPD'!A:A)*
             (C4005='2.1.trackMPD'!D:D)*
             (D4005/10^6='2.1.trackMPD'!H:H)*
             (E4005='2.1.trackMPD'!F:F),
0))</f>
        <v>#N/A</v>
      </c>
    </row>
    <row r="4006" spans="1:9" x14ac:dyDescent="0.2">
      <c r="A4006" s="160" t="s">
        <v>94</v>
      </c>
      <c r="B4006" s="160" t="s">
        <v>166</v>
      </c>
      <c r="C4006" s="160">
        <f>_xlfn.XLOOKUP(B4006,'2.1.trackMPD'!$R$7:$R$29,'2.1.trackMPD'!$T$7:$T$29)</f>
        <v>5</v>
      </c>
      <c r="D4006" s="160">
        <v>1</v>
      </c>
      <c r="E4006" s="160" t="s">
        <v>6390</v>
      </c>
      <c r="F4006" s="160" t="s">
        <v>110</v>
      </c>
      <c r="G4006" s="160" t="s">
        <v>124</v>
      </c>
      <c r="H4006" s="160" t="s">
        <v>6392</v>
      </c>
      <c r="I4006" s="160" cm="1">
        <f t="array" ref="I4006">INDEX('2.1.trackMPD'!I:I/(24*60*60),
       MATCH(1,
             (A4006='2.1.trackMPD'!A:A)*
             (C4006='2.1.trackMPD'!D:D)*
             (D4006/10^6='2.1.trackMPD'!H:H)*
             (E4006='2.1.trackMPD'!F:F),
0))</f>
        <v>4.344509837962963E-7</v>
      </c>
    </row>
    <row r="4007" spans="1:9" x14ac:dyDescent="0.2">
      <c r="A4007" s="160" t="s">
        <v>94</v>
      </c>
      <c r="B4007" s="160" t="s">
        <v>166</v>
      </c>
      <c r="C4007" s="160">
        <f>_xlfn.XLOOKUP(B4007,'2.1.trackMPD'!$R$7:$R$29,'2.1.trackMPD'!$T$7:$T$29)</f>
        <v>5</v>
      </c>
      <c r="D4007" s="160">
        <v>1</v>
      </c>
      <c r="E4007" s="160" t="s">
        <v>6390</v>
      </c>
      <c r="F4007" s="160" t="s">
        <v>110</v>
      </c>
      <c r="G4007" s="160" t="s">
        <v>140</v>
      </c>
      <c r="H4007" s="160" t="s">
        <v>6392</v>
      </c>
      <c r="I4007" s="160" cm="1">
        <f t="array" ref="I4007">INDEX('2.1.trackMPD'!J:J/(24*60*60),
       MATCH(1,
             (A4007='2.1.trackMPD'!A:A)*
             (C4007='2.1.trackMPD'!D:D)*
             (D4007/10^6='2.1.trackMPD'!H:H)*
             (E4007='2.1.trackMPD'!F:F),
0))</f>
        <v>5.6721175428240742E-5</v>
      </c>
    </row>
    <row r="4008" spans="1:9" x14ac:dyDescent="0.2">
      <c r="A4008" s="160" t="s">
        <v>94</v>
      </c>
      <c r="B4008" s="160" t="s">
        <v>166</v>
      </c>
      <c r="C4008" s="160">
        <f>_xlfn.XLOOKUP(B4008,'2.1.trackMPD'!$R$7:$R$29,'2.1.trackMPD'!$T$7:$T$29)</f>
        <v>5</v>
      </c>
      <c r="D4008" s="160">
        <v>1</v>
      </c>
      <c r="E4008" s="160" t="s">
        <v>6390</v>
      </c>
      <c r="F4008" s="160" t="s">
        <v>110</v>
      </c>
      <c r="G4008" s="160" t="s">
        <v>124</v>
      </c>
      <c r="H4008" s="160" t="s">
        <v>6393</v>
      </c>
      <c r="I4008" s="160" cm="1">
        <f t="array" ref="I4008">INDEX('2.1.trackMPD'!K:K/(24*60*60),
       MATCH(1,
             (A4008='2.1.trackMPD'!A:A)*
             (C4008='2.1.trackMPD'!D:D)*
             (D4008/10^6='2.1.trackMPD'!H:H)*
             (E4008='2.1.trackMPD'!F:F),
0))</f>
        <v>2.7082570601851851E-7</v>
      </c>
    </row>
    <row r="4009" spans="1:9" x14ac:dyDescent="0.2">
      <c r="A4009" s="160" t="s">
        <v>94</v>
      </c>
      <c r="B4009" s="160" t="s">
        <v>166</v>
      </c>
      <c r="C4009" s="160">
        <f>_xlfn.XLOOKUP(B4009,'2.1.trackMPD'!$R$7:$R$29,'2.1.trackMPD'!$T$7:$T$29)</f>
        <v>5</v>
      </c>
      <c r="D4009" s="160">
        <v>1</v>
      </c>
      <c r="E4009" s="160" t="s">
        <v>6390</v>
      </c>
      <c r="F4009" s="160" t="s">
        <v>110</v>
      </c>
      <c r="G4009" s="160" t="s">
        <v>140</v>
      </c>
      <c r="H4009" s="160" t="s">
        <v>6393</v>
      </c>
      <c r="I4009" s="160" cm="1">
        <f t="array" ref="I4009">INDEX('2.1.trackMPD'!L:L/(24*60*60),
       MATCH(1,
             (A4009='2.1.trackMPD'!A:A)*
             (C4009='2.1.trackMPD'!D:D)*
             (D4009/10^6='2.1.trackMPD'!H:H)*
             (E4009='2.1.trackMPD'!F:F),
0))</f>
        <v>0</v>
      </c>
    </row>
    <row r="4010" spans="1:9" x14ac:dyDescent="0.2">
      <c r="A4010" s="160" t="s">
        <v>94</v>
      </c>
      <c r="B4010" s="160" t="s">
        <v>166</v>
      </c>
      <c r="C4010" s="160">
        <f>_xlfn.XLOOKUP(B4010,'2.1.trackMPD'!$R$7:$R$29,'2.1.trackMPD'!$T$7:$T$29)</f>
        <v>5</v>
      </c>
      <c r="D4010" s="160">
        <v>10</v>
      </c>
      <c r="E4010" s="160" t="s">
        <v>6390</v>
      </c>
      <c r="F4010" s="160" t="s">
        <v>110</v>
      </c>
      <c r="G4010" s="160" t="s">
        <v>124</v>
      </c>
      <c r="H4010" s="160" t="s">
        <v>6392</v>
      </c>
      <c r="I4010" s="160" cm="1">
        <f t="array" ref="I4010">INDEX('2.1.trackMPD'!I:I/(24*60*60),
       MATCH(1,
             (A4010='2.1.trackMPD'!A:A)*
             (C4010='2.1.trackMPD'!D:D)*
             (D4010/10^6='2.1.trackMPD'!H:H)*
             (E4010='2.1.trackMPD'!F:F),
0))</f>
        <v>7.4613035879629636E-7</v>
      </c>
    </row>
    <row r="4011" spans="1:9" x14ac:dyDescent="0.2">
      <c r="A4011" s="160" t="s">
        <v>94</v>
      </c>
      <c r="B4011" s="160" t="s">
        <v>166</v>
      </c>
      <c r="C4011" s="160">
        <f>_xlfn.XLOOKUP(B4011,'2.1.trackMPD'!$R$7:$R$29,'2.1.trackMPD'!$T$7:$T$29)</f>
        <v>5</v>
      </c>
      <c r="D4011" s="160">
        <v>10</v>
      </c>
      <c r="E4011" s="160" t="s">
        <v>6390</v>
      </c>
      <c r="F4011" s="160" t="s">
        <v>110</v>
      </c>
      <c r="G4011" s="160" t="s">
        <v>140</v>
      </c>
      <c r="H4011" s="160" t="s">
        <v>6392</v>
      </c>
      <c r="I4011" s="160" cm="1">
        <f t="array" ref="I4011">INDEX('2.1.trackMPD'!J:J/(24*60*60),
       MATCH(1,
             (A4011='2.1.trackMPD'!A:A)*
             (C4011='2.1.trackMPD'!D:D)*
             (D4011/10^6='2.1.trackMPD'!H:H)*
             (E4011='2.1.trackMPD'!F:F),
0))</f>
        <v>4.0322537361111111E-5</v>
      </c>
    </row>
    <row r="4012" spans="1:9" x14ac:dyDescent="0.2">
      <c r="A4012" s="160" t="s">
        <v>94</v>
      </c>
      <c r="B4012" s="160" t="s">
        <v>166</v>
      </c>
      <c r="C4012" s="160">
        <f>_xlfn.XLOOKUP(B4012,'2.1.trackMPD'!$R$7:$R$29,'2.1.trackMPD'!$T$7:$T$29)</f>
        <v>5</v>
      </c>
      <c r="D4012" s="160">
        <v>10</v>
      </c>
      <c r="E4012" s="160" t="s">
        <v>6390</v>
      </c>
      <c r="F4012" s="160" t="s">
        <v>110</v>
      </c>
      <c r="G4012" s="160" t="s">
        <v>124</v>
      </c>
      <c r="H4012" s="160" t="s">
        <v>6393</v>
      </c>
      <c r="I4012" s="160" cm="1">
        <f t="array" ref="I4012">INDEX('2.1.trackMPD'!K:K/(24*60*60),
       MATCH(1,
             (A4012='2.1.trackMPD'!A:A)*
             (C4012='2.1.trackMPD'!D:D)*
             (D4012/10^6='2.1.trackMPD'!H:H)*
             (E4012='2.1.trackMPD'!F:F),
0))</f>
        <v>4.6498125000000001E-7</v>
      </c>
    </row>
    <row r="4013" spans="1:9" x14ac:dyDescent="0.2">
      <c r="A4013" s="160" t="s">
        <v>94</v>
      </c>
      <c r="B4013" s="160" t="s">
        <v>166</v>
      </c>
      <c r="C4013" s="160">
        <f>_xlfn.XLOOKUP(B4013,'2.1.trackMPD'!$R$7:$R$29,'2.1.trackMPD'!$T$7:$T$29)</f>
        <v>5</v>
      </c>
      <c r="D4013" s="160">
        <v>10</v>
      </c>
      <c r="E4013" s="160" t="s">
        <v>6390</v>
      </c>
      <c r="F4013" s="160" t="s">
        <v>110</v>
      </c>
      <c r="G4013" s="160" t="s">
        <v>140</v>
      </c>
      <c r="H4013" s="160" t="s">
        <v>6393</v>
      </c>
      <c r="I4013" s="160" cm="1">
        <f t="array" ref="I4013">INDEX('2.1.trackMPD'!L:L/(24*60*60),
       MATCH(1,
             (A4013='2.1.trackMPD'!A:A)*
             (C4013='2.1.trackMPD'!D:D)*
             (D4013/10^6='2.1.trackMPD'!H:H)*
             (E4013='2.1.trackMPD'!F:F),
0))</f>
        <v>1.6733601041666669E-6</v>
      </c>
    </row>
    <row r="4014" spans="1:9" x14ac:dyDescent="0.2">
      <c r="A4014" s="160" t="s">
        <v>94</v>
      </c>
      <c r="B4014" s="160" t="s">
        <v>166</v>
      </c>
      <c r="C4014" s="160">
        <f>_xlfn.XLOOKUP(B4014,'2.1.trackMPD'!$R$7:$R$29,'2.1.trackMPD'!$T$7:$T$29)</f>
        <v>5</v>
      </c>
      <c r="D4014" s="160">
        <v>100</v>
      </c>
      <c r="E4014" s="160" t="s">
        <v>6390</v>
      </c>
      <c r="F4014" s="160" t="s">
        <v>110</v>
      </c>
      <c r="G4014" s="160" t="s">
        <v>124</v>
      </c>
      <c r="H4014" s="160" t="s">
        <v>6392</v>
      </c>
      <c r="I4014" s="160" cm="1">
        <f t="array" ref="I4014">INDEX('2.1.trackMPD'!I:I/(24*60*60),
       MATCH(1,
             (A4014='2.1.trackMPD'!A:A)*
             (C4014='2.1.trackMPD'!D:D)*
             (D4014/10^6='2.1.trackMPD'!H:H)*
             (E4014='2.1.trackMPD'!F:F),
0))</f>
        <v>1.7492810173611112E-5</v>
      </c>
    </row>
    <row r="4015" spans="1:9" x14ac:dyDescent="0.2">
      <c r="A4015" s="160" t="s">
        <v>94</v>
      </c>
      <c r="B4015" s="160" t="s">
        <v>166</v>
      </c>
      <c r="C4015" s="160">
        <f>_xlfn.XLOOKUP(B4015,'2.1.trackMPD'!$R$7:$R$29,'2.1.trackMPD'!$T$7:$T$29)</f>
        <v>5</v>
      </c>
      <c r="D4015" s="160">
        <v>100</v>
      </c>
      <c r="E4015" s="160" t="s">
        <v>6390</v>
      </c>
      <c r="F4015" s="160" t="s">
        <v>110</v>
      </c>
      <c r="G4015" s="160" t="s">
        <v>140</v>
      </c>
      <c r="H4015" s="160" t="s">
        <v>6392</v>
      </c>
      <c r="I4015" s="160" cm="1">
        <f t="array" ref="I4015">INDEX('2.1.trackMPD'!J:J/(24*60*60),
       MATCH(1,
             (A4015='2.1.trackMPD'!A:A)*
             (C4015='2.1.trackMPD'!D:D)*
             (D4015/10^6='2.1.trackMPD'!H:H)*
             (E4015='2.1.trackMPD'!F:F),
0))</f>
        <v>2.4881013784722221E-4</v>
      </c>
    </row>
    <row r="4016" spans="1:9" x14ac:dyDescent="0.2">
      <c r="A4016" s="160" t="s">
        <v>94</v>
      </c>
      <c r="B4016" s="160" t="s">
        <v>166</v>
      </c>
      <c r="C4016" s="160">
        <f>_xlfn.XLOOKUP(B4016,'2.1.trackMPD'!$R$7:$R$29,'2.1.trackMPD'!$T$7:$T$29)</f>
        <v>5</v>
      </c>
      <c r="D4016" s="160">
        <v>100</v>
      </c>
      <c r="E4016" s="160" t="s">
        <v>6390</v>
      </c>
      <c r="F4016" s="160" t="s">
        <v>110</v>
      </c>
      <c r="G4016" s="160" t="s">
        <v>124</v>
      </c>
      <c r="H4016" s="160" t="s">
        <v>6393</v>
      </c>
      <c r="I4016" s="160" cm="1">
        <f t="array" ref="I4016">INDEX('2.1.trackMPD'!K:K/(24*60*60),
       MATCH(1,
             (A4016='2.1.trackMPD'!A:A)*
             (C4016='2.1.trackMPD'!D:D)*
             (D4016/10^6='2.1.trackMPD'!H:H)*
             (E4016='2.1.trackMPD'!F:F),
0))</f>
        <v>0</v>
      </c>
    </row>
    <row r="4017" spans="1:9" x14ac:dyDescent="0.2">
      <c r="A4017" s="160" t="s">
        <v>94</v>
      </c>
      <c r="B4017" s="160" t="s">
        <v>166</v>
      </c>
      <c r="C4017" s="160">
        <f>_xlfn.XLOOKUP(B4017,'2.1.trackMPD'!$R$7:$R$29,'2.1.trackMPD'!$T$7:$T$29)</f>
        <v>5</v>
      </c>
      <c r="D4017" s="160">
        <v>100</v>
      </c>
      <c r="E4017" s="160" t="s">
        <v>6390</v>
      </c>
      <c r="F4017" s="160" t="s">
        <v>110</v>
      </c>
      <c r="G4017" s="160" t="s">
        <v>140</v>
      </c>
      <c r="H4017" s="160" t="s">
        <v>6393</v>
      </c>
      <c r="I4017" s="160" cm="1">
        <f t="array" ref="I4017">INDEX('2.1.trackMPD'!L:L/(24*60*60),
       MATCH(1,
             (A4017='2.1.trackMPD'!A:A)*
             (C4017='2.1.trackMPD'!D:D)*
             (D4017/10^6='2.1.trackMPD'!H:H)*
             (E4017='2.1.trackMPD'!F:F),
0))</f>
        <v>0</v>
      </c>
    </row>
    <row r="4018" spans="1:9" x14ac:dyDescent="0.2">
      <c r="A4018" s="160" t="s">
        <v>94</v>
      </c>
      <c r="B4018" s="160" t="s">
        <v>166</v>
      </c>
      <c r="C4018" s="160">
        <f>_xlfn.XLOOKUP(B4018,'2.1.trackMPD'!$R$7:$R$29,'2.1.trackMPD'!$T$7:$T$29)</f>
        <v>5</v>
      </c>
      <c r="D4018" s="160">
        <v>1000</v>
      </c>
      <c r="E4018" s="160" t="s">
        <v>6390</v>
      </c>
      <c r="F4018" s="160" t="s">
        <v>110</v>
      </c>
      <c r="G4018" s="160" t="s">
        <v>124</v>
      </c>
      <c r="H4018" s="160" t="s">
        <v>6392</v>
      </c>
      <c r="I4018" s="160" cm="1">
        <f t="array" ref="I4018">INDEX('2.1.trackMPD'!I:I/(24*60*60),
       MATCH(1,
             (A4018='2.1.trackMPD'!A:A)*
             (C4018='2.1.trackMPD'!D:D)*
             (D4018/10^6='2.1.trackMPD'!H:H)*
             (E4018='2.1.trackMPD'!F:F),
0))</f>
        <v>1.0764452700231481E-2</v>
      </c>
    </row>
    <row r="4019" spans="1:9" x14ac:dyDescent="0.2">
      <c r="A4019" s="160" t="s">
        <v>94</v>
      </c>
      <c r="B4019" s="160" t="s">
        <v>166</v>
      </c>
      <c r="C4019" s="160">
        <f>_xlfn.XLOOKUP(B4019,'2.1.trackMPD'!$R$7:$R$29,'2.1.trackMPD'!$T$7:$T$29)</f>
        <v>5</v>
      </c>
      <c r="D4019" s="160">
        <v>1000</v>
      </c>
      <c r="E4019" s="160" t="s">
        <v>6390</v>
      </c>
      <c r="F4019" s="160" t="s">
        <v>110</v>
      </c>
      <c r="G4019" s="160" t="s">
        <v>140</v>
      </c>
      <c r="H4019" s="160" t="s">
        <v>6392</v>
      </c>
      <c r="I4019" s="160" cm="1">
        <f t="array" ref="I4019">INDEX('2.1.trackMPD'!J:J/(24*60*60),
       MATCH(1,
             (A4019='2.1.trackMPD'!A:A)*
             (C4019='2.1.trackMPD'!D:D)*
             (D4019/10^6='2.1.trackMPD'!H:H)*
             (E4019='2.1.trackMPD'!F:F),
0))</f>
        <v>0.63622742210648153</v>
      </c>
    </row>
    <row r="4020" spans="1:9" x14ac:dyDescent="0.2">
      <c r="A4020" s="160" t="s">
        <v>94</v>
      </c>
      <c r="B4020" s="160" t="s">
        <v>166</v>
      </c>
      <c r="C4020" s="160">
        <f>_xlfn.XLOOKUP(B4020,'2.1.trackMPD'!$R$7:$R$29,'2.1.trackMPD'!$T$7:$T$29)</f>
        <v>5</v>
      </c>
      <c r="D4020" s="160">
        <v>1000</v>
      </c>
      <c r="E4020" s="160" t="s">
        <v>6390</v>
      </c>
      <c r="F4020" s="160" t="s">
        <v>110</v>
      </c>
      <c r="G4020" s="160" t="s">
        <v>124</v>
      </c>
      <c r="H4020" s="160" t="s">
        <v>6393</v>
      </c>
      <c r="I4020" s="160" cm="1">
        <f t="array" ref="I4020">INDEX('2.1.trackMPD'!K:K/(24*60*60),
       MATCH(1,
             (A4020='2.1.trackMPD'!A:A)*
             (C4020='2.1.trackMPD'!D:D)*
             (D4020/10^6='2.1.trackMPD'!H:H)*
             (E4020='2.1.trackMPD'!F:F),
0))</f>
        <v>0</v>
      </c>
    </row>
    <row r="4021" spans="1:9" x14ac:dyDescent="0.2">
      <c r="A4021" s="160" t="s">
        <v>94</v>
      </c>
      <c r="B4021" s="160" t="s">
        <v>166</v>
      </c>
      <c r="C4021" s="160">
        <f>_xlfn.XLOOKUP(B4021,'2.1.trackMPD'!$R$7:$R$29,'2.1.trackMPD'!$T$7:$T$29)</f>
        <v>5</v>
      </c>
      <c r="D4021" s="160">
        <v>1000</v>
      </c>
      <c r="E4021" s="160" t="s">
        <v>6390</v>
      </c>
      <c r="F4021" s="160" t="s">
        <v>110</v>
      </c>
      <c r="G4021" s="160" t="s">
        <v>140</v>
      </c>
      <c r="H4021" s="160" t="s">
        <v>6393</v>
      </c>
      <c r="I4021" s="160" cm="1">
        <f t="array" ref="I4021">INDEX('2.1.trackMPD'!L:L/(24*60*60),
       MATCH(1,
             (A4021='2.1.trackMPD'!A:A)*
             (C4021='2.1.trackMPD'!D:D)*
             (D4021/10^6='2.1.trackMPD'!H:H)*
             (E4021='2.1.trackMPD'!F:F),
0))</f>
        <v>0</v>
      </c>
    </row>
    <row r="4022" spans="1:9" x14ac:dyDescent="0.2">
      <c r="A4022" s="160" t="s">
        <v>94</v>
      </c>
      <c r="B4022" s="160" t="s">
        <v>166</v>
      </c>
      <c r="C4022" s="160">
        <f>_xlfn.XLOOKUP(B4022,'2.1.trackMPD'!$R$7:$R$29,'2.1.trackMPD'!$T$7:$T$29)</f>
        <v>5</v>
      </c>
      <c r="D4022" s="160">
        <v>5000</v>
      </c>
      <c r="E4022" s="160" t="s">
        <v>6390</v>
      </c>
      <c r="F4022" s="160" t="s">
        <v>110</v>
      </c>
      <c r="G4022" s="160" t="s">
        <v>124</v>
      </c>
      <c r="H4022" s="160" t="s">
        <v>6392</v>
      </c>
      <c r="I4022" s="160" cm="1">
        <f t="array" ref="I4022">INDEX('2.1.trackMPD'!I:I/(24*60*60),
       MATCH(1,
             (A4022='2.1.trackMPD'!A:A)*
             (C4022='2.1.trackMPD'!D:D)*
             (D4022/10^6='2.1.trackMPD'!H:H)*
             (E4022='2.1.trackMPD'!F:F),
0))</f>
        <v>6.2518566076388893E-2</v>
      </c>
    </row>
    <row r="4023" spans="1:9" x14ac:dyDescent="0.2">
      <c r="A4023" s="160" t="s">
        <v>94</v>
      </c>
      <c r="B4023" s="160" t="s">
        <v>166</v>
      </c>
      <c r="C4023" s="160">
        <f>_xlfn.XLOOKUP(B4023,'2.1.trackMPD'!$R$7:$R$29,'2.1.trackMPD'!$T$7:$T$29)</f>
        <v>5</v>
      </c>
      <c r="D4023" s="160">
        <v>5000</v>
      </c>
      <c r="E4023" s="160" t="s">
        <v>6390</v>
      </c>
      <c r="F4023" s="160" t="s">
        <v>110</v>
      </c>
      <c r="G4023" s="160" t="s">
        <v>140</v>
      </c>
      <c r="H4023" s="160" t="s">
        <v>6392</v>
      </c>
      <c r="I4023" s="160" cm="1">
        <f t="array" ref="I4023">INDEX('2.1.trackMPD'!J:J/(24*60*60),
       MATCH(1,
             (A4023='2.1.trackMPD'!A:A)*
             (C4023='2.1.trackMPD'!D:D)*
             (D4023/10^6='2.1.trackMPD'!H:H)*
             (E4023='2.1.trackMPD'!F:F),
0))</f>
        <v>3.6915452662037036</v>
      </c>
    </row>
    <row r="4024" spans="1:9" x14ac:dyDescent="0.2">
      <c r="A4024" s="160" t="s">
        <v>94</v>
      </c>
      <c r="B4024" s="160" t="s">
        <v>166</v>
      </c>
      <c r="C4024" s="160">
        <f>_xlfn.XLOOKUP(B4024,'2.1.trackMPD'!$R$7:$R$29,'2.1.trackMPD'!$T$7:$T$29)</f>
        <v>5</v>
      </c>
      <c r="D4024" s="160">
        <v>5000</v>
      </c>
      <c r="E4024" s="160" t="s">
        <v>6390</v>
      </c>
      <c r="F4024" s="160" t="s">
        <v>110</v>
      </c>
      <c r="G4024" s="160" t="s">
        <v>124</v>
      </c>
      <c r="H4024" s="160" t="s">
        <v>6393</v>
      </c>
      <c r="I4024" s="160" cm="1">
        <f t="array" ref="I4024">INDEX('2.1.trackMPD'!K:K/(24*60*60),
       MATCH(1,
             (A4024='2.1.trackMPD'!A:A)*
             (C4024='2.1.trackMPD'!D:D)*
             (D4024/10^6='2.1.trackMPD'!H:H)*
             (E4024='2.1.trackMPD'!F:F),
0))</f>
        <v>0</v>
      </c>
    </row>
    <row r="4025" spans="1:9" x14ac:dyDescent="0.2">
      <c r="A4025" s="160" t="s">
        <v>94</v>
      </c>
      <c r="B4025" s="160" t="s">
        <v>166</v>
      </c>
      <c r="C4025" s="160">
        <f>_xlfn.XLOOKUP(B4025,'2.1.trackMPD'!$R$7:$R$29,'2.1.trackMPD'!$T$7:$T$29)</f>
        <v>5</v>
      </c>
      <c r="D4025" s="160">
        <v>5000</v>
      </c>
      <c r="E4025" s="160" t="s">
        <v>6390</v>
      </c>
      <c r="F4025" s="160" t="s">
        <v>110</v>
      </c>
      <c r="G4025" s="160" t="s">
        <v>140</v>
      </c>
      <c r="H4025" s="160" t="s">
        <v>6393</v>
      </c>
      <c r="I4025" s="160" cm="1">
        <f t="array" ref="I4025">INDEX('2.1.trackMPD'!L:L/(24*60*60),
       MATCH(1,
             (A4025='2.1.trackMPD'!A:A)*
             (C4025='2.1.trackMPD'!D:D)*
             (D4025/10^6='2.1.trackMPD'!H:H)*
             (E4025='2.1.trackMPD'!F:F),
0))</f>
        <v>0</v>
      </c>
    </row>
    <row r="4026" spans="1:9" x14ac:dyDescent="0.2">
      <c r="A4026" s="160" t="s">
        <v>94</v>
      </c>
      <c r="B4026" s="160" t="s">
        <v>166</v>
      </c>
      <c r="C4026" s="160">
        <f>_xlfn.XLOOKUP(B4026,'2.1.trackMPD'!$R$7:$R$29,'2.1.trackMPD'!$T$7:$T$29)</f>
        <v>5</v>
      </c>
      <c r="D4026" s="160">
        <v>1</v>
      </c>
      <c r="E4026" s="160" t="s">
        <v>6394</v>
      </c>
      <c r="F4026" s="160" t="s">
        <v>110</v>
      </c>
      <c r="G4026" s="160" t="s">
        <v>124</v>
      </c>
      <c r="H4026" s="160" t="s">
        <v>6392</v>
      </c>
      <c r="I4026" s="160" cm="1">
        <f t="array" ref="I4026">INDEX('2.1.trackMPD'!I:I/(24*60*60),
       MATCH(1,
             (A4026='2.1.trackMPD'!A:A)*
             (C4026='2.1.trackMPD'!D:D)*
             (D4026/10^6='2.1.trackMPD'!H:H)*
             (E4026='2.1.trackMPD'!F:F),
0))</f>
        <v>8.3545853009259267E-7</v>
      </c>
    </row>
    <row r="4027" spans="1:9" x14ac:dyDescent="0.2">
      <c r="A4027" s="160" t="s">
        <v>94</v>
      </c>
      <c r="B4027" s="160" t="s">
        <v>166</v>
      </c>
      <c r="C4027" s="160">
        <f>_xlfn.XLOOKUP(B4027,'2.1.trackMPD'!$R$7:$R$29,'2.1.trackMPD'!$T$7:$T$29)</f>
        <v>5</v>
      </c>
      <c r="D4027" s="160">
        <v>1</v>
      </c>
      <c r="E4027" s="160" t="s">
        <v>6394</v>
      </c>
      <c r="F4027" s="160" t="s">
        <v>110</v>
      </c>
      <c r="G4027" s="160" t="s">
        <v>140</v>
      </c>
      <c r="H4027" s="160" t="s">
        <v>6392</v>
      </c>
      <c r="I4027" s="160" cm="1">
        <f t="array" ref="I4027">INDEX('2.1.trackMPD'!J:J/(24*60*60),
       MATCH(1,
             (A4027='2.1.trackMPD'!A:A)*
             (C4027='2.1.trackMPD'!D:D)*
             (D4027/10^6='2.1.trackMPD'!H:H)*
             (E4027='2.1.trackMPD'!F:F),
0))</f>
        <v>3.9004878969907405E-5</v>
      </c>
    </row>
    <row r="4028" spans="1:9" x14ac:dyDescent="0.2">
      <c r="A4028" s="160" t="s">
        <v>94</v>
      </c>
      <c r="B4028" s="160" t="s">
        <v>166</v>
      </c>
      <c r="C4028" s="160">
        <f>_xlfn.XLOOKUP(B4028,'2.1.trackMPD'!$R$7:$R$29,'2.1.trackMPD'!$T$7:$T$29)</f>
        <v>5</v>
      </c>
      <c r="D4028" s="160">
        <v>1</v>
      </c>
      <c r="E4028" s="160" t="s">
        <v>6394</v>
      </c>
      <c r="F4028" s="160" t="s">
        <v>110</v>
      </c>
      <c r="G4028" s="160" t="s">
        <v>124</v>
      </c>
      <c r="H4028" s="160" t="s">
        <v>6393</v>
      </c>
      <c r="I4028" s="160" cm="1">
        <f t="array" ref="I4028">INDEX('2.1.trackMPD'!K:K/(24*60*60),
       MATCH(1,
             (A4028='2.1.trackMPD'!A:A)*
             (C4028='2.1.trackMPD'!D:D)*
             (D4028/10^6='2.1.trackMPD'!H:H)*
             (E4028='2.1.trackMPD'!F:F),
0))</f>
        <v>0</v>
      </c>
    </row>
    <row r="4029" spans="1:9" x14ac:dyDescent="0.2">
      <c r="A4029" s="160" t="s">
        <v>94</v>
      </c>
      <c r="B4029" s="160" t="s">
        <v>166</v>
      </c>
      <c r="C4029" s="160">
        <f>_xlfn.XLOOKUP(B4029,'2.1.trackMPD'!$R$7:$R$29,'2.1.trackMPD'!$T$7:$T$29)</f>
        <v>5</v>
      </c>
      <c r="D4029" s="160">
        <v>1</v>
      </c>
      <c r="E4029" s="160" t="s">
        <v>6394</v>
      </c>
      <c r="F4029" s="160" t="s">
        <v>110</v>
      </c>
      <c r="G4029" s="160" t="s">
        <v>140</v>
      </c>
      <c r="H4029" s="160" t="s">
        <v>6393</v>
      </c>
      <c r="I4029" s="160" cm="1">
        <f t="array" ref="I4029">INDEX('2.1.trackMPD'!L:L/(24*60*60),
       MATCH(1,
             (A4029='2.1.trackMPD'!A:A)*
             (C4029='2.1.trackMPD'!D:D)*
             (D4029/10^6='2.1.trackMPD'!H:H)*
             (E4029='2.1.trackMPD'!F:F),
0))</f>
        <v>5.5778670138888894E-7</v>
      </c>
    </row>
    <row r="4030" spans="1:9" x14ac:dyDescent="0.2">
      <c r="A4030" s="160" t="s">
        <v>94</v>
      </c>
      <c r="B4030" s="160" t="s">
        <v>166</v>
      </c>
      <c r="C4030" s="160">
        <f>_xlfn.XLOOKUP(B4030,'2.1.trackMPD'!$R$7:$R$29,'2.1.trackMPD'!$T$7:$T$29)</f>
        <v>5</v>
      </c>
      <c r="D4030" s="160">
        <v>10</v>
      </c>
      <c r="E4030" s="160" t="s">
        <v>6394</v>
      </c>
      <c r="F4030" s="160" t="s">
        <v>110</v>
      </c>
      <c r="G4030" s="160" t="s">
        <v>124</v>
      </c>
      <c r="H4030" s="160" t="s">
        <v>6392</v>
      </c>
      <c r="I4030" s="160" cm="1">
        <f t="array" ref="I4030">INDEX('2.1.trackMPD'!I:I/(24*60*60),
       MATCH(1,
             (A4030='2.1.trackMPD'!A:A)*
             (C4030='2.1.trackMPD'!D:D)*
             (D4030/10^6='2.1.trackMPD'!H:H)*
             (E4030='2.1.trackMPD'!F:F),
0))</f>
        <v>8.310692719907408E-6</v>
      </c>
    </row>
    <row r="4031" spans="1:9" x14ac:dyDescent="0.2">
      <c r="A4031" s="160" t="s">
        <v>94</v>
      </c>
      <c r="B4031" s="160" t="s">
        <v>166</v>
      </c>
      <c r="C4031" s="160">
        <f>_xlfn.XLOOKUP(B4031,'2.1.trackMPD'!$R$7:$R$29,'2.1.trackMPD'!$T$7:$T$29)</f>
        <v>5</v>
      </c>
      <c r="D4031" s="160">
        <v>10</v>
      </c>
      <c r="E4031" s="160" t="s">
        <v>6394</v>
      </c>
      <c r="F4031" s="160" t="s">
        <v>110</v>
      </c>
      <c r="G4031" s="160" t="s">
        <v>140</v>
      </c>
      <c r="H4031" s="160" t="s">
        <v>6392</v>
      </c>
      <c r="I4031" s="160" cm="1">
        <f t="array" ref="I4031">INDEX('2.1.trackMPD'!J:J/(24*60*60),
       MATCH(1,
             (A4031='2.1.trackMPD'!A:A)*
             (C4031='2.1.trackMPD'!D:D)*
             (D4031/10^6='2.1.trackMPD'!H:H)*
             (E4031='2.1.trackMPD'!F:F),
0))</f>
        <v>1.5195760127314817E-4</v>
      </c>
    </row>
    <row r="4032" spans="1:9" x14ac:dyDescent="0.2">
      <c r="A4032" s="160" t="s">
        <v>94</v>
      </c>
      <c r="B4032" s="160" t="s">
        <v>166</v>
      </c>
      <c r="C4032" s="160">
        <f>_xlfn.XLOOKUP(B4032,'2.1.trackMPD'!$R$7:$R$29,'2.1.trackMPD'!$T$7:$T$29)</f>
        <v>5</v>
      </c>
      <c r="D4032" s="160">
        <v>10</v>
      </c>
      <c r="E4032" s="160" t="s">
        <v>6394</v>
      </c>
      <c r="F4032" s="160" t="s">
        <v>110</v>
      </c>
      <c r="G4032" s="160" t="s">
        <v>124</v>
      </c>
      <c r="H4032" s="160" t="s">
        <v>6393</v>
      </c>
      <c r="I4032" s="160" cm="1">
        <f t="array" ref="I4032">INDEX('2.1.trackMPD'!K:K/(24*60*60),
       MATCH(1,
             (A4032='2.1.trackMPD'!A:A)*
             (C4032='2.1.trackMPD'!D:D)*
             (D4032/10^6='2.1.trackMPD'!H:H)*
             (E4032='2.1.trackMPD'!F:F),
0))</f>
        <v>0</v>
      </c>
    </row>
    <row r="4033" spans="1:9" x14ac:dyDescent="0.2">
      <c r="A4033" s="160" t="s">
        <v>94</v>
      </c>
      <c r="B4033" s="160" t="s">
        <v>166</v>
      </c>
      <c r="C4033" s="160">
        <f>_xlfn.XLOOKUP(B4033,'2.1.trackMPD'!$R$7:$R$29,'2.1.trackMPD'!$T$7:$T$29)</f>
        <v>5</v>
      </c>
      <c r="D4033" s="160">
        <v>10</v>
      </c>
      <c r="E4033" s="160" t="s">
        <v>6394</v>
      </c>
      <c r="F4033" s="160" t="s">
        <v>110</v>
      </c>
      <c r="G4033" s="160" t="s">
        <v>140</v>
      </c>
      <c r="H4033" s="160" t="s">
        <v>6393</v>
      </c>
      <c r="I4033" s="160" cm="1">
        <f t="array" ref="I4033">INDEX('2.1.trackMPD'!L:L/(24*60*60),
       MATCH(1,
             (A4033='2.1.trackMPD'!A:A)*
             (C4033='2.1.trackMPD'!D:D)*
             (D4033/10^6='2.1.trackMPD'!H:H)*
             (E4033='2.1.trackMPD'!F:F),
0))</f>
        <v>0</v>
      </c>
    </row>
    <row r="4034" spans="1:9" x14ac:dyDescent="0.2">
      <c r="A4034" s="160" t="s">
        <v>94</v>
      </c>
      <c r="B4034" s="160" t="s">
        <v>166</v>
      </c>
      <c r="C4034" s="160">
        <f>_xlfn.XLOOKUP(B4034,'2.1.trackMPD'!$R$7:$R$29,'2.1.trackMPD'!$T$7:$T$29)</f>
        <v>5</v>
      </c>
      <c r="D4034" s="160">
        <v>100</v>
      </c>
      <c r="E4034" s="160" t="s">
        <v>6394</v>
      </c>
      <c r="F4034" s="160" t="s">
        <v>110</v>
      </c>
      <c r="G4034" s="160" t="s">
        <v>124</v>
      </c>
      <c r="H4034" s="160" t="s">
        <v>6392</v>
      </c>
      <c r="I4034" s="160" cm="1">
        <f t="array" ref="I4034">INDEX('2.1.trackMPD'!I:I/(24*60*60),
       MATCH(1,
             (A4034='2.1.trackMPD'!A:A)*
             (C4034='2.1.trackMPD'!D:D)*
             (D4034/10^6='2.1.trackMPD'!H:H)*
             (E4034='2.1.trackMPD'!F:F),
0))</f>
        <v>2.100010275462963E-4</v>
      </c>
    </row>
    <row r="4035" spans="1:9" x14ac:dyDescent="0.2">
      <c r="A4035" s="160" t="s">
        <v>94</v>
      </c>
      <c r="B4035" s="160" t="s">
        <v>166</v>
      </c>
      <c r="C4035" s="160">
        <f>_xlfn.XLOOKUP(B4035,'2.1.trackMPD'!$R$7:$R$29,'2.1.trackMPD'!$T$7:$T$29)</f>
        <v>5</v>
      </c>
      <c r="D4035" s="160">
        <v>100</v>
      </c>
      <c r="E4035" s="160" t="s">
        <v>6394</v>
      </c>
      <c r="F4035" s="160" t="s">
        <v>110</v>
      </c>
      <c r="G4035" s="160" t="s">
        <v>140</v>
      </c>
      <c r="H4035" s="160" t="s">
        <v>6392</v>
      </c>
      <c r="I4035" s="160" cm="1">
        <f t="array" ref="I4035">INDEX('2.1.trackMPD'!J:J/(24*60*60),
       MATCH(1,
             (A4035='2.1.trackMPD'!A:A)*
             (C4035='2.1.trackMPD'!D:D)*
             (D4035/10^6='2.1.trackMPD'!H:H)*
             (E4035='2.1.trackMPD'!F:F),
0))</f>
        <v>8.5269835532407413E-4</v>
      </c>
    </row>
    <row r="4036" spans="1:9" x14ac:dyDescent="0.2">
      <c r="A4036" s="160" t="s">
        <v>94</v>
      </c>
      <c r="B4036" s="160" t="s">
        <v>166</v>
      </c>
      <c r="C4036" s="160">
        <f>_xlfn.XLOOKUP(B4036,'2.1.trackMPD'!$R$7:$R$29,'2.1.trackMPD'!$T$7:$T$29)</f>
        <v>5</v>
      </c>
      <c r="D4036" s="160">
        <v>100</v>
      </c>
      <c r="E4036" s="160" t="s">
        <v>6394</v>
      </c>
      <c r="F4036" s="160" t="s">
        <v>110</v>
      </c>
      <c r="G4036" s="160" t="s">
        <v>124</v>
      </c>
      <c r="H4036" s="160" t="s">
        <v>6393</v>
      </c>
      <c r="I4036" s="160" cm="1">
        <f t="array" ref="I4036">INDEX('2.1.trackMPD'!K:K/(24*60*60),
       MATCH(1,
             (A4036='2.1.trackMPD'!A:A)*
             (C4036='2.1.trackMPD'!D:D)*
             (D4036/10^6='2.1.trackMPD'!H:H)*
             (E4036='2.1.trackMPD'!F:F),
0))</f>
        <v>0</v>
      </c>
    </row>
    <row r="4037" spans="1:9" x14ac:dyDescent="0.2">
      <c r="A4037" s="160" t="s">
        <v>94</v>
      </c>
      <c r="B4037" s="160" t="s">
        <v>166</v>
      </c>
      <c r="C4037" s="160">
        <f>_xlfn.XLOOKUP(B4037,'2.1.trackMPD'!$R$7:$R$29,'2.1.trackMPD'!$T$7:$T$29)</f>
        <v>5</v>
      </c>
      <c r="D4037" s="160">
        <v>100</v>
      </c>
      <c r="E4037" s="160" t="s">
        <v>6394</v>
      </c>
      <c r="F4037" s="160" t="s">
        <v>110</v>
      </c>
      <c r="G4037" s="160" t="s">
        <v>140</v>
      </c>
      <c r="H4037" s="160" t="s">
        <v>6393</v>
      </c>
      <c r="I4037" s="160" cm="1">
        <f t="array" ref="I4037">INDEX('2.1.trackMPD'!L:L/(24*60*60),
       MATCH(1,
             (A4037='2.1.trackMPD'!A:A)*
             (C4037='2.1.trackMPD'!D:D)*
             (D4037/10^6='2.1.trackMPD'!H:H)*
             (E4037='2.1.trackMPD'!F:F),
0))</f>
        <v>0</v>
      </c>
    </row>
    <row r="4038" spans="1:9" x14ac:dyDescent="0.2">
      <c r="A4038" s="160" t="s">
        <v>94</v>
      </c>
      <c r="B4038" s="160" t="s">
        <v>166</v>
      </c>
      <c r="C4038" s="160">
        <f>_xlfn.XLOOKUP(B4038,'2.1.trackMPD'!$R$7:$R$29,'2.1.trackMPD'!$T$7:$T$29)</f>
        <v>5</v>
      </c>
      <c r="D4038" s="160">
        <v>1000</v>
      </c>
      <c r="E4038" s="160" t="s">
        <v>6394</v>
      </c>
      <c r="F4038" s="160" t="s">
        <v>110</v>
      </c>
      <c r="G4038" s="160" t="s">
        <v>124</v>
      </c>
      <c r="H4038" s="160" t="s">
        <v>6392</v>
      </c>
      <c r="I4038" s="160" cm="1">
        <f t="array" ref="I4038">INDEX('2.1.trackMPD'!I:I/(24*60*60),
       MATCH(1,
             (A4038='2.1.trackMPD'!A:A)*
             (C4038='2.1.trackMPD'!D:D)*
             (D4038/10^6='2.1.trackMPD'!H:H)*
             (E4038='2.1.trackMPD'!F:F),
0))</f>
        <v>1.2714551666666667E-2</v>
      </c>
    </row>
    <row r="4039" spans="1:9" x14ac:dyDescent="0.2">
      <c r="A4039" s="160" t="s">
        <v>94</v>
      </c>
      <c r="B4039" s="160" t="s">
        <v>166</v>
      </c>
      <c r="C4039" s="160">
        <f>_xlfn.XLOOKUP(B4039,'2.1.trackMPD'!$R$7:$R$29,'2.1.trackMPD'!$T$7:$T$29)</f>
        <v>5</v>
      </c>
      <c r="D4039" s="160">
        <v>1000</v>
      </c>
      <c r="E4039" s="160" t="s">
        <v>6394</v>
      </c>
      <c r="F4039" s="160" t="s">
        <v>110</v>
      </c>
      <c r="G4039" s="160" t="s">
        <v>140</v>
      </c>
      <c r="H4039" s="160" t="s">
        <v>6392</v>
      </c>
      <c r="I4039" s="160" cm="1">
        <f t="array" ref="I4039">INDEX('2.1.trackMPD'!J:J/(24*60*60),
       MATCH(1,
             (A4039='2.1.trackMPD'!A:A)*
             (C4039='2.1.trackMPD'!D:D)*
             (D4039/10^6='2.1.trackMPD'!H:H)*
             (E4039='2.1.trackMPD'!F:F),
0))</f>
        <v>0.75079622766203713</v>
      </c>
    </row>
    <row r="4040" spans="1:9" x14ac:dyDescent="0.2">
      <c r="A4040" s="160" t="s">
        <v>94</v>
      </c>
      <c r="B4040" s="160" t="s">
        <v>166</v>
      </c>
      <c r="C4040" s="160">
        <f>_xlfn.XLOOKUP(B4040,'2.1.trackMPD'!$R$7:$R$29,'2.1.trackMPD'!$T$7:$T$29)</f>
        <v>5</v>
      </c>
      <c r="D4040" s="160">
        <v>1000</v>
      </c>
      <c r="E4040" s="160" t="s">
        <v>6394</v>
      </c>
      <c r="F4040" s="160" t="s">
        <v>110</v>
      </c>
      <c r="G4040" s="160" t="s">
        <v>124</v>
      </c>
      <c r="H4040" s="160" t="s">
        <v>6393</v>
      </c>
      <c r="I4040" s="160" cm="1">
        <f t="array" ref="I4040">INDEX('2.1.trackMPD'!K:K/(24*60*60),
       MATCH(1,
             (A4040='2.1.trackMPD'!A:A)*
             (C4040='2.1.trackMPD'!D:D)*
             (D4040/10^6='2.1.trackMPD'!H:H)*
             (E4040='2.1.trackMPD'!F:F),
0))</f>
        <v>0</v>
      </c>
    </row>
    <row r="4041" spans="1:9" x14ac:dyDescent="0.2">
      <c r="A4041" s="160" t="s">
        <v>94</v>
      </c>
      <c r="B4041" s="160" t="s">
        <v>166</v>
      </c>
      <c r="C4041" s="160">
        <f>_xlfn.XLOOKUP(B4041,'2.1.trackMPD'!$R$7:$R$29,'2.1.trackMPD'!$T$7:$T$29)</f>
        <v>5</v>
      </c>
      <c r="D4041" s="160">
        <v>1000</v>
      </c>
      <c r="E4041" s="160" t="s">
        <v>6394</v>
      </c>
      <c r="F4041" s="160" t="s">
        <v>110</v>
      </c>
      <c r="G4041" s="160" t="s">
        <v>140</v>
      </c>
      <c r="H4041" s="160" t="s">
        <v>6393</v>
      </c>
      <c r="I4041" s="160" cm="1">
        <f t="array" ref="I4041">INDEX('2.1.trackMPD'!L:L/(24*60*60),
       MATCH(1,
             (A4041='2.1.trackMPD'!A:A)*
             (C4041='2.1.trackMPD'!D:D)*
             (D4041/10^6='2.1.trackMPD'!H:H)*
             (E4041='2.1.trackMPD'!F:F),
0))</f>
        <v>0</v>
      </c>
    </row>
    <row r="4042" spans="1:9" x14ac:dyDescent="0.2">
      <c r="A4042" s="160" t="s">
        <v>94</v>
      </c>
      <c r="B4042" s="160" t="s">
        <v>166</v>
      </c>
      <c r="C4042" s="160">
        <f>_xlfn.XLOOKUP(B4042,'2.1.trackMPD'!$R$7:$R$29,'2.1.trackMPD'!$T$7:$T$29)</f>
        <v>5</v>
      </c>
      <c r="D4042" s="160">
        <v>5000</v>
      </c>
      <c r="E4042" s="160" t="s">
        <v>6394</v>
      </c>
      <c r="F4042" s="160" t="s">
        <v>110</v>
      </c>
      <c r="G4042" s="160" t="s">
        <v>124</v>
      </c>
      <c r="H4042" s="160" t="s">
        <v>6392</v>
      </c>
      <c r="I4042" s="160" cm="1">
        <f t="array" ref="I4042">INDEX('2.1.trackMPD'!I:I/(24*60*60),
       MATCH(1,
             (A4042='2.1.trackMPD'!A:A)*
             (C4042='2.1.trackMPD'!D:D)*
             (D4042/10^6='2.1.trackMPD'!H:H)*
             (E4042='2.1.trackMPD'!F:F),
0))</f>
        <v>4.3155879780092589E-2</v>
      </c>
    </row>
    <row r="4043" spans="1:9" x14ac:dyDescent="0.2">
      <c r="A4043" s="160" t="s">
        <v>94</v>
      </c>
      <c r="B4043" s="160" t="s">
        <v>166</v>
      </c>
      <c r="C4043" s="160">
        <f>_xlfn.XLOOKUP(B4043,'2.1.trackMPD'!$R$7:$R$29,'2.1.trackMPD'!$T$7:$T$29)</f>
        <v>5</v>
      </c>
      <c r="D4043" s="160">
        <v>5000</v>
      </c>
      <c r="E4043" s="160" t="s">
        <v>6394</v>
      </c>
      <c r="F4043" s="160" t="s">
        <v>110</v>
      </c>
      <c r="G4043" s="160" t="s">
        <v>140</v>
      </c>
      <c r="H4043" s="160" t="s">
        <v>6392</v>
      </c>
      <c r="I4043" s="160" cm="1">
        <f t="array" ref="I4043">INDEX('2.1.trackMPD'!J:J/(24*60*60),
       MATCH(1,
             (A4043='2.1.trackMPD'!A:A)*
             (C4043='2.1.trackMPD'!D:D)*
             (D4043/10^6='2.1.trackMPD'!H:H)*
             (E4043='2.1.trackMPD'!F:F),
0))</f>
        <v>2.5491454710648149</v>
      </c>
    </row>
    <row r="4044" spans="1:9" x14ac:dyDescent="0.2">
      <c r="A4044" s="160" t="s">
        <v>94</v>
      </c>
      <c r="B4044" s="160" t="s">
        <v>166</v>
      </c>
      <c r="C4044" s="160">
        <f>_xlfn.XLOOKUP(B4044,'2.1.trackMPD'!$R$7:$R$29,'2.1.trackMPD'!$T$7:$T$29)</f>
        <v>5</v>
      </c>
      <c r="D4044" s="160">
        <v>5000</v>
      </c>
      <c r="E4044" s="160" t="s">
        <v>6394</v>
      </c>
      <c r="F4044" s="160" t="s">
        <v>110</v>
      </c>
      <c r="G4044" s="160" t="s">
        <v>124</v>
      </c>
      <c r="H4044" s="160" t="s">
        <v>6393</v>
      </c>
      <c r="I4044" s="160" cm="1">
        <f t="array" ref="I4044">INDEX('2.1.trackMPD'!K:K/(24*60*60),
       MATCH(1,
             (A4044='2.1.trackMPD'!A:A)*
             (C4044='2.1.trackMPD'!D:D)*
             (D4044/10^6='2.1.trackMPD'!H:H)*
             (E4044='2.1.trackMPD'!F:F),
0))</f>
        <v>0</v>
      </c>
    </row>
    <row r="4045" spans="1:9" x14ac:dyDescent="0.2">
      <c r="A4045" s="160" t="s">
        <v>94</v>
      </c>
      <c r="B4045" s="160" t="s">
        <v>166</v>
      </c>
      <c r="C4045" s="160">
        <f>_xlfn.XLOOKUP(B4045,'2.1.trackMPD'!$R$7:$R$29,'2.1.trackMPD'!$T$7:$T$29)</f>
        <v>5</v>
      </c>
      <c r="D4045" s="160">
        <v>5000</v>
      </c>
      <c r="E4045" s="160" t="s">
        <v>6394</v>
      </c>
      <c r="F4045" s="160" t="s">
        <v>110</v>
      </c>
      <c r="G4045" s="160" t="s">
        <v>140</v>
      </c>
      <c r="H4045" s="160" t="s">
        <v>6393</v>
      </c>
      <c r="I4045" s="160" cm="1">
        <f t="array" ref="I4045">INDEX('2.1.trackMPD'!L:L/(24*60*60),
       MATCH(1,
             (A4045='2.1.trackMPD'!A:A)*
             (C4045='2.1.trackMPD'!D:D)*
             (D4045/10^6='2.1.trackMPD'!H:H)*
             (E4045='2.1.trackMPD'!F:F),
0))</f>
        <v>0</v>
      </c>
    </row>
    <row r="4046" spans="1:9" x14ac:dyDescent="0.2">
      <c r="A4046" s="160" t="s">
        <v>94</v>
      </c>
      <c r="B4046" s="160" t="s">
        <v>166</v>
      </c>
      <c r="C4046" s="160">
        <f>_xlfn.XLOOKUP(B4046,'2.1.trackMPD'!$R$7:$R$29,'2.1.trackMPD'!$T$7:$T$29)</f>
        <v>5</v>
      </c>
      <c r="D4046" s="160">
        <v>1</v>
      </c>
      <c r="E4046" s="160" t="s">
        <v>6395</v>
      </c>
      <c r="F4046" s="160" t="s">
        <v>110</v>
      </c>
      <c r="G4046" s="160" t="s">
        <v>124</v>
      </c>
      <c r="H4046" s="160" t="s">
        <v>6392</v>
      </c>
      <c r="I4046" s="160" t="e" cm="1">
        <f t="array" ref="I4046">INDEX('2.1.trackMPD'!I:I/(24*60*60),
       MATCH(1,
             (A4046='2.1.trackMPD'!A:A)*
             (C4046='2.1.trackMPD'!D:D)*
             (D4046/10^6='2.1.trackMPD'!H:H)*
             (E4046='2.1.trackMPD'!F:F),
0))</f>
        <v>#N/A</v>
      </c>
    </row>
    <row r="4047" spans="1:9" x14ac:dyDescent="0.2">
      <c r="A4047" s="160" t="s">
        <v>94</v>
      </c>
      <c r="B4047" s="160" t="s">
        <v>166</v>
      </c>
      <c r="C4047" s="160">
        <f>_xlfn.XLOOKUP(B4047,'2.1.trackMPD'!$R$7:$R$29,'2.1.trackMPD'!$T$7:$T$29)</f>
        <v>5</v>
      </c>
      <c r="D4047" s="160">
        <v>1</v>
      </c>
      <c r="E4047" s="160" t="s">
        <v>6395</v>
      </c>
      <c r="F4047" s="160" t="s">
        <v>110</v>
      </c>
      <c r="G4047" s="160" t="s">
        <v>140</v>
      </c>
      <c r="H4047" s="160" t="s">
        <v>6392</v>
      </c>
      <c r="I4047" s="160" t="e" cm="1">
        <f t="array" ref="I4047">INDEX('2.1.trackMPD'!J:J/(24*60*60),
       MATCH(1,
             (A4047='2.1.trackMPD'!A:A)*
             (C4047='2.1.trackMPD'!D:D)*
             (D4047/10^6='2.1.trackMPD'!H:H)*
             (E4047='2.1.trackMPD'!F:F),
0))</f>
        <v>#N/A</v>
      </c>
    </row>
    <row r="4048" spans="1:9" x14ac:dyDescent="0.2">
      <c r="A4048" s="160" t="s">
        <v>94</v>
      </c>
      <c r="B4048" s="160" t="s">
        <v>166</v>
      </c>
      <c r="C4048" s="160">
        <f>_xlfn.XLOOKUP(B4048,'2.1.trackMPD'!$R$7:$R$29,'2.1.trackMPD'!$T$7:$T$29)</f>
        <v>5</v>
      </c>
      <c r="D4048" s="160">
        <v>1</v>
      </c>
      <c r="E4048" s="160" t="s">
        <v>6395</v>
      </c>
      <c r="F4048" s="160" t="s">
        <v>110</v>
      </c>
      <c r="G4048" s="160" t="s">
        <v>124</v>
      </c>
      <c r="H4048" s="160" t="s">
        <v>6393</v>
      </c>
      <c r="I4048" s="160" t="e" cm="1">
        <f t="array" ref="I4048">INDEX('2.1.trackMPD'!K:K/(24*60*60),
       MATCH(1,
             (A4048='2.1.trackMPD'!A:A)*
             (C4048='2.1.trackMPD'!D:D)*
             (D4048/10^6='2.1.trackMPD'!H:H)*
             (E4048='2.1.trackMPD'!F:F),
0))</f>
        <v>#N/A</v>
      </c>
    </row>
    <row r="4049" spans="1:9" x14ac:dyDescent="0.2">
      <c r="A4049" s="160" t="s">
        <v>94</v>
      </c>
      <c r="B4049" s="160" t="s">
        <v>166</v>
      </c>
      <c r="C4049" s="160">
        <f>_xlfn.XLOOKUP(B4049,'2.1.trackMPD'!$R$7:$R$29,'2.1.trackMPD'!$T$7:$T$29)</f>
        <v>5</v>
      </c>
      <c r="D4049" s="160">
        <v>1</v>
      </c>
      <c r="E4049" s="160" t="s">
        <v>6395</v>
      </c>
      <c r="F4049" s="160" t="s">
        <v>110</v>
      </c>
      <c r="G4049" s="160" t="s">
        <v>140</v>
      </c>
      <c r="H4049" s="160" t="s">
        <v>6393</v>
      </c>
      <c r="I4049" s="160" t="e" cm="1">
        <f t="array" ref="I4049">INDEX('2.1.trackMPD'!L:L/(24*60*60),
       MATCH(1,
             (A4049='2.1.trackMPD'!A:A)*
             (C4049='2.1.trackMPD'!D:D)*
             (D4049/10^6='2.1.trackMPD'!H:H)*
             (E4049='2.1.trackMPD'!F:F),
0))</f>
        <v>#N/A</v>
      </c>
    </row>
    <row r="4050" spans="1:9" x14ac:dyDescent="0.2">
      <c r="A4050" s="160" t="s">
        <v>94</v>
      </c>
      <c r="B4050" s="160" t="s">
        <v>166</v>
      </c>
      <c r="C4050" s="160">
        <f>_xlfn.XLOOKUP(B4050,'2.1.trackMPD'!$R$7:$R$29,'2.1.trackMPD'!$T$7:$T$29)</f>
        <v>5</v>
      </c>
      <c r="D4050" s="160">
        <v>10</v>
      </c>
      <c r="E4050" s="160" t="s">
        <v>6395</v>
      </c>
      <c r="F4050" s="160" t="s">
        <v>110</v>
      </c>
      <c r="G4050" s="160" t="s">
        <v>124</v>
      </c>
      <c r="H4050" s="160" t="s">
        <v>6392</v>
      </c>
      <c r="I4050" s="160" t="e" cm="1">
        <f t="array" ref="I4050">INDEX('2.1.trackMPD'!I:I/(24*60*60),
       MATCH(1,
             (A4050='2.1.trackMPD'!A:A)*
             (C4050='2.1.trackMPD'!D:D)*
             (D4050/10^6='2.1.trackMPD'!H:H)*
             (E4050='2.1.trackMPD'!F:F),
0))</f>
        <v>#N/A</v>
      </c>
    </row>
    <row r="4051" spans="1:9" x14ac:dyDescent="0.2">
      <c r="A4051" s="160" t="s">
        <v>94</v>
      </c>
      <c r="B4051" s="160" t="s">
        <v>166</v>
      </c>
      <c r="C4051" s="160">
        <f>_xlfn.XLOOKUP(B4051,'2.1.trackMPD'!$R$7:$R$29,'2.1.trackMPD'!$T$7:$T$29)</f>
        <v>5</v>
      </c>
      <c r="D4051" s="160">
        <v>10</v>
      </c>
      <c r="E4051" s="160" t="s">
        <v>6395</v>
      </c>
      <c r="F4051" s="160" t="s">
        <v>110</v>
      </c>
      <c r="G4051" s="160" t="s">
        <v>140</v>
      </c>
      <c r="H4051" s="160" t="s">
        <v>6392</v>
      </c>
      <c r="I4051" s="160" t="e" cm="1">
        <f t="array" ref="I4051">INDEX('2.1.trackMPD'!J:J/(24*60*60),
       MATCH(1,
             (A4051='2.1.trackMPD'!A:A)*
             (C4051='2.1.trackMPD'!D:D)*
             (D4051/10^6='2.1.trackMPD'!H:H)*
             (E4051='2.1.trackMPD'!F:F),
0))</f>
        <v>#N/A</v>
      </c>
    </row>
    <row r="4052" spans="1:9" x14ac:dyDescent="0.2">
      <c r="A4052" s="160" t="s">
        <v>94</v>
      </c>
      <c r="B4052" s="160" t="s">
        <v>166</v>
      </c>
      <c r="C4052" s="160">
        <f>_xlfn.XLOOKUP(B4052,'2.1.trackMPD'!$R$7:$R$29,'2.1.trackMPD'!$T$7:$T$29)</f>
        <v>5</v>
      </c>
      <c r="D4052" s="160">
        <v>10</v>
      </c>
      <c r="E4052" s="160" t="s">
        <v>6395</v>
      </c>
      <c r="F4052" s="160" t="s">
        <v>110</v>
      </c>
      <c r="G4052" s="160" t="s">
        <v>124</v>
      </c>
      <c r="H4052" s="160" t="s">
        <v>6393</v>
      </c>
      <c r="I4052" s="160" t="e" cm="1">
        <f t="array" ref="I4052">INDEX('2.1.trackMPD'!K:K/(24*60*60),
       MATCH(1,
             (A4052='2.1.trackMPD'!A:A)*
             (C4052='2.1.trackMPD'!D:D)*
             (D4052/10^6='2.1.trackMPD'!H:H)*
             (E4052='2.1.trackMPD'!F:F),
0))</f>
        <v>#N/A</v>
      </c>
    </row>
    <row r="4053" spans="1:9" x14ac:dyDescent="0.2">
      <c r="A4053" s="160" t="s">
        <v>94</v>
      </c>
      <c r="B4053" s="160" t="s">
        <v>166</v>
      </c>
      <c r="C4053" s="160">
        <f>_xlfn.XLOOKUP(B4053,'2.1.trackMPD'!$R$7:$R$29,'2.1.trackMPD'!$T$7:$T$29)</f>
        <v>5</v>
      </c>
      <c r="D4053" s="160">
        <v>10</v>
      </c>
      <c r="E4053" s="160" t="s">
        <v>6395</v>
      </c>
      <c r="F4053" s="160" t="s">
        <v>110</v>
      </c>
      <c r="G4053" s="160" t="s">
        <v>140</v>
      </c>
      <c r="H4053" s="160" t="s">
        <v>6393</v>
      </c>
      <c r="I4053" s="160" t="e" cm="1">
        <f t="array" ref="I4053">INDEX('2.1.trackMPD'!L:L/(24*60*60),
       MATCH(1,
             (A4053='2.1.trackMPD'!A:A)*
             (C4053='2.1.trackMPD'!D:D)*
             (D4053/10^6='2.1.trackMPD'!H:H)*
             (E4053='2.1.trackMPD'!F:F),
0))</f>
        <v>#N/A</v>
      </c>
    </row>
    <row r="4054" spans="1:9" x14ac:dyDescent="0.2">
      <c r="A4054" s="160" t="s">
        <v>94</v>
      </c>
      <c r="B4054" s="160" t="s">
        <v>166</v>
      </c>
      <c r="C4054" s="160">
        <f>_xlfn.XLOOKUP(B4054,'2.1.trackMPD'!$R$7:$R$29,'2.1.trackMPD'!$T$7:$T$29)</f>
        <v>5</v>
      </c>
      <c r="D4054" s="160">
        <v>100</v>
      </c>
      <c r="E4054" s="160" t="s">
        <v>6395</v>
      </c>
      <c r="F4054" s="160" t="s">
        <v>110</v>
      </c>
      <c r="G4054" s="160" t="s">
        <v>124</v>
      </c>
      <c r="H4054" s="160" t="s">
        <v>6392</v>
      </c>
      <c r="I4054" s="160" t="e" cm="1">
        <f t="array" ref="I4054">INDEX('2.1.trackMPD'!I:I/(24*60*60),
       MATCH(1,
             (A4054='2.1.trackMPD'!A:A)*
             (C4054='2.1.trackMPD'!D:D)*
             (D4054/10^6='2.1.trackMPD'!H:H)*
             (E4054='2.1.trackMPD'!F:F),
0))</f>
        <v>#N/A</v>
      </c>
    </row>
    <row r="4055" spans="1:9" x14ac:dyDescent="0.2">
      <c r="A4055" s="160" t="s">
        <v>94</v>
      </c>
      <c r="B4055" s="160" t="s">
        <v>166</v>
      </c>
      <c r="C4055" s="160">
        <f>_xlfn.XLOOKUP(B4055,'2.1.trackMPD'!$R$7:$R$29,'2.1.trackMPD'!$T$7:$T$29)</f>
        <v>5</v>
      </c>
      <c r="D4055" s="160">
        <v>100</v>
      </c>
      <c r="E4055" s="160" t="s">
        <v>6395</v>
      </c>
      <c r="F4055" s="160" t="s">
        <v>110</v>
      </c>
      <c r="G4055" s="160" t="s">
        <v>140</v>
      </c>
      <c r="H4055" s="160" t="s">
        <v>6392</v>
      </c>
      <c r="I4055" s="160" t="e" cm="1">
        <f t="array" ref="I4055">INDEX('2.1.trackMPD'!J:J/(24*60*60),
       MATCH(1,
             (A4055='2.1.trackMPD'!A:A)*
             (C4055='2.1.trackMPD'!D:D)*
             (D4055/10^6='2.1.trackMPD'!H:H)*
             (E4055='2.1.trackMPD'!F:F),
0))</f>
        <v>#N/A</v>
      </c>
    </row>
    <row r="4056" spans="1:9" x14ac:dyDescent="0.2">
      <c r="A4056" s="160" t="s">
        <v>94</v>
      </c>
      <c r="B4056" s="160" t="s">
        <v>166</v>
      </c>
      <c r="C4056" s="160">
        <f>_xlfn.XLOOKUP(B4056,'2.1.trackMPD'!$R$7:$R$29,'2.1.trackMPD'!$T$7:$T$29)</f>
        <v>5</v>
      </c>
      <c r="D4056" s="160">
        <v>100</v>
      </c>
      <c r="E4056" s="160" t="s">
        <v>6395</v>
      </c>
      <c r="F4056" s="160" t="s">
        <v>110</v>
      </c>
      <c r="G4056" s="160" t="s">
        <v>124</v>
      </c>
      <c r="H4056" s="160" t="s">
        <v>6393</v>
      </c>
      <c r="I4056" s="160" t="e" cm="1">
        <f t="array" ref="I4056">INDEX('2.1.trackMPD'!K:K/(24*60*60),
       MATCH(1,
             (A4056='2.1.trackMPD'!A:A)*
             (C4056='2.1.trackMPD'!D:D)*
             (D4056/10^6='2.1.trackMPD'!H:H)*
             (E4056='2.1.trackMPD'!F:F),
0))</f>
        <v>#N/A</v>
      </c>
    </row>
    <row r="4057" spans="1:9" x14ac:dyDescent="0.2">
      <c r="A4057" s="160" t="s">
        <v>94</v>
      </c>
      <c r="B4057" s="160" t="s">
        <v>166</v>
      </c>
      <c r="C4057" s="160">
        <f>_xlfn.XLOOKUP(B4057,'2.1.trackMPD'!$R$7:$R$29,'2.1.trackMPD'!$T$7:$T$29)</f>
        <v>5</v>
      </c>
      <c r="D4057" s="160">
        <v>100</v>
      </c>
      <c r="E4057" s="160" t="s">
        <v>6395</v>
      </c>
      <c r="F4057" s="160" t="s">
        <v>110</v>
      </c>
      <c r="G4057" s="160" t="s">
        <v>140</v>
      </c>
      <c r="H4057" s="160" t="s">
        <v>6393</v>
      </c>
      <c r="I4057" s="160" t="e" cm="1">
        <f t="array" ref="I4057">INDEX('2.1.trackMPD'!L:L/(24*60*60),
       MATCH(1,
             (A4057='2.1.trackMPD'!A:A)*
             (C4057='2.1.trackMPD'!D:D)*
             (D4057/10^6='2.1.trackMPD'!H:H)*
             (E4057='2.1.trackMPD'!F:F),
0))</f>
        <v>#N/A</v>
      </c>
    </row>
    <row r="4058" spans="1:9" x14ac:dyDescent="0.2">
      <c r="A4058" s="160" t="s">
        <v>94</v>
      </c>
      <c r="B4058" s="160" t="s">
        <v>10</v>
      </c>
      <c r="C4058" s="160">
        <f>_xlfn.XLOOKUP(B4058,'2.1.trackMPD'!$R$7:$R$29,'2.1.trackMPD'!$T$7:$T$29)</f>
        <v>5</v>
      </c>
      <c r="D4058" s="160">
        <v>1</v>
      </c>
      <c r="E4058" s="160" t="s">
        <v>6390</v>
      </c>
      <c r="F4058" s="160" t="s">
        <v>110</v>
      </c>
      <c r="G4058" s="160" t="s">
        <v>124</v>
      </c>
      <c r="H4058" s="160" t="s">
        <v>6392</v>
      </c>
      <c r="I4058" s="160" cm="1">
        <f t="array" ref="I4058">INDEX('2.1.trackMPD'!I:I/(24*60*60),
       MATCH(1,
             (A4058='2.1.trackMPD'!A:A)*
             (C4058='2.1.trackMPD'!D:D)*
             (D4058/10^6='2.1.trackMPD'!H:H)*
             (E4058='2.1.trackMPD'!F:F),
0))</f>
        <v>4.344509837962963E-7</v>
      </c>
    </row>
    <row r="4059" spans="1:9" x14ac:dyDescent="0.2">
      <c r="A4059" s="160" t="s">
        <v>94</v>
      </c>
      <c r="B4059" s="160" t="s">
        <v>10</v>
      </c>
      <c r="C4059" s="160">
        <f>_xlfn.XLOOKUP(B4059,'2.1.trackMPD'!$R$7:$R$29,'2.1.trackMPD'!$T$7:$T$29)</f>
        <v>5</v>
      </c>
      <c r="D4059" s="160">
        <v>1</v>
      </c>
      <c r="E4059" s="160" t="s">
        <v>6390</v>
      </c>
      <c r="F4059" s="160" t="s">
        <v>110</v>
      </c>
      <c r="G4059" s="160" t="s">
        <v>140</v>
      </c>
      <c r="H4059" s="160" t="s">
        <v>6392</v>
      </c>
      <c r="I4059" s="160" cm="1">
        <f t="array" ref="I4059">INDEX('2.1.trackMPD'!J:J/(24*60*60),
       MATCH(1,
             (A4059='2.1.trackMPD'!A:A)*
             (C4059='2.1.trackMPD'!D:D)*
             (D4059/10^6='2.1.trackMPD'!H:H)*
             (E4059='2.1.trackMPD'!F:F),
0))</f>
        <v>5.6721175428240742E-5</v>
      </c>
    </row>
    <row r="4060" spans="1:9" x14ac:dyDescent="0.2">
      <c r="A4060" s="160" t="s">
        <v>94</v>
      </c>
      <c r="B4060" s="160" t="s">
        <v>10</v>
      </c>
      <c r="C4060" s="160">
        <f>_xlfn.XLOOKUP(B4060,'2.1.trackMPD'!$R$7:$R$29,'2.1.trackMPD'!$T$7:$T$29)</f>
        <v>5</v>
      </c>
      <c r="D4060" s="160">
        <v>1</v>
      </c>
      <c r="E4060" s="160" t="s">
        <v>6390</v>
      </c>
      <c r="F4060" s="160" t="s">
        <v>110</v>
      </c>
      <c r="G4060" s="160" t="s">
        <v>124</v>
      </c>
      <c r="H4060" s="160" t="s">
        <v>6393</v>
      </c>
      <c r="I4060" s="160" cm="1">
        <f t="array" ref="I4060">INDEX('2.1.trackMPD'!K:K/(24*60*60),
       MATCH(1,
             (A4060='2.1.trackMPD'!A:A)*
             (C4060='2.1.trackMPD'!D:D)*
             (D4060/10^6='2.1.trackMPD'!H:H)*
             (E4060='2.1.trackMPD'!F:F),
0))</f>
        <v>2.7082570601851851E-7</v>
      </c>
    </row>
    <row r="4061" spans="1:9" x14ac:dyDescent="0.2">
      <c r="A4061" s="160" t="s">
        <v>94</v>
      </c>
      <c r="B4061" s="160" t="s">
        <v>10</v>
      </c>
      <c r="C4061" s="160">
        <f>_xlfn.XLOOKUP(B4061,'2.1.trackMPD'!$R$7:$R$29,'2.1.trackMPD'!$T$7:$T$29)</f>
        <v>5</v>
      </c>
      <c r="D4061" s="160">
        <v>1</v>
      </c>
      <c r="E4061" s="160" t="s">
        <v>6390</v>
      </c>
      <c r="F4061" s="160" t="s">
        <v>110</v>
      </c>
      <c r="G4061" s="160" t="s">
        <v>140</v>
      </c>
      <c r="H4061" s="160" t="s">
        <v>6393</v>
      </c>
      <c r="I4061" s="160" cm="1">
        <f t="array" ref="I4061">INDEX('2.1.trackMPD'!L:L/(24*60*60),
       MATCH(1,
             (A4061='2.1.trackMPD'!A:A)*
             (C4061='2.1.trackMPD'!D:D)*
             (D4061/10^6='2.1.trackMPD'!H:H)*
             (E4061='2.1.trackMPD'!F:F),
0))</f>
        <v>0</v>
      </c>
    </row>
    <row r="4062" spans="1:9" x14ac:dyDescent="0.2">
      <c r="A4062" s="160" t="s">
        <v>94</v>
      </c>
      <c r="B4062" s="160" t="s">
        <v>10</v>
      </c>
      <c r="C4062" s="160">
        <f>_xlfn.XLOOKUP(B4062,'2.1.trackMPD'!$R$7:$R$29,'2.1.trackMPD'!$T$7:$T$29)</f>
        <v>5</v>
      </c>
      <c r="D4062" s="160">
        <v>10</v>
      </c>
      <c r="E4062" s="160" t="s">
        <v>6390</v>
      </c>
      <c r="F4062" s="160" t="s">
        <v>110</v>
      </c>
      <c r="G4062" s="160" t="s">
        <v>124</v>
      </c>
      <c r="H4062" s="160" t="s">
        <v>6392</v>
      </c>
      <c r="I4062" s="160" cm="1">
        <f t="array" ref="I4062">INDEX('2.1.trackMPD'!I:I/(24*60*60),
       MATCH(1,
             (A4062='2.1.trackMPD'!A:A)*
             (C4062='2.1.trackMPD'!D:D)*
             (D4062/10^6='2.1.trackMPD'!H:H)*
             (E4062='2.1.trackMPD'!F:F),
0))</f>
        <v>7.4613035879629636E-7</v>
      </c>
    </row>
    <row r="4063" spans="1:9" x14ac:dyDescent="0.2">
      <c r="A4063" s="160" t="s">
        <v>94</v>
      </c>
      <c r="B4063" s="160" t="s">
        <v>10</v>
      </c>
      <c r="C4063" s="160">
        <f>_xlfn.XLOOKUP(B4063,'2.1.trackMPD'!$R$7:$R$29,'2.1.trackMPD'!$T$7:$T$29)</f>
        <v>5</v>
      </c>
      <c r="D4063" s="160">
        <v>10</v>
      </c>
      <c r="E4063" s="160" t="s">
        <v>6390</v>
      </c>
      <c r="F4063" s="160" t="s">
        <v>110</v>
      </c>
      <c r="G4063" s="160" t="s">
        <v>140</v>
      </c>
      <c r="H4063" s="160" t="s">
        <v>6392</v>
      </c>
      <c r="I4063" s="160" cm="1">
        <f t="array" ref="I4063">INDEX('2.1.trackMPD'!J:J/(24*60*60),
       MATCH(1,
             (A4063='2.1.trackMPD'!A:A)*
             (C4063='2.1.trackMPD'!D:D)*
             (D4063/10^6='2.1.trackMPD'!H:H)*
             (E4063='2.1.trackMPD'!F:F),
0))</f>
        <v>4.0322537361111111E-5</v>
      </c>
    </row>
    <row r="4064" spans="1:9" x14ac:dyDescent="0.2">
      <c r="A4064" s="160" t="s">
        <v>94</v>
      </c>
      <c r="B4064" s="160" t="s">
        <v>10</v>
      </c>
      <c r="C4064" s="160">
        <f>_xlfn.XLOOKUP(B4064,'2.1.trackMPD'!$R$7:$R$29,'2.1.trackMPD'!$T$7:$T$29)</f>
        <v>5</v>
      </c>
      <c r="D4064" s="160">
        <v>10</v>
      </c>
      <c r="E4064" s="160" t="s">
        <v>6390</v>
      </c>
      <c r="F4064" s="160" t="s">
        <v>110</v>
      </c>
      <c r="G4064" s="160" t="s">
        <v>124</v>
      </c>
      <c r="H4064" s="160" t="s">
        <v>6393</v>
      </c>
      <c r="I4064" s="160" cm="1">
        <f t="array" ref="I4064">INDEX('2.1.trackMPD'!K:K/(24*60*60),
       MATCH(1,
             (A4064='2.1.trackMPD'!A:A)*
             (C4064='2.1.trackMPD'!D:D)*
             (D4064/10^6='2.1.trackMPD'!H:H)*
             (E4064='2.1.trackMPD'!F:F),
0))</f>
        <v>4.6498125000000001E-7</v>
      </c>
    </row>
    <row r="4065" spans="1:9" x14ac:dyDescent="0.2">
      <c r="A4065" s="160" t="s">
        <v>94</v>
      </c>
      <c r="B4065" s="160" t="s">
        <v>10</v>
      </c>
      <c r="C4065" s="160">
        <f>_xlfn.XLOOKUP(B4065,'2.1.trackMPD'!$R$7:$R$29,'2.1.trackMPD'!$T$7:$T$29)</f>
        <v>5</v>
      </c>
      <c r="D4065" s="160">
        <v>10</v>
      </c>
      <c r="E4065" s="160" t="s">
        <v>6390</v>
      </c>
      <c r="F4065" s="160" t="s">
        <v>110</v>
      </c>
      <c r="G4065" s="160" t="s">
        <v>140</v>
      </c>
      <c r="H4065" s="160" t="s">
        <v>6393</v>
      </c>
      <c r="I4065" s="160" cm="1">
        <f t="array" ref="I4065">INDEX('2.1.trackMPD'!L:L/(24*60*60),
       MATCH(1,
             (A4065='2.1.trackMPD'!A:A)*
             (C4065='2.1.trackMPD'!D:D)*
             (D4065/10^6='2.1.trackMPD'!H:H)*
             (E4065='2.1.trackMPD'!F:F),
0))</f>
        <v>1.6733601041666669E-6</v>
      </c>
    </row>
    <row r="4066" spans="1:9" x14ac:dyDescent="0.2">
      <c r="A4066" s="160" t="s">
        <v>94</v>
      </c>
      <c r="B4066" s="160" t="s">
        <v>10</v>
      </c>
      <c r="C4066" s="160">
        <f>_xlfn.XLOOKUP(B4066,'2.1.trackMPD'!$R$7:$R$29,'2.1.trackMPD'!$T$7:$T$29)</f>
        <v>5</v>
      </c>
      <c r="D4066" s="160">
        <v>100</v>
      </c>
      <c r="E4066" s="160" t="s">
        <v>6390</v>
      </c>
      <c r="F4066" s="160" t="s">
        <v>110</v>
      </c>
      <c r="G4066" s="160" t="s">
        <v>124</v>
      </c>
      <c r="H4066" s="160" t="s">
        <v>6392</v>
      </c>
      <c r="I4066" s="160" cm="1">
        <f t="array" ref="I4066">INDEX('2.1.trackMPD'!I:I/(24*60*60),
       MATCH(1,
             (A4066='2.1.trackMPD'!A:A)*
             (C4066='2.1.trackMPD'!D:D)*
             (D4066/10^6='2.1.trackMPD'!H:H)*
             (E4066='2.1.trackMPD'!F:F),
0))</f>
        <v>1.7492810173611112E-5</v>
      </c>
    </row>
    <row r="4067" spans="1:9" x14ac:dyDescent="0.2">
      <c r="A4067" s="160" t="s">
        <v>94</v>
      </c>
      <c r="B4067" s="160" t="s">
        <v>10</v>
      </c>
      <c r="C4067" s="160">
        <f>_xlfn.XLOOKUP(B4067,'2.1.trackMPD'!$R$7:$R$29,'2.1.trackMPD'!$T$7:$T$29)</f>
        <v>5</v>
      </c>
      <c r="D4067" s="160">
        <v>100</v>
      </c>
      <c r="E4067" s="160" t="s">
        <v>6390</v>
      </c>
      <c r="F4067" s="160" t="s">
        <v>110</v>
      </c>
      <c r="G4067" s="160" t="s">
        <v>140</v>
      </c>
      <c r="H4067" s="160" t="s">
        <v>6392</v>
      </c>
      <c r="I4067" s="160" cm="1">
        <f t="array" ref="I4067">INDEX('2.1.trackMPD'!J:J/(24*60*60),
       MATCH(1,
             (A4067='2.1.trackMPD'!A:A)*
             (C4067='2.1.trackMPD'!D:D)*
             (D4067/10^6='2.1.trackMPD'!H:H)*
             (E4067='2.1.trackMPD'!F:F),
0))</f>
        <v>2.4881013784722221E-4</v>
      </c>
    </row>
    <row r="4068" spans="1:9" x14ac:dyDescent="0.2">
      <c r="A4068" s="160" t="s">
        <v>94</v>
      </c>
      <c r="B4068" s="160" t="s">
        <v>10</v>
      </c>
      <c r="C4068" s="160">
        <f>_xlfn.XLOOKUP(B4068,'2.1.trackMPD'!$R$7:$R$29,'2.1.trackMPD'!$T$7:$T$29)</f>
        <v>5</v>
      </c>
      <c r="D4068" s="160">
        <v>100</v>
      </c>
      <c r="E4068" s="160" t="s">
        <v>6390</v>
      </c>
      <c r="F4068" s="160" t="s">
        <v>110</v>
      </c>
      <c r="G4068" s="160" t="s">
        <v>124</v>
      </c>
      <c r="H4068" s="160" t="s">
        <v>6393</v>
      </c>
      <c r="I4068" s="160" cm="1">
        <f t="array" ref="I4068">INDEX('2.1.trackMPD'!K:K/(24*60*60),
       MATCH(1,
             (A4068='2.1.trackMPD'!A:A)*
             (C4068='2.1.trackMPD'!D:D)*
             (D4068/10^6='2.1.trackMPD'!H:H)*
             (E4068='2.1.trackMPD'!F:F),
0))</f>
        <v>0</v>
      </c>
    </row>
    <row r="4069" spans="1:9" x14ac:dyDescent="0.2">
      <c r="A4069" s="160" t="s">
        <v>94</v>
      </c>
      <c r="B4069" s="160" t="s">
        <v>10</v>
      </c>
      <c r="C4069" s="160">
        <f>_xlfn.XLOOKUP(B4069,'2.1.trackMPD'!$R$7:$R$29,'2.1.trackMPD'!$T$7:$T$29)</f>
        <v>5</v>
      </c>
      <c r="D4069" s="160">
        <v>100</v>
      </c>
      <c r="E4069" s="160" t="s">
        <v>6390</v>
      </c>
      <c r="F4069" s="160" t="s">
        <v>110</v>
      </c>
      <c r="G4069" s="160" t="s">
        <v>140</v>
      </c>
      <c r="H4069" s="160" t="s">
        <v>6393</v>
      </c>
      <c r="I4069" s="160" cm="1">
        <f t="array" ref="I4069">INDEX('2.1.trackMPD'!L:L/(24*60*60),
       MATCH(1,
             (A4069='2.1.trackMPD'!A:A)*
             (C4069='2.1.trackMPD'!D:D)*
             (D4069/10^6='2.1.trackMPD'!H:H)*
             (E4069='2.1.trackMPD'!F:F),
0))</f>
        <v>0</v>
      </c>
    </row>
    <row r="4070" spans="1:9" x14ac:dyDescent="0.2">
      <c r="A4070" s="160" t="s">
        <v>94</v>
      </c>
      <c r="B4070" s="160" t="s">
        <v>10</v>
      </c>
      <c r="C4070" s="160">
        <f>_xlfn.XLOOKUP(B4070,'2.1.trackMPD'!$R$7:$R$29,'2.1.trackMPD'!$T$7:$T$29)</f>
        <v>5</v>
      </c>
      <c r="D4070" s="160">
        <v>1000</v>
      </c>
      <c r="E4070" s="160" t="s">
        <v>6390</v>
      </c>
      <c r="F4070" s="160" t="s">
        <v>110</v>
      </c>
      <c r="G4070" s="160" t="s">
        <v>124</v>
      </c>
      <c r="H4070" s="160" t="s">
        <v>6392</v>
      </c>
      <c r="I4070" s="160" cm="1">
        <f t="array" ref="I4070">INDEX('2.1.trackMPD'!I:I/(24*60*60),
       MATCH(1,
             (A4070='2.1.trackMPD'!A:A)*
             (C4070='2.1.trackMPD'!D:D)*
             (D4070/10^6='2.1.trackMPD'!H:H)*
             (E4070='2.1.trackMPD'!F:F),
0))</f>
        <v>1.0764452700231481E-2</v>
      </c>
    </row>
    <row r="4071" spans="1:9" x14ac:dyDescent="0.2">
      <c r="A4071" s="160" t="s">
        <v>94</v>
      </c>
      <c r="B4071" s="160" t="s">
        <v>10</v>
      </c>
      <c r="C4071" s="160">
        <f>_xlfn.XLOOKUP(B4071,'2.1.trackMPD'!$R$7:$R$29,'2.1.trackMPD'!$T$7:$T$29)</f>
        <v>5</v>
      </c>
      <c r="D4071" s="160">
        <v>1000</v>
      </c>
      <c r="E4071" s="160" t="s">
        <v>6390</v>
      </c>
      <c r="F4071" s="160" t="s">
        <v>110</v>
      </c>
      <c r="G4071" s="160" t="s">
        <v>140</v>
      </c>
      <c r="H4071" s="160" t="s">
        <v>6392</v>
      </c>
      <c r="I4071" s="160" cm="1">
        <f t="array" ref="I4071">INDEX('2.1.trackMPD'!J:J/(24*60*60),
       MATCH(1,
             (A4071='2.1.trackMPD'!A:A)*
             (C4071='2.1.trackMPD'!D:D)*
             (D4071/10^6='2.1.trackMPD'!H:H)*
             (E4071='2.1.trackMPD'!F:F),
0))</f>
        <v>0.63622742210648153</v>
      </c>
    </row>
    <row r="4072" spans="1:9" x14ac:dyDescent="0.2">
      <c r="A4072" s="160" t="s">
        <v>94</v>
      </c>
      <c r="B4072" s="160" t="s">
        <v>10</v>
      </c>
      <c r="C4072" s="160">
        <f>_xlfn.XLOOKUP(B4072,'2.1.trackMPD'!$R$7:$R$29,'2.1.trackMPD'!$T$7:$T$29)</f>
        <v>5</v>
      </c>
      <c r="D4072" s="160">
        <v>1000</v>
      </c>
      <c r="E4072" s="160" t="s">
        <v>6390</v>
      </c>
      <c r="F4072" s="160" t="s">
        <v>110</v>
      </c>
      <c r="G4072" s="160" t="s">
        <v>124</v>
      </c>
      <c r="H4072" s="160" t="s">
        <v>6393</v>
      </c>
      <c r="I4072" s="160" cm="1">
        <f t="array" ref="I4072">INDEX('2.1.trackMPD'!K:K/(24*60*60),
       MATCH(1,
             (A4072='2.1.trackMPD'!A:A)*
             (C4072='2.1.trackMPD'!D:D)*
             (D4072/10^6='2.1.trackMPD'!H:H)*
             (E4072='2.1.trackMPD'!F:F),
0))</f>
        <v>0</v>
      </c>
    </row>
    <row r="4073" spans="1:9" x14ac:dyDescent="0.2">
      <c r="A4073" s="160" t="s">
        <v>94</v>
      </c>
      <c r="B4073" s="160" t="s">
        <v>10</v>
      </c>
      <c r="C4073" s="160">
        <f>_xlfn.XLOOKUP(B4073,'2.1.trackMPD'!$R$7:$R$29,'2.1.trackMPD'!$T$7:$T$29)</f>
        <v>5</v>
      </c>
      <c r="D4073" s="160">
        <v>1000</v>
      </c>
      <c r="E4073" s="160" t="s">
        <v>6390</v>
      </c>
      <c r="F4073" s="160" t="s">
        <v>110</v>
      </c>
      <c r="G4073" s="160" t="s">
        <v>140</v>
      </c>
      <c r="H4073" s="160" t="s">
        <v>6393</v>
      </c>
      <c r="I4073" s="160" cm="1">
        <f t="array" ref="I4073">INDEX('2.1.trackMPD'!L:L/(24*60*60),
       MATCH(1,
             (A4073='2.1.trackMPD'!A:A)*
             (C4073='2.1.trackMPD'!D:D)*
             (D4073/10^6='2.1.trackMPD'!H:H)*
             (E4073='2.1.trackMPD'!F:F),
0))</f>
        <v>0</v>
      </c>
    </row>
    <row r="4074" spans="1:9" x14ac:dyDescent="0.2">
      <c r="A4074" s="160" t="s">
        <v>94</v>
      </c>
      <c r="B4074" s="160" t="s">
        <v>10</v>
      </c>
      <c r="C4074" s="160">
        <f>_xlfn.XLOOKUP(B4074,'2.1.trackMPD'!$R$7:$R$29,'2.1.trackMPD'!$T$7:$T$29)</f>
        <v>5</v>
      </c>
      <c r="D4074" s="160">
        <v>5000</v>
      </c>
      <c r="E4074" s="160" t="s">
        <v>6390</v>
      </c>
      <c r="F4074" s="160" t="s">
        <v>110</v>
      </c>
      <c r="G4074" s="160" t="s">
        <v>124</v>
      </c>
      <c r="H4074" s="160" t="s">
        <v>6392</v>
      </c>
      <c r="I4074" s="160" cm="1">
        <f t="array" ref="I4074">INDEX('2.1.trackMPD'!I:I/(24*60*60),
       MATCH(1,
             (A4074='2.1.trackMPD'!A:A)*
             (C4074='2.1.trackMPD'!D:D)*
             (D4074/10^6='2.1.trackMPD'!H:H)*
             (E4074='2.1.trackMPD'!F:F),
0))</f>
        <v>6.2518566076388893E-2</v>
      </c>
    </row>
    <row r="4075" spans="1:9" x14ac:dyDescent="0.2">
      <c r="A4075" s="160" t="s">
        <v>94</v>
      </c>
      <c r="B4075" s="160" t="s">
        <v>10</v>
      </c>
      <c r="C4075" s="160">
        <f>_xlfn.XLOOKUP(B4075,'2.1.trackMPD'!$R$7:$R$29,'2.1.trackMPD'!$T$7:$T$29)</f>
        <v>5</v>
      </c>
      <c r="D4075" s="160">
        <v>5000</v>
      </c>
      <c r="E4075" s="160" t="s">
        <v>6390</v>
      </c>
      <c r="F4075" s="160" t="s">
        <v>110</v>
      </c>
      <c r="G4075" s="160" t="s">
        <v>140</v>
      </c>
      <c r="H4075" s="160" t="s">
        <v>6392</v>
      </c>
      <c r="I4075" s="160" cm="1">
        <f t="array" ref="I4075">INDEX('2.1.trackMPD'!J:J/(24*60*60),
       MATCH(1,
             (A4075='2.1.trackMPD'!A:A)*
             (C4075='2.1.trackMPD'!D:D)*
             (D4075/10^6='2.1.trackMPD'!H:H)*
             (E4075='2.1.trackMPD'!F:F),
0))</f>
        <v>3.6915452662037036</v>
      </c>
    </row>
    <row r="4076" spans="1:9" x14ac:dyDescent="0.2">
      <c r="A4076" s="160" t="s">
        <v>94</v>
      </c>
      <c r="B4076" s="160" t="s">
        <v>10</v>
      </c>
      <c r="C4076" s="160">
        <f>_xlfn.XLOOKUP(B4076,'2.1.trackMPD'!$R$7:$R$29,'2.1.trackMPD'!$T$7:$T$29)</f>
        <v>5</v>
      </c>
      <c r="D4076" s="160">
        <v>5000</v>
      </c>
      <c r="E4076" s="160" t="s">
        <v>6390</v>
      </c>
      <c r="F4076" s="160" t="s">
        <v>110</v>
      </c>
      <c r="G4076" s="160" t="s">
        <v>124</v>
      </c>
      <c r="H4076" s="160" t="s">
        <v>6393</v>
      </c>
      <c r="I4076" s="160" cm="1">
        <f t="array" ref="I4076">INDEX('2.1.trackMPD'!K:K/(24*60*60),
       MATCH(1,
             (A4076='2.1.trackMPD'!A:A)*
             (C4076='2.1.trackMPD'!D:D)*
             (D4076/10^6='2.1.trackMPD'!H:H)*
             (E4076='2.1.trackMPD'!F:F),
0))</f>
        <v>0</v>
      </c>
    </row>
    <row r="4077" spans="1:9" x14ac:dyDescent="0.2">
      <c r="A4077" s="160" t="s">
        <v>94</v>
      </c>
      <c r="B4077" s="160" t="s">
        <v>10</v>
      </c>
      <c r="C4077" s="160">
        <f>_xlfn.XLOOKUP(B4077,'2.1.trackMPD'!$R$7:$R$29,'2.1.trackMPD'!$T$7:$T$29)</f>
        <v>5</v>
      </c>
      <c r="D4077" s="160">
        <v>5000</v>
      </c>
      <c r="E4077" s="160" t="s">
        <v>6390</v>
      </c>
      <c r="F4077" s="160" t="s">
        <v>110</v>
      </c>
      <c r="G4077" s="160" t="s">
        <v>140</v>
      </c>
      <c r="H4077" s="160" t="s">
        <v>6393</v>
      </c>
      <c r="I4077" s="160" cm="1">
        <f t="array" ref="I4077">INDEX('2.1.trackMPD'!L:L/(24*60*60),
       MATCH(1,
             (A4077='2.1.trackMPD'!A:A)*
             (C4077='2.1.trackMPD'!D:D)*
             (D4077/10^6='2.1.trackMPD'!H:H)*
             (E4077='2.1.trackMPD'!F:F),
0))</f>
        <v>0</v>
      </c>
    </row>
    <row r="4078" spans="1:9" x14ac:dyDescent="0.2">
      <c r="A4078" s="160" t="s">
        <v>94</v>
      </c>
      <c r="B4078" s="160" t="s">
        <v>10</v>
      </c>
      <c r="C4078" s="160">
        <f>_xlfn.XLOOKUP(B4078,'2.1.trackMPD'!$R$7:$R$29,'2.1.trackMPD'!$T$7:$T$29)</f>
        <v>5</v>
      </c>
      <c r="D4078" s="160">
        <v>1</v>
      </c>
      <c r="E4078" s="160" t="s">
        <v>6394</v>
      </c>
      <c r="F4078" s="160" t="s">
        <v>110</v>
      </c>
      <c r="G4078" s="160" t="s">
        <v>124</v>
      </c>
      <c r="H4078" s="160" t="s">
        <v>6392</v>
      </c>
      <c r="I4078" s="160" cm="1">
        <f t="array" ref="I4078">INDEX('2.1.trackMPD'!I:I/(24*60*60),
       MATCH(1,
             (A4078='2.1.trackMPD'!A:A)*
             (C4078='2.1.trackMPD'!D:D)*
             (D4078/10^6='2.1.trackMPD'!H:H)*
             (E4078='2.1.trackMPD'!F:F),
0))</f>
        <v>8.3545853009259267E-7</v>
      </c>
    </row>
    <row r="4079" spans="1:9" x14ac:dyDescent="0.2">
      <c r="A4079" s="160" t="s">
        <v>94</v>
      </c>
      <c r="B4079" s="160" t="s">
        <v>10</v>
      </c>
      <c r="C4079" s="160">
        <f>_xlfn.XLOOKUP(B4079,'2.1.trackMPD'!$R$7:$R$29,'2.1.trackMPD'!$T$7:$T$29)</f>
        <v>5</v>
      </c>
      <c r="D4079" s="160">
        <v>1</v>
      </c>
      <c r="E4079" s="160" t="s">
        <v>6394</v>
      </c>
      <c r="F4079" s="160" t="s">
        <v>110</v>
      </c>
      <c r="G4079" s="160" t="s">
        <v>140</v>
      </c>
      <c r="H4079" s="160" t="s">
        <v>6392</v>
      </c>
      <c r="I4079" s="160" cm="1">
        <f t="array" ref="I4079">INDEX('2.1.trackMPD'!J:J/(24*60*60),
       MATCH(1,
             (A4079='2.1.trackMPD'!A:A)*
             (C4079='2.1.trackMPD'!D:D)*
             (D4079/10^6='2.1.trackMPD'!H:H)*
             (E4079='2.1.trackMPD'!F:F),
0))</f>
        <v>3.9004878969907405E-5</v>
      </c>
    </row>
    <row r="4080" spans="1:9" x14ac:dyDescent="0.2">
      <c r="A4080" s="160" t="s">
        <v>94</v>
      </c>
      <c r="B4080" s="160" t="s">
        <v>10</v>
      </c>
      <c r="C4080" s="160">
        <f>_xlfn.XLOOKUP(B4080,'2.1.trackMPD'!$R$7:$R$29,'2.1.trackMPD'!$T$7:$T$29)</f>
        <v>5</v>
      </c>
      <c r="D4080" s="160">
        <v>1</v>
      </c>
      <c r="E4080" s="160" t="s">
        <v>6394</v>
      </c>
      <c r="F4080" s="160" t="s">
        <v>110</v>
      </c>
      <c r="G4080" s="160" t="s">
        <v>124</v>
      </c>
      <c r="H4080" s="160" t="s">
        <v>6393</v>
      </c>
      <c r="I4080" s="160" cm="1">
        <f t="array" ref="I4080">INDEX('2.1.trackMPD'!K:K/(24*60*60),
       MATCH(1,
             (A4080='2.1.trackMPD'!A:A)*
             (C4080='2.1.trackMPD'!D:D)*
             (D4080/10^6='2.1.trackMPD'!H:H)*
             (E4080='2.1.trackMPD'!F:F),
0))</f>
        <v>0</v>
      </c>
    </row>
    <row r="4081" spans="1:9" x14ac:dyDescent="0.2">
      <c r="A4081" s="160" t="s">
        <v>94</v>
      </c>
      <c r="B4081" s="160" t="s">
        <v>10</v>
      </c>
      <c r="C4081" s="160">
        <f>_xlfn.XLOOKUP(B4081,'2.1.trackMPD'!$R$7:$R$29,'2.1.trackMPD'!$T$7:$T$29)</f>
        <v>5</v>
      </c>
      <c r="D4081" s="160">
        <v>1</v>
      </c>
      <c r="E4081" s="160" t="s">
        <v>6394</v>
      </c>
      <c r="F4081" s="160" t="s">
        <v>110</v>
      </c>
      <c r="G4081" s="160" t="s">
        <v>140</v>
      </c>
      <c r="H4081" s="160" t="s">
        <v>6393</v>
      </c>
      <c r="I4081" s="160" cm="1">
        <f t="array" ref="I4081">INDEX('2.1.trackMPD'!L:L/(24*60*60),
       MATCH(1,
             (A4081='2.1.trackMPD'!A:A)*
             (C4081='2.1.trackMPD'!D:D)*
             (D4081/10^6='2.1.trackMPD'!H:H)*
             (E4081='2.1.trackMPD'!F:F),
0))</f>
        <v>5.5778670138888894E-7</v>
      </c>
    </row>
    <row r="4082" spans="1:9" x14ac:dyDescent="0.2">
      <c r="A4082" s="160" t="s">
        <v>94</v>
      </c>
      <c r="B4082" s="160" t="s">
        <v>10</v>
      </c>
      <c r="C4082" s="160">
        <f>_xlfn.XLOOKUP(B4082,'2.1.trackMPD'!$R$7:$R$29,'2.1.trackMPD'!$T$7:$T$29)</f>
        <v>5</v>
      </c>
      <c r="D4082" s="160">
        <v>10</v>
      </c>
      <c r="E4082" s="160" t="s">
        <v>6394</v>
      </c>
      <c r="F4082" s="160" t="s">
        <v>110</v>
      </c>
      <c r="G4082" s="160" t="s">
        <v>124</v>
      </c>
      <c r="H4082" s="160" t="s">
        <v>6392</v>
      </c>
      <c r="I4082" s="160" cm="1">
        <f t="array" ref="I4082">INDEX('2.1.trackMPD'!I:I/(24*60*60),
       MATCH(1,
             (A4082='2.1.trackMPD'!A:A)*
             (C4082='2.1.trackMPD'!D:D)*
             (D4082/10^6='2.1.trackMPD'!H:H)*
             (E4082='2.1.trackMPD'!F:F),
0))</f>
        <v>8.310692719907408E-6</v>
      </c>
    </row>
    <row r="4083" spans="1:9" x14ac:dyDescent="0.2">
      <c r="A4083" s="160" t="s">
        <v>94</v>
      </c>
      <c r="B4083" s="160" t="s">
        <v>10</v>
      </c>
      <c r="C4083" s="160">
        <f>_xlfn.XLOOKUP(B4083,'2.1.trackMPD'!$R$7:$R$29,'2.1.trackMPD'!$T$7:$T$29)</f>
        <v>5</v>
      </c>
      <c r="D4083" s="160">
        <v>10</v>
      </c>
      <c r="E4083" s="160" t="s">
        <v>6394</v>
      </c>
      <c r="F4083" s="160" t="s">
        <v>110</v>
      </c>
      <c r="G4083" s="160" t="s">
        <v>140</v>
      </c>
      <c r="H4083" s="160" t="s">
        <v>6392</v>
      </c>
      <c r="I4083" s="160" cm="1">
        <f t="array" ref="I4083">INDEX('2.1.trackMPD'!J:J/(24*60*60),
       MATCH(1,
             (A4083='2.1.trackMPD'!A:A)*
             (C4083='2.1.trackMPD'!D:D)*
             (D4083/10^6='2.1.trackMPD'!H:H)*
             (E4083='2.1.trackMPD'!F:F),
0))</f>
        <v>1.5195760127314817E-4</v>
      </c>
    </row>
    <row r="4084" spans="1:9" x14ac:dyDescent="0.2">
      <c r="A4084" s="160" t="s">
        <v>94</v>
      </c>
      <c r="B4084" s="160" t="s">
        <v>10</v>
      </c>
      <c r="C4084" s="160">
        <f>_xlfn.XLOOKUP(B4084,'2.1.trackMPD'!$R$7:$R$29,'2.1.trackMPD'!$T$7:$T$29)</f>
        <v>5</v>
      </c>
      <c r="D4084" s="160">
        <v>10</v>
      </c>
      <c r="E4084" s="160" t="s">
        <v>6394</v>
      </c>
      <c r="F4084" s="160" t="s">
        <v>110</v>
      </c>
      <c r="G4084" s="160" t="s">
        <v>124</v>
      </c>
      <c r="H4084" s="160" t="s">
        <v>6393</v>
      </c>
      <c r="I4084" s="160" cm="1">
        <f t="array" ref="I4084">INDEX('2.1.trackMPD'!K:K/(24*60*60),
       MATCH(1,
             (A4084='2.1.trackMPD'!A:A)*
             (C4084='2.1.trackMPD'!D:D)*
             (D4084/10^6='2.1.trackMPD'!H:H)*
             (E4084='2.1.trackMPD'!F:F),
0))</f>
        <v>0</v>
      </c>
    </row>
    <row r="4085" spans="1:9" x14ac:dyDescent="0.2">
      <c r="A4085" s="160" t="s">
        <v>94</v>
      </c>
      <c r="B4085" s="160" t="s">
        <v>10</v>
      </c>
      <c r="C4085" s="160">
        <f>_xlfn.XLOOKUP(B4085,'2.1.trackMPD'!$R$7:$R$29,'2.1.trackMPD'!$T$7:$T$29)</f>
        <v>5</v>
      </c>
      <c r="D4085" s="160">
        <v>10</v>
      </c>
      <c r="E4085" s="160" t="s">
        <v>6394</v>
      </c>
      <c r="F4085" s="160" t="s">
        <v>110</v>
      </c>
      <c r="G4085" s="160" t="s">
        <v>140</v>
      </c>
      <c r="H4085" s="160" t="s">
        <v>6393</v>
      </c>
      <c r="I4085" s="160" cm="1">
        <f t="array" ref="I4085">INDEX('2.1.trackMPD'!L:L/(24*60*60),
       MATCH(1,
             (A4085='2.1.trackMPD'!A:A)*
             (C4085='2.1.trackMPD'!D:D)*
             (D4085/10^6='2.1.trackMPD'!H:H)*
             (E4085='2.1.trackMPD'!F:F),
0))</f>
        <v>0</v>
      </c>
    </row>
    <row r="4086" spans="1:9" x14ac:dyDescent="0.2">
      <c r="A4086" s="160" t="s">
        <v>94</v>
      </c>
      <c r="B4086" s="160" t="s">
        <v>10</v>
      </c>
      <c r="C4086" s="160">
        <f>_xlfn.XLOOKUP(B4086,'2.1.trackMPD'!$R$7:$R$29,'2.1.trackMPD'!$T$7:$T$29)</f>
        <v>5</v>
      </c>
      <c r="D4086" s="160">
        <v>100</v>
      </c>
      <c r="E4086" s="160" t="s">
        <v>6394</v>
      </c>
      <c r="F4086" s="160" t="s">
        <v>110</v>
      </c>
      <c r="G4086" s="160" t="s">
        <v>124</v>
      </c>
      <c r="H4086" s="160" t="s">
        <v>6392</v>
      </c>
      <c r="I4086" s="160" cm="1">
        <f t="array" ref="I4086">INDEX('2.1.trackMPD'!I:I/(24*60*60),
       MATCH(1,
             (A4086='2.1.trackMPD'!A:A)*
             (C4086='2.1.trackMPD'!D:D)*
             (D4086/10^6='2.1.trackMPD'!H:H)*
             (E4086='2.1.trackMPD'!F:F),
0))</f>
        <v>2.100010275462963E-4</v>
      </c>
    </row>
    <row r="4087" spans="1:9" x14ac:dyDescent="0.2">
      <c r="A4087" s="160" t="s">
        <v>94</v>
      </c>
      <c r="B4087" s="160" t="s">
        <v>10</v>
      </c>
      <c r="C4087" s="160">
        <f>_xlfn.XLOOKUP(B4087,'2.1.trackMPD'!$R$7:$R$29,'2.1.trackMPD'!$T$7:$T$29)</f>
        <v>5</v>
      </c>
      <c r="D4087" s="160">
        <v>100</v>
      </c>
      <c r="E4087" s="160" t="s">
        <v>6394</v>
      </c>
      <c r="F4087" s="160" t="s">
        <v>110</v>
      </c>
      <c r="G4087" s="160" t="s">
        <v>140</v>
      </c>
      <c r="H4087" s="160" t="s">
        <v>6392</v>
      </c>
      <c r="I4087" s="160" cm="1">
        <f t="array" ref="I4087">INDEX('2.1.trackMPD'!J:J/(24*60*60),
       MATCH(1,
             (A4087='2.1.trackMPD'!A:A)*
             (C4087='2.1.trackMPD'!D:D)*
             (D4087/10^6='2.1.trackMPD'!H:H)*
             (E4087='2.1.trackMPD'!F:F),
0))</f>
        <v>8.5269835532407413E-4</v>
      </c>
    </row>
    <row r="4088" spans="1:9" x14ac:dyDescent="0.2">
      <c r="A4088" s="160" t="s">
        <v>94</v>
      </c>
      <c r="B4088" s="160" t="s">
        <v>10</v>
      </c>
      <c r="C4088" s="160">
        <f>_xlfn.XLOOKUP(B4088,'2.1.trackMPD'!$R$7:$R$29,'2.1.trackMPD'!$T$7:$T$29)</f>
        <v>5</v>
      </c>
      <c r="D4088" s="160">
        <v>100</v>
      </c>
      <c r="E4088" s="160" t="s">
        <v>6394</v>
      </c>
      <c r="F4088" s="160" t="s">
        <v>110</v>
      </c>
      <c r="G4088" s="160" t="s">
        <v>124</v>
      </c>
      <c r="H4088" s="160" t="s">
        <v>6393</v>
      </c>
      <c r="I4088" s="160" cm="1">
        <f t="array" ref="I4088">INDEX('2.1.trackMPD'!K:K/(24*60*60),
       MATCH(1,
             (A4088='2.1.trackMPD'!A:A)*
             (C4088='2.1.trackMPD'!D:D)*
             (D4088/10^6='2.1.trackMPD'!H:H)*
             (E4088='2.1.trackMPD'!F:F),
0))</f>
        <v>0</v>
      </c>
    </row>
    <row r="4089" spans="1:9" x14ac:dyDescent="0.2">
      <c r="A4089" s="160" t="s">
        <v>94</v>
      </c>
      <c r="B4089" s="160" t="s">
        <v>10</v>
      </c>
      <c r="C4089" s="160">
        <f>_xlfn.XLOOKUP(B4089,'2.1.trackMPD'!$R$7:$R$29,'2.1.trackMPD'!$T$7:$T$29)</f>
        <v>5</v>
      </c>
      <c r="D4089" s="160">
        <v>100</v>
      </c>
      <c r="E4089" s="160" t="s">
        <v>6394</v>
      </c>
      <c r="F4089" s="160" t="s">
        <v>110</v>
      </c>
      <c r="G4089" s="160" t="s">
        <v>140</v>
      </c>
      <c r="H4089" s="160" t="s">
        <v>6393</v>
      </c>
      <c r="I4089" s="160" cm="1">
        <f t="array" ref="I4089">INDEX('2.1.trackMPD'!L:L/(24*60*60),
       MATCH(1,
             (A4089='2.1.trackMPD'!A:A)*
             (C4089='2.1.trackMPD'!D:D)*
             (D4089/10^6='2.1.trackMPD'!H:H)*
             (E4089='2.1.trackMPD'!F:F),
0))</f>
        <v>0</v>
      </c>
    </row>
    <row r="4090" spans="1:9" x14ac:dyDescent="0.2">
      <c r="A4090" s="160" t="s">
        <v>94</v>
      </c>
      <c r="B4090" s="160" t="s">
        <v>10</v>
      </c>
      <c r="C4090" s="160">
        <f>_xlfn.XLOOKUP(B4090,'2.1.trackMPD'!$R$7:$R$29,'2.1.trackMPD'!$T$7:$T$29)</f>
        <v>5</v>
      </c>
      <c r="D4090" s="160">
        <v>1000</v>
      </c>
      <c r="E4090" s="160" t="s">
        <v>6394</v>
      </c>
      <c r="F4090" s="160" t="s">
        <v>110</v>
      </c>
      <c r="G4090" s="160" t="s">
        <v>124</v>
      </c>
      <c r="H4090" s="160" t="s">
        <v>6392</v>
      </c>
      <c r="I4090" s="160" cm="1">
        <f t="array" ref="I4090">INDEX('2.1.trackMPD'!I:I/(24*60*60),
       MATCH(1,
             (A4090='2.1.trackMPD'!A:A)*
             (C4090='2.1.trackMPD'!D:D)*
             (D4090/10^6='2.1.trackMPD'!H:H)*
             (E4090='2.1.trackMPD'!F:F),
0))</f>
        <v>1.2714551666666667E-2</v>
      </c>
    </row>
    <row r="4091" spans="1:9" x14ac:dyDescent="0.2">
      <c r="A4091" s="160" t="s">
        <v>94</v>
      </c>
      <c r="B4091" s="160" t="s">
        <v>10</v>
      </c>
      <c r="C4091" s="160">
        <f>_xlfn.XLOOKUP(B4091,'2.1.trackMPD'!$R$7:$R$29,'2.1.trackMPD'!$T$7:$T$29)</f>
        <v>5</v>
      </c>
      <c r="D4091" s="160">
        <v>1000</v>
      </c>
      <c r="E4091" s="160" t="s">
        <v>6394</v>
      </c>
      <c r="F4091" s="160" t="s">
        <v>110</v>
      </c>
      <c r="G4091" s="160" t="s">
        <v>140</v>
      </c>
      <c r="H4091" s="160" t="s">
        <v>6392</v>
      </c>
      <c r="I4091" s="160" cm="1">
        <f t="array" ref="I4091">INDEX('2.1.trackMPD'!J:J/(24*60*60),
       MATCH(1,
             (A4091='2.1.trackMPD'!A:A)*
             (C4091='2.1.trackMPD'!D:D)*
             (D4091/10^6='2.1.trackMPD'!H:H)*
             (E4091='2.1.trackMPD'!F:F),
0))</f>
        <v>0.75079622766203713</v>
      </c>
    </row>
    <row r="4092" spans="1:9" x14ac:dyDescent="0.2">
      <c r="A4092" s="160" t="s">
        <v>94</v>
      </c>
      <c r="B4092" s="160" t="s">
        <v>10</v>
      </c>
      <c r="C4092" s="160">
        <f>_xlfn.XLOOKUP(B4092,'2.1.trackMPD'!$R$7:$R$29,'2.1.trackMPD'!$T$7:$T$29)</f>
        <v>5</v>
      </c>
      <c r="D4092" s="160">
        <v>1000</v>
      </c>
      <c r="E4092" s="160" t="s">
        <v>6394</v>
      </c>
      <c r="F4092" s="160" t="s">
        <v>110</v>
      </c>
      <c r="G4092" s="160" t="s">
        <v>124</v>
      </c>
      <c r="H4092" s="160" t="s">
        <v>6393</v>
      </c>
      <c r="I4092" s="160" cm="1">
        <f t="array" ref="I4092">INDEX('2.1.trackMPD'!K:K/(24*60*60),
       MATCH(1,
             (A4092='2.1.trackMPD'!A:A)*
             (C4092='2.1.trackMPD'!D:D)*
             (D4092/10^6='2.1.trackMPD'!H:H)*
             (E4092='2.1.trackMPD'!F:F),
0))</f>
        <v>0</v>
      </c>
    </row>
    <row r="4093" spans="1:9" x14ac:dyDescent="0.2">
      <c r="A4093" s="160" t="s">
        <v>94</v>
      </c>
      <c r="B4093" s="160" t="s">
        <v>10</v>
      </c>
      <c r="C4093" s="160">
        <f>_xlfn.XLOOKUP(B4093,'2.1.trackMPD'!$R$7:$R$29,'2.1.trackMPD'!$T$7:$T$29)</f>
        <v>5</v>
      </c>
      <c r="D4093" s="160">
        <v>1000</v>
      </c>
      <c r="E4093" s="160" t="s">
        <v>6394</v>
      </c>
      <c r="F4093" s="160" t="s">
        <v>110</v>
      </c>
      <c r="G4093" s="160" t="s">
        <v>140</v>
      </c>
      <c r="H4093" s="160" t="s">
        <v>6393</v>
      </c>
      <c r="I4093" s="160" cm="1">
        <f t="array" ref="I4093">INDEX('2.1.trackMPD'!L:L/(24*60*60),
       MATCH(1,
             (A4093='2.1.trackMPD'!A:A)*
             (C4093='2.1.trackMPD'!D:D)*
             (D4093/10^6='2.1.trackMPD'!H:H)*
             (E4093='2.1.trackMPD'!F:F),
0))</f>
        <v>0</v>
      </c>
    </row>
    <row r="4094" spans="1:9" x14ac:dyDescent="0.2">
      <c r="A4094" s="160" t="s">
        <v>94</v>
      </c>
      <c r="B4094" s="160" t="s">
        <v>10</v>
      </c>
      <c r="C4094" s="160">
        <f>_xlfn.XLOOKUP(B4094,'2.1.trackMPD'!$R$7:$R$29,'2.1.trackMPD'!$T$7:$T$29)</f>
        <v>5</v>
      </c>
      <c r="D4094" s="160">
        <v>5000</v>
      </c>
      <c r="E4094" s="160" t="s">
        <v>6394</v>
      </c>
      <c r="F4094" s="160" t="s">
        <v>110</v>
      </c>
      <c r="G4094" s="160" t="s">
        <v>124</v>
      </c>
      <c r="H4094" s="160" t="s">
        <v>6392</v>
      </c>
      <c r="I4094" s="160" cm="1">
        <f t="array" ref="I4094">INDEX('2.1.trackMPD'!I:I/(24*60*60),
       MATCH(1,
             (A4094='2.1.trackMPD'!A:A)*
             (C4094='2.1.trackMPD'!D:D)*
             (D4094/10^6='2.1.trackMPD'!H:H)*
             (E4094='2.1.trackMPD'!F:F),
0))</f>
        <v>4.3155879780092589E-2</v>
      </c>
    </row>
    <row r="4095" spans="1:9" x14ac:dyDescent="0.2">
      <c r="A4095" s="160" t="s">
        <v>94</v>
      </c>
      <c r="B4095" s="160" t="s">
        <v>10</v>
      </c>
      <c r="C4095" s="160">
        <f>_xlfn.XLOOKUP(B4095,'2.1.trackMPD'!$R$7:$R$29,'2.1.trackMPD'!$T$7:$T$29)</f>
        <v>5</v>
      </c>
      <c r="D4095" s="160">
        <v>5000</v>
      </c>
      <c r="E4095" s="160" t="s">
        <v>6394</v>
      </c>
      <c r="F4095" s="160" t="s">
        <v>110</v>
      </c>
      <c r="G4095" s="160" t="s">
        <v>140</v>
      </c>
      <c r="H4095" s="160" t="s">
        <v>6392</v>
      </c>
      <c r="I4095" s="160" cm="1">
        <f t="array" ref="I4095">INDEX('2.1.trackMPD'!J:J/(24*60*60),
       MATCH(1,
             (A4095='2.1.trackMPD'!A:A)*
             (C4095='2.1.trackMPD'!D:D)*
             (D4095/10^6='2.1.trackMPD'!H:H)*
             (E4095='2.1.trackMPD'!F:F),
0))</f>
        <v>2.5491454710648149</v>
      </c>
    </row>
    <row r="4096" spans="1:9" x14ac:dyDescent="0.2">
      <c r="A4096" s="160" t="s">
        <v>94</v>
      </c>
      <c r="B4096" s="160" t="s">
        <v>10</v>
      </c>
      <c r="C4096" s="160">
        <f>_xlfn.XLOOKUP(B4096,'2.1.trackMPD'!$R$7:$R$29,'2.1.trackMPD'!$T$7:$T$29)</f>
        <v>5</v>
      </c>
      <c r="D4096" s="160">
        <v>5000</v>
      </c>
      <c r="E4096" s="160" t="s">
        <v>6394</v>
      </c>
      <c r="F4096" s="160" t="s">
        <v>110</v>
      </c>
      <c r="G4096" s="160" t="s">
        <v>124</v>
      </c>
      <c r="H4096" s="160" t="s">
        <v>6393</v>
      </c>
      <c r="I4096" s="160" cm="1">
        <f t="array" ref="I4096">INDEX('2.1.trackMPD'!K:K/(24*60*60),
       MATCH(1,
             (A4096='2.1.trackMPD'!A:A)*
             (C4096='2.1.trackMPD'!D:D)*
             (D4096/10^6='2.1.trackMPD'!H:H)*
             (E4096='2.1.trackMPD'!F:F),
0))</f>
        <v>0</v>
      </c>
    </row>
    <row r="4097" spans="1:9" x14ac:dyDescent="0.2">
      <c r="A4097" s="160" t="s">
        <v>94</v>
      </c>
      <c r="B4097" s="160" t="s">
        <v>10</v>
      </c>
      <c r="C4097" s="160">
        <f>_xlfn.XLOOKUP(B4097,'2.1.trackMPD'!$R$7:$R$29,'2.1.trackMPD'!$T$7:$T$29)</f>
        <v>5</v>
      </c>
      <c r="D4097" s="160">
        <v>5000</v>
      </c>
      <c r="E4097" s="160" t="s">
        <v>6394</v>
      </c>
      <c r="F4097" s="160" t="s">
        <v>110</v>
      </c>
      <c r="G4097" s="160" t="s">
        <v>140</v>
      </c>
      <c r="H4097" s="160" t="s">
        <v>6393</v>
      </c>
      <c r="I4097" s="160" cm="1">
        <f t="array" ref="I4097">INDEX('2.1.trackMPD'!L:L/(24*60*60),
       MATCH(1,
             (A4097='2.1.trackMPD'!A:A)*
             (C4097='2.1.trackMPD'!D:D)*
             (D4097/10^6='2.1.trackMPD'!H:H)*
             (E4097='2.1.trackMPD'!F:F),
0))</f>
        <v>0</v>
      </c>
    </row>
    <row r="4098" spans="1:9" x14ac:dyDescent="0.2">
      <c r="A4098" s="160" t="s">
        <v>94</v>
      </c>
      <c r="B4098" s="160" t="s">
        <v>10</v>
      </c>
      <c r="C4098" s="160">
        <f>_xlfn.XLOOKUP(B4098,'2.1.trackMPD'!$R$7:$R$29,'2.1.trackMPD'!$T$7:$T$29)</f>
        <v>5</v>
      </c>
      <c r="D4098" s="160">
        <v>1</v>
      </c>
      <c r="E4098" s="160" t="s">
        <v>6395</v>
      </c>
      <c r="F4098" s="160" t="s">
        <v>110</v>
      </c>
      <c r="G4098" s="160" t="s">
        <v>124</v>
      </c>
      <c r="H4098" s="160" t="s">
        <v>6392</v>
      </c>
      <c r="I4098" s="160" t="e" cm="1">
        <f t="array" ref="I4098">INDEX('2.1.trackMPD'!I:I/(24*60*60),
       MATCH(1,
             (A4098='2.1.trackMPD'!A:A)*
             (C4098='2.1.trackMPD'!D:D)*
             (D4098/10^6='2.1.trackMPD'!H:H)*
             (E4098='2.1.trackMPD'!F:F),
0))</f>
        <v>#N/A</v>
      </c>
    </row>
    <row r="4099" spans="1:9" x14ac:dyDescent="0.2">
      <c r="A4099" s="160" t="s">
        <v>94</v>
      </c>
      <c r="B4099" s="160" t="s">
        <v>10</v>
      </c>
      <c r="C4099" s="160">
        <f>_xlfn.XLOOKUP(B4099,'2.1.trackMPD'!$R$7:$R$29,'2.1.trackMPD'!$T$7:$T$29)</f>
        <v>5</v>
      </c>
      <c r="D4099" s="160">
        <v>1</v>
      </c>
      <c r="E4099" s="160" t="s">
        <v>6395</v>
      </c>
      <c r="F4099" s="160" t="s">
        <v>110</v>
      </c>
      <c r="G4099" s="160" t="s">
        <v>140</v>
      </c>
      <c r="H4099" s="160" t="s">
        <v>6392</v>
      </c>
      <c r="I4099" s="160" t="e" cm="1">
        <f t="array" ref="I4099">INDEX('2.1.trackMPD'!J:J/(24*60*60),
       MATCH(1,
             (A4099='2.1.trackMPD'!A:A)*
             (C4099='2.1.trackMPD'!D:D)*
             (D4099/10^6='2.1.trackMPD'!H:H)*
             (E4099='2.1.trackMPD'!F:F),
0))</f>
        <v>#N/A</v>
      </c>
    </row>
    <row r="4100" spans="1:9" x14ac:dyDescent="0.2">
      <c r="A4100" s="160" t="s">
        <v>94</v>
      </c>
      <c r="B4100" s="160" t="s">
        <v>10</v>
      </c>
      <c r="C4100" s="160">
        <f>_xlfn.XLOOKUP(B4100,'2.1.trackMPD'!$R$7:$R$29,'2.1.trackMPD'!$T$7:$T$29)</f>
        <v>5</v>
      </c>
      <c r="D4100" s="160">
        <v>1</v>
      </c>
      <c r="E4100" s="160" t="s">
        <v>6395</v>
      </c>
      <c r="F4100" s="160" t="s">
        <v>110</v>
      </c>
      <c r="G4100" s="160" t="s">
        <v>124</v>
      </c>
      <c r="H4100" s="160" t="s">
        <v>6393</v>
      </c>
      <c r="I4100" s="160" t="e" cm="1">
        <f t="array" ref="I4100">INDEX('2.1.trackMPD'!K:K/(24*60*60),
       MATCH(1,
             (A4100='2.1.trackMPD'!A:A)*
             (C4100='2.1.trackMPD'!D:D)*
             (D4100/10^6='2.1.trackMPD'!H:H)*
             (E4100='2.1.trackMPD'!F:F),
0))</f>
        <v>#N/A</v>
      </c>
    </row>
    <row r="4101" spans="1:9" x14ac:dyDescent="0.2">
      <c r="A4101" s="160" t="s">
        <v>94</v>
      </c>
      <c r="B4101" s="160" t="s">
        <v>10</v>
      </c>
      <c r="C4101" s="160">
        <f>_xlfn.XLOOKUP(B4101,'2.1.trackMPD'!$R$7:$R$29,'2.1.trackMPD'!$T$7:$T$29)</f>
        <v>5</v>
      </c>
      <c r="D4101" s="160">
        <v>1</v>
      </c>
      <c r="E4101" s="160" t="s">
        <v>6395</v>
      </c>
      <c r="F4101" s="160" t="s">
        <v>110</v>
      </c>
      <c r="G4101" s="160" t="s">
        <v>140</v>
      </c>
      <c r="H4101" s="160" t="s">
        <v>6393</v>
      </c>
      <c r="I4101" s="160" t="e" cm="1">
        <f t="array" ref="I4101">INDEX('2.1.trackMPD'!L:L/(24*60*60),
       MATCH(1,
             (A4101='2.1.trackMPD'!A:A)*
             (C4101='2.1.trackMPD'!D:D)*
             (D4101/10^6='2.1.trackMPD'!H:H)*
             (E4101='2.1.trackMPD'!F:F),
0))</f>
        <v>#N/A</v>
      </c>
    </row>
    <row r="4102" spans="1:9" x14ac:dyDescent="0.2">
      <c r="A4102" s="160" t="s">
        <v>94</v>
      </c>
      <c r="B4102" s="160" t="s">
        <v>10</v>
      </c>
      <c r="C4102" s="160">
        <f>_xlfn.XLOOKUP(B4102,'2.1.trackMPD'!$R$7:$R$29,'2.1.trackMPD'!$T$7:$T$29)</f>
        <v>5</v>
      </c>
      <c r="D4102" s="160">
        <v>10</v>
      </c>
      <c r="E4102" s="160" t="s">
        <v>6395</v>
      </c>
      <c r="F4102" s="160" t="s">
        <v>110</v>
      </c>
      <c r="G4102" s="160" t="s">
        <v>124</v>
      </c>
      <c r="H4102" s="160" t="s">
        <v>6392</v>
      </c>
      <c r="I4102" s="160" t="e" cm="1">
        <f t="array" ref="I4102">INDEX('2.1.trackMPD'!I:I/(24*60*60),
       MATCH(1,
             (A4102='2.1.trackMPD'!A:A)*
             (C4102='2.1.trackMPD'!D:D)*
             (D4102/10^6='2.1.trackMPD'!H:H)*
             (E4102='2.1.trackMPD'!F:F),
0))</f>
        <v>#N/A</v>
      </c>
    </row>
    <row r="4103" spans="1:9" x14ac:dyDescent="0.2">
      <c r="A4103" s="160" t="s">
        <v>94</v>
      </c>
      <c r="B4103" s="160" t="s">
        <v>10</v>
      </c>
      <c r="C4103" s="160">
        <f>_xlfn.XLOOKUP(B4103,'2.1.trackMPD'!$R$7:$R$29,'2.1.trackMPD'!$T$7:$T$29)</f>
        <v>5</v>
      </c>
      <c r="D4103" s="160">
        <v>10</v>
      </c>
      <c r="E4103" s="160" t="s">
        <v>6395</v>
      </c>
      <c r="F4103" s="160" t="s">
        <v>110</v>
      </c>
      <c r="G4103" s="160" t="s">
        <v>140</v>
      </c>
      <c r="H4103" s="160" t="s">
        <v>6392</v>
      </c>
      <c r="I4103" s="160" t="e" cm="1">
        <f t="array" ref="I4103">INDEX('2.1.trackMPD'!J:J/(24*60*60),
       MATCH(1,
             (A4103='2.1.trackMPD'!A:A)*
             (C4103='2.1.trackMPD'!D:D)*
             (D4103/10^6='2.1.trackMPD'!H:H)*
             (E4103='2.1.trackMPD'!F:F),
0))</f>
        <v>#N/A</v>
      </c>
    </row>
    <row r="4104" spans="1:9" x14ac:dyDescent="0.2">
      <c r="A4104" s="160" t="s">
        <v>94</v>
      </c>
      <c r="B4104" s="160" t="s">
        <v>10</v>
      </c>
      <c r="C4104" s="160">
        <f>_xlfn.XLOOKUP(B4104,'2.1.trackMPD'!$R$7:$R$29,'2.1.trackMPD'!$T$7:$T$29)</f>
        <v>5</v>
      </c>
      <c r="D4104" s="160">
        <v>10</v>
      </c>
      <c r="E4104" s="160" t="s">
        <v>6395</v>
      </c>
      <c r="F4104" s="160" t="s">
        <v>110</v>
      </c>
      <c r="G4104" s="160" t="s">
        <v>124</v>
      </c>
      <c r="H4104" s="160" t="s">
        <v>6393</v>
      </c>
      <c r="I4104" s="160" t="e" cm="1">
        <f t="array" ref="I4104">INDEX('2.1.trackMPD'!K:K/(24*60*60),
       MATCH(1,
             (A4104='2.1.trackMPD'!A:A)*
             (C4104='2.1.trackMPD'!D:D)*
             (D4104/10^6='2.1.trackMPD'!H:H)*
             (E4104='2.1.trackMPD'!F:F),
0))</f>
        <v>#N/A</v>
      </c>
    </row>
    <row r="4105" spans="1:9" x14ac:dyDescent="0.2">
      <c r="A4105" s="160" t="s">
        <v>94</v>
      </c>
      <c r="B4105" s="160" t="s">
        <v>10</v>
      </c>
      <c r="C4105" s="160">
        <f>_xlfn.XLOOKUP(B4105,'2.1.trackMPD'!$R$7:$R$29,'2.1.trackMPD'!$T$7:$T$29)</f>
        <v>5</v>
      </c>
      <c r="D4105" s="160">
        <v>10</v>
      </c>
      <c r="E4105" s="160" t="s">
        <v>6395</v>
      </c>
      <c r="F4105" s="160" t="s">
        <v>110</v>
      </c>
      <c r="G4105" s="160" t="s">
        <v>140</v>
      </c>
      <c r="H4105" s="160" t="s">
        <v>6393</v>
      </c>
      <c r="I4105" s="160" t="e" cm="1">
        <f t="array" ref="I4105">INDEX('2.1.trackMPD'!L:L/(24*60*60),
       MATCH(1,
             (A4105='2.1.trackMPD'!A:A)*
             (C4105='2.1.trackMPD'!D:D)*
             (D4105/10^6='2.1.trackMPD'!H:H)*
             (E4105='2.1.trackMPD'!F:F),
0))</f>
        <v>#N/A</v>
      </c>
    </row>
    <row r="4106" spans="1:9" x14ac:dyDescent="0.2">
      <c r="A4106" s="160" t="s">
        <v>94</v>
      </c>
      <c r="B4106" s="160" t="s">
        <v>10</v>
      </c>
      <c r="C4106" s="160">
        <f>_xlfn.XLOOKUP(B4106,'2.1.trackMPD'!$R$7:$R$29,'2.1.trackMPD'!$T$7:$T$29)</f>
        <v>5</v>
      </c>
      <c r="D4106" s="160">
        <v>100</v>
      </c>
      <c r="E4106" s="160" t="s">
        <v>6395</v>
      </c>
      <c r="F4106" s="160" t="s">
        <v>110</v>
      </c>
      <c r="G4106" s="160" t="s">
        <v>124</v>
      </c>
      <c r="H4106" s="160" t="s">
        <v>6392</v>
      </c>
      <c r="I4106" s="160" t="e" cm="1">
        <f t="array" ref="I4106">INDEX('2.1.trackMPD'!I:I/(24*60*60),
       MATCH(1,
             (A4106='2.1.trackMPD'!A:A)*
             (C4106='2.1.trackMPD'!D:D)*
             (D4106/10^6='2.1.trackMPD'!H:H)*
             (E4106='2.1.trackMPD'!F:F),
0))</f>
        <v>#N/A</v>
      </c>
    </row>
    <row r="4107" spans="1:9" x14ac:dyDescent="0.2">
      <c r="A4107" s="160" t="s">
        <v>94</v>
      </c>
      <c r="B4107" s="160" t="s">
        <v>10</v>
      </c>
      <c r="C4107" s="160">
        <f>_xlfn.XLOOKUP(B4107,'2.1.trackMPD'!$R$7:$R$29,'2.1.trackMPD'!$T$7:$T$29)</f>
        <v>5</v>
      </c>
      <c r="D4107" s="160">
        <v>100</v>
      </c>
      <c r="E4107" s="160" t="s">
        <v>6395</v>
      </c>
      <c r="F4107" s="160" t="s">
        <v>110</v>
      </c>
      <c r="G4107" s="160" t="s">
        <v>140</v>
      </c>
      <c r="H4107" s="160" t="s">
        <v>6392</v>
      </c>
      <c r="I4107" s="160" t="e" cm="1">
        <f t="array" ref="I4107">INDEX('2.1.trackMPD'!J:J/(24*60*60),
       MATCH(1,
             (A4107='2.1.trackMPD'!A:A)*
             (C4107='2.1.trackMPD'!D:D)*
             (D4107/10^6='2.1.trackMPD'!H:H)*
             (E4107='2.1.trackMPD'!F:F),
0))</f>
        <v>#N/A</v>
      </c>
    </row>
    <row r="4108" spans="1:9" x14ac:dyDescent="0.2">
      <c r="A4108" s="160" t="s">
        <v>94</v>
      </c>
      <c r="B4108" s="160" t="s">
        <v>10</v>
      </c>
      <c r="C4108" s="160">
        <f>_xlfn.XLOOKUP(B4108,'2.1.trackMPD'!$R$7:$R$29,'2.1.trackMPD'!$T$7:$T$29)</f>
        <v>5</v>
      </c>
      <c r="D4108" s="160">
        <v>100</v>
      </c>
      <c r="E4108" s="160" t="s">
        <v>6395</v>
      </c>
      <c r="F4108" s="160" t="s">
        <v>110</v>
      </c>
      <c r="G4108" s="160" t="s">
        <v>124</v>
      </c>
      <c r="H4108" s="160" t="s">
        <v>6393</v>
      </c>
      <c r="I4108" s="160" t="e" cm="1">
        <f t="array" ref="I4108">INDEX('2.1.trackMPD'!K:K/(24*60*60),
       MATCH(1,
             (A4108='2.1.trackMPD'!A:A)*
             (C4108='2.1.trackMPD'!D:D)*
             (D4108/10^6='2.1.trackMPD'!H:H)*
             (E4108='2.1.trackMPD'!F:F),
0))</f>
        <v>#N/A</v>
      </c>
    </row>
    <row r="4109" spans="1:9" x14ac:dyDescent="0.2">
      <c r="A4109" s="160" t="s">
        <v>94</v>
      </c>
      <c r="B4109" s="160" t="s">
        <v>10</v>
      </c>
      <c r="C4109" s="160">
        <f>_xlfn.XLOOKUP(B4109,'2.1.trackMPD'!$R$7:$R$29,'2.1.trackMPD'!$T$7:$T$29)</f>
        <v>5</v>
      </c>
      <c r="D4109" s="160">
        <v>100</v>
      </c>
      <c r="E4109" s="160" t="s">
        <v>6395</v>
      </c>
      <c r="F4109" s="160" t="s">
        <v>110</v>
      </c>
      <c r="G4109" s="160" t="s">
        <v>140</v>
      </c>
      <c r="H4109" s="160" t="s">
        <v>6393</v>
      </c>
      <c r="I4109" s="160" t="e" cm="1">
        <f t="array" ref="I4109">INDEX('2.1.trackMPD'!L:L/(24*60*60),
       MATCH(1,
             (A4109='2.1.trackMPD'!A:A)*
             (C4109='2.1.trackMPD'!D:D)*
             (D4109/10^6='2.1.trackMPD'!H:H)*
             (E4109='2.1.trackMPD'!F:F),
0))</f>
        <v>#N/A</v>
      </c>
    </row>
    <row r="4110" spans="1:9" x14ac:dyDescent="0.2">
      <c r="A4110" s="160" t="s">
        <v>94</v>
      </c>
      <c r="B4110" s="160" t="s">
        <v>6</v>
      </c>
      <c r="C4110" s="160">
        <f>_xlfn.XLOOKUP(B4110,'2.1.trackMPD'!$R$7:$R$29,'2.1.trackMPD'!$T$7:$T$29)</f>
        <v>6</v>
      </c>
      <c r="D4110" s="160">
        <v>1</v>
      </c>
      <c r="E4110" s="160" t="s">
        <v>6390</v>
      </c>
      <c r="F4110" s="160" t="s">
        <v>110</v>
      </c>
      <c r="G4110" s="160" t="s">
        <v>124</v>
      </c>
      <c r="H4110" s="160" t="s">
        <v>6392</v>
      </c>
      <c r="I4110" s="160" cm="1">
        <f t="array" ref="I4110">INDEX('2.1.trackMPD'!I:I/(24*60*60),
       MATCH(1,
             (A4110='2.1.trackMPD'!A:A)*
             (C4110='2.1.trackMPD'!D:D)*
             (D4110/10^6='2.1.trackMPD'!H:H)*
             (E4110='2.1.trackMPD'!F:F),
0))</f>
        <v>7.0707704861111112E-7</v>
      </c>
    </row>
    <row r="4111" spans="1:9" x14ac:dyDescent="0.2">
      <c r="A4111" s="160" t="s">
        <v>94</v>
      </c>
      <c r="B4111" s="160" t="s">
        <v>6</v>
      </c>
      <c r="C4111" s="160">
        <f>_xlfn.XLOOKUP(B4111,'2.1.trackMPD'!$R$7:$R$29,'2.1.trackMPD'!$T$7:$T$29)</f>
        <v>6</v>
      </c>
      <c r="D4111" s="160">
        <v>1</v>
      </c>
      <c r="E4111" s="160" t="s">
        <v>6390</v>
      </c>
      <c r="F4111" s="160" t="s">
        <v>110</v>
      </c>
      <c r="G4111" s="160" t="s">
        <v>140</v>
      </c>
      <c r="H4111" s="160" t="s">
        <v>6392</v>
      </c>
      <c r="I4111" s="160" cm="1">
        <f t="array" ref="I4111">INDEX('2.1.trackMPD'!J:J/(24*60*60),
       MATCH(1,
             (A4111='2.1.trackMPD'!A:A)*
             (C4111='2.1.trackMPD'!D:D)*
             (D4111/10^6='2.1.trackMPD'!H:H)*
             (E4111='2.1.trackMPD'!F:F),
0))</f>
        <v>5.2363405162037038E-5</v>
      </c>
    </row>
    <row r="4112" spans="1:9" x14ac:dyDescent="0.2">
      <c r="A4112" s="160" t="s">
        <v>94</v>
      </c>
      <c r="B4112" s="160" t="s">
        <v>6</v>
      </c>
      <c r="C4112" s="160">
        <f>_xlfn.XLOOKUP(B4112,'2.1.trackMPD'!$R$7:$R$29,'2.1.trackMPD'!$T$7:$T$29)</f>
        <v>6</v>
      </c>
      <c r="D4112" s="160">
        <v>1</v>
      </c>
      <c r="E4112" s="160" t="s">
        <v>6390</v>
      </c>
      <c r="F4112" s="160" t="s">
        <v>110</v>
      </c>
      <c r="G4112" s="160" t="s">
        <v>124</v>
      </c>
      <c r="H4112" s="160" t="s">
        <v>6393</v>
      </c>
      <c r="I4112" s="160" cm="1">
        <f t="array" ref="I4112">INDEX('2.1.trackMPD'!K:K/(24*60*60),
       MATCH(1,
             (A4112='2.1.trackMPD'!A:A)*
             (C4112='2.1.trackMPD'!D:D)*
             (D4112/10^6='2.1.trackMPD'!H:H)*
             (E4112='2.1.trackMPD'!F:F),
0))</f>
        <v>3.4127532407407406E-7</v>
      </c>
    </row>
    <row r="4113" spans="1:9" x14ac:dyDescent="0.2">
      <c r="A4113" s="160" t="s">
        <v>94</v>
      </c>
      <c r="B4113" s="160" t="s">
        <v>6</v>
      </c>
      <c r="C4113" s="160">
        <f>_xlfn.XLOOKUP(B4113,'2.1.trackMPD'!$R$7:$R$29,'2.1.trackMPD'!$T$7:$T$29)</f>
        <v>6</v>
      </c>
      <c r="D4113" s="160">
        <v>1</v>
      </c>
      <c r="E4113" s="160" t="s">
        <v>6390</v>
      </c>
      <c r="F4113" s="160" t="s">
        <v>110</v>
      </c>
      <c r="G4113" s="160" t="s">
        <v>140</v>
      </c>
      <c r="H4113" s="160" t="s">
        <v>6393</v>
      </c>
      <c r="I4113" s="160" cm="1">
        <f t="array" ref="I4113">INDEX('2.1.trackMPD'!L:L/(24*60*60),
       MATCH(1,
             (A4113='2.1.trackMPD'!A:A)*
             (C4113='2.1.trackMPD'!D:D)*
             (D4113/10^6='2.1.trackMPD'!H:H)*
             (E4113='2.1.trackMPD'!F:F),
0))</f>
        <v>0</v>
      </c>
    </row>
    <row r="4114" spans="1:9" x14ac:dyDescent="0.2">
      <c r="A4114" s="160" t="s">
        <v>94</v>
      </c>
      <c r="B4114" s="160" t="s">
        <v>6</v>
      </c>
      <c r="C4114" s="160">
        <f>_xlfn.XLOOKUP(B4114,'2.1.trackMPD'!$R$7:$R$29,'2.1.trackMPD'!$T$7:$T$29)</f>
        <v>6</v>
      </c>
      <c r="D4114" s="160">
        <v>10</v>
      </c>
      <c r="E4114" s="160" t="s">
        <v>6390</v>
      </c>
      <c r="F4114" s="160" t="s">
        <v>110</v>
      </c>
      <c r="G4114" s="160" t="s">
        <v>124</v>
      </c>
      <c r="H4114" s="160" t="s">
        <v>6392</v>
      </c>
      <c r="I4114" s="160" cm="1">
        <f t="array" ref="I4114">INDEX('2.1.trackMPD'!I:I/(24*60*60),
       MATCH(1,
             (A4114='2.1.trackMPD'!A:A)*
             (C4114='2.1.trackMPD'!D:D)*
             (D4114/10^6='2.1.trackMPD'!H:H)*
             (E4114='2.1.trackMPD'!F:F),
0))</f>
        <v>9.2271440972222226E-7</v>
      </c>
    </row>
    <row r="4115" spans="1:9" x14ac:dyDescent="0.2">
      <c r="A4115" s="160" t="s">
        <v>94</v>
      </c>
      <c r="B4115" s="160" t="s">
        <v>6</v>
      </c>
      <c r="C4115" s="160">
        <f>_xlfn.XLOOKUP(B4115,'2.1.trackMPD'!$R$7:$R$29,'2.1.trackMPD'!$T$7:$T$29)</f>
        <v>6</v>
      </c>
      <c r="D4115" s="160">
        <v>10</v>
      </c>
      <c r="E4115" s="160" t="s">
        <v>6390</v>
      </c>
      <c r="F4115" s="160" t="s">
        <v>110</v>
      </c>
      <c r="G4115" s="160" t="s">
        <v>140</v>
      </c>
      <c r="H4115" s="160" t="s">
        <v>6392</v>
      </c>
      <c r="I4115" s="160" cm="1">
        <f t="array" ref="I4115">INDEX('2.1.trackMPD'!J:J/(24*60*60),
       MATCH(1,
             (A4115='2.1.trackMPD'!A:A)*
             (C4115='2.1.trackMPD'!D:D)*
             (D4115/10^6='2.1.trackMPD'!H:H)*
             (E4115='2.1.trackMPD'!F:F),
0))</f>
        <v>3.5043212928240743E-5</v>
      </c>
    </row>
    <row r="4116" spans="1:9" x14ac:dyDescent="0.2">
      <c r="A4116" s="160" t="s">
        <v>94</v>
      </c>
      <c r="B4116" s="160" t="s">
        <v>6</v>
      </c>
      <c r="C4116" s="160">
        <f>_xlfn.XLOOKUP(B4116,'2.1.trackMPD'!$R$7:$R$29,'2.1.trackMPD'!$T$7:$T$29)</f>
        <v>6</v>
      </c>
      <c r="D4116" s="160">
        <v>10</v>
      </c>
      <c r="E4116" s="160" t="s">
        <v>6390</v>
      </c>
      <c r="F4116" s="160" t="s">
        <v>110</v>
      </c>
      <c r="G4116" s="160" t="s">
        <v>124</v>
      </c>
      <c r="H4116" s="160" t="s">
        <v>6393</v>
      </c>
      <c r="I4116" s="160" cm="1">
        <f t="array" ref="I4116">INDEX('2.1.trackMPD'!K:K/(24*60*60),
       MATCH(1,
             (A4116='2.1.trackMPD'!A:A)*
             (C4116='2.1.trackMPD'!D:D)*
             (D4116/10^6='2.1.trackMPD'!H:H)*
             (E4116='2.1.trackMPD'!F:F),
0))</f>
        <v>0</v>
      </c>
    </row>
    <row r="4117" spans="1:9" x14ac:dyDescent="0.2">
      <c r="A4117" s="160" t="s">
        <v>94</v>
      </c>
      <c r="B4117" s="160" t="s">
        <v>6</v>
      </c>
      <c r="C4117" s="160">
        <f>_xlfn.XLOOKUP(B4117,'2.1.trackMPD'!$R$7:$R$29,'2.1.trackMPD'!$T$7:$T$29)</f>
        <v>6</v>
      </c>
      <c r="D4117" s="160">
        <v>10</v>
      </c>
      <c r="E4117" s="160" t="s">
        <v>6390</v>
      </c>
      <c r="F4117" s="160" t="s">
        <v>110</v>
      </c>
      <c r="G4117" s="160" t="s">
        <v>140</v>
      </c>
      <c r="H4117" s="160" t="s">
        <v>6393</v>
      </c>
      <c r="I4117" s="160" cm="1">
        <f t="array" ref="I4117">INDEX('2.1.trackMPD'!L:L/(24*60*60),
       MATCH(1,
             (A4117='2.1.trackMPD'!A:A)*
             (C4117='2.1.trackMPD'!D:D)*
             (D4117/10^6='2.1.trackMPD'!H:H)*
             (E4117='2.1.trackMPD'!F:F),
0))</f>
        <v>1.0996491319444443E-6</v>
      </c>
    </row>
    <row r="4118" spans="1:9" x14ac:dyDescent="0.2">
      <c r="A4118" s="160" t="s">
        <v>94</v>
      </c>
      <c r="B4118" s="160" t="s">
        <v>6</v>
      </c>
      <c r="C4118" s="160">
        <f>_xlfn.XLOOKUP(B4118,'2.1.trackMPD'!$R$7:$R$29,'2.1.trackMPD'!$T$7:$T$29)</f>
        <v>6</v>
      </c>
      <c r="D4118" s="160">
        <v>100</v>
      </c>
      <c r="E4118" s="160" t="s">
        <v>6390</v>
      </c>
      <c r="F4118" s="160" t="s">
        <v>110</v>
      </c>
      <c r="G4118" s="160" t="s">
        <v>124</v>
      </c>
      <c r="H4118" s="160" t="s">
        <v>6392</v>
      </c>
      <c r="I4118" s="160" cm="1">
        <f t="array" ref="I4118">INDEX('2.1.trackMPD'!I:I/(24*60*60),
       MATCH(1,
             (A4118='2.1.trackMPD'!A:A)*
             (C4118='2.1.trackMPD'!D:D)*
             (D4118/10^6='2.1.trackMPD'!H:H)*
             (E4118='2.1.trackMPD'!F:F),
0))</f>
        <v>8.6349541354166666E-4</v>
      </c>
    </row>
    <row r="4119" spans="1:9" x14ac:dyDescent="0.2">
      <c r="A4119" s="160" t="s">
        <v>94</v>
      </c>
      <c r="B4119" s="160" t="s">
        <v>6</v>
      </c>
      <c r="C4119" s="160">
        <f>_xlfn.XLOOKUP(B4119,'2.1.trackMPD'!$R$7:$R$29,'2.1.trackMPD'!$T$7:$T$29)</f>
        <v>6</v>
      </c>
      <c r="D4119" s="160">
        <v>100</v>
      </c>
      <c r="E4119" s="160" t="s">
        <v>6390</v>
      </c>
      <c r="F4119" s="160" t="s">
        <v>110</v>
      </c>
      <c r="G4119" s="160" t="s">
        <v>140</v>
      </c>
      <c r="H4119" s="160" t="s">
        <v>6392</v>
      </c>
      <c r="I4119" s="160" cm="1">
        <f t="array" ref="I4119">INDEX('2.1.trackMPD'!J:J/(24*60*60),
       MATCH(1,
             (A4119='2.1.trackMPD'!A:A)*
             (C4119='2.1.trackMPD'!D:D)*
             (D4119/10^6='2.1.trackMPD'!H:H)*
             (E4119='2.1.trackMPD'!F:F),
0))</f>
        <v>1.5767033472222222E-3</v>
      </c>
    </row>
    <row r="4120" spans="1:9" x14ac:dyDescent="0.2">
      <c r="A4120" s="160" t="s">
        <v>94</v>
      </c>
      <c r="B4120" s="160" t="s">
        <v>6</v>
      </c>
      <c r="C4120" s="160">
        <f>_xlfn.XLOOKUP(B4120,'2.1.trackMPD'!$R$7:$R$29,'2.1.trackMPD'!$T$7:$T$29)</f>
        <v>6</v>
      </c>
      <c r="D4120" s="160">
        <v>100</v>
      </c>
      <c r="E4120" s="160" t="s">
        <v>6390</v>
      </c>
      <c r="F4120" s="160" t="s">
        <v>110</v>
      </c>
      <c r="G4120" s="160" t="s">
        <v>124</v>
      </c>
      <c r="H4120" s="160" t="s">
        <v>6393</v>
      </c>
      <c r="I4120" s="160" cm="1">
        <f t="array" ref="I4120">INDEX('2.1.trackMPD'!K:K/(24*60*60),
       MATCH(1,
             (A4120='2.1.trackMPD'!A:A)*
             (C4120='2.1.trackMPD'!D:D)*
             (D4120/10^6='2.1.trackMPD'!H:H)*
             (E4120='2.1.trackMPD'!F:F),
0))</f>
        <v>0</v>
      </c>
    </row>
    <row r="4121" spans="1:9" x14ac:dyDescent="0.2">
      <c r="A4121" s="160" t="s">
        <v>94</v>
      </c>
      <c r="B4121" s="160" t="s">
        <v>6</v>
      </c>
      <c r="C4121" s="160">
        <f>_xlfn.XLOOKUP(B4121,'2.1.trackMPD'!$R$7:$R$29,'2.1.trackMPD'!$T$7:$T$29)</f>
        <v>6</v>
      </c>
      <c r="D4121" s="160">
        <v>100</v>
      </c>
      <c r="E4121" s="160" t="s">
        <v>6390</v>
      </c>
      <c r="F4121" s="160" t="s">
        <v>110</v>
      </c>
      <c r="G4121" s="160" t="s">
        <v>140</v>
      </c>
      <c r="H4121" s="160" t="s">
        <v>6393</v>
      </c>
      <c r="I4121" s="160" cm="1">
        <f t="array" ref="I4121">INDEX('2.1.trackMPD'!L:L/(24*60*60),
       MATCH(1,
             (A4121='2.1.trackMPD'!A:A)*
             (C4121='2.1.trackMPD'!D:D)*
             (D4121/10^6='2.1.trackMPD'!H:H)*
             (E4121='2.1.trackMPD'!F:F),
0))</f>
        <v>0</v>
      </c>
    </row>
    <row r="4122" spans="1:9" x14ac:dyDescent="0.2">
      <c r="A4122" s="160" t="s">
        <v>94</v>
      </c>
      <c r="B4122" s="160" t="s">
        <v>6</v>
      </c>
      <c r="C4122" s="160">
        <f>_xlfn.XLOOKUP(B4122,'2.1.trackMPD'!$R$7:$R$29,'2.1.trackMPD'!$T$7:$T$29)</f>
        <v>6</v>
      </c>
      <c r="D4122" s="160">
        <v>1000</v>
      </c>
      <c r="E4122" s="160" t="s">
        <v>6390</v>
      </c>
      <c r="F4122" s="160" t="s">
        <v>110</v>
      </c>
      <c r="G4122" s="160" t="s">
        <v>124</v>
      </c>
      <c r="H4122" s="160" t="s">
        <v>6392</v>
      </c>
      <c r="I4122" s="160" cm="1">
        <f t="array" ref="I4122">INDEX('2.1.trackMPD'!I:I/(24*60*60),
       MATCH(1,
             (A4122='2.1.trackMPD'!A:A)*
             (C4122='2.1.trackMPD'!D:D)*
             (D4122/10^6='2.1.trackMPD'!H:H)*
             (E4122='2.1.trackMPD'!F:F),
0))</f>
        <v>5.9026715428240735E-2</v>
      </c>
    </row>
    <row r="4123" spans="1:9" x14ac:dyDescent="0.2">
      <c r="A4123" s="160" t="s">
        <v>94</v>
      </c>
      <c r="B4123" s="160" t="s">
        <v>6</v>
      </c>
      <c r="C4123" s="160">
        <f>_xlfn.XLOOKUP(B4123,'2.1.trackMPD'!$R$7:$R$29,'2.1.trackMPD'!$T$7:$T$29)</f>
        <v>6</v>
      </c>
      <c r="D4123" s="160">
        <v>1000</v>
      </c>
      <c r="E4123" s="160" t="s">
        <v>6390</v>
      </c>
      <c r="F4123" s="160" t="s">
        <v>110</v>
      </c>
      <c r="G4123" s="160" t="s">
        <v>140</v>
      </c>
      <c r="H4123" s="160" t="s">
        <v>6392</v>
      </c>
      <c r="I4123" s="160" cm="1">
        <f t="array" ref="I4123">INDEX('2.1.trackMPD'!J:J/(24*60*60),
       MATCH(1,
             (A4123='2.1.trackMPD'!A:A)*
             (C4123='2.1.trackMPD'!D:D)*
             (D4123/10^6='2.1.trackMPD'!H:H)*
             (E4123='2.1.trackMPD'!F:F),
0))</f>
        <v>3.4855258993055558</v>
      </c>
    </row>
    <row r="4124" spans="1:9" x14ac:dyDescent="0.2">
      <c r="A4124" s="160" t="s">
        <v>94</v>
      </c>
      <c r="B4124" s="160" t="s">
        <v>6</v>
      </c>
      <c r="C4124" s="160">
        <f>_xlfn.XLOOKUP(B4124,'2.1.trackMPD'!$R$7:$R$29,'2.1.trackMPD'!$T$7:$T$29)</f>
        <v>6</v>
      </c>
      <c r="D4124" s="160">
        <v>1000</v>
      </c>
      <c r="E4124" s="160" t="s">
        <v>6390</v>
      </c>
      <c r="F4124" s="160" t="s">
        <v>110</v>
      </c>
      <c r="G4124" s="160" t="s">
        <v>124</v>
      </c>
      <c r="H4124" s="160" t="s">
        <v>6393</v>
      </c>
      <c r="I4124" s="160" cm="1">
        <f t="array" ref="I4124">INDEX('2.1.trackMPD'!K:K/(24*60*60),
       MATCH(1,
             (A4124='2.1.trackMPD'!A:A)*
             (C4124='2.1.trackMPD'!D:D)*
             (D4124/10^6='2.1.trackMPD'!H:H)*
             (E4124='2.1.trackMPD'!F:F),
0))</f>
        <v>0</v>
      </c>
    </row>
    <row r="4125" spans="1:9" x14ac:dyDescent="0.2">
      <c r="A4125" s="160" t="s">
        <v>94</v>
      </c>
      <c r="B4125" s="160" t="s">
        <v>6</v>
      </c>
      <c r="C4125" s="160">
        <f>_xlfn.XLOOKUP(B4125,'2.1.trackMPD'!$R$7:$R$29,'2.1.trackMPD'!$T$7:$T$29)</f>
        <v>6</v>
      </c>
      <c r="D4125" s="160">
        <v>1000</v>
      </c>
      <c r="E4125" s="160" t="s">
        <v>6390</v>
      </c>
      <c r="F4125" s="160" t="s">
        <v>110</v>
      </c>
      <c r="G4125" s="160" t="s">
        <v>140</v>
      </c>
      <c r="H4125" s="160" t="s">
        <v>6393</v>
      </c>
      <c r="I4125" s="160" cm="1">
        <f t="array" ref="I4125">INDEX('2.1.trackMPD'!L:L/(24*60*60),
       MATCH(1,
             (A4125='2.1.trackMPD'!A:A)*
             (C4125='2.1.trackMPD'!D:D)*
             (D4125/10^6='2.1.trackMPD'!H:H)*
             (E4125='2.1.trackMPD'!F:F),
0))</f>
        <v>0</v>
      </c>
    </row>
    <row r="4126" spans="1:9" x14ac:dyDescent="0.2">
      <c r="A4126" s="160" t="s">
        <v>94</v>
      </c>
      <c r="B4126" s="160" t="s">
        <v>6</v>
      </c>
      <c r="C4126" s="160">
        <f>_xlfn.XLOOKUP(B4126,'2.1.trackMPD'!$R$7:$R$29,'2.1.trackMPD'!$T$7:$T$29)</f>
        <v>6</v>
      </c>
      <c r="D4126" s="160">
        <v>5000</v>
      </c>
      <c r="E4126" s="160" t="s">
        <v>6390</v>
      </c>
      <c r="F4126" s="160" t="s">
        <v>110</v>
      </c>
      <c r="G4126" s="160" t="s">
        <v>124</v>
      </c>
      <c r="H4126" s="160" t="s">
        <v>6392</v>
      </c>
      <c r="I4126" s="160" cm="1">
        <f t="array" ref="I4126">INDEX('2.1.trackMPD'!I:I/(24*60*60),
       MATCH(1,
             (A4126='2.1.trackMPD'!A:A)*
             (C4126='2.1.trackMPD'!D:D)*
             (D4126/10^6='2.1.trackMPD'!H:H)*
             (E4126='2.1.trackMPD'!F:F),
0))</f>
        <v>0.23320733935185184</v>
      </c>
    </row>
    <row r="4127" spans="1:9" x14ac:dyDescent="0.2">
      <c r="A4127" s="160" t="s">
        <v>94</v>
      </c>
      <c r="B4127" s="160" t="s">
        <v>6</v>
      </c>
      <c r="C4127" s="160">
        <f>_xlfn.XLOOKUP(B4127,'2.1.trackMPD'!$R$7:$R$29,'2.1.trackMPD'!$T$7:$T$29)</f>
        <v>6</v>
      </c>
      <c r="D4127" s="160">
        <v>5000</v>
      </c>
      <c r="E4127" s="160" t="s">
        <v>6390</v>
      </c>
      <c r="F4127" s="160" t="s">
        <v>110</v>
      </c>
      <c r="G4127" s="160" t="s">
        <v>140</v>
      </c>
      <c r="H4127" s="160" t="s">
        <v>6392</v>
      </c>
      <c r="I4127" s="160" cm="1">
        <f t="array" ref="I4127">INDEX('2.1.trackMPD'!J:J/(24*60*60),
       MATCH(1,
             (A4127='2.1.trackMPD'!A:A)*
             (C4127='2.1.trackMPD'!D:D)*
             (D4127/10^6='2.1.trackMPD'!H:H)*
             (E4127='2.1.trackMPD'!F:F),
0))</f>
        <v>13.762183506944444</v>
      </c>
    </row>
    <row r="4128" spans="1:9" x14ac:dyDescent="0.2">
      <c r="A4128" s="160" t="s">
        <v>94</v>
      </c>
      <c r="B4128" s="160" t="s">
        <v>6</v>
      </c>
      <c r="C4128" s="160">
        <f>_xlfn.XLOOKUP(B4128,'2.1.trackMPD'!$R$7:$R$29,'2.1.trackMPD'!$T$7:$T$29)</f>
        <v>6</v>
      </c>
      <c r="D4128" s="160">
        <v>5000</v>
      </c>
      <c r="E4128" s="160" t="s">
        <v>6390</v>
      </c>
      <c r="F4128" s="160" t="s">
        <v>110</v>
      </c>
      <c r="G4128" s="160" t="s">
        <v>124</v>
      </c>
      <c r="H4128" s="160" t="s">
        <v>6393</v>
      </c>
      <c r="I4128" s="160" cm="1">
        <f t="array" ref="I4128">INDEX('2.1.trackMPD'!K:K/(24*60*60),
       MATCH(1,
             (A4128='2.1.trackMPD'!A:A)*
             (C4128='2.1.trackMPD'!D:D)*
             (D4128/10^6='2.1.trackMPD'!H:H)*
             (E4128='2.1.trackMPD'!F:F),
0))</f>
        <v>0</v>
      </c>
    </row>
    <row r="4129" spans="1:9" x14ac:dyDescent="0.2">
      <c r="A4129" s="160" t="s">
        <v>94</v>
      </c>
      <c r="B4129" s="160" t="s">
        <v>6</v>
      </c>
      <c r="C4129" s="160">
        <f>_xlfn.XLOOKUP(B4129,'2.1.trackMPD'!$R$7:$R$29,'2.1.trackMPD'!$T$7:$T$29)</f>
        <v>6</v>
      </c>
      <c r="D4129" s="160">
        <v>5000</v>
      </c>
      <c r="E4129" s="160" t="s">
        <v>6390</v>
      </c>
      <c r="F4129" s="160" t="s">
        <v>110</v>
      </c>
      <c r="G4129" s="160" t="s">
        <v>140</v>
      </c>
      <c r="H4129" s="160" t="s">
        <v>6393</v>
      </c>
      <c r="I4129" s="160" cm="1">
        <f t="array" ref="I4129">INDEX('2.1.trackMPD'!L:L/(24*60*60),
       MATCH(1,
             (A4129='2.1.trackMPD'!A:A)*
             (C4129='2.1.trackMPD'!D:D)*
             (D4129/10^6='2.1.trackMPD'!H:H)*
             (E4129='2.1.trackMPD'!F:F),
0))</f>
        <v>0</v>
      </c>
    </row>
    <row r="4130" spans="1:9" x14ac:dyDescent="0.2">
      <c r="A4130" s="160" t="s">
        <v>94</v>
      </c>
      <c r="B4130" s="160" t="s">
        <v>6</v>
      </c>
      <c r="C4130" s="160">
        <f>_xlfn.XLOOKUP(B4130,'2.1.trackMPD'!$R$7:$R$29,'2.1.trackMPD'!$T$7:$T$29)</f>
        <v>6</v>
      </c>
      <c r="D4130" s="160">
        <v>1</v>
      </c>
      <c r="E4130" s="160" t="s">
        <v>6394</v>
      </c>
      <c r="F4130" s="160" t="s">
        <v>110</v>
      </c>
      <c r="G4130" s="160" t="s">
        <v>124</v>
      </c>
      <c r="H4130" s="160" t="s">
        <v>6392</v>
      </c>
      <c r="I4130" s="160" cm="1">
        <f t="array" ref="I4130">INDEX('2.1.trackMPD'!I:I/(24*60*60),
       MATCH(1,
             (A4130='2.1.trackMPD'!A:A)*
             (C4130='2.1.trackMPD'!D:D)*
             (D4130/10^6='2.1.trackMPD'!H:H)*
             (E4130='2.1.trackMPD'!F:F),
0))</f>
        <v>6.8932571759259253E-7</v>
      </c>
    </row>
    <row r="4131" spans="1:9" x14ac:dyDescent="0.2">
      <c r="A4131" s="160" t="s">
        <v>94</v>
      </c>
      <c r="B4131" s="160" t="s">
        <v>6</v>
      </c>
      <c r="C4131" s="160">
        <f>_xlfn.XLOOKUP(B4131,'2.1.trackMPD'!$R$7:$R$29,'2.1.trackMPD'!$T$7:$T$29)</f>
        <v>6</v>
      </c>
      <c r="D4131" s="160">
        <v>1</v>
      </c>
      <c r="E4131" s="160" t="s">
        <v>6394</v>
      </c>
      <c r="F4131" s="160" t="s">
        <v>110</v>
      </c>
      <c r="G4131" s="160" t="s">
        <v>140</v>
      </c>
      <c r="H4131" s="160" t="s">
        <v>6392</v>
      </c>
      <c r="I4131" s="160" cm="1">
        <f t="array" ref="I4131">INDEX('2.1.trackMPD'!J:J/(24*60*60),
       MATCH(1,
             (A4131='2.1.trackMPD'!A:A)*
             (C4131='2.1.trackMPD'!D:D)*
             (D4131/10^6='2.1.trackMPD'!H:H)*
             (E4131='2.1.trackMPD'!F:F),
0))</f>
        <v>5.7354469895833331E-5</v>
      </c>
    </row>
    <row r="4132" spans="1:9" x14ac:dyDescent="0.2">
      <c r="A4132" s="160" t="s">
        <v>94</v>
      </c>
      <c r="B4132" s="160" t="s">
        <v>6</v>
      </c>
      <c r="C4132" s="160">
        <f>_xlfn.XLOOKUP(B4132,'2.1.trackMPD'!$R$7:$R$29,'2.1.trackMPD'!$T$7:$T$29)</f>
        <v>6</v>
      </c>
      <c r="D4132" s="160">
        <v>1</v>
      </c>
      <c r="E4132" s="160" t="s">
        <v>6394</v>
      </c>
      <c r="F4132" s="160" t="s">
        <v>110</v>
      </c>
      <c r="G4132" s="160" t="s">
        <v>124</v>
      </c>
      <c r="H4132" s="160" t="s">
        <v>6393</v>
      </c>
      <c r="I4132" s="160" cm="1">
        <f t="array" ref="I4132">INDEX('2.1.trackMPD'!K:K/(24*60*60),
       MATCH(1,
             (A4132='2.1.trackMPD'!A:A)*
             (C4132='2.1.trackMPD'!D:D)*
             (D4132/10^6='2.1.trackMPD'!H:H)*
             (E4132='2.1.trackMPD'!F:F),
0))</f>
        <v>1.5483710648148149E-7</v>
      </c>
    </row>
    <row r="4133" spans="1:9" x14ac:dyDescent="0.2">
      <c r="A4133" s="160" t="s">
        <v>94</v>
      </c>
      <c r="B4133" s="160" t="s">
        <v>6</v>
      </c>
      <c r="C4133" s="160">
        <f>_xlfn.XLOOKUP(B4133,'2.1.trackMPD'!$R$7:$R$29,'2.1.trackMPD'!$T$7:$T$29)</f>
        <v>6</v>
      </c>
      <c r="D4133" s="160">
        <v>1</v>
      </c>
      <c r="E4133" s="160" t="s">
        <v>6394</v>
      </c>
      <c r="F4133" s="160" t="s">
        <v>110</v>
      </c>
      <c r="G4133" s="160" t="s">
        <v>140</v>
      </c>
      <c r="H4133" s="160" t="s">
        <v>6393</v>
      </c>
      <c r="I4133" s="160" cm="1">
        <f t="array" ref="I4133">INDEX('2.1.trackMPD'!L:L/(24*60*60),
       MATCH(1,
             (A4133='2.1.trackMPD'!A:A)*
             (C4133='2.1.trackMPD'!D:D)*
             (D4133/10^6='2.1.trackMPD'!H:H)*
             (E4133='2.1.trackMPD'!F:F),
0))</f>
        <v>1.0270239930555556E-6</v>
      </c>
    </row>
    <row r="4134" spans="1:9" x14ac:dyDescent="0.2">
      <c r="A4134" s="160" t="s">
        <v>94</v>
      </c>
      <c r="B4134" s="160" t="s">
        <v>6</v>
      </c>
      <c r="C4134" s="160">
        <f>_xlfn.XLOOKUP(B4134,'2.1.trackMPD'!$R$7:$R$29,'2.1.trackMPD'!$T$7:$T$29)</f>
        <v>6</v>
      </c>
      <c r="D4134" s="160">
        <v>10</v>
      </c>
      <c r="E4134" s="160" t="s">
        <v>6394</v>
      </c>
      <c r="F4134" s="160" t="s">
        <v>110</v>
      </c>
      <c r="G4134" s="160" t="s">
        <v>124</v>
      </c>
      <c r="H4134" s="160" t="s">
        <v>6392</v>
      </c>
      <c r="I4134" s="160" cm="1">
        <f t="array" ref="I4134">INDEX('2.1.trackMPD'!I:I/(24*60*60),
       MATCH(1,
             (A4134='2.1.trackMPD'!A:A)*
             (C4134='2.1.trackMPD'!D:D)*
             (D4134/10^6='2.1.trackMPD'!H:H)*
             (E4134='2.1.trackMPD'!F:F),
0))</f>
        <v>4.1359987731481482E-6</v>
      </c>
    </row>
    <row r="4135" spans="1:9" x14ac:dyDescent="0.2">
      <c r="A4135" s="160" t="s">
        <v>94</v>
      </c>
      <c r="B4135" s="160" t="s">
        <v>6</v>
      </c>
      <c r="C4135" s="160">
        <f>_xlfn.XLOOKUP(B4135,'2.1.trackMPD'!$R$7:$R$29,'2.1.trackMPD'!$T$7:$T$29)</f>
        <v>6</v>
      </c>
      <c r="D4135" s="160">
        <v>10</v>
      </c>
      <c r="E4135" s="160" t="s">
        <v>6394</v>
      </c>
      <c r="F4135" s="160" t="s">
        <v>110</v>
      </c>
      <c r="G4135" s="160" t="s">
        <v>140</v>
      </c>
      <c r="H4135" s="160" t="s">
        <v>6392</v>
      </c>
      <c r="I4135" s="160" cm="1">
        <f t="array" ref="I4135">INDEX('2.1.trackMPD'!J:J/(24*60*60),
       MATCH(1,
             (A4135='2.1.trackMPD'!A:A)*
             (C4135='2.1.trackMPD'!D:D)*
             (D4135/10^6='2.1.trackMPD'!H:H)*
             (E4135='2.1.trackMPD'!F:F),
0))</f>
        <v>6.6284194224537038E-5</v>
      </c>
    </row>
    <row r="4136" spans="1:9" x14ac:dyDescent="0.2">
      <c r="A4136" s="160" t="s">
        <v>94</v>
      </c>
      <c r="B4136" s="160" t="s">
        <v>6</v>
      </c>
      <c r="C4136" s="160">
        <f>_xlfn.XLOOKUP(B4136,'2.1.trackMPD'!$R$7:$R$29,'2.1.trackMPD'!$T$7:$T$29)</f>
        <v>6</v>
      </c>
      <c r="D4136" s="160">
        <v>10</v>
      </c>
      <c r="E4136" s="160" t="s">
        <v>6394</v>
      </c>
      <c r="F4136" s="160" t="s">
        <v>110</v>
      </c>
      <c r="G4136" s="160" t="s">
        <v>124</v>
      </c>
      <c r="H4136" s="160" t="s">
        <v>6393</v>
      </c>
      <c r="I4136" s="160" cm="1">
        <f t="array" ref="I4136">INDEX('2.1.trackMPD'!K:K/(24*60*60),
       MATCH(1,
             (A4136='2.1.trackMPD'!A:A)*
             (C4136='2.1.trackMPD'!D:D)*
             (D4136/10^6='2.1.trackMPD'!H:H)*
             (E4136='2.1.trackMPD'!F:F),
0))</f>
        <v>0</v>
      </c>
    </row>
    <row r="4137" spans="1:9" x14ac:dyDescent="0.2">
      <c r="A4137" s="160" t="s">
        <v>94</v>
      </c>
      <c r="B4137" s="160" t="s">
        <v>6</v>
      </c>
      <c r="C4137" s="160">
        <f>_xlfn.XLOOKUP(B4137,'2.1.trackMPD'!$R$7:$R$29,'2.1.trackMPD'!$T$7:$T$29)</f>
        <v>6</v>
      </c>
      <c r="D4137" s="160">
        <v>10</v>
      </c>
      <c r="E4137" s="160" t="s">
        <v>6394</v>
      </c>
      <c r="F4137" s="160" t="s">
        <v>110</v>
      </c>
      <c r="G4137" s="160" t="s">
        <v>140</v>
      </c>
      <c r="H4137" s="160" t="s">
        <v>6393</v>
      </c>
      <c r="I4137" s="160" cm="1">
        <f t="array" ref="I4137">INDEX('2.1.trackMPD'!L:L/(24*60*60),
       MATCH(1,
             (A4137='2.1.trackMPD'!A:A)*
             (C4137='2.1.trackMPD'!D:D)*
             (D4137/10^6='2.1.trackMPD'!H:H)*
             (E4137='2.1.trackMPD'!F:F),
0))</f>
        <v>0</v>
      </c>
    </row>
    <row r="4138" spans="1:9" x14ac:dyDescent="0.2">
      <c r="A4138" s="160" t="s">
        <v>94</v>
      </c>
      <c r="B4138" s="160" t="s">
        <v>6</v>
      </c>
      <c r="C4138" s="160">
        <f>_xlfn.XLOOKUP(B4138,'2.1.trackMPD'!$R$7:$R$29,'2.1.trackMPD'!$T$7:$T$29)</f>
        <v>6</v>
      </c>
      <c r="D4138" s="160">
        <v>100</v>
      </c>
      <c r="E4138" s="160" t="s">
        <v>6394</v>
      </c>
      <c r="F4138" s="160" t="s">
        <v>110</v>
      </c>
      <c r="G4138" s="160" t="s">
        <v>124</v>
      </c>
      <c r="H4138" s="160" t="s">
        <v>6392</v>
      </c>
      <c r="I4138" s="160" cm="1">
        <f t="array" ref="I4138">INDEX('2.1.trackMPD'!I:I/(24*60*60),
       MATCH(1,
             (A4138='2.1.trackMPD'!A:A)*
             (C4138='2.1.trackMPD'!D:D)*
             (D4138/10^6='2.1.trackMPD'!H:H)*
             (E4138='2.1.trackMPD'!F:F),
0))</f>
        <v>7.4560182384259257E-3</v>
      </c>
    </row>
    <row r="4139" spans="1:9" x14ac:dyDescent="0.2">
      <c r="A4139" s="160" t="s">
        <v>94</v>
      </c>
      <c r="B4139" s="160" t="s">
        <v>6</v>
      </c>
      <c r="C4139" s="160">
        <f>_xlfn.XLOOKUP(B4139,'2.1.trackMPD'!$R$7:$R$29,'2.1.trackMPD'!$T$7:$T$29)</f>
        <v>6</v>
      </c>
      <c r="D4139" s="160">
        <v>100</v>
      </c>
      <c r="E4139" s="160" t="s">
        <v>6394</v>
      </c>
      <c r="F4139" s="160" t="s">
        <v>110</v>
      </c>
      <c r="G4139" s="160" t="s">
        <v>140</v>
      </c>
      <c r="H4139" s="160" t="s">
        <v>6392</v>
      </c>
      <c r="I4139" s="160" cm="1">
        <f t="array" ref="I4139">INDEX('2.1.trackMPD'!J:J/(24*60*60),
       MATCH(1,
             (A4139='2.1.trackMPD'!A:A)*
             (C4139='2.1.trackMPD'!D:D)*
             (D4139/10^6='2.1.trackMPD'!H:H)*
             (E4139='2.1.trackMPD'!F:F),
0))</f>
        <v>4.6453586388888884E-3</v>
      </c>
    </row>
    <row r="4140" spans="1:9" x14ac:dyDescent="0.2">
      <c r="A4140" s="160" t="s">
        <v>94</v>
      </c>
      <c r="B4140" s="160" t="s">
        <v>6</v>
      </c>
      <c r="C4140" s="160">
        <f>_xlfn.XLOOKUP(B4140,'2.1.trackMPD'!$R$7:$R$29,'2.1.trackMPD'!$T$7:$T$29)</f>
        <v>6</v>
      </c>
      <c r="D4140" s="160">
        <v>100</v>
      </c>
      <c r="E4140" s="160" t="s">
        <v>6394</v>
      </c>
      <c r="F4140" s="160" t="s">
        <v>110</v>
      </c>
      <c r="G4140" s="160" t="s">
        <v>124</v>
      </c>
      <c r="H4140" s="160" t="s">
        <v>6393</v>
      </c>
      <c r="I4140" s="160" cm="1">
        <f t="array" ref="I4140">INDEX('2.1.trackMPD'!K:K/(24*60*60),
       MATCH(1,
             (A4140='2.1.trackMPD'!A:A)*
             (C4140='2.1.trackMPD'!D:D)*
             (D4140/10^6='2.1.trackMPD'!H:H)*
             (E4140='2.1.trackMPD'!F:F),
0))</f>
        <v>0</v>
      </c>
    </row>
    <row r="4141" spans="1:9" x14ac:dyDescent="0.2">
      <c r="A4141" s="160" t="s">
        <v>94</v>
      </c>
      <c r="B4141" s="160" t="s">
        <v>6</v>
      </c>
      <c r="C4141" s="160">
        <f>_xlfn.XLOOKUP(B4141,'2.1.trackMPD'!$R$7:$R$29,'2.1.trackMPD'!$T$7:$T$29)</f>
        <v>6</v>
      </c>
      <c r="D4141" s="160">
        <v>100</v>
      </c>
      <c r="E4141" s="160" t="s">
        <v>6394</v>
      </c>
      <c r="F4141" s="160" t="s">
        <v>110</v>
      </c>
      <c r="G4141" s="160" t="s">
        <v>140</v>
      </c>
      <c r="H4141" s="160" t="s">
        <v>6393</v>
      </c>
      <c r="I4141" s="160" cm="1">
        <f t="array" ref="I4141">INDEX('2.1.trackMPD'!L:L/(24*60*60),
       MATCH(1,
             (A4141='2.1.trackMPD'!A:A)*
             (C4141='2.1.trackMPD'!D:D)*
             (D4141/10^6='2.1.trackMPD'!H:H)*
             (E4141='2.1.trackMPD'!F:F),
0))</f>
        <v>0</v>
      </c>
    </row>
    <row r="4142" spans="1:9" x14ac:dyDescent="0.2">
      <c r="A4142" s="160" t="s">
        <v>94</v>
      </c>
      <c r="B4142" s="160" t="s">
        <v>6</v>
      </c>
      <c r="C4142" s="160">
        <f>_xlfn.XLOOKUP(B4142,'2.1.trackMPD'!$R$7:$R$29,'2.1.trackMPD'!$T$7:$T$29)</f>
        <v>6</v>
      </c>
      <c r="D4142" s="160">
        <v>1000</v>
      </c>
      <c r="E4142" s="160" t="s">
        <v>6394</v>
      </c>
      <c r="F4142" s="160" t="s">
        <v>110</v>
      </c>
      <c r="G4142" s="160" t="s">
        <v>124</v>
      </c>
      <c r="H4142" s="160" t="s">
        <v>6392</v>
      </c>
      <c r="I4142" s="160" cm="1">
        <f t="array" ref="I4142">INDEX('2.1.trackMPD'!I:I/(24*60*60),
       MATCH(1,
             (A4142='2.1.trackMPD'!A:A)*
             (C4142='2.1.trackMPD'!D:D)*
             (D4142/10^6='2.1.trackMPD'!H:H)*
             (E4142='2.1.trackMPD'!F:F),
0))</f>
        <v>5.3419182569444439E-2</v>
      </c>
    </row>
    <row r="4143" spans="1:9" x14ac:dyDescent="0.2">
      <c r="A4143" s="160" t="s">
        <v>94</v>
      </c>
      <c r="B4143" s="160" t="s">
        <v>6</v>
      </c>
      <c r="C4143" s="160">
        <f>_xlfn.XLOOKUP(B4143,'2.1.trackMPD'!$R$7:$R$29,'2.1.trackMPD'!$T$7:$T$29)</f>
        <v>6</v>
      </c>
      <c r="D4143" s="160">
        <v>1000</v>
      </c>
      <c r="E4143" s="160" t="s">
        <v>6394</v>
      </c>
      <c r="F4143" s="160" t="s">
        <v>110</v>
      </c>
      <c r="G4143" s="160" t="s">
        <v>140</v>
      </c>
      <c r="H4143" s="160" t="s">
        <v>6392</v>
      </c>
      <c r="I4143" s="160" cm="1">
        <f t="array" ref="I4143">INDEX('2.1.trackMPD'!J:J/(24*60*60),
       MATCH(1,
             (A4143='2.1.trackMPD'!A:A)*
             (C4143='2.1.trackMPD'!D:D)*
             (D4143/10^6='2.1.trackMPD'!H:H)*
             (E4143='2.1.trackMPD'!F:F),
0))</f>
        <v>3.1546810208333333</v>
      </c>
    </row>
    <row r="4144" spans="1:9" x14ac:dyDescent="0.2">
      <c r="A4144" s="160" t="s">
        <v>94</v>
      </c>
      <c r="B4144" s="160" t="s">
        <v>6</v>
      </c>
      <c r="C4144" s="160">
        <f>_xlfn.XLOOKUP(B4144,'2.1.trackMPD'!$R$7:$R$29,'2.1.trackMPD'!$T$7:$T$29)</f>
        <v>6</v>
      </c>
      <c r="D4144" s="160">
        <v>1000</v>
      </c>
      <c r="E4144" s="160" t="s">
        <v>6394</v>
      </c>
      <c r="F4144" s="160" t="s">
        <v>110</v>
      </c>
      <c r="G4144" s="160" t="s">
        <v>124</v>
      </c>
      <c r="H4144" s="160" t="s">
        <v>6393</v>
      </c>
      <c r="I4144" s="160" cm="1">
        <f t="array" ref="I4144">INDEX('2.1.trackMPD'!K:K/(24*60*60),
       MATCH(1,
             (A4144='2.1.trackMPD'!A:A)*
             (C4144='2.1.trackMPD'!D:D)*
             (D4144/10^6='2.1.trackMPD'!H:H)*
             (E4144='2.1.trackMPD'!F:F),
0))</f>
        <v>0</v>
      </c>
    </row>
    <row r="4145" spans="1:9" x14ac:dyDescent="0.2">
      <c r="A4145" s="160" t="s">
        <v>94</v>
      </c>
      <c r="B4145" s="160" t="s">
        <v>6</v>
      </c>
      <c r="C4145" s="160">
        <f>_xlfn.XLOOKUP(B4145,'2.1.trackMPD'!$R$7:$R$29,'2.1.trackMPD'!$T$7:$T$29)</f>
        <v>6</v>
      </c>
      <c r="D4145" s="160">
        <v>1000</v>
      </c>
      <c r="E4145" s="160" t="s">
        <v>6394</v>
      </c>
      <c r="F4145" s="160" t="s">
        <v>110</v>
      </c>
      <c r="G4145" s="160" t="s">
        <v>140</v>
      </c>
      <c r="H4145" s="160" t="s">
        <v>6393</v>
      </c>
      <c r="I4145" s="160" cm="1">
        <f t="array" ref="I4145">INDEX('2.1.trackMPD'!L:L/(24*60*60),
       MATCH(1,
             (A4145='2.1.trackMPD'!A:A)*
             (C4145='2.1.trackMPD'!D:D)*
             (D4145/10^6='2.1.trackMPD'!H:H)*
             (E4145='2.1.trackMPD'!F:F),
0))</f>
        <v>0</v>
      </c>
    </row>
    <row r="4146" spans="1:9" x14ac:dyDescent="0.2">
      <c r="A4146" s="160" t="s">
        <v>94</v>
      </c>
      <c r="B4146" s="160" t="s">
        <v>6</v>
      </c>
      <c r="C4146" s="160">
        <f>_xlfn.XLOOKUP(B4146,'2.1.trackMPD'!$R$7:$R$29,'2.1.trackMPD'!$T$7:$T$29)</f>
        <v>6</v>
      </c>
      <c r="D4146" s="160">
        <v>5000</v>
      </c>
      <c r="E4146" s="160" t="s">
        <v>6394</v>
      </c>
      <c r="F4146" s="160" t="s">
        <v>110</v>
      </c>
      <c r="G4146" s="160" t="s">
        <v>124</v>
      </c>
      <c r="H4146" s="160" t="s">
        <v>6392</v>
      </c>
      <c r="I4146" s="160" cm="1">
        <f t="array" ref="I4146">INDEX('2.1.trackMPD'!I:I/(24*60*60),
       MATCH(1,
             (A4146='2.1.trackMPD'!A:A)*
             (C4146='2.1.trackMPD'!D:D)*
             (D4146/10^6='2.1.trackMPD'!H:H)*
             (E4146='2.1.trackMPD'!F:F),
0))</f>
        <v>0.12971973425925926</v>
      </c>
    </row>
    <row r="4147" spans="1:9" x14ac:dyDescent="0.2">
      <c r="A4147" s="160" t="s">
        <v>94</v>
      </c>
      <c r="B4147" s="160" t="s">
        <v>6</v>
      </c>
      <c r="C4147" s="160">
        <f>_xlfn.XLOOKUP(B4147,'2.1.trackMPD'!$R$7:$R$29,'2.1.trackMPD'!$T$7:$T$29)</f>
        <v>6</v>
      </c>
      <c r="D4147" s="160">
        <v>5000</v>
      </c>
      <c r="E4147" s="160" t="s">
        <v>6394</v>
      </c>
      <c r="F4147" s="160" t="s">
        <v>110</v>
      </c>
      <c r="G4147" s="160" t="s">
        <v>140</v>
      </c>
      <c r="H4147" s="160" t="s">
        <v>6392</v>
      </c>
      <c r="I4147" s="160" cm="1">
        <f t="array" ref="I4147">INDEX('2.1.trackMPD'!J:J/(24*60*60),
       MATCH(1,
             (A4147='2.1.trackMPD'!A:A)*
             (C4147='2.1.trackMPD'!D:D)*
             (D4147/10^6='2.1.trackMPD'!H:H)*
             (E4147='2.1.trackMPD'!F:F),
0))</f>
        <v>7.6564150069444441</v>
      </c>
    </row>
    <row r="4148" spans="1:9" x14ac:dyDescent="0.2">
      <c r="A4148" s="160" t="s">
        <v>94</v>
      </c>
      <c r="B4148" s="160" t="s">
        <v>6</v>
      </c>
      <c r="C4148" s="160">
        <f>_xlfn.XLOOKUP(B4148,'2.1.trackMPD'!$R$7:$R$29,'2.1.trackMPD'!$T$7:$T$29)</f>
        <v>6</v>
      </c>
      <c r="D4148" s="160">
        <v>5000</v>
      </c>
      <c r="E4148" s="160" t="s">
        <v>6394</v>
      </c>
      <c r="F4148" s="160" t="s">
        <v>110</v>
      </c>
      <c r="G4148" s="160" t="s">
        <v>124</v>
      </c>
      <c r="H4148" s="160" t="s">
        <v>6393</v>
      </c>
      <c r="I4148" s="160" cm="1">
        <f t="array" ref="I4148">INDEX('2.1.trackMPD'!K:K/(24*60*60),
       MATCH(1,
             (A4148='2.1.trackMPD'!A:A)*
             (C4148='2.1.trackMPD'!D:D)*
             (D4148/10^6='2.1.trackMPD'!H:H)*
             (E4148='2.1.trackMPD'!F:F),
0))</f>
        <v>0</v>
      </c>
    </row>
    <row r="4149" spans="1:9" x14ac:dyDescent="0.2">
      <c r="A4149" s="160" t="s">
        <v>94</v>
      </c>
      <c r="B4149" s="160" t="s">
        <v>6</v>
      </c>
      <c r="C4149" s="160">
        <f>_xlfn.XLOOKUP(B4149,'2.1.trackMPD'!$R$7:$R$29,'2.1.trackMPD'!$T$7:$T$29)</f>
        <v>6</v>
      </c>
      <c r="D4149" s="160">
        <v>5000</v>
      </c>
      <c r="E4149" s="160" t="s">
        <v>6394</v>
      </c>
      <c r="F4149" s="160" t="s">
        <v>110</v>
      </c>
      <c r="G4149" s="160" t="s">
        <v>140</v>
      </c>
      <c r="H4149" s="160" t="s">
        <v>6393</v>
      </c>
      <c r="I4149" s="160" cm="1">
        <f t="array" ref="I4149">INDEX('2.1.trackMPD'!L:L/(24*60*60),
       MATCH(1,
             (A4149='2.1.trackMPD'!A:A)*
             (C4149='2.1.trackMPD'!D:D)*
             (D4149/10^6='2.1.trackMPD'!H:H)*
             (E4149='2.1.trackMPD'!F:F),
0))</f>
        <v>0</v>
      </c>
    </row>
    <row r="4150" spans="1:9" x14ac:dyDescent="0.2">
      <c r="A4150" s="160" t="s">
        <v>94</v>
      </c>
      <c r="B4150" s="160" t="s">
        <v>6</v>
      </c>
      <c r="C4150" s="160">
        <f>_xlfn.XLOOKUP(B4150,'2.1.trackMPD'!$R$7:$R$29,'2.1.trackMPD'!$T$7:$T$29)</f>
        <v>6</v>
      </c>
      <c r="D4150" s="160">
        <v>1</v>
      </c>
      <c r="E4150" s="160" t="s">
        <v>6395</v>
      </c>
      <c r="F4150" s="160" t="s">
        <v>110</v>
      </c>
      <c r="G4150" s="160" t="s">
        <v>124</v>
      </c>
      <c r="H4150" s="160" t="s">
        <v>6392</v>
      </c>
      <c r="I4150" s="160" t="e" cm="1">
        <f t="array" ref="I4150">INDEX('2.1.trackMPD'!I:I/(24*60*60),
       MATCH(1,
             (A4150='2.1.trackMPD'!A:A)*
             (C4150='2.1.trackMPD'!D:D)*
             (D4150/10^6='2.1.trackMPD'!H:H)*
             (E4150='2.1.trackMPD'!F:F),
0))</f>
        <v>#N/A</v>
      </c>
    </row>
    <row r="4151" spans="1:9" x14ac:dyDescent="0.2">
      <c r="A4151" s="160" t="s">
        <v>94</v>
      </c>
      <c r="B4151" s="160" t="s">
        <v>6</v>
      </c>
      <c r="C4151" s="160">
        <f>_xlfn.XLOOKUP(B4151,'2.1.trackMPD'!$R$7:$R$29,'2.1.trackMPD'!$T$7:$T$29)</f>
        <v>6</v>
      </c>
      <c r="D4151" s="160">
        <v>1</v>
      </c>
      <c r="E4151" s="160" t="s">
        <v>6395</v>
      </c>
      <c r="F4151" s="160" t="s">
        <v>110</v>
      </c>
      <c r="G4151" s="160" t="s">
        <v>140</v>
      </c>
      <c r="H4151" s="160" t="s">
        <v>6392</v>
      </c>
      <c r="I4151" s="160" t="e" cm="1">
        <f t="array" ref="I4151">INDEX('2.1.trackMPD'!J:J/(24*60*60),
       MATCH(1,
             (A4151='2.1.trackMPD'!A:A)*
             (C4151='2.1.trackMPD'!D:D)*
             (D4151/10^6='2.1.trackMPD'!H:H)*
             (E4151='2.1.trackMPD'!F:F),
0))</f>
        <v>#N/A</v>
      </c>
    </row>
    <row r="4152" spans="1:9" x14ac:dyDescent="0.2">
      <c r="A4152" s="160" t="s">
        <v>94</v>
      </c>
      <c r="B4152" s="160" t="s">
        <v>6</v>
      </c>
      <c r="C4152" s="160">
        <f>_xlfn.XLOOKUP(B4152,'2.1.trackMPD'!$R$7:$R$29,'2.1.trackMPD'!$T$7:$T$29)</f>
        <v>6</v>
      </c>
      <c r="D4152" s="160">
        <v>1</v>
      </c>
      <c r="E4152" s="160" t="s">
        <v>6395</v>
      </c>
      <c r="F4152" s="160" t="s">
        <v>110</v>
      </c>
      <c r="G4152" s="160" t="s">
        <v>124</v>
      </c>
      <c r="H4152" s="160" t="s">
        <v>6393</v>
      </c>
      <c r="I4152" s="160" t="e" cm="1">
        <f t="array" ref="I4152">INDEX('2.1.trackMPD'!K:K/(24*60*60),
       MATCH(1,
             (A4152='2.1.trackMPD'!A:A)*
             (C4152='2.1.trackMPD'!D:D)*
             (D4152/10^6='2.1.trackMPD'!H:H)*
             (E4152='2.1.trackMPD'!F:F),
0))</f>
        <v>#N/A</v>
      </c>
    </row>
    <row r="4153" spans="1:9" x14ac:dyDescent="0.2">
      <c r="A4153" s="160" t="s">
        <v>94</v>
      </c>
      <c r="B4153" s="160" t="s">
        <v>6</v>
      </c>
      <c r="C4153" s="160">
        <f>_xlfn.XLOOKUP(B4153,'2.1.trackMPD'!$R$7:$R$29,'2.1.trackMPD'!$T$7:$T$29)</f>
        <v>6</v>
      </c>
      <c r="D4153" s="160">
        <v>1</v>
      </c>
      <c r="E4153" s="160" t="s">
        <v>6395</v>
      </c>
      <c r="F4153" s="160" t="s">
        <v>110</v>
      </c>
      <c r="G4153" s="160" t="s">
        <v>140</v>
      </c>
      <c r="H4153" s="160" t="s">
        <v>6393</v>
      </c>
      <c r="I4153" s="160" t="e" cm="1">
        <f t="array" ref="I4153">INDEX('2.1.trackMPD'!L:L/(24*60*60),
       MATCH(1,
             (A4153='2.1.trackMPD'!A:A)*
             (C4153='2.1.trackMPD'!D:D)*
             (D4153/10^6='2.1.trackMPD'!H:H)*
             (E4153='2.1.trackMPD'!F:F),
0))</f>
        <v>#N/A</v>
      </c>
    </row>
    <row r="4154" spans="1:9" x14ac:dyDescent="0.2">
      <c r="A4154" s="160" t="s">
        <v>94</v>
      </c>
      <c r="B4154" s="160" t="s">
        <v>6</v>
      </c>
      <c r="C4154" s="160">
        <f>_xlfn.XLOOKUP(B4154,'2.1.trackMPD'!$R$7:$R$29,'2.1.trackMPD'!$T$7:$T$29)</f>
        <v>6</v>
      </c>
      <c r="D4154" s="160">
        <v>10</v>
      </c>
      <c r="E4154" s="160" t="s">
        <v>6395</v>
      </c>
      <c r="F4154" s="160" t="s">
        <v>110</v>
      </c>
      <c r="G4154" s="160" t="s">
        <v>124</v>
      </c>
      <c r="H4154" s="160" t="s">
        <v>6392</v>
      </c>
      <c r="I4154" s="160" t="e" cm="1">
        <f t="array" ref="I4154">INDEX('2.1.trackMPD'!I:I/(24*60*60),
       MATCH(1,
             (A4154='2.1.trackMPD'!A:A)*
             (C4154='2.1.trackMPD'!D:D)*
             (D4154/10^6='2.1.trackMPD'!H:H)*
             (E4154='2.1.trackMPD'!F:F),
0))</f>
        <v>#N/A</v>
      </c>
    </row>
    <row r="4155" spans="1:9" x14ac:dyDescent="0.2">
      <c r="A4155" s="160" t="s">
        <v>94</v>
      </c>
      <c r="B4155" s="160" t="s">
        <v>6</v>
      </c>
      <c r="C4155" s="160">
        <f>_xlfn.XLOOKUP(B4155,'2.1.trackMPD'!$R$7:$R$29,'2.1.trackMPD'!$T$7:$T$29)</f>
        <v>6</v>
      </c>
      <c r="D4155" s="160">
        <v>10</v>
      </c>
      <c r="E4155" s="160" t="s">
        <v>6395</v>
      </c>
      <c r="F4155" s="160" t="s">
        <v>110</v>
      </c>
      <c r="G4155" s="160" t="s">
        <v>140</v>
      </c>
      <c r="H4155" s="160" t="s">
        <v>6392</v>
      </c>
      <c r="I4155" s="160" t="e" cm="1">
        <f t="array" ref="I4155">INDEX('2.1.trackMPD'!J:J/(24*60*60),
       MATCH(1,
             (A4155='2.1.trackMPD'!A:A)*
             (C4155='2.1.trackMPD'!D:D)*
             (D4155/10^6='2.1.trackMPD'!H:H)*
             (E4155='2.1.trackMPD'!F:F),
0))</f>
        <v>#N/A</v>
      </c>
    </row>
    <row r="4156" spans="1:9" x14ac:dyDescent="0.2">
      <c r="A4156" s="160" t="s">
        <v>94</v>
      </c>
      <c r="B4156" s="160" t="s">
        <v>6</v>
      </c>
      <c r="C4156" s="160">
        <f>_xlfn.XLOOKUP(B4156,'2.1.trackMPD'!$R$7:$R$29,'2.1.trackMPD'!$T$7:$T$29)</f>
        <v>6</v>
      </c>
      <c r="D4156" s="160">
        <v>10</v>
      </c>
      <c r="E4156" s="160" t="s">
        <v>6395</v>
      </c>
      <c r="F4156" s="160" t="s">
        <v>110</v>
      </c>
      <c r="G4156" s="160" t="s">
        <v>124</v>
      </c>
      <c r="H4156" s="160" t="s">
        <v>6393</v>
      </c>
      <c r="I4156" s="160" t="e" cm="1">
        <f t="array" ref="I4156">INDEX('2.1.trackMPD'!K:K/(24*60*60),
       MATCH(1,
             (A4156='2.1.trackMPD'!A:A)*
             (C4156='2.1.trackMPD'!D:D)*
             (D4156/10^6='2.1.trackMPD'!H:H)*
             (E4156='2.1.trackMPD'!F:F),
0))</f>
        <v>#N/A</v>
      </c>
    </row>
    <row r="4157" spans="1:9" x14ac:dyDescent="0.2">
      <c r="A4157" s="160" t="s">
        <v>94</v>
      </c>
      <c r="B4157" s="160" t="s">
        <v>6</v>
      </c>
      <c r="C4157" s="160">
        <f>_xlfn.XLOOKUP(B4157,'2.1.trackMPD'!$R$7:$R$29,'2.1.trackMPD'!$T$7:$T$29)</f>
        <v>6</v>
      </c>
      <c r="D4157" s="160">
        <v>10</v>
      </c>
      <c r="E4157" s="160" t="s">
        <v>6395</v>
      </c>
      <c r="F4157" s="160" t="s">
        <v>110</v>
      </c>
      <c r="G4157" s="160" t="s">
        <v>140</v>
      </c>
      <c r="H4157" s="160" t="s">
        <v>6393</v>
      </c>
      <c r="I4157" s="160" t="e" cm="1">
        <f t="array" ref="I4157">INDEX('2.1.trackMPD'!L:L/(24*60*60),
       MATCH(1,
             (A4157='2.1.trackMPD'!A:A)*
             (C4157='2.1.trackMPD'!D:D)*
             (D4157/10^6='2.1.trackMPD'!H:H)*
             (E4157='2.1.trackMPD'!F:F),
0))</f>
        <v>#N/A</v>
      </c>
    </row>
    <row r="4158" spans="1:9" x14ac:dyDescent="0.2">
      <c r="A4158" s="160" t="s">
        <v>94</v>
      </c>
      <c r="B4158" s="160" t="s">
        <v>6</v>
      </c>
      <c r="C4158" s="160">
        <f>_xlfn.XLOOKUP(B4158,'2.1.trackMPD'!$R$7:$R$29,'2.1.trackMPD'!$T$7:$T$29)</f>
        <v>6</v>
      </c>
      <c r="D4158" s="160">
        <v>100</v>
      </c>
      <c r="E4158" s="160" t="s">
        <v>6395</v>
      </c>
      <c r="F4158" s="160" t="s">
        <v>110</v>
      </c>
      <c r="G4158" s="160" t="s">
        <v>124</v>
      </c>
      <c r="H4158" s="160" t="s">
        <v>6392</v>
      </c>
      <c r="I4158" s="160" t="e" cm="1">
        <f t="array" ref="I4158">INDEX('2.1.trackMPD'!I:I/(24*60*60),
       MATCH(1,
             (A4158='2.1.trackMPD'!A:A)*
             (C4158='2.1.trackMPD'!D:D)*
             (D4158/10^6='2.1.trackMPD'!H:H)*
             (E4158='2.1.trackMPD'!F:F),
0))</f>
        <v>#N/A</v>
      </c>
    </row>
    <row r="4159" spans="1:9" x14ac:dyDescent="0.2">
      <c r="A4159" s="160" t="s">
        <v>94</v>
      </c>
      <c r="B4159" s="160" t="s">
        <v>6</v>
      </c>
      <c r="C4159" s="160">
        <f>_xlfn.XLOOKUP(B4159,'2.1.trackMPD'!$R$7:$R$29,'2.1.trackMPD'!$T$7:$T$29)</f>
        <v>6</v>
      </c>
      <c r="D4159" s="160">
        <v>100</v>
      </c>
      <c r="E4159" s="160" t="s">
        <v>6395</v>
      </c>
      <c r="F4159" s="160" t="s">
        <v>110</v>
      </c>
      <c r="G4159" s="160" t="s">
        <v>140</v>
      </c>
      <c r="H4159" s="160" t="s">
        <v>6392</v>
      </c>
      <c r="I4159" s="160" t="e" cm="1">
        <f t="array" ref="I4159">INDEX('2.1.trackMPD'!J:J/(24*60*60),
       MATCH(1,
             (A4159='2.1.trackMPD'!A:A)*
             (C4159='2.1.trackMPD'!D:D)*
             (D4159/10^6='2.1.trackMPD'!H:H)*
             (E4159='2.1.trackMPD'!F:F),
0))</f>
        <v>#N/A</v>
      </c>
    </row>
    <row r="4160" spans="1:9" x14ac:dyDescent="0.2">
      <c r="A4160" s="160" t="s">
        <v>94</v>
      </c>
      <c r="B4160" s="160" t="s">
        <v>6</v>
      </c>
      <c r="C4160" s="160">
        <f>_xlfn.XLOOKUP(B4160,'2.1.trackMPD'!$R$7:$R$29,'2.1.trackMPD'!$T$7:$T$29)</f>
        <v>6</v>
      </c>
      <c r="D4160" s="160">
        <v>100</v>
      </c>
      <c r="E4160" s="160" t="s">
        <v>6395</v>
      </c>
      <c r="F4160" s="160" t="s">
        <v>110</v>
      </c>
      <c r="G4160" s="160" t="s">
        <v>124</v>
      </c>
      <c r="H4160" s="160" t="s">
        <v>6393</v>
      </c>
      <c r="I4160" s="160" t="e" cm="1">
        <f t="array" ref="I4160">INDEX('2.1.trackMPD'!K:K/(24*60*60),
       MATCH(1,
             (A4160='2.1.trackMPD'!A:A)*
             (C4160='2.1.trackMPD'!D:D)*
             (D4160/10^6='2.1.trackMPD'!H:H)*
             (E4160='2.1.trackMPD'!F:F),
0))</f>
        <v>#N/A</v>
      </c>
    </row>
    <row r="4161" spans="1:9" x14ac:dyDescent="0.2">
      <c r="A4161" s="160" t="s">
        <v>94</v>
      </c>
      <c r="B4161" s="160" t="s">
        <v>6</v>
      </c>
      <c r="C4161" s="160">
        <f>_xlfn.XLOOKUP(B4161,'2.1.trackMPD'!$R$7:$R$29,'2.1.trackMPD'!$T$7:$T$29)</f>
        <v>6</v>
      </c>
      <c r="D4161" s="160">
        <v>100</v>
      </c>
      <c r="E4161" s="160" t="s">
        <v>6395</v>
      </c>
      <c r="F4161" s="160" t="s">
        <v>110</v>
      </c>
      <c r="G4161" s="160" t="s">
        <v>140</v>
      </c>
      <c r="H4161" s="160" t="s">
        <v>6393</v>
      </c>
      <c r="I4161" s="160" t="e" cm="1">
        <f t="array" ref="I4161">INDEX('2.1.trackMPD'!L:L/(24*60*60),
       MATCH(1,
             (A4161='2.1.trackMPD'!A:A)*
             (C4161='2.1.trackMPD'!D:D)*
             (D4161/10^6='2.1.trackMPD'!H:H)*
             (E4161='2.1.trackMPD'!F:F),
0))</f>
        <v>#N/A</v>
      </c>
    </row>
    <row r="4162" spans="1:9" x14ac:dyDescent="0.2">
      <c r="A4162" s="160" t="s">
        <v>94</v>
      </c>
      <c r="B4162" s="160" t="s">
        <v>7</v>
      </c>
      <c r="C4162" s="160">
        <f>_xlfn.XLOOKUP(B4162,'2.1.trackMPD'!$R$7:$R$29,'2.1.trackMPD'!$T$7:$T$29)</f>
        <v>6</v>
      </c>
      <c r="D4162" s="160">
        <v>1</v>
      </c>
      <c r="E4162" s="160" t="s">
        <v>6390</v>
      </c>
      <c r="F4162" s="160" t="s">
        <v>110</v>
      </c>
      <c r="G4162" s="160" t="s">
        <v>124</v>
      </c>
      <c r="H4162" s="160" t="s">
        <v>6392</v>
      </c>
      <c r="I4162" s="160" cm="1">
        <f t="array" ref="I4162">INDEX('2.1.trackMPD'!I:I/(24*60*60),
       MATCH(1,
             (A4162='2.1.trackMPD'!A:A)*
             (C4162='2.1.trackMPD'!D:D)*
             (D4162/10^6='2.1.trackMPD'!H:H)*
             (E4162='2.1.trackMPD'!F:F),
0))</f>
        <v>7.0707704861111112E-7</v>
      </c>
    </row>
    <row r="4163" spans="1:9" x14ac:dyDescent="0.2">
      <c r="A4163" s="160" t="s">
        <v>94</v>
      </c>
      <c r="B4163" s="160" t="s">
        <v>7</v>
      </c>
      <c r="C4163" s="160">
        <f>_xlfn.XLOOKUP(B4163,'2.1.trackMPD'!$R$7:$R$29,'2.1.trackMPD'!$T$7:$T$29)</f>
        <v>6</v>
      </c>
      <c r="D4163" s="160">
        <v>1</v>
      </c>
      <c r="E4163" s="160" t="s">
        <v>6390</v>
      </c>
      <c r="F4163" s="160" t="s">
        <v>110</v>
      </c>
      <c r="G4163" s="160" t="s">
        <v>140</v>
      </c>
      <c r="H4163" s="160" t="s">
        <v>6392</v>
      </c>
      <c r="I4163" s="160" cm="1">
        <f t="array" ref="I4163">INDEX('2.1.trackMPD'!J:J/(24*60*60),
       MATCH(1,
             (A4163='2.1.trackMPD'!A:A)*
             (C4163='2.1.trackMPD'!D:D)*
             (D4163/10^6='2.1.trackMPD'!H:H)*
             (E4163='2.1.trackMPD'!F:F),
0))</f>
        <v>5.2363405162037038E-5</v>
      </c>
    </row>
    <row r="4164" spans="1:9" x14ac:dyDescent="0.2">
      <c r="A4164" s="160" t="s">
        <v>94</v>
      </c>
      <c r="B4164" s="160" t="s">
        <v>7</v>
      </c>
      <c r="C4164" s="160">
        <f>_xlfn.XLOOKUP(B4164,'2.1.trackMPD'!$R$7:$R$29,'2.1.trackMPD'!$T$7:$T$29)</f>
        <v>6</v>
      </c>
      <c r="D4164" s="160">
        <v>1</v>
      </c>
      <c r="E4164" s="160" t="s">
        <v>6390</v>
      </c>
      <c r="F4164" s="160" t="s">
        <v>110</v>
      </c>
      <c r="G4164" s="160" t="s">
        <v>124</v>
      </c>
      <c r="H4164" s="160" t="s">
        <v>6393</v>
      </c>
      <c r="I4164" s="160" cm="1">
        <f t="array" ref="I4164">INDEX('2.1.trackMPD'!K:K/(24*60*60),
       MATCH(1,
             (A4164='2.1.trackMPD'!A:A)*
             (C4164='2.1.trackMPD'!D:D)*
             (D4164/10^6='2.1.trackMPD'!H:H)*
             (E4164='2.1.trackMPD'!F:F),
0))</f>
        <v>3.4127532407407406E-7</v>
      </c>
    </row>
    <row r="4165" spans="1:9" x14ac:dyDescent="0.2">
      <c r="A4165" s="160" t="s">
        <v>94</v>
      </c>
      <c r="B4165" s="160" t="s">
        <v>7</v>
      </c>
      <c r="C4165" s="160">
        <f>_xlfn.XLOOKUP(B4165,'2.1.trackMPD'!$R$7:$R$29,'2.1.trackMPD'!$T$7:$T$29)</f>
        <v>6</v>
      </c>
      <c r="D4165" s="160">
        <v>1</v>
      </c>
      <c r="E4165" s="160" t="s">
        <v>6390</v>
      </c>
      <c r="F4165" s="160" t="s">
        <v>110</v>
      </c>
      <c r="G4165" s="160" t="s">
        <v>140</v>
      </c>
      <c r="H4165" s="160" t="s">
        <v>6393</v>
      </c>
      <c r="I4165" s="160" cm="1">
        <f t="array" ref="I4165">INDEX('2.1.trackMPD'!L:L/(24*60*60),
       MATCH(1,
             (A4165='2.1.trackMPD'!A:A)*
             (C4165='2.1.trackMPD'!D:D)*
             (D4165/10^6='2.1.trackMPD'!H:H)*
             (E4165='2.1.trackMPD'!F:F),
0))</f>
        <v>0</v>
      </c>
    </row>
    <row r="4166" spans="1:9" x14ac:dyDescent="0.2">
      <c r="A4166" s="160" t="s">
        <v>94</v>
      </c>
      <c r="B4166" s="160" t="s">
        <v>7</v>
      </c>
      <c r="C4166" s="160">
        <f>_xlfn.XLOOKUP(B4166,'2.1.trackMPD'!$R$7:$R$29,'2.1.trackMPD'!$T$7:$T$29)</f>
        <v>6</v>
      </c>
      <c r="D4166" s="160">
        <v>10</v>
      </c>
      <c r="E4166" s="160" t="s">
        <v>6390</v>
      </c>
      <c r="F4166" s="160" t="s">
        <v>110</v>
      </c>
      <c r="G4166" s="160" t="s">
        <v>124</v>
      </c>
      <c r="H4166" s="160" t="s">
        <v>6392</v>
      </c>
      <c r="I4166" s="160" cm="1">
        <f t="array" ref="I4166">INDEX('2.1.trackMPD'!I:I/(24*60*60),
       MATCH(1,
             (A4166='2.1.trackMPD'!A:A)*
             (C4166='2.1.trackMPD'!D:D)*
             (D4166/10^6='2.1.trackMPD'!H:H)*
             (E4166='2.1.trackMPD'!F:F),
0))</f>
        <v>9.2271440972222226E-7</v>
      </c>
    </row>
    <row r="4167" spans="1:9" x14ac:dyDescent="0.2">
      <c r="A4167" s="160" t="s">
        <v>94</v>
      </c>
      <c r="B4167" s="160" t="s">
        <v>7</v>
      </c>
      <c r="C4167" s="160">
        <f>_xlfn.XLOOKUP(B4167,'2.1.trackMPD'!$R$7:$R$29,'2.1.trackMPD'!$T$7:$T$29)</f>
        <v>6</v>
      </c>
      <c r="D4167" s="160">
        <v>10</v>
      </c>
      <c r="E4167" s="160" t="s">
        <v>6390</v>
      </c>
      <c r="F4167" s="160" t="s">
        <v>110</v>
      </c>
      <c r="G4167" s="160" t="s">
        <v>140</v>
      </c>
      <c r="H4167" s="160" t="s">
        <v>6392</v>
      </c>
      <c r="I4167" s="160" cm="1">
        <f t="array" ref="I4167">INDEX('2.1.trackMPD'!J:J/(24*60*60),
       MATCH(1,
             (A4167='2.1.trackMPD'!A:A)*
             (C4167='2.1.trackMPD'!D:D)*
             (D4167/10^6='2.1.trackMPD'!H:H)*
             (E4167='2.1.trackMPD'!F:F),
0))</f>
        <v>3.5043212928240743E-5</v>
      </c>
    </row>
    <row r="4168" spans="1:9" x14ac:dyDescent="0.2">
      <c r="A4168" s="160" t="s">
        <v>94</v>
      </c>
      <c r="B4168" s="160" t="s">
        <v>7</v>
      </c>
      <c r="C4168" s="160">
        <f>_xlfn.XLOOKUP(B4168,'2.1.trackMPD'!$R$7:$R$29,'2.1.trackMPD'!$T$7:$T$29)</f>
        <v>6</v>
      </c>
      <c r="D4168" s="160">
        <v>10</v>
      </c>
      <c r="E4168" s="160" t="s">
        <v>6390</v>
      </c>
      <c r="F4168" s="160" t="s">
        <v>110</v>
      </c>
      <c r="G4168" s="160" t="s">
        <v>124</v>
      </c>
      <c r="H4168" s="160" t="s">
        <v>6393</v>
      </c>
      <c r="I4168" s="160" cm="1">
        <f t="array" ref="I4168">INDEX('2.1.trackMPD'!K:K/(24*60*60),
       MATCH(1,
             (A4168='2.1.trackMPD'!A:A)*
             (C4168='2.1.trackMPD'!D:D)*
             (D4168/10^6='2.1.trackMPD'!H:H)*
             (E4168='2.1.trackMPD'!F:F),
0))</f>
        <v>0</v>
      </c>
    </row>
    <row r="4169" spans="1:9" x14ac:dyDescent="0.2">
      <c r="A4169" s="160" t="s">
        <v>94</v>
      </c>
      <c r="B4169" s="160" t="s">
        <v>7</v>
      </c>
      <c r="C4169" s="160">
        <f>_xlfn.XLOOKUP(B4169,'2.1.trackMPD'!$R$7:$R$29,'2.1.trackMPD'!$T$7:$T$29)</f>
        <v>6</v>
      </c>
      <c r="D4169" s="160">
        <v>10</v>
      </c>
      <c r="E4169" s="160" t="s">
        <v>6390</v>
      </c>
      <c r="F4169" s="160" t="s">
        <v>110</v>
      </c>
      <c r="G4169" s="160" t="s">
        <v>140</v>
      </c>
      <c r="H4169" s="160" t="s">
        <v>6393</v>
      </c>
      <c r="I4169" s="160" cm="1">
        <f t="array" ref="I4169">INDEX('2.1.trackMPD'!L:L/(24*60*60),
       MATCH(1,
             (A4169='2.1.trackMPD'!A:A)*
             (C4169='2.1.trackMPD'!D:D)*
             (D4169/10^6='2.1.trackMPD'!H:H)*
             (E4169='2.1.trackMPD'!F:F),
0))</f>
        <v>1.0996491319444443E-6</v>
      </c>
    </row>
    <row r="4170" spans="1:9" x14ac:dyDescent="0.2">
      <c r="A4170" s="160" t="s">
        <v>94</v>
      </c>
      <c r="B4170" s="160" t="s">
        <v>7</v>
      </c>
      <c r="C4170" s="160">
        <f>_xlfn.XLOOKUP(B4170,'2.1.trackMPD'!$R$7:$R$29,'2.1.trackMPD'!$T$7:$T$29)</f>
        <v>6</v>
      </c>
      <c r="D4170" s="160">
        <v>100</v>
      </c>
      <c r="E4170" s="160" t="s">
        <v>6390</v>
      </c>
      <c r="F4170" s="160" t="s">
        <v>110</v>
      </c>
      <c r="G4170" s="160" t="s">
        <v>124</v>
      </c>
      <c r="H4170" s="160" t="s">
        <v>6392</v>
      </c>
      <c r="I4170" s="160" cm="1">
        <f t="array" ref="I4170">INDEX('2.1.trackMPD'!I:I/(24*60*60),
       MATCH(1,
             (A4170='2.1.trackMPD'!A:A)*
             (C4170='2.1.trackMPD'!D:D)*
             (D4170/10^6='2.1.trackMPD'!H:H)*
             (E4170='2.1.trackMPD'!F:F),
0))</f>
        <v>8.6349541354166666E-4</v>
      </c>
    </row>
    <row r="4171" spans="1:9" x14ac:dyDescent="0.2">
      <c r="A4171" s="160" t="s">
        <v>94</v>
      </c>
      <c r="B4171" s="160" t="s">
        <v>7</v>
      </c>
      <c r="C4171" s="160">
        <f>_xlfn.XLOOKUP(B4171,'2.1.trackMPD'!$R$7:$R$29,'2.1.trackMPD'!$T$7:$T$29)</f>
        <v>6</v>
      </c>
      <c r="D4171" s="160">
        <v>100</v>
      </c>
      <c r="E4171" s="160" t="s">
        <v>6390</v>
      </c>
      <c r="F4171" s="160" t="s">
        <v>110</v>
      </c>
      <c r="G4171" s="160" t="s">
        <v>140</v>
      </c>
      <c r="H4171" s="160" t="s">
        <v>6392</v>
      </c>
      <c r="I4171" s="160" cm="1">
        <f t="array" ref="I4171">INDEX('2.1.trackMPD'!J:J/(24*60*60),
       MATCH(1,
             (A4171='2.1.trackMPD'!A:A)*
             (C4171='2.1.trackMPD'!D:D)*
             (D4171/10^6='2.1.trackMPD'!H:H)*
             (E4171='2.1.trackMPD'!F:F),
0))</f>
        <v>1.5767033472222222E-3</v>
      </c>
    </row>
    <row r="4172" spans="1:9" x14ac:dyDescent="0.2">
      <c r="A4172" s="160" t="s">
        <v>94</v>
      </c>
      <c r="B4172" s="160" t="s">
        <v>7</v>
      </c>
      <c r="C4172" s="160">
        <f>_xlfn.XLOOKUP(B4172,'2.1.trackMPD'!$R$7:$R$29,'2.1.trackMPD'!$T$7:$T$29)</f>
        <v>6</v>
      </c>
      <c r="D4172" s="160">
        <v>100</v>
      </c>
      <c r="E4172" s="160" t="s">
        <v>6390</v>
      </c>
      <c r="F4172" s="160" t="s">
        <v>110</v>
      </c>
      <c r="G4172" s="160" t="s">
        <v>124</v>
      </c>
      <c r="H4172" s="160" t="s">
        <v>6393</v>
      </c>
      <c r="I4172" s="160" cm="1">
        <f t="array" ref="I4172">INDEX('2.1.trackMPD'!K:K/(24*60*60),
       MATCH(1,
             (A4172='2.1.trackMPD'!A:A)*
             (C4172='2.1.trackMPD'!D:D)*
             (D4172/10^6='2.1.trackMPD'!H:H)*
             (E4172='2.1.trackMPD'!F:F),
0))</f>
        <v>0</v>
      </c>
    </row>
    <row r="4173" spans="1:9" x14ac:dyDescent="0.2">
      <c r="A4173" s="160" t="s">
        <v>94</v>
      </c>
      <c r="B4173" s="160" t="s">
        <v>7</v>
      </c>
      <c r="C4173" s="160">
        <f>_xlfn.XLOOKUP(B4173,'2.1.trackMPD'!$R$7:$R$29,'2.1.trackMPD'!$T$7:$T$29)</f>
        <v>6</v>
      </c>
      <c r="D4173" s="160">
        <v>100</v>
      </c>
      <c r="E4173" s="160" t="s">
        <v>6390</v>
      </c>
      <c r="F4173" s="160" t="s">
        <v>110</v>
      </c>
      <c r="G4173" s="160" t="s">
        <v>140</v>
      </c>
      <c r="H4173" s="160" t="s">
        <v>6393</v>
      </c>
      <c r="I4173" s="160" cm="1">
        <f t="array" ref="I4173">INDEX('2.1.trackMPD'!L:L/(24*60*60),
       MATCH(1,
             (A4173='2.1.trackMPD'!A:A)*
             (C4173='2.1.trackMPD'!D:D)*
             (D4173/10^6='2.1.trackMPD'!H:H)*
             (E4173='2.1.trackMPD'!F:F),
0))</f>
        <v>0</v>
      </c>
    </row>
    <row r="4174" spans="1:9" x14ac:dyDescent="0.2">
      <c r="A4174" s="160" t="s">
        <v>94</v>
      </c>
      <c r="B4174" s="160" t="s">
        <v>7</v>
      </c>
      <c r="C4174" s="160">
        <f>_xlfn.XLOOKUP(B4174,'2.1.trackMPD'!$R$7:$R$29,'2.1.trackMPD'!$T$7:$T$29)</f>
        <v>6</v>
      </c>
      <c r="D4174" s="160">
        <v>1000</v>
      </c>
      <c r="E4174" s="160" t="s">
        <v>6390</v>
      </c>
      <c r="F4174" s="160" t="s">
        <v>110</v>
      </c>
      <c r="G4174" s="160" t="s">
        <v>124</v>
      </c>
      <c r="H4174" s="160" t="s">
        <v>6392</v>
      </c>
      <c r="I4174" s="160" cm="1">
        <f t="array" ref="I4174">INDEX('2.1.trackMPD'!I:I/(24*60*60),
       MATCH(1,
             (A4174='2.1.trackMPD'!A:A)*
             (C4174='2.1.trackMPD'!D:D)*
             (D4174/10^6='2.1.trackMPD'!H:H)*
             (E4174='2.1.trackMPD'!F:F),
0))</f>
        <v>5.9026715428240735E-2</v>
      </c>
    </row>
    <row r="4175" spans="1:9" x14ac:dyDescent="0.2">
      <c r="A4175" s="160" t="s">
        <v>94</v>
      </c>
      <c r="B4175" s="160" t="s">
        <v>7</v>
      </c>
      <c r="C4175" s="160">
        <f>_xlfn.XLOOKUP(B4175,'2.1.trackMPD'!$R$7:$R$29,'2.1.trackMPD'!$T$7:$T$29)</f>
        <v>6</v>
      </c>
      <c r="D4175" s="160">
        <v>1000</v>
      </c>
      <c r="E4175" s="160" t="s">
        <v>6390</v>
      </c>
      <c r="F4175" s="160" t="s">
        <v>110</v>
      </c>
      <c r="G4175" s="160" t="s">
        <v>140</v>
      </c>
      <c r="H4175" s="160" t="s">
        <v>6392</v>
      </c>
      <c r="I4175" s="160" cm="1">
        <f t="array" ref="I4175">INDEX('2.1.trackMPD'!J:J/(24*60*60),
       MATCH(1,
             (A4175='2.1.trackMPD'!A:A)*
             (C4175='2.1.trackMPD'!D:D)*
             (D4175/10^6='2.1.trackMPD'!H:H)*
             (E4175='2.1.trackMPD'!F:F),
0))</f>
        <v>3.4855258993055558</v>
      </c>
    </row>
    <row r="4176" spans="1:9" x14ac:dyDescent="0.2">
      <c r="A4176" s="160" t="s">
        <v>94</v>
      </c>
      <c r="B4176" s="160" t="s">
        <v>7</v>
      </c>
      <c r="C4176" s="160">
        <f>_xlfn.XLOOKUP(B4176,'2.1.trackMPD'!$R$7:$R$29,'2.1.trackMPD'!$T$7:$T$29)</f>
        <v>6</v>
      </c>
      <c r="D4176" s="160">
        <v>1000</v>
      </c>
      <c r="E4176" s="160" t="s">
        <v>6390</v>
      </c>
      <c r="F4176" s="160" t="s">
        <v>110</v>
      </c>
      <c r="G4176" s="160" t="s">
        <v>124</v>
      </c>
      <c r="H4176" s="160" t="s">
        <v>6393</v>
      </c>
      <c r="I4176" s="160" cm="1">
        <f t="array" ref="I4176">INDEX('2.1.trackMPD'!K:K/(24*60*60),
       MATCH(1,
             (A4176='2.1.trackMPD'!A:A)*
             (C4176='2.1.trackMPD'!D:D)*
             (D4176/10^6='2.1.trackMPD'!H:H)*
             (E4176='2.1.trackMPD'!F:F),
0))</f>
        <v>0</v>
      </c>
    </row>
    <row r="4177" spans="1:9" x14ac:dyDescent="0.2">
      <c r="A4177" s="160" t="s">
        <v>94</v>
      </c>
      <c r="B4177" s="160" t="s">
        <v>7</v>
      </c>
      <c r="C4177" s="160">
        <f>_xlfn.XLOOKUP(B4177,'2.1.trackMPD'!$R$7:$R$29,'2.1.trackMPD'!$T$7:$T$29)</f>
        <v>6</v>
      </c>
      <c r="D4177" s="160">
        <v>1000</v>
      </c>
      <c r="E4177" s="160" t="s">
        <v>6390</v>
      </c>
      <c r="F4177" s="160" t="s">
        <v>110</v>
      </c>
      <c r="G4177" s="160" t="s">
        <v>140</v>
      </c>
      <c r="H4177" s="160" t="s">
        <v>6393</v>
      </c>
      <c r="I4177" s="160" cm="1">
        <f t="array" ref="I4177">INDEX('2.1.trackMPD'!L:L/(24*60*60),
       MATCH(1,
             (A4177='2.1.trackMPD'!A:A)*
             (C4177='2.1.trackMPD'!D:D)*
             (D4177/10^6='2.1.trackMPD'!H:H)*
             (E4177='2.1.trackMPD'!F:F),
0))</f>
        <v>0</v>
      </c>
    </row>
    <row r="4178" spans="1:9" x14ac:dyDescent="0.2">
      <c r="A4178" s="160" t="s">
        <v>94</v>
      </c>
      <c r="B4178" s="160" t="s">
        <v>7</v>
      </c>
      <c r="C4178" s="160">
        <f>_xlfn.XLOOKUP(B4178,'2.1.trackMPD'!$R$7:$R$29,'2.1.trackMPD'!$T$7:$T$29)</f>
        <v>6</v>
      </c>
      <c r="D4178" s="160">
        <v>5000</v>
      </c>
      <c r="E4178" s="160" t="s">
        <v>6390</v>
      </c>
      <c r="F4178" s="160" t="s">
        <v>110</v>
      </c>
      <c r="G4178" s="160" t="s">
        <v>124</v>
      </c>
      <c r="H4178" s="160" t="s">
        <v>6392</v>
      </c>
      <c r="I4178" s="160" cm="1">
        <f t="array" ref="I4178">INDEX('2.1.trackMPD'!I:I/(24*60*60),
       MATCH(1,
             (A4178='2.1.trackMPD'!A:A)*
             (C4178='2.1.trackMPD'!D:D)*
             (D4178/10^6='2.1.trackMPD'!H:H)*
             (E4178='2.1.trackMPD'!F:F),
0))</f>
        <v>0.23320733935185184</v>
      </c>
    </row>
    <row r="4179" spans="1:9" x14ac:dyDescent="0.2">
      <c r="A4179" s="160" t="s">
        <v>94</v>
      </c>
      <c r="B4179" s="160" t="s">
        <v>7</v>
      </c>
      <c r="C4179" s="160">
        <f>_xlfn.XLOOKUP(B4179,'2.1.trackMPD'!$R$7:$R$29,'2.1.trackMPD'!$T$7:$T$29)</f>
        <v>6</v>
      </c>
      <c r="D4179" s="160">
        <v>5000</v>
      </c>
      <c r="E4179" s="160" t="s">
        <v>6390</v>
      </c>
      <c r="F4179" s="160" t="s">
        <v>110</v>
      </c>
      <c r="G4179" s="160" t="s">
        <v>140</v>
      </c>
      <c r="H4179" s="160" t="s">
        <v>6392</v>
      </c>
      <c r="I4179" s="160" cm="1">
        <f t="array" ref="I4179">INDEX('2.1.trackMPD'!J:J/(24*60*60),
       MATCH(1,
             (A4179='2.1.trackMPD'!A:A)*
             (C4179='2.1.trackMPD'!D:D)*
             (D4179/10^6='2.1.trackMPD'!H:H)*
             (E4179='2.1.trackMPD'!F:F),
0))</f>
        <v>13.762183506944444</v>
      </c>
    </row>
    <row r="4180" spans="1:9" x14ac:dyDescent="0.2">
      <c r="A4180" s="160" t="s">
        <v>94</v>
      </c>
      <c r="B4180" s="160" t="s">
        <v>7</v>
      </c>
      <c r="C4180" s="160">
        <f>_xlfn.XLOOKUP(B4180,'2.1.trackMPD'!$R$7:$R$29,'2.1.trackMPD'!$T$7:$T$29)</f>
        <v>6</v>
      </c>
      <c r="D4180" s="160">
        <v>5000</v>
      </c>
      <c r="E4180" s="160" t="s">
        <v>6390</v>
      </c>
      <c r="F4180" s="160" t="s">
        <v>110</v>
      </c>
      <c r="G4180" s="160" t="s">
        <v>124</v>
      </c>
      <c r="H4180" s="160" t="s">
        <v>6393</v>
      </c>
      <c r="I4180" s="160" cm="1">
        <f t="array" ref="I4180">INDEX('2.1.trackMPD'!K:K/(24*60*60),
       MATCH(1,
             (A4180='2.1.trackMPD'!A:A)*
             (C4180='2.1.trackMPD'!D:D)*
             (D4180/10^6='2.1.trackMPD'!H:H)*
             (E4180='2.1.trackMPD'!F:F),
0))</f>
        <v>0</v>
      </c>
    </row>
    <row r="4181" spans="1:9" x14ac:dyDescent="0.2">
      <c r="A4181" s="160" t="s">
        <v>94</v>
      </c>
      <c r="B4181" s="160" t="s">
        <v>7</v>
      </c>
      <c r="C4181" s="160">
        <f>_xlfn.XLOOKUP(B4181,'2.1.trackMPD'!$R$7:$R$29,'2.1.trackMPD'!$T$7:$T$29)</f>
        <v>6</v>
      </c>
      <c r="D4181" s="160">
        <v>5000</v>
      </c>
      <c r="E4181" s="160" t="s">
        <v>6390</v>
      </c>
      <c r="F4181" s="160" t="s">
        <v>110</v>
      </c>
      <c r="G4181" s="160" t="s">
        <v>140</v>
      </c>
      <c r="H4181" s="160" t="s">
        <v>6393</v>
      </c>
      <c r="I4181" s="160" cm="1">
        <f t="array" ref="I4181">INDEX('2.1.trackMPD'!L:L/(24*60*60),
       MATCH(1,
             (A4181='2.1.trackMPD'!A:A)*
             (C4181='2.1.trackMPD'!D:D)*
             (D4181/10^6='2.1.trackMPD'!H:H)*
             (E4181='2.1.trackMPD'!F:F),
0))</f>
        <v>0</v>
      </c>
    </row>
    <row r="4182" spans="1:9" x14ac:dyDescent="0.2">
      <c r="A4182" s="160" t="s">
        <v>94</v>
      </c>
      <c r="B4182" s="160" t="s">
        <v>7</v>
      </c>
      <c r="C4182" s="160">
        <f>_xlfn.XLOOKUP(B4182,'2.1.trackMPD'!$R$7:$R$29,'2.1.trackMPD'!$T$7:$T$29)</f>
        <v>6</v>
      </c>
      <c r="D4182" s="160">
        <v>1</v>
      </c>
      <c r="E4182" s="160" t="s">
        <v>6394</v>
      </c>
      <c r="F4182" s="160" t="s">
        <v>110</v>
      </c>
      <c r="G4182" s="160" t="s">
        <v>124</v>
      </c>
      <c r="H4182" s="160" t="s">
        <v>6392</v>
      </c>
      <c r="I4182" s="160" cm="1">
        <f t="array" ref="I4182">INDEX('2.1.trackMPD'!I:I/(24*60*60),
       MATCH(1,
             (A4182='2.1.trackMPD'!A:A)*
             (C4182='2.1.trackMPD'!D:D)*
             (D4182/10^6='2.1.trackMPD'!H:H)*
             (E4182='2.1.trackMPD'!F:F),
0))</f>
        <v>6.8932571759259253E-7</v>
      </c>
    </row>
    <row r="4183" spans="1:9" x14ac:dyDescent="0.2">
      <c r="A4183" s="160" t="s">
        <v>94</v>
      </c>
      <c r="B4183" s="160" t="s">
        <v>7</v>
      </c>
      <c r="C4183" s="160">
        <f>_xlfn.XLOOKUP(B4183,'2.1.trackMPD'!$R$7:$R$29,'2.1.trackMPD'!$T$7:$T$29)</f>
        <v>6</v>
      </c>
      <c r="D4183" s="160">
        <v>1</v>
      </c>
      <c r="E4183" s="160" t="s">
        <v>6394</v>
      </c>
      <c r="F4183" s="160" t="s">
        <v>110</v>
      </c>
      <c r="G4183" s="160" t="s">
        <v>140</v>
      </c>
      <c r="H4183" s="160" t="s">
        <v>6392</v>
      </c>
      <c r="I4183" s="160" cm="1">
        <f t="array" ref="I4183">INDEX('2.1.trackMPD'!J:J/(24*60*60),
       MATCH(1,
             (A4183='2.1.trackMPD'!A:A)*
             (C4183='2.1.trackMPD'!D:D)*
             (D4183/10^6='2.1.trackMPD'!H:H)*
             (E4183='2.1.trackMPD'!F:F),
0))</f>
        <v>5.7354469895833331E-5</v>
      </c>
    </row>
    <row r="4184" spans="1:9" x14ac:dyDescent="0.2">
      <c r="A4184" s="160" t="s">
        <v>94</v>
      </c>
      <c r="B4184" s="160" t="s">
        <v>7</v>
      </c>
      <c r="C4184" s="160">
        <f>_xlfn.XLOOKUP(B4184,'2.1.trackMPD'!$R$7:$R$29,'2.1.trackMPD'!$T$7:$T$29)</f>
        <v>6</v>
      </c>
      <c r="D4184" s="160">
        <v>1</v>
      </c>
      <c r="E4184" s="160" t="s">
        <v>6394</v>
      </c>
      <c r="F4184" s="160" t="s">
        <v>110</v>
      </c>
      <c r="G4184" s="160" t="s">
        <v>124</v>
      </c>
      <c r="H4184" s="160" t="s">
        <v>6393</v>
      </c>
      <c r="I4184" s="160" cm="1">
        <f t="array" ref="I4184">INDEX('2.1.trackMPD'!K:K/(24*60*60),
       MATCH(1,
             (A4184='2.1.trackMPD'!A:A)*
             (C4184='2.1.trackMPD'!D:D)*
             (D4184/10^6='2.1.trackMPD'!H:H)*
             (E4184='2.1.trackMPD'!F:F),
0))</f>
        <v>1.5483710648148149E-7</v>
      </c>
    </row>
    <row r="4185" spans="1:9" x14ac:dyDescent="0.2">
      <c r="A4185" s="160" t="s">
        <v>94</v>
      </c>
      <c r="B4185" s="160" t="s">
        <v>7</v>
      </c>
      <c r="C4185" s="160">
        <f>_xlfn.XLOOKUP(B4185,'2.1.trackMPD'!$R$7:$R$29,'2.1.trackMPD'!$T$7:$T$29)</f>
        <v>6</v>
      </c>
      <c r="D4185" s="160">
        <v>1</v>
      </c>
      <c r="E4185" s="160" t="s">
        <v>6394</v>
      </c>
      <c r="F4185" s="160" t="s">
        <v>110</v>
      </c>
      <c r="G4185" s="160" t="s">
        <v>140</v>
      </c>
      <c r="H4185" s="160" t="s">
        <v>6393</v>
      </c>
      <c r="I4185" s="160" cm="1">
        <f t="array" ref="I4185">INDEX('2.1.trackMPD'!L:L/(24*60*60),
       MATCH(1,
             (A4185='2.1.trackMPD'!A:A)*
             (C4185='2.1.trackMPD'!D:D)*
             (D4185/10^6='2.1.trackMPD'!H:H)*
             (E4185='2.1.trackMPD'!F:F),
0))</f>
        <v>1.0270239930555556E-6</v>
      </c>
    </row>
    <row r="4186" spans="1:9" x14ac:dyDescent="0.2">
      <c r="A4186" s="160" t="s">
        <v>94</v>
      </c>
      <c r="B4186" s="160" t="s">
        <v>7</v>
      </c>
      <c r="C4186" s="160">
        <f>_xlfn.XLOOKUP(B4186,'2.1.trackMPD'!$R$7:$R$29,'2.1.trackMPD'!$T$7:$T$29)</f>
        <v>6</v>
      </c>
      <c r="D4186" s="160">
        <v>10</v>
      </c>
      <c r="E4186" s="160" t="s">
        <v>6394</v>
      </c>
      <c r="F4186" s="160" t="s">
        <v>110</v>
      </c>
      <c r="G4186" s="160" t="s">
        <v>124</v>
      </c>
      <c r="H4186" s="160" t="s">
        <v>6392</v>
      </c>
      <c r="I4186" s="160" cm="1">
        <f t="array" ref="I4186">INDEX('2.1.trackMPD'!I:I/(24*60*60),
       MATCH(1,
             (A4186='2.1.trackMPD'!A:A)*
             (C4186='2.1.trackMPD'!D:D)*
             (D4186/10^6='2.1.trackMPD'!H:H)*
             (E4186='2.1.trackMPD'!F:F),
0))</f>
        <v>4.1359987731481482E-6</v>
      </c>
    </row>
    <row r="4187" spans="1:9" x14ac:dyDescent="0.2">
      <c r="A4187" s="160" t="s">
        <v>94</v>
      </c>
      <c r="B4187" s="160" t="s">
        <v>7</v>
      </c>
      <c r="C4187" s="160">
        <f>_xlfn.XLOOKUP(B4187,'2.1.trackMPD'!$R$7:$R$29,'2.1.trackMPD'!$T$7:$T$29)</f>
        <v>6</v>
      </c>
      <c r="D4187" s="160">
        <v>10</v>
      </c>
      <c r="E4187" s="160" t="s">
        <v>6394</v>
      </c>
      <c r="F4187" s="160" t="s">
        <v>110</v>
      </c>
      <c r="G4187" s="160" t="s">
        <v>140</v>
      </c>
      <c r="H4187" s="160" t="s">
        <v>6392</v>
      </c>
      <c r="I4187" s="160" cm="1">
        <f t="array" ref="I4187">INDEX('2.1.trackMPD'!J:J/(24*60*60),
       MATCH(1,
             (A4187='2.1.trackMPD'!A:A)*
             (C4187='2.1.trackMPD'!D:D)*
             (D4187/10^6='2.1.trackMPD'!H:H)*
             (E4187='2.1.trackMPD'!F:F),
0))</f>
        <v>6.6284194224537038E-5</v>
      </c>
    </row>
    <row r="4188" spans="1:9" x14ac:dyDescent="0.2">
      <c r="A4188" s="160" t="s">
        <v>94</v>
      </c>
      <c r="B4188" s="160" t="s">
        <v>7</v>
      </c>
      <c r="C4188" s="160">
        <f>_xlfn.XLOOKUP(B4188,'2.1.trackMPD'!$R$7:$R$29,'2.1.trackMPD'!$T$7:$T$29)</f>
        <v>6</v>
      </c>
      <c r="D4188" s="160">
        <v>10</v>
      </c>
      <c r="E4188" s="160" t="s">
        <v>6394</v>
      </c>
      <c r="F4188" s="160" t="s">
        <v>110</v>
      </c>
      <c r="G4188" s="160" t="s">
        <v>124</v>
      </c>
      <c r="H4188" s="160" t="s">
        <v>6393</v>
      </c>
      <c r="I4188" s="160" cm="1">
        <f t="array" ref="I4188">INDEX('2.1.trackMPD'!K:K/(24*60*60),
       MATCH(1,
             (A4188='2.1.trackMPD'!A:A)*
             (C4188='2.1.trackMPD'!D:D)*
             (D4188/10^6='2.1.trackMPD'!H:H)*
             (E4188='2.1.trackMPD'!F:F),
0))</f>
        <v>0</v>
      </c>
    </row>
    <row r="4189" spans="1:9" x14ac:dyDescent="0.2">
      <c r="A4189" s="160" t="s">
        <v>94</v>
      </c>
      <c r="B4189" s="160" t="s">
        <v>7</v>
      </c>
      <c r="C4189" s="160">
        <f>_xlfn.XLOOKUP(B4189,'2.1.trackMPD'!$R$7:$R$29,'2.1.trackMPD'!$T$7:$T$29)</f>
        <v>6</v>
      </c>
      <c r="D4189" s="160">
        <v>10</v>
      </c>
      <c r="E4189" s="160" t="s">
        <v>6394</v>
      </c>
      <c r="F4189" s="160" t="s">
        <v>110</v>
      </c>
      <c r="G4189" s="160" t="s">
        <v>140</v>
      </c>
      <c r="H4189" s="160" t="s">
        <v>6393</v>
      </c>
      <c r="I4189" s="160" cm="1">
        <f t="array" ref="I4189">INDEX('2.1.trackMPD'!L:L/(24*60*60),
       MATCH(1,
             (A4189='2.1.trackMPD'!A:A)*
             (C4189='2.1.trackMPD'!D:D)*
             (D4189/10^6='2.1.trackMPD'!H:H)*
             (E4189='2.1.trackMPD'!F:F),
0))</f>
        <v>0</v>
      </c>
    </row>
    <row r="4190" spans="1:9" x14ac:dyDescent="0.2">
      <c r="A4190" s="160" t="s">
        <v>94</v>
      </c>
      <c r="B4190" s="160" t="s">
        <v>7</v>
      </c>
      <c r="C4190" s="160">
        <f>_xlfn.XLOOKUP(B4190,'2.1.trackMPD'!$R$7:$R$29,'2.1.trackMPD'!$T$7:$T$29)</f>
        <v>6</v>
      </c>
      <c r="D4190" s="160">
        <v>100</v>
      </c>
      <c r="E4190" s="160" t="s">
        <v>6394</v>
      </c>
      <c r="F4190" s="160" t="s">
        <v>110</v>
      </c>
      <c r="G4190" s="160" t="s">
        <v>124</v>
      </c>
      <c r="H4190" s="160" t="s">
        <v>6392</v>
      </c>
      <c r="I4190" s="160" cm="1">
        <f t="array" ref="I4190">INDEX('2.1.trackMPD'!I:I/(24*60*60),
       MATCH(1,
             (A4190='2.1.trackMPD'!A:A)*
             (C4190='2.1.trackMPD'!D:D)*
             (D4190/10^6='2.1.trackMPD'!H:H)*
             (E4190='2.1.trackMPD'!F:F),
0))</f>
        <v>7.4560182384259257E-3</v>
      </c>
    </row>
    <row r="4191" spans="1:9" x14ac:dyDescent="0.2">
      <c r="A4191" s="160" t="s">
        <v>94</v>
      </c>
      <c r="B4191" s="160" t="s">
        <v>7</v>
      </c>
      <c r="C4191" s="160">
        <f>_xlfn.XLOOKUP(B4191,'2.1.trackMPD'!$R$7:$R$29,'2.1.trackMPD'!$T$7:$T$29)</f>
        <v>6</v>
      </c>
      <c r="D4191" s="160">
        <v>100</v>
      </c>
      <c r="E4191" s="160" t="s">
        <v>6394</v>
      </c>
      <c r="F4191" s="160" t="s">
        <v>110</v>
      </c>
      <c r="G4191" s="160" t="s">
        <v>140</v>
      </c>
      <c r="H4191" s="160" t="s">
        <v>6392</v>
      </c>
      <c r="I4191" s="160" cm="1">
        <f t="array" ref="I4191">INDEX('2.1.trackMPD'!J:J/(24*60*60),
       MATCH(1,
             (A4191='2.1.trackMPD'!A:A)*
             (C4191='2.1.trackMPD'!D:D)*
             (D4191/10^6='2.1.trackMPD'!H:H)*
             (E4191='2.1.trackMPD'!F:F),
0))</f>
        <v>4.6453586388888884E-3</v>
      </c>
    </row>
    <row r="4192" spans="1:9" x14ac:dyDescent="0.2">
      <c r="A4192" s="160" t="s">
        <v>94</v>
      </c>
      <c r="B4192" s="160" t="s">
        <v>7</v>
      </c>
      <c r="C4192" s="160">
        <f>_xlfn.XLOOKUP(B4192,'2.1.trackMPD'!$R$7:$R$29,'2.1.trackMPD'!$T$7:$T$29)</f>
        <v>6</v>
      </c>
      <c r="D4192" s="160">
        <v>100</v>
      </c>
      <c r="E4192" s="160" t="s">
        <v>6394</v>
      </c>
      <c r="F4192" s="160" t="s">
        <v>110</v>
      </c>
      <c r="G4192" s="160" t="s">
        <v>124</v>
      </c>
      <c r="H4192" s="160" t="s">
        <v>6393</v>
      </c>
      <c r="I4192" s="160" cm="1">
        <f t="array" ref="I4192">INDEX('2.1.trackMPD'!K:K/(24*60*60),
       MATCH(1,
             (A4192='2.1.trackMPD'!A:A)*
             (C4192='2.1.trackMPD'!D:D)*
             (D4192/10^6='2.1.trackMPD'!H:H)*
             (E4192='2.1.trackMPD'!F:F),
0))</f>
        <v>0</v>
      </c>
    </row>
    <row r="4193" spans="1:9" x14ac:dyDescent="0.2">
      <c r="A4193" s="160" t="s">
        <v>94</v>
      </c>
      <c r="B4193" s="160" t="s">
        <v>7</v>
      </c>
      <c r="C4193" s="160">
        <f>_xlfn.XLOOKUP(B4193,'2.1.trackMPD'!$R$7:$R$29,'2.1.trackMPD'!$T$7:$T$29)</f>
        <v>6</v>
      </c>
      <c r="D4193" s="160">
        <v>100</v>
      </c>
      <c r="E4193" s="160" t="s">
        <v>6394</v>
      </c>
      <c r="F4193" s="160" t="s">
        <v>110</v>
      </c>
      <c r="G4193" s="160" t="s">
        <v>140</v>
      </c>
      <c r="H4193" s="160" t="s">
        <v>6393</v>
      </c>
      <c r="I4193" s="160" cm="1">
        <f t="array" ref="I4193">INDEX('2.1.trackMPD'!L:L/(24*60*60),
       MATCH(1,
             (A4193='2.1.trackMPD'!A:A)*
             (C4193='2.1.trackMPD'!D:D)*
             (D4193/10^6='2.1.trackMPD'!H:H)*
             (E4193='2.1.trackMPD'!F:F),
0))</f>
        <v>0</v>
      </c>
    </row>
    <row r="4194" spans="1:9" x14ac:dyDescent="0.2">
      <c r="A4194" s="160" t="s">
        <v>94</v>
      </c>
      <c r="B4194" s="160" t="s">
        <v>7</v>
      </c>
      <c r="C4194" s="160">
        <f>_xlfn.XLOOKUP(B4194,'2.1.trackMPD'!$R$7:$R$29,'2.1.trackMPD'!$T$7:$T$29)</f>
        <v>6</v>
      </c>
      <c r="D4194" s="160">
        <v>1000</v>
      </c>
      <c r="E4194" s="160" t="s">
        <v>6394</v>
      </c>
      <c r="F4194" s="160" t="s">
        <v>110</v>
      </c>
      <c r="G4194" s="160" t="s">
        <v>124</v>
      </c>
      <c r="H4194" s="160" t="s">
        <v>6392</v>
      </c>
      <c r="I4194" s="160" cm="1">
        <f t="array" ref="I4194">INDEX('2.1.trackMPD'!I:I/(24*60*60),
       MATCH(1,
             (A4194='2.1.trackMPD'!A:A)*
             (C4194='2.1.trackMPD'!D:D)*
             (D4194/10^6='2.1.trackMPD'!H:H)*
             (E4194='2.1.trackMPD'!F:F),
0))</f>
        <v>5.3419182569444439E-2</v>
      </c>
    </row>
    <row r="4195" spans="1:9" x14ac:dyDescent="0.2">
      <c r="A4195" s="160" t="s">
        <v>94</v>
      </c>
      <c r="B4195" s="160" t="s">
        <v>7</v>
      </c>
      <c r="C4195" s="160">
        <f>_xlfn.XLOOKUP(B4195,'2.1.trackMPD'!$R$7:$R$29,'2.1.trackMPD'!$T$7:$T$29)</f>
        <v>6</v>
      </c>
      <c r="D4195" s="160">
        <v>1000</v>
      </c>
      <c r="E4195" s="160" t="s">
        <v>6394</v>
      </c>
      <c r="F4195" s="160" t="s">
        <v>110</v>
      </c>
      <c r="G4195" s="160" t="s">
        <v>140</v>
      </c>
      <c r="H4195" s="160" t="s">
        <v>6392</v>
      </c>
      <c r="I4195" s="160" cm="1">
        <f t="array" ref="I4195">INDEX('2.1.trackMPD'!J:J/(24*60*60),
       MATCH(1,
             (A4195='2.1.trackMPD'!A:A)*
             (C4195='2.1.trackMPD'!D:D)*
             (D4195/10^6='2.1.trackMPD'!H:H)*
             (E4195='2.1.trackMPD'!F:F),
0))</f>
        <v>3.1546810208333333</v>
      </c>
    </row>
    <row r="4196" spans="1:9" x14ac:dyDescent="0.2">
      <c r="A4196" s="160" t="s">
        <v>94</v>
      </c>
      <c r="B4196" s="160" t="s">
        <v>7</v>
      </c>
      <c r="C4196" s="160">
        <f>_xlfn.XLOOKUP(B4196,'2.1.trackMPD'!$R$7:$R$29,'2.1.trackMPD'!$T$7:$T$29)</f>
        <v>6</v>
      </c>
      <c r="D4196" s="160">
        <v>1000</v>
      </c>
      <c r="E4196" s="160" t="s">
        <v>6394</v>
      </c>
      <c r="F4196" s="160" t="s">
        <v>110</v>
      </c>
      <c r="G4196" s="160" t="s">
        <v>124</v>
      </c>
      <c r="H4196" s="160" t="s">
        <v>6393</v>
      </c>
      <c r="I4196" s="160" cm="1">
        <f t="array" ref="I4196">INDEX('2.1.trackMPD'!K:K/(24*60*60),
       MATCH(1,
             (A4196='2.1.trackMPD'!A:A)*
             (C4196='2.1.trackMPD'!D:D)*
             (D4196/10^6='2.1.trackMPD'!H:H)*
             (E4196='2.1.trackMPD'!F:F),
0))</f>
        <v>0</v>
      </c>
    </row>
    <row r="4197" spans="1:9" x14ac:dyDescent="0.2">
      <c r="A4197" s="160" t="s">
        <v>94</v>
      </c>
      <c r="B4197" s="160" t="s">
        <v>7</v>
      </c>
      <c r="C4197" s="160">
        <f>_xlfn.XLOOKUP(B4197,'2.1.trackMPD'!$R$7:$R$29,'2.1.trackMPD'!$T$7:$T$29)</f>
        <v>6</v>
      </c>
      <c r="D4197" s="160">
        <v>1000</v>
      </c>
      <c r="E4197" s="160" t="s">
        <v>6394</v>
      </c>
      <c r="F4197" s="160" t="s">
        <v>110</v>
      </c>
      <c r="G4197" s="160" t="s">
        <v>140</v>
      </c>
      <c r="H4197" s="160" t="s">
        <v>6393</v>
      </c>
      <c r="I4197" s="160" cm="1">
        <f t="array" ref="I4197">INDEX('2.1.trackMPD'!L:L/(24*60*60),
       MATCH(1,
             (A4197='2.1.trackMPD'!A:A)*
             (C4197='2.1.trackMPD'!D:D)*
             (D4197/10^6='2.1.trackMPD'!H:H)*
             (E4197='2.1.trackMPD'!F:F),
0))</f>
        <v>0</v>
      </c>
    </row>
    <row r="4198" spans="1:9" x14ac:dyDescent="0.2">
      <c r="A4198" s="160" t="s">
        <v>94</v>
      </c>
      <c r="B4198" s="160" t="s">
        <v>7</v>
      </c>
      <c r="C4198" s="160">
        <f>_xlfn.XLOOKUP(B4198,'2.1.trackMPD'!$R$7:$R$29,'2.1.trackMPD'!$T$7:$T$29)</f>
        <v>6</v>
      </c>
      <c r="D4198" s="160">
        <v>5000</v>
      </c>
      <c r="E4198" s="160" t="s">
        <v>6394</v>
      </c>
      <c r="F4198" s="160" t="s">
        <v>110</v>
      </c>
      <c r="G4198" s="160" t="s">
        <v>124</v>
      </c>
      <c r="H4198" s="160" t="s">
        <v>6392</v>
      </c>
      <c r="I4198" s="160" cm="1">
        <f t="array" ref="I4198">INDEX('2.1.trackMPD'!I:I/(24*60*60),
       MATCH(1,
             (A4198='2.1.trackMPD'!A:A)*
             (C4198='2.1.trackMPD'!D:D)*
             (D4198/10^6='2.1.trackMPD'!H:H)*
             (E4198='2.1.trackMPD'!F:F),
0))</f>
        <v>0.12971973425925926</v>
      </c>
    </row>
    <row r="4199" spans="1:9" x14ac:dyDescent="0.2">
      <c r="A4199" s="160" t="s">
        <v>94</v>
      </c>
      <c r="B4199" s="160" t="s">
        <v>7</v>
      </c>
      <c r="C4199" s="160">
        <f>_xlfn.XLOOKUP(B4199,'2.1.trackMPD'!$R$7:$R$29,'2.1.trackMPD'!$T$7:$T$29)</f>
        <v>6</v>
      </c>
      <c r="D4199" s="160">
        <v>5000</v>
      </c>
      <c r="E4199" s="160" t="s">
        <v>6394</v>
      </c>
      <c r="F4199" s="160" t="s">
        <v>110</v>
      </c>
      <c r="G4199" s="160" t="s">
        <v>140</v>
      </c>
      <c r="H4199" s="160" t="s">
        <v>6392</v>
      </c>
      <c r="I4199" s="160" cm="1">
        <f t="array" ref="I4199">INDEX('2.1.trackMPD'!J:J/(24*60*60),
       MATCH(1,
             (A4199='2.1.trackMPD'!A:A)*
             (C4199='2.1.trackMPD'!D:D)*
             (D4199/10^6='2.1.trackMPD'!H:H)*
             (E4199='2.1.trackMPD'!F:F),
0))</f>
        <v>7.6564150069444441</v>
      </c>
    </row>
    <row r="4200" spans="1:9" x14ac:dyDescent="0.2">
      <c r="A4200" s="160" t="s">
        <v>94</v>
      </c>
      <c r="B4200" s="160" t="s">
        <v>7</v>
      </c>
      <c r="C4200" s="160">
        <f>_xlfn.XLOOKUP(B4200,'2.1.trackMPD'!$R$7:$R$29,'2.1.trackMPD'!$T$7:$T$29)</f>
        <v>6</v>
      </c>
      <c r="D4200" s="160">
        <v>5000</v>
      </c>
      <c r="E4200" s="160" t="s">
        <v>6394</v>
      </c>
      <c r="F4200" s="160" t="s">
        <v>110</v>
      </c>
      <c r="G4200" s="160" t="s">
        <v>124</v>
      </c>
      <c r="H4200" s="160" t="s">
        <v>6393</v>
      </c>
      <c r="I4200" s="160" cm="1">
        <f t="array" ref="I4200">INDEX('2.1.trackMPD'!K:K/(24*60*60),
       MATCH(1,
             (A4200='2.1.trackMPD'!A:A)*
             (C4200='2.1.trackMPD'!D:D)*
             (D4200/10^6='2.1.trackMPD'!H:H)*
             (E4200='2.1.trackMPD'!F:F),
0))</f>
        <v>0</v>
      </c>
    </row>
    <row r="4201" spans="1:9" x14ac:dyDescent="0.2">
      <c r="A4201" s="160" t="s">
        <v>94</v>
      </c>
      <c r="B4201" s="160" t="s">
        <v>7</v>
      </c>
      <c r="C4201" s="160">
        <f>_xlfn.XLOOKUP(B4201,'2.1.trackMPD'!$R$7:$R$29,'2.1.trackMPD'!$T$7:$T$29)</f>
        <v>6</v>
      </c>
      <c r="D4201" s="160">
        <v>5000</v>
      </c>
      <c r="E4201" s="160" t="s">
        <v>6394</v>
      </c>
      <c r="F4201" s="160" t="s">
        <v>110</v>
      </c>
      <c r="G4201" s="160" t="s">
        <v>140</v>
      </c>
      <c r="H4201" s="160" t="s">
        <v>6393</v>
      </c>
      <c r="I4201" s="160" cm="1">
        <f t="array" ref="I4201">INDEX('2.1.trackMPD'!L:L/(24*60*60),
       MATCH(1,
             (A4201='2.1.trackMPD'!A:A)*
             (C4201='2.1.trackMPD'!D:D)*
             (D4201/10^6='2.1.trackMPD'!H:H)*
             (E4201='2.1.trackMPD'!F:F),
0))</f>
        <v>0</v>
      </c>
    </row>
    <row r="4202" spans="1:9" x14ac:dyDescent="0.2">
      <c r="A4202" s="160" t="s">
        <v>94</v>
      </c>
      <c r="B4202" s="160" t="s">
        <v>7</v>
      </c>
      <c r="C4202" s="160">
        <f>_xlfn.XLOOKUP(B4202,'2.1.trackMPD'!$R$7:$R$29,'2.1.trackMPD'!$T$7:$T$29)</f>
        <v>6</v>
      </c>
      <c r="D4202" s="160">
        <v>1</v>
      </c>
      <c r="E4202" s="160" t="s">
        <v>6395</v>
      </c>
      <c r="F4202" s="160" t="s">
        <v>110</v>
      </c>
      <c r="G4202" s="160" t="s">
        <v>124</v>
      </c>
      <c r="H4202" s="160" t="s">
        <v>6392</v>
      </c>
      <c r="I4202" s="160" t="e" cm="1">
        <f t="array" ref="I4202">INDEX('2.1.trackMPD'!I:I/(24*60*60),
       MATCH(1,
             (A4202='2.1.trackMPD'!A:A)*
             (C4202='2.1.trackMPD'!D:D)*
             (D4202/10^6='2.1.trackMPD'!H:H)*
             (E4202='2.1.trackMPD'!F:F),
0))</f>
        <v>#N/A</v>
      </c>
    </row>
    <row r="4203" spans="1:9" x14ac:dyDescent="0.2">
      <c r="A4203" s="160" t="s">
        <v>94</v>
      </c>
      <c r="B4203" s="160" t="s">
        <v>7</v>
      </c>
      <c r="C4203" s="160">
        <f>_xlfn.XLOOKUP(B4203,'2.1.trackMPD'!$R$7:$R$29,'2.1.trackMPD'!$T$7:$T$29)</f>
        <v>6</v>
      </c>
      <c r="D4203" s="160">
        <v>1</v>
      </c>
      <c r="E4203" s="160" t="s">
        <v>6395</v>
      </c>
      <c r="F4203" s="160" t="s">
        <v>110</v>
      </c>
      <c r="G4203" s="160" t="s">
        <v>140</v>
      </c>
      <c r="H4203" s="160" t="s">
        <v>6392</v>
      </c>
      <c r="I4203" s="160" t="e" cm="1">
        <f t="array" ref="I4203">INDEX('2.1.trackMPD'!J:J/(24*60*60),
       MATCH(1,
             (A4203='2.1.trackMPD'!A:A)*
             (C4203='2.1.trackMPD'!D:D)*
             (D4203/10^6='2.1.trackMPD'!H:H)*
             (E4203='2.1.trackMPD'!F:F),
0))</f>
        <v>#N/A</v>
      </c>
    </row>
    <row r="4204" spans="1:9" x14ac:dyDescent="0.2">
      <c r="A4204" s="160" t="s">
        <v>94</v>
      </c>
      <c r="B4204" s="160" t="s">
        <v>7</v>
      </c>
      <c r="C4204" s="160">
        <f>_xlfn.XLOOKUP(B4204,'2.1.trackMPD'!$R$7:$R$29,'2.1.trackMPD'!$T$7:$T$29)</f>
        <v>6</v>
      </c>
      <c r="D4204" s="160">
        <v>1</v>
      </c>
      <c r="E4204" s="160" t="s">
        <v>6395</v>
      </c>
      <c r="F4204" s="160" t="s">
        <v>110</v>
      </c>
      <c r="G4204" s="160" t="s">
        <v>124</v>
      </c>
      <c r="H4204" s="160" t="s">
        <v>6393</v>
      </c>
      <c r="I4204" s="160" t="e" cm="1">
        <f t="array" ref="I4204">INDEX('2.1.trackMPD'!K:K/(24*60*60),
       MATCH(1,
             (A4204='2.1.trackMPD'!A:A)*
             (C4204='2.1.trackMPD'!D:D)*
             (D4204/10^6='2.1.trackMPD'!H:H)*
             (E4204='2.1.trackMPD'!F:F),
0))</f>
        <v>#N/A</v>
      </c>
    </row>
    <row r="4205" spans="1:9" x14ac:dyDescent="0.2">
      <c r="A4205" s="160" t="s">
        <v>94</v>
      </c>
      <c r="B4205" s="160" t="s">
        <v>7</v>
      </c>
      <c r="C4205" s="160">
        <f>_xlfn.XLOOKUP(B4205,'2.1.trackMPD'!$R$7:$R$29,'2.1.trackMPD'!$T$7:$T$29)</f>
        <v>6</v>
      </c>
      <c r="D4205" s="160">
        <v>1</v>
      </c>
      <c r="E4205" s="160" t="s">
        <v>6395</v>
      </c>
      <c r="F4205" s="160" t="s">
        <v>110</v>
      </c>
      <c r="G4205" s="160" t="s">
        <v>140</v>
      </c>
      <c r="H4205" s="160" t="s">
        <v>6393</v>
      </c>
      <c r="I4205" s="160" t="e" cm="1">
        <f t="array" ref="I4205">INDEX('2.1.trackMPD'!L:L/(24*60*60),
       MATCH(1,
             (A4205='2.1.trackMPD'!A:A)*
             (C4205='2.1.trackMPD'!D:D)*
             (D4205/10^6='2.1.trackMPD'!H:H)*
             (E4205='2.1.trackMPD'!F:F),
0))</f>
        <v>#N/A</v>
      </c>
    </row>
    <row r="4206" spans="1:9" x14ac:dyDescent="0.2">
      <c r="A4206" s="160" t="s">
        <v>94</v>
      </c>
      <c r="B4206" s="160" t="s">
        <v>7</v>
      </c>
      <c r="C4206" s="160">
        <f>_xlfn.XLOOKUP(B4206,'2.1.trackMPD'!$R$7:$R$29,'2.1.trackMPD'!$T$7:$T$29)</f>
        <v>6</v>
      </c>
      <c r="D4206" s="160">
        <v>10</v>
      </c>
      <c r="E4206" s="160" t="s">
        <v>6395</v>
      </c>
      <c r="F4206" s="160" t="s">
        <v>110</v>
      </c>
      <c r="G4206" s="160" t="s">
        <v>124</v>
      </c>
      <c r="H4206" s="160" t="s">
        <v>6392</v>
      </c>
      <c r="I4206" s="160" t="e" cm="1">
        <f t="array" ref="I4206">INDEX('2.1.trackMPD'!I:I/(24*60*60),
       MATCH(1,
             (A4206='2.1.trackMPD'!A:A)*
             (C4206='2.1.trackMPD'!D:D)*
             (D4206/10^6='2.1.trackMPD'!H:H)*
             (E4206='2.1.trackMPD'!F:F),
0))</f>
        <v>#N/A</v>
      </c>
    </row>
    <row r="4207" spans="1:9" x14ac:dyDescent="0.2">
      <c r="A4207" s="160" t="s">
        <v>94</v>
      </c>
      <c r="B4207" s="160" t="s">
        <v>7</v>
      </c>
      <c r="C4207" s="160">
        <f>_xlfn.XLOOKUP(B4207,'2.1.trackMPD'!$R$7:$R$29,'2.1.trackMPD'!$T$7:$T$29)</f>
        <v>6</v>
      </c>
      <c r="D4207" s="160">
        <v>10</v>
      </c>
      <c r="E4207" s="160" t="s">
        <v>6395</v>
      </c>
      <c r="F4207" s="160" t="s">
        <v>110</v>
      </c>
      <c r="G4207" s="160" t="s">
        <v>140</v>
      </c>
      <c r="H4207" s="160" t="s">
        <v>6392</v>
      </c>
      <c r="I4207" s="160" t="e" cm="1">
        <f t="array" ref="I4207">INDEX('2.1.trackMPD'!J:J/(24*60*60),
       MATCH(1,
             (A4207='2.1.trackMPD'!A:A)*
             (C4207='2.1.trackMPD'!D:D)*
             (D4207/10^6='2.1.trackMPD'!H:H)*
             (E4207='2.1.trackMPD'!F:F),
0))</f>
        <v>#N/A</v>
      </c>
    </row>
    <row r="4208" spans="1:9" x14ac:dyDescent="0.2">
      <c r="A4208" s="160" t="s">
        <v>94</v>
      </c>
      <c r="B4208" s="160" t="s">
        <v>7</v>
      </c>
      <c r="C4208" s="160">
        <f>_xlfn.XLOOKUP(B4208,'2.1.trackMPD'!$R$7:$R$29,'2.1.trackMPD'!$T$7:$T$29)</f>
        <v>6</v>
      </c>
      <c r="D4208" s="160">
        <v>10</v>
      </c>
      <c r="E4208" s="160" t="s">
        <v>6395</v>
      </c>
      <c r="F4208" s="160" t="s">
        <v>110</v>
      </c>
      <c r="G4208" s="160" t="s">
        <v>124</v>
      </c>
      <c r="H4208" s="160" t="s">
        <v>6393</v>
      </c>
      <c r="I4208" s="160" t="e" cm="1">
        <f t="array" ref="I4208">INDEX('2.1.trackMPD'!K:K/(24*60*60),
       MATCH(1,
             (A4208='2.1.trackMPD'!A:A)*
             (C4208='2.1.trackMPD'!D:D)*
             (D4208/10^6='2.1.trackMPD'!H:H)*
             (E4208='2.1.trackMPD'!F:F),
0))</f>
        <v>#N/A</v>
      </c>
    </row>
    <row r="4209" spans="1:9" x14ac:dyDescent="0.2">
      <c r="A4209" s="160" t="s">
        <v>94</v>
      </c>
      <c r="B4209" s="160" t="s">
        <v>7</v>
      </c>
      <c r="C4209" s="160">
        <f>_xlfn.XLOOKUP(B4209,'2.1.trackMPD'!$R$7:$R$29,'2.1.trackMPD'!$T$7:$T$29)</f>
        <v>6</v>
      </c>
      <c r="D4209" s="160">
        <v>10</v>
      </c>
      <c r="E4209" s="160" t="s">
        <v>6395</v>
      </c>
      <c r="F4209" s="160" t="s">
        <v>110</v>
      </c>
      <c r="G4209" s="160" t="s">
        <v>140</v>
      </c>
      <c r="H4209" s="160" t="s">
        <v>6393</v>
      </c>
      <c r="I4209" s="160" t="e" cm="1">
        <f t="array" ref="I4209">INDEX('2.1.trackMPD'!L:L/(24*60*60),
       MATCH(1,
             (A4209='2.1.trackMPD'!A:A)*
             (C4209='2.1.trackMPD'!D:D)*
             (D4209/10^6='2.1.trackMPD'!H:H)*
             (E4209='2.1.trackMPD'!F:F),
0))</f>
        <v>#N/A</v>
      </c>
    </row>
    <row r="4210" spans="1:9" x14ac:dyDescent="0.2">
      <c r="A4210" s="160" t="s">
        <v>94</v>
      </c>
      <c r="B4210" s="160" t="s">
        <v>7</v>
      </c>
      <c r="C4210" s="160">
        <f>_xlfn.XLOOKUP(B4210,'2.1.trackMPD'!$R$7:$R$29,'2.1.trackMPD'!$T$7:$T$29)</f>
        <v>6</v>
      </c>
      <c r="D4210" s="160">
        <v>100</v>
      </c>
      <c r="E4210" s="160" t="s">
        <v>6395</v>
      </c>
      <c r="F4210" s="160" t="s">
        <v>110</v>
      </c>
      <c r="G4210" s="160" t="s">
        <v>124</v>
      </c>
      <c r="H4210" s="160" t="s">
        <v>6392</v>
      </c>
      <c r="I4210" s="160" t="e" cm="1">
        <f t="array" ref="I4210">INDEX('2.1.trackMPD'!I:I/(24*60*60),
       MATCH(1,
             (A4210='2.1.trackMPD'!A:A)*
             (C4210='2.1.trackMPD'!D:D)*
             (D4210/10^6='2.1.trackMPD'!H:H)*
             (E4210='2.1.trackMPD'!F:F),
0))</f>
        <v>#N/A</v>
      </c>
    </row>
    <row r="4211" spans="1:9" x14ac:dyDescent="0.2">
      <c r="A4211" s="160" t="s">
        <v>94</v>
      </c>
      <c r="B4211" s="160" t="s">
        <v>7</v>
      </c>
      <c r="C4211" s="160">
        <f>_xlfn.XLOOKUP(B4211,'2.1.trackMPD'!$R$7:$R$29,'2.1.trackMPD'!$T$7:$T$29)</f>
        <v>6</v>
      </c>
      <c r="D4211" s="160">
        <v>100</v>
      </c>
      <c r="E4211" s="160" t="s">
        <v>6395</v>
      </c>
      <c r="F4211" s="160" t="s">
        <v>110</v>
      </c>
      <c r="G4211" s="160" t="s">
        <v>140</v>
      </c>
      <c r="H4211" s="160" t="s">
        <v>6392</v>
      </c>
      <c r="I4211" s="160" t="e" cm="1">
        <f t="array" ref="I4211">INDEX('2.1.trackMPD'!J:J/(24*60*60),
       MATCH(1,
             (A4211='2.1.trackMPD'!A:A)*
             (C4211='2.1.trackMPD'!D:D)*
             (D4211/10^6='2.1.trackMPD'!H:H)*
             (E4211='2.1.trackMPD'!F:F),
0))</f>
        <v>#N/A</v>
      </c>
    </row>
    <row r="4212" spans="1:9" x14ac:dyDescent="0.2">
      <c r="A4212" s="160" t="s">
        <v>94</v>
      </c>
      <c r="B4212" s="160" t="s">
        <v>7</v>
      </c>
      <c r="C4212" s="160">
        <f>_xlfn.XLOOKUP(B4212,'2.1.trackMPD'!$R$7:$R$29,'2.1.trackMPD'!$T$7:$T$29)</f>
        <v>6</v>
      </c>
      <c r="D4212" s="160">
        <v>100</v>
      </c>
      <c r="E4212" s="160" t="s">
        <v>6395</v>
      </c>
      <c r="F4212" s="160" t="s">
        <v>110</v>
      </c>
      <c r="G4212" s="160" t="s">
        <v>124</v>
      </c>
      <c r="H4212" s="160" t="s">
        <v>6393</v>
      </c>
      <c r="I4212" s="160" t="e" cm="1">
        <f t="array" ref="I4212">INDEX('2.1.trackMPD'!K:K/(24*60*60),
       MATCH(1,
             (A4212='2.1.trackMPD'!A:A)*
             (C4212='2.1.trackMPD'!D:D)*
             (D4212/10^6='2.1.trackMPD'!H:H)*
             (E4212='2.1.trackMPD'!F:F),
0))</f>
        <v>#N/A</v>
      </c>
    </row>
    <row r="4213" spans="1:9" x14ac:dyDescent="0.2">
      <c r="A4213" s="160" t="s">
        <v>94</v>
      </c>
      <c r="B4213" s="160" t="s">
        <v>7</v>
      </c>
      <c r="C4213" s="160">
        <f>_xlfn.XLOOKUP(B4213,'2.1.trackMPD'!$R$7:$R$29,'2.1.trackMPD'!$T$7:$T$29)</f>
        <v>6</v>
      </c>
      <c r="D4213" s="160">
        <v>100</v>
      </c>
      <c r="E4213" s="160" t="s">
        <v>6395</v>
      </c>
      <c r="F4213" s="160" t="s">
        <v>110</v>
      </c>
      <c r="G4213" s="160" t="s">
        <v>140</v>
      </c>
      <c r="H4213" s="160" t="s">
        <v>6393</v>
      </c>
      <c r="I4213" s="160" t="e" cm="1">
        <f t="array" ref="I4213">INDEX('2.1.trackMPD'!L:L/(24*60*60),
       MATCH(1,
             (A4213='2.1.trackMPD'!A:A)*
             (C4213='2.1.trackMPD'!D:D)*
             (D4213/10^6='2.1.trackMPD'!H:H)*
             (E4213='2.1.trackMPD'!F:F),
0))</f>
        <v>#N/A</v>
      </c>
    </row>
    <row r="4214" spans="1:9" x14ac:dyDescent="0.2">
      <c r="A4214" s="160" t="s">
        <v>94</v>
      </c>
      <c r="B4214" s="160" t="s">
        <v>20</v>
      </c>
      <c r="C4214" s="160">
        <f>_xlfn.XLOOKUP(B4214,'2.1.trackMPD'!$R$7:$R$29,'2.1.trackMPD'!$T$7:$T$29)</f>
        <v>6</v>
      </c>
      <c r="D4214" s="160">
        <v>1</v>
      </c>
      <c r="E4214" s="160" t="s">
        <v>6390</v>
      </c>
      <c r="F4214" s="160" t="s">
        <v>110</v>
      </c>
      <c r="G4214" s="160" t="s">
        <v>124</v>
      </c>
      <c r="H4214" s="160" t="s">
        <v>6392</v>
      </c>
      <c r="I4214" s="160" cm="1">
        <f t="array" ref="I4214">INDEX('2.1.trackMPD'!I:I/(24*60*60),
       MATCH(1,
             (A4214='2.1.trackMPD'!A:A)*
             (C4214='2.1.trackMPD'!D:D)*
             (D4214/10^6='2.1.trackMPD'!H:H)*
             (E4214='2.1.trackMPD'!F:F),
0))</f>
        <v>7.0707704861111112E-7</v>
      </c>
    </row>
    <row r="4215" spans="1:9" x14ac:dyDescent="0.2">
      <c r="A4215" s="160" t="s">
        <v>94</v>
      </c>
      <c r="B4215" s="160" t="s">
        <v>20</v>
      </c>
      <c r="C4215" s="160">
        <f>_xlfn.XLOOKUP(B4215,'2.1.trackMPD'!$R$7:$R$29,'2.1.trackMPD'!$T$7:$T$29)</f>
        <v>6</v>
      </c>
      <c r="D4215" s="160">
        <v>1</v>
      </c>
      <c r="E4215" s="160" t="s">
        <v>6390</v>
      </c>
      <c r="F4215" s="160" t="s">
        <v>110</v>
      </c>
      <c r="G4215" s="160" t="s">
        <v>140</v>
      </c>
      <c r="H4215" s="160" t="s">
        <v>6392</v>
      </c>
      <c r="I4215" s="160" cm="1">
        <f t="array" ref="I4215">INDEX('2.1.trackMPD'!J:J/(24*60*60),
       MATCH(1,
             (A4215='2.1.trackMPD'!A:A)*
             (C4215='2.1.trackMPD'!D:D)*
             (D4215/10^6='2.1.trackMPD'!H:H)*
             (E4215='2.1.trackMPD'!F:F),
0))</f>
        <v>5.2363405162037038E-5</v>
      </c>
    </row>
    <row r="4216" spans="1:9" x14ac:dyDescent="0.2">
      <c r="A4216" s="160" t="s">
        <v>94</v>
      </c>
      <c r="B4216" s="160" t="s">
        <v>20</v>
      </c>
      <c r="C4216" s="160">
        <f>_xlfn.XLOOKUP(B4216,'2.1.trackMPD'!$R$7:$R$29,'2.1.trackMPD'!$T$7:$T$29)</f>
        <v>6</v>
      </c>
      <c r="D4216" s="160">
        <v>1</v>
      </c>
      <c r="E4216" s="160" t="s">
        <v>6390</v>
      </c>
      <c r="F4216" s="160" t="s">
        <v>110</v>
      </c>
      <c r="G4216" s="160" t="s">
        <v>124</v>
      </c>
      <c r="H4216" s="160" t="s">
        <v>6393</v>
      </c>
      <c r="I4216" s="160" cm="1">
        <f t="array" ref="I4216">INDEX('2.1.trackMPD'!K:K/(24*60*60),
       MATCH(1,
             (A4216='2.1.trackMPD'!A:A)*
             (C4216='2.1.trackMPD'!D:D)*
             (D4216/10^6='2.1.trackMPD'!H:H)*
             (E4216='2.1.trackMPD'!F:F),
0))</f>
        <v>3.4127532407407406E-7</v>
      </c>
    </row>
    <row r="4217" spans="1:9" x14ac:dyDescent="0.2">
      <c r="A4217" s="160" t="s">
        <v>94</v>
      </c>
      <c r="B4217" s="160" t="s">
        <v>20</v>
      </c>
      <c r="C4217" s="160">
        <f>_xlfn.XLOOKUP(B4217,'2.1.trackMPD'!$R$7:$R$29,'2.1.trackMPD'!$T$7:$T$29)</f>
        <v>6</v>
      </c>
      <c r="D4217" s="160">
        <v>1</v>
      </c>
      <c r="E4217" s="160" t="s">
        <v>6390</v>
      </c>
      <c r="F4217" s="160" t="s">
        <v>110</v>
      </c>
      <c r="G4217" s="160" t="s">
        <v>140</v>
      </c>
      <c r="H4217" s="160" t="s">
        <v>6393</v>
      </c>
      <c r="I4217" s="160" cm="1">
        <f t="array" ref="I4217">INDEX('2.1.trackMPD'!L:L/(24*60*60),
       MATCH(1,
             (A4217='2.1.trackMPD'!A:A)*
             (C4217='2.1.trackMPD'!D:D)*
             (D4217/10^6='2.1.trackMPD'!H:H)*
             (E4217='2.1.trackMPD'!F:F),
0))</f>
        <v>0</v>
      </c>
    </row>
    <row r="4218" spans="1:9" x14ac:dyDescent="0.2">
      <c r="A4218" s="160" t="s">
        <v>94</v>
      </c>
      <c r="B4218" s="160" t="s">
        <v>20</v>
      </c>
      <c r="C4218" s="160">
        <f>_xlfn.XLOOKUP(B4218,'2.1.trackMPD'!$R$7:$R$29,'2.1.trackMPD'!$T$7:$T$29)</f>
        <v>6</v>
      </c>
      <c r="D4218" s="160">
        <v>10</v>
      </c>
      <c r="E4218" s="160" t="s">
        <v>6390</v>
      </c>
      <c r="F4218" s="160" t="s">
        <v>110</v>
      </c>
      <c r="G4218" s="160" t="s">
        <v>124</v>
      </c>
      <c r="H4218" s="160" t="s">
        <v>6392</v>
      </c>
      <c r="I4218" s="160" cm="1">
        <f t="array" ref="I4218">INDEX('2.1.trackMPD'!I:I/(24*60*60),
       MATCH(1,
             (A4218='2.1.trackMPD'!A:A)*
             (C4218='2.1.trackMPD'!D:D)*
             (D4218/10^6='2.1.trackMPD'!H:H)*
             (E4218='2.1.trackMPD'!F:F),
0))</f>
        <v>9.2271440972222226E-7</v>
      </c>
    </row>
    <row r="4219" spans="1:9" x14ac:dyDescent="0.2">
      <c r="A4219" s="160" t="s">
        <v>94</v>
      </c>
      <c r="B4219" s="160" t="s">
        <v>20</v>
      </c>
      <c r="C4219" s="160">
        <f>_xlfn.XLOOKUP(B4219,'2.1.trackMPD'!$R$7:$R$29,'2.1.trackMPD'!$T$7:$T$29)</f>
        <v>6</v>
      </c>
      <c r="D4219" s="160">
        <v>10</v>
      </c>
      <c r="E4219" s="160" t="s">
        <v>6390</v>
      </c>
      <c r="F4219" s="160" t="s">
        <v>110</v>
      </c>
      <c r="G4219" s="160" t="s">
        <v>140</v>
      </c>
      <c r="H4219" s="160" t="s">
        <v>6392</v>
      </c>
      <c r="I4219" s="160" cm="1">
        <f t="array" ref="I4219">INDEX('2.1.trackMPD'!J:J/(24*60*60),
       MATCH(1,
             (A4219='2.1.trackMPD'!A:A)*
             (C4219='2.1.trackMPD'!D:D)*
             (D4219/10^6='2.1.trackMPD'!H:H)*
             (E4219='2.1.trackMPD'!F:F),
0))</f>
        <v>3.5043212928240743E-5</v>
      </c>
    </row>
    <row r="4220" spans="1:9" x14ac:dyDescent="0.2">
      <c r="A4220" s="160" t="s">
        <v>94</v>
      </c>
      <c r="B4220" s="160" t="s">
        <v>20</v>
      </c>
      <c r="C4220" s="160">
        <f>_xlfn.XLOOKUP(B4220,'2.1.trackMPD'!$R$7:$R$29,'2.1.trackMPD'!$T$7:$T$29)</f>
        <v>6</v>
      </c>
      <c r="D4220" s="160">
        <v>10</v>
      </c>
      <c r="E4220" s="160" t="s">
        <v>6390</v>
      </c>
      <c r="F4220" s="160" t="s">
        <v>110</v>
      </c>
      <c r="G4220" s="160" t="s">
        <v>124</v>
      </c>
      <c r="H4220" s="160" t="s">
        <v>6393</v>
      </c>
      <c r="I4220" s="160" cm="1">
        <f t="array" ref="I4220">INDEX('2.1.trackMPD'!K:K/(24*60*60),
       MATCH(1,
             (A4220='2.1.trackMPD'!A:A)*
             (C4220='2.1.trackMPD'!D:D)*
             (D4220/10^6='2.1.trackMPD'!H:H)*
             (E4220='2.1.trackMPD'!F:F),
0))</f>
        <v>0</v>
      </c>
    </row>
    <row r="4221" spans="1:9" x14ac:dyDescent="0.2">
      <c r="A4221" s="160" t="s">
        <v>94</v>
      </c>
      <c r="B4221" s="160" t="s">
        <v>20</v>
      </c>
      <c r="C4221" s="160">
        <f>_xlfn.XLOOKUP(B4221,'2.1.trackMPD'!$R$7:$R$29,'2.1.trackMPD'!$T$7:$T$29)</f>
        <v>6</v>
      </c>
      <c r="D4221" s="160">
        <v>10</v>
      </c>
      <c r="E4221" s="160" t="s">
        <v>6390</v>
      </c>
      <c r="F4221" s="160" t="s">
        <v>110</v>
      </c>
      <c r="G4221" s="160" t="s">
        <v>140</v>
      </c>
      <c r="H4221" s="160" t="s">
        <v>6393</v>
      </c>
      <c r="I4221" s="160" cm="1">
        <f t="array" ref="I4221">INDEX('2.1.trackMPD'!L:L/(24*60*60),
       MATCH(1,
             (A4221='2.1.trackMPD'!A:A)*
             (C4221='2.1.trackMPD'!D:D)*
             (D4221/10^6='2.1.trackMPD'!H:H)*
             (E4221='2.1.trackMPD'!F:F),
0))</f>
        <v>1.0996491319444443E-6</v>
      </c>
    </row>
    <row r="4222" spans="1:9" x14ac:dyDescent="0.2">
      <c r="A4222" s="160" t="s">
        <v>94</v>
      </c>
      <c r="B4222" s="160" t="s">
        <v>20</v>
      </c>
      <c r="C4222" s="160">
        <f>_xlfn.XLOOKUP(B4222,'2.1.trackMPD'!$R$7:$R$29,'2.1.trackMPD'!$T$7:$T$29)</f>
        <v>6</v>
      </c>
      <c r="D4222" s="160">
        <v>100</v>
      </c>
      <c r="E4222" s="160" t="s">
        <v>6390</v>
      </c>
      <c r="F4222" s="160" t="s">
        <v>110</v>
      </c>
      <c r="G4222" s="160" t="s">
        <v>124</v>
      </c>
      <c r="H4222" s="160" t="s">
        <v>6392</v>
      </c>
      <c r="I4222" s="160" cm="1">
        <f t="array" ref="I4222">INDEX('2.1.trackMPD'!I:I/(24*60*60),
       MATCH(1,
             (A4222='2.1.trackMPD'!A:A)*
             (C4222='2.1.trackMPD'!D:D)*
             (D4222/10^6='2.1.trackMPD'!H:H)*
             (E4222='2.1.trackMPD'!F:F),
0))</f>
        <v>8.6349541354166666E-4</v>
      </c>
    </row>
    <row r="4223" spans="1:9" x14ac:dyDescent="0.2">
      <c r="A4223" s="160" t="s">
        <v>94</v>
      </c>
      <c r="B4223" s="160" t="s">
        <v>20</v>
      </c>
      <c r="C4223" s="160">
        <f>_xlfn.XLOOKUP(B4223,'2.1.trackMPD'!$R$7:$R$29,'2.1.trackMPD'!$T$7:$T$29)</f>
        <v>6</v>
      </c>
      <c r="D4223" s="160">
        <v>100</v>
      </c>
      <c r="E4223" s="160" t="s">
        <v>6390</v>
      </c>
      <c r="F4223" s="160" t="s">
        <v>110</v>
      </c>
      <c r="G4223" s="160" t="s">
        <v>140</v>
      </c>
      <c r="H4223" s="160" t="s">
        <v>6392</v>
      </c>
      <c r="I4223" s="160" cm="1">
        <f t="array" ref="I4223">INDEX('2.1.trackMPD'!J:J/(24*60*60),
       MATCH(1,
             (A4223='2.1.trackMPD'!A:A)*
             (C4223='2.1.trackMPD'!D:D)*
             (D4223/10^6='2.1.trackMPD'!H:H)*
             (E4223='2.1.trackMPD'!F:F),
0))</f>
        <v>1.5767033472222222E-3</v>
      </c>
    </row>
    <row r="4224" spans="1:9" x14ac:dyDescent="0.2">
      <c r="A4224" s="160" t="s">
        <v>94</v>
      </c>
      <c r="B4224" s="160" t="s">
        <v>20</v>
      </c>
      <c r="C4224" s="160">
        <f>_xlfn.XLOOKUP(B4224,'2.1.trackMPD'!$R$7:$R$29,'2.1.trackMPD'!$T$7:$T$29)</f>
        <v>6</v>
      </c>
      <c r="D4224" s="160">
        <v>100</v>
      </c>
      <c r="E4224" s="160" t="s">
        <v>6390</v>
      </c>
      <c r="F4224" s="160" t="s">
        <v>110</v>
      </c>
      <c r="G4224" s="160" t="s">
        <v>124</v>
      </c>
      <c r="H4224" s="160" t="s">
        <v>6393</v>
      </c>
      <c r="I4224" s="160" cm="1">
        <f t="array" ref="I4224">INDEX('2.1.trackMPD'!K:K/(24*60*60),
       MATCH(1,
             (A4224='2.1.trackMPD'!A:A)*
             (C4224='2.1.trackMPD'!D:D)*
             (D4224/10^6='2.1.trackMPD'!H:H)*
             (E4224='2.1.trackMPD'!F:F),
0))</f>
        <v>0</v>
      </c>
    </row>
    <row r="4225" spans="1:9" x14ac:dyDescent="0.2">
      <c r="A4225" s="160" t="s">
        <v>94</v>
      </c>
      <c r="B4225" s="160" t="s">
        <v>20</v>
      </c>
      <c r="C4225" s="160">
        <f>_xlfn.XLOOKUP(B4225,'2.1.trackMPD'!$R$7:$R$29,'2.1.trackMPD'!$T$7:$T$29)</f>
        <v>6</v>
      </c>
      <c r="D4225" s="160">
        <v>100</v>
      </c>
      <c r="E4225" s="160" t="s">
        <v>6390</v>
      </c>
      <c r="F4225" s="160" t="s">
        <v>110</v>
      </c>
      <c r="G4225" s="160" t="s">
        <v>140</v>
      </c>
      <c r="H4225" s="160" t="s">
        <v>6393</v>
      </c>
      <c r="I4225" s="160" cm="1">
        <f t="array" ref="I4225">INDEX('2.1.trackMPD'!L:L/(24*60*60),
       MATCH(1,
             (A4225='2.1.trackMPD'!A:A)*
             (C4225='2.1.trackMPD'!D:D)*
             (D4225/10^6='2.1.trackMPD'!H:H)*
             (E4225='2.1.trackMPD'!F:F),
0))</f>
        <v>0</v>
      </c>
    </row>
    <row r="4226" spans="1:9" x14ac:dyDescent="0.2">
      <c r="A4226" s="160" t="s">
        <v>94</v>
      </c>
      <c r="B4226" s="160" t="s">
        <v>20</v>
      </c>
      <c r="C4226" s="160">
        <f>_xlfn.XLOOKUP(B4226,'2.1.trackMPD'!$R$7:$R$29,'2.1.trackMPD'!$T$7:$T$29)</f>
        <v>6</v>
      </c>
      <c r="D4226" s="160">
        <v>1000</v>
      </c>
      <c r="E4226" s="160" t="s">
        <v>6390</v>
      </c>
      <c r="F4226" s="160" t="s">
        <v>110</v>
      </c>
      <c r="G4226" s="160" t="s">
        <v>124</v>
      </c>
      <c r="H4226" s="160" t="s">
        <v>6392</v>
      </c>
      <c r="I4226" s="160" cm="1">
        <f t="array" ref="I4226">INDEX('2.1.trackMPD'!I:I/(24*60*60),
       MATCH(1,
             (A4226='2.1.trackMPD'!A:A)*
             (C4226='2.1.trackMPD'!D:D)*
             (D4226/10^6='2.1.trackMPD'!H:H)*
             (E4226='2.1.trackMPD'!F:F),
0))</f>
        <v>5.9026715428240735E-2</v>
      </c>
    </row>
    <row r="4227" spans="1:9" x14ac:dyDescent="0.2">
      <c r="A4227" s="160" t="s">
        <v>94</v>
      </c>
      <c r="B4227" s="160" t="s">
        <v>20</v>
      </c>
      <c r="C4227" s="160">
        <f>_xlfn.XLOOKUP(B4227,'2.1.trackMPD'!$R$7:$R$29,'2.1.trackMPD'!$T$7:$T$29)</f>
        <v>6</v>
      </c>
      <c r="D4227" s="160">
        <v>1000</v>
      </c>
      <c r="E4227" s="160" t="s">
        <v>6390</v>
      </c>
      <c r="F4227" s="160" t="s">
        <v>110</v>
      </c>
      <c r="G4227" s="160" t="s">
        <v>140</v>
      </c>
      <c r="H4227" s="160" t="s">
        <v>6392</v>
      </c>
      <c r="I4227" s="160" cm="1">
        <f t="array" ref="I4227">INDEX('2.1.trackMPD'!J:J/(24*60*60),
       MATCH(1,
             (A4227='2.1.trackMPD'!A:A)*
             (C4227='2.1.trackMPD'!D:D)*
             (D4227/10^6='2.1.trackMPD'!H:H)*
             (E4227='2.1.trackMPD'!F:F),
0))</f>
        <v>3.4855258993055558</v>
      </c>
    </row>
    <row r="4228" spans="1:9" x14ac:dyDescent="0.2">
      <c r="A4228" s="160" t="s">
        <v>94</v>
      </c>
      <c r="B4228" s="160" t="s">
        <v>20</v>
      </c>
      <c r="C4228" s="160">
        <f>_xlfn.XLOOKUP(B4228,'2.1.trackMPD'!$R$7:$R$29,'2.1.trackMPD'!$T$7:$T$29)</f>
        <v>6</v>
      </c>
      <c r="D4228" s="160">
        <v>1000</v>
      </c>
      <c r="E4228" s="160" t="s">
        <v>6390</v>
      </c>
      <c r="F4228" s="160" t="s">
        <v>110</v>
      </c>
      <c r="G4228" s="160" t="s">
        <v>124</v>
      </c>
      <c r="H4228" s="160" t="s">
        <v>6393</v>
      </c>
      <c r="I4228" s="160" cm="1">
        <f t="array" ref="I4228">INDEX('2.1.trackMPD'!K:K/(24*60*60),
       MATCH(1,
             (A4228='2.1.trackMPD'!A:A)*
             (C4228='2.1.trackMPD'!D:D)*
             (D4228/10^6='2.1.trackMPD'!H:H)*
             (E4228='2.1.trackMPD'!F:F),
0))</f>
        <v>0</v>
      </c>
    </row>
    <row r="4229" spans="1:9" x14ac:dyDescent="0.2">
      <c r="A4229" s="160" t="s">
        <v>94</v>
      </c>
      <c r="B4229" s="160" t="s">
        <v>20</v>
      </c>
      <c r="C4229" s="160">
        <f>_xlfn.XLOOKUP(B4229,'2.1.trackMPD'!$R$7:$R$29,'2.1.trackMPD'!$T$7:$T$29)</f>
        <v>6</v>
      </c>
      <c r="D4229" s="160">
        <v>1000</v>
      </c>
      <c r="E4229" s="160" t="s">
        <v>6390</v>
      </c>
      <c r="F4229" s="160" t="s">
        <v>110</v>
      </c>
      <c r="G4229" s="160" t="s">
        <v>140</v>
      </c>
      <c r="H4229" s="160" t="s">
        <v>6393</v>
      </c>
      <c r="I4229" s="160" cm="1">
        <f t="array" ref="I4229">INDEX('2.1.trackMPD'!L:L/(24*60*60),
       MATCH(1,
             (A4229='2.1.trackMPD'!A:A)*
             (C4229='2.1.trackMPD'!D:D)*
             (D4229/10^6='2.1.trackMPD'!H:H)*
             (E4229='2.1.trackMPD'!F:F),
0))</f>
        <v>0</v>
      </c>
    </row>
    <row r="4230" spans="1:9" x14ac:dyDescent="0.2">
      <c r="A4230" s="160" t="s">
        <v>94</v>
      </c>
      <c r="B4230" s="160" t="s">
        <v>20</v>
      </c>
      <c r="C4230" s="160">
        <f>_xlfn.XLOOKUP(B4230,'2.1.trackMPD'!$R$7:$R$29,'2.1.trackMPD'!$T$7:$T$29)</f>
        <v>6</v>
      </c>
      <c r="D4230" s="160">
        <v>5000</v>
      </c>
      <c r="E4230" s="160" t="s">
        <v>6390</v>
      </c>
      <c r="F4230" s="160" t="s">
        <v>110</v>
      </c>
      <c r="G4230" s="160" t="s">
        <v>124</v>
      </c>
      <c r="H4230" s="160" t="s">
        <v>6392</v>
      </c>
      <c r="I4230" s="160" cm="1">
        <f t="array" ref="I4230">INDEX('2.1.trackMPD'!I:I/(24*60*60),
       MATCH(1,
             (A4230='2.1.trackMPD'!A:A)*
             (C4230='2.1.trackMPD'!D:D)*
             (D4230/10^6='2.1.trackMPD'!H:H)*
             (E4230='2.1.trackMPD'!F:F),
0))</f>
        <v>0.23320733935185184</v>
      </c>
    </row>
    <row r="4231" spans="1:9" x14ac:dyDescent="0.2">
      <c r="A4231" s="160" t="s">
        <v>94</v>
      </c>
      <c r="B4231" s="160" t="s">
        <v>20</v>
      </c>
      <c r="C4231" s="160">
        <f>_xlfn.XLOOKUP(B4231,'2.1.trackMPD'!$R$7:$R$29,'2.1.trackMPD'!$T$7:$T$29)</f>
        <v>6</v>
      </c>
      <c r="D4231" s="160">
        <v>5000</v>
      </c>
      <c r="E4231" s="160" t="s">
        <v>6390</v>
      </c>
      <c r="F4231" s="160" t="s">
        <v>110</v>
      </c>
      <c r="G4231" s="160" t="s">
        <v>140</v>
      </c>
      <c r="H4231" s="160" t="s">
        <v>6392</v>
      </c>
      <c r="I4231" s="160" cm="1">
        <f t="array" ref="I4231">INDEX('2.1.trackMPD'!J:J/(24*60*60),
       MATCH(1,
             (A4231='2.1.trackMPD'!A:A)*
             (C4231='2.1.trackMPD'!D:D)*
             (D4231/10^6='2.1.trackMPD'!H:H)*
             (E4231='2.1.trackMPD'!F:F),
0))</f>
        <v>13.762183506944444</v>
      </c>
    </row>
    <row r="4232" spans="1:9" x14ac:dyDescent="0.2">
      <c r="A4232" s="160" t="s">
        <v>94</v>
      </c>
      <c r="B4232" s="160" t="s">
        <v>20</v>
      </c>
      <c r="C4232" s="160">
        <f>_xlfn.XLOOKUP(B4232,'2.1.trackMPD'!$R$7:$R$29,'2.1.trackMPD'!$T$7:$T$29)</f>
        <v>6</v>
      </c>
      <c r="D4232" s="160">
        <v>5000</v>
      </c>
      <c r="E4232" s="160" t="s">
        <v>6390</v>
      </c>
      <c r="F4232" s="160" t="s">
        <v>110</v>
      </c>
      <c r="G4232" s="160" t="s">
        <v>124</v>
      </c>
      <c r="H4232" s="160" t="s">
        <v>6393</v>
      </c>
      <c r="I4232" s="160" cm="1">
        <f t="array" ref="I4232">INDEX('2.1.trackMPD'!K:K/(24*60*60),
       MATCH(1,
             (A4232='2.1.trackMPD'!A:A)*
             (C4232='2.1.trackMPD'!D:D)*
             (D4232/10^6='2.1.trackMPD'!H:H)*
             (E4232='2.1.trackMPD'!F:F),
0))</f>
        <v>0</v>
      </c>
    </row>
    <row r="4233" spans="1:9" x14ac:dyDescent="0.2">
      <c r="A4233" s="160" t="s">
        <v>94</v>
      </c>
      <c r="B4233" s="160" t="s">
        <v>20</v>
      </c>
      <c r="C4233" s="160">
        <f>_xlfn.XLOOKUP(B4233,'2.1.trackMPD'!$R$7:$R$29,'2.1.trackMPD'!$T$7:$T$29)</f>
        <v>6</v>
      </c>
      <c r="D4233" s="160">
        <v>5000</v>
      </c>
      <c r="E4233" s="160" t="s">
        <v>6390</v>
      </c>
      <c r="F4233" s="160" t="s">
        <v>110</v>
      </c>
      <c r="G4233" s="160" t="s">
        <v>140</v>
      </c>
      <c r="H4233" s="160" t="s">
        <v>6393</v>
      </c>
      <c r="I4233" s="160" cm="1">
        <f t="array" ref="I4233">INDEX('2.1.trackMPD'!L:L/(24*60*60),
       MATCH(1,
             (A4233='2.1.trackMPD'!A:A)*
             (C4233='2.1.trackMPD'!D:D)*
             (D4233/10^6='2.1.trackMPD'!H:H)*
             (E4233='2.1.trackMPD'!F:F),
0))</f>
        <v>0</v>
      </c>
    </row>
    <row r="4234" spans="1:9" x14ac:dyDescent="0.2">
      <c r="A4234" s="160" t="s">
        <v>94</v>
      </c>
      <c r="B4234" s="160" t="s">
        <v>20</v>
      </c>
      <c r="C4234" s="160">
        <f>_xlfn.XLOOKUP(B4234,'2.1.trackMPD'!$R$7:$R$29,'2.1.trackMPD'!$T$7:$T$29)</f>
        <v>6</v>
      </c>
      <c r="D4234" s="160">
        <v>1</v>
      </c>
      <c r="E4234" s="160" t="s">
        <v>6394</v>
      </c>
      <c r="F4234" s="160" t="s">
        <v>110</v>
      </c>
      <c r="G4234" s="160" t="s">
        <v>124</v>
      </c>
      <c r="H4234" s="160" t="s">
        <v>6392</v>
      </c>
      <c r="I4234" s="160" cm="1">
        <f t="array" ref="I4234">INDEX('2.1.trackMPD'!I:I/(24*60*60),
       MATCH(1,
             (A4234='2.1.trackMPD'!A:A)*
             (C4234='2.1.trackMPD'!D:D)*
             (D4234/10^6='2.1.trackMPD'!H:H)*
             (E4234='2.1.trackMPD'!F:F),
0))</f>
        <v>6.8932571759259253E-7</v>
      </c>
    </row>
    <row r="4235" spans="1:9" x14ac:dyDescent="0.2">
      <c r="A4235" s="160" t="s">
        <v>94</v>
      </c>
      <c r="B4235" s="160" t="s">
        <v>20</v>
      </c>
      <c r="C4235" s="160">
        <f>_xlfn.XLOOKUP(B4235,'2.1.trackMPD'!$R$7:$R$29,'2.1.trackMPD'!$T$7:$T$29)</f>
        <v>6</v>
      </c>
      <c r="D4235" s="160">
        <v>1</v>
      </c>
      <c r="E4235" s="160" t="s">
        <v>6394</v>
      </c>
      <c r="F4235" s="160" t="s">
        <v>110</v>
      </c>
      <c r="G4235" s="160" t="s">
        <v>140</v>
      </c>
      <c r="H4235" s="160" t="s">
        <v>6392</v>
      </c>
      <c r="I4235" s="160" cm="1">
        <f t="array" ref="I4235">INDEX('2.1.trackMPD'!J:J/(24*60*60),
       MATCH(1,
             (A4235='2.1.trackMPD'!A:A)*
             (C4235='2.1.trackMPD'!D:D)*
             (D4235/10^6='2.1.trackMPD'!H:H)*
             (E4235='2.1.trackMPD'!F:F),
0))</f>
        <v>5.7354469895833331E-5</v>
      </c>
    </row>
    <row r="4236" spans="1:9" x14ac:dyDescent="0.2">
      <c r="A4236" s="160" t="s">
        <v>94</v>
      </c>
      <c r="B4236" s="160" t="s">
        <v>20</v>
      </c>
      <c r="C4236" s="160">
        <f>_xlfn.XLOOKUP(B4236,'2.1.trackMPD'!$R$7:$R$29,'2.1.trackMPD'!$T$7:$T$29)</f>
        <v>6</v>
      </c>
      <c r="D4236" s="160">
        <v>1</v>
      </c>
      <c r="E4236" s="160" t="s">
        <v>6394</v>
      </c>
      <c r="F4236" s="160" t="s">
        <v>110</v>
      </c>
      <c r="G4236" s="160" t="s">
        <v>124</v>
      </c>
      <c r="H4236" s="160" t="s">
        <v>6393</v>
      </c>
      <c r="I4236" s="160" cm="1">
        <f t="array" ref="I4236">INDEX('2.1.trackMPD'!K:K/(24*60*60),
       MATCH(1,
             (A4236='2.1.trackMPD'!A:A)*
             (C4236='2.1.trackMPD'!D:D)*
             (D4236/10^6='2.1.trackMPD'!H:H)*
             (E4236='2.1.trackMPD'!F:F),
0))</f>
        <v>1.5483710648148149E-7</v>
      </c>
    </row>
    <row r="4237" spans="1:9" x14ac:dyDescent="0.2">
      <c r="A4237" s="160" t="s">
        <v>94</v>
      </c>
      <c r="B4237" s="160" t="s">
        <v>20</v>
      </c>
      <c r="C4237" s="160">
        <f>_xlfn.XLOOKUP(B4237,'2.1.trackMPD'!$R$7:$R$29,'2.1.trackMPD'!$T$7:$T$29)</f>
        <v>6</v>
      </c>
      <c r="D4237" s="160">
        <v>1</v>
      </c>
      <c r="E4237" s="160" t="s">
        <v>6394</v>
      </c>
      <c r="F4237" s="160" t="s">
        <v>110</v>
      </c>
      <c r="G4237" s="160" t="s">
        <v>140</v>
      </c>
      <c r="H4237" s="160" t="s">
        <v>6393</v>
      </c>
      <c r="I4237" s="160" cm="1">
        <f t="array" ref="I4237">INDEX('2.1.trackMPD'!L:L/(24*60*60),
       MATCH(1,
             (A4237='2.1.trackMPD'!A:A)*
             (C4237='2.1.trackMPD'!D:D)*
             (D4237/10^6='2.1.trackMPD'!H:H)*
             (E4237='2.1.trackMPD'!F:F),
0))</f>
        <v>1.0270239930555556E-6</v>
      </c>
    </row>
    <row r="4238" spans="1:9" x14ac:dyDescent="0.2">
      <c r="A4238" s="160" t="s">
        <v>94</v>
      </c>
      <c r="B4238" s="160" t="s">
        <v>20</v>
      </c>
      <c r="C4238" s="160">
        <f>_xlfn.XLOOKUP(B4238,'2.1.trackMPD'!$R$7:$R$29,'2.1.trackMPD'!$T$7:$T$29)</f>
        <v>6</v>
      </c>
      <c r="D4238" s="160">
        <v>10</v>
      </c>
      <c r="E4238" s="160" t="s">
        <v>6394</v>
      </c>
      <c r="F4238" s="160" t="s">
        <v>110</v>
      </c>
      <c r="G4238" s="160" t="s">
        <v>124</v>
      </c>
      <c r="H4238" s="160" t="s">
        <v>6392</v>
      </c>
      <c r="I4238" s="160" cm="1">
        <f t="array" ref="I4238">INDEX('2.1.trackMPD'!I:I/(24*60*60),
       MATCH(1,
             (A4238='2.1.trackMPD'!A:A)*
             (C4238='2.1.trackMPD'!D:D)*
             (D4238/10^6='2.1.trackMPD'!H:H)*
             (E4238='2.1.trackMPD'!F:F),
0))</f>
        <v>4.1359987731481482E-6</v>
      </c>
    </row>
    <row r="4239" spans="1:9" x14ac:dyDescent="0.2">
      <c r="A4239" s="160" t="s">
        <v>94</v>
      </c>
      <c r="B4239" s="160" t="s">
        <v>20</v>
      </c>
      <c r="C4239" s="160">
        <f>_xlfn.XLOOKUP(B4239,'2.1.trackMPD'!$R$7:$R$29,'2.1.trackMPD'!$T$7:$T$29)</f>
        <v>6</v>
      </c>
      <c r="D4239" s="160">
        <v>10</v>
      </c>
      <c r="E4239" s="160" t="s">
        <v>6394</v>
      </c>
      <c r="F4239" s="160" t="s">
        <v>110</v>
      </c>
      <c r="G4239" s="160" t="s">
        <v>140</v>
      </c>
      <c r="H4239" s="160" t="s">
        <v>6392</v>
      </c>
      <c r="I4239" s="160" cm="1">
        <f t="array" ref="I4239">INDEX('2.1.trackMPD'!J:J/(24*60*60),
       MATCH(1,
             (A4239='2.1.trackMPD'!A:A)*
             (C4239='2.1.trackMPD'!D:D)*
             (D4239/10^6='2.1.trackMPD'!H:H)*
             (E4239='2.1.trackMPD'!F:F),
0))</f>
        <v>6.6284194224537038E-5</v>
      </c>
    </row>
    <row r="4240" spans="1:9" x14ac:dyDescent="0.2">
      <c r="A4240" s="160" t="s">
        <v>94</v>
      </c>
      <c r="B4240" s="160" t="s">
        <v>20</v>
      </c>
      <c r="C4240" s="160">
        <f>_xlfn.XLOOKUP(B4240,'2.1.trackMPD'!$R$7:$R$29,'2.1.trackMPD'!$T$7:$T$29)</f>
        <v>6</v>
      </c>
      <c r="D4240" s="160">
        <v>10</v>
      </c>
      <c r="E4240" s="160" t="s">
        <v>6394</v>
      </c>
      <c r="F4240" s="160" t="s">
        <v>110</v>
      </c>
      <c r="G4240" s="160" t="s">
        <v>124</v>
      </c>
      <c r="H4240" s="160" t="s">
        <v>6393</v>
      </c>
      <c r="I4240" s="160" cm="1">
        <f t="array" ref="I4240">INDEX('2.1.trackMPD'!K:K/(24*60*60),
       MATCH(1,
             (A4240='2.1.trackMPD'!A:A)*
             (C4240='2.1.trackMPD'!D:D)*
             (D4240/10^6='2.1.trackMPD'!H:H)*
             (E4240='2.1.trackMPD'!F:F),
0))</f>
        <v>0</v>
      </c>
    </row>
    <row r="4241" spans="1:9" x14ac:dyDescent="0.2">
      <c r="A4241" s="160" t="s">
        <v>94</v>
      </c>
      <c r="B4241" s="160" t="s">
        <v>20</v>
      </c>
      <c r="C4241" s="160">
        <f>_xlfn.XLOOKUP(B4241,'2.1.trackMPD'!$R$7:$R$29,'2.1.trackMPD'!$T$7:$T$29)</f>
        <v>6</v>
      </c>
      <c r="D4241" s="160">
        <v>10</v>
      </c>
      <c r="E4241" s="160" t="s">
        <v>6394</v>
      </c>
      <c r="F4241" s="160" t="s">
        <v>110</v>
      </c>
      <c r="G4241" s="160" t="s">
        <v>140</v>
      </c>
      <c r="H4241" s="160" t="s">
        <v>6393</v>
      </c>
      <c r="I4241" s="160" cm="1">
        <f t="array" ref="I4241">INDEX('2.1.trackMPD'!L:L/(24*60*60),
       MATCH(1,
             (A4241='2.1.trackMPD'!A:A)*
             (C4241='2.1.trackMPD'!D:D)*
             (D4241/10^6='2.1.trackMPD'!H:H)*
             (E4241='2.1.trackMPD'!F:F),
0))</f>
        <v>0</v>
      </c>
    </row>
    <row r="4242" spans="1:9" x14ac:dyDescent="0.2">
      <c r="A4242" s="160" t="s">
        <v>94</v>
      </c>
      <c r="B4242" s="160" t="s">
        <v>20</v>
      </c>
      <c r="C4242" s="160">
        <f>_xlfn.XLOOKUP(B4242,'2.1.trackMPD'!$R$7:$R$29,'2.1.trackMPD'!$T$7:$T$29)</f>
        <v>6</v>
      </c>
      <c r="D4242" s="160">
        <v>100</v>
      </c>
      <c r="E4242" s="160" t="s">
        <v>6394</v>
      </c>
      <c r="F4242" s="160" t="s">
        <v>110</v>
      </c>
      <c r="G4242" s="160" t="s">
        <v>124</v>
      </c>
      <c r="H4242" s="160" t="s">
        <v>6392</v>
      </c>
      <c r="I4242" s="160" cm="1">
        <f t="array" ref="I4242">INDEX('2.1.trackMPD'!I:I/(24*60*60),
       MATCH(1,
             (A4242='2.1.trackMPD'!A:A)*
             (C4242='2.1.trackMPD'!D:D)*
             (D4242/10^6='2.1.trackMPD'!H:H)*
             (E4242='2.1.trackMPD'!F:F),
0))</f>
        <v>7.4560182384259257E-3</v>
      </c>
    </row>
    <row r="4243" spans="1:9" x14ac:dyDescent="0.2">
      <c r="A4243" s="160" t="s">
        <v>94</v>
      </c>
      <c r="B4243" s="160" t="s">
        <v>20</v>
      </c>
      <c r="C4243" s="160">
        <f>_xlfn.XLOOKUP(B4243,'2.1.trackMPD'!$R$7:$R$29,'2.1.trackMPD'!$T$7:$T$29)</f>
        <v>6</v>
      </c>
      <c r="D4243" s="160">
        <v>100</v>
      </c>
      <c r="E4243" s="160" t="s">
        <v>6394</v>
      </c>
      <c r="F4243" s="160" t="s">
        <v>110</v>
      </c>
      <c r="G4243" s="160" t="s">
        <v>140</v>
      </c>
      <c r="H4243" s="160" t="s">
        <v>6392</v>
      </c>
      <c r="I4243" s="160" cm="1">
        <f t="array" ref="I4243">INDEX('2.1.trackMPD'!J:J/(24*60*60),
       MATCH(1,
             (A4243='2.1.trackMPD'!A:A)*
             (C4243='2.1.trackMPD'!D:D)*
             (D4243/10^6='2.1.trackMPD'!H:H)*
             (E4243='2.1.trackMPD'!F:F),
0))</f>
        <v>4.6453586388888884E-3</v>
      </c>
    </row>
    <row r="4244" spans="1:9" x14ac:dyDescent="0.2">
      <c r="A4244" s="160" t="s">
        <v>94</v>
      </c>
      <c r="B4244" s="160" t="s">
        <v>20</v>
      </c>
      <c r="C4244" s="160">
        <f>_xlfn.XLOOKUP(B4244,'2.1.trackMPD'!$R$7:$R$29,'2.1.trackMPD'!$T$7:$T$29)</f>
        <v>6</v>
      </c>
      <c r="D4244" s="160">
        <v>100</v>
      </c>
      <c r="E4244" s="160" t="s">
        <v>6394</v>
      </c>
      <c r="F4244" s="160" t="s">
        <v>110</v>
      </c>
      <c r="G4244" s="160" t="s">
        <v>124</v>
      </c>
      <c r="H4244" s="160" t="s">
        <v>6393</v>
      </c>
      <c r="I4244" s="160" cm="1">
        <f t="array" ref="I4244">INDEX('2.1.trackMPD'!K:K/(24*60*60),
       MATCH(1,
             (A4244='2.1.trackMPD'!A:A)*
             (C4244='2.1.trackMPD'!D:D)*
             (D4244/10^6='2.1.trackMPD'!H:H)*
             (E4244='2.1.trackMPD'!F:F),
0))</f>
        <v>0</v>
      </c>
    </row>
    <row r="4245" spans="1:9" x14ac:dyDescent="0.2">
      <c r="A4245" s="160" t="s">
        <v>94</v>
      </c>
      <c r="B4245" s="160" t="s">
        <v>20</v>
      </c>
      <c r="C4245" s="160">
        <f>_xlfn.XLOOKUP(B4245,'2.1.trackMPD'!$R$7:$R$29,'2.1.trackMPD'!$T$7:$T$29)</f>
        <v>6</v>
      </c>
      <c r="D4245" s="160">
        <v>100</v>
      </c>
      <c r="E4245" s="160" t="s">
        <v>6394</v>
      </c>
      <c r="F4245" s="160" t="s">
        <v>110</v>
      </c>
      <c r="G4245" s="160" t="s">
        <v>140</v>
      </c>
      <c r="H4245" s="160" t="s">
        <v>6393</v>
      </c>
      <c r="I4245" s="160" cm="1">
        <f t="array" ref="I4245">INDEX('2.1.trackMPD'!L:L/(24*60*60),
       MATCH(1,
             (A4245='2.1.trackMPD'!A:A)*
             (C4245='2.1.trackMPD'!D:D)*
             (D4245/10^6='2.1.trackMPD'!H:H)*
             (E4245='2.1.trackMPD'!F:F),
0))</f>
        <v>0</v>
      </c>
    </row>
    <row r="4246" spans="1:9" x14ac:dyDescent="0.2">
      <c r="A4246" s="160" t="s">
        <v>94</v>
      </c>
      <c r="B4246" s="160" t="s">
        <v>20</v>
      </c>
      <c r="C4246" s="160">
        <f>_xlfn.XLOOKUP(B4246,'2.1.trackMPD'!$R$7:$R$29,'2.1.trackMPD'!$T$7:$T$29)</f>
        <v>6</v>
      </c>
      <c r="D4246" s="160">
        <v>1000</v>
      </c>
      <c r="E4246" s="160" t="s">
        <v>6394</v>
      </c>
      <c r="F4246" s="160" t="s">
        <v>110</v>
      </c>
      <c r="G4246" s="160" t="s">
        <v>124</v>
      </c>
      <c r="H4246" s="160" t="s">
        <v>6392</v>
      </c>
      <c r="I4246" s="160" cm="1">
        <f t="array" ref="I4246">INDEX('2.1.trackMPD'!I:I/(24*60*60),
       MATCH(1,
             (A4246='2.1.trackMPD'!A:A)*
             (C4246='2.1.trackMPD'!D:D)*
             (D4246/10^6='2.1.trackMPD'!H:H)*
             (E4246='2.1.trackMPD'!F:F),
0))</f>
        <v>5.3419182569444439E-2</v>
      </c>
    </row>
    <row r="4247" spans="1:9" x14ac:dyDescent="0.2">
      <c r="A4247" s="160" t="s">
        <v>94</v>
      </c>
      <c r="B4247" s="160" t="s">
        <v>20</v>
      </c>
      <c r="C4247" s="160">
        <f>_xlfn.XLOOKUP(B4247,'2.1.trackMPD'!$R$7:$R$29,'2.1.trackMPD'!$T$7:$T$29)</f>
        <v>6</v>
      </c>
      <c r="D4247" s="160">
        <v>1000</v>
      </c>
      <c r="E4247" s="160" t="s">
        <v>6394</v>
      </c>
      <c r="F4247" s="160" t="s">
        <v>110</v>
      </c>
      <c r="G4247" s="160" t="s">
        <v>140</v>
      </c>
      <c r="H4247" s="160" t="s">
        <v>6392</v>
      </c>
      <c r="I4247" s="160" cm="1">
        <f t="array" ref="I4247">INDEX('2.1.trackMPD'!J:J/(24*60*60),
       MATCH(1,
             (A4247='2.1.trackMPD'!A:A)*
             (C4247='2.1.trackMPD'!D:D)*
             (D4247/10^6='2.1.trackMPD'!H:H)*
             (E4247='2.1.trackMPD'!F:F),
0))</f>
        <v>3.1546810208333333</v>
      </c>
    </row>
    <row r="4248" spans="1:9" x14ac:dyDescent="0.2">
      <c r="A4248" s="160" t="s">
        <v>94</v>
      </c>
      <c r="B4248" s="160" t="s">
        <v>20</v>
      </c>
      <c r="C4248" s="160">
        <f>_xlfn.XLOOKUP(B4248,'2.1.trackMPD'!$R$7:$R$29,'2.1.trackMPD'!$T$7:$T$29)</f>
        <v>6</v>
      </c>
      <c r="D4248" s="160">
        <v>1000</v>
      </c>
      <c r="E4248" s="160" t="s">
        <v>6394</v>
      </c>
      <c r="F4248" s="160" t="s">
        <v>110</v>
      </c>
      <c r="G4248" s="160" t="s">
        <v>124</v>
      </c>
      <c r="H4248" s="160" t="s">
        <v>6393</v>
      </c>
      <c r="I4248" s="160" cm="1">
        <f t="array" ref="I4248">INDEX('2.1.trackMPD'!K:K/(24*60*60),
       MATCH(1,
             (A4248='2.1.trackMPD'!A:A)*
             (C4248='2.1.trackMPD'!D:D)*
             (D4248/10^6='2.1.trackMPD'!H:H)*
             (E4248='2.1.trackMPD'!F:F),
0))</f>
        <v>0</v>
      </c>
    </row>
    <row r="4249" spans="1:9" x14ac:dyDescent="0.2">
      <c r="A4249" s="160" t="s">
        <v>94</v>
      </c>
      <c r="B4249" s="160" t="s">
        <v>20</v>
      </c>
      <c r="C4249" s="160">
        <f>_xlfn.XLOOKUP(B4249,'2.1.trackMPD'!$R$7:$R$29,'2.1.trackMPD'!$T$7:$T$29)</f>
        <v>6</v>
      </c>
      <c r="D4249" s="160">
        <v>1000</v>
      </c>
      <c r="E4249" s="160" t="s">
        <v>6394</v>
      </c>
      <c r="F4249" s="160" t="s">
        <v>110</v>
      </c>
      <c r="G4249" s="160" t="s">
        <v>140</v>
      </c>
      <c r="H4249" s="160" t="s">
        <v>6393</v>
      </c>
      <c r="I4249" s="160" cm="1">
        <f t="array" ref="I4249">INDEX('2.1.trackMPD'!L:L/(24*60*60),
       MATCH(1,
             (A4249='2.1.trackMPD'!A:A)*
             (C4249='2.1.trackMPD'!D:D)*
             (D4249/10^6='2.1.trackMPD'!H:H)*
             (E4249='2.1.trackMPD'!F:F),
0))</f>
        <v>0</v>
      </c>
    </row>
    <row r="4250" spans="1:9" x14ac:dyDescent="0.2">
      <c r="A4250" s="160" t="s">
        <v>94</v>
      </c>
      <c r="B4250" s="160" t="s">
        <v>20</v>
      </c>
      <c r="C4250" s="160">
        <f>_xlfn.XLOOKUP(B4250,'2.1.trackMPD'!$R$7:$R$29,'2.1.trackMPD'!$T$7:$T$29)</f>
        <v>6</v>
      </c>
      <c r="D4250" s="160">
        <v>5000</v>
      </c>
      <c r="E4250" s="160" t="s">
        <v>6394</v>
      </c>
      <c r="F4250" s="160" t="s">
        <v>110</v>
      </c>
      <c r="G4250" s="160" t="s">
        <v>124</v>
      </c>
      <c r="H4250" s="160" t="s">
        <v>6392</v>
      </c>
      <c r="I4250" s="160" cm="1">
        <f t="array" ref="I4250">INDEX('2.1.trackMPD'!I:I/(24*60*60),
       MATCH(1,
             (A4250='2.1.trackMPD'!A:A)*
             (C4250='2.1.trackMPD'!D:D)*
             (D4250/10^6='2.1.trackMPD'!H:H)*
             (E4250='2.1.trackMPD'!F:F),
0))</f>
        <v>0.12971973425925926</v>
      </c>
    </row>
    <row r="4251" spans="1:9" x14ac:dyDescent="0.2">
      <c r="A4251" s="160" t="s">
        <v>94</v>
      </c>
      <c r="B4251" s="160" t="s">
        <v>20</v>
      </c>
      <c r="C4251" s="160">
        <f>_xlfn.XLOOKUP(B4251,'2.1.trackMPD'!$R$7:$R$29,'2.1.trackMPD'!$T$7:$T$29)</f>
        <v>6</v>
      </c>
      <c r="D4251" s="160">
        <v>5000</v>
      </c>
      <c r="E4251" s="160" t="s">
        <v>6394</v>
      </c>
      <c r="F4251" s="160" t="s">
        <v>110</v>
      </c>
      <c r="G4251" s="160" t="s">
        <v>140</v>
      </c>
      <c r="H4251" s="160" t="s">
        <v>6392</v>
      </c>
      <c r="I4251" s="160" cm="1">
        <f t="array" ref="I4251">INDEX('2.1.trackMPD'!J:J/(24*60*60),
       MATCH(1,
             (A4251='2.1.trackMPD'!A:A)*
             (C4251='2.1.trackMPD'!D:D)*
             (D4251/10^6='2.1.trackMPD'!H:H)*
             (E4251='2.1.trackMPD'!F:F),
0))</f>
        <v>7.6564150069444441</v>
      </c>
    </row>
    <row r="4252" spans="1:9" x14ac:dyDescent="0.2">
      <c r="A4252" s="160" t="s">
        <v>94</v>
      </c>
      <c r="B4252" s="160" t="s">
        <v>20</v>
      </c>
      <c r="C4252" s="160">
        <f>_xlfn.XLOOKUP(B4252,'2.1.trackMPD'!$R$7:$R$29,'2.1.trackMPD'!$T$7:$T$29)</f>
        <v>6</v>
      </c>
      <c r="D4252" s="160">
        <v>5000</v>
      </c>
      <c r="E4252" s="160" t="s">
        <v>6394</v>
      </c>
      <c r="F4252" s="160" t="s">
        <v>110</v>
      </c>
      <c r="G4252" s="160" t="s">
        <v>124</v>
      </c>
      <c r="H4252" s="160" t="s">
        <v>6393</v>
      </c>
      <c r="I4252" s="160" cm="1">
        <f t="array" ref="I4252">INDEX('2.1.trackMPD'!K:K/(24*60*60),
       MATCH(1,
             (A4252='2.1.trackMPD'!A:A)*
             (C4252='2.1.trackMPD'!D:D)*
             (D4252/10^6='2.1.trackMPD'!H:H)*
             (E4252='2.1.trackMPD'!F:F),
0))</f>
        <v>0</v>
      </c>
    </row>
    <row r="4253" spans="1:9" x14ac:dyDescent="0.2">
      <c r="A4253" s="160" t="s">
        <v>94</v>
      </c>
      <c r="B4253" s="160" t="s">
        <v>20</v>
      </c>
      <c r="C4253" s="160">
        <f>_xlfn.XLOOKUP(B4253,'2.1.trackMPD'!$R$7:$R$29,'2.1.trackMPD'!$T$7:$T$29)</f>
        <v>6</v>
      </c>
      <c r="D4253" s="160">
        <v>5000</v>
      </c>
      <c r="E4253" s="160" t="s">
        <v>6394</v>
      </c>
      <c r="F4253" s="160" t="s">
        <v>110</v>
      </c>
      <c r="G4253" s="160" t="s">
        <v>140</v>
      </c>
      <c r="H4253" s="160" t="s">
        <v>6393</v>
      </c>
      <c r="I4253" s="160" cm="1">
        <f t="array" ref="I4253">INDEX('2.1.trackMPD'!L:L/(24*60*60),
       MATCH(1,
             (A4253='2.1.trackMPD'!A:A)*
             (C4253='2.1.trackMPD'!D:D)*
             (D4253/10^6='2.1.trackMPD'!H:H)*
             (E4253='2.1.trackMPD'!F:F),
0))</f>
        <v>0</v>
      </c>
    </row>
    <row r="4254" spans="1:9" x14ac:dyDescent="0.2">
      <c r="A4254" s="160" t="s">
        <v>94</v>
      </c>
      <c r="B4254" s="160" t="s">
        <v>20</v>
      </c>
      <c r="C4254" s="160">
        <f>_xlfn.XLOOKUP(B4254,'2.1.trackMPD'!$R$7:$R$29,'2.1.trackMPD'!$T$7:$T$29)</f>
        <v>6</v>
      </c>
      <c r="D4254" s="160">
        <v>1</v>
      </c>
      <c r="E4254" s="160" t="s">
        <v>6395</v>
      </c>
      <c r="F4254" s="160" t="s">
        <v>110</v>
      </c>
      <c r="G4254" s="160" t="s">
        <v>124</v>
      </c>
      <c r="H4254" s="160" t="s">
        <v>6392</v>
      </c>
      <c r="I4254" s="160" t="e" cm="1">
        <f t="array" ref="I4254">INDEX('2.1.trackMPD'!I:I/(24*60*60),
       MATCH(1,
             (A4254='2.1.trackMPD'!A:A)*
             (C4254='2.1.trackMPD'!D:D)*
             (D4254/10^6='2.1.trackMPD'!H:H)*
             (E4254='2.1.trackMPD'!F:F),
0))</f>
        <v>#N/A</v>
      </c>
    </row>
    <row r="4255" spans="1:9" x14ac:dyDescent="0.2">
      <c r="A4255" s="160" t="s">
        <v>94</v>
      </c>
      <c r="B4255" s="160" t="s">
        <v>20</v>
      </c>
      <c r="C4255" s="160">
        <f>_xlfn.XLOOKUP(B4255,'2.1.trackMPD'!$R$7:$R$29,'2.1.trackMPD'!$T$7:$T$29)</f>
        <v>6</v>
      </c>
      <c r="D4255" s="160">
        <v>1</v>
      </c>
      <c r="E4255" s="160" t="s">
        <v>6395</v>
      </c>
      <c r="F4255" s="160" t="s">
        <v>110</v>
      </c>
      <c r="G4255" s="160" t="s">
        <v>140</v>
      </c>
      <c r="H4255" s="160" t="s">
        <v>6392</v>
      </c>
      <c r="I4255" s="160" t="e" cm="1">
        <f t="array" ref="I4255">INDEX('2.1.trackMPD'!J:J/(24*60*60),
       MATCH(1,
             (A4255='2.1.trackMPD'!A:A)*
             (C4255='2.1.trackMPD'!D:D)*
             (D4255/10^6='2.1.trackMPD'!H:H)*
             (E4255='2.1.trackMPD'!F:F),
0))</f>
        <v>#N/A</v>
      </c>
    </row>
    <row r="4256" spans="1:9" x14ac:dyDescent="0.2">
      <c r="A4256" s="160" t="s">
        <v>94</v>
      </c>
      <c r="B4256" s="160" t="s">
        <v>20</v>
      </c>
      <c r="C4256" s="160">
        <f>_xlfn.XLOOKUP(B4256,'2.1.trackMPD'!$R$7:$R$29,'2.1.trackMPD'!$T$7:$T$29)</f>
        <v>6</v>
      </c>
      <c r="D4256" s="160">
        <v>1</v>
      </c>
      <c r="E4256" s="160" t="s">
        <v>6395</v>
      </c>
      <c r="F4256" s="160" t="s">
        <v>110</v>
      </c>
      <c r="G4256" s="160" t="s">
        <v>124</v>
      </c>
      <c r="H4256" s="160" t="s">
        <v>6393</v>
      </c>
      <c r="I4256" s="160" t="e" cm="1">
        <f t="array" ref="I4256">INDEX('2.1.trackMPD'!K:K/(24*60*60),
       MATCH(1,
             (A4256='2.1.trackMPD'!A:A)*
             (C4256='2.1.trackMPD'!D:D)*
             (D4256/10^6='2.1.trackMPD'!H:H)*
             (E4256='2.1.trackMPD'!F:F),
0))</f>
        <v>#N/A</v>
      </c>
    </row>
    <row r="4257" spans="1:9" x14ac:dyDescent="0.2">
      <c r="A4257" s="160" t="s">
        <v>94</v>
      </c>
      <c r="B4257" s="160" t="s">
        <v>20</v>
      </c>
      <c r="C4257" s="160">
        <f>_xlfn.XLOOKUP(B4257,'2.1.trackMPD'!$R$7:$R$29,'2.1.trackMPD'!$T$7:$T$29)</f>
        <v>6</v>
      </c>
      <c r="D4257" s="160">
        <v>1</v>
      </c>
      <c r="E4257" s="160" t="s">
        <v>6395</v>
      </c>
      <c r="F4257" s="160" t="s">
        <v>110</v>
      </c>
      <c r="G4257" s="160" t="s">
        <v>140</v>
      </c>
      <c r="H4257" s="160" t="s">
        <v>6393</v>
      </c>
      <c r="I4257" s="160" t="e" cm="1">
        <f t="array" ref="I4257">INDEX('2.1.trackMPD'!L:L/(24*60*60),
       MATCH(1,
             (A4257='2.1.trackMPD'!A:A)*
             (C4257='2.1.trackMPD'!D:D)*
             (D4257/10^6='2.1.trackMPD'!H:H)*
             (E4257='2.1.trackMPD'!F:F),
0))</f>
        <v>#N/A</v>
      </c>
    </row>
    <row r="4258" spans="1:9" x14ac:dyDescent="0.2">
      <c r="A4258" s="160" t="s">
        <v>94</v>
      </c>
      <c r="B4258" s="160" t="s">
        <v>20</v>
      </c>
      <c r="C4258" s="160">
        <f>_xlfn.XLOOKUP(B4258,'2.1.trackMPD'!$R$7:$R$29,'2.1.trackMPD'!$T$7:$T$29)</f>
        <v>6</v>
      </c>
      <c r="D4258" s="160">
        <v>10</v>
      </c>
      <c r="E4258" s="160" t="s">
        <v>6395</v>
      </c>
      <c r="F4258" s="160" t="s">
        <v>110</v>
      </c>
      <c r="G4258" s="160" t="s">
        <v>124</v>
      </c>
      <c r="H4258" s="160" t="s">
        <v>6392</v>
      </c>
      <c r="I4258" s="160" t="e" cm="1">
        <f t="array" ref="I4258">INDEX('2.1.trackMPD'!I:I/(24*60*60),
       MATCH(1,
             (A4258='2.1.trackMPD'!A:A)*
             (C4258='2.1.trackMPD'!D:D)*
             (D4258/10^6='2.1.trackMPD'!H:H)*
             (E4258='2.1.trackMPD'!F:F),
0))</f>
        <v>#N/A</v>
      </c>
    </row>
    <row r="4259" spans="1:9" x14ac:dyDescent="0.2">
      <c r="A4259" s="160" t="s">
        <v>94</v>
      </c>
      <c r="B4259" s="160" t="s">
        <v>20</v>
      </c>
      <c r="C4259" s="160">
        <f>_xlfn.XLOOKUP(B4259,'2.1.trackMPD'!$R$7:$R$29,'2.1.trackMPD'!$T$7:$T$29)</f>
        <v>6</v>
      </c>
      <c r="D4259" s="160">
        <v>10</v>
      </c>
      <c r="E4259" s="160" t="s">
        <v>6395</v>
      </c>
      <c r="F4259" s="160" t="s">
        <v>110</v>
      </c>
      <c r="G4259" s="160" t="s">
        <v>140</v>
      </c>
      <c r="H4259" s="160" t="s">
        <v>6392</v>
      </c>
      <c r="I4259" s="160" t="e" cm="1">
        <f t="array" ref="I4259">INDEX('2.1.trackMPD'!J:J/(24*60*60),
       MATCH(1,
             (A4259='2.1.trackMPD'!A:A)*
             (C4259='2.1.trackMPD'!D:D)*
             (D4259/10^6='2.1.trackMPD'!H:H)*
             (E4259='2.1.trackMPD'!F:F),
0))</f>
        <v>#N/A</v>
      </c>
    </row>
    <row r="4260" spans="1:9" x14ac:dyDescent="0.2">
      <c r="A4260" s="160" t="s">
        <v>94</v>
      </c>
      <c r="B4260" s="160" t="s">
        <v>20</v>
      </c>
      <c r="C4260" s="160">
        <f>_xlfn.XLOOKUP(B4260,'2.1.trackMPD'!$R$7:$R$29,'2.1.trackMPD'!$T$7:$T$29)</f>
        <v>6</v>
      </c>
      <c r="D4260" s="160">
        <v>10</v>
      </c>
      <c r="E4260" s="160" t="s">
        <v>6395</v>
      </c>
      <c r="F4260" s="160" t="s">
        <v>110</v>
      </c>
      <c r="G4260" s="160" t="s">
        <v>124</v>
      </c>
      <c r="H4260" s="160" t="s">
        <v>6393</v>
      </c>
      <c r="I4260" s="160" t="e" cm="1">
        <f t="array" ref="I4260">INDEX('2.1.trackMPD'!K:K/(24*60*60),
       MATCH(1,
             (A4260='2.1.trackMPD'!A:A)*
             (C4260='2.1.trackMPD'!D:D)*
             (D4260/10^6='2.1.trackMPD'!H:H)*
             (E4260='2.1.trackMPD'!F:F),
0))</f>
        <v>#N/A</v>
      </c>
    </row>
    <row r="4261" spans="1:9" x14ac:dyDescent="0.2">
      <c r="A4261" s="160" t="s">
        <v>94</v>
      </c>
      <c r="B4261" s="160" t="s">
        <v>20</v>
      </c>
      <c r="C4261" s="160">
        <f>_xlfn.XLOOKUP(B4261,'2.1.trackMPD'!$R$7:$R$29,'2.1.trackMPD'!$T$7:$T$29)</f>
        <v>6</v>
      </c>
      <c r="D4261" s="160">
        <v>10</v>
      </c>
      <c r="E4261" s="160" t="s">
        <v>6395</v>
      </c>
      <c r="F4261" s="160" t="s">
        <v>110</v>
      </c>
      <c r="G4261" s="160" t="s">
        <v>140</v>
      </c>
      <c r="H4261" s="160" t="s">
        <v>6393</v>
      </c>
      <c r="I4261" s="160" t="e" cm="1">
        <f t="array" ref="I4261">INDEX('2.1.trackMPD'!L:L/(24*60*60),
       MATCH(1,
             (A4261='2.1.trackMPD'!A:A)*
             (C4261='2.1.trackMPD'!D:D)*
             (D4261/10^6='2.1.trackMPD'!H:H)*
             (E4261='2.1.trackMPD'!F:F),
0))</f>
        <v>#N/A</v>
      </c>
    </row>
    <row r="4262" spans="1:9" x14ac:dyDescent="0.2">
      <c r="A4262" s="160" t="s">
        <v>94</v>
      </c>
      <c r="B4262" s="160" t="s">
        <v>20</v>
      </c>
      <c r="C4262" s="160">
        <f>_xlfn.XLOOKUP(B4262,'2.1.trackMPD'!$R$7:$R$29,'2.1.trackMPD'!$T$7:$T$29)</f>
        <v>6</v>
      </c>
      <c r="D4262" s="160">
        <v>100</v>
      </c>
      <c r="E4262" s="160" t="s">
        <v>6395</v>
      </c>
      <c r="F4262" s="160" t="s">
        <v>110</v>
      </c>
      <c r="G4262" s="160" t="s">
        <v>124</v>
      </c>
      <c r="H4262" s="160" t="s">
        <v>6392</v>
      </c>
      <c r="I4262" s="160" t="e" cm="1">
        <f t="array" ref="I4262">INDEX('2.1.trackMPD'!I:I/(24*60*60),
       MATCH(1,
             (A4262='2.1.trackMPD'!A:A)*
             (C4262='2.1.trackMPD'!D:D)*
             (D4262/10^6='2.1.trackMPD'!H:H)*
             (E4262='2.1.trackMPD'!F:F),
0))</f>
        <v>#N/A</v>
      </c>
    </row>
    <row r="4263" spans="1:9" x14ac:dyDescent="0.2">
      <c r="A4263" s="160" t="s">
        <v>94</v>
      </c>
      <c r="B4263" s="160" t="s">
        <v>20</v>
      </c>
      <c r="C4263" s="160">
        <f>_xlfn.XLOOKUP(B4263,'2.1.trackMPD'!$R$7:$R$29,'2.1.trackMPD'!$T$7:$T$29)</f>
        <v>6</v>
      </c>
      <c r="D4263" s="160">
        <v>100</v>
      </c>
      <c r="E4263" s="160" t="s">
        <v>6395</v>
      </c>
      <c r="F4263" s="160" t="s">
        <v>110</v>
      </c>
      <c r="G4263" s="160" t="s">
        <v>140</v>
      </c>
      <c r="H4263" s="160" t="s">
        <v>6392</v>
      </c>
      <c r="I4263" s="160" t="e" cm="1">
        <f t="array" ref="I4263">INDEX('2.1.trackMPD'!J:J/(24*60*60),
       MATCH(1,
             (A4263='2.1.trackMPD'!A:A)*
             (C4263='2.1.trackMPD'!D:D)*
             (D4263/10^6='2.1.trackMPD'!H:H)*
             (E4263='2.1.trackMPD'!F:F),
0))</f>
        <v>#N/A</v>
      </c>
    </row>
    <row r="4264" spans="1:9" x14ac:dyDescent="0.2">
      <c r="A4264" s="160" t="s">
        <v>94</v>
      </c>
      <c r="B4264" s="160" t="s">
        <v>20</v>
      </c>
      <c r="C4264" s="160">
        <f>_xlfn.XLOOKUP(B4264,'2.1.trackMPD'!$R$7:$R$29,'2.1.trackMPD'!$T$7:$T$29)</f>
        <v>6</v>
      </c>
      <c r="D4264" s="160">
        <v>100</v>
      </c>
      <c r="E4264" s="160" t="s">
        <v>6395</v>
      </c>
      <c r="F4264" s="160" t="s">
        <v>110</v>
      </c>
      <c r="G4264" s="160" t="s">
        <v>124</v>
      </c>
      <c r="H4264" s="160" t="s">
        <v>6393</v>
      </c>
      <c r="I4264" s="160" t="e" cm="1">
        <f t="array" ref="I4264">INDEX('2.1.trackMPD'!K:K/(24*60*60),
       MATCH(1,
             (A4264='2.1.trackMPD'!A:A)*
             (C4264='2.1.trackMPD'!D:D)*
             (D4264/10^6='2.1.trackMPD'!H:H)*
             (E4264='2.1.trackMPD'!F:F),
0))</f>
        <v>#N/A</v>
      </c>
    </row>
    <row r="4265" spans="1:9" x14ac:dyDescent="0.2">
      <c r="A4265" s="160" t="s">
        <v>94</v>
      </c>
      <c r="B4265" s="160" t="s">
        <v>20</v>
      </c>
      <c r="C4265" s="160">
        <f>_xlfn.XLOOKUP(B4265,'2.1.trackMPD'!$R$7:$R$29,'2.1.trackMPD'!$T$7:$T$29)</f>
        <v>6</v>
      </c>
      <c r="D4265" s="160">
        <v>100</v>
      </c>
      <c r="E4265" s="160" t="s">
        <v>6395</v>
      </c>
      <c r="F4265" s="160" t="s">
        <v>110</v>
      </c>
      <c r="G4265" s="160" t="s">
        <v>140</v>
      </c>
      <c r="H4265" s="160" t="s">
        <v>6393</v>
      </c>
      <c r="I4265" s="160" t="e" cm="1">
        <f t="array" ref="I4265">INDEX('2.1.trackMPD'!L:L/(24*60*60),
       MATCH(1,
             (A4265='2.1.trackMPD'!A:A)*
             (C4265='2.1.trackMPD'!D:D)*
             (D4265/10^6='2.1.trackMPD'!H:H)*
             (E4265='2.1.trackMPD'!F:F),
0))</f>
        <v>#N/A</v>
      </c>
    </row>
    <row r="4266" spans="1:9" x14ac:dyDescent="0.2">
      <c r="A4266" s="160" t="s">
        <v>94</v>
      </c>
      <c r="B4266" s="160" t="s">
        <v>167</v>
      </c>
      <c r="C4266" s="160">
        <f>_xlfn.XLOOKUP(B4266,'2.1.trackMPD'!$R$7:$R$29,'2.1.trackMPD'!$T$7:$T$29)</f>
        <v>5</v>
      </c>
      <c r="D4266" s="160">
        <v>1</v>
      </c>
      <c r="E4266" s="160" t="s">
        <v>6390</v>
      </c>
      <c r="F4266" s="160" t="s">
        <v>110</v>
      </c>
      <c r="G4266" s="160" t="s">
        <v>124</v>
      </c>
      <c r="H4266" s="160" t="s">
        <v>6392</v>
      </c>
      <c r="I4266" s="160" cm="1">
        <f t="array" ref="I4266">INDEX('2.1.trackMPD'!I:I/(24*60*60),
       MATCH(1,
             (A4266='2.1.trackMPD'!A:A)*
             (C4266='2.1.trackMPD'!D:D)*
             (D4266/10^6='2.1.trackMPD'!H:H)*
             (E4266='2.1.trackMPD'!F:F),
0))</f>
        <v>4.344509837962963E-7</v>
      </c>
    </row>
    <row r="4267" spans="1:9" x14ac:dyDescent="0.2">
      <c r="A4267" s="160" t="s">
        <v>94</v>
      </c>
      <c r="B4267" s="160" t="s">
        <v>167</v>
      </c>
      <c r="C4267" s="160">
        <f>_xlfn.XLOOKUP(B4267,'2.1.trackMPD'!$R$7:$R$29,'2.1.trackMPD'!$T$7:$T$29)</f>
        <v>5</v>
      </c>
      <c r="D4267" s="160">
        <v>1</v>
      </c>
      <c r="E4267" s="160" t="s">
        <v>6390</v>
      </c>
      <c r="F4267" s="160" t="s">
        <v>110</v>
      </c>
      <c r="G4267" s="160" t="s">
        <v>140</v>
      </c>
      <c r="H4267" s="160" t="s">
        <v>6392</v>
      </c>
      <c r="I4267" s="160" cm="1">
        <f t="array" ref="I4267">INDEX('2.1.trackMPD'!J:J/(24*60*60),
       MATCH(1,
             (A4267='2.1.trackMPD'!A:A)*
             (C4267='2.1.trackMPD'!D:D)*
             (D4267/10^6='2.1.trackMPD'!H:H)*
             (E4267='2.1.trackMPD'!F:F),
0))</f>
        <v>5.6721175428240742E-5</v>
      </c>
    </row>
    <row r="4268" spans="1:9" x14ac:dyDescent="0.2">
      <c r="A4268" s="160" t="s">
        <v>94</v>
      </c>
      <c r="B4268" s="160" t="s">
        <v>167</v>
      </c>
      <c r="C4268" s="160">
        <f>_xlfn.XLOOKUP(B4268,'2.1.trackMPD'!$R$7:$R$29,'2.1.trackMPD'!$T$7:$T$29)</f>
        <v>5</v>
      </c>
      <c r="D4268" s="160">
        <v>1</v>
      </c>
      <c r="E4268" s="160" t="s">
        <v>6390</v>
      </c>
      <c r="F4268" s="160" t="s">
        <v>110</v>
      </c>
      <c r="G4268" s="160" t="s">
        <v>124</v>
      </c>
      <c r="H4268" s="160" t="s">
        <v>6393</v>
      </c>
      <c r="I4268" s="160" cm="1">
        <f t="array" ref="I4268">INDEX('2.1.trackMPD'!K:K/(24*60*60),
       MATCH(1,
             (A4268='2.1.trackMPD'!A:A)*
             (C4268='2.1.trackMPD'!D:D)*
             (D4268/10^6='2.1.trackMPD'!H:H)*
             (E4268='2.1.trackMPD'!F:F),
0))</f>
        <v>2.7082570601851851E-7</v>
      </c>
    </row>
    <row r="4269" spans="1:9" x14ac:dyDescent="0.2">
      <c r="A4269" s="160" t="s">
        <v>94</v>
      </c>
      <c r="B4269" s="160" t="s">
        <v>167</v>
      </c>
      <c r="C4269" s="160">
        <f>_xlfn.XLOOKUP(B4269,'2.1.trackMPD'!$R$7:$R$29,'2.1.trackMPD'!$T$7:$T$29)</f>
        <v>5</v>
      </c>
      <c r="D4269" s="160">
        <v>1</v>
      </c>
      <c r="E4269" s="160" t="s">
        <v>6390</v>
      </c>
      <c r="F4269" s="160" t="s">
        <v>110</v>
      </c>
      <c r="G4269" s="160" t="s">
        <v>140</v>
      </c>
      <c r="H4269" s="160" t="s">
        <v>6393</v>
      </c>
      <c r="I4269" s="160" cm="1">
        <f t="array" ref="I4269">INDEX('2.1.trackMPD'!L:L/(24*60*60),
       MATCH(1,
             (A4269='2.1.trackMPD'!A:A)*
             (C4269='2.1.trackMPD'!D:D)*
             (D4269/10^6='2.1.trackMPD'!H:H)*
             (E4269='2.1.trackMPD'!F:F),
0))</f>
        <v>0</v>
      </c>
    </row>
    <row r="4270" spans="1:9" x14ac:dyDescent="0.2">
      <c r="A4270" s="160" t="s">
        <v>94</v>
      </c>
      <c r="B4270" s="160" t="s">
        <v>167</v>
      </c>
      <c r="C4270" s="160">
        <f>_xlfn.XLOOKUP(B4270,'2.1.trackMPD'!$R$7:$R$29,'2.1.trackMPD'!$T$7:$T$29)</f>
        <v>5</v>
      </c>
      <c r="D4270" s="160">
        <v>10</v>
      </c>
      <c r="E4270" s="160" t="s">
        <v>6390</v>
      </c>
      <c r="F4270" s="160" t="s">
        <v>110</v>
      </c>
      <c r="G4270" s="160" t="s">
        <v>124</v>
      </c>
      <c r="H4270" s="160" t="s">
        <v>6392</v>
      </c>
      <c r="I4270" s="160" cm="1">
        <f t="array" ref="I4270">INDEX('2.1.trackMPD'!I:I/(24*60*60),
       MATCH(1,
             (A4270='2.1.trackMPD'!A:A)*
             (C4270='2.1.trackMPD'!D:D)*
             (D4270/10^6='2.1.trackMPD'!H:H)*
             (E4270='2.1.trackMPD'!F:F),
0))</f>
        <v>7.4613035879629636E-7</v>
      </c>
    </row>
    <row r="4271" spans="1:9" x14ac:dyDescent="0.2">
      <c r="A4271" s="160" t="s">
        <v>94</v>
      </c>
      <c r="B4271" s="160" t="s">
        <v>167</v>
      </c>
      <c r="C4271" s="160">
        <f>_xlfn.XLOOKUP(B4271,'2.1.trackMPD'!$R$7:$R$29,'2.1.trackMPD'!$T$7:$T$29)</f>
        <v>5</v>
      </c>
      <c r="D4271" s="160">
        <v>10</v>
      </c>
      <c r="E4271" s="160" t="s">
        <v>6390</v>
      </c>
      <c r="F4271" s="160" t="s">
        <v>110</v>
      </c>
      <c r="G4271" s="160" t="s">
        <v>140</v>
      </c>
      <c r="H4271" s="160" t="s">
        <v>6392</v>
      </c>
      <c r="I4271" s="160" cm="1">
        <f t="array" ref="I4271">INDEX('2.1.trackMPD'!J:J/(24*60*60),
       MATCH(1,
             (A4271='2.1.trackMPD'!A:A)*
             (C4271='2.1.trackMPD'!D:D)*
             (D4271/10^6='2.1.trackMPD'!H:H)*
             (E4271='2.1.trackMPD'!F:F),
0))</f>
        <v>4.0322537361111111E-5</v>
      </c>
    </row>
    <row r="4272" spans="1:9" x14ac:dyDescent="0.2">
      <c r="A4272" s="160" t="s">
        <v>94</v>
      </c>
      <c r="B4272" s="160" t="s">
        <v>167</v>
      </c>
      <c r="C4272" s="160">
        <f>_xlfn.XLOOKUP(B4272,'2.1.trackMPD'!$R$7:$R$29,'2.1.trackMPD'!$T$7:$T$29)</f>
        <v>5</v>
      </c>
      <c r="D4272" s="160">
        <v>10</v>
      </c>
      <c r="E4272" s="160" t="s">
        <v>6390</v>
      </c>
      <c r="F4272" s="160" t="s">
        <v>110</v>
      </c>
      <c r="G4272" s="160" t="s">
        <v>124</v>
      </c>
      <c r="H4272" s="160" t="s">
        <v>6393</v>
      </c>
      <c r="I4272" s="160" cm="1">
        <f t="array" ref="I4272">INDEX('2.1.trackMPD'!K:K/(24*60*60),
       MATCH(1,
             (A4272='2.1.trackMPD'!A:A)*
             (C4272='2.1.trackMPD'!D:D)*
             (D4272/10^6='2.1.trackMPD'!H:H)*
             (E4272='2.1.trackMPD'!F:F),
0))</f>
        <v>4.6498125000000001E-7</v>
      </c>
    </row>
    <row r="4273" spans="1:9" x14ac:dyDescent="0.2">
      <c r="A4273" s="160" t="s">
        <v>94</v>
      </c>
      <c r="B4273" s="160" t="s">
        <v>167</v>
      </c>
      <c r="C4273" s="160">
        <f>_xlfn.XLOOKUP(B4273,'2.1.trackMPD'!$R$7:$R$29,'2.1.trackMPD'!$T$7:$T$29)</f>
        <v>5</v>
      </c>
      <c r="D4273" s="160">
        <v>10</v>
      </c>
      <c r="E4273" s="160" t="s">
        <v>6390</v>
      </c>
      <c r="F4273" s="160" t="s">
        <v>110</v>
      </c>
      <c r="G4273" s="160" t="s">
        <v>140</v>
      </c>
      <c r="H4273" s="160" t="s">
        <v>6393</v>
      </c>
      <c r="I4273" s="160" cm="1">
        <f t="array" ref="I4273">INDEX('2.1.trackMPD'!L:L/(24*60*60),
       MATCH(1,
             (A4273='2.1.trackMPD'!A:A)*
             (C4273='2.1.trackMPD'!D:D)*
             (D4273/10^6='2.1.trackMPD'!H:H)*
             (E4273='2.1.trackMPD'!F:F),
0))</f>
        <v>1.6733601041666669E-6</v>
      </c>
    </row>
    <row r="4274" spans="1:9" x14ac:dyDescent="0.2">
      <c r="A4274" s="160" t="s">
        <v>94</v>
      </c>
      <c r="B4274" s="160" t="s">
        <v>167</v>
      </c>
      <c r="C4274" s="160">
        <f>_xlfn.XLOOKUP(B4274,'2.1.trackMPD'!$R$7:$R$29,'2.1.trackMPD'!$T$7:$T$29)</f>
        <v>5</v>
      </c>
      <c r="D4274" s="160">
        <v>100</v>
      </c>
      <c r="E4274" s="160" t="s">
        <v>6390</v>
      </c>
      <c r="F4274" s="160" t="s">
        <v>110</v>
      </c>
      <c r="G4274" s="160" t="s">
        <v>124</v>
      </c>
      <c r="H4274" s="160" t="s">
        <v>6392</v>
      </c>
      <c r="I4274" s="160" cm="1">
        <f t="array" ref="I4274">INDEX('2.1.trackMPD'!I:I/(24*60*60),
       MATCH(1,
             (A4274='2.1.trackMPD'!A:A)*
             (C4274='2.1.trackMPD'!D:D)*
             (D4274/10^6='2.1.trackMPD'!H:H)*
             (E4274='2.1.trackMPD'!F:F),
0))</f>
        <v>1.7492810173611112E-5</v>
      </c>
    </row>
    <row r="4275" spans="1:9" x14ac:dyDescent="0.2">
      <c r="A4275" s="160" t="s">
        <v>94</v>
      </c>
      <c r="B4275" s="160" t="s">
        <v>167</v>
      </c>
      <c r="C4275" s="160">
        <f>_xlfn.XLOOKUP(B4275,'2.1.trackMPD'!$R$7:$R$29,'2.1.trackMPD'!$T$7:$T$29)</f>
        <v>5</v>
      </c>
      <c r="D4275" s="160">
        <v>100</v>
      </c>
      <c r="E4275" s="160" t="s">
        <v>6390</v>
      </c>
      <c r="F4275" s="160" t="s">
        <v>110</v>
      </c>
      <c r="G4275" s="160" t="s">
        <v>140</v>
      </c>
      <c r="H4275" s="160" t="s">
        <v>6392</v>
      </c>
      <c r="I4275" s="160" cm="1">
        <f t="array" ref="I4275">INDEX('2.1.trackMPD'!J:J/(24*60*60),
       MATCH(1,
             (A4275='2.1.trackMPD'!A:A)*
             (C4275='2.1.trackMPD'!D:D)*
             (D4275/10^6='2.1.trackMPD'!H:H)*
             (E4275='2.1.trackMPD'!F:F),
0))</f>
        <v>2.4881013784722221E-4</v>
      </c>
    </row>
    <row r="4276" spans="1:9" x14ac:dyDescent="0.2">
      <c r="A4276" s="160" t="s">
        <v>94</v>
      </c>
      <c r="B4276" s="160" t="s">
        <v>167</v>
      </c>
      <c r="C4276" s="160">
        <f>_xlfn.XLOOKUP(B4276,'2.1.trackMPD'!$R$7:$R$29,'2.1.trackMPD'!$T$7:$T$29)</f>
        <v>5</v>
      </c>
      <c r="D4276" s="160">
        <v>100</v>
      </c>
      <c r="E4276" s="160" t="s">
        <v>6390</v>
      </c>
      <c r="F4276" s="160" t="s">
        <v>110</v>
      </c>
      <c r="G4276" s="160" t="s">
        <v>124</v>
      </c>
      <c r="H4276" s="160" t="s">
        <v>6393</v>
      </c>
      <c r="I4276" s="160" cm="1">
        <f t="array" ref="I4276">INDEX('2.1.trackMPD'!K:K/(24*60*60),
       MATCH(1,
             (A4276='2.1.trackMPD'!A:A)*
             (C4276='2.1.trackMPD'!D:D)*
             (D4276/10^6='2.1.trackMPD'!H:H)*
             (E4276='2.1.trackMPD'!F:F),
0))</f>
        <v>0</v>
      </c>
    </row>
    <row r="4277" spans="1:9" x14ac:dyDescent="0.2">
      <c r="A4277" s="160" t="s">
        <v>94</v>
      </c>
      <c r="B4277" s="160" t="s">
        <v>167</v>
      </c>
      <c r="C4277" s="160">
        <f>_xlfn.XLOOKUP(B4277,'2.1.trackMPD'!$R$7:$R$29,'2.1.trackMPD'!$T$7:$T$29)</f>
        <v>5</v>
      </c>
      <c r="D4277" s="160">
        <v>100</v>
      </c>
      <c r="E4277" s="160" t="s">
        <v>6390</v>
      </c>
      <c r="F4277" s="160" t="s">
        <v>110</v>
      </c>
      <c r="G4277" s="160" t="s">
        <v>140</v>
      </c>
      <c r="H4277" s="160" t="s">
        <v>6393</v>
      </c>
      <c r="I4277" s="160" cm="1">
        <f t="array" ref="I4277">INDEX('2.1.trackMPD'!L:L/(24*60*60),
       MATCH(1,
             (A4277='2.1.trackMPD'!A:A)*
             (C4277='2.1.trackMPD'!D:D)*
             (D4277/10^6='2.1.trackMPD'!H:H)*
             (E4277='2.1.trackMPD'!F:F),
0))</f>
        <v>0</v>
      </c>
    </row>
    <row r="4278" spans="1:9" x14ac:dyDescent="0.2">
      <c r="A4278" s="160" t="s">
        <v>94</v>
      </c>
      <c r="B4278" s="160" t="s">
        <v>167</v>
      </c>
      <c r="C4278" s="160">
        <f>_xlfn.XLOOKUP(B4278,'2.1.trackMPD'!$R$7:$R$29,'2.1.trackMPD'!$T$7:$T$29)</f>
        <v>5</v>
      </c>
      <c r="D4278" s="160">
        <v>1000</v>
      </c>
      <c r="E4278" s="160" t="s">
        <v>6390</v>
      </c>
      <c r="F4278" s="160" t="s">
        <v>110</v>
      </c>
      <c r="G4278" s="160" t="s">
        <v>124</v>
      </c>
      <c r="H4278" s="160" t="s">
        <v>6392</v>
      </c>
      <c r="I4278" s="160" cm="1">
        <f t="array" ref="I4278">INDEX('2.1.trackMPD'!I:I/(24*60*60),
       MATCH(1,
             (A4278='2.1.trackMPD'!A:A)*
             (C4278='2.1.trackMPD'!D:D)*
             (D4278/10^6='2.1.trackMPD'!H:H)*
             (E4278='2.1.trackMPD'!F:F),
0))</f>
        <v>1.0764452700231481E-2</v>
      </c>
    </row>
    <row r="4279" spans="1:9" x14ac:dyDescent="0.2">
      <c r="A4279" s="160" t="s">
        <v>94</v>
      </c>
      <c r="B4279" s="160" t="s">
        <v>167</v>
      </c>
      <c r="C4279" s="160">
        <f>_xlfn.XLOOKUP(B4279,'2.1.trackMPD'!$R$7:$R$29,'2.1.trackMPD'!$T$7:$T$29)</f>
        <v>5</v>
      </c>
      <c r="D4279" s="160">
        <v>1000</v>
      </c>
      <c r="E4279" s="160" t="s">
        <v>6390</v>
      </c>
      <c r="F4279" s="160" t="s">
        <v>110</v>
      </c>
      <c r="G4279" s="160" t="s">
        <v>140</v>
      </c>
      <c r="H4279" s="160" t="s">
        <v>6392</v>
      </c>
      <c r="I4279" s="160" cm="1">
        <f t="array" ref="I4279">INDEX('2.1.trackMPD'!J:J/(24*60*60),
       MATCH(1,
             (A4279='2.1.trackMPD'!A:A)*
             (C4279='2.1.trackMPD'!D:D)*
             (D4279/10^6='2.1.trackMPD'!H:H)*
             (E4279='2.1.trackMPD'!F:F),
0))</f>
        <v>0.63622742210648153</v>
      </c>
    </row>
    <row r="4280" spans="1:9" x14ac:dyDescent="0.2">
      <c r="A4280" s="160" t="s">
        <v>94</v>
      </c>
      <c r="B4280" s="160" t="s">
        <v>167</v>
      </c>
      <c r="C4280" s="160">
        <f>_xlfn.XLOOKUP(B4280,'2.1.trackMPD'!$R$7:$R$29,'2.1.trackMPD'!$T$7:$T$29)</f>
        <v>5</v>
      </c>
      <c r="D4280" s="160">
        <v>1000</v>
      </c>
      <c r="E4280" s="160" t="s">
        <v>6390</v>
      </c>
      <c r="F4280" s="160" t="s">
        <v>110</v>
      </c>
      <c r="G4280" s="160" t="s">
        <v>124</v>
      </c>
      <c r="H4280" s="160" t="s">
        <v>6393</v>
      </c>
      <c r="I4280" s="160" cm="1">
        <f t="array" ref="I4280">INDEX('2.1.trackMPD'!K:K/(24*60*60),
       MATCH(1,
             (A4280='2.1.trackMPD'!A:A)*
             (C4280='2.1.trackMPD'!D:D)*
             (D4280/10^6='2.1.trackMPD'!H:H)*
             (E4280='2.1.trackMPD'!F:F),
0))</f>
        <v>0</v>
      </c>
    </row>
    <row r="4281" spans="1:9" x14ac:dyDescent="0.2">
      <c r="A4281" s="160" t="s">
        <v>94</v>
      </c>
      <c r="B4281" s="160" t="s">
        <v>167</v>
      </c>
      <c r="C4281" s="160">
        <f>_xlfn.XLOOKUP(B4281,'2.1.trackMPD'!$R$7:$R$29,'2.1.trackMPD'!$T$7:$T$29)</f>
        <v>5</v>
      </c>
      <c r="D4281" s="160">
        <v>1000</v>
      </c>
      <c r="E4281" s="160" t="s">
        <v>6390</v>
      </c>
      <c r="F4281" s="160" t="s">
        <v>110</v>
      </c>
      <c r="G4281" s="160" t="s">
        <v>140</v>
      </c>
      <c r="H4281" s="160" t="s">
        <v>6393</v>
      </c>
      <c r="I4281" s="160" cm="1">
        <f t="array" ref="I4281">INDEX('2.1.trackMPD'!L:L/(24*60*60),
       MATCH(1,
             (A4281='2.1.trackMPD'!A:A)*
             (C4281='2.1.trackMPD'!D:D)*
             (D4281/10^6='2.1.trackMPD'!H:H)*
             (E4281='2.1.trackMPD'!F:F),
0))</f>
        <v>0</v>
      </c>
    </row>
    <row r="4282" spans="1:9" x14ac:dyDescent="0.2">
      <c r="A4282" s="160" t="s">
        <v>94</v>
      </c>
      <c r="B4282" s="160" t="s">
        <v>167</v>
      </c>
      <c r="C4282" s="160">
        <f>_xlfn.XLOOKUP(B4282,'2.1.trackMPD'!$R$7:$R$29,'2.1.trackMPD'!$T$7:$T$29)</f>
        <v>5</v>
      </c>
      <c r="D4282" s="160">
        <v>5000</v>
      </c>
      <c r="E4282" s="160" t="s">
        <v>6390</v>
      </c>
      <c r="F4282" s="160" t="s">
        <v>110</v>
      </c>
      <c r="G4282" s="160" t="s">
        <v>124</v>
      </c>
      <c r="H4282" s="160" t="s">
        <v>6392</v>
      </c>
      <c r="I4282" s="160" cm="1">
        <f t="array" ref="I4282">INDEX('2.1.trackMPD'!I:I/(24*60*60),
       MATCH(1,
             (A4282='2.1.trackMPD'!A:A)*
             (C4282='2.1.trackMPD'!D:D)*
             (D4282/10^6='2.1.trackMPD'!H:H)*
             (E4282='2.1.trackMPD'!F:F),
0))</f>
        <v>6.2518566076388893E-2</v>
      </c>
    </row>
    <row r="4283" spans="1:9" x14ac:dyDescent="0.2">
      <c r="A4283" s="160" t="s">
        <v>94</v>
      </c>
      <c r="B4283" s="160" t="s">
        <v>167</v>
      </c>
      <c r="C4283" s="160">
        <f>_xlfn.XLOOKUP(B4283,'2.1.trackMPD'!$R$7:$R$29,'2.1.trackMPD'!$T$7:$T$29)</f>
        <v>5</v>
      </c>
      <c r="D4283" s="160">
        <v>5000</v>
      </c>
      <c r="E4283" s="160" t="s">
        <v>6390</v>
      </c>
      <c r="F4283" s="160" t="s">
        <v>110</v>
      </c>
      <c r="G4283" s="160" t="s">
        <v>140</v>
      </c>
      <c r="H4283" s="160" t="s">
        <v>6392</v>
      </c>
      <c r="I4283" s="160" cm="1">
        <f t="array" ref="I4283">INDEX('2.1.trackMPD'!J:J/(24*60*60),
       MATCH(1,
             (A4283='2.1.trackMPD'!A:A)*
             (C4283='2.1.trackMPD'!D:D)*
             (D4283/10^6='2.1.trackMPD'!H:H)*
             (E4283='2.1.trackMPD'!F:F),
0))</f>
        <v>3.6915452662037036</v>
      </c>
    </row>
    <row r="4284" spans="1:9" x14ac:dyDescent="0.2">
      <c r="A4284" s="160" t="s">
        <v>94</v>
      </c>
      <c r="B4284" s="160" t="s">
        <v>167</v>
      </c>
      <c r="C4284" s="160">
        <f>_xlfn.XLOOKUP(B4284,'2.1.trackMPD'!$R$7:$R$29,'2.1.trackMPD'!$T$7:$T$29)</f>
        <v>5</v>
      </c>
      <c r="D4284" s="160">
        <v>5000</v>
      </c>
      <c r="E4284" s="160" t="s">
        <v>6390</v>
      </c>
      <c r="F4284" s="160" t="s">
        <v>110</v>
      </c>
      <c r="G4284" s="160" t="s">
        <v>124</v>
      </c>
      <c r="H4284" s="160" t="s">
        <v>6393</v>
      </c>
      <c r="I4284" s="160" cm="1">
        <f t="array" ref="I4284">INDEX('2.1.trackMPD'!K:K/(24*60*60),
       MATCH(1,
             (A4284='2.1.trackMPD'!A:A)*
             (C4284='2.1.trackMPD'!D:D)*
             (D4284/10^6='2.1.trackMPD'!H:H)*
             (E4284='2.1.trackMPD'!F:F),
0))</f>
        <v>0</v>
      </c>
    </row>
    <row r="4285" spans="1:9" x14ac:dyDescent="0.2">
      <c r="A4285" s="160" t="s">
        <v>94</v>
      </c>
      <c r="B4285" s="160" t="s">
        <v>167</v>
      </c>
      <c r="C4285" s="160">
        <f>_xlfn.XLOOKUP(B4285,'2.1.trackMPD'!$R$7:$R$29,'2.1.trackMPD'!$T$7:$T$29)</f>
        <v>5</v>
      </c>
      <c r="D4285" s="160">
        <v>5000</v>
      </c>
      <c r="E4285" s="160" t="s">
        <v>6390</v>
      </c>
      <c r="F4285" s="160" t="s">
        <v>110</v>
      </c>
      <c r="G4285" s="160" t="s">
        <v>140</v>
      </c>
      <c r="H4285" s="160" t="s">
        <v>6393</v>
      </c>
      <c r="I4285" s="160" cm="1">
        <f t="array" ref="I4285">INDEX('2.1.trackMPD'!L:L/(24*60*60),
       MATCH(1,
             (A4285='2.1.trackMPD'!A:A)*
             (C4285='2.1.trackMPD'!D:D)*
             (D4285/10^6='2.1.trackMPD'!H:H)*
             (E4285='2.1.trackMPD'!F:F),
0))</f>
        <v>0</v>
      </c>
    </row>
    <row r="4286" spans="1:9" x14ac:dyDescent="0.2">
      <c r="A4286" s="160" t="s">
        <v>94</v>
      </c>
      <c r="B4286" s="160" t="s">
        <v>167</v>
      </c>
      <c r="C4286" s="160">
        <f>_xlfn.XLOOKUP(B4286,'2.1.trackMPD'!$R$7:$R$29,'2.1.trackMPD'!$T$7:$T$29)</f>
        <v>5</v>
      </c>
      <c r="D4286" s="160">
        <v>1</v>
      </c>
      <c r="E4286" s="160" t="s">
        <v>6394</v>
      </c>
      <c r="F4286" s="160" t="s">
        <v>110</v>
      </c>
      <c r="G4286" s="160" t="s">
        <v>124</v>
      </c>
      <c r="H4286" s="160" t="s">
        <v>6392</v>
      </c>
      <c r="I4286" s="160" cm="1">
        <f t="array" ref="I4286">INDEX('2.1.trackMPD'!I:I/(24*60*60),
       MATCH(1,
             (A4286='2.1.trackMPD'!A:A)*
             (C4286='2.1.trackMPD'!D:D)*
             (D4286/10^6='2.1.trackMPD'!H:H)*
             (E4286='2.1.trackMPD'!F:F),
0))</f>
        <v>8.3545853009259267E-7</v>
      </c>
    </row>
    <row r="4287" spans="1:9" x14ac:dyDescent="0.2">
      <c r="A4287" s="160" t="s">
        <v>94</v>
      </c>
      <c r="B4287" s="160" t="s">
        <v>167</v>
      </c>
      <c r="C4287" s="160">
        <f>_xlfn.XLOOKUP(B4287,'2.1.trackMPD'!$R$7:$R$29,'2.1.trackMPD'!$T$7:$T$29)</f>
        <v>5</v>
      </c>
      <c r="D4287" s="160">
        <v>1</v>
      </c>
      <c r="E4287" s="160" t="s">
        <v>6394</v>
      </c>
      <c r="F4287" s="160" t="s">
        <v>110</v>
      </c>
      <c r="G4287" s="160" t="s">
        <v>140</v>
      </c>
      <c r="H4287" s="160" t="s">
        <v>6392</v>
      </c>
      <c r="I4287" s="160" cm="1">
        <f t="array" ref="I4287">INDEX('2.1.trackMPD'!J:J/(24*60*60),
       MATCH(1,
             (A4287='2.1.trackMPD'!A:A)*
             (C4287='2.1.trackMPD'!D:D)*
             (D4287/10^6='2.1.trackMPD'!H:H)*
             (E4287='2.1.trackMPD'!F:F),
0))</f>
        <v>3.9004878969907405E-5</v>
      </c>
    </row>
    <row r="4288" spans="1:9" x14ac:dyDescent="0.2">
      <c r="A4288" s="160" t="s">
        <v>94</v>
      </c>
      <c r="B4288" s="160" t="s">
        <v>167</v>
      </c>
      <c r="C4288" s="160">
        <f>_xlfn.XLOOKUP(B4288,'2.1.trackMPD'!$R$7:$R$29,'2.1.trackMPD'!$T$7:$T$29)</f>
        <v>5</v>
      </c>
      <c r="D4288" s="160">
        <v>1</v>
      </c>
      <c r="E4288" s="160" t="s">
        <v>6394</v>
      </c>
      <c r="F4288" s="160" t="s">
        <v>110</v>
      </c>
      <c r="G4288" s="160" t="s">
        <v>124</v>
      </c>
      <c r="H4288" s="160" t="s">
        <v>6393</v>
      </c>
      <c r="I4288" s="160" cm="1">
        <f t="array" ref="I4288">INDEX('2.1.trackMPD'!K:K/(24*60*60),
       MATCH(1,
             (A4288='2.1.trackMPD'!A:A)*
             (C4288='2.1.trackMPD'!D:D)*
             (D4288/10^6='2.1.trackMPD'!H:H)*
             (E4288='2.1.trackMPD'!F:F),
0))</f>
        <v>0</v>
      </c>
    </row>
    <row r="4289" spans="1:9" x14ac:dyDescent="0.2">
      <c r="A4289" s="160" t="s">
        <v>94</v>
      </c>
      <c r="B4289" s="160" t="s">
        <v>167</v>
      </c>
      <c r="C4289" s="160">
        <f>_xlfn.XLOOKUP(B4289,'2.1.trackMPD'!$R$7:$R$29,'2.1.trackMPD'!$T$7:$T$29)</f>
        <v>5</v>
      </c>
      <c r="D4289" s="160">
        <v>1</v>
      </c>
      <c r="E4289" s="160" t="s">
        <v>6394</v>
      </c>
      <c r="F4289" s="160" t="s">
        <v>110</v>
      </c>
      <c r="G4289" s="160" t="s">
        <v>140</v>
      </c>
      <c r="H4289" s="160" t="s">
        <v>6393</v>
      </c>
      <c r="I4289" s="160" cm="1">
        <f t="array" ref="I4289">INDEX('2.1.trackMPD'!L:L/(24*60*60),
       MATCH(1,
             (A4289='2.1.trackMPD'!A:A)*
             (C4289='2.1.trackMPD'!D:D)*
             (D4289/10^6='2.1.trackMPD'!H:H)*
             (E4289='2.1.trackMPD'!F:F),
0))</f>
        <v>5.5778670138888894E-7</v>
      </c>
    </row>
    <row r="4290" spans="1:9" x14ac:dyDescent="0.2">
      <c r="A4290" s="160" t="s">
        <v>94</v>
      </c>
      <c r="B4290" s="160" t="s">
        <v>167</v>
      </c>
      <c r="C4290" s="160">
        <f>_xlfn.XLOOKUP(B4290,'2.1.trackMPD'!$R$7:$R$29,'2.1.trackMPD'!$T$7:$T$29)</f>
        <v>5</v>
      </c>
      <c r="D4290" s="160">
        <v>10</v>
      </c>
      <c r="E4290" s="160" t="s">
        <v>6394</v>
      </c>
      <c r="F4290" s="160" t="s">
        <v>110</v>
      </c>
      <c r="G4290" s="160" t="s">
        <v>124</v>
      </c>
      <c r="H4290" s="160" t="s">
        <v>6392</v>
      </c>
      <c r="I4290" s="160" cm="1">
        <f t="array" ref="I4290">INDEX('2.1.trackMPD'!I:I/(24*60*60),
       MATCH(1,
             (A4290='2.1.trackMPD'!A:A)*
             (C4290='2.1.trackMPD'!D:D)*
             (D4290/10^6='2.1.trackMPD'!H:H)*
             (E4290='2.1.trackMPD'!F:F),
0))</f>
        <v>8.310692719907408E-6</v>
      </c>
    </row>
    <row r="4291" spans="1:9" x14ac:dyDescent="0.2">
      <c r="A4291" s="160" t="s">
        <v>94</v>
      </c>
      <c r="B4291" s="160" t="s">
        <v>167</v>
      </c>
      <c r="C4291" s="160">
        <f>_xlfn.XLOOKUP(B4291,'2.1.trackMPD'!$R$7:$R$29,'2.1.trackMPD'!$T$7:$T$29)</f>
        <v>5</v>
      </c>
      <c r="D4291" s="160">
        <v>10</v>
      </c>
      <c r="E4291" s="160" t="s">
        <v>6394</v>
      </c>
      <c r="F4291" s="160" t="s">
        <v>110</v>
      </c>
      <c r="G4291" s="160" t="s">
        <v>140</v>
      </c>
      <c r="H4291" s="160" t="s">
        <v>6392</v>
      </c>
      <c r="I4291" s="160" cm="1">
        <f t="array" ref="I4291">INDEX('2.1.trackMPD'!J:J/(24*60*60),
       MATCH(1,
             (A4291='2.1.trackMPD'!A:A)*
             (C4291='2.1.trackMPD'!D:D)*
             (D4291/10^6='2.1.trackMPD'!H:H)*
             (E4291='2.1.trackMPD'!F:F),
0))</f>
        <v>1.5195760127314817E-4</v>
      </c>
    </row>
    <row r="4292" spans="1:9" x14ac:dyDescent="0.2">
      <c r="A4292" s="160" t="s">
        <v>94</v>
      </c>
      <c r="B4292" s="160" t="s">
        <v>167</v>
      </c>
      <c r="C4292" s="160">
        <f>_xlfn.XLOOKUP(B4292,'2.1.trackMPD'!$R$7:$R$29,'2.1.trackMPD'!$T$7:$T$29)</f>
        <v>5</v>
      </c>
      <c r="D4292" s="160">
        <v>10</v>
      </c>
      <c r="E4292" s="160" t="s">
        <v>6394</v>
      </c>
      <c r="F4292" s="160" t="s">
        <v>110</v>
      </c>
      <c r="G4292" s="160" t="s">
        <v>124</v>
      </c>
      <c r="H4292" s="160" t="s">
        <v>6393</v>
      </c>
      <c r="I4292" s="160" cm="1">
        <f t="array" ref="I4292">INDEX('2.1.trackMPD'!K:K/(24*60*60),
       MATCH(1,
             (A4292='2.1.trackMPD'!A:A)*
             (C4292='2.1.trackMPD'!D:D)*
             (D4292/10^6='2.1.trackMPD'!H:H)*
             (E4292='2.1.trackMPD'!F:F),
0))</f>
        <v>0</v>
      </c>
    </row>
    <row r="4293" spans="1:9" x14ac:dyDescent="0.2">
      <c r="A4293" s="160" t="s">
        <v>94</v>
      </c>
      <c r="B4293" s="160" t="s">
        <v>167</v>
      </c>
      <c r="C4293" s="160">
        <f>_xlfn.XLOOKUP(B4293,'2.1.trackMPD'!$R$7:$R$29,'2.1.trackMPD'!$T$7:$T$29)</f>
        <v>5</v>
      </c>
      <c r="D4293" s="160">
        <v>10</v>
      </c>
      <c r="E4293" s="160" t="s">
        <v>6394</v>
      </c>
      <c r="F4293" s="160" t="s">
        <v>110</v>
      </c>
      <c r="G4293" s="160" t="s">
        <v>140</v>
      </c>
      <c r="H4293" s="160" t="s">
        <v>6393</v>
      </c>
      <c r="I4293" s="160" cm="1">
        <f t="array" ref="I4293">INDEX('2.1.trackMPD'!L:L/(24*60*60),
       MATCH(1,
             (A4293='2.1.trackMPD'!A:A)*
             (C4293='2.1.trackMPD'!D:D)*
             (D4293/10^6='2.1.trackMPD'!H:H)*
             (E4293='2.1.trackMPD'!F:F),
0))</f>
        <v>0</v>
      </c>
    </row>
    <row r="4294" spans="1:9" x14ac:dyDescent="0.2">
      <c r="A4294" s="160" t="s">
        <v>94</v>
      </c>
      <c r="B4294" s="160" t="s">
        <v>167</v>
      </c>
      <c r="C4294" s="160">
        <f>_xlfn.XLOOKUP(B4294,'2.1.trackMPD'!$R$7:$R$29,'2.1.trackMPD'!$T$7:$T$29)</f>
        <v>5</v>
      </c>
      <c r="D4294" s="160">
        <v>100</v>
      </c>
      <c r="E4294" s="160" t="s">
        <v>6394</v>
      </c>
      <c r="F4294" s="160" t="s">
        <v>110</v>
      </c>
      <c r="G4294" s="160" t="s">
        <v>124</v>
      </c>
      <c r="H4294" s="160" t="s">
        <v>6392</v>
      </c>
      <c r="I4294" s="160" cm="1">
        <f t="array" ref="I4294">INDEX('2.1.trackMPD'!I:I/(24*60*60),
       MATCH(1,
             (A4294='2.1.trackMPD'!A:A)*
             (C4294='2.1.trackMPD'!D:D)*
             (D4294/10^6='2.1.trackMPD'!H:H)*
             (E4294='2.1.trackMPD'!F:F),
0))</f>
        <v>2.100010275462963E-4</v>
      </c>
    </row>
    <row r="4295" spans="1:9" x14ac:dyDescent="0.2">
      <c r="A4295" s="160" t="s">
        <v>94</v>
      </c>
      <c r="B4295" s="160" t="s">
        <v>167</v>
      </c>
      <c r="C4295" s="160">
        <f>_xlfn.XLOOKUP(B4295,'2.1.trackMPD'!$R$7:$R$29,'2.1.trackMPD'!$T$7:$T$29)</f>
        <v>5</v>
      </c>
      <c r="D4295" s="160">
        <v>100</v>
      </c>
      <c r="E4295" s="160" t="s">
        <v>6394</v>
      </c>
      <c r="F4295" s="160" t="s">
        <v>110</v>
      </c>
      <c r="G4295" s="160" t="s">
        <v>140</v>
      </c>
      <c r="H4295" s="160" t="s">
        <v>6392</v>
      </c>
      <c r="I4295" s="160" cm="1">
        <f t="array" ref="I4295">INDEX('2.1.trackMPD'!J:J/(24*60*60),
       MATCH(1,
             (A4295='2.1.trackMPD'!A:A)*
             (C4295='2.1.trackMPD'!D:D)*
             (D4295/10^6='2.1.trackMPD'!H:H)*
             (E4295='2.1.trackMPD'!F:F),
0))</f>
        <v>8.5269835532407413E-4</v>
      </c>
    </row>
    <row r="4296" spans="1:9" x14ac:dyDescent="0.2">
      <c r="A4296" s="160" t="s">
        <v>94</v>
      </c>
      <c r="B4296" s="160" t="s">
        <v>167</v>
      </c>
      <c r="C4296" s="160">
        <f>_xlfn.XLOOKUP(B4296,'2.1.trackMPD'!$R$7:$R$29,'2.1.trackMPD'!$T$7:$T$29)</f>
        <v>5</v>
      </c>
      <c r="D4296" s="160">
        <v>100</v>
      </c>
      <c r="E4296" s="160" t="s">
        <v>6394</v>
      </c>
      <c r="F4296" s="160" t="s">
        <v>110</v>
      </c>
      <c r="G4296" s="160" t="s">
        <v>124</v>
      </c>
      <c r="H4296" s="160" t="s">
        <v>6393</v>
      </c>
      <c r="I4296" s="160" cm="1">
        <f t="array" ref="I4296">INDEX('2.1.trackMPD'!K:K/(24*60*60),
       MATCH(1,
             (A4296='2.1.trackMPD'!A:A)*
             (C4296='2.1.trackMPD'!D:D)*
             (D4296/10^6='2.1.trackMPD'!H:H)*
             (E4296='2.1.trackMPD'!F:F),
0))</f>
        <v>0</v>
      </c>
    </row>
    <row r="4297" spans="1:9" x14ac:dyDescent="0.2">
      <c r="A4297" s="160" t="s">
        <v>94</v>
      </c>
      <c r="B4297" s="160" t="s">
        <v>167</v>
      </c>
      <c r="C4297" s="160">
        <f>_xlfn.XLOOKUP(B4297,'2.1.trackMPD'!$R$7:$R$29,'2.1.trackMPD'!$T$7:$T$29)</f>
        <v>5</v>
      </c>
      <c r="D4297" s="160">
        <v>100</v>
      </c>
      <c r="E4297" s="160" t="s">
        <v>6394</v>
      </c>
      <c r="F4297" s="160" t="s">
        <v>110</v>
      </c>
      <c r="G4297" s="160" t="s">
        <v>140</v>
      </c>
      <c r="H4297" s="160" t="s">
        <v>6393</v>
      </c>
      <c r="I4297" s="160" cm="1">
        <f t="array" ref="I4297">INDEX('2.1.trackMPD'!L:L/(24*60*60),
       MATCH(1,
             (A4297='2.1.trackMPD'!A:A)*
             (C4297='2.1.trackMPD'!D:D)*
             (D4297/10^6='2.1.trackMPD'!H:H)*
             (E4297='2.1.trackMPD'!F:F),
0))</f>
        <v>0</v>
      </c>
    </row>
    <row r="4298" spans="1:9" x14ac:dyDescent="0.2">
      <c r="A4298" s="160" t="s">
        <v>94</v>
      </c>
      <c r="B4298" s="160" t="s">
        <v>167</v>
      </c>
      <c r="C4298" s="160">
        <f>_xlfn.XLOOKUP(B4298,'2.1.trackMPD'!$R$7:$R$29,'2.1.trackMPD'!$T$7:$T$29)</f>
        <v>5</v>
      </c>
      <c r="D4298" s="160">
        <v>1000</v>
      </c>
      <c r="E4298" s="160" t="s">
        <v>6394</v>
      </c>
      <c r="F4298" s="160" t="s">
        <v>110</v>
      </c>
      <c r="G4298" s="160" t="s">
        <v>124</v>
      </c>
      <c r="H4298" s="160" t="s">
        <v>6392</v>
      </c>
      <c r="I4298" s="160" cm="1">
        <f t="array" ref="I4298">INDEX('2.1.trackMPD'!I:I/(24*60*60),
       MATCH(1,
             (A4298='2.1.trackMPD'!A:A)*
             (C4298='2.1.trackMPD'!D:D)*
             (D4298/10^6='2.1.trackMPD'!H:H)*
             (E4298='2.1.trackMPD'!F:F),
0))</f>
        <v>1.2714551666666667E-2</v>
      </c>
    </row>
    <row r="4299" spans="1:9" x14ac:dyDescent="0.2">
      <c r="A4299" s="160" t="s">
        <v>94</v>
      </c>
      <c r="B4299" s="160" t="s">
        <v>167</v>
      </c>
      <c r="C4299" s="160">
        <f>_xlfn.XLOOKUP(B4299,'2.1.trackMPD'!$R$7:$R$29,'2.1.trackMPD'!$T$7:$T$29)</f>
        <v>5</v>
      </c>
      <c r="D4299" s="160">
        <v>1000</v>
      </c>
      <c r="E4299" s="160" t="s">
        <v>6394</v>
      </c>
      <c r="F4299" s="160" t="s">
        <v>110</v>
      </c>
      <c r="G4299" s="160" t="s">
        <v>140</v>
      </c>
      <c r="H4299" s="160" t="s">
        <v>6392</v>
      </c>
      <c r="I4299" s="160" cm="1">
        <f t="array" ref="I4299">INDEX('2.1.trackMPD'!J:J/(24*60*60),
       MATCH(1,
             (A4299='2.1.trackMPD'!A:A)*
             (C4299='2.1.trackMPD'!D:D)*
             (D4299/10^6='2.1.trackMPD'!H:H)*
             (E4299='2.1.trackMPD'!F:F),
0))</f>
        <v>0.75079622766203713</v>
      </c>
    </row>
    <row r="4300" spans="1:9" x14ac:dyDescent="0.2">
      <c r="A4300" s="160" t="s">
        <v>94</v>
      </c>
      <c r="B4300" s="160" t="s">
        <v>167</v>
      </c>
      <c r="C4300" s="160">
        <f>_xlfn.XLOOKUP(B4300,'2.1.trackMPD'!$R$7:$R$29,'2.1.trackMPD'!$T$7:$T$29)</f>
        <v>5</v>
      </c>
      <c r="D4300" s="160">
        <v>1000</v>
      </c>
      <c r="E4300" s="160" t="s">
        <v>6394</v>
      </c>
      <c r="F4300" s="160" t="s">
        <v>110</v>
      </c>
      <c r="G4300" s="160" t="s">
        <v>124</v>
      </c>
      <c r="H4300" s="160" t="s">
        <v>6393</v>
      </c>
      <c r="I4300" s="160" cm="1">
        <f t="array" ref="I4300">INDEX('2.1.trackMPD'!K:K/(24*60*60),
       MATCH(1,
             (A4300='2.1.trackMPD'!A:A)*
             (C4300='2.1.trackMPD'!D:D)*
             (D4300/10^6='2.1.trackMPD'!H:H)*
             (E4300='2.1.trackMPD'!F:F),
0))</f>
        <v>0</v>
      </c>
    </row>
    <row r="4301" spans="1:9" x14ac:dyDescent="0.2">
      <c r="A4301" s="160" t="s">
        <v>94</v>
      </c>
      <c r="B4301" s="160" t="s">
        <v>167</v>
      </c>
      <c r="C4301" s="160">
        <f>_xlfn.XLOOKUP(B4301,'2.1.trackMPD'!$R$7:$R$29,'2.1.trackMPD'!$T$7:$T$29)</f>
        <v>5</v>
      </c>
      <c r="D4301" s="160">
        <v>1000</v>
      </c>
      <c r="E4301" s="160" t="s">
        <v>6394</v>
      </c>
      <c r="F4301" s="160" t="s">
        <v>110</v>
      </c>
      <c r="G4301" s="160" t="s">
        <v>140</v>
      </c>
      <c r="H4301" s="160" t="s">
        <v>6393</v>
      </c>
      <c r="I4301" s="160" cm="1">
        <f t="array" ref="I4301">INDEX('2.1.trackMPD'!L:L/(24*60*60),
       MATCH(1,
             (A4301='2.1.trackMPD'!A:A)*
             (C4301='2.1.trackMPD'!D:D)*
             (D4301/10^6='2.1.trackMPD'!H:H)*
             (E4301='2.1.trackMPD'!F:F),
0))</f>
        <v>0</v>
      </c>
    </row>
    <row r="4302" spans="1:9" x14ac:dyDescent="0.2">
      <c r="A4302" s="160" t="s">
        <v>94</v>
      </c>
      <c r="B4302" s="160" t="s">
        <v>167</v>
      </c>
      <c r="C4302" s="160">
        <f>_xlfn.XLOOKUP(B4302,'2.1.trackMPD'!$R$7:$R$29,'2.1.trackMPD'!$T$7:$T$29)</f>
        <v>5</v>
      </c>
      <c r="D4302" s="160">
        <v>5000</v>
      </c>
      <c r="E4302" s="160" t="s">
        <v>6394</v>
      </c>
      <c r="F4302" s="160" t="s">
        <v>110</v>
      </c>
      <c r="G4302" s="160" t="s">
        <v>124</v>
      </c>
      <c r="H4302" s="160" t="s">
        <v>6392</v>
      </c>
      <c r="I4302" s="160" cm="1">
        <f t="array" ref="I4302">INDEX('2.1.trackMPD'!I:I/(24*60*60),
       MATCH(1,
             (A4302='2.1.trackMPD'!A:A)*
             (C4302='2.1.trackMPD'!D:D)*
             (D4302/10^6='2.1.trackMPD'!H:H)*
             (E4302='2.1.trackMPD'!F:F),
0))</f>
        <v>4.3155879780092589E-2</v>
      </c>
    </row>
    <row r="4303" spans="1:9" x14ac:dyDescent="0.2">
      <c r="A4303" s="160" t="s">
        <v>94</v>
      </c>
      <c r="B4303" s="160" t="s">
        <v>167</v>
      </c>
      <c r="C4303" s="160">
        <f>_xlfn.XLOOKUP(B4303,'2.1.trackMPD'!$R$7:$R$29,'2.1.trackMPD'!$T$7:$T$29)</f>
        <v>5</v>
      </c>
      <c r="D4303" s="160">
        <v>5000</v>
      </c>
      <c r="E4303" s="160" t="s">
        <v>6394</v>
      </c>
      <c r="F4303" s="160" t="s">
        <v>110</v>
      </c>
      <c r="G4303" s="160" t="s">
        <v>140</v>
      </c>
      <c r="H4303" s="160" t="s">
        <v>6392</v>
      </c>
      <c r="I4303" s="160" cm="1">
        <f t="array" ref="I4303">INDEX('2.1.trackMPD'!J:J/(24*60*60),
       MATCH(1,
             (A4303='2.1.trackMPD'!A:A)*
             (C4303='2.1.trackMPD'!D:D)*
             (D4303/10^6='2.1.trackMPD'!H:H)*
             (E4303='2.1.trackMPD'!F:F),
0))</f>
        <v>2.5491454710648149</v>
      </c>
    </row>
    <row r="4304" spans="1:9" x14ac:dyDescent="0.2">
      <c r="A4304" s="160" t="s">
        <v>94</v>
      </c>
      <c r="B4304" s="160" t="s">
        <v>167</v>
      </c>
      <c r="C4304" s="160">
        <f>_xlfn.XLOOKUP(B4304,'2.1.trackMPD'!$R$7:$R$29,'2.1.trackMPD'!$T$7:$T$29)</f>
        <v>5</v>
      </c>
      <c r="D4304" s="160">
        <v>5000</v>
      </c>
      <c r="E4304" s="160" t="s">
        <v>6394</v>
      </c>
      <c r="F4304" s="160" t="s">
        <v>110</v>
      </c>
      <c r="G4304" s="160" t="s">
        <v>124</v>
      </c>
      <c r="H4304" s="160" t="s">
        <v>6393</v>
      </c>
      <c r="I4304" s="160" cm="1">
        <f t="array" ref="I4304">INDEX('2.1.trackMPD'!K:K/(24*60*60),
       MATCH(1,
             (A4304='2.1.trackMPD'!A:A)*
             (C4304='2.1.trackMPD'!D:D)*
             (D4304/10^6='2.1.trackMPD'!H:H)*
             (E4304='2.1.trackMPD'!F:F),
0))</f>
        <v>0</v>
      </c>
    </row>
    <row r="4305" spans="1:9" x14ac:dyDescent="0.2">
      <c r="A4305" s="160" t="s">
        <v>94</v>
      </c>
      <c r="B4305" s="160" t="s">
        <v>167</v>
      </c>
      <c r="C4305" s="160">
        <f>_xlfn.XLOOKUP(B4305,'2.1.trackMPD'!$R$7:$R$29,'2.1.trackMPD'!$T$7:$T$29)</f>
        <v>5</v>
      </c>
      <c r="D4305" s="160">
        <v>5000</v>
      </c>
      <c r="E4305" s="160" t="s">
        <v>6394</v>
      </c>
      <c r="F4305" s="160" t="s">
        <v>110</v>
      </c>
      <c r="G4305" s="160" t="s">
        <v>140</v>
      </c>
      <c r="H4305" s="160" t="s">
        <v>6393</v>
      </c>
      <c r="I4305" s="160" cm="1">
        <f t="array" ref="I4305">INDEX('2.1.trackMPD'!L:L/(24*60*60),
       MATCH(1,
             (A4305='2.1.trackMPD'!A:A)*
             (C4305='2.1.trackMPD'!D:D)*
             (D4305/10^6='2.1.trackMPD'!H:H)*
             (E4305='2.1.trackMPD'!F:F),
0))</f>
        <v>0</v>
      </c>
    </row>
    <row r="4306" spans="1:9" x14ac:dyDescent="0.2">
      <c r="A4306" s="160" t="s">
        <v>94</v>
      </c>
      <c r="B4306" s="160" t="s">
        <v>167</v>
      </c>
      <c r="C4306" s="160">
        <f>_xlfn.XLOOKUP(B4306,'2.1.trackMPD'!$R$7:$R$29,'2.1.trackMPD'!$T$7:$T$29)</f>
        <v>5</v>
      </c>
      <c r="D4306" s="160">
        <v>1</v>
      </c>
      <c r="E4306" s="160" t="s">
        <v>6395</v>
      </c>
      <c r="F4306" s="160" t="s">
        <v>110</v>
      </c>
      <c r="G4306" s="160" t="s">
        <v>124</v>
      </c>
      <c r="H4306" s="160" t="s">
        <v>6392</v>
      </c>
      <c r="I4306" s="160" t="e" cm="1">
        <f t="array" ref="I4306">INDEX('2.1.trackMPD'!I:I/(24*60*60),
       MATCH(1,
             (A4306='2.1.trackMPD'!A:A)*
             (C4306='2.1.trackMPD'!D:D)*
             (D4306/10^6='2.1.trackMPD'!H:H)*
             (E4306='2.1.trackMPD'!F:F),
0))</f>
        <v>#N/A</v>
      </c>
    </row>
    <row r="4307" spans="1:9" x14ac:dyDescent="0.2">
      <c r="A4307" s="160" t="s">
        <v>94</v>
      </c>
      <c r="B4307" s="160" t="s">
        <v>167</v>
      </c>
      <c r="C4307" s="160">
        <f>_xlfn.XLOOKUP(B4307,'2.1.trackMPD'!$R$7:$R$29,'2.1.trackMPD'!$T$7:$T$29)</f>
        <v>5</v>
      </c>
      <c r="D4307" s="160">
        <v>1</v>
      </c>
      <c r="E4307" s="160" t="s">
        <v>6395</v>
      </c>
      <c r="F4307" s="160" t="s">
        <v>110</v>
      </c>
      <c r="G4307" s="160" t="s">
        <v>140</v>
      </c>
      <c r="H4307" s="160" t="s">
        <v>6392</v>
      </c>
      <c r="I4307" s="160" t="e" cm="1">
        <f t="array" ref="I4307">INDEX('2.1.trackMPD'!J:J/(24*60*60),
       MATCH(1,
             (A4307='2.1.trackMPD'!A:A)*
             (C4307='2.1.trackMPD'!D:D)*
             (D4307/10^6='2.1.trackMPD'!H:H)*
             (E4307='2.1.trackMPD'!F:F),
0))</f>
        <v>#N/A</v>
      </c>
    </row>
    <row r="4308" spans="1:9" x14ac:dyDescent="0.2">
      <c r="A4308" s="160" t="s">
        <v>94</v>
      </c>
      <c r="B4308" s="160" t="s">
        <v>167</v>
      </c>
      <c r="C4308" s="160">
        <f>_xlfn.XLOOKUP(B4308,'2.1.trackMPD'!$R$7:$R$29,'2.1.trackMPD'!$T$7:$T$29)</f>
        <v>5</v>
      </c>
      <c r="D4308" s="160">
        <v>1</v>
      </c>
      <c r="E4308" s="160" t="s">
        <v>6395</v>
      </c>
      <c r="F4308" s="160" t="s">
        <v>110</v>
      </c>
      <c r="G4308" s="160" t="s">
        <v>124</v>
      </c>
      <c r="H4308" s="160" t="s">
        <v>6393</v>
      </c>
      <c r="I4308" s="160" t="e" cm="1">
        <f t="array" ref="I4308">INDEX('2.1.trackMPD'!K:K/(24*60*60),
       MATCH(1,
             (A4308='2.1.trackMPD'!A:A)*
             (C4308='2.1.trackMPD'!D:D)*
             (D4308/10^6='2.1.trackMPD'!H:H)*
             (E4308='2.1.trackMPD'!F:F),
0))</f>
        <v>#N/A</v>
      </c>
    </row>
    <row r="4309" spans="1:9" x14ac:dyDescent="0.2">
      <c r="A4309" s="160" t="s">
        <v>94</v>
      </c>
      <c r="B4309" s="160" t="s">
        <v>167</v>
      </c>
      <c r="C4309" s="160">
        <f>_xlfn.XLOOKUP(B4309,'2.1.trackMPD'!$R$7:$R$29,'2.1.trackMPD'!$T$7:$T$29)</f>
        <v>5</v>
      </c>
      <c r="D4309" s="160">
        <v>1</v>
      </c>
      <c r="E4309" s="160" t="s">
        <v>6395</v>
      </c>
      <c r="F4309" s="160" t="s">
        <v>110</v>
      </c>
      <c r="G4309" s="160" t="s">
        <v>140</v>
      </c>
      <c r="H4309" s="160" t="s">
        <v>6393</v>
      </c>
      <c r="I4309" s="160" t="e" cm="1">
        <f t="array" ref="I4309">INDEX('2.1.trackMPD'!L:L/(24*60*60),
       MATCH(1,
             (A4309='2.1.trackMPD'!A:A)*
             (C4309='2.1.trackMPD'!D:D)*
             (D4309/10^6='2.1.trackMPD'!H:H)*
             (E4309='2.1.trackMPD'!F:F),
0))</f>
        <v>#N/A</v>
      </c>
    </row>
    <row r="4310" spans="1:9" x14ac:dyDescent="0.2">
      <c r="A4310" s="160" t="s">
        <v>94</v>
      </c>
      <c r="B4310" s="160" t="s">
        <v>167</v>
      </c>
      <c r="C4310" s="160">
        <f>_xlfn.XLOOKUP(B4310,'2.1.trackMPD'!$R$7:$R$29,'2.1.trackMPD'!$T$7:$T$29)</f>
        <v>5</v>
      </c>
      <c r="D4310" s="160">
        <v>10</v>
      </c>
      <c r="E4310" s="160" t="s">
        <v>6395</v>
      </c>
      <c r="F4310" s="160" t="s">
        <v>110</v>
      </c>
      <c r="G4310" s="160" t="s">
        <v>124</v>
      </c>
      <c r="H4310" s="160" t="s">
        <v>6392</v>
      </c>
      <c r="I4310" s="160" t="e" cm="1">
        <f t="array" ref="I4310">INDEX('2.1.trackMPD'!I:I/(24*60*60),
       MATCH(1,
             (A4310='2.1.trackMPD'!A:A)*
             (C4310='2.1.trackMPD'!D:D)*
             (D4310/10^6='2.1.trackMPD'!H:H)*
             (E4310='2.1.trackMPD'!F:F),
0))</f>
        <v>#N/A</v>
      </c>
    </row>
    <row r="4311" spans="1:9" x14ac:dyDescent="0.2">
      <c r="A4311" s="160" t="s">
        <v>94</v>
      </c>
      <c r="B4311" s="160" t="s">
        <v>167</v>
      </c>
      <c r="C4311" s="160">
        <f>_xlfn.XLOOKUP(B4311,'2.1.trackMPD'!$R$7:$R$29,'2.1.trackMPD'!$T$7:$T$29)</f>
        <v>5</v>
      </c>
      <c r="D4311" s="160">
        <v>10</v>
      </c>
      <c r="E4311" s="160" t="s">
        <v>6395</v>
      </c>
      <c r="F4311" s="160" t="s">
        <v>110</v>
      </c>
      <c r="G4311" s="160" t="s">
        <v>140</v>
      </c>
      <c r="H4311" s="160" t="s">
        <v>6392</v>
      </c>
      <c r="I4311" s="160" t="e" cm="1">
        <f t="array" ref="I4311">INDEX('2.1.trackMPD'!J:J/(24*60*60),
       MATCH(1,
             (A4311='2.1.trackMPD'!A:A)*
             (C4311='2.1.trackMPD'!D:D)*
             (D4311/10^6='2.1.trackMPD'!H:H)*
             (E4311='2.1.trackMPD'!F:F),
0))</f>
        <v>#N/A</v>
      </c>
    </row>
    <row r="4312" spans="1:9" x14ac:dyDescent="0.2">
      <c r="A4312" s="160" t="s">
        <v>94</v>
      </c>
      <c r="B4312" s="160" t="s">
        <v>167</v>
      </c>
      <c r="C4312" s="160">
        <f>_xlfn.XLOOKUP(B4312,'2.1.trackMPD'!$R$7:$R$29,'2.1.trackMPD'!$T$7:$T$29)</f>
        <v>5</v>
      </c>
      <c r="D4312" s="160">
        <v>10</v>
      </c>
      <c r="E4312" s="160" t="s">
        <v>6395</v>
      </c>
      <c r="F4312" s="160" t="s">
        <v>110</v>
      </c>
      <c r="G4312" s="160" t="s">
        <v>124</v>
      </c>
      <c r="H4312" s="160" t="s">
        <v>6393</v>
      </c>
      <c r="I4312" s="160" t="e" cm="1">
        <f t="array" ref="I4312">INDEX('2.1.trackMPD'!K:K/(24*60*60),
       MATCH(1,
             (A4312='2.1.trackMPD'!A:A)*
             (C4312='2.1.trackMPD'!D:D)*
             (D4312/10^6='2.1.trackMPD'!H:H)*
             (E4312='2.1.trackMPD'!F:F),
0))</f>
        <v>#N/A</v>
      </c>
    </row>
    <row r="4313" spans="1:9" x14ac:dyDescent="0.2">
      <c r="A4313" s="160" t="s">
        <v>94</v>
      </c>
      <c r="B4313" s="160" t="s">
        <v>167</v>
      </c>
      <c r="C4313" s="160">
        <f>_xlfn.XLOOKUP(B4313,'2.1.trackMPD'!$R$7:$R$29,'2.1.trackMPD'!$T$7:$T$29)</f>
        <v>5</v>
      </c>
      <c r="D4313" s="160">
        <v>10</v>
      </c>
      <c r="E4313" s="160" t="s">
        <v>6395</v>
      </c>
      <c r="F4313" s="160" t="s">
        <v>110</v>
      </c>
      <c r="G4313" s="160" t="s">
        <v>140</v>
      </c>
      <c r="H4313" s="160" t="s">
        <v>6393</v>
      </c>
      <c r="I4313" s="160" t="e" cm="1">
        <f t="array" ref="I4313">INDEX('2.1.trackMPD'!L:L/(24*60*60),
       MATCH(1,
             (A4313='2.1.trackMPD'!A:A)*
             (C4313='2.1.trackMPD'!D:D)*
             (D4313/10^6='2.1.trackMPD'!H:H)*
             (E4313='2.1.trackMPD'!F:F),
0))</f>
        <v>#N/A</v>
      </c>
    </row>
    <row r="4314" spans="1:9" x14ac:dyDescent="0.2">
      <c r="A4314" s="160" t="s">
        <v>94</v>
      </c>
      <c r="B4314" s="160" t="s">
        <v>167</v>
      </c>
      <c r="C4314" s="160">
        <f>_xlfn.XLOOKUP(B4314,'2.1.trackMPD'!$R$7:$R$29,'2.1.trackMPD'!$T$7:$T$29)</f>
        <v>5</v>
      </c>
      <c r="D4314" s="160">
        <v>100</v>
      </c>
      <c r="E4314" s="160" t="s">
        <v>6395</v>
      </c>
      <c r="F4314" s="160" t="s">
        <v>110</v>
      </c>
      <c r="G4314" s="160" t="s">
        <v>124</v>
      </c>
      <c r="H4314" s="160" t="s">
        <v>6392</v>
      </c>
      <c r="I4314" s="160" t="e" cm="1">
        <f t="array" ref="I4314">INDEX('2.1.trackMPD'!I:I/(24*60*60),
       MATCH(1,
             (A4314='2.1.trackMPD'!A:A)*
             (C4314='2.1.trackMPD'!D:D)*
             (D4314/10^6='2.1.trackMPD'!H:H)*
             (E4314='2.1.trackMPD'!F:F),
0))</f>
        <v>#N/A</v>
      </c>
    </row>
    <row r="4315" spans="1:9" x14ac:dyDescent="0.2">
      <c r="A4315" s="160" t="s">
        <v>94</v>
      </c>
      <c r="B4315" s="160" t="s">
        <v>167</v>
      </c>
      <c r="C4315" s="160">
        <f>_xlfn.XLOOKUP(B4315,'2.1.trackMPD'!$R$7:$R$29,'2.1.trackMPD'!$T$7:$T$29)</f>
        <v>5</v>
      </c>
      <c r="D4315" s="160">
        <v>100</v>
      </c>
      <c r="E4315" s="160" t="s">
        <v>6395</v>
      </c>
      <c r="F4315" s="160" t="s">
        <v>110</v>
      </c>
      <c r="G4315" s="160" t="s">
        <v>140</v>
      </c>
      <c r="H4315" s="160" t="s">
        <v>6392</v>
      </c>
      <c r="I4315" s="160" t="e" cm="1">
        <f t="array" ref="I4315">INDEX('2.1.trackMPD'!J:J/(24*60*60),
       MATCH(1,
             (A4315='2.1.trackMPD'!A:A)*
             (C4315='2.1.trackMPD'!D:D)*
             (D4315/10^6='2.1.trackMPD'!H:H)*
             (E4315='2.1.trackMPD'!F:F),
0))</f>
        <v>#N/A</v>
      </c>
    </row>
    <row r="4316" spans="1:9" x14ac:dyDescent="0.2">
      <c r="A4316" s="160" t="s">
        <v>94</v>
      </c>
      <c r="B4316" s="160" t="s">
        <v>167</v>
      </c>
      <c r="C4316" s="160">
        <f>_xlfn.XLOOKUP(B4316,'2.1.trackMPD'!$R$7:$R$29,'2.1.trackMPD'!$T$7:$T$29)</f>
        <v>5</v>
      </c>
      <c r="D4316" s="160">
        <v>100</v>
      </c>
      <c r="E4316" s="160" t="s">
        <v>6395</v>
      </c>
      <c r="F4316" s="160" t="s">
        <v>110</v>
      </c>
      <c r="G4316" s="160" t="s">
        <v>124</v>
      </c>
      <c r="H4316" s="160" t="s">
        <v>6393</v>
      </c>
      <c r="I4316" s="160" t="e" cm="1">
        <f t="array" ref="I4316">INDEX('2.1.trackMPD'!K:K/(24*60*60),
       MATCH(1,
             (A4316='2.1.trackMPD'!A:A)*
             (C4316='2.1.trackMPD'!D:D)*
             (D4316/10^6='2.1.trackMPD'!H:H)*
             (E4316='2.1.trackMPD'!F:F),
0))</f>
        <v>#N/A</v>
      </c>
    </row>
    <row r="4317" spans="1:9" x14ac:dyDescent="0.2">
      <c r="A4317" s="160" t="s">
        <v>94</v>
      </c>
      <c r="B4317" s="160" t="s">
        <v>167</v>
      </c>
      <c r="C4317" s="160">
        <f>_xlfn.XLOOKUP(B4317,'2.1.trackMPD'!$R$7:$R$29,'2.1.trackMPD'!$T$7:$T$29)</f>
        <v>5</v>
      </c>
      <c r="D4317" s="160">
        <v>100</v>
      </c>
      <c r="E4317" s="160" t="s">
        <v>6395</v>
      </c>
      <c r="F4317" s="160" t="s">
        <v>110</v>
      </c>
      <c r="G4317" s="160" t="s">
        <v>140</v>
      </c>
      <c r="H4317" s="160" t="s">
        <v>6393</v>
      </c>
      <c r="I4317" s="160" t="e" cm="1">
        <f t="array" ref="I4317">INDEX('2.1.trackMPD'!L:L/(24*60*60),
       MATCH(1,
             (A4317='2.1.trackMPD'!A:A)*
             (C4317='2.1.trackMPD'!D:D)*
             (D4317/10^6='2.1.trackMPD'!H:H)*
             (E4317='2.1.trackMPD'!F:F),
0))</f>
        <v>#N/A</v>
      </c>
    </row>
    <row r="4318" spans="1:9" x14ac:dyDescent="0.2">
      <c r="A4318" s="160" t="s">
        <v>94</v>
      </c>
      <c r="B4318" s="160" t="s">
        <v>168</v>
      </c>
      <c r="C4318" s="160">
        <f>_xlfn.XLOOKUP(B4318,'2.1.trackMPD'!$R$7:$R$29,'2.1.trackMPD'!$T$7:$T$29)</f>
        <v>6</v>
      </c>
      <c r="D4318" s="160">
        <v>1</v>
      </c>
      <c r="E4318" s="160" t="s">
        <v>6390</v>
      </c>
      <c r="F4318" s="160" t="s">
        <v>110</v>
      </c>
      <c r="G4318" s="160" t="s">
        <v>124</v>
      </c>
      <c r="H4318" s="160" t="s">
        <v>6392</v>
      </c>
      <c r="I4318" s="160" cm="1">
        <f t="array" ref="I4318">INDEX('2.1.trackMPD'!I:I/(24*60*60),
       MATCH(1,
             (A4318='2.1.trackMPD'!A:A)*
             (C4318='2.1.trackMPD'!D:D)*
             (D4318/10^6='2.1.trackMPD'!H:H)*
             (E4318='2.1.trackMPD'!F:F),
0))</f>
        <v>7.0707704861111112E-7</v>
      </c>
    </row>
    <row r="4319" spans="1:9" x14ac:dyDescent="0.2">
      <c r="A4319" s="160" t="s">
        <v>94</v>
      </c>
      <c r="B4319" s="160" t="s">
        <v>168</v>
      </c>
      <c r="C4319" s="160">
        <f>_xlfn.XLOOKUP(B4319,'2.1.trackMPD'!$R$7:$R$29,'2.1.trackMPD'!$T$7:$T$29)</f>
        <v>6</v>
      </c>
      <c r="D4319" s="160">
        <v>1</v>
      </c>
      <c r="E4319" s="160" t="s">
        <v>6390</v>
      </c>
      <c r="F4319" s="160" t="s">
        <v>110</v>
      </c>
      <c r="G4319" s="160" t="s">
        <v>140</v>
      </c>
      <c r="H4319" s="160" t="s">
        <v>6392</v>
      </c>
      <c r="I4319" s="160" cm="1">
        <f t="array" ref="I4319">INDEX('2.1.trackMPD'!J:J/(24*60*60),
       MATCH(1,
             (A4319='2.1.trackMPD'!A:A)*
             (C4319='2.1.trackMPD'!D:D)*
             (D4319/10^6='2.1.trackMPD'!H:H)*
             (E4319='2.1.trackMPD'!F:F),
0))</f>
        <v>5.2363405162037038E-5</v>
      </c>
    </row>
    <row r="4320" spans="1:9" x14ac:dyDescent="0.2">
      <c r="A4320" s="160" t="s">
        <v>94</v>
      </c>
      <c r="B4320" s="160" t="s">
        <v>168</v>
      </c>
      <c r="C4320" s="160">
        <f>_xlfn.XLOOKUP(B4320,'2.1.trackMPD'!$R$7:$R$29,'2.1.trackMPD'!$T$7:$T$29)</f>
        <v>6</v>
      </c>
      <c r="D4320" s="160">
        <v>1</v>
      </c>
      <c r="E4320" s="160" t="s">
        <v>6390</v>
      </c>
      <c r="F4320" s="160" t="s">
        <v>110</v>
      </c>
      <c r="G4320" s="160" t="s">
        <v>124</v>
      </c>
      <c r="H4320" s="160" t="s">
        <v>6393</v>
      </c>
      <c r="I4320" s="160" cm="1">
        <f t="array" ref="I4320">INDEX('2.1.trackMPD'!K:K/(24*60*60),
       MATCH(1,
             (A4320='2.1.trackMPD'!A:A)*
             (C4320='2.1.trackMPD'!D:D)*
             (D4320/10^6='2.1.trackMPD'!H:H)*
             (E4320='2.1.trackMPD'!F:F),
0))</f>
        <v>3.4127532407407406E-7</v>
      </c>
    </row>
    <row r="4321" spans="1:9" x14ac:dyDescent="0.2">
      <c r="A4321" s="160" t="s">
        <v>94</v>
      </c>
      <c r="B4321" s="160" t="s">
        <v>168</v>
      </c>
      <c r="C4321" s="160">
        <f>_xlfn.XLOOKUP(B4321,'2.1.trackMPD'!$R$7:$R$29,'2.1.trackMPD'!$T$7:$T$29)</f>
        <v>6</v>
      </c>
      <c r="D4321" s="160">
        <v>1</v>
      </c>
      <c r="E4321" s="160" t="s">
        <v>6390</v>
      </c>
      <c r="F4321" s="160" t="s">
        <v>110</v>
      </c>
      <c r="G4321" s="160" t="s">
        <v>140</v>
      </c>
      <c r="H4321" s="160" t="s">
        <v>6393</v>
      </c>
      <c r="I4321" s="160" cm="1">
        <f t="array" ref="I4321">INDEX('2.1.trackMPD'!L:L/(24*60*60),
       MATCH(1,
             (A4321='2.1.trackMPD'!A:A)*
             (C4321='2.1.trackMPD'!D:D)*
             (D4321/10^6='2.1.trackMPD'!H:H)*
             (E4321='2.1.trackMPD'!F:F),
0))</f>
        <v>0</v>
      </c>
    </row>
    <row r="4322" spans="1:9" x14ac:dyDescent="0.2">
      <c r="A4322" s="160" t="s">
        <v>94</v>
      </c>
      <c r="B4322" s="160" t="s">
        <v>168</v>
      </c>
      <c r="C4322" s="160">
        <f>_xlfn.XLOOKUP(B4322,'2.1.trackMPD'!$R$7:$R$29,'2.1.trackMPD'!$T$7:$T$29)</f>
        <v>6</v>
      </c>
      <c r="D4322" s="160">
        <v>10</v>
      </c>
      <c r="E4322" s="160" t="s">
        <v>6390</v>
      </c>
      <c r="F4322" s="160" t="s">
        <v>110</v>
      </c>
      <c r="G4322" s="160" t="s">
        <v>124</v>
      </c>
      <c r="H4322" s="160" t="s">
        <v>6392</v>
      </c>
      <c r="I4322" s="160" cm="1">
        <f t="array" ref="I4322">INDEX('2.1.trackMPD'!I:I/(24*60*60),
       MATCH(1,
             (A4322='2.1.trackMPD'!A:A)*
             (C4322='2.1.trackMPD'!D:D)*
             (D4322/10^6='2.1.trackMPD'!H:H)*
             (E4322='2.1.trackMPD'!F:F),
0))</f>
        <v>9.2271440972222226E-7</v>
      </c>
    </row>
    <row r="4323" spans="1:9" x14ac:dyDescent="0.2">
      <c r="A4323" s="160" t="s">
        <v>94</v>
      </c>
      <c r="B4323" s="160" t="s">
        <v>168</v>
      </c>
      <c r="C4323" s="160">
        <f>_xlfn.XLOOKUP(B4323,'2.1.trackMPD'!$R$7:$R$29,'2.1.trackMPD'!$T$7:$T$29)</f>
        <v>6</v>
      </c>
      <c r="D4323" s="160">
        <v>10</v>
      </c>
      <c r="E4323" s="160" t="s">
        <v>6390</v>
      </c>
      <c r="F4323" s="160" t="s">
        <v>110</v>
      </c>
      <c r="G4323" s="160" t="s">
        <v>140</v>
      </c>
      <c r="H4323" s="160" t="s">
        <v>6392</v>
      </c>
      <c r="I4323" s="160" cm="1">
        <f t="array" ref="I4323">INDEX('2.1.trackMPD'!J:J/(24*60*60),
       MATCH(1,
             (A4323='2.1.trackMPD'!A:A)*
             (C4323='2.1.trackMPD'!D:D)*
             (D4323/10^6='2.1.trackMPD'!H:H)*
             (E4323='2.1.trackMPD'!F:F),
0))</f>
        <v>3.5043212928240743E-5</v>
      </c>
    </row>
    <row r="4324" spans="1:9" x14ac:dyDescent="0.2">
      <c r="A4324" s="160" t="s">
        <v>94</v>
      </c>
      <c r="B4324" s="160" t="s">
        <v>168</v>
      </c>
      <c r="C4324" s="160">
        <f>_xlfn.XLOOKUP(B4324,'2.1.trackMPD'!$R$7:$R$29,'2.1.trackMPD'!$T$7:$T$29)</f>
        <v>6</v>
      </c>
      <c r="D4324" s="160">
        <v>10</v>
      </c>
      <c r="E4324" s="160" t="s">
        <v>6390</v>
      </c>
      <c r="F4324" s="160" t="s">
        <v>110</v>
      </c>
      <c r="G4324" s="160" t="s">
        <v>124</v>
      </c>
      <c r="H4324" s="160" t="s">
        <v>6393</v>
      </c>
      <c r="I4324" s="160" cm="1">
        <f t="array" ref="I4324">INDEX('2.1.trackMPD'!K:K/(24*60*60),
       MATCH(1,
             (A4324='2.1.trackMPD'!A:A)*
             (C4324='2.1.trackMPD'!D:D)*
             (D4324/10^6='2.1.trackMPD'!H:H)*
             (E4324='2.1.trackMPD'!F:F),
0))</f>
        <v>0</v>
      </c>
    </row>
    <row r="4325" spans="1:9" x14ac:dyDescent="0.2">
      <c r="A4325" s="160" t="s">
        <v>94</v>
      </c>
      <c r="B4325" s="160" t="s">
        <v>168</v>
      </c>
      <c r="C4325" s="160">
        <f>_xlfn.XLOOKUP(B4325,'2.1.trackMPD'!$R$7:$R$29,'2.1.trackMPD'!$T$7:$T$29)</f>
        <v>6</v>
      </c>
      <c r="D4325" s="160">
        <v>10</v>
      </c>
      <c r="E4325" s="160" t="s">
        <v>6390</v>
      </c>
      <c r="F4325" s="160" t="s">
        <v>110</v>
      </c>
      <c r="G4325" s="160" t="s">
        <v>140</v>
      </c>
      <c r="H4325" s="160" t="s">
        <v>6393</v>
      </c>
      <c r="I4325" s="160" cm="1">
        <f t="array" ref="I4325">INDEX('2.1.trackMPD'!L:L/(24*60*60),
       MATCH(1,
             (A4325='2.1.trackMPD'!A:A)*
             (C4325='2.1.trackMPD'!D:D)*
             (D4325/10^6='2.1.trackMPD'!H:H)*
             (E4325='2.1.trackMPD'!F:F),
0))</f>
        <v>1.0996491319444443E-6</v>
      </c>
    </row>
    <row r="4326" spans="1:9" x14ac:dyDescent="0.2">
      <c r="A4326" s="160" t="s">
        <v>94</v>
      </c>
      <c r="B4326" s="160" t="s">
        <v>168</v>
      </c>
      <c r="C4326" s="160">
        <f>_xlfn.XLOOKUP(B4326,'2.1.trackMPD'!$R$7:$R$29,'2.1.trackMPD'!$T$7:$T$29)</f>
        <v>6</v>
      </c>
      <c r="D4326" s="160">
        <v>100</v>
      </c>
      <c r="E4326" s="160" t="s">
        <v>6390</v>
      </c>
      <c r="F4326" s="160" t="s">
        <v>110</v>
      </c>
      <c r="G4326" s="160" t="s">
        <v>124</v>
      </c>
      <c r="H4326" s="160" t="s">
        <v>6392</v>
      </c>
      <c r="I4326" s="160" cm="1">
        <f t="array" ref="I4326">INDEX('2.1.trackMPD'!I:I/(24*60*60),
       MATCH(1,
             (A4326='2.1.trackMPD'!A:A)*
             (C4326='2.1.trackMPD'!D:D)*
             (D4326/10^6='2.1.trackMPD'!H:H)*
             (E4326='2.1.trackMPD'!F:F),
0))</f>
        <v>8.6349541354166666E-4</v>
      </c>
    </row>
    <row r="4327" spans="1:9" x14ac:dyDescent="0.2">
      <c r="A4327" s="160" t="s">
        <v>94</v>
      </c>
      <c r="B4327" s="160" t="s">
        <v>168</v>
      </c>
      <c r="C4327" s="160">
        <f>_xlfn.XLOOKUP(B4327,'2.1.trackMPD'!$R$7:$R$29,'2.1.trackMPD'!$T$7:$T$29)</f>
        <v>6</v>
      </c>
      <c r="D4327" s="160">
        <v>100</v>
      </c>
      <c r="E4327" s="160" t="s">
        <v>6390</v>
      </c>
      <c r="F4327" s="160" t="s">
        <v>110</v>
      </c>
      <c r="G4327" s="160" t="s">
        <v>140</v>
      </c>
      <c r="H4327" s="160" t="s">
        <v>6392</v>
      </c>
      <c r="I4327" s="160" cm="1">
        <f t="array" ref="I4327">INDEX('2.1.trackMPD'!J:J/(24*60*60),
       MATCH(1,
             (A4327='2.1.trackMPD'!A:A)*
             (C4327='2.1.trackMPD'!D:D)*
             (D4327/10^6='2.1.trackMPD'!H:H)*
             (E4327='2.1.trackMPD'!F:F),
0))</f>
        <v>1.5767033472222222E-3</v>
      </c>
    </row>
    <row r="4328" spans="1:9" x14ac:dyDescent="0.2">
      <c r="A4328" s="160" t="s">
        <v>94</v>
      </c>
      <c r="B4328" s="160" t="s">
        <v>168</v>
      </c>
      <c r="C4328" s="160">
        <f>_xlfn.XLOOKUP(B4328,'2.1.trackMPD'!$R$7:$R$29,'2.1.trackMPD'!$T$7:$T$29)</f>
        <v>6</v>
      </c>
      <c r="D4328" s="160">
        <v>100</v>
      </c>
      <c r="E4328" s="160" t="s">
        <v>6390</v>
      </c>
      <c r="F4328" s="160" t="s">
        <v>110</v>
      </c>
      <c r="G4328" s="160" t="s">
        <v>124</v>
      </c>
      <c r="H4328" s="160" t="s">
        <v>6393</v>
      </c>
      <c r="I4328" s="160" cm="1">
        <f t="array" ref="I4328">INDEX('2.1.trackMPD'!K:K/(24*60*60),
       MATCH(1,
             (A4328='2.1.trackMPD'!A:A)*
             (C4328='2.1.trackMPD'!D:D)*
             (D4328/10^6='2.1.trackMPD'!H:H)*
             (E4328='2.1.trackMPD'!F:F),
0))</f>
        <v>0</v>
      </c>
    </row>
    <row r="4329" spans="1:9" x14ac:dyDescent="0.2">
      <c r="A4329" s="160" t="s">
        <v>94</v>
      </c>
      <c r="B4329" s="160" t="s">
        <v>168</v>
      </c>
      <c r="C4329" s="160">
        <f>_xlfn.XLOOKUP(B4329,'2.1.trackMPD'!$R$7:$R$29,'2.1.trackMPD'!$T$7:$T$29)</f>
        <v>6</v>
      </c>
      <c r="D4329" s="160">
        <v>100</v>
      </c>
      <c r="E4329" s="160" t="s">
        <v>6390</v>
      </c>
      <c r="F4329" s="160" t="s">
        <v>110</v>
      </c>
      <c r="G4329" s="160" t="s">
        <v>140</v>
      </c>
      <c r="H4329" s="160" t="s">
        <v>6393</v>
      </c>
      <c r="I4329" s="160" cm="1">
        <f t="array" ref="I4329">INDEX('2.1.trackMPD'!L:L/(24*60*60),
       MATCH(1,
             (A4329='2.1.trackMPD'!A:A)*
             (C4329='2.1.trackMPD'!D:D)*
             (D4329/10^6='2.1.trackMPD'!H:H)*
             (E4329='2.1.trackMPD'!F:F),
0))</f>
        <v>0</v>
      </c>
    </row>
    <row r="4330" spans="1:9" x14ac:dyDescent="0.2">
      <c r="A4330" s="160" t="s">
        <v>94</v>
      </c>
      <c r="B4330" s="160" t="s">
        <v>168</v>
      </c>
      <c r="C4330" s="160">
        <f>_xlfn.XLOOKUP(B4330,'2.1.trackMPD'!$R$7:$R$29,'2.1.trackMPD'!$T$7:$T$29)</f>
        <v>6</v>
      </c>
      <c r="D4330" s="160">
        <v>1000</v>
      </c>
      <c r="E4330" s="160" t="s">
        <v>6390</v>
      </c>
      <c r="F4330" s="160" t="s">
        <v>110</v>
      </c>
      <c r="G4330" s="160" t="s">
        <v>124</v>
      </c>
      <c r="H4330" s="160" t="s">
        <v>6392</v>
      </c>
      <c r="I4330" s="160" cm="1">
        <f t="array" ref="I4330">INDEX('2.1.trackMPD'!I:I/(24*60*60),
       MATCH(1,
             (A4330='2.1.trackMPD'!A:A)*
             (C4330='2.1.trackMPD'!D:D)*
             (D4330/10^6='2.1.trackMPD'!H:H)*
             (E4330='2.1.trackMPD'!F:F),
0))</f>
        <v>5.9026715428240735E-2</v>
      </c>
    </row>
    <row r="4331" spans="1:9" x14ac:dyDescent="0.2">
      <c r="A4331" s="160" t="s">
        <v>94</v>
      </c>
      <c r="B4331" s="160" t="s">
        <v>168</v>
      </c>
      <c r="C4331" s="160">
        <f>_xlfn.XLOOKUP(B4331,'2.1.trackMPD'!$R$7:$R$29,'2.1.trackMPD'!$T$7:$T$29)</f>
        <v>6</v>
      </c>
      <c r="D4331" s="160">
        <v>1000</v>
      </c>
      <c r="E4331" s="160" t="s">
        <v>6390</v>
      </c>
      <c r="F4331" s="160" t="s">
        <v>110</v>
      </c>
      <c r="G4331" s="160" t="s">
        <v>140</v>
      </c>
      <c r="H4331" s="160" t="s">
        <v>6392</v>
      </c>
      <c r="I4331" s="160" cm="1">
        <f t="array" ref="I4331">INDEX('2.1.trackMPD'!J:J/(24*60*60),
       MATCH(1,
             (A4331='2.1.trackMPD'!A:A)*
             (C4331='2.1.trackMPD'!D:D)*
             (D4331/10^6='2.1.trackMPD'!H:H)*
             (E4331='2.1.trackMPD'!F:F),
0))</f>
        <v>3.4855258993055558</v>
      </c>
    </row>
    <row r="4332" spans="1:9" x14ac:dyDescent="0.2">
      <c r="A4332" s="160" t="s">
        <v>94</v>
      </c>
      <c r="B4332" s="160" t="s">
        <v>168</v>
      </c>
      <c r="C4332" s="160">
        <f>_xlfn.XLOOKUP(B4332,'2.1.trackMPD'!$R$7:$R$29,'2.1.trackMPD'!$T$7:$T$29)</f>
        <v>6</v>
      </c>
      <c r="D4332" s="160">
        <v>1000</v>
      </c>
      <c r="E4332" s="160" t="s">
        <v>6390</v>
      </c>
      <c r="F4332" s="160" t="s">
        <v>110</v>
      </c>
      <c r="G4332" s="160" t="s">
        <v>124</v>
      </c>
      <c r="H4332" s="160" t="s">
        <v>6393</v>
      </c>
      <c r="I4332" s="160" cm="1">
        <f t="array" ref="I4332">INDEX('2.1.trackMPD'!K:K/(24*60*60),
       MATCH(1,
             (A4332='2.1.trackMPD'!A:A)*
             (C4332='2.1.trackMPD'!D:D)*
             (D4332/10^6='2.1.trackMPD'!H:H)*
             (E4332='2.1.trackMPD'!F:F),
0))</f>
        <v>0</v>
      </c>
    </row>
    <row r="4333" spans="1:9" x14ac:dyDescent="0.2">
      <c r="A4333" s="160" t="s">
        <v>94</v>
      </c>
      <c r="B4333" s="160" t="s">
        <v>168</v>
      </c>
      <c r="C4333" s="160">
        <f>_xlfn.XLOOKUP(B4333,'2.1.trackMPD'!$R$7:$R$29,'2.1.trackMPD'!$T$7:$T$29)</f>
        <v>6</v>
      </c>
      <c r="D4333" s="160">
        <v>1000</v>
      </c>
      <c r="E4333" s="160" t="s">
        <v>6390</v>
      </c>
      <c r="F4333" s="160" t="s">
        <v>110</v>
      </c>
      <c r="G4333" s="160" t="s">
        <v>140</v>
      </c>
      <c r="H4333" s="160" t="s">
        <v>6393</v>
      </c>
      <c r="I4333" s="160" cm="1">
        <f t="array" ref="I4333">INDEX('2.1.trackMPD'!L:L/(24*60*60),
       MATCH(1,
             (A4333='2.1.trackMPD'!A:A)*
             (C4333='2.1.trackMPD'!D:D)*
             (D4333/10^6='2.1.trackMPD'!H:H)*
             (E4333='2.1.trackMPD'!F:F),
0))</f>
        <v>0</v>
      </c>
    </row>
    <row r="4334" spans="1:9" x14ac:dyDescent="0.2">
      <c r="A4334" s="160" t="s">
        <v>94</v>
      </c>
      <c r="B4334" s="160" t="s">
        <v>168</v>
      </c>
      <c r="C4334" s="160">
        <f>_xlfn.XLOOKUP(B4334,'2.1.trackMPD'!$R$7:$R$29,'2.1.trackMPD'!$T$7:$T$29)</f>
        <v>6</v>
      </c>
      <c r="D4334" s="160">
        <v>5000</v>
      </c>
      <c r="E4334" s="160" t="s">
        <v>6390</v>
      </c>
      <c r="F4334" s="160" t="s">
        <v>110</v>
      </c>
      <c r="G4334" s="160" t="s">
        <v>124</v>
      </c>
      <c r="H4334" s="160" t="s">
        <v>6392</v>
      </c>
      <c r="I4334" s="160" cm="1">
        <f t="array" ref="I4334">INDEX('2.1.trackMPD'!I:I/(24*60*60),
       MATCH(1,
             (A4334='2.1.trackMPD'!A:A)*
             (C4334='2.1.trackMPD'!D:D)*
             (D4334/10^6='2.1.trackMPD'!H:H)*
             (E4334='2.1.trackMPD'!F:F),
0))</f>
        <v>0.23320733935185184</v>
      </c>
    </row>
    <row r="4335" spans="1:9" x14ac:dyDescent="0.2">
      <c r="A4335" s="160" t="s">
        <v>94</v>
      </c>
      <c r="B4335" s="160" t="s">
        <v>168</v>
      </c>
      <c r="C4335" s="160">
        <f>_xlfn.XLOOKUP(B4335,'2.1.trackMPD'!$R$7:$R$29,'2.1.trackMPD'!$T$7:$T$29)</f>
        <v>6</v>
      </c>
      <c r="D4335" s="160">
        <v>5000</v>
      </c>
      <c r="E4335" s="160" t="s">
        <v>6390</v>
      </c>
      <c r="F4335" s="160" t="s">
        <v>110</v>
      </c>
      <c r="G4335" s="160" t="s">
        <v>140</v>
      </c>
      <c r="H4335" s="160" t="s">
        <v>6392</v>
      </c>
      <c r="I4335" s="160" cm="1">
        <f t="array" ref="I4335">INDEX('2.1.trackMPD'!J:J/(24*60*60),
       MATCH(1,
             (A4335='2.1.trackMPD'!A:A)*
             (C4335='2.1.trackMPD'!D:D)*
             (D4335/10^6='2.1.trackMPD'!H:H)*
             (E4335='2.1.trackMPD'!F:F),
0))</f>
        <v>13.762183506944444</v>
      </c>
    </row>
    <row r="4336" spans="1:9" x14ac:dyDescent="0.2">
      <c r="A4336" s="160" t="s">
        <v>94</v>
      </c>
      <c r="B4336" s="160" t="s">
        <v>168</v>
      </c>
      <c r="C4336" s="160">
        <f>_xlfn.XLOOKUP(B4336,'2.1.trackMPD'!$R$7:$R$29,'2.1.trackMPD'!$T$7:$T$29)</f>
        <v>6</v>
      </c>
      <c r="D4336" s="160">
        <v>5000</v>
      </c>
      <c r="E4336" s="160" t="s">
        <v>6390</v>
      </c>
      <c r="F4336" s="160" t="s">
        <v>110</v>
      </c>
      <c r="G4336" s="160" t="s">
        <v>124</v>
      </c>
      <c r="H4336" s="160" t="s">
        <v>6393</v>
      </c>
      <c r="I4336" s="160" cm="1">
        <f t="array" ref="I4336">INDEX('2.1.trackMPD'!K:K/(24*60*60),
       MATCH(1,
             (A4336='2.1.trackMPD'!A:A)*
             (C4336='2.1.trackMPD'!D:D)*
             (D4336/10^6='2.1.trackMPD'!H:H)*
             (E4336='2.1.trackMPD'!F:F),
0))</f>
        <v>0</v>
      </c>
    </row>
    <row r="4337" spans="1:9" x14ac:dyDescent="0.2">
      <c r="A4337" s="160" t="s">
        <v>94</v>
      </c>
      <c r="B4337" s="160" t="s">
        <v>168</v>
      </c>
      <c r="C4337" s="160">
        <f>_xlfn.XLOOKUP(B4337,'2.1.trackMPD'!$R$7:$R$29,'2.1.trackMPD'!$T$7:$T$29)</f>
        <v>6</v>
      </c>
      <c r="D4337" s="160">
        <v>5000</v>
      </c>
      <c r="E4337" s="160" t="s">
        <v>6390</v>
      </c>
      <c r="F4337" s="160" t="s">
        <v>110</v>
      </c>
      <c r="G4337" s="160" t="s">
        <v>140</v>
      </c>
      <c r="H4337" s="160" t="s">
        <v>6393</v>
      </c>
      <c r="I4337" s="160" cm="1">
        <f t="array" ref="I4337">INDEX('2.1.trackMPD'!L:L/(24*60*60),
       MATCH(1,
             (A4337='2.1.trackMPD'!A:A)*
             (C4337='2.1.trackMPD'!D:D)*
             (D4337/10^6='2.1.trackMPD'!H:H)*
             (E4337='2.1.trackMPD'!F:F),
0))</f>
        <v>0</v>
      </c>
    </row>
    <row r="4338" spans="1:9" x14ac:dyDescent="0.2">
      <c r="A4338" s="160" t="s">
        <v>94</v>
      </c>
      <c r="B4338" s="160" t="s">
        <v>168</v>
      </c>
      <c r="C4338" s="160">
        <f>_xlfn.XLOOKUP(B4338,'2.1.trackMPD'!$R$7:$R$29,'2.1.trackMPD'!$T$7:$T$29)</f>
        <v>6</v>
      </c>
      <c r="D4338" s="160">
        <v>1</v>
      </c>
      <c r="E4338" s="160" t="s">
        <v>6394</v>
      </c>
      <c r="F4338" s="160" t="s">
        <v>110</v>
      </c>
      <c r="G4338" s="160" t="s">
        <v>124</v>
      </c>
      <c r="H4338" s="160" t="s">
        <v>6392</v>
      </c>
      <c r="I4338" s="160" cm="1">
        <f t="array" ref="I4338">INDEX('2.1.trackMPD'!I:I/(24*60*60),
       MATCH(1,
             (A4338='2.1.trackMPD'!A:A)*
             (C4338='2.1.trackMPD'!D:D)*
             (D4338/10^6='2.1.trackMPD'!H:H)*
             (E4338='2.1.trackMPD'!F:F),
0))</f>
        <v>6.8932571759259253E-7</v>
      </c>
    </row>
    <row r="4339" spans="1:9" x14ac:dyDescent="0.2">
      <c r="A4339" s="160" t="s">
        <v>94</v>
      </c>
      <c r="B4339" s="160" t="s">
        <v>168</v>
      </c>
      <c r="C4339" s="160">
        <f>_xlfn.XLOOKUP(B4339,'2.1.trackMPD'!$R$7:$R$29,'2.1.trackMPD'!$T$7:$T$29)</f>
        <v>6</v>
      </c>
      <c r="D4339" s="160">
        <v>1</v>
      </c>
      <c r="E4339" s="160" t="s">
        <v>6394</v>
      </c>
      <c r="F4339" s="160" t="s">
        <v>110</v>
      </c>
      <c r="G4339" s="160" t="s">
        <v>140</v>
      </c>
      <c r="H4339" s="160" t="s">
        <v>6392</v>
      </c>
      <c r="I4339" s="160" cm="1">
        <f t="array" ref="I4339">INDEX('2.1.trackMPD'!J:J/(24*60*60),
       MATCH(1,
             (A4339='2.1.trackMPD'!A:A)*
             (C4339='2.1.trackMPD'!D:D)*
             (D4339/10^6='2.1.trackMPD'!H:H)*
             (E4339='2.1.trackMPD'!F:F),
0))</f>
        <v>5.7354469895833331E-5</v>
      </c>
    </row>
    <row r="4340" spans="1:9" x14ac:dyDescent="0.2">
      <c r="A4340" s="160" t="s">
        <v>94</v>
      </c>
      <c r="B4340" s="160" t="s">
        <v>168</v>
      </c>
      <c r="C4340" s="160">
        <f>_xlfn.XLOOKUP(B4340,'2.1.trackMPD'!$R$7:$R$29,'2.1.trackMPD'!$T$7:$T$29)</f>
        <v>6</v>
      </c>
      <c r="D4340" s="160">
        <v>1</v>
      </c>
      <c r="E4340" s="160" t="s">
        <v>6394</v>
      </c>
      <c r="F4340" s="160" t="s">
        <v>110</v>
      </c>
      <c r="G4340" s="160" t="s">
        <v>124</v>
      </c>
      <c r="H4340" s="160" t="s">
        <v>6393</v>
      </c>
      <c r="I4340" s="160" cm="1">
        <f t="array" ref="I4340">INDEX('2.1.trackMPD'!K:K/(24*60*60),
       MATCH(1,
             (A4340='2.1.trackMPD'!A:A)*
             (C4340='2.1.trackMPD'!D:D)*
             (D4340/10^6='2.1.trackMPD'!H:H)*
             (E4340='2.1.trackMPD'!F:F),
0))</f>
        <v>1.5483710648148149E-7</v>
      </c>
    </row>
    <row r="4341" spans="1:9" x14ac:dyDescent="0.2">
      <c r="A4341" s="160" t="s">
        <v>94</v>
      </c>
      <c r="B4341" s="160" t="s">
        <v>168</v>
      </c>
      <c r="C4341" s="160">
        <f>_xlfn.XLOOKUP(B4341,'2.1.trackMPD'!$R$7:$R$29,'2.1.trackMPD'!$T$7:$T$29)</f>
        <v>6</v>
      </c>
      <c r="D4341" s="160">
        <v>1</v>
      </c>
      <c r="E4341" s="160" t="s">
        <v>6394</v>
      </c>
      <c r="F4341" s="160" t="s">
        <v>110</v>
      </c>
      <c r="G4341" s="160" t="s">
        <v>140</v>
      </c>
      <c r="H4341" s="160" t="s">
        <v>6393</v>
      </c>
      <c r="I4341" s="160" cm="1">
        <f t="array" ref="I4341">INDEX('2.1.trackMPD'!L:L/(24*60*60),
       MATCH(1,
             (A4341='2.1.trackMPD'!A:A)*
             (C4341='2.1.trackMPD'!D:D)*
             (D4341/10^6='2.1.trackMPD'!H:H)*
             (E4341='2.1.trackMPD'!F:F),
0))</f>
        <v>1.0270239930555556E-6</v>
      </c>
    </row>
    <row r="4342" spans="1:9" x14ac:dyDescent="0.2">
      <c r="A4342" s="160" t="s">
        <v>94</v>
      </c>
      <c r="B4342" s="160" t="s">
        <v>168</v>
      </c>
      <c r="C4342" s="160">
        <f>_xlfn.XLOOKUP(B4342,'2.1.trackMPD'!$R$7:$R$29,'2.1.trackMPD'!$T$7:$T$29)</f>
        <v>6</v>
      </c>
      <c r="D4342" s="160">
        <v>10</v>
      </c>
      <c r="E4342" s="160" t="s">
        <v>6394</v>
      </c>
      <c r="F4342" s="160" t="s">
        <v>110</v>
      </c>
      <c r="G4342" s="160" t="s">
        <v>124</v>
      </c>
      <c r="H4342" s="160" t="s">
        <v>6392</v>
      </c>
      <c r="I4342" s="160" cm="1">
        <f t="array" ref="I4342">INDEX('2.1.trackMPD'!I:I/(24*60*60),
       MATCH(1,
             (A4342='2.1.trackMPD'!A:A)*
             (C4342='2.1.trackMPD'!D:D)*
             (D4342/10^6='2.1.trackMPD'!H:H)*
             (E4342='2.1.trackMPD'!F:F),
0))</f>
        <v>4.1359987731481482E-6</v>
      </c>
    </row>
    <row r="4343" spans="1:9" x14ac:dyDescent="0.2">
      <c r="A4343" s="160" t="s">
        <v>94</v>
      </c>
      <c r="B4343" s="160" t="s">
        <v>168</v>
      </c>
      <c r="C4343" s="160">
        <f>_xlfn.XLOOKUP(B4343,'2.1.trackMPD'!$R$7:$R$29,'2.1.trackMPD'!$T$7:$T$29)</f>
        <v>6</v>
      </c>
      <c r="D4343" s="160">
        <v>10</v>
      </c>
      <c r="E4343" s="160" t="s">
        <v>6394</v>
      </c>
      <c r="F4343" s="160" t="s">
        <v>110</v>
      </c>
      <c r="G4343" s="160" t="s">
        <v>140</v>
      </c>
      <c r="H4343" s="160" t="s">
        <v>6392</v>
      </c>
      <c r="I4343" s="160" cm="1">
        <f t="array" ref="I4343">INDEX('2.1.trackMPD'!J:J/(24*60*60),
       MATCH(1,
             (A4343='2.1.trackMPD'!A:A)*
             (C4343='2.1.trackMPD'!D:D)*
             (D4343/10^6='2.1.trackMPD'!H:H)*
             (E4343='2.1.trackMPD'!F:F),
0))</f>
        <v>6.6284194224537038E-5</v>
      </c>
    </row>
    <row r="4344" spans="1:9" x14ac:dyDescent="0.2">
      <c r="A4344" s="160" t="s">
        <v>94</v>
      </c>
      <c r="B4344" s="160" t="s">
        <v>168</v>
      </c>
      <c r="C4344" s="160">
        <f>_xlfn.XLOOKUP(B4344,'2.1.trackMPD'!$R$7:$R$29,'2.1.trackMPD'!$T$7:$T$29)</f>
        <v>6</v>
      </c>
      <c r="D4344" s="160">
        <v>10</v>
      </c>
      <c r="E4344" s="160" t="s">
        <v>6394</v>
      </c>
      <c r="F4344" s="160" t="s">
        <v>110</v>
      </c>
      <c r="G4344" s="160" t="s">
        <v>124</v>
      </c>
      <c r="H4344" s="160" t="s">
        <v>6393</v>
      </c>
      <c r="I4344" s="160" cm="1">
        <f t="array" ref="I4344">INDEX('2.1.trackMPD'!K:K/(24*60*60),
       MATCH(1,
             (A4344='2.1.trackMPD'!A:A)*
             (C4344='2.1.trackMPD'!D:D)*
             (D4344/10^6='2.1.trackMPD'!H:H)*
             (E4344='2.1.trackMPD'!F:F),
0))</f>
        <v>0</v>
      </c>
    </row>
    <row r="4345" spans="1:9" x14ac:dyDescent="0.2">
      <c r="A4345" s="160" t="s">
        <v>94</v>
      </c>
      <c r="B4345" s="160" t="s">
        <v>168</v>
      </c>
      <c r="C4345" s="160">
        <f>_xlfn.XLOOKUP(B4345,'2.1.trackMPD'!$R$7:$R$29,'2.1.trackMPD'!$T$7:$T$29)</f>
        <v>6</v>
      </c>
      <c r="D4345" s="160">
        <v>10</v>
      </c>
      <c r="E4345" s="160" t="s">
        <v>6394</v>
      </c>
      <c r="F4345" s="160" t="s">
        <v>110</v>
      </c>
      <c r="G4345" s="160" t="s">
        <v>140</v>
      </c>
      <c r="H4345" s="160" t="s">
        <v>6393</v>
      </c>
      <c r="I4345" s="160" cm="1">
        <f t="array" ref="I4345">INDEX('2.1.trackMPD'!L:L/(24*60*60),
       MATCH(1,
             (A4345='2.1.trackMPD'!A:A)*
             (C4345='2.1.trackMPD'!D:D)*
             (D4345/10^6='2.1.trackMPD'!H:H)*
             (E4345='2.1.trackMPD'!F:F),
0))</f>
        <v>0</v>
      </c>
    </row>
    <row r="4346" spans="1:9" x14ac:dyDescent="0.2">
      <c r="A4346" s="160" t="s">
        <v>94</v>
      </c>
      <c r="B4346" s="160" t="s">
        <v>168</v>
      </c>
      <c r="C4346" s="160">
        <f>_xlfn.XLOOKUP(B4346,'2.1.trackMPD'!$R$7:$R$29,'2.1.trackMPD'!$T$7:$T$29)</f>
        <v>6</v>
      </c>
      <c r="D4346" s="160">
        <v>100</v>
      </c>
      <c r="E4346" s="160" t="s">
        <v>6394</v>
      </c>
      <c r="F4346" s="160" t="s">
        <v>110</v>
      </c>
      <c r="G4346" s="160" t="s">
        <v>124</v>
      </c>
      <c r="H4346" s="160" t="s">
        <v>6392</v>
      </c>
      <c r="I4346" s="160" cm="1">
        <f t="array" ref="I4346">INDEX('2.1.trackMPD'!I:I/(24*60*60),
       MATCH(1,
             (A4346='2.1.trackMPD'!A:A)*
             (C4346='2.1.trackMPD'!D:D)*
             (D4346/10^6='2.1.trackMPD'!H:H)*
             (E4346='2.1.trackMPD'!F:F),
0))</f>
        <v>7.4560182384259257E-3</v>
      </c>
    </row>
    <row r="4347" spans="1:9" x14ac:dyDescent="0.2">
      <c r="A4347" s="160" t="s">
        <v>94</v>
      </c>
      <c r="B4347" s="160" t="s">
        <v>168</v>
      </c>
      <c r="C4347" s="160">
        <f>_xlfn.XLOOKUP(B4347,'2.1.trackMPD'!$R$7:$R$29,'2.1.trackMPD'!$T$7:$T$29)</f>
        <v>6</v>
      </c>
      <c r="D4347" s="160">
        <v>100</v>
      </c>
      <c r="E4347" s="160" t="s">
        <v>6394</v>
      </c>
      <c r="F4347" s="160" t="s">
        <v>110</v>
      </c>
      <c r="G4347" s="160" t="s">
        <v>140</v>
      </c>
      <c r="H4347" s="160" t="s">
        <v>6392</v>
      </c>
      <c r="I4347" s="160" cm="1">
        <f t="array" ref="I4347">INDEX('2.1.trackMPD'!J:J/(24*60*60),
       MATCH(1,
             (A4347='2.1.trackMPD'!A:A)*
             (C4347='2.1.trackMPD'!D:D)*
             (D4347/10^6='2.1.trackMPD'!H:H)*
             (E4347='2.1.trackMPD'!F:F),
0))</f>
        <v>4.6453586388888884E-3</v>
      </c>
    </row>
    <row r="4348" spans="1:9" x14ac:dyDescent="0.2">
      <c r="A4348" s="160" t="s">
        <v>94</v>
      </c>
      <c r="B4348" s="160" t="s">
        <v>168</v>
      </c>
      <c r="C4348" s="160">
        <f>_xlfn.XLOOKUP(B4348,'2.1.trackMPD'!$R$7:$R$29,'2.1.trackMPD'!$T$7:$T$29)</f>
        <v>6</v>
      </c>
      <c r="D4348" s="160">
        <v>100</v>
      </c>
      <c r="E4348" s="160" t="s">
        <v>6394</v>
      </c>
      <c r="F4348" s="160" t="s">
        <v>110</v>
      </c>
      <c r="G4348" s="160" t="s">
        <v>124</v>
      </c>
      <c r="H4348" s="160" t="s">
        <v>6393</v>
      </c>
      <c r="I4348" s="160" cm="1">
        <f t="array" ref="I4348">INDEX('2.1.trackMPD'!K:K/(24*60*60),
       MATCH(1,
             (A4348='2.1.trackMPD'!A:A)*
             (C4348='2.1.trackMPD'!D:D)*
             (D4348/10^6='2.1.trackMPD'!H:H)*
             (E4348='2.1.trackMPD'!F:F),
0))</f>
        <v>0</v>
      </c>
    </row>
    <row r="4349" spans="1:9" x14ac:dyDescent="0.2">
      <c r="A4349" s="160" t="s">
        <v>94</v>
      </c>
      <c r="B4349" s="160" t="s">
        <v>168</v>
      </c>
      <c r="C4349" s="160">
        <f>_xlfn.XLOOKUP(B4349,'2.1.trackMPD'!$R$7:$R$29,'2.1.trackMPD'!$T$7:$T$29)</f>
        <v>6</v>
      </c>
      <c r="D4349" s="160">
        <v>100</v>
      </c>
      <c r="E4349" s="160" t="s">
        <v>6394</v>
      </c>
      <c r="F4349" s="160" t="s">
        <v>110</v>
      </c>
      <c r="G4349" s="160" t="s">
        <v>140</v>
      </c>
      <c r="H4349" s="160" t="s">
        <v>6393</v>
      </c>
      <c r="I4349" s="160" cm="1">
        <f t="array" ref="I4349">INDEX('2.1.trackMPD'!L:L/(24*60*60),
       MATCH(1,
             (A4349='2.1.trackMPD'!A:A)*
             (C4349='2.1.trackMPD'!D:D)*
             (D4349/10^6='2.1.trackMPD'!H:H)*
             (E4349='2.1.trackMPD'!F:F),
0))</f>
        <v>0</v>
      </c>
    </row>
    <row r="4350" spans="1:9" x14ac:dyDescent="0.2">
      <c r="A4350" s="160" t="s">
        <v>94</v>
      </c>
      <c r="B4350" s="160" t="s">
        <v>168</v>
      </c>
      <c r="C4350" s="160">
        <f>_xlfn.XLOOKUP(B4350,'2.1.trackMPD'!$R$7:$R$29,'2.1.trackMPD'!$T$7:$T$29)</f>
        <v>6</v>
      </c>
      <c r="D4350" s="160">
        <v>1000</v>
      </c>
      <c r="E4350" s="160" t="s">
        <v>6394</v>
      </c>
      <c r="F4350" s="160" t="s">
        <v>110</v>
      </c>
      <c r="G4350" s="160" t="s">
        <v>124</v>
      </c>
      <c r="H4350" s="160" t="s">
        <v>6392</v>
      </c>
      <c r="I4350" s="160" cm="1">
        <f t="array" ref="I4350">INDEX('2.1.trackMPD'!I:I/(24*60*60),
       MATCH(1,
             (A4350='2.1.trackMPD'!A:A)*
             (C4350='2.1.trackMPD'!D:D)*
             (D4350/10^6='2.1.trackMPD'!H:H)*
             (E4350='2.1.trackMPD'!F:F),
0))</f>
        <v>5.3419182569444439E-2</v>
      </c>
    </row>
    <row r="4351" spans="1:9" x14ac:dyDescent="0.2">
      <c r="A4351" s="160" t="s">
        <v>94</v>
      </c>
      <c r="B4351" s="160" t="s">
        <v>168</v>
      </c>
      <c r="C4351" s="160">
        <f>_xlfn.XLOOKUP(B4351,'2.1.trackMPD'!$R$7:$R$29,'2.1.trackMPD'!$T$7:$T$29)</f>
        <v>6</v>
      </c>
      <c r="D4351" s="160">
        <v>1000</v>
      </c>
      <c r="E4351" s="160" t="s">
        <v>6394</v>
      </c>
      <c r="F4351" s="160" t="s">
        <v>110</v>
      </c>
      <c r="G4351" s="160" t="s">
        <v>140</v>
      </c>
      <c r="H4351" s="160" t="s">
        <v>6392</v>
      </c>
      <c r="I4351" s="160" cm="1">
        <f t="array" ref="I4351">INDEX('2.1.trackMPD'!J:J/(24*60*60),
       MATCH(1,
             (A4351='2.1.trackMPD'!A:A)*
             (C4351='2.1.trackMPD'!D:D)*
             (D4351/10^6='2.1.trackMPD'!H:H)*
             (E4351='2.1.trackMPD'!F:F),
0))</f>
        <v>3.1546810208333333</v>
      </c>
    </row>
    <row r="4352" spans="1:9" x14ac:dyDescent="0.2">
      <c r="A4352" s="160" t="s">
        <v>94</v>
      </c>
      <c r="B4352" s="160" t="s">
        <v>168</v>
      </c>
      <c r="C4352" s="160">
        <f>_xlfn.XLOOKUP(B4352,'2.1.trackMPD'!$R$7:$R$29,'2.1.trackMPD'!$T$7:$T$29)</f>
        <v>6</v>
      </c>
      <c r="D4352" s="160">
        <v>1000</v>
      </c>
      <c r="E4352" s="160" t="s">
        <v>6394</v>
      </c>
      <c r="F4352" s="160" t="s">
        <v>110</v>
      </c>
      <c r="G4352" s="160" t="s">
        <v>124</v>
      </c>
      <c r="H4352" s="160" t="s">
        <v>6393</v>
      </c>
      <c r="I4352" s="160" cm="1">
        <f t="array" ref="I4352">INDEX('2.1.trackMPD'!K:K/(24*60*60),
       MATCH(1,
             (A4352='2.1.trackMPD'!A:A)*
             (C4352='2.1.trackMPD'!D:D)*
             (D4352/10^6='2.1.trackMPD'!H:H)*
             (E4352='2.1.trackMPD'!F:F),
0))</f>
        <v>0</v>
      </c>
    </row>
    <row r="4353" spans="1:9" x14ac:dyDescent="0.2">
      <c r="A4353" s="160" t="s">
        <v>94</v>
      </c>
      <c r="B4353" s="160" t="s">
        <v>168</v>
      </c>
      <c r="C4353" s="160">
        <f>_xlfn.XLOOKUP(B4353,'2.1.trackMPD'!$R$7:$R$29,'2.1.trackMPD'!$T$7:$T$29)</f>
        <v>6</v>
      </c>
      <c r="D4353" s="160">
        <v>1000</v>
      </c>
      <c r="E4353" s="160" t="s">
        <v>6394</v>
      </c>
      <c r="F4353" s="160" t="s">
        <v>110</v>
      </c>
      <c r="G4353" s="160" t="s">
        <v>140</v>
      </c>
      <c r="H4353" s="160" t="s">
        <v>6393</v>
      </c>
      <c r="I4353" s="160" cm="1">
        <f t="array" ref="I4353">INDEX('2.1.trackMPD'!L:L/(24*60*60),
       MATCH(1,
             (A4353='2.1.trackMPD'!A:A)*
             (C4353='2.1.trackMPD'!D:D)*
             (D4353/10^6='2.1.trackMPD'!H:H)*
             (E4353='2.1.trackMPD'!F:F),
0))</f>
        <v>0</v>
      </c>
    </row>
    <row r="4354" spans="1:9" x14ac:dyDescent="0.2">
      <c r="A4354" s="160" t="s">
        <v>94</v>
      </c>
      <c r="B4354" s="160" t="s">
        <v>168</v>
      </c>
      <c r="C4354" s="160">
        <f>_xlfn.XLOOKUP(B4354,'2.1.trackMPD'!$R$7:$R$29,'2.1.trackMPD'!$T$7:$T$29)</f>
        <v>6</v>
      </c>
      <c r="D4354" s="160">
        <v>5000</v>
      </c>
      <c r="E4354" s="160" t="s">
        <v>6394</v>
      </c>
      <c r="F4354" s="160" t="s">
        <v>110</v>
      </c>
      <c r="G4354" s="160" t="s">
        <v>124</v>
      </c>
      <c r="H4354" s="160" t="s">
        <v>6392</v>
      </c>
      <c r="I4354" s="160" cm="1">
        <f t="array" ref="I4354">INDEX('2.1.trackMPD'!I:I/(24*60*60),
       MATCH(1,
             (A4354='2.1.trackMPD'!A:A)*
             (C4354='2.1.trackMPD'!D:D)*
             (D4354/10^6='2.1.trackMPD'!H:H)*
             (E4354='2.1.trackMPD'!F:F),
0))</f>
        <v>0.12971973425925926</v>
      </c>
    </row>
    <row r="4355" spans="1:9" x14ac:dyDescent="0.2">
      <c r="A4355" s="160" t="s">
        <v>94</v>
      </c>
      <c r="B4355" s="160" t="s">
        <v>168</v>
      </c>
      <c r="C4355" s="160">
        <f>_xlfn.XLOOKUP(B4355,'2.1.trackMPD'!$R$7:$R$29,'2.1.trackMPD'!$T$7:$T$29)</f>
        <v>6</v>
      </c>
      <c r="D4355" s="160">
        <v>5000</v>
      </c>
      <c r="E4355" s="160" t="s">
        <v>6394</v>
      </c>
      <c r="F4355" s="160" t="s">
        <v>110</v>
      </c>
      <c r="G4355" s="160" t="s">
        <v>140</v>
      </c>
      <c r="H4355" s="160" t="s">
        <v>6392</v>
      </c>
      <c r="I4355" s="160" cm="1">
        <f t="array" ref="I4355">INDEX('2.1.trackMPD'!J:J/(24*60*60),
       MATCH(1,
             (A4355='2.1.trackMPD'!A:A)*
             (C4355='2.1.trackMPD'!D:D)*
             (D4355/10^6='2.1.trackMPD'!H:H)*
             (E4355='2.1.trackMPD'!F:F),
0))</f>
        <v>7.6564150069444441</v>
      </c>
    </row>
    <row r="4356" spans="1:9" x14ac:dyDescent="0.2">
      <c r="A4356" s="160" t="s">
        <v>94</v>
      </c>
      <c r="B4356" s="160" t="s">
        <v>168</v>
      </c>
      <c r="C4356" s="160">
        <f>_xlfn.XLOOKUP(B4356,'2.1.trackMPD'!$R$7:$R$29,'2.1.trackMPD'!$T$7:$T$29)</f>
        <v>6</v>
      </c>
      <c r="D4356" s="160">
        <v>5000</v>
      </c>
      <c r="E4356" s="160" t="s">
        <v>6394</v>
      </c>
      <c r="F4356" s="160" t="s">
        <v>110</v>
      </c>
      <c r="G4356" s="160" t="s">
        <v>124</v>
      </c>
      <c r="H4356" s="160" t="s">
        <v>6393</v>
      </c>
      <c r="I4356" s="160" cm="1">
        <f t="array" ref="I4356">INDEX('2.1.trackMPD'!K:K/(24*60*60),
       MATCH(1,
             (A4356='2.1.trackMPD'!A:A)*
             (C4356='2.1.trackMPD'!D:D)*
             (D4356/10^6='2.1.trackMPD'!H:H)*
             (E4356='2.1.trackMPD'!F:F),
0))</f>
        <v>0</v>
      </c>
    </row>
    <row r="4357" spans="1:9" x14ac:dyDescent="0.2">
      <c r="A4357" s="160" t="s">
        <v>94</v>
      </c>
      <c r="B4357" s="160" t="s">
        <v>168</v>
      </c>
      <c r="C4357" s="160">
        <f>_xlfn.XLOOKUP(B4357,'2.1.trackMPD'!$R$7:$R$29,'2.1.trackMPD'!$T$7:$T$29)</f>
        <v>6</v>
      </c>
      <c r="D4357" s="160">
        <v>5000</v>
      </c>
      <c r="E4357" s="160" t="s">
        <v>6394</v>
      </c>
      <c r="F4357" s="160" t="s">
        <v>110</v>
      </c>
      <c r="G4357" s="160" t="s">
        <v>140</v>
      </c>
      <c r="H4357" s="160" t="s">
        <v>6393</v>
      </c>
      <c r="I4357" s="160" cm="1">
        <f t="array" ref="I4357">INDEX('2.1.trackMPD'!L:L/(24*60*60),
       MATCH(1,
             (A4357='2.1.trackMPD'!A:A)*
             (C4357='2.1.trackMPD'!D:D)*
             (D4357/10^6='2.1.trackMPD'!H:H)*
             (E4357='2.1.trackMPD'!F:F),
0))</f>
        <v>0</v>
      </c>
    </row>
    <row r="4358" spans="1:9" x14ac:dyDescent="0.2">
      <c r="A4358" s="160" t="s">
        <v>94</v>
      </c>
      <c r="B4358" s="160" t="s">
        <v>168</v>
      </c>
      <c r="C4358" s="160">
        <f>_xlfn.XLOOKUP(B4358,'2.1.trackMPD'!$R$7:$R$29,'2.1.trackMPD'!$T$7:$T$29)</f>
        <v>6</v>
      </c>
      <c r="D4358" s="160">
        <v>1</v>
      </c>
      <c r="E4358" s="160" t="s">
        <v>6395</v>
      </c>
      <c r="F4358" s="160" t="s">
        <v>110</v>
      </c>
      <c r="G4358" s="160" t="s">
        <v>124</v>
      </c>
      <c r="H4358" s="160" t="s">
        <v>6392</v>
      </c>
      <c r="I4358" s="160" t="e" cm="1">
        <f t="array" ref="I4358">INDEX('2.1.trackMPD'!I:I/(24*60*60),
       MATCH(1,
             (A4358='2.1.trackMPD'!A:A)*
             (C4358='2.1.trackMPD'!D:D)*
             (D4358/10^6='2.1.trackMPD'!H:H)*
             (E4358='2.1.trackMPD'!F:F),
0))</f>
        <v>#N/A</v>
      </c>
    </row>
    <row r="4359" spans="1:9" x14ac:dyDescent="0.2">
      <c r="A4359" s="160" t="s">
        <v>94</v>
      </c>
      <c r="B4359" s="160" t="s">
        <v>168</v>
      </c>
      <c r="C4359" s="160">
        <f>_xlfn.XLOOKUP(B4359,'2.1.trackMPD'!$R$7:$R$29,'2.1.trackMPD'!$T$7:$T$29)</f>
        <v>6</v>
      </c>
      <c r="D4359" s="160">
        <v>1</v>
      </c>
      <c r="E4359" s="160" t="s">
        <v>6395</v>
      </c>
      <c r="F4359" s="160" t="s">
        <v>110</v>
      </c>
      <c r="G4359" s="160" t="s">
        <v>140</v>
      </c>
      <c r="H4359" s="160" t="s">
        <v>6392</v>
      </c>
      <c r="I4359" s="160" t="e" cm="1">
        <f t="array" ref="I4359">INDEX('2.1.trackMPD'!J:J/(24*60*60),
       MATCH(1,
             (A4359='2.1.trackMPD'!A:A)*
             (C4359='2.1.trackMPD'!D:D)*
             (D4359/10^6='2.1.trackMPD'!H:H)*
             (E4359='2.1.trackMPD'!F:F),
0))</f>
        <v>#N/A</v>
      </c>
    </row>
    <row r="4360" spans="1:9" x14ac:dyDescent="0.2">
      <c r="A4360" s="160" t="s">
        <v>94</v>
      </c>
      <c r="B4360" s="160" t="s">
        <v>168</v>
      </c>
      <c r="C4360" s="160">
        <f>_xlfn.XLOOKUP(B4360,'2.1.trackMPD'!$R$7:$R$29,'2.1.trackMPD'!$T$7:$T$29)</f>
        <v>6</v>
      </c>
      <c r="D4360" s="160">
        <v>1</v>
      </c>
      <c r="E4360" s="160" t="s">
        <v>6395</v>
      </c>
      <c r="F4360" s="160" t="s">
        <v>110</v>
      </c>
      <c r="G4360" s="160" t="s">
        <v>124</v>
      </c>
      <c r="H4360" s="160" t="s">
        <v>6393</v>
      </c>
      <c r="I4360" s="160" t="e" cm="1">
        <f t="array" ref="I4360">INDEX('2.1.trackMPD'!K:K/(24*60*60),
       MATCH(1,
             (A4360='2.1.trackMPD'!A:A)*
             (C4360='2.1.trackMPD'!D:D)*
             (D4360/10^6='2.1.trackMPD'!H:H)*
             (E4360='2.1.trackMPD'!F:F),
0))</f>
        <v>#N/A</v>
      </c>
    </row>
    <row r="4361" spans="1:9" x14ac:dyDescent="0.2">
      <c r="A4361" s="160" t="s">
        <v>94</v>
      </c>
      <c r="B4361" s="160" t="s">
        <v>168</v>
      </c>
      <c r="C4361" s="160">
        <f>_xlfn.XLOOKUP(B4361,'2.1.trackMPD'!$R$7:$R$29,'2.1.trackMPD'!$T$7:$T$29)</f>
        <v>6</v>
      </c>
      <c r="D4361" s="160">
        <v>1</v>
      </c>
      <c r="E4361" s="160" t="s">
        <v>6395</v>
      </c>
      <c r="F4361" s="160" t="s">
        <v>110</v>
      </c>
      <c r="G4361" s="160" t="s">
        <v>140</v>
      </c>
      <c r="H4361" s="160" t="s">
        <v>6393</v>
      </c>
      <c r="I4361" s="160" t="e" cm="1">
        <f t="array" ref="I4361">INDEX('2.1.trackMPD'!L:L/(24*60*60),
       MATCH(1,
             (A4361='2.1.trackMPD'!A:A)*
             (C4361='2.1.trackMPD'!D:D)*
             (D4361/10^6='2.1.trackMPD'!H:H)*
             (E4361='2.1.trackMPD'!F:F),
0))</f>
        <v>#N/A</v>
      </c>
    </row>
    <row r="4362" spans="1:9" x14ac:dyDescent="0.2">
      <c r="A4362" s="160" t="s">
        <v>94</v>
      </c>
      <c r="B4362" s="160" t="s">
        <v>168</v>
      </c>
      <c r="C4362" s="160">
        <f>_xlfn.XLOOKUP(B4362,'2.1.trackMPD'!$R$7:$R$29,'2.1.trackMPD'!$T$7:$T$29)</f>
        <v>6</v>
      </c>
      <c r="D4362" s="160">
        <v>10</v>
      </c>
      <c r="E4362" s="160" t="s">
        <v>6395</v>
      </c>
      <c r="F4362" s="160" t="s">
        <v>110</v>
      </c>
      <c r="G4362" s="160" t="s">
        <v>124</v>
      </c>
      <c r="H4362" s="160" t="s">
        <v>6392</v>
      </c>
      <c r="I4362" s="160" t="e" cm="1">
        <f t="array" ref="I4362">INDEX('2.1.trackMPD'!I:I/(24*60*60),
       MATCH(1,
             (A4362='2.1.trackMPD'!A:A)*
             (C4362='2.1.trackMPD'!D:D)*
             (D4362/10^6='2.1.trackMPD'!H:H)*
             (E4362='2.1.trackMPD'!F:F),
0))</f>
        <v>#N/A</v>
      </c>
    </row>
    <row r="4363" spans="1:9" x14ac:dyDescent="0.2">
      <c r="A4363" s="160" t="s">
        <v>94</v>
      </c>
      <c r="B4363" s="160" t="s">
        <v>168</v>
      </c>
      <c r="C4363" s="160">
        <f>_xlfn.XLOOKUP(B4363,'2.1.trackMPD'!$R$7:$R$29,'2.1.trackMPD'!$T$7:$T$29)</f>
        <v>6</v>
      </c>
      <c r="D4363" s="160">
        <v>10</v>
      </c>
      <c r="E4363" s="160" t="s">
        <v>6395</v>
      </c>
      <c r="F4363" s="160" t="s">
        <v>110</v>
      </c>
      <c r="G4363" s="160" t="s">
        <v>140</v>
      </c>
      <c r="H4363" s="160" t="s">
        <v>6392</v>
      </c>
      <c r="I4363" s="160" t="e" cm="1">
        <f t="array" ref="I4363">INDEX('2.1.trackMPD'!J:J/(24*60*60),
       MATCH(1,
             (A4363='2.1.trackMPD'!A:A)*
             (C4363='2.1.trackMPD'!D:D)*
             (D4363/10^6='2.1.trackMPD'!H:H)*
             (E4363='2.1.trackMPD'!F:F),
0))</f>
        <v>#N/A</v>
      </c>
    </row>
    <row r="4364" spans="1:9" x14ac:dyDescent="0.2">
      <c r="A4364" s="160" t="s">
        <v>94</v>
      </c>
      <c r="B4364" s="160" t="s">
        <v>168</v>
      </c>
      <c r="C4364" s="160">
        <f>_xlfn.XLOOKUP(B4364,'2.1.trackMPD'!$R$7:$R$29,'2.1.trackMPD'!$T$7:$T$29)</f>
        <v>6</v>
      </c>
      <c r="D4364" s="160">
        <v>10</v>
      </c>
      <c r="E4364" s="160" t="s">
        <v>6395</v>
      </c>
      <c r="F4364" s="160" t="s">
        <v>110</v>
      </c>
      <c r="G4364" s="160" t="s">
        <v>124</v>
      </c>
      <c r="H4364" s="160" t="s">
        <v>6393</v>
      </c>
      <c r="I4364" s="160" t="e" cm="1">
        <f t="array" ref="I4364">INDEX('2.1.trackMPD'!K:K/(24*60*60),
       MATCH(1,
             (A4364='2.1.trackMPD'!A:A)*
             (C4364='2.1.trackMPD'!D:D)*
             (D4364/10^6='2.1.trackMPD'!H:H)*
             (E4364='2.1.trackMPD'!F:F),
0))</f>
        <v>#N/A</v>
      </c>
    </row>
    <row r="4365" spans="1:9" x14ac:dyDescent="0.2">
      <c r="A4365" s="160" t="s">
        <v>94</v>
      </c>
      <c r="B4365" s="160" t="s">
        <v>168</v>
      </c>
      <c r="C4365" s="160">
        <f>_xlfn.XLOOKUP(B4365,'2.1.trackMPD'!$R$7:$R$29,'2.1.trackMPD'!$T$7:$T$29)</f>
        <v>6</v>
      </c>
      <c r="D4365" s="160">
        <v>10</v>
      </c>
      <c r="E4365" s="160" t="s">
        <v>6395</v>
      </c>
      <c r="F4365" s="160" t="s">
        <v>110</v>
      </c>
      <c r="G4365" s="160" t="s">
        <v>140</v>
      </c>
      <c r="H4365" s="160" t="s">
        <v>6393</v>
      </c>
      <c r="I4365" s="160" t="e" cm="1">
        <f t="array" ref="I4365">INDEX('2.1.trackMPD'!L:L/(24*60*60),
       MATCH(1,
             (A4365='2.1.trackMPD'!A:A)*
             (C4365='2.1.trackMPD'!D:D)*
             (D4365/10^6='2.1.trackMPD'!H:H)*
             (E4365='2.1.trackMPD'!F:F),
0))</f>
        <v>#N/A</v>
      </c>
    </row>
    <row r="4366" spans="1:9" x14ac:dyDescent="0.2">
      <c r="A4366" s="160" t="s">
        <v>94</v>
      </c>
      <c r="B4366" s="160" t="s">
        <v>168</v>
      </c>
      <c r="C4366" s="160">
        <f>_xlfn.XLOOKUP(B4366,'2.1.trackMPD'!$R$7:$R$29,'2.1.trackMPD'!$T$7:$T$29)</f>
        <v>6</v>
      </c>
      <c r="D4366" s="160">
        <v>100</v>
      </c>
      <c r="E4366" s="160" t="s">
        <v>6395</v>
      </c>
      <c r="F4366" s="160" t="s">
        <v>110</v>
      </c>
      <c r="G4366" s="160" t="s">
        <v>124</v>
      </c>
      <c r="H4366" s="160" t="s">
        <v>6392</v>
      </c>
      <c r="I4366" s="160" t="e" cm="1">
        <f t="array" ref="I4366">INDEX('2.1.trackMPD'!I:I/(24*60*60),
       MATCH(1,
             (A4366='2.1.trackMPD'!A:A)*
             (C4366='2.1.trackMPD'!D:D)*
             (D4366/10^6='2.1.trackMPD'!H:H)*
             (E4366='2.1.trackMPD'!F:F),
0))</f>
        <v>#N/A</v>
      </c>
    </row>
    <row r="4367" spans="1:9" x14ac:dyDescent="0.2">
      <c r="A4367" s="160" t="s">
        <v>94</v>
      </c>
      <c r="B4367" s="160" t="s">
        <v>168</v>
      </c>
      <c r="C4367" s="160">
        <f>_xlfn.XLOOKUP(B4367,'2.1.trackMPD'!$R$7:$R$29,'2.1.trackMPD'!$T$7:$T$29)</f>
        <v>6</v>
      </c>
      <c r="D4367" s="160">
        <v>100</v>
      </c>
      <c r="E4367" s="160" t="s">
        <v>6395</v>
      </c>
      <c r="F4367" s="160" t="s">
        <v>110</v>
      </c>
      <c r="G4367" s="160" t="s">
        <v>140</v>
      </c>
      <c r="H4367" s="160" t="s">
        <v>6392</v>
      </c>
      <c r="I4367" s="160" t="e" cm="1">
        <f t="array" ref="I4367">INDEX('2.1.trackMPD'!J:J/(24*60*60),
       MATCH(1,
             (A4367='2.1.trackMPD'!A:A)*
             (C4367='2.1.trackMPD'!D:D)*
             (D4367/10^6='2.1.trackMPD'!H:H)*
             (E4367='2.1.trackMPD'!F:F),
0))</f>
        <v>#N/A</v>
      </c>
    </row>
    <row r="4368" spans="1:9" x14ac:dyDescent="0.2">
      <c r="A4368" s="160" t="s">
        <v>94</v>
      </c>
      <c r="B4368" s="160" t="s">
        <v>168</v>
      </c>
      <c r="C4368" s="160">
        <f>_xlfn.XLOOKUP(B4368,'2.1.trackMPD'!$R$7:$R$29,'2.1.trackMPD'!$T$7:$T$29)</f>
        <v>6</v>
      </c>
      <c r="D4368" s="160">
        <v>100</v>
      </c>
      <c r="E4368" s="160" t="s">
        <v>6395</v>
      </c>
      <c r="F4368" s="160" t="s">
        <v>110</v>
      </c>
      <c r="G4368" s="160" t="s">
        <v>124</v>
      </c>
      <c r="H4368" s="160" t="s">
        <v>6393</v>
      </c>
      <c r="I4368" s="160" t="e" cm="1">
        <f t="array" ref="I4368">INDEX('2.1.trackMPD'!K:K/(24*60*60),
       MATCH(1,
             (A4368='2.1.trackMPD'!A:A)*
             (C4368='2.1.trackMPD'!D:D)*
             (D4368/10^6='2.1.trackMPD'!H:H)*
             (E4368='2.1.trackMPD'!F:F),
0))</f>
        <v>#N/A</v>
      </c>
    </row>
    <row r="4369" spans="1:9" x14ac:dyDescent="0.2">
      <c r="A4369" s="160" t="s">
        <v>94</v>
      </c>
      <c r="B4369" s="160" t="s">
        <v>168</v>
      </c>
      <c r="C4369" s="160">
        <f>_xlfn.XLOOKUP(B4369,'2.1.trackMPD'!$R$7:$R$29,'2.1.trackMPD'!$T$7:$T$29)</f>
        <v>6</v>
      </c>
      <c r="D4369" s="160">
        <v>100</v>
      </c>
      <c r="E4369" s="160" t="s">
        <v>6395</v>
      </c>
      <c r="F4369" s="160" t="s">
        <v>110</v>
      </c>
      <c r="G4369" s="160" t="s">
        <v>140</v>
      </c>
      <c r="H4369" s="160" t="s">
        <v>6393</v>
      </c>
      <c r="I4369" s="160" t="e" cm="1">
        <f t="array" ref="I4369">INDEX('2.1.trackMPD'!L:L/(24*60*60),
       MATCH(1,
             (A4369='2.1.trackMPD'!A:A)*
             (C4369='2.1.trackMPD'!D:D)*
             (D4369/10^6='2.1.trackMPD'!H:H)*
             (E4369='2.1.trackMPD'!F:F),
0))</f>
        <v>#N/A</v>
      </c>
    </row>
    <row r="4370" spans="1:9" x14ac:dyDescent="0.2">
      <c r="A4370" s="160" t="s">
        <v>94</v>
      </c>
      <c r="B4370" s="160" t="s">
        <v>15</v>
      </c>
      <c r="C4370" s="160">
        <f>_xlfn.XLOOKUP(B4370,'2.1.trackMPD'!$R$7:$R$29,'2.1.trackMPD'!$T$7:$T$29)</f>
        <v>6</v>
      </c>
      <c r="D4370" s="160">
        <v>1</v>
      </c>
      <c r="E4370" s="160" t="s">
        <v>6390</v>
      </c>
      <c r="F4370" s="160" t="s">
        <v>110</v>
      </c>
      <c r="G4370" s="160" t="s">
        <v>124</v>
      </c>
      <c r="H4370" s="160" t="s">
        <v>6392</v>
      </c>
      <c r="I4370" s="160" cm="1">
        <f t="array" ref="I4370">INDEX('2.1.trackMPD'!I:I/(24*60*60),
       MATCH(1,
             (A4370='2.1.trackMPD'!A:A)*
             (C4370='2.1.trackMPD'!D:D)*
             (D4370/10^6='2.1.trackMPD'!H:H)*
             (E4370='2.1.trackMPD'!F:F),
0))</f>
        <v>7.0707704861111112E-7</v>
      </c>
    </row>
    <row r="4371" spans="1:9" x14ac:dyDescent="0.2">
      <c r="A4371" s="160" t="s">
        <v>94</v>
      </c>
      <c r="B4371" s="160" t="s">
        <v>15</v>
      </c>
      <c r="C4371" s="160">
        <f>_xlfn.XLOOKUP(B4371,'2.1.trackMPD'!$R$7:$R$29,'2.1.trackMPD'!$T$7:$T$29)</f>
        <v>6</v>
      </c>
      <c r="D4371" s="160">
        <v>1</v>
      </c>
      <c r="E4371" s="160" t="s">
        <v>6390</v>
      </c>
      <c r="F4371" s="160" t="s">
        <v>110</v>
      </c>
      <c r="G4371" s="160" t="s">
        <v>140</v>
      </c>
      <c r="H4371" s="160" t="s">
        <v>6392</v>
      </c>
      <c r="I4371" s="160" cm="1">
        <f t="array" ref="I4371">INDEX('2.1.trackMPD'!J:J/(24*60*60),
       MATCH(1,
             (A4371='2.1.trackMPD'!A:A)*
             (C4371='2.1.trackMPD'!D:D)*
             (D4371/10^6='2.1.trackMPD'!H:H)*
             (E4371='2.1.trackMPD'!F:F),
0))</f>
        <v>5.2363405162037038E-5</v>
      </c>
    </row>
    <row r="4372" spans="1:9" x14ac:dyDescent="0.2">
      <c r="A4372" s="160" t="s">
        <v>94</v>
      </c>
      <c r="B4372" s="160" t="s">
        <v>15</v>
      </c>
      <c r="C4372" s="160">
        <f>_xlfn.XLOOKUP(B4372,'2.1.trackMPD'!$R$7:$R$29,'2.1.trackMPD'!$T$7:$T$29)</f>
        <v>6</v>
      </c>
      <c r="D4372" s="160">
        <v>1</v>
      </c>
      <c r="E4372" s="160" t="s">
        <v>6390</v>
      </c>
      <c r="F4372" s="160" t="s">
        <v>110</v>
      </c>
      <c r="G4372" s="160" t="s">
        <v>124</v>
      </c>
      <c r="H4372" s="160" t="s">
        <v>6393</v>
      </c>
      <c r="I4372" s="160" cm="1">
        <f t="array" ref="I4372">INDEX('2.1.trackMPD'!K:K/(24*60*60),
       MATCH(1,
             (A4372='2.1.trackMPD'!A:A)*
             (C4372='2.1.trackMPD'!D:D)*
             (D4372/10^6='2.1.trackMPD'!H:H)*
             (E4372='2.1.trackMPD'!F:F),
0))</f>
        <v>3.4127532407407406E-7</v>
      </c>
    </row>
    <row r="4373" spans="1:9" x14ac:dyDescent="0.2">
      <c r="A4373" s="160" t="s">
        <v>94</v>
      </c>
      <c r="B4373" s="160" t="s">
        <v>15</v>
      </c>
      <c r="C4373" s="160">
        <f>_xlfn.XLOOKUP(B4373,'2.1.trackMPD'!$R$7:$R$29,'2.1.trackMPD'!$T$7:$T$29)</f>
        <v>6</v>
      </c>
      <c r="D4373" s="160">
        <v>1</v>
      </c>
      <c r="E4373" s="160" t="s">
        <v>6390</v>
      </c>
      <c r="F4373" s="160" t="s">
        <v>110</v>
      </c>
      <c r="G4373" s="160" t="s">
        <v>140</v>
      </c>
      <c r="H4373" s="160" t="s">
        <v>6393</v>
      </c>
      <c r="I4373" s="160" cm="1">
        <f t="array" ref="I4373">INDEX('2.1.trackMPD'!L:L/(24*60*60),
       MATCH(1,
             (A4373='2.1.trackMPD'!A:A)*
             (C4373='2.1.trackMPD'!D:D)*
             (D4373/10^6='2.1.trackMPD'!H:H)*
             (E4373='2.1.trackMPD'!F:F),
0))</f>
        <v>0</v>
      </c>
    </row>
    <row r="4374" spans="1:9" x14ac:dyDescent="0.2">
      <c r="A4374" s="160" t="s">
        <v>94</v>
      </c>
      <c r="B4374" s="160" t="s">
        <v>15</v>
      </c>
      <c r="C4374" s="160">
        <f>_xlfn.XLOOKUP(B4374,'2.1.trackMPD'!$R$7:$R$29,'2.1.trackMPD'!$T$7:$T$29)</f>
        <v>6</v>
      </c>
      <c r="D4374" s="160">
        <v>10</v>
      </c>
      <c r="E4374" s="160" t="s">
        <v>6390</v>
      </c>
      <c r="F4374" s="160" t="s">
        <v>110</v>
      </c>
      <c r="G4374" s="160" t="s">
        <v>124</v>
      </c>
      <c r="H4374" s="160" t="s">
        <v>6392</v>
      </c>
      <c r="I4374" s="160" cm="1">
        <f t="array" ref="I4374">INDEX('2.1.trackMPD'!I:I/(24*60*60),
       MATCH(1,
             (A4374='2.1.trackMPD'!A:A)*
             (C4374='2.1.trackMPD'!D:D)*
             (D4374/10^6='2.1.trackMPD'!H:H)*
             (E4374='2.1.trackMPD'!F:F),
0))</f>
        <v>9.2271440972222226E-7</v>
      </c>
    </row>
    <row r="4375" spans="1:9" x14ac:dyDescent="0.2">
      <c r="A4375" s="160" t="s">
        <v>94</v>
      </c>
      <c r="B4375" s="160" t="s">
        <v>15</v>
      </c>
      <c r="C4375" s="160">
        <f>_xlfn.XLOOKUP(B4375,'2.1.trackMPD'!$R$7:$R$29,'2.1.trackMPD'!$T$7:$T$29)</f>
        <v>6</v>
      </c>
      <c r="D4375" s="160">
        <v>10</v>
      </c>
      <c r="E4375" s="160" t="s">
        <v>6390</v>
      </c>
      <c r="F4375" s="160" t="s">
        <v>110</v>
      </c>
      <c r="G4375" s="160" t="s">
        <v>140</v>
      </c>
      <c r="H4375" s="160" t="s">
        <v>6392</v>
      </c>
      <c r="I4375" s="160" cm="1">
        <f t="array" ref="I4375">INDEX('2.1.trackMPD'!J:J/(24*60*60),
       MATCH(1,
             (A4375='2.1.trackMPD'!A:A)*
             (C4375='2.1.trackMPD'!D:D)*
             (D4375/10^6='2.1.trackMPD'!H:H)*
             (E4375='2.1.trackMPD'!F:F),
0))</f>
        <v>3.5043212928240743E-5</v>
      </c>
    </row>
    <row r="4376" spans="1:9" x14ac:dyDescent="0.2">
      <c r="A4376" s="160" t="s">
        <v>94</v>
      </c>
      <c r="B4376" s="160" t="s">
        <v>15</v>
      </c>
      <c r="C4376" s="160">
        <f>_xlfn.XLOOKUP(B4376,'2.1.trackMPD'!$R$7:$R$29,'2.1.trackMPD'!$T$7:$T$29)</f>
        <v>6</v>
      </c>
      <c r="D4376" s="160">
        <v>10</v>
      </c>
      <c r="E4376" s="160" t="s">
        <v>6390</v>
      </c>
      <c r="F4376" s="160" t="s">
        <v>110</v>
      </c>
      <c r="G4376" s="160" t="s">
        <v>124</v>
      </c>
      <c r="H4376" s="160" t="s">
        <v>6393</v>
      </c>
      <c r="I4376" s="160" cm="1">
        <f t="array" ref="I4376">INDEX('2.1.trackMPD'!K:K/(24*60*60),
       MATCH(1,
             (A4376='2.1.trackMPD'!A:A)*
             (C4376='2.1.trackMPD'!D:D)*
             (D4376/10^6='2.1.trackMPD'!H:H)*
             (E4376='2.1.trackMPD'!F:F),
0))</f>
        <v>0</v>
      </c>
    </row>
    <row r="4377" spans="1:9" x14ac:dyDescent="0.2">
      <c r="A4377" s="160" t="s">
        <v>94</v>
      </c>
      <c r="B4377" s="160" t="s">
        <v>15</v>
      </c>
      <c r="C4377" s="160">
        <f>_xlfn.XLOOKUP(B4377,'2.1.trackMPD'!$R$7:$R$29,'2.1.trackMPD'!$T$7:$T$29)</f>
        <v>6</v>
      </c>
      <c r="D4377" s="160">
        <v>10</v>
      </c>
      <c r="E4377" s="160" t="s">
        <v>6390</v>
      </c>
      <c r="F4377" s="160" t="s">
        <v>110</v>
      </c>
      <c r="G4377" s="160" t="s">
        <v>140</v>
      </c>
      <c r="H4377" s="160" t="s">
        <v>6393</v>
      </c>
      <c r="I4377" s="160" cm="1">
        <f t="array" ref="I4377">INDEX('2.1.trackMPD'!L:L/(24*60*60),
       MATCH(1,
             (A4377='2.1.trackMPD'!A:A)*
             (C4377='2.1.trackMPD'!D:D)*
             (D4377/10^6='2.1.trackMPD'!H:H)*
             (E4377='2.1.trackMPD'!F:F),
0))</f>
        <v>1.0996491319444443E-6</v>
      </c>
    </row>
    <row r="4378" spans="1:9" x14ac:dyDescent="0.2">
      <c r="A4378" s="160" t="s">
        <v>94</v>
      </c>
      <c r="B4378" s="160" t="s">
        <v>15</v>
      </c>
      <c r="C4378" s="160">
        <f>_xlfn.XLOOKUP(B4378,'2.1.trackMPD'!$R$7:$R$29,'2.1.trackMPD'!$T$7:$T$29)</f>
        <v>6</v>
      </c>
      <c r="D4378" s="160">
        <v>100</v>
      </c>
      <c r="E4378" s="160" t="s">
        <v>6390</v>
      </c>
      <c r="F4378" s="160" t="s">
        <v>110</v>
      </c>
      <c r="G4378" s="160" t="s">
        <v>124</v>
      </c>
      <c r="H4378" s="160" t="s">
        <v>6392</v>
      </c>
      <c r="I4378" s="160" cm="1">
        <f t="array" ref="I4378">INDEX('2.1.trackMPD'!I:I/(24*60*60),
       MATCH(1,
             (A4378='2.1.trackMPD'!A:A)*
             (C4378='2.1.trackMPD'!D:D)*
             (D4378/10^6='2.1.trackMPD'!H:H)*
             (E4378='2.1.trackMPD'!F:F),
0))</f>
        <v>8.6349541354166666E-4</v>
      </c>
    </row>
    <row r="4379" spans="1:9" x14ac:dyDescent="0.2">
      <c r="A4379" s="160" t="s">
        <v>94</v>
      </c>
      <c r="B4379" s="160" t="s">
        <v>15</v>
      </c>
      <c r="C4379" s="160">
        <f>_xlfn.XLOOKUP(B4379,'2.1.trackMPD'!$R$7:$R$29,'2.1.trackMPD'!$T$7:$T$29)</f>
        <v>6</v>
      </c>
      <c r="D4379" s="160">
        <v>100</v>
      </c>
      <c r="E4379" s="160" t="s">
        <v>6390</v>
      </c>
      <c r="F4379" s="160" t="s">
        <v>110</v>
      </c>
      <c r="G4379" s="160" t="s">
        <v>140</v>
      </c>
      <c r="H4379" s="160" t="s">
        <v>6392</v>
      </c>
      <c r="I4379" s="160" cm="1">
        <f t="array" ref="I4379">INDEX('2.1.trackMPD'!J:J/(24*60*60),
       MATCH(1,
             (A4379='2.1.trackMPD'!A:A)*
             (C4379='2.1.trackMPD'!D:D)*
             (D4379/10^6='2.1.trackMPD'!H:H)*
             (E4379='2.1.trackMPD'!F:F),
0))</f>
        <v>1.5767033472222222E-3</v>
      </c>
    </row>
    <row r="4380" spans="1:9" x14ac:dyDescent="0.2">
      <c r="A4380" s="160" t="s">
        <v>94</v>
      </c>
      <c r="B4380" s="160" t="s">
        <v>15</v>
      </c>
      <c r="C4380" s="160">
        <f>_xlfn.XLOOKUP(B4380,'2.1.trackMPD'!$R$7:$R$29,'2.1.trackMPD'!$T$7:$T$29)</f>
        <v>6</v>
      </c>
      <c r="D4380" s="160">
        <v>100</v>
      </c>
      <c r="E4380" s="160" t="s">
        <v>6390</v>
      </c>
      <c r="F4380" s="160" t="s">
        <v>110</v>
      </c>
      <c r="G4380" s="160" t="s">
        <v>124</v>
      </c>
      <c r="H4380" s="160" t="s">
        <v>6393</v>
      </c>
      <c r="I4380" s="160" cm="1">
        <f t="array" ref="I4380">INDEX('2.1.trackMPD'!K:K/(24*60*60),
       MATCH(1,
             (A4380='2.1.trackMPD'!A:A)*
             (C4380='2.1.trackMPD'!D:D)*
             (D4380/10^6='2.1.trackMPD'!H:H)*
             (E4380='2.1.trackMPD'!F:F),
0))</f>
        <v>0</v>
      </c>
    </row>
    <row r="4381" spans="1:9" x14ac:dyDescent="0.2">
      <c r="A4381" s="160" t="s">
        <v>94</v>
      </c>
      <c r="B4381" s="160" t="s">
        <v>15</v>
      </c>
      <c r="C4381" s="160">
        <f>_xlfn.XLOOKUP(B4381,'2.1.trackMPD'!$R$7:$R$29,'2.1.trackMPD'!$T$7:$T$29)</f>
        <v>6</v>
      </c>
      <c r="D4381" s="160">
        <v>100</v>
      </c>
      <c r="E4381" s="160" t="s">
        <v>6390</v>
      </c>
      <c r="F4381" s="160" t="s">
        <v>110</v>
      </c>
      <c r="G4381" s="160" t="s">
        <v>140</v>
      </c>
      <c r="H4381" s="160" t="s">
        <v>6393</v>
      </c>
      <c r="I4381" s="160" cm="1">
        <f t="array" ref="I4381">INDEX('2.1.trackMPD'!L:L/(24*60*60),
       MATCH(1,
             (A4381='2.1.trackMPD'!A:A)*
             (C4381='2.1.trackMPD'!D:D)*
             (D4381/10^6='2.1.trackMPD'!H:H)*
             (E4381='2.1.trackMPD'!F:F),
0))</f>
        <v>0</v>
      </c>
    </row>
    <row r="4382" spans="1:9" x14ac:dyDescent="0.2">
      <c r="A4382" s="160" t="s">
        <v>94</v>
      </c>
      <c r="B4382" s="160" t="s">
        <v>15</v>
      </c>
      <c r="C4382" s="160">
        <f>_xlfn.XLOOKUP(B4382,'2.1.trackMPD'!$R$7:$R$29,'2.1.trackMPD'!$T$7:$T$29)</f>
        <v>6</v>
      </c>
      <c r="D4382" s="160">
        <v>1000</v>
      </c>
      <c r="E4382" s="160" t="s">
        <v>6390</v>
      </c>
      <c r="F4382" s="160" t="s">
        <v>110</v>
      </c>
      <c r="G4382" s="160" t="s">
        <v>124</v>
      </c>
      <c r="H4382" s="160" t="s">
        <v>6392</v>
      </c>
      <c r="I4382" s="160" cm="1">
        <f t="array" ref="I4382">INDEX('2.1.trackMPD'!I:I/(24*60*60),
       MATCH(1,
             (A4382='2.1.trackMPD'!A:A)*
             (C4382='2.1.trackMPD'!D:D)*
             (D4382/10^6='2.1.trackMPD'!H:H)*
             (E4382='2.1.trackMPD'!F:F),
0))</f>
        <v>5.9026715428240735E-2</v>
      </c>
    </row>
    <row r="4383" spans="1:9" x14ac:dyDescent="0.2">
      <c r="A4383" s="160" t="s">
        <v>94</v>
      </c>
      <c r="B4383" s="160" t="s">
        <v>15</v>
      </c>
      <c r="C4383" s="160">
        <f>_xlfn.XLOOKUP(B4383,'2.1.trackMPD'!$R$7:$R$29,'2.1.trackMPD'!$T$7:$T$29)</f>
        <v>6</v>
      </c>
      <c r="D4383" s="160">
        <v>1000</v>
      </c>
      <c r="E4383" s="160" t="s">
        <v>6390</v>
      </c>
      <c r="F4383" s="160" t="s">
        <v>110</v>
      </c>
      <c r="G4383" s="160" t="s">
        <v>140</v>
      </c>
      <c r="H4383" s="160" t="s">
        <v>6392</v>
      </c>
      <c r="I4383" s="160" cm="1">
        <f t="array" ref="I4383">INDEX('2.1.trackMPD'!J:J/(24*60*60),
       MATCH(1,
             (A4383='2.1.trackMPD'!A:A)*
             (C4383='2.1.trackMPD'!D:D)*
             (D4383/10^6='2.1.trackMPD'!H:H)*
             (E4383='2.1.trackMPD'!F:F),
0))</f>
        <v>3.4855258993055558</v>
      </c>
    </row>
    <row r="4384" spans="1:9" x14ac:dyDescent="0.2">
      <c r="A4384" s="160" t="s">
        <v>94</v>
      </c>
      <c r="B4384" s="160" t="s">
        <v>15</v>
      </c>
      <c r="C4384" s="160">
        <f>_xlfn.XLOOKUP(B4384,'2.1.trackMPD'!$R$7:$R$29,'2.1.trackMPD'!$T$7:$T$29)</f>
        <v>6</v>
      </c>
      <c r="D4384" s="160">
        <v>1000</v>
      </c>
      <c r="E4384" s="160" t="s">
        <v>6390</v>
      </c>
      <c r="F4384" s="160" t="s">
        <v>110</v>
      </c>
      <c r="G4384" s="160" t="s">
        <v>124</v>
      </c>
      <c r="H4384" s="160" t="s">
        <v>6393</v>
      </c>
      <c r="I4384" s="160" cm="1">
        <f t="array" ref="I4384">INDEX('2.1.trackMPD'!K:K/(24*60*60),
       MATCH(1,
             (A4384='2.1.trackMPD'!A:A)*
             (C4384='2.1.trackMPD'!D:D)*
             (D4384/10^6='2.1.trackMPD'!H:H)*
             (E4384='2.1.trackMPD'!F:F),
0))</f>
        <v>0</v>
      </c>
    </row>
    <row r="4385" spans="1:9" x14ac:dyDescent="0.2">
      <c r="A4385" s="160" t="s">
        <v>94</v>
      </c>
      <c r="B4385" s="160" t="s">
        <v>15</v>
      </c>
      <c r="C4385" s="160">
        <f>_xlfn.XLOOKUP(B4385,'2.1.trackMPD'!$R$7:$R$29,'2.1.trackMPD'!$T$7:$T$29)</f>
        <v>6</v>
      </c>
      <c r="D4385" s="160">
        <v>1000</v>
      </c>
      <c r="E4385" s="160" t="s">
        <v>6390</v>
      </c>
      <c r="F4385" s="160" t="s">
        <v>110</v>
      </c>
      <c r="G4385" s="160" t="s">
        <v>140</v>
      </c>
      <c r="H4385" s="160" t="s">
        <v>6393</v>
      </c>
      <c r="I4385" s="160" cm="1">
        <f t="array" ref="I4385">INDEX('2.1.trackMPD'!L:L/(24*60*60),
       MATCH(1,
             (A4385='2.1.trackMPD'!A:A)*
             (C4385='2.1.trackMPD'!D:D)*
             (D4385/10^6='2.1.trackMPD'!H:H)*
             (E4385='2.1.trackMPD'!F:F),
0))</f>
        <v>0</v>
      </c>
    </row>
    <row r="4386" spans="1:9" x14ac:dyDescent="0.2">
      <c r="A4386" s="160" t="s">
        <v>94</v>
      </c>
      <c r="B4386" s="160" t="s">
        <v>15</v>
      </c>
      <c r="C4386" s="160">
        <f>_xlfn.XLOOKUP(B4386,'2.1.trackMPD'!$R$7:$R$29,'2.1.trackMPD'!$T$7:$T$29)</f>
        <v>6</v>
      </c>
      <c r="D4386" s="160">
        <v>5000</v>
      </c>
      <c r="E4386" s="160" t="s">
        <v>6390</v>
      </c>
      <c r="F4386" s="160" t="s">
        <v>110</v>
      </c>
      <c r="G4386" s="160" t="s">
        <v>124</v>
      </c>
      <c r="H4386" s="160" t="s">
        <v>6392</v>
      </c>
      <c r="I4386" s="160" cm="1">
        <f t="array" ref="I4386">INDEX('2.1.trackMPD'!I:I/(24*60*60),
       MATCH(1,
             (A4386='2.1.trackMPD'!A:A)*
             (C4386='2.1.trackMPD'!D:D)*
             (D4386/10^6='2.1.trackMPD'!H:H)*
             (E4386='2.1.trackMPD'!F:F),
0))</f>
        <v>0.23320733935185184</v>
      </c>
    </row>
    <row r="4387" spans="1:9" x14ac:dyDescent="0.2">
      <c r="A4387" s="160" t="s">
        <v>94</v>
      </c>
      <c r="B4387" s="160" t="s">
        <v>15</v>
      </c>
      <c r="C4387" s="160">
        <f>_xlfn.XLOOKUP(B4387,'2.1.trackMPD'!$R$7:$R$29,'2.1.trackMPD'!$T$7:$T$29)</f>
        <v>6</v>
      </c>
      <c r="D4387" s="160">
        <v>5000</v>
      </c>
      <c r="E4387" s="160" t="s">
        <v>6390</v>
      </c>
      <c r="F4387" s="160" t="s">
        <v>110</v>
      </c>
      <c r="G4387" s="160" t="s">
        <v>140</v>
      </c>
      <c r="H4387" s="160" t="s">
        <v>6392</v>
      </c>
      <c r="I4387" s="160" cm="1">
        <f t="array" ref="I4387">INDEX('2.1.trackMPD'!J:J/(24*60*60),
       MATCH(1,
             (A4387='2.1.trackMPD'!A:A)*
             (C4387='2.1.trackMPD'!D:D)*
             (D4387/10^6='2.1.trackMPD'!H:H)*
             (E4387='2.1.trackMPD'!F:F),
0))</f>
        <v>13.762183506944444</v>
      </c>
    </row>
    <row r="4388" spans="1:9" x14ac:dyDescent="0.2">
      <c r="A4388" s="160" t="s">
        <v>94</v>
      </c>
      <c r="B4388" s="160" t="s">
        <v>15</v>
      </c>
      <c r="C4388" s="160">
        <f>_xlfn.XLOOKUP(B4388,'2.1.trackMPD'!$R$7:$R$29,'2.1.trackMPD'!$T$7:$T$29)</f>
        <v>6</v>
      </c>
      <c r="D4388" s="160">
        <v>5000</v>
      </c>
      <c r="E4388" s="160" t="s">
        <v>6390</v>
      </c>
      <c r="F4388" s="160" t="s">
        <v>110</v>
      </c>
      <c r="G4388" s="160" t="s">
        <v>124</v>
      </c>
      <c r="H4388" s="160" t="s">
        <v>6393</v>
      </c>
      <c r="I4388" s="160" cm="1">
        <f t="array" ref="I4388">INDEX('2.1.trackMPD'!K:K/(24*60*60),
       MATCH(1,
             (A4388='2.1.trackMPD'!A:A)*
             (C4388='2.1.trackMPD'!D:D)*
             (D4388/10^6='2.1.trackMPD'!H:H)*
             (E4388='2.1.trackMPD'!F:F),
0))</f>
        <v>0</v>
      </c>
    </row>
    <row r="4389" spans="1:9" x14ac:dyDescent="0.2">
      <c r="A4389" s="160" t="s">
        <v>94</v>
      </c>
      <c r="B4389" s="160" t="s">
        <v>15</v>
      </c>
      <c r="C4389" s="160">
        <f>_xlfn.XLOOKUP(B4389,'2.1.trackMPD'!$R$7:$R$29,'2.1.trackMPD'!$T$7:$T$29)</f>
        <v>6</v>
      </c>
      <c r="D4389" s="160">
        <v>5000</v>
      </c>
      <c r="E4389" s="160" t="s">
        <v>6390</v>
      </c>
      <c r="F4389" s="160" t="s">
        <v>110</v>
      </c>
      <c r="G4389" s="160" t="s">
        <v>140</v>
      </c>
      <c r="H4389" s="160" t="s">
        <v>6393</v>
      </c>
      <c r="I4389" s="160" cm="1">
        <f t="array" ref="I4389">INDEX('2.1.trackMPD'!L:L/(24*60*60),
       MATCH(1,
             (A4389='2.1.trackMPD'!A:A)*
             (C4389='2.1.trackMPD'!D:D)*
             (D4389/10^6='2.1.trackMPD'!H:H)*
             (E4389='2.1.trackMPD'!F:F),
0))</f>
        <v>0</v>
      </c>
    </row>
    <row r="4390" spans="1:9" x14ac:dyDescent="0.2">
      <c r="A4390" s="160" t="s">
        <v>94</v>
      </c>
      <c r="B4390" s="160" t="s">
        <v>15</v>
      </c>
      <c r="C4390" s="160">
        <f>_xlfn.XLOOKUP(B4390,'2.1.trackMPD'!$R$7:$R$29,'2.1.trackMPD'!$T$7:$T$29)</f>
        <v>6</v>
      </c>
      <c r="D4390" s="160">
        <v>1</v>
      </c>
      <c r="E4390" s="160" t="s">
        <v>6394</v>
      </c>
      <c r="F4390" s="160" t="s">
        <v>110</v>
      </c>
      <c r="G4390" s="160" t="s">
        <v>124</v>
      </c>
      <c r="H4390" s="160" t="s">
        <v>6392</v>
      </c>
      <c r="I4390" s="160" cm="1">
        <f t="array" ref="I4390">INDEX('2.1.trackMPD'!I:I/(24*60*60),
       MATCH(1,
             (A4390='2.1.trackMPD'!A:A)*
             (C4390='2.1.trackMPD'!D:D)*
             (D4390/10^6='2.1.trackMPD'!H:H)*
             (E4390='2.1.trackMPD'!F:F),
0))</f>
        <v>6.8932571759259253E-7</v>
      </c>
    </row>
    <row r="4391" spans="1:9" x14ac:dyDescent="0.2">
      <c r="A4391" s="160" t="s">
        <v>94</v>
      </c>
      <c r="B4391" s="160" t="s">
        <v>15</v>
      </c>
      <c r="C4391" s="160">
        <f>_xlfn.XLOOKUP(B4391,'2.1.trackMPD'!$R$7:$R$29,'2.1.trackMPD'!$T$7:$T$29)</f>
        <v>6</v>
      </c>
      <c r="D4391" s="160">
        <v>1</v>
      </c>
      <c r="E4391" s="160" t="s">
        <v>6394</v>
      </c>
      <c r="F4391" s="160" t="s">
        <v>110</v>
      </c>
      <c r="G4391" s="160" t="s">
        <v>140</v>
      </c>
      <c r="H4391" s="160" t="s">
        <v>6392</v>
      </c>
      <c r="I4391" s="160" cm="1">
        <f t="array" ref="I4391">INDEX('2.1.trackMPD'!J:J/(24*60*60),
       MATCH(1,
             (A4391='2.1.trackMPD'!A:A)*
             (C4391='2.1.trackMPD'!D:D)*
             (D4391/10^6='2.1.trackMPD'!H:H)*
             (E4391='2.1.trackMPD'!F:F),
0))</f>
        <v>5.7354469895833331E-5</v>
      </c>
    </row>
    <row r="4392" spans="1:9" x14ac:dyDescent="0.2">
      <c r="A4392" s="160" t="s">
        <v>94</v>
      </c>
      <c r="B4392" s="160" t="s">
        <v>15</v>
      </c>
      <c r="C4392" s="160">
        <f>_xlfn.XLOOKUP(B4392,'2.1.trackMPD'!$R$7:$R$29,'2.1.trackMPD'!$T$7:$T$29)</f>
        <v>6</v>
      </c>
      <c r="D4392" s="160">
        <v>1</v>
      </c>
      <c r="E4392" s="160" t="s">
        <v>6394</v>
      </c>
      <c r="F4392" s="160" t="s">
        <v>110</v>
      </c>
      <c r="G4392" s="160" t="s">
        <v>124</v>
      </c>
      <c r="H4392" s="160" t="s">
        <v>6393</v>
      </c>
      <c r="I4392" s="160" cm="1">
        <f t="array" ref="I4392">INDEX('2.1.trackMPD'!K:K/(24*60*60),
       MATCH(1,
             (A4392='2.1.trackMPD'!A:A)*
             (C4392='2.1.trackMPD'!D:D)*
             (D4392/10^6='2.1.trackMPD'!H:H)*
             (E4392='2.1.trackMPD'!F:F),
0))</f>
        <v>1.5483710648148149E-7</v>
      </c>
    </row>
    <row r="4393" spans="1:9" x14ac:dyDescent="0.2">
      <c r="A4393" s="160" t="s">
        <v>94</v>
      </c>
      <c r="B4393" s="160" t="s">
        <v>15</v>
      </c>
      <c r="C4393" s="160">
        <f>_xlfn.XLOOKUP(B4393,'2.1.trackMPD'!$R$7:$R$29,'2.1.trackMPD'!$T$7:$T$29)</f>
        <v>6</v>
      </c>
      <c r="D4393" s="160">
        <v>1</v>
      </c>
      <c r="E4393" s="160" t="s">
        <v>6394</v>
      </c>
      <c r="F4393" s="160" t="s">
        <v>110</v>
      </c>
      <c r="G4393" s="160" t="s">
        <v>140</v>
      </c>
      <c r="H4393" s="160" t="s">
        <v>6393</v>
      </c>
      <c r="I4393" s="160" cm="1">
        <f t="array" ref="I4393">INDEX('2.1.trackMPD'!L:L/(24*60*60),
       MATCH(1,
             (A4393='2.1.trackMPD'!A:A)*
             (C4393='2.1.trackMPD'!D:D)*
             (D4393/10^6='2.1.trackMPD'!H:H)*
             (E4393='2.1.trackMPD'!F:F),
0))</f>
        <v>1.0270239930555556E-6</v>
      </c>
    </row>
    <row r="4394" spans="1:9" x14ac:dyDescent="0.2">
      <c r="A4394" s="160" t="s">
        <v>94</v>
      </c>
      <c r="B4394" s="160" t="s">
        <v>15</v>
      </c>
      <c r="C4394" s="160">
        <f>_xlfn.XLOOKUP(B4394,'2.1.trackMPD'!$R$7:$R$29,'2.1.trackMPD'!$T$7:$T$29)</f>
        <v>6</v>
      </c>
      <c r="D4394" s="160">
        <v>10</v>
      </c>
      <c r="E4394" s="160" t="s">
        <v>6394</v>
      </c>
      <c r="F4394" s="160" t="s">
        <v>110</v>
      </c>
      <c r="G4394" s="160" t="s">
        <v>124</v>
      </c>
      <c r="H4394" s="160" t="s">
        <v>6392</v>
      </c>
      <c r="I4394" s="160" cm="1">
        <f t="array" ref="I4394">INDEX('2.1.trackMPD'!I:I/(24*60*60),
       MATCH(1,
             (A4394='2.1.trackMPD'!A:A)*
             (C4394='2.1.trackMPD'!D:D)*
             (D4394/10^6='2.1.trackMPD'!H:H)*
             (E4394='2.1.trackMPD'!F:F),
0))</f>
        <v>4.1359987731481482E-6</v>
      </c>
    </row>
    <row r="4395" spans="1:9" x14ac:dyDescent="0.2">
      <c r="A4395" s="160" t="s">
        <v>94</v>
      </c>
      <c r="B4395" s="160" t="s">
        <v>15</v>
      </c>
      <c r="C4395" s="160">
        <f>_xlfn.XLOOKUP(B4395,'2.1.trackMPD'!$R$7:$R$29,'2.1.trackMPD'!$T$7:$T$29)</f>
        <v>6</v>
      </c>
      <c r="D4395" s="160">
        <v>10</v>
      </c>
      <c r="E4395" s="160" t="s">
        <v>6394</v>
      </c>
      <c r="F4395" s="160" t="s">
        <v>110</v>
      </c>
      <c r="G4395" s="160" t="s">
        <v>140</v>
      </c>
      <c r="H4395" s="160" t="s">
        <v>6392</v>
      </c>
      <c r="I4395" s="160" cm="1">
        <f t="array" ref="I4395">INDEX('2.1.trackMPD'!J:J/(24*60*60),
       MATCH(1,
             (A4395='2.1.trackMPD'!A:A)*
             (C4395='2.1.trackMPD'!D:D)*
             (D4395/10^6='2.1.trackMPD'!H:H)*
             (E4395='2.1.trackMPD'!F:F),
0))</f>
        <v>6.6284194224537038E-5</v>
      </c>
    </row>
    <row r="4396" spans="1:9" x14ac:dyDescent="0.2">
      <c r="A4396" s="160" t="s">
        <v>94</v>
      </c>
      <c r="B4396" s="160" t="s">
        <v>15</v>
      </c>
      <c r="C4396" s="160">
        <f>_xlfn.XLOOKUP(B4396,'2.1.trackMPD'!$R$7:$R$29,'2.1.trackMPD'!$T$7:$T$29)</f>
        <v>6</v>
      </c>
      <c r="D4396" s="160">
        <v>10</v>
      </c>
      <c r="E4396" s="160" t="s">
        <v>6394</v>
      </c>
      <c r="F4396" s="160" t="s">
        <v>110</v>
      </c>
      <c r="G4396" s="160" t="s">
        <v>124</v>
      </c>
      <c r="H4396" s="160" t="s">
        <v>6393</v>
      </c>
      <c r="I4396" s="160" cm="1">
        <f t="array" ref="I4396">INDEX('2.1.trackMPD'!K:K/(24*60*60),
       MATCH(1,
             (A4396='2.1.trackMPD'!A:A)*
             (C4396='2.1.trackMPD'!D:D)*
             (D4396/10^6='2.1.trackMPD'!H:H)*
             (E4396='2.1.trackMPD'!F:F),
0))</f>
        <v>0</v>
      </c>
    </row>
    <row r="4397" spans="1:9" x14ac:dyDescent="0.2">
      <c r="A4397" s="160" t="s">
        <v>94</v>
      </c>
      <c r="B4397" s="160" t="s">
        <v>15</v>
      </c>
      <c r="C4397" s="160">
        <f>_xlfn.XLOOKUP(B4397,'2.1.trackMPD'!$R$7:$R$29,'2.1.trackMPD'!$T$7:$T$29)</f>
        <v>6</v>
      </c>
      <c r="D4397" s="160">
        <v>10</v>
      </c>
      <c r="E4397" s="160" t="s">
        <v>6394</v>
      </c>
      <c r="F4397" s="160" t="s">
        <v>110</v>
      </c>
      <c r="G4397" s="160" t="s">
        <v>140</v>
      </c>
      <c r="H4397" s="160" t="s">
        <v>6393</v>
      </c>
      <c r="I4397" s="160" cm="1">
        <f t="array" ref="I4397">INDEX('2.1.trackMPD'!L:L/(24*60*60),
       MATCH(1,
             (A4397='2.1.trackMPD'!A:A)*
             (C4397='2.1.trackMPD'!D:D)*
             (D4397/10^6='2.1.trackMPD'!H:H)*
             (E4397='2.1.trackMPD'!F:F),
0))</f>
        <v>0</v>
      </c>
    </row>
    <row r="4398" spans="1:9" x14ac:dyDescent="0.2">
      <c r="A4398" s="160" t="s">
        <v>94</v>
      </c>
      <c r="B4398" s="160" t="s">
        <v>15</v>
      </c>
      <c r="C4398" s="160">
        <f>_xlfn.XLOOKUP(B4398,'2.1.trackMPD'!$R$7:$R$29,'2.1.trackMPD'!$T$7:$T$29)</f>
        <v>6</v>
      </c>
      <c r="D4398" s="160">
        <v>100</v>
      </c>
      <c r="E4398" s="160" t="s">
        <v>6394</v>
      </c>
      <c r="F4398" s="160" t="s">
        <v>110</v>
      </c>
      <c r="G4398" s="160" t="s">
        <v>124</v>
      </c>
      <c r="H4398" s="160" t="s">
        <v>6392</v>
      </c>
      <c r="I4398" s="160" cm="1">
        <f t="array" ref="I4398">INDEX('2.1.trackMPD'!I:I/(24*60*60),
       MATCH(1,
             (A4398='2.1.trackMPD'!A:A)*
             (C4398='2.1.trackMPD'!D:D)*
             (D4398/10^6='2.1.trackMPD'!H:H)*
             (E4398='2.1.trackMPD'!F:F),
0))</f>
        <v>7.4560182384259257E-3</v>
      </c>
    </row>
    <row r="4399" spans="1:9" x14ac:dyDescent="0.2">
      <c r="A4399" s="160" t="s">
        <v>94</v>
      </c>
      <c r="B4399" s="160" t="s">
        <v>15</v>
      </c>
      <c r="C4399" s="160">
        <f>_xlfn.XLOOKUP(B4399,'2.1.trackMPD'!$R$7:$R$29,'2.1.trackMPD'!$T$7:$T$29)</f>
        <v>6</v>
      </c>
      <c r="D4399" s="160">
        <v>100</v>
      </c>
      <c r="E4399" s="160" t="s">
        <v>6394</v>
      </c>
      <c r="F4399" s="160" t="s">
        <v>110</v>
      </c>
      <c r="G4399" s="160" t="s">
        <v>140</v>
      </c>
      <c r="H4399" s="160" t="s">
        <v>6392</v>
      </c>
      <c r="I4399" s="160" cm="1">
        <f t="array" ref="I4399">INDEX('2.1.trackMPD'!J:J/(24*60*60),
       MATCH(1,
             (A4399='2.1.trackMPD'!A:A)*
             (C4399='2.1.trackMPD'!D:D)*
             (D4399/10^6='2.1.trackMPD'!H:H)*
             (E4399='2.1.trackMPD'!F:F),
0))</f>
        <v>4.6453586388888884E-3</v>
      </c>
    </row>
    <row r="4400" spans="1:9" x14ac:dyDescent="0.2">
      <c r="A4400" s="160" t="s">
        <v>94</v>
      </c>
      <c r="B4400" s="160" t="s">
        <v>15</v>
      </c>
      <c r="C4400" s="160">
        <f>_xlfn.XLOOKUP(B4400,'2.1.trackMPD'!$R$7:$R$29,'2.1.trackMPD'!$T$7:$T$29)</f>
        <v>6</v>
      </c>
      <c r="D4400" s="160">
        <v>100</v>
      </c>
      <c r="E4400" s="160" t="s">
        <v>6394</v>
      </c>
      <c r="F4400" s="160" t="s">
        <v>110</v>
      </c>
      <c r="G4400" s="160" t="s">
        <v>124</v>
      </c>
      <c r="H4400" s="160" t="s">
        <v>6393</v>
      </c>
      <c r="I4400" s="160" cm="1">
        <f t="array" ref="I4400">INDEX('2.1.trackMPD'!K:K/(24*60*60),
       MATCH(1,
             (A4400='2.1.trackMPD'!A:A)*
             (C4400='2.1.trackMPD'!D:D)*
             (D4400/10^6='2.1.trackMPD'!H:H)*
             (E4400='2.1.trackMPD'!F:F),
0))</f>
        <v>0</v>
      </c>
    </row>
    <row r="4401" spans="1:9" x14ac:dyDescent="0.2">
      <c r="A4401" s="160" t="s">
        <v>94</v>
      </c>
      <c r="B4401" s="160" t="s">
        <v>15</v>
      </c>
      <c r="C4401" s="160">
        <f>_xlfn.XLOOKUP(B4401,'2.1.trackMPD'!$R$7:$R$29,'2.1.trackMPD'!$T$7:$T$29)</f>
        <v>6</v>
      </c>
      <c r="D4401" s="160">
        <v>100</v>
      </c>
      <c r="E4401" s="160" t="s">
        <v>6394</v>
      </c>
      <c r="F4401" s="160" t="s">
        <v>110</v>
      </c>
      <c r="G4401" s="160" t="s">
        <v>140</v>
      </c>
      <c r="H4401" s="160" t="s">
        <v>6393</v>
      </c>
      <c r="I4401" s="160" cm="1">
        <f t="array" ref="I4401">INDEX('2.1.trackMPD'!L:L/(24*60*60),
       MATCH(1,
             (A4401='2.1.trackMPD'!A:A)*
             (C4401='2.1.trackMPD'!D:D)*
             (D4401/10^6='2.1.trackMPD'!H:H)*
             (E4401='2.1.trackMPD'!F:F),
0))</f>
        <v>0</v>
      </c>
    </row>
    <row r="4402" spans="1:9" x14ac:dyDescent="0.2">
      <c r="A4402" s="160" t="s">
        <v>94</v>
      </c>
      <c r="B4402" s="160" t="s">
        <v>15</v>
      </c>
      <c r="C4402" s="160">
        <f>_xlfn.XLOOKUP(B4402,'2.1.trackMPD'!$R$7:$R$29,'2.1.trackMPD'!$T$7:$T$29)</f>
        <v>6</v>
      </c>
      <c r="D4402" s="160">
        <v>1000</v>
      </c>
      <c r="E4402" s="160" t="s">
        <v>6394</v>
      </c>
      <c r="F4402" s="160" t="s">
        <v>110</v>
      </c>
      <c r="G4402" s="160" t="s">
        <v>124</v>
      </c>
      <c r="H4402" s="160" t="s">
        <v>6392</v>
      </c>
      <c r="I4402" s="160" cm="1">
        <f t="array" ref="I4402">INDEX('2.1.trackMPD'!I:I/(24*60*60),
       MATCH(1,
             (A4402='2.1.trackMPD'!A:A)*
             (C4402='2.1.trackMPD'!D:D)*
             (D4402/10^6='2.1.trackMPD'!H:H)*
             (E4402='2.1.trackMPD'!F:F),
0))</f>
        <v>5.3419182569444439E-2</v>
      </c>
    </row>
    <row r="4403" spans="1:9" x14ac:dyDescent="0.2">
      <c r="A4403" s="160" t="s">
        <v>94</v>
      </c>
      <c r="B4403" s="160" t="s">
        <v>15</v>
      </c>
      <c r="C4403" s="160">
        <f>_xlfn.XLOOKUP(B4403,'2.1.trackMPD'!$R$7:$R$29,'2.1.trackMPD'!$T$7:$T$29)</f>
        <v>6</v>
      </c>
      <c r="D4403" s="160">
        <v>1000</v>
      </c>
      <c r="E4403" s="160" t="s">
        <v>6394</v>
      </c>
      <c r="F4403" s="160" t="s">
        <v>110</v>
      </c>
      <c r="G4403" s="160" t="s">
        <v>140</v>
      </c>
      <c r="H4403" s="160" t="s">
        <v>6392</v>
      </c>
      <c r="I4403" s="160" cm="1">
        <f t="array" ref="I4403">INDEX('2.1.trackMPD'!J:J/(24*60*60),
       MATCH(1,
             (A4403='2.1.trackMPD'!A:A)*
             (C4403='2.1.trackMPD'!D:D)*
             (D4403/10^6='2.1.trackMPD'!H:H)*
             (E4403='2.1.trackMPD'!F:F),
0))</f>
        <v>3.1546810208333333</v>
      </c>
    </row>
    <row r="4404" spans="1:9" x14ac:dyDescent="0.2">
      <c r="A4404" s="160" t="s">
        <v>94</v>
      </c>
      <c r="B4404" s="160" t="s">
        <v>15</v>
      </c>
      <c r="C4404" s="160">
        <f>_xlfn.XLOOKUP(B4404,'2.1.trackMPD'!$R$7:$R$29,'2.1.trackMPD'!$T$7:$T$29)</f>
        <v>6</v>
      </c>
      <c r="D4404" s="160">
        <v>1000</v>
      </c>
      <c r="E4404" s="160" t="s">
        <v>6394</v>
      </c>
      <c r="F4404" s="160" t="s">
        <v>110</v>
      </c>
      <c r="G4404" s="160" t="s">
        <v>124</v>
      </c>
      <c r="H4404" s="160" t="s">
        <v>6393</v>
      </c>
      <c r="I4404" s="160" cm="1">
        <f t="array" ref="I4404">INDEX('2.1.trackMPD'!K:K/(24*60*60),
       MATCH(1,
             (A4404='2.1.trackMPD'!A:A)*
             (C4404='2.1.trackMPD'!D:D)*
             (D4404/10^6='2.1.trackMPD'!H:H)*
             (E4404='2.1.trackMPD'!F:F),
0))</f>
        <v>0</v>
      </c>
    </row>
    <row r="4405" spans="1:9" x14ac:dyDescent="0.2">
      <c r="A4405" s="160" t="s">
        <v>94</v>
      </c>
      <c r="B4405" s="160" t="s">
        <v>15</v>
      </c>
      <c r="C4405" s="160">
        <f>_xlfn.XLOOKUP(B4405,'2.1.trackMPD'!$R$7:$R$29,'2.1.trackMPD'!$T$7:$T$29)</f>
        <v>6</v>
      </c>
      <c r="D4405" s="160">
        <v>1000</v>
      </c>
      <c r="E4405" s="160" t="s">
        <v>6394</v>
      </c>
      <c r="F4405" s="160" t="s">
        <v>110</v>
      </c>
      <c r="G4405" s="160" t="s">
        <v>140</v>
      </c>
      <c r="H4405" s="160" t="s">
        <v>6393</v>
      </c>
      <c r="I4405" s="160" cm="1">
        <f t="array" ref="I4405">INDEX('2.1.trackMPD'!L:L/(24*60*60),
       MATCH(1,
             (A4405='2.1.trackMPD'!A:A)*
             (C4405='2.1.trackMPD'!D:D)*
             (D4405/10^6='2.1.trackMPD'!H:H)*
             (E4405='2.1.trackMPD'!F:F),
0))</f>
        <v>0</v>
      </c>
    </row>
    <row r="4406" spans="1:9" x14ac:dyDescent="0.2">
      <c r="A4406" s="160" t="s">
        <v>94</v>
      </c>
      <c r="B4406" s="160" t="s">
        <v>15</v>
      </c>
      <c r="C4406" s="160">
        <f>_xlfn.XLOOKUP(B4406,'2.1.trackMPD'!$R$7:$R$29,'2.1.trackMPD'!$T$7:$T$29)</f>
        <v>6</v>
      </c>
      <c r="D4406" s="160">
        <v>5000</v>
      </c>
      <c r="E4406" s="160" t="s">
        <v>6394</v>
      </c>
      <c r="F4406" s="160" t="s">
        <v>110</v>
      </c>
      <c r="G4406" s="160" t="s">
        <v>124</v>
      </c>
      <c r="H4406" s="160" t="s">
        <v>6392</v>
      </c>
      <c r="I4406" s="160" cm="1">
        <f t="array" ref="I4406">INDEX('2.1.trackMPD'!I:I/(24*60*60),
       MATCH(1,
             (A4406='2.1.trackMPD'!A:A)*
             (C4406='2.1.trackMPD'!D:D)*
             (D4406/10^6='2.1.trackMPD'!H:H)*
             (E4406='2.1.trackMPD'!F:F),
0))</f>
        <v>0.12971973425925926</v>
      </c>
    </row>
    <row r="4407" spans="1:9" x14ac:dyDescent="0.2">
      <c r="A4407" s="160" t="s">
        <v>94</v>
      </c>
      <c r="B4407" s="160" t="s">
        <v>15</v>
      </c>
      <c r="C4407" s="160">
        <f>_xlfn.XLOOKUP(B4407,'2.1.trackMPD'!$R$7:$R$29,'2.1.trackMPD'!$T$7:$T$29)</f>
        <v>6</v>
      </c>
      <c r="D4407" s="160">
        <v>5000</v>
      </c>
      <c r="E4407" s="160" t="s">
        <v>6394</v>
      </c>
      <c r="F4407" s="160" t="s">
        <v>110</v>
      </c>
      <c r="G4407" s="160" t="s">
        <v>140</v>
      </c>
      <c r="H4407" s="160" t="s">
        <v>6392</v>
      </c>
      <c r="I4407" s="160" cm="1">
        <f t="array" ref="I4407">INDEX('2.1.trackMPD'!J:J/(24*60*60),
       MATCH(1,
             (A4407='2.1.trackMPD'!A:A)*
             (C4407='2.1.trackMPD'!D:D)*
             (D4407/10^6='2.1.trackMPD'!H:H)*
             (E4407='2.1.trackMPD'!F:F),
0))</f>
        <v>7.6564150069444441</v>
      </c>
    </row>
    <row r="4408" spans="1:9" x14ac:dyDescent="0.2">
      <c r="A4408" s="160" t="s">
        <v>94</v>
      </c>
      <c r="B4408" s="160" t="s">
        <v>15</v>
      </c>
      <c r="C4408" s="160">
        <f>_xlfn.XLOOKUP(B4408,'2.1.trackMPD'!$R$7:$R$29,'2.1.trackMPD'!$T$7:$T$29)</f>
        <v>6</v>
      </c>
      <c r="D4408" s="160">
        <v>5000</v>
      </c>
      <c r="E4408" s="160" t="s">
        <v>6394</v>
      </c>
      <c r="F4408" s="160" t="s">
        <v>110</v>
      </c>
      <c r="G4408" s="160" t="s">
        <v>124</v>
      </c>
      <c r="H4408" s="160" t="s">
        <v>6393</v>
      </c>
      <c r="I4408" s="160" cm="1">
        <f t="array" ref="I4408">INDEX('2.1.trackMPD'!K:K/(24*60*60),
       MATCH(1,
             (A4408='2.1.trackMPD'!A:A)*
             (C4408='2.1.trackMPD'!D:D)*
             (D4408/10^6='2.1.trackMPD'!H:H)*
             (E4408='2.1.trackMPD'!F:F),
0))</f>
        <v>0</v>
      </c>
    </row>
    <row r="4409" spans="1:9" x14ac:dyDescent="0.2">
      <c r="A4409" s="160" t="s">
        <v>94</v>
      </c>
      <c r="B4409" s="160" t="s">
        <v>15</v>
      </c>
      <c r="C4409" s="160">
        <f>_xlfn.XLOOKUP(B4409,'2.1.trackMPD'!$R$7:$R$29,'2.1.trackMPD'!$T$7:$T$29)</f>
        <v>6</v>
      </c>
      <c r="D4409" s="160">
        <v>5000</v>
      </c>
      <c r="E4409" s="160" t="s">
        <v>6394</v>
      </c>
      <c r="F4409" s="160" t="s">
        <v>110</v>
      </c>
      <c r="G4409" s="160" t="s">
        <v>140</v>
      </c>
      <c r="H4409" s="160" t="s">
        <v>6393</v>
      </c>
      <c r="I4409" s="160" cm="1">
        <f t="array" ref="I4409">INDEX('2.1.trackMPD'!L:L/(24*60*60),
       MATCH(1,
             (A4409='2.1.trackMPD'!A:A)*
             (C4409='2.1.trackMPD'!D:D)*
             (D4409/10^6='2.1.trackMPD'!H:H)*
             (E4409='2.1.trackMPD'!F:F),
0))</f>
        <v>0</v>
      </c>
    </row>
    <row r="4410" spans="1:9" x14ac:dyDescent="0.2">
      <c r="A4410" s="160" t="s">
        <v>94</v>
      </c>
      <c r="B4410" s="160" t="s">
        <v>15</v>
      </c>
      <c r="C4410" s="160">
        <f>_xlfn.XLOOKUP(B4410,'2.1.trackMPD'!$R$7:$R$29,'2.1.trackMPD'!$T$7:$T$29)</f>
        <v>6</v>
      </c>
      <c r="D4410" s="160">
        <v>1</v>
      </c>
      <c r="E4410" s="160" t="s">
        <v>6395</v>
      </c>
      <c r="F4410" s="160" t="s">
        <v>110</v>
      </c>
      <c r="G4410" s="160" t="s">
        <v>124</v>
      </c>
      <c r="H4410" s="160" t="s">
        <v>6392</v>
      </c>
      <c r="I4410" s="160" t="e" cm="1">
        <f t="array" ref="I4410">INDEX('2.1.trackMPD'!I:I/(24*60*60),
       MATCH(1,
             (A4410='2.1.trackMPD'!A:A)*
             (C4410='2.1.trackMPD'!D:D)*
             (D4410/10^6='2.1.trackMPD'!H:H)*
             (E4410='2.1.trackMPD'!F:F),
0))</f>
        <v>#N/A</v>
      </c>
    </row>
    <row r="4411" spans="1:9" x14ac:dyDescent="0.2">
      <c r="A4411" s="160" t="s">
        <v>94</v>
      </c>
      <c r="B4411" s="160" t="s">
        <v>15</v>
      </c>
      <c r="C4411" s="160">
        <f>_xlfn.XLOOKUP(B4411,'2.1.trackMPD'!$R$7:$R$29,'2.1.trackMPD'!$T$7:$T$29)</f>
        <v>6</v>
      </c>
      <c r="D4411" s="160">
        <v>1</v>
      </c>
      <c r="E4411" s="160" t="s">
        <v>6395</v>
      </c>
      <c r="F4411" s="160" t="s">
        <v>110</v>
      </c>
      <c r="G4411" s="160" t="s">
        <v>140</v>
      </c>
      <c r="H4411" s="160" t="s">
        <v>6392</v>
      </c>
      <c r="I4411" s="160" t="e" cm="1">
        <f t="array" ref="I4411">INDEX('2.1.trackMPD'!J:J/(24*60*60),
       MATCH(1,
             (A4411='2.1.trackMPD'!A:A)*
             (C4411='2.1.trackMPD'!D:D)*
             (D4411/10^6='2.1.trackMPD'!H:H)*
             (E4411='2.1.trackMPD'!F:F),
0))</f>
        <v>#N/A</v>
      </c>
    </row>
    <row r="4412" spans="1:9" x14ac:dyDescent="0.2">
      <c r="A4412" s="160" t="s">
        <v>94</v>
      </c>
      <c r="B4412" s="160" t="s">
        <v>15</v>
      </c>
      <c r="C4412" s="160">
        <f>_xlfn.XLOOKUP(B4412,'2.1.trackMPD'!$R$7:$R$29,'2.1.trackMPD'!$T$7:$T$29)</f>
        <v>6</v>
      </c>
      <c r="D4412" s="160">
        <v>1</v>
      </c>
      <c r="E4412" s="160" t="s">
        <v>6395</v>
      </c>
      <c r="F4412" s="160" t="s">
        <v>110</v>
      </c>
      <c r="G4412" s="160" t="s">
        <v>124</v>
      </c>
      <c r="H4412" s="160" t="s">
        <v>6393</v>
      </c>
      <c r="I4412" s="160" t="e" cm="1">
        <f t="array" ref="I4412">INDEX('2.1.trackMPD'!K:K/(24*60*60),
       MATCH(1,
             (A4412='2.1.trackMPD'!A:A)*
             (C4412='2.1.trackMPD'!D:D)*
             (D4412/10^6='2.1.trackMPD'!H:H)*
             (E4412='2.1.trackMPD'!F:F),
0))</f>
        <v>#N/A</v>
      </c>
    </row>
    <row r="4413" spans="1:9" x14ac:dyDescent="0.2">
      <c r="A4413" s="160" t="s">
        <v>94</v>
      </c>
      <c r="B4413" s="160" t="s">
        <v>15</v>
      </c>
      <c r="C4413" s="160">
        <f>_xlfn.XLOOKUP(B4413,'2.1.trackMPD'!$R$7:$R$29,'2.1.trackMPD'!$T$7:$T$29)</f>
        <v>6</v>
      </c>
      <c r="D4413" s="160">
        <v>1</v>
      </c>
      <c r="E4413" s="160" t="s">
        <v>6395</v>
      </c>
      <c r="F4413" s="160" t="s">
        <v>110</v>
      </c>
      <c r="G4413" s="160" t="s">
        <v>140</v>
      </c>
      <c r="H4413" s="160" t="s">
        <v>6393</v>
      </c>
      <c r="I4413" s="160" t="e" cm="1">
        <f t="array" ref="I4413">INDEX('2.1.trackMPD'!L:L/(24*60*60),
       MATCH(1,
             (A4413='2.1.trackMPD'!A:A)*
             (C4413='2.1.trackMPD'!D:D)*
             (D4413/10^6='2.1.trackMPD'!H:H)*
             (E4413='2.1.trackMPD'!F:F),
0))</f>
        <v>#N/A</v>
      </c>
    </row>
    <row r="4414" spans="1:9" x14ac:dyDescent="0.2">
      <c r="A4414" s="160" t="s">
        <v>94</v>
      </c>
      <c r="B4414" s="160" t="s">
        <v>15</v>
      </c>
      <c r="C4414" s="160">
        <f>_xlfn.XLOOKUP(B4414,'2.1.trackMPD'!$R$7:$R$29,'2.1.trackMPD'!$T$7:$T$29)</f>
        <v>6</v>
      </c>
      <c r="D4414" s="160">
        <v>10</v>
      </c>
      <c r="E4414" s="160" t="s">
        <v>6395</v>
      </c>
      <c r="F4414" s="160" t="s">
        <v>110</v>
      </c>
      <c r="G4414" s="160" t="s">
        <v>124</v>
      </c>
      <c r="H4414" s="160" t="s">
        <v>6392</v>
      </c>
      <c r="I4414" s="160" t="e" cm="1">
        <f t="array" ref="I4414">INDEX('2.1.trackMPD'!I:I/(24*60*60),
       MATCH(1,
             (A4414='2.1.trackMPD'!A:A)*
             (C4414='2.1.trackMPD'!D:D)*
             (D4414/10^6='2.1.trackMPD'!H:H)*
             (E4414='2.1.trackMPD'!F:F),
0))</f>
        <v>#N/A</v>
      </c>
    </row>
    <row r="4415" spans="1:9" x14ac:dyDescent="0.2">
      <c r="A4415" s="160" t="s">
        <v>94</v>
      </c>
      <c r="B4415" s="160" t="s">
        <v>15</v>
      </c>
      <c r="C4415" s="160">
        <f>_xlfn.XLOOKUP(B4415,'2.1.trackMPD'!$R$7:$R$29,'2.1.trackMPD'!$T$7:$T$29)</f>
        <v>6</v>
      </c>
      <c r="D4415" s="160">
        <v>10</v>
      </c>
      <c r="E4415" s="160" t="s">
        <v>6395</v>
      </c>
      <c r="F4415" s="160" t="s">
        <v>110</v>
      </c>
      <c r="G4415" s="160" t="s">
        <v>140</v>
      </c>
      <c r="H4415" s="160" t="s">
        <v>6392</v>
      </c>
      <c r="I4415" s="160" t="e" cm="1">
        <f t="array" ref="I4415">INDEX('2.1.trackMPD'!J:J/(24*60*60),
       MATCH(1,
             (A4415='2.1.trackMPD'!A:A)*
             (C4415='2.1.trackMPD'!D:D)*
             (D4415/10^6='2.1.trackMPD'!H:H)*
             (E4415='2.1.trackMPD'!F:F),
0))</f>
        <v>#N/A</v>
      </c>
    </row>
    <row r="4416" spans="1:9" x14ac:dyDescent="0.2">
      <c r="A4416" s="160" t="s">
        <v>94</v>
      </c>
      <c r="B4416" s="160" t="s">
        <v>15</v>
      </c>
      <c r="C4416" s="160">
        <f>_xlfn.XLOOKUP(B4416,'2.1.trackMPD'!$R$7:$R$29,'2.1.trackMPD'!$T$7:$T$29)</f>
        <v>6</v>
      </c>
      <c r="D4416" s="160">
        <v>10</v>
      </c>
      <c r="E4416" s="160" t="s">
        <v>6395</v>
      </c>
      <c r="F4416" s="160" t="s">
        <v>110</v>
      </c>
      <c r="G4416" s="160" t="s">
        <v>124</v>
      </c>
      <c r="H4416" s="160" t="s">
        <v>6393</v>
      </c>
      <c r="I4416" s="160" t="e" cm="1">
        <f t="array" ref="I4416">INDEX('2.1.trackMPD'!K:K/(24*60*60),
       MATCH(1,
             (A4416='2.1.trackMPD'!A:A)*
             (C4416='2.1.trackMPD'!D:D)*
             (D4416/10^6='2.1.trackMPD'!H:H)*
             (E4416='2.1.trackMPD'!F:F),
0))</f>
        <v>#N/A</v>
      </c>
    </row>
    <row r="4417" spans="1:9" x14ac:dyDescent="0.2">
      <c r="A4417" s="160" t="s">
        <v>94</v>
      </c>
      <c r="B4417" s="160" t="s">
        <v>15</v>
      </c>
      <c r="C4417" s="160">
        <f>_xlfn.XLOOKUP(B4417,'2.1.trackMPD'!$R$7:$R$29,'2.1.trackMPD'!$T$7:$T$29)</f>
        <v>6</v>
      </c>
      <c r="D4417" s="160">
        <v>10</v>
      </c>
      <c r="E4417" s="160" t="s">
        <v>6395</v>
      </c>
      <c r="F4417" s="160" t="s">
        <v>110</v>
      </c>
      <c r="G4417" s="160" t="s">
        <v>140</v>
      </c>
      <c r="H4417" s="160" t="s">
        <v>6393</v>
      </c>
      <c r="I4417" s="160" t="e" cm="1">
        <f t="array" ref="I4417">INDEX('2.1.trackMPD'!L:L/(24*60*60),
       MATCH(1,
             (A4417='2.1.trackMPD'!A:A)*
             (C4417='2.1.trackMPD'!D:D)*
             (D4417/10^6='2.1.trackMPD'!H:H)*
             (E4417='2.1.trackMPD'!F:F),
0))</f>
        <v>#N/A</v>
      </c>
    </row>
    <row r="4418" spans="1:9" x14ac:dyDescent="0.2">
      <c r="A4418" s="160" t="s">
        <v>94</v>
      </c>
      <c r="B4418" s="160" t="s">
        <v>15</v>
      </c>
      <c r="C4418" s="160">
        <f>_xlfn.XLOOKUP(B4418,'2.1.trackMPD'!$R$7:$R$29,'2.1.trackMPD'!$T$7:$T$29)</f>
        <v>6</v>
      </c>
      <c r="D4418" s="160">
        <v>100</v>
      </c>
      <c r="E4418" s="160" t="s">
        <v>6395</v>
      </c>
      <c r="F4418" s="160" t="s">
        <v>110</v>
      </c>
      <c r="G4418" s="160" t="s">
        <v>124</v>
      </c>
      <c r="H4418" s="160" t="s">
        <v>6392</v>
      </c>
      <c r="I4418" s="160" t="e" cm="1">
        <f t="array" ref="I4418">INDEX('2.1.trackMPD'!I:I/(24*60*60),
       MATCH(1,
             (A4418='2.1.trackMPD'!A:A)*
             (C4418='2.1.trackMPD'!D:D)*
             (D4418/10^6='2.1.trackMPD'!H:H)*
             (E4418='2.1.trackMPD'!F:F),
0))</f>
        <v>#N/A</v>
      </c>
    </row>
    <row r="4419" spans="1:9" x14ac:dyDescent="0.2">
      <c r="A4419" s="160" t="s">
        <v>94</v>
      </c>
      <c r="B4419" s="160" t="s">
        <v>15</v>
      </c>
      <c r="C4419" s="160">
        <f>_xlfn.XLOOKUP(B4419,'2.1.trackMPD'!$R$7:$R$29,'2.1.trackMPD'!$T$7:$T$29)</f>
        <v>6</v>
      </c>
      <c r="D4419" s="160">
        <v>100</v>
      </c>
      <c r="E4419" s="160" t="s">
        <v>6395</v>
      </c>
      <c r="F4419" s="160" t="s">
        <v>110</v>
      </c>
      <c r="G4419" s="160" t="s">
        <v>140</v>
      </c>
      <c r="H4419" s="160" t="s">
        <v>6392</v>
      </c>
      <c r="I4419" s="160" t="e" cm="1">
        <f t="array" ref="I4419">INDEX('2.1.trackMPD'!J:J/(24*60*60),
       MATCH(1,
             (A4419='2.1.trackMPD'!A:A)*
             (C4419='2.1.trackMPD'!D:D)*
             (D4419/10^6='2.1.trackMPD'!H:H)*
             (E4419='2.1.trackMPD'!F:F),
0))</f>
        <v>#N/A</v>
      </c>
    </row>
    <row r="4420" spans="1:9" x14ac:dyDescent="0.2">
      <c r="A4420" s="160" t="s">
        <v>94</v>
      </c>
      <c r="B4420" s="160" t="s">
        <v>15</v>
      </c>
      <c r="C4420" s="160">
        <f>_xlfn.XLOOKUP(B4420,'2.1.trackMPD'!$R$7:$R$29,'2.1.trackMPD'!$T$7:$T$29)</f>
        <v>6</v>
      </c>
      <c r="D4420" s="160">
        <v>100</v>
      </c>
      <c r="E4420" s="160" t="s">
        <v>6395</v>
      </c>
      <c r="F4420" s="160" t="s">
        <v>110</v>
      </c>
      <c r="G4420" s="160" t="s">
        <v>124</v>
      </c>
      <c r="H4420" s="160" t="s">
        <v>6393</v>
      </c>
      <c r="I4420" s="160" t="e" cm="1">
        <f t="array" ref="I4420">INDEX('2.1.trackMPD'!K:K/(24*60*60),
       MATCH(1,
             (A4420='2.1.trackMPD'!A:A)*
             (C4420='2.1.trackMPD'!D:D)*
             (D4420/10^6='2.1.trackMPD'!H:H)*
             (E4420='2.1.trackMPD'!F:F),
0))</f>
        <v>#N/A</v>
      </c>
    </row>
    <row r="4421" spans="1:9" x14ac:dyDescent="0.2">
      <c r="A4421" s="160" t="s">
        <v>94</v>
      </c>
      <c r="B4421" s="160" t="s">
        <v>15</v>
      </c>
      <c r="C4421" s="160">
        <f>_xlfn.XLOOKUP(B4421,'2.1.trackMPD'!$R$7:$R$29,'2.1.trackMPD'!$T$7:$T$29)</f>
        <v>6</v>
      </c>
      <c r="D4421" s="160">
        <v>100</v>
      </c>
      <c r="E4421" s="160" t="s">
        <v>6395</v>
      </c>
      <c r="F4421" s="160" t="s">
        <v>110</v>
      </c>
      <c r="G4421" s="160" t="s">
        <v>140</v>
      </c>
      <c r="H4421" s="160" t="s">
        <v>6393</v>
      </c>
      <c r="I4421" s="160" t="e" cm="1">
        <f t="array" ref="I4421">INDEX('2.1.trackMPD'!L:L/(24*60*60),
       MATCH(1,
             (A4421='2.1.trackMPD'!A:A)*
             (C4421='2.1.trackMPD'!D:D)*
             (D4421/10^6='2.1.trackMPD'!H:H)*
             (E4421='2.1.trackMPD'!F:F),
0))</f>
        <v>#N/A</v>
      </c>
    </row>
    <row r="4422" spans="1:9" x14ac:dyDescent="0.2">
      <c r="A4422" s="160" t="s">
        <v>94</v>
      </c>
      <c r="B4422" s="160" t="s">
        <v>9</v>
      </c>
      <c r="C4422" s="160">
        <f>_xlfn.XLOOKUP(B4422,'2.1.trackMPD'!$R$7:$R$29,'2.1.trackMPD'!$T$7:$T$29)</f>
        <v>6</v>
      </c>
      <c r="D4422" s="160">
        <v>1</v>
      </c>
      <c r="E4422" s="160" t="s">
        <v>6390</v>
      </c>
      <c r="F4422" s="160" t="s">
        <v>110</v>
      </c>
      <c r="G4422" s="160" t="s">
        <v>124</v>
      </c>
      <c r="H4422" s="160" t="s">
        <v>6392</v>
      </c>
      <c r="I4422" s="160" cm="1">
        <f t="array" ref="I4422">INDEX('2.1.trackMPD'!I:I/(24*60*60),
       MATCH(1,
             (A4422='2.1.trackMPD'!A:A)*
             (C4422='2.1.trackMPD'!D:D)*
             (D4422/10^6='2.1.trackMPD'!H:H)*
             (E4422='2.1.trackMPD'!F:F),
0))</f>
        <v>7.0707704861111112E-7</v>
      </c>
    </row>
    <row r="4423" spans="1:9" x14ac:dyDescent="0.2">
      <c r="A4423" s="160" t="s">
        <v>94</v>
      </c>
      <c r="B4423" s="160" t="s">
        <v>9</v>
      </c>
      <c r="C4423" s="160">
        <f>_xlfn.XLOOKUP(B4423,'2.1.trackMPD'!$R$7:$R$29,'2.1.trackMPD'!$T$7:$T$29)</f>
        <v>6</v>
      </c>
      <c r="D4423" s="160">
        <v>1</v>
      </c>
      <c r="E4423" s="160" t="s">
        <v>6390</v>
      </c>
      <c r="F4423" s="160" t="s">
        <v>110</v>
      </c>
      <c r="G4423" s="160" t="s">
        <v>140</v>
      </c>
      <c r="H4423" s="160" t="s">
        <v>6392</v>
      </c>
      <c r="I4423" s="160" cm="1">
        <f t="array" ref="I4423">INDEX('2.1.trackMPD'!J:J/(24*60*60),
       MATCH(1,
             (A4423='2.1.trackMPD'!A:A)*
             (C4423='2.1.trackMPD'!D:D)*
             (D4423/10^6='2.1.trackMPD'!H:H)*
             (E4423='2.1.trackMPD'!F:F),
0))</f>
        <v>5.2363405162037038E-5</v>
      </c>
    </row>
    <row r="4424" spans="1:9" x14ac:dyDescent="0.2">
      <c r="A4424" s="160" t="s">
        <v>94</v>
      </c>
      <c r="B4424" s="160" t="s">
        <v>9</v>
      </c>
      <c r="C4424" s="160">
        <f>_xlfn.XLOOKUP(B4424,'2.1.trackMPD'!$R$7:$R$29,'2.1.trackMPD'!$T$7:$T$29)</f>
        <v>6</v>
      </c>
      <c r="D4424" s="160">
        <v>1</v>
      </c>
      <c r="E4424" s="160" t="s">
        <v>6390</v>
      </c>
      <c r="F4424" s="160" t="s">
        <v>110</v>
      </c>
      <c r="G4424" s="160" t="s">
        <v>124</v>
      </c>
      <c r="H4424" s="160" t="s">
        <v>6393</v>
      </c>
      <c r="I4424" s="160" cm="1">
        <f t="array" ref="I4424">INDEX('2.1.trackMPD'!K:K/(24*60*60),
       MATCH(1,
             (A4424='2.1.trackMPD'!A:A)*
             (C4424='2.1.trackMPD'!D:D)*
             (D4424/10^6='2.1.trackMPD'!H:H)*
             (E4424='2.1.trackMPD'!F:F),
0))</f>
        <v>3.4127532407407406E-7</v>
      </c>
    </row>
    <row r="4425" spans="1:9" x14ac:dyDescent="0.2">
      <c r="A4425" s="160" t="s">
        <v>94</v>
      </c>
      <c r="B4425" s="160" t="s">
        <v>9</v>
      </c>
      <c r="C4425" s="160">
        <f>_xlfn.XLOOKUP(B4425,'2.1.trackMPD'!$R$7:$R$29,'2.1.trackMPD'!$T$7:$T$29)</f>
        <v>6</v>
      </c>
      <c r="D4425" s="160">
        <v>1</v>
      </c>
      <c r="E4425" s="160" t="s">
        <v>6390</v>
      </c>
      <c r="F4425" s="160" t="s">
        <v>110</v>
      </c>
      <c r="G4425" s="160" t="s">
        <v>140</v>
      </c>
      <c r="H4425" s="160" t="s">
        <v>6393</v>
      </c>
      <c r="I4425" s="160" cm="1">
        <f t="array" ref="I4425">INDEX('2.1.trackMPD'!L:L/(24*60*60),
       MATCH(1,
             (A4425='2.1.trackMPD'!A:A)*
             (C4425='2.1.trackMPD'!D:D)*
             (D4425/10^6='2.1.trackMPD'!H:H)*
             (E4425='2.1.trackMPD'!F:F),
0))</f>
        <v>0</v>
      </c>
    </row>
    <row r="4426" spans="1:9" x14ac:dyDescent="0.2">
      <c r="A4426" s="160" t="s">
        <v>94</v>
      </c>
      <c r="B4426" s="160" t="s">
        <v>9</v>
      </c>
      <c r="C4426" s="160">
        <f>_xlfn.XLOOKUP(B4426,'2.1.trackMPD'!$R$7:$R$29,'2.1.trackMPD'!$T$7:$T$29)</f>
        <v>6</v>
      </c>
      <c r="D4426" s="160">
        <v>10</v>
      </c>
      <c r="E4426" s="160" t="s">
        <v>6390</v>
      </c>
      <c r="F4426" s="160" t="s">
        <v>110</v>
      </c>
      <c r="G4426" s="160" t="s">
        <v>124</v>
      </c>
      <c r="H4426" s="160" t="s">
        <v>6392</v>
      </c>
      <c r="I4426" s="160" cm="1">
        <f t="array" ref="I4426">INDEX('2.1.trackMPD'!I:I/(24*60*60),
       MATCH(1,
             (A4426='2.1.trackMPD'!A:A)*
             (C4426='2.1.trackMPD'!D:D)*
             (D4426/10^6='2.1.trackMPD'!H:H)*
             (E4426='2.1.trackMPD'!F:F),
0))</f>
        <v>9.2271440972222226E-7</v>
      </c>
    </row>
    <row r="4427" spans="1:9" x14ac:dyDescent="0.2">
      <c r="A4427" s="160" t="s">
        <v>94</v>
      </c>
      <c r="B4427" s="160" t="s">
        <v>9</v>
      </c>
      <c r="C4427" s="160">
        <f>_xlfn.XLOOKUP(B4427,'2.1.trackMPD'!$R$7:$R$29,'2.1.trackMPD'!$T$7:$T$29)</f>
        <v>6</v>
      </c>
      <c r="D4427" s="160">
        <v>10</v>
      </c>
      <c r="E4427" s="160" t="s">
        <v>6390</v>
      </c>
      <c r="F4427" s="160" t="s">
        <v>110</v>
      </c>
      <c r="G4427" s="160" t="s">
        <v>140</v>
      </c>
      <c r="H4427" s="160" t="s">
        <v>6392</v>
      </c>
      <c r="I4427" s="160" cm="1">
        <f t="array" ref="I4427">INDEX('2.1.trackMPD'!J:J/(24*60*60),
       MATCH(1,
             (A4427='2.1.trackMPD'!A:A)*
             (C4427='2.1.trackMPD'!D:D)*
             (D4427/10^6='2.1.trackMPD'!H:H)*
             (E4427='2.1.trackMPD'!F:F),
0))</f>
        <v>3.5043212928240743E-5</v>
      </c>
    </row>
    <row r="4428" spans="1:9" x14ac:dyDescent="0.2">
      <c r="A4428" s="160" t="s">
        <v>94</v>
      </c>
      <c r="B4428" s="160" t="s">
        <v>9</v>
      </c>
      <c r="C4428" s="160">
        <f>_xlfn.XLOOKUP(B4428,'2.1.trackMPD'!$R$7:$R$29,'2.1.trackMPD'!$T$7:$T$29)</f>
        <v>6</v>
      </c>
      <c r="D4428" s="160">
        <v>10</v>
      </c>
      <c r="E4428" s="160" t="s">
        <v>6390</v>
      </c>
      <c r="F4428" s="160" t="s">
        <v>110</v>
      </c>
      <c r="G4428" s="160" t="s">
        <v>124</v>
      </c>
      <c r="H4428" s="160" t="s">
        <v>6393</v>
      </c>
      <c r="I4428" s="160" cm="1">
        <f t="array" ref="I4428">INDEX('2.1.trackMPD'!K:K/(24*60*60),
       MATCH(1,
             (A4428='2.1.trackMPD'!A:A)*
             (C4428='2.1.trackMPD'!D:D)*
             (D4428/10^6='2.1.trackMPD'!H:H)*
             (E4428='2.1.trackMPD'!F:F),
0))</f>
        <v>0</v>
      </c>
    </row>
    <row r="4429" spans="1:9" x14ac:dyDescent="0.2">
      <c r="A4429" s="160" t="s">
        <v>94</v>
      </c>
      <c r="B4429" s="160" t="s">
        <v>9</v>
      </c>
      <c r="C4429" s="160">
        <f>_xlfn.XLOOKUP(B4429,'2.1.trackMPD'!$R$7:$R$29,'2.1.trackMPD'!$T$7:$T$29)</f>
        <v>6</v>
      </c>
      <c r="D4429" s="160">
        <v>10</v>
      </c>
      <c r="E4429" s="160" t="s">
        <v>6390</v>
      </c>
      <c r="F4429" s="160" t="s">
        <v>110</v>
      </c>
      <c r="G4429" s="160" t="s">
        <v>140</v>
      </c>
      <c r="H4429" s="160" t="s">
        <v>6393</v>
      </c>
      <c r="I4429" s="160" cm="1">
        <f t="array" ref="I4429">INDEX('2.1.trackMPD'!L:L/(24*60*60),
       MATCH(1,
             (A4429='2.1.trackMPD'!A:A)*
             (C4429='2.1.trackMPD'!D:D)*
             (D4429/10^6='2.1.trackMPD'!H:H)*
             (E4429='2.1.trackMPD'!F:F),
0))</f>
        <v>1.0996491319444443E-6</v>
      </c>
    </row>
    <row r="4430" spans="1:9" x14ac:dyDescent="0.2">
      <c r="A4430" s="160" t="s">
        <v>94</v>
      </c>
      <c r="B4430" s="160" t="s">
        <v>9</v>
      </c>
      <c r="C4430" s="160">
        <f>_xlfn.XLOOKUP(B4430,'2.1.trackMPD'!$R$7:$R$29,'2.1.trackMPD'!$T$7:$T$29)</f>
        <v>6</v>
      </c>
      <c r="D4430" s="160">
        <v>100</v>
      </c>
      <c r="E4430" s="160" t="s">
        <v>6390</v>
      </c>
      <c r="F4430" s="160" t="s">
        <v>110</v>
      </c>
      <c r="G4430" s="160" t="s">
        <v>124</v>
      </c>
      <c r="H4430" s="160" t="s">
        <v>6392</v>
      </c>
      <c r="I4430" s="160" cm="1">
        <f t="array" ref="I4430">INDEX('2.1.trackMPD'!I:I/(24*60*60),
       MATCH(1,
             (A4430='2.1.trackMPD'!A:A)*
             (C4430='2.1.trackMPD'!D:D)*
             (D4430/10^6='2.1.trackMPD'!H:H)*
             (E4430='2.1.trackMPD'!F:F),
0))</f>
        <v>8.6349541354166666E-4</v>
      </c>
    </row>
    <row r="4431" spans="1:9" x14ac:dyDescent="0.2">
      <c r="A4431" s="160" t="s">
        <v>94</v>
      </c>
      <c r="B4431" s="160" t="s">
        <v>9</v>
      </c>
      <c r="C4431" s="160">
        <f>_xlfn.XLOOKUP(B4431,'2.1.trackMPD'!$R$7:$R$29,'2.1.trackMPD'!$T$7:$T$29)</f>
        <v>6</v>
      </c>
      <c r="D4431" s="160">
        <v>100</v>
      </c>
      <c r="E4431" s="160" t="s">
        <v>6390</v>
      </c>
      <c r="F4431" s="160" t="s">
        <v>110</v>
      </c>
      <c r="G4431" s="160" t="s">
        <v>140</v>
      </c>
      <c r="H4431" s="160" t="s">
        <v>6392</v>
      </c>
      <c r="I4431" s="160" cm="1">
        <f t="array" ref="I4431">INDEX('2.1.trackMPD'!J:J/(24*60*60),
       MATCH(1,
             (A4431='2.1.trackMPD'!A:A)*
             (C4431='2.1.trackMPD'!D:D)*
             (D4431/10^6='2.1.trackMPD'!H:H)*
             (E4431='2.1.trackMPD'!F:F),
0))</f>
        <v>1.5767033472222222E-3</v>
      </c>
    </row>
    <row r="4432" spans="1:9" x14ac:dyDescent="0.2">
      <c r="A4432" s="160" t="s">
        <v>94</v>
      </c>
      <c r="B4432" s="160" t="s">
        <v>9</v>
      </c>
      <c r="C4432" s="160">
        <f>_xlfn.XLOOKUP(B4432,'2.1.trackMPD'!$R$7:$R$29,'2.1.trackMPD'!$T$7:$T$29)</f>
        <v>6</v>
      </c>
      <c r="D4432" s="160">
        <v>100</v>
      </c>
      <c r="E4432" s="160" t="s">
        <v>6390</v>
      </c>
      <c r="F4432" s="160" t="s">
        <v>110</v>
      </c>
      <c r="G4432" s="160" t="s">
        <v>124</v>
      </c>
      <c r="H4432" s="160" t="s">
        <v>6393</v>
      </c>
      <c r="I4432" s="160" cm="1">
        <f t="array" ref="I4432">INDEX('2.1.trackMPD'!K:K/(24*60*60),
       MATCH(1,
             (A4432='2.1.trackMPD'!A:A)*
             (C4432='2.1.trackMPD'!D:D)*
             (D4432/10^6='2.1.trackMPD'!H:H)*
             (E4432='2.1.trackMPD'!F:F),
0))</f>
        <v>0</v>
      </c>
    </row>
    <row r="4433" spans="1:9" x14ac:dyDescent="0.2">
      <c r="A4433" s="160" t="s">
        <v>94</v>
      </c>
      <c r="B4433" s="160" t="s">
        <v>9</v>
      </c>
      <c r="C4433" s="160">
        <f>_xlfn.XLOOKUP(B4433,'2.1.trackMPD'!$R$7:$R$29,'2.1.trackMPD'!$T$7:$T$29)</f>
        <v>6</v>
      </c>
      <c r="D4433" s="160">
        <v>100</v>
      </c>
      <c r="E4433" s="160" t="s">
        <v>6390</v>
      </c>
      <c r="F4433" s="160" t="s">
        <v>110</v>
      </c>
      <c r="G4433" s="160" t="s">
        <v>140</v>
      </c>
      <c r="H4433" s="160" t="s">
        <v>6393</v>
      </c>
      <c r="I4433" s="160" cm="1">
        <f t="array" ref="I4433">INDEX('2.1.trackMPD'!L:L/(24*60*60),
       MATCH(1,
             (A4433='2.1.trackMPD'!A:A)*
             (C4433='2.1.trackMPD'!D:D)*
             (D4433/10^6='2.1.trackMPD'!H:H)*
             (E4433='2.1.trackMPD'!F:F),
0))</f>
        <v>0</v>
      </c>
    </row>
    <row r="4434" spans="1:9" x14ac:dyDescent="0.2">
      <c r="A4434" s="160" t="s">
        <v>94</v>
      </c>
      <c r="B4434" s="160" t="s">
        <v>9</v>
      </c>
      <c r="C4434" s="160">
        <f>_xlfn.XLOOKUP(B4434,'2.1.trackMPD'!$R$7:$R$29,'2.1.trackMPD'!$T$7:$T$29)</f>
        <v>6</v>
      </c>
      <c r="D4434" s="160">
        <v>1000</v>
      </c>
      <c r="E4434" s="160" t="s">
        <v>6390</v>
      </c>
      <c r="F4434" s="160" t="s">
        <v>110</v>
      </c>
      <c r="G4434" s="160" t="s">
        <v>124</v>
      </c>
      <c r="H4434" s="160" t="s">
        <v>6392</v>
      </c>
      <c r="I4434" s="160" cm="1">
        <f t="array" ref="I4434">INDEX('2.1.trackMPD'!I:I/(24*60*60),
       MATCH(1,
             (A4434='2.1.trackMPD'!A:A)*
             (C4434='2.1.trackMPD'!D:D)*
             (D4434/10^6='2.1.trackMPD'!H:H)*
             (E4434='2.1.trackMPD'!F:F),
0))</f>
        <v>5.9026715428240735E-2</v>
      </c>
    </row>
    <row r="4435" spans="1:9" x14ac:dyDescent="0.2">
      <c r="A4435" s="160" t="s">
        <v>94</v>
      </c>
      <c r="B4435" s="160" t="s">
        <v>9</v>
      </c>
      <c r="C4435" s="160">
        <f>_xlfn.XLOOKUP(B4435,'2.1.trackMPD'!$R$7:$R$29,'2.1.trackMPD'!$T$7:$T$29)</f>
        <v>6</v>
      </c>
      <c r="D4435" s="160">
        <v>1000</v>
      </c>
      <c r="E4435" s="160" t="s">
        <v>6390</v>
      </c>
      <c r="F4435" s="160" t="s">
        <v>110</v>
      </c>
      <c r="G4435" s="160" t="s">
        <v>140</v>
      </c>
      <c r="H4435" s="160" t="s">
        <v>6392</v>
      </c>
      <c r="I4435" s="160" cm="1">
        <f t="array" ref="I4435">INDEX('2.1.trackMPD'!J:J/(24*60*60),
       MATCH(1,
             (A4435='2.1.trackMPD'!A:A)*
             (C4435='2.1.trackMPD'!D:D)*
             (D4435/10^6='2.1.trackMPD'!H:H)*
             (E4435='2.1.trackMPD'!F:F),
0))</f>
        <v>3.4855258993055558</v>
      </c>
    </row>
    <row r="4436" spans="1:9" x14ac:dyDescent="0.2">
      <c r="A4436" s="160" t="s">
        <v>94</v>
      </c>
      <c r="B4436" s="160" t="s">
        <v>9</v>
      </c>
      <c r="C4436" s="160">
        <f>_xlfn.XLOOKUP(B4436,'2.1.trackMPD'!$R$7:$R$29,'2.1.trackMPD'!$T$7:$T$29)</f>
        <v>6</v>
      </c>
      <c r="D4436" s="160">
        <v>1000</v>
      </c>
      <c r="E4436" s="160" t="s">
        <v>6390</v>
      </c>
      <c r="F4436" s="160" t="s">
        <v>110</v>
      </c>
      <c r="G4436" s="160" t="s">
        <v>124</v>
      </c>
      <c r="H4436" s="160" t="s">
        <v>6393</v>
      </c>
      <c r="I4436" s="160" cm="1">
        <f t="array" ref="I4436">INDEX('2.1.trackMPD'!K:K/(24*60*60),
       MATCH(1,
             (A4436='2.1.trackMPD'!A:A)*
             (C4436='2.1.trackMPD'!D:D)*
             (D4436/10^6='2.1.trackMPD'!H:H)*
             (E4436='2.1.trackMPD'!F:F),
0))</f>
        <v>0</v>
      </c>
    </row>
    <row r="4437" spans="1:9" x14ac:dyDescent="0.2">
      <c r="A4437" s="160" t="s">
        <v>94</v>
      </c>
      <c r="B4437" s="160" t="s">
        <v>9</v>
      </c>
      <c r="C4437" s="160">
        <f>_xlfn.XLOOKUP(B4437,'2.1.trackMPD'!$R$7:$R$29,'2.1.trackMPD'!$T$7:$T$29)</f>
        <v>6</v>
      </c>
      <c r="D4437" s="160">
        <v>1000</v>
      </c>
      <c r="E4437" s="160" t="s">
        <v>6390</v>
      </c>
      <c r="F4437" s="160" t="s">
        <v>110</v>
      </c>
      <c r="G4437" s="160" t="s">
        <v>140</v>
      </c>
      <c r="H4437" s="160" t="s">
        <v>6393</v>
      </c>
      <c r="I4437" s="160" cm="1">
        <f t="array" ref="I4437">INDEX('2.1.trackMPD'!L:L/(24*60*60),
       MATCH(1,
             (A4437='2.1.trackMPD'!A:A)*
             (C4437='2.1.trackMPD'!D:D)*
             (D4437/10^6='2.1.trackMPD'!H:H)*
             (E4437='2.1.trackMPD'!F:F),
0))</f>
        <v>0</v>
      </c>
    </row>
    <row r="4438" spans="1:9" x14ac:dyDescent="0.2">
      <c r="A4438" s="160" t="s">
        <v>94</v>
      </c>
      <c r="B4438" s="160" t="s">
        <v>9</v>
      </c>
      <c r="C4438" s="160">
        <f>_xlfn.XLOOKUP(B4438,'2.1.trackMPD'!$R$7:$R$29,'2.1.trackMPD'!$T$7:$T$29)</f>
        <v>6</v>
      </c>
      <c r="D4438" s="160">
        <v>5000</v>
      </c>
      <c r="E4438" s="160" t="s">
        <v>6390</v>
      </c>
      <c r="F4438" s="160" t="s">
        <v>110</v>
      </c>
      <c r="G4438" s="160" t="s">
        <v>124</v>
      </c>
      <c r="H4438" s="160" t="s">
        <v>6392</v>
      </c>
      <c r="I4438" s="160" cm="1">
        <f t="array" ref="I4438">INDEX('2.1.trackMPD'!I:I/(24*60*60),
       MATCH(1,
             (A4438='2.1.trackMPD'!A:A)*
             (C4438='2.1.trackMPD'!D:D)*
             (D4438/10^6='2.1.trackMPD'!H:H)*
             (E4438='2.1.trackMPD'!F:F),
0))</f>
        <v>0.23320733935185184</v>
      </c>
    </row>
    <row r="4439" spans="1:9" x14ac:dyDescent="0.2">
      <c r="A4439" s="160" t="s">
        <v>94</v>
      </c>
      <c r="B4439" s="160" t="s">
        <v>9</v>
      </c>
      <c r="C4439" s="160">
        <f>_xlfn.XLOOKUP(B4439,'2.1.trackMPD'!$R$7:$R$29,'2.1.trackMPD'!$T$7:$T$29)</f>
        <v>6</v>
      </c>
      <c r="D4439" s="160">
        <v>5000</v>
      </c>
      <c r="E4439" s="160" t="s">
        <v>6390</v>
      </c>
      <c r="F4439" s="160" t="s">
        <v>110</v>
      </c>
      <c r="G4439" s="160" t="s">
        <v>140</v>
      </c>
      <c r="H4439" s="160" t="s">
        <v>6392</v>
      </c>
      <c r="I4439" s="160" cm="1">
        <f t="array" ref="I4439">INDEX('2.1.trackMPD'!J:J/(24*60*60),
       MATCH(1,
             (A4439='2.1.trackMPD'!A:A)*
             (C4439='2.1.trackMPD'!D:D)*
             (D4439/10^6='2.1.trackMPD'!H:H)*
             (E4439='2.1.trackMPD'!F:F),
0))</f>
        <v>13.762183506944444</v>
      </c>
    </row>
    <row r="4440" spans="1:9" x14ac:dyDescent="0.2">
      <c r="A4440" s="160" t="s">
        <v>94</v>
      </c>
      <c r="B4440" s="160" t="s">
        <v>9</v>
      </c>
      <c r="C4440" s="160">
        <f>_xlfn.XLOOKUP(B4440,'2.1.trackMPD'!$R$7:$R$29,'2.1.trackMPD'!$T$7:$T$29)</f>
        <v>6</v>
      </c>
      <c r="D4440" s="160">
        <v>5000</v>
      </c>
      <c r="E4440" s="160" t="s">
        <v>6390</v>
      </c>
      <c r="F4440" s="160" t="s">
        <v>110</v>
      </c>
      <c r="G4440" s="160" t="s">
        <v>124</v>
      </c>
      <c r="H4440" s="160" t="s">
        <v>6393</v>
      </c>
      <c r="I4440" s="160" cm="1">
        <f t="array" ref="I4440">INDEX('2.1.trackMPD'!K:K/(24*60*60),
       MATCH(1,
             (A4440='2.1.trackMPD'!A:A)*
             (C4440='2.1.trackMPD'!D:D)*
             (D4440/10^6='2.1.trackMPD'!H:H)*
             (E4440='2.1.trackMPD'!F:F),
0))</f>
        <v>0</v>
      </c>
    </row>
    <row r="4441" spans="1:9" x14ac:dyDescent="0.2">
      <c r="A4441" s="160" t="s">
        <v>94</v>
      </c>
      <c r="B4441" s="160" t="s">
        <v>9</v>
      </c>
      <c r="C4441" s="160">
        <f>_xlfn.XLOOKUP(B4441,'2.1.trackMPD'!$R$7:$R$29,'2.1.trackMPD'!$T$7:$T$29)</f>
        <v>6</v>
      </c>
      <c r="D4441" s="160">
        <v>5000</v>
      </c>
      <c r="E4441" s="160" t="s">
        <v>6390</v>
      </c>
      <c r="F4441" s="160" t="s">
        <v>110</v>
      </c>
      <c r="G4441" s="160" t="s">
        <v>140</v>
      </c>
      <c r="H4441" s="160" t="s">
        <v>6393</v>
      </c>
      <c r="I4441" s="160" cm="1">
        <f t="array" ref="I4441">INDEX('2.1.trackMPD'!L:L/(24*60*60),
       MATCH(1,
             (A4441='2.1.trackMPD'!A:A)*
             (C4441='2.1.trackMPD'!D:D)*
             (D4441/10^6='2.1.trackMPD'!H:H)*
             (E4441='2.1.trackMPD'!F:F),
0))</f>
        <v>0</v>
      </c>
    </row>
    <row r="4442" spans="1:9" x14ac:dyDescent="0.2">
      <c r="A4442" s="160" t="s">
        <v>94</v>
      </c>
      <c r="B4442" s="160" t="s">
        <v>9</v>
      </c>
      <c r="C4442" s="160">
        <f>_xlfn.XLOOKUP(B4442,'2.1.trackMPD'!$R$7:$R$29,'2.1.trackMPD'!$T$7:$T$29)</f>
        <v>6</v>
      </c>
      <c r="D4442" s="160">
        <v>1</v>
      </c>
      <c r="E4442" s="160" t="s">
        <v>6394</v>
      </c>
      <c r="F4442" s="160" t="s">
        <v>110</v>
      </c>
      <c r="G4442" s="160" t="s">
        <v>124</v>
      </c>
      <c r="H4442" s="160" t="s">
        <v>6392</v>
      </c>
      <c r="I4442" s="160" cm="1">
        <f t="array" ref="I4442">INDEX('2.1.trackMPD'!I:I/(24*60*60),
       MATCH(1,
             (A4442='2.1.trackMPD'!A:A)*
             (C4442='2.1.trackMPD'!D:D)*
             (D4442/10^6='2.1.trackMPD'!H:H)*
             (E4442='2.1.trackMPD'!F:F),
0))</f>
        <v>6.8932571759259253E-7</v>
      </c>
    </row>
    <row r="4443" spans="1:9" x14ac:dyDescent="0.2">
      <c r="A4443" s="160" t="s">
        <v>94</v>
      </c>
      <c r="B4443" s="160" t="s">
        <v>9</v>
      </c>
      <c r="C4443" s="160">
        <f>_xlfn.XLOOKUP(B4443,'2.1.trackMPD'!$R$7:$R$29,'2.1.trackMPD'!$T$7:$T$29)</f>
        <v>6</v>
      </c>
      <c r="D4443" s="160">
        <v>1</v>
      </c>
      <c r="E4443" s="160" t="s">
        <v>6394</v>
      </c>
      <c r="F4443" s="160" t="s">
        <v>110</v>
      </c>
      <c r="G4443" s="160" t="s">
        <v>140</v>
      </c>
      <c r="H4443" s="160" t="s">
        <v>6392</v>
      </c>
      <c r="I4443" s="160" cm="1">
        <f t="array" ref="I4443">INDEX('2.1.trackMPD'!J:J/(24*60*60),
       MATCH(1,
             (A4443='2.1.trackMPD'!A:A)*
             (C4443='2.1.trackMPD'!D:D)*
             (D4443/10^6='2.1.trackMPD'!H:H)*
             (E4443='2.1.trackMPD'!F:F),
0))</f>
        <v>5.7354469895833331E-5</v>
      </c>
    </row>
    <row r="4444" spans="1:9" x14ac:dyDescent="0.2">
      <c r="A4444" s="160" t="s">
        <v>94</v>
      </c>
      <c r="B4444" s="160" t="s">
        <v>9</v>
      </c>
      <c r="C4444" s="160">
        <f>_xlfn.XLOOKUP(B4444,'2.1.trackMPD'!$R$7:$R$29,'2.1.trackMPD'!$T$7:$T$29)</f>
        <v>6</v>
      </c>
      <c r="D4444" s="160">
        <v>1</v>
      </c>
      <c r="E4444" s="160" t="s">
        <v>6394</v>
      </c>
      <c r="F4444" s="160" t="s">
        <v>110</v>
      </c>
      <c r="G4444" s="160" t="s">
        <v>124</v>
      </c>
      <c r="H4444" s="160" t="s">
        <v>6393</v>
      </c>
      <c r="I4444" s="160" cm="1">
        <f t="array" ref="I4444">INDEX('2.1.trackMPD'!K:K/(24*60*60),
       MATCH(1,
             (A4444='2.1.trackMPD'!A:A)*
             (C4444='2.1.trackMPD'!D:D)*
             (D4444/10^6='2.1.trackMPD'!H:H)*
             (E4444='2.1.trackMPD'!F:F),
0))</f>
        <v>1.5483710648148149E-7</v>
      </c>
    </row>
    <row r="4445" spans="1:9" x14ac:dyDescent="0.2">
      <c r="A4445" s="160" t="s">
        <v>94</v>
      </c>
      <c r="B4445" s="160" t="s">
        <v>9</v>
      </c>
      <c r="C4445" s="160">
        <f>_xlfn.XLOOKUP(B4445,'2.1.trackMPD'!$R$7:$R$29,'2.1.trackMPD'!$T$7:$T$29)</f>
        <v>6</v>
      </c>
      <c r="D4445" s="160">
        <v>1</v>
      </c>
      <c r="E4445" s="160" t="s">
        <v>6394</v>
      </c>
      <c r="F4445" s="160" t="s">
        <v>110</v>
      </c>
      <c r="G4445" s="160" t="s">
        <v>140</v>
      </c>
      <c r="H4445" s="160" t="s">
        <v>6393</v>
      </c>
      <c r="I4445" s="160" cm="1">
        <f t="array" ref="I4445">INDEX('2.1.trackMPD'!L:L/(24*60*60),
       MATCH(1,
             (A4445='2.1.trackMPD'!A:A)*
             (C4445='2.1.trackMPD'!D:D)*
             (D4445/10^6='2.1.trackMPD'!H:H)*
             (E4445='2.1.trackMPD'!F:F),
0))</f>
        <v>1.0270239930555556E-6</v>
      </c>
    </row>
    <row r="4446" spans="1:9" x14ac:dyDescent="0.2">
      <c r="A4446" s="160" t="s">
        <v>94</v>
      </c>
      <c r="B4446" s="160" t="s">
        <v>9</v>
      </c>
      <c r="C4446" s="160">
        <f>_xlfn.XLOOKUP(B4446,'2.1.trackMPD'!$R$7:$R$29,'2.1.trackMPD'!$T$7:$T$29)</f>
        <v>6</v>
      </c>
      <c r="D4446" s="160">
        <v>10</v>
      </c>
      <c r="E4446" s="160" t="s">
        <v>6394</v>
      </c>
      <c r="F4446" s="160" t="s">
        <v>110</v>
      </c>
      <c r="G4446" s="160" t="s">
        <v>124</v>
      </c>
      <c r="H4446" s="160" t="s">
        <v>6392</v>
      </c>
      <c r="I4446" s="160" cm="1">
        <f t="array" ref="I4446">INDEX('2.1.trackMPD'!I:I/(24*60*60),
       MATCH(1,
             (A4446='2.1.trackMPD'!A:A)*
             (C4446='2.1.trackMPD'!D:D)*
             (D4446/10^6='2.1.trackMPD'!H:H)*
             (E4446='2.1.trackMPD'!F:F),
0))</f>
        <v>4.1359987731481482E-6</v>
      </c>
    </row>
    <row r="4447" spans="1:9" x14ac:dyDescent="0.2">
      <c r="A4447" s="160" t="s">
        <v>94</v>
      </c>
      <c r="B4447" s="160" t="s">
        <v>9</v>
      </c>
      <c r="C4447" s="160">
        <f>_xlfn.XLOOKUP(B4447,'2.1.trackMPD'!$R$7:$R$29,'2.1.trackMPD'!$T$7:$T$29)</f>
        <v>6</v>
      </c>
      <c r="D4447" s="160">
        <v>10</v>
      </c>
      <c r="E4447" s="160" t="s">
        <v>6394</v>
      </c>
      <c r="F4447" s="160" t="s">
        <v>110</v>
      </c>
      <c r="G4447" s="160" t="s">
        <v>140</v>
      </c>
      <c r="H4447" s="160" t="s">
        <v>6392</v>
      </c>
      <c r="I4447" s="160" cm="1">
        <f t="array" ref="I4447">INDEX('2.1.trackMPD'!J:J/(24*60*60),
       MATCH(1,
             (A4447='2.1.trackMPD'!A:A)*
             (C4447='2.1.trackMPD'!D:D)*
             (D4447/10^6='2.1.trackMPD'!H:H)*
             (E4447='2.1.trackMPD'!F:F),
0))</f>
        <v>6.6284194224537038E-5</v>
      </c>
    </row>
    <row r="4448" spans="1:9" x14ac:dyDescent="0.2">
      <c r="A4448" s="160" t="s">
        <v>94</v>
      </c>
      <c r="B4448" s="160" t="s">
        <v>9</v>
      </c>
      <c r="C4448" s="160">
        <f>_xlfn.XLOOKUP(B4448,'2.1.trackMPD'!$R$7:$R$29,'2.1.trackMPD'!$T$7:$T$29)</f>
        <v>6</v>
      </c>
      <c r="D4448" s="160">
        <v>10</v>
      </c>
      <c r="E4448" s="160" t="s">
        <v>6394</v>
      </c>
      <c r="F4448" s="160" t="s">
        <v>110</v>
      </c>
      <c r="G4448" s="160" t="s">
        <v>124</v>
      </c>
      <c r="H4448" s="160" t="s">
        <v>6393</v>
      </c>
      <c r="I4448" s="160" cm="1">
        <f t="array" ref="I4448">INDEX('2.1.trackMPD'!K:K/(24*60*60),
       MATCH(1,
             (A4448='2.1.trackMPD'!A:A)*
             (C4448='2.1.trackMPD'!D:D)*
             (D4448/10^6='2.1.trackMPD'!H:H)*
             (E4448='2.1.trackMPD'!F:F),
0))</f>
        <v>0</v>
      </c>
    </row>
    <row r="4449" spans="1:9" x14ac:dyDescent="0.2">
      <c r="A4449" s="160" t="s">
        <v>94</v>
      </c>
      <c r="B4449" s="160" t="s">
        <v>9</v>
      </c>
      <c r="C4449" s="160">
        <f>_xlfn.XLOOKUP(B4449,'2.1.trackMPD'!$R$7:$R$29,'2.1.trackMPD'!$T$7:$T$29)</f>
        <v>6</v>
      </c>
      <c r="D4449" s="160">
        <v>10</v>
      </c>
      <c r="E4449" s="160" t="s">
        <v>6394</v>
      </c>
      <c r="F4449" s="160" t="s">
        <v>110</v>
      </c>
      <c r="G4449" s="160" t="s">
        <v>140</v>
      </c>
      <c r="H4449" s="160" t="s">
        <v>6393</v>
      </c>
      <c r="I4449" s="160" cm="1">
        <f t="array" ref="I4449">INDEX('2.1.trackMPD'!L:L/(24*60*60),
       MATCH(1,
             (A4449='2.1.trackMPD'!A:A)*
             (C4449='2.1.trackMPD'!D:D)*
             (D4449/10^6='2.1.trackMPD'!H:H)*
             (E4449='2.1.trackMPD'!F:F),
0))</f>
        <v>0</v>
      </c>
    </row>
    <row r="4450" spans="1:9" x14ac:dyDescent="0.2">
      <c r="A4450" s="160" t="s">
        <v>94</v>
      </c>
      <c r="B4450" s="160" t="s">
        <v>9</v>
      </c>
      <c r="C4450" s="160">
        <f>_xlfn.XLOOKUP(B4450,'2.1.trackMPD'!$R$7:$R$29,'2.1.trackMPD'!$T$7:$T$29)</f>
        <v>6</v>
      </c>
      <c r="D4450" s="160">
        <v>100</v>
      </c>
      <c r="E4450" s="160" t="s">
        <v>6394</v>
      </c>
      <c r="F4450" s="160" t="s">
        <v>110</v>
      </c>
      <c r="G4450" s="160" t="s">
        <v>124</v>
      </c>
      <c r="H4450" s="160" t="s">
        <v>6392</v>
      </c>
      <c r="I4450" s="160" cm="1">
        <f t="array" ref="I4450">INDEX('2.1.trackMPD'!I:I/(24*60*60),
       MATCH(1,
             (A4450='2.1.trackMPD'!A:A)*
             (C4450='2.1.trackMPD'!D:D)*
             (D4450/10^6='2.1.trackMPD'!H:H)*
             (E4450='2.1.trackMPD'!F:F),
0))</f>
        <v>7.4560182384259257E-3</v>
      </c>
    </row>
    <row r="4451" spans="1:9" x14ac:dyDescent="0.2">
      <c r="A4451" s="160" t="s">
        <v>94</v>
      </c>
      <c r="B4451" s="160" t="s">
        <v>9</v>
      </c>
      <c r="C4451" s="160">
        <f>_xlfn.XLOOKUP(B4451,'2.1.trackMPD'!$R$7:$R$29,'2.1.trackMPD'!$T$7:$T$29)</f>
        <v>6</v>
      </c>
      <c r="D4451" s="160">
        <v>100</v>
      </c>
      <c r="E4451" s="160" t="s">
        <v>6394</v>
      </c>
      <c r="F4451" s="160" t="s">
        <v>110</v>
      </c>
      <c r="G4451" s="160" t="s">
        <v>140</v>
      </c>
      <c r="H4451" s="160" t="s">
        <v>6392</v>
      </c>
      <c r="I4451" s="160" cm="1">
        <f t="array" ref="I4451">INDEX('2.1.trackMPD'!J:J/(24*60*60),
       MATCH(1,
             (A4451='2.1.trackMPD'!A:A)*
             (C4451='2.1.trackMPD'!D:D)*
             (D4451/10^6='2.1.trackMPD'!H:H)*
             (E4451='2.1.trackMPD'!F:F),
0))</f>
        <v>4.6453586388888884E-3</v>
      </c>
    </row>
    <row r="4452" spans="1:9" x14ac:dyDescent="0.2">
      <c r="A4452" s="160" t="s">
        <v>94</v>
      </c>
      <c r="B4452" s="160" t="s">
        <v>9</v>
      </c>
      <c r="C4452" s="160">
        <f>_xlfn.XLOOKUP(B4452,'2.1.trackMPD'!$R$7:$R$29,'2.1.trackMPD'!$T$7:$T$29)</f>
        <v>6</v>
      </c>
      <c r="D4452" s="160">
        <v>100</v>
      </c>
      <c r="E4452" s="160" t="s">
        <v>6394</v>
      </c>
      <c r="F4452" s="160" t="s">
        <v>110</v>
      </c>
      <c r="G4452" s="160" t="s">
        <v>124</v>
      </c>
      <c r="H4452" s="160" t="s">
        <v>6393</v>
      </c>
      <c r="I4452" s="160" cm="1">
        <f t="array" ref="I4452">INDEX('2.1.trackMPD'!K:K/(24*60*60),
       MATCH(1,
             (A4452='2.1.trackMPD'!A:A)*
             (C4452='2.1.trackMPD'!D:D)*
             (D4452/10^6='2.1.trackMPD'!H:H)*
             (E4452='2.1.trackMPD'!F:F),
0))</f>
        <v>0</v>
      </c>
    </row>
    <row r="4453" spans="1:9" x14ac:dyDescent="0.2">
      <c r="A4453" s="160" t="s">
        <v>94</v>
      </c>
      <c r="B4453" s="160" t="s">
        <v>9</v>
      </c>
      <c r="C4453" s="160">
        <f>_xlfn.XLOOKUP(B4453,'2.1.trackMPD'!$R$7:$R$29,'2.1.trackMPD'!$T$7:$T$29)</f>
        <v>6</v>
      </c>
      <c r="D4453" s="160">
        <v>100</v>
      </c>
      <c r="E4453" s="160" t="s">
        <v>6394</v>
      </c>
      <c r="F4453" s="160" t="s">
        <v>110</v>
      </c>
      <c r="G4453" s="160" t="s">
        <v>140</v>
      </c>
      <c r="H4453" s="160" t="s">
        <v>6393</v>
      </c>
      <c r="I4453" s="160" cm="1">
        <f t="array" ref="I4453">INDEX('2.1.trackMPD'!L:L/(24*60*60),
       MATCH(1,
             (A4453='2.1.trackMPD'!A:A)*
             (C4453='2.1.trackMPD'!D:D)*
             (D4453/10^6='2.1.trackMPD'!H:H)*
             (E4453='2.1.trackMPD'!F:F),
0))</f>
        <v>0</v>
      </c>
    </row>
    <row r="4454" spans="1:9" x14ac:dyDescent="0.2">
      <c r="A4454" s="160" t="s">
        <v>94</v>
      </c>
      <c r="B4454" s="160" t="s">
        <v>9</v>
      </c>
      <c r="C4454" s="160">
        <f>_xlfn.XLOOKUP(B4454,'2.1.trackMPD'!$R$7:$R$29,'2.1.trackMPD'!$T$7:$T$29)</f>
        <v>6</v>
      </c>
      <c r="D4454" s="160">
        <v>1000</v>
      </c>
      <c r="E4454" s="160" t="s">
        <v>6394</v>
      </c>
      <c r="F4454" s="160" t="s">
        <v>110</v>
      </c>
      <c r="G4454" s="160" t="s">
        <v>124</v>
      </c>
      <c r="H4454" s="160" t="s">
        <v>6392</v>
      </c>
      <c r="I4454" s="160" cm="1">
        <f t="array" ref="I4454">INDEX('2.1.trackMPD'!I:I/(24*60*60),
       MATCH(1,
             (A4454='2.1.trackMPD'!A:A)*
             (C4454='2.1.trackMPD'!D:D)*
             (D4454/10^6='2.1.trackMPD'!H:H)*
             (E4454='2.1.trackMPD'!F:F),
0))</f>
        <v>5.3419182569444439E-2</v>
      </c>
    </row>
    <row r="4455" spans="1:9" x14ac:dyDescent="0.2">
      <c r="A4455" s="160" t="s">
        <v>94</v>
      </c>
      <c r="B4455" s="160" t="s">
        <v>9</v>
      </c>
      <c r="C4455" s="160">
        <f>_xlfn.XLOOKUP(B4455,'2.1.trackMPD'!$R$7:$R$29,'2.1.trackMPD'!$T$7:$T$29)</f>
        <v>6</v>
      </c>
      <c r="D4455" s="160">
        <v>1000</v>
      </c>
      <c r="E4455" s="160" t="s">
        <v>6394</v>
      </c>
      <c r="F4455" s="160" t="s">
        <v>110</v>
      </c>
      <c r="G4455" s="160" t="s">
        <v>140</v>
      </c>
      <c r="H4455" s="160" t="s">
        <v>6392</v>
      </c>
      <c r="I4455" s="160" cm="1">
        <f t="array" ref="I4455">INDEX('2.1.trackMPD'!J:J/(24*60*60),
       MATCH(1,
             (A4455='2.1.trackMPD'!A:A)*
             (C4455='2.1.trackMPD'!D:D)*
             (D4455/10^6='2.1.trackMPD'!H:H)*
             (E4455='2.1.trackMPD'!F:F),
0))</f>
        <v>3.1546810208333333</v>
      </c>
    </row>
    <row r="4456" spans="1:9" x14ac:dyDescent="0.2">
      <c r="A4456" s="160" t="s">
        <v>94</v>
      </c>
      <c r="B4456" s="160" t="s">
        <v>9</v>
      </c>
      <c r="C4456" s="160">
        <f>_xlfn.XLOOKUP(B4456,'2.1.trackMPD'!$R$7:$R$29,'2.1.trackMPD'!$T$7:$T$29)</f>
        <v>6</v>
      </c>
      <c r="D4456" s="160">
        <v>1000</v>
      </c>
      <c r="E4456" s="160" t="s">
        <v>6394</v>
      </c>
      <c r="F4456" s="160" t="s">
        <v>110</v>
      </c>
      <c r="G4456" s="160" t="s">
        <v>124</v>
      </c>
      <c r="H4456" s="160" t="s">
        <v>6393</v>
      </c>
      <c r="I4456" s="160" cm="1">
        <f t="array" ref="I4456">INDEX('2.1.trackMPD'!K:K/(24*60*60),
       MATCH(1,
             (A4456='2.1.trackMPD'!A:A)*
             (C4456='2.1.trackMPD'!D:D)*
             (D4456/10^6='2.1.trackMPD'!H:H)*
             (E4456='2.1.trackMPD'!F:F),
0))</f>
        <v>0</v>
      </c>
    </row>
    <row r="4457" spans="1:9" x14ac:dyDescent="0.2">
      <c r="A4457" s="160" t="s">
        <v>94</v>
      </c>
      <c r="B4457" s="160" t="s">
        <v>9</v>
      </c>
      <c r="C4457" s="160">
        <f>_xlfn.XLOOKUP(B4457,'2.1.trackMPD'!$R$7:$R$29,'2.1.trackMPD'!$T$7:$T$29)</f>
        <v>6</v>
      </c>
      <c r="D4457" s="160">
        <v>1000</v>
      </c>
      <c r="E4457" s="160" t="s">
        <v>6394</v>
      </c>
      <c r="F4457" s="160" t="s">
        <v>110</v>
      </c>
      <c r="G4457" s="160" t="s">
        <v>140</v>
      </c>
      <c r="H4457" s="160" t="s">
        <v>6393</v>
      </c>
      <c r="I4457" s="160" cm="1">
        <f t="array" ref="I4457">INDEX('2.1.trackMPD'!L:L/(24*60*60),
       MATCH(1,
             (A4457='2.1.trackMPD'!A:A)*
             (C4457='2.1.trackMPD'!D:D)*
             (D4457/10^6='2.1.trackMPD'!H:H)*
             (E4457='2.1.trackMPD'!F:F),
0))</f>
        <v>0</v>
      </c>
    </row>
    <row r="4458" spans="1:9" x14ac:dyDescent="0.2">
      <c r="A4458" s="160" t="s">
        <v>94</v>
      </c>
      <c r="B4458" s="160" t="s">
        <v>9</v>
      </c>
      <c r="C4458" s="160">
        <f>_xlfn.XLOOKUP(B4458,'2.1.trackMPD'!$R$7:$R$29,'2.1.trackMPD'!$T$7:$T$29)</f>
        <v>6</v>
      </c>
      <c r="D4458" s="160">
        <v>5000</v>
      </c>
      <c r="E4458" s="160" t="s">
        <v>6394</v>
      </c>
      <c r="F4458" s="160" t="s">
        <v>110</v>
      </c>
      <c r="G4458" s="160" t="s">
        <v>124</v>
      </c>
      <c r="H4458" s="160" t="s">
        <v>6392</v>
      </c>
      <c r="I4458" s="160" cm="1">
        <f t="array" ref="I4458">INDEX('2.1.trackMPD'!I:I/(24*60*60),
       MATCH(1,
             (A4458='2.1.trackMPD'!A:A)*
             (C4458='2.1.trackMPD'!D:D)*
             (D4458/10^6='2.1.trackMPD'!H:H)*
             (E4458='2.1.trackMPD'!F:F),
0))</f>
        <v>0.12971973425925926</v>
      </c>
    </row>
    <row r="4459" spans="1:9" x14ac:dyDescent="0.2">
      <c r="A4459" s="160" t="s">
        <v>94</v>
      </c>
      <c r="B4459" s="160" t="s">
        <v>9</v>
      </c>
      <c r="C4459" s="160">
        <f>_xlfn.XLOOKUP(B4459,'2.1.trackMPD'!$R$7:$R$29,'2.1.trackMPD'!$T$7:$T$29)</f>
        <v>6</v>
      </c>
      <c r="D4459" s="160">
        <v>5000</v>
      </c>
      <c r="E4459" s="160" t="s">
        <v>6394</v>
      </c>
      <c r="F4459" s="160" t="s">
        <v>110</v>
      </c>
      <c r="G4459" s="160" t="s">
        <v>140</v>
      </c>
      <c r="H4459" s="160" t="s">
        <v>6392</v>
      </c>
      <c r="I4459" s="160" cm="1">
        <f t="array" ref="I4459">INDEX('2.1.trackMPD'!J:J/(24*60*60),
       MATCH(1,
             (A4459='2.1.trackMPD'!A:A)*
             (C4459='2.1.trackMPD'!D:D)*
             (D4459/10^6='2.1.trackMPD'!H:H)*
             (E4459='2.1.trackMPD'!F:F),
0))</f>
        <v>7.6564150069444441</v>
      </c>
    </row>
    <row r="4460" spans="1:9" x14ac:dyDescent="0.2">
      <c r="A4460" s="160" t="s">
        <v>94</v>
      </c>
      <c r="B4460" s="160" t="s">
        <v>9</v>
      </c>
      <c r="C4460" s="160">
        <f>_xlfn.XLOOKUP(B4460,'2.1.trackMPD'!$R$7:$R$29,'2.1.trackMPD'!$T$7:$T$29)</f>
        <v>6</v>
      </c>
      <c r="D4460" s="160">
        <v>5000</v>
      </c>
      <c r="E4460" s="160" t="s">
        <v>6394</v>
      </c>
      <c r="F4460" s="160" t="s">
        <v>110</v>
      </c>
      <c r="G4460" s="160" t="s">
        <v>124</v>
      </c>
      <c r="H4460" s="160" t="s">
        <v>6393</v>
      </c>
      <c r="I4460" s="160" cm="1">
        <f t="array" ref="I4460">INDEX('2.1.trackMPD'!K:K/(24*60*60),
       MATCH(1,
             (A4460='2.1.trackMPD'!A:A)*
             (C4460='2.1.trackMPD'!D:D)*
             (D4460/10^6='2.1.trackMPD'!H:H)*
             (E4460='2.1.trackMPD'!F:F),
0))</f>
        <v>0</v>
      </c>
    </row>
    <row r="4461" spans="1:9" x14ac:dyDescent="0.2">
      <c r="A4461" s="160" t="s">
        <v>94</v>
      </c>
      <c r="B4461" s="160" t="s">
        <v>9</v>
      </c>
      <c r="C4461" s="160">
        <f>_xlfn.XLOOKUP(B4461,'2.1.trackMPD'!$R$7:$R$29,'2.1.trackMPD'!$T$7:$T$29)</f>
        <v>6</v>
      </c>
      <c r="D4461" s="160">
        <v>5000</v>
      </c>
      <c r="E4461" s="160" t="s">
        <v>6394</v>
      </c>
      <c r="F4461" s="160" t="s">
        <v>110</v>
      </c>
      <c r="G4461" s="160" t="s">
        <v>140</v>
      </c>
      <c r="H4461" s="160" t="s">
        <v>6393</v>
      </c>
      <c r="I4461" s="160" cm="1">
        <f t="array" ref="I4461">INDEX('2.1.trackMPD'!L:L/(24*60*60),
       MATCH(1,
             (A4461='2.1.trackMPD'!A:A)*
             (C4461='2.1.trackMPD'!D:D)*
             (D4461/10^6='2.1.trackMPD'!H:H)*
             (E4461='2.1.trackMPD'!F:F),
0))</f>
        <v>0</v>
      </c>
    </row>
    <row r="4462" spans="1:9" x14ac:dyDescent="0.2">
      <c r="A4462" s="160" t="s">
        <v>94</v>
      </c>
      <c r="B4462" s="160" t="s">
        <v>9</v>
      </c>
      <c r="C4462" s="160">
        <f>_xlfn.XLOOKUP(B4462,'2.1.trackMPD'!$R$7:$R$29,'2.1.trackMPD'!$T$7:$T$29)</f>
        <v>6</v>
      </c>
      <c r="D4462" s="160">
        <v>1</v>
      </c>
      <c r="E4462" s="160" t="s">
        <v>6395</v>
      </c>
      <c r="F4462" s="160" t="s">
        <v>110</v>
      </c>
      <c r="G4462" s="160" t="s">
        <v>124</v>
      </c>
      <c r="H4462" s="160" t="s">
        <v>6392</v>
      </c>
      <c r="I4462" s="160" t="e" cm="1">
        <f t="array" ref="I4462">INDEX('2.1.trackMPD'!I:I/(24*60*60),
       MATCH(1,
             (A4462='2.1.trackMPD'!A:A)*
             (C4462='2.1.trackMPD'!D:D)*
             (D4462/10^6='2.1.trackMPD'!H:H)*
             (E4462='2.1.trackMPD'!F:F),
0))</f>
        <v>#N/A</v>
      </c>
    </row>
    <row r="4463" spans="1:9" x14ac:dyDescent="0.2">
      <c r="A4463" s="160" t="s">
        <v>94</v>
      </c>
      <c r="B4463" s="160" t="s">
        <v>9</v>
      </c>
      <c r="C4463" s="160">
        <f>_xlfn.XLOOKUP(B4463,'2.1.trackMPD'!$R$7:$R$29,'2.1.trackMPD'!$T$7:$T$29)</f>
        <v>6</v>
      </c>
      <c r="D4463" s="160">
        <v>1</v>
      </c>
      <c r="E4463" s="160" t="s">
        <v>6395</v>
      </c>
      <c r="F4463" s="160" t="s">
        <v>110</v>
      </c>
      <c r="G4463" s="160" t="s">
        <v>140</v>
      </c>
      <c r="H4463" s="160" t="s">
        <v>6392</v>
      </c>
      <c r="I4463" s="160" t="e" cm="1">
        <f t="array" ref="I4463">INDEX('2.1.trackMPD'!J:J/(24*60*60),
       MATCH(1,
             (A4463='2.1.trackMPD'!A:A)*
             (C4463='2.1.trackMPD'!D:D)*
             (D4463/10^6='2.1.trackMPD'!H:H)*
             (E4463='2.1.trackMPD'!F:F),
0))</f>
        <v>#N/A</v>
      </c>
    </row>
    <row r="4464" spans="1:9" x14ac:dyDescent="0.2">
      <c r="A4464" s="160" t="s">
        <v>94</v>
      </c>
      <c r="B4464" s="160" t="s">
        <v>9</v>
      </c>
      <c r="C4464" s="160">
        <f>_xlfn.XLOOKUP(B4464,'2.1.trackMPD'!$R$7:$R$29,'2.1.trackMPD'!$T$7:$T$29)</f>
        <v>6</v>
      </c>
      <c r="D4464" s="160">
        <v>1</v>
      </c>
      <c r="E4464" s="160" t="s">
        <v>6395</v>
      </c>
      <c r="F4464" s="160" t="s">
        <v>110</v>
      </c>
      <c r="G4464" s="160" t="s">
        <v>124</v>
      </c>
      <c r="H4464" s="160" t="s">
        <v>6393</v>
      </c>
      <c r="I4464" s="160" t="e" cm="1">
        <f t="array" ref="I4464">INDEX('2.1.trackMPD'!K:K/(24*60*60),
       MATCH(1,
             (A4464='2.1.trackMPD'!A:A)*
             (C4464='2.1.trackMPD'!D:D)*
             (D4464/10^6='2.1.trackMPD'!H:H)*
             (E4464='2.1.trackMPD'!F:F),
0))</f>
        <v>#N/A</v>
      </c>
    </row>
    <row r="4465" spans="1:9" x14ac:dyDescent="0.2">
      <c r="A4465" s="160" t="s">
        <v>94</v>
      </c>
      <c r="B4465" s="160" t="s">
        <v>9</v>
      </c>
      <c r="C4465" s="160">
        <f>_xlfn.XLOOKUP(B4465,'2.1.trackMPD'!$R$7:$R$29,'2.1.trackMPD'!$T$7:$T$29)</f>
        <v>6</v>
      </c>
      <c r="D4465" s="160">
        <v>1</v>
      </c>
      <c r="E4465" s="160" t="s">
        <v>6395</v>
      </c>
      <c r="F4465" s="160" t="s">
        <v>110</v>
      </c>
      <c r="G4465" s="160" t="s">
        <v>140</v>
      </c>
      <c r="H4465" s="160" t="s">
        <v>6393</v>
      </c>
      <c r="I4465" s="160" t="e" cm="1">
        <f t="array" ref="I4465">INDEX('2.1.trackMPD'!L:L/(24*60*60),
       MATCH(1,
             (A4465='2.1.trackMPD'!A:A)*
             (C4465='2.1.trackMPD'!D:D)*
             (D4465/10^6='2.1.trackMPD'!H:H)*
             (E4465='2.1.trackMPD'!F:F),
0))</f>
        <v>#N/A</v>
      </c>
    </row>
    <row r="4466" spans="1:9" x14ac:dyDescent="0.2">
      <c r="A4466" s="160" t="s">
        <v>94</v>
      </c>
      <c r="B4466" s="160" t="s">
        <v>9</v>
      </c>
      <c r="C4466" s="160">
        <f>_xlfn.XLOOKUP(B4466,'2.1.trackMPD'!$R$7:$R$29,'2.1.trackMPD'!$T$7:$T$29)</f>
        <v>6</v>
      </c>
      <c r="D4466" s="160">
        <v>10</v>
      </c>
      <c r="E4466" s="160" t="s">
        <v>6395</v>
      </c>
      <c r="F4466" s="160" t="s">
        <v>110</v>
      </c>
      <c r="G4466" s="160" t="s">
        <v>124</v>
      </c>
      <c r="H4466" s="160" t="s">
        <v>6392</v>
      </c>
      <c r="I4466" s="160" t="e" cm="1">
        <f t="array" ref="I4466">INDEX('2.1.trackMPD'!I:I/(24*60*60),
       MATCH(1,
             (A4466='2.1.trackMPD'!A:A)*
             (C4466='2.1.trackMPD'!D:D)*
             (D4466/10^6='2.1.trackMPD'!H:H)*
             (E4466='2.1.trackMPD'!F:F),
0))</f>
        <v>#N/A</v>
      </c>
    </row>
    <row r="4467" spans="1:9" x14ac:dyDescent="0.2">
      <c r="A4467" s="160" t="s">
        <v>94</v>
      </c>
      <c r="B4467" s="160" t="s">
        <v>9</v>
      </c>
      <c r="C4467" s="160">
        <f>_xlfn.XLOOKUP(B4467,'2.1.trackMPD'!$R$7:$R$29,'2.1.trackMPD'!$T$7:$T$29)</f>
        <v>6</v>
      </c>
      <c r="D4467" s="160">
        <v>10</v>
      </c>
      <c r="E4467" s="160" t="s">
        <v>6395</v>
      </c>
      <c r="F4467" s="160" t="s">
        <v>110</v>
      </c>
      <c r="G4467" s="160" t="s">
        <v>140</v>
      </c>
      <c r="H4467" s="160" t="s">
        <v>6392</v>
      </c>
      <c r="I4467" s="160" t="e" cm="1">
        <f t="array" ref="I4467">INDEX('2.1.trackMPD'!J:J/(24*60*60),
       MATCH(1,
             (A4467='2.1.trackMPD'!A:A)*
             (C4467='2.1.trackMPD'!D:D)*
             (D4467/10^6='2.1.trackMPD'!H:H)*
             (E4467='2.1.trackMPD'!F:F),
0))</f>
        <v>#N/A</v>
      </c>
    </row>
    <row r="4468" spans="1:9" x14ac:dyDescent="0.2">
      <c r="A4468" s="160" t="s">
        <v>94</v>
      </c>
      <c r="B4468" s="160" t="s">
        <v>9</v>
      </c>
      <c r="C4468" s="160">
        <f>_xlfn.XLOOKUP(B4468,'2.1.trackMPD'!$R$7:$R$29,'2.1.trackMPD'!$T$7:$T$29)</f>
        <v>6</v>
      </c>
      <c r="D4468" s="160">
        <v>10</v>
      </c>
      <c r="E4468" s="160" t="s">
        <v>6395</v>
      </c>
      <c r="F4468" s="160" t="s">
        <v>110</v>
      </c>
      <c r="G4468" s="160" t="s">
        <v>124</v>
      </c>
      <c r="H4468" s="160" t="s">
        <v>6393</v>
      </c>
      <c r="I4468" s="160" t="e" cm="1">
        <f t="array" ref="I4468">INDEX('2.1.trackMPD'!K:K/(24*60*60),
       MATCH(1,
             (A4468='2.1.trackMPD'!A:A)*
             (C4468='2.1.trackMPD'!D:D)*
             (D4468/10^6='2.1.trackMPD'!H:H)*
             (E4468='2.1.trackMPD'!F:F),
0))</f>
        <v>#N/A</v>
      </c>
    </row>
    <row r="4469" spans="1:9" x14ac:dyDescent="0.2">
      <c r="A4469" s="160" t="s">
        <v>94</v>
      </c>
      <c r="B4469" s="160" t="s">
        <v>9</v>
      </c>
      <c r="C4469" s="160">
        <f>_xlfn.XLOOKUP(B4469,'2.1.trackMPD'!$R$7:$R$29,'2.1.trackMPD'!$T$7:$T$29)</f>
        <v>6</v>
      </c>
      <c r="D4469" s="160">
        <v>10</v>
      </c>
      <c r="E4469" s="160" t="s">
        <v>6395</v>
      </c>
      <c r="F4469" s="160" t="s">
        <v>110</v>
      </c>
      <c r="G4469" s="160" t="s">
        <v>140</v>
      </c>
      <c r="H4469" s="160" t="s">
        <v>6393</v>
      </c>
      <c r="I4469" s="160" t="e" cm="1">
        <f t="array" ref="I4469">INDEX('2.1.trackMPD'!L:L/(24*60*60),
       MATCH(1,
             (A4469='2.1.trackMPD'!A:A)*
             (C4469='2.1.trackMPD'!D:D)*
             (D4469/10^6='2.1.trackMPD'!H:H)*
             (E4469='2.1.trackMPD'!F:F),
0))</f>
        <v>#N/A</v>
      </c>
    </row>
    <row r="4470" spans="1:9" x14ac:dyDescent="0.2">
      <c r="A4470" s="160" t="s">
        <v>94</v>
      </c>
      <c r="B4470" s="160" t="s">
        <v>9</v>
      </c>
      <c r="C4470" s="160">
        <f>_xlfn.XLOOKUP(B4470,'2.1.trackMPD'!$R$7:$R$29,'2.1.trackMPD'!$T$7:$T$29)</f>
        <v>6</v>
      </c>
      <c r="D4470" s="160">
        <v>100</v>
      </c>
      <c r="E4470" s="160" t="s">
        <v>6395</v>
      </c>
      <c r="F4470" s="160" t="s">
        <v>110</v>
      </c>
      <c r="G4470" s="160" t="s">
        <v>124</v>
      </c>
      <c r="H4470" s="160" t="s">
        <v>6392</v>
      </c>
      <c r="I4470" s="160" t="e" cm="1">
        <f t="array" ref="I4470">INDEX('2.1.trackMPD'!I:I/(24*60*60),
       MATCH(1,
             (A4470='2.1.trackMPD'!A:A)*
             (C4470='2.1.trackMPD'!D:D)*
             (D4470/10^6='2.1.trackMPD'!H:H)*
             (E4470='2.1.trackMPD'!F:F),
0))</f>
        <v>#N/A</v>
      </c>
    </row>
    <row r="4471" spans="1:9" x14ac:dyDescent="0.2">
      <c r="A4471" s="160" t="s">
        <v>94</v>
      </c>
      <c r="B4471" s="160" t="s">
        <v>9</v>
      </c>
      <c r="C4471" s="160">
        <f>_xlfn.XLOOKUP(B4471,'2.1.trackMPD'!$R$7:$R$29,'2.1.trackMPD'!$T$7:$T$29)</f>
        <v>6</v>
      </c>
      <c r="D4471" s="160">
        <v>100</v>
      </c>
      <c r="E4471" s="160" t="s">
        <v>6395</v>
      </c>
      <c r="F4471" s="160" t="s">
        <v>110</v>
      </c>
      <c r="G4471" s="160" t="s">
        <v>140</v>
      </c>
      <c r="H4471" s="160" t="s">
        <v>6392</v>
      </c>
      <c r="I4471" s="160" t="e" cm="1">
        <f t="array" ref="I4471">INDEX('2.1.trackMPD'!J:J/(24*60*60),
       MATCH(1,
             (A4471='2.1.trackMPD'!A:A)*
             (C4471='2.1.trackMPD'!D:D)*
             (D4471/10^6='2.1.trackMPD'!H:H)*
             (E4471='2.1.trackMPD'!F:F),
0))</f>
        <v>#N/A</v>
      </c>
    </row>
    <row r="4472" spans="1:9" x14ac:dyDescent="0.2">
      <c r="A4472" s="160" t="s">
        <v>94</v>
      </c>
      <c r="B4472" s="160" t="s">
        <v>9</v>
      </c>
      <c r="C4472" s="160">
        <f>_xlfn.XLOOKUP(B4472,'2.1.trackMPD'!$R$7:$R$29,'2.1.trackMPD'!$T$7:$T$29)</f>
        <v>6</v>
      </c>
      <c r="D4472" s="160">
        <v>100</v>
      </c>
      <c r="E4472" s="160" t="s">
        <v>6395</v>
      </c>
      <c r="F4472" s="160" t="s">
        <v>110</v>
      </c>
      <c r="G4472" s="160" t="s">
        <v>124</v>
      </c>
      <c r="H4472" s="160" t="s">
        <v>6393</v>
      </c>
      <c r="I4472" s="160" t="e" cm="1">
        <f t="array" ref="I4472">INDEX('2.1.trackMPD'!K:K/(24*60*60),
       MATCH(1,
             (A4472='2.1.trackMPD'!A:A)*
             (C4472='2.1.trackMPD'!D:D)*
             (D4472/10^6='2.1.trackMPD'!H:H)*
             (E4472='2.1.trackMPD'!F:F),
0))</f>
        <v>#N/A</v>
      </c>
    </row>
    <row r="4473" spans="1:9" x14ac:dyDescent="0.2">
      <c r="A4473" s="160" t="s">
        <v>94</v>
      </c>
      <c r="B4473" s="160" t="s">
        <v>9</v>
      </c>
      <c r="C4473" s="160">
        <f>_xlfn.XLOOKUP(B4473,'2.1.trackMPD'!$R$7:$R$29,'2.1.trackMPD'!$T$7:$T$29)</f>
        <v>6</v>
      </c>
      <c r="D4473" s="160">
        <v>100</v>
      </c>
      <c r="E4473" s="160" t="s">
        <v>6395</v>
      </c>
      <c r="F4473" s="160" t="s">
        <v>110</v>
      </c>
      <c r="G4473" s="160" t="s">
        <v>140</v>
      </c>
      <c r="H4473" s="160" t="s">
        <v>6393</v>
      </c>
      <c r="I4473" s="160" t="e" cm="1">
        <f t="array" ref="I4473">INDEX('2.1.trackMPD'!L:L/(24*60*60),
       MATCH(1,
             (A4473='2.1.trackMPD'!A:A)*
             (C4473='2.1.trackMPD'!D:D)*
             (D4473/10^6='2.1.trackMPD'!H:H)*
             (E4473='2.1.trackMPD'!F:F),
0))</f>
        <v>#N/A</v>
      </c>
    </row>
    <row r="4474" spans="1:9" x14ac:dyDescent="0.2">
      <c r="A4474" s="160" t="s">
        <v>94</v>
      </c>
      <c r="B4474" s="160" t="s">
        <v>146</v>
      </c>
      <c r="C4474" s="160">
        <f>_xlfn.XLOOKUP(B4474,'2.1.trackMPD'!$R$7:$R$29,'2.1.trackMPD'!$T$7:$T$29)</f>
        <v>6</v>
      </c>
      <c r="D4474" s="160">
        <v>1</v>
      </c>
      <c r="E4474" s="160" t="s">
        <v>6390</v>
      </c>
      <c r="F4474" s="160" t="s">
        <v>110</v>
      </c>
      <c r="G4474" s="160" t="s">
        <v>124</v>
      </c>
      <c r="H4474" s="160" t="s">
        <v>6392</v>
      </c>
      <c r="I4474" s="160" cm="1">
        <f t="array" ref="I4474">INDEX('2.1.trackMPD'!I:I/(24*60*60),
       MATCH(1,
             (A4474='2.1.trackMPD'!A:A)*
             (C4474='2.1.trackMPD'!D:D)*
             (D4474/10^6='2.1.trackMPD'!H:H)*
             (E4474='2.1.trackMPD'!F:F),
0))</f>
        <v>7.0707704861111112E-7</v>
      </c>
    </row>
    <row r="4475" spans="1:9" x14ac:dyDescent="0.2">
      <c r="A4475" s="160" t="s">
        <v>94</v>
      </c>
      <c r="B4475" s="160" t="s">
        <v>146</v>
      </c>
      <c r="C4475" s="160">
        <f>_xlfn.XLOOKUP(B4475,'2.1.trackMPD'!$R$7:$R$29,'2.1.trackMPD'!$T$7:$T$29)</f>
        <v>6</v>
      </c>
      <c r="D4475" s="160">
        <v>1</v>
      </c>
      <c r="E4475" s="160" t="s">
        <v>6390</v>
      </c>
      <c r="F4475" s="160" t="s">
        <v>110</v>
      </c>
      <c r="G4475" s="160" t="s">
        <v>140</v>
      </c>
      <c r="H4475" s="160" t="s">
        <v>6392</v>
      </c>
      <c r="I4475" s="160" cm="1">
        <f t="array" ref="I4475">INDEX('2.1.trackMPD'!J:J/(24*60*60),
       MATCH(1,
             (A4475='2.1.trackMPD'!A:A)*
             (C4475='2.1.trackMPD'!D:D)*
             (D4475/10^6='2.1.trackMPD'!H:H)*
             (E4475='2.1.trackMPD'!F:F),
0))</f>
        <v>5.2363405162037038E-5</v>
      </c>
    </row>
    <row r="4476" spans="1:9" x14ac:dyDescent="0.2">
      <c r="A4476" s="160" t="s">
        <v>94</v>
      </c>
      <c r="B4476" s="160" t="s">
        <v>146</v>
      </c>
      <c r="C4476" s="160">
        <f>_xlfn.XLOOKUP(B4476,'2.1.trackMPD'!$R$7:$R$29,'2.1.trackMPD'!$T$7:$T$29)</f>
        <v>6</v>
      </c>
      <c r="D4476" s="160">
        <v>1</v>
      </c>
      <c r="E4476" s="160" t="s">
        <v>6390</v>
      </c>
      <c r="F4476" s="160" t="s">
        <v>110</v>
      </c>
      <c r="G4476" s="160" t="s">
        <v>124</v>
      </c>
      <c r="H4476" s="160" t="s">
        <v>6393</v>
      </c>
      <c r="I4476" s="160" cm="1">
        <f t="array" ref="I4476">INDEX('2.1.trackMPD'!K:K/(24*60*60),
       MATCH(1,
             (A4476='2.1.trackMPD'!A:A)*
             (C4476='2.1.trackMPD'!D:D)*
             (D4476/10^6='2.1.trackMPD'!H:H)*
             (E4476='2.1.trackMPD'!F:F),
0))</f>
        <v>3.4127532407407406E-7</v>
      </c>
    </row>
    <row r="4477" spans="1:9" x14ac:dyDescent="0.2">
      <c r="A4477" s="160" t="s">
        <v>94</v>
      </c>
      <c r="B4477" s="160" t="s">
        <v>146</v>
      </c>
      <c r="C4477" s="160">
        <f>_xlfn.XLOOKUP(B4477,'2.1.trackMPD'!$R$7:$R$29,'2.1.trackMPD'!$T$7:$T$29)</f>
        <v>6</v>
      </c>
      <c r="D4477" s="160">
        <v>1</v>
      </c>
      <c r="E4477" s="160" t="s">
        <v>6390</v>
      </c>
      <c r="F4477" s="160" t="s">
        <v>110</v>
      </c>
      <c r="G4477" s="160" t="s">
        <v>140</v>
      </c>
      <c r="H4477" s="160" t="s">
        <v>6393</v>
      </c>
      <c r="I4477" s="160" cm="1">
        <f t="array" ref="I4477">INDEX('2.1.trackMPD'!L:L/(24*60*60),
       MATCH(1,
             (A4477='2.1.trackMPD'!A:A)*
             (C4477='2.1.trackMPD'!D:D)*
             (D4477/10^6='2.1.trackMPD'!H:H)*
             (E4477='2.1.trackMPD'!F:F),
0))</f>
        <v>0</v>
      </c>
    </row>
    <row r="4478" spans="1:9" x14ac:dyDescent="0.2">
      <c r="A4478" s="160" t="s">
        <v>94</v>
      </c>
      <c r="B4478" s="160" t="s">
        <v>146</v>
      </c>
      <c r="C4478" s="160">
        <f>_xlfn.XLOOKUP(B4478,'2.1.trackMPD'!$R$7:$R$29,'2.1.trackMPD'!$T$7:$T$29)</f>
        <v>6</v>
      </c>
      <c r="D4478" s="160">
        <v>10</v>
      </c>
      <c r="E4478" s="160" t="s">
        <v>6390</v>
      </c>
      <c r="F4478" s="160" t="s">
        <v>110</v>
      </c>
      <c r="G4478" s="160" t="s">
        <v>124</v>
      </c>
      <c r="H4478" s="160" t="s">
        <v>6392</v>
      </c>
      <c r="I4478" s="160" cm="1">
        <f t="array" ref="I4478">INDEX('2.1.trackMPD'!I:I/(24*60*60),
       MATCH(1,
             (A4478='2.1.trackMPD'!A:A)*
             (C4478='2.1.trackMPD'!D:D)*
             (D4478/10^6='2.1.trackMPD'!H:H)*
             (E4478='2.1.trackMPD'!F:F),
0))</f>
        <v>9.2271440972222226E-7</v>
      </c>
    </row>
    <row r="4479" spans="1:9" x14ac:dyDescent="0.2">
      <c r="A4479" s="160" t="s">
        <v>94</v>
      </c>
      <c r="B4479" s="160" t="s">
        <v>146</v>
      </c>
      <c r="C4479" s="160">
        <f>_xlfn.XLOOKUP(B4479,'2.1.trackMPD'!$R$7:$R$29,'2.1.trackMPD'!$T$7:$T$29)</f>
        <v>6</v>
      </c>
      <c r="D4479" s="160">
        <v>10</v>
      </c>
      <c r="E4479" s="160" t="s">
        <v>6390</v>
      </c>
      <c r="F4479" s="160" t="s">
        <v>110</v>
      </c>
      <c r="G4479" s="160" t="s">
        <v>140</v>
      </c>
      <c r="H4479" s="160" t="s">
        <v>6392</v>
      </c>
      <c r="I4479" s="160" cm="1">
        <f t="array" ref="I4479">INDEX('2.1.trackMPD'!J:J/(24*60*60),
       MATCH(1,
             (A4479='2.1.trackMPD'!A:A)*
             (C4479='2.1.trackMPD'!D:D)*
             (D4479/10^6='2.1.trackMPD'!H:H)*
             (E4479='2.1.trackMPD'!F:F),
0))</f>
        <v>3.5043212928240743E-5</v>
      </c>
    </row>
    <row r="4480" spans="1:9" x14ac:dyDescent="0.2">
      <c r="A4480" s="160" t="s">
        <v>94</v>
      </c>
      <c r="B4480" s="160" t="s">
        <v>146</v>
      </c>
      <c r="C4480" s="160">
        <f>_xlfn.XLOOKUP(B4480,'2.1.trackMPD'!$R$7:$R$29,'2.1.trackMPD'!$T$7:$T$29)</f>
        <v>6</v>
      </c>
      <c r="D4480" s="160">
        <v>10</v>
      </c>
      <c r="E4480" s="160" t="s">
        <v>6390</v>
      </c>
      <c r="F4480" s="160" t="s">
        <v>110</v>
      </c>
      <c r="G4480" s="160" t="s">
        <v>124</v>
      </c>
      <c r="H4480" s="160" t="s">
        <v>6393</v>
      </c>
      <c r="I4480" s="160" cm="1">
        <f t="array" ref="I4480">INDEX('2.1.trackMPD'!K:K/(24*60*60),
       MATCH(1,
             (A4480='2.1.trackMPD'!A:A)*
             (C4480='2.1.trackMPD'!D:D)*
             (D4480/10^6='2.1.trackMPD'!H:H)*
             (E4480='2.1.trackMPD'!F:F),
0))</f>
        <v>0</v>
      </c>
    </row>
    <row r="4481" spans="1:9" x14ac:dyDescent="0.2">
      <c r="A4481" s="160" t="s">
        <v>94</v>
      </c>
      <c r="B4481" s="160" t="s">
        <v>146</v>
      </c>
      <c r="C4481" s="160">
        <f>_xlfn.XLOOKUP(B4481,'2.1.trackMPD'!$R$7:$R$29,'2.1.trackMPD'!$T$7:$T$29)</f>
        <v>6</v>
      </c>
      <c r="D4481" s="160">
        <v>10</v>
      </c>
      <c r="E4481" s="160" t="s">
        <v>6390</v>
      </c>
      <c r="F4481" s="160" t="s">
        <v>110</v>
      </c>
      <c r="G4481" s="160" t="s">
        <v>140</v>
      </c>
      <c r="H4481" s="160" t="s">
        <v>6393</v>
      </c>
      <c r="I4481" s="160" cm="1">
        <f t="array" ref="I4481">INDEX('2.1.trackMPD'!L:L/(24*60*60),
       MATCH(1,
             (A4481='2.1.trackMPD'!A:A)*
             (C4481='2.1.trackMPD'!D:D)*
             (D4481/10^6='2.1.trackMPD'!H:H)*
             (E4481='2.1.trackMPD'!F:F),
0))</f>
        <v>1.0996491319444443E-6</v>
      </c>
    </row>
    <row r="4482" spans="1:9" x14ac:dyDescent="0.2">
      <c r="A4482" s="160" t="s">
        <v>94</v>
      </c>
      <c r="B4482" s="160" t="s">
        <v>146</v>
      </c>
      <c r="C4482" s="160">
        <f>_xlfn.XLOOKUP(B4482,'2.1.trackMPD'!$R$7:$R$29,'2.1.trackMPD'!$T$7:$T$29)</f>
        <v>6</v>
      </c>
      <c r="D4482" s="160">
        <v>100</v>
      </c>
      <c r="E4482" s="160" t="s">
        <v>6390</v>
      </c>
      <c r="F4482" s="160" t="s">
        <v>110</v>
      </c>
      <c r="G4482" s="160" t="s">
        <v>124</v>
      </c>
      <c r="H4482" s="160" t="s">
        <v>6392</v>
      </c>
      <c r="I4482" s="160" cm="1">
        <f t="array" ref="I4482">INDEX('2.1.trackMPD'!I:I/(24*60*60),
       MATCH(1,
             (A4482='2.1.trackMPD'!A:A)*
             (C4482='2.1.trackMPD'!D:D)*
             (D4482/10^6='2.1.trackMPD'!H:H)*
             (E4482='2.1.trackMPD'!F:F),
0))</f>
        <v>8.6349541354166666E-4</v>
      </c>
    </row>
    <row r="4483" spans="1:9" x14ac:dyDescent="0.2">
      <c r="A4483" s="160" t="s">
        <v>94</v>
      </c>
      <c r="B4483" s="160" t="s">
        <v>146</v>
      </c>
      <c r="C4483" s="160">
        <f>_xlfn.XLOOKUP(B4483,'2.1.trackMPD'!$R$7:$R$29,'2.1.trackMPD'!$T$7:$T$29)</f>
        <v>6</v>
      </c>
      <c r="D4483" s="160">
        <v>100</v>
      </c>
      <c r="E4483" s="160" t="s">
        <v>6390</v>
      </c>
      <c r="F4483" s="160" t="s">
        <v>110</v>
      </c>
      <c r="G4483" s="160" t="s">
        <v>140</v>
      </c>
      <c r="H4483" s="160" t="s">
        <v>6392</v>
      </c>
      <c r="I4483" s="160" cm="1">
        <f t="array" ref="I4483">INDEX('2.1.trackMPD'!J:J/(24*60*60),
       MATCH(1,
             (A4483='2.1.trackMPD'!A:A)*
             (C4483='2.1.trackMPD'!D:D)*
             (D4483/10^6='2.1.trackMPD'!H:H)*
             (E4483='2.1.trackMPD'!F:F),
0))</f>
        <v>1.5767033472222222E-3</v>
      </c>
    </row>
    <row r="4484" spans="1:9" x14ac:dyDescent="0.2">
      <c r="A4484" s="160" t="s">
        <v>94</v>
      </c>
      <c r="B4484" s="160" t="s">
        <v>146</v>
      </c>
      <c r="C4484" s="160">
        <f>_xlfn.XLOOKUP(B4484,'2.1.trackMPD'!$R$7:$R$29,'2.1.trackMPD'!$T$7:$T$29)</f>
        <v>6</v>
      </c>
      <c r="D4484" s="160">
        <v>100</v>
      </c>
      <c r="E4484" s="160" t="s">
        <v>6390</v>
      </c>
      <c r="F4484" s="160" t="s">
        <v>110</v>
      </c>
      <c r="G4484" s="160" t="s">
        <v>124</v>
      </c>
      <c r="H4484" s="160" t="s">
        <v>6393</v>
      </c>
      <c r="I4484" s="160" cm="1">
        <f t="array" ref="I4484">INDEX('2.1.trackMPD'!K:K/(24*60*60),
       MATCH(1,
             (A4484='2.1.trackMPD'!A:A)*
             (C4484='2.1.trackMPD'!D:D)*
             (D4484/10^6='2.1.trackMPD'!H:H)*
             (E4484='2.1.trackMPD'!F:F),
0))</f>
        <v>0</v>
      </c>
    </row>
    <row r="4485" spans="1:9" x14ac:dyDescent="0.2">
      <c r="A4485" s="160" t="s">
        <v>94</v>
      </c>
      <c r="B4485" s="160" t="s">
        <v>146</v>
      </c>
      <c r="C4485" s="160">
        <f>_xlfn.XLOOKUP(B4485,'2.1.trackMPD'!$R$7:$R$29,'2.1.trackMPD'!$T$7:$T$29)</f>
        <v>6</v>
      </c>
      <c r="D4485" s="160">
        <v>100</v>
      </c>
      <c r="E4485" s="160" t="s">
        <v>6390</v>
      </c>
      <c r="F4485" s="160" t="s">
        <v>110</v>
      </c>
      <c r="G4485" s="160" t="s">
        <v>140</v>
      </c>
      <c r="H4485" s="160" t="s">
        <v>6393</v>
      </c>
      <c r="I4485" s="160" cm="1">
        <f t="array" ref="I4485">INDEX('2.1.trackMPD'!L:L/(24*60*60),
       MATCH(1,
             (A4485='2.1.trackMPD'!A:A)*
             (C4485='2.1.trackMPD'!D:D)*
             (D4485/10^6='2.1.trackMPD'!H:H)*
             (E4485='2.1.trackMPD'!F:F),
0))</f>
        <v>0</v>
      </c>
    </row>
    <row r="4486" spans="1:9" x14ac:dyDescent="0.2">
      <c r="A4486" s="160" t="s">
        <v>94</v>
      </c>
      <c r="B4486" s="160" t="s">
        <v>146</v>
      </c>
      <c r="C4486" s="160">
        <f>_xlfn.XLOOKUP(B4486,'2.1.trackMPD'!$R$7:$R$29,'2.1.trackMPD'!$T$7:$T$29)</f>
        <v>6</v>
      </c>
      <c r="D4486" s="160">
        <v>1000</v>
      </c>
      <c r="E4486" s="160" t="s">
        <v>6390</v>
      </c>
      <c r="F4486" s="160" t="s">
        <v>110</v>
      </c>
      <c r="G4486" s="160" t="s">
        <v>124</v>
      </c>
      <c r="H4486" s="160" t="s">
        <v>6392</v>
      </c>
      <c r="I4486" s="160" cm="1">
        <f t="array" ref="I4486">INDEX('2.1.trackMPD'!I:I/(24*60*60),
       MATCH(1,
             (A4486='2.1.trackMPD'!A:A)*
             (C4486='2.1.trackMPD'!D:D)*
             (D4486/10^6='2.1.trackMPD'!H:H)*
             (E4486='2.1.trackMPD'!F:F),
0))</f>
        <v>5.9026715428240735E-2</v>
      </c>
    </row>
    <row r="4487" spans="1:9" x14ac:dyDescent="0.2">
      <c r="A4487" s="160" t="s">
        <v>94</v>
      </c>
      <c r="B4487" s="160" t="s">
        <v>146</v>
      </c>
      <c r="C4487" s="160">
        <f>_xlfn.XLOOKUP(B4487,'2.1.trackMPD'!$R$7:$R$29,'2.1.trackMPD'!$T$7:$T$29)</f>
        <v>6</v>
      </c>
      <c r="D4487" s="160">
        <v>1000</v>
      </c>
      <c r="E4487" s="160" t="s">
        <v>6390</v>
      </c>
      <c r="F4487" s="160" t="s">
        <v>110</v>
      </c>
      <c r="G4487" s="160" t="s">
        <v>140</v>
      </c>
      <c r="H4487" s="160" t="s">
        <v>6392</v>
      </c>
      <c r="I4487" s="160" cm="1">
        <f t="array" ref="I4487">INDEX('2.1.trackMPD'!J:J/(24*60*60),
       MATCH(1,
             (A4487='2.1.trackMPD'!A:A)*
             (C4487='2.1.trackMPD'!D:D)*
             (D4487/10^6='2.1.trackMPD'!H:H)*
             (E4487='2.1.trackMPD'!F:F),
0))</f>
        <v>3.4855258993055558</v>
      </c>
    </row>
    <row r="4488" spans="1:9" x14ac:dyDescent="0.2">
      <c r="A4488" s="160" t="s">
        <v>94</v>
      </c>
      <c r="B4488" s="160" t="s">
        <v>146</v>
      </c>
      <c r="C4488" s="160">
        <f>_xlfn.XLOOKUP(B4488,'2.1.trackMPD'!$R$7:$R$29,'2.1.trackMPD'!$T$7:$T$29)</f>
        <v>6</v>
      </c>
      <c r="D4488" s="160">
        <v>1000</v>
      </c>
      <c r="E4488" s="160" t="s">
        <v>6390</v>
      </c>
      <c r="F4488" s="160" t="s">
        <v>110</v>
      </c>
      <c r="G4488" s="160" t="s">
        <v>124</v>
      </c>
      <c r="H4488" s="160" t="s">
        <v>6393</v>
      </c>
      <c r="I4488" s="160" cm="1">
        <f t="array" ref="I4488">INDEX('2.1.trackMPD'!K:K/(24*60*60),
       MATCH(1,
             (A4488='2.1.trackMPD'!A:A)*
             (C4488='2.1.trackMPD'!D:D)*
             (D4488/10^6='2.1.trackMPD'!H:H)*
             (E4488='2.1.trackMPD'!F:F),
0))</f>
        <v>0</v>
      </c>
    </row>
    <row r="4489" spans="1:9" x14ac:dyDescent="0.2">
      <c r="A4489" s="160" t="s">
        <v>94</v>
      </c>
      <c r="B4489" s="160" t="s">
        <v>146</v>
      </c>
      <c r="C4489" s="160">
        <f>_xlfn.XLOOKUP(B4489,'2.1.trackMPD'!$R$7:$R$29,'2.1.trackMPD'!$T$7:$T$29)</f>
        <v>6</v>
      </c>
      <c r="D4489" s="160">
        <v>1000</v>
      </c>
      <c r="E4489" s="160" t="s">
        <v>6390</v>
      </c>
      <c r="F4489" s="160" t="s">
        <v>110</v>
      </c>
      <c r="G4489" s="160" t="s">
        <v>140</v>
      </c>
      <c r="H4489" s="160" t="s">
        <v>6393</v>
      </c>
      <c r="I4489" s="160" cm="1">
        <f t="array" ref="I4489">INDEX('2.1.trackMPD'!L:L/(24*60*60),
       MATCH(1,
             (A4489='2.1.trackMPD'!A:A)*
             (C4489='2.1.trackMPD'!D:D)*
             (D4489/10^6='2.1.trackMPD'!H:H)*
             (E4489='2.1.trackMPD'!F:F),
0))</f>
        <v>0</v>
      </c>
    </row>
    <row r="4490" spans="1:9" x14ac:dyDescent="0.2">
      <c r="A4490" s="160" t="s">
        <v>94</v>
      </c>
      <c r="B4490" s="160" t="s">
        <v>146</v>
      </c>
      <c r="C4490" s="160">
        <f>_xlfn.XLOOKUP(B4490,'2.1.trackMPD'!$R$7:$R$29,'2.1.trackMPD'!$T$7:$T$29)</f>
        <v>6</v>
      </c>
      <c r="D4490" s="160">
        <v>5000</v>
      </c>
      <c r="E4490" s="160" t="s">
        <v>6390</v>
      </c>
      <c r="F4490" s="160" t="s">
        <v>110</v>
      </c>
      <c r="G4490" s="160" t="s">
        <v>124</v>
      </c>
      <c r="H4490" s="160" t="s">
        <v>6392</v>
      </c>
      <c r="I4490" s="160" cm="1">
        <f t="array" ref="I4490">INDEX('2.1.trackMPD'!I:I/(24*60*60),
       MATCH(1,
             (A4490='2.1.trackMPD'!A:A)*
             (C4490='2.1.trackMPD'!D:D)*
             (D4490/10^6='2.1.trackMPD'!H:H)*
             (E4490='2.1.trackMPD'!F:F),
0))</f>
        <v>0.23320733935185184</v>
      </c>
    </row>
    <row r="4491" spans="1:9" x14ac:dyDescent="0.2">
      <c r="A4491" s="160" t="s">
        <v>94</v>
      </c>
      <c r="B4491" s="160" t="s">
        <v>146</v>
      </c>
      <c r="C4491" s="160">
        <f>_xlfn.XLOOKUP(B4491,'2.1.trackMPD'!$R$7:$R$29,'2.1.trackMPD'!$T$7:$T$29)</f>
        <v>6</v>
      </c>
      <c r="D4491" s="160">
        <v>5000</v>
      </c>
      <c r="E4491" s="160" t="s">
        <v>6390</v>
      </c>
      <c r="F4491" s="160" t="s">
        <v>110</v>
      </c>
      <c r="G4491" s="160" t="s">
        <v>140</v>
      </c>
      <c r="H4491" s="160" t="s">
        <v>6392</v>
      </c>
      <c r="I4491" s="160" cm="1">
        <f t="array" ref="I4491">INDEX('2.1.trackMPD'!J:J/(24*60*60),
       MATCH(1,
             (A4491='2.1.trackMPD'!A:A)*
             (C4491='2.1.trackMPD'!D:D)*
             (D4491/10^6='2.1.trackMPD'!H:H)*
             (E4491='2.1.trackMPD'!F:F),
0))</f>
        <v>13.762183506944444</v>
      </c>
    </row>
    <row r="4492" spans="1:9" x14ac:dyDescent="0.2">
      <c r="A4492" s="160" t="s">
        <v>94</v>
      </c>
      <c r="B4492" s="160" t="s">
        <v>146</v>
      </c>
      <c r="C4492" s="160">
        <f>_xlfn.XLOOKUP(B4492,'2.1.trackMPD'!$R$7:$R$29,'2.1.trackMPD'!$T$7:$T$29)</f>
        <v>6</v>
      </c>
      <c r="D4492" s="160">
        <v>5000</v>
      </c>
      <c r="E4492" s="160" t="s">
        <v>6390</v>
      </c>
      <c r="F4492" s="160" t="s">
        <v>110</v>
      </c>
      <c r="G4492" s="160" t="s">
        <v>124</v>
      </c>
      <c r="H4492" s="160" t="s">
        <v>6393</v>
      </c>
      <c r="I4492" s="160" cm="1">
        <f t="array" ref="I4492">INDEX('2.1.trackMPD'!K:K/(24*60*60),
       MATCH(1,
             (A4492='2.1.trackMPD'!A:A)*
             (C4492='2.1.trackMPD'!D:D)*
             (D4492/10^6='2.1.trackMPD'!H:H)*
             (E4492='2.1.trackMPD'!F:F),
0))</f>
        <v>0</v>
      </c>
    </row>
    <row r="4493" spans="1:9" x14ac:dyDescent="0.2">
      <c r="A4493" s="160" t="s">
        <v>94</v>
      </c>
      <c r="B4493" s="160" t="s">
        <v>146</v>
      </c>
      <c r="C4493" s="160">
        <f>_xlfn.XLOOKUP(B4493,'2.1.trackMPD'!$R$7:$R$29,'2.1.trackMPD'!$T$7:$T$29)</f>
        <v>6</v>
      </c>
      <c r="D4493" s="160">
        <v>5000</v>
      </c>
      <c r="E4493" s="160" t="s">
        <v>6390</v>
      </c>
      <c r="F4493" s="160" t="s">
        <v>110</v>
      </c>
      <c r="G4493" s="160" t="s">
        <v>140</v>
      </c>
      <c r="H4493" s="160" t="s">
        <v>6393</v>
      </c>
      <c r="I4493" s="160" cm="1">
        <f t="array" ref="I4493">INDEX('2.1.trackMPD'!L:L/(24*60*60),
       MATCH(1,
             (A4493='2.1.trackMPD'!A:A)*
             (C4493='2.1.trackMPD'!D:D)*
             (D4493/10^6='2.1.trackMPD'!H:H)*
             (E4493='2.1.trackMPD'!F:F),
0))</f>
        <v>0</v>
      </c>
    </row>
    <row r="4494" spans="1:9" x14ac:dyDescent="0.2">
      <c r="A4494" s="160" t="s">
        <v>94</v>
      </c>
      <c r="B4494" s="160" t="s">
        <v>146</v>
      </c>
      <c r="C4494" s="160">
        <f>_xlfn.XLOOKUP(B4494,'2.1.trackMPD'!$R$7:$R$29,'2.1.trackMPD'!$T$7:$T$29)</f>
        <v>6</v>
      </c>
      <c r="D4494" s="160">
        <v>1</v>
      </c>
      <c r="E4494" s="160" t="s">
        <v>6394</v>
      </c>
      <c r="F4494" s="160" t="s">
        <v>110</v>
      </c>
      <c r="G4494" s="160" t="s">
        <v>124</v>
      </c>
      <c r="H4494" s="160" t="s">
        <v>6392</v>
      </c>
      <c r="I4494" s="160" cm="1">
        <f t="array" ref="I4494">INDEX('2.1.trackMPD'!I:I/(24*60*60),
       MATCH(1,
             (A4494='2.1.trackMPD'!A:A)*
             (C4494='2.1.trackMPD'!D:D)*
             (D4494/10^6='2.1.trackMPD'!H:H)*
             (E4494='2.1.trackMPD'!F:F),
0))</f>
        <v>6.8932571759259253E-7</v>
      </c>
    </row>
    <row r="4495" spans="1:9" x14ac:dyDescent="0.2">
      <c r="A4495" s="160" t="s">
        <v>94</v>
      </c>
      <c r="B4495" s="160" t="s">
        <v>146</v>
      </c>
      <c r="C4495" s="160">
        <f>_xlfn.XLOOKUP(B4495,'2.1.trackMPD'!$R$7:$R$29,'2.1.trackMPD'!$T$7:$T$29)</f>
        <v>6</v>
      </c>
      <c r="D4495" s="160">
        <v>1</v>
      </c>
      <c r="E4495" s="160" t="s">
        <v>6394</v>
      </c>
      <c r="F4495" s="160" t="s">
        <v>110</v>
      </c>
      <c r="G4495" s="160" t="s">
        <v>140</v>
      </c>
      <c r="H4495" s="160" t="s">
        <v>6392</v>
      </c>
      <c r="I4495" s="160" cm="1">
        <f t="array" ref="I4495">INDEX('2.1.trackMPD'!J:J/(24*60*60),
       MATCH(1,
             (A4495='2.1.trackMPD'!A:A)*
             (C4495='2.1.trackMPD'!D:D)*
             (D4495/10^6='2.1.trackMPD'!H:H)*
             (E4495='2.1.trackMPD'!F:F),
0))</f>
        <v>5.7354469895833331E-5</v>
      </c>
    </row>
    <row r="4496" spans="1:9" x14ac:dyDescent="0.2">
      <c r="A4496" s="160" t="s">
        <v>94</v>
      </c>
      <c r="B4496" s="160" t="s">
        <v>146</v>
      </c>
      <c r="C4496" s="160">
        <f>_xlfn.XLOOKUP(B4496,'2.1.trackMPD'!$R$7:$R$29,'2.1.trackMPD'!$T$7:$T$29)</f>
        <v>6</v>
      </c>
      <c r="D4496" s="160">
        <v>1</v>
      </c>
      <c r="E4496" s="160" t="s">
        <v>6394</v>
      </c>
      <c r="F4496" s="160" t="s">
        <v>110</v>
      </c>
      <c r="G4496" s="160" t="s">
        <v>124</v>
      </c>
      <c r="H4496" s="160" t="s">
        <v>6393</v>
      </c>
      <c r="I4496" s="160" cm="1">
        <f t="array" ref="I4496">INDEX('2.1.trackMPD'!K:K/(24*60*60),
       MATCH(1,
             (A4496='2.1.trackMPD'!A:A)*
             (C4496='2.1.trackMPD'!D:D)*
             (D4496/10^6='2.1.trackMPD'!H:H)*
             (E4496='2.1.trackMPD'!F:F),
0))</f>
        <v>1.5483710648148149E-7</v>
      </c>
    </row>
    <row r="4497" spans="1:9" x14ac:dyDescent="0.2">
      <c r="A4497" s="160" t="s">
        <v>94</v>
      </c>
      <c r="B4497" s="160" t="s">
        <v>146</v>
      </c>
      <c r="C4497" s="160">
        <f>_xlfn.XLOOKUP(B4497,'2.1.trackMPD'!$R$7:$R$29,'2.1.trackMPD'!$T$7:$T$29)</f>
        <v>6</v>
      </c>
      <c r="D4497" s="160">
        <v>1</v>
      </c>
      <c r="E4497" s="160" t="s">
        <v>6394</v>
      </c>
      <c r="F4497" s="160" t="s">
        <v>110</v>
      </c>
      <c r="G4497" s="160" t="s">
        <v>140</v>
      </c>
      <c r="H4497" s="160" t="s">
        <v>6393</v>
      </c>
      <c r="I4497" s="160" cm="1">
        <f t="array" ref="I4497">INDEX('2.1.trackMPD'!L:L/(24*60*60),
       MATCH(1,
             (A4497='2.1.trackMPD'!A:A)*
             (C4497='2.1.trackMPD'!D:D)*
             (D4497/10^6='2.1.trackMPD'!H:H)*
             (E4497='2.1.trackMPD'!F:F),
0))</f>
        <v>1.0270239930555556E-6</v>
      </c>
    </row>
    <row r="4498" spans="1:9" x14ac:dyDescent="0.2">
      <c r="A4498" s="160" t="s">
        <v>94</v>
      </c>
      <c r="B4498" s="160" t="s">
        <v>146</v>
      </c>
      <c r="C4498" s="160">
        <f>_xlfn.XLOOKUP(B4498,'2.1.trackMPD'!$R$7:$R$29,'2.1.trackMPD'!$T$7:$T$29)</f>
        <v>6</v>
      </c>
      <c r="D4498" s="160">
        <v>10</v>
      </c>
      <c r="E4498" s="160" t="s">
        <v>6394</v>
      </c>
      <c r="F4498" s="160" t="s">
        <v>110</v>
      </c>
      <c r="G4498" s="160" t="s">
        <v>124</v>
      </c>
      <c r="H4498" s="160" t="s">
        <v>6392</v>
      </c>
      <c r="I4498" s="160" cm="1">
        <f t="array" ref="I4498">INDEX('2.1.trackMPD'!I:I/(24*60*60),
       MATCH(1,
             (A4498='2.1.trackMPD'!A:A)*
             (C4498='2.1.trackMPD'!D:D)*
             (D4498/10^6='2.1.trackMPD'!H:H)*
             (E4498='2.1.trackMPD'!F:F),
0))</f>
        <v>4.1359987731481482E-6</v>
      </c>
    </row>
    <row r="4499" spans="1:9" x14ac:dyDescent="0.2">
      <c r="A4499" s="160" t="s">
        <v>94</v>
      </c>
      <c r="B4499" s="160" t="s">
        <v>146</v>
      </c>
      <c r="C4499" s="160">
        <f>_xlfn.XLOOKUP(B4499,'2.1.trackMPD'!$R$7:$R$29,'2.1.trackMPD'!$T$7:$T$29)</f>
        <v>6</v>
      </c>
      <c r="D4499" s="160">
        <v>10</v>
      </c>
      <c r="E4499" s="160" t="s">
        <v>6394</v>
      </c>
      <c r="F4499" s="160" t="s">
        <v>110</v>
      </c>
      <c r="G4499" s="160" t="s">
        <v>140</v>
      </c>
      <c r="H4499" s="160" t="s">
        <v>6392</v>
      </c>
      <c r="I4499" s="160" cm="1">
        <f t="array" ref="I4499">INDEX('2.1.trackMPD'!J:J/(24*60*60),
       MATCH(1,
             (A4499='2.1.trackMPD'!A:A)*
             (C4499='2.1.trackMPD'!D:D)*
             (D4499/10^6='2.1.trackMPD'!H:H)*
             (E4499='2.1.trackMPD'!F:F),
0))</f>
        <v>6.6284194224537038E-5</v>
      </c>
    </row>
    <row r="4500" spans="1:9" x14ac:dyDescent="0.2">
      <c r="A4500" s="160" t="s">
        <v>94</v>
      </c>
      <c r="B4500" s="160" t="s">
        <v>146</v>
      </c>
      <c r="C4500" s="160">
        <f>_xlfn.XLOOKUP(B4500,'2.1.trackMPD'!$R$7:$R$29,'2.1.trackMPD'!$T$7:$T$29)</f>
        <v>6</v>
      </c>
      <c r="D4500" s="160">
        <v>10</v>
      </c>
      <c r="E4500" s="160" t="s">
        <v>6394</v>
      </c>
      <c r="F4500" s="160" t="s">
        <v>110</v>
      </c>
      <c r="G4500" s="160" t="s">
        <v>124</v>
      </c>
      <c r="H4500" s="160" t="s">
        <v>6393</v>
      </c>
      <c r="I4500" s="160" cm="1">
        <f t="array" ref="I4500">INDEX('2.1.trackMPD'!K:K/(24*60*60),
       MATCH(1,
             (A4500='2.1.trackMPD'!A:A)*
             (C4500='2.1.trackMPD'!D:D)*
             (D4500/10^6='2.1.trackMPD'!H:H)*
             (E4500='2.1.trackMPD'!F:F),
0))</f>
        <v>0</v>
      </c>
    </row>
    <row r="4501" spans="1:9" x14ac:dyDescent="0.2">
      <c r="A4501" s="160" t="s">
        <v>94</v>
      </c>
      <c r="B4501" s="160" t="s">
        <v>146</v>
      </c>
      <c r="C4501" s="160">
        <f>_xlfn.XLOOKUP(B4501,'2.1.trackMPD'!$R$7:$R$29,'2.1.trackMPD'!$T$7:$T$29)</f>
        <v>6</v>
      </c>
      <c r="D4501" s="160">
        <v>10</v>
      </c>
      <c r="E4501" s="160" t="s">
        <v>6394</v>
      </c>
      <c r="F4501" s="160" t="s">
        <v>110</v>
      </c>
      <c r="G4501" s="160" t="s">
        <v>140</v>
      </c>
      <c r="H4501" s="160" t="s">
        <v>6393</v>
      </c>
      <c r="I4501" s="160" cm="1">
        <f t="array" ref="I4501">INDEX('2.1.trackMPD'!L:L/(24*60*60),
       MATCH(1,
             (A4501='2.1.trackMPD'!A:A)*
             (C4501='2.1.trackMPD'!D:D)*
             (D4501/10^6='2.1.trackMPD'!H:H)*
             (E4501='2.1.trackMPD'!F:F),
0))</f>
        <v>0</v>
      </c>
    </row>
    <row r="4502" spans="1:9" x14ac:dyDescent="0.2">
      <c r="A4502" s="160" t="s">
        <v>94</v>
      </c>
      <c r="B4502" s="160" t="s">
        <v>146</v>
      </c>
      <c r="C4502" s="160">
        <f>_xlfn.XLOOKUP(B4502,'2.1.trackMPD'!$R$7:$R$29,'2.1.trackMPD'!$T$7:$T$29)</f>
        <v>6</v>
      </c>
      <c r="D4502" s="160">
        <v>100</v>
      </c>
      <c r="E4502" s="160" t="s">
        <v>6394</v>
      </c>
      <c r="F4502" s="160" t="s">
        <v>110</v>
      </c>
      <c r="G4502" s="160" t="s">
        <v>124</v>
      </c>
      <c r="H4502" s="160" t="s">
        <v>6392</v>
      </c>
      <c r="I4502" s="160" cm="1">
        <f t="array" ref="I4502">INDEX('2.1.trackMPD'!I:I/(24*60*60),
       MATCH(1,
             (A4502='2.1.trackMPD'!A:A)*
             (C4502='2.1.trackMPD'!D:D)*
             (D4502/10^6='2.1.trackMPD'!H:H)*
             (E4502='2.1.trackMPD'!F:F),
0))</f>
        <v>7.4560182384259257E-3</v>
      </c>
    </row>
    <row r="4503" spans="1:9" x14ac:dyDescent="0.2">
      <c r="A4503" s="160" t="s">
        <v>94</v>
      </c>
      <c r="B4503" s="160" t="s">
        <v>146</v>
      </c>
      <c r="C4503" s="160">
        <f>_xlfn.XLOOKUP(B4503,'2.1.trackMPD'!$R$7:$R$29,'2.1.trackMPD'!$T$7:$T$29)</f>
        <v>6</v>
      </c>
      <c r="D4503" s="160">
        <v>100</v>
      </c>
      <c r="E4503" s="160" t="s">
        <v>6394</v>
      </c>
      <c r="F4503" s="160" t="s">
        <v>110</v>
      </c>
      <c r="G4503" s="160" t="s">
        <v>140</v>
      </c>
      <c r="H4503" s="160" t="s">
        <v>6392</v>
      </c>
      <c r="I4503" s="160" cm="1">
        <f t="array" ref="I4503">INDEX('2.1.trackMPD'!J:J/(24*60*60),
       MATCH(1,
             (A4503='2.1.trackMPD'!A:A)*
             (C4503='2.1.trackMPD'!D:D)*
             (D4503/10^6='2.1.trackMPD'!H:H)*
             (E4503='2.1.trackMPD'!F:F),
0))</f>
        <v>4.6453586388888884E-3</v>
      </c>
    </row>
    <row r="4504" spans="1:9" x14ac:dyDescent="0.2">
      <c r="A4504" s="160" t="s">
        <v>94</v>
      </c>
      <c r="B4504" s="160" t="s">
        <v>146</v>
      </c>
      <c r="C4504" s="160">
        <f>_xlfn.XLOOKUP(B4504,'2.1.trackMPD'!$R$7:$R$29,'2.1.trackMPD'!$T$7:$T$29)</f>
        <v>6</v>
      </c>
      <c r="D4504" s="160">
        <v>100</v>
      </c>
      <c r="E4504" s="160" t="s">
        <v>6394</v>
      </c>
      <c r="F4504" s="160" t="s">
        <v>110</v>
      </c>
      <c r="G4504" s="160" t="s">
        <v>124</v>
      </c>
      <c r="H4504" s="160" t="s">
        <v>6393</v>
      </c>
      <c r="I4504" s="160" cm="1">
        <f t="array" ref="I4504">INDEX('2.1.trackMPD'!K:K/(24*60*60),
       MATCH(1,
             (A4504='2.1.trackMPD'!A:A)*
             (C4504='2.1.trackMPD'!D:D)*
             (D4504/10^6='2.1.trackMPD'!H:H)*
             (E4504='2.1.trackMPD'!F:F),
0))</f>
        <v>0</v>
      </c>
    </row>
    <row r="4505" spans="1:9" x14ac:dyDescent="0.2">
      <c r="A4505" s="160" t="s">
        <v>94</v>
      </c>
      <c r="B4505" s="160" t="s">
        <v>146</v>
      </c>
      <c r="C4505" s="160">
        <f>_xlfn.XLOOKUP(B4505,'2.1.trackMPD'!$R$7:$R$29,'2.1.trackMPD'!$T$7:$T$29)</f>
        <v>6</v>
      </c>
      <c r="D4505" s="160">
        <v>100</v>
      </c>
      <c r="E4505" s="160" t="s">
        <v>6394</v>
      </c>
      <c r="F4505" s="160" t="s">
        <v>110</v>
      </c>
      <c r="G4505" s="160" t="s">
        <v>140</v>
      </c>
      <c r="H4505" s="160" t="s">
        <v>6393</v>
      </c>
      <c r="I4505" s="160" cm="1">
        <f t="array" ref="I4505">INDEX('2.1.trackMPD'!L:L/(24*60*60),
       MATCH(1,
             (A4505='2.1.trackMPD'!A:A)*
             (C4505='2.1.trackMPD'!D:D)*
             (D4505/10^6='2.1.trackMPD'!H:H)*
             (E4505='2.1.trackMPD'!F:F),
0))</f>
        <v>0</v>
      </c>
    </row>
    <row r="4506" spans="1:9" x14ac:dyDescent="0.2">
      <c r="A4506" s="160" t="s">
        <v>94</v>
      </c>
      <c r="B4506" s="160" t="s">
        <v>146</v>
      </c>
      <c r="C4506" s="160">
        <f>_xlfn.XLOOKUP(B4506,'2.1.trackMPD'!$R$7:$R$29,'2.1.trackMPD'!$T$7:$T$29)</f>
        <v>6</v>
      </c>
      <c r="D4506" s="160">
        <v>1000</v>
      </c>
      <c r="E4506" s="160" t="s">
        <v>6394</v>
      </c>
      <c r="F4506" s="160" t="s">
        <v>110</v>
      </c>
      <c r="G4506" s="160" t="s">
        <v>124</v>
      </c>
      <c r="H4506" s="160" t="s">
        <v>6392</v>
      </c>
      <c r="I4506" s="160" cm="1">
        <f t="array" ref="I4506">INDEX('2.1.trackMPD'!I:I/(24*60*60),
       MATCH(1,
             (A4506='2.1.trackMPD'!A:A)*
             (C4506='2.1.trackMPD'!D:D)*
             (D4506/10^6='2.1.trackMPD'!H:H)*
             (E4506='2.1.trackMPD'!F:F),
0))</f>
        <v>5.3419182569444439E-2</v>
      </c>
    </row>
    <row r="4507" spans="1:9" x14ac:dyDescent="0.2">
      <c r="A4507" s="160" t="s">
        <v>94</v>
      </c>
      <c r="B4507" s="160" t="s">
        <v>146</v>
      </c>
      <c r="C4507" s="160">
        <f>_xlfn.XLOOKUP(B4507,'2.1.trackMPD'!$R$7:$R$29,'2.1.trackMPD'!$T$7:$T$29)</f>
        <v>6</v>
      </c>
      <c r="D4507" s="160">
        <v>1000</v>
      </c>
      <c r="E4507" s="160" t="s">
        <v>6394</v>
      </c>
      <c r="F4507" s="160" t="s">
        <v>110</v>
      </c>
      <c r="G4507" s="160" t="s">
        <v>140</v>
      </c>
      <c r="H4507" s="160" t="s">
        <v>6392</v>
      </c>
      <c r="I4507" s="160" cm="1">
        <f t="array" ref="I4507">INDEX('2.1.trackMPD'!J:J/(24*60*60),
       MATCH(1,
             (A4507='2.1.trackMPD'!A:A)*
             (C4507='2.1.trackMPD'!D:D)*
             (D4507/10^6='2.1.trackMPD'!H:H)*
             (E4507='2.1.trackMPD'!F:F),
0))</f>
        <v>3.1546810208333333</v>
      </c>
    </row>
    <row r="4508" spans="1:9" x14ac:dyDescent="0.2">
      <c r="A4508" s="160" t="s">
        <v>94</v>
      </c>
      <c r="B4508" s="160" t="s">
        <v>146</v>
      </c>
      <c r="C4508" s="160">
        <f>_xlfn.XLOOKUP(B4508,'2.1.trackMPD'!$R$7:$R$29,'2.1.trackMPD'!$T$7:$T$29)</f>
        <v>6</v>
      </c>
      <c r="D4508" s="160">
        <v>1000</v>
      </c>
      <c r="E4508" s="160" t="s">
        <v>6394</v>
      </c>
      <c r="F4508" s="160" t="s">
        <v>110</v>
      </c>
      <c r="G4508" s="160" t="s">
        <v>124</v>
      </c>
      <c r="H4508" s="160" t="s">
        <v>6393</v>
      </c>
      <c r="I4508" s="160" cm="1">
        <f t="array" ref="I4508">INDEX('2.1.trackMPD'!K:K/(24*60*60),
       MATCH(1,
             (A4508='2.1.trackMPD'!A:A)*
             (C4508='2.1.trackMPD'!D:D)*
             (D4508/10^6='2.1.trackMPD'!H:H)*
             (E4508='2.1.trackMPD'!F:F),
0))</f>
        <v>0</v>
      </c>
    </row>
    <row r="4509" spans="1:9" x14ac:dyDescent="0.2">
      <c r="A4509" s="160" t="s">
        <v>94</v>
      </c>
      <c r="B4509" s="160" t="s">
        <v>146</v>
      </c>
      <c r="C4509" s="160">
        <f>_xlfn.XLOOKUP(B4509,'2.1.trackMPD'!$R$7:$R$29,'2.1.trackMPD'!$T$7:$T$29)</f>
        <v>6</v>
      </c>
      <c r="D4509" s="160">
        <v>1000</v>
      </c>
      <c r="E4509" s="160" t="s">
        <v>6394</v>
      </c>
      <c r="F4509" s="160" t="s">
        <v>110</v>
      </c>
      <c r="G4509" s="160" t="s">
        <v>140</v>
      </c>
      <c r="H4509" s="160" t="s">
        <v>6393</v>
      </c>
      <c r="I4509" s="160" cm="1">
        <f t="array" ref="I4509">INDEX('2.1.trackMPD'!L:L/(24*60*60),
       MATCH(1,
             (A4509='2.1.trackMPD'!A:A)*
             (C4509='2.1.trackMPD'!D:D)*
             (D4509/10^6='2.1.trackMPD'!H:H)*
             (E4509='2.1.trackMPD'!F:F),
0))</f>
        <v>0</v>
      </c>
    </row>
    <row r="4510" spans="1:9" x14ac:dyDescent="0.2">
      <c r="A4510" s="160" t="s">
        <v>94</v>
      </c>
      <c r="B4510" s="160" t="s">
        <v>146</v>
      </c>
      <c r="C4510" s="160">
        <f>_xlfn.XLOOKUP(B4510,'2.1.trackMPD'!$R$7:$R$29,'2.1.trackMPD'!$T$7:$T$29)</f>
        <v>6</v>
      </c>
      <c r="D4510" s="160">
        <v>5000</v>
      </c>
      <c r="E4510" s="160" t="s">
        <v>6394</v>
      </c>
      <c r="F4510" s="160" t="s">
        <v>110</v>
      </c>
      <c r="G4510" s="160" t="s">
        <v>124</v>
      </c>
      <c r="H4510" s="160" t="s">
        <v>6392</v>
      </c>
      <c r="I4510" s="160" cm="1">
        <f t="array" ref="I4510">INDEX('2.1.trackMPD'!I:I/(24*60*60),
       MATCH(1,
             (A4510='2.1.trackMPD'!A:A)*
             (C4510='2.1.trackMPD'!D:D)*
             (D4510/10^6='2.1.trackMPD'!H:H)*
             (E4510='2.1.trackMPD'!F:F),
0))</f>
        <v>0.12971973425925926</v>
      </c>
    </row>
    <row r="4511" spans="1:9" x14ac:dyDescent="0.2">
      <c r="A4511" s="160" t="s">
        <v>94</v>
      </c>
      <c r="B4511" s="160" t="s">
        <v>146</v>
      </c>
      <c r="C4511" s="160">
        <f>_xlfn.XLOOKUP(B4511,'2.1.trackMPD'!$R$7:$R$29,'2.1.trackMPD'!$T$7:$T$29)</f>
        <v>6</v>
      </c>
      <c r="D4511" s="160">
        <v>5000</v>
      </c>
      <c r="E4511" s="160" t="s">
        <v>6394</v>
      </c>
      <c r="F4511" s="160" t="s">
        <v>110</v>
      </c>
      <c r="G4511" s="160" t="s">
        <v>140</v>
      </c>
      <c r="H4511" s="160" t="s">
        <v>6392</v>
      </c>
      <c r="I4511" s="160" cm="1">
        <f t="array" ref="I4511">INDEX('2.1.trackMPD'!J:J/(24*60*60),
       MATCH(1,
             (A4511='2.1.trackMPD'!A:A)*
             (C4511='2.1.trackMPD'!D:D)*
             (D4511/10^6='2.1.trackMPD'!H:H)*
             (E4511='2.1.trackMPD'!F:F),
0))</f>
        <v>7.6564150069444441</v>
      </c>
    </row>
    <row r="4512" spans="1:9" x14ac:dyDescent="0.2">
      <c r="A4512" s="160" t="s">
        <v>94</v>
      </c>
      <c r="B4512" s="160" t="s">
        <v>146</v>
      </c>
      <c r="C4512" s="160">
        <f>_xlfn.XLOOKUP(B4512,'2.1.trackMPD'!$R$7:$R$29,'2.1.trackMPD'!$T$7:$T$29)</f>
        <v>6</v>
      </c>
      <c r="D4512" s="160">
        <v>5000</v>
      </c>
      <c r="E4512" s="160" t="s">
        <v>6394</v>
      </c>
      <c r="F4512" s="160" t="s">
        <v>110</v>
      </c>
      <c r="G4512" s="160" t="s">
        <v>124</v>
      </c>
      <c r="H4512" s="160" t="s">
        <v>6393</v>
      </c>
      <c r="I4512" s="160" cm="1">
        <f t="array" ref="I4512">INDEX('2.1.trackMPD'!K:K/(24*60*60),
       MATCH(1,
             (A4512='2.1.trackMPD'!A:A)*
             (C4512='2.1.trackMPD'!D:D)*
             (D4512/10^6='2.1.trackMPD'!H:H)*
             (E4512='2.1.trackMPD'!F:F),
0))</f>
        <v>0</v>
      </c>
    </row>
    <row r="4513" spans="1:9" x14ac:dyDescent="0.2">
      <c r="A4513" s="160" t="s">
        <v>94</v>
      </c>
      <c r="B4513" s="160" t="s">
        <v>146</v>
      </c>
      <c r="C4513" s="160">
        <f>_xlfn.XLOOKUP(B4513,'2.1.trackMPD'!$R$7:$R$29,'2.1.trackMPD'!$T$7:$T$29)</f>
        <v>6</v>
      </c>
      <c r="D4513" s="160">
        <v>5000</v>
      </c>
      <c r="E4513" s="160" t="s">
        <v>6394</v>
      </c>
      <c r="F4513" s="160" t="s">
        <v>110</v>
      </c>
      <c r="G4513" s="160" t="s">
        <v>140</v>
      </c>
      <c r="H4513" s="160" t="s">
        <v>6393</v>
      </c>
      <c r="I4513" s="160" cm="1">
        <f t="array" ref="I4513">INDEX('2.1.trackMPD'!L:L/(24*60*60),
       MATCH(1,
             (A4513='2.1.trackMPD'!A:A)*
             (C4513='2.1.trackMPD'!D:D)*
             (D4513/10^6='2.1.trackMPD'!H:H)*
             (E4513='2.1.trackMPD'!F:F),
0))</f>
        <v>0</v>
      </c>
    </row>
    <row r="4514" spans="1:9" x14ac:dyDescent="0.2">
      <c r="A4514" s="160" t="s">
        <v>94</v>
      </c>
      <c r="B4514" s="160" t="s">
        <v>146</v>
      </c>
      <c r="C4514" s="160">
        <f>_xlfn.XLOOKUP(B4514,'2.1.trackMPD'!$R$7:$R$29,'2.1.trackMPD'!$T$7:$T$29)</f>
        <v>6</v>
      </c>
      <c r="D4514" s="160">
        <v>1</v>
      </c>
      <c r="E4514" s="160" t="s">
        <v>6395</v>
      </c>
      <c r="F4514" s="160" t="s">
        <v>110</v>
      </c>
      <c r="G4514" s="160" t="s">
        <v>124</v>
      </c>
      <c r="H4514" s="160" t="s">
        <v>6392</v>
      </c>
      <c r="I4514" s="160" t="e" cm="1">
        <f t="array" ref="I4514">INDEX('2.1.trackMPD'!I:I/(24*60*60),
       MATCH(1,
             (A4514='2.1.trackMPD'!A:A)*
             (C4514='2.1.trackMPD'!D:D)*
             (D4514/10^6='2.1.trackMPD'!H:H)*
             (E4514='2.1.trackMPD'!F:F),
0))</f>
        <v>#N/A</v>
      </c>
    </row>
    <row r="4515" spans="1:9" x14ac:dyDescent="0.2">
      <c r="A4515" s="160" t="s">
        <v>94</v>
      </c>
      <c r="B4515" s="160" t="s">
        <v>146</v>
      </c>
      <c r="C4515" s="160">
        <f>_xlfn.XLOOKUP(B4515,'2.1.trackMPD'!$R$7:$R$29,'2.1.trackMPD'!$T$7:$T$29)</f>
        <v>6</v>
      </c>
      <c r="D4515" s="160">
        <v>1</v>
      </c>
      <c r="E4515" s="160" t="s">
        <v>6395</v>
      </c>
      <c r="F4515" s="160" t="s">
        <v>110</v>
      </c>
      <c r="G4515" s="160" t="s">
        <v>140</v>
      </c>
      <c r="H4515" s="160" t="s">
        <v>6392</v>
      </c>
      <c r="I4515" s="160" t="e" cm="1">
        <f t="array" ref="I4515">INDEX('2.1.trackMPD'!J:J/(24*60*60),
       MATCH(1,
             (A4515='2.1.trackMPD'!A:A)*
             (C4515='2.1.trackMPD'!D:D)*
             (D4515/10^6='2.1.trackMPD'!H:H)*
             (E4515='2.1.trackMPD'!F:F),
0))</f>
        <v>#N/A</v>
      </c>
    </row>
    <row r="4516" spans="1:9" x14ac:dyDescent="0.2">
      <c r="A4516" s="160" t="s">
        <v>94</v>
      </c>
      <c r="B4516" s="160" t="s">
        <v>146</v>
      </c>
      <c r="C4516" s="160">
        <f>_xlfn.XLOOKUP(B4516,'2.1.trackMPD'!$R$7:$R$29,'2.1.trackMPD'!$T$7:$T$29)</f>
        <v>6</v>
      </c>
      <c r="D4516" s="160">
        <v>1</v>
      </c>
      <c r="E4516" s="160" t="s">
        <v>6395</v>
      </c>
      <c r="F4516" s="160" t="s">
        <v>110</v>
      </c>
      <c r="G4516" s="160" t="s">
        <v>124</v>
      </c>
      <c r="H4516" s="160" t="s">
        <v>6393</v>
      </c>
      <c r="I4516" s="160" t="e" cm="1">
        <f t="array" ref="I4516">INDEX('2.1.trackMPD'!K:K/(24*60*60),
       MATCH(1,
             (A4516='2.1.trackMPD'!A:A)*
             (C4516='2.1.trackMPD'!D:D)*
             (D4516/10^6='2.1.trackMPD'!H:H)*
             (E4516='2.1.trackMPD'!F:F),
0))</f>
        <v>#N/A</v>
      </c>
    </row>
    <row r="4517" spans="1:9" x14ac:dyDescent="0.2">
      <c r="A4517" s="160" t="s">
        <v>94</v>
      </c>
      <c r="B4517" s="160" t="s">
        <v>146</v>
      </c>
      <c r="C4517" s="160">
        <f>_xlfn.XLOOKUP(B4517,'2.1.trackMPD'!$R$7:$R$29,'2.1.trackMPD'!$T$7:$T$29)</f>
        <v>6</v>
      </c>
      <c r="D4517" s="160">
        <v>1</v>
      </c>
      <c r="E4517" s="160" t="s">
        <v>6395</v>
      </c>
      <c r="F4517" s="160" t="s">
        <v>110</v>
      </c>
      <c r="G4517" s="160" t="s">
        <v>140</v>
      </c>
      <c r="H4517" s="160" t="s">
        <v>6393</v>
      </c>
      <c r="I4517" s="160" t="e" cm="1">
        <f t="array" ref="I4517">INDEX('2.1.trackMPD'!L:L/(24*60*60),
       MATCH(1,
             (A4517='2.1.trackMPD'!A:A)*
             (C4517='2.1.trackMPD'!D:D)*
             (D4517/10^6='2.1.trackMPD'!H:H)*
             (E4517='2.1.trackMPD'!F:F),
0))</f>
        <v>#N/A</v>
      </c>
    </row>
    <row r="4518" spans="1:9" x14ac:dyDescent="0.2">
      <c r="A4518" s="160" t="s">
        <v>94</v>
      </c>
      <c r="B4518" s="160" t="s">
        <v>146</v>
      </c>
      <c r="C4518" s="160">
        <f>_xlfn.XLOOKUP(B4518,'2.1.trackMPD'!$R$7:$R$29,'2.1.trackMPD'!$T$7:$T$29)</f>
        <v>6</v>
      </c>
      <c r="D4518" s="160">
        <v>10</v>
      </c>
      <c r="E4518" s="160" t="s">
        <v>6395</v>
      </c>
      <c r="F4518" s="160" t="s">
        <v>110</v>
      </c>
      <c r="G4518" s="160" t="s">
        <v>124</v>
      </c>
      <c r="H4518" s="160" t="s">
        <v>6392</v>
      </c>
      <c r="I4518" s="160" t="e" cm="1">
        <f t="array" ref="I4518">INDEX('2.1.trackMPD'!I:I/(24*60*60),
       MATCH(1,
             (A4518='2.1.trackMPD'!A:A)*
             (C4518='2.1.trackMPD'!D:D)*
             (D4518/10^6='2.1.trackMPD'!H:H)*
             (E4518='2.1.trackMPD'!F:F),
0))</f>
        <v>#N/A</v>
      </c>
    </row>
    <row r="4519" spans="1:9" x14ac:dyDescent="0.2">
      <c r="A4519" s="160" t="s">
        <v>94</v>
      </c>
      <c r="B4519" s="160" t="s">
        <v>146</v>
      </c>
      <c r="C4519" s="160">
        <f>_xlfn.XLOOKUP(B4519,'2.1.trackMPD'!$R$7:$R$29,'2.1.trackMPD'!$T$7:$T$29)</f>
        <v>6</v>
      </c>
      <c r="D4519" s="160">
        <v>10</v>
      </c>
      <c r="E4519" s="160" t="s">
        <v>6395</v>
      </c>
      <c r="F4519" s="160" t="s">
        <v>110</v>
      </c>
      <c r="G4519" s="160" t="s">
        <v>140</v>
      </c>
      <c r="H4519" s="160" t="s">
        <v>6392</v>
      </c>
      <c r="I4519" s="160" t="e" cm="1">
        <f t="array" ref="I4519">INDEX('2.1.trackMPD'!J:J/(24*60*60),
       MATCH(1,
             (A4519='2.1.trackMPD'!A:A)*
             (C4519='2.1.trackMPD'!D:D)*
             (D4519/10^6='2.1.trackMPD'!H:H)*
             (E4519='2.1.trackMPD'!F:F),
0))</f>
        <v>#N/A</v>
      </c>
    </row>
    <row r="4520" spans="1:9" x14ac:dyDescent="0.2">
      <c r="A4520" s="160" t="s">
        <v>94</v>
      </c>
      <c r="B4520" s="160" t="s">
        <v>146</v>
      </c>
      <c r="C4520" s="160">
        <f>_xlfn.XLOOKUP(B4520,'2.1.trackMPD'!$R$7:$R$29,'2.1.trackMPD'!$T$7:$T$29)</f>
        <v>6</v>
      </c>
      <c r="D4520" s="160">
        <v>10</v>
      </c>
      <c r="E4520" s="160" t="s">
        <v>6395</v>
      </c>
      <c r="F4520" s="160" t="s">
        <v>110</v>
      </c>
      <c r="G4520" s="160" t="s">
        <v>124</v>
      </c>
      <c r="H4520" s="160" t="s">
        <v>6393</v>
      </c>
      <c r="I4520" s="160" t="e" cm="1">
        <f t="array" ref="I4520">INDEX('2.1.trackMPD'!K:K/(24*60*60),
       MATCH(1,
             (A4520='2.1.trackMPD'!A:A)*
             (C4520='2.1.trackMPD'!D:D)*
             (D4520/10^6='2.1.trackMPD'!H:H)*
             (E4520='2.1.trackMPD'!F:F),
0))</f>
        <v>#N/A</v>
      </c>
    </row>
    <row r="4521" spans="1:9" x14ac:dyDescent="0.2">
      <c r="A4521" s="160" t="s">
        <v>94</v>
      </c>
      <c r="B4521" s="160" t="s">
        <v>146</v>
      </c>
      <c r="C4521" s="160">
        <f>_xlfn.XLOOKUP(B4521,'2.1.trackMPD'!$R$7:$R$29,'2.1.trackMPD'!$T$7:$T$29)</f>
        <v>6</v>
      </c>
      <c r="D4521" s="160">
        <v>10</v>
      </c>
      <c r="E4521" s="160" t="s">
        <v>6395</v>
      </c>
      <c r="F4521" s="160" t="s">
        <v>110</v>
      </c>
      <c r="G4521" s="160" t="s">
        <v>140</v>
      </c>
      <c r="H4521" s="160" t="s">
        <v>6393</v>
      </c>
      <c r="I4521" s="160" t="e" cm="1">
        <f t="array" ref="I4521">INDEX('2.1.trackMPD'!L:L/(24*60*60),
       MATCH(1,
             (A4521='2.1.trackMPD'!A:A)*
             (C4521='2.1.trackMPD'!D:D)*
             (D4521/10^6='2.1.trackMPD'!H:H)*
             (E4521='2.1.trackMPD'!F:F),
0))</f>
        <v>#N/A</v>
      </c>
    </row>
    <row r="4522" spans="1:9" x14ac:dyDescent="0.2">
      <c r="A4522" s="160" t="s">
        <v>94</v>
      </c>
      <c r="B4522" s="160" t="s">
        <v>146</v>
      </c>
      <c r="C4522" s="160">
        <f>_xlfn.XLOOKUP(B4522,'2.1.trackMPD'!$R$7:$R$29,'2.1.trackMPD'!$T$7:$T$29)</f>
        <v>6</v>
      </c>
      <c r="D4522" s="160">
        <v>100</v>
      </c>
      <c r="E4522" s="160" t="s">
        <v>6395</v>
      </c>
      <c r="F4522" s="160" t="s">
        <v>110</v>
      </c>
      <c r="G4522" s="160" t="s">
        <v>124</v>
      </c>
      <c r="H4522" s="160" t="s">
        <v>6392</v>
      </c>
      <c r="I4522" s="160" t="e" cm="1">
        <f t="array" ref="I4522">INDEX('2.1.trackMPD'!I:I/(24*60*60),
       MATCH(1,
             (A4522='2.1.trackMPD'!A:A)*
             (C4522='2.1.trackMPD'!D:D)*
             (D4522/10^6='2.1.trackMPD'!H:H)*
             (E4522='2.1.trackMPD'!F:F),
0))</f>
        <v>#N/A</v>
      </c>
    </row>
    <row r="4523" spans="1:9" x14ac:dyDescent="0.2">
      <c r="A4523" s="160" t="s">
        <v>94</v>
      </c>
      <c r="B4523" s="160" t="s">
        <v>146</v>
      </c>
      <c r="C4523" s="160">
        <f>_xlfn.XLOOKUP(B4523,'2.1.trackMPD'!$R$7:$R$29,'2.1.trackMPD'!$T$7:$T$29)</f>
        <v>6</v>
      </c>
      <c r="D4523" s="160">
        <v>100</v>
      </c>
      <c r="E4523" s="160" t="s">
        <v>6395</v>
      </c>
      <c r="F4523" s="160" t="s">
        <v>110</v>
      </c>
      <c r="G4523" s="160" t="s">
        <v>140</v>
      </c>
      <c r="H4523" s="160" t="s">
        <v>6392</v>
      </c>
      <c r="I4523" s="160" t="e" cm="1">
        <f t="array" ref="I4523">INDEX('2.1.trackMPD'!J:J/(24*60*60),
       MATCH(1,
             (A4523='2.1.trackMPD'!A:A)*
             (C4523='2.1.trackMPD'!D:D)*
             (D4523/10^6='2.1.trackMPD'!H:H)*
             (E4523='2.1.trackMPD'!F:F),
0))</f>
        <v>#N/A</v>
      </c>
    </row>
    <row r="4524" spans="1:9" x14ac:dyDescent="0.2">
      <c r="A4524" s="160" t="s">
        <v>94</v>
      </c>
      <c r="B4524" s="160" t="s">
        <v>146</v>
      </c>
      <c r="C4524" s="160">
        <f>_xlfn.XLOOKUP(B4524,'2.1.trackMPD'!$R$7:$R$29,'2.1.trackMPD'!$T$7:$T$29)</f>
        <v>6</v>
      </c>
      <c r="D4524" s="160">
        <v>100</v>
      </c>
      <c r="E4524" s="160" t="s">
        <v>6395</v>
      </c>
      <c r="F4524" s="160" t="s">
        <v>110</v>
      </c>
      <c r="G4524" s="160" t="s">
        <v>124</v>
      </c>
      <c r="H4524" s="160" t="s">
        <v>6393</v>
      </c>
      <c r="I4524" s="160" t="e" cm="1">
        <f t="array" ref="I4524">INDEX('2.1.trackMPD'!K:K/(24*60*60),
       MATCH(1,
             (A4524='2.1.trackMPD'!A:A)*
             (C4524='2.1.trackMPD'!D:D)*
             (D4524/10^6='2.1.trackMPD'!H:H)*
             (E4524='2.1.trackMPD'!F:F),
0))</f>
        <v>#N/A</v>
      </c>
    </row>
    <row r="4525" spans="1:9" x14ac:dyDescent="0.2">
      <c r="A4525" s="160" t="s">
        <v>94</v>
      </c>
      <c r="B4525" s="160" t="s">
        <v>146</v>
      </c>
      <c r="C4525" s="160">
        <f>_xlfn.XLOOKUP(B4525,'2.1.trackMPD'!$R$7:$R$29,'2.1.trackMPD'!$T$7:$T$29)</f>
        <v>6</v>
      </c>
      <c r="D4525" s="160">
        <v>100</v>
      </c>
      <c r="E4525" s="160" t="s">
        <v>6395</v>
      </c>
      <c r="F4525" s="160" t="s">
        <v>110</v>
      </c>
      <c r="G4525" s="160" t="s">
        <v>140</v>
      </c>
      <c r="H4525" s="160" t="s">
        <v>6393</v>
      </c>
      <c r="I4525" s="160" t="e" cm="1">
        <f t="array" ref="I4525">INDEX('2.1.trackMPD'!L:L/(24*60*60),
       MATCH(1,
             (A4525='2.1.trackMPD'!A:A)*
             (C4525='2.1.trackMPD'!D:D)*
             (D4525/10^6='2.1.trackMPD'!H:H)*
             (E4525='2.1.trackMPD'!F:F),
0))</f>
        <v>#N/A</v>
      </c>
    </row>
    <row r="4526" spans="1:9" x14ac:dyDescent="0.2">
      <c r="A4526" s="160" t="s">
        <v>94</v>
      </c>
      <c r="B4526" s="160" t="s">
        <v>147</v>
      </c>
      <c r="C4526" s="160">
        <f>_xlfn.XLOOKUP(B4526,'2.1.trackMPD'!$R$7:$R$29,'2.1.trackMPD'!$T$7:$T$29)</f>
        <v>6</v>
      </c>
      <c r="D4526" s="160">
        <v>1</v>
      </c>
      <c r="E4526" s="160" t="s">
        <v>6390</v>
      </c>
      <c r="F4526" s="160" t="s">
        <v>110</v>
      </c>
      <c r="G4526" s="160" t="s">
        <v>124</v>
      </c>
      <c r="H4526" s="160" t="s">
        <v>6392</v>
      </c>
      <c r="I4526" s="160" cm="1">
        <f t="array" ref="I4526">INDEX('2.1.trackMPD'!I:I/(24*60*60),
       MATCH(1,
             (A4526='2.1.trackMPD'!A:A)*
             (C4526='2.1.trackMPD'!D:D)*
             (D4526/10^6='2.1.trackMPD'!H:H)*
             (E4526='2.1.trackMPD'!F:F),
0))</f>
        <v>7.0707704861111112E-7</v>
      </c>
    </row>
    <row r="4527" spans="1:9" x14ac:dyDescent="0.2">
      <c r="A4527" s="160" t="s">
        <v>94</v>
      </c>
      <c r="B4527" s="160" t="s">
        <v>147</v>
      </c>
      <c r="C4527" s="160">
        <f>_xlfn.XLOOKUP(B4527,'2.1.trackMPD'!$R$7:$R$29,'2.1.trackMPD'!$T$7:$T$29)</f>
        <v>6</v>
      </c>
      <c r="D4527" s="160">
        <v>1</v>
      </c>
      <c r="E4527" s="160" t="s">
        <v>6390</v>
      </c>
      <c r="F4527" s="160" t="s">
        <v>110</v>
      </c>
      <c r="G4527" s="160" t="s">
        <v>140</v>
      </c>
      <c r="H4527" s="160" t="s">
        <v>6392</v>
      </c>
      <c r="I4527" s="160" cm="1">
        <f t="array" ref="I4527">INDEX('2.1.trackMPD'!J:J/(24*60*60),
       MATCH(1,
             (A4527='2.1.trackMPD'!A:A)*
             (C4527='2.1.trackMPD'!D:D)*
             (D4527/10^6='2.1.trackMPD'!H:H)*
             (E4527='2.1.trackMPD'!F:F),
0))</f>
        <v>5.2363405162037038E-5</v>
      </c>
    </row>
    <row r="4528" spans="1:9" x14ac:dyDescent="0.2">
      <c r="A4528" s="160" t="s">
        <v>94</v>
      </c>
      <c r="B4528" s="160" t="s">
        <v>147</v>
      </c>
      <c r="C4528" s="160">
        <f>_xlfn.XLOOKUP(B4528,'2.1.trackMPD'!$R$7:$R$29,'2.1.trackMPD'!$T$7:$T$29)</f>
        <v>6</v>
      </c>
      <c r="D4528" s="160">
        <v>1</v>
      </c>
      <c r="E4528" s="160" t="s">
        <v>6390</v>
      </c>
      <c r="F4528" s="160" t="s">
        <v>110</v>
      </c>
      <c r="G4528" s="160" t="s">
        <v>124</v>
      </c>
      <c r="H4528" s="160" t="s">
        <v>6393</v>
      </c>
      <c r="I4528" s="160" cm="1">
        <f t="array" ref="I4528">INDEX('2.1.trackMPD'!K:K/(24*60*60),
       MATCH(1,
             (A4528='2.1.trackMPD'!A:A)*
             (C4528='2.1.trackMPD'!D:D)*
             (D4528/10^6='2.1.trackMPD'!H:H)*
             (E4528='2.1.trackMPD'!F:F),
0))</f>
        <v>3.4127532407407406E-7</v>
      </c>
    </row>
    <row r="4529" spans="1:9" x14ac:dyDescent="0.2">
      <c r="A4529" s="160" t="s">
        <v>94</v>
      </c>
      <c r="B4529" s="160" t="s">
        <v>147</v>
      </c>
      <c r="C4529" s="160">
        <f>_xlfn.XLOOKUP(B4529,'2.1.trackMPD'!$R$7:$R$29,'2.1.trackMPD'!$T$7:$T$29)</f>
        <v>6</v>
      </c>
      <c r="D4529" s="160">
        <v>1</v>
      </c>
      <c r="E4529" s="160" t="s">
        <v>6390</v>
      </c>
      <c r="F4529" s="160" t="s">
        <v>110</v>
      </c>
      <c r="G4529" s="160" t="s">
        <v>140</v>
      </c>
      <c r="H4529" s="160" t="s">
        <v>6393</v>
      </c>
      <c r="I4529" s="160" cm="1">
        <f t="array" ref="I4529">INDEX('2.1.trackMPD'!L:L/(24*60*60),
       MATCH(1,
             (A4529='2.1.trackMPD'!A:A)*
             (C4529='2.1.trackMPD'!D:D)*
             (D4529/10^6='2.1.trackMPD'!H:H)*
             (E4529='2.1.trackMPD'!F:F),
0))</f>
        <v>0</v>
      </c>
    </row>
    <row r="4530" spans="1:9" x14ac:dyDescent="0.2">
      <c r="A4530" s="160" t="s">
        <v>94</v>
      </c>
      <c r="B4530" s="160" t="s">
        <v>147</v>
      </c>
      <c r="C4530" s="160">
        <f>_xlfn.XLOOKUP(B4530,'2.1.trackMPD'!$R$7:$R$29,'2.1.trackMPD'!$T$7:$T$29)</f>
        <v>6</v>
      </c>
      <c r="D4530" s="160">
        <v>10</v>
      </c>
      <c r="E4530" s="160" t="s">
        <v>6390</v>
      </c>
      <c r="F4530" s="160" t="s">
        <v>110</v>
      </c>
      <c r="G4530" s="160" t="s">
        <v>124</v>
      </c>
      <c r="H4530" s="160" t="s">
        <v>6392</v>
      </c>
      <c r="I4530" s="160" cm="1">
        <f t="array" ref="I4530">INDEX('2.1.trackMPD'!I:I/(24*60*60),
       MATCH(1,
             (A4530='2.1.trackMPD'!A:A)*
             (C4530='2.1.trackMPD'!D:D)*
             (D4530/10^6='2.1.trackMPD'!H:H)*
             (E4530='2.1.trackMPD'!F:F),
0))</f>
        <v>9.2271440972222226E-7</v>
      </c>
    </row>
    <row r="4531" spans="1:9" x14ac:dyDescent="0.2">
      <c r="A4531" s="160" t="s">
        <v>94</v>
      </c>
      <c r="B4531" s="160" t="s">
        <v>147</v>
      </c>
      <c r="C4531" s="160">
        <f>_xlfn.XLOOKUP(B4531,'2.1.trackMPD'!$R$7:$R$29,'2.1.trackMPD'!$T$7:$T$29)</f>
        <v>6</v>
      </c>
      <c r="D4531" s="160">
        <v>10</v>
      </c>
      <c r="E4531" s="160" t="s">
        <v>6390</v>
      </c>
      <c r="F4531" s="160" t="s">
        <v>110</v>
      </c>
      <c r="G4531" s="160" t="s">
        <v>140</v>
      </c>
      <c r="H4531" s="160" t="s">
        <v>6392</v>
      </c>
      <c r="I4531" s="160" cm="1">
        <f t="array" ref="I4531">INDEX('2.1.trackMPD'!J:J/(24*60*60),
       MATCH(1,
             (A4531='2.1.trackMPD'!A:A)*
             (C4531='2.1.trackMPD'!D:D)*
             (D4531/10^6='2.1.trackMPD'!H:H)*
             (E4531='2.1.trackMPD'!F:F),
0))</f>
        <v>3.5043212928240743E-5</v>
      </c>
    </row>
    <row r="4532" spans="1:9" x14ac:dyDescent="0.2">
      <c r="A4532" s="160" t="s">
        <v>94</v>
      </c>
      <c r="B4532" s="160" t="s">
        <v>147</v>
      </c>
      <c r="C4532" s="160">
        <f>_xlfn.XLOOKUP(B4532,'2.1.trackMPD'!$R$7:$R$29,'2.1.trackMPD'!$T$7:$T$29)</f>
        <v>6</v>
      </c>
      <c r="D4532" s="160">
        <v>10</v>
      </c>
      <c r="E4532" s="160" t="s">
        <v>6390</v>
      </c>
      <c r="F4532" s="160" t="s">
        <v>110</v>
      </c>
      <c r="G4532" s="160" t="s">
        <v>124</v>
      </c>
      <c r="H4532" s="160" t="s">
        <v>6393</v>
      </c>
      <c r="I4532" s="160" cm="1">
        <f t="array" ref="I4532">INDEX('2.1.trackMPD'!K:K/(24*60*60),
       MATCH(1,
             (A4532='2.1.trackMPD'!A:A)*
             (C4532='2.1.trackMPD'!D:D)*
             (D4532/10^6='2.1.trackMPD'!H:H)*
             (E4532='2.1.trackMPD'!F:F),
0))</f>
        <v>0</v>
      </c>
    </row>
    <row r="4533" spans="1:9" x14ac:dyDescent="0.2">
      <c r="A4533" s="160" t="s">
        <v>94</v>
      </c>
      <c r="B4533" s="160" t="s">
        <v>147</v>
      </c>
      <c r="C4533" s="160">
        <f>_xlfn.XLOOKUP(B4533,'2.1.trackMPD'!$R$7:$R$29,'2.1.trackMPD'!$T$7:$T$29)</f>
        <v>6</v>
      </c>
      <c r="D4533" s="160">
        <v>10</v>
      </c>
      <c r="E4533" s="160" t="s">
        <v>6390</v>
      </c>
      <c r="F4533" s="160" t="s">
        <v>110</v>
      </c>
      <c r="G4533" s="160" t="s">
        <v>140</v>
      </c>
      <c r="H4533" s="160" t="s">
        <v>6393</v>
      </c>
      <c r="I4533" s="160" cm="1">
        <f t="array" ref="I4533">INDEX('2.1.trackMPD'!L:L/(24*60*60),
       MATCH(1,
             (A4533='2.1.trackMPD'!A:A)*
             (C4533='2.1.trackMPD'!D:D)*
             (D4533/10^6='2.1.trackMPD'!H:H)*
             (E4533='2.1.trackMPD'!F:F),
0))</f>
        <v>1.0996491319444443E-6</v>
      </c>
    </row>
    <row r="4534" spans="1:9" x14ac:dyDescent="0.2">
      <c r="A4534" s="160" t="s">
        <v>94</v>
      </c>
      <c r="B4534" s="160" t="s">
        <v>147</v>
      </c>
      <c r="C4534" s="160">
        <f>_xlfn.XLOOKUP(B4534,'2.1.trackMPD'!$R$7:$R$29,'2.1.trackMPD'!$T$7:$T$29)</f>
        <v>6</v>
      </c>
      <c r="D4534" s="160">
        <v>100</v>
      </c>
      <c r="E4534" s="160" t="s">
        <v>6390</v>
      </c>
      <c r="F4534" s="160" t="s">
        <v>110</v>
      </c>
      <c r="G4534" s="160" t="s">
        <v>124</v>
      </c>
      <c r="H4534" s="160" t="s">
        <v>6392</v>
      </c>
      <c r="I4534" s="160" cm="1">
        <f t="array" ref="I4534">INDEX('2.1.trackMPD'!I:I/(24*60*60),
       MATCH(1,
             (A4534='2.1.trackMPD'!A:A)*
             (C4534='2.1.trackMPD'!D:D)*
             (D4534/10^6='2.1.trackMPD'!H:H)*
             (E4534='2.1.trackMPD'!F:F),
0))</f>
        <v>8.6349541354166666E-4</v>
      </c>
    </row>
    <row r="4535" spans="1:9" x14ac:dyDescent="0.2">
      <c r="A4535" s="160" t="s">
        <v>94</v>
      </c>
      <c r="B4535" s="160" t="s">
        <v>147</v>
      </c>
      <c r="C4535" s="160">
        <f>_xlfn.XLOOKUP(B4535,'2.1.trackMPD'!$R$7:$R$29,'2.1.trackMPD'!$T$7:$T$29)</f>
        <v>6</v>
      </c>
      <c r="D4535" s="160">
        <v>100</v>
      </c>
      <c r="E4535" s="160" t="s">
        <v>6390</v>
      </c>
      <c r="F4535" s="160" t="s">
        <v>110</v>
      </c>
      <c r="G4535" s="160" t="s">
        <v>140</v>
      </c>
      <c r="H4535" s="160" t="s">
        <v>6392</v>
      </c>
      <c r="I4535" s="160" cm="1">
        <f t="array" ref="I4535">INDEX('2.1.trackMPD'!J:J/(24*60*60),
       MATCH(1,
             (A4535='2.1.trackMPD'!A:A)*
             (C4535='2.1.trackMPD'!D:D)*
             (D4535/10^6='2.1.trackMPD'!H:H)*
             (E4535='2.1.trackMPD'!F:F),
0))</f>
        <v>1.5767033472222222E-3</v>
      </c>
    </row>
    <row r="4536" spans="1:9" x14ac:dyDescent="0.2">
      <c r="A4536" s="160" t="s">
        <v>94</v>
      </c>
      <c r="B4536" s="160" t="s">
        <v>147</v>
      </c>
      <c r="C4536" s="160">
        <f>_xlfn.XLOOKUP(B4536,'2.1.trackMPD'!$R$7:$R$29,'2.1.trackMPD'!$T$7:$T$29)</f>
        <v>6</v>
      </c>
      <c r="D4536" s="160">
        <v>100</v>
      </c>
      <c r="E4536" s="160" t="s">
        <v>6390</v>
      </c>
      <c r="F4536" s="160" t="s">
        <v>110</v>
      </c>
      <c r="G4536" s="160" t="s">
        <v>124</v>
      </c>
      <c r="H4536" s="160" t="s">
        <v>6393</v>
      </c>
      <c r="I4536" s="160" cm="1">
        <f t="array" ref="I4536">INDEX('2.1.trackMPD'!K:K/(24*60*60),
       MATCH(1,
             (A4536='2.1.trackMPD'!A:A)*
             (C4536='2.1.trackMPD'!D:D)*
             (D4536/10^6='2.1.trackMPD'!H:H)*
             (E4536='2.1.trackMPD'!F:F),
0))</f>
        <v>0</v>
      </c>
    </row>
    <row r="4537" spans="1:9" x14ac:dyDescent="0.2">
      <c r="A4537" s="160" t="s">
        <v>94</v>
      </c>
      <c r="B4537" s="160" t="s">
        <v>147</v>
      </c>
      <c r="C4537" s="160">
        <f>_xlfn.XLOOKUP(B4537,'2.1.trackMPD'!$R$7:$R$29,'2.1.trackMPD'!$T$7:$T$29)</f>
        <v>6</v>
      </c>
      <c r="D4537" s="160">
        <v>100</v>
      </c>
      <c r="E4537" s="160" t="s">
        <v>6390</v>
      </c>
      <c r="F4537" s="160" t="s">
        <v>110</v>
      </c>
      <c r="G4537" s="160" t="s">
        <v>140</v>
      </c>
      <c r="H4537" s="160" t="s">
        <v>6393</v>
      </c>
      <c r="I4537" s="160" cm="1">
        <f t="array" ref="I4537">INDEX('2.1.trackMPD'!L:L/(24*60*60),
       MATCH(1,
             (A4537='2.1.trackMPD'!A:A)*
             (C4537='2.1.trackMPD'!D:D)*
             (D4537/10^6='2.1.trackMPD'!H:H)*
             (E4537='2.1.trackMPD'!F:F),
0))</f>
        <v>0</v>
      </c>
    </row>
    <row r="4538" spans="1:9" x14ac:dyDescent="0.2">
      <c r="A4538" s="160" t="s">
        <v>94</v>
      </c>
      <c r="B4538" s="160" t="s">
        <v>147</v>
      </c>
      <c r="C4538" s="160">
        <f>_xlfn.XLOOKUP(B4538,'2.1.trackMPD'!$R$7:$R$29,'2.1.trackMPD'!$T$7:$T$29)</f>
        <v>6</v>
      </c>
      <c r="D4538" s="160">
        <v>1000</v>
      </c>
      <c r="E4538" s="160" t="s">
        <v>6390</v>
      </c>
      <c r="F4538" s="160" t="s">
        <v>110</v>
      </c>
      <c r="G4538" s="160" t="s">
        <v>124</v>
      </c>
      <c r="H4538" s="160" t="s">
        <v>6392</v>
      </c>
      <c r="I4538" s="160" cm="1">
        <f t="array" ref="I4538">INDEX('2.1.trackMPD'!I:I/(24*60*60),
       MATCH(1,
             (A4538='2.1.trackMPD'!A:A)*
             (C4538='2.1.trackMPD'!D:D)*
             (D4538/10^6='2.1.trackMPD'!H:H)*
             (E4538='2.1.trackMPD'!F:F),
0))</f>
        <v>5.9026715428240735E-2</v>
      </c>
    </row>
    <row r="4539" spans="1:9" x14ac:dyDescent="0.2">
      <c r="A4539" s="160" t="s">
        <v>94</v>
      </c>
      <c r="B4539" s="160" t="s">
        <v>147</v>
      </c>
      <c r="C4539" s="160">
        <f>_xlfn.XLOOKUP(B4539,'2.1.trackMPD'!$R$7:$R$29,'2.1.trackMPD'!$T$7:$T$29)</f>
        <v>6</v>
      </c>
      <c r="D4539" s="160">
        <v>1000</v>
      </c>
      <c r="E4539" s="160" t="s">
        <v>6390</v>
      </c>
      <c r="F4539" s="160" t="s">
        <v>110</v>
      </c>
      <c r="G4539" s="160" t="s">
        <v>140</v>
      </c>
      <c r="H4539" s="160" t="s">
        <v>6392</v>
      </c>
      <c r="I4539" s="160" cm="1">
        <f t="array" ref="I4539">INDEX('2.1.trackMPD'!J:J/(24*60*60),
       MATCH(1,
             (A4539='2.1.trackMPD'!A:A)*
             (C4539='2.1.trackMPD'!D:D)*
             (D4539/10^6='2.1.trackMPD'!H:H)*
             (E4539='2.1.trackMPD'!F:F),
0))</f>
        <v>3.4855258993055558</v>
      </c>
    </row>
    <row r="4540" spans="1:9" x14ac:dyDescent="0.2">
      <c r="A4540" s="160" t="s">
        <v>94</v>
      </c>
      <c r="B4540" s="160" t="s">
        <v>147</v>
      </c>
      <c r="C4540" s="160">
        <f>_xlfn.XLOOKUP(B4540,'2.1.trackMPD'!$R$7:$R$29,'2.1.trackMPD'!$T$7:$T$29)</f>
        <v>6</v>
      </c>
      <c r="D4540" s="160">
        <v>1000</v>
      </c>
      <c r="E4540" s="160" t="s">
        <v>6390</v>
      </c>
      <c r="F4540" s="160" t="s">
        <v>110</v>
      </c>
      <c r="G4540" s="160" t="s">
        <v>124</v>
      </c>
      <c r="H4540" s="160" t="s">
        <v>6393</v>
      </c>
      <c r="I4540" s="160" cm="1">
        <f t="array" ref="I4540">INDEX('2.1.trackMPD'!K:K/(24*60*60),
       MATCH(1,
             (A4540='2.1.trackMPD'!A:A)*
             (C4540='2.1.trackMPD'!D:D)*
             (D4540/10^6='2.1.trackMPD'!H:H)*
             (E4540='2.1.trackMPD'!F:F),
0))</f>
        <v>0</v>
      </c>
    </row>
    <row r="4541" spans="1:9" x14ac:dyDescent="0.2">
      <c r="A4541" s="160" t="s">
        <v>94</v>
      </c>
      <c r="B4541" s="160" t="s">
        <v>147</v>
      </c>
      <c r="C4541" s="160">
        <f>_xlfn.XLOOKUP(B4541,'2.1.trackMPD'!$R$7:$R$29,'2.1.trackMPD'!$T$7:$T$29)</f>
        <v>6</v>
      </c>
      <c r="D4541" s="160">
        <v>1000</v>
      </c>
      <c r="E4541" s="160" t="s">
        <v>6390</v>
      </c>
      <c r="F4541" s="160" t="s">
        <v>110</v>
      </c>
      <c r="G4541" s="160" t="s">
        <v>140</v>
      </c>
      <c r="H4541" s="160" t="s">
        <v>6393</v>
      </c>
      <c r="I4541" s="160" cm="1">
        <f t="array" ref="I4541">INDEX('2.1.trackMPD'!L:L/(24*60*60),
       MATCH(1,
             (A4541='2.1.trackMPD'!A:A)*
             (C4541='2.1.trackMPD'!D:D)*
             (D4541/10^6='2.1.trackMPD'!H:H)*
             (E4541='2.1.trackMPD'!F:F),
0))</f>
        <v>0</v>
      </c>
    </row>
    <row r="4542" spans="1:9" x14ac:dyDescent="0.2">
      <c r="A4542" s="160" t="s">
        <v>94</v>
      </c>
      <c r="B4542" s="160" t="s">
        <v>147</v>
      </c>
      <c r="C4542" s="160">
        <f>_xlfn.XLOOKUP(B4542,'2.1.trackMPD'!$R$7:$R$29,'2.1.trackMPD'!$T$7:$T$29)</f>
        <v>6</v>
      </c>
      <c r="D4542" s="160">
        <v>5000</v>
      </c>
      <c r="E4542" s="160" t="s">
        <v>6390</v>
      </c>
      <c r="F4542" s="160" t="s">
        <v>110</v>
      </c>
      <c r="G4542" s="160" t="s">
        <v>124</v>
      </c>
      <c r="H4542" s="160" t="s">
        <v>6392</v>
      </c>
      <c r="I4542" s="160" cm="1">
        <f t="array" ref="I4542">INDEX('2.1.trackMPD'!I:I/(24*60*60),
       MATCH(1,
             (A4542='2.1.trackMPD'!A:A)*
             (C4542='2.1.trackMPD'!D:D)*
             (D4542/10^6='2.1.trackMPD'!H:H)*
             (E4542='2.1.trackMPD'!F:F),
0))</f>
        <v>0.23320733935185184</v>
      </c>
    </row>
    <row r="4543" spans="1:9" x14ac:dyDescent="0.2">
      <c r="A4543" s="160" t="s">
        <v>94</v>
      </c>
      <c r="B4543" s="160" t="s">
        <v>147</v>
      </c>
      <c r="C4543" s="160">
        <f>_xlfn.XLOOKUP(B4543,'2.1.trackMPD'!$R$7:$R$29,'2.1.trackMPD'!$T$7:$T$29)</f>
        <v>6</v>
      </c>
      <c r="D4543" s="160">
        <v>5000</v>
      </c>
      <c r="E4543" s="160" t="s">
        <v>6390</v>
      </c>
      <c r="F4543" s="160" t="s">
        <v>110</v>
      </c>
      <c r="G4543" s="160" t="s">
        <v>140</v>
      </c>
      <c r="H4543" s="160" t="s">
        <v>6392</v>
      </c>
      <c r="I4543" s="160" cm="1">
        <f t="array" ref="I4543">INDEX('2.1.trackMPD'!J:J/(24*60*60),
       MATCH(1,
             (A4543='2.1.trackMPD'!A:A)*
             (C4543='2.1.trackMPD'!D:D)*
             (D4543/10^6='2.1.trackMPD'!H:H)*
             (E4543='2.1.trackMPD'!F:F),
0))</f>
        <v>13.762183506944444</v>
      </c>
    </row>
    <row r="4544" spans="1:9" x14ac:dyDescent="0.2">
      <c r="A4544" s="160" t="s">
        <v>94</v>
      </c>
      <c r="B4544" s="160" t="s">
        <v>147</v>
      </c>
      <c r="C4544" s="160">
        <f>_xlfn.XLOOKUP(B4544,'2.1.trackMPD'!$R$7:$R$29,'2.1.trackMPD'!$T$7:$T$29)</f>
        <v>6</v>
      </c>
      <c r="D4544" s="160">
        <v>5000</v>
      </c>
      <c r="E4544" s="160" t="s">
        <v>6390</v>
      </c>
      <c r="F4544" s="160" t="s">
        <v>110</v>
      </c>
      <c r="G4544" s="160" t="s">
        <v>124</v>
      </c>
      <c r="H4544" s="160" t="s">
        <v>6393</v>
      </c>
      <c r="I4544" s="160" cm="1">
        <f t="array" ref="I4544">INDEX('2.1.trackMPD'!K:K/(24*60*60),
       MATCH(1,
             (A4544='2.1.trackMPD'!A:A)*
             (C4544='2.1.trackMPD'!D:D)*
             (D4544/10^6='2.1.trackMPD'!H:H)*
             (E4544='2.1.trackMPD'!F:F),
0))</f>
        <v>0</v>
      </c>
    </row>
    <row r="4545" spans="1:9" x14ac:dyDescent="0.2">
      <c r="A4545" s="160" t="s">
        <v>94</v>
      </c>
      <c r="B4545" s="160" t="s">
        <v>147</v>
      </c>
      <c r="C4545" s="160">
        <f>_xlfn.XLOOKUP(B4545,'2.1.trackMPD'!$R$7:$R$29,'2.1.trackMPD'!$T$7:$T$29)</f>
        <v>6</v>
      </c>
      <c r="D4545" s="160">
        <v>5000</v>
      </c>
      <c r="E4545" s="160" t="s">
        <v>6390</v>
      </c>
      <c r="F4545" s="160" t="s">
        <v>110</v>
      </c>
      <c r="G4545" s="160" t="s">
        <v>140</v>
      </c>
      <c r="H4545" s="160" t="s">
        <v>6393</v>
      </c>
      <c r="I4545" s="160" cm="1">
        <f t="array" ref="I4545">INDEX('2.1.trackMPD'!L:L/(24*60*60),
       MATCH(1,
             (A4545='2.1.trackMPD'!A:A)*
             (C4545='2.1.trackMPD'!D:D)*
             (D4545/10^6='2.1.trackMPD'!H:H)*
             (E4545='2.1.trackMPD'!F:F),
0))</f>
        <v>0</v>
      </c>
    </row>
    <row r="4546" spans="1:9" x14ac:dyDescent="0.2">
      <c r="A4546" s="160" t="s">
        <v>94</v>
      </c>
      <c r="B4546" s="160" t="s">
        <v>147</v>
      </c>
      <c r="C4546" s="160">
        <f>_xlfn.XLOOKUP(B4546,'2.1.trackMPD'!$R$7:$R$29,'2.1.trackMPD'!$T$7:$T$29)</f>
        <v>6</v>
      </c>
      <c r="D4546" s="160">
        <v>1</v>
      </c>
      <c r="E4546" s="160" t="s">
        <v>6394</v>
      </c>
      <c r="F4546" s="160" t="s">
        <v>110</v>
      </c>
      <c r="G4546" s="160" t="s">
        <v>124</v>
      </c>
      <c r="H4546" s="160" t="s">
        <v>6392</v>
      </c>
      <c r="I4546" s="160" cm="1">
        <f t="array" ref="I4546">INDEX('2.1.trackMPD'!I:I/(24*60*60),
       MATCH(1,
             (A4546='2.1.trackMPD'!A:A)*
             (C4546='2.1.trackMPD'!D:D)*
             (D4546/10^6='2.1.trackMPD'!H:H)*
             (E4546='2.1.trackMPD'!F:F),
0))</f>
        <v>6.8932571759259253E-7</v>
      </c>
    </row>
    <row r="4547" spans="1:9" x14ac:dyDescent="0.2">
      <c r="A4547" s="160" t="s">
        <v>94</v>
      </c>
      <c r="B4547" s="160" t="s">
        <v>147</v>
      </c>
      <c r="C4547" s="160">
        <f>_xlfn.XLOOKUP(B4547,'2.1.trackMPD'!$R$7:$R$29,'2.1.trackMPD'!$T$7:$T$29)</f>
        <v>6</v>
      </c>
      <c r="D4547" s="160">
        <v>1</v>
      </c>
      <c r="E4547" s="160" t="s">
        <v>6394</v>
      </c>
      <c r="F4547" s="160" t="s">
        <v>110</v>
      </c>
      <c r="G4547" s="160" t="s">
        <v>140</v>
      </c>
      <c r="H4547" s="160" t="s">
        <v>6392</v>
      </c>
      <c r="I4547" s="160" cm="1">
        <f t="array" ref="I4547">INDEX('2.1.trackMPD'!J:J/(24*60*60),
       MATCH(1,
             (A4547='2.1.trackMPD'!A:A)*
             (C4547='2.1.trackMPD'!D:D)*
             (D4547/10^6='2.1.trackMPD'!H:H)*
             (E4547='2.1.trackMPD'!F:F),
0))</f>
        <v>5.7354469895833331E-5</v>
      </c>
    </row>
    <row r="4548" spans="1:9" x14ac:dyDescent="0.2">
      <c r="A4548" s="160" t="s">
        <v>94</v>
      </c>
      <c r="B4548" s="160" t="s">
        <v>147</v>
      </c>
      <c r="C4548" s="160">
        <f>_xlfn.XLOOKUP(B4548,'2.1.trackMPD'!$R$7:$R$29,'2.1.trackMPD'!$T$7:$T$29)</f>
        <v>6</v>
      </c>
      <c r="D4548" s="160">
        <v>1</v>
      </c>
      <c r="E4548" s="160" t="s">
        <v>6394</v>
      </c>
      <c r="F4548" s="160" t="s">
        <v>110</v>
      </c>
      <c r="G4548" s="160" t="s">
        <v>124</v>
      </c>
      <c r="H4548" s="160" t="s">
        <v>6393</v>
      </c>
      <c r="I4548" s="160" cm="1">
        <f t="array" ref="I4548">INDEX('2.1.trackMPD'!K:K/(24*60*60),
       MATCH(1,
             (A4548='2.1.trackMPD'!A:A)*
             (C4548='2.1.trackMPD'!D:D)*
             (D4548/10^6='2.1.trackMPD'!H:H)*
             (E4548='2.1.trackMPD'!F:F),
0))</f>
        <v>1.5483710648148149E-7</v>
      </c>
    </row>
    <row r="4549" spans="1:9" x14ac:dyDescent="0.2">
      <c r="A4549" s="160" t="s">
        <v>94</v>
      </c>
      <c r="B4549" s="160" t="s">
        <v>147</v>
      </c>
      <c r="C4549" s="160">
        <f>_xlfn.XLOOKUP(B4549,'2.1.trackMPD'!$R$7:$R$29,'2.1.trackMPD'!$T$7:$T$29)</f>
        <v>6</v>
      </c>
      <c r="D4549" s="160">
        <v>1</v>
      </c>
      <c r="E4549" s="160" t="s">
        <v>6394</v>
      </c>
      <c r="F4549" s="160" t="s">
        <v>110</v>
      </c>
      <c r="G4549" s="160" t="s">
        <v>140</v>
      </c>
      <c r="H4549" s="160" t="s">
        <v>6393</v>
      </c>
      <c r="I4549" s="160" cm="1">
        <f t="array" ref="I4549">INDEX('2.1.trackMPD'!L:L/(24*60*60),
       MATCH(1,
             (A4549='2.1.trackMPD'!A:A)*
             (C4549='2.1.trackMPD'!D:D)*
             (D4549/10^6='2.1.trackMPD'!H:H)*
             (E4549='2.1.trackMPD'!F:F),
0))</f>
        <v>1.0270239930555556E-6</v>
      </c>
    </row>
    <row r="4550" spans="1:9" x14ac:dyDescent="0.2">
      <c r="A4550" s="160" t="s">
        <v>94</v>
      </c>
      <c r="B4550" s="160" t="s">
        <v>147</v>
      </c>
      <c r="C4550" s="160">
        <f>_xlfn.XLOOKUP(B4550,'2.1.trackMPD'!$R$7:$R$29,'2.1.trackMPD'!$T$7:$T$29)</f>
        <v>6</v>
      </c>
      <c r="D4550" s="160">
        <v>10</v>
      </c>
      <c r="E4550" s="160" t="s">
        <v>6394</v>
      </c>
      <c r="F4550" s="160" t="s">
        <v>110</v>
      </c>
      <c r="G4550" s="160" t="s">
        <v>124</v>
      </c>
      <c r="H4550" s="160" t="s">
        <v>6392</v>
      </c>
      <c r="I4550" s="160" cm="1">
        <f t="array" ref="I4550">INDEX('2.1.trackMPD'!I:I/(24*60*60),
       MATCH(1,
             (A4550='2.1.trackMPD'!A:A)*
             (C4550='2.1.trackMPD'!D:D)*
             (D4550/10^6='2.1.trackMPD'!H:H)*
             (E4550='2.1.trackMPD'!F:F),
0))</f>
        <v>4.1359987731481482E-6</v>
      </c>
    </row>
    <row r="4551" spans="1:9" x14ac:dyDescent="0.2">
      <c r="A4551" s="160" t="s">
        <v>94</v>
      </c>
      <c r="B4551" s="160" t="s">
        <v>147</v>
      </c>
      <c r="C4551" s="160">
        <f>_xlfn.XLOOKUP(B4551,'2.1.trackMPD'!$R$7:$R$29,'2.1.trackMPD'!$T$7:$T$29)</f>
        <v>6</v>
      </c>
      <c r="D4551" s="160">
        <v>10</v>
      </c>
      <c r="E4551" s="160" t="s">
        <v>6394</v>
      </c>
      <c r="F4551" s="160" t="s">
        <v>110</v>
      </c>
      <c r="G4551" s="160" t="s">
        <v>140</v>
      </c>
      <c r="H4551" s="160" t="s">
        <v>6392</v>
      </c>
      <c r="I4551" s="160" cm="1">
        <f t="array" ref="I4551">INDEX('2.1.trackMPD'!J:J/(24*60*60),
       MATCH(1,
             (A4551='2.1.trackMPD'!A:A)*
             (C4551='2.1.trackMPD'!D:D)*
             (D4551/10^6='2.1.trackMPD'!H:H)*
             (E4551='2.1.trackMPD'!F:F),
0))</f>
        <v>6.6284194224537038E-5</v>
      </c>
    </row>
    <row r="4552" spans="1:9" x14ac:dyDescent="0.2">
      <c r="A4552" s="160" t="s">
        <v>94</v>
      </c>
      <c r="B4552" s="160" t="s">
        <v>147</v>
      </c>
      <c r="C4552" s="160">
        <f>_xlfn.XLOOKUP(B4552,'2.1.trackMPD'!$R$7:$R$29,'2.1.trackMPD'!$T$7:$T$29)</f>
        <v>6</v>
      </c>
      <c r="D4552" s="160">
        <v>10</v>
      </c>
      <c r="E4552" s="160" t="s">
        <v>6394</v>
      </c>
      <c r="F4552" s="160" t="s">
        <v>110</v>
      </c>
      <c r="G4552" s="160" t="s">
        <v>124</v>
      </c>
      <c r="H4552" s="160" t="s">
        <v>6393</v>
      </c>
      <c r="I4552" s="160" cm="1">
        <f t="array" ref="I4552">INDEX('2.1.trackMPD'!K:K/(24*60*60),
       MATCH(1,
             (A4552='2.1.trackMPD'!A:A)*
             (C4552='2.1.trackMPD'!D:D)*
             (D4552/10^6='2.1.trackMPD'!H:H)*
             (E4552='2.1.trackMPD'!F:F),
0))</f>
        <v>0</v>
      </c>
    </row>
    <row r="4553" spans="1:9" x14ac:dyDescent="0.2">
      <c r="A4553" s="160" t="s">
        <v>94</v>
      </c>
      <c r="B4553" s="160" t="s">
        <v>147</v>
      </c>
      <c r="C4553" s="160">
        <f>_xlfn.XLOOKUP(B4553,'2.1.trackMPD'!$R$7:$R$29,'2.1.trackMPD'!$T$7:$T$29)</f>
        <v>6</v>
      </c>
      <c r="D4553" s="160">
        <v>10</v>
      </c>
      <c r="E4553" s="160" t="s">
        <v>6394</v>
      </c>
      <c r="F4553" s="160" t="s">
        <v>110</v>
      </c>
      <c r="G4553" s="160" t="s">
        <v>140</v>
      </c>
      <c r="H4553" s="160" t="s">
        <v>6393</v>
      </c>
      <c r="I4553" s="160" cm="1">
        <f t="array" ref="I4553">INDEX('2.1.trackMPD'!L:L/(24*60*60),
       MATCH(1,
             (A4553='2.1.trackMPD'!A:A)*
             (C4553='2.1.trackMPD'!D:D)*
             (D4553/10^6='2.1.trackMPD'!H:H)*
             (E4553='2.1.trackMPD'!F:F),
0))</f>
        <v>0</v>
      </c>
    </row>
    <row r="4554" spans="1:9" x14ac:dyDescent="0.2">
      <c r="A4554" s="160" t="s">
        <v>94</v>
      </c>
      <c r="B4554" s="160" t="s">
        <v>147</v>
      </c>
      <c r="C4554" s="160">
        <f>_xlfn.XLOOKUP(B4554,'2.1.trackMPD'!$R$7:$R$29,'2.1.trackMPD'!$T$7:$T$29)</f>
        <v>6</v>
      </c>
      <c r="D4554" s="160">
        <v>100</v>
      </c>
      <c r="E4554" s="160" t="s">
        <v>6394</v>
      </c>
      <c r="F4554" s="160" t="s">
        <v>110</v>
      </c>
      <c r="G4554" s="160" t="s">
        <v>124</v>
      </c>
      <c r="H4554" s="160" t="s">
        <v>6392</v>
      </c>
      <c r="I4554" s="160" cm="1">
        <f t="array" ref="I4554">INDEX('2.1.trackMPD'!I:I/(24*60*60),
       MATCH(1,
             (A4554='2.1.trackMPD'!A:A)*
             (C4554='2.1.trackMPD'!D:D)*
             (D4554/10^6='2.1.trackMPD'!H:H)*
             (E4554='2.1.trackMPD'!F:F),
0))</f>
        <v>7.4560182384259257E-3</v>
      </c>
    </row>
    <row r="4555" spans="1:9" x14ac:dyDescent="0.2">
      <c r="A4555" s="160" t="s">
        <v>94</v>
      </c>
      <c r="B4555" s="160" t="s">
        <v>147</v>
      </c>
      <c r="C4555" s="160">
        <f>_xlfn.XLOOKUP(B4555,'2.1.trackMPD'!$R$7:$R$29,'2.1.trackMPD'!$T$7:$T$29)</f>
        <v>6</v>
      </c>
      <c r="D4555" s="160">
        <v>100</v>
      </c>
      <c r="E4555" s="160" t="s">
        <v>6394</v>
      </c>
      <c r="F4555" s="160" t="s">
        <v>110</v>
      </c>
      <c r="G4555" s="160" t="s">
        <v>140</v>
      </c>
      <c r="H4555" s="160" t="s">
        <v>6392</v>
      </c>
      <c r="I4555" s="160" cm="1">
        <f t="array" ref="I4555">INDEX('2.1.trackMPD'!J:J/(24*60*60),
       MATCH(1,
             (A4555='2.1.trackMPD'!A:A)*
             (C4555='2.1.trackMPD'!D:D)*
             (D4555/10^6='2.1.trackMPD'!H:H)*
             (E4555='2.1.trackMPD'!F:F),
0))</f>
        <v>4.6453586388888884E-3</v>
      </c>
    </row>
    <row r="4556" spans="1:9" x14ac:dyDescent="0.2">
      <c r="A4556" s="160" t="s">
        <v>94</v>
      </c>
      <c r="B4556" s="160" t="s">
        <v>147</v>
      </c>
      <c r="C4556" s="160">
        <f>_xlfn.XLOOKUP(B4556,'2.1.trackMPD'!$R$7:$R$29,'2.1.trackMPD'!$T$7:$T$29)</f>
        <v>6</v>
      </c>
      <c r="D4556" s="160">
        <v>100</v>
      </c>
      <c r="E4556" s="160" t="s">
        <v>6394</v>
      </c>
      <c r="F4556" s="160" t="s">
        <v>110</v>
      </c>
      <c r="G4556" s="160" t="s">
        <v>124</v>
      </c>
      <c r="H4556" s="160" t="s">
        <v>6393</v>
      </c>
      <c r="I4556" s="160" cm="1">
        <f t="array" ref="I4556">INDEX('2.1.trackMPD'!K:K/(24*60*60),
       MATCH(1,
             (A4556='2.1.trackMPD'!A:A)*
             (C4556='2.1.trackMPD'!D:D)*
             (D4556/10^6='2.1.trackMPD'!H:H)*
             (E4556='2.1.trackMPD'!F:F),
0))</f>
        <v>0</v>
      </c>
    </row>
    <row r="4557" spans="1:9" x14ac:dyDescent="0.2">
      <c r="A4557" s="160" t="s">
        <v>94</v>
      </c>
      <c r="B4557" s="160" t="s">
        <v>147</v>
      </c>
      <c r="C4557" s="160">
        <f>_xlfn.XLOOKUP(B4557,'2.1.trackMPD'!$R$7:$R$29,'2.1.trackMPD'!$T$7:$T$29)</f>
        <v>6</v>
      </c>
      <c r="D4557" s="160">
        <v>100</v>
      </c>
      <c r="E4557" s="160" t="s">
        <v>6394</v>
      </c>
      <c r="F4557" s="160" t="s">
        <v>110</v>
      </c>
      <c r="G4557" s="160" t="s">
        <v>140</v>
      </c>
      <c r="H4557" s="160" t="s">
        <v>6393</v>
      </c>
      <c r="I4557" s="160" cm="1">
        <f t="array" ref="I4557">INDEX('2.1.trackMPD'!L:L/(24*60*60),
       MATCH(1,
             (A4557='2.1.trackMPD'!A:A)*
             (C4557='2.1.trackMPD'!D:D)*
             (D4557/10^6='2.1.trackMPD'!H:H)*
             (E4557='2.1.trackMPD'!F:F),
0))</f>
        <v>0</v>
      </c>
    </row>
    <row r="4558" spans="1:9" x14ac:dyDescent="0.2">
      <c r="A4558" s="160" t="s">
        <v>94</v>
      </c>
      <c r="B4558" s="160" t="s">
        <v>147</v>
      </c>
      <c r="C4558" s="160">
        <f>_xlfn.XLOOKUP(B4558,'2.1.trackMPD'!$R$7:$R$29,'2.1.trackMPD'!$T$7:$T$29)</f>
        <v>6</v>
      </c>
      <c r="D4558" s="160">
        <v>1000</v>
      </c>
      <c r="E4558" s="160" t="s">
        <v>6394</v>
      </c>
      <c r="F4558" s="160" t="s">
        <v>110</v>
      </c>
      <c r="G4558" s="160" t="s">
        <v>124</v>
      </c>
      <c r="H4558" s="160" t="s">
        <v>6392</v>
      </c>
      <c r="I4558" s="160" cm="1">
        <f t="array" ref="I4558">INDEX('2.1.trackMPD'!I:I/(24*60*60),
       MATCH(1,
             (A4558='2.1.trackMPD'!A:A)*
             (C4558='2.1.trackMPD'!D:D)*
             (D4558/10^6='2.1.trackMPD'!H:H)*
             (E4558='2.1.trackMPD'!F:F),
0))</f>
        <v>5.3419182569444439E-2</v>
      </c>
    </row>
    <row r="4559" spans="1:9" x14ac:dyDescent="0.2">
      <c r="A4559" s="160" t="s">
        <v>94</v>
      </c>
      <c r="B4559" s="160" t="s">
        <v>147</v>
      </c>
      <c r="C4559" s="160">
        <f>_xlfn.XLOOKUP(B4559,'2.1.trackMPD'!$R$7:$R$29,'2.1.trackMPD'!$T$7:$T$29)</f>
        <v>6</v>
      </c>
      <c r="D4559" s="160">
        <v>1000</v>
      </c>
      <c r="E4559" s="160" t="s">
        <v>6394</v>
      </c>
      <c r="F4559" s="160" t="s">
        <v>110</v>
      </c>
      <c r="G4559" s="160" t="s">
        <v>140</v>
      </c>
      <c r="H4559" s="160" t="s">
        <v>6392</v>
      </c>
      <c r="I4559" s="160" cm="1">
        <f t="array" ref="I4559">INDEX('2.1.trackMPD'!J:J/(24*60*60),
       MATCH(1,
             (A4559='2.1.trackMPD'!A:A)*
             (C4559='2.1.trackMPD'!D:D)*
             (D4559/10^6='2.1.trackMPD'!H:H)*
             (E4559='2.1.trackMPD'!F:F),
0))</f>
        <v>3.1546810208333333</v>
      </c>
    </row>
    <row r="4560" spans="1:9" x14ac:dyDescent="0.2">
      <c r="A4560" s="160" t="s">
        <v>94</v>
      </c>
      <c r="B4560" s="160" t="s">
        <v>147</v>
      </c>
      <c r="C4560" s="160">
        <f>_xlfn.XLOOKUP(B4560,'2.1.trackMPD'!$R$7:$R$29,'2.1.trackMPD'!$T$7:$T$29)</f>
        <v>6</v>
      </c>
      <c r="D4560" s="160">
        <v>1000</v>
      </c>
      <c r="E4560" s="160" t="s">
        <v>6394</v>
      </c>
      <c r="F4560" s="160" t="s">
        <v>110</v>
      </c>
      <c r="G4560" s="160" t="s">
        <v>124</v>
      </c>
      <c r="H4560" s="160" t="s">
        <v>6393</v>
      </c>
      <c r="I4560" s="160" cm="1">
        <f t="array" ref="I4560">INDEX('2.1.trackMPD'!K:K/(24*60*60),
       MATCH(1,
             (A4560='2.1.trackMPD'!A:A)*
             (C4560='2.1.trackMPD'!D:D)*
             (D4560/10^6='2.1.trackMPD'!H:H)*
             (E4560='2.1.trackMPD'!F:F),
0))</f>
        <v>0</v>
      </c>
    </row>
    <row r="4561" spans="1:9" x14ac:dyDescent="0.2">
      <c r="A4561" s="160" t="s">
        <v>94</v>
      </c>
      <c r="B4561" s="160" t="s">
        <v>147</v>
      </c>
      <c r="C4561" s="160">
        <f>_xlfn.XLOOKUP(B4561,'2.1.trackMPD'!$R$7:$R$29,'2.1.trackMPD'!$T$7:$T$29)</f>
        <v>6</v>
      </c>
      <c r="D4561" s="160">
        <v>1000</v>
      </c>
      <c r="E4561" s="160" t="s">
        <v>6394</v>
      </c>
      <c r="F4561" s="160" t="s">
        <v>110</v>
      </c>
      <c r="G4561" s="160" t="s">
        <v>140</v>
      </c>
      <c r="H4561" s="160" t="s">
        <v>6393</v>
      </c>
      <c r="I4561" s="160" cm="1">
        <f t="array" ref="I4561">INDEX('2.1.trackMPD'!L:L/(24*60*60),
       MATCH(1,
             (A4561='2.1.trackMPD'!A:A)*
             (C4561='2.1.trackMPD'!D:D)*
             (D4561/10^6='2.1.trackMPD'!H:H)*
             (E4561='2.1.trackMPD'!F:F),
0))</f>
        <v>0</v>
      </c>
    </row>
    <row r="4562" spans="1:9" x14ac:dyDescent="0.2">
      <c r="A4562" s="160" t="s">
        <v>94</v>
      </c>
      <c r="B4562" s="160" t="s">
        <v>147</v>
      </c>
      <c r="C4562" s="160">
        <f>_xlfn.XLOOKUP(B4562,'2.1.trackMPD'!$R$7:$R$29,'2.1.trackMPD'!$T$7:$T$29)</f>
        <v>6</v>
      </c>
      <c r="D4562" s="160">
        <v>5000</v>
      </c>
      <c r="E4562" s="160" t="s">
        <v>6394</v>
      </c>
      <c r="F4562" s="160" t="s">
        <v>110</v>
      </c>
      <c r="G4562" s="160" t="s">
        <v>124</v>
      </c>
      <c r="H4562" s="160" t="s">
        <v>6392</v>
      </c>
      <c r="I4562" s="160" cm="1">
        <f t="array" ref="I4562">INDEX('2.1.trackMPD'!I:I/(24*60*60),
       MATCH(1,
             (A4562='2.1.trackMPD'!A:A)*
             (C4562='2.1.trackMPD'!D:D)*
             (D4562/10^6='2.1.trackMPD'!H:H)*
             (E4562='2.1.trackMPD'!F:F),
0))</f>
        <v>0.12971973425925926</v>
      </c>
    </row>
    <row r="4563" spans="1:9" x14ac:dyDescent="0.2">
      <c r="A4563" s="160" t="s">
        <v>94</v>
      </c>
      <c r="B4563" s="160" t="s">
        <v>147</v>
      </c>
      <c r="C4563" s="160">
        <f>_xlfn.XLOOKUP(B4563,'2.1.trackMPD'!$R$7:$R$29,'2.1.trackMPD'!$T$7:$T$29)</f>
        <v>6</v>
      </c>
      <c r="D4563" s="160">
        <v>5000</v>
      </c>
      <c r="E4563" s="160" t="s">
        <v>6394</v>
      </c>
      <c r="F4563" s="160" t="s">
        <v>110</v>
      </c>
      <c r="G4563" s="160" t="s">
        <v>140</v>
      </c>
      <c r="H4563" s="160" t="s">
        <v>6392</v>
      </c>
      <c r="I4563" s="160" cm="1">
        <f t="array" ref="I4563">INDEX('2.1.trackMPD'!J:J/(24*60*60),
       MATCH(1,
             (A4563='2.1.trackMPD'!A:A)*
             (C4563='2.1.trackMPD'!D:D)*
             (D4563/10^6='2.1.trackMPD'!H:H)*
             (E4563='2.1.trackMPD'!F:F),
0))</f>
        <v>7.6564150069444441</v>
      </c>
    </row>
    <row r="4564" spans="1:9" x14ac:dyDescent="0.2">
      <c r="A4564" s="160" t="s">
        <v>94</v>
      </c>
      <c r="B4564" s="160" t="s">
        <v>147</v>
      </c>
      <c r="C4564" s="160">
        <f>_xlfn.XLOOKUP(B4564,'2.1.trackMPD'!$R$7:$R$29,'2.1.trackMPD'!$T$7:$T$29)</f>
        <v>6</v>
      </c>
      <c r="D4564" s="160">
        <v>5000</v>
      </c>
      <c r="E4564" s="160" t="s">
        <v>6394</v>
      </c>
      <c r="F4564" s="160" t="s">
        <v>110</v>
      </c>
      <c r="G4564" s="160" t="s">
        <v>124</v>
      </c>
      <c r="H4564" s="160" t="s">
        <v>6393</v>
      </c>
      <c r="I4564" s="160" cm="1">
        <f t="array" ref="I4564">INDEX('2.1.trackMPD'!K:K/(24*60*60),
       MATCH(1,
             (A4564='2.1.trackMPD'!A:A)*
             (C4564='2.1.trackMPD'!D:D)*
             (D4564/10^6='2.1.trackMPD'!H:H)*
             (E4564='2.1.trackMPD'!F:F),
0))</f>
        <v>0</v>
      </c>
    </row>
    <row r="4565" spans="1:9" x14ac:dyDescent="0.2">
      <c r="A4565" s="160" t="s">
        <v>94</v>
      </c>
      <c r="B4565" s="160" t="s">
        <v>147</v>
      </c>
      <c r="C4565" s="160">
        <f>_xlfn.XLOOKUP(B4565,'2.1.trackMPD'!$R$7:$R$29,'2.1.trackMPD'!$T$7:$T$29)</f>
        <v>6</v>
      </c>
      <c r="D4565" s="160">
        <v>5000</v>
      </c>
      <c r="E4565" s="160" t="s">
        <v>6394</v>
      </c>
      <c r="F4565" s="160" t="s">
        <v>110</v>
      </c>
      <c r="G4565" s="160" t="s">
        <v>140</v>
      </c>
      <c r="H4565" s="160" t="s">
        <v>6393</v>
      </c>
      <c r="I4565" s="160" cm="1">
        <f t="array" ref="I4565">INDEX('2.1.trackMPD'!L:L/(24*60*60),
       MATCH(1,
             (A4565='2.1.trackMPD'!A:A)*
             (C4565='2.1.trackMPD'!D:D)*
             (D4565/10^6='2.1.trackMPD'!H:H)*
             (E4565='2.1.trackMPD'!F:F),
0))</f>
        <v>0</v>
      </c>
    </row>
    <row r="4566" spans="1:9" x14ac:dyDescent="0.2">
      <c r="A4566" s="160" t="s">
        <v>94</v>
      </c>
      <c r="B4566" s="160" t="s">
        <v>147</v>
      </c>
      <c r="C4566" s="160">
        <f>_xlfn.XLOOKUP(B4566,'2.1.trackMPD'!$R$7:$R$29,'2.1.trackMPD'!$T$7:$T$29)</f>
        <v>6</v>
      </c>
      <c r="D4566" s="160">
        <v>1</v>
      </c>
      <c r="E4566" s="160" t="s">
        <v>6395</v>
      </c>
      <c r="F4566" s="160" t="s">
        <v>110</v>
      </c>
      <c r="G4566" s="160" t="s">
        <v>124</v>
      </c>
      <c r="H4566" s="160" t="s">
        <v>6392</v>
      </c>
      <c r="I4566" s="160" t="e" cm="1">
        <f t="array" ref="I4566">INDEX('2.1.trackMPD'!I:I/(24*60*60),
       MATCH(1,
             (A4566='2.1.trackMPD'!A:A)*
             (C4566='2.1.trackMPD'!D:D)*
             (D4566/10^6='2.1.trackMPD'!H:H)*
             (E4566='2.1.trackMPD'!F:F),
0))</f>
        <v>#N/A</v>
      </c>
    </row>
    <row r="4567" spans="1:9" x14ac:dyDescent="0.2">
      <c r="A4567" s="160" t="s">
        <v>94</v>
      </c>
      <c r="B4567" s="160" t="s">
        <v>147</v>
      </c>
      <c r="C4567" s="160">
        <f>_xlfn.XLOOKUP(B4567,'2.1.trackMPD'!$R$7:$R$29,'2.1.trackMPD'!$T$7:$T$29)</f>
        <v>6</v>
      </c>
      <c r="D4567" s="160">
        <v>1</v>
      </c>
      <c r="E4567" s="160" t="s">
        <v>6395</v>
      </c>
      <c r="F4567" s="160" t="s">
        <v>110</v>
      </c>
      <c r="G4567" s="160" t="s">
        <v>140</v>
      </c>
      <c r="H4567" s="160" t="s">
        <v>6392</v>
      </c>
      <c r="I4567" s="160" t="e" cm="1">
        <f t="array" ref="I4567">INDEX('2.1.trackMPD'!J:J/(24*60*60),
       MATCH(1,
             (A4567='2.1.trackMPD'!A:A)*
             (C4567='2.1.trackMPD'!D:D)*
             (D4567/10^6='2.1.trackMPD'!H:H)*
             (E4567='2.1.trackMPD'!F:F),
0))</f>
        <v>#N/A</v>
      </c>
    </row>
    <row r="4568" spans="1:9" x14ac:dyDescent="0.2">
      <c r="A4568" s="160" t="s">
        <v>94</v>
      </c>
      <c r="B4568" s="160" t="s">
        <v>147</v>
      </c>
      <c r="C4568" s="160">
        <f>_xlfn.XLOOKUP(B4568,'2.1.trackMPD'!$R$7:$R$29,'2.1.trackMPD'!$T$7:$T$29)</f>
        <v>6</v>
      </c>
      <c r="D4568" s="160">
        <v>1</v>
      </c>
      <c r="E4568" s="160" t="s">
        <v>6395</v>
      </c>
      <c r="F4568" s="160" t="s">
        <v>110</v>
      </c>
      <c r="G4568" s="160" t="s">
        <v>124</v>
      </c>
      <c r="H4568" s="160" t="s">
        <v>6393</v>
      </c>
      <c r="I4568" s="160" t="e" cm="1">
        <f t="array" ref="I4568">INDEX('2.1.trackMPD'!K:K/(24*60*60),
       MATCH(1,
             (A4568='2.1.trackMPD'!A:A)*
             (C4568='2.1.trackMPD'!D:D)*
             (D4568/10^6='2.1.trackMPD'!H:H)*
             (E4568='2.1.trackMPD'!F:F),
0))</f>
        <v>#N/A</v>
      </c>
    </row>
    <row r="4569" spans="1:9" x14ac:dyDescent="0.2">
      <c r="A4569" s="160" t="s">
        <v>94</v>
      </c>
      <c r="B4569" s="160" t="s">
        <v>147</v>
      </c>
      <c r="C4569" s="160">
        <f>_xlfn.XLOOKUP(B4569,'2.1.trackMPD'!$R$7:$R$29,'2.1.trackMPD'!$T$7:$T$29)</f>
        <v>6</v>
      </c>
      <c r="D4569" s="160">
        <v>1</v>
      </c>
      <c r="E4569" s="160" t="s">
        <v>6395</v>
      </c>
      <c r="F4569" s="160" t="s">
        <v>110</v>
      </c>
      <c r="G4569" s="160" t="s">
        <v>140</v>
      </c>
      <c r="H4569" s="160" t="s">
        <v>6393</v>
      </c>
      <c r="I4569" s="160" t="e" cm="1">
        <f t="array" ref="I4569">INDEX('2.1.trackMPD'!L:L/(24*60*60),
       MATCH(1,
             (A4569='2.1.trackMPD'!A:A)*
             (C4569='2.1.trackMPD'!D:D)*
             (D4569/10^6='2.1.trackMPD'!H:H)*
             (E4569='2.1.trackMPD'!F:F),
0))</f>
        <v>#N/A</v>
      </c>
    </row>
    <row r="4570" spans="1:9" x14ac:dyDescent="0.2">
      <c r="A4570" s="160" t="s">
        <v>94</v>
      </c>
      <c r="B4570" s="160" t="s">
        <v>147</v>
      </c>
      <c r="C4570" s="160">
        <f>_xlfn.XLOOKUP(B4570,'2.1.trackMPD'!$R$7:$R$29,'2.1.trackMPD'!$T$7:$T$29)</f>
        <v>6</v>
      </c>
      <c r="D4570" s="160">
        <v>10</v>
      </c>
      <c r="E4570" s="160" t="s">
        <v>6395</v>
      </c>
      <c r="F4570" s="160" t="s">
        <v>110</v>
      </c>
      <c r="G4570" s="160" t="s">
        <v>124</v>
      </c>
      <c r="H4570" s="160" t="s">
        <v>6392</v>
      </c>
      <c r="I4570" s="160" t="e" cm="1">
        <f t="array" ref="I4570">INDEX('2.1.trackMPD'!I:I/(24*60*60),
       MATCH(1,
             (A4570='2.1.trackMPD'!A:A)*
             (C4570='2.1.trackMPD'!D:D)*
             (D4570/10^6='2.1.trackMPD'!H:H)*
             (E4570='2.1.trackMPD'!F:F),
0))</f>
        <v>#N/A</v>
      </c>
    </row>
    <row r="4571" spans="1:9" x14ac:dyDescent="0.2">
      <c r="A4571" s="160" t="s">
        <v>94</v>
      </c>
      <c r="B4571" s="160" t="s">
        <v>147</v>
      </c>
      <c r="C4571" s="160">
        <f>_xlfn.XLOOKUP(B4571,'2.1.trackMPD'!$R$7:$R$29,'2.1.trackMPD'!$T$7:$T$29)</f>
        <v>6</v>
      </c>
      <c r="D4571" s="160">
        <v>10</v>
      </c>
      <c r="E4571" s="160" t="s">
        <v>6395</v>
      </c>
      <c r="F4571" s="160" t="s">
        <v>110</v>
      </c>
      <c r="G4571" s="160" t="s">
        <v>140</v>
      </c>
      <c r="H4571" s="160" t="s">
        <v>6392</v>
      </c>
      <c r="I4571" s="160" t="e" cm="1">
        <f t="array" ref="I4571">INDEX('2.1.trackMPD'!J:J/(24*60*60),
       MATCH(1,
             (A4571='2.1.trackMPD'!A:A)*
             (C4571='2.1.trackMPD'!D:D)*
             (D4571/10^6='2.1.trackMPD'!H:H)*
             (E4571='2.1.trackMPD'!F:F),
0))</f>
        <v>#N/A</v>
      </c>
    </row>
    <row r="4572" spans="1:9" x14ac:dyDescent="0.2">
      <c r="A4572" s="160" t="s">
        <v>94</v>
      </c>
      <c r="B4572" s="160" t="s">
        <v>147</v>
      </c>
      <c r="C4572" s="160">
        <f>_xlfn.XLOOKUP(B4572,'2.1.trackMPD'!$R$7:$R$29,'2.1.trackMPD'!$T$7:$T$29)</f>
        <v>6</v>
      </c>
      <c r="D4572" s="160">
        <v>10</v>
      </c>
      <c r="E4572" s="160" t="s">
        <v>6395</v>
      </c>
      <c r="F4572" s="160" t="s">
        <v>110</v>
      </c>
      <c r="G4572" s="160" t="s">
        <v>124</v>
      </c>
      <c r="H4572" s="160" t="s">
        <v>6393</v>
      </c>
      <c r="I4572" s="160" t="e" cm="1">
        <f t="array" ref="I4572">INDEX('2.1.trackMPD'!K:K/(24*60*60),
       MATCH(1,
             (A4572='2.1.trackMPD'!A:A)*
             (C4572='2.1.trackMPD'!D:D)*
             (D4572/10^6='2.1.trackMPD'!H:H)*
             (E4572='2.1.trackMPD'!F:F),
0))</f>
        <v>#N/A</v>
      </c>
    </row>
    <row r="4573" spans="1:9" x14ac:dyDescent="0.2">
      <c r="A4573" s="160" t="s">
        <v>94</v>
      </c>
      <c r="B4573" s="160" t="s">
        <v>147</v>
      </c>
      <c r="C4573" s="160">
        <f>_xlfn.XLOOKUP(B4573,'2.1.trackMPD'!$R$7:$R$29,'2.1.trackMPD'!$T$7:$T$29)</f>
        <v>6</v>
      </c>
      <c r="D4573" s="160">
        <v>10</v>
      </c>
      <c r="E4573" s="160" t="s">
        <v>6395</v>
      </c>
      <c r="F4573" s="160" t="s">
        <v>110</v>
      </c>
      <c r="G4573" s="160" t="s">
        <v>140</v>
      </c>
      <c r="H4573" s="160" t="s">
        <v>6393</v>
      </c>
      <c r="I4573" s="160" t="e" cm="1">
        <f t="array" ref="I4573">INDEX('2.1.trackMPD'!L:L/(24*60*60),
       MATCH(1,
             (A4573='2.1.trackMPD'!A:A)*
             (C4573='2.1.trackMPD'!D:D)*
             (D4573/10^6='2.1.trackMPD'!H:H)*
             (E4573='2.1.trackMPD'!F:F),
0))</f>
        <v>#N/A</v>
      </c>
    </row>
    <row r="4574" spans="1:9" x14ac:dyDescent="0.2">
      <c r="A4574" s="160" t="s">
        <v>94</v>
      </c>
      <c r="B4574" s="160" t="s">
        <v>147</v>
      </c>
      <c r="C4574" s="160">
        <f>_xlfn.XLOOKUP(B4574,'2.1.trackMPD'!$R$7:$R$29,'2.1.trackMPD'!$T$7:$T$29)</f>
        <v>6</v>
      </c>
      <c r="D4574" s="160">
        <v>100</v>
      </c>
      <c r="E4574" s="160" t="s">
        <v>6395</v>
      </c>
      <c r="F4574" s="160" t="s">
        <v>110</v>
      </c>
      <c r="G4574" s="160" t="s">
        <v>124</v>
      </c>
      <c r="H4574" s="160" t="s">
        <v>6392</v>
      </c>
      <c r="I4574" s="160" t="e" cm="1">
        <f t="array" ref="I4574">INDEX('2.1.trackMPD'!I:I/(24*60*60),
       MATCH(1,
             (A4574='2.1.trackMPD'!A:A)*
             (C4574='2.1.trackMPD'!D:D)*
             (D4574/10^6='2.1.trackMPD'!H:H)*
             (E4574='2.1.trackMPD'!F:F),
0))</f>
        <v>#N/A</v>
      </c>
    </row>
    <row r="4575" spans="1:9" x14ac:dyDescent="0.2">
      <c r="A4575" s="160" t="s">
        <v>94</v>
      </c>
      <c r="B4575" s="160" t="s">
        <v>147</v>
      </c>
      <c r="C4575" s="160">
        <f>_xlfn.XLOOKUP(B4575,'2.1.trackMPD'!$R$7:$R$29,'2.1.trackMPD'!$T$7:$T$29)</f>
        <v>6</v>
      </c>
      <c r="D4575" s="160">
        <v>100</v>
      </c>
      <c r="E4575" s="160" t="s">
        <v>6395</v>
      </c>
      <c r="F4575" s="160" t="s">
        <v>110</v>
      </c>
      <c r="G4575" s="160" t="s">
        <v>140</v>
      </c>
      <c r="H4575" s="160" t="s">
        <v>6392</v>
      </c>
      <c r="I4575" s="160" t="e" cm="1">
        <f t="array" ref="I4575">INDEX('2.1.trackMPD'!J:J/(24*60*60),
       MATCH(1,
             (A4575='2.1.trackMPD'!A:A)*
             (C4575='2.1.trackMPD'!D:D)*
             (D4575/10^6='2.1.trackMPD'!H:H)*
             (E4575='2.1.trackMPD'!F:F),
0))</f>
        <v>#N/A</v>
      </c>
    </row>
    <row r="4576" spans="1:9" x14ac:dyDescent="0.2">
      <c r="A4576" s="160" t="s">
        <v>94</v>
      </c>
      <c r="B4576" s="160" t="s">
        <v>147</v>
      </c>
      <c r="C4576" s="160">
        <f>_xlfn.XLOOKUP(B4576,'2.1.trackMPD'!$R$7:$R$29,'2.1.trackMPD'!$T$7:$T$29)</f>
        <v>6</v>
      </c>
      <c r="D4576" s="160">
        <v>100</v>
      </c>
      <c r="E4576" s="160" t="s">
        <v>6395</v>
      </c>
      <c r="F4576" s="160" t="s">
        <v>110</v>
      </c>
      <c r="G4576" s="160" t="s">
        <v>124</v>
      </c>
      <c r="H4576" s="160" t="s">
        <v>6393</v>
      </c>
      <c r="I4576" s="160" t="e" cm="1">
        <f t="array" ref="I4576">INDEX('2.1.trackMPD'!K:K/(24*60*60),
       MATCH(1,
             (A4576='2.1.trackMPD'!A:A)*
             (C4576='2.1.trackMPD'!D:D)*
             (D4576/10^6='2.1.trackMPD'!H:H)*
             (E4576='2.1.trackMPD'!F:F),
0))</f>
        <v>#N/A</v>
      </c>
    </row>
    <row r="4577" spans="1:9" x14ac:dyDescent="0.2">
      <c r="A4577" s="160" t="s">
        <v>94</v>
      </c>
      <c r="B4577" s="160" t="s">
        <v>147</v>
      </c>
      <c r="C4577" s="160">
        <f>_xlfn.XLOOKUP(B4577,'2.1.trackMPD'!$R$7:$R$29,'2.1.trackMPD'!$T$7:$T$29)</f>
        <v>6</v>
      </c>
      <c r="D4577" s="160">
        <v>100</v>
      </c>
      <c r="E4577" s="160" t="s">
        <v>6395</v>
      </c>
      <c r="F4577" s="160" t="s">
        <v>110</v>
      </c>
      <c r="G4577" s="160" t="s">
        <v>140</v>
      </c>
      <c r="H4577" s="160" t="s">
        <v>6393</v>
      </c>
      <c r="I4577" s="160" t="e" cm="1">
        <f t="array" ref="I4577">INDEX('2.1.trackMPD'!L:L/(24*60*60),
       MATCH(1,
             (A4577='2.1.trackMPD'!A:A)*
             (C4577='2.1.trackMPD'!D:D)*
             (D4577/10^6='2.1.trackMPD'!H:H)*
             (E4577='2.1.trackMPD'!F:F),
0))</f>
        <v>#N/A</v>
      </c>
    </row>
    <row r="4578" spans="1:9" x14ac:dyDescent="0.2">
      <c r="A4578" s="160" t="s">
        <v>94</v>
      </c>
      <c r="B4578" s="160" t="s">
        <v>148</v>
      </c>
      <c r="C4578" s="160">
        <f>_xlfn.XLOOKUP(B4578,'2.1.trackMPD'!$R$7:$R$29,'2.1.trackMPD'!$T$7:$T$29)</f>
        <v>6</v>
      </c>
      <c r="D4578" s="160">
        <v>1</v>
      </c>
      <c r="E4578" s="160" t="s">
        <v>6390</v>
      </c>
      <c r="F4578" s="160" t="s">
        <v>110</v>
      </c>
      <c r="G4578" s="160" t="s">
        <v>124</v>
      </c>
      <c r="H4578" s="160" t="s">
        <v>6392</v>
      </c>
      <c r="I4578" s="160" cm="1">
        <f t="array" ref="I4578">INDEX('2.1.trackMPD'!I:I/(24*60*60),
       MATCH(1,
             (A4578='2.1.trackMPD'!A:A)*
             (C4578='2.1.trackMPD'!D:D)*
             (D4578/10^6='2.1.trackMPD'!H:H)*
             (E4578='2.1.trackMPD'!F:F),
0))</f>
        <v>7.0707704861111112E-7</v>
      </c>
    </row>
    <row r="4579" spans="1:9" x14ac:dyDescent="0.2">
      <c r="A4579" s="160" t="s">
        <v>94</v>
      </c>
      <c r="B4579" s="160" t="s">
        <v>148</v>
      </c>
      <c r="C4579" s="160">
        <f>_xlfn.XLOOKUP(B4579,'2.1.trackMPD'!$R$7:$R$29,'2.1.trackMPD'!$T$7:$T$29)</f>
        <v>6</v>
      </c>
      <c r="D4579" s="160">
        <v>1</v>
      </c>
      <c r="E4579" s="160" t="s">
        <v>6390</v>
      </c>
      <c r="F4579" s="160" t="s">
        <v>110</v>
      </c>
      <c r="G4579" s="160" t="s">
        <v>140</v>
      </c>
      <c r="H4579" s="160" t="s">
        <v>6392</v>
      </c>
      <c r="I4579" s="160" cm="1">
        <f t="array" ref="I4579">INDEX('2.1.trackMPD'!J:J/(24*60*60),
       MATCH(1,
             (A4579='2.1.trackMPD'!A:A)*
             (C4579='2.1.trackMPD'!D:D)*
             (D4579/10^6='2.1.trackMPD'!H:H)*
             (E4579='2.1.trackMPD'!F:F),
0))</f>
        <v>5.2363405162037038E-5</v>
      </c>
    </row>
    <row r="4580" spans="1:9" x14ac:dyDescent="0.2">
      <c r="A4580" s="160" t="s">
        <v>94</v>
      </c>
      <c r="B4580" s="160" t="s">
        <v>148</v>
      </c>
      <c r="C4580" s="160">
        <f>_xlfn.XLOOKUP(B4580,'2.1.trackMPD'!$R$7:$R$29,'2.1.trackMPD'!$T$7:$T$29)</f>
        <v>6</v>
      </c>
      <c r="D4580" s="160">
        <v>1</v>
      </c>
      <c r="E4580" s="160" t="s">
        <v>6390</v>
      </c>
      <c r="F4580" s="160" t="s">
        <v>110</v>
      </c>
      <c r="G4580" s="160" t="s">
        <v>124</v>
      </c>
      <c r="H4580" s="160" t="s">
        <v>6393</v>
      </c>
      <c r="I4580" s="160" cm="1">
        <f t="array" ref="I4580">INDEX('2.1.trackMPD'!K:K/(24*60*60),
       MATCH(1,
             (A4580='2.1.trackMPD'!A:A)*
             (C4580='2.1.trackMPD'!D:D)*
             (D4580/10^6='2.1.trackMPD'!H:H)*
             (E4580='2.1.trackMPD'!F:F),
0))</f>
        <v>3.4127532407407406E-7</v>
      </c>
    </row>
    <row r="4581" spans="1:9" x14ac:dyDescent="0.2">
      <c r="A4581" s="160" t="s">
        <v>94</v>
      </c>
      <c r="B4581" s="160" t="s">
        <v>148</v>
      </c>
      <c r="C4581" s="160">
        <f>_xlfn.XLOOKUP(B4581,'2.1.trackMPD'!$R$7:$R$29,'2.1.trackMPD'!$T$7:$T$29)</f>
        <v>6</v>
      </c>
      <c r="D4581" s="160">
        <v>1</v>
      </c>
      <c r="E4581" s="160" t="s">
        <v>6390</v>
      </c>
      <c r="F4581" s="160" t="s">
        <v>110</v>
      </c>
      <c r="G4581" s="160" t="s">
        <v>140</v>
      </c>
      <c r="H4581" s="160" t="s">
        <v>6393</v>
      </c>
      <c r="I4581" s="160" cm="1">
        <f t="array" ref="I4581">INDEX('2.1.trackMPD'!L:L/(24*60*60),
       MATCH(1,
             (A4581='2.1.trackMPD'!A:A)*
             (C4581='2.1.trackMPD'!D:D)*
             (D4581/10^6='2.1.trackMPD'!H:H)*
             (E4581='2.1.trackMPD'!F:F),
0))</f>
        <v>0</v>
      </c>
    </row>
    <row r="4582" spans="1:9" x14ac:dyDescent="0.2">
      <c r="A4582" s="160" t="s">
        <v>94</v>
      </c>
      <c r="B4582" s="160" t="s">
        <v>148</v>
      </c>
      <c r="C4582" s="160">
        <f>_xlfn.XLOOKUP(B4582,'2.1.trackMPD'!$R$7:$R$29,'2.1.trackMPD'!$T$7:$T$29)</f>
        <v>6</v>
      </c>
      <c r="D4582" s="160">
        <v>10</v>
      </c>
      <c r="E4582" s="160" t="s">
        <v>6390</v>
      </c>
      <c r="F4582" s="160" t="s">
        <v>110</v>
      </c>
      <c r="G4582" s="160" t="s">
        <v>124</v>
      </c>
      <c r="H4582" s="160" t="s">
        <v>6392</v>
      </c>
      <c r="I4582" s="160" cm="1">
        <f t="array" ref="I4582">INDEX('2.1.trackMPD'!I:I/(24*60*60),
       MATCH(1,
             (A4582='2.1.trackMPD'!A:A)*
             (C4582='2.1.trackMPD'!D:D)*
             (D4582/10^6='2.1.trackMPD'!H:H)*
             (E4582='2.1.trackMPD'!F:F),
0))</f>
        <v>9.2271440972222226E-7</v>
      </c>
    </row>
    <row r="4583" spans="1:9" x14ac:dyDescent="0.2">
      <c r="A4583" s="160" t="s">
        <v>94</v>
      </c>
      <c r="B4583" s="160" t="s">
        <v>148</v>
      </c>
      <c r="C4583" s="160">
        <f>_xlfn.XLOOKUP(B4583,'2.1.trackMPD'!$R$7:$R$29,'2.1.trackMPD'!$T$7:$T$29)</f>
        <v>6</v>
      </c>
      <c r="D4583" s="160">
        <v>10</v>
      </c>
      <c r="E4583" s="160" t="s">
        <v>6390</v>
      </c>
      <c r="F4583" s="160" t="s">
        <v>110</v>
      </c>
      <c r="G4583" s="160" t="s">
        <v>140</v>
      </c>
      <c r="H4583" s="160" t="s">
        <v>6392</v>
      </c>
      <c r="I4583" s="160" cm="1">
        <f t="array" ref="I4583">INDEX('2.1.trackMPD'!J:J/(24*60*60),
       MATCH(1,
             (A4583='2.1.trackMPD'!A:A)*
             (C4583='2.1.trackMPD'!D:D)*
             (D4583/10^6='2.1.trackMPD'!H:H)*
             (E4583='2.1.trackMPD'!F:F),
0))</f>
        <v>3.5043212928240743E-5</v>
      </c>
    </row>
    <row r="4584" spans="1:9" x14ac:dyDescent="0.2">
      <c r="A4584" s="160" t="s">
        <v>94</v>
      </c>
      <c r="B4584" s="160" t="s">
        <v>148</v>
      </c>
      <c r="C4584" s="160">
        <f>_xlfn.XLOOKUP(B4584,'2.1.trackMPD'!$R$7:$R$29,'2.1.trackMPD'!$T$7:$T$29)</f>
        <v>6</v>
      </c>
      <c r="D4584" s="160">
        <v>10</v>
      </c>
      <c r="E4584" s="160" t="s">
        <v>6390</v>
      </c>
      <c r="F4584" s="160" t="s">
        <v>110</v>
      </c>
      <c r="G4584" s="160" t="s">
        <v>124</v>
      </c>
      <c r="H4584" s="160" t="s">
        <v>6393</v>
      </c>
      <c r="I4584" s="160" cm="1">
        <f t="array" ref="I4584">INDEX('2.1.trackMPD'!K:K/(24*60*60),
       MATCH(1,
             (A4584='2.1.trackMPD'!A:A)*
             (C4584='2.1.trackMPD'!D:D)*
             (D4584/10^6='2.1.trackMPD'!H:H)*
             (E4584='2.1.trackMPD'!F:F),
0))</f>
        <v>0</v>
      </c>
    </row>
    <row r="4585" spans="1:9" x14ac:dyDescent="0.2">
      <c r="A4585" s="160" t="s">
        <v>94</v>
      </c>
      <c r="B4585" s="160" t="s">
        <v>148</v>
      </c>
      <c r="C4585" s="160">
        <f>_xlfn.XLOOKUP(B4585,'2.1.trackMPD'!$R$7:$R$29,'2.1.trackMPD'!$T$7:$T$29)</f>
        <v>6</v>
      </c>
      <c r="D4585" s="160">
        <v>10</v>
      </c>
      <c r="E4585" s="160" t="s">
        <v>6390</v>
      </c>
      <c r="F4585" s="160" t="s">
        <v>110</v>
      </c>
      <c r="G4585" s="160" t="s">
        <v>140</v>
      </c>
      <c r="H4585" s="160" t="s">
        <v>6393</v>
      </c>
      <c r="I4585" s="160" cm="1">
        <f t="array" ref="I4585">INDEX('2.1.trackMPD'!L:L/(24*60*60),
       MATCH(1,
             (A4585='2.1.trackMPD'!A:A)*
             (C4585='2.1.trackMPD'!D:D)*
             (D4585/10^6='2.1.trackMPD'!H:H)*
             (E4585='2.1.trackMPD'!F:F),
0))</f>
        <v>1.0996491319444443E-6</v>
      </c>
    </row>
    <row r="4586" spans="1:9" x14ac:dyDescent="0.2">
      <c r="A4586" s="160" t="s">
        <v>94</v>
      </c>
      <c r="B4586" s="160" t="s">
        <v>148</v>
      </c>
      <c r="C4586" s="160">
        <f>_xlfn.XLOOKUP(B4586,'2.1.trackMPD'!$R$7:$R$29,'2.1.trackMPD'!$T$7:$T$29)</f>
        <v>6</v>
      </c>
      <c r="D4586" s="160">
        <v>100</v>
      </c>
      <c r="E4586" s="160" t="s">
        <v>6390</v>
      </c>
      <c r="F4586" s="160" t="s">
        <v>110</v>
      </c>
      <c r="G4586" s="160" t="s">
        <v>124</v>
      </c>
      <c r="H4586" s="160" t="s">
        <v>6392</v>
      </c>
      <c r="I4586" s="160" cm="1">
        <f t="array" ref="I4586">INDEX('2.1.trackMPD'!I:I/(24*60*60),
       MATCH(1,
             (A4586='2.1.trackMPD'!A:A)*
             (C4586='2.1.trackMPD'!D:D)*
             (D4586/10^6='2.1.trackMPD'!H:H)*
             (E4586='2.1.trackMPD'!F:F),
0))</f>
        <v>8.6349541354166666E-4</v>
      </c>
    </row>
    <row r="4587" spans="1:9" x14ac:dyDescent="0.2">
      <c r="A4587" s="160" t="s">
        <v>94</v>
      </c>
      <c r="B4587" s="160" t="s">
        <v>148</v>
      </c>
      <c r="C4587" s="160">
        <f>_xlfn.XLOOKUP(B4587,'2.1.trackMPD'!$R$7:$R$29,'2.1.trackMPD'!$T$7:$T$29)</f>
        <v>6</v>
      </c>
      <c r="D4587" s="160">
        <v>100</v>
      </c>
      <c r="E4587" s="160" t="s">
        <v>6390</v>
      </c>
      <c r="F4587" s="160" t="s">
        <v>110</v>
      </c>
      <c r="G4587" s="160" t="s">
        <v>140</v>
      </c>
      <c r="H4587" s="160" t="s">
        <v>6392</v>
      </c>
      <c r="I4587" s="160" cm="1">
        <f t="array" ref="I4587">INDEX('2.1.trackMPD'!J:J/(24*60*60),
       MATCH(1,
             (A4587='2.1.trackMPD'!A:A)*
             (C4587='2.1.trackMPD'!D:D)*
             (D4587/10^6='2.1.trackMPD'!H:H)*
             (E4587='2.1.trackMPD'!F:F),
0))</f>
        <v>1.5767033472222222E-3</v>
      </c>
    </row>
    <row r="4588" spans="1:9" x14ac:dyDescent="0.2">
      <c r="A4588" s="160" t="s">
        <v>94</v>
      </c>
      <c r="B4588" s="160" t="s">
        <v>148</v>
      </c>
      <c r="C4588" s="160">
        <f>_xlfn.XLOOKUP(B4588,'2.1.trackMPD'!$R$7:$R$29,'2.1.trackMPD'!$T$7:$T$29)</f>
        <v>6</v>
      </c>
      <c r="D4588" s="160">
        <v>100</v>
      </c>
      <c r="E4588" s="160" t="s">
        <v>6390</v>
      </c>
      <c r="F4588" s="160" t="s">
        <v>110</v>
      </c>
      <c r="G4588" s="160" t="s">
        <v>124</v>
      </c>
      <c r="H4588" s="160" t="s">
        <v>6393</v>
      </c>
      <c r="I4588" s="160" cm="1">
        <f t="array" ref="I4588">INDEX('2.1.trackMPD'!K:K/(24*60*60),
       MATCH(1,
             (A4588='2.1.trackMPD'!A:A)*
             (C4588='2.1.trackMPD'!D:D)*
             (D4588/10^6='2.1.trackMPD'!H:H)*
             (E4588='2.1.trackMPD'!F:F),
0))</f>
        <v>0</v>
      </c>
    </row>
    <row r="4589" spans="1:9" x14ac:dyDescent="0.2">
      <c r="A4589" s="160" t="s">
        <v>94</v>
      </c>
      <c r="B4589" s="160" t="s">
        <v>148</v>
      </c>
      <c r="C4589" s="160">
        <f>_xlfn.XLOOKUP(B4589,'2.1.trackMPD'!$R$7:$R$29,'2.1.trackMPD'!$T$7:$T$29)</f>
        <v>6</v>
      </c>
      <c r="D4589" s="160">
        <v>100</v>
      </c>
      <c r="E4589" s="160" t="s">
        <v>6390</v>
      </c>
      <c r="F4589" s="160" t="s">
        <v>110</v>
      </c>
      <c r="G4589" s="160" t="s">
        <v>140</v>
      </c>
      <c r="H4589" s="160" t="s">
        <v>6393</v>
      </c>
      <c r="I4589" s="160" cm="1">
        <f t="array" ref="I4589">INDEX('2.1.trackMPD'!L:L/(24*60*60),
       MATCH(1,
             (A4589='2.1.trackMPD'!A:A)*
             (C4589='2.1.trackMPD'!D:D)*
             (D4589/10^6='2.1.trackMPD'!H:H)*
             (E4589='2.1.trackMPD'!F:F),
0))</f>
        <v>0</v>
      </c>
    </row>
    <row r="4590" spans="1:9" x14ac:dyDescent="0.2">
      <c r="A4590" s="160" t="s">
        <v>94</v>
      </c>
      <c r="B4590" s="160" t="s">
        <v>148</v>
      </c>
      <c r="C4590" s="160">
        <f>_xlfn.XLOOKUP(B4590,'2.1.trackMPD'!$R$7:$R$29,'2.1.trackMPD'!$T$7:$T$29)</f>
        <v>6</v>
      </c>
      <c r="D4590" s="160">
        <v>1000</v>
      </c>
      <c r="E4590" s="160" t="s">
        <v>6390</v>
      </c>
      <c r="F4590" s="160" t="s">
        <v>110</v>
      </c>
      <c r="G4590" s="160" t="s">
        <v>124</v>
      </c>
      <c r="H4590" s="160" t="s">
        <v>6392</v>
      </c>
      <c r="I4590" s="160" cm="1">
        <f t="array" ref="I4590">INDEX('2.1.trackMPD'!I:I/(24*60*60),
       MATCH(1,
             (A4590='2.1.trackMPD'!A:A)*
             (C4590='2.1.trackMPD'!D:D)*
             (D4590/10^6='2.1.trackMPD'!H:H)*
             (E4590='2.1.trackMPD'!F:F),
0))</f>
        <v>5.9026715428240735E-2</v>
      </c>
    </row>
    <row r="4591" spans="1:9" x14ac:dyDescent="0.2">
      <c r="A4591" s="160" t="s">
        <v>94</v>
      </c>
      <c r="B4591" s="160" t="s">
        <v>148</v>
      </c>
      <c r="C4591" s="160">
        <f>_xlfn.XLOOKUP(B4591,'2.1.trackMPD'!$R$7:$R$29,'2.1.trackMPD'!$T$7:$T$29)</f>
        <v>6</v>
      </c>
      <c r="D4591" s="160">
        <v>1000</v>
      </c>
      <c r="E4591" s="160" t="s">
        <v>6390</v>
      </c>
      <c r="F4591" s="160" t="s">
        <v>110</v>
      </c>
      <c r="G4591" s="160" t="s">
        <v>140</v>
      </c>
      <c r="H4591" s="160" t="s">
        <v>6392</v>
      </c>
      <c r="I4591" s="160" cm="1">
        <f t="array" ref="I4591">INDEX('2.1.trackMPD'!J:J/(24*60*60),
       MATCH(1,
             (A4591='2.1.trackMPD'!A:A)*
             (C4591='2.1.trackMPD'!D:D)*
             (D4591/10^6='2.1.trackMPD'!H:H)*
             (E4591='2.1.trackMPD'!F:F),
0))</f>
        <v>3.4855258993055558</v>
      </c>
    </row>
    <row r="4592" spans="1:9" x14ac:dyDescent="0.2">
      <c r="A4592" s="160" t="s">
        <v>94</v>
      </c>
      <c r="B4592" s="160" t="s">
        <v>148</v>
      </c>
      <c r="C4592" s="160">
        <f>_xlfn.XLOOKUP(B4592,'2.1.trackMPD'!$R$7:$R$29,'2.1.trackMPD'!$T$7:$T$29)</f>
        <v>6</v>
      </c>
      <c r="D4592" s="160">
        <v>1000</v>
      </c>
      <c r="E4592" s="160" t="s">
        <v>6390</v>
      </c>
      <c r="F4592" s="160" t="s">
        <v>110</v>
      </c>
      <c r="G4592" s="160" t="s">
        <v>124</v>
      </c>
      <c r="H4592" s="160" t="s">
        <v>6393</v>
      </c>
      <c r="I4592" s="160" cm="1">
        <f t="array" ref="I4592">INDEX('2.1.trackMPD'!K:K/(24*60*60),
       MATCH(1,
             (A4592='2.1.trackMPD'!A:A)*
             (C4592='2.1.trackMPD'!D:D)*
             (D4592/10^6='2.1.trackMPD'!H:H)*
             (E4592='2.1.trackMPD'!F:F),
0))</f>
        <v>0</v>
      </c>
    </row>
    <row r="4593" spans="1:9" x14ac:dyDescent="0.2">
      <c r="A4593" s="160" t="s">
        <v>94</v>
      </c>
      <c r="B4593" s="160" t="s">
        <v>148</v>
      </c>
      <c r="C4593" s="160">
        <f>_xlfn.XLOOKUP(B4593,'2.1.trackMPD'!$R$7:$R$29,'2.1.trackMPD'!$T$7:$T$29)</f>
        <v>6</v>
      </c>
      <c r="D4593" s="160">
        <v>1000</v>
      </c>
      <c r="E4593" s="160" t="s">
        <v>6390</v>
      </c>
      <c r="F4593" s="160" t="s">
        <v>110</v>
      </c>
      <c r="G4593" s="160" t="s">
        <v>140</v>
      </c>
      <c r="H4593" s="160" t="s">
        <v>6393</v>
      </c>
      <c r="I4593" s="160" cm="1">
        <f t="array" ref="I4593">INDEX('2.1.trackMPD'!L:L/(24*60*60),
       MATCH(1,
             (A4593='2.1.trackMPD'!A:A)*
             (C4593='2.1.trackMPD'!D:D)*
             (D4593/10^6='2.1.trackMPD'!H:H)*
             (E4593='2.1.trackMPD'!F:F),
0))</f>
        <v>0</v>
      </c>
    </row>
    <row r="4594" spans="1:9" x14ac:dyDescent="0.2">
      <c r="A4594" s="160" t="s">
        <v>94</v>
      </c>
      <c r="B4594" s="160" t="s">
        <v>148</v>
      </c>
      <c r="C4594" s="160">
        <f>_xlfn.XLOOKUP(B4594,'2.1.trackMPD'!$R$7:$R$29,'2.1.trackMPD'!$T$7:$T$29)</f>
        <v>6</v>
      </c>
      <c r="D4594" s="160">
        <v>5000</v>
      </c>
      <c r="E4594" s="160" t="s">
        <v>6390</v>
      </c>
      <c r="F4594" s="160" t="s">
        <v>110</v>
      </c>
      <c r="G4594" s="160" t="s">
        <v>124</v>
      </c>
      <c r="H4594" s="160" t="s">
        <v>6392</v>
      </c>
      <c r="I4594" s="160" cm="1">
        <f t="array" ref="I4594">INDEX('2.1.trackMPD'!I:I/(24*60*60),
       MATCH(1,
             (A4594='2.1.trackMPD'!A:A)*
             (C4594='2.1.trackMPD'!D:D)*
             (D4594/10^6='2.1.trackMPD'!H:H)*
             (E4594='2.1.trackMPD'!F:F),
0))</f>
        <v>0.23320733935185184</v>
      </c>
    </row>
    <row r="4595" spans="1:9" x14ac:dyDescent="0.2">
      <c r="A4595" s="160" t="s">
        <v>94</v>
      </c>
      <c r="B4595" s="160" t="s">
        <v>148</v>
      </c>
      <c r="C4595" s="160">
        <f>_xlfn.XLOOKUP(B4595,'2.1.trackMPD'!$R$7:$R$29,'2.1.trackMPD'!$T$7:$T$29)</f>
        <v>6</v>
      </c>
      <c r="D4595" s="160">
        <v>5000</v>
      </c>
      <c r="E4595" s="160" t="s">
        <v>6390</v>
      </c>
      <c r="F4595" s="160" t="s">
        <v>110</v>
      </c>
      <c r="G4595" s="160" t="s">
        <v>140</v>
      </c>
      <c r="H4595" s="160" t="s">
        <v>6392</v>
      </c>
      <c r="I4595" s="160" cm="1">
        <f t="array" ref="I4595">INDEX('2.1.trackMPD'!J:J/(24*60*60),
       MATCH(1,
             (A4595='2.1.trackMPD'!A:A)*
             (C4595='2.1.trackMPD'!D:D)*
             (D4595/10^6='2.1.trackMPD'!H:H)*
             (E4595='2.1.trackMPD'!F:F),
0))</f>
        <v>13.762183506944444</v>
      </c>
    </row>
    <row r="4596" spans="1:9" x14ac:dyDescent="0.2">
      <c r="A4596" s="160" t="s">
        <v>94</v>
      </c>
      <c r="B4596" s="160" t="s">
        <v>148</v>
      </c>
      <c r="C4596" s="160">
        <f>_xlfn.XLOOKUP(B4596,'2.1.trackMPD'!$R$7:$R$29,'2.1.trackMPD'!$T$7:$T$29)</f>
        <v>6</v>
      </c>
      <c r="D4596" s="160">
        <v>5000</v>
      </c>
      <c r="E4596" s="160" t="s">
        <v>6390</v>
      </c>
      <c r="F4596" s="160" t="s">
        <v>110</v>
      </c>
      <c r="G4596" s="160" t="s">
        <v>124</v>
      </c>
      <c r="H4596" s="160" t="s">
        <v>6393</v>
      </c>
      <c r="I4596" s="160" cm="1">
        <f t="array" ref="I4596">INDEX('2.1.trackMPD'!K:K/(24*60*60),
       MATCH(1,
             (A4596='2.1.trackMPD'!A:A)*
             (C4596='2.1.trackMPD'!D:D)*
             (D4596/10^6='2.1.trackMPD'!H:H)*
             (E4596='2.1.trackMPD'!F:F),
0))</f>
        <v>0</v>
      </c>
    </row>
    <row r="4597" spans="1:9" x14ac:dyDescent="0.2">
      <c r="A4597" s="160" t="s">
        <v>94</v>
      </c>
      <c r="B4597" s="160" t="s">
        <v>148</v>
      </c>
      <c r="C4597" s="160">
        <f>_xlfn.XLOOKUP(B4597,'2.1.trackMPD'!$R$7:$R$29,'2.1.trackMPD'!$T$7:$T$29)</f>
        <v>6</v>
      </c>
      <c r="D4597" s="160">
        <v>5000</v>
      </c>
      <c r="E4597" s="160" t="s">
        <v>6390</v>
      </c>
      <c r="F4597" s="160" t="s">
        <v>110</v>
      </c>
      <c r="G4597" s="160" t="s">
        <v>140</v>
      </c>
      <c r="H4597" s="160" t="s">
        <v>6393</v>
      </c>
      <c r="I4597" s="160" cm="1">
        <f t="array" ref="I4597">INDEX('2.1.trackMPD'!L:L/(24*60*60),
       MATCH(1,
             (A4597='2.1.trackMPD'!A:A)*
             (C4597='2.1.trackMPD'!D:D)*
             (D4597/10^6='2.1.trackMPD'!H:H)*
             (E4597='2.1.trackMPD'!F:F),
0))</f>
        <v>0</v>
      </c>
    </row>
    <row r="4598" spans="1:9" x14ac:dyDescent="0.2">
      <c r="A4598" s="160" t="s">
        <v>94</v>
      </c>
      <c r="B4598" s="160" t="s">
        <v>148</v>
      </c>
      <c r="C4598" s="160">
        <f>_xlfn.XLOOKUP(B4598,'2.1.trackMPD'!$R$7:$R$29,'2.1.trackMPD'!$T$7:$T$29)</f>
        <v>6</v>
      </c>
      <c r="D4598" s="160">
        <v>1</v>
      </c>
      <c r="E4598" s="160" t="s">
        <v>6394</v>
      </c>
      <c r="F4598" s="160" t="s">
        <v>110</v>
      </c>
      <c r="G4598" s="160" t="s">
        <v>124</v>
      </c>
      <c r="H4598" s="160" t="s">
        <v>6392</v>
      </c>
      <c r="I4598" s="160" cm="1">
        <f t="array" ref="I4598">INDEX('2.1.trackMPD'!I:I/(24*60*60),
       MATCH(1,
             (A4598='2.1.trackMPD'!A:A)*
             (C4598='2.1.trackMPD'!D:D)*
             (D4598/10^6='2.1.trackMPD'!H:H)*
             (E4598='2.1.trackMPD'!F:F),
0))</f>
        <v>6.8932571759259253E-7</v>
      </c>
    </row>
    <row r="4599" spans="1:9" x14ac:dyDescent="0.2">
      <c r="A4599" s="160" t="s">
        <v>94</v>
      </c>
      <c r="B4599" s="160" t="s">
        <v>148</v>
      </c>
      <c r="C4599" s="160">
        <f>_xlfn.XLOOKUP(B4599,'2.1.trackMPD'!$R$7:$R$29,'2.1.trackMPD'!$T$7:$T$29)</f>
        <v>6</v>
      </c>
      <c r="D4599" s="160">
        <v>1</v>
      </c>
      <c r="E4599" s="160" t="s">
        <v>6394</v>
      </c>
      <c r="F4599" s="160" t="s">
        <v>110</v>
      </c>
      <c r="G4599" s="160" t="s">
        <v>140</v>
      </c>
      <c r="H4599" s="160" t="s">
        <v>6392</v>
      </c>
      <c r="I4599" s="160" cm="1">
        <f t="array" ref="I4599">INDEX('2.1.trackMPD'!J:J/(24*60*60),
       MATCH(1,
             (A4599='2.1.trackMPD'!A:A)*
             (C4599='2.1.trackMPD'!D:D)*
             (D4599/10^6='2.1.trackMPD'!H:H)*
             (E4599='2.1.trackMPD'!F:F),
0))</f>
        <v>5.7354469895833331E-5</v>
      </c>
    </row>
    <row r="4600" spans="1:9" x14ac:dyDescent="0.2">
      <c r="A4600" s="160" t="s">
        <v>94</v>
      </c>
      <c r="B4600" s="160" t="s">
        <v>148</v>
      </c>
      <c r="C4600" s="160">
        <f>_xlfn.XLOOKUP(B4600,'2.1.trackMPD'!$R$7:$R$29,'2.1.trackMPD'!$T$7:$T$29)</f>
        <v>6</v>
      </c>
      <c r="D4600" s="160">
        <v>1</v>
      </c>
      <c r="E4600" s="160" t="s">
        <v>6394</v>
      </c>
      <c r="F4600" s="160" t="s">
        <v>110</v>
      </c>
      <c r="G4600" s="160" t="s">
        <v>124</v>
      </c>
      <c r="H4600" s="160" t="s">
        <v>6393</v>
      </c>
      <c r="I4600" s="160" cm="1">
        <f t="array" ref="I4600">INDEX('2.1.trackMPD'!K:K/(24*60*60),
       MATCH(1,
             (A4600='2.1.trackMPD'!A:A)*
             (C4600='2.1.trackMPD'!D:D)*
             (D4600/10^6='2.1.trackMPD'!H:H)*
             (E4600='2.1.trackMPD'!F:F),
0))</f>
        <v>1.5483710648148149E-7</v>
      </c>
    </row>
    <row r="4601" spans="1:9" x14ac:dyDescent="0.2">
      <c r="A4601" s="160" t="s">
        <v>94</v>
      </c>
      <c r="B4601" s="160" t="s">
        <v>148</v>
      </c>
      <c r="C4601" s="160">
        <f>_xlfn.XLOOKUP(B4601,'2.1.trackMPD'!$R$7:$R$29,'2.1.trackMPD'!$T$7:$T$29)</f>
        <v>6</v>
      </c>
      <c r="D4601" s="160">
        <v>1</v>
      </c>
      <c r="E4601" s="160" t="s">
        <v>6394</v>
      </c>
      <c r="F4601" s="160" t="s">
        <v>110</v>
      </c>
      <c r="G4601" s="160" t="s">
        <v>140</v>
      </c>
      <c r="H4601" s="160" t="s">
        <v>6393</v>
      </c>
      <c r="I4601" s="160" cm="1">
        <f t="array" ref="I4601">INDEX('2.1.trackMPD'!L:L/(24*60*60),
       MATCH(1,
             (A4601='2.1.trackMPD'!A:A)*
             (C4601='2.1.trackMPD'!D:D)*
             (D4601/10^6='2.1.trackMPD'!H:H)*
             (E4601='2.1.trackMPD'!F:F),
0))</f>
        <v>1.0270239930555556E-6</v>
      </c>
    </row>
    <row r="4602" spans="1:9" x14ac:dyDescent="0.2">
      <c r="A4602" s="160" t="s">
        <v>94</v>
      </c>
      <c r="B4602" s="160" t="s">
        <v>148</v>
      </c>
      <c r="C4602" s="160">
        <f>_xlfn.XLOOKUP(B4602,'2.1.trackMPD'!$R$7:$R$29,'2.1.trackMPD'!$T$7:$T$29)</f>
        <v>6</v>
      </c>
      <c r="D4602" s="160">
        <v>10</v>
      </c>
      <c r="E4602" s="160" t="s">
        <v>6394</v>
      </c>
      <c r="F4602" s="160" t="s">
        <v>110</v>
      </c>
      <c r="G4602" s="160" t="s">
        <v>124</v>
      </c>
      <c r="H4602" s="160" t="s">
        <v>6392</v>
      </c>
      <c r="I4602" s="160" cm="1">
        <f t="array" ref="I4602">INDEX('2.1.trackMPD'!I:I/(24*60*60),
       MATCH(1,
             (A4602='2.1.trackMPD'!A:A)*
             (C4602='2.1.trackMPD'!D:D)*
             (D4602/10^6='2.1.trackMPD'!H:H)*
             (E4602='2.1.trackMPD'!F:F),
0))</f>
        <v>4.1359987731481482E-6</v>
      </c>
    </row>
    <row r="4603" spans="1:9" x14ac:dyDescent="0.2">
      <c r="A4603" s="160" t="s">
        <v>94</v>
      </c>
      <c r="B4603" s="160" t="s">
        <v>148</v>
      </c>
      <c r="C4603" s="160">
        <f>_xlfn.XLOOKUP(B4603,'2.1.trackMPD'!$R$7:$R$29,'2.1.trackMPD'!$T$7:$T$29)</f>
        <v>6</v>
      </c>
      <c r="D4603" s="160">
        <v>10</v>
      </c>
      <c r="E4603" s="160" t="s">
        <v>6394</v>
      </c>
      <c r="F4603" s="160" t="s">
        <v>110</v>
      </c>
      <c r="G4603" s="160" t="s">
        <v>140</v>
      </c>
      <c r="H4603" s="160" t="s">
        <v>6392</v>
      </c>
      <c r="I4603" s="160" cm="1">
        <f t="array" ref="I4603">INDEX('2.1.trackMPD'!J:J/(24*60*60),
       MATCH(1,
             (A4603='2.1.trackMPD'!A:A)*
             (C4603='2.1.trackMPD'!D:D)*
             (D4603/10^6='2.1.trackMPD'!H:H)*
             (E4603='2.1.trackMPD'!F:F),
0))</f>
        <v>6.6284194224537038E-5</v>
      </c>
    </row>
    <row r="4604" spans="1:9" x14ac:dyDescent="0.2">
      <c r="A4604" s="160" t="s">
        <v>94</v>
      </c>
      <c r="B4604" s="160" t="s">
        <v>148</v>
      </c>
      <c r="C4604" s="160">
        <f>_xlfn.XLOOKUP(B4604,'2.1.trackMPD'!$R$7:$R$29,'2.1.trackMPD'!$T$7:$T$29)</f>
        <v>6</v>
      </c>
      <c r="D4604" s="160">
        <v>10</v>
      </c>
      <c r="E4604" s="160" t="s">
        <v>6394</v>
      </c>
      <c r="F4604" s="160" t="s">
        <v>110</v>
      </c>
      <c r="G4604" s="160" t="s">
        <v>124</v>
      </c>
      <c r="H4604" s="160" t="s">
        <v>6393</v>
      </c>
      <c r="I4604" s="160" cm="1">
        <f t="array" ref="I4604">INDEX('2.1.trackMPD'!K:K/(24*60*60),
       MATCH(1,
             (A4604='2.1.trackMPD'!A:A)*
             (C4604='2.1.trackMPD'!D:D)*
             (D4604/10^6='2.1.trackMPD'!H:H)*
             (E4604='2.1.trackMPD'!F:F),
0))</f>
        <v>0</v>
      </c>
    </row>
    <row r="4605" spans="1:9" x14ac:dyDescent="0.2">
      <c r="A4605" s="160" t="s">
        <v>94</v>
      </c>
      <c r="B4605" s="160" t="s">
        <v>148</v>
      </c>
      <c r="C4605" s="160">
        <f>_xlfn.XLOOKUP(B4605,'2.1.trackMPD'!$R$7:$R$29,'2.1.trackMPD'!$T$7:$T$29)</f>
        <v>6</v>
      </c>
      <c r="D4605" s="160">
        <v>10</v>
      </c>
      <c r="E4605" s="160" t="s">
        <v>6394</v>
      </c>
      <c r="F4605" s="160" t="s">
        <v>110</v>
      </c>
      <c r="G4605" s="160" t="s">
        <v>140</v>
      </c>
      <c r="H4605" s="160" t="s">
        <v>6393</v>
      </c>
      <c r="I4605" s="160" cm="1">
        <f t="array" ref="I4605">INDEX('2.1.trackMPD'!L:L/(24*60*60),
       MATCH(1,
             (A4605='2.1.trackMPD'!A:A)*
             (C4605='2.1.trackMPD'!D:D)*
             (D4605/10^6='2.1.trackMPD'!H:H)*
             (E4605='2.1.trackMPD'!F:F),
0))</f>
        <v>0</v>
      </c>
    </row>
    <row r="4606" spans="1:9" x14ac:dyDescent="0.2">
      <c r="A4606" s="160" t="s">
        <v>94</v>
      </c>
      <c r="B4606" s="160" t="s">
        <v>148</v>
      </c>
      <c r="C4606" s="160">
        <f>_xlfn.XLOOKUP(B4606,'2.1.trackMPD'!$R$7:$R$29,'2.1.trackMPD'!$T$7:$T$29)</f>
        <v>6</v>
      </c>
      <c r="D4606" s="160">
        <v>100</v>
      </c>
      <c r="E4606" s="160" t="s">
        <v>6394</v>
      </c>
      <c r="F4606" s="160" t="s">
        <v>110</v>
      </c>
      <c r="G4606" s="160" t="s">
        <v>124</v>
      </c>
      <c r="H4606" s="160" t="s">
        <v>6392</v>
      </c>
      <c r="I4606" s="160" cm="1">
        <f t="array" ref="I4606">INDEX('2.1.trackMPD'!I:I/(24*60*60),
       MATCH(1,
             (A4606='2.1.trackMPD'!A:A)*
             (C4606='2.1.trackMPD'!D:D)*
             (D4606/10^6='2.1.trackMPD'!H:H)*
             (E4606='2.1.trackMPD'!F:F),
0))</f>
        <v>7.4560182384259257E-3</v>
      </c>
    </row>
    <row r="4607" spans="1:9" x14ac:dyDescent="0.2">
      <c r="A4607" s="160" t="s">
        <v>94</v>
      </c>
      <c r="B4607" s="160" t="s">
        <v>148</v>
      </c>
      <c r="C4607" s="160">
        <f>_xlfn.XLOOKUP(B4607,'2.1.trackMPD'!$R$7:$R$29,'2.1.trackMPD'!$T$7:$T$29)</f>
        <v>6</v>
      </c>
      <c r="D4607" s="160">
        <v>100</v>
      </c>
      <c r="E4607" s="160" t="s">
        <v>6394</v>
      </c>
      <c r="F4607" s="160" t="s">
        <v>110</v>
      </c>
      <c r="G4607" s="160" t="s">
        <v>140</v>
      </c>
      <c r="H4607" s="160" t="s">
        <v>6392</v>
      </c>
      <c r="I4607" s="160" cm="1">
        <f t="array" ref="I4607">INDEX('2.1.trackMPD'!J:J/(24*60*60),
       MATCH(1,
             (A4607='2.1.trackMPD'!A:A)*
             (C4607='2.1.trackMPD'!D:D)*
             (D4607/10^6='2.1.trackMPD'!H:H)*
             (E4607='2.1.trackMPD'!F:F),
0))</f>
        <v>4.6453586388888884E-3</v>
      </c>
    </row>
    <row r="4608" spans="1:9" x14ac:dyDescent="0.2">
      <c r="A4608" s="160" t="s">
        <v>94</v>
      </c>
      <c r="B4608" s="160" t="s">
        <v>148</v>
      </c>
      <c r="C4608" s="160">
        <f>_xlfn.XLOOKUP(B4608,'2.1.trackMPD'!$R$7:$R$29,'2.1.trackMPD'!$T$7:$T$29)</f>
        <v>6</v>
      </c>
      <c r="D4608" s="160">
        <v>100</v>
      </c>
      <c r="E4608" s="160" t="s">
        <v>6394</v>
      </c>
      <c r="F4608" s="160" t="s">
        <v>110</v>
      </c>
      <c r="G4608" s="160" t="s">
        <v>124</v>
      </c>
      <c r="H4608" s="160" t="s">
        <v>6393</v>
      </c>
      <c r="I4608" s="160" cm="1">
        <f t="array" ref="I4608">INDEX('2.1.trackMPD'!K:K/(24*60*60),
       MATCH(1,
             (A4608='2.1.trackMPD'!A:A)*
             (C4608='2.1.trackMPD'!D:D)*
             (D4608/10^6='2.1.trackMPD'!H:H)*
             (E4608='2.1.trackMPD'!F:F),
0))</f>
        <v>0</v>
      </c>
    </row>
    <row r="4609" spans="1:9" x14ac:dyDescent="0.2">
      <c r="A4609" s="160" t="s">
        <v>94</v>
      </c>
      <c r="B4609" s="160" t="s">
        <v>148</v>
      </c>
      <c r="C4609" s="160">
        <f>_xlfn.XLOOKUP(B4609,'2.1.trackMPD'!$R$7:$R$29,'2.1.trackMPD'!$T$7:$T$29)</f>
        <v>6</v>
      </c>
      <c r="D4609" s="160">
        <v>100</v>
      </c>
      <c r="E4609" s="160" t="s">
        <v>6394</v>
      </c>
      <c r="F4609" s="160" t="s">
        <v>110</v>
      </c>
      <c r="G4609" s="160" t="s">
        <v>140</v>
      </c>
      <c r="H4609" s="160" t="s">
        <v>6393</v>
      </c>
      <c r="I4609" s="160" cm="1">
        <f t="array" ref="I4609">INDEX('2.1.trackMPD'!L:L/(24*60*60),
       MATCH(1,
             (A4609='2.1.trackMPD'!A:A)*
             (C4609='2.1.trackMPD'!D:D)*
             (D4609/10^6='2.1.trackMPD'!H:H)*
             (E4609='2.1.trackMPD'!F:F),
0))</f>
        <v>0</v>
      </c>
    </row>
    <row r="4610" spans="1:9" x14ac:dyDescent="0.2">
      <c r="A4610" s="160" t="s">
        <v>94</v>
      </c>
      <c r="B4610" s="160" t="s">
        <v>148</v>
      </c>
      <c r="C4610" s="160">
        <f>_xlfn.XLOOKUP(B4610,'2.1.trackMPD'!$R$7:$R$29,'2.1.trackMPD'!$T$7:$T$29)</f>
        <v>6</v>
      </c>
      <c r="D4610" s="160">
        <v>1000</v>
      </c>
      <c r="E4610" s="160" t="s">
        <v>6394</v>
      </c>
      <c r="F4610" s="160" t="s">
        <v>110</v>
      </c>
      <c r="G4610" s="160" t="s">
        <v>124</v>
      </c>
      <c r="H4610" s="160" t="s">
        <v>6392</v>
      </c>
      <c r="I4610" s="160" cm="1">
        <f t="array" ref="I4610">INDEX('2.1.trackMPD'!I:I/(24*60*60),
       MATCH(1,
             (A4610='2.1.trackMPD'!A:A)*
             (C4610='2.1.trackMPD'!D:D)*
             (D4610/10^6='2.1.trackMPD'!H:H)*
             (E4610='2.1.trackMPD'!F:F),
0))</f>
        <v>5.3419182569444439E-2</v>
      </c>
    </row>
    <row r="4611" spans="1:9" x14ac:dyDescent="0.2">
      <c r="A4611" s="160" t="s">
        <v>94</v>
      </c>
      <c r="B4611" s="160" t="s">
        <v>148</v>
      </c>
      <c r="C4611" s="160">
        <f>_xlfn.XLOOKUP(B4611,'2.1.trackMPD'!$R$7:$R$29,'2.1.trackMPD'!$T$7:$T$29)</f>
        <v>6</v>
      </c>
      <c r="D4611" s="160">
        <v>1000</v>
      </c>
      <c r="E4611" s="160" t="s">
        <v>6394</v>
      </c>
      <c r="F4611" s="160" t="s">
        <v>110</v>
      </c>
      <c r="G4611" s="160" t="s">
        <v>140</v>
      </c>
      <c r="H4611" s="160" t="s">
        <v>6392</v>
      </c>
      <c r="I4611" s="160" cm="1">
        <f t="array" ref="I4611">INDEX('2.1.trackMPD'!J:J/(24*60*60),
       MATCH(1,
             (A4611='2.1.trackMPD'!A:A)*
             (C4611='2.1.trackMPD'!D:D)*
             (D4611/10^6='2.1.trackMPD'!H:H)*
             (E4611='2.1.trackMPD'!F:F),
0))</f>
        <v>3.1546810208333333</v>
      </c>
    </row>
    <row r="4612" spans="1:9" x14ac:dyDescent="0.2">
      <c r="A4612" s="160" t="s">
        <v>94</v>
      </c>
      <c r="B4612" s="160" t="s">
        <v>148</v>
      </c>
      <c r="C4612" s="160">
        <f>_xlfn.XLOOKUP(B4612,'2.1.trackMPD'!$R$7:$R$29,'2.1.trackMPD'!$T$7:$T$29)</f>
        <v>6</v>
      </c>
      <c r="D4612" s="160">
        <v>1000</v>
      </c>
      <c r="E4612" s="160" t="s">
        <v>6394</v>
      </c>
      <c r="F4612" s="160" t="s">
        <v>110</v>
      </c>
      <c r="G4612" s="160" t="s">
        <v>124</v>
      </c>
      <c r="H4612" s="160" t="s">
        <v>6393</v>
      </c>
      <c r="I4612" s="160" cm="1">
        <f t="array" ref="I4612">INDEX('2.1.trackMPD'!K:K/(24*60*60),
       MATCH(1,
             (A4612='2.1.trackMPD'!A:A)*
             (C4612='2.1.trackMPD'!D:D)*
             (D4612/10^6='2.1.trackMPD'!H:H)*
             (E4612='2.1.trackMPD'!F:F),
0))</f>
        <v>0</v>
      </c>
    </row>
    <row r="4613" spans="1:9" x14ac:dyDescent="0.2">
      <c r="A4613" s="160" t="s">
        <v>94</v>
      </c>
      <c r="B4613" s="160" t="s">
        <v>148</v>
      </c>
      <c r="C4613" s="160">
        <f>_xlfn.XLOOKUP(B4613,'2.1.trackMPD'!$R$7:$R$29,'2.1.trackMPD'!$T$7:$T$29)</f>
        <v>6</v>
      </c>
      <c r="D4613" s="160">
        <v>1000</v>
      </c>
      <c r="E4613" s="160" t="s">
        <v>6394</v>
      </c>
      <c r="F4613" s="160" t="s">
        <v>110</v>
      </c>
      <c r="G4613" s="160" t="s">
        <v>140</v>
      </c>
      <c r="H4613" s="160" t="s">
        <v>6393</v>
      </c>
      <c r="I4613" s="160" cm="1">
        <f t="array" ref="I4613">INDEX('2.1.trackMPD'!L:L/(24*60*60),
       MATCH(1,
             (A4613='2.1.trackMPD'!A:A)*
             (C4613='2.1.trackMPD'!D:D)*
             (D4613/10^6='2.1.trackMPD'!H:H)*
             (E4613='2.1.trackMPD'!F:F),
0))</f>
        <v>0</v>
      </c>
    </row>
    <row r="4614" spans="1:9" x14ac:dyDescent="0.2">
      <c r="A4614" s="160" t="s">
        <v>94</v>
      </c>
      <c r="B4614" s="160" t="s">
        <v>148</v>
      </c>
      <c r="C4614" s="160">
        <f>_xlfn.XLOOKUP(B4614,'2.1.trackMPD'!$R$7:$R$29,'2.1.trackMPD'!$T$7:$T$29)</f>
        <v>6</v>
      </c>
      <c r="D4614" s="160">
        <v>5000</v>
      </c>
      <c r="E4614" s="160" t="s">
        <v>6394</v>
      </c>
      <c r="F4614" s="160" t="s">
        <v>110</v>
      </c>
      <c r="G4614" s="160" t="s">
        <v>124</v>
      </c>
      <c r="H4614" s="160" t="s">
        <v>6392</v>
      </c>
      <c r="I4614" s="160" cm="1">
        <f t="array" ref="I4614">INDEX('2.1.trackMPD'!I:I/(24*60*60),
       MATCH(1,
             (A4614='2.1.trackMPD'!A:A)*
             (C4614='2.1.trackMPD'!D:D)*
             (D4614/10^6='2.1.trackMPD'!H:H)*
             (E4614='2.1.trackMPD'!F:F),
0))</f>
        <v>0.12971973425925926</v>
      </c>
    </row>
    <row r="4615" spans="1:9" x14ac:dyDescent="0.2">
      <c r="A4615" s="160" t="s">
        <v>94</v>
      </c>
      <c r="B4615" s="160" t="s">
        <v>148</v>
      </c>
      <c r="C4615" s="160">
        <f>_xlfn.XLOOKUP(B4615,'2.1.trackMPD'!$R$7:$R$29,'2.1.trackMPD'!$T$7:$T$29)</f>
        <v>6</v>
      </c>
      <c r="D4615" s="160">
        <v>5000</v>
      </c>
      <c r="E4615" s="160" t="s">
        <v>6394</v>
      </c>
      <c r="F4615" s="160" t="s">
        <v>110</v>
      </c>
      <c r="G4615" s="160" t="s">
        <v>140</v>
      </c>
      <c r="H4615" s="160" t="s">
        <v>6392</v>
      </c>
      <c r="I4615" s="160" cm="1">
        <f t="array" ref="I4615">INDEX('2.1.trackMPD'!J:J/(24*60*60),
       MATCH(1,
             (A4615='2.1.trackMPD'!A:A)*
             (C4615='2.1.trackMPD'!D:D)*
             (D4615/10^6='2.1.trackMPD'!H:H)*
             (E4615='2.1.trackMPD'!F:F),
0))</f>
        <v>7.6564150069444441</v>
      </c>
    </row>
    <row r="4616" spans="1:9" x14ac:dyDescent="0.2">
      <c r="A4616" s="160" t="s">
        <v>94</v>
      </c>
      <c r="B4616" s="160" t="s">
        <v>148</v>
      </c>
      <c r="C4616" s="160">
        <f>_xlfn.XLOOKUP(B4616,'2.1.trackMPD'!$R$7:$R$29,'2.1.trackMPD'!$T$7:$T$29)</f>
        <v>6</v>
      </c>
      <c r="D4616" s="160">
        <v>5000</v>
      </c>
      <c r="E4616" s="160" t="s">
        <v>6394</v>
      </c>
      <c r="F4616" s="160" t="s">
        <v>110</v>
      </c>
      <c r="G4616" s="160" t="s">
        <v>124</v>
      </c>
      <c r="H4616" s="160" t="s">
        <v>6393</v>
      </c>
      <c r="I4616" s="160" cm="1">
        <f t="array" ref="I4616">INDEX('2.1.trackMPD'!K:K/(24*60*60),
       MATCH(1,
             (A4616='2.1.trackMPD'!A:A)*
             (C4616='2.1.trackMPD'!D:D)*
             (D4616/10^6='2.1.trackMPD'!H:H)*
             (E4616='2.1.trackMPD'!F:F),
0))</f>
        <v>0</v>
      </c>
    </row>
    <row r="4617" spans="1:9" x14ac:dyDescent="0.2">
      <c r="A4617" s="160" t="s">
        <v>94</v>
      </c>
      <c r="B4617" s="160" t="s">
        <v>148</v>
      </c>
      <c r="C4617" s="160">
        <f>_xlfn.XLOOKUP(B4617,'2.1.trackMPD'!$R$7:$R$29,'2.1.trackMPD'!$T$7:$T$29)</f>
        <v>6</v>
      </c>
      <c r="D4617" s="160">
        <v>5000</v>
      </c>
      <c r="E4617" s="160" t="s">
        <v>6394</v>
      </c>
      <c r="F4617" s="160" t="s">
        <v>110</v>
      </c>
      <c r="G4617" s="160" t="s">
        <v>140</v>
      </c>
      <c r="H4617" s="160" t="s">
        <v>6393</v>
      </c>
      <c r="I4617" s="160" cm="1">
        <f t="array" ref="I4617">INDEX('2.1.trackMPD'!L:L/(24*60*60),
       MATCH(1,
             (A4617='2.1.trackMPD'!A:A)*
             (C4617='2.1.trackMPD'!D:D)*
             (D4617/10^6='2.1.trackMPD'!H:H)*
             (E4617='2.1.trackMPD'!F:F),
0))</f>
        <v>0</v>
      </c>
    </row>
    <row r="4618" spans="1:9" x14ac:dyDescent="0.2">
      <c r="A4618" s="160" t="s">
        <v>94</v>
      </c>
      <c r="B4618" s="160" t="s">
        <v>148</v>
      </c>
      <c r="C4618" s="160">
        <f>_xlfn.XLOOKUP(B4618,'2.1.trackMPD'!$R$7:$R$29,'2.1.trackMPD'!$T$7:$T$29)</f>
        <v>6</v>
      </c>
      <c r="D4618" s="160">
        <v>1</v>
      </c>
      <c r="E4618" s="160" t="s">
        <v>6395</v>
      </c>
      <c r="F4618" s="160" t="s">
        <v>110</v>
      </c>
      <c r="G4618" s="160" t="s">
        <v>124</v>
      </c>
      <c r="H4618" s="160" t="s">
        <v>6392</v>
      </c>
      <c r="I4618" s="160" t="e" cm="1">
        <f t="array" ref="I4618">INDEX('2.1.trackMPD'!I:I/(24*60*60),
       MATCH(1,
             (A4618='2.1.trackMPD'!A:A)*
             (C4618='2.1.trackMPD'!D:D)*
             (D4618/10^6='2.1.trackMPD'!H:H)*
             (E4618='2.1.trackMPD'!F:F),
0))</f>
        <v>#N/A</v>
      </c>
    </row>
    <row r="4619" spans="1:9" x14ac:dyDescent="0.2">
      <c r="A4619" s="160" t="s">
        <v>94</v>
      </c>
      <c r="B4619" s="160" t="s">
        <v>148</v>
      </c>
      <c r="C4619" s="160">
        <f>_xlfn.XLOOKUP(B4619,'2.1.trackMPD'!$R$7:$R$29,'2.1.trackMPD'!$T$7:$T$29)</f>
        <v>6</v>
      </c>
      <c r="D4619" s="160">
        <v>1</v>
      </c>
      <c r="E4619" s="160" t="s">
        <v>6395</v>
      </c>
      <c r="F4619" s="160" t="s">
        <v>110</v>
      </c>
      <c r="G4619" s="160" t="s">
        <v>140</v>
      </c>
      <c r="H4619" s="160" t="s">
        <v>6392</v>
      </c>
      <c r="I4619" s="160" t="e" cm="1">
        <f t="array" ref="I4619">INDEX('2.1.trackMPD'!J:J/(24*60*60),
       MATCH(1,
             (A4619='2.1.trackMPD'!A:A)*
             (C4619='2.1.trackMPD'!D:D)*
             (D4619/10^6='2.1.trackMPD'!H:H)*
             (E4619='2.1.trackMPD'!F:F),
0))</f>
        <v>#N/A</v>
      </c>
    </row>
    <row r="4620" spans="1:9" x14ac:dyDescent="0.2">
      <c r="A4620" s="160" t="s">
        <v>94</v>
      </c>
      <c r="B4620" s="160" t="s">
        <v>148</v>
      </c>
      <c r="C4620" s="160">
        <f>_xlfn.XLOOKUP(B4620,'2.1.trackMPD'!$R$7:$R$29,'2.1.trackMPD'!$T$7:$T$29)</f>
        <v>6</v>
      </c>
      <c r="D4620" s="160">
        <v>1</v>
      </c>
      <c r="E4620" s="160" t="s">
        <v>6395</v>
      </c>
      <c r="F4620" s="160" t="s">
        <v>110</v>
      </c>
      <c r="G4620" s="160" t="s">
        <v>124</v>
      </c>
      <c r="H4620" s="160" t="s">
        <v>6393</v>
      </c>
      <c r="I4620" s="160" t="e" cm="1">
        <f t="array" ref="I4620">INDEX('2.1.trackMPD'!K:K/(24*60*60),
       MATCH(1,
             (A4620='2.1.trackMPD'!A:A)*
             (C4620='2.1.trackMPD'!D:D)*
             (D4620/10^6='2.1.trackMPD'!H:H)*
             (E4620='2.1.trackMPD'!F:F),
0))</f>
        <v>#N/A</v>
      </c>
    </row>
    <row r="4621" spans="1:9" x14ac:dyDescent="0.2">
      <c r="A4621" s="160" t="s">
        <v>94</v>
      </c>
      <c r="B4621" s="160" t="s">
        <v>148</v>
      </c>
      <c r="C4621" s="160">
        <f>_xlfn.XLOOKUP(B4621,'2.1.trackMPD'!$R$7:$R$29,'2.1.trackMPD'!$T$7:$T$29)</f>
        <v>6</v>
      </c>
      <c r="D4621" s="160">
        <v>1</v>
      </c>
      <c r="E4621" s="160" t="s">
        <v>6395</v>
      </c>
      <c r="F4621" s="160" t="s">
        <v>110</v>
      </c>
      <c r="G4621" s="160" t="s">
        <v>140</v>
      </c>
      <c r="H4621" s="160" t="s">
        <v>6393</v>
      </c>
      <c r="I4621" s="160" t="e" cm="1">
        <f t="array" ref="I4621">INDEX('2.1.trackMPD'!L:L/(24*60*60),
       MATCH(1,
             (A4621='2.1.trackMPD'!A:A)*
             (C4621='2.1.trackMPD'!D:D)*
             (D4621/10^6='2.1.trackMPD'!H:H)*
             (E4621='2.1.trackMPD'!F:F),
0))</f>
        <v>#N/A</v>
      </c>
    </row>
    <row r="4622" spans="1:9" x14ac:dyDescent="0.2">
      <c r="A4622" s="160" t="s">
        <v>94</v>
      </c>
      <c r="B4622" s="160" t="s">
        <v>148</v>
      </c>
      <c r="C4622" s="160">
        <f>_xlfn.XLOOKUP(B4622,'2.1.trackMPD'!$R$7:$R$29,'2.1.trackMPD'!$T$7:$T$29)</f>
        <v>6</v>
      </c>
      <c r="D4622" s="160">
        <v>10</v>
      </c>
      <c r="E4622" s="160" t="s">
        <v>6395</v>
      </c>
      <c r="F4622" s="160" t="s">
        <v>110</v>
      </c>
      <c r="G4622" s="160" t="s">
        <v>124</v>
      </c>
      <c r="H4622" s="160" t="s">
        <v>6392</v>
      </c>
      <c r="I4622" s="160" t="e" cm="1">
        <f t="array" ref="I4622">INDEX('2.1.trackMPD'!I:I/(24*60*60),
       MATCH(1,
             (A4622='2.1.trackMPD'!A:A)*
             (C4622='2.1.trackMPD'!D:D)*
             (D4622/10^6='2.1.trackMPD'!H:H)*
             (E4622='2.1.trackMPD'!F:F),
0))</f>
        <v>#N/A</v>
      </c>
    </row>
    <row r="4623" spans="1:9" x14ac:dyDescent="0.2">
      <c r="A4623" s="160" t="s">
        <v>94</v>
      </c>
      <c r="B4623" s="160" t="s">
        <v>148</v>
      </c>
      <c r="C4623" s="160">
        <f>_xlfn.XLOOKUP(B4623,'2.1.trackMPD'!$R$7:$R$29,'2.1.trackMPD'!$T$7:$T$29)</f>
        <v>6</v>
      </c>
      <c r="D4623" s="160">
        <v>10</v>
      </c>
      <c r="E4623" s="160" t="s">
        <v>6395</v>
      </c>
      <c r="F4623" s="160" t="s">
        <v>110</v>
      </c>
      <c r="G4623" s="160" t="s">
        <v>140</v>
      </c>
      <c r="H4623" s="160" t="s">
        <v>6392</v>
      </c>
      <c r="I4623" s="160" t="e" cm="1">
        <f t="array" ref="I4623">INDEX('2.1.trackMPD'!J:J/(24*60*60),
       MATCH(1,
             (A4623='2.1.trackMPD'!A:A)*
             (C4623='2.1.trackMPD'!D:D)*
             (D4623/10^6='2.1.trackMPD'!H:H)*
             (E4623='2.1.trackMPD'!F:F),
0))</f>
        <v>#N/A</v>
      </c>
    </row>
    <row r="4624" spans="1:9" x14ac:dyDescent="0.2">
      <c r="A4624" s="160" t="s">
        <v>94</v>
      </c>
      <c r="B4624" s="160" t="s">
        <v>148</v>
      </c>
      <c r="C4624" s="160">
        <f>_xlfn.XLOOKUP(B4624,'2.1.trackMPD'!$R$7:$R$29,'2.1.trackMPD'!$T$7:$T$29)</f>
        <v>6</v>
      </c>
      <c r="D4624" s="160">
        <v>10</v>
      </c>
      <c r="E4624" s="160" t="s">
        <v>6395</v>
      </c>
      <c r="F4624" s="160" t="s">
        <v>110</v>
      </c>
      <c r="G4624" s="160" t="s">
        <v>124</v>
      </c>
      <c r="H4624" s="160" t="s">
        <v>6393</v>
      </c>
      <c r="I4624" s="160" t="e" cm="1">
        <f t="array" ref="I4624">INDEX('2.1.trackMPD'!K:K/(24*60*60),
       MATCH(1,
             (A4624='2.1.trackMPD'!A:A)*
             (C4624='2.1.trackMPD'!D:D)*
             (D4624/10^6='2.1.trackMPD'!H:H)*
             (E4624='2.1.trackMPD'!F:F),
0))</f>
        <v>#N/A</v>
      </c>
    </row>
    <row r="4625" spans="1:9" x14ac:dyDescent="0.2">
      <c r="A4625" s="160" t="s">
        <v>94</v>
      </c>
      <c r="B4625" s="160" t="s">
        <v>148</v>
      </c>
      <c r="C4625" s="160">
        <f>_xlfn.XLOOKUP(B4625,'2.1.trackMPD'!$R$7:$R$29,'2.1.trackMPD'!$T$7:$T$29)</f>
        <v>6</v>
      </c>
      <c r="D4625" s="160">
        <v>10</v>
      </c>
      <c r="E4625" s="160" t="s">
        <v>6395</v>
      </c>
      <c r="F4625" s="160" t="s">
        <v>110</v>
      </c>
      <c r="G4625" s="160" t="s">
        <v>140</v>
      </c>
      <c r="H4625" s="160" t="s">
        <v>6393</v>
      </c>
      <c r="I4625" s="160" t="e" cm="1">
        <f t="array" ref="I4625">INDEX('2.1.trackMPD'!L:L/(24*60*60),
       MATCH(1,
             (A4625='2.1.trackMPD'!A:A)*
             (C4625='2.1.trackMPD'!D:D)*
             (D4625/10^6='2.1.trackMPD'!H:H)*
             (E4625='2.1.trackMPD'!F:F),
0))</f>
        <v>#N/A</v>
      </c>
    </row>
    <row r="4626" spans="1:9" x14ac:dyDescent="0.2">
      <c r="A4626" s="160" t="s">
        <v>94</v>
      </c>
      <c r="B4626" s="160" t="s">
        <v>148</v>
      </c>
      <c r="C4626" s="160">
        <f>_xlfn.XLOOKUP(B4626,'2.1.trackMPD'!$R$7:$R$29,'2.1.trackMPD'!$T$7:$T$29)</f>
        <v>6</v>
      </c>
      <c r="D4626" s="160">
        <v>100</v>
      </c>
      <c r="E4626" s="160" t="s">
        <v>6395</v>
      </c>
      <c r="F4626" s="160" t="s">
        <v>110</v>
      </c>
      <c r="G4626" s="160" t="s">
        <v>124</v>
      </c>
      <c r="H4626" s="160" t="s">
        <v>6392</v>
      </c>
      <c r="I4626" s="160" t="e" cm="1">
        <f t="array" ref="I4626">INDEX('2.1.trackMPD'!I:I/(24*60*60),
       MATCH(1,
             (A4626='2.1.trackMPD'!A:A)*
             (C4626='2.1.trackMPD'!D:D)*
             (D4626/10^6='2.1.trackMPD'!H:H)*
             (E4626='2.1.trackMPD'!F:F),
0))</f>
        <v>#N/A</v>
      </c>
    </row>
    <row r="4627" spans="1:9" x14ac:dyDescent="0.2">
      <c r="A4627" s="160" t="s">
        <v>94</v>
      </c>
      <c r="B4627" s="160" t="s">
        <v>148</v>
      </c>
      <c r="C4627" s="160">
        <f>_xlfn.XLOOKUP(B4627,'2.1.trackMPD'!$R$7:$R$29,'2.1.trackMPD'!$T$7:$T$29)</f>
        <v>6</v>
      </c>
      <c r="D4627" s="160">
        <v>100</v>
      </c>
      <c r="E4627" s="160" t="s">
        <v>6395</v>
      </c>
      <c r="F4627" s="160" t="s">
        <v>110</v>
      </c>
      <c r="G4627" s="160" t="s">
        <v>140</v>
      </c>
      <c r="H4627" s="160" t="s">
        <v>6392</v>
      </c>
      <c r="I4627" s="160" t="e" cm="1">
        <f t="array" ref="I4627">INDEX('2.1.trackMPD'!J:J/(24*60*60),
       MATCH(1,
             (A4627='2.1.trackMPD'!A:A)*
             (C4627='2.1.trackMPD'!D:D)*
             (D4627/10^6='2.1.trackMPD'!H:H)*
             (E4627='2.1.trackMPD'!F:F),
0))</f>
        <v>#N/A</v>
      </c>
    </row>
    <row r="4628" spans="1:9" x14ac:dyDescent="0.2">
      <c r="A4628" s="160" t="s">
        <v>94</v>
      </c>
      <c r="B4628" s="160" t="s">
        <v>148</v>
      </c>
      <c r="C4628" s="160">
        <f>_xlfn.XLOOKUP(B4628,'2.1.trackMPD'!$R$7:$R$29,'2.1.trackMPD'!$T$7:$T$29)</f>
        <v>6</v>
      </c>
      <c r="D4628" s="160">
        <v>100</v>
      </c>
      <c r="E4628" s="160" t="s">
        <v>6395</v>
      </c>
      <c r="F4628" s="160" t="s">
        <v>110</v>
      </c>
      <c r="G4628" s="160" t="s">
        <v>124</v>
      </c>
      <c r="H4628" s="160" t="s">
        <v>6393</v>
      </c>
      <c r="I4628" s="160" t="e" cm="1">
        <f t="array" ref="I4628">INDEX('2.1.trackMPD'!K:K/(24*60*60),
       MATCH(1,
             (A4628='2.1.trackMPD'!A:A)*
             (C4628='2.1.trackMPD'!D:D)*
             (D4628/10^6='2.1.trackMPD'!H:H)*
             (E4628='2.1.trackMPD'!F:F),
0))</f>
        <v>#N/A</v>
      </c>
    </row>
    <row r="4629" spans="1:9" x14ac:dyDescent="0.2">
      <c r="A4629" s="160" t="s">
        <v>94</v>
      </c>
      <c r="B4629" s="160" t="s">
        <v>148</v>
      </c>
      <c r="C4629" s="160">
        <f>_xlfn.XLOOKUP(B4629,'2.1.trackMPD'!$R$7:$R$29,'2.1.trackMPD'!$T$7:$T$29)</f>
        <v>6</v>
      </c>
      <c r="D4629" s="160">
        <v>100</v>
      </c>
      <c r="E4629" s="160" t="s">
        <v>6395</v>
      </c>
      <c r="F4629" s="160" t="s">
        <v>110</v>
      </c>
      <c r="G4629" s="160" t="s">
        <v>140</v>
      </c>
      <c r="H4629" s="160" t="s">
        <v>6393</v>
      </c>
      <c r="I4629" s="160" t="e" cm="1">
        <f t="array" ref="I4629">INDEX('2.1.trackMPD'!L:L/(24*60*60),
       MATCH(1,
             (A4629='2.1.trackMPD'!A:A)*
             (C4629='2.1.trackMPD'!D:D)*
             (D4629/10^6='2.1.trackMPD'!H:H)*
             (E4629='2.1.trackMPD'!F:F),
0))</f>
        <v>#N/A</v>
      </c>
    </row>
    <row r="4630" spans="1:9" x14ac:dyDescent="0.2">
      <c r="A4630" s="160" t="s">
        <v>94</v>
      </c>
      <c r="B4630" s="160" t="s">
        <v>149</v>
      </c>
      <c r="C4630" s="160">
        <f>_xlfn.XLOOKUP(B4630,'2.1.trackMPD'!$R$7:$R$29,'2.1.trackMPD'!$T$7:$T$29)</f>
        <v>6</v>
      </c>
      <c r="D4630" s="160">
        <v>1</v>
      </c>
      <c r="E4630" s="160" t="s">
        <v>6390</v>
      </c>
      <c r="F4630" s="160" t="s">
        <v>110</v>
      </c>
      <c r="G4630" s="160" t="s">
        <v>124</v>
      </c>
      <c r="H4630" s="160" t="s">
        <v>6392</v>
      </c>
      <c r="I4630" s="160" cm="1">
        <f t="array" ref="I4630">INDEX('2.1.trackMPD'!I:I/(24*60*60),
       MATCH(1,
             (A4630='2.1.trackMPD'!A:A)*
             (C4630='2.1.trackMPD'!D:D)*
             (D4630/10^6='2.1.trackMPD'!H:H)*
             (E4630='2.1.trackMPD'!F:F),
0))</f>
        <v>7.0707704861111112E-7</v>
      </c>
    </row>
    <row r="4631" spans="1:9" x14ac:dyDescent="0.2">
      <c r="A4631" s="160" t="s">
        <v>94</v>
      </c>
      <c r="B4631" s="160" t="s">
        <v>149</v>
      </c>
      <c r="C4631" s="160">
        <f>_xlfn.XLOOKUP(B4631,'2.1.trackMPD'!$R$7:$R$29,'2.1.trackMPD'!$T$7:$T$29)</f>
        <v>6</v>
      </c>
      <c r="D4631" s="160">
        <v>1</v>
      </c>
      <c r="E4631" s="160" t="s">
        <v>6390</v>
      </c>
      <c r="F4631" s="160" t="s">
        <v>110</v>
      </c>
      <c r="G4631" s="160" t="s">
        <v>140</v>
      </c>
      <c r="H4631" s="160" t="s">
        <v>6392</v>
      </c>
      <c r="I4631" s="160" cm="1">
        <f t="array" ref="I4631">INDEX('2.1.trackMPD'!J:J/(24*60*60),
       MATCH(1,
             (A4631='2.1.trackMPD'!A:A)*
             (C4631='2.1.trackMPD'!D:D)*
             (D4631/10^6='2.1.trackMPD'!H:H)*
             (E4631='2.1.trackMPD'!F:F),
0))</f>
        <v>5.2363405162037038E-5</v>
      </c>
    </row>
    <row r="4632" spans="1:9" x14ac:dyDescent="0.2">
      <c r="A4632" s="160" t="s">
        <v>94</v>
      </c>
      <c r="B4632" s="160" t="s">
        <v>149</v>
      </c>
      <c r="C4632" s="160">
        <f>_xlfn.XLOOKUP(B4632,'2.1.trackMPD'!$R$7:$R$29,'2.1.trackMPD'!$T$7:$T$29)</f>
        <v>6</v>
      </c>
      <c r="D4632" s="160">
        <v>1</v>
      </c>
      <c r="E4632" s="160" t="s">
        <v>6390</v>
      </c>
      <c r="F4632" s="160" t="s">
        <v>110</v>
      </c>
      <c r="G4632" s="160" t="s">
        <v>124</v>
      </c>
      <c r="H4632" s="160" t="s">
        <v>6393</v>
      </c>
      <c r="I4632" s="160" cm="1">
        <f t="array" ref="I4632">INDEX('2.1.trackMPD'!K:K/(24*60*60),
       MATCH(1,
             (A4632='2.1.trackMPD'!A:A)*
             (C4632='2.1.trackMPD'!D:D)*
             (D4632/10^6='2.1.trackMPD'!H:H)*
             (E4632='2.1.trackMPD'!F:F),
0))</f>
        <v>3.4127532407407406E-7</v>
      </c>
    </row>
    <row r="4633" spans="1:9" x14ac:dyDescent="0.2">
      <c r="A4633" s="160" t="s">
        <v>94</v>
      </c>
      <c r="B4633" s="160" t="s">
        <v>149</v>
      </c>
      <c r="C4633" s="160">
        <f>_xlfn.XLOOKUP(B4633,'2.1.trackMPD'!$R$7:$R$29,'2.1.trackMPD'!$T$7:$T$29)</f>
        <v>6</v>
      </c>
      <c r="D4633" s="160">
        <v>1</v>
      </c>
      <c r="E4633" s="160" t="s">
        <v>6390</v>
      </c>
      <c r="F4633" s="160" t="s">
        <v>110</v>
      </c>
      <c r="G4633" s="160" t="s">
        <v>140</v>
      </c>
      <c r="H4633" s="160" t="s">
        <v>6393</v>
      </c>
      <c r="I4633" s="160" cm="1">
        <f t="array" ref="I4633">INDEX('2.1.trackMPD'!L:L/(24*60*60),
       MATCH(1,
             (A4633='2.1.trackMPD'!A:A)*
             (C4633='2.1.trackMPD'!D:D)*
             (D4633/10^6='2.1.trackMPD'!H:H)*
             (E4633='2.1.trackMPD'!F:F),
0))</f>
        <v>0</v>
      </c>
    </row>
    <row r="4634" spans="1:9" x14ac:dyDescent="0.2">
      <c r="A4634" s="160" t="s">
        <v>94</v>
      </c>
      <c r="B4634" s="160" t="s">
        <v>149</v>
      </c>
      <c r="C4634" s="160">
        <f>_xlfn.XLOOKUP(B4634,'2.1.trackMPD'!$R$7:$R$29,'2.1.trackMPD'!$T$7:$T$29)</f>
        <v>6</v>
      </c>
      <c r="D4634" s="160">
        <v>10</v>
      </c>
      <c r="E4634" s="160" t="s">
        <v>6390</v>
      </c>
      <c r="F4634" s="160" t="s">
        <v>110</v>
      </c>
      <c r="G4634" s="160" t="s">
        <v>124</v>
      </c>
      <c r="H4634" s="160" t="s">
        <v>6392</v>
      </c>
      <c r="I4634" s="160" cm="1">
        <f t="array" ref="I4634">INDEX('2.1.trackMPD'!I:I/(24*60*60),
       MATCH(1,
             (A4634='2.1.trackMPD'!A:A)*
             (C4634='2.1.trackMPD'!D:D)*
             (D4634/10^6='2.1.trackMPD'!H:H)*
             (E4634='2.1.trackMPD'!F:F),
0))</f>
        <v>9.2271440972222226E-7</v>
      </c>
    </row>
    <row r="4635" spans="1:9" x14ac:dyDescent="0.2">
      <c r="A4635" s="160" t="s">
        <v>94</v>
      </c>
      <c r="B4635" s="160" t="s">
        <v>149</v>
      </c>
      <c r="C4635" s="160">
        <f>_xlfn.XLOOKUP(B4635,'2.1.trackMPD'!$R$7:$R$29,'2.1.trackMPD'!$T$7:$T$29)</f>
        <v>6</v>
      </c>
      <c r="D4635" s="160">
        <v>10</v>
      </c>
      <c r="E4635" s="160" t="s">
        <v>6390</v>
      </c>
      <c r="F4635" s="160" t="s">
        <v>110</v>
      </c>
      <c r="G4635" s="160" t="s">
        <v>140</v>
      </c>
      <c r="H4635" s="160" t="s">
        <v>6392</v>
      </c>
      <c r="I4635" s="160" cm="1">
        <f t="array" ref="I4635">INDEX('2.1.trackMPD'!J:J/(24*60*60),
       MATCH(1,
             (A4635='2.1.trackMPD'!A:A)*
             (C4635='2.1.trackMPD'!D:D)*
             (D4635/10^6='2.1.trackMPD'!H:H)*
             (E4635='2.1.trackMPD'!F:F),
0))</f>
        <v>3.5043212928240743E-5</v>
      </c>
    </row>
    <row r="4636" spans="1:9" x14ac:dyDescent="0.2">
      <c r="A4636" s="160" t="s">
        <v>94</v>
      </c>
      <c r="B4636" s="160" t="s">
        <v>149</v>
      </c>
      <c r="C4636" s="160">
        <f>_xlfn.XLOOKUP(B4636,'2.1.trackMPD'!$R$7:$R$29,'2.1.trackMPD'!$T$7:$T$29)</f>
        <v>6</v>
      </c>
      <c r="D4636" s="160">
        <v>10</v>
      </c>
      <c r="E4636" s="160" t="s">
        <v>6390</v>
      </c>
      <c r="F4636" s="160" t="s">
        <v>110</v>
      </c>
      <c r="G4636" s="160" t="s">
        <v>124</v>
      </c>
      <c r="H4636" s="160" t="s">
        <v>6393</v>
      </c>
      <c r="I4636" s="160" cm="1">
        <f t="array" ref="I4636">INDEX('2.1.trackMPD'!K:K/(24*60*60),
       MATCH(1,
             (A4636='2.1.trackMPD'!A:A)*
             (C4636='2.1.trackMPD'!D:D)*
             (D4636/10^6='2.1.trackMPD'!H:H)*
             (E4636='2.1.trackMPD'!F:F),
0))</f>
        <v>0</v>
      </c>
    </row>
    <row r="4637" spans="1:9" x14ac:dyDescent="0.2">
      <c r="A4637" s="160" t="s">
        <v>94</v>
      </c>
      <c r="B4637" s="160" t="s">
        <v>149</v>
      </c>
      <c r="C4637" s="160">
        <f>_xlfn.XLOOKUP(B4637,'2.1.trackMPD'!$R$7:$R$29,'2.1.trackMPD'!$T$7:$T$29)</f>
        <v>6</v>
      </c>
      <c r="D4637" s="160">
        <v>10</v>
      </c>
      <c r="E4637" s="160" t="s">
        <v>6390</v>
      </c>
      <c r="F4637" s="160" t="s">
        <v>110</v>
      </c>
      <c r="G4637" s="160" t="s">
        <v>140</v>
      </c>
      <c r="H4637" s="160" t="s">
        <v>6393</v>
      </c>
      <c r="I4637" s="160" cm="1">
        <f t="array" ref="I4637">INDEX('2.1.trackMPD'!L:L/(24*60*60),
       MATCH(1,
             (A4637='2.1.trackMPD'!A:A)*
             (C4637='2.1.trackMPD'!D:D)*
             (D4637/10^6='2.1.trackMPD'!H:H)*
             (E4637='2.1.trackMPD'!F:F),
0))</f>
        <v>1.0996491319444443E-6</v>
      </c>
    </row>
    <row r="4638" spans="1:9" x14ac:dyDescent="0.2">
      <c r="A4638" s="160" t="s">
        <v>94</v>
      </c>
      <c r="B4638" s="160" t="s">
        <v>149</v>
      </c>
      <c r="C4638" s="160">
        <f>_xlfn.XLOOKUP(B4638,'2.1.trackMPD'!$R$7:$R$29,'2.1.trackMPD'!$T$7:$T$29)</f>
        <v>6</v>
      </c>
      <c r="D4638" s="160">
        <v>100</v>
      </c>
      <c r="E4638" s="160" t="s">
        <v>6390</v>
      </c>
      <c r="F4638" s="160" t="s">
        <v>110</v>
      </c>
      <c r="G4638" s="160" t="s">
        <v>124</v>
      </c>
      <c r="H4638" s="160" t="s">
        <v>6392</v>
      </c>
      <c r="I4638" s="160" cm="1">
        <f t="array" ref="I4638">INDEX('2.1.trackMPD'!I:I/(24*60*60),
       MATCH(1,
             (A4638='2.1.trackMPD'!A:A)*
             (C4638='2.1.trackMPD'!D:D)*
             (D4638/10^6='2.1.trackMPD'!H:H)*
             (E4638='2.1.trackMPD'!F:F),
0))</f>
        <v>8.6349541354166666E-4</v>
      </c>
    </row>
    <row r="4639" spans="1:9" x14ac:dyDescent="0.2">
      <c r="A4639" s="160" t="s">
        <v>94</v>
      </c>
      <c r="B4639" s="160" t="s">
        <v>149</v>
      </c>
      <c r="C4639" s="160">
        <f>_xlfn.XLOOKUP(B4639,'2.1.trackMPD'!$R$7:$R$29,'2.1.trackMPD'!$T$7:$T$29)</f>
        <v>6</v>
      </c>
      <c r="D4639" s="160">
        <v>100</v>
      </c>
      <c r="E4639" s="160" t="s">
        <v>6390</v>
      </c>
      <c r="F4639" s="160" t="s">
        <v>110</v>
      </c>
      <c r="G4639" s="160" t="s">
        <v>140</v>
      </c>
      <c r="H4639" s="160" t="s">
        <v>6392</v>
      </c>
      <c r="I4639" s="160" cm="1">
        <f t="array" ref="I4639">INDEX('2.1.trackMPD'!J:J/(24*60*60),
       MATCH(1,
             (A4639='2.1.trackMPD'!A:A)*
             (C4639='2.1.trackMPD'!D:D)*
             (D4639/10^6='2.1.trackMPD'!H:H)*
             (E4639='2.1.trackMPD'!F:F),
0))</f>
        <v>1.5767033472222222E-3</v>
      </c>
    </row>
    <row r="4640" spans="1:9" x14ac:dyDescent="0.2">
      <c r="A4640" s="160" t="s">
        <v>94</v>
      </c>
      <c r="B4640" s="160" t="s">
        <v>149</v>
      </c>
      <c r="C4640" s="160">
        <f>_xlfn.XLOOKUP(B4640,'2.1.trackMPD'!$R$7:$R$29,'2.1.trackMPD'!$T$7:$T$29)</f>
        <v>6</v>
      </c>
      <c r="D4640" s="160">
        <v>100</v>
      </c>
      <c r="E4640" s="160" t="s">
        <v>6390</v>
      </c>
      <c r="F4640" s="160" t="s">
        <v>110</v>
      </c>
      <c r="G4640" s="160" t="s">
        <v>124</v>
      </c>
      <c r="H4640" s="160" t="s">
        <v>6393</v>
      </c>
      <c r="I4640" s="160" cm="1">
        <f t="array" ref="I4640">INDEX('2.1.trackMPD'!K:K/(24*60*60),
       MATCH(1,
             (A4640='2.1.trackMPD'!A:A)*
             (C4640='2.1.trackMPD'!D:D)*
             (D4640/10^6='2.1.trackMPD'!H:H)*
             (E4640='2.1.trackMPD'!F:F),
0))</f>
        <v>0</v>
      </c>
    </row>
    <row r="4641" spans="1:9" x14ac:dyDescent="0.2">
      <c r="A4641" s="160" t="s">
        <v>94</v>
      </c>
      <c r="B4641" s="160" t="s">
        <v>149</v>
      </c>
      <c r="C4641" s="160">
        <f>_xlfn.XLOOKUP(B4641,'2.1.trackMPD'!$R$7:$R$29,'2.1.trackMPD'!$T$7:$T$29)</f>
        <v>6</v>
      </c>
      <c r="D4641" s="160">
        <v>100</v>
      </c>
      <c r="E4641" s="160" t="s">
        <v>6390</v>
      </c>
      <c r="F4641" s="160" t="s">
        <v>110</v>
      </c>
      <c r="G4641" s="160" t="s">
        <v>140</v>
      </c>
      <c r="H4641" s="160" t="s">
        <v>6393</v>
      </c>
      <c r="I4641" s="160" cm="1">
        <f t="array" ref="I4641">INDEX('2.1.trackMPD'!L:L/(24*60*60),
       MATCH(1,
             (A4641='2.1.trackMPD'!A:A)*
             (C4641='2.1.trackMPD'!D:D)*
             (D4641/10^6='2.1.trackMPD'!H:H)*
             (E4641='2.1.trackMPD'!F:F),
0))</f>
        <v>0</v>
      </c>
    </row>
    <row r="4642" spans="1:9" x14ac:dyDescent="0.2">
      <c r="A4642" s="160" t="s">
        <v>94</v>
      </c>
      <c r="B4642" s="160" t="s">
        <v>149</v>
      </c>
      <c r="C4642" s="160">
        <f>_xlfn.XLOOKUP(B4642,'2.1.trackMPD'!$R$7:$R$29,'2.1.trackMPD'!$T$7:$T$29)</f>
        <v>6</v>
      </c>
      <c r="D4642" s="160">
        <v>1000</v>
      </c>
      <c r="E4642" s="160" t="s">
        <v>6390</v>
      </c>
      <c r="F4642" s="160" t="s">
        <v>110</v>
      </c>
      <c r="G4642" s="160" t="s">
        <v>124</v>
      </c>
      <c r="H4642" s="160" t="s">
        <v>6392</v>
      </c>
      <c r="I4642" s="160" cm="1">
        <f t="array" ref="I4642">INDEX('2.1.trackMPD'!I:I/(24*60*60),
       MATCH(1,
             (A4642='2.1.trackMPD'!A:A)*
             (C4642='2.1.trackMPD'!D:D)*
             (D4642/10^6='2.1.trackMPD'!H:H)*
             (E4642='2.1.trackMPD'!F:F),
0))</f>
        <v>5.9026715428240735E-2</v>
      </c>
    </row>
    <row r="4643" spans="1:9" x14ac:dyDescent="0.2">
      <c r="A4643" s="160" t="s">
        <v>94</v>
      </c>
      <c r="B4643" s="160" t="s">
        <v>149</v>
      </c>
      <c r="C4643" s="160">
        <f>_xlfn.XLOOKUP(B4643,'2.1.trackMPD'!$R$7:$R$29,'2.1.trackMPD'!$T$7:$T$29)</f>
        <v>6</v>
      </c>
      <c r="D4643" s="160">
        <v>1000</v>
      </c>
      <c r="E4643" s="160" t="s">
        <v>6390</v>
      </c>
      <c r="F4643" s="160" t="s">
        <v>110</v>
      </c>
      <c r="G4643" s="160" t="s">
        <v>140</v>
      </c>
      <c r="H4643" s="160" t="s">
        <v>6392</v>
      </c>
      <c r="I4643" s="160" cm="1">
        <f t="array" ref="I4643">INDEX('2.1.trackMPD'!J:J/(24*60*60),
       MATCH(1,
             (A4643='2.1.trackMPD'!A:A)*
             (C4643='2.1.trackMPD'!D:D)*
             (D4643/10^6='2.1.trackMPD'!H:H)*
             (E4643='2.1.trackMPD'!F:F),
0))</f>
        <v>3.4855258993055558</v>
      </c>
    </row>
    <row r="4644" spans="1:9" x14ac:dyDescent="0.2">
      <c r="A4644" s="160" t="s">
        <v>94</v>
      </c>
      <c r="B4644" s="160" t="s">
        <v>149</v>
      </c>
      <c r="C4644" s="160">
        <f>_xlfn.XLOOKUP(B4644,'2.1.trackMPD'!$R$7:$R$29,'2.1.trackMPD'!$T$7:$T$29)</f>
        <v>6</v>
      </c>
      <c r="D4644" s="160">
        <v>1000</v>
      </c>
      <c r="E4644" s="160" t="s">
        <v>6390</v>
      </c>
      <c r="F4644" s="160" t="s">
        <v>110</v>
      </c>
      <c r="G4644" s="160" t="s">
        <v>124</v>
      </c>
      <c r="H4644" s="160" t="s">
        <v>6393</v>
      </c>
      <c r="I4644" s="160" cm="1">
        <f t="array" ref="I4644">INDEX('2.1.trackMPD'!K:K/(24*60*60),
       MATCH(1,
             (A4644='2.1.trackMPD'!A:A)*
             (C4644='2.1.trackMPD'!D:D)*
             (D4644/10^6='2.1.trackMPD'!H:H)*
             (E4644='2.1.trackMPD'!F:F),
0))</f>
        <v>0</v>
      </c>
    </row>
    <row r="4645" spans="1:9" x14ac:dyDescent="0.2">
      <c r="A4645" s="160" t="s">
        <v>94</v>
      </c>
      <c r="B4645" s="160" t="s">
        <v>149</v>
      </c>
      <c r="C4645" s="160">
        <f>_xlfn.XLOOKUP(B4645,'2.1.trackMPD'!$R$7:$R$29,'2.1.trackMPD'!$T$7:$T$29)</f>
        <v>6</v>
      </c>
      <c r="D4645" s="160">
        <v>1000</v>
      </c>
      <c r="E4645" s="160" t="s">
        <v>6390</v>
      </c>
      <c r="F4645" s="160" t="s">
        <v>110</v>
      </c>
      <c r="G4645" s="160" t="s">
        <v>140</v>
      </c>
      <c r="H4645" s="160" t="s">
        <v>6393</v>
      </c>
      <c r="I4645" s="160" cm="1">
        <f t="array" ref="I4645">INDEX('2.1.trackMPD'!L:L/(24*60*60),
       MATCH(1,
             (A4645='2.1.trackMPD'!A:A)*
             (C4645='2.1.trackMPD'!D:D)*
             (D4645/10^6='2.1.trackMPD'!H:H)*
             (E4645='2.1.trackMPD'!F:F),
0))</f>
        <v>0</v>
      </c>
    </row>
    <row r="4646" spans="1:9" x14ac:dyDescent="0.2">
      <c r="A4646" s="160" t="s">
        <v>94</v>
      </c>
      <c r="B4646" s="160" t="s">
        <v>149</v>
      </c>
      <c r="C4646" s="160">
        <f>_xlfn.XLOOKUP(B4646,'2.1.trackMPD'!$R$7:$R$29,'2.1.trackMPD'!$T$7:$T$29)</f>
        <v>6</v>
      </c>
      <c r="D4646" s="160">
        <v>5000</v>
      </c>
      <c r="E4646" s="160" t="s">
        <v>6390</v>
      </c>
      <c r="F4646" s="160" t="s">
        <v>110</v>
      </c>
      <c r="G4646" s="160" t="s">
        <v>124</v>
      </c>
      <c r="H4646" s="160" t="s">
        <v>6392</v>
      </c>
      <c r="I4646" s="160" cm="1">
        <f t="array" ref="I4646">INDEX('2.1.trackMPD'!I:I/(24*60*60),
       MATCH(1,
             (A4646='2.1.trackMPD'!A:A)*
             (C4646='2.1.trackMPD'!D:D)*
             (D4646/10^6='2.1.trackMPD'!H:H)*
             (E4646='2.1.trackMPD'!F:F),
0))</f>
        <v>0.23320733935185184</v>
      </c>
    </row>
    <row r="4647" spans="1:9" x14ac:dyDescent="0.2">
      <c r="A4647" s="160" t="s">
        <v>94</v>
      </c>
      <c r="B4647" s="160" t="s">
        <v>149</v>
      </c>
      <c r="C4647" s="160">
        <f>_xlfn.XLOOKUP(B4647,'2.1.trackMPD'!$R$7:$R$29,'2.1.trackMPD'!$T$7:$T$29)</f>
        <v>6</v>
      </c>
      <c r="D4647" s="160">
        <v>5000</v>
      </c>
      <c r="E4647" s="160" t="s">
        <v>6390</v>
      </c>
      <c r="F4647" s="160" t="s">
        <v>110</v>
      </c>
      <c r="G4647" s="160" t="s">
        <v>140</v>
      </c>
      <c r="H4647" s="160" t="s">
        <v>6392</v>
      </c>
      <c r="I4647" s="160" cm="1">
        <f t="array" ref="I4647">INDEX('2.1.trackMPD'!J:J/(24*60*60),
       MATCH(1,
             (A4647='2.1.trackMPD'!A:A)*
             (C4647='2.1.trackMPD'!D:D)*
             (D4647/10^6='2.1.trackMPD'!H:H)*
             (E4647='2.1.trackMPD'!F:F),
0))</f>
        <v>13.762183506944444</v>
      </c>
    </row>
    <row r="4648" spans="1:9" x14ac:dyDescent="0.2">
      <c r="A4648" s="160" t="s">
        <v>94</v>
      </c>
      <c r="B4648" s="160" t="s">
        <v>149</v>
      </c>
      <c r="C4648" s="160">
        <f>_xlfn.XLOOKUP(B4648,'2.1.trackMPD'!$R$7:$R$29,'2.1.trackMPD'!$T$7:$T$29)</f>
        <v>6</v>
      </c>
      <c r="D4648" s="160">
        <v>5000</v>
      </c>
      <c r="E4648" s="160" t="s">
        <v>6390</v>
      </c>
      <c r="F4648" s="160" t="s">
        <v>110</v>
      </c>
      <c r="G4648" s="160" t="s">
        <v>124</v>
      </c>
      <c r="H4648" s="160" t="s">
        <v>6393</v>
      </c>
      <c r="I4648" s="160" cm="1">
        <f t="array" ref="I4648">INDEX('2.1.trackMPD'!K:K/(24*60*60),
       MATCH(1,
             (A4648='2.1.trackMPD'!A:A)*
             (C4648='2.1.trackMPD'!D:D)*
             (D4648/10^6='2.1.trackMPD'!H:H)*
             (E4648='2.1.trackMPD'!F:F),
0))</f>
        <v>0</v>
      </c>
    </row>
    <row r="4649" spans="1:9" x14ac:dyDescent="0.2">
      <c r="A4649" s="160" t="s">
        <v>94</v>
      </c>
      <c r="B4649" s="160" t="s">
        <v>149</v>
      </c>
      <c r="C4649" s="160">
        <f>_xlfn.XLOOKUP(B4649,'2.1.trackMPD'!$R$7:$R$29,'2.1.trackMPD'!$T$7:$T$29)</f>
        <v>6</v>
      </c>
      <c r="D4649" s="160">
        <v>5000</v>
      </c>
      <c r="E4649" s="160" t="s">
        <v>6390</v>
      </c>
      <c r="F4649" s="160" t="s">
        <v>110</v>
      </c>
      <c r="G4649" s="160" t="s">
        <v>140</v>
      </c>
      <c r="H4649" s="160" t="s">
        <v>6393</v>
      </c>
      <c r="I4649" s="160" cm="1">
        <f t="array" ref="I4649">INDEX('2.1.trackMPD'!L:L/(24*60*60),
       MATCH(1,
             (A4649='2.1.trackMPD'!A:A)*
             (C4649='2.1.trackMPD'!D:D)*
             (D4649/10^6='2.1.trackMPD'!H:H)*
             (E4649='2.1.trackMPD'!F:F),
0))</f>
        <v>0</v>
      </c>
    </row>
    <row r="4650" spans="1:9" x14ac:dyDescent="0.2">
      <c r="A4650" s="160" t="s">
        <v>94</v>
      </c>
      <c r="B4650" s="160" t="s">
        <v>149</v>
      </c>
      <c r="C4650" s="160">
        <f>_xlfn.XLOOKUP(B4650,'2.1.trackMPD'!$R$7:$R$29,'2.1.trackMPD'!$T$7:$T$29)</f>
        <v>6</v>
      </c>
      <c r="D4650" s="160">
        <v>1</v>
      </c>
      <c r="E4650" s="160" t="s">
        <v>6394</v>
      </c>
      <c r="F4650" s="160" t="s">
        <v>110</v>
      </c>
      <c r="G4650" s="160" t="s">
        <v>124</v>
      </c>
      <c r="H4650" s="160" t="s">
        <v>6392</v>
      </c>
      <c r="I4650" s="160" cm="1">
        <f t="array" ref="I4650">INDEX('2.1.trackMPD'!I:I/(24*60*60),
       MATCH(1,
             (A4650='2.1.trackMPD'!A:A)*
             (C4650='2.1.trackMPD'!D:D)*
             (D4650/10^6='2.1.trackMPD'!H:H)*
             (E4650='2.1.trackMPD'!F:F),
0))</f>
        <v>6.8932571759259253E-7</v>
      </c>
    </row>
    <row r="4651" spans="1:9" x14ac:dyDescent="0.2">
      <c r="A4651" s="160" t="s">
        <v>94</v>
      </c>
      <c r="B4651" s="160" t="s">
        <v>149</v>
      </c>
      <c r="C4651" s="160">
        <f>_xlfn.XLOOKUP(B4651,'2.1.trackMPD'!$R$7:$R$29,'2.1.trackMPD'!$T$7:$T$29)</f>
        <v>6</v>
      </c>
      <c r="D4651" s="160">
        <v>1</v>
      </c>
      <c r="E4651" s="160" t="s">
        <v>6394</v>
      </c>
      <c r="F4651" s="160" t="s">
        <v>110</v>
      </c>
      <c r="G4651" s="160" t="s">
        <v>140</v>
      </c>
      <c r="H4651" s="160" t="s">
        <v>6392</v>
      </c>
      <c r="I4651" s="160" cm="1">
        <f t="array" ref="I4651">INDEX('2.1.trackMPD'!J:J/(24*60*60),
       MATCH(1,
             (A4651='2.1.trackMPD'!A:A)*
             (C4651='2.1.trackMPD'!D:D)*
             (D4651/10^6='2.1.trackMPD'!H:H)*
             (E4651='2.1.trackMPD'!F:F),
0))</f>
        <v>5.7354469895833331E-5</v>
      </c>
    </row>
    <row r="4652" spans="1:9" x14ac:dyDescent="0.2">
      <c r="A4652" s="160" t="s">
        <v>94</v>
      </c>
      <c r="B4652" s="160" t="s">
        <v>149</v>
      </c>
      <c r="C4652" s="160">
        <f>_xlfn.XLOOKUP(B4652,'2.1.trackMPD'!$R$7:$R$29,'2.1.trackMPD'!$T$7:$T$29)</f>
        <v>6</v>
      </c>
      <c r="D4652" s="160">
        <v>1</v>
      </c>
      <c r="E4652" s="160" t="s">
        <v>6394</v>
      </c>
      <c r="F4652" s="160" t="s">
        <v>110</v>
      </c>
      <c r="G4652" s="160" t="s">
        <v>124</v>
      </c>
      <c r="H4652" s="160" t="s">
        <v>6393</v>
      </c>
      <c r="I4652" s="160" cm="1">
        <f t="array" ref="I4652">INDEX('2.1.trackMPD'!K:K/(24*60*60),
       MATCH(1,
             (A4652='2.1.trackMPD'!A:A)*
             (C4652='2.1.trackMPD'!D:D)*
             (D4652/10^6='2.1.trackMPD'!H:H)*
             (E4652='2.1.trackMPD'!F:F),
0))</f>
        <v>1.5483710648148149E-7</v>
      </c>
    </row>
    <row r="4653" spans="1:9" x14ac:dyDescent="0.2">
      <c r="A4653" s="160" t="s">
        <v>94</v>
      </c>
      <c r="B4653" s="160" t="s">
        <v>149</v>
      </c>
      <c r="C4653" s="160">
        <f>_xlfn.XLOOKUP(B4653,'2.1.trackMPD'!$R$7:$R$29,'2.1.trackMPD'!$T$7:$T$29)</f>
        <v>6</v>
      </c>
      <c r="D4653" s="160">
        <v>1</v>
      </c>
      <c r="E4653" s="160" t="s">
        <v>6394</v>
      </c>
      <c r="F4653" s="160" t="s">
        <v>110</v>
      </c>
      <c r="G4653" s="160" t="s">
        <v>140</v>
      </c>
      <c r="H4653" s="160" t="s">
        <v>6393</v>
      </c>
      <c r="I4653" s="160" cm="1">
        <f t="array" ref="I4653">INDEX('2.1.trackMPD'!L:L/(24*60*60),
       MATCH(1,
             (A4653='2.1.trackMPD'!A:A)*
             (C4653='2.1.trackMPD'!D:D)*
             (D4653/10^6='2.1.trackMPD'!H:H)*
             (E4653='2.1.trackMPD'!F:F),
0))</f>
        <v>1.0270239930555556E-6</v>
      </c>
    </row>
    <row r="4654" spans="1:9" x14ac:dyDescent="0.2">
      <c r="A4654" s="160" t="s">
        <v>94</v>
      </c>
      <c r="B4654" s="160" t="s">
        <v>149</v>
      </c>
      <c r="C4654" s="160">
        <f>_xlfn.XLOOKUP(B4654,'2.1.trackMPD'!$R$7:$R$29,'2.1.trackMPD'!$T$7:$T$29)</f>
        <v>6</v>
      </c>
      <c r="D4654" s="160">
        <v>10</v>
      </c>
      <c r="E4654" s="160" t="s">
        <v>6394</v>
      </c>
      <c r="F4654" s="160" t="s">
        <v>110</v>
      </c>
      <c r="G4654" s="160" t="s">
        <v>124</v>
      </c>
      <c r="H4654" s="160" t="s">
        <v>6392</v>
      </c>
      <c r="I4654" s="160" cm="1">
        <f t="array" ref="I4654">INDEX('2.1.trackMPD'!I:I/(24*60*60),
       MATCH(1,
             (A4654='2.1.trackMPD'!A:A)*
             (C4654='2.1.trackMPD'!D:D)*
             (D4654/10^6='2.1.trackMPD'!H:H)*
             (E4654='2.1.trackMPD'!F:F),
0))</f>
        <v>4.1359987731481482E-6</v>
      </c>
    </row>
    <row r="4655" spans="1:9" x14ac:dyDescent="0.2">
      <c r="A4655" s="160" t="s">
        <v>94</v>
      </c>
      <c r="B4655" s="160" t="s">
        <v>149</v>
      </c>
      <c r="C4655" s="160">
        <f>_xlfn.XLOOKUP(B4655,'2.1.trackMPD'!$R$7:$R$29,'2.1.trackMPD'!$T$7:$T$29)</f>
        <v>6</v>
      </c>
      <c r="D4655" s="160">
        <v>10</v>
      </c>
      <c r="E4655" s="160" t="s">
        <v>6394</v>
      </c>
      <c r="F4655" s="160" t="s">
        <v>110</v>
      </c>
      <c r="G4655" s="160" t="s">
        <v>140</v>
      </c>
      <c r="H4655" s="160" t="s">
        <v>6392</v>
      </c>
      <c r="I4655" s="160" cm="1">
        <f t="array" ref="I4655">INDEX('2.1.trackMPD'!J:J/(24*60*60),
       MATCH(1,
             (A4655='2.1.trackMPD'!A:A)*
             (C4655='2.1.trackMPD'!D:D)*
             (D4655/10^6='2.1.trackMPD'!H:H)*
             (E4655='2.1.trackMPD'!F:F),
0))</f>
        <v>6.6284194224537038E-5</v>
      </c>
    </row>
    <row r="4656" spans="1:9" x14ac:dyDescent="0.2">
      <c r="A4656" s="160" t="s">
        <v>94</v>
      </c>
      <c r="B4656" s="160" t="s">
        <v>149</v>
      </c>
      <c r="C4656" s="160">
        <f>_xlfn.XLOOKUP(B4656,'2.1.trackMPD'!$R$7:$R$29,'2.1.trackMPD'!$T$7:$T$29)</f>
        <v>6</v>
      </c>
      <c r="D4656" s="160">
        <v>10</v>
      </c>
      <c r="E4656" s="160" t="s">
        <v>6394</v>
      </c>
      <c r="F4656" s="160" t="s">
        <v>110</v>
      </c>
      <c r="G4656" s="160" t="s">
        <v>124</v>
      </c>
      <c r="H4656" s="160" t="s">
        <v>6393</v>
      </c>
      <c r="I4656" s="160" cm="1">
        <f t="array" ref="I4656">INDEX('2.1.trackMPD'!K:K/(24*60*60),
       MATCH(1,
             (A4656='2.1.trackMPD'!A:A)*
             (C4656='2.1.trackMPD'!D:D)*
             (D4656/10^6='2.1.trackMPD'!H:H)*
             (E4656='2.1.trackMPD'!F:F),
0))</f>
        <v>0</v>
      </c>
    </row>
    <row r="4657" spans="1:9" x14ac:dyDescent="0.2">
      <c r="A4657" s="160" t="s">
        <v>94</v>
      </c>
      <c r="B4657" s="160" t="s">
        <v>149</v>
      </c>
      <c r="C4657" s="160">
        <f>_xlfn.XLOOKUP(B4657,'2.1.trackMPD'!$R$7:$R$29,'2.1.trackMPD'!$T$7:$T$29)</f>
        <v>6</v>
      </c>
      <c r="D4657" s="160">
        <v>10</v>
      </c>
      <c r="E4657" s="160" t="s">
        <v>6394</v>
      </c>
      <c r="F4657" s="160" t="s">
        <v>110</v>
      </c>
      <c r="G4657" s="160" t="s">
        <v>140</v>
      </c>
      <c r="H4657" s="160" t="s">
        <v>6393</v>
      </c>
      <c r="I4657" s="160" cm="1">
        <f t="array" ref="I4657">INDEX('2.1.trackMPD'!L:L/(24*60*60),
       MATCH(1,
             (A4657='2.1.trackMPD'!A:A)*
             (C4657='2.1.trackMPD'!D:D)*
             (D4657/10^6='2.1.trackMPD'!H:H)*
             (E4657='2.1.trackMPD'!F:F),
0))</f>
        <v>0</v>
      </c>
    </row>
    <row r="4658" spans="1:9" x14ac:dyDescent="0.2">
      <c r="A4658" s="160" t="s">
        <v>94</v>
      </c>
      <c r="B4658" s="160" t="s">
        <v>149</v>
      </c>
      <c r="C4658" s="160">
        <f>_xlfn.XLOOKUP(B4658,'2.1.trackMPD'!$R$7:$R$29,'2.1.trackMPD'!$T$7:$T$29)</f>
        <v>6</v>
      </c>
      <c r="D4658" s="160">
        <v>100</v>
      </c>
      <c r="E4658" s="160" t="s">
        <v>6394</v>
      </c>
      <c r="F4658" s="160" t="s">
        <v>110</v>
      </c>
      <c r="G4658" s="160" t="s">
        <v>124</v>
      </c>
      <c r="H4658" s="160" t="s">
        <v>6392</v>
      </c>
      <c r="I4658" s="160" cm="1">
        <f t="array" ref="I4658">INDEX('2.1.trackMPD'!I:I/(24*60*60),
       MATCH(1,
             (A4658='2.1.trackMPD'!A:A)*
             (C4658='2.1.trackMPD'!D:D)*
             (D4658/10^6='2.1.trackMPD'!H:H)*
             (E4658='2.1.trackMPD'!F:F),
0))</f>
        <v>7.4560182384259257E-3</v>
      </c>
    </row>
    <row r="4659" spans="1:9" x14ac:dyDescent="0.2">
      <c r="A4659" s="160" t="s">
        <v>94</v>
      </c>
      <c r="B4659" s="160" t="s">
        <v>149</v>
      </c>
      <c r="C4659" s="160">
        <f>_xlfn.XLOOKUP(B4659,'2.1.trackMPD'!$R$7:$R$29,'2.1.trackMPD'!$T$7:$T$29)</f>
        <v>6</v>
      </c>
      <c r="D4659" s="160">
        <v>100</v>
      </c>
      <c r="E4659" s="160" t="s">
        <v>6394</v>
      </c>
      <c r="F4659" s="160" t="s">
        <v>110</v>
      </c>
      <c r="G4659" s="160" t="s">
        <v>140</v>
      </c>
      <c r="H4659" s="160" t="s">
        <v>6392</v>
      </c>
      <c r="I4659" s="160" cm="1">
        <f t="array" ref="I4659">INDEX('2.1.trackMPD'!J:J/(24*60*60),
       MATCH(1,
             (A4659='2.1.trackMPD'!A:A)*
             (C4659='2.1.trackMPD'!D:D)*
             (D4659/10^6='2.1.trackMPD'!H:H)*
             (E4659='2.1.trackMPD'!F:F),
0))</f>
        <v>4.6453586388888884E-3</v>
      </c>
    </row>
    <row r="4660" spans="1:9" x14ac:dyDescent="0.2">
      <c r="A4660" s="160" t="s">
        <v>94</v>
      </c>
      <c r="B4660" s="160" t="s">
        <v>149</v>
      </c>
      <c r="C4660" s="160">
        <f>_xlfn.XLOOKUP(B4660,'2.1.trackMPD'!$R$7:$R$29,'2.1.trackMPD'!$T$7:$T$29)</f>
        <v>6</v>
      </c>
      <c r="D4660" s="160">
        <v>100</v>
      </c>
      <c r="E4660" s="160" t="s">
        <v>6394</v>
      </c>
      <c r="F4660" s="160" t="s">
        <v>110</v>
      </c>
      <c r="G4660" s="160" t="s">
        <v>124</v>
      </c>
      <c r="H4660" s="160" t="s">
        <v>6393</v>
      </c>
      <c r="I4660" s="160" cm="1">
        <f t="array" ref="I4660">INDEX('2.1.trackMPD'!K:K/(24*60*60),
       MATCH(1,
             (A4660='2.1.trackMPD'!A:A)*
             (C4660='2.1.trackMPD'!D:D)*
             (D4660/10^6='2.1.trackMPD'!H:H)*
             (E4660='2.1.trackMPD'!F:F),
0))</f>
        <v>0</v>
      </c>
    </row>
    <row r="4661" spans="1:9" x14ac:dyDescent="0.2">
      <c r="A4661" s="160" t="s">
        <v>94</v>
      </c>
      <c r="B4661" s="160" t="s">
        <v>149</v>
      </c>
      <c r="C4661" s="160">
        <f>_xlfn.XLOOKUP(B4661,'2.1.trackMPD'!$R$7:$R$29,'2.1.trackMPD'!$T$7:$T$29)</f>
        <v>6</v>
      </c>
      <c r="D4661" s="160">
        <v>100</v>
      </c>
      <c r="E4661" s="160" t="s">
        <v>6394</v>
      </c>
      <c r="F4661" s="160" t="s">
        <v>110</v>
      </c>
      <c r="G4661" s="160" t="s">
        <v>140</v>
      </c>
      <c r="H4661" s="160" t="s">
        <v>6393</v>
      </c>
      <c r="I4661" s="160" cm="1">
        <f t="array" ref="I4661">INDEX('2.1.trackMPD'!L:L/(24*60*60),
       MATCH(1,
             (A4661='2.1.trackMPD'!A:A)*
             (C4661='2.1.trackMPD'!D:D)*
             (D4661/10^6='2.1.trackMPD'!H:H)*
             (E4661='2.1.trackMPD'!F:F),
0))</f>
        <v>0</v>
      </c>
    </row>
    <row r="4662" spans="1:9" x14ac:dyDescent="0.2">
      <c r="A4662" s="160" t="s">
        <v>94</v>
      </c>
      <c r="B4662" s="160" t="s">
        <v>149</v>
      </c>
      <c r="C4662" s="160">
        <f>_xlfn.XLOOKUP(B4662,'2.1.trackMPD'!$R$7:$R$29,'2.1.trackMPD'!$T$7:$T$29)</f>
        <v>6</v>
      </c>
      <c r="D4662" s="160">
        <v>1000</v>
      </c>
      <c r="E4662" s="160" t="s">
        <v>6394</v>
      </c>
      <c r="F4662" s="160" t="s">
        <v>110</v>
      </c>
      <c r="G4662" s="160" t="s">
        <v>124</v>
      </c>
      <c r="H4662" s="160" t="s">
        <v>6392</v>
      </c>
      <c r="I4662" s="160" cm="1">
        <f t="array" ref="I4662">INDEX('2.1.trackMPD'!I:I/(24*60*60),
       MATCH(1,
             (A4662='2.1.trackMPD'!A:A)*
             (C4662='2.1.trackMPD'!D:D)*
             (D4662/10^6='2.1.trackMPD'!H:H)*
             (E4662='2.1.trackMPD'!F:F),
0))</f>
        <v>5.3419182569444439E-2</v>
      </c>
    </row>
    <row r="4663" spans="1:9" x14ac:dyDescent="0.2">
      <c r="A4663" s="160" t="s">
        <v>94</v>
      </c>
      <c r="B4663" s="160" t="s">
        <v>149</v>
      </c>
      <c r="C4663" s="160">
        <f>_xlfn.XLOOKUP(B4663,'2.1.trackMPD'!$R$7:$R$29,'2.1.trackMPD'!$T$7:$T$29)</f>
        <v>6</v>
      </c>
      <c r="D4663" s="160">
        <v>1000</v>
      </c>
      <c r="E4663" s="160" t="s">
        <v>6394</v>
      </c>
      <c r="F4663" s="160" t="s">
        <v>110</v>
      </c>
      <c r="G4663" s="160" t="s">
        <v>140</v>
      </c>
      <c r="H4663" s="160" t="s">
        <v>6392</v>
      </c>
      <c r="I4663" s="160" cm="1">
        <f t="array" ref="I4663">INDEX('2.1.trackMPD'!J:J/(24*60*60),
       MATCH(1,
             (A4663='2.1.trackMPD'!A:A)*
             (C4663='2.1.trackMPD'!D:D)*
             (D4663/10^6='2.1.trackMPD'!H:H)*
             (E4663='2.1.trackMPD'!F:F),
0))</f>
        <v>3.1546810208333333</v>
      </c>
    </row>
    <row r="4664" spans="1:9" x14ac:dyDescent="0.2">
      <c r="A4664" s="160" t="s">
        <v>94</v>
      </c>
      <c r="B4664" s="160" t="s">
        <v>149</v>
      </c>
      <c r="C4664" s="160">
        <f>_xlfn.XLOOKUP(B4664,'2.1.trackMPD'!$R$7:$R$29,'2.1.trackMPD'!$T$7:$T$29)</f>
        <v>6</v>
      </c>
      <c r="D4664" s="160">
        <v>1000</v>
      </c>
      <c r="E4664" s="160" t="s">
        <v>6394</v>
      </c>
      <c r="F4664" s="160" t="s">
        <v>110</v>
      </c>
      <c r="G4664" s="160" t="s">
        <v>124</v>
      </c>
      <c r="H4664" s="160" t="s">
        <v>6393</v>
      </c>
      <c r="I4664" s="160" cm="1">
        <f t="array" ref="I4664">INDEX('2.1.trackMPD'!K:K/(24*60*60),
       MATCH(1,
             (A4664='2.1.trackMPD'!A:A)*
             (C4664='2.1.trackMPD'!D:D)*
             (D4664/10^6='2.1.trackMPD'!H:H)*
             (E4664='2.1.trackMPD'!F:F),
0))</f>
        <v>0</v>
      </c>
    </row>
    <row r="4665" spans="1:9" x14ac:dyDescent="0.2">
      <c r="A4665" s="160" t="s">
        <v>94</v>
      </c>
      <c r="B4665" s="160" t="s">
        <v>149</v>
      </c>
      <c r="C4665" s="160">
        <f>_xlfn.XLOOKUP(B4665,'2.1.trackMPD'!$R$7:$R$29,'2.1.trackMPD'!$T$7:$T$29)</f>
        <v>6</v>
      </c>
      <c r="D4665" s="160">
        <v>1000</v>
      </c>
      <c r="E4665" s="160" t="s">
        <v>6394</v>
      </c>
      <c r="F4665" s="160" t="s">
        <v>110</v>
      </c>
      <c r="G4665" s="160" t="s">
        <v>140</v>
      </c>
      <c r="H4665" s="160" t="s">
        <v>6393</v>
      </c>
      <c r="I4665" s="160" cm="1">
        <f t="array" ref="I4665">INDEX('2.1.trackMPD'!L:L/(24*60*60),
       MATCH(1,
             (A4665='2.1.trackMPD'!A:A)*
             (C4665='2.1.trackMPD'!D:D)*
             (D4665/10^6='2.1.trackMPD'!H:H)*
             (E4665='2.1.trackMPD'!F:F),
0))</f>
        <v>0</v>
      </c>
    </row>
    <row r="4666" spans="1:9" x14ac:dyDescent="0.2">
      <c r="A4666" s="160" t="s">
        <v>94</v>
      </c>
      <c r="B4666" s="160" t="s">
        <v>149</v>
      </c>
      <c r="C4666" s="160">
        <f>_xlfn.XLOOKUP(B4666,'2.1.trackMPD'!$R$7:$R$29,'2.1.trackMPD'!$T$7:$T$29)</f>
        <v>6</v>
      </c>
      <c r="D4666" s="160">
        <v>5000</v>
      </c>
      <c r="E4666" s="160" t="s">
        <v>6394</v>
      </c>
      <c r="F4666" s="160" t="s">
        <v>110</v>
      </c>
      <c r="G4666" s="160" t="s">
        <v>124</v>
      </c>
      <c r="H4666" s="160" t="s">
        <v>6392</v>
      </c>
      <c r="I4666" s="160" cm="1">
        <f t="array" ref="I4666">INDEX('2.1.trackMPD'!I:I/(24*60*60),
       MATCH(1,
             (A4666='2.1.trackMPD'!A:A)*
             (C4666='2.1.trackMPD'!D:D)*
             (D4666/10^6='2.1.trackMPD'!H:H)*
             (E4666='2.1.trackMPD'!F:F),
0))</f>
        <v>0.12971973425925926</v>
      </c>
    </row>
    <row r="4667" spans="1:9" x14ac:dyDescent="0.2">
      <c r="A4667" s="160" t="s">
        <v>94</v>
      </c>
      <c r="B4667" s="160" t="s">
        <v>149</v>
      </c>
      <c r="C4667" s="160">
        <f>_xlfn.XLOOKUP(B4667,'2.1.trackMPD'!$R$7:$R$29,'2.1.trackMPD'!$T$7:$T$29)</f>
        <v>6</v>
      </c>
      <c r="D4667" s="160">
        <v>5000</v>
      </c>
      <c r="E4667" s="160" t="s">
        <v>6394</v>
      </c>
      <c r="F4667" s="160" t="s">
        <v>110</v>
      </c>
      <c r="G4667" s="160" t="s">
        <v>140</v>
      </c>
      <c r="H4667" s="160" t="s">
        <v>6392</v>
      </c>
      <c r="I4667" s="160" cm="1">
        <f t="array" ref="I4667">INDEX('2.1.trackMPD'!J:J/(24*60*60),
       MATCH(1,
             (A4667='2.1.trackMPD'!A:A)*
             (C4667='2.1.trackMPD'!D:D)*
             (D4667/10^6='2.1.trackMPD'!H:H)*
             (E4667='2.1.trackMPD'!F:F),
0))</f>
        <v>7.6564150069444441</v>
      </c>
    </row>
    <row r="4668" spans="1:9" x14ac:dyDescent="0.2">
      <c r="A4668" s="160" t="s">
        <v>94</v>
      </c>
      <c r="B4668" s="160" t="s">
        <v>149</v>
      </c>
      <c r="C4668" s="160">
        <f>_xlfn.XLOOKUP(B4668,'2.1.trackMPD'!$R$7:$R$29,'2.1.trackMPD'!$T$7:$T$29)</f>
        <v>6</v>
      </c>
      <c r="D4668" s="160">
        <v>5000</v>
      </c>
      <c r="E4668" s="160" t="s">
        <v>6394</v>
      </c>
      <c r="F4668" s="160" t="s">
        <v>110</v>
      </c>
      <c r="G4668" s="160" t="s">
        <v>124</v>
      </c>
      <c r="H4668" s="160" t="s">
        <v>6393</v>
      </c>
      <c r="I4668" s="160" cm="1">
        <f t="array" ref="I4668">INDEX('2.1.trackMPD'!K:K/(24*60*60),
       MATCH(1,
             (A4668='2.1.trackMPD'!A:A)*
             (C4668='2.1.trackMPD'!D:D)*
             (D4668/10^6='2.1.trackMPD'!H:H)*
             (E4668='2.1.trackMPD'!F:F),
0))</f>
        <v>0</v>
      </c>
    </row>
    <row r="4669" spans="1:9" x14ac:dyDescent="0.2">
      <c r="A4669" s="160" t="s">
        <v>94</v>
      </c>
      <c r="B4669" s="160" t="s">
        <v>149</v>
      </c>
      <c r="C4669" s="160">
        <f>_xlfn.XLOOKUP(B4669,'2.1.trackMPD'!$R$7:$R$29,'2.1.trackMPD'!$T$7:$T$29)</f>
        <v>6</v>
      </c>
      <c r="D4669" s="160">
        <v>5000</v>
      </c>
      <c r="E4669" s="160" t="s">
        <v>6394</v>
      </c>
      <c r="F4669" s="160" t="s">
        <v>110</v>
      </c>
      <c r="G4669" s="160" t="s">
        <v>140</v>
      </c>
      <c r="H4669" s="160" t="s">
        <v>6393</v>
      </c>
      <c r="I4669" s="160" cm="1">
        <f t="array" ref="I4669">INDEX('2.1.trackMPD'!L:L/(24*60*60),
       MATCH(1,
             (A4669='2.1.trackMPD'!A:A)*
             (C4669='2.1.trackMPD'!D:D)*
             (D4669/10^6='2.1.trackMPD'!H:H)*
             (E4669='2.1.trackMPD'!F:F),
0))</f>
        <v>0</v>
      </c>
    </row>
    <row r="4670" spans="1:9" x14ac:dyDescent="0.2">
      <c r="A4670" s="160" t="s">
        <v>94</v>
      </c>
      <c r="B4670" s="160" t="s">
        <v>149</v>
      </c>
      <c r="C4670" s="160">
        <f>_xlfn.XLOOKUP(B4670,'2.1.trackMPD'!$R$7:$R$29,'2.1.trackMPD'!$T$7:$T$29)</f>
        <v>6</v>
      </c>
      <c r="D4670" s="160">
        <v>1</v>
      </c>
      <c r="E4670" s="160" t="s">
        <v>6395</v>
      </c>
      <c r="F4670" s="160" t="s">
        <v>110</v>
      </c>
      <c r="G4670" s="160" t="s">
        <v>124</v>
      </c>
      <c r="H4670" s="160" t="s">
        <v>6392</v>
      </c>
      <c r="I4670" s="160" t="e" cm="1">
        <f t="array" ref="I4670">INDEX('2.1.trackMPD'!I:I/(24*60*60),
       MATCH(1,
             (A4670='2.1.trackMPD'!A:A)*
             (C4670='2.1.trackMPD'!D:D)*
             (D4670/10^6='2.1.trackMPD'!H:H)*
             (E4670='2.1.trackMPD'!F:F),
0))</f>
        <v>#N/A</v>
      </c>
    </row>
    <row r="4671" spans="1:9" x14ac:dyDescent="0.2">
      <c r="A4671" s="160" t="s">
        <v>94</v>
      </c>
      <c r="B4671" s="160" t="s">
        <v>149</v>
      </c>
      <c r="C4671" s="160">
        <f>_xlfn.XLOOKUP(B4671,'2.1.trackMPD'!$R$7:$R$29,'2.1.trackMPD'!$T$7:$T$29)</f>
        <v>6</v>
      </c>
      <c r="D4671" s="160">
        <v>1</v>
      </c>
      <c r="E4671" s="160" t="s">
        <v>6395</v>
      </c>
      <c r="F4671" s="160" t="s">
        <v>110</v>
      </c>
      <c r="G4671" s="160" t="s">
        <v>140</v>
      </c>
      <c r="H4671" s="160" t="s">
        <v>6392</v>
      </c>
      <c r="I4671" s="160" t="e" cm="1">
        <f t="array" ref="I4671">INDEX('2.1.trackMPD'!J:J/(24*60*60),
       MATCH(1,
             (A4671='2.1.trackMPD'!A:A)*
             (C4671='2.1.trackMPD'!D:D)*
             (D4671/10^6='2.1.trackMPD'!H:H)*
             (E4671='2.1.trackMPD'!F:F),
0))</f>
        <v>#N/A</v>
      </c>
    </row>
    <row r="4672" spans="1:9" x14ac:dyDescent="0.2">
      <c r="A4672" s="160" t="s">
        <v>94</v>
      </c>
      <c r="B4672" s="160" t="s">
        <v>149</v>
      </c>
      <c r="C4672" s="160">
        <f>_xlfn.XLOOKUP(B4672,'2.1.trackMPD'!$R$7:$R$29,'2.1.trackMPD'!$T$7:$T$29)</f>
        <v>6</v>
      </c>
      <c r="D4672" s="160">
        <v>1</v>
      </c>
      <c r="E4672" s="160" t="s">
        <v>6395</v>
      </c>
      <c r="F4672" s="160" t="s">
        <v>110</v>
      </c>
      <c r="G4672" s="160" t="s">
        <v>124</v>
      </c>
      <c r="H4672" s="160" t="s">
        <v>6393</v>
      </c>
      <c r="I4672" s="160" t="e" cm="1">
        <f t="array" ref="I4672">INDEX('2.1.trackMPD'!K:K/(24*60*60),
       MATCH(1,
             (A4672='2.1.trackMPD'!A:A)*
             (C4672='2.1.trackMPD'!D:D)*
             (D4672/10^6='2.1.trackMPD'!H:H)*
             (E4672='2.1.trackMPD'!F:F),
0))</f>
        <v>#N/A</v>
      </c>
    </row>
    <row r="4673" spans="1:9" x14ac:dyDescent="0.2">
      <c r="A4673" s="160" t="s">
        <v>94</v>
      </c>
      <c r="B4673" s="160" t="s">
        <v>149</v>
      </c>
      <c r="C4673" s="160">
        <f>_xlfn.XLOOKUP(B4673,'2.1.trackMPD'!$R$7:$R$29,'2.1.trackMPD'!$T$7:$T$29)</f>
        <v>6</v>
      </c>
      <c r="D4673" s="160">
        <v>1</v>
      </c>
      <c r="E4673" s="160" t="s">
        <v>6395</v>
      </c>
      <c r="F4673" s="160" t="s">
        <v>110</v>
      </c>
      <c r="G4673" s="160" t="s">
        <v>140</v>
      </c>
      <c r="H4673" s="160" t="s">
        <v>6393</v>
      </c>
      <c r="I4673" s="160" t="e" cm="1">
        <f t="array" ref="I4673">INDEX('2.1.trackMPD'!L:L/(24*60*60),
       MATCH(1,
             (A4673='2.1.trackMPD'!A:A)*
             (C4673='2.1.trackMPD'!D:D)*
             (D4673/10^6='2.1.trackMPD'!H:H)*
             (E4673='2.1.trackMPD'!F:F),
0))</f>
        <v>#N/A</v>
      </c>
    </row>
    <row r="4674" spans="1:9" x14ac:dyDescent="0.2">
      <c r="A4674" s="160" t="s">
        <v>94</v>
      </c>
      <c r="B4674" s="160" t="s">
        <v>149</v>
      </c>
      <c r="C4674" s="160">
        <f>_xlfn.XLOOKUP(B4674,'2.1.trackMPD'!$R$7:$R$29,'2.1.trackMPD'!$T$7:$T$29)</f>
        <v>6</v>
      </c>
      <c r="D4674" s="160">
        <v>10</v>
      </c>
      <c r="E4674" s="160" t="s">
        <v>6395</v>
      </c>
      <c r="F4674" s="160" t="s">
        <v>110</v>
      </c>
      <c r="G4674" s="160" t="s">
        <v>124</v>
      </c>
      <c r="H4674" s="160" t="s">
        <v>6392</v>
      </c>
      <c r="I4674" s="160" t="e" cm="1">
        <f t="array" ref="I4674">INDEX('2.1.trackMPD'!I:I/(24*60*60),
       MATCH(1,
             (A4674='2.1.trackMPD'!A:A)*
             (C4674='2.1.trackMPD'!D:D)*
             (D4674/10^6='2.1.trackMPD'!H:H)*
             (E4674='2.1.trackMPD'!F:F),
0))</f>
        <v>#N/A</v>
      </c>
    </row>
    <row r="4675" spans="1:9" x14ac:dyDescent="0.2">
      <c r="A4675" s="160" t="s">
        <v>94</v>
      </c>
      <c r="B4675" s="160" t="s">
        <v>149</v>
      </c>
      <c r="C4675" s="160">
        <f>_xlfn.XLOOKUP(B4675,'2.1.trackMPD'!$R$7:$R$29,'2.1.trackMPD'!$T$7:$T$29)</f>
        <v>6</v>
      </c>
      <c r="D4675" s="160">
        <v>10</v>
      </c>
      <c r="E4675" s="160" t="s">
        <v>6395</v>
      </c>
      <c r="F4675" s="160" t="s">
        <v>110</v>
      </c>
      <c r="G4675" s="160" t="s">
        <v>140</v>
      </c>
      <c r="H4675" s="160" t="s">
        <v>6392</v>
      </c>
      <c r="I4675" s="160" t="e" cm="1">
        <f t="array" ref="I4675">INDEX('2.1.trackMPD'!J:J/(24*60*60),
       MATCH(1,
             (A4675='2.1.trackMPD'!A:A)*
             (C4675='2.1.trackMPD'!D:D)*
             (D4675/10^6='2.1.trackMPD'!H:H)*
             (E4675='2.1.trackMPD'!F:F),
0))</f>
        <v>#N/A</v>
      </c>
    </row>
    <row r="4676" spans="1:9" x14ac:dyDescent="0.2">
      <c r="A4676" s="160" t="s">
        <v>94</v>
      </c>
      <c r="B4676" s="160" t="s">
        <v>149</v>
      </c>
      <c r="C4676" s="160">
        <f>_xlfn.XLOOKUP(B4676,'2.1.trackMPD'!$R$7:$R$29,'2.1.trackMPD'!$T$7:$T$29)</f>
        <v>6</v>
      </c>
      <c r="D4676" s="160">
        <v>10</v>
      </c>
      <c r="E4676" s="160" t="s">
        <v>6395</v>
      </c>
      <c r="F4676" s="160" t="s">
        <v>110</v>
      </c>
      <c r="G4676" s="160" t="s">
        <v>124</v>
      </c>
      <c r="H4676" s="160" t="s">
        <v>6393</v>
      </c>
      <c r="I4676" s="160" t="e" cm="1">
        <f t="array" ref="I4676">INDEX('2.1.trackMPD'!K:K/(24*60*60),
       MATCH(1,
             (A4676='2.1.trackMPD'!A:A)*
             (C4676='2.1.trackMPD'!D:D)*
             (D4676/10^6='2.1.trackMPD'!H:H)*
             (E4676='2.1.trackMPD'!F:F),
0))</f>
        <v>#N/A</v>
      </c>
    </row>
    <row r="4677" spans="1:9" x14ac:dyDescent="0.2">
      <c r="A4677" s="160" t="s">
        <v>94</v>
      </c>
      <c r="B4677" s="160" t="s">
        <v>149</v>
      </c>
      <c r="C4677" s="160">
        <f>_xlfn.XLOOKUP(B4677,'2.1.trackMPD'!$R$7:$R$29,'2.1.trackMPD'!$T$7:$T$29)</f>
        <v>6</v>
      </c>
      <c r="D4677" s="160">
        <v>10</v>
      </c>
      <c r="E4677" s="160" t="s">
        <v>6395</v>
      </c>
      <c r="F4677" s="160" t="s">
        <v>110</v>
      </c>
      <c r="G4677" s="160" t="s">
        <v>140</v>
      </c>
      <c r="H4677" s="160" t="s">
        <v>6393</v>
      </c>
      <c r="I4677" s="160" t="e" cm="1">
        <f t="array" ref="I4677">INDEX('2.1.trackMPD'!L:L/(24*60*60),
       MATCH(1,
             (A4677='2.1.trackMPD'!A:A)*
             (C4677='2.1.trackMPD'!D:D)*
             (D4677/10^6='2.1.trackMPD'!H:H)*
             (E4677='2.1.trackMPD'!F:F),
0))</f>
        <v>#N/A</v>
      </c>
    </row>
    <row r="4678" spans="1:9" x14ac:dyDescent="0.2">
      <c r="A4678" s="160" t="s">
        <v>94</v>
      </c>
      <c r="B4678" s="160" t="s">
        <v>149</v>
      </c>
      <c r="C4678" s="160">
        <f>_xlfn.XLOOKUP(B4678,'2.1.trackMPD'!$R$7:$R$29,'2.1.trackMPD'!$T$7:$T$29)</f>
        <v>6</v>
      </c>
      <c r="D4678" s="160">
        <v>100</v>
      </c>
      <c r="E4678" s="160" t="s">
        <v>6395</v>
      </c>
      <c r="F4678" s="160" t="s">
        <v>110</v>
      </c>
      <c r="G4678" s="160" t="s">
        <v>124</v>
      </c>
      <c r="H4678" s="160" t="s">
        <v>6392</v>
      </c>
      <c r="I4678" s="160" t="e" cm="1">
        <f t="array" ref="I4678">INDEX('2.1.trackMPD'!I:I/(24*60*60),
       MATCH(1,
             (A4678='2.1.trackMPD'!A:A)*
             (C4678='2.1.trackMPD'!D:D)*
             (D4678/10^6='2.1.trackMPD'!H:H)*
             (E4678='2.1.trackMPD'!F:F),
0))</f>
        <v>#N/A</v>
      </c>
    </row>
    <row r="4679" spans="1:9" x14ac:dyDescent="0.2">
      <c r="A4679" s="160" t="s">
        <v>94</v>
      </c>
      <c r="B4679" s="160" t="s">
        <v>149</v>
      </c>
      <c r="C4679" s="160">
        <f>_xlfn.XLOOKUP(B4679,'2.1.trackMPD'!$R$7:$R$29,'2.1.trackMPD'!$T$7:$T$29)</f>
        <v>6</v>
      </c>
      <c r="D4679" s="160">
        <v>100</v>
      </c>
      <c r="E4679" s="160" t="s">
        <v>6395</v>
      </c>
      <c r="F4679" s="160" t="s">
        <v>110</v>
      </c>
      <c r="G4679" s="160" t="s">
        <v>140</v>
      </c>
      <c r="H4679" s="160" t="s">
        <v>6392</v>
      </c>
      <c r="I4679" s="160" t="e" cm="1">
        <f t="array" ref="I4679">INDEX('2.1.trackMPD'!J:J/(24*60*60),
       MATCH(1,
             (A4679='2.1.trackMPD'!A:A)*
             (C4679='2.1.trackMPD'!D:D)*
             (D4679/10^6='2.1.trackMPD'!H:H)*
             (E4679='2.1.trackMPD'!F:F),
0))</f>
        <v>#N/A</v>
      </c>
    </row>
    <row r="4680" spans="1:9" x14ac:dyDescent="0.2">
      <c r="A4680" s="160" t="s">
        <v>94</v>
      </c>
      <c r="B4680" s="160" t="s">
        <v>149</v>
      </c>
      <c r="C4680" s="160">
        <f>_xlfn.XLOOKUP(B4680,'2.1.trackMPD'!$R$7:$R$29,'2.1.trackMPD'!$T$7:$T$29)</f>
        <v>6</v>
      </c>
      <c r="D4680" s="160">
        <v>100</v>
      </c>
      <c r="E4680" s="160" t="s">
        <v>6395</v>
      </c>
      <c r="F4680" s="160" t="s">
        <v>110</v>
      </c>
      <c r="G4680" s="160" t="s">
        <v>124</v>
      </c>
      <c r="H4680" s="160" t="s">
        <v>6393</v>
      </c>
      <c r="I4680" s="160" t="e" cm="1">
        <f t="array" ref="I4680">INDEX('2.1.trackMPD'!K:K/(24*60*60),
       MATCH(1,
             (A4680='2.1.trackMPD'!A:A)*
             (C4680='2.1.trackMPD'!D:D)*
             (D4680/10^6='2.1.trackMPD'!H:H)*
             (E4680='2.1.trackMPD'!F:F),
0))</f>
        <v>#N/A</v>
      </c>
    </row>
    <row r="4681" spans="1:9" x14ac:dyDescent="0.2">
      <c r="A4681" s="160" t="s">
        <v>94</v>
      </c>
      <c r="B4681" s="160" t="s">
        <v>149</v>
      </c>
      <c r="C4681" s="160">
        <f>_xlfn.XLOOKUP(B4681,'2.1.trackMPD'!$R$7:$R$29,'2.1.trackMPD'!$T$7:$T$29)</f>
        <v>6</v>
      </c>
      <c r="D4681" s="160">
        <v>100</v>
      </c>
      <c r="E4681" s="160" t="s">
        <v>6395</v>
      </c>
      <c r="F4681" s="160" t="s">
        <v>110</v>
      </c>
      <c r="G4681" s="160" t="s">
        <v>140</v>
      </c>
      <c r="H4681" s="160" t="s">
        <v>6393</v>
      </c>
      <c r="I4681" s="160" t="e" cm="1">
        <f t="array" ref="I4681">INDEX('2.1.trackMPD'!L:L/(24*60*60),
       MATCH(1,
             (A4681='2.1.trackMPD'!A:A)*
             (C4681='2.1.trackMPD'!D:D)*
             (D4681/10^6='2.1.trackMPD'!H:H)*
             (E4681='2.1.trackMPD'!F:F),
0))</f>
        <v>#N/A</v>
      </c>
    </row>
    <row r="4682" spans="1:9" x14ac:dyDescent="0.2">
      <c r="A4682" s="160" t="s">
        <v>94</v>
      </c>
      <c r="B4682" s="160" t="s">
        <v>150</v>
      </c>
      <c r="C4682" s="160">
        <f>_xlfn.XLOOKUP(B4682,'2.1.trackMPD'!$R$7:$R$29,'2.1.trackMPD'!$T$7:$T$29)</f>
        <v>6</v>
      </c>
      <c r="D4682" s="160">
        <v>1</v>
      </c>
      <c r="E4682" s="160" t="s">
        <v>6390</v>
      </c>
      <c r="F4682" s="160" t="s">
        <v>110</v>
      </c>
      <c r="G4682" s="160" t="s">
        <v>124</v>
      </c>
      <c r="H4682" s="160" t="s">
        <v>6392</v>
      </c>
      <c r="I4682" s="160" cm="1">
        <f t="array" ref="I4682">INDEX('2.1.trackMPD'!I:I/(24*60*60),
       MATCH(1,
             (A4682='2.1.trackMPD'!A:A)*
             (C4682='2.1.trackMPD'!D:D)*
             (D4682/10^6='2.1.trackMPD'!H:H)*
             (E4682='2.1.trackMPD'!F:F),
0))</f>
        <v>7.0707704861111112E-7</v>
      </c>
    </row>
    <row r="4683" spans="1:9" x14ac:dyDescent="0.2">
      <c r="A4683" s="160" t="s">
        <v>94</v>
      </c>
      <c r="B4683" s="160" t="s">
        <v>150</v>
      </c>
      <c r="C4683" s="160">
        <f>_xlfn.XLOOKUP(B4683,'2.1.trackMPD'!$R$7:$R$29,'2.1.trackMPD'!$T$7:$T$29)</f>
        <v>6</v>
      </c>
      <c r="D4683" s="160">
        <v>1</v>
      </c>
      <c r="E4683" s="160" t="s">
        <v>6390</v>
      </c>
      <c r="F4683" s="160" t="s">
        <v>110</v>
      </c>
      <c r="G4683" s="160" t="s">
        <v>140</v>
      </c>
      <c r="H4683" s="160" t="s">
        <v>6392</v>
      </c>
      <c r="I4683" s="160" cm="1">
        <f t="array" ref="I4683">INDEX('2.1.trackMPD'!J:J/(24*60*60),
       MATCH(1,
             (A4683='2.1.trackMPD'!A:A)*
             (C4683='2.1.trackMPD'!D:D)*
             (D4683/10^6='2.1.trackMPD'!H:H)*
             (E4683='2.1.trackMPD'!F:F),
0))</f>
        <v>5.2363405162037038E-5</v>
      </c>
    </row>
    <row r="4684" spans="1:9" x14ac:dyDescent="0.2">
      <c r="A4684" s="160" t="s">
        <v>94</v>
      </c>
      <c r="B4684" s="160" t="s">
        <v>150</v>
      </c>
      <c r="C4684" s="160">
        <f>_xlfn.XLOOKUP(B4684,'2.1.trackMPD'!$R$7:$R$29,'2.1.trackMPD'!$T$7:$T$29)</f>
        <v>6</v>
      </c>
      <c r="D4684" s="160">
        <v>1</v>
      </c>
      <c r="E4684" s="160" t="s">
        <v>6390</v>
      </c>
      <c r="F4684" s="160" t="s">
        <v>110</v>
      </c>
      <c r="G4684" s="160" t="s">
        <v>124</v>
      </c>
      <c r="H4684" s="160" t="s">
        <v>6393</v>
      </c>
      <c r="I4684" s="160" cm="1">
        <f t="array" ref="I4684">INDEX('2.1.trackMPD'!K:K/(24*60*60),
       MATCH(1,
             (A4684='2.1.trackMPD'!A:A)*
             (C4684='2.1.trackMPD'!D:D)*
             (D4684/10^6='2.1.trackMPD'!H:H)*
             (E4684='2.1.trackMPD'!F:F),
0))</f>
        <v>3.4127532407407406E-7</v>
      </c>
    </row>
    <row r="4685" spans="1:9" x14ac:dyDescent="0.2">
      <c r="A4685" s="160" t="s">
        <v>94</v>
      </c>
      <c r="B4685" s="160" t="s">
        <v>150</v>
      </c>
      <c r="C4685" s="160">
        <f>_xlfn.XLOOKUP(B4685,'2.1.trackMPD'!$R$7:$R$29,'2.1.trackMPD'!$T$7:$T$29)</f>
        <v>6</v>
      </c>
      <c r="D4685" s="160">
        <v>1</v>
      </c>
      <c r="E4685" s="160" t="s">
        <v>6390</v>
      </c>
      <c r="F4685" s="160" t="s">
        <v>110</v>
      </c>
      <c r="G4685" s="160" t="s">
        <v>140</v>
      </c>
      <c r="H4685" s="160" t="s">
        <v>6393</v>
      </c>
      <c r="I4685" s="160" cm="1">
        <f t="array" ref="I4685">INDEX('2.1.trackMPD'!L:L/(24*60*60),
       MATCH(1,
             (A4685='2.1.trackMPD'!A:A)*
             (C4685='2.1.trackMPD'!D:D)*
             (D4685/10^6='2.1.trackMPD'!H:H)*
             (E4685='2.1.trackMPD'!F:F),
0))</f>
        <v>0</v>
      </c>
    </row>
    <row r="4686" spans="1:9" x14ac:dyDescent="0.2">
      <c r="A4686" s="160" t="s">
        <v>94</v>
      </c>
      <c r="B4686" s="160" t="s">
        <v>150</v>
      </c>
      <c r="C4686" s="160">
        <f>_xlfn.XLOOKUP(B4686,'2.1.trackMPD'!$R$7:$R$29,'2.1.trackMPD'!$T$7:$T$29)</f>
        <v>6</v>
      </c>
      <c r="D4686" s="160">
        <v>10</v>
      </c>
      <c r="E4686" s="160" t="s">
        <v>6390</v>
      </c>
      <c r="F4686" s="160" t="s">
        <v>110</v>
      </c>
      <c r="G4686" s="160" t="s">
        <v>124</v>
      </c>
      <c r="H4686" s="160" t="s">
        <v>6392</v>
      </c>
      <c r="I4686" s="160" cm="1">
        <f t="array" ref="I4686">INDEX('2.1.trackMPD'!I:I/(24*60*60),
       MATCH(1,
             (A4686='2.1.trackMPD'!A:A)*
             (C4686='2.1.trackMPD'!D:D)*
             (D4686/10^6='2.1.trackMPD'!H:H)*
             (E4686='2.1.trackMPD'!F:F),
0))</f>
        <v>9.2271440972222226E-7</v>
      </c>
    </row>
    <row r="4687" spans="1:9" x14ac:dyDescent="0.2">
      <c r="A4687" s="160" t="s">
        <v>94</v>
      </c>
      <c r="B4687" s="160" t="s">
        <v>150</v>
      </c>
      <c r="C4687" s="160">
        <f>_xlfn.XLOOKUP(B4687,'2.1.trackMPD'!$R$7:$R$29,'2.1.trackMPD'!$T$7:$T$29)</f>
        <v>6</v>
      </c>
      <c r="D4687" s="160">
        <v>10</v>
      </c>
      <c r="E4687" s="160" t="s">
        <v>6390</v>
      </c>
      <c r="F4687" s="160" t="s">
        <v>110</v>
      </c>
      <c r="G4687" s="160" t="s">
        <v>140</v>
      </c>
      <c r="H4687" s="160" t="s">
        <v>6392</v>
      </c>
      <c r="I4687" s="160" cm="1">
        <f t="array" ref="I4687">INDEX('2.1.trackMPD'!J:J/(24*60*60),
       MATCH(1,
             (A4687='2.1.trackMPD'!A:A)*
             (C4687='2.1.trackMPD'!D:D)*
             (D4687/10^6='2.1.trackMPD'!H:H)*
             (E4687='2.1.trackMPD'!F:F),
0))</f>
        <v>3.5043212928240743E-5</v>
      </c>
    </row>
    <row r="4688" spans="1:9" x14ac:dyDescent="0.2">
      <c r="A4688" s="160" t="s">
        <v>94</v>
      </c>
      <c r="B4688" s="160" t="s">
        <v>150</v>
      </c>
      <c r="C4688" s="160">
        <f>_xlfn.XLOOKUP(B4688,'2.1.trackMPD'!$R$7:$R$29,'2.1.trackMPD'!$T$7:$T$29)</f>
        <v>6</v>
      </c>
      <c r="D4688" s="160">
        <v>10</v>
      </c>
      <c r="E4688" s="160" t="s">
        <v>6390</v>
      </c>
      <c r="F4688" s="160" t="s">
        <v>110</v>
      </c>
      <c r="G4688" s="160" t="s">
        <v>124</v>
      </c>
      <c r="H4688" s="160" t="s">
        <v>6393</v>
      </c>
      <c r="I4688" s="160" cm="1">
        <f t="array" ref="I4688">INDEX('2.1.trackMPD'!K:K/(24*60*60),
       MATCH(1,
             (A4688='2.1.trackMPD'!A:A)*
             (C4688='2.1.trackMPD'!D:D)*
             (D4688/10^6='2.1.trackMPD'!H:H)*
             (E4688='2.1.trackMPD'!F:F),
0))</f>
        <v>0</v>
      </c>
    </row>
    <row r="4689" spans="1:9" x14ac:dyDescent="0.2">
      <c r="A4689" s="160" t="s">
        <v>94</v>
      </c>
      <c r="B4689" s="160" t="s">
        <v>150</v>
      </c>
      <c r="C4689" s="160">
        <f>_xlfn.XLOOKUP(B4689,'2.1.trackMPD'!$R$7:$R$29,'2.1.trackMPD'!$T$7:$T$29)</f>
        <v>6</v>
      </c>
      <c r="D4689" s="160">
        <v>10</v>
      </c>
      <c r="E4689" s="160" t="s">
        <v>6390</v>
      </c>
      <c r="F4689" s="160" t="s">
        <v>110</v>
      </c>
      <c r="G4689" s="160" t="s">
        <v>140</v>
      </c>
      <c r="H4689" s="160" t="s">
        <v>6393</v>
      </c>
      <c r="I4689" s="160" cm="1">
        <f t="array" ref="I4689">INDEX('2.1.trackMPD'!L:L/(24*60*60),
       MATCH(1,
             (A4689='2.1.trackMPD'!A:A)*
             (C4689='2.1.trackMPD'!D:D)*
             (D4689/10^6='2.1.trackMPD'!H:H)*
             (E4689='2.1.trackMPD'!F:F),
0))</f>
        <v>1.0996491319444443E-6</v>
      </c>
    </row>
    <row r="4690" spans="1:9" x14ac:dyDescent="0.2">
      <c r="A4690" s="160" t="s">
        <v>94</v>
      </c>
      <c r="B4690" s="160" t="s">
        <v>150</v>
      </c>
      <c r="C4690" s="160">
        <f>_xlfn.XLOOKUP(B4690,'2.1.trackMPD'!$R$7:$R$29,'2.1.trackMPD'!$T$7:$T$29)</f>
        <v>6</v>
      </c>
      <c r="D4690" s="160">
        <v>100</v>
      </c>
      <c r="E4690" s="160" t="s">
        <v>6390</v>
      </c>
      <c r="F4690" s="160" t="s">
        <v>110</v>
      </c>
      <c r="G4690" s="160" t="s">
        <v>124</v>
      </c>
      <c r="H4690" s="160" t="s">
        <v>6392</v>
      </c>
      <c r="I4690" s="160" cm="1">
        <f t="array" ref="I4690">INDEX('2.1.trackMPD'!I:I/(24*60*60),
       MATCH(1,
             (A4690='2.1.trackMPD'!A:A)*
             (C4690='2.1.trackMPD'!D:D)*
             (D4690/10^6='2.1.trackMPD'!H:H)*
             (E4690='2.1.trackMPD'!F:F),
0))</f>
        <v>8.6349541354166666E-4</v>
      </c>
    </row>
    <row r="4691" spans="1:9" x14ac:dyDescent="0.2">
      <c r="A4691" s="160" t="s">
        <v>94</v>
      </c>
      <c r="B4691" s="160" t="s">
        <v>150</v>
      </c>
      <c r="C4691" s="160">
        <f>_xlfn.XLOOKUP(B4691,'2.1.trackMPD'!$R$7:$R$29,'2.1.trackMPD'!$T$7:$T$29)</f>
        <v>6</v>
      </c>
      <c r="D4691" s="160">
        <v>100</v>
      </c>
      <c r="E4691" s="160" t="s">
        <v>6390</v>
      </c>
      <c r="F4691" s="160" t="s">
        <v>110</v>
      </c>
      <c r="G4691" s="160" t="s">
        <v>140</v>
      </c>
      <c r="H4691" s="160" t="s">
        <v>6392</v>
      </c>
      <c r="I4691" s="160" cm="1">
        <f t="array" ref="I4691">INDEX('2.1.trackMPD'!J:J/(24*60*60),
       MATCH(1,
             (A4691='2.1.trackMPD'!A:A)*
             (C4691='2.1.trackMPD'!D:D)*
             (D4691/10^6='2.1.trackMPD'!H:H)*
             (E4691='2.1.trackMPD'!F:F),
0))</f>
        <v>1.5767033472222222E-3</v>
      </c>
    </row>
    <row r="4692" spans="1:9" x14ac:dyDescent="0.2">
      <c r="A4692" s="160" t="s">
        <v>94</v>
      </c>
      <c r="B4692" s="160" t="s">
        <v>150</v>
      </c>
      <c r="C4692" s="160">
        <f>_xlfn.XLOOKUP(B4692,'2.1.trackMPD'!$R$7:$R$29,'2.1.trackMPD'!$T$7:$T$29)</f>
        <v>6</v>
      </c>
      <c r="D4692" s="160">
        <v>100</v>
      </c>
      <c r="E4692" s="160" t="s">
        <v>6390</v>
      </c>
      <c r="F4692" s="160" t="s">
        <v>110</v>
      </c>
      <c r="G4692" s="160" t="s">
        <v>124</v>
      </c>
      <c r="H4692" s="160" t="s">
        <v>6393</v>
      </c>
      <c r="I4692" s="160" cm="1">
        <f t="array" ref="I4692">INDEX('2.1.trackMPD'!K:K/(24*60*60),
       MATCH(1,
             (A4692='2.1.trackMPD'!A:A)*
             (C4692='2.1.trackMPD'!D:D)*
             (D4692/10^6='2.1.trackMPD'!H:H)*
             (E4692='2.1.trackMPD'!F:F),
0))</f>
        <v>0</v>
      </c>
    </row>
    <row r="4693" spans="1:9" x14ac:dyDescent="0.2">
      <c r="A4693" s="160" t="s">
        <v>94</v>
      </c>
      <c r="B4693" s="160" t="s">
        <v>150</v>
      </c>
      <c r="C4693" s="160">
        <f>_xlfn.XLOOKUP(B4693,'2.1.trackMPD'!$R$7:$R$29,'2.1.trackMPD'!$T$7:$T$29)</f>
        <v>6</v>
      </c>
      <c r="D4693" s="160">
        <v>100</v>
      </c>
      <c r="E4693" s="160" t="s">
        <v>6390</v>
      </c>
      <c r="F4693" s="160" t="s">
        <v>110</v>
      </c>
      <c r="G4693" s="160" t="s">
        <v>140</v>
      </c>
      <c r="H4693" s="160" t="s">
        <v>6393</v>
      </c>
      <c r="I4693" s="160" cm="1">
        <f t="array" ref="I4693">INDEX('2.1.trackMPD'!L:L/(24*60*60),
       MATCH(1,
             (A4693='2.1.trackMPD'!A:A)*
             (C4693='2.1.trackMPD'!D:D)*
             (D4693/10^6='2.1.trackMPD'!H:H)*
             (E4693='2.1.trackMPD'!F:F),
0))</f>
        <v>0</v>
      </c>
    </row>
    <row r="4694" spans="1:9" x14ac:dyDescent="0.2">
      <c r="A4694" s="160" t="s">
        <v>94</v>
      </c>
      <c r="B4694" s="160" t="s">
        <v>150</v>
      </c>
      <c r="C4694" s="160">
        <f>_xlfn.XLOOKUP(B4694,'2.1.trackMPD'!$R$7:$R$29,'2.1.trackMPD'!$T$7:$T$29)</f>
        <v>6</v>
      </c>
      <c r="D4694" s="160">
        <v>1000</v>
      </c>
      <c r="E4694" s="160" t="s">
        <v>6390</v>
      </c>
      <c r="F4694" s="160" t="s">
        <v>110</v>
      </c>
      <c r="G4694" s="160" t="s">
        <v>124</v>
      </c>
      <c r="H4694" s="160" t="s">
        <v>6392</v>
      </c>
      <c r="I4694" s="160" cm="1">
        <f t="array" ref="I4694">INDEX('2.1.trackMPD'!I:I/(24*60*60),
       MATCH(1,
             (A4694='2.1.trackMPD'!A:A)*
             (C4694='2.1.trackMPD'!D:D)*
             (D4694/10^6='2.1.trackMPD'!H:H)*
             (E4694='2.1.trackMPD'!F:F),
0))</f>
        <v>5.9026715428240735E-2</v>
      </c>
    </row>
    <row r="4695" spans="1:9" x14ac:dyDescent="0.2">
      <c r="A4695" s="160" t="s">
        <v>94</v>
      </c>
      <c r="B4695" s="160" t="s">
        <v>150</v>
      </c>
      <c r="C4695" s="160">
        <f>_xlfn.XLOOKUP(B4695,'2.1.trackMPD'!$R$7:$R$29,'2.1.trackMPD'!$T$7:$T$29)</f>
        <v>6</v>
      </c>
      <c r="D4695" s="160">
        <v>1000</v>
      </c>
      <c r="E4695" s="160" t="s">
        <v>6390</v>
      </c>
      <c r="F4695" s="160" t="s">
        <v>110</v>
      </c>
      <c r="G4695" s="160" t="s">
        <v>140</v>
      </c>
      <c r="H4695" s="160" t="s">
        <v>6392</v>
      </c>
      <c r="I4695" s="160" cm="1">
        <f t="array" ref="I4695">INDEX('2.1.trackMPD'!J:J/(24*60*60),
       MATCH(1,
             (A4695='2.1.trackMPD'!A:A)*
             (C4695='2.1.trackMPD'!D:D)*
             (D4695/10^6='2.1.trackMPD'!H:H)*
             (E4695='2.1.trackMPD'!F:F),
0))</f>
        <v>3.4855258993055558</v>
      </c>
    </row>
    <row r="4696" spans="1:9" x14ac:dyDescent="0.2">
      <c r="A4696" s="160" t="s">
        <v>94</v>
      </c>
      <c r="B4696" s="160" t="s">
        <v>150</v>
      </c>
      <c r="C4696" s="160">
        <f>_xlfn.XLOOKUP(B4696,'2.1.trackMPD'!$R$7:$R$29,'2.1.trackMPD'!$T$7:$T$29)</f>
        <v>6</v>
      </c>
      <c r="D4696" s="160">
        <v>1000</v>
      </c>
      <c r="E4696" s="160" t="s">
        <v>6390</v>
      </c>
      <c r="F4696" s="160" t="s">
        <v>110</v>
      </c>
      <c r="G4696" s="160" t="s">
        <v>124</v>
      </c>
      <c r="H4696" s="160" t="s">
        <v>6393</v>
      </c>
      <c r="I4696" s="160" cm="1">
        <f t="array" ref="I4696">INDEX('2.1.trackMPD'!K:K/(24*60*60),
       MATCH(1,
             (A4696='2.1.trackMPD'!A:A)*
             (C4696='2.1.trackMPD'!D:D)*
             (D4696/10^6='2.1.trackMPD'!H:H)*
             (E4696='2.1.trackMPD'!F:F),
0))</f>
        <v>0</v>
      </c>
    </row>
    <row r="4697" spans="1:9" x14ac:dyDescent="0.2">
      <c r="A4697" s="160" t="s">
        <v>94</v>
      </c>
      <c r="B4697" s="160" t="s">
        <v>150</v>
      </c>
      <c r="C4697" s="160">
        <f>_xlfn.XLOOKUP(B4697,'2.1.trackMPD'!$R$7:$R$29,'2.1.trackMPD'!$T$7:$T$29)</f>
        <v>6</v>
      </c>
      <c r="D4697" s="160">
        <v>1000</v>
      </c>
      <c r="E4697" s="160" t="s">
        <v>6390</v>
      </c>
      <c r="F4697" s="160" t="s">
        <v>110</v>
      </c>
      <c r="G4697" s="160" t="s">
        <v>140</v>
      </c>
      <c r="H4697" s="160" t="s">
        <v>6393</v>
      </c>
      <c r="I4697" s="160" cm="1">
        <f t="array" ref="I4697">INDEX('2.1.trackMPD'!L:L/(24*60*60),
       MATCH(1,
             (A4697='2.1.trackMPD'!A:A)*
             (C4697='2.1.trackMPD'!D:D)*
             (D4697/10^6='2.1.trackMPD'!H:H)*
             (E4697='2.1.trackMPD'!F:F),
0))</f>
        <v>0</v>
      </c>
    </row>
    <row r="4698" spans="1:9" x14ac:dyDescent="0.2">
      <c r="A4698" s="160" t="s">
        <v>94</v>
      </c>
      <c r="B4698" s="160" t="s">
        <v>150</v>
      </c>
      <c r="C4698" s="160">
        <f>_xlfn.XLOOKUP(B4698,'2.1.trackMPD'!$R$7:$R$29,'2.1.trackMPD'!$T$7:$T$29)</f>
        <v>6</v>
      </c>
      <c r="D4698" s="160">
        <v>5000</v>
      </c>
      <c r="E4698" s="160" t="s">
        <v>6390</v>
      </c>
      <c r="F4698" s="160" t="s">
        <v>110</v>
      </c>
      <c r="G4698" s="160" t="s">
        <v>124</v>
      </c>
      <c r="H4698" s="160" t="s">
        <v>6392</v>
      </c>
      <c r="I4698" s="160" cm="1">
        <f t="array" ref="I4698">INDEX('2.1.trackMPD'!I:I/(24*60*60),
       MATCH(1,
             (A4698='2.1.trackMPD'!A:A)*
             (C4698='2.1.trackMPD'!D:D)*
             (D4698/10^6='2.1.trackMPD'!H:H)*
             (E4698='2.1.trackMPD'!F:F),
0))</f>
        <v>0.23320733935185184</v>
      </c>
    </row>
    <row r="4699" spans="1:9" x14ac:dyDescent="0.2">
      <c r="A4699" s="160" t="s">
        <v>94</v>
      </c>
      <c r="B4699" s="160" t="s">
        <v>150</v>
      </c>
      <c r="C4699" s="160">
        <f>_xlfn.XLOOKUP(B4699,'2.1.trackMPD'!$R$7:$R$29,'2.1.trackMPD'!$T$7:$T$29)</f>
        <v>6</v>
      </c>
      <c r="D4699" s="160">
        <v>5000</v>
      </c>
      <c r="E4699" s="160" t="s">
        <v>6390</v>
      </c>
      <c r="F4699" s="160" t="s">
        <v>110</v>
      </c>
      <c r="G4699" s="160" t="s">
        <v>140</v>
      </c>
      <c r="H4699" s="160" t="s">
        <v>6392</v>
      </c>
      <c r="I4699" s="160" cm="1">
        <f t="array" ref="I4699">INDEX('2.1.trackMPD'!J:J/(24*60*60),
       MATCH(1,
             (A4699='2.1.trackMPD'!A:A)*
             (C4699='2.1.trackMPD'!D:D)*
             (D4699/10^6='2.1.trackMPD'!H:H)*
             (E4699='2.1.trackMPD'!F:F),
0))</f>
        <v>13.762183506944444</v>
      </c>
    </row>
    <row r="4700" spans="1:9" x14ac:dyDescent="0.2">
      <c r="A4700" s="160" t="s">
        <v>94</v>
      </c>
      <c r="B4700" s="160" t="s">
        <v>150</v>
      </c>
      <c r="C4700" s="160">
        <f>_xlfn.XLOOKUP(B4700,'2.1.trackMPD'!$R$7:$R$29,'2.1.trackMPD'!$T$7:$T$29)</f>
        <v>6</v>
      </c>
      <c r="D4700" s="160">
        <v>5000</v>
      </c>
      <c r="E4700" s="160" t="s">
        <v>6390</v>
      </c>
      <c r="F4700" s="160" t="s">
        <v>110</v>
      </c>
      <c r="G4700" s="160" t="s">
        <v>124</v>
      </c>
      <c r="H4700" s="160" t="s">
        <v>6393</v>
      </c>
      <c r="I4700" s="160" cm="1">
        <f t="array" ref="I4700">INDEX('2.1.trackMPD'!K:K/(24*60*60),
       MATCH(1,
             (A4700='2.1.trackMPD'!A:A)*
             (C4700='2.1.trackMPD'!D:D)*
             (D4700/10^6='2.1.trackMPD'!H:H)*
             (E4700='2.1.trackMPD'!F:F),
0))</f>
        <v>0</v>
      </c>
    </row>
    <row r="4701" spans="1:9" x14ac:dyDescent="0.2">
      <c r="A4701" s="160" t="s">
        <v>94</v>
      </c>
      <c r="B4701" s="160" t="s">
        <v>150</v>
      </c>
      <c r="C4701" s="160">
        <f>_xlfn.XLOOKUP(B4701,'2.1.trackMPD'!$R$7:$R$29,'2.1.trackMPD'!$T$7:$T$29)</f>
        <v>6</v>
      </c>
      <c r="D4701" s="160">
        <v>5000</v>
      </c>
      <c r="E4701" s="160" t="s">
        <v>6390</v>
      </c>
      <c r="F4701" s="160" t="s">
        <v>110</v>
      </c>
      <c r="G4701" s="160" t="s">
        <v>140</v>
      </c>
      <c r="H4701" s="160" t="s">
        <v>6393</v>
      </c>
      <c r="I4701" s="160" cm="1">
        <f t="array" ref="I4701">INDEX('2.1.trackMPD'!L:L/(24*60*60),
       MATCH(1,
             (A4701='2.1.trackMPD'!A:A)*
             (C4701='2.1.trackMPD'!D:D)*
             (D4701/10^6='2.1.trackMPD'!H:H)*
             (E4701='2.1.trackMPD'!F:F),
0))</f>
        <v>0</v>
      </c>
    </row>
    <row r="4702" spans="1:9" x14ac:dyDescent="0.2">
      <c r="A4702" s="160" t="s">
        <v>94</v>
      </c>
      <c r="B4702" s="160" t="s">
        <v>150</v>
      </c>
      <c r="C4702" s="160">
        <f>_xlfn.XLOOKUP(B4702,'2.1.trackMPD'!$R$7:$R$29,'2.1.trackMPD'!$T$7:$T$29)</f>
        <v>6</v>
      </c>
      <c r="D4702" s="160">
        <v>1</v>
      </c>
      <c r="E4702" s="160" t="s">
        <v>6394</v>
      </c>
      <c r="F4702" s="160" t="s">
        <v>110</v>
      </c>
      <c r="G4702" s="160" t="s">
        <v>124</v>
      </c>
      <c r="H4702" s="160" t="s">
        <v>6392</v>
      </c>
      <c r="I4702" s="160" cm="1">
        <f t="array" ref="I4702">INDEX('2.1.trackMPD'!I:I/(24*60*60),
       MATCH(1,
             (A4702='2.1.trackMPD'!A:A)*
             (C4702='2.1.trackMPD'!D:D)*
             (D4702/10^6='2.1.trackMPD'!H:H)*
             (E4702='2.1.trackMPD'!F:F),
0))</f>
        <v>6.8932571759259253E-7</v>
      </c>
    </row>
    <row r="4703" spans="1:9" x14ac:dyDescent="0.2">
      <c r="A4703" s="160" t="s">
        <v>94</v>
      </c>
      <c r="B4703" s="160" t="s">
        <v>150</v>
      </c>
      <c r="C4703" s="160">
        <f>_xlfn.XLOOKUP(B4703,'2.1.trackMPD'!$R$7:$R$29,'2.1.trackMPD'!$T$7:$T$29)</f>
        <v>6</v>
      </c>
      <c r="D4703" s="160">
        <v>1</v>
      </c>
      <c r="E4703" s="160" t="s">
        <v>6394</v>
      </c>
      <c r="F4703" s="160" t="s">
        <v>110</v>
      </c>
      <c r="G4703" s="160" t="s">
        <v>140</v>
      </c>
      <c r="H4703" s="160" t="s">
        <v>6392</v>
      </c>
      <c r="I4703" s="160" cm="1">
        <f t="array" ref="I4703">INDEX('2.1.trackMPD'!J:J/(24*60*60),
       MATCH(1,
             (A4703='2.1.trackMPD'!A:A)*
             (C4703='2.1.trackMPD'!D:D)*
             (D4703/10^6='2.1.trackMPD'!H:H)*
             (E4703='2.1.trackMPD'!F:F),
0))</f>
        <v>5.7354469895833331E-5</v>
      </c>
    </row>
    <row r="4704" spans="1:9" x14ac:dyDescent="0.2">
      <c r="A4704" s="160" t="s">
        <v>94</v>
      </c>
      <c r="B4704" s="160" t="s">
        <v>150</v>
      </c>
      <c r="C4704" s="160">
        <f>_xlfn.XLOOKUP(B4704,'2.1.trackMPD'!$R$7:$R$29,'2.1.trackMPD'!$T$7:$T$29)</f>
        <v>6</v>
      </c>
      <c r="D4704" s="160">
        <v>1</v>
      </c>
      <c r="E4704" s="160" t="s">
        <v>6394</v>
      </c>
      <c r="F4704" s="160" t="s">
        <v>110</v>
      </c>
      <c r="G4704" s="160" t="s">
        <v>124</v>
      </c>
      <c r="H4704" s="160" t="s">
        <v>6393</v>
      </c>
      <c r="I4704" s="160" cm="1">
        <f t="array" ref="I4704">INDEX('2.1.trackMPD'!K:K/(24*60*60),
       MATCH(1,
             (A4704='2.1.trackMPD'!A:A)*
             (C4704='2.1.trackMPD'!D:D)*
             (D4704/10^6='2.1.trackMPD'!H:H)*
             (E4704='2.1.trackMPD'!F:F),
0))</f>
        <v>1.5483710648148149E-7</v>
      </c>
    </row>
    <row r="4705" spans="1:9" x14ac:dyDescent="0.2">
      <c r="A4705" s="160" t="s">
        <v>94</v>
      </c>
      <c r="B4705" s="160" t="s">
        <v>150</v>
      </c>
      <c r="C4705" s="160">
        <f>_xlfn.XLOOKUP(B4705,'2.1.trackMPD'!$R$7:$R$29,'2.1.trackMPD'!$T$7:$T$29)</f>
        <v>6</v>
      </c>
      <c r="D4705" s="160">
        <v>1</v>
      </c>
      <c r="E4705" s="160" t="s">
        <v>6394</v>
      </c>
      <c r="F4705" s="160" t="s">
        <v>110</v>
      </c>
      <c r="G4705" s="160" t="s">
        <v>140</v>
      </c>
      <c r="H4705" s="160" t="s">
        <v>6393</v>
      </c>
      <c r="I4705" s="160" cm="1">
        <f t="array" ref="I4705">INDEX('2.1.trackMPD'!L:L/(24*60*60),
       MATCH(1,
             (A4705='2.1.trackMPD'!A:A)*
             (C4705='2.1.trackMPD'!D:D)*
             (D4705/10^6='2.1.trackMPD'!H:H)*
             (E4705='2.1.trackMPD'!F:F),
0))</f>
        <v>1.0270239930555556E-6</v>
      </c>
    </row>
    <row r="4706" spans="1:9" x14ac:dyDescent="0.2">
      <c r="A4706" s="160" t="s">
        <v>94</v>
      </c>
      <c r="B4706" s="160" t="s">
        <v>150</v>
      </c>
      <c r="C4706" s="160">
        <f>_xlfn.XLOOKUP(B4706,'2.1.trackMPD'!$R$7:$R$29,'2.1.trackMPD'!$T$7:$T$29)</f>
        <v>6</v>
      </c>
      <c r="D4706" s="160">
        <v>10</v>
      </c>
      <c r="E4706" s="160" t="s">
        <v>6394</v>
      </c>
      <c r="F4706" s="160" t="s">
        <v>110</v>
      </c>
      <c r="G4706" s="160" t="s">
        <v>124</v>
      </c>
      <c r="H4706" s="160" t="s">
        <v>6392</v>
      </c>
      <c r="I4706" s="160" cm="1">
        <f t="array" ref="I4706">INDEX('2.1.trackMPD'!I:I/(24*60*60),
       MATCH(1,
             (A4706='2.1.trackMPD'!A:A)*
             (C4706='2.1.trackMPD'!D:D)*
             (D4706/10^6='2.1.trackMPD'!H:H)*
             (E4706='2.1.trackMPD'!F:F),
0))</f>
        <v>4.1359987731481482E-6</v>
      </c>
    </row>
    <row r="4707" spans="1:9" x14ac:dyDescent="0.2">
      <c r="A4707" s="160" t="s">
        <v>94</v>
      </c>
      <c r="B4707" s="160" t="s">
        <v>150</v>
      </c>
      <c r="C4707" s="160">
        <f>_xlfn.XLOOKUP(B4707,'2.1.trackMPD'!$R$7:$R$29,'2.1.trackMPD'!$T$7:$T$29)</f>
        <v>6</v>
      </c>
      <c r="D4707" s="160">
        <v>10</v>
      </c>
      <c r="E4707" s="160" t="s">
        <v>6394</v>
      </c>
      <c r="F4707" s="160" t="s">
        <v>110</v>
      </c>
      <c r="G4707" s="160" t="s">
        <v>140</v>
      </c>
      <c r="H4707" s="160" t="s">
        <v>6392</v>
      </c>
      <c r="I4707" s="160" cm="1">
        <f t="array" ref="I4707">INDEX('2.1.trackMPD'!J:J/(24*60*60),
       MATCH(1,
             (A4707='2.1.trackMPD'!A:A)*
             (C4707='2.1.trackMPD'!D:D)*
             (D4707/10^6='2.1.trackMPD'!H:H)*
             (E4707='2.1.trackMPD'!F:F),
0))</f>
        <v>6.6284194224537038E-5</v>
      </c>
    </row>
    <row r="4708" spans="1:9" x14ac:dyDescent="0.2">
      <c r="A4708" s="160" t="s">
        <v>94</v>
      </c>
      <c r="B4708" s="160" t="s">
        <v>150</v>
      </c>
      <c r="C4708" s="160">
        <f>_xlfn.XLOOKUP(B4708,'2.1.trackMPD'!$R$7:$R$29,'2.1.trackMPD'!$T$7:$T$29)</f>
        <v>6</v>
      </c>
      <c r="D4708" s="160">
        <v>10</v>
      </c>
      <c r="E4708" s="160" t="s">
        <v>6394</v>
      </c>
      <c r="F4708" s="160" t="s">
        <v>110</v>
      </c>
      <c r="G4708" s="160" t="s">
        <v>124</v>
      </c>
      <c r="H4708" s="160" t="s">
        <v>6393</v>
      </c>
      <c r="I4708" s="160" cm="1">
        <f t="array" ref="I4708">INDEX('2.1.trackMPD'!K:K/(24*60*60),
       MATCH(1,
             (A4708='2.1.trackMPD'!A:A)*
             (C4708='2.1.trackMPD'!D:D)*
             (D4708/10^6='2.1.trackMPD'!H:H)*
             (E4708='2.1.trackMPD'!F:F),
0))</f>
        <v>0</v>
      </c>
    </row>
    <row r="4709" spans="1:9" x14ac:dyDescent="0.2">
      <c r="A4709" s="160" t="s">
        <v>94</v>
      </c>
      <c r="B4709" s="160" t="s">
        <v>150</v>
      </c>
      <c r="C4709" s="160">
        <f>_xlfn.XLOOKUP(B4709,'2.1.trackMPD'!$R$7:$R$29,'2.1.trackMPD'!$T$7:$T$29)</f>
        <v>6</v>
      </c>
      <c r="D4709" s="160">
        <v>10</v>
      </c>
      <c r="E4709" s="160" t="s">
        <v>6394</v>
      </c>
      <c r="F4709" s="160" t="s">
        <v>110</v>
      </c>
      <c r="G4709" s="160" t="s">
        <v>140</v>
      </c>
      <c r="H4709" s="160" t="s">
        <v>6393</v>
      </c>
      <c r="I4709" s="160" cm="1">
        <f t="array" ref="I4709">INDEX('2.1.trackMPD'!L:L/(24*60*60),
       MATCH(1,
             (A4709='2.1.trackMPD'!A:A)*
             (C4709='2.1.trackMPD'!D:D)*
             (D4709/10^6='2.1.trackMPD'!H:H)*
             (E4709='2.1.trackMPD'!F:F),
0))</f>
        <v>0</v>
      </c>
    </row>
    <row r="4710" spans="1:9" x14ac:dyDescent="0.2">
      <c r="A4710" s="160" t="s">
        <v>94</v>
      </c>
      <c r="B4710" s="160" t="s">
        <v>150</v>
      </c>
      <c r="C4710" s="160">
        <f>_xlfn.XLOOKUP(B4710,'2.1.trackMPD'!$R$7:$R$29,'2.1.trackMPD'!$T$7:$T$29)</f>
        <v>6</v>
      </c>
      <c r="D4710" s="160">
        <v>100</v>
      </c>
      <c r="E4710" s="160" t="s">
        <v>6394</v>
      </c>
      <c r="F4710" s="160" t="s">
        <v>110</v>
      </c>
      <c r="G4710" s="160" t="s">
        <v>124</v>
      </c>
      <c r="H4710" s="160" t="s">
        <v>6392</v>
      </c>
      <c r="I4710" s="160" cm="1">
        <f t="array" ref="I4710">INDEX('2.1.trackMPD'!I:I/(24*60*60),
       MATCH(1,
             (A4710='2.1.trackMPD'!A:A)*
             (C4710='2.1.trackMPD'!D:D)*
             (D4710/10^6='2.1.trackMPD'!H:H)*
             (E4710='2.1.trackMPD'!F:F),
0))</f>
        <v>7.4560182384259257E-3</v>
      </c>
    </row>
    <row r="4711" spans="1:9" x14ac:dyDescent="0.2">
      <c r="A4711" s="160" t="s">
        <v>94</v>
      </c>
      <c r="B4711" s="160" t="s">
        <v>150</v>
      </c>
      <c r="C4711" s="160">
        <f>_xlfn.XLOOKUP(B4711,'2.1.trackMPD'!$R$7:$R$29,'2.1.trackMPD'!$T$7:$T$29)</f>
        <v>6</v>
      </c>
      <c r="D4711" s="160">
        <v>100</v>
      </c>
      <c r="E4711" s="160" t="s">
        <v>6394</v>
      </c>
      <c r="F4711" s="160" t="s">
        <v>110</v>
      </c>
      <c r="G4711" s="160" t="s">
        <v>140</v>
      </c>
      <c r="H4711" s="160" t="s">
        <v>6392</v>
      </c>
      <c r="I4711" s="160" cm="1">
        <f t="array" ref="I4711">INDEX('2.1.trackMPD'!J:J/(24*60*60),
       MATCH(1,
             (A4711='2.1.trackMPD'!A:A)*
             (C4711='2.1.trackMPD'!D:D)*
             (D4711/10^6='2.1.trackMPD'!H:H)*
             (E4711='2.1.trackMPD'!F:F),
0))</f>
        <v>4.6453586388888884E-3</v>
      </c>
    </row>
    <row r="4712" spans="1:9" x14ac:dyDescent="0.2">
      <c r="A4712" s="160" t="s">
        <v>94</v>
      </c>
      <c r="B4712" s="160" t="s">
        <v>150</v>
      </c>
      <c r="C4712" s="160">
        <f>_xlfn.XLOOKUP(B4712,'2.1.trackMPD'!$R$7:$R$29,'2.1.trackMPD'!$T$7:$T$29)</f>
        <v>6</v>
      </c>
      <c r="D4712" s="160">
        <v>100</v>
      </c>
      <c r="E4712" s="160" t="s">
        <v>6394</v>
      </c>
      <c r="F4712" s="160" t="s">
        <v>110</v>
      </c>
      <c r="G4712" s="160" t="s">
        <v>124</v>
      </c>
      <c r="H4712" s="160" t="s">
        <v>6393</v>
      </c>
      <c r="I4712" s="160" cm="1">
        <f t="array" ref="I4712">INDEX('2.1.trackMPD'!K:K/(24*60*60),
       MATCH(1,
             (A4712='2.1.trackMPD'!A:A)*
             (C4712='2.1.trackMPD'!D:D)*
             (D4712/10^6='2.1.trackMPD'!H:H)*
             (E4712='2.1.trackMPD'!F:F),
0))</f>
        <v>0</v>
      </c>
    </row>
    <row r="4713" spans="1:9" x14ac:dyDescent="0.2">
      <c r="A4713" s="160" t="s">
        <v>94</v>
      </c>
      <c r="B4713" s="160" t="s">
        <v>150</v>
      </c>
      <c r="C4713" s="160">
        <f>_xlfn.XLOOKUP(B4713,'2.1.trackMPD'!$R$7:$R$29,'2.1.trackMPD'!$T$7:$T$29)</f>
        <v>6</v>
      </c>
      <c r="D4713" s="160">
        <v>100</v>
      </c>
      <c r="E4713" s="160" t="s">
        <v>6394</v>
      </c>
      <c r="F4713" s="160" t="s">
        <v>110</v>
      </c>
      <c r="G4713" s="160" t="s">
        <v>140</v>
      </c>
      <c r="H4713" s="160" t="s">
        <v>6393</v>
      </c>
      <c r="I4713" s="160" cm="1">
        <f t="array" ref="I4713">INDEX('2.1.trackMPD'!L:L/(24*60*60),
       MATCH(1,
             (A4713='2.1.trackMPD'!A:A)*
             (C4713='2.1.trackMPD'!D:D)*
             (D4713/10^6='2.1.trackMPD'!H:H)*
             (E4713='2.1.trackMPD'!F:F),
0))</f>
        <v>0</v>
      </c>
    </row>
    <row r="4714" spans="1:9" x14ac:dyDescent="0.2">
      <c r="A4714" s="160" t="s">
        <v>94</v>
      </c>
      <c r="B4714" s="160" t="s">
        <v>150</v>
      </c>
      <c r="C4714" s="160">
        <f>_xlfn.XLOOKUP(B4714,'2.1.trackMPD'!$R$7:$R$29,'2.1.trackMPD'!$T$7:$T$29)</f>
        <v>6</v>
      </c>
      <c r="D4714" s="160">
        <v>1000</v>
      </c>
      <c r="E4714" s="160" t="s">
        <v>6394</v>
      </c>
      <c r="F4714" s="160" t="s">
        <v>110</v>
      </c>
      <c r="G4714" s="160" t="s">
        <v>124</v>
      </c>
      <c r="H4714" s="160" t="s">
        <v>6392</v>
      </c>
      <c r="I4714" s="160" cm="1">
        <f t="array" ref="I4714">INDEX('2.1.trackMPD'!I:I/(24*60*60),
       MATCH(1,
             (A4714='2.1.trackMPD'!A:A)*
             (C4714='2.1.trackMPD'!D:D)*
             (D4714/10^6='2.1.trackMPD'!H:H)*
             (E4714='2.1.trackMPD'!F:F),
0))</f>
        <v>5.3419182569444439E-2</v>
      </c>
    </row>
    <row r="4715" spans="1:9" x14ac:dyDescent="0.2">
      <c r="A4715" s="160" t="s">
        <v>94</v>
      </c>
      <c r="B4715" s="160" t="s">
        <v>150</v>
      </c>
      <c r="C4715" s="160">
        <f>_xlfn.XLOOKUP(B4715,'2.1.trackMPD'!$R$7:$R$29,'2.1.trackMPD'!$T$7:$T$29)</f>
        <v>6</v>
      </c>
      <c r="D4715" s="160">
        <v>1000</v>
      </c>
      <c r="E4715" s="160" t="s">
        <v>6394</v>
      </c>
      <c r="F4715" s="160" t="s">
        <v>110</v>
      </c>
      <c r="G4715" s="160" t="s">
        <v>140</v>
      </c>
      <c r="H4715" s="160" t="s">
        <v>6392</v>
      </c>
      <c r="I4715" s="160" cm="1">
        <f t="array" ref="I4715">INDEX('2.1.trackMPD'!J:J/(24*60*60),
       MATCH(1,
             (A4715='2.1.trackMPD'!A:A)*
             (C4715='2.1.trackMPD'!D:D)*
             (D4715/10^6='2.1.trackMPD'!H:H)*
             (E4715='2.1.trackMPD'!F:F),
0))</f>
        <v>3.1546810208333333</v>
      </c>
    </row>
    <row r="4716" spans="1:9" x14ac:dyDescent="0.2">
      <c r="A4716" s="160" t="s">
        <v>94</v>
      </c>
      <c r="B4716" s="160" t="s">
        <v>150</v>
      </c>
      <c r="C4716" s="160">
        <f>_xlfn.XLOOKUP(B4716,'2.1.trackMPD'!$R$7:$R$29,'2.1.trackMPD'!$T$7:$T$29)</f>
        <v>6</v>
      </c>
      <c r="D4716" s="160">
        <v>1000</v>
      </c>
      <c r="E4716" s="160" t="s">
        <v>6394</v>
      </c>
      <c r="F4716" s="160" t="s">
        <v>110</v>
      </c>
      <c r="G4716" s="160" t="s">
        <v>124</v>
      </c>
      <c r="H4716" s="160" t="s">
        <v>6393</v>
      </c>
      <c r="I4716" s="160" cm="1">
        <f t="array" ref="I4716">INDEX('2.1.trackMPD'!K:K/(24*60*60),
       MATCH(1,
             (A4716='2.1.trackMPD'!A:A)*
             (C4716='2.1.trackMPD'!D:D)*
             (D4716/10^6='2.1.trackMPD'!H:H)*
             (E4716='2.1.trackMPD'!F:F),
0))</f>
        <v>0</v>
      </c>
    </row>
    <row r="4717" spans="1:9" x14ac:dyDescent="0.2">
      <c r="A4717" s="160" t="s">
        <v>94</v>
      </c>
      <c r="B4717" s="160" t="s">
        <v>150</v>
      </c>
      <c r="C4717" s="160">
        <f>_xlfn.XLOOKUP(B4717,'2.1.trackMPD'!$R$7:$R$29,'2.1.trackMPD'!$T$7:$T$29)</f>
        <v>6</v>
      </c>
      <c r="D4717" s="160">
        <v>1000</v>
      </c>
      <c r="E4717" s="160" t="s">
        <v>6394</v>
      </c>
      <c r="F4717" s="160" t="s">
        <v>110</v>
      </c>
      <c r="G4717" s="160" t="s">
        <v>140</v>
      </c>
      <c r="H4717" s="160" t="s">
        <v>6393</v>
      </c>
      <c r="I4717" s="160" cm="1">
        <f t="array" ref="I4717">INDEX('2.1.trackMPD'!L:L/(24*60*60),
       MATCH(1,
             (A4717='2.1.trackMPD'!A:A)*
             (C4717='2.1.trackMPD'!D:D)*
             (D4717/10^6='2.1.trackMPD'!H:H)*
             (E4717='2.1.trackMPD'!F:F),
0))</f>
        <v>0</v>
      </c>
    </row>
    <row r="4718" spans="1:9" x14ac:dyDescent="0.2">
      <c r="A4718" s="160" t="s">
        <v>94</v>
      </c>
      <c r="B4718" s="160" t="s">
        <v>150</v>
      </c>
      <c r="C4718" s="160">
        <f>_xlfn.XLOOKUP(B4718,'2.1.trackMPD'!$R$7:$R$29,'2.1.trackMPD'!$T$7:$T$29)</f>
        <v>6</v>
      </c>
      <c r="D4718" s="160">
        <v>5000</v>
      </c>
      <c r="E4718" s="160" t="s">
        <v>6394</v>
      </c>
      <c r="F4718" s="160" t="s">
        <v>110</v>
      </c>
      <c r="G4718" s="160" t="s">
        <v>124</v>
      </c>
      <c r="H4718" s="160" t="s">
        <v>6392</v>
      </c>
      <c r="I4718" s="160" cm="1">
        <f t="array" ref="I4718">INDEX('2.1.trackMPD'!I:I/(24*60*60),
       MATCH(1,
             (A4718='2.1.trackMPD'!A:A)*
             (C4718='2.1.trackMPD'!D:D)*
             (D4718/10^6='2.1.trackMPD'!H:H)*
             (E4718='2.1.trackMPD'!F:F),
0))</f>
        <v>0.12971973425925926</v>
      </c>
    </row>
    <row r="4719" spans="1:9" x14ac:dyDescent="0.2">
      <c r="A4719" s="160" t="s">
        <v>94</v>
      </c>
      <c r="B4719" s="160" t="s">
        <v>150</v>
      </c>
      <c r="C4719" s="160">
        <f>_xlfn.XLOOKUP(B4719,'2.1.trackMPD'!$R$7:$R$29,'2.1.trackMPD'!$T$7:$T$29)</f>
        <v>6</v>
      </c>
      <c r="D4719" s="160">
        <v>5000</v>
      </c>
      <c r="E4719" s="160" t="s">
        <v>6394</v>
      </c>
      <c r="F4719" s="160" t="s">
        <v>110</v>
      </c>
      <c r="G4719" s="160" t="s">
        <v>140</v>
      </c>
      <c r="H4719" s="160" t="s">
        <v>6392</v>
      </c>
      <c r="I4719" s="160" cm="1">
        <f t="array" ref="I4719">INDEX('2.1.trackMPD'!J:J/(24*60*60),
       MATCH(1,
             (A4719='2.1.trackMPD'!A:A)*
             (C4719='2.1.trackMPD'!D:D)*
             (D4719/10^6='2.1.trackMPD'!H:H)*
             (E4719='2.1.trackMPD'!F:F),
0))</f>
        <v>7.6564150069444441</v>
      </c>
    </row>
    <row r="4720" spans="1:9" x14ac:dyDescent="0.2">
      <c r="A4720" s="160" t="s">
        <v>94</v>
      </c>
      <c r="B4720" s="160" t="s">
        <v>150</v>
      </c>
      <c r="C4720" s="160">
        <f>_xlfn.XLOOKUP(B4720,'2.1.trackMPD'!$R$7:$R$29,'2.1.trackMPD'!$T$7:$T$29)</f>
        <v>6</v>
      </c>
      <c r="D4720" s="160">
        <v>5000</v>
      </c>
      <c r="E4720" s="160" t="s">
        <v>6394</v>
      </c>
      <c r="F4720" s="160" t="s">
        <v>110</v>
      </c>
      <c r="G4720" s="160" t="s">
        <v>124</v>
      </c>
      <c r="H4720" s="160" t="s">
        <v>6393</v>
      </c>
      <c r="I4720" s="160" cm="1">
        <f t="array" ref="I4720">INDEX('2.1.trackMPD'!K:K/(24*60*60),
       MATCH(1,
             (A4720='2.1.trackMPD'!A:A)*
             (C4720='2.1.trackMPD'!D:D)*
             (D4720/10^6='2.1.trackMPD'!H:H)*
             (E4720='2.1.trackMPD'!F:F),
0))</f>
        <v>0</v>
      </c>
    </row>
    <row r="4721" spans="1:9" x14ac:dyDescent="0.2">
      <c r="A4721" s="160" t="s">
        <v>94</v>
      </c>
      <c r="B4721" s="160" t="s">
        <v>150</v>
      </c>
      <c r="C4721" s="160">
        <f>_xlfn.XLOOKUP(B4721,'2.1.trackMPD'!$R$7:$R$29,'2.1.trackMPD'!$T$7:$T$29)</f>
        <v>6</v>
      </c>
      <c r="D4721" s="160">
        <v>5000</v>
      </c>
      <c r="E4721" s="160" t="s">
        <v>6394</v>
      </c>
      <c r="F4721" s="160" t="s">
        <v>110</v>
      </c>
      <c r="G4721" s="160" t="s">
        <v>140</v>
      </c>
      <c r="H4721" s="160" t="s">
        <v>6393</v>
      </c>
      <c r="I4721" s="160" cm="1">
        <f t="array" ref="I4721">INDEX('2.1.trackMPD'!L:L/(24*60*60),
       MATCH(1,
             (A4721='2.1.trackMPD'!A:A)*
             (C4721='2.1.trackMPD'!D:D)*
             (D4721/10^6='2.1.trackMPD'!H:H)*
             (E4721='2.1.trackMPD'!F:F),
0))</f>
        <v>0</v>
      </c>
    </row>
    <row r="4722" spans="1:9" x14ac:dyDescent="0.2">
      <c r="A4722" s="160" t="s">
        <v>94</v>
      </c>
      <c r="B4722" s="160" t="s">
        <v>150</v>
      </c>
      <c r="C4722" s="160">
        <f>_xlfn.XLOOKUP(B4722,'2.1.trackMPD'!$R$7:$R$29,'2.1.trackMPD'!$T$7:$T$29)</f>
        <v>6</v>
      </c>
      <c r="D4722" s="160">
        <v>1</v>
      </c>
      <c r="E4722" s="160" t="s">
        <v>6395</v>
      </c>
      <c r="F4722" s="160" t="s">
        <v>110</v>
      </c>
      <c r="G4722" s="160" t="s">
        <v>124</v>
      </c>
      <c r="H4722" s="160" t="s">
        <v>6392</v>
      </c>
      <c r="I4722" s="160" t="e" cm="1">
        <f t="array" ref="I4722">INDEX('2.1.trackMPD'!I:I/(24*60*60),
       MATCH(1,
             (A4722='2.1.trackMPD'!A:A)*
             (C4722='2.1.trackMPD'!D:D)*
             (D4722/10^6='2.1.trackMPD'!H:H)*
             (E4722='2.1.trackMPD'!F:F),
0))</f>
        <v>#N/A</v>
      </c>
    </row>
    <row r="4723" spans="1:9" x14ac:dyDescent="0.2">
      <c r="A4723" s="160" t="s">
        <v>94</v>
      </c>
      <c r="B4723" s="160" t="s">
        <v>150</v>
      </c>
      <c r="C4723" s="160">
        <f>_xlfn.XLOOKUP(B4723,'2.1.trackMPD'!$R$7:$R$29,'2.1.trackMPD'!$T$7:$T$29)</f>
        <v>6</v>
      </c>
      <c r="D4723" s="160">
        <v>1</v>
      </c>
      <c r="E4723" s="160" t="s">
        <v>6395</v>
      </c>
      <c r="F4723" s="160" t="s">
        <v>110</v>
      </c>
      <c r="G4723" s="160" t="s">
        <v>140</v>
      </c>
      <c r="H4723" s="160" t="s">
        <v>6392</v>
      </c>
      <c r="I4723" s="160" t="e" cm="1">
        <f t="array" ref="I4723">INDEX('2.1.trackMPD'!J:J/(24*60*60),
       MATCH(1,
             (A4723='2.1.trackMPD'!A:A)*
             (C4723='2.1.trackMPD'!D:D)*
             (D4723/10^6='2.1.trackMPD'!H:H)*
             (E4723='2.1.trackMPD'!F:F),
0))</f>
        <v>#N/A</v>
      </c>
    </row>
    <row r="4724" spans="1:9" x14ac:dyDescent="0.2">
      <c r="A4724" s="160" t="s">
        <v>94</v>
      </c>
      <c r="B4724" s="160" t="s">
        <v>150</v>
      </c>
      <c r="C4724" s="160">
        <f>_xlfn.XLOOKUP(B4724,'2.1.trackMPD'!$R$7:$R$29,'2.1.trackMPD'!$T$7:$T$29)</f>
        <v>6</v>
      </c>
      <c r="D4724" s="160">
        <v>1</v>
      </c>
      <c r="E4724" s="160" t="s">
        <v>6395</v>
      </c>
      <c r="F4724" s="160" t="s">
        <v>110</v>
      </c>
      <c r="G4724" s="160" t="s">
        <v>124</v>
      </c>
      <c r="H4724" s="160" t="s">
        <v>6393</v>
      </c>
      <c r="I4724" s="160" t="e" cm="1">
        <f t="array" ref="I4724">INDEX('2.1.trackMPD'!K:K/(24*60*60),
       MATCH(1,
             (A4724='2.1.trackMPD'!A:A)*
             (C4724='2.1.trackMPD'!D:D)*
             (D4724/10^6='2.1.trackMPD'!H:H)*
             (E4724='2.1.trackMPD'!F:F),
0))</f>
        <v>#N/A</v>
      </c>
    </row>
    <row r="4725" spans="1:9" x14ac:dyDescent="0.2">
      <c r="A4725" s="160" t="s">
        <v>94</v>
      </c>
      <c r="B4725" s="160" t="s">
        <v>150</v>
      </c>
      <c r="C4725" s="160">
        <f>_xlfn.XLOOKUP(B4725,'2.1.trackMPD'!$R$7:$R$29,'2.1.trackMPD'!$T$7:$T$29)</f>
        <v>6</v>
      </c>
      <c r="D4725" s="160">
        <v>1</v>
      </c>
      <c r="E4725" s="160" t="s">
        <v>6395</v>
      </c>
      <c r="F4725" s="160" t="s">
        <v>110</v>
      </c>
      <c r="G4725" s="160" t="s">
        <v>140</v>
      </c>
      <c r="H4725" s="160" t="s">
        <v>6393</v>
      </c>
      <c r="I4725" s="160" t="e" cm="1">
        <f t="array" ref="I4725">INDEX('2.1.trackMPD'!L:L/(24*60*60),
       MATCH(1,
             (A4725='2.1.trackMPD'!A:A)*
             (C4725='2.1.trackMPD'!D:D)*
             (D4725/10^6='2.1.trackMPD'!H:H)*
             (E4725='2.1.trackMPD'!F:F),
0))</f>
        <v>#N/A</v>
      </c>
    </row>
    <row r="4726" spans="1:9" x14ac:dyDescent="0.2">
      <c r="A4726" s="160" t="s">
        <v>94</v>
      </c>
      <c r="B4726" s="160" t="s">
        <v>150</v>
      </c>
      <c r="C4726" s="160">
        <f>_xlfn.XLOOKUP(B4726,'2.1.trackMPD'!$R$7:$R$29,'2.1.trackMPD'!$T$7:$T$29)</f>
        <v>6</v>
      </c>
      <c r="D4726" s="160">
        <v>10</v>
      </c>
      <c r="E4726" s="160" t="s">
        <v>6395</v>
      </c>
      <c r="F4726" s="160" t="s">
        <v>110</v>
      </c>
      <c r="G4726" s="160" t="s">
        <v>124</v>
      </c>
      <c r="H4726" s="160" t="s">
        <v>6392</v>
      </c>
      <c r="I4726" s="160" t="e" cm="1">
        <f t="array" ref="I4726">INDEX('2.1.trackMPD'!I:I/(24*60*60),
       MATCH(1,
             (A4726='2.1.trackMPD'!A:A)*
             (C4726='2.1.trackMPD'!D:D)*
             (D4726/10^6='2.1.trackMPD'!H:H)*
             (E4726='2.1.trackMPD'!F:F),
0))</f>
        <v>#N/A</v>
      </c>
    </row>
    <row r="4727" spans="1:9" x14ac:dyDescent="0.2">
      <c r="A4727" s="160" t="s">
        <v>94</v>
      </c>
      <c r="B4727" s="160" t="s">
        <v>150</v>
      </c>
      <c r="C4727" s="160">
        <f>_xlfn.XLOOKUP(B4727,'2.1.trackMPD'!$R$7:$R$29,'2.1.trackMPD'!$T$7:$T$29)</f>
        <v>6</v>
      </c>
      <c r="D4727" s="160">
        <v>10</v>
      </c>
      <c r="E4727" s="160" t="s">
        <v>6395</v>
      </c>
      <c r="F4727" s="160" t="s">
        <v>110</v>
      </c>
      <c r="G4727" s="160" t="s">
        <v>140</v>
      </c>
      <c r="H4727" s="160" t="s">
        <v>6392</v>
      </c>
      <c r="I4727" s="160" t="e" cm="1">
        <f t="array" ref="I4727">INDEX('2.1.trackMPD'!J:J/(24*60*60),
       MATCH(1,
             (A4727='2.1.trackMPD'!A:A)*
             (C4727='2.1.trackMPD'!D:D)*
             (D4727/10^6='2.1.trackMPD'!H:H)*
             (E4727='2.1.trackMPD'!F:F),
0))</f>
        <v>#N/A</v>
      </c>
    </row>
    <row r="4728" spans="1:9" x14ac:dyDescent="0.2">
      <c r="A4728" s="160" t="s">
        <v>94</v>
      </c>
      <c r="B4728" s="160" t="s">
        <v>150</v>
      </c>
      <c r="C4728" s="160">
        <f>_xlfn.XLOOKUP(B4728,'2.1.trackMPD'!$R$7:$R$29,'2.1.trackMPD'!$T$7:$T$29)</f>
        <v>6</v>
      </c>
      <c r="D4728" s="160">
        <v>10</v>
      </c>
      <c r="E4728" s="160" t="s">
        <v>6395</v>
      </c>
      <c r="F4728" s="160" t="s">
        <v>110</v>
      </c>
      <c r="G4728" s="160" t="s">
        <v>124</v>
      </c>
      <c r="H4728" s="160" t="s">
        <v>6393</v>
      </c>
      <c r="I4728" s="160" t="e" cm="1">
        <f t="array" ref="I4728">INDEX('2.1.trackMPD'!K:K/(24*60*60),
       MATCH(1,
             (A4728='2.1.trackMPD'!A:A)*
             (C4728='2.1.trackMPD'!D:D)*
             (D4728/10^6='2.1.trackMPD'!H:H)*
             (E4728='2.1.trackMPD'!F:F),
0))</f>
        <v>#N/A</v>
      </c>
    </row>
    <row r="4729" spans="1:9" x14ac:dyDescent="0.2">
      <c r="A4729" s="160" t="s">
        <v>94</v>
      </c>
      <c r="B4729" s="160" t="s">
        <v>150</v>
      </c>
      <c r="C4729" s="160">
        <f>_xlfn.XLOOKUP(B4729,'2.1.trackMPD'!$R$7:$R$29,'2.1.trackMPD'!$T$7:$T$29)</f>
        <v>6</v>
      </c>
      <c r="D4729" s="160">
        <v>10</v>
      </c>
      <c r="E4729" s="160" t="s">
        <v>6395</v>
      </c>
      <c r="F4729" s="160" t="s">
        <v>110</v>
      </c>
      <c r="G4729" s="160" t="s">
        <v>140</v>
      </c>
      <c r="H4729" s="160" t="s">
        <v>6393</v>
      </c>
      <c r="I4729" s="160" t="e" cm="1">
        <f t="array" ref="I4729">INDEX('2.1.trackMPD'!L:L/(24*60*60),
       MATCH(1,
             (A4729='2.1.trackMPD'!A:A)*
             (C4729='2.1.trackMPD'!D:D)*
             (D4729/10^6='2.1.trackMPD'!H:H)*
             (E4729='2.1.trackMPD'!F:F),
0))</f>
        <v>#N/A</v>
      </c>
    </row>
    <row r="4730" spans="1:9" x14ac:dyDescent="0.2">
      <c r="A4730" s="160" t="s">
        <v>94</v>
      </c>
      <c r="B4730" s="160" t="s">
        <v>150</v>
      </c>
      <c r="C4730" s="160">
        <f>_xlfn.XLOOKUP(B4730,'2.1.trackMPD'!$R$7:$R$29,'2.1.trackMPD'!$T$7:$T$29)</f>
        <v>6</v>
      </c>
      <c r="D4730" s="160">
        <v>100</v>
      </c>
      <c r="E4730" s="160" t="s">
        <v>6395</v>
      </c>
      <c r="F4730" s="160" t="s">
        <v>110</v>
      </c>
      <c r="G4730" s="160" t="s">
        <v>124</v>
      </c>
      <c r="H4730" s="160" t="s">
        <v>6392</v>
      </c>
      <c r="I4730" s="160" t="e" cm="1">
        <f t="array" ref="I4730">INDEX('2.1.trackMPD'!I:I/(24*60*60),
       MATCH(1,
             (A4730='2.1.trackMPD'!A:A)*
             (C4730='2.1.trackMPD'!D:D)*
             (D4730/10^6='2.1.trackMPD'!H:H)*
             (E4730='2.1.trackMPD'!F:F),
0))</f>
        <v>#N/A</v>
      </c>
    </row>
    <row r="4731" spans="1:9" x14ac:dyDescent="0.2">
      <c r="A4731" s="160" t="s">
        <v>94</v>
      </c>
      <c r="B4731" s="160" t="s">
        <v>150</v>
      </c>
      <c r="C4731" s="160">
        <f>_xlfn.XLOOKUP(B4731,'2.1.trackMPD'!$R$7:$R$29,'2.1.trackMPD'!$T$7:$T$29)</f>
        <v>6</v>
      </c>
      <c r="D4731" s="160">
        <v>100</v>
      </c>
      <c r="E4731" s="160" t="s">
        <v>6395</v>
      </c>
      <c r="F4731" s="160" t="s">
        <v>110</v>
      </c>
      <c r="G4731" s="160" t="s">
        <v>140</v>
      </c>
      <c r="H4731" s="160" t="s">
        <v>6392</v>
      </c>
      <c r="I4731" s="160" t="e" cm="1">
        <f t="array" ref="I4731">INDEX('2.1.trackMPD'!J:J/(24*60*60),
       MATCH(1,
             (A4731='2.1.trackMPD'!A:A)*
             (C4731='2.1.trackMPD'!D:D)*
             (D4731/10^6='2.1.trackMPD'!H:H)*
             (E4731='2.1.trackMPD'!F:F),
0))</f>
        <v>#N/A</v>
      </c>
    </row>
    <row r="4732" spans="1:9" x14ac:dyDescent="0.2">
      <c r="A4732" s="160" t="s">
        <v>94</v>
      </c>
      <c r="B4732" s="160" t="s">
        <v>150</v>
      </c>
      <c r="C4732" s="160">
        <f>_xlfn.XLOOKUP(B4732,'2.1.trackMPD'!$R$7:$R$29,'2.1.trackMPD'!$T$7:$T$29)</f>
        <v>6</v>
      </c>
      <c r="D4732" s="160">
        <v>100</v>
      </c>
      <c r="E4732" s="160" t="s">
        <v>6395</v>
      </c>
      <c r="F4732" s="160" t="s">
        <v>110</v>
      </c>
      <c r="G4732" s="160" t="s">
        <v>124</v>
      </c>
      <c r="H4732" s="160" t="s">
        <v>6393</v>
      </c>
      <c r="I4732" s="160" t="e" cm="1">
        <f t="array" ref="I4732">INDEX('2.1.trackMPD'!K:K/(24*60*60),
       MATCH(1,
             (A4732='2.1.trackMPD'!A:A)*
             (C4732='2.1.trackMPD'!D:D)*
             (D4732/10^6='2.1.trackMPD'!H:H)*
             (E4732='2.1.trackMPD'!F:F),
0))</f>
        <v>#N/A</v>
      </c>
    </row>
    <row r="4733" spans="1:9" x14ac:dyDescent="0.2">
      <c r="A4733" s="160" t="s">
        <v>94</v>
      </c>
      <c r="B4733" s="160" t="s">
        <v>150</v>
      </c>
      <c r="C4733" s="160">
        <f>_xlfn.XLOOKUP(B4733,'2.1.trackMPD'!$R$7:$R$29,'2.1.trackMPD'!$T$7:$T$29)</f>
        <v>6</v>
      </c>
      <c r="D4733" s="160">
        <v>100</v>
      </c>
      <c r="E4733" s="160" t="s">
        <v>6395</v>
      </c>
      <c r="F4733" s="160" t="s">
        <v>110</v>
      </c>
      <c r="G4733" s="160" t="s">
        <v>140</v>
      </c>
      <c r="H4733" s="160" t="s">
        <v>6393</v>
      </c>
      <c r="I4733" s="160" t="e" cm="1">
        <f t="array" ref="I4733">INDEX('2.1.trackMPD'!L:L/(24*60*60),
       MATCH(1,
             (A4733='2.1.trackMPD'!A:A)*
             (C4733='2.1.trackMPD'!D:D)*
             (D4733/10^6='2.1.trackMPD'!H:H)*
             (E4733='2.1.trackMPD'!F:F),
0))</f>
        <v>#N/A</v>
      </c>
    </row>
    <row r="4734" spans="1:9" x14ac:dyDescent="0.2">
      <c r="A4734" s="160" t="s">
        <v>94</v>
      </c>
      <c r="B4734" s="160" t="s">
        <v>151</v>
      </c>
      <c r="C4734" s="160">
        <f>_xlfn.XLOOKUP(B4734,'2.1.trackMPD'!$R$7:$R$29,'2.1.trackMPD'!$T$7:$T$29)</f>
        <v>6</v>
      </c>
      <c r="D4734" s="160">
        <v>1</v>
      </c>
      <c r="E4734" s="160" t="s">
        <v>6390</v>
      </c>
      <c r="F4734" s="160" t="s">
        <v>110</v>
      </c>
      <c r="G4734" s="160" t="s">
        <v>124</v>
      </c>
      <c r="H4734" s="160" t="s">
        <v>6392</v>
      </c>
      <c r="I4734" s="160" cm="1">
        <f t="array" ref="I4734">INDEX('2.1.trackMPD'!I:I/(24*60*60),
       MATCH(1,
             (A4734='2.1.trackMPD'!A:A)*
             (C4734='2.1.trackMPD'!D:D)*
             (D4734/10^6='2.1.trackMPD'!H:H)*
             (E4734='2.1.trackMPD'!F:F),
0))</f>
        <v>7.0707704861111112E-7</v>
      </c>
    </row>
    <row r="4735" spans="1:9" x14ac:dyDescent="0.2">
      <c r="A4735" s="160" t="s">
        <v>94</v>
      </c>
      <c r="B4735" s="160" t="s">
        <v>151</v>
      </c>
      <c r="C4735" s="160">
        <f>_xlfn.XLOOKUP(B4735,'2.1.trackMPD'!$R$7:$R$29,'2.1.trackMPD'!$T$7:$T$29)</f>
        <v>6</v>
      </c>
      <c r="D4735" s="160">
        <v>1</v>
      </c>
      <c r="E4735" s="160" t="s">
        <v>6390</v>
      </c>
      <c r="F4735" s="160" t="s">
        <v>110</v>
      </c>
      <c r="G4735" s="160" t="s">
        <v>140</v>
      </c>
      <c r="H4735" s="160" t="s">
        <v>6392</v>
      </c>
      <c r="I4735" s="160" cm="1">
        <f t="array" ref="I4735">INDEX('2.1.trackMPD'!J:J/(24*60*60),
       MATCH(1,
             (A4735='2.1.trackMPD'!A:A)*
             (C4735='2.1.trackMPD'!D:D)*
             (D4735/10^6='2.1.trackMPD'!H:H)*
             (E4735='2.1.trackMPD'!F:F),
0))</f>
        <v>5.2363405162037038E-5</v>
      </c>
    </row>
    <row r="4736" spans="1:9" x14ac:dyDescent="0.2">
      <c r="A4736" s="160" t="s">
        <v>94</v>
      </c>
      <c r="B4736" s="160" t="s">
        <v>151</v>
      </c>
      <c r="C4736" s="160">
        <f>_xlfn.XLOOKUP(B4736,'2.1.trackMPD'!$R$7:$R$29,'2.1.trackMPD'!$T$7:$T$29)</f>
        <v>6</v>
      </c>
      <c r="D4736" s="160">
        <v>1</v>
      </c>
      <c r="E4736" s="160" t="s">
        <v>6390</v>
      </c>
      <c r="F4736" s="160" t="s">
        <v>110</v>
      </c>
      <c r="G4736" s="160" t="s">
        <v>124</v>
      </c>
      <c r="H4736" s="160" t="s">
        <v>6393</v>
      </c>
      <c r="I4736" s="160" cm="1">
        <f t="array" ref="I4736">INDEX('2.1.trackMPD'!K:K/(24*60*60),
       MATCH(1,
             (A4736='2.1.trackMPD'!A:A)*
             (C4736='2.1.trackMPD'!D:D)*
             (D4736/10^6='2.1.trackMPD'!H:H)*
             (E4736='2.1.trackMPD'!F:F),
0))</f>
        <v>3.4127532407407406E-7</v>
      </c>
    </row>
    <row r="4737" spans="1:9" x14ac:dyDescent="0.2">
      <c r="A4737" s="160" t="s">
        <v>94</v>
      </c>
      <c r="B4737" s="160" t="s">
        <v>151</v>
      </c>
      <c r="C4737" s="160">
        <f>_xlfn.XLOOKUP(B4737,'2.1.trackMPD'!$R$7:$R$29,'2.1.trackMPD'!$T$7:$T$29)</f>
        <v>6</v>
      </c>
      <c r="D4737" s="160">
        <v>1</v>
      </c>
      <c r="E4737" s="160" t="s">
        <v>6390</v>
      </c>
      <c r="F4737" s="160" t="s">
        <v>110</v>
      </c>
      <c r="G4737" s="160" t="s">
        <v>140</v>
      </c>
      <c r="H4737" s="160" t="s">
        <v>6393</v>
      </c>
      <c r="I4737" s="160" cm="1">
        <f t="array" ref="I4737">INDEX('2.1.trackMPD'!L:L/(24*60*60),
       MATCH(1,
             (A4737='2.1.trackMPD'!A:A)*
             (C4737='2.1.trackMPD'!D:D)*
             (D4737/10^6='2.1.trackMPD'!H:H)*
             (E4737='2.1.trackMPD'!F:F),
0))</f>
        <v>0</v>
      </c>
    </row>
    <row r="4738" spans="1:9" x14ac:dyDescent="0.2">
      <c r="A4738" s="160" t="s">
        <v>94</v>
      </c>
      <c r="B4738" s="160" t="s">
        <v>151</v>
      </c>
      <c r="C4738" s="160">
        <f>_xlfn.XLOOKUP(B4738,'2.1.trackMPD'!$R$7:$R$29,'2.1.trackMPD'!$T$7:$T$29)</f>
        <v>6</v>
      </c>
      <c r="D4738" s="160">
        <v>10</v>
      </c>
      <c r="E4738" s="160" t="s">
        <v>6390</v>
      </c>
      <c r="F4738" s="160" t="s">
        <v>110</v>
      </c>
      <c r="G4738" s="160" t="s">
        <v>124</v>
      </c>
      <c r="H4738" s="160" t="s">
        <v>6392</v>
      </c>
      <c r="I4738" s="160" cm="1">
        <f t="array" ref="I4738">INDEX('2.1.trackMPD'!I:I/(24*60*60),
       MATCH(1,
             (A4738='2.1.trackMPD'!A:A)*
             (C4738='2.1.trackMPD'!D:D)*
             (D4738/10^6='2.1.trackMPD'!H:H)*
             (E4738='2.1.trackMPD'!F:F),
0))</f>
        <v>9.2271440972222226E-7</v>
      </c>
    </row>
    <row r="4739" spans="1:9" x14ac:dyDescent="0.2">
      <c r="A4739" s="160" t="s">
        <v>94</v>
      </c>
      <c r="B4739" s="160" t="s">
        <v>151</v>
      </c>
      <c r="C4739" s="160">
        <f>_xlfn.XLOOKUP(B4739,'2.1.trackMPD'!$R$7:$R$29,'2.1.trackMPD'!$T$7:$T$29)</f>
        <v>6</v>
      </c>
      <c r="D4739" s="160">
        <v>10</v>
      </c>
      <c r="E4739" s="160" t="s">
        <v>6390</v>
      </c>
      <c r="F4739" s="160" t="s">
        <v>110</v>
      </c>
      <c r="G4739" s="160" t="s">
        <v>140</v>
      </c>
      <c r="H4739" s="160" t="s">
        <v>6392</v>
      </c>
      <c r="I4739" s="160" cm="1">
        <f t="array" ref="I4739">INDEX('2.1.trackMPD'!J:J/(24*60*60),
       MATCH(1,
             (A4739='2.1.trackMPD'!A:A)*
             (C4739='2.1.trackMPD'!D:D)*
             (D4739/10^6='2.1.trackMPD'!H:H)*
             (E4739='2.1.trackMPD'!F:F),
0))</f>
        <v>3.5043212928240743E-5</v>
      </c>
    </row>
    <row r="4740" spans="1:9" x14ac:dyDescent="0.2">
      <c r="A4740" s="160" t="s">
        <v>94</v>
      </c>
      <c r="B4740" s="160" t="s">
        <v>151</v>
      </c>
      <c r="C4740" s="160">
        <f>_xlfn.XLOOKUP(B4740,'2.1.trackMPD'!$R$7:$R$29,'2.1.trackMPD'!$T$7:$T$29)</f>
        <v>6</v>
      </c>
      <c r="D4740" s="160">
        <v>10</v>
      </c>
      <c r="E4740" s="160" t="s">
        <v>6390</v>
      </c>
      <c r="F4740" s="160" t="s">
        <v>110</v>
      </c>
      <c r="G4740" s="160" t="s">
        <v>124</v>
      </c>
      <c r="H4740" s="160" t="s">
        <v>6393</v>
      </c>
      <c r="I4740" s="160" cm="1">
        <f t="array" ref="I4740">INDEX('2.1.trackMPD'!K:K/(24*60*60),
       MATCH(1,
             (A4740='2.1.trackMPD'!A:A)*
             (C4740='2.1.trackMPD'!D:D)*
             (D4740/10^6='2.1.trackMPD'!H:H)*
             (E4740='2.1.trackMPD'!F:F),
0))</f>
        <v>0</v>
      </c>
    </row>
    <row r="4741" spans="1:9" x14ac:dyDescent="0.2">
      <c r="A4741" s="160" t="s">
        <v>94</v>
      </c>
      <c r="B4741" s="160" t="s">
        <v>151</v>
      </c>
      <c r="C4741" s="160">
        <f>_xlfn.XLOOKUP(B4741,'2.1.trackMPD'!$R$7:$R$29,'2.1.trackMPD'!$T$7:$T$29)</f>
        <v>6</v>
      </c>
      <c r="D4741" s="160">
        <v>10</v>
      </c>
      <c r="E4741" s="160" t="s">
        <v>6390</v>
      </c>
      <c r="F4741" s="160" t="s">
        <v>110</v>
      </c>
      <c r="G4741" s="160" t="s">
        <v>140</v>
      </c>
      <c r="H4741" s="160" t="s">
        <v>6393</v>
      </c>
      <c r="I4741" s="160" cm="1">
        <f t="array" ref="I4741">INDEX('2.1.trackMPD'!L:L/(24*60*60),
       MATCH(1,
             (A4741='2.1.trackMPD'!A:A)*
             (C4741='2.1.trackMPD'!D:D)*
             (D4741/10^6='2.1.trackMPD'!H:H)*
             (E4741='2.1.trackMPD'!F:F),
0))</f>
        <v>1.0996491319444443E-6</v>
      </c>
    </row>
    <row r="4742" spans="1:9" x14ac:dyDescent="0.2">
      <c r="A4742" s="160" t="s">
        <v>94</v>
      </c>
      <c r="B4742" s="160" t="s">
        <v>151</v>
      </c>
      <c r="C4742" s="160">
        <f>_xlfn.XLOOKUP(B4742,'2.1.trackMPD'!$R$7:$R$29,'2.1.trackMPD'!$T$7:$T$29)</f>
        <v>6</v>
      </c>
      <c r="D4742" s="160">
        <v>100</v>
      </c>
      <c r="E4742" s="160" t="s">
        <v>6390</v>
      </c>
      <c r="F4742" s="160" t="s">
        <v>110</v>
      </c>
      <c r="G4742" s="160" t="s">
        <v>124</v>
      </c>
      <c r="H4742" s="160" t="s">
        <v>6392</v>
      </c>
      <c r="I4742" s="160" cm="1">
        <f t="array" ref="I4742">INDEX('2.1.trackMPD'!I:I/(24*60*60),
       MATCH(1,
             (A4742='2.1.trackMPD'!A:A)*
             (C4742='2.1.trackMPD'!D:D)*
             (D4742/10^6='2.1.trackMPD'!H:H)*
             (E4742='2.1.trackMPD'!F:F),
0))</f>
        <v>8.6349541354166666E-4</v>
      </c>
    </row>
    <row r="4743" spans="1:9" x14ac:dyDescent="0.2">
      <c r="A4743" s="160" t="s">
        <v>94</v>
      </c>
      <c r="B4743" s="160" t="s">
        <v>151</v>
      </c>
      <c r="C4743" s="160">
        <f>_xlfn.XLOOKUP(B4743,'2.1.trackMPD'!$R$7:$R$29,'2.1.trackMPD'!$T$7:$T$29)</f>
        <v>6</v>
      </c>
      <c r="D4743" s="160">
        <v>100</v>
      </c>
      <c r="E4743" s="160" t="s">
        <v>6390</v>
      </c>
      <c r="F4743" s="160" t="s">
        <v>110</v>
      </c>
      <c r="G4743" s="160" t="s">
        <v>140</v>
      </c>
      <c r="H4743" s="160" t="s">
        <v>6392</v>
      </c>
      <c r="I4743" s="160" cm="1">
        <f t="array" ref="I4743">INDEX('2.1.trackMPD'!J:J/(24*60*60),
       MATCH(1,
             (A4743='2.1.trackMPD'!A:A)*
             (C4743='2.1.trackMPD'!D:D)*
             (D4743/10^6='2.1.trackMPD'!H:H)*
             (E4743='2.1.trackMPD'!F:F),
0))</f>
        <v>1.5767033472222222E-3</v>
      </c>
    </row>
    <row r="4744" spans="1:9" x14ac:dyDescent="0.2">
      <c r="A4744" s="160" t="s">
        <v>94</v>
      </c>
      <c r="B4744" s="160" t="s">
        <v>151</v>
      </c>
      <c r="C4744" s="160">
        <f>_xlfn.XLOOKUP(B4744,'2.1.trackMPD'!$R$7:$R$29,'2.1.trackMPD'!$T$7:$T$29)</f>
        <v>6</v>
      </c>
      <c r="D4744" s="160">
        <v>100</v>
      </c>
      <c r="E4744" s="160" t="s">
        <v>6390</v>
      </c>
      <c r="F4744" s="160" t="s">
        <v>110</v>
      </c>
      <c r="G4744" s="160" t="s">
        <v>124</v>
      </c>
      <c r="H4744" s="160" t="s">
        <v>6393</v>
      </c>
      <c r="I4744" s="160" cm="1">
        <f t="array" ref="I4744">INDEX('2.1.trackMPD'!K:K/(24*60*60),
       MATCH(1,
             (A4744='2.1.trackMPD'!A:A)*
             (C4744='2.1.trackMPD'!D:D)*
             (D4744/10^6='2.1.trackMPD'!H:H)*
             (E4744='2.1.trackMPD'!F:F),
0))</f>
        <v>0</v>
      </c>
    </row>
    <row r="4745" spans="1:9" x14ac:dyDescent="0.2">
      <c r="A4745" s="160" t="s">
        <v>94</v>
      </c>
      <c r="B4745" s="160" t="s">
        <v>151</v>
      </c>
      <c r="C4745" s="160">
        <f>_xlfn.XLOOKUP(B4745,'2.1.trackMPD'!$R$7:$R$29,'2.1.trackMPD'!$T$7:$T$29)</f>
        <v>6</v>
      </c>
      <c r="D4745" s="160">
        <v>100</v>
      </c>
      <c r="E4745" s="160" t="s">
        <v>6390</v>
      </c>
      <c r="F4745" s="160" t="s">
        <v>110</v>
      </c>
      <c r="G4745" s="160" t="s">
        <v>140</v>
      </c>
      <c r="H4745" s="160" t="s">
        <v>6393</v>
      </c>
      <c r="I4745" s="160" cm="1">
        <f t="array" ref="I4745">INDEX('2.1.trackMPD'!L:L/(24*60*60),
       MATCH(1,
             (A4745='2.1.trackMPD'!A:A)*
             (C4745='2.1.trackMPD'!D:D)*
             (D4745/10^6='2.1.trackMPD'!H:H)*
             (E4745='2.1.trackMPD'!F:F),
0))</f>
        <v>0</v>
      </c>
    </row>
    <row r="4746" spans="1:9" x14ac:dyDescent="0.2">
      <c r="A4746" s="160" t="s">
        <v>94</v>
      </c>
      <c r="B4746" s="160" t="s">
        <v>151</v>
      </c>
      <c r="C4746" s="160">
        <f>_xlfn.XLOOKUP(B4746,'2.1.trackMPD'!$R$7:$R$29,'2.1.trackMPD'!$T$7:$T$29)</f>
        <v>6</v>
      </c>
      <c r="D4746" s="160">
        <v>1000</v>
      </c>
      <c r="E4746" s="160" t="s">
        <v>6390</v>
      </c>
      <c r="F4746" s="160" t="s">
        <v>110</v>
      </c>
      <c r="G4746" s="160" t="s">
        <v>124</v>
      </c>
      <c r="H4746" s="160" t="s">
        <v>6392</v>
      </c>
      <c r="I4746" s="160" cm="1">
        <f t="array" ref="I4746">INDEX('2.1.trackMPD'!I:I/(24*60*60),
       MATCH(1,
             (A4746='2.1.trackMPD'!A:A)*
             (C4746='2.1.trackMPD'!D:D)*
             (D4746/10^6='2.1.trackMPD'!H:H)*
             (E4746='2.1.trackMPD'!F:F),
0))</f>
        <v>5.9026715428240735E-2</v>
      </c>
    </row>
    <row r="4747" spans="1:9" x14ac:dyDescent="0.2">
      <c r="A4747" s="160" t="s">
        <v>94</v>
      </c>
      <c r="B4747" s="160" t="s">
        <v>151</v>
      </c>
      <c r="C4747" s="160">
        <f>_xlfn.XLOOKUP(B4747,'2.1.trackMPD'!$R$7:$R$29,'2.1.trackMPD'!$T$7:$T$29)</f>
        <v>6</v>
      </c>
      <c r="D4747" s="160">
        <v>1000</v>
      </c>
      <c r="E4747" s="160" t="s">
        <v>6390</v>
      </c>
      <c r="F4747" s="160" t="s">
        <v>110</v>
      </c>
      <c r="G4747" s="160" t="s">
        <v>140</v>
      </c>
      <c r="H4747" s="160" t="s">
        <v>6392</v>
      </c>
      <c r="I4747" s="160" cm="1">
        <f t="array" ref="I4747">INDEX('2.1.trackMPD'!J:J/(24*60*60),
       MATCH(1,
             (A4747='2.1.trackMPD'!A:A)*
             (C4747='2.1.trackMPD'!D:D)*
             (D4747/10^6='2.1.trackMPD'!H:H)*
             (E4747='2.1.trackMPD'!F:F),
0))</f>
        <v>3.4855258993055558</v>
      </c>
    </row>
    <row r="4748" spans="1:9" x14ac:dyDescent="0.2">
      <c r="A4748" s="160" t="s">
        <v>94</v>
      </c>
      <c r="B4748" s="160" t="s">
        <v>151</v>
      </c>
      <c r="C4748" s="160">
        <f>_xlfn.XLOOKUP(B4748,'2.1.trackMPD'!$R$7:$R$29,'2.1.trackMPD'!$T$7:$T$29)</f>
        <v>6</v>
      </c>
      <c r="D4748" s="160">
        <v>1000</v>
      </c>
      <c r="E4748" s="160" t="s">
        <v>6390</v>
      </c>
      <c r="F4748" s="160" t="s">
        <v>110</v>
      </c>
      <c r="G4748" s="160" t="s">
        <v>124</v>
      </c>
      <c r="H4748" s="160" t="s">
        <v>6393</v>
      </c>
      <c r="I4748" s="160" cm="1">
        <f t="array" ref="I4748">INDEX('2.1.trackMPD'!K:K/(24*60*60),
       MATCH(1,
             (A4748='2.1.trackMPD'!A:A)*
             (C4748='2.1.trackMPD'!D:D)*
             (D4748/10^6='2.1.trackMPD'!H:H)*
             (E4748='2.1.trackMPD'!F:F),
0))</f>
        <v>0</v>
      </c>
    </row>
    <row r="4749" spans="1:9" x14ac:dyDescent="0.2">
      <c r="A4749" s="160" t="s">
        <v>94</v>
      </c>
      <c r="B4749" s="160" t="s">
        <v>151</v>
      </c>
      <c r="C4749" s="160">
        <f>_xlfn.XLOOKUP(B4749,'2.1.trackMPD'!$R$7:$R$29,'2.1.trackMPD'!$T$7:$T$29)</f>
        <v>6</v>
      </c>
      <c r="D4749" s="160">
        <v>1000</v>
      </c>
      <c r="E4749" s="160" t="s">
        <v>6390</v>
      </c>
      <c r="F4749" s="160" t="s">
        <v>110</v>
      </c>
      <c r="G4749" s="160" t="s">
        <v>140</v>
      </c>
      <c r="H4749" s="160" t="s">
        <v>6393</v>
      </c>
      <c r="I4749" s="160" cm="1">
        <f t="array" ref="I4749">INDEX('2.1.trackMPD'!L:L/(24*60*60),
       MATCH(1,
             (A4749='2.1.trackMPD'!A:A)*
             (C4749='2.1.trackMPD'!D:D)*
             (D4749/10^6='2.1.trackMPD'!H:H)*
             (E4749='2.1.trackMPD'!F:F),
0))</f>
        <v>0</v>
      </c>
    </row>
    <row r="4750" spans="1:9" x14ac:dyDescent="0.2">
      <c r="A4750" s="160" t="s">
        <v>94</v>
      </c>
      <c r="B4750" s="160" t="s">
        <v>151</v>
      </c>
      <c r="C4750" s="160">
        <f>_xlfn.XLOOKUP(B4750,'2.1.trackMPD'!$R$7:$R$29,'2.1.trackMPD'!$T$7:$T$29)</f>
        <v>6</v>
      </c>
      <c r="D4750" s="160">
        <v>5000</v>
      </c>
      <c r="E4750" s="160" t="s">
        <v>6390</v>
      </c>
      <c r="F4750" s="160" t="s">
        <v>110</v>
      </c>
      <c r="G4750" s="160" t="s">
        <v>124</v>
      </c>
      <c r="H4750" s="160" t="s">
        <v>6392</v>
      </c>
      <c r="I4750" s="160" cm="1">
        <f t="array" ref="I4750">INDEX('2.1.trackMPD'!I:I/(24*60*60),
       MATCH(1,
             (A4750='2.1.trackMPD'!A:A)*
             (C4750='2.1.trackMPD'!D:D)*
             (D4750/10^6='2.1.trackMPD'!H:H)*
             (E4750='2.1.trackMPD'!F:F),
0))</f>
        <v>0.23320733935185184</v>
      </c>
    </row>
    <row r="4751" spans="1:9" x14ac:dyDescent="0.2">
      <c r="A4751" s="160" t="s">
        <v>94</v>
      </c>
      <c r="B4751" s="160" t="s">
        <v>151</v>
      </c>
      <c r="C4751" s="160">
        <f>_xlfn.XLOOKUP(B4751,'2.1.trackMPD'!$R$7:$R$29,'2.1.trackMPD'!$T$7:$T$29)</f>
        <v>6</v>
      </c>
      <c r="D4751" s="160">
        <v>5000</v>
      </c>
      <c r="E4751" s="160" t="s">
        <v>6390</v>
      </c>
      <c r="F4751" s="160" t="s">
        <v>110</v>
      </c>
      <c r="G4751" s="160" t="s">
        <v>140</v>
      </c>
      <c r="H4751" s="160" t="s">
        <v>6392</v>
      </c>
      <c r="I4751" s="160" cm="1">
        <f t="array" ref="I4751">INDEX('2.1.trackMPD'!J:J/(24*60*60),
       MATCH(1,
             (A4751='2.1.trackMPD'!A:A)*
             (C4751='2.1.trackMPD'!D:D)*
             (D4751/10^6='2.1.trackMPD'!H:H)*
             (E4751='2.1.trackMPD'!F:F),
0))</f>
        <v>13.762183506944444</v>
      </c>
    </row>
    <row r="4752" spans="1:9" x14ac:dyDescent="0.2">
      <c r="A4752" s="160" t="s">
        <v>94</v>
      </c>
      <c r="B4752" s="160" t="s">
        <v>151</v>
      </c>
      <c r="C4752" s="160">
        <f>_xlfn.XLOOKUP(B4752,'2.1.trackMPD'!$R$7:$R$29,'2.1.trackMPD'!$T$7:$T$29)</f>
        <v>6</v>
      </c>
      <c r="D4752" s="160">
        <v>5000</v>
      </c>
      <c r="E4752" s="160" t="s">
        <v>6390</v>
      </c>
      <c r="F4752" s="160" t="s">
        <v>110</v>
      </c>
      <c r="G4752" s="160" t="s">
        <v>124</v>
      </c>
      <c r="H4752" s="160" t="s">
        <v>6393</v>
      </c>
      <c r="I4752" s="160" cm="1">
        <f t="array" ref="I4752">INDEX('2.1.trackMPD'!K:K/(24*60*60),
       MATCH(1,
             (A4752='2.1.trackMPD'!A:A)*
             (C4752='2.1.trackMPD'!D:D)*
             (D4752/10^6='2.1.trackMPD'!H:H)*
             (E4752='2.1.trackMPD'!F:F),
0))</f>
        <v>0</v>
      </c>
    </row>
    <row r="4753" spans="1:9" x14ac:dyDescent="0.2">
      <c r="A4753" s="160" t="s">
        <v>94</v>
      </c>
      <c r="B4753" s="160" t="s">
        <v>151</v>
      </c>
      <c r="C4753" s="160">
        <f>_xlfn.XLOOKUP(B4753,'2.1.trackMPD'!$R$7:$R$29,'2.1.trackMPD'!$T$7:$T$29)</f>
        <v>6</v>
      </c>
      <c r="D4753" s="160">
        <v>5000</v>
      </c>
      <c r="E4753" s="160" t="s">
        <v>6390</v>
      </c>
      <c r="F4753" s="160" t="s">
        <v>110</v>
      </c>
      <c r="G4753" s="160" t="s">
        <v>140</v>
      </c>
      <c r="H4753" s="160" t="s">
        <v>6393</v>
      </c>
      <c r="I4753" s="160" cm="1">
        <f t="array" ref="I4753">INDEX('2.1.trackMPD'!L:L/(24*60*60),
       MATCH(1,
             (A4753='2.1.trackMPD'!A:A)*
             (C4753='2.1.trackMPD'!D:D)*
             (D4753/10^6='2.1.trackMPD'!H:H)*
             (E4753='2.1.trackMPD'!F:F),
0))</f>
        <v>0</v>
      </c>
    </row>
    <row r="4754" spans="1:9" x14ac:dyDescent="0.2">
      <c r="A4754" s="160" t="s">
        <v>94</v>
      </c>
      <c r="B4754" s="160" t="s">
        <v>151</v>
      </c>
      <c r="C4754" s="160">
        <f>_xlfn.XLOOKUP(B4754,'2.1.trackMPD'!$R$7:$R$29,'2.1.trackMPD'!$T$7:$T$29)</f>
        <v>6</v>
      </c>
      <c r="D4754" s="160">
        <v>1</v>
      </c>
      <c r="E4754" s="160" t="s">
        <v>6394</v>
      </c>
      <c r="F4754" s="160" t="s">
        <v>110</v>
      </c>
      <c r="G4754" s="160" t="s">
        <v>124</v>
      </c>
      <c r="H4754" s="160" t="s">
        <v>6392</v>
      </c>
      <c r="I4754" s="160" cm="1">
        <f t="array" ref="I4754">INDEX('2.1.trackMPD'!I:I/(24*60*60),
       MATCH(1,
             (A4754='2.1.trackMPD'!A:A)*
             (C4754='2.1.trackMPD'!D:D)*
             (D4754/10^6='2.1.trackMPD'!H:H)*
             (E4754='2.1.trackMPD'!F:F),
0))</f>
        <v>6.8932571759259253E-7</v>
      </c>
    </row>
    <row r="4755" spans="1:9" x14ac:dyDescent="0.2">
      <c r="A4755" s="160" t="s">
        <v>94</v>
      </c>
      <c r="B4755" s="160" t="s">
        <v>151</v>
      </c>
      <c r="C4755" s="160">
        <f>_xlfn.XLOOKUP(B4755,'2.1.trackMPD'!$R$7:$R$29,'2.1.trackMPD'!$T$7:$T$29)</f>
        <v>6</v>
      </c>
      <c r="D4755" s="160">
        <v>1</v>
      </c>
      <c r="E4755" s="160" t="s">
        <v>6394</v>
      </c>
      <c r="F4755" s="160" t="s">
        <v>110</v>
      </c>
      <c r="G4755" s="160" t="s">
        <v>140</v>
      </c>
      <c r="H4755" s="160" t="s">
        <v>6392</v>
      </c>
      <c r="I4755" s="160" cm="1">
        <f t="array" ref="I4755">INDEX('2.1.trackMPD'!J:J/(24*60*60),
       MATCH(1,
             (A4755='2.1.trackMPD'!A:A)*
             (C4755='2.1.trackMPD'!D:D)*
             (D4755/10^6='2.1.trackMPD'!H:H)*
             (E4755='2.1.trackMPD'!F:F),
0))</f>
        <v>5.7354469895833331E-5</v>
      </c>
    </row>
    <row r="4756" spans="1:9" x14ac:dyDescent="0.2">
      <c r="A4756" s="160" t="s">
        <v>94</v>
      </c>
      <c r="B4756" s="160" t="s">
        <v>151</v>
      </c>
      <c r="C4756" s="160">
        <f>_xlfn.XLOOKUP(B4756,'2.1.trackMPD'!$R$7:$R$29,'2.1.trackMPD'!$T$7:$T$29)</f>
        <v>6</v>
      </c>
      <c r="D4756" s="160">
        <v>1</v>
      </c>
      <c r="E4756" s="160" t="s">
        <v>6394</v>
      </c>
      <c r="F4756" s="160" t="s">
        <v>110</v>
      </c>
      <c r="G4756" s="160" t="s">
        <v>124</v>
      </c>
      <c r="H4756" s="160" t="s">
        <v>6393</v>
      </c>
      <c r="I4756" s="160" cm="1">
        <f t="array" ref="I4756">INDEX('2.1.trackMPD'!K:K/(24*60*60),
       MATCH(1,
             (A4756='2.1.trackMPD'!A:A)*
             (C4756='2.1.trackMPD'!D:D)*
             (D4756/10^6='2.1.trackMPD'!H:H)*
             (E4756='2.1.trackMPD'!F:F),
0))</f>
        <v>1.5483710648148149E-7</v>
      </c>
    </row>
    <row r="4757" spans="1:9" x14ac:dyDescent="0.2">
      <c r="A4757" s="160" t="s">
        <v>94</v>
      </c>
      <c r="B4757" s="160" t="s">
        <v>151</v>
      </c>
      <c r="C4757" s="160">
        <f>_xlfn.XLOOKUP(B4757,'2.1.trackMPD'!$R$7:$R$29,'2.1.trackMPD'!$T$7:$T$29)</f>
        <v>6</v>
      </c>
      <c r="D4757" s="160">
        <v>1</v>
      </c>
      <c r="E4757" s="160" t="s">
        <v>6394</v>
      </c>
      <c r="F4757" s="160" t="s">
        <v>110</v>
      </c>
      <c r="G4757" s="160" t="s">
        <v>140</v>
      </c>
      <c r="H4757" s="160" t="s">
        <v>6393</v>
      </c>
      <c r="I4757" s="160" cm="1">
        <f t="array" ref="I4757">INDEX('2.1.trackMPD'!L:L/(24*60*60),
       MATCH(1,
             (A4757='2.1.trackMPD'!A:A)*
             (C4757='2.1.trackMPD'!D:D)*
             (D4757/10^6='2.1.trackMPD'!H:H)*
             (E4757='2.1.trackMPD'!F:F),
0))</f>
        <v>1.0270239930555556E-6</v>
      </c>
    </row>
    <row r="4758" spans="1:9" x14ac:dyDescent="0.2">
      <c r="A4758" s="160" t="s">
        <v>94</v>
      </c>
      <c r="B4758" s="160" t="s">
        <v>151</v>
      </c>
      <c r="C4758" s="160">
        <f>_xlfn.XLOOKUP(B4758,'2.1.trackMPD'!$R$7:$R$29,'2.1.trackMPD'!$T$7:$T$29)</f>
        <v>6</v>
      </c>
      <c r="D4758" s="160">
        <v>10</v>
      </c>
      <c r="E4758" s="160" t="s">
        <v>6394</v>
      </c>
      <c r="F4758" s="160" t="s">
        <v>110</v>
      </c>
      <c r="G4758" s="160" t="s">
        <v>124</v>
      </c>
      <c r="H4758" s="160" t="s">
        <v>6392</v>
      </c>
      <c r="I4758" s="160" cm="1">
        <f t="array" ref="I4758">INDEX('2.1.trackMPD'!I:I/(24*60*60),
       MATCH(1,
             (A4758='2.1.trackMPD'!A:A)*
             (C4758='2.1.trackMPD'!D:D)*
             (D4758/10^6='2.1.trackMPD'!H:H)*
             (E4758='2.1.trackMPD'!F:F),
0))</f>
        <v>4.1359987731481482E-6</v>
      </c>
    </row>
    <row r="4759" spans="1:9" x14ac:dyDescent="0.2">
      <c r="A4759" s="160" t="s">
        <v>94</v>
      </c>
      <c r="B4759" s="160" t="s">
        <v>151</v>
      </c>
      <c r="C4759" s="160">
        <f>_xlfn.XLOOKUP(B4759,'2.1.trackMPD'!$R$7:$R$29,'2.1.trackMPD'!$T$7:$T$29)</f>
        <v>6</v>
      </c>
      <c r="D4759" s="160">
        <v>10</v>
      </c>
      <c r="E4759" s="160" t="s">
        <v>6394</v>
      </c>
      <c r="F4759" s="160" t="s">
        <v>110</v>
      </c>
      <c r="G4759" s="160" t="s">
        <v>140</v>
      </c>
      <c r="H4759" s="160" t="s">
        <v>6392</v>
      </c>
      <c r="I4759" s="160" cm="1">
        <f t="array" ref="I4759">INDEX('2.1.trackMPD'!J:J/(24*60*60),
       MATCH(1,
             (A4759='2.1.trackMPD'!A:A)*
             (C4759='2.1.trackMPD'!D:D)*
             (D4759/10^6='2.1.trackMPD'!H:H)*
             (E4759='2.1.trackMPD'!F:F),
0))</f>
        <v>6.6284194224537038E-5</v>
      </c>
    </row>
    <row r="4760" spans="1:9" x14ac:dyDescent="0.2">
      <c r="A4760" s="160" t="s">
        <v>94</v>
      </c>
      <c r="B4760" s="160" t="s">
        <v>151</v>
      </c>
      <c r="C4760" s="160">
        <f>_xlfn.XLOOKUP(B4760,'2.1.trackMPD'!$R$7:$R$29,'2.1.trackMPD'!$T$7:$T$29)</f>
        <v>6</v>
      </c>
      <c r="D4760" s="160">
        <v>10</v>
      </c>
      <c r="E4760" s="160" t="s">
        <v>6394</v>
      </c>
      <c r="F4760" s="160" t="s">
        <v>110</v>
      </c>
      <c r="G4760" s="160" t="s">
        <v>124</v>
      </c>
      <c r="H4760" s="160" t="s">
        <v>6393</v>
      </c>
      <c r="I4760" s="160" cm="1">
        <f t="array" ref="I4760">INDEX('2.1.trackMPD'!K:K/(24*60*60),
       MATCH(1,
             (A4760='2.1.trackMPD'!A:A)*
             (C4760='2.1.trackMPD'!D:D)*
             (D4760/10^6='2.1.trackMPD'!H:H)*
             (E4760='2.1.trackMPD'!F:F),
0))</f>
        <v>0</v>
      </c>
    </row>
    <row r="4761" spans="1:9" x14ac:dyDescent="0.2">
      <c r="A4761" s="160" t="s">
        <v>94</v>
      </c>
      <c r="B4761" s="160" t="s">
        <v>151</v>
      </c>
      <c r="C4761" s="160">
        <f>_xlfn.XLOOKUP(B4761,'2.1.trackMPD'!$R$7:$R$29,'2.1.trackMPD'!$T$7:$T$29)</f>
        <v>6</v>
      </c>
      <c r="D4761" s="160">
        <v>10</v>
      </c>
      <c r="E4761" s="160" t="s">
        <v>6394</v>
      </c>
      <c r="F4761" s="160" t="s">
        <v>110</v>
      </c>
      <c r="G4761" s="160" t="s">
        <v>140</v>
      </c>
      <c r="H4761" s="160" t="s">
        <v>6393</v>
      </c>
      <c r="I4761" s="160" cm="1">
        <f t="array" ref="I4761">INDEX('2.1.trackMPD'!L:L/(24*60*60),
       MATCH(1,
             (A4761='2.1.trackMPD'!A:A)*
             (C4761='2.1.trackMPD'!D:D)*
             (D4761/10^6='2.1.trackMPD'!H:H)*
             (E4761='2.1.trackMPD'!F:F),
0))</f>
        <v>0</v>
      </c>
    </row>
    <row r="4762" spans="1:9" x14ac:dyDescent="0.2">
      <c r="A4762" s="160" t="s">
        <v>94</v>
      </c>
      <c r="B4762" s="160" t="s">
        <v>151</v>
      </c>
      <c r="C4762" s="160">
        <f>_xlfn.XLOOKUP(B4762,'2.1.trackMPD'!$R$7:$R$29,'2.1.trackMPD'!$T$7:$T$29)</f>
        <v>6</v>
      </c>
      <c r="D4762" s="160">
        <v>100</v>
      </c>
      <c r="E4762" s="160" t="s">
        <v>6394</v>
      </c>
      <c r="F4762" s="160" t="s">
        <v>110</v>
      </c>
      <c r="G4762" s="160" t="s">
        <v>124</v>
      </c>
      <c r="H4762" s="160" t="s">
        <v>6392</v>
      </c>
      <c r="I4762" s="160" cm="1">
        <f t="array" ref="I4762">INDEX('2.1.trackMPD'!I:I/(24*60*60),
       MATCH(1,
             (A4762='2.1.trackMPD'!A:A)*
             (C4762='2.1.trackMPD'!D:D)*
             (D4762/10^6='2.1.trackMPD'!H:H)*
             (E4762='2.1.trackMPD'!F:F),
0))</f>
        <v>7.4560182384259257E-3</v>
      </c>
    </row>
    <row r="4763" spans="1:9" x14ac:dyDescent="0.2">
      <c r="A4763" s="160" t="s">
        <v>94</v>
      </c>
      <c r="B4763" s="160" t="s">
        <v>151</v>
      </c>
      <c r="C4763" s="160">
        <f>_xlfn.XLOOKUP(B4763,'2.1.trackMPD'!$R$7:$R$29,'2.1.trackMPD'!$T$7:$T$29)</f>
        <v>6</v>
      </c>
      <c r="D4763" s="160">
        <v>100</v>
      </c>
      <c r="E4763" s="160" t="s">
        <v>6394</v>
      </c>
      <c r="F4763" s="160" t="s">
        <v>110</v>
      </c>
      <c r="G4763" s="160" t="s">
        <v>140</v>
      </c>
      <c r="H4763" s="160" t="s">
        <v>6392</v>
      </c>
      <c r="I4763" s="160" cm="1">
        <f t="array" ref="I4763">INDEX('2.1.trackMPD'!J:J/(24*60*60),
       MATCH(1,
             (A4763='2.1.trackMPD'!A:A)*
             (C4763='2.1.trackMPD'!D:D)*
             (D4763/10^6='2.1.trackMPD'!H:H)*
             (E4763='2.1.trackMPD'!F:F),
0))</f>
        <v>4.6453586388888884E-3</v>
      </c>
    </row>
    <row r="4764" spans="1:9" x14ac:dyDescent="0.2">
      <c r="A4764" s="160" t="s">
        <v>94</v>
      </c>
      <c r="B4764" s="160" t="s">
        <v>151</v>
      </c>
      <c r="C4764" s="160">
        <f>_xlfn.XLOOKUP(B4764,'2.1.trackMPD'!$R$7:$R$29,'2.1.trackMPD'!$T$7:$T$29)</f>
        <v>6</v>
      </c>
      <c r="D4764" s="160">
        <v>100</v>
      </c>
      <c r="E4764" s="160" t="s">
        <v>6394</v>
      </c>
      <c r="F4764" s="160" t="s">
        <v>110</v>
      </c>
      <c r="G4764" s="160" t="s">
        <v>124</v>
      </c>
      <c r="H4764" s="160" t="s">
        <v>6393</v>
      </c>
      <c r="I4764" s="160" cm="1">
        <f t="array" ref="I4764">INDEX('2.1.trackMPD'!K:K/(24*60*60),
       MATCH(1,
             (A4764='2.1.trackMPD'!A:A)*
             (C4764='2.1.trackMPD'!D:D)*
             (D4764/10^6='2.1.trackMPD'!H:H)*
             (E4764='2.1.trackMPD'!F:F),
0))</f>
        <v>0</v>
      </c>
    </row>
    <row r="4765" spans="1:9" x14ac:dyDescent="0.2">
      <c r="A4765" s="160" t="s">
        <v>94</v>
      </c>
      <c r="B4765" s="160" t="s">
        <v>151</v>
      </c>
      <c r="C4765" s="160">
        <f>_xlfn.XLOOKUP(B4765,'2.1.trackMPD'!$R$7:$R$29,'2.1.trackMPD'!$T$7:$T$29)</f>
        <v>6</v>
      </c>
      <c r="D4765" s="160">
        <v>100</v>
      </c>
      <c r="E4765" s="160" t="s">
        <v>6394</v>
      </c>
      <c r="F4765" s="160" t="s">
        <v>110</v>
      </c>
      <c r="G4765" s="160" t="s">
        <v>140</v>
      </c>
      <c r="H4765" s="160" t="s">
        <v>6393</v>
      </c>
      <c r="I4765" s="160" cm="1">
        <f t="array" ref="I4765">INDEX('2.1.trackMPD'!L:L/(24*60*60),
       MATCH(1,
             (A4765='2.1.trackMPD'!A:A)*
             (C4765='2.1.trackMPD'!D:D)*
             (D4765/10^6='2.1.trackMPD'!H:H)*
             (E4765='2.1.trackMPD'!F:F),
0))</f>
        <v>0</v>
      </c>
    </row>
    <row r="4766" spans="1:9" x14ac:dyDescent="0.2">
      <c r="A4766" s="160" t="s">
        <v>94</v>
      </c>
      <c r="B4766" s="160" t="s">
        <v>151</v>
      </c>
      <c r="C4766" s="160">
        <f>_xlfn.XLOOKUP(B4766,'2.1.trackMPD'!$R$7:$R$29,'2.1.trackMPD'!$T$7:$T$29)</f>
        <v>6</v>
      </c>
      <c r="D4766" s="160">
        <v>1000</v>
      </c>
      <c r="E4766" s="160" t="s">
        <v>6394</v>
      </c>
      <c r="F4766" s="160" t="s">
        <v>110</v>
      </c>
      <c r="G4766" s="160" t="s">
        <v>124</v>
      </c>
      <c r="H4766" s="160" t="s">
        <v>6392</v>
      </c>
      <c r="I4766" s="160" cm="1">
        <f t="array" ref="I4766">INDEX('2.1.trackMPD'!I:I/(24*60*60),
       MATCH(1,
             (A4766='2.1.trackMPD'!A:A)*
             (C4766='2.1.trackMPD'!D:D)*
             (D4766/10^6='2.1.trackMPD'!H:H)*
             (E4766='2.1.trackMPD'!F:F),
0))</f>
        <v>5.3419182569444439E-2</v>
      </c>
    </row>
    <row r="4767" spans="1:9" x14ac:dyDescent="0.2">
      <c r="A4767" s="160" t="s">
        <v>94</v>
      </c>
      <c r="B4767" s="160" t="s">
        <v>151</v>
      </c>
      <c r="C4767" s="160">
        <f>_xlfn.XLOOKUP(B4767,'2.1.trackMPD'!$R$7:$R$29,'2.1.trackMPD'!$T$7:$T$29)</f>
        <v>6</v>
      </c>
      <c r="D4767" s="160">
        <v>1000</v>
      </c>
      <c r="E4767" s="160" t="s">
        <v>6394</v>
      </c>
      <c r="F4767" s="160" t="s">
        <v>110</v>
      </c>
      <c r="G4767" s="160" t="s">
        <v>140</v>
      </c>
      <c r="H4767" s="160" t="s">
        <v>6392</v>
      </c>
      <c r="I4767" s="160" cm="1">
        <f t="array" ref="I4767">INDEX('2.1.trackMPD'!J:J/(24*60*60),
       MATCH(1,
             (A4767='2.1.trackMPD'!A:A)*
             (C4767='2.1.trackMPD'!D:D)*
             (D4767/10^6='2.1.trackMPD'!H:H)*
             (E4767='2.1.trackMPD'!F:F),
0))</f>
        <v>3.1546810208333333</v>
      </c>
    </row>
    <row r="4768" spans="1:9" x14ac:dyDescent="0.2">
      <c r="A4768" s="160" t="s">
        <v>94</v>
      </c>
      <c r="B4768" s="160" t="s">
        <v>151</v>
      </c>
      <c r="C4768" s="160">
        <f>_xlfn.XLOOKUP(B4768,'2.1.trackMPD'!$R$7:$R$29,'2.1.trackMPD'!$T$7:$T$29)</f>
        <v>6</v>
      </c>
      <c r="D4768" s="160">
        <v>1000</v>
      </c>
      <c r="E4768" s="160" t="s">
        <v>6394</v>
      </c>
      <c r="F4768" s="160" t="s">
        <v>110</v>
      </c>
      <c r="G4768" s="160" t="s">
        <v>124</v>
      </c>
      <c r="H4768" s="160" t="s">
        <v>6393</v>
      </c>
      <c r="I4768" s="160" cm="1">
        <f t="array" ref="I4768">INDEX('2.1.trackMPD'!K:K/(24*60*60),
       MATCH(1,
             (A4768='2.1.trackMPD'!A:A)*
             (C4768='2.1.trackMPD'!D:D)*
             (D4768/10^6='2.1.trackMPD'!H:H)*
             (E4768='2.1.trackMPD'!F:F),
0))</f>
        <v>0</v>
      </c>
    </row>
    <row r="4769" spans="1:9" x14ac:dyDescent="0.2">
      <c r="A4769" s="160" t="s">
        <v>94</v>
      </c>
      <c r="B4769" s="160" t="s">
        <v>151</v>
      </c>
      <c r="C4769" s="160">
        <f>_xlfn.XLOOKUP(B4769,'2.1.trackMPD'!$R$7:$R$29,'2.1.trackMPD'!$T$7:$T$29)</f>
        <v>6</v>
      </c>
      <c r="D4769" s="160">
        <v>1000</v>
      </c>
      <c r="E4769" s="160" t="s">
        <v>6394</v>
      </c>
      <c r="F4769" s="160" t="s">
        <v>110</v>
      </c>
      <c r="G4769" s="160" t="s">
        <v>140</v>
      </c>
      <c r="H4769" s="160" t="s">
        <v>6393</v>
      </c>
      <c r="I4769" s="160" cm="1">
        <f t="array" ref="I4769">INDEX('2.1.trackMPD'!L:L/(24*60*60),
       MATCH(1,
             (A4769='2.1.trackMPD'!A:A)*
             (C4769='2.1.trackMPD'!D:D)*
             (D4769/10^6='2.1.trackMPD'!H:H)*
             (E4769='2.1.trackMPD'!F:F),
0))</f>
        <v>0</v>
      </c>
    </row>
    <row r="4770" spans="1:9" x14ac:dyDescent="0.2">
      <c r="A4770" s="160" t="s">
        <v>94</v>
      </c>
      <c r="B4770" s="160" t="s">
        <v>151</v>
      </c>
      <c r="C4770" s="160">
        <f>_xlfn.XLOOKUP(B4770,'2.1.trackMPD'!$R$7:$R$29,'2.1.trackMPD'!$T$7:$T$29)</f>
        <v>6</v>
      </c>
      <c r="D4770" s="160">
        <v>5000</v>
      </c>
      <c r="E4770" s="160" t="s">
        <v>6394</v>
      </c>
      <c r="F4770" s="160" t="s">
        <v>110</v>
      </c>
      <c r="G4770" s="160" t="s">
        <v>124</v>
      </c>
      <c r="H4770" s="160" t="s">
        <v>6392</v>
      </c>
      <c r="I4770" s="160" cm="1">
        <f t="array" ref="I4770">INDEX('2.1.trackMPD'!I:I/(24*60*60),
       MATCH(1,
             (A4770='2.1.trackMPD'!A:A)*
             (C4770='2.1.trackMPD'!D:D)*
             (D4770/10^6='2.1.trackMPD'!H:H)*
             (E4770='2.1.trackMPD'!F:F),
0))</f>
        <v>0.12971973425925926</v>
      </c>
    </row>
    <row r="4771" spans="1:9" x14ac:dyDescent="0.2">
      <c r="A4771" s="160" t="s">
        <v>94</v>
      </c>
      <c r="B4771" s="160" t="s">
        <v>151</v>
      </c>
      <c r="C4771" s="160">
        <f>_xlfn.XLOOKUP(B4771,'2.1.trackMPD'!$R$7:$R$29,'2.1.trackMPD'!$T$7:$T$29)</f>
        <v>6</v>
      </c>
      <c r="D4771" s="160">
        <v>5000</v>
      </c>
      <c r="E4771" s="160" t="s">
        <v>6394</v>
      </c>
      <c r="F4771" s="160" t="s">
        <v>110</v>
      </c>
      <c r="G4771" s="160" t="s">
        <v>140</v>
      </c>
      <c r="H4771" s="160" t="s">
        <v>6392</v>
      </c>
      <c r="I4771" s="160" cm="1">
        <f t="array" ref="I4771">INDEX('2.1.trackMPD'!J:J/(24*60*60),
       MATCH(1,
             (A4771='2.1.trackMPD'!A:A)*
             (C4771='2.1.trackMPD'!D:D)*
             (D4771/10^6='2.1.trackMPD'!H:H)*
             (E4771='2.1.trackMPD'!F:F),
0))</f>
        <v>7.6564150069444441</v>
      </c>
    </row>
    <row r="4772" spans="1:9" x14ac:dyDescent="0.2">
      <c r="A4772" s="160" t="s">
        <v>94</v>
      </c>
      <c r="B4772" s="160" t="s">
        <v>151</v>
      </c>
      <c r="C4772" s="160">
        <f>_xlfn.XLOOKUP(B4772,'2.1.trackMPD'!$R$7:$R$29,'2.1.trackMPD'!$T$7:$T$29)</f>
        <v>6</v>
      </c>
      <c r="D4772" s="160">
        <v>5000</v>
      </c>
      <c r="E4772" s="160" t="s">
        <v>6394</v>
      </c>
      <c r="F4772" s="160" t="s">
        <v>110</v>
      </c>
      <c r="G4772" s="160" t="s">
        <v>124</v>
      </c>
      <c r="H4772" s="160" t="s">
        <v>6393</v>
      </c>
      <c r="I4772" s="160" cm="1">
        <f t="array" ref="I4772">INDEX('2.1.trackMPD'!K:K/(24*60*60),
       MATCH(1,
             (A4772='2.1.trackMPD'!A:A)*
             (C4772='2.1.trackMPD'!D:D)*
             (D4772/10^6='2.1.trackMPD'!H:H)*
             (E4772='2.1.trackMPD'!F:F),
0))</f>
        <v>0</v>
      </c>
    </row>
    <row r="4773" spans="1:9" x14ac:dyDescent="0.2">
      <c r="A4773" s="160" t="s">
        <v>94</v>
      </c>
      <c r="B4773" s="160" t="s">
        <v>151</v>
      </c>
      <c r="C4773" s="160">
        <f>_xlfn.XLOOKUP(B4773,'2.1.trackMPD'!$R$7:$R$29,'2.1.trackMPD'!$T$7:$T$29)</f>
        <v>6</v>
      </c>
      <c r="D4773" s="160">
        <v>5000</v>
      </c>
      <c r="E4773" s="160" t="s">
        <v>6394</v>
      </c>
      <c r="F4773" s="160" t="s">
        <v>110</v>
      </c>
      <c r="G4773" s="160" t="s">
        <v>140</v>
      </c>
      <c r="H4773" s="160" t="s">
        <v>6393</v>
      </c>
      <c r="I4773" s="160" cm="1">
        <f t="array" ref="I4773">INDEX('2.1.trackMPD'!L:L/(24*60*60),
       MATCH(1,
             (A4773='2.1.trackMPD'!A:A)*
             (C4773='2.1.trackMPD'!D:D)*
             (D4773/10^6='2.1.trackMPD'!H:H)*
             (E4773='2.1.trackMPD'!F:F),
0))</f>
        <v>0</v>
      </c>
    </row>
    <row r="4774" spans="1:9" x14ac:dyDescent="0.2">
      <c r="A4774" s="160" t="s">
        <v>94</v>
      </c>
      <c r="B4774" s="160" t="s">
        <v>151</v>
      </c>
      <c r="C4774" s="160">
        <f>_xlfn.XLOOKUP(B4774,'2.1.trackMPD'!$R$7:$R$29,'2.1.trackMPD'!$T$7:$T$29)</f>
        <v>6</v>
      </c>
      <c r="D4774" s="160">
        <v>1</v>
      </c>
      <c r="E4774" s="160" t="s">
        <v>6395</v>
      </c>
      <c r="F4774" s="160" t="s">
        <v>110</v>
      </c>
      <c r="G4774" s="160" t="s">
        <v>124</v>
      </c>
      <c r="H4774" s="160" t="s">
        <v>6392</v>
      </c>
      <c r="I4774" s="160" t="e" cm="1">
        <f t="array" ref="I4774">INDEX('2.1.trackMPD'!I:I/(24*60*60),
       MATCH(1,
             (A4774='2.1.trackMPD'!A:A)*
             (C4774='2.1.trackMPD'!D:D)*
             (D4774/10^6='2.1.trackMPD'!H:H)*
             (E4774='2.1.trackMPD'!F:F),
0))</f>
        <v>#N/A</v>
      </c>
    </row>
    <row r="4775" spans="1:9" x14ac:dyDescent="0.2">
      <c r="A4775" s="160" t="s">
        <v>94</v>
      </c>
      <c r="B4775" s="160" t="s">
        <v>151</v>
      </c>
      <c r="C4775" s="160">
        <f>_xlfn.XLOOKUP(B4775,'2.1.trackMPD'!$R$7:$R$29,'2.1.trackMPD'!$T$7:$T$29)</f>
        <v>6</v>
      </c>
      <c r="D4775" s="160">
        <v>1</v>
      </c>
      <c r="E4775" s="160" t="s">
        <v>6395</v>
      </c>
      <c r="F4775" s="160" t="s">
        <v>110</v>
      </c>
      <c r="G4775" s="160" t="s">
        <v>140</v>
      </c>
      <c r="H4775" s="160" t="s">
        <v>6392</v>
      </c>
      <c r="I4775" s="160" t="e" cm="1">
        <f t="array" ref="I4775">INDEX('2.1.trackMPD'!J:J/(24*60*60),
       MATCH(1,
             (A4775='2.1.trackMPD'!A:A)*
             (C4775='2.1.trackMPD'!D:D)*
             (D4775/10^6='2.1.trackMPD'!H:H)*
             (E4775='2.1.trackMPD'!F:F),
0))</f>
        <v>#N/A</v>
      </c>
    </row>
    <row r="4776" spans="1:9" x14ac:dyDescent="0.2">
      <c r="A4776" s="160" t="s">
        <v>94</v>
      </c>
      <c r="B4776" s="160" t="s">
        <v>151</v>
      </c>
      <c r="C4776" s="160">
        <f>_xlfn.XLOOKUP(B4776,'2.1.trackMPD'!$R$7:$R$29,'2.1.trackMPD'!$T$7:$T$29)</f>
        <v>6</v>
      </c>
      <c r="D4776" s="160">
        <v>1</v>
      </c>
      <c r="E4776" s="160" t="s">
        <v>6395</v>
      </c>
      <c r="F4776" s="160" t="s">
        <v>110</v>
      </c>
      <c r="G4776" s="160" t="s">
        <v>124</v>
      </c>
      <c r="H4776" s="160" t="s">
        <v>6393</v>
      </c>
      <c r="I4776" s="160" t="e" cm="1">
        <f t="array" ref="I4776">INDEX('2.1.trackMPD'!K:K/(24*60*60),
       MATCH(1,
             (A4776='2.1.trackMPD'!A:A)*
             (C4776='2.1.trackMPD'!D:D)*
             (D4776/10^6='2.1.trackMPD'!H:H)*
             (E4776='2.1.trackMPD'!F:F),
0))</f>
        <v>#N/A</v>
      </c>
    </row>
    <row r="4777" spans="1:9" x14ac:dyDescent="0.2">
      <c r="A4777" s="160" t="s">
        <v>94</v>
      </c>
      <c r="B4777" s="160" t="s">
        <v>151</v>
      </c>
      <c r="C4777" s="160">
        <f>_xlfn.XLOOKUP(B4777,'2.1.trackMPD'!$R$7:$R$29,'2.1.trackMPD'!$T$7:$T$29)</f>
        <v>6</v>
      </c>
      <c r="D4777" s="160">
        <v>1</v>
      </c>
      <c r="E4777" s="160" t="s">
        <v>6395</v>
      </c>
      <c r="F4777" s="160" t="s">
        <v>110</v>
      </c>
      <c r="G4777" s="160" t="s">
        <v>140</v>
      </c>
      <c r="H4777" s="160" t="s">
        <v>6393</v>
      </c>
      <c r="I4777" s="160" t="e" cm="1">
        <f t="array" ref="I4777">INDEX('2.1.trackMPD'!L:L/(24*60*60),
       MATCH(1,
             (A4777='2.1.trackMPD'!A:A)*
             (C4777='2.1.trackMPD'!D:D)*
             (D4777/10^6='2.1.trackMPD'!H:H)*
             (E4777='2.1.trackMPD'!F:F),
0))</f>
        <v>#N/A</v>
      </c>
    </row>
    <row r="4778" spans="1:9" x14ac:dyDescent="0.2">
      <c r="A4778" s="160" t="s">
        <v>94</v>
      </c>
      <c r="B4778" s="160" t="s">
        <v>151</v>
      </c>
      <c r="C4778" s="160">
        <f>_xlfn.XLOOKUP(B4778,'2.1.trackMPD'!$R$7:$R$29,'2.1.trackMPD'!$T$7:$T$29)</f>
        <v>6</v>
      </c>
      <c r="D4778" s="160">
        <v>10</v>
      </c>
      <c r="E4778" s="160" t="s">
        <v>6395</v>
      </c>
      <c r="F4778" s="160" t="s">
        <v>110</v>
      </c>
      <c r="G4778" s="160" t="s">
        <v>124</v>
      </c>
      <c r="H4778" s="160" t="s">
        <v>6392</v>
      </c>
      <c r="I4778" s="160" t="e" cm="1">
        <f t="array" ref="I4778">INDEX('2.1.trackMPD'!I:I/(24*60*60),
       MATCH(1,
             (A4778='2.1.trackMPD'!A:A)*
             (C4778='2.1.trackMPD'!D:D)*
             (D4778/10^6='2.1.trackMPD'!H:H)*
             (E4778='2.1.trackMPD'!F:F),
0))</f>
        <v>#N/A</v>
      </c>
    </row>
    <row r="4779" spans="1:9" x14ac:dyDescent="0.2">
      <c r="A4779" s="160" t="s">
        <v>94</v>
      </c>
      <c r="B4779" s="160" t="s">
        <v>151</v>
      </c>
      <c r="C4779" s="160">
        <f>_xlfn.XLOOKUP(B4779,'2.1.trackMPD'!$R$7:$R$29,'2.1.trackMPD'!$T$7:$T$29)</f>
        <v>6</v>
      </c>
      <c r="D4779" s="160">
        <v>10</v>
      </c>
      <c r="E4779" s="160" t="s">
        <v>6395</v>
      </c>
      <c r="F4779" s="160" t="s">
        <v>110</v>
      </c>
      <c r="G4779" s="160" t="s">
        <v>140</v>
      </c>
      <c r="H4779" s="160" t="s">
        <v>6392</v>
      </c>
      <c r="I4779" s="160" t="e" cm="1">
        <f t="array" ref="I4779">INDEX('2.1.trackMPD'!J:J/(24*60*60),
       MATCH(1,
             (A4779='2.1.trackMPD'!A:A)*
             (C4779='2.1.trackMPD'!D:D)*
             (D4779/10^6='2.1.trackMPD'!H:H)*
             (E4779='2.1.trackMPD'!F:F),
0))</f>
        <v>#N/A</v>
      </c>
    </row>
    <row r="4780" spans="1:9" x14ac:dyDescent="0.2">
      <c r="A4780" s="160" t="s">
        <v>94</v>
      </c>
      <c r="B4780" s="160" t="s">
        <v>151</v>
      </c>
      <c r="C4780" s="160">
        <f>_xlfn.XLOOKUP(B4780,'2.1.trackMPD'!$R$7:$R$29,'2.1.trackMPD'!$T$7:$T$29)</f>
        <v>6</v>
      </c>
      <c r="D4780" s="160">
        <v>10</v>
      </c>
      <c r="E4780" s="160" t="s">
        <v>6395</v>
      </c>
      <c r="F4780" s="160" t="s">
        <v>110</v>
      </c>
      <c r="G4780" s="160" t="s">
        <v>124</v>
      </c>
      <c r="H4780" s="160" t="s">
        <v>6393</v>
      </c>
      <c r="I4780" s="160" t="e" cm="1">
        <f t="array" ref="I4780">INDEX('2.1.trackMPD'!K:K/(24*60*60),
       MATCH(1,
             (A4780='2.1.trackMPD'!A:A)*
             (C4780='2.1.trackMPD'!D:D)*
             (D4780/10^6='2.1.trackMPD'!H:H)*
             (E4780='2.1.trackMPD'!F:F),
0))</f>
        <v>#N/A</v>
      </c>
    </row>
    <row r="4781" spans="1:9" x14ac:dyDescent="0.2">
      <c r="A4781" s="160" t="s">
        <v>94</v>
      </c>
      <c r="B4781" s="160" t="s">
        <v>151</v>
      </c>
      <c r="C4781" s="160">
        <f>_xlfn.XLOOKUP(B4781,'2.1.trackMPD'!$R$7:$R$29,'2.1.trackMPD'!$T$7:$T$29)</f>
        <v>6</v>
      </c>
      <c r="D4781" s="160">
        <v>10</v>
      </c>
      <c r="E4781" s="160" t="s">
        <v>6395</v>
      </c>
      <c r="F4781" s="160" t="s">
        <v>110</v>
      </c>
      <c r="G4781" s="160" t="s">
        <v>140</v>
      </c>
      <c r="H4781" s="160" t="s">
        <v>6393</v>
      </c>
      <c r="I4781" s="160" t="e" cm="1">
        <f t="array" ref="I4781">INDEX('2.1.trackMPD'!L:L/(24*60*60),
       MATCH(1,
             (A4781='2.1.trackMPD'!A:A)*
             (C4781='2.1.trackMPD'!D:D)*
             (D4781/10^6='2.1.trackMPD'!H:H)*
             (E4781='2.1.trackMPD'!F:F),
0))</f>
        <v>#N/A</v>
      </c>
    </row>
    <row r="4782" spans="1:9" x14ac:dyDescent="0.2">
      <c r="A4782" s="160" t="s">
        <v>94</v>
      </c>
      <c r="B4782" s="160" t="s">
        <v>151</v>
      </c>
      <c r="C4782" s="160">
        <f>_xlfn.XLOOKUP(B4782,'2.1.trackMPD'!$R$7:$R$29,'2.1.trackMPD'!$T$7:$T$29)</f>
        <v>6</v>
      </c>
      <c r="D4782" s="160">
        <v>100</v>
      </c>
      <c r="E4782" s="160" t="s">
        <v>6395</v>
      </c>
      <c r="F4782" s="160" t="s">
        <v>110</v>
      </c>
      <c r="G4782" s="160" t="s">
        <v>124</v>
      </c>
      <c r="H4782" s="160" t="s">
        <v>6392</v>
      </c>
      <c r="I4782" s="160" t="e" cm="1">
        <f t="array" ref="I4782">INDEX('2.1.trackMPD'!I:I/(24*60*60),
       MATCH(1,
             (A4782='2.1.trackMPD'!A:A)*
             (C4782='2.1.trackMPD'!D:D)*
             (D4782/10^6='2.1.trackMPD'!H:H)*
             (E4782='2.1.trackMPD'!F:F),
0))</f>
        <v>#N/A</v>
      </c>
    </row>
    <row r="4783" spans="1:9" x14ac:dyDescent="0.2">
      <c r="A4783" s="160" t="s">
        <v>94</v>
      </c>
      <c r="B4783" s="160" t="s">
        <v>151</v>
      </c>
      <c r="C4783" s="160">
        <f>_xlfn.XLOOKUP(B4783,'2.1.trackMPD'!$R$7:$R$29,'2.1.trackMPD'!$T$7:$T$29)</f>
        <v>6</v>
      </c>
      <c r="D4783" s="160">
        <v>100</v>
      </c>
      <c r="E4783" s="160" t="s">
        <v>6395</v>
      </c>
      <c r="F4783" s="160" t="s">
        <v>110</v>
      </c>
      <c r="G4783" s="160" t="s">
        <v>140</v>
      </c>
      <c r="H4783" s="160" t="s">
        <v>6392</v>
      </c>
      <c r="I4783" s="160" t="e" cm="1">
        <f t="array" ref="I4783">INDEX('2.1.trackMPD'!J:J/(24*60*60),
       MATCH(1,
             (A4783='2.1.trackMPD'!A:A)*
             (C4783='2.1.trackMPD'!D:D)*
             (D4783/10^6='2.1.trackMPD'!H:H)*
             (E4783='2.1.trackMPD'!F:F),
0))</f>
        <v>#N/A</v>
      </c>
    </row>
    <row r="4784" spans="1:9" x14ac:dyDescent="0.2">
      <c r="A4784" s="160" t="s">
        <v>94</v>
      </c>
      <c r="B4784" s="160" t="s">
        <v>151</v>
      </c>
      <c r="C4784" s="160">
        <f>_xlfn.XLOOKUP(B4784,'2.1.trackMPD'!$R$7:$R$29,'2.1.trackMPD'!$T$7:$T$29)</f>
        <v>6</v>
      </c>
      <c r="D4784" s="160">
        <v>100</v>
      </c>
      <c r="E4784" s="160" t="s">
        <v>6395</v>
      </c>
      <c r="F4784" s="160" t="s">
        <v>110</v>
      </c>
      <c r="G4784" s="160" t="s">
        <v>124</v>
      </c>
      <c r="H4784" s="160" t="s">
        <v>6393</v>
      </c>
      <c r="I4784" s="160" t="e" cm="1">
        <f t="array" ref="I4784">INDEX('2.1.trackMPD'!K:K/(24*60*60),
       MATCH(1,
             (A4784='2.1.trackMPD'!A:A)*
             (C4784='2.1.trackMPD'!D:D)*
             (D4784/10^6='2.1.trackMPD'!H:H)*
             (E4784='2.1.trackMPD'!F:F),
0))</f>
        <v>#N/A</v>
      </c>
    </row>
    <row r="4785" spans="1:9" x14ac:dyDescent="0.2">
      <c r="A4785" s="160" t="s">
        <v>94</v>
      </c>
      <c r="B4785" s="160" t="s">
        <v>151</v>
      </c>
      <c r="C4785" s="160">
        <f>_xlfn.XLOOKUP(B4785,'2.1.trackMPD'!$R$7:$R$29,'2.1.trackMPD'!$T$7:$T$29)</f>
        <v>6</v>
      </c>
      <c r="D4785" s="160">
        <v>100</v>
      </c>
      <c r="E4785" s="160" t="s">
        <v>6395</v>
      </c>
      <c r="F4785" s="160" t="s">
        <v>110</v>
      </c>
      <c r="G4785" s="160" t="s">
        <v>140</v>
      </c>
      <c r="H4785" s="160" t="s">
        <v>6393</v>
      </c>
      <c r="I4785" s="160" t="e" cm="1">
        <f t="array" ref="I4785">INDEX('2.1.trackMPD'!L:L/(24*60*60),
       MATCH(1,
             (A4785='2.1.trackMPD'!A:A)*
             (C4785='2.1.trackMPD'!D:D)*
             (D4785/10^6='2.1.trackMPD'!H:H)*
             (E4785='2.1.trackMPD'!F:F),
0))</f>
        <v>#N/A</v>
      </c>
    </row>
    <row r="4786" spans="1:9" x14ac:dyDescent="0.2">
      <c r="A4786" s="160" t="s">
        <v>29</v>
      </c>
      <c r="B4786" s="160" t="s">
        <v>5</v>
      </c>
      <c r="C4786" s="160">
        <f>_xlfn.XLOOKUP(B4786,'2.1.trackMPD'!$R$7:$R$29,'2.1.trackMPD'!$T$7:$T$29)</f>
        <v>1</v>
      </c>
      <c r="D4786" s="160">
        <v>1</v>
      </c>
      <c r="E4786" s="160" t="s">
        <v>6390</v>
      </c>
      <c r="F4786" s="160" t="s">
        <v>110</v>
      </c>
      <c r="G4786" s="160" t="s">
        <v>124</v>
      </c>
      <c r="H4786" s="160" t="s">
        <v>6392</v>
      </c>
      <c r="I4786" s="160" cm="1">
        <f t="array" ref="I4786">INDEX('2.1.trackMPD'!I:I/(24*60*60),
       MATCH(1,
             (A4786='2.1.trackMPD'!A:A)*
             (C4786='2.1.trackMPD'!D:D)*
             (D4786/10^6='2.1.trackMPD'!H:H)*
             (E4786='2.1.trackMPD'!F:F),
0))</f>
        <v>4.1174759636120602E-6</v>
      </c>
    </row>
    <row r="4787" spans="1:9" x14ac:dyDescent="0.2">
      <c r="A4787" s="160" t="s">
        <v>29</v>
      </c>
      <c r="B4787" s="160" t="s">
        <v>5</v>
      </c>
      <c r="C4787" s="160">
        <f>_xlfn.XLOOKUP(B4787,'2.1.trackMPD'!$R$7:$R$29,'2.1.trackMPD'!$T$7:$T$29)</f>
        <v>1</v>
      </c>
      <c r="D4787" s="160">
        <v>1</v>
      </c>
      <c r="E4787" s="160" t="s">
        <v>6390</v>
      </c>
      <c r="F4787" s="160" t="s">
        <v>110</v>
      </c>
      <c r="G4787" s="160" t="s">
        <v>140</v>
      </c>
      <c r="H4787" s="160" t="s">
        <v>6392</v>
      </c>
      <c r="I4787" s="160" cm="1">
        <f t="array" ref="I4787">INDEX('2.1.trackMPD'!J:J/(24*60*60),
       MATCH(1,
             (A4787='2.1.trackMPD'!A:A)*
             (C4787='2.1.trackMPD'!D:D)*
             (D4787/10^6='2.1.trackMPD'!H:H)*
             (E4787='2.1.trackMPD'!F:F),
0))</f>
        <v>2.7470452019471179E-5</v>
      </c>
    </row>
    <row r="4788" spans="1:9" x14ac:dyDescent="0.2">
      <c r="A4788" s="160" t="s">
        <v>29</v>
      </c>
      <c r="B4788" s="160" t="s">
        <v>5</v>
      </c>
      <c r="C4788" s="160">
        <f>_xlfn.XLOOKUP(B4788,'2.1.trackMPD'!$R$7:$R$29,'2.1.trackMPD'!$T$7:$T$29)</f>
        <v>1</v>
      </c>
      <c r="D4788" s="160">
        <v>1</v>
      </c>
      <c r="E4788" s="160" t="s">
        <v>6390</v>
      </c>
      <c r="F4788" s="160" t="s">
        <v>110</v>
      </c>
      <c r="G4788" s="160" t="s">
        <v>124</v>
      </c>
      <c r="H4788" s="160" t="s">
        <v>6393</v>
      </c>
      <c r="I4788" s="160" cm="1">
        <f t="array" ref="I4788">INDEX('2.1.trackMPD'!K:K/(24*60*60),
       MATCH(1,
             (A4788='2.1.trackMPD'!A:A)*
             (C4788='2.1.trackMPD'!D:D)*
             (D4788/10^6='2.1.trackMPD'!H:H)*
             (E4788='2.1.trackMPD'!F:F),
0))</f>
        <v>0</v>
      </c>
    </row>
    <row r="4789" spans="1:9" x14ac:dyDescent="0.2">
      <c r="A4789" s="160" t="s">
        <v>29</v>
      </c>
      <c r="B4789" s="160" t="s">
        <v>5</v>
      </c>
      <c r="C4789" s="160">
        <f>_xlfn.XLOOKUP(B4789,'2.1.trackMPD'!$R$7:$R$29,'2.1.trackMPD'!$T$7:$T$29)</f>
        <v>1</v>
      </c>
      <c r="D4789" s="160">
        <v>1</v>
      </c>
      <c r="E4789" s="160" t="s">
        <v>6390</v>
      </c>
      <c r="F4789" s="160" t="s">
        <v>110</v>
      </c>
      <c r="G4789" s="160" t="s">
        <v>140</v>
      </c>
      <c r="H4789" s="160" t="s">
        <v>6393</v>
      </c>
      <c r="I4789" s="160" cm="1">
        <f t="array" ref="I4789">INDEX('2.1.trackMPD'!L:L/(24*60*60),
       MATCH(1,
             (A4789='2.1.trackMPD'!A:A)*
             (C4789='2.1.trackMPD'!D:D)*
             (D4789/10^6='2.1.trackMPD'!H:H)*
             (E4789='2.1.trackMPD'!F:F),
0))</f>
        <v>0</v>
      </c>
    </row>
    <row r="4790" spans="1:9" x14ac:dyDescent="0.2">
      <c r="A4790" s="160" t="s">
        <v>29</v>
      </c>
      <c r="B4790" s="160" t="s">
        <v>5</v>
      </c>
      <c r="C4790" s="160">
        <f>_xlfn.XLOOKUP(B4790,'2.1.trackMPD'!$R$7:$R$29,'2.1.trackMPD'!$T$7:$T$29)</f>
        <v>1</v>
      </c>
      <c r="D4790" s="160">
        <v>10</v>
      </c>
      <c r="E4790" s="160" t="s">
        <v>6390</v>
      </c>
      <c r="F4790" s="160" t="s">
        <v>110</v>
      </c>
      <c r="G4790" s="160" t="s">
        <v>124</v>
      </c>
      <c r="H4790" s="160" t="s">
        <v>6392</v>
      </c>
      <c r="I4790" s="160" cm="1">
        <f t="array" ref="I4790">INDEX('2.1.trackMPD'!I:I/(24*60*60),
       MATCH(1,
             (A4790='2.1.trackMPD'!A:A)*
             (C4790='2.1.trackMPD'!D:D)*
             (D4790/10^6='2.1.trackMPD'!H:H)*
             (E4790='2.1.trackMPD'!F:F),
0))</f>
        <v>5.597528440432512E-6</v>
      </c>
    </row>
    <row r="4791" spans="1:9" x14ac:dyDescent="0.2">
      <c r="A4791" s="160" t="s">
        <v>29</v>
      </c>
      <c r="B4791" s="160" t="s">
        <v>5</v>
      </c>
      <c r="C4791" s="160">
        <f>_xlfn.XLOOKUP(B4791,'2.1.trackMPD'!$R$7:$R$29,'2.1.trackMPD'!$T$7:$T$29)</f>
        <v>1</v>
      </c>
      <c r="D4791" s="160">
        <v>10</v>
      </c>
      <c r="E4791" s="160" t="s">
        <v>6390</v>
      </c>
      <c r="F4791" s="160" t="s">
        <v>110</v>
      </c>
      <c r="G4791" s="160" t="s">
        <v>140</v>
      </c>
      <c r="H4791" s="160" t="s">
        <v>6392</v>
      </c>
      <c r="I4791" s="160" cm="1">
        <f t="array" ref="I4791">INDEX('2.1.trackMPD'!J:J/(24*60*60),
       MATCH(1,
             (A4791='2.1.trackMPD'!A:A)*
             (C4791='2.1.trackMPD'!D:D)*
             (D4791/10^6='2.1.trackMPD'!H:H)*
             (E4791='2.1.trackMPD'!F:F),
0))</f>
        <v>3.4582729944737272E-5</v>
      </c>
    </row>
    <row r="4792" spans="1:9" x14ac:dyDescent="0.2">
      <c r="A4792" s="160" t="s">
        <v>29</v>
      </c>
      <c r="B4792" s="160" t="s">
        <v>5</v>
      </c>
      <c r="C4792" s="160">
        <f>_xlfn.XLOOKUP(B4792,'2.1.trackMPD'!$R$7:$R$29,'2.1.trackMPD'!$T$7:$T$29)</f>
        <v>1</v>
      </c>
      <c r="D4792" s="160">
        <v>10</v>
      </c>
      <c r="E4792" s="160" t="s">
        <v>6390</v>
      </c>
      <c r="F4792" s="160" t="s">
        <v>110</v>
      </c>
      <c r="G4792" s="160" t="s">
        <v>124</v>
      </c>
      <c r="H4792" s="160" t="s">
        <v>6393</v>
      </c>
      <c r="I4792" s="160" cm="1">
        <f t="array" ref="I4792">INDEX('2.1.trackMPD'!K:K/(24*60*60),
       MATCH(1,
             (A4792='2.1.trackMPD'!A:A)*
             (C4792='2.1.trackMPD'!D:D)*
             (D4792/10^6='2.1.trackMPD'!H:H)*
             (E4792='2.1.trackMPD'!F:F),
0))</f>
        <v>0</v>
      </c>
    </row>
    <row r="4793" spans="1:9" x14ac:dyDescent="0.2">
      <c r="A4793" s="160" t="s">
        <v>29</v>
      </c>
      <c r="B4793" s="160" t="s">
        <v>5</v>
      </c>
      <c r="C4793" s="160">
        <f>_xlfn.XLOOKUP(B4793,'2.1.trackMPD'!$R$7:$R$29,'2.1.trackMPD'!$T$7:$T$29)</f>
        <v>1</v>
      </c>
      <c r="D4793" s="160">
        <v>10</v>
      </c>
      <c r="E4793" s="160" t="s">
        <v>6390</v>
      </c>
      <c r="F4793" s="160" t="s">
        <v>110</v>
      </c>
      <c r="G4793" s="160" t="s">
        <v>140</v>
      </c>
      <c r="H4793" s="160" t="s">
        <v>6393</v>
      </c>
      <c r="I4793" s="160" cm="1">
        <f t="array" ref="I4793">INDEX('2.1.trackMPD'!L:L/(24*60*60),
       MATCH(1,
             (A4793='2.1.trackMPD'!A:A)*
             (C4793='2.1.trackMPD'!D:D)*
             (D4793/10^6='2.1.trackMPD'!H:H)*
             (E4793='2.1.trackMPD'!F:F),
0))</f>
        <v>0</v>
      </c>
    </row>
    <row r="4794" spans="1:9" x14ac:dyDescent="0.2">
      <c r="A4794" s="160" t="s">
        <v>29</v>
      </c>
      <c r="B4794" s="160" t="s">
        <v>5</v>
      </c>
      <c r="C4794" s="160">
        <f>_xlfn.XLOOKUP(B4794,'2.1.trackMPD'!$R$7:$R$29,'2.1.trackMPD'!$T$7:$T$29)</f>
        <v>1</v>
      </c>
      <c r="D4794" s="160">
        <v>100</v>
      </c>
      <c r="E4794" s="160" t="s">
        <v>6390</v>
      </c>
      <c r="F4794" s="160" t="s">
        <v>110</v>
      </c>
      <c r="G4794" s="160" t="s">
        <v>124</v>
      </c>
      <c r="H4794" s="160" t="s">
        <v>6392</v>
      </c>
      <c r="I4794" s="160" cm="1">
        <f t="array" ref="I4794">INDEX('2.1.trackMPD'!I:I/(24*60*60),
       MATCH(1,
             (A4794='2.1.trackMPD'!A:A)*
             (C4794='2.1.trackMPD'!D:D)*
             (D4794/10^6='2.1.trackMPD'!H:H)*
             (E4794='2.1.trackMPD'!F:F),
0))</f>
        <v>2.9330820951034264E-6</v>
      </c>
    </row>
    <row r="4795" spans="1:9" x14ac:dyDescent="0.2">
      <c r="A4795" s="160" t="s">
        <v>29</v>
      </c>
      <c r="B4795" s="160" t="s">
        <v>5</v>
      </c>
      <c r="C4795" s="160">
        <f>_xlfn.XLOOKUP(B4795,'2.1.trackMPD'!$R$7:$R$29,'2.1.trackMPD'!$T$7:$T$29)</f>
        <v>1</v>
      </c>
      <c r="D4795" s="160">
        <v>100</v>
      </c>
      <c r="E4795" s="160" t="s">
        <v>6390</v>
      </c>
      <c r="F4795" s="160" t="s">
        <v>110</v>
      </c>
      <c r="G4795" s="160" t="s">
        <v>140</v>
      </c>
      <c r="H4795" s="160" t="s">
        <v>6392</v>
      </c>
      <c r="I4795" s="160" cm="1">
        <f t="array" ref="I4795">INDEX('2.1.trackMPD'!J:J/(24*60*60),
       MATCH(1,
             (A4795='2.1.trackMPD'!A:A)*
             (C4795='2.1.trackMPD'!D:D)*
             (D4795/10^6='2.1.trackMPD'!H:H)*
             (E4795='2.1.trackMPD'!F:F),
0))</f>
        <v>4.4491010602046413E-5</v>
      </c>
    </row>
    <row r="4796" spans="1:9" x14ac:dyDescent="0.2">
      <c r="A4796" s="160" t="s">
        <v>29</v>
      </c>
      <c r="B4796" s="160" t="s">
        <v>5</v>
      </c>
      <c r="C4796" s="160">
        <f>_xlfn.XLOOKUP(B4796,'2.1.trackMPD'!$R$7:$R$29,'2.1.trackMPD'!$T$7:$T$29)</f>
        <v>1</v>
      </c>
      <c r="D4796" s="160">
        <v>100</v>
      </c>
      <c r="E4796" s="160" t="s">
        <v>6390</v>
      </c>
      <c r="F4796" s="160" t="s">
        <v>110</v>
      </c>
      <c r="G4796" s="160" t="s">
        <v>124</v>
      </c>
      <c r="H4796" s="160" t="s">
        <v>6393</v>
      </c>
      <c r="I4796" s="160" cm="1">
        <f t="array" ref="I4796">INDEX('2.1.trackMPD'!K:K/(24*60*60),
       MATCH(1,
             (A4796='2.1.trackMPD'!A:A)*
             (C4796='2.1.trackMPD'!D:D)*
             (D4796/10^6='2.1.trackMPD'!H:H)*
             (E4796='2.1.trackMPD'!F:F),
0))</f>
        <v>0</v>
      </c>
    </row>
    <row r="4797" spans="1:9" x14ac:dyDescent="0.2">
      <c r="A4797" s="160" t="s">
        <v>29</v>
      </c>
      <c r="B4797" s="160" t="s">
        <v>5</v>
      </c>
      <c r="C4797" s="160">
        <f>_xlfn.XLOOKUP(B4797,'2.1.trackMPD'!$R$7:$R$29,'2.1.trackMPD'!$T$7:$T$29)</f>
        <v>1</v>
      </c>
      <c r="D4797" s="160">
        <v>100</v>
      </c>
      <c r="E4797" s="160" t="s">
        <v>6390</v>
      </c>
      <c r="F4797" s="160" t="s">
        <v>110</v>
      </c>
      <c r="G4797" s="160" t="s">
        <v>140</v>
      </c>
      <c r="H4797" s="160" t="s">
        <v>6393</v>
      </c>
      <c r="I4797" s="160" cm="1">
        <f t="array" ref="I4797">INDEX('2.1.trackMPD'!L:L/(24*60*60),
       MATCH(1,
             (A4797='2.1.trackMPD'!A:A)*
             (C4797='2.1.trackMPD'!D:D)*
             (D4797/10^6='2.1.trackMPD'!H:H)*
             (E4797='2.1.trackMPD'!F:F),
0))</f>
        <v>0</v>
      </c>
    </row>
    <row r="4798" spans="1:9" x14ac:dyDescent="0.2">
      <c r="A4798" s="160" t="s">
        <v>29</v>
      </c>
      <c r="B4798" s="160" t="s">
        <v>5</v>
      </c>
      <c r="C4798" s="160">
        <f>_xlfn.XLOOKUP(B4798,'2.1.trackMPD'!$R$7:$R$29,'2.1.trackMPD'!$T$7:$T$29)</f>
        <v>1</v>
      </c>
      <c r="D4798" s="160">
        <v>1000</v>
      </c>
      <c r="E4798" s="160" t="s">
        <v>6390</v>
      </c>
      <c r="F4798" s="160" t="s">
        <v>110</v>
      </c>
      <c r="G4798" s="160" t="s">
        <v>124</v>
      </c>
      <c r="H4798" s="160" t="s">
        <v>6392</v>
      </c>
      <c r="I4798" s="160" cm="1">
        <f t="array" ref="I4798">INDEX('2.1.trackMPD'!I:I/(24*60*60),
       MATCH(1,
             (A4798='2.1.trackMPD'!A:A)*
             (C4798='2.1.trackMPD'!D:D)*
             (D4798/10^6='2.1.trackMPD'!H:H)*
             (E4798='2.1.trackMPD'!F:F),
0))</f>
        <v>4.208551226647963E-6</v>
      </c>
    </row>
    <row r="4799" spans="1:9" x14ac:dyDescent="0.2">
      <c r="A4799" s="160" t="s">
        <v>29</v>
      </c>
      <c r="B4799" s="160" t="s">
        <v>5</v>
      </c>
      <c r="C4799" s="160">
        <f>_xlfn.XLOOKUP(B4799,'2.1.trackMPD'!$R$7:$R$29,'2.1.trackMPD'!$T$7:$T$29)</f>
        <v>1</v>
      </c>
      <c r="D4799" s="160">
        <v>1000</v>
      </c>
      <c r="E4799" s="160" t="s">
        <v>6390</v>
      </c>
      <c r="F4799" s="160" t="s">
        <v>110</v>
      </c>
      <c r="G4799" s="160" t="s">
        <v>140</v>
      </c>
      <c r="H4799" s="160" t="s">
        <v>6392</v>
      </c>
      <c r="I4799" s="160" cm="1">
        <f t="array" ref="I4799">INDEX('2.1.trackMPD'!J:J/(24*60*60),
       MATCH(1,
             (A4799='2.1.trackMPD'!A:A)*
             (C4799='2.1.trackMPD'!D:D)*
             (D4799/10^6='2.1.trackMPD'!H:H)*
             (E4799='2.1.trackMPD'!F:F),
0))</f>
        <v>2.6918389721545256E-5</v>
      </c>
    </row>
    <row r="4800" spans="1:9" x14ac:dyDescent="0.2">
      <c r="A4800" s="160" t="s">
        <v>29</v>
      </c>
      <c r="B4800" s="160" t="s">
        <v>5</v>
      </c>
      <c r="C4800" s="160">
        <f>_xlfn.XLOOKUP(B4800,'2.1.trackMPD'!$R$7:$R$29,'2.1.trackMPD'!$T$7:$T$29)</f>
        <v>1</v>
      </c>
      <c r="D4800" s="160">
        <v>1000</v>
      </c>
      <c r="E4800" s="160" t="s">
        <v>6390</v>
      </c>
      <c r="F4800" s="160" t="s">
        <v>110</v>
      </c>
      <c r="G4800" s="160" t="s">
        <v>124</v>
      </c>
      <c r="H4800" s="160" t="s">
        <v>6393</v>
      </c>
      <c r="I4800" s="160" cm="1">
        <f t="array" ref="I4800">INDEX('2.1.trackMPD'!K:K/(24*60*60),
       MATCH(1,
             (A4800='2.1.trackMPD'!A:A)*
             (C4800='2.1.trackMPD'!D:D)*
             (D4800/10^6='2.1.trackMPD'!H:H)*
             (E4800='2.1.trackMPD'!F:F),
0))</f>
        <v>2.2419513944937732E-7</v>
      </c>
    </row>
    <row r="4801" spans="1:9" x14ac:dyDescent="0.2">
      <c r="A4801" s="160" t="s">
        <v>29</v>
      </c>
      <c r="B4801" s="160" t="s">
        <v>5</v>
      </c>
      <c r="C4801" s="160">
        <f>_xlfn.XLOOKUP(B4801,'2.1.trackMPD'!$R$7:$R$29,'2.1.trackMPD'!$T$7:$T$29)</f>
        <v>1</v>
      </c>
      <c r="D4801" s="160">
        <v>1000</v>
      </c>
      <c r="E4801" s="160" t="s">
        <v>6390</v>
      </c>
      <c r="F4801" s="160" t="s">
        <v>110</v>
      </c>
      <c r="G4801" s="160" t="s">
        <v>140</v>
      </c>
      <c r="H4801" s="160" t="s">
        <v>6393</v>
      </c>
      <c r="I4801" s="160" cm="1">
        <f t="array" ref="I4801">INDEX('2.1.trackMPD'!L:L/(24*60*60),
       MATCH(1,
             (A4801='2.1.trackMPD'!A:A)*
             (C4801='2.1.trackMPD'!D:D)*
             (D4801/10^6='2.1.trackMPD'!H:H)*
             (E4801='2.1.trackMPD'!F:F),
0))</f>
        <v>8.5470085469595591E-7</v>
      </c>
    </row>
    <row r="4802" spans="1:9" x14ac:dyDescent="0.2">
      <c r="A4802" s="160" t="s">
        <v>29</v>
      </c>
      <c r="B4802" s="160" t="s">
        <v>5</v>
      </c>
      <c r="C4802" s="160">
        <f>_xlfn.XLOOKUP(B4802,'2.1.trackMPD'!$R$7:$R$29,'2.1.trackMPD'!$T$7:$T$29)</f>
        <v>1</v>
      </c>
      <c r="D4802" s="160">
        <v>5000</v>
      </c>
      <c r="E4802" s="160" t="s">
        <v>6390</v>
      </c>
      <c r="F4802" s="160" t="s">
        <v>110</v>
      </c>
      <c r="G4802" s="160" t="s">
        <v>124</v>
      </c>
      <c r="H4802" s="160" t="s">
        <v>6392</v>
      </c>
      <c r="I4802" s="160" cm="1">
        <f t="array" ref="I4802">INDEX('2.1.trackMPD'!I:I/(24*60*60),
       MATCH(1,
             (A4802='2.1.trackMPD'!A:A)*
             (C4802='2.1.trackMPD'!D:D)*
             (D4802/10^6='2.1.trackMPD'!H:H)*
             (E4802='2.1.trackMPD'!F:F),
0))</f>
        <v>4.0380991607955552E-6</v>
      </c>
    </row>
    <row r="4803" spans="1:9" x14ac:dyDescent="0.2">
      <c r="A4803" s="160" t="s">
        <v>29</v>
      </c>
      <c r="B4803" s="160" t="s">
        <v>5</v>
      </c>
      <c r="C4803" s="160">
        <f>_xlfn.XLOOKUP(B4803,'2.1.trackMPD'!$R$7:$R$29,'2.1.trackMPD'!$T$7:$T$29)</f>
        <v>1</v>
      </c>
      <c r="D4803" s="160">
        <v>5000</v>
      </c>
      <c r="E4803" s="160" t="s">
        <v>6390</v>
      </c>
      <c r="F4803" s="160" t="s">
        <v>110</v>
      </c>
      <c r="G4803" s="160" t="s">
        <v>140</v>
      </c>
      <c r="H4803" s="160" t="s">
        <v>6392</v>
      </c>
      <c r="I4803" s="160" cm="1">
        <f t="array" ref="I4803">INDEX('2.1.trackMPD'!J:J/(24*60*60),
       MATCH(1,
             (A4803='2.1.trackMPD'!A:A)*
             (C4803='2.1.trackMPD'!D:D)*
             (D4803/10^6='2.1.trackMPD'!H:H)*
             (E4803='2.1.trackMPD'!F:F),
0))</f>
        <v>3.078564504177072E-5</v>
      </c>
    </row>
    <row r="4804" spans="1:9" x14ac:dyDescent="0.2">
      <c r="A4804" s="160" t="s">
        <v>29</v>
      </c>
      <c r="B4804" s="160" t="s">
        <v>5</v>
      </c>
      <c r="C4804" s="160">
        <f>_xlfn.XLOOKUP(B4804,'2.1.trackMPD'!$R$7:$R$29,'2.1.trackMPD'!$T$7:$T$29)</f>
        <v>1</v>
      </c>
      <c r="D4804" s="160">
        <v>5000</v>
      </c>
      <c r="E4804" s="160" t="s">
        <v>6390</v>
      </c>
      <c r="F4804" s="160" t="s">
        <v>110</v>
      </c>
      <c r="G4804" s="160" t="s">
        <v>124</v>
      </c>
      <c r="H4804" s="160" t="s">
        <v>6393</v>
      </c>
      <c r="I4804" s="160" cm="1">
        <f t="array" ref="I4804">INDEX('2.1.trackMPD'!K:K/(24*60*60),
       MATCH(1,
             (A4804='2.1.trackMPD'!A:A)*
             (C4804='2.1.trackMPD'!D:D)*
             (D4804/10^6='2.1.trackMPD'!H:H)*
             (E4804='2.1.trackMPD'!F:F),
0))</f>
        <v>0</v>
      </c>
    </row>
    <row r="4805" spans="1:9" x14ac:dyDescent="0.2">
      <c r="A4805" s="160" t="s">
        <v>29</v>
      </c>
      <c r="B4805" s="160" t="s">
        <v>5</v>
      </c>
      <c r="C4805" s="160">
        <f>_xlfn.XLOOKUP(B4805,'2.1.trackMPD'!$R$7:$R$29,'2.1.trackMPD'!$T$7:$T$29)</f>
        <v>1</v>
      </c>
      <c r="D4805" s="160">
        <v>5000</v>
      </c>
      <c r="E4805" s="160" t="s">
        <v>6390</v>
      </c>
      <c r="F4805" s="160" t="s">
        <v>110</v>
      </c>
      <c r="G4805" s="160" t="s">
        <v>140</v>
      </c>
      <c r="H4805" s="160" t="s">
        <v>6393</v>
      </c>
      <c r="I4805" s="160" cm="1">
        <f t="array" ref="I4805">INDEX('2.1.trackMPD'!L:L/(24*60*60),
       MATCH(1,
             (A4805='2.1.trackMPD'!A:A)*
             (C4805='2.1.trackMPD'!D:D)*
             (D4805/10^6='2.1.trackMPD'!H:H)*
             (E4805='2.1.trackMPD'!F:F),
0))</f>
        <v>0</v>
      </c>
    </row>
    <row r="4806" spans="1:9" x14ac:dyDescent="0.2">
      <c r="A4806" s="160" t="s">
        <v>29</v>
      </c>
      <c r="B4806" s="160" t="s">
        <v>5</v>
      </c>
      <c r="C4806" s="160">
        <f>_xlfn.XLOOKUP(B4806,'2.1.trackMPD'!$R$7:$R$29,'2.1.trackMPD'!$T$7:$T$29)</f>
        <v>1</v>
      </c>
      <c r="D4806" s="160">
        <v>1</v>
      </c>
      <c r="E4806" s="160" t="s">
        <v>6394</v>
      </c>
      <c r="F4806" s="160" t="s">
        <v>110</v>
      </c>
      <c r="G4806" s="160" t="s">
        <v>124</v>
      </c>
      <c r="H4806" s="160" t="s">
        <v>6392</v>
      </c>
      <c r="I4806" s="160" cm="1">
        <f t="array" ref="I4806">INDEX('2.1.trackMPD'!I:I/(24*60*60),
       MATCH(1,
             (A4806='2.1.trackMPD'!A:A)*
             (C4806='2.1.trackMPD'!D:D)*
             (D4806/10^6='2.1.trackMPD'!H:H)*
             (E4806='2.1.trackMPD'!F:F),
0))</f>
        <v>8.1262154531492009E-6</v>
      </c>
    </row>
    <row r="4807" spans="1:9" x14ac:dyDescent="0.2">
      <c r="A4807" s="160" t="s">
        <v>29</v>
      </c>
      <c r="B4807" s="160" t="s">
        <v>5</v>
      </c>
      <c r="C4807" s="160">
        <f>_xlfn.XLOOKUP(B4807,'2.1.trackMPD'!$R$7:$R$29,'2.1.trackMPD'!$T$7:$T$29)</f>
        <v>1</v>
      </c>
      <c r="D4807" s="160">
        <v>1</v>
      </c>
      <c r="E4807" s="160" t="s">
        <v>6394</v>
      </c>
      <c r="F4807" s="160" t="s">
        <v>110</v>
      </c>
      <c r="G4807" s="160" t="s">
        <v>140</v>
      </c>
      <c r="H4807" s="160" t="s">
        <v>6392</v>
      </c>
      <c r="I4807" s="160" cm="1">
        <f t="array" ref="I4807">INDEX('2.1.trackMPD'!J:J/(24*60*60),
       MATCH(1,
             (A4807='2.1.trackMPD'!A:A)*
             (C4807='2.1.trackMPD'!D:D)*
             (D4807/10^6='2.1.trackMPD'!H:H)*
             (E4807='2.1.trackMPD'!F:F),
0))</f>
        <v>3.3955934278387032E-5</v>
      </c>
    </row>
    <row r="4808" spans="1:9" x14ac:dyDescent="0.2">
      <c r="A4808" s="160" t="s">
        <v>29</v>
      </c>
      <c r="B4808" s="160" t="s">
        <v>5</v>
      </c>
      <c r="C4808" s="160">
        <f>_xlfn.XLOOKUP(B4808,'2.1.trackMPD'!$R$7:$R$29,'2.1.trackMPD'!$T$7:$T$29)</f>
        <v>1</v>
      </c>
      <c r="D4808" s="160">
        <v>1</v>
      </c>
      <c r="E4808" s="160" t="s">
        <v>6394</v>
      </c>
      <c r="F4808" s="160" t="s">
        <v>110</v>
      </c>
      <c r="G4808" s="160" t="s">
        <v>124</v>
      </c>
      <c r="H4808" s="160" t="s">
        <v>6393</v>
      </c>
      <c r="I4808" s="160" cm="1">
        <f t="array" ref="I4808">INDEX('2.1.trackMPD'!K:K/(24*60*60),
       MATCH(1,
             (A4808='2.1.trackMPD'!A:A)*
             (C4808='2.1.trackMPD'!D:D)*
             (D4808/10^6='2.1.trackMPD'!H:H)*
             (E4808='2.1.trackMPD'!F:F),
0))</f>
        <v>0</v>
      </c>
    </row>
    <row r="4809" spans="1:9" x14ac:dyDescent="0.2">
      <c r="A4809" s="160" t="s">
        <v>29</v>
      </c>
      <c r="B4809" s="160" t="s">
        <v>5</v>
      </c>
      <c r="C4809" s="160">
        <f>_xlfn.XLOOKUP(B4809,'2.1.trackMPD'!$R$7:$R$29,'2.1.trackMPD'!$T$7:$T$29)</f>
        <v>1</v>
      </c>
      <c r="D4809" s="160">
        <v>1</v>
      </c>
      <c r="E4809" s="160" t="s">
        <v>6394</v>
      </c>
      <c r="F4809" s="160" t="s">
        <v>110</v>
      </c>
      <c r="G4809" s="160" t="s">
        <v>140</v>
      </c>
      <c r="H4809" s="160" t="s">
        <v>6393</v>
      </c>
      <c r="I4809" s="160" cm="1">
        <f t="array" ref="I4809">INDEX('2.1.trackMPD'!L:L/(24*60*60),
       MATCH(1,
             (A4809='2.1.trackMPD'!A:A)*
             (C4809='2.1.trackMPD'!D:D)*
             (D4809/10^6='2.1.trackMPD'!H:H)*
             (E4809='2.1.trackMPD'!F:F),
0))</f>
        <v>0</v>
      </c>
    </row>
    <row r="4810" spans="1:9" x14ac:dyDescent="0.2">
      <c r="A4810" s="160" t="s">
        <v>29</v>
      </c>
      <c r="B4810" s="160" t="s">
        <v>5</v>
      </c>
      <c r="C4810" s="160">
        <f>_xlfn.XLOOKUP(B4810,'2.1.trackMPD'!$R$7:$R$29,'2.1.trackMPD'!$T$7:$T$29)</f>
        <v>1</v>
      </c>
      <c r="D4810" s="160">
        <v>10</v>
      </c>
      <c r="E4810" s="160" t="s">
        <v>6394</v>
      </c>
      <c r="F4810" s="160" t="s">
        <v>110</v>
      </c>
      <c r="G4810" s="160" t="s">
        <v>124</v>
      </c>
      <c r="H4810" s="160" t="s">
        <v>6392</v>
      </c>
      <c r="I4810" s="160" cm="1">
        <f t="array" ref="I4810">INDEX('2.1.trackMPD'!I:I/(24*60*60),
       MATCH(1,
             (A4810='2.1.trackMPD'!A:A)*
             (C4810='2.1.trackMPD'!D:D)*
             (D4810/10^6='2.1.trackMPD'!H:H)*
             (E4810='2.1.trackMPD'!F:F),
0))</f>
        <v>7.1202804753734838E-6</v>
      </c>
    </row>
    <row r="4811" spans="1:9" x14ac:dyDescent="0.2">
      <c r="A4811" s="160" t="s">
        <v>29</v>
      </c>
      <c r="B4811" s="160" t="s">
        <v>5</v>
      </c>
      <c r="C4811" s="160">
        <f>_xlfn.XLOOKUP(B4811,'2.1.trackMPD'!$R$7:$R$29,'2.1.trackMPD'!$T$7:$T$29)</f>
        <v>1</v>
      </c>
      <c r="D4811" s="160">
        <v>10</v>
      </c>
      <c r="E4811" s="160" t="s">
        <v>6394</v>
      </c>
      <c r="F4811" s="160" t="s">
        <v>110</v>
      </c>
      <c r="G4811" s="160" t="s">
        <v>140</v>
      </c>
      <c r="H4811" s="160" t="s">
        <v>6392</v>
      </c>
      <c r="I4811" s="160" cm="1">
        <f t="array" ref="I4811">INDEX('2.1.trackMPD'!J:J/(24*60*60),
       MATCH(1,
             (A4811='2.1.trackMPD'!A:A)*
             (C4811='2.1.trackMPD'!D:D)*
             (D4811/10^6='2.1.trackMPD'!H:H)*
             (E4811='2.1.trackMPD'!F:F),
0))</f>
        <v>5.8116540658251619E-5</v>
      </c>
    </row>
    <row r="4812" spans="1:9" x14ac:dyDescent="0.2">
      <c r="A4812" s="160" t="s">
        <v>29</v>
      </c>
      <c r="B4812" s="160" t="s">
        <v>5</v>
      </c>
      <c r="C4812" s="160">
        <f>_xlfn.XLOOKUP(B4812,'2.1.trackMPD'!$R$7:$R$29,'2.1.trackMPD'!$T$7:$T$29)</f>
        <v>1</v>
      </c>
      <c r="D4812" s="160">
        <v>10</v>
      </c>
      <c r="E4812" s="160" t="s">
        <v>6394</v>
      </c>
      <c r="F4812" s="160" t="s">
        <v>110</v>
      </c>
      <c r="G4812" s="160" t="s">
        <v>124</v>
      </c>
      <c r="H4812" s="160" t="s">
        <v>6393</v>
      </c>
      <c r="I4812" s="160" cm="1">
        <f t="array" ref="I4812">INDEX('2.1.trackMPD'!K:K/(24*60*60),
       MATCH(1,
             (A4812='2.1.trackMPD'!A:A)*
             (C4812='2.1.trackMPD'!D:D)*
             (D4812/10^6='2.1.trackMPD'!H:H)*
             (E4812='2.1.trackMPD'!F:F),
0))</f>
        <v>0</v>
      </c>
    </row>
    <row r="4813" spans="1:9" x14ac:dyDescent="0.2">
      <c r="A4813" s="160" t="s">
        <v>29</v>
      </c>
      <c r="B4813" s="160" t="s">
        <v>5</v>
      </c>
      <c r="C4813" s="160">
        <f>_xlfn.XLOOKUP(B4813,'2.1.trackMPD'!$R$7:$R$29,'2.1.trackMPD'!$T$7:$T$29)</f>
        <v>1</v>
      </c>
      <c r="D4813" s="160">
        <v>10</v>
      </c>
      <c r="E4813" s="160" t="s">
        <v>6394</v>
      </c>
      <c r="F4813" s="160" t="s">
        <v>110</v>
      </c>
      <c r="G4813" s="160" t="s">
        <v>140</v>
      </c>
      <c r="H4813" s="160" t="s">
        <v>6393</v>
      </c>
      <c r="I4813" s="160" cm="1">
        <f t="array" ref="I4813">INDEX('2.1.trackMPD'!L:L/(24*60*60),
       MATCH(1,
             (A4813='2.1.trackMPD'!A:A)*
             (C4813='2.1.trackMPD'!D:D)*
             (D4813/10^6='2.1.trackMPD'!H:H)*
             (E4813='2.1.trackMPD'!F:F),
0))</f>
        <v>0</v>
      </c>
    </row>
    <row r="4814" spans="1:9" x14ac:dyDescent="0.2">
      <c r="A4814" s="160" t="s">
        <v>29</v>
      </c>
      <c r="B4814" s="160" t="s">
        <v>5</v>
      </c>
      <c r="C4814" s="160">
        <f>_xlfn.XLOOKUP(B4814,'2.1.trackMPD'!$R$7:$R$29,'2.1.trackMPD'!$T$7:$T$29)</f>
        <v>1</v>
      </c>
      <c r="D4814" s="160">
        <v>100</v>
      </c>
      <c r="E4814" s="160" t="s">
        <v>6394</v>
      </c>
      <c r="F4814" s="160" t="s">
        <v>110</v>
      </c>
      <c r="G4814" s="160" t="s">
        <v>124</v>
      </c>
      <c r="H4814" s="160" t="s">
        <v>6392</v>
      </c>
      <c r="I4814" s="160" cm="1">
        <f t="array" ref="I4814">INDEX('2.1.trackMPD'!I:I/(24*60*60),
       MATCH(1,
             (A4814='2.1.trackMPD'!A:A)*
             (C4814='2.1.trackMPD'!D:D)*
             (D4814/10^6='2.1.trackMPD'!H:H)*
             (E4814='2.1.trackMPD'!F:F),
0))</f>
        <v>3.2803936725859841E-6</v>
      </c>
    </row>
    <row r="4815" spans="1:9" x14ac:dyDescent="0.2">
      <c r="A4815" s="160" t="s">
        <v>29</v>
      </c>
      <c r="B4815" s="160" t="s">
        <v>5</v>
      </c>
      <c r="C4815" s="160">
        <f>_xlfn.XLOOKUP(B4815,'2.1.trackMPD'!$R$7:$R$29,'2.1.trackMPD'!$T$7:$T$29)</f>
        <v>1</v>
      </c>
      <c r="D4815" s="160">
        <v>100</v>
      </c>
      <c r="E4815" s="160" t="s">
        <v>6394</v>
      </c>
      <c r="F4815" s="160" t="s">
        <v>110</v>
      </c>
      <c r="G4815" s="160" t="s">
        <v>140</v>
      </c>
      <c r="H4815" s="160" t="s">
        <v>6392</v>
      </c>
      <c r="I4815" s="160" cm="1">
        <f t="array" ref="I4815">INDEX('2.1.trackMPD'!J:J/(24*60*60),
       MATCH(1,
             (A4815='2.1.trackMPD'!A:A)*
             (C4815='2.1.trackMPD'!D:D)*
             (D4815/10^6='2.1.trackMPD'!H:H)*
             (E4815='2.1.trackMPD'!F:F),
0))</f>
        <v>3.3663219878270599E-5</v>
      </c>
    </row>
    <row r="4816" spans="1:9" x14ac:dyDescent="0.2">
      <c r="A4816" s="160" t="s">
        <v>29</v>
      </c>
      <c r="B4816" s="160" t="s">
        <v>5</v>
      </c>
      <c r="C4816" s="160">
        <f>_xlfn.XLOOKUP(B4816,'2.1.trackMPD'!$R$7:$R$29,'2.1.trackMPD'!$T$7:$T$29)</f>
        <v>1</v>
      </c>
      <c r="D4816" s="160">
        <v>100</v>
      </c>
      <c r="E4816" s="160" t="s">
        <v>6394</v>
      </c>
      <c r="F4816" s="160" t="s">
        <v>110</v>
      </c>
      <c r="G4816" s="160" t="s">
        <v>124</v>
      </c>
      <c r="H4816" s="160" t="s">
        <v>6393</v>
      </c>
      <c r="I4816" s="160" cm="1">
        <f t="array" ref="I4816">INDEX('2.1.trackMPD'!K:K/(24*60*60),
       MATCH(1,
             (A4816='2.1.trackMPD'!A:A)*
             (C4816='2.1.trackMPD'!D:D)*
             (D4816/10^6='2.1.trackMPD'!H:H)*
             (E4816='2.1.trackMPD'!F:F),
0))</f>
        <v>0</v>
      </c>
    </row>
    <row r="4817" spans="1:9" x14ac:dyDescent="0.2">
      <c r="A4817" s="160" t="s">
        <v>29</v>
      </c>
      <c r="B4817" s="160" t="s">
        <v>5</v>
      </c>
      <c r="C4817" s="160">
        <f>_xlfn.XLOOKUP(B4817,'2.1.trackMPD'!$R$7:$R$29,'2.1.trackMPD'!$T$7:$T$29)</f>
        <v>1</v>
      </c>
      <c r="D4817" s="160">
        <v>100</v>
      </c>
      <c r="E4817" s="160" t="s">
        <v>6394</v>
      </c>
      <c r="F4817" s="160" t="s">
        <v>110</v>
      </c>
      <c r="G4817" s="160" t="s">
        <v>140</v>
      </c>
      <c r="H4817" s="160" t="s">
        <v>6393</v>
      </c>
      <c r="I4817" s="160" cm="1">
        <f t="array" ref="I4817">INDEX('2.1.trackMPD'!L:L/(24*60*60),
       MATCH(1,
             (A4817='2.1.trackMPD'!A:A)*
             (C4817='2.1.trackMPD'!D:D)*
             (D4817/10^6='2.1.trackMPD'!H:H)*
             (E4817='2.1.trackMPD'!F:F),
0))</f>
        <v>0</v>
      </c>
    </row>
    <row r="4818" spans="1:9" x14ac:dyDescent="0.2">
      <c r="A4818" s="160" t="s">
        <v>29</v>
      </c>
      <c r="B4818" s="160" t="s">
        <v>5</v>
      </c>
      <c r="C4818" s="160">
        <f>_xlfn.XLOOKUP(B4818,'2.1.trackMPD'!$R$7:$R$29,'2.1.trackMPD'!$T$7:$T$29)</f>
        <v>1</v>
      </c>
      <c r="D4818" s="160">
        <v>1000</v>
      </c>
      <c r="E4818" s="160" t="s">
        <v>6394</v>
      </c>
      <c r="F4818" s="160" t="s">
        <v>110</v>
      </c>
      <c r="G4818" s="160" t="s">
        <v>124</v>
      </c>
      <c r="H4818" s="160" t="s">
        <v>6392</v>
      </c>
      <c r="I4818" s="160" cm="1">
        <f t="array" ref="I4818">INDEX('2.1.trackMPD'!I:I/(24*60*60),
       MATCH(1,
             (A4818='2.1.trackMPD'!A:A)*
             (C4818='2.1.trackMPD'!D:D)*
             (D4818/10^6='2.1.trackMPD'!H:H)*
             (E4818='2.1.trackMPD'!F:F),
0))</f>
        <v>4.3836759202707286E-6</v>
      </c>
    </row>
    <row r="4819" spans="1:9" x14ac:dyDescent="0.2">
      <c r="A4819" s="160" t="s">
        <v>29</v>
      </c>
      <c r="B4819" s="160" t="s">
        <v>5</v>
      </c>
      <c r="C4819" s="160">
        <f>_xlfn.XLOOKUP(B4819,'2.1.trackMPD'!$R$7:$R$29,'2.1.trackMPD'!$T$7:$T$29)</f>
        <v>1</v>
      </c>
      <c r="D4819" s="160">
        <v>1000</v>
      </c>
      <c r="E4819" s="160" t="s">
        <v>6394</v>
      </c>
      <c r="F4819" s="160" t="s">
        <v>110</v>
      </c>
      <c r="G4819" s="160" t="s">
        <v>140</v>
      </c>
      <c r="H4819" s="160" t="s">
        <v>6392</v>
      </c>
      <c r="I4819" s="160" cm="1">
        <f t="array" ref="I4819">INDEX('2.1.trackMPD'!J:J/(24*60*60),
       MATCH(1,
             (A4819='2.1.trackMPD'!A:A)*
             (C4819='2.1.trackMPD'!D:D)*
             (D4819/10^6='2.1.trackMPD'!H:H)*
             (E4819='2.1.trackMPD'!F:F),
0))</f>
        <v>2.7761811232012037E-5</v>
      </c>
    </row>
    <row r="4820" spans="1:9" x14ac:dyDescent="0.2">
      <c r="A4820" s="160" t="s">
        <v>29</v>
      </c>
      <c r="B4820" s="160" t="s">
        <v>5</v>
      </c>
      <c r="C4820" s="160">
        <f>_xlfn.XLOOKUP(B4820,'2.1.trackMPD'!$R$7:$R$29,'2.1.trackMPD'!$T$7:$T$29)</f>
        <v>1</v>
      </c>
      <c r="D4820" s="160">
        <v>1000</v>
      </c>
      <c r="E4820" s="160" t="s">
        <v>6394</v>
      </c>
      <c r="F4820" s="160" t="s">
        <v>110</v>
      </c>
      <c r="G4820" s="160" t="s">
        <v>124</v>
      </c>
      <c r="H4820" s="160" t="s">
        <v>6393</v>
      </c>
      <c r="I4820" s="160" cm="1">
        <f t="array" ref="I4820">INDEX('2.1.trackMPD'!K:K/(24*60*60),
       MATCH(1,
             (A4820='2.1.trackMPD'!A:A)*
             (C4820='2.1.trackMPD'!D:D)*
             (D4820/10^6='2.1.trackMPD'!H:H)*
             (E4820='2.1.trackMPD'!F:F),
0))</f>
        <v>0</v>
      </c>
    </row>
    <row r="4821" spans="1:9" x14ac:dyDescent="0.2">
      <c r="A4821" s="160" t="s">
        <v>29</v>
      </c>
      <c r="B4821" s="160" t="s">
        <v>5</v>
      </c>
      <c r="C4821" s="160">
        <f>_xlfn.XLOOKUP(B4821,'2.1.trackMPD'!$R$7:$R$29,'2.1.trackMPD'!$T$7:$T$29)</f>
        <v>1</v>
      </c>
      <c r="D4821" s="160">
        <v>1000</v>
      </c>
      <c r="E4821" s="160" t="s">
        <v>6394</v>
      </c>
      <c r="F4821" s="160" t="s">
        <v>110</v>
      </c>
      <c r="G4821" s="160" t="s">
        <v>140</v>
      </c>
      <c r="H4821" s="160" t="s">
        <v>6393</v>
      </c>
      <c r="I4821" s="160" cm="1">
        <f t="array" ref="I4821">INDEX('2.1.trackMPD'!L:L/(24*60*60),
       MATCH(1,
             (A4821='2.1.trackMPD'!A:A)*
             (C4821='2.1.trackMPD'!D:D)*
             (D4821/10^6='2.1.trackMPD'!H:H)*
             (E4821='2.1.trackMPD'!F:F),
0))</f>
        <v>0</v>
      </c>
    </row>
    <row r="4822" spans="1:9" x14ac:dyDescent="0.2">
      <c r="A4822" s="160" t="s">
        <v>29</v>
      </c>
      <c r="B4822" s="160" t="s">
        <v>5</v>
      </c>
      <c r="C4822" s="160">
        <f>_xlfn.XLOOKUP(B4822,'2.1.trackMPD'!$R$7:$R$29,'2.1.trackMPD'!$T$7:$T$29)</f>
        <v>1</v>
      </c>
      <c r="D4822" s="160">
        <v>5000</v>
      </c>
      <c r="E4822" s="160" t="s">
        <v>6394</v>
      </c>
      <c r="F4822" s="160" t="s">
        <v>110</v>
      </c>
      <c r="G4822" s="160" t="s">
        <v>124</v>
      </c>
      <c r="H4822" s="160" t="s">
        <v>6392</v>
      </c>
      <c r="I4822" s="160" cm="1">
        <f t="array" ref="I4822">INDEX('2.1.trackMPD'!I:I/(24*60*60),
       MATCH(1,
             (A4822='2.1.trackMPD'!A:A)*
             (C4822='2.1.trackMPD'!D:D)*
             (D4822/10^6='2.1.trackMPD'!H:H)*
             (E4822='2.1.trackMPD'!F:F),
0))</f>
        <v>3.9182604578319442E-6</v>
      </c>
    </row>
    <row r="4823" spans="1:9" x14ac:dyDescent="0.2">
      <c r="A4823" s="160" t="s">
        <v>29</v>
      </c>
      <c r="B4823" s="160" t="s">
        <v>5</v>
      </c>
      <c r="C4823" s="160">
        <f>_xlfn.XLOOKUP(B4823,'2.1.trackMPD'!$R$7:$R$29,'2.1.trackMPD'!$T$7:$T$29)</f>
        <v>1</v>
      </c>
      <c r="D4823" s="160">
        <v>5000</v>
      </c>
      <c r="E4823" s="160" t="s">
        <v>6394</v>
      </c>
      <c r="F4823" s="160" t="s">
        <v>110</v>
      </c>
      <c r="G4823" s="160" t="s">
        <v>140</v>
      </c>
      <c r="H4823" s="160" t="s">
        <v>6392</v>
      </c>
      <c r="I4823" s="160" cm="1">
        <f t="array" ref="I4823">INDEX('2.1.trackMPD'!J:J/(24*60*60),
       MATCH(1,
             (A4823='2.1.trackMPD'!A:A)*
             (C4823='2.1.trackMPD'!D:D)*
             (D4823/10^6='2.1.trackMPD'!H:H)*
             (E4823='2.1.trackMPD'!F:F),
0))</f>
        <v>3.0759369334887965E-5</v>
      </c>
    </row>
    <row r="4824" spans="1:9" x14ac:dyDescent="0.2">
      <c r="A4824" s="160" t="s">
        <v>29</v>
      </c>
      <c r="B4824" s="160" t="s">
        <v>5</v>
      </c>
      <c r="C4824" s="160">
        <f>_xlfn.XLOOKUP(B4824,'2.1.trackMPD'!$R$7:$R$29,'2.1.trackMPD'!$T$7:$T$29)</f>
        <v>1</v>
      </c>
      <c r="D4824" s="160">
        <v>5000</v>
      </c>
      <c r="E4824" s="160" t="s">
        <v>6394</v>
      </c>
      <c r="F4824" s="160" t="s">
        <v>110</v>
      </c>
      <c r="G4824" s="160" t="s">
        <v>124</v>
      </c>
      <c r="H4824" s="160" t="s">
        <v>6393</v>
      </c>
      <c r="I4824" s="160" cm="1">
        <f t="array" ref="I4824">INDEX('2.1.trackMPD'!K:K/(24*60*60),
       MATCH(1,
             (A4824='2.1.trackMPD'!A:A)*
             (C4824='2.1.trackMPD'!D:D)*
             (D4824/10^6='2.1.trackMPD'!H:H)*
             (E4824='2.1.trackMPD'!F:F),
0))</f>
        <v>0</v>
      </c>
    </row>
    <row r="4825" spans="1:9" x14ac:dyDescent="0.2">
      <c r="A4825" s="160" t="s">
        <v>29</v>
      </c>
      <c r="B4825" s="160" t="s">
        <v>5</v>
      </c>
      <c r="C4825" s="160">
        <f>_xlfn.XLOOKUP(B4825,'2.1.trackMPD'!$R$7:$R$29,'2.1.trackMPD'!$T$7:$T$29)</f>
        <v>1</v>
      </c>
      <c r="D4825" s="160">
        <v>5000</v>
      </c>
      <c r="E4825" s="160" t="s">
        <v>6394</v>
      </c>
      <c r="F4825" s="160" t="s">
        <v>110</v>
      </c>
      <c r="G4825" s="160" t="s">
        <v>140</v>
      </c>
      <c r="H4825" s="160" t="s">
        <v>6393</v>
      </c>
      <c r="I4825" s="160" cm="1">
        <f t="array" ref="I4825">INDEX('2.1.trackMPD'!L:L/(24*60*60),
       MATCH(1,
             (A4825='2.1.trackMPD'!A:A)*
             (C4825='2.1.trackMPD'!D:D)*
             (D4825/10^6='2.1.trackMPD'!H:H)*
             (E4825='2.1.trackMPD'!F:F),
0))</f>
        <v>0</v>
      </c>
    </row>
    <row r="4826" spans="1:9" x14ac:dyDescent="0.2">
      <c r="A4826" s="160" t="s">
        <v>29</v>
      </c>
      <c r="B4826" s="160" t="s">
        <v>5</v>
      </c>
      <c r="C4826" s="160">
        <f>_xlfn.XLOOKUP(B4826,'2.1.trackMPD'!$R$7:$R$29,'2.1.trackMPD'!$T$7:$T$29)</f>
        <v>1</v>
      </c>
      <c r="D4826" s="160">
        <v>1</v>
      </c>
      <c r="E4826" s="160" t="s">
        <v>6395</v>
      </c>
      <c r="F4826" s="160" t="s">
        <v>110</v>
      </c>
      <c r="G4826" s="160" t="s">
        <v>124</v>
      </c>
      <c r="H4826" s="160" t="s">
        <v>6392</v>
      </c>
      <c r="I4826" s="160" t="e" cm="1">
        <f t="array" ref="I4826">INDEX('2.1.trackMPD'!I:I/(24*60*60),
       MATCH(1,
             (A4826='2.1.trackMPD'!A:A)*
             (C4826='2.1.trackMPD'!D:D)*
             (D4826/10^6='2.1.trackMPD'!H:H)*
             (E4826='2.1.trackMPD'!F:F),
0))</f>
        <v>#N/A</v>
      </c>
    </row>
    <row r="4827" spans="1:9" x14ac:dyDescent="0.2">
      <c r="A4827" s="160" t="s">
        <v>29</v>
      </c>
      <c r="B4827" s="160" t="s">
        <v>5</v>
      </c>
      <c r="C4827" s="160">
        <f>_xlfn.XLOOKUP(B4827,'2.1.trackMPD'!$R$7:$R$29,'2.1.trackMPD'!$T$7:$T$29)</f>
        <v>1</v>
      </c>
      <c r="D4827" s="160">
        <v>1</v>
      </c>
      <c r="E4827" s="160" t="s">
        <v>6395</v>
      </c>
      <c r="F4827" s="160" t="s">
        <v>110</v>
      </c>
      <c r="G4827" s="160" t="s">
        <v>140</v>
      </c>
      <c r="H4827" s="160" t="s">
        <v>6392</v>
      </c>
      <c r="I4827" s="160" t="e" cm="1">
        <f t="array" ref="I4827">INDEX('2.1.trackMPD'!J:J/(24*60*60),
       MATCH(1,
             (A4827='2.1.trackMPD'!A:A)*
             (C4827='2.1.trackMPD'!D:D)*
             (D4827/10^6='2.1.trackMPD'!H:H)*
             (E4827='2.1.trackMPD'!F:F),
0))</f>
        <v>#N/A</v>
      </c>
    </row>
    <row r="4828" spans="1:9" x14ac:dyDescent="0.2">
      <c r="A4828" s="160" t="s">
        <v>29</v>
      </c>
      <c r="B4828" s="160" t="s">
        <v>5</v>
      </c>
      <c r="C4828" s="160">
        <f>_xlfn.XLOOKUP(B4828,'2.1.trackMPD'!$R$7:$R$29,'2.1.trackMPD'!$T$7:$T$29)</f>
        <v>1</v>
      </c>
      <c r="D4828" s="160">
        <v>1</v>
      </c>
      <c r="E4828" s="160" t="s">
        <v>6395</v>
      </c>
      <c r="F4828" s="160" t="s">
        <v>110</v>
      </c>
      <c r="G4828" s="160" t="s">
        <v>124</v>
      </c>
      <c r="H4828" s="160" t="s">
        <v>6393</v>
      </c>
      <c r="I4828" s="160" t="e" cm="1">
        <f t="array" ref="I4828">INDEX('2.1.trackMPD'!K:K/(24*60*60),
       MATCH(1,
             (A4828='2.1.trackMPD'!A:A)*
             (C4828='2.1.trackMPD'!D:D)*
             (D4828/10^6='2.1.trackMPD'!H:H)*
             (E4828='2.1.trackMPD'!F:F),
0))</f>
        <v>#N/A</v>
      </c>
    </row>
    <row r="4829" spans="1:9" x14ac:dyDescent="0.2">
      <c r="A4829" s="160" t="s">
        <v>29</v>
      </c>
      <c r="B4829" s="160" t="s">
        <v>5</v>
      </c>
      <c r="C4829" s="160">
        <f>_xlfn.XLOOKUP(B4829,'2.1.trackMPD'!$R$7:$R$29,'2.1.trackMPD'!$T$7:$T$29)</f>
        <v>1</v>
      </c>
      <c r="D4829" s="160">
        <v>1</v>
      </c>
      <c r="E4829" s="160" t="s">
        <v>6395</v>
      </c>
      <c r="F4829" s="160" t="s">
        <v>110</v>
      </c>
      <c r="G4829" s="160" t="s">
        <v>140</v>
      </c>
      <c r="H4829" s="160" t="s">
        <v>6393</v>
      </c>
      <c r="I4829" s="160" t="e" cm="1">
        <f t="array" ref="I4829">INDEX('2.1.trackMPD'!L:L/(24*60*60),
       MATCH(1,
             (A4829='2.1.trackMPD'!A:A)*
             (C4829='2.1.trackMPD'!D:D)*
             (D4829/10^6='2.1.trackMPD'!H:H)*
             (E4829='2.1.trackMPD'!F:F),
0))</f>
        <v>#N/A</v>
      </c>
    </row>
    <row r="4830" spans="1:9" x14ac:dyDescent="0.2">
      <c r="A4830" s="160" t="s">
        <v>29</v>
      </c>
      <c r="B4830" s="160" t="s">
        <v>5</v>
      </c>
      <c r="C4830" s="160">
        <f>_xlfn.XLOOKUP(B4830,'2.1.trackMPD'!$R$7:$R$29,'2.1.trackMPD'!$T$7:$T$29)</f>
        <v>1</v>
      </c>
      <c r="D4830" s="160">
        <v>10</v>
      </c>
      <c r="E4830" s="160" t="s">
        <v>6395</v>
      </c>
      <c r="F4830" s="160" t="s">
        <v>110</v>
      </c>
      <c r="G4830" s="160" t="s">
        <v>124</v>
      </c>
      <c r="H4830" s="160" t="s">
        <v>6392</v>
      </c>
      <c r="I4830" s="160" t="e" cm="1">
        <f t="array" ref="I4830">INDEX('2.1.trackMPD'!I:I/(24*60*60),
       MATCH(1,
             (A4830='2.1.trackMPD'!A:A)*
             (C4830='2.1.trackMPD'!D:D)*
             (D4830/10^6='2.1.trackMPD'!H:H)*
             (E4830='2.1.trackMPD'!F:F),
0))</f>
        <v>#N/A</v>
      </c>
    </row>
    <row r="4831" spans="1:9" x14ac:dyDescent="0.2">
      <c r="A4831" s="160" t="s">
        <v>29</v>
      </c>
      <c r="B4831" s="160" t="s">
        <v>5</v>
      </c>
      <c r="C4831" s="160">
        <f>_xlfn.XLOOKUP(B4831,'2.1.trackMPD'!$R$7:$R$29,'2.1.trackMPD'!$T$7:$T$29)</f>
        <v>1</v>
      </c>
      <c r="D4831" s="160">
        <v>10</v>
      </c>
      <c r="E4831" s="160" t="s">
        <v>6395</v>
      </c>
      <c r="F4831" s="160" t="s">
        <v>110</v>
      </c>
      <c r="G4831" s="160" t="s">
        <v>140</v>
      </c>
      <c r="H4831" s="160" t="s">
        <v>6392</v>
      </c>
      <c r="I4831" s="160" t="e" cm="1">
        <f t="array" ref="I4831">INDEX('2.1.trackMPD'!J:J/(24*60*60),
       MATCH(1,
             (A4831='2.1.trackMPD'!A:A)*
             (C4831='2.1.trackMPD'!D:D)*
             (D4831/10^6='2.1.trackMPD'!H:H)*
             (E4831='2.1.trackMPD'!F:F),
0))</f>
        <v>#N/A</v>
      </c>
    </row>
    <row r="4832" spans="1:9" x14ac:dyDescent="0.2">
      <c r="A4832" s="160" t="s">
        <v>29</v>
      </c>
      <c r="B4832" s="160" t="s">
        <v>5</v>
      </c>
      <c r="C4832" s="160">
        <f>_xlfn.XLOOKUP(B4832,'2.1.trackMPD'!$R$7:$R$29,'2.1.trackMPD'!$T$7:$T$29)</f>
        <v>1</v>
      </c>
      <c r="D4832" s="160">
        <v>10</v>
      </c>
      <c r="E4832" s="160" t="s">
        <v>6395</v>
      </c>
      <c r="F4832" s="160" t="s">
        <v>110</v>
      </c>
      <c r="G4832" s="160" t="s">
        <v>124</v>
      </c>
      <c r="H4832" s="160" t="s">
        <v>6393</v>
      </c>
      <c r="I4832" s="160" t="e" cm="1">
        <f t="array" ref="I4832">INDEX('2.1.trackMPD'!K:K/(24*60*60),
       MATCH(1,
             (A4832='2.1.trackMPD'!A:A)*
             (C4832='2.1.trackMPD'!D:D)*
             (D4832/10^6='2.1.trackMPD'!H:H)*
             (E4832='2.1.trackMPD'!F:F),
0))</f>
        <v>#N/A</v>
      </c>
    </row>
    <row r="4833" spans="1:9" x14ac:dyDescent="0.2">
      <c r="A4833" s="160" t="s">
        <v>29</v>
      </c>
      <c r="B4833" s="160" t="s">
        <v>5</v>
      </c>
      <c r="C4833" s="160">
        <f>_xlfn.XLOOKUP(B4833,'2.1.trackMPD'!$R$7:$R$29,'2.1.trackMPD'!$T$7:$T$29)</f>
        <v>1</v>
      </c>
      <c r="D4833" s="160">
        <v>10</v>
      </c>
      <c r="E4833" s="160" t="s">
        <v>6395</v>
      </c>
      <c r="F4833" s="160" t="s">
        <v>110</v>
      </c>
      <c r="G4833" s="160" t="s">
        <v>140</v>
      </c>
      <c r="H4833" s="160" t="s">
        <v>6393</v>
      </c>
      <c r="I4833" s="160" t="e" cm="1">
        <f t="array" ref="I4833">INDEX('2.1.trackMPD'!L:L/(24*60*60),
       MATCH(1,
             (A4833='2.1.trackMPD'!A:A)*
             (C4833='2.1.trackMPD'!D:D)*
             (D4833/10^6='2.1.trackMPD'!H:H)*
             (E4833='2.1.trackMPD'!F:F),
0))</f>
        <v>#N/A</v>
      </c>
    </row>
    <row r="4834" spans="1:9" x14ac:dyDescent="0.2">
      <c r="A4834" s="160" t="s">
        <v>29</v>
      </c>
      <c r="B4834" s="160" t="s">
        <v>5</v>
      </c>
      <c r="C4834" s="160">
        <f>_xlfn.XLOOKUP(B4834,'2.1.trackMPD'!$R$7:$R$29,'2.1.trackMPD'!$T$7:$T$29)</f>
        <v>1</v>
      </c>
      <c r="D4834" s="160">
        <v>100</v>
      </c>
      <c r="E4834" s="160" t="s">
        <v>6395</v>
      </c>
      <c r="F4834" s="160" t="s">
        <v>110</v>
      </c>
      <c r="G4834" s="160" t="s">
        <v>124</v>
      </c>
      <c r="H4834" s="160" t="s">
        <v>6392</v>
      </c>
      <c r="I4834" s="160" t="e" cm="1">
        <f t="array" ref="I4834">INDEX('2.1.trackMPD'!I:I/(24*60*60),
       MATCH(1,
             (A4834='2.1.trackMPD'!A:A)*
             (C4834='2.1.trackMPD'!D:D)*
             (D4834/10^6='2.1.trackMPD'!H:H)*
             (E4834='2.1.trackMPD'!F:F),
0))</f>
        <v>#N/A</v>
      </c>
    </row>
    <row r="4835" spans="1:9" x14ac:dyDescent="0.2">
      <c r="A4835" s="160" t="s">
        <v>29</v>
      </c>
      <c r="B4835" s="160" t="s">
        <v>5</v>
      </c>
      <c r="C4835" s="160">
        <f>_xlfn.XLOOKUP(B4835,'2.1.trackMPD'!$R$7:$R$29,'2.1.trackMPD'!$T$7:$T$29)</f>
        <v>1</v>
      </c>
      <c r="D4835" s="160">
        <v>100</v>
      </c>
      <c r="E4835" s="160" t="s">
        <v>6395</v>
      </c>
      <c r="F4835" s="160" t="s">
        <v>110</v>
      </c>
      <c r="G4835" s="160" t="s">
        <v>140</v>
      </c>
      <c r="H4835" s="160" t="s">
        <v>6392</v>
      </c>
      <c r="I4835" s="160" t="e" cm="1">
        <f t="array" ref="I4835">INDEX('2.1.trackMPD'!J:J/(24*60*60),
       MATCH(1,
             (A4835='2.1.trackMPD'!A:A)*
             (C4835='2.1.trackMPD'!D:D)*
             (D4835/10^6='2.1.trackMPD'!H:H)*
             (E4835='2.1.trackMPD'!F:F),
0))</f>
        <v>#N/A</v>
      </c>
    </row>
    <row r="4836" spans="1:9" x14ac:dyDescent="0.2">
      <c r="A4836" s="160" t="s">
        <v>29</v>
      </c>
      <c r="B4836" s="160" t="s">
        <v>5</v>
      </c>
      <c r="C4836" s="160">
        <f>_xlfn.XLOOKUP(B4836,'2.1.trackMPD'!$R$7:$R$29,'2.1.trackMPD'!$T$7:$T$29)</f>
        <v>1</v>
      </c>
      <c r="D4836" s="160">
        <v>100</v>
      </c>
      <c r="E4836" s="160" t="s">
        <v>6395</v>
      </c>
      <c r="F4836" s="160" t="s">
        <v>110</v>
      </c>
      <c r="G4836" s="160" t="s">
        <v>124</v>
      </c>
      <c r="H4836" s="160" t="s">
        <v>6393</v>
      </c>
      <c r="I4836" s="160" t="e" cm="1">
        <f t="array" ref="I4836">INDEX('2.1.trackMPD'!K:K/(24*60*60),
       MATCH(1,
             (A4836='2.1.trackMPD'!A:A)*
             (C4836='2.1.trackMPD'!D:D)*
             (D4836/10^6='2.1.trackMPD'!H:H)*
             (E4836='2.1.trackMPD'!F:F),
0))</f>
        <v>#N/A</v>
      </c>
    </row>
    <row r="4837" spans="1:9" x14ac:dyDescent="0.2">
      <c r="A4837" s="160" t="s">
        <v>29</v>
      </c>
      <c r="B4837" s="160" t="s">
        <v>5</v>
      </c>
      <c r="C4837" s="160">
        <f>_xlfn.XLOOKUP(B4837,'2.1.trackMPD'!$R$7:$R$29,'2.1.trackMPD'!$T$7:$T$29)</f>
        <v>1</v>
      </c>
      <c r="D4837" s="160">
        <v>100</v>
      </c>
      <c r="E4837" s="160" t="s">
        <v>6395</v>
      </c>
      <c r="F4837" s="160" t="s">
        <v>110</v>
      </c>
      <c r="G4837" s="160" t="s">
        <v>140</v>
      </c>
      <c r="H4837" s="160" t="s">
        <v>6393</v>
      </c>
      <c r="I4837" s="160" t="e" cm="1">
        <f t="array" ref="I4837">INDEX('2.1.trackMPD'!L:L/(24*60*60),
       MATCH(1,
             (A4837='2.1.trackMPD'!A:A)*
             (C4837='2.1.trackMPD'!D:D)*
             (D4837/10^6='2.1.trackMPD'!H:H)*
             (E4837='2.1.trackMPD'!F:F),
0))</f>
        <v>#N/A</v>
      </c>
    </row>
    <row r="4838" spans="1:9" x14ac:dyDescent="0.2">
      <c r="A4838" s="160" t="s">
        <v>29</v>
      </c>
      <c r="B4838" s="160" t="s">
        <v>0</v>
      </c>
      <c r="C4838" s="160">
        <f>_xlfn.XLOOKUP(B4838,'2.1.trackMPD'!$R$7:$R$29,'2.1.trackMPD'!$T$7:$T$29)</f>
        <v>4</v>
      </c>
      <c r="D4838" s="160">
        <v>1</v>
      </c>
      <c r="E4838" s="160" t="s">
        <v>6390</v>
      </c>
      <c r="F4838" s="160" t="s">
        <v>110</v>
      </c>
      <c r="G4838" s="160" t="s">
        <v>124</v>
      </c>
      <c r="H4838" s="160" t="s">
        <v>6392</v>
      </c>
      <c r="I4838" s="160" cm="1">
        <f t="array" ref="I4838">INDEX('2.1.trackMPD'!I:I/(24*60*60),
       MATCH(1,
             (A4838='2.1.trackMPD'!A:A)*
             (C4838='2.1.trackMPD'!D:D)*
             (D4838/10^6='2.1.trackMPD'!H:H)*
             (E4838='2.1.trackMPD'!F:F),
0))</f>
        <v>3.8228298692620371E-6</v>
      </c>
    </row>
    <row r="4839" spans="1:9" x14ac:dyDescent="0.2">
      <c r="A4839" s="160" t="s">
        <v>29</v>
      </c>
      <c r="B4839" s="160" t="s">
        <v>0</v>
      </c>
      <c r="C4839" s="160">
        <f>_xlfn.XLOOKUP(B4839,'2.1.trackMPD'!$R$7:$R$29,'2.1.trackMPD'!$T$7:$T$29)</f>
        <v>4</v>
      </c>
      <c r="D4839" s="160">
        <v>1</v>
      </c>
      <c r="E4839" s="160" t="s">
        <v>6390</v>
      </c>
      <c r="F4839" s="160" t="s">
        <v>110</v>
      </c>
      <c r="G4839" s="160" t="s">
        <v>140</v>
      </c>
      <c r="H4839" s="160" t="s">
        <v>6392</v>
      </c>
      <c r="I4839" s="160" cm="1">
        <f t="array" ref="I4839">INDEX('2.1.trackMPD'!J:J/(24*60*60),
       MATCH(1,
             (A4839='2.1.trackMPD'!A:A)*
             (C4839='2.1.trackMPD'!D:D)*
             (D4839/10^6='2.1.trackMPD'!H:H)*
             (E4839='2.1.trackMPD'!F:F),
0))</f>
        <v>2.7597015448596643E-5</v>
      </c>
    </row>
    <row r="4840" spans="1:9" x14ac:dyDescent="0.2">
      <c r="A4840" s="160" t="s">
        <v>29</v>
      </c>
      <c r="B4840" s="160" t="s">
        <v>0</v>
      </c>
      <c r="C4840" s="160">
        <f>_xlfn.XLOOKUP(B4840,'2.1.trackMPD'!$R$7:$R$29,'2.1.trackMPD'!$T$7:$T$29)</f>
        <v>4</v>
      </c>
      <c r="D4840" s="160">
        <v>1</v>
      </c>
      <c r="E4840" s="160" t="s">
        <v>6390</v>
      </c>
      <c r="F4840" s="160" t="s">
        <v>110</v>
      </c>
      <c r="G4840" s="160" t="s">
        <v>124</v>
      </c>
      <c r="H4840" s="160" t="s">
        <v>6393</v>
      </c>
      <c r="I4840" s="160" cm="1">
        <f t="array" ref="I4840">INDEX('2.1.trackMPD'!K:K/(24*60*60),
       MATCH(1,
             (A4840='2.1.trackMPD'!A:A)*
             (C4840='2.1.trackMPD'!D:D)*
             (D4840/10^6='2.1.trackMPD'!H:H)*
             (E4840='2.1.trackMPD'!F:F),
0))</f>
        <v>0</v>
      </c>
    </row>
    <row r="4841" spans="1:9" x14ac:dyDescent="0.2">
      <c r="A4841" s="160" t="s">
        <v>29</v>
      </c>
      <c r="B4841" s="160" t="s">
        <v>0</v>
      </c>
      <c r="C4841" s="160">
        <f>_xlfn.XLOOKUP(B4841,'2.1.trackMPD'!$R$7:$R$29,'2.1.trackMPD'!$T$7:$T$29)</f>
        <v>4</v>
      </c>
      <c r="D4841" s="160">
        <v>1</v>
      </c>
      <c r="E4841" s="160" t="s">
        <v>6390</v>
      </c>
      <c r="F4841" s="160" t="s">
        <v>110</v>
      </c>
      <c r="G4841" s="160" t="s">
        <v>140</v>
      </c>
      <c r="H4841" s="160" t="s">
        <v>6393</v>
      </c>
      <c r="I4841" s="160" cm="1">
        <f t="array" ref="I4841">INDEX('2.1.trackMPD'!L:L/(24*60*60),
       MATCH(1,
             (A4841='2.1.trackMPD'!A:A)*
             (C4841='2.1.trackMPD'!D:D)*
             (D4841/10^6='2.1.trackMPD'!H:H)*
             (E4841='2.1.trackMPD'!F:F),
0))</f>
        <v>0</v>
      </c>
    </row>
    <row r="4842" spans="1:9" x14ac:dyDescent="0.2">
      <c r="A4842" s="160" t="s">
        <v>29</v>
      </c>
      <c r="B4842" s="160" t="s">
        <v>0</v>
      </c>
      <c r="C4842" s="160">
        <f>_xlfn.XLOOKUP(B4842,'2.1.trackMPD'!$R$7:$R$29,'2.1.trackMPD'!$T$7:$T$29)</f>
        <v>4</v>
      </c>
      <c r="D4842" s="160">
        <v>10</v>
      </c>
      <c r="E4842" s="160" t="s">
        <v>6390</v>
      </c>
      <c r="F4842" s="160" t="s">
        <v>110</v>
      </c>
      <c r="G4842" s="160" t="s">
        <v>124</v>
      </c>
      <c r="H4842" s="160" t="s">
        <v>6392</v>
      </c>
      <c r="I4842" s="160" cm="1">
        <f t="array" ref="I4842">INDEX('2.1.trackMPD'!I:I/(24*60*60),
       MATCH(1,
             (A4842='2.1.trackMPD'!A:A)*
             (C4842='2.1.trackMPD'!D:D)*
             (D4842/10^6='2.1.trackMPD'!H:H)*
             (E4842='2.1.trackMPD'!F:F),
0))</f>
        <v>7.2038685218623958E-6</v>
      </c>
    </row>
    <row r="4843" spans="1:9" x14ac:dyDescent="0.2">
      <c r="A4843" s="160" t="s">
        <v>29</v>
      </c>
      <c r="B4843" s="160" t="s">
        <v>0</v>
      </c>
      <c r="C4843" s="160">
        <f>_xlfn.XLOOKUP(B4843,'2.1.trackMPD'!$R$7:$R$29,'2.1.trackMPD'!$T$7:$T$29)</f>
        <v>4</v>
      </c>
      <c r="D4843" s="160">
        <v>10</v>
      </c>
      <c r="E4843" s="160" t="s">
        <v>6390</v>
      </c>
      <c r="F4843" s="160" t="s">
        <v>110</v>
      </c>
      <c r="G4843" s="160" t="s">
        <v>140</v>
      </c>
      <c r="H4843" s="160" t="s">
        <v>6392</v>
      </c>
      <c r="I4843" s="160" cm="1">
        <f t="array" ref="I4843">INDEX('2.1.trackMPD'!J:J/(24*60*60),
       MATCH(1,
             (A4843='2.1.trackMPD'!A:A)*
             (C4843='2.1.trackMPD'!D:D)*
             (D4843/10^6='2.1.trackMPD'!H:H)*
             (E4843='2.1.trackMPD'!F:F),
0))</f>
        <v>3.281512195952118E-5</v>
      </c>
    </row>
    <row r="4844" spans="1:9" x14ac:dyDescent="0.2">
      <c r="A4844" s="160" t="s">
        <v>29</v>
      </c>
      <c r="B4844" s="160" t="s">
        <v>0</v>
      </c>
      <c r="C4844" s="160">
        <f>_xlfn.XLOOKUP(B4844,'2.1.trackMPD'!$R$7:$R$29,'2.1.trackMPD'!$T$7:$T$29)</f>
        <v>4</v>
      </c>
      <c r="D4844" s="160">
        <v>10</v>
      </c>
      <c r="E4844" s="160" t="s">
        <v>6390</v>
      </c>
      <c r="F4844" s="160" t="s">
        <v>110</v>
      </c>
      <c r="G4844" s="160" t="s">
        <v>124</v>
      </c>
      <c r="H4844" s="160" t="s">
        <v>6393</v>
      </c>
      <c r="I4844" s="160" cm="1">
        <f t="array" ref="I4844">INDEX('2.1.trackMPD'!K:K/(24*60*60),
       MATCH(1,
             (A4844='2.1.trackMPD'!A:A)*
             (C4844='2.1.trackMPD'!D:D)*
             (D4844/10^6='2.1.trackMPD'!H:H)*
             (E4844='2.1.trackMPD'!F:F),
0))</f>
        <v>0</v>
      </c>
    </row>
    <row r="4845" spans="1:9" x14ac:dyDescent="0.2">
      <c r="A4845" s="160" t="s">
        <v>29</v>
      </c>
      <c r="B4845" s="160" t="s">
        <v>0</v>
      </c>
      <c r="C4845" s="160">
        <f>_xlfn.XLOOKUP(B4845,'2.1.trackMPD'!$R$7:$R$29,'2.1.trackMPD'!$T$7:$T$29)</f>
        <v>4</v>
      </c>
      <c r="D4845" s="160">
        <v>10</v>
      </c>
      <c r="E4845" s="160" t="s">
        <v>6390</v>
      </c>
      <c r="F4845" s="160" t="s">
        <v>110</v>
      </c>
      <c r="G4845" s="160" t="s">
        <v>140</v>
      </c>
      <c r="H4845" s="160" t="s">
        <v>6393</v>
      </c>
      <c r="I4845" s="160" cm="1">
        <f t="array" ref="I4845">INDEX('2.1.trackMPD'!L:L/(24*60*60),
       MATCH(1,
             (A4845='2.1.trackMPD'!A:A)*
             (C4845='2.1.trackMPD'!D:D)*
             (D4845/10^6='2.1.trackMPD'!H:H)*
             (E4845='2.1.trackMPD'!F:F),
0))</f>
        <v>0</v>
      </c>
    </row>
    <row r="4846" spans="1:9" x14ac:dyDescent="0.2">
      <c r="A4846" s="160" t="s">
        <v>29</v>
      </c>
      <c r="B4846" s="160" t="s">
        <v>0</v>
      </c>
      <c r="C4846" s="160">
        <f>_xlfn.XLOOKUP(B4846,'2.1.trackMPD'!$R$7:$R$29,'2.1.trackMPD'!$T$7:$T$29)</f>
        <v>4</v>
      </c>
      <c r="D4846" s="160">
        <v>100</v>
      </c>
      <c r="E4846" s="160" t="s">
        <v>6390</v>
      </c>
      <c r="F4846" s="160" t="s">
        <v>110</v>
      </c>
      <c r="G4846" s="160" t="s">
        <v>124</v>
      </c>
      <c r="H4846" s="160" t="s">
        <v>6392</v>
      </c>
      <c r="I4846" s="160" cm="1">
        <f t="array" ref="I4846">INDEX('2.1.trackMPD'!I:I/(24*60*60),
       MATCH(1,
             (A4846='2.1.trackMPD'!A:A)*
             (C4846='2.1.trackMPD'!D:D)*
             (D4846/10^6='2.1.trackMPD'!H:H)*
             (E4846='2.1.trackMPD'!F:F),
0))</f>
        <v>8.7631041364004634E-6</v>
      </c>
    </row>
    <row r="4847" spans="1:9" x14ac:dyDescent="0.2">
      <c r="A4847" s="160" t="s">
        <v>29</v>
      </c>
      <c r="B4847" s="160" t="s">
        <v>0</v>
      </c>
      <c r="C4847" s="160">
        <f>_xlfn.XLOOKUP(B4847,'2.1.trackMPD'!$R$7:$R$29,'2.1.trackMPD'!$T$7:$T$29)</f>
        <v>4</v>
      </c>
      <c r="D4847" s="160">
        <v>100</v>
      </c>
      <c r="E4847" s="160" t="s">
        <v>6390</v>
      </c>
      <c r="F4847" s="160" t="s">
        <v>110</v>
      </c>
      <c r="G4847" s="160" t="s">
        <v>140</v>
      </c>
      <c r="H4847" s="160" t="s">
        <v>6392</v>
      </c>
      <c r="I4847" s="160" cm="1">
        <f t="array" ref="I4847">INDEX('2.1.trackMPD'!J:J/(24*60*60),
       MATCH(1,
             (A4847='2.1.trackMPD'!A:A)*
             (C4847='2.1.trackMPD'!D:D)*
             (D4847/10^6='2.1.trackMPD'!H:H)*
             (E4847='2.1.trackMPD'!F:F),
0))</f>
        <v>8.887611283004352E-5</v>
      </c>
    </row>
    <row r="4848" spans="1:9" x14ac:dyDescent="0.2">
      <c r="A4848" s="160" t="s">
        <v>29</v>
      </c>
      <c r="B4848" s="160" t="s">
        <v>0</v>
      </c>
      <c r="C4848" s="160">
        <f>_xlfn.XLOOKUP(B4848,'2.1.trackMPD'!$R$7:$R$29,'2.1.trackMPD'!$T$7:$T$29)</f>
        <v>4</v>
      </c>
      <c r="D4848" s="160">
        <v>100</v>
      </c>
      <c r="E4848" s="160" t="s">
        <v>6390</v>
      </c>
      <c r="F4848" s="160" t="s">
        <v>110</v>
      </c>
      <c r="G4848" s="160" t="s">
        <v>124</v>
      </c>
      <c r="H4848" s="160" t="s">
        <v>6393</v>
      </c>
      <c r="I4848" s="160" cm="1">
        <f t="array" ref="I4848">INDEX('2.1.trackMPD'!K:K/(24*60*60),
       MATCH(1,
             (A4848='2.1.trackMPD'!A:A)*
             (C4848='2.1.trackMPD'!D:D)*
             (D4848/10^6='2.1.trackMPD'!H:H)*
             (E4848='2.1.trackMPD'!F:F),
0))</f>
        <v>0</v>
      </c>
    </row>
    <row r="4849" spans="1:9" x14ac:dyDescent="0.2">
      <c r="A4849" s="160" t="s">
        <v>29</v>
      </c>
      <c r="B4849" s="160" t="s">
        <v>0</v>
      </c>
      <c r="C4849" s="160">
        <f>_xlfn.XLOOKUP(B4849,'2.1.trackMPD'!$R$7:$R$29,'2.1.trackMPD'!$T$7:$T$29)</f>
        <v>4</v>
      </c>
      <c r="D4849" s="160">
        <v>100</v>
      </c>
      <c r="E4849" s="160" t="s">
        <v>6390</v>
      </c>
      <c r="F4849" s="160" t="s">
        <v>110</v>
      </c>
      <c r="G4849" s="160" t="s">
        <v>140</v>
      </c>
      <c r="H4849" s="160" t="s">
        <v>6393</v>
      </c>
      <c r="I4849" s="160" cm="1">
        <f t="array" ref="I4849">INDEX('2.1.trackMPD'!L:L/(24*60*60),
       MATCH(1,
             (A4849='2.1.trackMPD'!A:A)*
             (C4849='2.1.trackMPD'!D:D)*
             (D4849/10^6='2.1.trackMPD'!H:H)*
             (E4849='2.1.trackMPD'!F:F),
0))</f>
        <v>0</v>
      </c>
    </row>
    <row r="4850" spans="1:9" x14ac:dyDescent="0.2">
      <c r="A4850" s="160" t="s">
        <v>29</v>
      </c>
      <c r="B4850" s="160" t="s">
        <v>0</v>
      </c>
      <c r="C4850" s="160">
        <f>_xlfn.XLOOKUP(B4850,'2.1.trackMPD'!$R$7:$R$29,'2.1.trackMPD'!$T$7:$T$29)</f>
        <v>4</v>
      </c>
      <c r="D4850" s="160">
        <v>1000</v>
      </c>
      <c r="E4850" s="160" t="s">
        <v>6390</v>
      </c>
      <c r="F4850" s="160" t="s">
        <v>110</v>
      </c>
      <c r="G4850" s="160" t="s">
        <v>124</v>
      </c>
      <c r="H4850" s="160" t="s">
        <v>6392</v>
      </c>
      <c r="I4850" s="160" cm="1">
        <f t="array" ref="I4850">INDEX('2.1.trackMPD'!I:I/(24*60*60),
       MATCH(1,
             (A4850='2.1.trackMPD'!A:A)*
             (C4850='2.1.trackMPD'!D:D)*
             (D4850/10^6='2.1.trackMPD'!H:H)*
             (E4850='2.1.trackMPD'!F:F),
0))</f>
        <v>3.310893474511088E-6</v>
      </c>
    </row>
    <row r="4851" spans="1:9" x14ac:dyDescent="0.2">
      <c r="A4851" s="160" t="s">
        <v>29</v>
      </c>
      <c r="B4851" s="160" t="s">
        <v>0</v>
      </c>
      <c r="C4851" s="160">
        <f>_xlfn.XLOOKUP(B4851,'2.1.trackMPD'!$R$7:$R$29,'2.1.trackMPD'!$T$7:$T$29)</f>
        <v>4</v>
      </c>
      <c r="D4851" s="160">
        <v>1000</v>
      </c>
      <c r="E4851" s="160" t="s">
        <v>6390</v>
      </c>
      <c r="F4851" s="160" t="s">
        <v>110</v>
      </c>
      <c r="G4851" s="160" t="s">
        <v>140</v>
      </c>
      <c r="H4851" s="160" t="s">
        <v>6392</v>
      </c>
      <c r="I4851" s="160" cm="1">
        <f t="array" ref="I4851">INDEX('2.1.trackMPD'!J:J/(24*60*60),
       MATCH(1,
             (A4851='2.1.trackMPD'!A:A)*
             (C4851='2.1.trackMPD'!D:D)*
             (D4851/10^6='2.1.trackMPD'!H:H)*
             (E4851='2.1.trackMPD'!F:F),
0))</f>
        <v>3.8682702178240737E-5</v>
      </c>
    </row>
    <row r="4852" spans="1:9" x14ac:dyDescent="0.2">
      <c r="A4852" s="160" t="s">
        <v>29</v>
      </c>
      <c r="B4852" s="160" t="s">
        <v>0</v>
      </c>
      <c r="C4852" s="160">
        <f>_xlfn.XLOOKUP(B4852,'2.1.trackMPD'!$R$7:$R$29,'2.1.trackMPD'!$T$7:$T$29)</f>
        <v>4</v>
      </c>
      <c r="D4852" s="160">
        <v>1000</v>
      </c>
      <c r="E4852" s="160" t="s">
        <v>6390</v>
      </c>
      <c r="F4852" s="160" t="s">
        <v>110</v>
      </c>
      <c r="G4852" s="160" t="s">
        <v>124</v>
      </c>
      <c r="H4852" s="160" t="s">
        <v>6393</v>
      </c>
      <c r="I4852" s="160" cm="1">
        <f t="array" ref="I4852">INDEX('2.1.trackMPD'!K:K/(24*60*60),
       MATCH(1,
             (A4852='2.1.trackMPD'!A:A)*
             (C4852='2.1.trackMPD'!D:D)*
             (D4852/10^6='2.1.trackMPD'!H:H)*
             (E4852='2.1.trackMPD'!F:F),
0))</f>
        <v>0</v>
      </c>
    </row>
    <row r="4853" spans="1:9" x14ac:dyDescent="0.2">
      <c r="A4853" s="160" t="s">
        <v>29</v>
      </c>
      <c r="B4853" s="160" t="s">
        <v>0</v>
      </c>
      <c r="C4853" s="160">
        <f>_xlfn.XLOOKUP(B4853,'2.1.trackMPD'!$R$7:$R$29,'2.1.trackMPD'!$T$7:$T$29)</f>
        <v>4</v>
      </c>
      <c r="D4853" s="160">
        <v>1000</v>
      </c>
      <c r="E4853" s="160" t="s">
        <v>6390</v>
      </c>
      <c r="F4853" s="160" t="s">
        <v>110</v>
      </c>
      <c r="G4853" s="160" t="s">
        <v>140</v>
      </c>
      <c r="H4853" s="160" t="s">
        <v>6393</v>
      </c>
      <c r="I4853" s="160" cm="1">
        <f t="array" ref="I4853">INDEX('2.1.trackMPD'!L:L/(24*60*60),
       MATCH(1,
             (A4853='2.1.trackMPD'!A:A)*
             (C4853='2.1.trackMPD'!D:D)*
             (D4853/10^6='2.1.trackMPD'!H:H)*
             (E4853='2.1.trackMPD'!F:F),
0))</f>
        <v>0</v>
      </c>
    </row>
    <row r="4854" spans="1:9" x14ac:dyDescent="0.2">
      <c r="A4854" s="160" t="s">
        <v>29</v>
      </c>
      <c r="B4854" s="160" t="s">
        <v>0</v>
      </c>
      <c r="C4854" s="160">
        <f>_xlfn.XLOOKUP(B4854,'2.1.trackMPD'!$R$7:$R$29,'2.1.trackMPD'!$T$7:$T$29)</f>
        <v>4</v>
      </c>
      <c r="D4854" s="160">
        <v>5000</v>
      </c>
      <c r="E4854" s="160" t="s">
        <v>6390</v>
      </c>
      <c r="F4854" s="160" t="s">
        <v>110</v>
      </c>
      <c r="G4854" s="160" t="s">
        <v>124</v>
      </c>
      <c r="H4854" s="160" t="s">
        <v>6392</v>
      </c>
      <c r="I4854" s="160" cm="1">
        <f t="array" ref="I4854">INDEX('2.1.trackMPD'!I:I/(24*60*60),
       MATCH(1,
             (A4854='2.1.trackMPD'!A:A)*
             (C4854='2.1.trackMPD'!D:D)*
             (D4854/10^6='2.1.trackMPD'!H:H)*
             (E4854='2.1.trackMPD'!F:F),
0))</f>
        <v>4.9970044137479517E-6</v>
      </c>
    </row>
    <row r="4855" spans="1:9" x14ac:dyDescent="0.2">
      <c r="A4855" s="160" t="s">
        <v>29</v>
      </c>
      <c r="B4855" s="160" t="s">
        <v>0</v>
      </c>
      <c r="C4855" s="160">
        <f>_xlfn.XLOOKUP(B4855,'2.1.trackMPD'!$R$7:$R$29,'2.1.trackMPD'!$T$7:$T$29)</f>
        <v>4</v>
      </c>
      <c r="D4855" s="160">
        <v>5000</v>
      </c>
      <c r="E4855" s="160" t="s">
        <v>6390</v>
      </c>
      <c r="F4855" s="160" t="s">
        <v>110</v>
      </c>
      <c r="G4855" s="160" t="s">
        <v>140</v>
      </c>
      <c r="H4855" s="160" t="s">
        <v>6392</v>
      </c>
      <c r="I4855" s="160" cm="1">
        <f t="array" ref="I4855">INDEX('2.1.trackMPD'!J:J/(24*60*60),
       MATCH(1,
             (A4855='2.1.trackMPD'!A:A)*
             (C4855='2.1.trackMPD'!D:D)*
             (D4855/10^6='2.1.trackMPD'!H:H)*
             (E4855='2.1.trackMPD'!F:F),
0))</f>
        <v>2.739641067447477E-5</v>
      </c>
    </row>
    <row r="4856" spans="1:9" x14ac:dyDescent="0.2">
      <c r="A4856" s="160" t="s">
        <v>29</v>
      </c>
      <c r="B4856" s="160" t="s">
        <v>0</v>
      </c>
      <c r="C4856" s="160">
        <f>_xlfn.XLOOKUP(B4856,'2.1.trackMPD'!$R$7:$R$29,'2.1.trackMPD'!$T$7:$T$29)</f>
        <v>4</v>
      </c>
      <c r="D4856" s="160">
        <v>5000</v>
      </c>
      <c r="E4856" s="160" t="s">
        <v>6390</v>
      </c>
      <c r="F4856" s="160" t="s">
        <v>110</v>
      </c>
      <c r="G4856" s="160" t="s">
        <v>124</v>
      </c>
      <c r="H4856" s="160" t="s">
        <v>6393</v>
      </c>
      <c r="I4856" s="160" cm="1">
        <f t="array" ref="I4856">INDEX('2.1.trackMPD'!K:K/(24*60*60),
       MATCH(1,
             (A4856='2.1.trackMPD'!A:A)*
             (C4856='2.1.trackMPD'!D:D)*
             (D4856/10^6='2.1.trackMPD'!H:H)*
             (E4856='2.1.trackMPD'!F:F),
0))</f>
        <v>0</v>
      </c>
    </row>
    <row r="4857" spans="1:9" x14ac:dyDescent="0.2">
      <c r="A4857" s="160" t="s">
        <v>29</v>
      </c>
      <c r="B4857" s="160" t="s">
        <v>0</v>
      </c>
      <c r="C4857" s="160">
        <f>_xlfn.XLOOKUP(B4857,'2.1.trackMPD'!$R$7:$R$29,'2.1.trackMPD'!$T$7:$T$29)</f>
        <v>4</v>
      </c>
      <c r="D4857" s="160">
        <v>5000</v>
      </c>
      <c r="E4857" s="160" t="s">
        <v>6390</v>
      </c>
      <c r="F4857" s="160" t="s">
        <v>110</v>
      </c>
      <c r="G4857" s="160" t="s">
        <v>140</v>
      </c>
      <c r="H4857" s="160" t="s">
        <v>6393</v>
      </c>
      <c r="I4857" s="160" cm="1">
        <f t="array" ref="I4857">INDEX('2.1.trackMPD'!L:L/(24*60*60),
       MATCH(1,
             (A4857='2.1.trackMPD'!A:A)*
             (C4857='2.1.trackMPD'!D:D)*
             (D4857/10^6='2.1.trackMPD'!H:H)*
             (E4857='2.1.trackMPD'!F:F),
0))</f>
        <v>0</v>
      </c>
    </row>
    <row r="4858" spans="1:9" x14ac:dyDescent="0.2">
      <c r="A4858" s="160" t="s">
        <v>29</v>
      </c>
      <c r="B4858" s="160" t="s">
        <v>0</v>
      </c>
      <c r="C4858" s="160">
        <f>_xlfn.XLOOKUP(B4858,'2.1.trackMPD'!$R$7:$R$29,'2.1.trackMPD'!$T$7:$T$29)</f>
        <v>4</v>
      </c>
      <c r="D4858" s="160">
        <v>1</v>
      </c>
      <c r="E4858" s="160" t="s">
        <v>6394</v>
      </c>
      <c r="F4858" s="160" t="s">
        <v>110</v>
      </c>
      <c r="G4858" s="160" t="s">
        <v>124</v>
      </c>
      <c r="H4858" s="160" t="s">
        <v>6392</v>
      </c>
      <c r="I4858" s="160" cm="1">
        <f t="array" ref="I4858">INDEX('2.1.trackMPD'!I:I/(24*60*60),
       MATCH(1,
             (A4858='2.1.trackMPD'!A:A)*
             (C4858='2.1.trackMPD'!D:D)*
             (D4858/10^6='2.1.trackMPD'!H:H)*
             (E4858='2.1.trackMPD'!F:F),
0))</f>
        <v>8.2941300971013426E-6</v>
      </c>
    </row>
    <row r="4859" spans="1:9" x14ac:dyDescent="0.2">
      <c r="A4859" s="160" t="s">
        <v>29</v>
      </c>
      <c r="B4859" s="160" t="s">
        <v>0</v>
      </c>
      <c r="C4859" s="160">
        <f>_xlfn.XLOOKUP(B4859,'2.1.trackMPD'!$R$7:$R$29,'2.1.trackMPD'!$T$7:$T$29)</f>
        <v>4</v>
      </c>
      <c r="D4859" s="160">
        <v>1</v>
      </c>
      <c r="E4859" s="160" t="s">
        <v>6394</v>
      </c>
      <c r="F4859" s="160" t="s">
        <v>110</v>
      </c>
      <c r="G4859" s="160" t="s">
        <v>140</v>
      </c>
      <c r="H4859" s="160" t="s">
        <v>6392</v>
      </c>
      <c r="I4859" s="160" cm="1">
        <f t="array" ref="I4859">INDEX('2.1.trackMPD'!J:J/(24*60*60),
       MATCH(1,
             (A4859='2.1.trackMPD'!A:A)*
             (C4859='2.1.trackMPD'!D:D)*
             (D4859/10^6='2.1.trackMPD'!H:H)*
             (E4859='2.1.trackMPD'!F:F),
0))</f>
        <v>3.2525778446947227E-5</v>
      </c>
    </row>
    <row r="4860" spans="1:9" x14ac:dyDescent="0.2">
      <c r="A4860" s="160" t="s">
        <v>29</v>
      </c>
      <c r="B4860" s="160" t="s">
        <v>0</v>
      </c>
      <c r="C4860" s="160">
        <f>_xlfn.XLOOKUP(B4860,'2.1.trackMPD'!$R$7:$R$29,'2.1.trackMPD'!$T$7:$T$29)</f>
        <v>4</v>
      </c>
      <c r="D4860" s="160">
        <v>1</v>
      </c>
      <c r="E4860" s="160" t="s">
        <v>6394</v>
      </c>
      <c r="F4860" s="160" t="s">
        <v>110</v>
      </c>
      <c r="G4860" s="160" t="s">
        <v>124</v>
      </c>
      <c r="H4860" s="160" t="s">
        <v>6393</v>
      </c>
      <c r="I4860" s="160" cm="1">
        <f t="array" ref="I4860">INDEX('2.1.trackMPD'!K:K/(24*60*60),
       MATCH(1,
             (A4860='2.1.trackMPD'!A:A)*
             (C4860='2.1.trackMPD'!D:D)*
             (D4860/10^6='2.1.trackMPD'!H:H)*
             (E4860='2.1.trackMPD'!F:F),
0))</f>
        <v>0</v>
      </c>
    </row>
    <row r="4861" spans="1:9" x14ac:dyDescent="0.2">
      <c r="A4861" s="160" t="s">
        <v>29</v>
      </c>
      <c r="B4861" s="160" t="s">
        <v>0</v>
      </c>
      <c r="C4861" s="160">
        <f>_xlfn.XLOOKUP(B4861,'2.1.trackMPD'!$R$7:$R$29,'2.1.trackMPD'!$T$7:$T$29)</f>
        <v>4</v>
      </c>
      <c r="D4861" s="160">
        <v>1</v>
      </c>
      <c r="E4861" s="160" t="s">
        <v>6394</v>
      </c>
      <c r="F4861" s="160" t="s">
        <v>110</v>
      </c>
      <c r="G4861" s="160" t="s">
        <v>140</v>
      </c>
      <c r="H4861" s="160" t="s">
        <v>6393</v>
      </c>
      <c r="I4861" s="160" cm="1">
        <f t="array" ref="I4861">INDEX('2.1.trackMPD'!L:L/(24*60*60),
       MATCH(1,
             (A4861='2.1.trackMPD'!A:A)*
             (C4861='2.1.trackMPD'!D:D)*
             (D4861/10^6='2.1.trackMPD'!H:H)*
             (E4861='2.1.trackMPD'!F:F),
0))</f>
        <v>0</v>
      </c>
    </row>
    <row r="4862" spans="1:9" x14ac:dyDescent="0.2">
      <c r="A4862" s="160" t="s">
        <v>29</v>
      </c>
      <c r="B4862" s="160" t="s">
        <v>0</v>
      </c>
      <c r="C4862" s="160">
        <f>_xlfn.XLOOKUP(B4862,'2.1.trackMPD'!$R$7:$R$29,'2.1.trackMPD'!$T$7:$T$29)</f>
        <v>4</v>
      </c>
      <c r="D4862" s="160">
        <v>10</v>
      </c>
      <c r="E4862" s="160" t="s">
        <v>6394</v>
      </c>
      <c r="F4862" s="160" t="s">
        <v>110</v>
      </c>
      <c r="G4862" s="160" t="s">
        <v>124</v>
      </c>
      <c r="H4862" s="160" t="s">
        <v>6392</v>
      </c>
      <c r="I4862" s="160" cm="1">
        <f t="array" ref="I4862">INDEX('2.1.trackMPD'!I:I/(24*60*60),
       MATCH(1,
             (A4862='2.1.trackMPD'!A:A)*
             (C4862='2.1.trackMPD'!D:D)*
             (D4862/10^6='2.1.trackMPD'!H:H)*
             (E4862='2.1.trackMPD'!F:F),
0))</f>
        <v>2.7530326966043056E-5</v>
      </c>
    </row>
    <row r="4863" spans="1:9" x14ac:dyDescent="0.2">
      <c r="A4863" s="160" t="s">
        <v>29</v>
      </c>
      <c r="B4863" s="160" t="s">
        <v>0</v>
      </c>
      <c r="C4863" s="160">
        <f>_xlfn.XLOOKUP(B4863,'2.1.trackMPD'!$R$7:$R$29,'2.1.trackMPD'!$T$7:$T$29)</f>
        <v>4</v>
      </c>
      <c r="D4863" s="160">
        <v>10</v>
      </c>
      <c r="E4863" s="160" t="s">
        <v>6394</v>
      </c>
      <c r="F4863" s="160" t="s">
        <v>110</v>
      </c>
      <c r="G4863" s="160" t="s">
        <v>140</v>
      </c>
      <c r="H4863" s="160" t="s">
        <v>6392</v>
      </c>
      <c r="I4863" s="160" cm="1">
        <f t="array" ref="I4863">INDEX('2.1.trackMPD'!J:J/(24*60*60),
       MATCH(1,
             (A4863='2.1.trackMPD'!A:A)*
             (C4863='2.1.trackMPD'!D:D)*
             (D4863/10^6='2.1.trackMPD'!H:H)*
             (E4863='2.1.trackMPD'!F:F),
0))</f>
        <v>9.5867436069561234E-5</v>
      </c>
    </row>
    <row r="4864" spans="1:9" x14ac:dyDescent="0.2">
      <c r="A4864" s="160" t="s">
        <v>29</v>
      </c>
      <c r="B4864" s="160" t="s">
        <v>0</v>
      </c>
      <c r="C4864" s="160">
        <f>_xlfn.XLOOKUP(B4864,'2.1.trackMPD'!$R$7:$R$29,'2.1.trackMPD'!$T$7:$T$29)</f>
        <v>4</v>
      </c>
      <c r="D4864" s="160">
        <v>10</v>
      </c>
      <c r="E4864" s="160" t="s">
        <v>6394</v>
      </c>
      <c r="F4864" s="160" t="s">
        <v>110</v>
      </c>
      <c r="G4864" s="160" t="s">
        <v>124</v>
      </c>
      <c r="H4864" s="160" t="s">
        <v>6393</v>
      </c>
      <c r="I4864" s="160" cm="1">
        <f t="array" ref="I4864">INDEX('2.1.trackMPD'!K:K/(24*60*60),
       MATCH(1,
             (A4864='2.1.trackMPD'!A:A)*
             (C4864='2.1.trackMPD'!D:D)*
             (D4864/10^6='2.1.trackMPD'!H:H)*
             (E4864='2.1.trackMPD'!F:F),
0))</f>
        <v>0</v>
      </c>
    </row>
    <row r="4865" spans="1:9" x14ac:dyDescent="0.2">
      <c r="A4865" s="160" t="s">
        <v>29</v>
      </c>
      <c r="B4865" s="160" t="s">
        <v>0</v>
      </c>
      <c r="C4865" s="160">
        <f>_xlfn.XLOOKUP(B4865,'2.1.trackMPD'!$R$7:$R$29,'2.1.trackMPD'!$T$7:$T$29)</f>
        <v>4</v>
      </c>
      <c r="D4865" s="160">
        <v>10</v>
      </c>
      <c r="E4865" s="160" t="s">
        <v>6394</v>
      </c>
      <c r="F4865" s="160" t="s">
        <v>110</v>
      </c>
      <c r="G4865" s="160" t="s">
        <v>140</v>
      </c>
      <c r="H4865" s="160" t="s">
        <v>6393</v>
      </c>
      <c r="I4865" s="160" cm="1">
        <f t="array" ref="I4865">INDEX('2.1.trackMPD'!L:L/(24*60*60),
       MATCH(1,
             (A4865='2.1.trackMPD'!A:A)*
             (C4865='2.1.trackMPD'!D:D)*
             (D4865/10^6='2.1.trackMPD'!H:H)*
             (E4865='2.1.trackMPD'!F:F),
0))</f>
        <v>0</v>
      </c>
    </row>
    <row r="4866" spans="1:9" x14ac:dyDescent="0.2">
      <c r="A4866" s="160" t="s">
        <v>29</v>
      </c>
      <c r="B4866" s="160" t="s">
        <v>0</v>
      </c>
      <c r="C4866" s="160">
        <f>_xlfn.XLOOKUP(B4866,'2.1.trackMPD'!$R$7:$R$29,'2.1.trackMPD'!$T$7:$T$29)</f>
        <v>4</v>
      </c>
      <c r="D4866" s="160">
        <v>100</v>
      </c>
      <c r="E4866" s="160" t="s">
        <v>6394</v>
      </c>
      <c r="F4866" s="160" t="s">
        <v>110</v>
      </c>
      <c r="G4866" s="160" t="s">
        <v>124</v>
      </c>
      <c r="H4866" s="160" t="s">
        <v>6392</v>
      </c>
      <c r="I4866" s="160" cm="1">
        <f t="array" ref="I4866">INDEX('2.1.trackMPD'!I:I/(24*60*60),
       MATCH(1,
             (A4866='2.1.trackMPD'!A:A)*
             (C4866='2.1.trackMPD'!D:D)*
             (D4866/10^6='2.1.trackMPD'!H:H)*
             (E4866='2.1.trackMPD'!F:F),
0))</f>
        <v>7.0891702449741089E-6</v>
      </c>
    </row>
    <row r="4867" spans="1:9" x14ac:dyDescent="0.2">
      <c r="A4867" s="160" t="s">
        <v>29</v>
      </c>
      <c r="B4867" s="160" t="s">
        <v>0</v>
      </c>
      <c r="C4867" s="160">
        <f>_xlfn.XLOOKUP(B4867,'2.1.trackMPD'!$R$7:$R$29,'2.1.trackMPD'!$T$7:$T$29)</f>
        <v>4</v>
      </c>
      <c r="D4867" s="160">
        <v>100</v>
      </c>
      <c r="E4867" s="160" t="s">
        <v>6394</v>
      </c>
      <c r="F4867" s="160" t="s">
        <v>110</v>
      </c>
      <c r="G4867" s="160" t="s">
        <v>140</v>
      </c>
      <c r="H4867" s="160" t="s">
        <v>6392</v>
      </c>
      <c r="I4867" s="160" cm="1">
        <f t="array" ref="I4867">INDEX('2.1.trackMPD'!J:J/(24*60*60),
       MATCH(1,
             (A4867='2.1.trackMPD'!A:A)*
             (C4867='2.1.trackMPD'!D:D)*
             (D4867/10^6='2.1.trackMPD'!H:H)*
             (E4867='2.1.trackMPD'!F:F),
0))</f>
        <v>9.7180539129526627E-5</v>
      </c>
    </row>
    <row r="4868" spans="1:9" x14ac:dyDescent="0.2">
      <c r="A4868" s="160" t="s">
        <v>29</v>
      </c>
      <c r="B4868" s="160" t="s">
        <v>0</v>
      </c>
      <c r="C4868" s="160">
        <f>_xlfn.XLOOKUP(B4868,'2.1.trackMPD'!$R$7:$R$29,'2.1.trackMPD'!$T$7:$T$29)</f>
        <v>4</v>
      </c>
      <c r="D4868" s="160">
        <v>100</v>
      </c>
      <c r="E4868" s="160" t="s">
        <v>6394</v>
      </c>
      <c r="F4868" s="160" t="s">
        <v>110</v>
      </c>
      <c r="G4868" s="160" t="s">
        <v>124</v>
      </c>
      <c r="H4868" s="160" t="s">
        <v>6393</v>
      </c>
      <c r="I4868" s="160" cm="1">
        <f t="array" ref="I4868">INDEX('2.1.trackMPD'!K:K/(24*60*60),
       MATCH(1,
             (A4868='2.1.trackMPD'!A:A)*
             (C4868='2.1.trackMPD'!D:D)*
             (D4868/10^6='2.1.trackMPD'!H:H)*
             (E4868='2.1.trackMPD'!F:F),
0))</f>
        <v>0</v>
      </c>
    </row>
    <row r="4869" spans="1:9" x14ac:dyDescent="0.2">
      <c r="A4869" s="160" t="s">
        <v>29</v>
      </c>
      <c r="B4869" s="160" t="s">
        <v>0</v>
      </c>
      <c r="C4869" s="160">
        <f>_xlfn.XLOOKUP(B4869,'2.1.trackMPD'!$R$7:$R$29,'2.1.trackMPD'!$T$7:$T$29)</f>
        <v>4</v>
      </c>
      <c r="D4869" s="160">
        <v>100</v>
      </c>
      <c r="E4869" s="160" t="s">
        <v>6394</v>
      </c>
      <c r="F4869" s="160" t="s">
        <v>110</v>
      </c>
      <c r="G4869" s="160" t="s">
        <v>140</v>
      </c>
      <c r="H4869" s="160" t="s">
        <v>6393</v>
      </c>
      <c r="I4869" s="160" cm="1">
        <f t="array" ref="I4869">INDEX('2.1.trackMPD'!L:L/(24*60*60),
       MATCH(1,
             (A4869='2.1.trackMPD'!A:A)*
             (C4869='2.1.trackMPD'!D:D)*
             (D4869/10^6='2.1.trackMPD'!H:H)*
             (E4869='2.1.trackMPD'!F:F),
0))</f>
        <v>0</v>
      </c>
    </row>
    <row r="4870" spans="1:9" x14ac:dyDescent="0.2">
      <c r="A4870" s="160" t="s">
        <v>29</v>
      </c>
      <c r="B4870" s="160" t="s">
        <v>0</v>
      </c>
      <c r="C4870" s="160">
        <f>_xlfn.XLOOKUP(B4870,'2.1.trackMPD'!$R$7:$R$29,'2.1.trackMPD'!$T$7:$T$29)</f>
        <v>4</v>
      </c>
      <c r="D4870" s="160">
        <v>1000</v>
      </c>
      <c r="E4870" s="160" t="s">
        <v>6394</v>
      </c>
      <c r="F4870" s="160" t="s">
        <v>110</v>
      </c>
      <c r="G4870" s="160" t="s">
        <v>124</v>
      </c>
      <c r="H4870" s="160" t="s">
        <v>6392</v>
      </c>
      <c r="I4870" s="160" cm="1">
        <f t="array" ref="I4870">INDEX('2.1.trackMPD'!I:I/(24*60*60),
       MATCH(1,
             (A4870='2.1.trackMPD'!A:A)*
             (C4870='2.1.trackMPD'!D:D)*
             (D4870/10^6='2.1.trackMPD'!H:H)*
             (E4870='2.1.trackMPD'!F:F),
0))</f>
        <v>3.0682024688685761E-6</v>
      </c>
    </row>
    <row r="4871" spans="1:9" x14ac:dyDescent="0.2">
      <c r="A4871" s="160" t="s">
        <v>29</v>
      </c>
      <c r="B4871" s="160" t="s">
        <v>0</v>
      </c>
      <c r="C4871" s="160">
        <f>_xlfn.XLOOKUP(B4871,'2.1.trackMPD'!$R$7:$R$29,'2.1.trackMPD'!$T$7:$T$29)</f>
        <v>4</v>
      </c>
      <c r="D4871" s="160">
        <v>1000</v>
      </c>
      <c r="E4871" s="160" t="s">
        <v>6394</v>
      </c>
      <c r="F4871" s="160" t="s">
        <v>110</v>
      </c>
      <c r="G4871" s="160" t="s">
        <v>140</v>
      </c>
      <c r="H4871" s="160" t="s">
        <v>6392</v>
      </c>
      <c r="I4871" s="160" cm="1">
        <f t="array" ref="I4871">INDEX('2.1.trackMPD'!J:J/(24*60*60),
       MATCH(1,
             (A4871='2.1.trackMPD'!A:A)*
             (C4871='2.1.trackMPD'!D:D)*
             (D4871/10^6='2.1.trackMPD'!H:H)*
             (E4871='2.1.trackMPD'!F:F),
0))</f>
        <v>3.7659964567587613E-5</v>
      </c>
    </row>
    <row r="4872" spans="1:9" x14ac:dyDescent="0.2">
      <c r="A4872" s="160" t="s">
        <v>29</v>
      </c>
      <c r="B4872" s="160" t="s">
        <v>0</v>
      </c>
      <c r="C4872" s="160">
        <f>_xlfn.XLOOKUP(B4872,'2.1.trackMPD'!$R$7:$R$29,'2.1.trackMPD'!$T$7:$T$29)</f>
        <v>4</v>
      </c>
      <c r="D4872" s="160">
        <v>1000</v>
      </c>
      <c r="E4872" s="160" t="s">
        <v>6394</v>
      </c>
      <c r="F4872" s="160" t="s">
        <v>110</v>
      </c>
      <c r="G4872" s="160" t="s">
        <v>124</v>
      </c>
      <c r="H4872" s="160" t="s">
        <v>6393</v>
      </c>
      <c r="I4872" s="160" cm="1">
        <f t="array" ref="I4872">INDEX('2.1.trackMPD'!K:K/(24*60*60),
       MATCH(1,
             (A4872='2.1.trackMPD'!A:A)*
             (C4872='2.1.trackMPD'!D:D)*
             (D4872/10^6='2.1.trackMPD'!H:H)*
             (E4872='2.1.trackMPD'!F:F),
0))</f>
        <v>0</v>
      </c>
    </row>
    <row r="4873" spans="1:9" x14ac:dyDescent="0.2">
      <c r="A4873" s="160" t="s">
        <v>29</v>
      </c>
      <c r="B4873" s="160" t="s">
        <v>0</v>
      </c>
      <c r="C4873" s="160">
        <f>_xlfn.XLOOKUP(B4873,'2.1.trackMPD'!$R$7:$R$29,'2.1.trackMPD'!$T$7:$T$29)</f>
        <v>4</v>
      </c>
      <c r="D4873" s="160">
        <v>1000</v>
      </c>
      <c r="E4873" s="160" t="s">
        <v>6394</v>
      </c>
      <c r="F4873" s="160" t="s">
        <v>110</v>
      </c>
      <c r="G4873" s="160" t="s">
        <v>140</v>
      </c>
      <c r="H4873" s="160" t="s">
        <v>6393</v>
      </c>
      <c r="I4873" s="160" cm="1">
        <f t="array" ref="I4873">INDEX('2.1.trackMPD'!L:L/(24*60*60),
       MATCH(1,
             (A4873='2.1.trackMPD'!A:A)*
             (C4873='2.1.trackMPD'!D:D)*
             (D4873/10^6='2.1.trackMPD'!H:H)*
             (E4873='2.1.trackMPD'!F:F),
0))</f>
        <v>0</v>
      </c>
    </row>
    <row r="4874" spans="1:9" x14ac:dyDescent="0.2">
      <c r="A4874" s="160" t="s">
        <v>29</v>
      </c>
      <c r="B4874" s="160" t="s">
        <v>0</v>
      </c>
      <c r="C4874" s="160">
        <f>_xlfn.XLOOKUP(B4874,'2.1.trackMPD'!$R$7:$R$29,'2.1.trackMPD'!$T$7:$T$29)</f>
        <v>4</v>
      </c>
      <c r="D4874" s="160">
        <v>5000</v>
      </c>
      <c r="E4874" s="160" t="s">
        <v>6394</v>
      </c>
      <c r="F4874" s="160" t="s">
        <v>110</v>
      </c>
      <c r="G4874" s="160" t="s">
        <v>124</v>
      </c>
      <c r="H4874" s="160" t="s">
        <v>6392</v>
      </c>
      <c r="I4874" s="160" cm="1">
        <f t="array" ref="I4874">INDEX('2.1.trackMPD'!I:I/(24*60*60),
       MATCH(1,
             (A4874='2.1.trackMPD'!A:A)*
             (C4874='2.1.trackMPD'!D:D)*
             (D4874/10^6='2.1.trackMPD'!H:H)*
             (E4874='2.1.trackMPD'!F:F),
0))</f>
        <v>3.7377735774128013E-6</v>
      </c>
    </row>
    <row r="4875" spans="1:9" x14ac:dyDescent="0.2">
      <c r="A4875" s="160" t="s">
        <v>29</v>
      </c>
      <c r="B4875" s="160" t="s">
        <v>0</v>
      </c>
      <c r="C4875" s="160">
        <f>_xlfn.XLOOKUP(B4875,'2.1.trackMPD'!$R$7:$R$29,'2.1.trackMPD'!$T$7:$T$29)</f>
        <v>4</v>
      </c>
      <c r="D4875" s="160">
        <v>5000</v>
      </c>
      <c r="E4875" s="160" t="s">
        <v>6394</v>
      </c>
      <c r="F4875" s="160" t="s">
        <v>110</v>
      </c>
      <c r="G4875" s="160" t="s">
        <v>140</v>
      </c>
      <c r="H4875" s="160" t="s">
        <v>6392</v>
      </c>
      <c r="I4875" s="160" cm="1">
        <f t="array" ref="I4875">INDEX('2.1.trackMPD'!J:J/(24*60*60),
       MATCH(1,
             (A4875='2.1.trackMPD'!A:A)*
             (C4875='2.1.trackMPD'!D:D)*
             (D4875/10^6='2.1.trackMPD'!H:H)*
             (E4875='2.1.trackMPD'!F:F),
0))</f>
        <v>2.7764637749295025E-5</v>
      </c>
    </row>
    <row r="4876" spans="1:9" x14ac:dyDescent="0.2">
      <c r="A4876" s="160" t="s">
        <v>29</v>
      </c>
      <c r="B4876" s="160" t="s">
        <v>0</v>
      </c>
      <c r="C4876" s="160">
        <f>_xlfn.XLOOKUP(B4876,'2.1.trackMPD'!$R$7:$R$29,'2.1.trackMPD'!$T$7:$T$29)</f>
        <v>4</v>
      </c>
      <c r="D4876" s="160">
        <v>5000</v>
      </c>
      <c r="E4876" s="160" t="s">
        <v>6394</v>
      </c>
      <c r="F4876" s="160" t="s">
        <v>110</v>
      </c>
      <c r="G4876" s="160" t="s">
        <v>124</v>
      </c>
      <c r="H4876" s="160" t="s">
        <v>6393</v>
      </c>
      <c r="I4876" s="160" cm="1">
        <f t="array" ref="I4876">INDEX('2.1.trackMPD'!K:K/(24*60*60),
       MATCH(1,
             (A4876='2.1.trackMPD'!A:A)*
             (C4876='2.1.trackMPD'!D:D)*
             (D4876/10^6='2.1.trackMPD'!H:H)*
             (E4876='2.1.trackMPD'!F:F),
0))</f>
        <v>0</v>
      </c>
    </row>
    <row r="4877" spans="1:9" x14ac:dyDescent="0.2">
      <c r="A4877" s="160" t="s">
        <v>29</v>
      </c>
      <c r="B4877" s="160" t="s">
        <v>0</v>
      </c>
      <c r="C4877" s="160">
        <f>_xlfn.XLOOKUP(B4877,'2.1.trackMPD'!$R$7:$R$29,'2.1.trackMPD'!$T$7:$T$29)</f>
        <v>4</v>
      </c>
      <c r="D4877" s="160">
        <v>5000</v>
      </c>
      <c r="E4877" s="160" t="s">
        <v>6394</v>
      </c>
      <c r="F4877" s="160" t="s">
        <v>110</v>
      </c>
      <c r="G4877" s="160" t="s">
        <v>140</v>
      </c>
      <c r="H4877" s="160" t="s">
        <v>6393</v>
      </c>
      <c r="I4877" s="160" cm="1">
        <f t="array" ref="I4877">INDEX('2.1.trackMPD'!L:L/(24*60*60),
       MATCH(1,
             (A4877='2.1.trackMPD'!A:A)*
             (C4877='2.1.trackMPD'!D:D)*
             (D4877/10^6='2.1.trackMPD'!H:H)*
             (E4877='2.1.trackMPD'!F:F),
0))</f>
        <v>0</v>
      </c>
    </row>
    <row r="4878" spans="1:9" x14ac:dyDescent="0.2">
      <c r="A4878" s="160" t="s">
        <v>29</v>
      </c>
      <c r="B4878" s="160" t="s">
        <v>0</v>
      </c>
      <c r="C4878" s="160">
        <f>_xlfn.XLOOKUP(B4878,'2.1.trackMPD'!$R$7:$R$29,'2.1.trackMPD'!$T$7:$T$29)</f>
        <v>4</v>
      </c>
      <c r="D4878" s="160">
        <v>1</v>
      </c>
      <c r="E4878" s="160" t="s">
        <v>6395</v>
      </c>
      <c r="F4878" s="160" t="s">
        <v>110</v>
      </c>
      <c r="G4878" s="160" t="s">
        <v>124</v>
      </c>
      <c r="H4878" s="160" t="s">
        <v>6392</v>
      </c>
      <c r="I4878" s="160" t="e" cm="1">
        <f t="array" ref="I4878">INDEX('2.1.trackMPD'!I:I/(24*60*60),
       MATCH(1,
             (A4878='2.1.trackMPD'!A:A)*
             (C4878='2.1.trackMPD'!D:D)*
             (D4878/10^6='2.1.trackMPD'!H:H)*
             (E4878='2.1.trackMPD'!F:F),
0))</f>
        <v>#N/A</v>
      </c>
    </row>
    <row r="4879" spans="1:9" x14ac:dyDescent="0.2">
      <c r="A4879" s="160" t="s">
        <v>29</v>
      </c>
      <c r="B4879" s="160" t="s">
        <v>0</v>
      </c>
      <c r="C4879" s="160">
        <f>_xlfn.XLOOKUP(B4879,'2.1.trackMPD'!$R$7:$R$29,'2.1.trackMPD'!$T$7:$T$29)</f>
        <v>4</v>
      </c>
      <c r="D4879" s="160">
        <v>1</v>
      </c>
      <c r="E4879" s="160" t="s">
        <v>6395</v>
      </c>
      <c r="F4879" s="160" t="s">
        <v>110</v>
      </c>
      <c r="G4879" s="160" t="s">
        <v>140</v>
      </c>
      <c r="H4879" s="160" t="s">
        <v>6392</v>
      </c>
      <c r="I4879" s="160" t="e" cm="1">
        <f t="array" ref="I4879">INDEX('2.1.trackMPD'!J:J/(24*60*60),
       MATCH(1,
             (A4879='2.1.trackMPD'!A:A)*
             (C4879='2.1.trackMPD'!D:D)*
             (D4879/10^6='2.1.trackMPD'!H:H)*
             (E4879='2.1.trackMPD'!F:F),
0))</f>
        <v>#N/A</v>
      </c>
    </row>
    <row r="4880" spans="1:9" x14ac:dyDescent="0.2">
      <c r="A4880" s="160" t="s">
        <v>29</v>
      </c>
      <c r="B4880" s="160" t="s">
        <v>0</v>
      </c>
      <c r="C4880" s="160">
        <f>_xlfn.XLOOKUP(B4880,'2.1.trackMPD'!$R$7:$R$29,'2.1.trackMPD'!$T$7:$T$29)</f>
        <v>4</v>
      </c>
      <c r="D4880" s="160">
        <v>1</v>
      </c>
      <c r="E4880" s="160" t="s">
        <v>6395</v>
      </c>
      <c r="F4880" s="160" t="s">
        <v>110</v>
      </c>
      <c r="G4880" s="160" t="s">
        <v>124</v>
      </c>
      <c r="H4880" s="160" t="s">
        <v>6393</v>
      </c>
      <c r="I4880" s="160" t="e" cm="1">
        <f t="array" ref="I4880">INDEX('2.1.trackMPD'!K:K/(24*60*60),
       MATCH(1,
             (A4880='2.1.trackMPD'!A:A)*
             (C4880='2.1.trackMPD'!D:D)*
             (D4880/10^6='2.1.trackMPD'!H:H)*
             (E4880='2.1.trackMPD'!F:F),
0))</f>
        <v>#N/A</v>
      </c>
    </row>
    <row r="4881" spans="1:9" x14ac:dyDescent="0.2">
      <c r="A4881" s="160" t="s">
        <v>29</v>
      </c>
      <c r="B4881" s="160" t="s">
        <v>0</v>
      </c>
      <c r="C4881" s="160">
        <f>_xlfn.XLOOKUP(B4881,'2.1.trackMPD'!$R$7:$R$29,'2.1.trackMPD'!$T$7:$T$29)</f>
        <v>4</v>
      </c>
      <c r="D4881" s="160">
        <v>1</v>
      </c>
      <c r="E4881" s="160" t="s">
        <v>6395</v>
      </c>
      <c r="F4881" s="160" t="s">
        <v>110</v>
      </c>
      <c r="G4881" s="160" t="s">
        <v>140</v>
      </c>
      <c r="H4881" s="160" t="s">
        <v>6393</v>
      </c>
      <c r="I4881" s="160" t="e" cm="1">
        <f t="array" ref="I4881">INDEX('2.1.trackMPD'!L:L/(24*60*60),
       MATCH(1,
             (A4881='2.1.trackMPD'!A:A)*
             (C4881='2.1.trackMPD'!D:D)*
             (D4881/10^6='2.1.trackMPD'!H:H)*
             (E4881='2.1.trackMPD'!F:F),
0))</f>
        <v>#N/A</v>
      </c>
    </row>
    <row r="4882" spans="1:9" x14ac:dyDescent="0.2">
      <c r="A4882" s="160" t="s">
        <v>29</v>
      </c>
      <c r="B4882" s="160" t="s">
        <v>0</v>
      </c>
      <c r="C4882" s="160">
        <f>_xlfn.XLOOKUP(B4882,'2.1.trackMPD'!$R$7:$R$29,'2.1.trackMPD'!$T$7:$T$29)</f>
        <v>4</v>
      </c>
      <c r="D4882" s="160">
        <v>10</v>
      </c>
      <c r="E4882" s="160" t="s">
        <v>6395</v>
      </c>
      <c r="F4882" s="160" t="s">
        <v>110</v>
      </c>
      <c r="G4882" s="160" t="s">
        <v>124</v>
      </c>
      <c r="H4882" s="160" t="s">
        <v>6392</v>
      </c>
      <c r="I4882" s="160" t="e" cm="1">
        <f t="array" ref="I4882">INDEX('2.1.trackMPD'!I:I/(24*60*60),
       MATCH(1,
             (A4882='2.1.trackMPD'!A:A)*
             (C4882='2.1.trackMPD'!D:D)*
             (D4882/10^6='2.1.trackMPD'!H:H)*
             (E4882='2.1.trackMPD'!F:F),
0))</f>
        <v>#N/A</v>
      </c>
    </row>
    <row r="4883" spans="1:9" x14ac:dyDescent="0.2">
      <c r="A4883" s="160" t="s">
        <v>29</v>
      </c>
      <c r="B4883" s="160" t="s">
        <v>0</v>
      </c>
      <c r="C4883" s="160">
        <f>_xlfn.XLOOKUP(B4883,'2.1.trackMPD'!$R$7:$R$29,'2.1.trackMPD'!$T$7:$T$29)</f>
        <v>4</v>
      </c>
      <c r="D4883" s="160">
        <v>10</v>
      </c>
      <c r="E4883" s="160" t="s">
        <v>6395</v>
      </c>
      <c r="F4883" s="160" t="s">
        <v>110</v>
      </c>
      <c r="G4883" s="160" t="s">
        <v>140</v>
      </c>
      <c r="H4883" s="160" t="s">
        <v>6392</v>
      </c>
      <c r="I4883" s="160" t="e" cm="1">
        <f t="array" ref="I4883">INDEX('2.1.trackMPD'!J:J/(24*60*60),
       MATCH(1,
             (A4883='2.1.trackMPD'!A:A)*
             (C4883='2.1.trackMPD'!D:D)*
             (D4883/10^6='2.1.trackMPD'!H:H)*
             (E4883='2.1.trackMPD'!F:F),
0))</f>
        <v>#N/A</v>
      </c>
    </row>
    <row r="4884" spans="1:9" x14ac:dyDescent="0.2">
      <c r="A4884" s="160" t="s">
        <v>29</v>
      </c>
      <c r="B4884" s="160" t="s">
        <v>0</v>
      </c>
      <c r="C4884" s="160">
        <f>_xlfn.XLOOKUP(B4884,'2.1.trackMPD'!$R$7:$R$29,'2.1.trackMPD'!$T$7:$T$29)</f>
        <v>4</v>
      </c>
      <c r="D4884" s="160">
        <v>10</v>
      </c>
      <c r="E4884" s="160" t="s">
        <v>6395</v>
      </c>
      <c r="F4884" s="160" t="s">
        <v>110</v>
      </c>
      <c r="G4884" s="160" t="s">
        <v>124</v>
      </c>
      <c r="H4884" s="160" t="s">
        <v>6393</v>
      </c>
      <c r="I4884" s="160" t="e" cm="1">
        <f t="array" ref="I4884">INDEX('2.1.trackMPD'!K:K/(24*60*60),
       MATCH(1,
             (A4884='2.1.trackMPD'!A:A)*
             (C4884='2.1.trackMPD'!D:D)*
             (D4884/10^6='2.1.trackMPD'!H:H)*
             (E4884='2.1.trackMPD'!F:F),
0))</f>
        <v>#N/A</v>
      </c>
    </row>
    <row r="4885" spans="1:9" x14ac:dyDescent="0.2">
      <c r="A4885" s="160" t="s">
        <v>29</v>
      </c>
      <c r="B4885" s="160" t="s">
        <v>0</v>
      </c>
      <c r="C4885" s="160">
        <f>_xlfn.XLOOKUP(B4885,'2.1.trackMPD'!$R$7:$R$29,'2.1.trackMPD'!$T$7:$T$29)</f>
        <v>4</v>
      </c>
      <c r="D4885" s="160">
        <v>10</v>
      </c>
      <c r="E4885" s="160" t="s">
        <v>6395</v>
      </c>
      <c r="F4885" s="160" t="s">
        <v>110</v>
      </c>
      <c r="G4885" s="160" t="s">
        <v>140</v>
      </c>
      <c r="H4885" s="160" t="s">
        <v>6393</v>
      </c>
      <c r="I4885" s="160" t="e" cm="1">
        <f t="array" ref="I4885">INDEX('2.1.trackMPD'!L:L/(24*60*60),
       MATCH(1,
             (A4885='2.1.trackMPD'!A:A)*
             (C4885='2.1.trackMPD'!D:D)*
             (D4885/10^6='2.1.trackMPD'!H:H)*
             (E4885='2.1.trackMPD'!F:F),
0))</f>
        <v>#N/A</v>
      </c>
    </row>
    <row r="4886" spans="1:9" x14ac:dyDescent="0.2">
      <c r="A4886" s="160" t="s">
        <v>29</v>
      </c>
      <c r="B4886" s="160" t="s">
        <v>0</v>
      </c>
      <c r="C4886" s="160">
        <f>_xlfn.XLOOKUP(B4886,'2.1.trackMPD'!$R$7:$R$29,'2.1.trackMPD'!$T$7:$T$29)</f>
        <v>4</v>
      </c>
      <c r="D4886" s="160">
        <v>100</v>
      </c>
      <c r="E4886" s="160" t="s">
        <v>6395</v>
      </c>
      <c r="F4886" s="160" t="s">
        <v>110</v>
      </c>
      <c r="G4886" s="160" t="s">
        <v>124</v>
      </c>
      <c r="H4886" s="160" t="s">
        <v>6392</v>
      </c>
      <c r="I4886" s="160" t="e" cm="1">
        <f t="array" ref="I4886">INDEX('2.1.trackMPD'!I:I/(24*60*60),
       MATCH(1,
             (A4886='2.1.trackMPD'!A:A)*
             (C4886='2.1.trackMPD'!D:D)*
             (D4886/10^6='2.1.trackMPD'!H:H)*
             (E4886='2.1.trackMPD'!F:F),
0))</f>
        <v>#N/A</v>
      </c>
    </row>
    <row r="4887" spans="1:9" x14ac:dyDescent="0.2">
      <c r="A4887" s="160" t="s">
        <v>29</v>
      </c>
      <c r="B4887" s="160" t="s">
        <v>0</v>
      </c>
      <c r="C4887" s="160">
        <f>_xlfn.XLOOKUP(B4887,'2.1.trackMPD'!$R$7:$R$29,'2.1.trackMPD'!$T$7:$T$29)</f>
        <v>4</v>
      </c>
      <c r="D4887" s="160">
        <v>100</v>
      </c>
      <c r="E4887" s="160" t="s">
        <v>6395</v>
      </c>
      <c r="F4887" s="160" t="s">
        <v>110</v>
      </c>
      <c r="G4887" s="160" t="s">
        <v>140</v>
      </c>
      <c r="H4887" s="160" t="s">
        <v>6392</v>
      </c>
      <c r="I4887" s="160" t="e" cm="1">
        <f t="array" ref="I4887">INDEX('2.1.trackMPD'!J:J/(24*60*60),
       MATCH(1,
             (A4887='2.1.trackMPD'!A:A)*
             (C4887='2.1.trackMPD'!D:D)*
             (D4887/10^6='2.1.trackMPD'!H:H)*
             (E4887='2.1.trackMPD'!F:F),
0))</f>
        <v>#N/A</v>
      </c>
    </row>
    <row r="4888" spans="1:9" x14ac:dyDescent="0.2">
      <c r="A4888" s="160" t="s">
        <v>29</v>
      </c>
      <c r="B4888" s="160" t="s">
        <v>0</v>
      </c>
      <c r="C4888" s="160">
        <f>_xlfn.XLOOKUP(B4888,'2.1.trackMPD'!$R$7:$R$29,'2.1.trackMPD'!$T$7:$T$29)</f>
        <v>4</v>
      </c>
      <c r="D4888" s="160">
        <v>100</v>
      </c>
      <c r="E4888" s="160" t="s">
        <v>6395</v>
      </c>
      <c r="F4888" s="160" t="s">
        <v>110</v>
      </c>
      <c r="G4888" s="160" t="s">
        <v>124</v>
      </c>
      <c r="H4888" s="160" t="s">
        <v>6393</v>
      </c>
      <c r="I4888" s="160" t="e" cm="1">
        <f t="array" ref="I4888">INDEX('2.1.trackMPD'!K:K/(24*60*60),
       MATCH(1,
             (A4888='2.1.trackMPD'!A:A)*
             (C4888='2.1.trackMPD'!D:D)*
             (D4888/10^6='2.1.trackMPD'!H:H)*
             (E4888='2.1.trackMPD'!F:F),
0))</f>
        <v>#N/A</v>
      </c>
    </row>
    <row r="4889" spans="1:9" x14ac:dyDescent="0.2">
      <c r="A4889" s="160" t="s">
        <v>29</v>
      </c>
      <c r="B4889" s="160" t="s">
        <v>0</v>
      </c>
      <c r="C4889" s="160">
        <f>_xlfn.XLOOKUP(B4889,'2.1.trackMPD'!$R$7:$R$29,'2.1.trackMPD'!$T$7:$T$29)</f>
        <v>4</v>
      </c>
      <c r="D4889" s="160">
        <v>100</v>
      </c>
      <c r="E4889" s="160" t="s">
        <v>6395</v>
      </c>
      <c r="F4889" s="160" t="s">
        <v>110</v>
      </c>
      <c r="G4889" s="160" t="s">
        <v>140</v>
      </c>
      <c r="H4889" s="160" t="s">
        <v>6393</v>
      </c>
      <c r="I4889" s="160" t="e" cm="1">
        <f t="array" ref="I4889">INDEX('2.1.trackMPD'!L:L/(24*60*60),
       MATCH(1,
             (A4889='2.1.trackMPD'!A:A)*
             (C4889='2.1.trackMPD'!D:D)*
             (D4889/10^6='2.1.trackMPD'!H:H)*
             (E4889='2.1.trackMPD'!F:F),
0))</f>
        <v>#N/A</v>
      </c>
    </row>
    <row r="4890" spans="1:9" x14ac:dyDescent="0.2">
      <c r="A4890" s="160" t="s">
        <v>29</v>
      </c>
      <c r="B4890" s="160" t="s">
        <v>1</v>
      </c>
      <c r="C4890" s="160">
        <f>_xlfn.XLOOKUP(B4890,'2.1.trackMPD'!$R$7:$R$29,'2.1.trackMPD'!$T$7:$T$29)</f>
        <v>3</v>
      </c>
      <c r="D4890" s="160">
        <v>1</v>
      </c>
      <c r="E4890" s="160" t="s">
        <v>6390</v>
      </c>
      <c r="F4890" s="160" t="s">
        <v>110</v>
      </c>
      <c r="G4890" s="160" t="s">
        <v>124</v>
      </c>
      <c r="H4890" s="160" t="s">
        <v>6392</v>
      </c>
      <c r="I4890" s="160" cm="1">
        <f t="array" ref="I4890">INDEX('2.1.trackMPD'!I:I/(24*60*60),
       MATCH(1,
             (A4890='2.1.trackMPD'!A:A)*
             (C4890='2.1.trackMPD'!D:D)*
             (D4890/10^6='2.1.trackMPD'!H:H)*
             (E4890='2.1.trackMPD'!F:F),
0))</f>
        <v>4.0871755938598607E-6</v>
      </c>
    </row>
    <row r="4891" spans="1:9" x14ac:dyDescent="0.2">
      <c r="A4891" s="160" t="s">
        <v>29</v>
      </c>
      <c r="B4891" s="160" t="s">
        <v>1</v>
      </c>
      <c r="C4891" s="160">
        <f>_xlfn.XLOOKUP(B4891,'2.1.trackMPD'!$R$7:$R$29,'2.1.trackMPD'!$T$7:$T$29)</f>
        <v>3</v>
      </c>
      <c r="D4891" s="160">
        <v>1</v>
      </c>
      <c r="E4891" s="160" t="s">
        <v>6390</v>
      </c>
      <c r="F4891" s="160" t="s">
        <v>110</v>
      </c>
      <c r="G4891" s="160" t="s">
        <v>140</v>
      </c>
      <c r="H4891" s="160" t="s">
        <v>6392</v>
      </c>
      <c r="I4891" s="160" cm="1">
        <f t="array" ref="I4891">INDEX('2.1.trackMPD'!J:J/(24*60*60),
       MATCH(1,
             (A4891='2.1.trackMPD'!A:A)*
             (C4891='2.1.trackMPD'!D:D)*
             (D4891/10^6='2.1.trackMPD'!H:H)*
             (E4891='2.1.trackMPD'!F:F),
0))</f>
        <v>2.7452903234982638E-5</v>
      </c>
    </row>
    <row r="4892" spans="1:9" x14ac:dyDescent="0.2">
      <c r="A4892" s="160" t="s">
        <v>29</v>
      </c>
      <c r="B4892" s="160" t="s">
        <v>1</v>
      </c>
      <c r="C4892" s="160">
        <f>_xlfn.XLOOKUP(B4892,'2.1.trackMPD'!$R$7:$R$29,'2.1.trackMPD'!$T$7:$T$29)</f>
        <v>3</v>
      </c>
      <c r="D4892" s="160">
        <v>1</v>
      </c>
      <c r="E4892" s="160" t="s">
        <v>6390</v>
      </c>
      <c r="F4892" s="160" t="s">
        <v>110</v>
      </c>
      <c r="G4892" s="160" t="s">
        <v>124</v>
      </c>
      <c r="H4892" s="160" t="s">
        <v>6393</v>
      </c>
      <c r="I4892" s="160" cm="1">
        <f t="array" ref="I4892">INDEX('2.1.trackMPD'!K:K/(24*60*60),
       MATCH(1,
             (A4892='2.1.trackMPD'!A:A)*
             (C4892='2.1.trackMPD'!D:D)*
             (D4892/10^6='2.1.trackMPD'!H:H)*
             (E4892='2.1.trackMPD'!F:F),
0))</f>
        <v>2.1803593232148725E-7</v>
      </c>
    </row>
    <row r="4893" spans="1:9" x14ac:dyDescent="0.2">
      <c r="A4893" s="160" t="s">
        <v>29</v>
      </c>
      <c r="B4893" s="160" t="s">
        <v>1</v>
      </c>
      <c r="C4893" s="160">
        <f>_xlfn.XLOOKUP(B4893,'2.1.trackMPD'!$R$7:$R$29,'2.1.trackMPD'!$T$7:$T$29)</f>
        <v>3</v>
      </c>
      <c r="D4893" s="160">
        <v>1</v>
      </c>
      <c r="E4893" s="160" t="s">
        <v>6390</v>
      </c>
      <c r="F4893" s="160" t="s">
        <v>110</v>
      </c>
      <c r="G4893" s="160" t="s">
        <v>140</v>
      </c>
      <c r="H4893" s="160" t="s">
        <v>6393</v>
      </c>
      <c r="I4893" s="160" cm="1">
        <f t="array" ref="I4893">INDEX('2.1.trackMPD'!L:L/(24*60*60),
       MATCH(1,
             (A4893='2.1.trackMPD'!A:A)*
             (C4893='2.1.trackMPD'!D:D)*
             (D4893/10^6='2.1.trackMPD'!H:H)*
             (E4893='2.1.trackMPD'!F:F),
0))</f>
        <v>0</v>
      </c>
    </row>
    <row r="4894" spans="1:9" x14ac:dyDescent="0.2">
      <c r="A4894" s="160" t="s">
        <v>29</v>
      </c>
      <c r="B4894" s="160" t="s">
        <v>1</v>
      </c>
      <c r="C4894" s="160">
        <f>_xlfn.XLOOKUP(B4894,'2.1.trackMPD'!$R$7:$R$29,'2.1.trackMPD'!$T$7:$T$29)</f>
        <v>3</v>
      </c>
      <c r="D4894" s="160">
        <v>10</v>
      </c>
      <c r="E4894" s="160" t="s">
        <v>6390</v>
      </c>
      <c r="F4894" s="160" t="s">
        <v>110</v>
      </c>
      <c r="G4894" s="160" t="s">
        <v>124</v>
      </c>
      <c r="H4894" s="160" t="s">
        <v>6392</v>
      </c>
      <c r="I4894" s="160" cm="1">
        <f t="array" ref="I4894">INDEX('2.1.trackMPD'!I:I/(24*60*60),
       MATCH(1,
             (A4894='2.1.trackMPD'!A:A)*
             (C4894='2.1.trackMPD'!D:D)*
             (D4894/10^6='2.1.trackMPD'!H:H)*
             (E4894='2.1.trackMPD'!F:F),
0))</f>
        <v>6.6802880476351618E-6</v>
      </c>
    </row>
    <row r="4895" spans="1:9" x14ac:dyDescent="0.2">
      <c r="A4895" s="160" t="s">
        <v>29</v>
      </c>
      <c r="B4895" s="160" t="s">
        <v>1</v>
      </c>
      <c r="C4895" s="160">
        <f>_xlfn.XLOOKUP(B4895,'2.1.trackMPD'!$R$7:$R$29,'2.1.trackMPD'!$T$7:$T$29)</f>
        <v>3</v>
      </c>
      <c r="D4895" s="160">
        <v>10</v>
      </c>
      <c r="E4895" s="160" t="s">
        <v>6390</v>
      </c>
      <c r="F4895" s="160" t="s">
        <v>110</v>
      </c>
      <c r="G4895" s="160" t="s">
        <v>140</v>
      </c>
      <c r="H4895" s="160" t="s">
        <v>6392</v>
      </c>
      <c r="I4895" s="160" cm="1">
        <f t="array" ref="I4895">INDEX('2.1.trackMPD'!J:J/(24*60*60),
       MATCH(1,
             (A4895='2.1.trackMPD'!A:A)*
             (C4895='2.1.trackMPD'!D:D)*
             (D4895/10^6='2.1.trackMPD'!H:H)*
             (E4895='2.1.trackMPD'!F:F),
0))</f>
        <v>3.0747693957376618E-5</v>
      </c>
    </row>
    <row r="4896" spans="1:9" x14ac:dyDescent="0.2">
      <c r="A4896" s="160" t="s">
        <v>29</v>
      </c>
      <c r="B4896" s="160" t="s">
        <v>1</v>
      </c>
      <c r="C4896" s="160">
        <f>_xlfn.XLOOKUP(B4896,'2.1.trackMPD'!$R$7:$R$29,'2.1.trackMPD'!$T$7:$T$29)</f>
        <v>3</v>
      </c>
      <c r="D4896" s="160">
        <v>10</v>
      </c>
      <c r="E4896" s="160" t="s">
        <v>6390</v>
      </c>
      <c r="F4896" s="160" t="s">
        <v>110</v>
      </c>
      <c r="G4896" s="160" t="s">
        <v>124</v>
      </c>
      <c r="H4896" s="160" t="s">
        <v>6393</v>
      </c>
      <c r="I4896" s="160" cm="1">
        <f t="array" ref="I4896">INDEX('2.1.trackMPD'!K:K/(24*60*60),
       MATCH(1,
             (A4896='2.1.trackMPD'!A:A)*
             (C4896='2.1.trackMPD'!D:D)*
             (D4896/10^6='2.1.trackMPD'!H:H)*
             (E4896='2.1.trackMPD'!F:F),
0))</f>
        <v>0</v>
      </c>
    </row>
    <row r="4897" spans="1:9" x14ac:dyDescent="0.2">
      <c r="A4897" s="160" t="s">
        <v>29</v>
      </c>
      <c r="B4897" s="160" t="s">
        <v>1</v>
      </c>
      <c r="C4897" s="160">
        <f>_xlfn.XLOOKUP(B4897,'2.1.trackMPD'!$R$7:$R$29,'2.1.trackMPD'!$T$7:$T$29)</f>
        <v>3</v>
      </c>
      <c r="D4897" s="160">
        <v>10</v>
      </c>
      <c r="E4897" s="160" t="s">
        <v>6390</v>
      </c>
      <c r="F4897" s="160" t="s">
        <v>110</v>
      </c>
      <c r="G4897" s="160" t="s">
        <v>140</v>
      </c>
      <c r="H4897" s="160" t="s">
        <v>6393</v>
      </c>
      <c r="I4897" s="160" cm="1">
        <f t="array" ref="I4897">INDEX('2.1.trackMPD'!L:L/(24*60*60),
       MATCH(1,
             (A4897='2.1.trackMPD'!A:A)*
             (C4897='2.1.trackMPD'!D:D)*
             (D4897/10^6='2.1.trackMPD'!H:H)*
             (E4897='2.1.trackMPD'!F:F),
0))</f>
        <v>0</v>
      </c>
    </row>
    <row r="4898" spans="1:9" x14ac:dyDescent="0.2">
      <c r="A4898" s="160" t="s">
        <v>29</v>
      </c>
      <c r="B4898" s="160" t="s">
        <v>1</v>
      </c>
      <c r="C4898" s="160">
        <f>_xlfn.XLOOKUP(B4898,'2.1.trackMPD'!$R$7:$R$29,'2.1.trackMPD'!$T$7:$T$29)</f>
        <v>3</v>
      </c>
      <c r="D4898" s="160">
        <v>100</v>
      </c>
      <c r="E4898" s="160" t="s">
        <v>6390</v>
      </c>
      <c r="F4898" s="160" t="s">
        <v>110</v>
      </c>
      <c r="G4898" s="160" t="s">
        <v>124</v>
      </c>
      <c r="H4898" s="160" t="s">
        <v>6392</v>
      </c>
      <c r="I4898" s="160" cm="1">
        <f t="array" ref="I4898">INDEX('2.1.trackMPD'!I:I/(24*60*60),
       MATCH(1,
             (A4898='2.1.trackMPD'!A:A)*
             (C4898='2.1.trackMPD'!D:D)*
             (D4898/10^6='2.1.trackMPD'!H:H)*
             (E4898='2.1.trackMPD'!F:F),
0))</f>
        <v>7.3861113193324651E-6</v>
      </c>
    </row>
    <row r="4899" spans="1:9" x14ac:dyDescent="0.2">
      <c r="A4899" s="160" t="s">
        <v>29</v>
      </c>
      <c r="B4899" s="160" t="s">
        <v>1</v>
      </c>
      <c r="C4899" s="160">
        <f>_xlfn.XLOOKUP(B4899,'2.1.trackMPD'!$R$7:$R$29,'2.1.trackMPD'!$T$7:$T$29)</f>
        <v>3</v>
      </c>
      <c r="D4899" s="160">
        <v>100</v>
      </c>
      <c r="E4899" s="160" t="s">
        <v>6390</v>
      </c>
      <c r="F4899" s="160" t="s">
        <v>110</v>
      </c>
      <c r="G4899" s="160" t="s">
        <v>140</v>
      </c>
      <c r="H4899" s="160" t="s">
        <v>6392</v>
      </c>
      <c r="I4899" s="160" cm="1">
        <f t="array" ref="I4899">INDEX('2.1.trackMPD'!J:J/(24*60*60),
       MATCH(1,
             (A4899='2.1.trackMPD'!A:A)*
             (C4899='2.1.trackMPD'!D:D)*
             (D4899/10^6='2.1.trackMPD'!H:H)*
             (E4899='2.1.trackMPD'!F:F),
0))</f>
        <v>6.7784276068311684E-5</v>
      </c>
    </row>
    <row r="4900" spans="1:9" x14ac:dyDescent="0.2">
      <c r="A4900" s="160" t="s">
        <v>29</v>
      </c>
      <c r="B4900" s="160" t="s">
        <v>1</v>
      </c>
      <c r="C4900" s="160">
        <f>_xlfn.XLOOKUP(B4900,'2.1.trackMPD'!$R$7:$R$29,'2.1.trackMPD'!$T$7:$T$29)</f>
        <v>3</v>
      </c>
      <c r="D4900" s="160">
        <v>100</v>
      </c>
      <c r="E4900" s="160" t="s">
        <v>6390</v>
      </c>
      <c r="F4900" s="160" t="s">
        <v>110</v>
      </c>
      <c r="G4900" s="160" t="s">
        <v>124</v>
      </c>
      <c r="H4900" s="160" t="s">
        <v>6393</v>
      </c>
      <c r="I4900" s="160" cm="1">
        <f t="array" ref="I4900">INDEX('2.1.trackMPD'!K:K/(24*60*60),
       MATCH(1,
             (A4900='2.1.trackMPD'!A:A)*
             (C4900='2.1.trackMPD'!D:D)*
             (D4900/10^6='2.1.trackMPD'!H:H)*
             (E4900='2.1.trackMPD'!F:F),
0))</f>
        <v>0</v>
      </c>
    </row>
    <row r="4901" spans="1:9" x14ac:dyDescent="0.2">
      <c r="A4901" s="160" t="s">
        <v>29</v>
      </c>
      <c r="B4901" s="160" t="s">
        <v>1</v>
      </c>
      <c r="C4901" s="160">
        <f>_xlfn.XLOOKUP(B4901,'2.1.trackMPD'!$R$7:$R$29,'2.1.trackMPD'!$T$7:$T$29)</f>
        <v>3</v>
      </c>
      <c r="D4901" s="160">
        <v>100</v>
      </c>
      <c r="E4901" s="160" t="s">
        <v>6390</v>
      </c>
      <c r="F4901" s="160" t="s">
        <v>110</v>
      </c>
      <c r="G4901" s="160" t="s">
        <v>140</v>
      </c>
      <c r="H4901" s="160" t="s">
        <v>6393</v>
      </c>
      <c r="I4901" s="160" cm="1">
        <f t="array" ref="I4901">INDEX('2.1.trackMPD'!L:L/(24*60*60),
       MATCH(1,
             (A4901='2.1.trackMPD'!A:A)*
             (C4901='2.1.trackMPD'!D:D)*
             (D4901/10^6='2.1.trackMPD'!H:H)*
             (E4901='2.1.trackMPD'!F:F),
0))</f>
        <v>0</v>
      </c>
    </row>
    <row r="4902" spans="1:9" x14ac:dyDescent="0.2">
      <c r="A4902" s="160" t="s">
        <v>29</v>
      </c>
      <c r="B4902" s="160" t="s">
        <v>1</v>
      </c>
      <c r="C4902" s="160">
        <f>_xlfn.XLOOKUP(B4902,'2.1.trackMPD'!$R$7:$R$29,'2.1.trackMPD'!$T$7:$T$29)</f>
        <v>3</v>
      </c>
      <c r="D4902" s="160">
        <v>1000</v>
      </c>
      <c r="E4902" s="160" t="s">
        <v>6390</v>
      </c>
      <c r="F4902" s="160" t="s">
        <v>110</v>
      </c>
      <c r="G4902" s="160" t="s">
        <v>124</v>
      </c>
      <c r="H4902" s="160" t="s">
        <v>6392</v>
      </c>
      <c r="I4902" s="160" cm="1">
        <f t="array" ref="I4902">INDEX('2.1.trackMPD'!I:I/(24*60*60),
       MATCH(1,
             (A4902='2.1.trackMPD'!A:A)*
             (C4902='2.1.trackMPD'!D:D)*
             (D4902/10^6='2.1.trackMPD'!H:H)*
             (E4902='2.1.trackMPD'!F:F),
0))</f>
        <v>3.6967634117305094E-6</v>
      </c>
    </row>
    <row r="4903" spans="1:9" x14ac:dyDescent="0.2">
      <c r="A4903" s="160" t="s">
        <v>29</v>
      </c>
      <c r="B4903" s="160" t="s">
        <v>1</v>
      </c>
      <c r="C4903" s="160">
        <f>_xlfn.XLOOKUP(B4903,'2.1.trackMPD'!$R$7:$R$29,'2.1.trackMPD'!$T$7:$T$29)</f>
        <v>3</v>
      </c>
      <c r="D4903" s="160">
        <v>1000</v>
      </c>
      <c r="E4903" s="160" t="s">
        <v>6390</v>
      </c>
      <c r="F4903" s="160" t="s">
        <v>110</v>
      </c>
      <c r="G4903" s="160" t="s">
        <v>140</v>
      </c>
      <c r="H4903" s="160" t="s">
        <v>6392</v>
      </c>
      <c r="I4903" s="160" cm="1">
        <f t="array" ref="I4903">INDEX('2.1.trackMPD'!J:J/(24*60*60),
       MATCH(1,
             (A4903='2.1.trackMPD'!A:A)*
             (C4903='2.1.trackMPD'!D:D)*
             (D4903/10^6='2.1.trackMPD'!H:H)*
             (E4903='2.1.trackMPD'!F:F),
0))</f>
        <v>3.207092056395602E-5</v>
      </c>
    </row>
    <row r="4904" spans="1:9" x14ac:dyDescent="0.2">
      <c r="A4904" s="160" t="s">
        <v>29</v>
      </c>
      <c r="B4904" s="160" t="s">
        <v>1</v>
      </c>
      <c r="C4904" s="160">
        <f>_xlfn.XLOOKUP(B4904,'2.1.trackMPD'!$R$7:$R$29,'2.1.trackMPD'!$T$7:$T$29)</f>
        <v>3</v>
      </c>
      <c r="D4904" s="160">
        <v>1000</v>
      </c>
      <c r="E4904" s="160" t="s">
        <v>6390</v>
      </c>
      <c r="F4904" s="160" t="s">
        <v>110</v>
      </c>
      <c r="G4904" s="160" t="s">
        <v>124</v>
      </c>
      <c r="H4904" s="160" t="s">
        <v>6393</v>
      </c>
      <c r="I4904" s="160" cm="1">
        <f t="array" ref="I4904">INDEX('2.1.trackMPD'!K:K/(24*60*60),
       MATCH(1,
             (A4904='2.1.trackMPD'!A:A)*
             (C4904='2.1.trackMPD'!D:D)*
             (D4904/10^6='2.1.trackMPD'!H:H)*
             (E4904='2.1.trackMPD'!F:F),
0))</f>
        <v>0</v>
      </c>
    </row>
    <row r="4905" spans="1:9" x14ac:dyDescent="0.2">
      <c r="A4905" s="160" t="s">
        <v>29</v>
      </c>
      <c r="B4905" s="160" t="s">
        <v>1</v>
      </c>
      <c r="C4905" s="160">
        <f>_xlfn.XLOOKUP(B4905,'2.1.trackMPD'!$R$7:$R$29,'2.1.trackMPD'!$T$7:$T$29)</f>
        <v>3</v>
      </c>
      <c r="D4905" s="160">
        <v>1000</v>
      </c>
      <c r="E4905" s="160" t="s">
        <v>6390</v>
      </c>
      <c r="F4905" s="160" t="s">
        <v>110</v>
      </c>
      <c r="G4905" s="160" t="s">
        <v>140</v>
      </c>
      <c r="H4905" s="160" t="s">
        <v>6393</v>
      </c>
      <c r="I4905" s="160" cm="1">
        <f t="array" ref="I4905">INDEX('2.1.trackMPD'!L:L/(24*60*60),
       MATCH(1,
             (A4905='2.1.trackMPD'!A:A)*
             (C4905='2.1.trackMPD'!D:D)*
             (D4905/10^6='2.1.trackMPD'!H:H)*
             (E4905='2.1.trackMPD'!F:F),
0))</f>
        <v>0</v>
      </c>
    </row>
    <row r="4906" spans="1:9" x14ac:dyDescent="0.2">
      <c r="A4906" s="160" t="s">
        <v>29</v>
      </c>
      <c r="B4906" s="160" t="s">
        <v>1</v>
      </c>
      <c r="C4906" s="160">
        <f>_xlfn.XLOOKUP(B4906,'2.1.trackMPD'!$R$7:$R$29,'2.1.trackMPD'!$T$7:$T$29)</f>
        <v>3</v>
      </c>
      <c r="D4906" s="160">
        <v>5000</v>
      </c>
      <c r="E4906" s="160" t="s">
        <v>6390</v>
      </c>
      <c r="F4906" s="160" t="s">
        <v>110</v>
      </c>
      <c r="G4906" s="160" t="s">
        <v>124</v>
      </c>
      <c r="H4906" s="160" t="s">
        <v>6392</v>
      </c>
      <c r="I4906" s="160" cm="1">
        <f t="array" ref="I4906">INDEX('2.1.trackMPD'!I:I/(24*60*60),
       MATCH(1,
             (A4906='2.1.trackMPD'!A:A)*
             (C4906='2.1.trackMPD'!D:D)*
             (D4906/10^6='2.1.trackMPD'!H:H)*
             (E4906='2.1.trackMPD'!F:F),
0))</f>
        <v>4.0384719581969441E-6</v>
      </c>
    </row>
    <row r="4907" spans="1:9" x14ac:dyDescent="0.2">
      <c r="A4907" s="160" t="s">
        <v>29</v>
      </c>
      <c r="B4907" s="160" t="s">
        <v>1</v>
      </c>
      <c r="C4907" s="160">
        <f>_xlfn.XLOOKUP(B4907,'2.1.trackMPD'!$R$7:$R$29,'2.1.trackMPD'!$T$7:$T$29)</f>
        <v>3</v>
      </c>
      <c r="D4907" s="160">
        <v>5000</v>
      </c>
      <c r="E4907" s="160" t="s">
        <v>6390</v>
      </c>
      <c r="F4907" s="160" t="s">
        <v>110</v>
      </c>
      <c r="G4907" s="160" t="s">
        <v>140</v>
      </c>
      <c r="H4907" s="160" t="s">
        <v>6392</v>
      </c>
      <c r="I4907" s="160" cm="1">
        <f t="array" ref="I4907">INDEX('2.1.trackMPD'!J:J/(24*60*60),
       MATCH(1,
             (A4907='2.1.trackMPD'!A:A)*
             (C4907='2.1.trackMPD'!D:D)*
             (D4907/10^6='2.1.trackMPD'!H:H)*
             (E4907='2.1.trackMPD'!F:F),
0))</f>
        <v>2.9221855215203126E-5</v>
      </c>
    </row>
    <row r="4908" spans="1:9" x14ac:dyDescent="0.2">
      <c r="A4908" s="160" t="s">
        <v>29</v>
      </c>
      <c r="B4908" s="160" t="s">
        <v>1</v>
      </c>
      <c r="C4908" s="160">
        <f>_xlfn.XLOOKUP(B4908,'2.1.trackMPD'!$R$7:$R$29,'2.1.trackMPD'!$T$7:$T$29)</f>
        <v>3</v>
      </c>
      <c r="D4908" s="160">
        <v>5000</v>
      </c>
      <c r="E4908" s="160" t="s">
        <v>6390</v>
      </c>
      <c r="F4908" s="160" t="s">
        <v>110</v>
      </c>
      <c r="G4908" s="160" t="s">
        <v>124</v>
      </c>
      <c r="H4908" s="160" t="s">
        <v>6393</v>
      </c>
      <c r="I4908" s="160" cm="1">
        <f t="array" ref="I4908">INDEX('2.1.trackMPD'!K:K/(24*60*60),
       MATCH(1,
             (A4908='2.1.trackMPD'!A:A)*
             (C4908='2.1.trackMPD'!D:D)*
             (D4908/10^6='2.1.trackMPD'!H:H)*
             (E4908='2.1.trackMPD'!F:F),
0))</f>
        <v>0</v>
      </c>
    </row>
    <row r="4909" spans="1:9" x14ac:dyDescent="0.2">
      <c r="A4909" s="160" t="s">
        <v>29</v>
      </c>
      <c r="B4909" s="160" t="s">
        <v>1</v>
      </c>
      <c r="C4909" s="160">
        <f>_xlfn.XLOOKUP(B4909,'2.1.trackMPD'!$R$7:$R$29,'2.1.trackMPD'!$T$7:$T$29)</f>
        <v>3</v>
      </c>
      <c r="D4909" s="160">
        <v>5000</v>
      </c>
      <c r="E4909" s="160" t="s">
        <v>6390</v>
      </c>
      <c r="F4909" s="160" t="s">
        <v>110</v>
      </c>
      <c r="G4909" s="160" t="s">
        <v>140</v>
      </c>
      <c r="H4909" s="160" t="s">
        <v>6393</v>
      </c>
      <c r="I4909" s="160" cm="1">
        <f t="array" ref="I4909">INDEX('2.1.trackMPD'!L:L/(24*60*60),
       MATCH(1,
             (A4909='2.1.trackMPD'!A:A)*
             (C4909='2.1.trackMPD'!D:D)*
             (D4909/10^6='2.1.trackMPD'!H:H)*
             (E4909='2.1.trackMPD'!F:F),
0))</f>
        <v>3.8208772734268747E-7</v>
      </c>
    </row>
    <row r="4910" spans="1:9" x14ac:dyDescent="0.2">
      <c r="A4910" s="160" t="s">
        <v>29</v>
      </c>
      <c r="B4910" s="160" t="s">
        <v>1</v>
      </c>
      <c r="C4910" s="160">
        <f>_xlfn.XLOOKUP(B4910,'2.1.trackMPD'!$R$7:$R$29,'2.1.trackMPD'!$T$7:$T$29)</f>
        <v>3</v>
      </c>
      <c r="D4910" s="160">
        <v>1</v>
      </c>
      <c r="E4910" s="160" t="s">
        <v>6394</v>
      </c>
      <c r="F4910" s="160" t="s">
        <v>110</v>
      </c>
      <c r="G4910" s="160" t="s">
        <v>124</v>
      </c>
      <c r="H4910" s="160" t="s">
        <v>6392</v>
      </c>
      <c r="I4910" s="160" cm="1">
        <f t="array" ref="I4910">INDEX('2.1.trackMPD'!I:I/(24*60*60),
       MATCH(1,
             (A4910='2.1.trackMPD'!A:A)*
             (C4910='2.1.trackMPD'!D:D)*
             (D4910/10^6='2.1.trackMPD'!H:H)*
             (E4910='2.1.trackMPD'!F:F),
0))</f>
        <v>8.9371507684695484E-6</v>
      </c>
    </row>
    <row r="4911" spans="1:9" x14ac:dyDescent="0.2">
      <c r="A4911" s="160" t="s">
        <v>29</v>
      </c>
      <c r="B4911" s="160" t="s">
        <v>1</v>
      </c>
      <c r="C4911" s="160">
        <f>_xlfn.XLOOKUP(B4911,'2.1.trackMPD'!$R$7:$R$29,'2.1.trackMPD'!$T$7:$T$29)</f>
        <v>3</v>
      </c>
      <c r="D4911" s="160">
        <v>1</v>
      </c>
      <c r="E4911" s="160" t="s">
        <v>6394</v>
      </c>
      <c r="F4911" s="160" t="s">
        <v>110</v>
      </c>
      <c r="G4911" s="160" t="s">
        <v>140</v>
      </c>
      <c r="H4911" s="160" t="s">
        <v>6392</v>
      </c>
      <c r="I4911" s="160" cm="1">
        <f t="array" ref="I4911">INDEX('2.1.trackMPD'!J:J/(24*60*60),
       MATCH(1,
             (A4911='2.1.trackMPD'!A:A)*
             (C4911='2.1.trackMPD'!D:D)*
             (D4911/10^6='2.1.trackMPD'!H:H)*
             (E4911='2.1.trackMPD'!F:F),
0))</f>
        <v>3.4682595186169905E-5</v>
      </c>
    </row>
    <row r="4912" spans="1:9" x14ac:dyDescent="0.2">
      <c r="A4912" s="160" t="s">
        <v>29</v>
      </c>
      <c r="B4912" s="160" t="s">
        <v>1</v>
      </c>
      <c r="C4912" s="160">
        <f>_xlfn.XLOOKUP(B4912,'2.1.trackMPD'!$R$7:$R$29,'2.1.trackMPD'!$T$7:$T$29)</f>
        <v>3</v>
      </c>
      <c r="D4912" s="160">
        <v>1</v>
      </c>
      <c r="E4912" s="160" t="s">
        <v>6394</v>
      </c>
      <c r="F4912" s="160" t="s">
        <v>110</v>
      </c>
      <c r="G4912" s="160" t="s">
        <v>124</v>
      </c>
      <c r="H4912" s="160" t="s">
        <v>6393</v>
      </c>
      <c r="I4912" s="160" cm="1">
        <f t="array" ref="I4912">INDEX('2.1.trackMPD'!K:K/(24*60*60),
       MATCH(1,
             (A4912='2.1.trackMPD'!A:A)*
             (C4912='2.1.trackMPD'!D:D)*
             (D4912/10^6='2.1.trackMPD'!H:H)*
             (E4912='2.1.trackMPD'!F:F),
0))</f>
        <v>0</v>
      </c>
    </row>
    <row r="4913" spans="1:9" x14ac:dyDescent="0.2">
      <c r="A4913" s="160" t="s">
        <v>29</v>
      </c>
      <c r="B4913" s="160" t="s">
        <v>1</v>
      </c>
      <c r="C4913" s="160">
        <f>_xlfn.XLOOKUP(B4913,'2.1.trackMPD'!$R$7:$R$29,'2.1.trackMPD'!$T$7:$T$29)</f>
        <v>3</v>
      </c>
      <c r="D4913" s="160">
        <v>1</v>
      </c>
      <c r="E4913" s="160" t="s">
        <v>6394</v>
      </c>
      <c r="F4913" s="160" t="s">
        <v>110</v>
      </c>
      <c r="G4913" s="160" t="s">
        <v>140</v>
      </c>
      <c r="H4913" s="160" t="s">
        <v>6393</v>
      </c>
      <c r="I4913" s="160" cm="1">
        <f t="array" ref="I4913">INDEX('2.1.trackMPD'!L:L/(24*60*60),
       MATCH(1,
             (A4913='2.1.trackMPD'!A:A)*
             (C4913='2.1.trackMPD'!D:D)*
             (D4913/10^6='2.1.trackMPD'!H:H)*
             (E4913='2.1.trackMPD'!F:F),
0))</f>
        <v>0</v>
      </c>
    </row>
    <row r="4914" spans="1:9" x14ac:dyDescent="0.2">
      <c r="A4914" s="160" t="s">
        <v>29</v>
      </c>
      <c r="B4914" s="160" t="s">
        <v>1</v>
      </c>
      <c r="C4914" s="160">
        <f>_xlfn.XLOOKUP(B4914,'2.1.trackMPD'!$R$7:$R$29,'2.1.trackMPD'!$T$7:$T$29)</f>
        <v>3</v>
      </c>
      <c r="D4914" s="160">
        <v>10</v>
      </c>
      <c r="E4914" s="160" t="s">
        <v>6394</v>
      </c>
      <c r="F4914" s="160" t="s">
        <v>110</v>
      </c>
      <c r="G4914" s="160" t="s">
        <v>124</v>
      </c>
      <c r="H4914" s="160" t="s">
        <v>6392</v>
      </c>
      <c r="I4914" s="160" cm="1">
        <f t="array" ref="I4914">INDEX('2.1.trackMPD'!I:I/(24*60*60),
       MATCH(1,
             (A4914='2.1.trackMPD'!A:A)*
             (C4914='2.1.trackMPD'!D:D)*
             (D4914/10^6='2.1.trackMPD'!H:H)*
             (E4914='2.1.trackMPD'!F:F),
0))</f>
        <v>2.2169266035026969E-5</v>
      </c>
    </row>
    <row r="4915" spans="1:9" x14ac:dyDescent="0.2">
      <c r="A4915" s="160" t="s">
        <v>29</v>
      </c>
      <c r="B4915" s="160" t="s">
        <v>1</v>
      </c>
      <c r="C4915" s="160">
        <f>_xlfn.XLOOKUP(B4915,'2.1.trackMPD'!$R$7:$R$29,'2.1.trackMPD'!$T$7:$T$29)</f>
        <v>3</v>
      </c>
      <c r="D4915" s="160">
        <v>10</v>
      </c>
      <c r="E4915" s="160" t="s">
        <v>6394</v>
      </c>
      <c r="F4915" s="160" t="s">
        <v>110</v>
      </c>
      <c r="G4915" s="160" t="s">
        <v>140</v>
      </c>
      <c r="H4915" s="160" t="s">
        <v>6392</v>
      </c>
      <c r="I4915" s="160" cm="1">
        <f t="array" ref="I4915">INDEX('2.1.trackMPD'!J:J/(24*60*60),
       MATCH(1,
             (A4915='2.1.trackMPD'!A:A)*
             (C4915='2.1.trackMPD'!D:D)*
             (D4915/10^6='2.1.trackMPD'!H:H)*
             (E4915='2.1.trackMPD'!F:F),
0))</f>
        <v>9.1031268070025355E-5</v>
      </c>
    </row>
    <row r="4916" spans="1:9" x14ac:dyDescent="0.2">
      <c r="A4916" s="160" t="s">
        <v>29</v>
      </c>
      <c r="B4916" s="160" t="s">
        <v>1</v>
      </c>
      <c r="C4916" s="160">
        <f>_xlfn.XLOOKUP(B4916,'2.1.trackMPD'!$R$7:$R$29,'2.1.trackMPD'!$T$7:$T$29)</f>
        <v>3</v>
      </c>
      <c r="D4916" s="160">
        <v>10</v>
      </c>
      <c r="E4916" s="160" t="s">
        <v>6394</v>
      </c>
      <c r="F4916" s="160" t="s">
        <v>110</v>
      </c>
      <c r="G4916" s="160" t="s">
        <v>124</v>
      </c>
      <c r="H4916" s="160" t="s">
        <v>6393</v>
      </c>
      <c r="I4916" s="160" cm="1">
        <f t="array" ref="I4916">INDEX('2.1.trackMPD'!K:K/(24*60*60),
       MATCH(1,
             (A4916='2.1.trackMPD'!A:A)*
             (C4916='2.1.trackMPD'!D:D)*
             (D4916/10^6='2.1.trackMPD'!H:H)*
             (E4916='2.1.trackMPD'!F:F),
0))</f>
        <v>0</v>
      </c>
    </row>
    <row r="4917" spans="1:9" x14ac:dyDescent="0.2">
      <c r="A4917" s="160" t="s">
        <v>29</v>
      </c>
      <c r="B4917" s="160" t="s">
        <v>1</v>
      </c>
      <c r="C4917" s="160">
        <f>_xlfn.XLOOKUP(B4917,'2.1.trackMPD'!$R$7:$R$29,'2.1.trackMPD'!$T$7:$T$29)</f>
        <v>3</v>
      </c>
      <c r="D4917" s="160">
        <v>10</v>
      </c>
      <c r="E4917" s="160" t="s">
        <v>6394</v>
      </c>
      <c r="F4917" s="160" t="s">
        <v>110</v>
      </c>
      <c r="G4917" s="160" t="s">
        <v>140</v>
      </c>
      <c r="H4917" s="160" t="s">
        <v>6393</v>
      </c>
      <c r="I4917" s="160" cm="1">
        <f t="array" ref="I4917">INDEX('2.1.trackMPD'!L:L/(24*60*60),
       MATCH(1,
             (A4917='2.1.trackMPD'!A:A)*
             (C4917='2.1.trackMPD'!D:D)*
             (D4917/10^6='2.1.trackMPD'!H:H)*
             (E4917='2.1.trackMPD'!F:F),
0))</f>
        <v>0</v>
      </c>
    </row>
    <row r="4918" spans="1:9" x14ac:dyDescent="0.2">
      <c r="A4918" s="160" t="s">
        <v>29</v>
      </c>
      <c r="B4918" s="160" t="s">
        <v>1</v>
      </c>
      <c r="C4918" s="160">
        <f>_xlfn.XLOOKUP(B4918,'2.1.trackMPD'!$R$7:$R$29,'2.1.trackMPD'!$T$7:$T$29)</f>
        <v>3</v>
      </c>
      <c r="D4918" s="160">
        <v>100</v>
      </c>
      <c r="E4918" s="160" t="s">
        <v>6394</v>
      </c>
      <c r="F4918" s="160" t="s">
        <v>110</v>
      </c>
      <c r="G4918" s="160" t="s">
        <v>124</v>
      </c>
      <c r="H4918" s="160" t="s">
        <v>6392</v>
      </c>
      <c r="I4918" s="160" cm="1">
        <f t="array" ref="I4918">INDEX('2.1.trackMPD'!I:I/(24*60*60),
       MATCH(1,
             (A4918='2.1.trackMPD'!A:A)*
             (C4918='2.1.trackMPD'!D:D)*
             (D4918/10^6='2.1.trackMPD'!H:H)*
             (E4918='2.1.trackMPD'!F:F),
0))</f>
        <v>5.2185695333526272E-6</v>
      </c>
    </row>
    <row r="4919" spans="1:9" x14ac:dyDescent="0.2">
      <c r="A4919" s="160" t="s">
        <v>29</v>
      </c>
      <c r="B4919" s="160" t="s">
        <v>1</v>
      </c>
      <c r="C4919" s="160">
        <f>_xlfn.XLOOKUP(B4919,'2.1.trackMPD'!$R$7:$R$29,'2.1.trackMPD'!$T$7:$T$29)</f>
        <v>3</v>
      </c>
      <c r="D4919" s="160">
        <v>100</v>
      </c>
      <c r="E4919" s="160" t="s">
        <v>6394</v>
      </c>
      <c r="F4919" s="160" t="s">
        <v>110</v>
      </c>
      <c r="G4919" s="160" t="s">
        <v>140</v>
      </c>
      <c r="H4919" s="160" t="s">
        <v>6392</v>
      </c>
      <c r="I4919" s="160" cm="1">
        <f t="array" ref="I4919">INDEX('2.1.trackMPD'!J:J/(24*60*60),
       MATCH(1,
             (A4919='2.1.trackMPD'!A:A)*
             (C4919='2.1.trackMPD'!D:D)*
             (D4919/10^6='2.1.trackMPD'!H:H)*
             (E4919='2.1.trackMPD'!F:F),
0))</f>
        <v>6.7613301198436802E-5</v>
      </c>
    </row>
    <row r="4920" spans="1:9" x14ac:dyDescent="0.2">
      <c r="A4920" s="160" t="s">
        <v>29</v>
      </c>
      <c r="B4920" s="160" t="s">
        <v>1</v>
      </c>
      <c r="C4920" s="160">
        <f>_xlfn.XLOOKUP(B4920,'2.1.trackMPD'!$R$7:$R$29,'2.1.trackMPD'!$T$7:$T$29)</f>
        <v>3</v>
      </c>
      <c r="D4920" s="160">
        <v>100</v>
      </c>
      <c r="E4920" s="160" t="s">
        <v>6394</v>
      </c>
      <c r="F4920" s="160" t="s">
        <v>110</v>
      </c>
      <c r="G4920" s="160" t="s">
        <v>124</v>
      </c>
      <c r="H4920" s="160" t="s">
        <v>6393</v>
      </c>
      <c r="I4920" s="160" cm="1">
        <f t="array" ref="I4920">INDEX('2.1.trackMPD'!K:K/(24*60*60),
       MATCH(1,
             (A4920='2.1.trackMPD'!A:A)*
             (C4920='2.1.trackMPD'!D:D)*
             (D4920/10^6='2.1.trackMPD'!H:H)*
             (E4920='2.1.trackMPD'!F:F),
0))</f>
        <v>0</v>
      </c>
    </row>
    <row r="4921" spans="1:9" x14ac:dyDescent="0.2">
      <c r="A4921" s="160" t="s">
        <v>29</v>
      </c>
      <c r="B4921" s="160" t="s">
        <v>1</v>
      </c>
      <c r="C4921" s="160">
        <f>_xlfn.XLOOKUP(B4921,'2.1.trackMPD'!$R$7:$R$29,'2.1.trackMPD'!$T$7:$T$29)</f>
        <v>3</v>
      </c>
      <c r="D4921" s="160">
        <v>100</v>
      </c>
      <c r="E4921" s="160" t="s">
        <v>6394</v>
      </c>
      <c r="F4921" s="160" t="s">
        <v>110</v>
      </c>
      <c r="G4921" s="160" t="s">
        <v>140</v>
      </c>
      <c r="H4921" s="160" t="s">
        <v>6393</v>
      </c>
      <c r="I4921" s="160" cm="1">
        <f t="array" ref="I4921">INDEX('2.1.trackMPD'!L:L/(24*60*60),
       MATCH(1,
             (A4921='2.1.trackMPD'!A:A)*
             (C4921='2.1.trackMPD'!D:D)*
             (D4921/10^6='2.1.trackMPD'!H:H)*
             (E4921='2.1.trackMPD'!F:F),
0))</f>
        <v>0</v>
      </c>
    </row>
    <row r="4922" spans="1:9" x14ac:dyDescent="0.2">
      <c r="A4922" s="160" t="s">
        <v>29</v>
      </c>
      <c r="B4922" s="160" t="s">
        <v>1</v>
      </c>
      <c r="C4922" s="160">
        <f>_xlfn.XLOOKUP(B4922,'2.1.trackMPD'!$R$7:$R$29,'2.1.trackMPD'!$T$7:$T$29)</f>
        <v>3</v>
      </c>
      <c r="D4922" s="160">
        <v>1000</v>
      </c>
      <c r="E4922" s="160" t="s">
        <v>6394</v>
      </c>
      <c r="F4922" s="160" t="s">
        <v>110</v>
      </c>
      <c r="G4922" s="160" t="s">
        <v>124</v>
      </c>
      <c r="H4922" s="160" t="s">
        <v>6392</v>
      </c>
      <c r="I4922" s="160" cm="1">
        <f t="array" ref="I4922">INDEX('2.1.trackMPD'!I:I/(24*60*60),
       MATCH(1,
             (A4922='2.1.trackMPD'!A:A)*
             (C4922='2.1.trackMPD'!D:D)*
             (D4922/10^6='2.1.trackMPD'!H:H)*
             (E4922='2.1.trackMPD'!F:F),
0))</f>
        <v>2.8306360719799885E-6</v>
      </c>
    </row>
    <row r="4923" spans="1:9" x14ac:dyDescent="0.2">
      <c r="A4923" s="160" t="s">
        <v>29</v>
      </c>
      <c r="B4923" s="160" t="s">
        <v>1</v>
      </c>
      <c r="C4923" s="160">
        <f>_xlfn.XLOOKUP(B4923,'2.1.trackMPD'!$R$7:$R$29,'2.1.trackMPD'!$T$7:$T$29)</f>
        <v>3</v>
      </c>
      <c r="D4923" s="160">
        <v>1000</v>
      </c>
      <c r="E4923" s="160" t="s">
        <v>6394</v>
      </c>
      <c r="F4923" s="160" t="s">
        <v>110</v>
      </c>
      <c r="G4923" s="160" t="s">
        <v>140</v>
      </c>
      <c r="H4923" s="160" t="s">
        <v>6392</v>
      </c>
      <c r="I4923" s="160" cm="1">
        <f t="array" ref="I4923">INDEX('2.1.trackMPD'!J:J/(24*60*60),
       MATCH(1,
             (A4923='2.1.trackMPD'!A:A)*
             (C4923='2.1.trackMPD'!D:D)*
             (D4923/10^6='2.1.trackMPD'!H:H)*
             (E4923='2.1.trackMPD'!F:F),
0))</f>
        <v>3.1102723009309725E-5</v>
      </c>
    </row>
    <row r="4924" spans="1:9" x14ac:dyDescent="0.2">
      <c r="A4924" s="160" t="s">
        <v>29</v>
      </c>
      <c r="B4924" s="160" t="s">
        <v>1</v>
      </c>
      <c r="C4924" s="160">
        <f>_xlfn.XLOOKUP(B4924,'2.1.trackMPD'!$R$7:$R$29,'2.1.trackMPD'!$T$7:$T$29)</f>
        <v>3</v>
      </c>
      <c r="D4924" s="160">
        <v>1000</v>
      </c>
      <c r="E4924" s="160" t="s">
        <v>6394</v>
      </c>
      <c r="F4924" s="160" t="s">
        <v>110</v>
      </c>
      <c r="G4924" s="160" t="s">
        <v>124</v>
      </c>
      <c r="H4924" s="160" t="s">
        <v>6393</v>
      </c>
      <c r="I4924" s="160" cm="1">
        <f t="array" ref="I4924">INDEX('2.1.trackMPD'!K:K/(24*60*60),
       MATCH(1,
             (A4924='2.1.trackMPD'!A:A)*
             (C4924='2.1.trackMPD'!D:D)*
             (D4924/10^6='2.1.trackMPD'!H:H)*
             (E4924='2.1.trackMPD'!F:F),
0))</f>
        <v>0</v>
      </c>
    </row>
    <row r="4925" spans="1:9" x14ac:dyDescent="0.2">
      <c r="A4925" s="160" t="s">
        <v>29</v>
      </c>
      <c r="B4925" s="160" t="s">
        <v>1</v>
      </c>
      <c r="C4925" s="160">
        <f>_xlfn.XLOOKUP(B4925,'2.1.trackMPD'!$R$7:$R$29,'2.1.trackMPD'!$T$7:$T$29)</f>
        <v>3</v>
      </c>
      <c r="D4925" s="160">
        <v>1000</v>
      </c>
      <c r="E4925" s="160" t="s">
        <v>6394</v>
      </c>
      <c r="F4925" s="160" t="s">
        <v>110</v>
      </c>
      <c r="G4925" s="160" t="s">
        <v>140</v>
      </c>
      <c r="H4925" s="160" t="s">
        <v>6393</v>
      </c>
      <c r="I4925" s="160" cm="1">
        <f t="array" ref="I4925">INDEX('2.1.trackMPD'!L:L/(24*60*60),
       MATCH(1,
             (A4925='2.1.trackMPD'!A:A)*
             (C4925='2.1.trackMPD'!D:D)*
             (D4925/10^6='2.1.trackMPD'!H:H)*
             (E4925='2.1.trackMPD'!F:F),
0))</f>
        <v>0</v>
      </c>
    </row>
    <row r="4926" spans="1:9" x14ac:dyDescent="0.2">
      <c r="A4926" s="160" t="s">
        <v>29</v>
      </c>
      <c r="B4926" s="160" t="s">
        <v>1</v>
      </c>
      <c r="C4926" s="160">
        <f>_xlfn.XLOOKUP(B4926,'2.1.trackMPD'!$R$7:$R$29,'2.1.trackMPD'!$T$7:$T$29)</f>
        <v>3</v>
      </c>
      <c r="D4926" s="160">
        <v>5000</v>
      </c>
      <c r="E4926" s="160" t="s">
        <v>6394</v>
      </c>
      <c r="F4926" s="160" t="s">
        <v>110</v>
      </c>
      <c r="G4926" s="160" t="s">
        <v>124</v>
      </c>
      <c r="H4926" s="160" t="s">
        <v>6392</v>
      </c>
      <c r="I4926" s="160" cm="1">
        <f t="array" ref="I4926">INDEX('2.1.trackMPD'!I:I/(24*60*60),
       MATCH(1,
             (A4926='2.1.trackMPD'!A:A)*
             (C4926='2.1.trackMPD'!D:D)*
             (D4926/10^6='2.1.trackMPD'!H:H)*
             (E4926='2.1.trackMPD'!F:F),
0))</f>
        <v>4.5536214959262268E-6</v>
      </c>
    </row>
    <row r="4927" spans="1:9" x14ac:dyDescent="0.2">
      <c r="A4927" s="160" t="s">
        <v>29</v>
      </c>
      <c r="B4927" s="160" t="s">
        <v>1</v>
      </c>
      <c r="C4927" s="160">
        <f>_xlfn.XLOOKUP(B4927,'2.1.trackMPD'!$R$7:$R$29,'2.1.trackMPD'!$T$7:$T$29)</f>
        <v>3</v>
      </c>
      <c r="D4927" s="160">
        <v>5000</v>
      </c>
      <c r="E4927" s="160" t="s">
        <v>6394</v>
      </c>
      <c r="F4927" s="160" t="s">
        <v>110</v>
      </c>
      <c r="G4927" s="160" t="s">
        <v>140</v>
      </c>
      <c r="H4927" s="160" t="s">
        <v>6392</v>
      </c>
      <c r="I4927" s="160" cm="1">
        <f t="array" ref="I4927">INDEX('2.1.trackMPD'!J:J/(24*60*60),
       MATCH(1,
             (A4927='2.1.trackMPD'!A:A)*
             (C4927='2.1.trackMPD'!D:D)*
             (D4927/10^6='2.1.trackMPD'!H:H)*
             (E4927='2.1.trackMPD'!F:F),
0))</f>
        <v>2.7875138392404514E-5</v>
      </c>
    </row>
    <row r="4928" spans="1:9" x14ac:dyDescent="0.2">
      <c r="A4928" s="160" t="s">
        <v>29</v>
      </c>
      <c r="B4928" s="160" t="s">
        <v>1</v>
      </c>
      <c r="C4928" s="160">
        <f>_xlfn.XLOOKUP(B4928,'2.1.trackMPD'!$R$7:$R$29,'2.1.trackMPD'!$T$7:$T$29)</f>
        <v>3</v>
      </c>
      <c r="D4928" s="160">
        <v>5000</v>
      </c>
      <c r="E4928" s="160" t="s">
        <v>6394</v>
      </c>
      <c r="F4928" s="160" t="s">
        <v>110</v>
      </c>
      <c r="G4928" s="160" t="s">
        <v>124</v>
      </c>
      <c r="H4928" s="160" t="s">
        <v>6393</v>
      </c>
      <c r="I4928" s="160" cm="1">
        <f t="array" ref="I4928">INDEX('2.1.trackMPD'!K:K/(24*60*60),
       MATCH(1,
             (A4928='2.1.trackMPD'!A:A)*
             (C4928='2.1.trackMPD'!D:D)*
             (D4928/10^6='2.1.trackMPD'!H:H)*
             (E4928='2.1.trackMPD'!F:F),
0))</f>
        <v>1.5596730925189931E-7</v>
      </c>
    </row>
    <row r="4929" spans="1:9" x14ac:dyDescent="0.2">
      <c r="A4929" s="160" t="s">
        <v>29</v>
      </c>
      <c r="B4929" s="160" t="s">
        <v>1</v>
      </c>
      <c r="C4929" s="160">
        <f>_xlfn.XLOOKUP(B4929,'2.1.trackMPD'!$R$7:$R$29,'2.1.trackMPD'!$T$7:$T$29)</f>
        <v>3</v>
      </c>
      <c r="D4929" s="160">
        <v>5000</v>
      </c>
      <c r="E4929" s="160" t="s">
        <v>6394</v>
      </c>
      <c r="F4929" s="160" t="s">
        <v>110</v>
      </c>
      <c r="G4929" s="160" t="s">
        <v>140</v>
      </c>
      <c r="H4929" s="160" t="s">
        <v>6393</v>
      </c>
      <c r="I4929" s="160" cm="1">
        <f t="array" ref="I4929">INDEX('2.1.trackMPD'!L:L/(24*60*60),
       MATCH(1,
             (A4929='2.1.trackMPD'!A:A)*
             (C4929='2.1.trackMPD'!D:D)*
             (D4929/10^6='2.1.trackMPD'!H:H)*
             (E4929='2.1.trackMPD'!F:F),
0))</f>
        <v>9.2592592592592591E-6</v>
      </c>
    </row>
    <row r="4930" spans="1:9" x14ac:dyDescent="0.2">
      <c r="A4930" s="160" t="s">
        <v>29</v>
      </c>
      <c r="B4930" s="160" t="s">
        <v>1</v>
      </c>
      <c r="C4930" s="160">
        <f>_xlfn.XLOOKUP(B4930,'2.1.trackMPD'!$R$7:$R$29,'2.1.trackMPD'!$T$7:$T$29)</f>
        <v>3</v>
      </c>
      <c r="D4930" s="160">
        <v>1</v>
      </c>
      <c r="E4930" s="160" t="s">
        <v>6395</v>
      </c>
      <c r="F4930" s="160" t="s">
        <v>110</v>
      </c>
      <c r="G4930" s="160" t="s">
        <v>124</v>
      </c>
      <c r="H4930" s="160" t="s">
        <v>6392</v>
      </c>
      <c r="I4930" s="160" t="e" cm="1">
        <f t="array" ref="I4930">INDEX('2.1.trackMPD'!I:I/(24*60*60),
       MATCH(1,
             (A4930='2.1.trackMPD'!A:A)*
             (C4930='2.1.trackMPD'!D:D)*
             (D4930/10^6='2.1.trackMPD'!H:H)*
             (E4930='2.1.trackMPD'!F:F),
0))</f>
        <v>#N/A</v>
      </c>
    </row>
    <row r="4931" spans="1:9" x14ac:dyDescent="0.2">
      <c r="A4931" s="160" t="s">
        <v>29</v>
      </c>
      <c r="B4931" s="160" t="s">
        <v>1</v>
      </c>
      <c r="C4931" s="160">
        <f>_xlfn.XLOOKUP(B4931,'2.1.trackMPD'!$R$7:$R$29,'2.1.trackMPD'!$T$7:$T$29)</f>
        <v>3</v>
      </c>
      <c r="D4931" s="160">
        <v>1</v>
      </c>
      <c r="E4931" s="160" t="s">
        <v>6395</v>
      </c>
      <c r="F4931" s="160" t="s">
        <v>110</v>
      </c>
      <c r="G4931" s="160" t="s">
        <v>140</v>
      </c>
      <c r="H4931" s="160" t="s">
        <v>6392</v>
      </c>
      <c r="I4931" s="160" t="e" cm="1">
        <f t="array" ref="I4931">INDEX('2.1.trackMPD'!J:J/(24*60*60),
       MATCH(1,
             (A4931='2.1.trackMPD'!A:A)*
             (C4931='2.1.trackMPD'!D:D)*
             (D4931/10^6='2.1.trackMPD'!H:H)*
             (E4931='2.1.trackMPD'!F:F),
0))</f>
        <v>#N/A</v>
      </c>
    </row>
    <row r="4932" spans="1:9" x14ac:dyDescent="0.2">
      <c r="A4932" s="160" t="s">
        <v>29</v>
      </c>
      <c r="B4932" s="160" t="s">
        <v>1</v>
      </c>
      <c r="C4932" s="160">
        <f>_xlfn.XLOOKUP(B4932,'2.1.trackMPD'!$R$7:$R$29,'2.1.trackMPD'!$T$7:$T$29)</f>
        <v>3</v>
      </c>
      <c r="D4932" s="160">
        <v>1</v>
      </c>
      <c r="E4932" s="160" t="s">
        <v>6395</v>
      </c>
      <c r="F4932" s="160" t="s">
        <v>110</v>
      </c>
      <c r="G4932" s="160" t="s">
        <v>124</v>
      </c>
      <c r="H4932" s="160" t="s">
        <v>6393</v>
      </c>
      <c r="I4932" s="160" t="e" cm="1">
        <f t="array" ref="I4932">INDEX('2.1.trackMPD'!K:K/(24*60*60),
       MATCH(1,
             (A4932='2.1.trackMPD'!A:A)*
             (C4932='2.1.trackMPD'!D:D)*
             (D4932/10^6='2.1.trackMPD'!H:H)*
             (E4932='2.1.trackMPD'!F:F),
0))</f>
        <v>#N/A</v>
      </c>
    </row>
    <row r="4933" spans="1:9" x14ac:dyDescent="0.2">
      <c r="A4933" s="160" t="s">
        <v>29</v>
      </c>
      <c r="B4933" s="160" t="s">
        <v>1</v>
      </c>
      <c r="C4933" s="160">
        <f>_xlfn.XLOOKUP(B4933,'2.1.trackMPD'!$R$7:$R$29,'2.1.trackMPD'!$T$7:$T$29)</f>
        <v>3</v>
      </c>
      <c r="D4933" s="160">
        <v>1</v>
      </c>
      <c r="E4933" s="160" t="s">
        <v>6395</v>
      </c>
      <c r="F4933" s="160" t="s">
        <v>110</v>
      </c>
      <c r="G4933" s="160" t="s">
        <v>140</v>
      </c>
      <c r="H4933" s="160" t="s">
        <v>6393</v>
      </c>
      <c r="I4933" s="160" t="e" cm="1">
        <f t="array" ref="I4933">INDEX('2.1.trackMPD'!L:L/(24*60*60),
       MATCH(1,
             (A4933='2.1.trackMPD'!A:A)*
             (C4933='2.1.trackMPD'!D:D)*
             (D4933/10^6='2.1.trackMPD'!H:H)*
             (E4933='2.1.trackMPD'!F:F),
0))</f>
        <v>#N/A</v>
      </c>
    </row>
    <row r="4934" spans="1:9" x14ac:dyDescent="0.2">
      <c r="A4934" s="160" t="s">
        <v>29</v>
      </c>
      <c r="B4934" s="160" t="s">
        <v>1</v>
      </c>
      <c r="C4934" s="160">
        <f>_xlfn.XLOOKUP(B4934,'2.1.trackMPD'!$R$7:$R$29,'2.1.trackMPD'!$T$7:$T$29)</f>
        <v>3</v>
      </c>
      <c r="D4934" s="160">
        <v>10</v>
      </c>
      <c r="E4934" s="160" t="s">
        <v>6395</v>
      </c>
      <c r="F4934" s="160" t="s">
        <v>110</v>
      </c>
      <c r="G4934" s="160" t="s">
        <v>124</v>
      </c>
      <c r="H4934" s="160" t="s">
        <v>6392</v>
      </c>
      <c r="I4934" s="160" t="e" cm="1">
        <f t="array" ref="I4934">INDEX('2.1.trackMPD'!I:I/(24*60*60),
       MATCH(1,
             (A4934='2.1.trackMPD'!A:A)*
             (C4934='2.1.trackMPD'!D:D)*
             (D4934/10^6='2.1.trackMPD'!H:H)*
             (E4934='2.1.trackMPD'!F:F),
0))</f>
        <v>#N/A</v>
      </c>
    </row>
    <row r="4935" spans="1:9" x14ac:dyDescent="0.2">
      <c r="A4935" s="160" t="s">
        <v>29</v>
      </c>
      <c r="B4935" s="160" t="s">
        <v>1</v>
      </c>
      <c r="C4935" s="160">
        <f>_xlfn.XLOOKUP(B4935,'2.1.trackMPD'!$R$7:$R$29,'2.1.trackMPD'!$T$7:$T$29)</f>
        <v>3</v>
      </c>
      <c r="D4935" s="160">
        <v>10</v>
      </c>
      <c r="E4935" s="160" t="s">
        <v>6395</v>
      </c>
      <c r="F4935" s="160" t="s">
        <v>110</v>
      </c>
      <c r="G4935" s="160" t="s">
        <v>140</v>
      </c>
      <c r="H4935" s="160" t="s">
        <v>6392</v>
      </c>
      <c r="I4935" s="160" t="e" cm="1">
        <f t="array" ref="I4935">INDEX('2.1.trackMPD'!J:J/(24*60*60),
       MATCH(1,
             (A4935='2.1.trackMPD'!A:A)*
             (C4935='2.1.trackMPD'!D:D)*
             (D4935/10^6='2.1.trackMPD'!H:H)*
             (E4935='2.1.trackMPD'!F:F),
0))</f>
        <v>#N/A</v>
      </c>
    </row>
    <row r="4936" spans="1:9" x14ac:dyDescent="0.2">
      <c r="A4936" s="160" t="s">
        <v>29</v>
      </c>
      <c r="B4936" s="160" t="s">
        <v>1</v>
      </c>
      <c r="C4936" s="160">
        <f>_xlfn.XLOOKUP(B4936,'2.1.trackMPD'!$R$7:$R$29,'2.1.trackMPD'!$T$7:$T$29)</f>
        <v>3</v>
      </c>
      <c r="D4936" s="160">
        <v>10</v>
      </c>
      <c r="E4936" s="160" t="s">
        <v>6395</v>
      </c>
      <c r="F4936" s="160" t="s">
        <v>110</v>
      </c>
      <c r="G4936" s="160" t="s">
        <v>124</v>
      </c>
      <c r="H4936" s="160" t="s">
        <v>6393</v>
      </c>
      <c r="I4936" s="160" t="e" cm="1">
        <f t="array" ref="I4936">INDEX('2.1.trackMPD'!K:K/(24*60*60),
       MATCH(1,
             (A4936='2.1.trackMPD'!A:A)*
             (C4936='2.1.trackMPD'!D:D)*
             (D4936/10^6='2.1.trackMPD'!H:H)*
             (E4936='2.1.trackMPD'!F:F),
0))</f>
        <v>#N/A</v>
      </c>
    </row>
    <row r="4937" spans="1:9" x14ac:dyDescent="0.2">
      <c r="A4937" s="160" t="s">
        <v>29</v>
      </c>
      <c r="B4937" s="160" t="s">
        <v>1</v>
      </c>
      <c r="C4937" s="160">
        <f>_xlfn.XLOOKUP(B4937,'2.1.trackMPD'!$R$7:$R$29,'2.1.trackMPD'!$T$7:$T$29)</f>
        <v>3</v>
      </c>
      <c r="D4937" s="160">
        <v>10</v>
      </c>
      <c r="E4937" s="160" t="s">
        <v>6395</v>
      </c>
      <c r="F4937" s="160" t="s">
        <v>110</v>
      </c>
      <c r="G4937" s="160" t="s">
        <v>140</v>
      </c>
      <c r="H4937" s="160" t="s">
        <v>6393</v>
      </c>
      <c r="I4937" s="160" t="e" cm="1">
        <f t="array" ref="I4937">INDEX('2.1.trackMPD'!L:L/(24*60*60),
       MATCH(1,
             (A4937='2.1.trackMPD'!A:A)*
             (C4937='2.1.trackMPD'!D:D)*
             (D4937/10^6='2.1.trackMPD'!H:H)*
             (E4937='2.1.trackMPD'!F:F),
0))</f>
        <v>#N/A</v>
      </c>
    </row>
    <row r="4938" spans="1:9" x14ac:dyDescent="0.2">
      <c r="A4938" s="160" t="s">
        <v>29</v>
      </c>
      <c r="B4938" s="160" t="s">
        <v>1</v>
      </c>
      <c r="C4938" s="160">
        <f>_xlfn.XLOOKUP(B4938,'2.1.trackMPD'!$R$7:$R$29,'2.1.trackMPD'!$T$7:$T$29)</f>
        <v>3</v>
      </c>
      <c r="D4938" s="160">
        <v>100</v>
      </c>
      <c r="E4938" s="160" t="s">
        <v>6395</v>
      </c>
      <c r="F4938" s="160" t="s">
        <v>110</v>
      </c>
      <c r="G4938" s="160" t="s">
        <v>124</v>
      </c>
      <c r="H4938" s="160" t="s">
        <v>6392</v>
      </c>
      <c r="I4938" s="160" t="e" cm="1">
        <f t="array" ref="I4938">INDEX('2.1.trackMPD'!I:I/(24*60*60),
       MATCH(1,
             (A4938='2.1.trackMPD'!A:A)*
             (C4938='2.1.trackMPD'!D:D)*
             (D4938/10^6='2.1.trackMPD'!H:H)*
             (E4938='2.1.trackMPD'!F:F),
0))</f>
        <v>#N/A</v>
      </c>
    </row>
    <row r="4939" spans="1:9" x14ac:dyDescent="0.2">
      <c r="A4939" s="160" t="s">
        <v>29</v>
      </c>
      <c r="B4939" s="160" t="s">
        <v>1</v>
      </c>
      <c r="C4939" s="160">
        <f>_xlfn.XLOOKUP(B4939,'2.1.trackMPD'!$R$7:$R$29,'2.1.trackMPD'!$T$7:$T$29)</f>
        <v>3</v>
      </c>
      <c r="D4939" s="160">
        <v>100</v>
      </c>
      <c r="E4939" s="160" t="s">
        <v>6395</v>
      </c>
      <c r="F4939" s="160" t="s">
        <v>110</v>
      </c>
      <c r="G4939" s="160" t="s">
        <v>140</v>
      </c>
      <c r="H4939" s="160" t="s">
        <v>6392</v>
      </c>
      <c r="I4939" s="160" t="e" cm="1">
        <f t="array" ref="I4939">INDEX('2.1.trackMPD'!J:J/(24*60*60),
       MATCH(1,
             (A4939='2.1.trackMPD'!A:A)*
             (C4939='2.1.trackMPD'!D:D)*
             (D4939/10^6='2.1.trackMPD'!H:H)*
             (E4939='2.1.trackMPD'!F:F),
0))</f>
        <v>#N/A</v>
      </c>
    </row>
    <row r="4940" spans="1:9" x14ac:dyDescent="0.2">
      <c r="A4940" s="160" t="s">
        <v>29</v>
      </c>
      <c r="B4940" s="160" t="s">
        <v>1</v>
      </c>
      <c r="C4940" s="160">
        <f>_xlfn.XLOOKUP(B4940,'2.1.trackMPD'!$R$7:$R$29,'2.1.trackMPD'!$T$7:$T$29)</f>
        <v>3</v>
      </c>
      <c r="D4940" s="160">
        <v>100</v>
      </c>
      <c r="E4940" s="160" t="s">
        <v>6395</v>
      </c>
      <c r="F4940" s="160" t="s">
        <v>110</v>
      </c>
      <c r="G4940" s="160" t="s">
        <v>124</v>
      </c>
      <c r="H4940" s="160" t="s">
        <v>6393</v>
      </c>
      <c r="I4940" s="160" t="e" cm="1">
        <f t="array" ref="I4940">INDEX('2.1.trackMPD'!K:K/(24*60*60),
       MATCH(1,
             (A4940='2.1.trackMPD'!A:A)*
             (C4940='2.1.trackMPD'!D:D)*
             (D4940/10^6='2.1.trackMPD'!H:H)*
             (E4940='2.1.trackMPD'!F:F),
0))</f>
        <v>#N/A</v>
      </c>
    </row>
    <row r="4941" spans="1:9" x14ac:dyDescent="0.2">
      <c r="A4941" s="160" t="s">
        <v>29</v>
      </c>
      <c r="B4941" s="160" t="s">
        <v>1</v>
      </c>
      <c r="C4941" s="160">
        <f>_xlfn.XLOOKUP(B4941,'2.1.trackMPD'!$R$7:$R$29,'2.1.trackMPD'!$T$7:$T$29)</f>
        <v>3</v>
      </c>
      <c r="D4941" s="160">
        <v>100</v>
      </c>
      <c r="E4941" s="160" t="s">
        <v>6395</v>
      </c>
      <c r="F4941" s="160" t="s">
        <v>110</v>
      </c>
      <c r="G4941" s="160" t="s">
        <v>140</v>
      </c>
      <c r="H4941" s="160" t="s">
        <v>6393</v>
      </c>
      <c r="I4941" s="160" t="e" cm="1">
        <f t="array" ref="I4941">INDEX('2.1.trackMPD'!L:L/(24*60*60),
       MATCH(1,
             (A4941='2.1.trackMPD'!A:A)*
             (C4941='2.1.trackMPD'!D:D)*
             (D4941/10^6='2.1.trackMPD'!H:H)*
             (E4941='2.1.trackMPD'!F:F),
0))</f>
        <v>#N/A</v>
      </c>
    </row>
    <row r="4942" spans="1:9" x14ac:dyDescent="0.2">
      <c r="A4942" s="160" t="s">
        <v>29</v>
      </c>
      <c r="B4942" s="160" t="s">
        <v>13</v>
      </c>
      <c r="C4942" s="160">
        <f>_xlfn.XLOOKUP(B4942,'2.1.trackMPD'!$R$7:$R$29,'2.1.trackMPD'!$T$7:$T$29)</f>
        <v>6</v>
      </c>
      <c r="D4942" s="160">
        <v>1</v>
      </c>
      <c r="E4942" s="160" t="s">
        <v>6390</v>
      </c>
      <c r="F4942" s="160" t="s">
        <v>110</v>
      </c>
      <c r="G4942" s="160" t="s">
        <v>124</v>
      </c>
      <c r="H4942" s="160" t="s">
        <v>6392</v>
      </c>
      <c r="I4942" s="160" cm="1">
        <f t="array" ref="I4942">INDEX('2.1.trackMPD'!I:I/(24*60*60),
       MATCH(1,
             (A4942='2.1.trackMPD'!A:A)*
             (C4942='2.1.trackMPD'!D:D)*
             (D4942/10^6='2.1.trackMPD'!H:H)*
             (E4942='2.1.trackMPD'!F:F),
0))</f>
        <v>4.76365210128037E-6</v>
      </c>
    </row>
    <row r="4943" spans="1:9" x14ac:dyDescent="0.2">
      <c r="A4943" s="160" t="s">
        <v>29</v>
      </c>
      <c r="B4943" s="160" t="s">
        <v>13</v>
      </c>
      <c r="C4943" s="160">
        <f>_xlfn.XLOOKUP(B4943,'2.1.trackMPD'!$R$7:$R$29,'2.1.trackMPD'!$T$7:$T$29)</f>
        <v>6</v>
      </c>
      <c r="D4943" s="160">
        <v>1</v>
      </c>
      <c r="E4943" s="160" t="s">
        <v>6390</v>
      </c>
      <c r="F4943" s="160" t="s">
        <v>110</v>
      </c>
      <c r="G4943" s="160" t="s">
        <v>140</v>
      </c>
      <c r="H4943" s="160" t="s">
        <v>6392</v>
      </c>
      <c r="I4943" s="160" cm="1">
        <f t="array" ref="I4943">INDEX('2.1.trackMPD'!J:J/(24*60*60),
       MATCH(1,
             (A4943='2.1.trackMPD'!A:A)*
             (C4943='2.1.trackMPD'!D:D)*
             (D4943/10^6='2.1.trackMPD'!H:H)*
             (E4943='2.1.trackMPD'!F:F),
0))</f>
        <v>3.0960989552834607E-5</v>
      </c>
    </row>
    <row r="4944" spans="1:9" x14ac:dyDescent="0.2">
      <c r="A4944" s="160" t="s">
        <v>29</v>
      </c>
      <c r="B4944" s="160" t="s">
        <v>13</v>
      </c>
      <c r="C4944" s="160">
        <f>_xlfn.XLOOKUP(B4944,'2.1.trackMPD'!$R$7:$R$29,'2.1.trackMPD'!$T$7:$T$29)</f>
        <v>6</v>
      </c>
      <c r="D4944" s="160">
        <v>1</v>
      </c>
      <c r="E4944" s="160" t="s">
        <v>6390</v>
      </c>
      <c r="F4944" s="160" t="s">
        <v>110</v>
      </c>
      <c r="G4944" s="160" t="s">
        <v>124</v>
      </c>
      <c r="H4944" s="160" t="s">
        <v>6393</v>
      </c>
      <c r="I4944" s="160" cm="1">
        <f t="array" ref="I4944">INDEX('2.1.trackMPD'!K:K/(24*60*60),
       MATCH(1,
             (A4944='2.1.trackMPD'!A:A)*
             (C4944='2.1.trackMPD'!D:D)*
             (D4944/10^6='2.1.trackMPD'!H:H)*
             (E4944='2.1.trackMPD'!F:F),
0))</f>
        <v>0</v>
      </c>
    </row>
    <row r="4945" spans="1:9" x14ac:dyDescent="0.2">
      <c r="A4945" s="160" t="s">
        <v>29</v>
      </c>
      <c r="B4945" s="160" t="s">
        <v>13</v>
      </c>
      <c r="C4945" s="160">
        <f>_xlfn.XLOOKUP(B4945,'2.1.trackMPD'!$R$7:$R$29,'2.1.trackMPD'!$T$7:$T$29)</f>
        <v>6</v>
      </c>
      <c r="D4945" s="160">
        <v>1</v>
      </c>
      <c r="E4945" s="160" t="s">
        <v>6390</v>
      </c>
      <c r="F4945" s="160" t="s">
        <v>110</v>
      </c>
      <c r="G4945" s="160" t="s">
        <v>140</v>
      </c>
      <c r="H4945" s="160" t="s">
        <v>6393</v>
      </c>
      <c r="I4945" s="160" cm="1">
        <f t="array" ref="I4945">INDEX('2.1.trackMPD'!L:L/(24*60*60),
       MATCH(1,
             (A4945='2.1.trackMPD'!A:A)*
             (C4945='2.1.trackMPD'!D:D)*
             (D4945/10^6='2.1.trackMPD'!H:H)*
             (E4945='2.1.trackMPD'!F:F),
0))</f>
        <v>0</v>
      </c>
    </row>
    <row r="4946" spans="1:9" x14ac:dyDescent="0.2">
      <c r="A4946" s="160" t="s">
        <v>29</v>
      </c>
      <c r="B4946" s="160" t="s">
        <v>13</v>
      </c>
      <c r="C4946" s="160">
        <f>_xlfn.XLOOKUP(B4946,'2.1.trackMPD'!$R$7:$R$29,'2.1.trackMPD'!$T$7:$T$29)</f>
        <v>6</v>
      </c>
      <c r="D4946" s="160">
        <v>10</v>
      </c>
      <c r="E4946" s="160" t="s">
        <v>6390</v>
      </c>
      <c r="F4946" s="160" t="s">
        <v>110</v>
      </c>
      <c r="G4946" s="160" t="s">
        <v>124</v>
      </c>
      <c r="H4946" s="160" t="s">
        <v>6392</v>
      </c>
      <c r="I4946" s="160" cm="1">
        <f t="array" ref="I4946">INDEX('2.1.trackMPD'!I:I/(24*60*60),
       MATCH(1,
             (A4946='2.1.trackMPD'!A:A)*
             (C4946='2.1.trackMPD'!D:D)*
             (D4946/10^6='2.1.trackMPD'!H:H)*
             (E4946='2.1.trackMPD'!F:F),
0))</f>
        <v>9.0543262699099084E-6</v>
      </c>
    </row>
    <row r="4947" spans="1:9" x14ac:dyDescent="0.2">
      <c r="A4947" s="160" t="s">
        <v>29</v>
      </c>
      <c r="B4947" s="160" t="s">
        <v>13</v>
      </c>
      <c r="C4947" s="160">
        <f>_xlfn.XLOOKUP(B4947,'2.1.trackMPD'!$R$7:$R$29,'2.1.trackMPD'!$T$7:$T$29)</f>
        <v>6</v>
      </c>
      <c r="D4947" s="160">
        <v>10</v>
      </c>
      <c r="E4947" s="160" t="s">
        <v>6390</v>
      </c>
      <c r="F4947" s="160" t="s">
        <v>110</v>
      </c>
      <c r="G4947" s="160" t="s">
        <v>140</v>
      </c>
      <c r="H4947" s="160" t="s">
        <v>6392</v>
      </c>
      <c r="I4947" s="160" cm="1">
        <f t="array" ref="I4947">INDEX('2.1.trackMPD'!J:J/(24*60*60),
       MATCH(1,
             (A4947='2.1.trackMPD'!A:A)*
             (C4947='2.1.trackMPD'!D:D)*
             (D4947/10^6='2.1.trackMPD'!H:H)*
             (E4947='2.1.trackMPD'!F:F),
0))</f>
        <v>3.5015122380118635E-5</v>
      </c>
    </row>
    <row r="4948" spans="1:9" x14ac:dyDescent="0.2">
      <c r="A4948" s="160" t="s">
        <v>29</v>
      </c>
      <c r="B4948" s="160" t="s">
        <v>13</v>
      </c>
      <c r="C4948" s="160">
        <f>_xlfn.XLOOKUP(B4948,'2.1.trackMPD'!$R$7:$R$29,'2.1.trackMPD'!$T$7:$T$29)</f>
        <v>6</v>
      </c>
      <c r="D4948" s="160">
        <v>10</v>
      </c>
      <c r="E4948" s="160" t="s">
        <v>6390</v>
      </c>
      <c r="F4948" s="160" t="s">
        <v>110</v>
      </c>
      <c r="G4948" s="160" t="s">
        <v>124</v>
      </c>
      <c r="H4948" s="160" t="s">
        <v>6393</v>
      </c>
      <c r="I4948" s="160" cm="1">
        <f t="array" ref="I4948">INDEX('2.1.trackMPD'!K:K/(24*60*60),
       MATCH(1,
             (A4948='2.1.trackMPD'!A:A)*
             (C4948='2.1.trackMPD'!D:D)*
             (D4948/10^6='2.1.trackMPD'!H:H)*
             (E4948='2.1.trackMPD'!F:F),
0))</f>
        <v>0</v>
      </c>
    </row>
    <row r="4949" spans="1:9" x14ac:dyDescent="0.2">
      <c r="A4949" s="160" t="s">
        <v>29</v>
      </c>
      <c r="B4949" s="160" t="s">
        <v>13</v>
      </c>
      <c r="C4949" s="160">
        <f>_xlfn.XLOOKUP(B4949,'2.1.trackMPD'!$R$7:$R$29,'2.1.trackMPD'!$T$7:$T$29)</f>
        <v>6</v>
      </c>
      <c r="D4949" s="160">
        <v>10</v>
      </c>
      <c r="E4949" s="160" t="s">
        <v>6390</v>
      </c>
      <c r="F4949" s="160" t="s">
        <v>110</v>
      </c>
      <c r="G4949" s="160" t="s">
        <v>140</v>
      </c>
      <c r="H4949" s="160" t="s">
        <v>6393</v>
      </c>
      <c r="I4949" s="160" cm="1">
        <f t="array" ref="I4949">INDEX('2.1.trackMPD'!L:L/(24*60*60),
       MATCH(1,
             (A4949='2.1.trackMPD'!A:A)*
             (C4949='2.1.trackMPD'!D:D)*
             (D4949/10^6='2.1.trackMPD'!H:H)*
             (E4949='2.1.trackMPD'!F:F),
0))</f>
        <v>0</v>
      </c>
    </row>
    <row r="4950" spans="1:9" x14ac:dyDescent="0.2">
      <c r="A4950" s="160" t="s">
        <v>29</v>
      </c>
      <c r="B4950" s="160" t="s">
        <v>13</v>
      </c>
      <c r="C4950" s="160">
        <f>_xlfn.XLOOKUP(B4950,'2.1.trackMPD'!$R$7:$R$29,'2.1.trackMPD'!$T$7:$T$29)</f>
        <v>6</v>
      </c>
      <c r="D4950" s="160">
        <v>100</v>
      </c>
      <c r="E4950" s="160" t="s">
        <v>6390</v>
      </c>
      <c r="F4950" s="160" t="s">
        <v>110</v>
      </c>
      <c r="G4950" s="160" t="s">
        <v>124</v>
      </c>
      <c r="H4950" s="160" t="s">
        <v>6392</v>
      </c>
      <c r="I4950" s="160" cm="1">
        <f t="array" ref="I4950">INDEX('2.1.trackMPD'!I:I/(24*60*60),
       MATCH(1,
             (A4950='2.1.trackMPD'!A:A)*
             (C4950='2.1.trackMPD'!D:D)*
             (D4950/10^6='2.1.trackMPD'!H:H)*
             (E4950='2.1.trackMPD'!F:F),
0))</f>
        <v>1.9078839014052083E-3</v>
      </c>
    </row>
    <row r="4951" spans="1:9" x14ac:dyDescent="0.2">
      <c r="A4951" s="160" t="s">
        <v>29</v>
      </c>
      <c r="B4951" s="160" t="s">
        <v>13</v>
      </c>
      <c r="C4951" s="160">
        <f>_xlfn.XLOOKUP(B4951,'2.1.trackMPD'!$R$7:$R$29,'2.1.trackMPD'!$T$7:$T$29)</f>
        <v>6</v>
      </c>
      <c r="D4951" s="160">
        <v>100</v>
      </c>
      <c r="E4951" s="160" t="s">
        <v>6390</v>
      </c>
      <c r="F4951" s="160" t="s">
        <v>110</v>
      </c>
      <c r="G4951" s="160" t="s">
        <v>140</v>
      </c>
      <c r="H4951" s="160" t="s">
        <v>6392</v>
      </c>
      <c r="I4951" s="160" cm="1">
        <f t="array" ref="I4951">INDEX('2.1.trackMPD'!J:J/(24*60*60),
       MATCH(1,
             (A4951='2.1.trackMPD'!A:A)*
             (C4951='2.1.trackMPD'!D:D)*
             (D4951/10^6='2.1.trackMPD'!H:H)*
             (E4951='2.1.trackMPD'!F:F),
0))</f>
        <v>1.5902852927717824E-3</v>
      </c>
    </row>
    <row r="4952" spans="1:9" x14ac:dyDescent="0.2">
      <c r="A4952" s="160" t="s">
        <v>29</v>
      </c>
      <c r="B4952" s="160" t="s">
        <v>13</v>
      </c>
      <c r="C4952" s="160">
        <f>_xlfn.XLOOKUP(B4952,'2.1.trackMPD'!$R$7:$R$29,'2.1.trackMPD'!$T$7:$T$29)</f>
        <v>6</v>
      </c>
      <c r="D4952" s="160">
        <v>100</v>
      </c>
      <c r="E4952" s="160" t="s">
        <v>6390</v>
      </c>
      <c r="F4952" s="160" t="s">
        <v>110</v>
      </c>
      <c r="G4952" s="160" t="s">
        <v>124</v>
      </c>
      <c r="H4952" s="160" t="s">
        <v>6393</v>
      </c>
      <c r="I4952" s="160" cm="1">
        <f t="array" ref="I4952">INDEX('2.1.trackMPD'!K:K/(24*60*60),
       MATCH(1,
             (A4952='2.1.trackMPD'!A:A)*
             (C4952='2.1.trackMPD'!D:D)*
             (D4952/10^6='2.1.trackMPD'!H:H)*
             (E4952='2.1.trackMPD'!F:F),
0))</f>
        <v>0</v>
      </c>
    </row>
    <row r="4953" spans="1:9" x14ac:dyDescent="0.2">
      <c r="A4953" s="160" t="s">
        <v>29</v>
      </c>
      <c r="B4953" s="160" t="s">
        <v>13</v>
      </c>
      <c r="C4953" s="160">
        <f>_xlfn.XLOOKUP(B4953,'2.1.trackMPD'!$R$7:$R$29,'2.1.trackMPD'!$T$7:$T$29)</f>
        <v>6</v>
      </c>
      <c r="D4953" s="160">
        <v>100</v>
      </c>
      <c r="E4953" s="160" t="s">
        <v>6390</v>
      </c>
      <c r="F4953" s="160" t="s">
        <v>110</v>
      </c>
      <c r="G4953" s="160" t="s">
        <v>140</v>
      </c>
      <c r="H4953" s="160" t="s">
        <v>6393</v>
      </c>
      <c r="I4953" s="160" cm="1">
        <f t="array" ref="I4953">INDEX('2.1.trackMPD'!L:L/(24*60*60),
       MATCH(1,
             (A4953='2.1.trackMPD'!A:A)*
             (C4953='2.1.trackMPD'!D:D)*
             (D4953/10^6='2.1.trackMPD'!H:H)*
             (E4953='2.1.trackMPD'!F:F),
0))</f>
        <v>0</v>
      </c>
    </row>
    <row r="4954" spans="1:9" x14ac:dyDescent="0.2">
      <c r="A4954" s="160" t="s">
        <v>29</v>
      </c>
      <c r="B4954" s="160" t="s">
        <v>13</v>
      </c>
      <c r="C4954" s="160">
        <f>_xlfn.XLOOKUP(B4954,'2.1.trackMPD'!$R$7:$R$29,'2.1.trackMPD'!$T$7:$T$29)</f>
        <v>6</v>
      </c>
      <c r="D4954" s="160">
        <v>1000</v>
      </c>
      <c r="E4954" s="160" t="s">
        <v>6390</v>
      </c>
      <c r="F4954" s="160" t="s">
        <v>110</v>
      </c>
      <c r="G4954" s="160" t="s">
        <v>124</v>
      </c>
      <c r="H4954" s="160" t="s">
        <v>6392</v>
      </c>
      <c r="I4954" s="160" cm="1">
        <f t="array" ref="I4954">INDEX('2.1.trackMPD'!I:I/(24*60*60),
       MATCH(1,
             (A4954='2.1.trackMPD'!A:A)*
             (C4954='2.1.trackMPD'!D:D)*
             (D4954/10^6='2.1.trackMPD'!H:H)*
             (E4954='2.1.trackMPD'!F:F),
0))</f>
        <v>6.9026517600309145E-2</v>
      </c>
    </row>
    <row r="4955" spans="1:9" x14ac:dyDescent="0.2">
      <c r="A4955" s="160" t="s">
        <v>29</v>
      </c>
      <c r="B4955" s="160" t="s">
        <v>13</v>
      </c>
      <c r="C4955" s="160">
        <f>_xlfn.XLOOKUP(B4955,'2.1.trackMPD'!$R$7:$R$29,'2.1.trackMPD'!$T$7:$T$29)</f>
        <v>6</v>
      </c>
      <c r="D4955" s="160">
        <v>1000</v>
      </c>
      <c r="E4955" s="160" t="s">
        <v>6390</v>
      </c>
      <c r="F4955" s="160" t="s">
        <v>110</v>
      </c>
      <c r="G4955" s="160" t="s">
        <v>140</v>
      </c>
      <c r="H4955" s="160" t="s">
        <v>6392</v>
      </c>
      <c r="I4955" s="160" cm="1">
        <f t="array" ref="I4955">INDEX('2.1.trackMPD'!J:J/(24*60*60),
       MATCH(1,
             (A4955='2.1.trackMPD'!A:A)*
             (C4955='2.1.trackMPD'!D:D)*
             (D4955/10^6='2.1.trackMPD'!H:H)*
             (E4955='2.1.trackMPD'!F:F),
0))</f>
        <v>5.8407045267688307E-2</v>
      </c>
    </row>
    <row r="4956" spans="1:9" x14ac:dyDescent="0.2">
      <c r="A4956" s="160" t="s">
        <v>29</v>
      </c>
      <c r="B4956" s="160" t="s">
        <v>13</v>
      </c>
      <c r="C4956" s="160">
        <f>_xlfn.XLOOKUP(B4956,'2.1.trackMPD'!$R$7:$R$29,'2.1.trackMPD'!$T$7:$T$29)</f>
        <v>6</v>
      </c>
      <c r="D4956" s="160">
        <v>1000</v>
      </c>
      <c r="E4956" s="160" t="s">
        <v>6390</v>
      </c>
      <c r="F4956" s="160" t="s">
        <v>110</v>
      </c>
      <c r="G4956" s="160" t="s">
        <v>124</v>
      </c>
      <c r="H4956" s="160" t="s">
        <v>6393</v>
      </c>
      <c r="I4956" s="160" cm="1">
        <f t="array" ref="I4956">INDEX('2.1.trackMPD'!K:K/(24*60*60),
       MATCH(1,
             (A4956='2.1.trackMPD'!A:A)*
             (C4956='2.1.trackMPD'!D:D)*
             (D4956/10^6='2.1.trackMPD'!H:H)*
             (E4956='2.1.trackMPD'!F:F),
0))</f>
        <v>0</v>
      </c>
    </row>
    <row r="4957" spans="1:9" x14ac:dyDescent="0.2">
      <c r="A4957" s="160" t="s">
        <v>29</v>
      </c>
      <c r="B4957" s="160" t="s">
        <v>13</v>
      </c>
      <c r="C4957" s="160">
        <f>_xlfn.XLOOKUP(B4957,'2.1.trackMPD'!$R$7:$R$29,'2.1.trackMPD'!$T$7:$T$29)</f>
        <v>6</v>
      </c>
      <c r="D4957" s="160">
        <v>1000</v>
      </c>
      <c r="E4957" s="160" t="s">
        <v>6390</v>
      </c>
      <c r="F4957" s="160" t="s">
        <v>110</v>
      </c>
      <c r="G4957" s="160" t="s">
        <v>140</v>
      </c>
      <c r="H4957" s="160" t="s">
        <v>6393</v>
      </c>
      <c r="I4957" s="160" cm="1">
        <f t="array" ref="I4957">INDEX('2.1.trackMPD'!L:L/(24*60*60),
       MATCH(1,
             (A4957='2.1.trackMPD'!A:A)*
             (C4957='2.1.trackMPD'!D:D)*
             (D4957/10^6='2.1.trackMPD'!H:H)*
             (E4957='2.1.trackMPD'!F:F),
0))</f>
        <v>0</v>
      </c>
    </row>
    <row r="4958" spans="1:9" x14ac:dyDescent="0.2">
      <c r="A4958" s="160" t="s">
        <v>29</v>
      </c>
      <c r="B4958" s="160" t="s">
        <v>13</v>
      </c>
      <c r="C4958" s="160">
        <f>_xlfn.XLOOKUP(B4958,'2.1.trackMPD'!$R$7:$R$29,'2.1.trackMPD'!$T$7:$T$29)</f>
        <v>6</v>
      </c>
      <c r="D4958" s="160">
        <v>5000</v>
      </c>
      <c r="E4958" s="160" t="s">
        <v>6390</v>
      </c>
      <c r="F4958" s="160" t="s">
        <v>110</v>
      </c>
      <c r="G4958" s="160" t="s">
        <v>124</v>
      </c>
      <c r="H4958" s="160" t="s">
        <v>6392</v>
      </c>
      <c r="I4958" s="160" cm="1">
        <f t="array" ref="I4958">INDEX('2.1.trackMPD'!I:I/(24*60*60),
       MATCH(1,
             (A4958='2.1.trackMPD'!A:A)*
             (C4958='2.1.trackMPD'!D:D)*
             (D4958/10^6='2.1.trackMPD'!H:H)*
             (E4958='2.1.trackMPD'!F:F),
0))</f>
        <v>0.27223873585785879</v>
      </c>
    </row>
    <row r="4959" spans="1:9" x14ac:dyDescent="0.2">
      <c r="A4959" s="160" t="s">
        <v>29</v>
      </c>
      <c r="B4959" s="160" t="s">
        <v>13</v>
      </c>
      <c r="C4959" s="160">
        <f>_xlfn.XLOOKUP(B4959,'2.1.trackMPD'!$R$7:$R$29,'2.1.trackMPD'!$T$7:$T$29)</f>
        <v>6</v>
      </c>
      <c r="D4959" s="160">
        <v>5000</v>
      </c>
      <c r="E4959" s="160" t="s">
        <v>6390</v>
      </c>
      <c r="F4959" s="160" t="s">
        <v>110</v>
      </c>
      <c r="G4959" s="160" t="s">
        <v>140</v>
      </c>
      <c r="H4959" s="160" t="s">
        <v>6392</v>
      </c>
      <c r="I4959" s="160" cm="1">
        <f t="array" ref="I4959">INDEX('2.1.trackMPD'!J:J/(24*60*60),
       MATCH(1,
             (A4959='2.1.trackMPD'!A:A)*
             (C4959='2.1.trackMPD'!D:D)*
             (D4959/10^6='2.1.trackMPD'!H:H)*
             (E4959='2.1.trackMPD'!F:F),
0))</f>
        <v>0.23035559245581597</v>
      </c>
    </row>
    <row r="4960" spans="1:9" x14ac:dyDescent="0.2">
      <c r="A4960" s="160" t="s">
        <v>29</v>
      </c>
      <c r="B4960" s="160" t="s">
        <v>13</v>
      </c>
      <c r="C4960" s="160">
        <f>_xlfn.XLOOKUP(B4960,'2.1.trackMPD'!$R$7:$R$29,'2.1.trackMPD'!$T$7:$T$29)</f>
        <v>6</v>
      </c>
      <c r="D4960" s="160">
        <v>5000</v>
      </c>
      <c r="E4960" s="160" t="s">
        <v>6390</v>
      </c>
      <c r="F4960" s="160" t="s">
        <v>110</v>
      </c>
      <c r="G4960" s="160" t="s">
        <v>124</v>
      </c>
      <c r="H4960" s="160" t="s">
        <v>6393</v>
      </c>
      <c r="I4960" s="160" cm="1">
        <f t="array" ref="I4960">INDEX('2.1.trackMPD'!K:K/(24*60*60),
       MATCH(1,
             (A4960='2.1.trackMPD'!A:A)*
             (C4960='2.1.trackMPD'!D:D)*
             (D4960/10^6='2.1.trackMPD'!H:H)*
             (E4960='2.1.trackMPD'!F:F),
0))</f>
        <v>0</v>
      </c>
    </row>
    <row r="4961" spans="1:9" x14ac:dyDescent="0.2">
      <c r="A4961" s="160" t="s">
        <v>29</v>
      </c>
      <c r="B4961" s="160" t="s">
        <v>13</v>
      </c>
      <c r="C4961" s="160">
        <f>_xlfn.XLOOKUP(B4961,'2.1.trackMPD'!$R$7:$R$29,'2.1.trackMPD'!$T$7:$T$29)</f>
        <v>6</v>
      </c>
      <c r="D4961" s="160">
        <v>5000</v>
      </c>
      <c r="E4961" s="160" t="s">
        <v>6390</v>
      </c>
      <c r="F4961" s="160" t="s">
        <v>110</v>
      </c>
      <c r="G4961" s="160" t="s">
        <v>140</v>
      </c>
      <c r="H4961" s="160" t="s">
        <v>6393</v>
      </c>
      <c r="I4961" s="160" cm="1">
        <f t="array" ref="I4961">INDEX('2.1.trackMPD'!L:L/(24*60*60),
       MATCH(1,
             (A4961='2.1.trackMPD'!A:A)*
             (C4961='2.1.trackMPD'!D:D)*
             (D4961/10^6='2.1.trackMPD'!H:H)*
             (E4961='2.1.trackMPD'!F:F),
0))</f>
        <v>0</v>
      </c>
    </row>
    <row r="4962" spans="1:9" x14ac:dyDescent="0.2">
      <c r="A4962" s="160" t="s">
        <v>29</v>
      </c>
      <c r="B4962" s="160" t="s">
        <v>13</v>
      </c>
      <c r="C4962" s="160">
        <f>_xlfn.XLOOKUP(B4962,'2.1.trackMPD'!$R$7:$R$29,'2.1.trackMPD'!$T$7:$T$29)</f>
        <v>6</v>
      </c>
      <c r="D4962" s="160">
        <v>1</v>
      </c>
      <c r="E4962" s="160" t="s">
        <v>6394</v>
      </c>
      <c r="F4962" s="160" t="s">
        <v>110</v>
      </c>
      <c r="G4962" s="160" t="s">
        <v>124</v>
      </c>
      <c r="H4962" s="160" t="s">
        <v>6392</v>
      </c>
      <c r="I4962" s="160" cm="1">
        <f t="array" ref="I4962">INDEX('2.1.trackMPD'!I:I/(24*60*60),
       MATCH(1,
             (A4962='2.1.trackMPD'!A:A)*
             (C4962='2.1.trackMPD'!D:D)*
             (D4962/10^6='2.1.trackMPD'!H:H)*
             (E4962='2.1.trackMPD'!F:F),
0))</f>
        <v>4.6847173377966895E-6</v>
      </c>
    </row>
    <row r="4963" spans="1:9" x14ac:dyDescent="0.2">
      <c r="A4963" s="160" t="s">
        <v>29</v>
      </c>
      <c r="B4963" s="160" t="s">
        <v>13</v>
      </c>
      <c r="C4963" s="160">
        <f>_xlfn.XLOOKUP(B4963,'2.1.trackMPD'!$R$7:$R$29,'2.1.trackMPD'!$T$7:$T$29)</f>
        <v>6</v>
      </c>
      <c r="D4963" s="160">
        <v>1</v>
      </c>
      <c r="E4963" s="160" t="s">
        <v>6394</v>
      </c>
      <c r="F4963" s="160" t="s">
        <v>110</v>
      </c>
      <c r="G4963" s="160" t="s">
        <v>140</v>
      </c>
      <c r="H4963" s="160" t="s">
        <v>6392</v>
      </c>
      <c r="I4963" s="160" cm="1">
        <f t="array" ref="I4963">INDEX('2.1.trackMPD'!J:J/(24*60*60),
       MATCH(1,
             (A4963='2.1.trackMPD'!A:A)*
             (C4963='2.1.trackMPD'!D:D)*
             (D4963/10^6='2.1.trackMPD'!H:H)*
             (E4963='2.1.trackMPD'!F:F),
0))</f>
        <v>2.7374464520920833E-5</v>
      </c>
    </row>
    <row r="4964" spans="1:9" x14ac:dyDescent="0.2">
      <c r="A4964" s="160" t="s">
        <v>29</v>
      </c>
      <c r="B4964" s="160" t="s">
        <v>13</v>
      </c>
      <c r="C4964" s="160">
        <f>_xlfn.XLOOKUP(B4964,'2.1.trackMPD'!$R$7:$R$29,'2.1.trackMPD'!$T$7:$T$29)</f>
        <v>6</v>
      </c>
      <c r="D4964" s="160">
        <v>1</v>
      </c>
      <c r="E4964" s="160" t="s">
        <v>6394</v>
      </c>
      <c r="F4964" s="160" t="s">
        <v>110</v>
      </c>
      <c r="G4964" s="160" t="s">
        <v>124</v>
      </c>
      <c r="H4964" s="160" t="s">
        <v>6393</v>
      </c>
      <c r="I4964" s="160" cm="1">
        <f t="array" ref="I4964">INDEX('2.1.trackMPD'!K:K/(24*60*60),
       MATCH(1,
             (A4964='2.1.trackMPD'!A:A)*
             (C4964='2.1.trackMPD'!D:D)*
             (D4964/10^6='2.1.trackMPD'!H:H)*
             (E4964='2.1.trackMPD'!F:F),
0))</f>
        <v>0</v>
      </c>
    </row>
    <row r="4965" spans="1:9" x14ac:dyDescent="0.2">
      <c r="A4965" s="160" t="s">
        <v>29</v>
      </c>
      <c r="B4965" s="160" t="s">
        <v>13</v>
      </c>
      <c r="C4965" s="160">
        <f>_xlfn.XLOOKUP(B4965,'2.1.trackMPD'!$R$7:$R$29,'2.1.trackMPD'!$T$7:$T$29)</f>
        <v>6</v>
      </c>
      <c r="D4965" s="160">
        <v>1</v>
      </c>
      <c r="E4965" s="160" t="s">
        <v>6394</v>
      </c>
      <c r="F4965" s="160" t="s">
        <v>110</v>
      </c>
      <c r="G4965" s="160" t="s">
        <v>140</v>
      </c>
      <c r="H4965" s="160" t="s">
        <v>6393</v>
      </c>
      <c r="I4965" s="160" cm="1">
        <f t="array" ref="I4965">INDEX('2.1.trackMPD'!L:L/(24*60*60),
       MATCH(1,
             (A4965='2.1.trackMPD'!A:A)*
             (C4965='2.1.trackMPD'!D:D)*
             (D4965/10^6='2.1.trackMPD'!H:H)*
             (E4965='2.1.trackMPD'!F:F),
0))</f>
        <v>0</v>
      </c>
    </row>
    <row r="4966" spans="1:9" x14ac:dyDescent="0.2">
      <c r="A4966" s="160" t="s">
        <v>29</v>
      </c>
      <c r="B4966" s="160" t="s">
        <v>13</v>
      </c>
      <c r="C4966" s="160">
        <f>_xlfn.XLOOKUP(B4966,'2.1.trackMPD'!$R$7:$R$29,'2.1.trackMPD'!$T$7:$T$29)</f>
        <v>6</v>
      </c>
      <c r="D4966" s="160">
        <v>10</v>
      </c>
      <c r="E4966" s="160" t="s">
        <v>6394</v>
      </c>
      <c r="F4966" s="160" t="s">
        <v>110</v>
      </c>
      <c r="G4966" s="160" t="s">
        <v>124</v>
      </c>
      <c r="H4966" s="160" t="s">
        <v>6392</v>
      </c>
      <c r="I4966" s="160" cm="1">
        <f t="array" ref="I4966">INDEX('2.1.trackMPD'!I:I/(24*60*60),
       MATCH(1,
             (A4966='2.1.trackMPD'!A:A)*
             (C4966='2.1.trackMPD'!D:D)*
             (D4966/10^6='2.1.trackMPD'!H:H)*
             (E4966='2.1.trackMPD'!F:F),
0))</f>
        <v>6.9867587563387498E-5</v>
      </c>
    </row>
    <row r="4967" spans="1:9" x14ac:dyDescent="0.2">
      <c r="A4967" s="160" t="s">
        <v>29</v>
      </c>
      <c r="B4967" s="160" t="s">
        <v>13</v>
      </c>
      <c r="C4967" s="160">
        <f>_xlfn.XLOOKUP(B4967,'2.1.trackMPD'!$R$7:$R$29,'2.1.trackMPD'!$T$7:$T$29)</f>
        <v>6</v>
      </c>
      <c r="D4967" s="160">
        <v>10</v>
      </c>
      <c r="E4967" s="160" t="s">
        <v>6394</v>
      </c>
      <c r="F4967" s="160" t="s">
        <v>110</v>
      </c>
      <c r="G4967" s="160" t="s">
        <v>140</v>
      </c>
      <c r="H4967" s="160" t="s">
        <v>6392</v>
      </c>
      <c r="I4967" s="160" cm="1">
        <f t="array" ref="I4967">INDEX('2.1.trackMPD'!J:J/(24*60*60),
       MATCH(1,
             (A4967='2.1.trackMPD'!A:A)*
             (C4967='2.1.trackMPD'!D:D)*
             (D4967/10^6='2.1.trackMPD'!H:H)*
             (E4967='2.1.trackMPD'!F:F),
0))</f>
        <v>7.3893499774024769E-5</v>
      </c>
    </row>
    <row r="4968" spans="1:9" x14ac:dyDescent="0.2">
      <c r="A4968" s="160" t="s">
        <v>29</v>
      </c>
      <c r="B4968" s="160" t="s">
        <v>13</v>
      </c>
      <c r="C4968" s="160">
        <f>_xlfn.XLOOKUP(B4968,'2.1.trackMPD'!$R$7:$R$29,'2.1.trackMPD'!$T$7:$T$29)</f>
        <v>6</v>
      </c>
      <c r="D4968" s="160">
        <v>10</v>
      </c>
      <c r="E4968" s="160" t="s">
        <v>6394</v>
      </c>
      <c r="F4968" s="160" t="s">
        <v>110</v>
      </c>
      <c r="G4968" s="160" t="s">
        <v>124</v>
      </c>
      <c r="H4968" s="160" t="s">
        <v>6393</v>
      </c>
      <c r="I4968" s="160" cm="1">
        <f t="array" ref="I4968">INDEX('2.1.trackMPD'!K:K/(24*60*60),
       MATCH(1,
             (A4968='2.1.trackMPD'!A:A)*
             (C4968='2.1.trackMPD'!D:D)*
             (D4968/10^6='2.1.trackMPD'!H:H)*
             (E4968='2.1.trackMPD'!F:F),
0))</f>
        <v>0</v>
      </c>
    </row>
    <row r="4969" spans="1:9" x14ac:dyDescent="0.2">
      <c r="A4969" s="160" t="s">
        <v>29</v>
      </c>
      <c r="B4969" s="160" t="s">
        <v>13</v>
      </c>
      <c r="C4969" s="160">
        <f>_xlfn.XLOOKUP(B4969,'2.1.trackMPD'!$R$7:$R$29,'2.1.trackMPD'!$T$7:$T$29)</f>
        <v>6</v>
      </c>
      <c r="D4969" s="160">
        <v>10</v>
      </c>
      <c r="E4969" s="160" t="s">
        <v>6394</v>
      </c>
      <c r="F4969" s="160" t="s">
        <v>110</v>
      </c>
      <c r="G4969" s="160" t="s">
        <v>140</v>
      </c>
      <c r="H4969" s="160" t="s">
        <v>6393</v>
      </c>
      <c r="I4969" s="160" cm="1">
        <f t="array" ref="I4969">INDEX('2.1.trackMPD'!L:L/(24*60*60),
       MATCH(1,
             (A4969='2.1.trackMPD'!A:A)*
             (C4969='2.1.trackMPD'!D:D)*
             (D4969/10^6='2.1.trackMPD'!H:H)*
             (E4969='2.1.trackMPD'!F:F),
0))</f>
        <v>0</v>
      </c>
    </row>
    <row r="4970" spans="1:9" x14ac:dyDescent="0.2">
      <c r="A4970" s="160" t="s">
        <v>29</v>
      </c>
      <c r="B4970" s="160" t="s">
        <v>13</v>
      </c>
      <c r="C4970" s="160">
        <f>_xlfn.XLOOKUP(B4970,'2.1.trackMPD'!$R$7:$R$29,'2.1.trackMPD'!$T$7:$T$29)</f>
        <v>6</v>
      </c>
      <c r="D4970" s="160">
        <v>100</v>
      </c>
      <c r="E4970" s="160" t="s">
        <v>6394</v>
      </c>
      <c r="F4970" s="160" t="s">
        <v>110</v>
      </c>
      <c r="G4970" s="160" t="s">
        <v>124</v>
      </c>
      <c r="H4970" s="160" t="s">
        <v>6392</v>
      </c>
      <c r="I4970" s="160" cm="1">
        <f t="array" ref="I4970">INDEX('2.1.trackMPD'!I:I/(24*60*60),
       MATCH(1,
             (A4970='2.1.trackMPD'!A:A)*
             (C4970='2.1.trackMPD'!D:D)*
             (D4970/10^6='2.1.trackMPD'!H:H)*
             (E4970='2.1.trackMPD'!F:F),
0))</f>
        <v>5.550871126828125E-3</v>
      </c>
    </row>
    <row r="4971" spans="1:9" x14ac:dyDescent="0.2">
      <c r="A4971" s="160" t="s">
        <v>29</v>
      </c>
      <c r="B4971" s="160" t="s">
        <v>13</v>
      </c>
      <c r="C4971" s="160">
        <f>_xlfn.XLOOKUP(B4971,'2.1.trackMPD'!$R$7:$R$29,'2.1.trackMPD'!$T$7:$T$29)</f>
        <v>6</v>
      </c>
      <c r="D4971" s="160">
        <v>100</v>
      </c>
      <c r="E4971" s="160" t="s">
        <v>6394</v>
      </c>
      <c r="F4971" s="160" t="s">
        <v>110</v>
      </c>
      <c r="G4971" s="160" t="s">
        <v>140</v>
      </c>
      <c r="H4971" s="160" t="s">
        <v>6392</v>
      </c>
      <c r="I4971" s="160" cm="1">
        <f t="array" ref="I4971">INDEX('2.1.trackMPD'!J:J/(24*60*60),
       MATCH(1,
             (A4971='2.1.trackMPD'!A:A)*
             (C4971='2.1.trackMPD'!D:D)*
             (D4971/10^6='2.1.trackMPD'!H:H)*
             (E4971='2.1.trackMPD'!F:F),
0))</f>
        <v>4.6968908019653817E-3</v>
      </c>
    </row>
    <row r="4972" spans="1:9" x14ac:dyDescent="0.2">
      <c r="A4972" s="160" t="s">
        <v>29</v>
      </c>
      <c r="B4972" s="160" t="s">
        <v>13</v>
      </c>
      <c r="C4972" s="160">
        <f>_xlfn.XLOOKUP(B4972,'2.1.trackMPD'!$R$7:$R$29,'2.1.trackMPD'!$T$7:$T$29)</f>
        <v>6</v>
      </c>
      <c r="D4972" s="160">
        <v>100</v>
      </c>
      <c r="E4972" s="160" t="s">
        <v>6394</v>
      </c>
      <c r="F4972" s="160" t="s">
        <v>110</v>
      </c>
      <c r="G4972" s="160" t="s">
        <v>124</v>
      </c>
      <c r="H4972" s="160" t="s">
        <v>6393</v>
      </c>
      <c r="I4972" s="160" cm="1">
        <f t="array" ref="I4972">INDEX('2.1.trackMPD'!K:K/(24*60*60),
       MATCH(1,
             (A4972='2.1.trackMPD'!A:A)*
             (C4972='2.1.trackMPD'!D:D)*
             (D4972/10^6='2.1.trackMPD'!H:H)*
             (E4972='2.1.trackMPD'!F:F),
0))</f>
        <v>0</v>
      </c>
    </row>
    <row r="4973" spans="1:9" x14ac:dyDescent="0.2">
      <c r="A4973" s="160" t="s">
        <v>29</v>
      </c>
      <c r="B4973" s="160" t="s">
        <v>13</v>
      </c>
      <c r="C4973" s="160">
        <f>_xlfn.XLOOKUP(B4973,'2.1.trackMPD'!$R$7:$R$29,'2.1.trackMPD'!$T$7:$T$29)</f>
        <v>6</v>
      </c>
      <c r="D4973" s="160">
        <v>100</v>
      </c>
      <c r="E4973" s="160" t="s">
        <v>6394</v>
      </c>
      <c r="F4973" s="160" t="s">
        <v>110</v>
      </c>
      <c r="G4973" s="160" t="s">
        <v>140</v>
      </c>
      <c r="H4973" s="160" t="s">
        <v>6393</v>
      </c>
      <c r="I4973" s="160" cm="1">
        <f t="array" ref="I4973">INDEX('2.1.trackMPD'!L:L/(24*60*60),
       MATCH(1,
             (A4973='2.1.trackMPD'!A:A)*
             (C4973='2.1.trackMPD'!D:D)*
             (D4973/10^6='2.1.trackMPD'!H:H)*
             (E4973='2.1.trackMPD'!F:F),
0))</f>
        <v>0</v>
      </c>
    </row>
    <row r="4974" spans="1:9" x14ac:dyDescent="0.2">
      <c r="A4974" s="160" t="s">
        <v>29</v>
      </c>
      <c r="B4974" s="160" t="s">
        <v>13</v>
      </c>
      <c r="C4974" s="160">
        <f>_xlfn.XLOOKUP(B4974,'2.1.trackMPD'!$R$7:$R$29,'2.1.trackMPD'!$T$7:$T$29)</f>
        <v>6</v>
      </c>
      <c r="D4974" s="160">
        <v>1000</v>
      </c>
      <c r="E4974" s="160" t="s">
        <v>6394</v>
      </c>
      <c r="F4974" s="160" t="s">
        <v>110</v>
      </c>
      <c r="G4974" s="160" t="s">
        <v>124</v>
      </c>
      <c r="H4974" s="160" t="s">
        <v>6392</v>
      </c>
      <c r="I4974" s="160" cm="1">
        <f t="array" ref="I4974">INDEX('2.1.trackMPD'!I:I/(24*60*60),
       MATCH(1,
             (A4974='2.1.trackMPD'!A:A)*
             (C4974='2.1.trackMPD'!D:D)*
             (D4974/10^6='2.1.trackMPD'!H:H)*
             (E4974='2.1.trackMPD'!F:F),
0))</f>
        <v>6.2418917271793058E-2</v>
      </c>
    </row>
    <row r="4975" spans="1:9" x14ac:dyDescent="0.2">
      <c r="A4975" s="160" t="s">
        <v>29</v>
      </c>
      <c r="B4975" s="160" t="s">
        <v>13</v>
      </c>
      <c r="C4975" s="160">
        <f>_xlfn.XLOOKUP(B4975,'2.1.trackMPD'!$R$7:$R$29,'2.1.trackMPD'!$T$7:$T$29)</f>
        <v>6</v>
      </c>
      <c r="D4975" s="160">
        <v>1000</v>
      </c>
      <c r="E4975" s="160" t="s">
        <v>6394</v>
      </c>
      <c r="F4975" s="160" t="s">
        <v>110</v>
      </c>
      <c r="G4975" s="160" t="s">
        <v>140</v>
      </c>
      <c r="H4975" s="160" t="s">
        <v>6392</v>
      </c>
      <c r="I4975" s="160" cm="1">
        <f t="array" ref="I4975">INDEX('2.1.trackMPD'!J:J/(24*60*60),
       MATCH(1,
             (A4975='2.1.trackMPD'!A:A)*
             (C4975='2.1.trackMPD'!D:D)*
             (D4975/10^6='2.1.trackMPD'!H:H)*
             (E4975='2.1.trackMPD'!F:F),
0))</f>
        <v>5.2815994289843987E-2</v>
      </c>
    </row>
    <row r="4976" spans="1:9" x14ac:dyDescent="0.2">
      <c r="A4976" s="160" t="s">
        <v>29</v>
      </c>
      <c r="B4976" s="160" t="s">
        <v>13</v>
      </c>
      <c r="C4976" s="160">
        <f>_xlfn.XLOOKUP(B4976,'2.1.trackMPD'!$R$7:$R$29,'2.1.trackMPD'!$T$7:$T$29)</f>
        <v>6</v>
      </c>
      <c r="D4976" s="160">
        <v>1000</v>
      </c>
      <c r="E4976" s="160" t="s">
        <v>6394</v>
      </c>
      <c r="F4976" s="160" t="s">
        <v>110</v>
      </c>
      <c r="G4976" s="160" t="s">
        <v>124</v>
      </c>
      <c r="H4976" s="160" t="s">
        <v>6393</v>
      </c>
      <c r="I4976" s="160" cm="1">
        <f t="array" ref="I4976">INDEX('2.1.trackMPD'!K:K/(24*60*60),
       MATCH(1,
             (A4976='2.1.trackMPD'!A:A)*
             (C4976='2.1.trackMPD'!D:D)*
             (D4976/10^6='2.1.trackMPD'!H:H)*
             (E4976='2.1.trackMPD'!F:F),
0))</f>
        <v>0</v>
      </c>
    </row>
    <row r="4977" spans="1:9" x14ac:dyDescent="0.2">
      <c r="A4977" s="160" t="s">
        <v>29</v>
      </c>
      <c r="B4977" s="160" t="s">
        <v>13</v>
      </c>
      <c r="C4977" s="160">
        <f>_xlfn.XLOOKUP(B4977,'2.1.trackMPD'!$R$7:$R$29,'2.1.trackMPD'!$T$7:$T$29)</f>
        <v>6</v>
      </c>
      <c r="D4977" s="160">
        <v>1000</v>
      </c>
      <c r="E4977" s="160" t="s">
        <v>6394</v>
      </c>
      <c r="F4977" s="160" t="s">
        <v>110</v>
      </c>
      <c r="G4977" s="160" t="s">
        <v>140</v>
      </c>
      <c r="H4977" s="160" t="s">
        <v>6393</v>
      </c>
      <c r="I4977" s="160" cm="1">
        <f t="array" ref="I4977">INDEX('2.1.trackMPD'!L:L/(24*60*60),
       MATCH(1,
             (A4977='2.1.trackMPD'!A:A)*
             (C4977='2.1.trackMPD'!D:D)*
             (D4977/10^6='2.1.trackMPD'!H:H)*
             (E4977='2.1.trackMPD'!F:F),
0))</f>
        <v>0</v>
      </c>
    </row>
    <row r="4978" spans="1:9" x14ac:dyDescent="0.2">
      <c r="A4978" s="160" t="s">
        <v>29</v>
      </c>
      <c r="B4978" s="160" t="s">
        <v>13</v>
      </c>
      <c r="C4978" s="160">
        <f>_xlfn.XLOOKUP(B4978,'2.1.trackMPD'!$R$7:$R$29,'2.1.trackMPD'!$T$7:$T$29)</f>
        <v>6</v>
      </c>
      <c r="D4978" s="160">
        <v>5000</v>
      </c>
      <c r="E4978" s="160" t="s">
        <v>6394</v>
      </c>
      <c r="F4978" s="160" t="s">
        <v>110</v>
      </c>
      <c r="G4978" s="160" t="s">
        <v>124</v>
      </c>
      <c r="H4978" s="160" t="s">
        <v>6392</v>
      </c>
      <c r="I4978" s="160" cm="1">
        <f t="array" ref="I4978">INDEX('2.1.trackMPD'!I:I/(24*60*60),
       MATCH(1,
             (A4978='2.1.trackMPD'!A:A)*
             (C4978='2.1.trackMPD'!D:D)*
             (D4978/10^6='2.1.trackMPD'!H:H)*
             (E4978='2.1.trackMPD'!F:F),
0))</f>
        <v>0.15137225355181944</v>
      </c>
    </row>
    <row r="4979" spans="1:9" x14ac:dyDescent="0.2">
      <c r="A4979" s="160" t="s">
        <v>29</v>
      </c>
      <c r="B4979" s="160" t="s">
        <v>13</v>
      </c>
      <c r="C4979" s="160">
        <f>_xlfn.XLOOKUP(B4979,'2.1.trackMPD'!$R$7:$R$29,'2.1.trackMPD'!$T$7:$T$29)</f>
        <v>6</v>
      </c>
      <c r="D4979" s="160">
        <v>5000</v>
      </c>
      <c r="E4979" s="160" t="s">
        <v>6394</v>
      </c>
      <c r="F4979" s="160" t="s">
        <v>110</v>
      </c>
      <c r="G4979" s="160" t="s">
        <v>140</v>
      </c>
      <c r="H4979" s="160" t="s">
        <v>6392</v>
      </c>
      <c r="I4979" s="160" cm="1">
        <f t="array" ref="I4979">INDEX('2.1.trackMPD'!J:J/(24*60*60),
       MATCH(1,
             (A4979='2.1.trackMPD'!A:A)*
             (C4979='2.1.trackMPD'!D:D)*
             (D4979/10^6='2.1.trackMPD'!H:H)*
             (E4979='2.1.trackMPD'!F:F),
0))</f>
        <v>0.12808417452137733</v>
      </c>
    </row>
    <row r="4980" spans="1:9" x14ac:dyDescent="0.2">
      <c r="A4980" s="160" t="s">
        <v>29</v>
      </c>
      <c r="B4980" s="160" t="s">
        <v>13</v>
      </c>
      <c r="C4980" s="160">
        <f>_xlfn.XLOOKUP(B4980,'2.1.trackMPD'!$R$7:$R$29,'2.1.trackMPD'!$T$7:$T$29)</f>
        <v>6</v>
      </c>
      <c r="D4980" s="160">
        <v>5000</v>
      </c>
      <c r="E4980" s="160" t="s">
        <v>6394</v>
      </c>
      <c r="F4980" s="160" t="s">
        <v>110</v>
      </c>
      <c r="G4980" s="160" t="s">
        <v>124</v>
      </c>
      <c r="H4980" s="160" t="s">
        <v>6393</v>
      </c>
      <c r="I4980" s="160" cm="1">
        <f t="array" ref="I4980">INDEX('2.1.trackMPD'!K:K/(24*60*60),
       MATCH(1,
             (A4980='2.1.trackMPD'!A:A)*
             (C4980='2.1.trackMPD'!D:D)*
             (D4980/10^6='2.1.trackMPD'!H:H)*
             (E4980='2.1.trackMPD'!F:F),
0))</f>
        <v>0</v>
      </c>
    </row>
    <row r="4981" spans="1:9" x14ac:dyDescent="0.2">
      <c r="A4981" s="160" t="s">
        <v>29</v>
      </c>
      <c r="B4981" s="160" t="s">
        <v>13</v>
      </c>
      <c r="C4981" s="160">
        <f>_xlfn.XLOOKUP(B4981,'2.1.trackMPD'!$R$7:$R$29,'2.1.trackMPD'!$T$7:$T$29)</f>
        <v>6</v>
      </c>
      <c r="D4981" s="160">
        <v>5000</v>
      </c>
      <c r="E4981" s="160" t="s">
        <v>6394</v>
      </c>
      <c r="F4981" s="160" t="s">
        <v>110</v>
      </c>
      <c r="G4981" s="160" t="s">
        <v>140</v>
      </c>
      <c r="H4981" s="160" t="s">
        <v>6393</v>
      </c>
      <c r="I4981" s="160" cm="1">
        <f t="array" ref="I4981">INDEX('2.1.trackMPD'!L:L/(24*60*60),
       MATCH(1,
             (A4981='2.1.trackMPD'!A:A)*
             (C4981='2.1.trackMPD'!D:D)*
             (D4981/10^6='2.1.trackMPD'!H:H)*
             (E4981='2.1.trackMPD'!F:F),
0))</f>
        <v>0</v>
      </c>
    </row>
    <row r="4982" spans="1:9" x14ac:dyDescent="0.2">
      <c r="A4982" s="160" t="s">
        <v>29</v>
      </c>
      <c r="B4982" s="160" t="s">
        <v>13</v>
      </c>
      <c r="C4982" s="160">
        <f>_xlfn.XLOOKUP(B4982,'2.1.trackMPD'!$R$7:$R$29,'2.1.trackMPD'!$T$7:$T$29)</f>
        <v>6</v>
      </c>
      <c r="D4982" s="160">
        <v>1</v>
      </c>
      <c r="E4982" s="160" t="s">
        <v>6395</v>
      </c>
      <c r="F4982" s="160" t="s">
        <v>110</v>
      </c>
      <c r="G4982" s="160" t="s">
        <v>124</v>
      </c>
      <c r="H4982" s="160" t="s">
        <v>6392</v>
      </c>
      <c r="I4982" s="160" t="e" cm="1">
        <f t="array" ref="I4982">INDEX('2.1.trackMPD'!I:I/(24*60*60),
       MATCH(1,
             (A4982='2.1.trackMPD'!A:A)*
             (C4982='2.1.trackMPD'!D:D)*
             (D4982/10^6='2.1.trackMPD'!H:H)*
             (E4982='2.1.trackMPD'!F:F),
0))</f>
        <v>#N/A</v>
      </c>
    </row>
    <row r="4983" spans="1:9" x14ac:dyDescent="0.2">
      <c r="A4983" s="160" t="s">
        <v>29</v>
      </c>
      <c r="B4983" s="160" t="s">
        <v>13</v>
      </c>
      <c r="C4983" s="160">
        <f>_xlfn.XLOOKUP(B4983,'2.1.trackMPD'!$R$7:$R$29,'2.1.trackMPD'!$T$7:$T$29)</f>
        <v>6</v>
      </c>
      <c r="D4983" s="160">
        <v>1</v>
      </c>
      <c r="E4983" s="160" t="s">
        <v>6395</v>
      </c>
      <c r="F4983" s="160" t="s">
        <v>110</v>
      </c>
      <c r="G4983" s="160" t="s">
        <v>140</v>
      </c>
      <c r="H4983" s="160" t="s">
        <v>6392</v>
      </c>
      <c r="I4983" s="160" t="e" cm="1">
        <f t="array" ref="I4983">INDEX('2.1.trackMPD'!J:J/(24*60*60),
       MATCH(1,
             (A4983='2.1.trackMPD'!A:A)*
             (C4983='2.1.trackMPD'!D:D)*
             (D4983/10^6='2.1.trackMPD'!H:H)*
             (E4983='2.1.trackMPD'!F:F),
0))</f>
        <v>#N/A</v>
      </c>
    </row>
    <row r="4984" spans="1:9" x14ac:dyDescent="0.2">
      <c r="A4984" s="160" t="s">
        <v>29</v>
      </c>
      <c r="B4984" s="160" t="s">
        <v>13</v>
      </c>
      <c r="C4984" s="160">
        <f>_xlfn.XLOOKUP(B4984,'2.1.trackMPD'!$R$7:$R$29,'2.1.trackMPD'!$T$7:$T$29)</f>
        <v>6</v>
      </c>
      <c r="D4984" s="160">
        <v>1</v>
      </c>
      <c r="E4984" s="160" t="s">
        <v>6395</v>
      </c>
      <c r="F4984" s="160" t="s">
        <v>110</v>
      </c>
      <c r="G4984" s="160" t="s">
        <v>124</v>
      </c>
      <c r="H4984" s="160" t="s">
        <v>6393</v>
      </c>
      <c r="I4984" s="160" t="e" cm="1">
        <f t="array" ref="I4984">INDEX('2.1.trackMPD'!K:K/(24*60*60),
       MATCH(1,
             (A4984='2.1.trackMPD'!A:A)*
             (C4984='2.1.trackMPD'!D:D)*
             (D4984/10^6='2.1.trackMPD'!H:H)*
             (E4984='2.1.trackMPD'!F:F),
0))</f>
        <v>#N/A</v>
      </c>
    </row>
    <row r="4985" spans="1:9" x14ac:dyDescent="0.2">
      <c r="A4985" s="160" t="s">
        <v>29</v>
      </c>
      <c r="B4985" s="160" t="s">
        <v>13</v>
      </c>
      <c r="C4985" s="160">
        <f>_xlfn.XLOOKUP(B4985,'2.1.trackMPD'!$R$7:$R$29,'2.1.trackMPD'!$T$7:$T$29)</f>
        <v>6</v>
      </c>
      <c r="D4985" s="160">
        <v>1</v>
      </c>
      <c r="E4985" s="160" t="s">
        <v>6395</v>
      </c>
      <c r="F4985" s="160" t="s">
        <v>110</v>
      </c>
      <c r="G4985" s="160" t="s">
        <v>140</v>
      </c>
      <c r="H4985" s="160" t="s">
        <v>6393</v>
      </c>
      <c r="I4985" s="160" t="e" cm="1">
        <f t="array" ref="I4985">INDEX('2.1.trackMPD'!L:L/(24*60*60),
       MATCH(1,
             (A4985='2.1.trackMPD'!A:A)*
             (C4985='2.1.trackMPD'!D:D)*
             (D4985/10^6='2.1.trackMPD'!H:H)*
             (E4985='2.1.trackMPD'!F:F),
0))</f>
        <v>#N/A</v>
      </c>
    </row>
    <row r="4986" spans="1:9" x14ac:dyDescent="0.2">
      <c r="A4986" s="160" t="s">
        <v>29</v>
      </c>
      <c r="B4986" s="160" t="s">
        <v>13</v>
      </c>
      <c r="C4986" s="160">
        <f>_xlfn.XLOOKUP(B4986,'2.1.trackMPD'!$R$7:$R$29,'2.1.trackMPD'!$T$7:$T$29)</f>
        <v>6</v>
      </c>
      <c r="D4986" s="160">
        <v>10</v>
      </c>
      <c r="E4986" s="160" t="s">
        <v>6395</v>
      </c>
      <c r="F4986" s="160" t="s">
        <v>110</v>
      </c>
      <c r="G4986" s="160" t="s">
        <v>124</v>
      </c>
      <c r="H4986" s="160" t="s">
        <v>6392</v>
      </c>
      <c r="I4986" s="160" t="e" cm="1">
        <f t="array" ref="I4986">INDEX('2.1.trackMPD'!I:I/(24*60*60),
       MATCH(1,
             (A4986='2.1.trackMPD'!A:A)*
             (C4986='2.1.trackMPD'!D:D)*
             (D4986/10^6='2.1.trackMPD'!H:H)*
             (E4986='2.1.trackMPD'!F:F),
0))</f>
        <v>#N/A</v>
      </c>
    </row>
    <row r="4987" spans="1:9" x14ac:dyDescent="0.2">
      <c r="A4987" s="160" t="s">
        <v>29</v>
      </c>
      <c r="B4987" s="160" t="s">
        <v>13</v>
      </c>
      <c r="C4987" s="160">
        <f>_xlfn.XLOOKUP(B4987,'2.1.trackMPD'!$R$7:$R$29,'2.1.trackMPD'!$T$7:$T$29)</f>
        <v>6</v>
      </c>
      <c r="D4987" s="160">
        <v>10</v>
      </c>
      <c r="E4987" s="160" t="s">
        <v>6395</v>
      </c>
      <c r="F4987" s="160" t="s">
        <v>110</v>
      </c>
      <c r="G4987" s="160" t="s">
        <v>140</v>
      </c>
      <c r="H4987" s="160" t="s">
        <v>6392</v>
      </c>
      <c r="I4987" s="160" t="e" cm="1">
        <f t="array" ref="I4987">INDEX('2.1.trackMPD'!J:J/(24*60*60),
       MATCH(1,
             (A4987='2.1.trackMPD'!A:A)*
             (C4987='2.1.trackMPD'!D:D)*
             (D4987/10^6='2.1.trackMPD'!H:H)*
             (E4987='2.1.trackMPD'!F:F),
0))</f>
        <v>#N/A</v>
      </c>
    </row>
    <row r="4988" spans="1:9" x14ac:dyDescent="0.2">
      <c r="A4988" s="160" t="s">
        <v>29</v>
      </c>
      <c r="B4988" s="160" t="s">
        <v>13</v>
      </c>
      <c r="C4988" s="160">
        <f>_xlfn.XLOOKUP(B4988,'2.1.trackMPD'!$R$7:$R$29,'2.1.trackMPD'!$T$7:$T$29)</f>
        <v>6</v>
      </c>
      <c r="D4988" s="160">
        <v>10</v>
      </c>
      <c r="E4988" s="160" t="s">
        <v>6395</v>
      </c>
      <c r="F4988" s="160" t="s">
        <v>110</v>
      </c>
      <c r="G4988" s="160" t="s">
        <v>124</v>
      </c>
      <c r="H4988" s="160" t="s">
        <v>6393</v>
      </c>
      <c r="I4988" s="160" t="e" cm="1">
        <f t="array" ref="I4988">INDEX('2.1.trackMPD'!K:K/(24*60*60),
       MATCH(1,
             (A4988='2.1.trackMPD'!A:A)*
             (C4988='2.1.trackMPD'!D:D)*
             (D4988/10^6='2.1.trackMPD'!H:H)*
             (E4988='2.1.trackMPD'!F:F),
0))</f>
        <v>#N/A</v>
      </c>
    </row>
    <row r="4989" spans="1:9" x14ac:dyDescent="0.2">
      <c r="A4989" s="160" t="s">
        <v>29</v>
      </c>
      <c r="B4989" s="160" t="s">
        <v>13</v>
      </c>
      <c r="C4989" s="160">
        <f>_xlfn.XLOOKUP(B4989,'2.1.trackMPD'!$R$7:$R$29,'2.1.trackMPD'!$T$7:$T$29)</f>
        <v>6</v>
      </c>
      <c r="D4989" s="160">
        <v>10</v>
      </c>
      <c r="E4989" s="160" t="s">
        <v>6395</v>
      </c>
      <c r="F4989" s="160" t="s">
        <v>110</v>
      </c>
      <c r="G4989" s="160" t="s">
        <v>140</v>
      </c>
      <c r="H4989" s="160" t="s">
        <v>6393</v>
      </c>
      <c r="I4989" s="160" t="e" cm="1">
        <f t="array" ref="I4989">INDEX('2.1.trackMPD'!L:L/(24*60*60),
       MATCH(1,
             (A4989='2.1.trackMPD'!A:A)*
             (C4989='2.1.trackMPD'!D:D)*
             (D4989/10^6='2.1.trackMPD'!H:H)*
             (E4989='2.1.trackMPD'!F:F),
0))</f>
        <v>#N/A</v>
      </c>
    </row>
    <row r="4990" spans="1:9" x14ac:dyDescent="0.2">
      <c r="A4990" s="160" t="s">
        <v>29</v>
      </c>
      <c r="B4990" s="160" t="s">
        <v>13</v>
      </c>
      <c r="C4990" s="160">
        <f>_xlfn.XLOOKUP(B4990,'2.1.trackMPD'!$R$7:$R$29,'2.1.trackMPD'!$T$7:$T$29)</f>
        <v>6</v>
      </c>
      <c r="D4990" s="160">
        <v>100</v>
      </c>
      <c r="E4990" s="160" t="s">
        <v>6395</v>
      </c>
      <c r="F4990" s="160" t="s">
        <v>110</v>
      </c>
      <c r="G4990" s="160" t="s">
        <v>124</v>
      </c>
      <c r="H4990" s="160" t="s">
        <v>6392</v>
      </c>
      <c r="I4990" s="160" t="e" cm="1">
        <f t="array" ref="I4990">INDEX('2.1.trackMPD'!I:I/(24*60*60),
       MATCH(1,
             (A4990='2.1.trackMPD'!A:A)*
             (C4990='2.1.trackMPD'!D:D)*
             (D4990/10^6='2.1.trackMPD'!H:H)*
             (E4990='2.1.trackMPD'!F:F),
0))</f>
        <v>#N/A</v>
      </c>
    </row>
    <row r="4991" spans="1:9" x14ac:dyDescent="0.2">
      <c r="A4991" s="160" t="s">
        <v>29</v>
      </c>
      <c r="B4991" s="160" t="s">
        <v>13</v>
      </c>
      <c r="C4991" s="160">
        <f>_xlfn.XLOOKUP(B4991,'2.1.trackMPD'!$R$7:$R$29,'2.1.trackMPD'!$T$7:$T$29)</f>
        <v>6</v>
      </c>
      <c r="D4991" s="160">
        <v>100</v>
      </c>
      <c r="E4991" s="160" t="s">
        <v>6395</v>
      </c>
      <c r="F4991" s="160" t="s">
        <v>110</v>
      </c>
      <c r="G4991" s="160" t="s">
        <v>140</v>
      </c>
      <c r="H4991" s="160" t="s">
        <v>6392</v>
      </c>
      <c r="I4991" s="160" t="e" cm="1">
        <f t="array" ref="I4991">INDEX('2.1.trackMPD'!J:J/(24*60*60),
       MATCH(1,
             (A4991='2.1.trackMPD'!A:A)*
             (C4991='2.1.trackMPD'!D:D)*
             (D4991/10^6='2.1.trackMPD'!H:H)*
             (E4991='2.1.trackMPD'!F:F),
0))</f>
        <v>#N/A</v>
      </c>
    </row>
    <row r="4992" spans="1:9" x14ac:dyDescent="0.2">
      <c r="A4992" s="160" t="s">
        <v>29</v>
      </c>
      <c r="B4992" s="160" t="s">
        <v>13</v>
      </c>
      <c r="C4992" s="160">
        <f>_xlfn.XLOOKUP(B4992,'2.1.trackMPD'!$R$7:$R$29,'2.1.trackMPD'!$T$7:$T$29)</f>
        <v>6</v>
      </c>
      <c r="D4992" s="160">
        <v>100</v>
      </c>
      <c r="E4992" s="160" t="s">
        <v>6395</v>
      </c>
      <c r="F4992" s="160" t="s">
        <v>110</v>
      </c>
      <c r="G4992" s="160" t="s">
        <v>124</v>
      </c>
      <c r="H4992" s="160" t="s">
        <v>6393</v>
      </c>
      <c r="I4992" s="160" t="e" cm="1">
        <f t="array" ref="I4992">INDEX('2.1.trackMPD'!K:K/(24*60*60),
       MATCH(1,
             (A4992='2.1.trackMPD'!A:A)*
             (C4992='2.1.trackMPD'!D:D)*
             (D4992/10^6='2.1.trackMPD'!H:H)*
             (E4992='2.1.trackMPD'!F:F),
0))</f>
        <v>#N/A</v>
      </c>
    </row>
    <row r="4993" spans="1:9" x14ac:dyDescent="0.2">
      <c r="A4993" s="160" t="s">
        <v>29</v>
      </c>
      <c r="B4993" s="160" t="s">
        <v>13</v>
      </c>
      <c r="C4993" s="160">
        <f>_xlfn.XLOOKUP(B4993,'2.1.trackMPD'!$R$7:$R$29,'2.1.trackMPD'!$T$7:$T$29)</f>
        <v>6</v>
      </c>
      <c r="D4993" s="160">
        <v>100</v>
      </c>
      <c r="E4993" s="160" t="s">
        <v>6395</v>
      </c>
      <c r="F4993" s="160" t="s">
        <v>110</v>
      </c>
      <c r="G4993" s="160" t="s">
        <v>140</v>
      </c>
      <c r="H4993" s="160" t="s">
        <v>6393</v>
      </c>
      <c r="I4993" s="160" t="e" cm="1">
        <f t="array" ref="I4993">INDEX('2.1.trackMPD'!L:L/(24*60*60),
       MATCH(1,
             (A4993='2.1.trackMPD'!A:A)*
             (C4993='2.1.trackMPD'!D:D)*
             (D4993/10^6='2.1.trackMPD'!H:H)*
             (E4993='2.1.trackMPD'!F:F),
0))</f>
        <v>#N/A</v>
      </c>
    </row>
    <row r="4994" spans="1:9" x14ac:dyDescent="0.2">
      <c r="A4994" s="160" t="s">
        <v>29</v>
      </c>
      <c r="B4994" s="160" t="s">
        <v>2</v>
      </c>
      <c r="C4994" s="160">
        <f>_xlfn.XLOOKUP(B4994,'2.1.trackMPD'!$R$7:$R$29,'2.1.trackMPD'!$T$7:$T$29)</f>
        <v>6</v>
      </c>
      <c r="D4994" s="160">
        <v>1</v>
      </c>
      <c r="E4994" s="160" t="s">
        <v>6390</v>
      </c>
      <c r="F4994" s="160" t="s">
        <v>110</v>
      </c>
      <c r="G4994" s="160" t="s">
        <v>124</v>
      </c>
      <c r="H4994" s="160" t="s">
        <v>6392</v>
      </c>
      <c r="I4994" s="160" cm="1">
        <f t="array" ref="I4994">INDEX('2.1.trackMPD'!I:I/(24*60*60),
       MATCH(1,
             (A4994='2.1.trackMPD'!A:A)*
             (C4994='2.1.trackMPD'!D:D)*
             (D4994/10^6='2.1.trackMPD'!H:H)*
             (E4994='2.1.trackMPD'!F:F),
0))</f>
        <v>4.76365210128037E-6</v>
      </c>
    </row>
    <row r="4995" spans="1:9" x14ac:dyDescent="0.2">
      <c r="A4995" s="160" t="s">
        <v>29</v>
      </c>
      <c r="B4995" s="160" t="s">
        <v>2</v>
      </c>
      <c r="C4995" s="160">
        <f>_xlfn.XLOOKUP(B4995,'2.1.trackMPD'!$R$7:$R$29,'2.1.trackMPD'!$T$7:$T$29)</f>
        <v>6</v>
      </c>
      <c r="D4995" s="160">
        <v>1</v>
      </c>
      <c r="E4995" s="160" t="s">
        <v>6390</v>
      </c>
      <c r="F4995" s="160" t="s">
        <v>110</v>
      </c>
      <c r="G4995" s="160" t="s">
        <v>140</v>
      </c>
      <c r="H4995" s="160" t="s">
        <v>6392</v>
      </c>
      <c r="I4995" s="160" cm="1">
        <f t="array" ref="I4995">INDEX('2.1.trackMPD'!J:J/(24*60*60),
       MATCH(1,
             (A4995='2.1.trackMPD'!A:A)*
             (C4995='2.1.trackMPD'!D:D)*
             (D4995/10^6='2.1.trackMPD'!H:H)*
             (E4995='2.1.trackMPD'!F:F),
0))</f>
        <v>3.0960989552834607E-5</v>
      </c>
    </row>
    <row r="4996" spans="1:9" x14ac:dyDescent="0.2">
      <c r="A4996" s="160" t="s">
        <v>29</v>
      </c>
      <c r="B4996" s="160" t="s">
        <v>2</v>
      </c>
      <c r="C4996" s="160">
        <f>_xlfn.XLOOKUP(B4996,'2.1.trackMPD'!$R$7:$R$29,'2.1.trackMPD'!$T$7:$T$29)</f>
        <v>6</v>
      </c>
      <c r="D4996" s="160">
        <v>1</v>
      </c>
      <c r="E4996" s="160" t="s">
        <v>6390</v>
      </c>
      <c r="F4996" s="160" t="s">
        <v>110</v>
      </c>
      <c r="G4996" s="160" t="s">
        <v>124</v>
      </c>
      <c r="H4996" s="160" t="s">
        <v>6393</v>
      </c>
      <c r="I4996" s="160" cm="1">
        <f t="array" ref="I4996">INDEX('2.1.trackMPD'!K:K/(24*60*60),
       MATCH(1,
             (A4996='2.1.trackMPD'!A:A)*
             (C4996='2.1.trackMPD'!D:D)*
             (D4996/10^6='2.1.trackMPD'!H:H)*
             (E4996='2.1.trackMPD'!F:F),
0))</f>
        <v>0</v>
      </c>
    </row>
    <row r="4997" spans="1:9" x14ac:dyDescent="0.2">
      <c r="A4997" s="160" t="s">
        <v>29</v>
      </c>
      <c r="B4997" s="160" t="s">
        <v>2</v>
      </c>
      <c r="C4997" s="160">
        <f>_xlfn.XLOOKUP(B4997,'2.1.trackMPD'!$R$7:$R$29,'2.1.trackMPD'!$T$7:$T$29)</f>
        <v>6</v>
      </c>
      <c r="D4997" s="160">
        <v>1</v>
      </c>
      <c r="E4997" s="160" t="s">
        <v>6390</v>
      </c>
      <c r="F4997" s="160" t="s">
        <v>110</v>
      </c>
      <c r="G4997" s="160" t="s">
        <v>140</v>
      </c>
      <c r="H4997" s="160" t="s">
        <v>6393</v>
      </c>
      <c r="I4997" s="160" cm="1">
        <f t="array" ref="I4997">INDEX('2.1.trackMPD'!L:L/(24*60*60),
       MATCH(1,
             (A4997='2.1.trackMPD'!A:A)*
             (C4997='2.1.trackMPD'!D:D)*
             (D4997/10^6='2.1.trackMPD'!H:H)*
             (E4997='2.1.trackMPD'!F:F),
0))</f>
        <v>0</v>
      </c>
    </row>
    <row r="4998" spans="1:9" x14ac:dyDescent="0.2">
      <c r="A4998" s="160" t="s">
        <v>29</v>
      </c>
      <c r="B4998" s="160" t="s">
        <v>2</v>
      </c>
      <c r="C4998" s="160">
        <f>_xlfn.XLOOKUP(B4998,'2.1.trackMPD'!$R$7:$R$29,'2.1.trackMPD'!$T$7:$T$29)</f>
        <v>6</v>
      </c>
      <c r="D4998" s="160">
        <v>10</v>
      </c>
      <c r="E4998" s="160" t="s">
        <v>6390</v>
      </c>
      <c r="F4998" s="160" t="s">
        <v>110</v>
      </c>
      <c r="G4998" s="160" t="s">
        <v>124</v>
      </c>
      <c r="H4998" s="160" t="s">
        <v>6392</v>
      </c>
      <c r="I4998" s="160" cm="1">
        <f t="array" ref="I4998">INDEX('2.1.trackMPD'!I:I/(24*60*60),
       MATCH(1,
             (A4998='2.1.trackMPD'!A:A)*
             (C4998='2.1.trackMPD'!D:D)*
             (D4998/10^6='2.1.trackMPD'!H:H)*
             (E4998='2.1.trackMPD'!F:F),
0))</f>
        <v>9.0543262699099084E-6</v>
      </c>
    </row>
    <row r="4999" spans="1:9" x14ac:dyDescent="0.2">
      <c r="A4999" s="160" t="s">
        <v>29</v>
      </c>
      <c r="B4999" s="160" t="s">
        <v>2</v>
      </c>
      <c r="C4999" s="160">
        <f>_xlfn.XLOOKUP(B4999,'2.1.trackMPD'!$R$7:$R$29,'2.1.trackMPD'!$T$7:$T$29)</f>
        <v>6</v>
      </c>
      <c r="D4999" s="160">
        <v>10</v>
      </c>
      <c r="E4999" s="160" t="s">
        <v>6390</v>
      </c>
      <c r="F4999" s="160" t="s">
        <v>110</v>
      </c>
      <c r="G4999" s="160" t="s">
        <v>140</v>
      </c>
      <c r="H4999" s="160" t="s">
        <v>6392</v>
      </c>
      <c r="I4999" s="160" cm="1">
        <f t="array" ref="I4999">INDEX('2.1.trackMPD'!J:J/(24*60*60),
       MATCH(1,
             (A4999='2.1.trackMPD'!A:A)*
             (C4999='2.1.trackMPD'!D:D)*
             (D4999/10^6='2.1.trackMPD'!H:H)*
             (E4999='2.1.trackMPD'!F:F),
0))</f>
        <v>3.5015122380118635E-5</v>
      </c>
    </row>
    <row r="5000" spans="1:9" x14ac:dyDescent="0.2">
      <c r="A5000" s="160" t="s">
        <v>29</v>
      </c>
      <c r="B5000" s="160" t="s">
        <v>2</v>
      </c>
      <c r="C5000" s="160">
        <f>_xlfn.XLOOKUP(B5000,'2.1.trackMPD'!$R$7:$R$29,'2.1.trackMPD'!$T$7:$T$29)</f>
        <v>6</v>
      </c>
      <c r="D5000" s="160">
        <v>10</v>
      </c>
      <c r="E5000" s="160" t="s">
        <v>6390</v>
      </c>
      <c r="F5000" s="160" t="s">
        <v>110</v>
      </c>
      <c r="G5000" s="160" t="s">
        <v>124</v>
      </c>
      <c r="H5000" s="160" t="s">
        <v>6393</v>
      </c>
      <c r="I5000" s="160" cm="1">
        <f t="array" ref="I5000">INDEX('2.1.trackMPD'!K:K/(24*60*60),
       MATCH(1,
             (A5000='2.1.trackMPD'!A:A)*
             (C5000='2.1.trackMPD'!D:D)*
             (D5000/10^6='2.1.trackMPD'!H:H)*
             (E5000='2.1.trackMPD'!F:F),
0))</f>
        <v>0</v>
      </c>
    </row>
    <row r="5001" spans="1:9" x14ac:dyDescent="0.2">
      <c r="A5001" s="160" t="s">
        <v>29</v>
      </c>
      <c r="B5001" s="160" t="s">
        <v>2</v>
      </c>
      <c r="C5001" s="160">
        <f>_xlfn.XLOOKUP(B5001,'2.1.trackMPD'!$R$7:$R$29,'2.1.trackMPD'!$T$7:$T$29)</f>
        <v>6</v>
      </c>
      <c r="D5001" s="160">
        <v>10</v>
      </c>
      <c r="E5001" s="160" t="s">
        <v>6390</v>
      </c>
      <c r="F5001" s="160" t="s">
        <v>110</v>
      </c>
      <c r="G5001" s="160" t="s">
        <v>140</v>
      </c>
      <c r="H5001" s="160" t="s">
        <v>6393</v>
      </c>
      <c r="I5001" s="160" cm="1">
        <f t="array" ref="I5001">INDEX('2.1.trackMPD'!L:L/(24*60*60),
       MATCH(1,
             (A5001='2.1.trackMPD'!A:A)*
             (C5001='2.1.trackMPD'!D:D)*
             (D5001/10^6='2.1.trackMPD'!H:H)*
             (E5001='2.1.trackMPD'!F:F),
0))</f>
        <v>0</v>
      </c>
    </row>
    <row r="5002" spans="1:9" x14ac:dyDescent="0.2">
      <c r="A5002" s="160" t="s">
        <v>29</v>
      </c>
      <c r="B5002" s="160" t="s">
        <v>2</v>
      </c>
      <c r="C5002" s="160">
        <f>_xlfn.XLOOKUP(B5002,'2.1.trackMPD'!$R$7:$R$29,'2.1.trackMPD'!$T$7:$T$29)</f>
        <v>6</v>
      </c>
      <c r="D5002" s="160">
        <v>100</v>
      </c>
      <c r="E5002" s="160" t="s">
        <v>6390</v>
      </c>
      <c r="F5002" s="160" t="s">
        <v>110</v>
      </c>
      <c r="G5002" s="160" t="s">
        <v>124</v>
      </c>
      <c r="H5002" s="160" t="s">
        <v>6392</v>
      </c>
      <c r="I5002" s="160" cm="1">
        <f t="array" ref="I5002">INDEX('2.1.trackMPD'!I:I/(24*60*60),
       MATCH(1,
             (A5002='2.1.trackMPD'!A:A)*
             (C5002='2.1.trackMPD'!D:D)*
             (D5002/10^6='2.1.trackMPD'!H:H)*
             (E5002='2.1.trackMPD'!F:F),
0))</f>
        <v>1.9078839014052083E-3</v>
      </c>
    </row>
    <row r="5003" spans="1:9" x14ac:dyDescent="0.2">
      <c r="A5003" s="160" t="s">
        <v>29</v>
      </c>
      <c r="B5003" s="160" t="s">
        <v>2</v>
      </c>
      <c r="C5003" s="160">
        <f>_xlfn.XLOOKUP(B5003,'2.1.trackMPD'!$R$7:$R$29,'2.1.trackMPD'!$T$7:$T$29)</f>
        <v>6</v>
      </c>
      <c r="D5003" s="160">
        <v>100</v>
      </c>
      <c r="E5003" s="160" t="s">
        <v>6390</v>
      </c>
      <c r="F5003" s="160" t="s">
        <v>110</v>
      </c>
      <c r="G5003" s="160" t="s">
        <v>140</v>
      </c>
      <c r="H5003" s="160" t="s">
        <v>6392</v>
      </c>
      <c r="I5003" s="160" cm="1">
        <f t="array" ref="I5003">INDEX('2.1.trackMPD'!J:J/(24*60*60),
       MATCH(1,
             (A5003='2.1.trackMPD'!A:A)*
             (C5003='2.1.trackMPD'!D:D)*
             (D5003/10^6='2.1.trackMPD'!H:H)*
             (E5003='2.1.trackMPD'!F:F),
0))</f>
        <v>1.5902852927717824E-3</v>
      </c>
    </row>
    <row r="5004" spans="1:9" x14ac:dyDescent="0.2">
      <c r="A5004" s="160" t="s">
        <v>29</v>
      </c>
      <c r="B5004" s="160" t="s">
        <v>2</v>
      </c>
      <c r="C5004" s="160">
        <f>_xlfn.XLOOKUP(B5004,'2.1.trackMPD'!$R$7:$R$29,'2.1.trackMPD'!$T$7:$T$29)</f>
        <v>6</v>
      </c>
      <c r="D5004" s="160">
        <v>100</v>
      </c>
      <c r="E5004" s="160" t="s">
        <v>6390</v>
      </c>
      <c r="F5004" s="160" t="s">
        <v>110</v>
      </c>
      <c r="G5004" s="160" t="s">
        <v>124</v>
      </c>
      <c r="H5004" s="160" t="s">
        <v>6393</v>
      </c>
      <c r="I5004" s="160" cm="1">
        <f t="array" ref="I5004">INDEX('2.1.trackMPD'!K:K/(24*60*60),
       MATCH(1,
             (A5004='2.1.trackMPD'!A:A)*
             (C5004='2.1.trackMPD'!D:D)*
             (D5004/10^6='2.1.trackMPD'!H:H)*
             (E5004='2.1.trackMPD'!F:F),
0))</f>
        <v>0</v>
      </c>
    </row>
    <row r="5005" spans="1:9" x14ac:dyDescent="0.2">
      <c r="A5005" s="160" t="s">
        <v>29</v>
      </c>
      <c r="B5005" s="160" t="s">
        <v>2</v>
      </c>
      <c r="C5005" s="160">
        <f>_xlfn.XLOOKUP(B5005,'2.1.trackMPD'!$R$7:$R$29,'2.1.trackMPD'!$T$7:$T$29)</f>
        <v>6</v>
      </c>
      <c r="D5005" s="160">
        <v>100</v>
      </c>
      <c r="E5005" s="160" t="s">
        <v>6390</v>
      </c>
      <c r="F5005" s="160" t="s">
        <v>110</v>
      </c>
      <c r="G5005" s="160" t="s">
        <v>140</v>
      </c>
      <c r="H5005" s="160" t="s">
        <v>6393</v>
      </c>
      <c r="I5005" s="160" cm="1">
        <f t="array" ref="I5005">INDEX('2.1.trackMPD'!L:L/(24*60*60),
       MATCH(1,
             (A5005='2.1.trackMPD'!A:A)*
             (C5005='2.1.trackMPD'!D:D)*
             (D5005/10^6='2.1.trackMPD'!H:H)*
             (E5005='2.1.trackMPD'!F:F),
0))</f>
        <v>0</v>
      </c>
    </row>
    <row r="5006" spans="1:9" x14ac:dyDescent="0.2">
      <c r="A5006" s="160" t="s">
        <v>29</v>
      </c>
      <c r="B5006" s="160" t="s">
        <v>2</v>
      </c>
      <c r="C5006" s="160">
        <f>_xlfn.XLOOKUP(B5006,'2.1.trackMPD'!$R$7:$R$29,'2.1.trackMPD'!$T$7:$T$29)</f>
        <v>6</v>
      </c>
      <c r="D5006" s="160">
        <v>1000</v>
      </c>
      <c r="E5006" s="160" t="s">
        <v>6390</v>
      </c>
      <c r="F5006" s="160" t="s">
        <v>110</v>
      </c>
      <c r="G5006" s="160" t="s">
        <v>124</v>
      </c>
      <c r="H5006" s="160" t="s">
        <v>6392</v>
      </c>
      <c r="I5006" s="160" cm="1">
        <f t="array" ref="I5006">INDEX('2.1.trackMPD'!I:I/(24*60*60),
       MATCH(1,
             (A5006='2.1.trackMPD'!A:A)*
             (C5006='2.1.trackMPD'!D:D)*
             (D5006/10^6='2.1.trackMPD'!H:H)*
             (E5006='2.1.trackMPD'!F:F),
0))</f>
        <v>6.9026517600309145E-2</v>
      </c>
    </row>
    <row r="5007" spans="1:9" x14ac:dyDescent="0.2">
      <c r="A5007" s="160" t="s">
        <v>29</v>
      </c>
      <c r="B5007" s="160" t="s">
        <v>2</v>
      </c>
      <c r="C5007" s="160">
        <f>_xlfn.XLOOKUP(B5007,'2.1.trackMPD'!$R$7:$R$29,'2.1.trackMPD'!$T$7:$T$29)</f>
        <v>6</v>
      </c>
      <c r="D5007" s="160">
        <v>1000</v>
      </c>
      <c r="E5007" s="160" t="s">
        <v>6390</v>
      </c>
      <c r="F5007" s="160" t="s">
        <v>110</v>
      </c>
      <c r="G5007" s="160" t="s">
        <v>140</v>
      </c>
      <c r="H5007" s="160" t="s">
        <v>6392</v>
      </c>
      <c r="I5007" s="160" cm="1">
        <f t="array" ref="I5007">INDEX('2.1.trackMPD'!J:J/(24*60*60),
       MATCH(1,
             (A5007='2.1.trackMPD'!A:A)*
             (C5007='2.1.trackMPD'!D:D)*
             (D5007/10^6='2.1.trackMPD'!H:H)*
             (E5007='2.1.trackMPD'!F:F),
0))</f>
        <v>5.8407045267688307E-2</v>
      </c>
    </row>
    <row r="5008" spans="1:9" x14ac:dyDescent="0.2">
      <c r="A5008" s="160" t="s">
        <v>29</v>
      </c>
      <c r="B5008" s="160" t="s">
        <v>2</v>
      </c>
      <c r="C5008" s="160">
        <f>_xlfn.XLOOKUP(B5008,'2.1.trackMPD'!$R$7:$R$29,'2.1.trackMPD'!$T$7:$T$29)</f>
        <v>6</v>
      </c>
      <c r="D5008" s="160">
        <v>1000</v>
      </c>
      <c r="E5008" s="160" t="s">
        <v>6390</v>
      </c>
      <c r="F5008" s="160" t="s">
        <v>110</v>
      </c>
      <c r="G5008" s="160" t="s">
        <v>124</v>
      </c>
      <c r="H5008" s="160" t="s">
        <v>6393</v>
      </c>
      <c r="I5008" s="160" cm="1">
        <f t="array" ref="I5008">INDEX('2.1.trackMPD'!K:K/(24*60*60),
       MATCH(1,
             (A5008='2.1.trackMPD'!A:A)*
             (C5008='2.1.trackMPD'!D:D)*
             (D5008/10^6='2.1.trackMPD'!H:H)*
             (E5008='2.1.trackMPD'!F:F),
0))</f>
        <v>0</v>
      </c>
    </row>
    <row r="5009" spans="1:9" x14ac:dyDescent="0.2">
      <c r="A5009" s="160" t="s">
        <v>29</v>
      </c>
      <c r="B5009" s="160" t="s">
        <v>2</v>
      </c>
      <c r="C5009" s="160">
        <f>_xlfn.XLOOKUP(B5009,'2.1.trackMPD'!$R$7:$R$29,'2.1.trackMPD'!$T$7:$T$29)</f>
        <v>6</v>
      </c>
      <c r="D5009" s="160">
        <v>1000</v>
      </c>
      <c r="E5009" s="160" t="s">
        <v>6390</v>
      </c>
      <c r="F5009" s="160" t="s">
        <v>110</v>
      </c>
      <c r="G5009" s="160" t="s">
        <v>140</v>
      </c>
      <c r="H5009" s="160" t="s">
        <v>6393</v>
      </c>
      <c r="I5009" s="160" cm="1">
        <f t="array" ref="I5009">INDEX('2.1.trackMPD'!L:L/(24*60*60),
       MATCH(1,
             (A5009='2.1.trackMPD'!A:A)*
             (C5009='2.1.trackMPD'!D:D)*
             (D5009/10^6='2.1.trackMPD'!H:H)*
             (E5009='2.1.trackMPD'!F:F),
0))</f>
        <v>0</v>
      </c>
    </row>
    <row r="5010" spans="1:9" x14ac:dyDescent="0.2">
      <c r="A5010" s="160" t="s">
        <v>29</v>
      </c>
      <c r="B5010" s="160" t="s">
        <v>2</v>
      </c>
      <c r="C5010" s="160">
        <f>_xlfn.XLOOKUP(B5010,'2.1.trackMPD'!$R$7:$R$29,'2.1.trackMPD'!$T$7:$T$29)</f>
        <v>6</v>
      </c>
      <c r="D5010" s="160">
        <v>5000</v>
      </c>
      <c r="E5010" s="160" t="s">
        <v>6390</v>
      </c>
      <c r="F5010" s="160" t="s">
        <v>110</v>
      </c>
      <c r="G5010" s="160" t="s">
        <v>124</v>
      </c>
      <c r="H5010" s="160" t="s">
        <v>6392</v>
      </c>
      <c r="I5010" s="160" cm="1">
        <f t="array" ref="I5010">INDEX('2.1.trackMPD'!I:I/(24*60*60),
       MATCH(1,
             (A5010='2.1.trackMPD'!A:A)*
             (C5010='2.1.trackMPD'!D:D)*
             (D5010/10^6='2.1.trackMPD'!H:H)*
             (E5010='2.1.trackMPD'!F:F),
0))</f>
        <v>0.27223873585785879</v>
      </c>
    </row>
    <row r="5011" spans="1:9" x14ac:dyDescent="0.2">
      <c r="A5011" s="160" t="s">
        <v>29</v>
      </c>
      <c r="B5011" s="160" t="s">
        <v>2</v>
      </c>
      <c r="C5011" s="160">
        <f>_xlfn.XLOOKUP(B5011,'2.1.trackMPD'!$R$7:$R$29,'2.1.trackMPD'!$T$7:$T$29)</f>
        <v>6</v>
      </c>
      <c r="D5011" s="160">
        <v>5000</v>
      </c>
      <c r="E5011" s="160" t="s">
        <v>6390</v>
      </c>
      <c r="F5011" s="160" t="s">
        <v>110</v>
      </c>
      <c r="G5011" s="160" t="s">
        <v>140</v>
      </c>
      <c r="H5011" s="160" t="s">
        <v>6392</v>
      </c>
      <c r="I5011" s="160" cm="1">
        <f t="array" ref="I5011">INDEX('2.1.trackMPD'!J:J/(24*60*60),
       MATCH(1,
             (A5011='2.1.trackMPD'!A:A)*
             (C5011='2.1.trackMPD'!D:D)*
             (D5011/10^6='2.1.trackMPD'!H:H)*
             (E5011='2.1.trackMPD'!F:F),
0))</f>
        <v>0.23035559245581597</v>
      </c>
    </row>
    <row r="5012" spans="1:9" x14ac:dyDescent="0.2">
      <c r="A5012" s="160" t="s">
        <v>29</v>
      </c>
      <c r="B5012" s="160" t="s">
        <v>2</v>
      </c>
      <c r="C5012" s="160">
        <f>_xlfn.XLOOKUP(B5012,'2.1.trackMPD'!$R$7:$R$29,'2.1.trackMPD'!$T$7:$T$29)</f>
        <v>6</v>
      </c>
      <c r="D5012" s="160">
        <v>5000</v>
      </c>
      <c r="E5012" s="160" t="s">
        <v>6390</v>
      </c>
      <c r="F5012" s="160" t="s">
        <v>110</v>
      </c>
      <c r="G5012" s="160" t="s">
        <v>124</v>
      </c>
      <c r="H5012" s="160" t="s">
        <v>6393</v>
      </c>
      <c r="I5012" s="160" cm="1">
        <f t="array" ref="I5012">INDEX('2.1.trackMPD'!K:K/(24*60*60),
       MATCH(1,
             (A5012='2.1.trackMPD'!A:A)*
             (C5012='2.1.trackMPD'!D:D)*
             (D5012/10^6='2.1.trackMPD'!H:H)*
             (E5012='2.1.trackMPD'!F:F),
0))</f>
        <v>0</v>
      </c>
    </row>
    <row r="5013" spans="1:9" x14ac:dyDescent="0.2">
      <c r="A5013" s="160" t="s">
        <v>29</v>
      </c>
      <c r="B5013" s="160" t="s">
        <v>2</v>
      </c>
      <c r="C5013" s="160">
        <f>_xlfn.XLOOKUP(B5013,'2.1.trackMPD'!$R$7:$R$29,'2.1.trackMPD'!$T$7:$T$29)</f>
        <v>6</v>
      </c>
      <c r="D5013" s="160">
        <v>5000</v>
      </c>
      <c r="E5013" s="160" t="s">
        <v>6390</v>
      </c>
      <c r="F5013" s="160" t="s">
        <v>110</v>
      </c>
      <c r="G5013" s="160" t="s">
        <v>140</v>
      </c>
      <c r="H5013" s="160" t="s">
        <v>6393</v>
      </c>
      <c r="I5013" s="160" cm="1">
        <f t="array" ref="I5013">INDEX('2.1.trackMPD'!L:L/(24*60*60),
       MATCH(1,
             (A5013='2.1.trackMPD'!A:A)*
             (C5013='2.1.trackMPD'!D:D)*
             (D5013/10^6='2.1.trackMPD'!H:H)*
             (E5013='2.1.trackMPD'!F:F),
0))</f>
        <v>0</v>
      </c>
    </row>
    <row r="5014" spans="1:9" x14ac:dyDescent="0.2">
      <c r="A5014" s="160" t="s">
        <v>29</v>
      </c>
      <c r="B5014" s="160" t="s">
        <v>2</v>
      </c>
      <c r="C5014" s="160">
        <f>_xlfn.XLOOKUP(B5014,'2.1.trackMPD'!$R$7:$R$29,'2.1.trackMPD'!$T$7:$T$29)</f>
        <v>6</v>
      </c>
      <c r="D5014" s="160">
        <v>1</v>
      </c>
      <c r="E5014" s="160" t="s">
        <v>6394</v>
      </c>
      <c r="F5014" s="160" t="s">
        <v>110</v>
      </c>
      <c r="G5014" s="160" t="s">
        <v>124</v>
      </c>
      <c r="H5014" s="160" t="s">
        <v>6392</v>
      </c>
      <c r="I5014" s="160" cm="1">
        <f t="array" ref="I5014">INDEX('2.1.trackMPD'!I:I/(24*60*60),
       MATCH(1,
             (A5014='2.1.trackMPD'!A:A)*
             (C5014='2.1.trackMPD'!D:D)*
             (D5014/10^6='2.1.trackMPD'!H:H)*
             (E5014='2.1.trackMPD'!F:F),
0))</f>
        <v>4.6847173377966895E-6</v>
      </c>
    </row>
    <row r="5015" spans="1:9" x14ac:dyDescent="0.2">
      <c r="A5015" s="160" t="s">
        <v>29</v>
      </c>
      <c r="B5015" s="160" t="s">
        <v>2</v>
      </c>
      <c r="C5015" s="160">
        <f>_xlfn.XLOOKUP(B5015,'2.1.trackMPD'!$R$7:$R$29,'2.1.trackMPD'!$T$7:$T$29)</f>
        <v>6</v>
      </c>
      <c r="D5015" s="160">
        <v>1</v>
      </c>
      <c r="E5015" s="160" t="s">
        <v>6394</v>
      </c>
      <c r="F5015" s="160" t="s">
        <v>110</v>
      </c>
      <c r="G5015" s="160" t="s">
        <v>140</v>
      </c>
      <c r="H5015" s="160" t="s">
        <v>6392</v>
      </c>
      <c r="I5015" s="160" cm="1">
        <f t="array" ref="I5015">INDEX('2.1.trackMPD'!J:J/(24*60*60),
       MATCH(1,
             (A5015='2.1.trackMPD'!A:A)*
             (C5015='2.1.trackMPD'!D:D)*
             (D5015/10^6='2.1.trackMPD'!H:H)*
             (E5015='2.1.trackMPD'!F:F),
0))</f>
        <v>2.7374464520920833E-5</v>
      </c>
    </row>
    <row r="5016" spans="1:9" x14ac:dyDescent="0.2">
      <c r="A5016" s="160" t="s">
        <v>29</v>
      </c>
      <c r="B5016" s="160" t="s">
        <v>2</v>
      </c>
      <c r="C5016" s="160">
        <f>_xlfn.XLOOKUP(B5016,'2.1.trackMPD'!$R$7:$R$29,'2.1.trackMPD'!$T$7:$T$29)</f>
        <v>6</v>
      </c>
      <c r="D5016" s="160">
        <v>1</v>
      </c>
      <c r="E5016" s="160" t="s">
        <v>6394</v>
      </c>
      <c r="F5016" s="160" t="s">
        <v>110</v>
      </c>
      <c r="G5016" s="160" t="s">
        <v>124</v>
      </c>
      <c r="H5016" s="160" t="s">
        <v>6393</v>
      </c>
      <c r="I5016" s="160" cm="1">
        <f t="array" ref="I5016">INDEX('2.1.trackMPD'!K:K/(24*60*60),
       MATCH(1,
             (A5016='2.1.trackMPD'!A:A)*
             (C5016='2.1.trackMPD'!D:D)*
             (D5016/10^6='2.1.trackMPD'!H:H)*
             (E5016='2.1.trackMPD'!F:F),
0))</f>
        <v>0</v>
      </c>
    </row>
    <row r="5017" spans="1:9" x14ac:dyDescent="0.2">
      <c r="A5017" s="160" t="s">
        <v>29</v>
      </c>
      <c r="B5017" s="160" t="s">
        <v>2</v>
      </c>
      <c r="C5017" s="160">
        <f>_xlfn.XLOOKUP(B5017,'2.1.trackMPD'!$R$7:$R$29,'2.1.trackMPD'!$T$7:$T$29)</f>
        <v>6</v>
      </c>
      <c r="D5017" s="160">
        <v>1</v>
      </c>
      <c r="E5017" s="160" t="s">
        <v>6394</v>
      </c>
      <c r="F5017" s="160" t="s">
        <v>110</v>
      </c>
      <c r="G5017" s="160" t="s">
        <v>140</v>
      </c>
      <c r="H5017" s="160" t="s">
        <v>6393</v>
      </c>
      <c r="I5017" s="160" cm="1">
        <f t="array" ref="I5017">INDEX('2.1.trackMPD'!L:L/(24*60*60),
       MATCH(1,
             (A5017='2.1.trackMPD'!A:A)*
             (C5017='2.1.trackMPD'!D:D)*
             (D5017/10^6='2.1.trackMPD'!H:H)*
             (E5017='2.1.trackMPD'!F:F),
0))</f>
        <v>0</v>
      </c>
    </row>
    <row r="5018" spans="1:9" x14ac:dyDescent="0.2">
      <c r="A5018" s="160" t="s">
        <v>29</v>
      </c>
      <c r="B5018" s="160" t="s">
        <v>2</v>
      </c>
      <c r="C5018" s="160">
        <f>_xlfn.XLOOKUP(B5018,'2.1.trackMPD'!$R$7:$R$29,'2.1.trackMPD'!$T$7:$T$29)</f>
        <v>6</v>
      </c>
      <c r="D5018" s="160">
        <v>10</v>
      </c>
      <c r="E5018" s="160" t="s">
        <v>6394</v>
      </c>
      <c r="F5018" s="160" t="s">
        <v>110</v>
      </c>
      <c r="G5018" s="160" t="s">
        <v>124</v>
      </c>
      <c r="H5018" s="160" t="s">
        <v>6392</v>
      </c>
      <c r="I5018" s="160" cm="1">
        <f t="array" ref="I5018">INDEX('2.1.trackMPD'!I:I/(24*60*60),
       MATCH(1,
             (A5018='2.1.trackMPD'!A:A)*
             (C5018='2.1.trackMPD'!D:D)*
             (D5018/10^6='2.1.trackMPD'!H:H)*
             (E5018='2.1.trackMPD'!F:F),
0))</f>
        <v>6.9867587563387498E-5</v>
      </c>
    </row>
    <row r="5019" spans="1:9" x14ac:dyDescent="0.2">
      <c r="A5019" s="160" t="s">
        <v>29</v>
      </c>
      <c r="B5019" s="160" t="s">
        <v>2</v>
      </c>
      <c r="C5019" s="160">
        <f>_xlfn.XLOOKUP(B5019,'2.1.trackMPD'!$R$7:$R$29,'2.1.trackMPD'!$T$7:$T$29)</f>
        <v>6</v>
      </c>
      <c r="D5019" s="160">
        <v>10</v>
      </c>
      <c r="E5019" s="160" t="s">
        <v>6394</v>
      </c>
      <c r="F5019" s="160" t="s">
        <v>110</v>
      </c>
      <c r="G5019" s="160" t="s">
        <v>140</v>
      </c>
      <c r="H5019" s="160" t="s">
        <v>6392</v>
      </c>
      <c r="I5019" s="160" cm="1">
        <f t="array" ref="I5019">INDEX('2.1.trackMPD'!J:J/(24*60*60),
       MATCH(1,
             (A5019='2.1.trackMPD'!A:A)*
             (C5019='2.1.trackMPD'!D:D)*
             (D5019/10^6='2.1.trackMPD'!H:H)*
             (E5019='2.1.trackMPD'!F:F),
0))</f>
        <v>7.3893499774024769E-5</v>
      </c>
    </row>
    <row r="5020" spans="1:9" x14ac:dyDescent="0.2">
      <c r="A5020" s="160" t="s">
        <v>29</v>
      </c>
      <c r="B5020" s="160" t="s">
        <v>2</v>
      </c>
      <c r="C5020" s="160">
        <f>_xlfn.XLOOKUP(B5020,'2.1.trackMPD'!$R$7:$R$29,'2.1.trackMPD'!$T$7:$T$29)</f>
        <v>6</v>
      </c>
      <c r="D5020" s="160">
        <v>10</v>
      </c>
      <c r="E5020" s="160" t="s">
        <v>6394</v>
      </c>
      <c r="F5020" s="160" t="s">
        <v>110</v>
      </c>
      <c r="G5020" s="160" t="s">
        <v>124</v>
      </c>
      <c r="H5020" s="160" t="s">
        <v>6393</v>
      </c>
      <c r="I5020" s="160" cm="1">
        <f t="array" ref="I5020">INDEX('2.1.trackMPD'!K:K/(24*60*60),
       MATCH(1,
             (A5020='2.1.trackMPD'!A:A)*
             (C5020='2.1.trackMPD'!D:D)*
             (D5020/10^6='2.1.trackMPD'!H:H)*
             (E5020='2.1.trackMPD'!F:F),
0))</f>
        <v>0</v>
      </c>
    </row>
    <row r="5021" spans="1:9" x14ac:dyDescent="0.2">
      <c r="A5021" s="160" t="s">
        <v>29</v>
      </c>
      <c r="B5021" s="160" t="s">
        <v>2</v>
      </c>
      <c r="C5021" s="160">
        <f>_xlfn.XLOOKUP(B5021,'2.1.trackMPD'!$R$7:$R$29,'2.1.trackMPD'!$T$7:$T$29)</f>
        <v>6</v>
      </c>
      <c r="D5021" s="160">
        <v>10</v>
      </c>
      <c r="E5021" s="160" t="s">
        <v>6394</v>
      </c>
      <c r="F5021" s="160" t="s">
        <v>110</v>
      </c>
      <c r="G5021" s="160" t="s">
        <v>140</v>
      </c>
      <c r="H5021" s="160" t="s">
        <v>6393</v>
      </c>
      <c r="I5021" s="160" cm="1">
        <f t="array" ref="I5021">INDEX('2.1.trackMPD'!L:L/(24*60*60),
       MATCH(1,
             (A5021='2.1.trackMPD'!A:A)*
             (C5021='2.1.trackMPD'!D:D)*
             (D5021/10^6='2.1.trackMPD'!H:H)*
             (E5021='2.1.trackMPD'!F:F),
0))</f>
        <v>0</v>
      </c>
    </row>
    <row r="5022" spans="1:9" x14ac:dyDescent="0.2">
      <c r="A5022" s="160" t="s">
        <v>29</v>
      </c>
      <c r="B5022" s="160" t="s">
        <v>2</v>
      </c>
      <c r="C5022" s="160">
        <f>_xlfn.XLOOKUP(B5022,'2.1.trackMPD'!$R$7:$R$29,'2.1.trackMPD'!$T$7:$T$29)</f>
        <v>6</v>
      </c>
      <c r="D5022" s="160">
        <v>100</v>
      </c>
      <c r="E5022" s="160" t="s">
        <v>6394</v>
      </c>
      <c r="F5022" s="160" t="s">
        <v>110</v>
      </c>
      <c r="G5022" s="160" t="s">
        <v>124</v>
      </c>
      <c r="H5022" s="160" t="s">
        <v>6392</v>
      </c>
      <c r="I5022" s="160" cm="1">
        <f t="array" ref="I5022">INDEX('2.1.trackMPD'!I:I/(24*60*60),
       MATCH(1,
             (A5022='2.1.trackMPD'!A:A)*
             (C5022='2.1.trackMPD'!D:D)*
             (D5022/10^6='2.1.trackMPD'!H:H)*
             (E5022='2.1.trackMPD'!F:F),
0))</f>
        <v>5.550871126828125E-3</v>
      </c>
    </row>
    <row r="5023" spans="1:9" x14ac:dyDescent="0.2">
      <c r="A5023" s="160" t="s">
        <v>29</v>
      </c>
      <c r="B5023" s="160" t="s">
        <v>2</v>
      </c>
      <c r="C5023" s="160">
        <f>_xlfn.XLOOKUP(B5023,'2.1.trackMPD'!$R$7:$R$29,'2.1.trackMPD'!$T$7:$T$29)</f>
        <v>6</v>
      </c>
      <c r="D5023" s="160">
        <v>100</v>
      </c>
      <c r="E5023" s="160" t="s">
        <v>6394</v>
      </c>
      <c r="F5023" s="160" t="s">
        <v>110</v>
      </c>
      <c r="G5023" s="160" t="s">
        <v>140</v>
      </c>
      <c r="H5023" s="160" t="s">
        <v>6392</v>
      </c>
      <c r="I5023" s="160" cm="1">
        <f t="array" ref="I5023">INDEX('2.1.trackMPD'!J:J/(24*60*60),
       MATCH(1,
             (A5023='2.1.trackMPD'!A:A)*
             (C5023='2.1.trackMPD'!D:D)*
             (D5023/10^6='2.1.trackMPD'!H:H)*
             (E5023='2.1.trackMPD'!F:F),
0))</f>
        <v>4.6968908019653817E-3</v>
      </c>
    </row>
    <row r="5024" spans="1:9" x14ac:dyDescent="0.2">
      <c r="A5024" s="160" t="s">
        <v>29</v>
      </c>
      <c r="B5024" s="160" t="s">
        <v>2</v>
      </c>
      <c r="C5024" s="160">
        <f>_xlfn.XLOOKUP(B5024,'2.1.trackMPD'!$R$7:$R$29,'2.1.trackMPD'!$T$7:$T$29)</f>
        <v>6</v>
      </c>
      <c r="D5024" s="160">
        <v>100</v>
      </c>
      <c r="E5024" s="160" t="s">
        <v>6394</v>
      </c>
      <c r="F5024" s="160" t="s">
        <v>110</v>
      </c>
      <c r="G5024" s="160" t="s">
        <v>124</v>
      </c>
      <c r="H5024" s="160" t="s">
        <v>6393</v>
      </c>
      <c r="I5024" s="160" cm="1">
        <f t="array" ref="I5024">INDEX('2.1.trackMPD'!K:K/(24*60*60),
       MATCH(1,
             (A5024='2.1.trackMPD'!A:A)*
             (C5024='2.1.trackMPD'!D:D)*
             (D5024/10^6='2.1.trackMPD'!H:H)*
             (E5024='2.1.trackMPD'!F:F),
0))</f>
        <v>0</v>
      </c>
    </row>
    <row r="5025" spans="1:9" x14ac:dyDescent="0.2">
      <c r="A5025" s="160" t="s">
        <v>29</v>
      </c>
      <c r="B5025" s="160" t="s">
        <v>2</v>
      </c>
      <c r="C5025" s="160">
        <f>_xlfn.XLOOKUP(B5025,'2.1.trackMPD'!$R$7:$R$29,'2.1.trackMPD'!$T$7:$T$29)</f>
        <v>6</v>
      </c>
      <c r="D5025" s="160">
        <v>100</v>
      </c>
      <c r="E5025" s="160" t="s">
        <v>6394</v>
      </c>
      <c r="F5025" s="160" t="s">
        <v>110</v>
      </c>
      <c r="G5025" s="160" t="s">
        <v>140</v>
      </c>
      <c r="H5025" s="160" t="s">
        <v>6393</v>
      </c>
      <c r="I5025" s="160" cm="1">
        <f t="array" ref="I5025">INDEX('2.1.trackMPD'!L:L/(24*60*60),
       MATCH(1,
             (A5025='2.1.trackMPD'!A:A)*
             (C5025='2.1.trackMPD'!D:D)*
             (D5025/10^6='2.1.trackMPD'!H:H)*
             (E5025='2.1.trackMPD'!F:F),
0))</f>
        <v>0</v>
      </c>
    </row>
    <row r="5026" spans="1:9" x14ac:dyDescent="0.2">
      <c r="A5026" s="160" t="s">
        <v>29</v>
      </c>
      <c r="B5026" s="160" t="s">
        <v>2</v>
      </c>
      <c r="C5026" s="160">
        <f>_xlfn.XLOOKUP(B5026,'2.1.trackMPD'!$R$7:$R$29,'2.1.trackMPD'!$T$7:$T$29)</f>
        <v>6</v>
      </c>
      <c r="D5026" s="160">
        <v>1000</v>
      </c>
      <c r="E5026" s="160" t="s">
        <v>6394</v>
      </c>
      <c r="F5026" s="160" t="s">
        <v>110</v>
      </c>
      <c r="G5026" s="160" t="s">
        <v>124</v>
      </c>
      <c r="H5026" s="160" t="s">
        <v>6392</v>
      </c>
      <c r="I5026" s="160" cm="1">
        <f t="array" ref="I5026">INDEX('2.1.trackMPD'!I:I/(24*60*60),
       MATCH(1,
             (A5026='2.1.trackMPD'!A:A)*
             (C5026='2.1.trackMPD'!D:D)*
             (D5026/10^6='2.1.trackMPD'!H:H)*
             (E5026='2.1.trackMPD'!F:F),
0))</f>
        <v>6.2418917271793058E-2</v>
      </c>
    </row>
    <row r="5027" spans="1:9" x14ac:dyDescent="0.2">
      <c r="A5027" s="160" t="s">
        <v>29</v>
      </c>
      <c r="B5027" s="160" t="s">
        <v>2</v>
      </c>
      <c r="C5027" s="160">
        <f>_xlfn.XLOOKUP(B5027,'2.1.trackMPD'!$R$7:$R$29,'2.1.trackMPD'!$T$7:$T$29)</f>
        <v>6</v>
      </c>
      <c r="D5027" s="160">
        <v>1000</v>
      </c>
      <c r="E5027" s="160" t="s">
        <v>6394</v>
      </c>
      <c r="F5027" s="160" t="s">
        <v>110</v>
      </c>
      <c r="G5027" s="160" t="s">
        <v>140</v>
      </c>
      <c r="H5027" s="160" t="s">
        <v>6392</v>
      </c>
      <c r="I5027" s="160" cm="1">
        <f t="array" ref="I5027">INDEX('2.1.trackMPD'!J:J/(24*60*60),
       MATCH(1,
             (A5027='2.1.trackMPD'!A:A)*
             (C5027='2.1.trackMPD'!D:D)*
             (D5027/10^6='2.1.trackMPD'!H:H)*
             (E5027='2.1.trackMPD'!F:F),
0))</f>
        <v>5.2815994289843987E-2</v>
      </c>
    </row>
    <row r="5028" spans="1:9" x14ac:dyDescent="0.2">
      <c r="A5028" s="160" t="s">
        <v>29</v>
      </c>
      <c r="B5028" s="160" t="s">
        <v>2</v>
      </c>
      <c r="C5028" s="160">
        <f>_xlfn.XLOOKUP(B5028,'2.1.trackMPD'!$R$7:$R$29,'2.1.trackMPD'!$T$7:$T$29)</f>
        <v>6</v>
      </c>
      <c r="D5028" s="160">
        <v>1000</v>
      </c>
      <c r="E5028" s="160" t="s">
        <v>6394</v>
      </c>
      <c r="F5028" s="160" t="s">
        <v>110</v>
      </c>
      <c r="G5028" s="160" t="s">
        <v>124</v>
      </c>
      <c r="H5028" s="160" t="s">
        <v>6393</v>
      </c>
      <c r="I5028" s="160" cm="1">
        <f t="array" ref="I5028">INDEX('2.1.trackMPD'!K:K/(24*60*60),
       MATCH(1,
             (A5028='2.1.trackMPD'!A:A)*
             (C5028='2.1.trackMPD'!D:D)*
             (D5028/10^6='2.1.trackMPD'!H:H)*
             (E5028='2.1.trackMPD'!F:F),
0))</f>
        <v>0</v>
      </c>
    </row>
    <row r="5029" spans="1:9" x14ac:dyDescent="0.2">
      <c r="A5029" s="160" t="s">
        <v>29</v>
      </c>
      <c r="B5029" s="160" t="s">
        <v>2</v>
      </c>
      <c r="C5029" s="160">
        <f>_xlfn.XLOOKUP(B5029,'2.1.trackMPD'!$R$7:$R$29,'2.1.trackMPD'!$T$7:$T$29)</f>
        <v>6</v>
      </c>
      <c r="D5029" s="160">
        <v>1000</v>
      </c>
      <c r="E5029" s="160" t="s">
        <v>6394</v>
      </c>
      <c r="F5029" s="160" t="s">
        <v>110</v>
      </c>
      <c r="G5029" s="160" t="s">
        <v>140</v>
      </c>
      <c r="H5029" s="160" t="s">
        <v>6393</v>
      </c>
      <c r="I5029" s="160" cm="1">
        <f t="array" ref="I5029">INDEX('2.1.trackMPD'!L:L/(24*60*60),
       MATCH(1,
             (A5029='2.1.trackMPD'!A:A)*
             (C5029='2.1.trackMPD'!D:D)*
             (D5029/10^6='2.1.trackMPD'!H:H)*
             (E5029='2.1.trackMPD'!F:F),
0))</f>
        <v>0</v>
      </c>
    </row>
    <row r="5030" spans="1:9" x14ac:dyDescent="0.2">
      <c r="A5030" s="160" t="s">
        <v>29</v>
      </c>
      <c r="B5030" s="160" t="s">
        <v>2</v>
      </c>
      <c r="C5030" s="160">
        <f>_xlfn.XLOOKUP(B5030,'2.1.trackMPD'!$R$7:$R$29,'2.1.trackMPD'!$T$7:$T$29)</f>
        <v>6</v>
      </c>
      <c r="D5030" s="160">
        <v>5000</v>
      </c>
      <c r="E5030" s="160" t="s">
        <v>6394</v>
      </c>
      <c r="F5030" s="160" t="s">
        <v>110</v>
      </c>
      <c r="G5030" s="160" t="s">
        <v>124</v>
      </c>
      <c r="H5030" s="160" t="s">
        <v>6392</v>
      </c>
      <c r="I5030" s="160" cm="1">
        <f t="array" ref="I5030">INDEX('2.1.trackMPD'!I:I/(24*60*60),
       MATCH(1,
             (A5030='2.1.trackMPD'!A:A)*
             (C5030='2.1.trackMPD'!D:D)*
             (D5030/10^6='2.1.trackMPD'!H:H)*
             (E5030='2.1.trackMPD'!F:F),
0))</f>
        <v>0.15137225355181944</v>
      </c>
    </row>
    <row r="5031" spans="1:9" x14ac:dyDescent="0.2">
      <c r="A5031" s="160" t="s">
        <v>29</v>
      </c>
      <c r="B5031" s="160" t="s">
        <v>2</v>
      </c>
      <c r="C5031" s="160">
        <f>_xlfn.XLOOKUP(B5031,'2.1.trackMPD'!$R$7:$R$29,'2.1.trackMPD'!$T$7:$T$29)</f>
        <v>6</v>
      </c>
      <c r="D5031" s="160">
        <v>5000</v>
      </c>
      <c r="E5031" s="160" t="s">
        <v>6394</v>
      </c>
      <c r="F5031" s="160" t="s">
        <v>110</v>
      </c>
      <c r="G5031" s="160" t="s">
        <v>140</v>
      </c>
      <c r="H5031" s="160" t="s">
        <v>6392</v>
      </c>
      <c r="I5031" s="160" cm="1">
        <f t="array" ref="I5031">INDEX('2.1.trackMPD'!J:J/(24*60*60),
       MATCH(1,
             (A5031='2.1.trackMPD'!A:A)*
             (C5031='2.1.trackMPD'!D:D)*
             (D5031/10^6='2.1.trackMPD'!H:H)*
             (E5031='2.1.trackMPD'!F:F),
0))</f>
        <v>0.12808417452137733</v>
      </c>
    </row>
    <row r="5032" spans="1:9" x14ac:dyDescent="0.2">
      <c r="A5032" s="160" t="s">
        <v>29</v>
      </c>
      <c r="B5032" s="160" t="s">
        <v>2</v>
      </c>
      <c r="C5032" s="160">
        <f>_xlfn.XLOOKUP(B5032,'2.1.trackMPD'!$R$7:$R$29,'2.1.trackMPD'!$T$7:$T$29)</f>
        <v>6</v>
      </c>
      <c r="D5032" s="160">
        <v>5000</v>
      </c>
      <c r="E5032" s="160" t="s">
        <v>6394</v>
      </c>
      <c r="F5032" s="160" t="s">
        <v>110</v>
      </c>
      <c r="G5032" s="160" t="s">
        <v>124</v>
      </c>
      <c r="H5032" s="160" t="s">
        <v>6393</v>
      </c>
      <c r="I5032" s="160" cm="1">
        <f t="array" ref="I5032">INDEX('2.1.trackMPD'!K:K/(24*60*60),
       MATCH(1,
             (A5032='2.1.trackMPD'!A:A)*
             (C5032='2.1.trackMPD'!D:D)*
             (D5032/10^6='2.1.trackMPD'!H:H)*
             (E5032='2.1.trackMPD'!F:F),
0))</f>
        <v>0</v>
      </c>
    </row>
    <row r="5033" spans="1:9" x14ac:dyDescent="0.2">
      <c r="A5033" s="160" t="s">
        <v>29</v>
      </c>
      <c r="B5033" s="160" t="s">
        <v>2</v>
      </c>
      <c r="C5033" s="160">
        <f>_xlfn.XLOOKUP(B5033,'2.1.trackMPD'!$R$7:$R$29,'2.1.trackMPD'!$T$7:$T$29)</f>
        <v>6</v>
      </c>
      <c r="D5033" s="160">
        <v>5000</v>
      </c>
      <c r="E5033" s="160" t="s">
        <v>6394</v>
      </c>
      <c r="F5033" s="160" t="s">
        <v>110</v>
      </c>
      <c r="G5033" s="160" t="s">
        <v>140</v>
      </c>
      <c r="H5033" s="160" t="s">
        <v>6393</v>
      </c>
      <c r="I5033" s="160" cm="1">
        <f t="array" ref="I5033">INDEX('2.1.trackMPD'!L:L/(24*60*60),
       MATCH(1,
             (A5033='2.1.trackMPD'!A:A)*
             (C5033='2.1.trackMPD'!D:D)*
             (D5033/10^6='2.1.trackMPD'!H:H)*
             (E5033='2.1.trackMPD'!F:F),
0))</f>
        <v>0</v>
      </c>
    </row>
    <row r="5034" spans="1:9" x14ac:dyDescent="0.2">
      <c r="A5034" s="160" t="s">
        <v>29</v>
      </c>
      <c r="B5034" s="160" t="s">
        <v>2</v>
      </c>
      <c r="C5034" s="160">
        <f>_xlfn.XLOOKUP(B5034,'2.1.trackMPD'!$R$7:$R$29,'2.1.trackMPD'!$T$7:$T$29)</f>
        <v>6</v>
      </c>
      <c r="D5034" s="160">
        <v>1</v>
      </c>
      <c r="E5034" s="160" t="s">
        <v>6395</v>
      </c>
      <c r="F5034" s="160" t="s">
        <v>110</v>
      </c>
      <c r="G5034" s="160" t="s">
        <v>124</v>
      </c>
      <c r="H5034" s="160" t="s">
        <v>6392</v>
      </c>
      <c r="I5034" s="160" t="e" cm="1">
        <f t="array" ref="I5034">INDEX('2.1.trackMPD'!I:I/(24*60*60),
       MATCH(1,
             (A5034='2.1.trackMPD'!A:A)*
             (C5034='2.1.trackMPD'!D:D)*
             (D5034/10^6='2.1.trackMPD'!H:H)*
             (E5034='2.1.trackMPD'!F:F),
0))</f>
        <v>#N/A</v>
      </c>
    </row>
    <row r="5035" spans="1:9" x14ac:dyDescent="0.2">
      <c r="A5035" s="160" t="s">
        <v>29</v>
      </c>
      <c r="B5035" s="160" t="s">
        <v>2</v>
      </c>
      <c r="C5035" s="160">
        <f>_xlfn.XLOOKUP(B5035,'2.1.trackMPD'!$R$7:$R$29,'2.1.trackMPD'!$T$7:$T$29)</f>
        <v>6</v>
      </c>
      <c r="D5035" s="160">
        <v>1</v>
      </c>
      <c r="E5035" s="160" t="s">
        <v>6395</v>
      </c>
      <c r="F5035" s="160" t="s">
        <v>110</v>
      </c>
      <c r="G5035" s="160" t="s">
        <v>140</v>
      </c>
      <c r="H5035" s="160" t="s">
        <v>6392</v>
      </c>
      <c r="I5035" s="160" t="e" cm="1">
        <f t="array" ref="I5035">INDEX('2.1.trackMPD'!J:J/(24*60*60),
       MATCH(1,
             (A5035='2.1.trackMPD'!A:A)*
             (C5035='2.1.trackMPD'!D:D)*
             (D5035/10^6='2.1.trackMPD'!H:H)*
             (E5035='2.1.trackMPD'!F:F),
0))</f>
        <v>#N/A</v>
      </c>
    </row>
    <row r="5036" spans="1:9" x14ac:dyDescent="0.2">
      <c r="A5036" s="160" t="s">
        <v>29</v>
      </c>
      <c r="B5036" s="160" t="s">
        <v>2</v>
      </c>
      <c r="C5036" s="160">
        <f>_xlfn.XLOOKUP(B5036,'2.1.trackMPD'!$R$7:$R$29,'2.1.trackMPD'!$T$7:$T$29)</f>
        <v>6</v>
      </c>
      <c r="D5036" s="160">
        <v>1</v>
      </c>
      <c r="E5036" s="160" t="s">
        <v>6395</v>
      </c>
      <c r="F5036" s="160" t="s">
        <v>110</v>
      </c>
      <c r="G5036" s="160" t="s">
        <v>124</v>
      </c>
      <c r="H5036" s="160" t="s">
        <v>6393</v>
      </c>
      <c r="I5036" s="160" t="e" cm="1">
        <f t="array" ref="I5036">INDEX('2.1.trackMPD'!K:K/(24*60*60),
       MATCH(1,
             (A5036='2.1.trackMPD'!A:A)*
             (C5036='2.1.trackMPD'!D:D)*
             (D5036/10^6='2.1.trackMPD'!H:H)*
             (E5036='2.1.trackMPD'!F:F),
0))</f>
        <v>#N/A</v>
      </c>
    </row>
    <row r="5037" spans="1:9" x14ac:dyDescent="0.2">
      <c r="A5037" s="160" t="s">
        <v>29</v>
      </c>
      <c r="B5037" s="160" t="s">
        <v>2</v>
      </c>
      <c r="C5037" s="160">
        <f>_xlfn.XLOOKUP(B5037,'2.1.trackMPD'!$R$7:$R$29,'2.1.trackMPD'!$T$7:$T$29)</f>
        <v>6</v>
      </c>
      <c r="D5037" s="160">
        <v>1</v>
      </c>
      <c r="E5037" s="160" t="s">
        <v>6395</v>
      </c>
      <c r="F5037" s="160" t="s">
        <v>110</v>
      </c>
      <c r="G5037" s="160" t="s">
        <v>140</v>
      </c>
      <c r="H5037" s="160" t="s">
        <v>6393</v>
      </c>
      <c r="I5037" s="160" t="e" cm="1">
        <f t="array" ref="I5037">INDEX('2.1.trackMPD'!L:L/(24*60*60),
       MATCH(1,
             (A5037='2.1.trackMPD'!A:A)*
             (C5037='2.1.trackMPD'!D:D)*
             (D5037/10^6='2.1.trackMPD'!H:H)*
             (E5037='2.1.trackMPD'!F:F),
0))</f>
        <v>#N/A</v>
      </c>
    </row>
    <row r="5038" spans="1:9" x14ac:dyDescent="0.2">
      <c r="A5038" s="160" t="s">
        <v>29</v>
      </c>
      <c r="B5038" s="160" t="s">
        <v>2</v>
      </c>
      <c r="C5038" s="160">
        <f>_xlfn.XLOOKUP(B5038,'2.1.trackMPD'!$R$7:$R$29,'2.1.trackMPD'!$T$7:$T$29)</f>
        <v>6</v>
      </c>
      <c r="D5038" s="160">
        <v>10</v>
      </c>
      <c r="E5038" s="160" t="s">
        <v>6395</v>
      </c>
      <c r="F5038" s="160" t="s">
        <v>110</v>
      </c>
      <c r="G5038" s="160" t="s">
        <v>124</v>
      </c>
      <c r="H5038" s="160" t="s">
        <v>6392</v>
      </c>
      <c r="I5038" s="160" t="e" cm="1">
        <f t="array" ref="I5038">INDEX('2.1.trackMPD'!I:I/(24*60*60),
       MATCH(1,
             (A5038='2.1.trackMPD'!A:A)*
             (C5038='2.1.trackMPD'!D:D)*
             (D5038/10^6='2.1.trackMPD'!H:H)*
             (E5038='2.1.trackMPD'!F:F),
0))</f>
        <v>#N/A</v>
      </c>
    </row>
    <row r="5039" spans="1:9" x14ac:dyDescent="0.2">
      <c r="A5039" s="160" t="s">
        <v>29</v>
      </c>
      <c r="B5039" s="160" t="s">
        <v>2</v>
      </c>
      <c r="C5039" s="160">
        <f>_xlfn.XLOOKUP(B5039,'2.1.trackMPD'!$R$7:$R$29,'2.1.trackMPD'!$T$7:$T$29)</f>
        <v>6</v>
      </c>
      <c r="D5039" s="160">
        <v>10</v>
      </c>
      <c r="E5039" s="160" t="s">
        <v>6395</v>
      </c>
      <c r="F5039" s="160" t="s">
        <v>110</v>
      </c>
      <c r="G5039" s="160" t="s">
        <v>140</v>
      </c>
      <c r="H5039" s="160" t="s">
        <v>6392</v>
      </c>
      <c r="I5039" s="160" t="e" cm="1">
        <f t="array" ref="I5039">INDEX('2.1.trackMPD'!J:J/(24*60*60),
       MATCH(1,
             (A5039='2.1.trackMPD'!A:A)*
             (C5039='2.1.trackMPD'!D:D)*
             (D5039/10^6='2.1.trackMPD'!H:H)*
             (E5039='2.1.trackMPD'!F:F),
0))</f>
        <v>#N/A</v>
      </c>
    </row>
    <row r="5040" spans="1:9" x14ac:dyDescent="0.2">
      <c r="A5040" s="160" t="s">
        <v>29</v>
      </c>
      <c r="B5040" s="160" t="s">
        <v>2</v>
      </c>
      <c r="C5040" s="160">
        <f>_xlfn.XLOOKUP(B5040,'2.1.trackMPD'!$R$7:$R$29,'2.1.trackMPD'!$T$7:$T$29)</f>
        <v>6</v>
      </c>
      <c r="D5040" s="160">
        <v>10</v>
      </c>
      <c r="E5040" s="160" t="s">
        <v>6395</v>
      </c>
      <c r="F5040" s="160" t="s">
        <v>110</v>
      </c>
      <c r="G5040" s="160" t="s">
        <v>124</v>
      </c>
      <c r="H5040" s="160" t="s">
        <v>6393</v>
      </c>
      <c r="I5040" s="160" t="e" cm="1">
        <f t="array" ref="I5040">INDEX('2.1.trackMPD'!K:K/(24*60*60),
       MATCH(1,
             (A5040='2.1.trackMPD'!A:A)*
             (C5040='2.1.trackMPD'!D:D)*
             (D5040/10^6='2.1.trackMPD'!H:H)*
             (E5040='2.1.trackMPD'!F:F),
0))</f>
        <v>#N/A</v>
      </c>
    </row>
    <row r="5041" spans="1:9" x14ac:dyDescent="0.2">
      <c r="A5041" s="160" t="s">
        <v>29</v>
      </c>
      <c r="B5041" s="160" t="s">
        <v>2</v>
      </c>
      <c r="C5041" s="160">
        <f>_xlfn.XLOOKUP(B5041,'2.1.trackMPD'!$R$7:$R$29,'2.1.trackMPD'!$T$7:$T$29)</f>
        <v>6</v>
      </c>
      <c r="D5041" s="160">
        <v>10</v>
      </c>
      <c r="E5041" s="160" t="s">
        <v>6395</v>
      </c>
      <c r="F5041" s="160" t="s">
        <v>110</v>
      </c>
      <c r="G5041" s="160" t="s">
        <v>140</v>
      </c>
      <c r="H5041" s="160" t="s">
        <v>6393</v>
      </c>
      <c r="I5041" s="160" t="e" cm="1">
        <f t="array" ref="I5041">INDEX('2.1.trackMPD'!L:L/(24*60*60),
       MATCH(1,
             (A5041='2.1.trackMPD'!A:A)*
             (C5041='2.1.trackMPD'!D:D)*
             (D5041/10^6='2.1.trackMPD'!H:H)*
             (E5041='2.1.trackMPD'!F:F),
0))</f>
        <v>#N/A</v>
      </c>
    </row>
    <row r="5042" spans="1:9" x14ac:dyDescent="0.2">
      <c r="A5042" s="160" t="s">
        <v>29</v>
      </c>
      <c r="B5042" s="160" t="s">
        <v>2</v>
      </c>
      <c r="C5042" s="160">
        <f>_xlfn.XLOOKUP(B5042,'2.1.trackMPD'!$R$7:$R$29,'2.1.trackMPD'!$T$7:$T$29)</f>
        <v>6</v>
      </c>
      <c r="D5042" s="160">
        <v>100</v>
      </c>
      <c r="E5042" s="160" t="s">
        <v>6395</v>
      </c>
      <c r="F5042" s="160" t="s">
        <v>110</v>
      </c>
      <c r="G5042" s="160" t="s">
        <v>124</v>
      </c>
      <c r="H5042" s="160" t="s">
        <v>6392</v>
      </c>
      <c r="I5042" s="160" t="e" cm="1">
        <f t="array" ref="I5042">INDEX('2.1.trackMPD'!I:I/(24*60*60),
       MATCH(1,
             (A5042='2.1.trackMPD'!A:A)*
             (C5042='2.1.trackMPD'!D:D)*
             (D5042/10^6='2.1.trackMPD'!H:H)*
             (E5042='2.1.trackMPD'!F:F),
0))</f>
        <v>#N/A</v>
      </c>
    </row>
    <row r="5043" spans="1:9" x14ac:dyDescent="0.2">
      <c r="A5043" s="160" t="s">
        <v>29</v>
      </c>
      <c r="B5043" s="160" t="s">
        <v>2</v>
      </c>
      <c r="C5043" s="160">
        <f>_xlfn.XLOOKUP(B5043,'2.1.trackMPD'!$R$7:$R$29,'2.1.trackMPD'!$T$7:$T$29)</f>
        <v>6</v>
      </c>
      <c r="D5043" s="160">
        <v>100</v>
      </c>
      <c r="E5043" s="160" t="s">
        <v>6395</v>
      </c>
      <c r="F5043" s="160" t="s">
        <v>110</v>
      </c>
      <c r="G5043" s="160" t="s">
        <v>140</v>
      </c>
      <c r="H5043" s="160" t="s">
        <v>6392</v>
      </c>
      <c r="I5043" s="160" t="e" cm="1">
        <f t="array" ref="I5043">INDEX('2.1.trackMPD'!J:J/(24*60*60),
       MATCH(1,
             (A5043='2.1.trackMPD'!A:A)*
             (C5043='2.1.trackMPD'!D:D)*
             (D5043/10^6='2.1.trackMPD'!H:H)*
             (E5043='2.1.trackMPD'!F:F),
0))</f>
        <v>#N/A</v>
      </c>
    </row>
    <row r="5044" spans="1:9" x14ac:dyDescent="0.2">
      <c r="A5044" s="160" t="s">
        <v>29</v>
      </c>
      <c r="B5044" s="160" t="s">
        <v>2</v>
      </c>
      <c r="C5044" s="160">
        <f>_xlfn.XLOOKUP(B5044,'2.1.trackMPD'!$R$7:$R$29,'2.1.trackMPD'!$T$7:$T$29)</f>
        <v>6</v>
      </c>
      <c r="D5044" s="160">
        <v>100</v>
      </c>
      <c r="E5044" s="160" t="s">
        <v>6395</v>
      </c>
      <c r="F5044" s="160" t="s">
        <v>110</v>
      </c>
      <c r="G5044" s="160" t="s">
        <v>124</v>
      </c>
      <c r="H5044" s="160" t="s">
        <v>6393</v>
      </c>
      <c r="I5044" s="160" t="e" cm="1">
        <f t="array" ref="I5044">INDEX('2.1.trackMPD'!K:K/(24*60*60),
       MATCH(1,
             (A5044='2.1.trackMPD'!A:A)*
             (C5044='2.1.trackMPD'!D:D)*
             (D5044/10^6='2.1.trackMPD'!H:H)*
             (E5044='2.1.trackMPD'!F:F),
0))</f>
        <v>#N/A</v>
      </c>
    </row>
    <row r="5045" spans="1:9" x14ac:dyDescent="0.2">
      <c r="A5045" s="160" t="s">
        <v>29</v>
      </c>
      <c r="B5045" s="160" t="s">
        <v>2</v>
      </c>
      <c r="C5045" s="160">
        <f>_xlfn.XLOOKUP(B5045,'2.1.trackMPD'!$R$7:$R$29,'2.1.trackMPD'!$T$7:$T$29)</f>
        <v>6</v>
      </c>
      <c r="D5045" s="160">
        <v>100</v>
      </c>
      <c r="E5045" s="160" t="s">
        <v>6395</v>
      </c>
      <c r="F5045" s="160" t="s">
        <v>110</v>
      </c>
      <c r="G5045" s="160" t="s">
        <v>140</v>
      </c>
      <c r="H5045" s="160" t="s">
        <v>6393</v>
      </c>
      <c r="I5045" s="160" t="e" cm="1">
        <f t="array" ref="I5045">INDEX('2.1.trackMPD'!L:L/(24*60*60),
       MATCH(1,
             (A5045='2.1.trackMPD'!A:A)*
             (C5045='2.1.trackMPD'!D:D)*
             (D5045/10^6='2.1.trackMPD'!H:H)*
             (E5045='2.1.trackMPD'!F:F),
0))</f>
        <v>#N/A</v>
      </c>
    </row>
    <row r="5046" spans="1:9" x14ac:dyDescent="0.2">
      <c r="A5046" s="160" t="s">
        <v>29</v>
      </c>
      <c r="B5046" s="160" t="s">
        <v>3</v>
      </c>
      <c r="C5046" s="160">
        <f>_xlfn.XLOOKUP(B5046,'2.1.trackMPD'!$R$7:$R$29,'2.1.trackMPD'!$T$7:$T$29)</f>
        <v>2</v>
      </c>
      <c r="D5046" s="160">
        <v>1</v>
      </c>
      <c r="E5046" s="160" t="s">
        <v>6390</v>
      </c>
      <c r="F5046" s="160" t="s">
        <v>110</v>
      </c>
      <c r="G5046" s="160" t="s">
        <v>124</v>
      </c>
      <c r="H5046" s="160" t="s">
        <v>6392</v>
      </c>
      <c r="I5046" s="160" cm="1">
        <f t="array" ref="I5046">INDEX('2.1.trackMPD'!I:I/(24*60*60),
       MATCH(1,
             (A5046='2.1.trackMPD'!A:A)*
             (C5046='2.1.trackMPD'!D:D)*
             (D5046/10^6='2.1.trackMPD'!H:H)*
             (E5046='2.1.trackMPD'!F:F),
0))</f>
        <v>4.2461208618764234E-6</v>
      </c>
    </row>
    <row r="5047" spans="1:9" x14ac:dyDescent="0.2">
      <c r="A5047" s="160" t="s">
        <v>29</v>
      </c>
      <c r="B5047" s="160" t="s">
        <v>3</v>
      </c>
      <c r="C5047" s="160">
        <f>_xlfn.XLOOKUP(B5047,'2.1.trackMPD'!$R$7:$R$29,'2.1.trackMPD'!$T$7:$T$29)</f>
        <v>2</v>
      </c>
      <c r="D5047" s="160">
        <v>1</v>
      </c>
      <c r="E5047" s="160" t="s">
        <v>6390</v>
      </c>
      <c r="F5047" s="160" t="s">
        <v>110</v>
      </c>
      <c r="G5047" s="160" t="s">
        <v>140</v>
      </c>
      <c r="H5047" s="160" t="s">
        <v>6392</v>
      </c>
      <c r="I5047" s="160" cm="1">
        <f t="array" ref="I5047">INDEX('2.1.trackMPD'!J:J/(24*60*60),
       MATCH(1,
             (A5047='2.1.trackMPD'!A:A)*
             (C5047='2.1.trackMPD'!D:D)*
             (D5047/10^6='2.1.trackMPD'!H:H)*
             (E5047='2.1.trackMPD'!F:F),
0))</f>
        <v>2.6410658172274883E-5</v>
      </c>
    </row>
    <row r="5048" spans="1:9" x14ac:dyDescent="0.2">
      <c r="A5048" s="160" t="s">
        <v>29</v>
      </c>
      <c r="B5048" s="160" t="s">
        <v>3</v>
      </c>
      <c r="C5048" s="160">
        <f>_xlfn.XLOOKUP(B5048,'2.1.trackMPD'!$R$7:$R$29,'2.1.trackMPD'!$T$7:$T$29)</f>
        <v>2</v>
      </c>
      <c r="D5048" s="160">
        <v>1</v>
      </c>
      <c r="E5048" s="160" t="s">
        <v>6390</v>
      </c>
      <c r="F5048" s="160" t="s">
        <v>110</v>
      </c>
      <c r="G5048" s="160" t="s">
        <v>124</v>
      </c>
      <c r="H5048" s="160" t="s">
        <v>6393</v>
      </c>
      <c r="I5048" s="160" cm="1">
        <f t="array" ref="I5048">INDEX('2.1.trackMPD'!K:K/(24*60*60),
       MATCH(1,
             (A5048='2.1.trackMPD'!A:A)*
             (C5048='2.1.trackMPD'!D:D)*
             (D5048/10^6='2.1.trackMPD'!H:H)*
             (E5048='2.1.trackMPD'!F:F),
0))</f>
        <v>0</v>
      </c>
    </row>
    <row r="5049" spans="1:9" x14ac:dyDescent="0.2">
      <c r="A5049" s="160" t="s">
        <v>29</v>
      </c>
      <c r="B5049" s="160" t="s">
        <v>3</v>
      </c>
      <c r="C5049" s="160">
        <f>_xlfn.XLOOKUP(B5049,'2.1.trackMPD'!$R$7:$R$29,'2.1.trackMPD'!$T$7:$T$29)</f>
        <v>2</v>
      </c>
      <c r="D5049" s="160">
        <v>1</v>
      </c>
      <c r="E5049" s="160" t="s">
        <v>6390</v>
      </c>
      <c r="F5049" s="160" t="s">
        <v>110</v>
      </c>
      <c r="G5049" s="160" t="s">
        <v>140</v>
      </c>
      <c r="H5049" s="160" t="s">
        <v>6393</v>
      </c>
      <c r="I5049" s="160" cm="1">
        <f t="array" ref="I5049">INDEX('2.1.trackMPD'!L:L/(24*60*60),
       MATCH(1,
             (A5049='2.1.trackMPD'!A:A)*
             (C5049='2.1.trackMPD'!D:D)*
             (D5049/10^6='2.1.trackMPD'!H:H)*
             (E5049='2.1.trackMPD'!F:F),
0))</f>
        <v>0</v>
      </c>
    </row>
    <row r="5050" spans="1:9" x14ac:dyDescent="0.2">
      <c r="A5050" s="160" t="s">
        <v>29</v>
      </c>
      <c r="B5050" s="160" t="s">
        <v>3</v>
      </c>
      <c r="C5050" s="160">
        <f>_xlfn.XLOOKUP(B5050,'2.1.trackMPD'!$R$7:$R$29,'2.1.trackMPD'!$T$7:$T$29)</f>
        <v>2</v>
      </c>
      <c r="D5050" s="160">
        <v>10</v>
      </c>
      <c r="E5050" s="160" t="s">
        <v>6390</v>
      </c>
      <c r="F5050" s="160" t="s">
        <v>110</v>
      </c>
      <c r="G5050" s="160" t="s">
        <v>124</v>
      </c>
      <c r="H5050" s="160" t="s">
        <v>6392</v>
      </c>
      <c r="I5050" s="160" cm="1">
        <f t="array" ref="I5050">INDEX('2.1.trackMPD'!I:I/(24*60*60),
       MATCH(1,
             (A5050='2.1.trackMPD'!A:A)*
             (C5050='2.1.trackMPD'!D:D)*
             (D5050/10^6='2.1.trackMPD'!H:H)*
             (E5050='2.1.trackMPD'!F:F),
0))</f>
        <v>6.465993398731875E-6</v>
      </c>
    </row>
    <row r="5051" spans="1:9" x14ac:dyDescent="0.2">
      <c r="A5051" s="160" t="s">
        <v>29</v>
      </c>
      <c r="B5051" s="160" t="s">
        <v>3</v>
      </c>
      <c r="C5051" s="160">
        <f>_xlfn.XLOOKUP(B5051,'2.1.trackMPD'!$R$7:$R$29,'2.1.trackMPD'!$T$7:$T$29)</f>
        <v>2</v>
      </c>
      <c r="D5051" s="160">
        <v>10</v>
      </c>
      <c r="E5051" s="160" t="s">
        <v>6390</v>
      </c>
      <c r="F5051" s="160" t="s">
        <v>110</v>
      </c>
      <c r="G5051" s="160" t="s">
        <v>140</v>
      </c>
      <c r="H5051" s="160" t="s">
        <v>6392</v>
      </c>
      <c r="I5051" s="160" cm="1">
        <f t="array" ref="I5051">INDEX('2.1.trackMPD'!J:J/(24*60*60),
       MATCH(1,
             (A5051='2.1.trackMPD'!A:A)*
             (C5051='2.1.trackMPD'!D:D)*
             (D5051/10^6='2.1.trackMPD'!H:H)*
             (E5051='2.1.trackMPD'!F:F),
0))</f>
        <v>3.1581716824680209E-5</v>
      </c>
    </row>
    <row r="5052" spans="1:9" x14ac:dyDescent="0.2">
      <c r="A5052" s="160" t="s">
        <v>29</v>
      </c>
      <c r="B5052" s="160" t="s">
        <v>3</v>
      </c>
      <c r="C5052" s="160">
        <f>_xlfn.XLOOKUP(B5052,'2.1.trackMPD'!$R$7:$R$29,'2.1.trackMPD'!$T$7:$T$29)</f>
        <v>2</v>
      </c>
      <c r="D5052" s="160">
        <v>10</v>
      </c>
      <c r="E5052" s="160" t="s">
        <v>6390</v>
      </c>
      <c r="F5052" s="160" t="s">
        <v>110</v>
      </c>
      <c r="G5052" s="160" t="s">
        <v>124</v>
      </c>
      <c r="H5052" s="160" t="s">
        <v>6393</v>
      </c>
      <c r="I5052" s="160" cm="1">
        <f t="array" ref="I5052">INDEX('2.1.trackMPD'!K:K/(24*60*60),
       MATCH(1,
             (A5052='2.1.trackMPD'!A:A)*
             (C5052='2.1.trackMPD'!D:D)*
             (D5052/10^6='2.1.trackMPD'!H:H)*
             (E5052='2.1.trackMPD'!F:F),
0))</f>
        <v>0</v>
      </c>
    </row>
    <row r="5053" spans="1:9" x14ac:dyDescent="0.2">
      <c r="A5053" s="160" t="s">
        <v>29</v>
      </c>
      <c r="B5053" s="160" t="s">
        <v>3</v>
      </c>
      <c r="C5053" s="160">
        <f>_xlfn.XLOOKUP(B5053,'2.1.trackMPD'!$R$7:$R$29,'2.1.trackMPD'!$T$7:$T$29)</f>
        <v>2</v>
      </c>
      <c r="D5053" s="160">
        <v>10</v>
      </c>
      <c r="E5053" s="160" t="s">
        <v>6390</v>
      </c>
      <c r="F5053" s="160" t="s">
        <v>110</v>
      </c>
      <c r="G5053" s="160" t="s">
        <v>140</v>
      </c>
      <c r="H5053" s="160" t="s">
        <v>6393</v>
      </c>
      <c r="I5053" s="160" cm="1">
        <f t="array" ref="I5053">INDEX('2.1.trackMPD'!L:L/(24*60*60),
       MATCH(1,
             (A5053='2.1.trackMPD'!A:A)*
             (C5053='2.1.trackMPD'!D:D)*
             (D5053/10^6='2.1.trackMPD'!H:H)*
             (E5053='2.1.trackMPD'!F:F),
0))</f>
        <v>0</v>
      </c>
    </row>
    <row r="5054" spans="1:9" x14ac:dyDescent="0.2">
      <c r="A5054" s="160" t="s">
        <v>29</v>
      </c>
      <c r="B5054" s="160" t="s">
        <v>3</v>
      </c>
      <c r="C5054" s="160">
        <f>_xlfn.XLOOKUP(B5054,'2.1.trackMPD'!$R$7:$R$29,'2.1.trackMPD'!$T$7:$T$29)</f>
        <v>2</v>
      </c>
      <c r="D5054" s="160">
        <v>100</v>
      </c>
      <c r="E5054" s="160" t="s">
        <v>6390</v>
      </c>
      <c r="F5054" s="160" t="s">
        <v>110</v>
      </c>
      <c r="G5054" s="160" t="s">
        <v>124</v>
      </c>
      <c r="H5054" s="160" t="s">
        <v>6392</v>
      </c>
      <c r="I5054" s="160" cm="1">
        <f t="array" ref="I5054">INDEX('2.1.trackMPD'!I:I/(24*60*60),
       MATCH(1,
             (A5054='2.1.trackMPD'!A:A)*
             (C5054='2.1.trackMPD'!D:D)*
             (D5054/10^6='2.1.trackMPD'!H:H)*
             (E5054='2.1.trackMPD'!F:F),
0))</f>
        <v>5.9364263373762382E-6</v>
      </c>
    </row>
    <row r="5055" spans="1:9" x14ac:dyDescent="0.2">
      <c r="A5055" s="160" t="s">
        <v>29</v>
      </c>
      <c r="B5055" s="160" t="s">
        <v>3</v>
      </c>
      <c r="C5055" s="160">
        <f>_xlfn.XLOOKUP(B5055,'2.1.trackMPD'!$R$7:$R$29,'2.1.trackMPD'!$T$7:$T$29)</f>
        <v>2</v>
      </c>
      <c r="D5055" s="160">
        <v>100</v>
      </c>
      <c r="E5055" s="160" t="s">
        <v>6390</v>
      </c>
      <c r="F5055" s="160" t="s">
        <v>110</v>
      </c>
      <c r="G5055" s="160" t="s">
        <v>140</v>
      </c>
      <c r="H5055" s="160" t="s">
        <v>6392</v>
      </c>
      <c r="I5055" s="160" cm="1">
        <f t="array" ref="I5055">INDEX('2.1.trackMPD'!J:J/(24*60*60),
       MATCH(1,
             (A5055='2.1.trackMPD'!A:A)*
             (C5055='2.1.trackMPD'!D:D)*
             (D5055/10^6='2.1.trackMPD'!H:H)*
             (E5055='2.1.trackMPD'!F:F),
0))</f>
        <v>6.1086486050516557E-5</v>
      </c>
    </row>
    <row r="5056" spans="1:9" x14ac:dyDescent="0.2">
      <c r="A5056" s="160" t="s">
        <v>29</v>
      </c>
      <c r="B5056" s="160" t="s">
        <v>3</v>
      </c>
      <c r="C5056" s="160">
        <f>_xlfn.XLOOKUP(B5056,'2.1.trackMPD'!$R$7:$R$29,'2.1.trackMPD'!$T$7:$T$29)</f>
        <v>2</v>
      </c>
      <c r="D5056" s="160">
        <v>100</v>
      </c>
      <c r="E5056" s="160" t="s">
        <v>6390</v>
      </c>
      <c r="F5056" s="160" t="s">
        <v>110</v>
      </c>
      <c r="G5056" s="160" t="s">
        <v>124</v>
      </c>
      <c r="H5056" s="160" t="s">
        <v>6393</v>
      </c>
      <c r="I5056" s="160" cm="1">
        <f t="array" ref="I5056">INDEX('2.1.trackMPD'!K:K/(24*60*60),
       MATCH(1,
             (A5056='2.1.trackMPD'!A:A)*
             (C5056='2.1.trackMPD'!D:D)*
             (D5056/10^6='2.1.trackMPD'!H:H)*
             (E5056='2.1.trackMPD'!F:F),
0))</f>
        <v>0</v>
      </c>
    </row>
    <row r="5057" spans="1:9" x14ac:dyDescent="0.2">
      <c r="A5057" s="160" t="s">
        <v>29</v>
      </c>
      <c r="B5057" s="160" t="s">
        <v>3</v>
      </c>
      <c r="C5057" s="160">
        <f>_xlfn.XLOOKUP(B5057,'2.1.trackMPD'!$R$7:$R$29,'2.1.trackMPD'!$T$7:$T$29)</f>
        <v>2</v>
      </c>
      <c r="D5057" s="160">
        <v>100</v>
      </c>
      <c r="E5057" s="160" t="s">
        <v>6390</v>
      </c>
      <c r="F5057" s="160" t="s">
        <v>110</v>
      </c>
      <c r="G5057" s="160" t="s">
        <v>140</v>
      </c>
      <c r="H5057" s="160" t="s">
        <v>6393</v>
      </c>
      <c r="I5057" s="160" cm="1">
        <f t="array" ref="I5057">INDEX('2.1.trackMPD'!L:L/(24*60*60),
       MATCH(1,
             (A5057='2.1.trackMPD'!A:A)*
             (C5057='2.1.trackMPD'!D:D)*
             (D5057/10^6='2.1.trackMPD'!H:H)*
             (E5057='2.1.trackMPD'!F:F),
0))</f>
        <v>0</v>
      </c>
    </row>
    <row r="5058" spans="1:9" x14ac:dyDescent="0.2">
      <c r="A5058" s="160" t="s">
        <v>29</v>
      </c>
      <c r="B5058" s="160" t="s">
        <v>3</v>
      </c>
      <c r="C5058" s="160">
        <f>_xlfn.XLOOKUP(B5058,'2.1.trackMPD'!$R$7:$R$29,'2.1.trackMPD'!$T$7:$T$29)</f>
        <v>2</v>
      </c>
      <c r="D5058" s="160">
        <v>1000</v>
      </c>
      <c r="E5058" s="160" t="s">
        <v>6390</v>
      </c>
      <c r="F5058" s="160" t="s">
        <v>110</v>
      </c>
      <c r="G5058" s="160" t="s">
        <v>124</v>
      </c>
      <c r="H5058" s="160" t="s">
        <v>6392</v>
      </c>
      <c r="I5058" s="160" cm="1">
        <f t="array" ref="I5058">INDEX('2.1.trackMPD'!I:I/(24*60*60),
       MATCH(1,
             (A5058='2.1.trackMPD'!A:A)*
             (C5058='2.1.trackMPD'!D:D)*
             (D5058/10^6='2.1.trackMPD'!H:H)*
             (E5058='2.1.trackMPD'!F:F),
0))</f>
        <v>3.0935361119612735E-6</v>
      </c>
    </row>
    <row r="5059" spans="1:9" x14ac:dyDescent="0.2">
      <c r="A5059" s="160" t="s">
        <v>29</v>
      </c>
      <c r="B5059" s="160" t="s">
        <v>3</v>
      </c>
      <c r="C5059" s="160">
        <f>_xlfn.XLOOKUP(B5059,'2.1.trackMPD'!$R$7:$R$29,'2.1.trackMPD'!$T$7:$T$29)</f>
        <v>2</v>
      </c>
      <c r="D5059" s="160">
        <v>1000</v>
      </c>
      <c r="E5059" s="160" t="s">
        <v>6390</v>
      </c>
      <c r="F5059" s="160" t="s">
        <v>110</v>
      </c>
      <c r="G5059" s="160" t="s">
        <v>140</v>
      </c>
      <c r="H5059" s="160" t="s">
        <v>6392</v>
      </c>
      <c r="I5059" s="160" cm="1">
        <f t="array" ref="I5059">INDEX('2.1.trackMPD'!J:J/(24*60*60),
       MATCH(1,
             (A5059='2.1.trackMPD'!A:A)*
             (C5059='2.1.trackMPD'!D:D)*
             (D5059/10^6='2.1.trackMPD'!H:H)*
             (E5059='2.1.trackMPD'!F:F),
0))</f>
        <v>3.3919341341687153E-5</v>
      </c>
    </row>
    <row r="5060" spans="1:9" x14ac:dyDescent="0.2">
      <c r="A5060" s="160" t="s">
        <v>29</v>
      </c>
      <c r="B5060" s="160" t="s">
        <v>3</v>
      </c>
      <c r="C5060" s="160">
        <f>_xlfn.XLOOKUP(B5060,'2.1.trackMPD'!$R$7:$R$29,'2.1.trackMPD'!$T$7:$T$29)</f>
        <v>2</v>
      </c>
      <c r="D5060" s="160">
        <v>1000</v>
      </c>
      <c r="E5060" s="160" t="s">
        <v>6390</v>
      </c>
      <c r="F5060" s="160" t="s">
        <v>110</v>
      </c>
      <c r="G5060" s="160" t="s">
        <v>124</v>
      </c>
      <c r="H5060" s="160" t="s">
        <v>6393</v>
      </c>
      <c r="I5060" s="160" cm="1">
        <f t="array" ref="I5060">INDEX('2.1.trackMPD'!K:K/(24*60*60),
       MATCH(1,
             (A5060='2.1.trackMPD'!A:A)*
             (C5060='2.1.trackMPD'!D:D)*
             (D5060/10^6='2.1.trackMPD'!H:H)*
             (E5060='2.1.trackMPD'!F:F),
0))</f>
        <v>0</v>
      </c>
    </row>
    <row r="5061" spans="1:9" x14ac:dyDescent="0.2">
      <c r="A5061" s="160" t="s">
        <v>29</v>
      </c>
      <c r="B5061" s="160" t="s">
        <v>3</v>
      </c>
      <c r="C5061" s="160">
        <f>_xlfn.XLOOKUP(B5061,'2.1.trackMPD'!$R$7:$R$29,'2.1.trackMPD'!$T$7:$T$29)</f>
        <v>2</v>
      </c>
      <c r="D5061" s="160">
        <v>1000</v>
      </c>
      <c r="E5061" s="160" t="s">
        <v>6390</v>
      </c>
      <c r="F5061" s="160" t="s">
        <v>110</v>
      </c>
      <c r="G5061" s="160" t="s">
        <v>140</v>
      </c>
      <c r="H5061" s="160" t="s">
        <v>6393</v>
      </c>
      <c r="I5061" s="160" cm="1">
        <f t="array" ref="I5061">INDEX('2.1.trackMPD'!L:L/(24*60*60),
       MATCH(1,
             (A5061='2.1.trackMPD'!A:A)*
             (C5061='2.1.trackMPD'!D:D)*
             (D5061/10^6='2.1.trackMPD'!H:H)*
             (E5061='2.1.trackMPD'!F:F),
0))</f>
        <v>0</v>
      </c>
    </row>
    <row r="5062" spans="1:9" x14ac:dyDescent="0.2">
      <c r="A5062" s="160" t="s">
        <v>29</v>
      </c>
      <c r="B5062" s="160" t="s">
        <v>3</v>
      </c>
      <c r="C5062" s="160">
        <f>_xlfn.XLOOKUP(B5062,'2.1.trackMPD'!$R$7:$R$29,'2.1.trackMPD'!$T$7:$T$29)</f>
        <v>2</v>
      </c>
      <c r="D5062" s="160">
        <v>5000</v>
      </c>
      <c r="E5062" s="160" t="s">
        <v>6390</v>
      </c>
      <c r="F5062" s="160" t="s">
        <v>110</v>
      </c>
      <c r="G5062" s="160" t="s">
        <v>124</v>
      </c>
      <c r="H5062" s="160" t="s">
        <v>6392</v>
      </c>
      <c r="I5062" s="160" cm="1">
        <f t="array" ref="I5062">INDEX('2.1.trackMPD'!I:I/(24*60*60),
       MATCH(1,
             (A5062='2.1.trackMPD'!A:A)*
             (C5062='2.1.trackMPD'!D:D)*
             (D5062/10^6='2.1.trackMPD'!H:H)*
             (E5062='2.1.trackMPD'!F:F),
0))</f>
        <v>4.4002021189944557E-6</v>
      </c>
    </row>
    <row r="5063" spans="1:9" x14ac:dyDescent="0.2">
      <c r="A5063" s="160" t="s">
        <v>29</v>
      </c>
      <c r="B5063" s="160" t="s">
        <v>3</v>
      </c>
      <c r="C5063" s="160">
        <f>_xlfn.XLOOKUP(B5063,'2.1.trackMPD'!$R$7:$R$29,'2.1.trackMPD'!$T$7:$T$29)</f>
        <v>2</v>
      </c>
      <c r="D5063" s="160">
        <v>5000</v>
      </c>
      <c r="E5063" s="160" t="s">
        <v>6390</v>
      </c>
      <c r="F5063" s="160" t="s">
        <v>110</v>
      </c>
      <c r="G5063" s="160" t="s">
        <v>140</v>
      </c>
      <c r="H5063" s="160" t="s">
        <v>6392</v>
      </c>
      <c r="I5063" s="160" cm="1">
        <f t="array" ref="I5063">INDEX('2.1.trackMPD'!J:J/(24*60*60),
       MATCH(1,
             (A5063='2.1.trackMPD'!A:A)*
             (C5063='2.1.trackMPD'!D:D)*
             (D5063/10^6='2.1.trackMPD'!H:H)*
             (E5063='2.1.trackMPD'!F:F),
0))</f>
        <v>2.5286834405177085E-5</v>
      </c>
    </row>
    <row r="5064" spans="1:9" x14ac:dyDescent="0.2">
      <c r="A5064" s="160" t="s">
        <v>29</v>
      </c>
      <c r="B5064" s="160" t="s">
        <v>3</v>
      </c>
      <c r="C5064" s="160">
        <f>_xlfn.XLOOKUP(B5064,'2.1.trackMPD'!$R$7:$R$29,'2.1.trackMPD'!$T$7:$T$29)</f>
        <v>2</v>
      </c>
      <c r="D5064" s="160">
        <v>5000</v>
      </c>
      <c r="E5064" s="160" t="s">
        <v>6390</v>
      </c>
      <c r="F5064" s="160" t="s">
        <v>110</v>
      </c>
      <c r="G5064" s="160" t="s">
        <v>124</v>
      </c>
      <c r="H5064" s="160" t="s">
        <v>6393</v>
      </c>
      <c r="I5064" s="160" cm="1">
        <f t="array" ref="I5064">INDEX('2.1.trackMPD'!K:K/(24*60*60),
       MATCH(1,
             (A5064='2.1.trackMPD'!A:A)*
             (C5064='2.1.trackMPD'!D:D)*
             (D5064/10^6='2.1.trackMPD'!H:H)*
             (E5064='2.1.trackMPD'!F:F),
0))</f>
        <v>1.9506866417004283E-7</v>
      </c>
    </row>
    <row r="5065" spans="1:9" x14ac:dyDescent="0.2">
      <c r="A5065" s="160" t="s">
        <v>29</v>
      </c>
      <c r="B5065" s="160" t="s">
        <v>3</v>
      </c>
      <c r="C5065" s="160">
        <f>_xlfn.XLOOKUP(B5065,'2.1.trackMPD'!$R$7:$R$29,'2.1.trackMPD'!$T$7:$T$29)</f>
        <v>2</v>
      </c>
      <c r="D5065" s="160">
        <v>5000</v>
      </c>
      <c r="E5065" s="160" t="s">
        <v>6390</v>
      </c>
      <c r="F5065" s="160" t="s">
        <v>110</v>
      </c>
      <c r="G5065" s="160" t="s">
        <v>140</v>
      </c>
      <c r="H5065" s="160" t="s">
        <v>6393</v>
      </c>
      <c r="I5065" s="160" cm="1">
        <f t="array" ref="I5065">INDEX('2.1.trackMPD'!L:L/(24*60*60),
       MATCH(1,
             (A5065='2.1.trackMPD'!A:A)*
             (C5065='2.1.trackMPD'!D:D)*
             (D5065/10^6='2.1.trackMPD'!H:H)*
             (E5065='2.1.trackMPD'!F:F),
0))</f>
        <v>0</v>
      </c>
    </row>
    <row r="5066" spans="1:9" x14ac:dyDescent="0.2">
      <c r="A5066" s="160" t="s">
        <v>29</v>
      </c>
      <c r="B5066" s="160" t="s">
        <v>3</v>
      </c>
      <c r="C5066" s="160">
        <f>_xlfn.XLOOKUP(B5066,'2.1.trackMPD'!$R$7:$R$29,'2.1.trackMPD'!$T$7:$T$29)</f>
        <v>2</v>
      </c>
      <c r="D5066" s="160">
        <v>1</v>
      </c>
      <c r="E5066" s="160" t="s">
        <v>6394</v>
      </c>
      <c r="F5066" s="160" t="s">
        <v>110</v>
      </c>
      <c r="G5066" s="160" t="s">
        <v>124</v>
      </c>
      <c r="H5066" s="160" t="s">
        <v>6392</v>
      </c>
      <c r="I5066" s="160" cm="1">
        <f t="array" ref="I5066">INDEX('2.1.trackMPD'!I:I/(24*60*60),
       MATCH(1,
             (A5066='2.1.trackMPD'!A:A)*
             (C5066='2.1.trackMPD'!D:D)*
             (D5066/10^6='2.1.trackMPD'!H:H)*
             (E5066='2.1.trackMPD'!F:F),
0))</f>
        <v>8.3807183252667827E-6</v>
      </c>
    </row>
    <row r="5067" spans="1:9" x14ac:dyDescent="0.2">
      <c r="A5067" s="160" t="s">
        <v>29</v>
      </c>
      <c r="B5067" s="160" t="s">
        <v>3</v>
      </c>
      <c r="C5067" s="160">
        <f>_xlfn.XLOOKUP(B5067,'2.1.trackMPD'!$R$7:$R$29,'2.1.trackMPD'!$T$7:$T$29)</f>
        <v>2</v>
      </c>
      <c r="D5067" s="160">
        <v>1</v>
      </c>
      <c r="E5067" s="160" t="s">
        <v>6394</v>
      </c>
      <c r="F5067" s="160" t="s">
        <v>110</v>
      </c>
      <c r="G5067" s="160" t="s">
        <v>140</v>
      </c>
      <c r="H5067" s="160" t="s">
        <v>6392</v>
      </c>
      <c r="I5067" s="160" cm="1">
        <f t="array" ref="I5067">INDEX('2.1.trackMPD'!J:J/(24*60*60),
       MATCH(1,
             (A5067='2.1.trackMPD'!A:A)*
             (C5067='2.1.trackMPD'!D:D)*
             (D5067/10^6='2.1.trackMPD'!H:H)*
             (E5067='2.1.trackMPD'!F:F),
0))</f>
        <v>3.2998475220878936E-5</v>
      </c>
    </row>
    <row r="5068" spans="1:9" x14ac:dyDescent="0.2">
      <c r="A5068" s="160" t="s">
        <v>29</v>
      </c>
      <c r="B5068" s="160" t="s">
        <v>3</v>
      </c>
      <c r="C5068" s="160">
        <f>_xlfn.XLOOKUP(B5068,'2.1.trackMPD'!$R$7:$R$29,'2.1.trackMPD'!$T$7:$T$29)</f>
        <v>2</v>
      </c>
      <c r="D5068" s="160">
        <v>1</v>
      </c>
      <c r="E5068" s="160" t="s">
        <v>6394</v>
      </c>
      <c r="F5068" s="160" t="s">
        <v>110</v>
      </c>
      <c r="G5068" s="160" t="s">
        <v>124</v>
      </c>
      <c r="H5068" s="160" t="s">
        <v>6393</v>
      </c>
      <c r="I5068" s="160" cm="1">
        <f t="array" ref="I5068">INDEX('2.1.trackMPD'!K:K/(24*60*60),
       MATCH(1,
             (A5068='2.1.trackMPD'!A:A)*
             (C5068='2.1.trackMPD'!D:D)*
             (D5068/10^6='2.1.trackMPD'!H:H)*
             (E5068='2.1.trackMPD'!F:F),
0))</f>
        <v>0</v>
      </c>
    </row>
    <row r="5069" spans="1:9" x14ac:dyDescent="0.2">
      <c r="A5069" s="160" t="s">
        <v>29</v>
      </c>
      <c r="B5069" s="160" t="s">
        <v>3</v>
      </c>
      <c r="C5069" s="160">
        <f>_xlfn.XLOOKUP(B5069,'2.1.trackMPD'!$R$7:$R$29,'2.1.trackMPD'!$T$7:$T$29)</f>
        <v>2</v>
      </c>
      <c r="D5069" s="160">
        <v>1</v>
      </c>
      <c r="E5069" s="160" t="s">
        <v>6394</v>
      </c>
      <c r="F5069" s="160" t="s">
        <v>110</v>
      </c>
      <c r="G5069" s="160" t="s">
        <v>140</v>
      </c>
      <c r="H5069" s="160" t="s">
        <v>6393</v>
      </c>
      <c r="I5069" s="160" cm="1">
        <f t="array" ref="I5069">INDEX('2.1.trackMPD'!L:L/(24*60*60),
       MATCH(1,
             (A5069='2.1.trackMPD'!A:A)*
             (C5069='2.1.trackMPD'!D:D)*
             (D5069/10^6='2.1.trackMPD'!H:H)*
             (E5069='2.1.trackMPD'!F:F),
0))</f>
        <v>0</v>
      </c>
    </row>
    <row r="5070" spans="1:9" x14ac:dyDescent="0.2">
      <c r="A5070" s="160" t="s">
        <v>29</v>
      </c>
      <c r="B5070" s="160" t="s">
        <v>3</v>
      </c>
      <c r="C5070" s="160">
        <f>_xlfn.XLOOKUP(B5070,'2.1.trackMPD'!$R$7:$R$29,'2.1.trackMPD'!$T$7:$T$29)</f>
        <v>2</v>
      </c>
      <c r="D5070" s="160">
        <v>10</v>
      </c>
      <c r="E5070" s="160" t="s">
        <v>6394</v>
      </c>
      <c r="F5070" s="160" t="s">
        <v>110</v>
      </c>
      <c r="G5070" s="160" t="s">
        <v>124</v>
      </c>
      <c r="H5070" s="160" t="s">
        <v>6392</v>
      </c>
      <c r="I5070" s="160" cm="1">
        <f t="array" ref="I5070">INDEX('2.1.trackMPD'!I:I/(24*60*60),
       MATCH(1,
             (A5070='2.1.trackMPD'!A:A)*
             (C5070='2.1.trackMPD'!D:D)*
             (D5070/10^6='2.1.trackMPD'!H:H)*
             (E5070='2.1.trackMPD'!F:F),
0))</f>
        <v>2.0532383918880556E-5</v>
      </c>
    </row>
    <row r="5071" spans="1:9" x14ac:dyDescent="0.2">
      <c r="A5071" s="160" t="s">
        <v>29</v>
      </c>
      <c r="B5071" s="160" t="s">
        <v>3</v>
      </c>
      <c r="C5071" s="160">
        <f>_xlfn.XLOOKUP(B5071,'2.1.trackMPD'!$R$7:$R$29,'2.1.trackMPD'!$T$7:$T$29)</f>
        <v>2</v>
      </c>
      <c r="D5071" s="160">
        <v>10</v>
      </c>
      <c r="E5071" s="160" t="s">
        <v>6394</v>
      </c>
      <c r="F5071" s="160" t="s">
        <v>110</v>
      </c>
      <c r="G5071" s="160" t="s">
        <v>140</v>
      </c>
      <c r="H5071" s="160" t="s">
        <v>6392</v>
      </c>
      <c r="I5071" s="160" cm="1">
        <f t="array" ref="I5071">INDEX('2.1.trackMPD'!J:J/(24*60*60),
       MATCH(1,
             (A5071='2.1.trackMPD'!A:A)*
             (C5071='2.1.trackMPD'!D:D)*
             (D5071/10^6='2.1.trackMPD'!H:H)*
             (E5071='2.1.trackMPD'!F:F),
0))</f>
        <v>8.9256628758185532E-5</v>
      </c>
    </row>
    <row r="5072" spans="1:9" x14ac:dyDescent="0.2">
      <c r="A5072" s="160" t="s">
        <v>29</v>
      </c>
      <c r="B5072" s="160" t="s">
        <v>3</v>
      </c>
      <c r="C5072" s="160">
        <f>_xlfn.XLOOKUP(B5072,'2.1.trackMPD'!$R$7:$R$29,'2.1.trackMPD'!$T$7:$T$29)</f>
        <v>2</v>
      </c>
      <c r="D5072" s="160">
        <v>10</v>
      </c>
      <c r="E5072" s="160" t="s">
        <v>6394</v>
      </c>
      <c r="F5072" s="160" t="s">
        <v>110</v>
      </c>
      <c r="G5072" s="160" t="s">
        <v>124</v>
      </c>
      <c r="H5072" s="160" t="s">
        <v>6393</v>
      </c>
      <c r="I5072" s="160" cm="1">
        <f t="array" ref="I5072">INDEX('2.1.trackMPD'!K:K/(24*60*60),
       MATCH(1,
             (A5072='2.1.trackMPD'!A:A)*
             (C5072='2.1.trackMPD'!D:D)*
             (D5072/10^6='2.1.trackMPD'!H:H)*
             (E5072='2.1.trackMPD'!F:F),
0))</f>
        <v>0</v>
      </c>
    </row>
    <row r="5073" spans="1:9" x14ac:dyDescent="0.2">
      <c r="A5073" s="160" t="s">
        <v>29</v>
      </c>
      <c r="B5073" s="160" t="s">
        <v>3</v>
      </c>
      <c r="C5073" s="160">
        <f>_xlfn.XLOOKUP(B5073,'2.1.trackMPD'!$R$7:$R$29,'2.1.trackMPD'!$T$7:$T$29)</f>
        <v>2</v>
      </c>
      <c r="D5073" s="160">
        <v>10</v>
      </c>
      <c r="E5073" s="160" t="s">
        <v>6394</v>
      </c>
      <c r="F5073" s="160" t="s">
        <v>110</v>
      </c>
      <c r="G5073" s="160" t="s">
        <v>140</v>
      </c>
      <c r="H5073" s="160" t="s">
        <v>6393</v>
      </c>
      <c r="I5073" s="160" cm="1">
        <f t="array" ref="I5073">INDEX('2.1.trackMPD'!L:L/(24*60*60),
       MATCH(1,
             (A5073='2.1.trackMPD'!A:A)*
             (C5073='2.1.trackMPD'!D:D)*
             (D5073/10^6='2.1.trackMPD'!H:H)*
             (E5073='2.1.trackMPD'!F:F),
0))</f>
        <v>0</v>
      </c>
    </row>
    <row r="5074" spans="1:9" x14ac:dyDescent="0.2">
      <c r="A5074" s="160" t="s">
        <v>29</v>
      </c>
      <c r="B5074" s="160" t="s">
        <v>3</v>
      </c>
      <c r="C5074" s="160">
        <f>_xlfn.XLOOKUP(B5074,'2.1.trackMPD'!$R$7:$R$29,'2.1.trackMPD'!$T$7:$T$29)</f>
        <v>2</v>
      </c>
      <c r="D5074" s="160">
        <v>100</v>
      </c>
      <c r="E5074" s="160" t="s">
        <v>6394</v>
      </c>
      <c r="F5074" s="160" t="s">
        <v>110</v>
      </c>
      <c r="G5074" s="160" t="s">
        <v>124</v>
      </c>
      <c r="H5074" s="160" t="s">
        <v>6392</v>
      </c>
      <c r="I5074" s="160" cm="1">
        <f t="array" ref="I5074">INDEX('2.1.trackMPD'!I:I/(24*60*60),
       MATCH(1,
             (A5074='2.1.trackMPD'!A:A)*
             (C5074='2.1.trackMPD'!D:D)*
             (D5074/10^6='2.1.trackMPD'!H:H)*
             (E5074='2.1.trackMPD'!F:F),
0))</f>
        <v>4.4653434688887959E-6</v>
      </c>
    </row>
    <row r="5075" spans="1:9" x14ac:dyDescent="0.2">
      <c r="A5075" s="160" t="s">
        <v>29</v>
      </c>
      <c r="B5075" s="160" t="s">
        <v>3</v>
      </c>
      <c r="C5075" s="160">
        <f>_xlfn.XLOOKUP(B5075,'2.1.trackMPD'!$R$7:$R$29,'2.1.trackMPD'!$T$7:$T$29)</f>
        <v>2</v>
      </c>
      <c r="D5075" s="160">
        <v>100</v>
      </c>
      <c r="E5075" s="160" t="s">
        <v>6394</v>
      </c>
      <c r="F5075" s="160" t="s">
        <v>110</v>
      </c>
      <c r="G5075" s="160" t="s">
        <v>140</v>
      </c>
      <c r="H5075" s="160" t="s">
        <v>6392</v>
      </c>
      <c r="I5075" s="160" cm="1">
        <f t="array" ref="I5075">INDEX('2.1.trackMPD'!J:J/(24*60*60),
       MATCH(1,
             (A5075='2.1.trackMPD'!A:A)*
             (C5075='2.1.trackMPD'!D:D)*
             (D5075/10^6='2.1.trackMPD'!H:H)*
             (E5075='2.1.trackMPD'!F:F),
0))</f>
        <v>7.1397286066705095E-5</v>
      </c>
    </row>
    <row r="5076" spans="1:9" x14ac:dyDescent="0.2">
      <c r="A5076" s="160" t="s">
        <v>29</v>
      </c>
      <c r="B5076" s="160" t="s">
        <v>3</v>
      </c>
      <c r="C5076" s="160">
        <f>_xlfn.XLOOKUP(B5076,'2.1.trackMPD'!$R$7:$R$29,'2.1.trackMPD'!$T$7:$T$29)</f>
        <v>2</v>
      </c>
      <c r="D5076" s="160">
        <v>100</v>
      </c>
      <c r="E5076" s="160" t="s">
        <v>6394</v>
      </c>
      <c r="F5076" s="160" t="s">
        <v>110</v>
      </c>
      <c r="G5076" s="160" t="s">
        <v>124</v>
      </c>
      <c r="H5076" s="160" t="s">
        <v>6393</v>
      </c>
      <c r="I5076" s="160" cm="1">
        <f t="array" ref="I5076">INDEX('2.1.trackMPD'!K:K/(24*60*60),
       MATCH(1,
             (A5076='2.1.trackMPD'!A:A)*
             (C5076='2.1.trackMPD'!D:D)*
             (D5076/10^6='2.1.trackMPD'!H:H)*
             (E5076='2.1.trackMPD'!F:F),
0))</f>
        <v>0</v>
      </c>
    </row>
    <row r="5077" spans="1:9" x14ac:dyDescent="0.2">
      <c r="A5077" s="160" t="s">
        <v>29</v>
      </c>
      <c r="B5077" s="160" t="s">
        <v>3</v>
      </c>
      <c r="C5077" s="160">
        <f>_xlfn.XLOOKUP(B5077,'2.1.trackMPD'!$R$7:$R$29,'2.1.trackMPD'!$T$7:$T$29)</f>
        <v>2</v>
      </c>
      <c r="D5077" s="160">
        <v>100</v>
      </c>
      <c r="E5077" s="160" t="s">
        <v>6394</v>
      </c>
      <c r="F5077" s="160" t="s">
        <v>110</v>
      </c>
      <c r="G5077" s="160" t="s">
        <v>140</v>
      </c>
      <c r="H5077" s="160" t="s">
        <v>6393</v>
      </c>
      <c r="I5077" s="160" cm="1">
        <f t="array" ref="I5077">INDEX('2.1.trackMPD'!L:L/(24*60*60),
       MATCH(1,
             (A5077='2.1.trackMPD'!A:A)*
             (C5077='2.1.trackMPD'!D:D)*
             (D5077/10^6='2.1.trackMPD'!H:H)*
             (E5077='2.1.trackMPD'!F:F),
0))</f>
        <v>0</v>
      </c>
    </row>
    <row r="5078" spans="1:9" x14ac:dyDescent="0.2">
      <c r="A5078" s="160" t="s">
        <v>29</v>
      </c>
      <c r="B5078" s="160" t="s">
        <v>3</v>
      </c>
      <c r="C5078" s="160">
        <f>_xlfn.XLOOKUP(B5078,'2.1.trackMPD'!$R$7:$R$29,'2.1.trackMPD'!$T$7:$T$29)</f>
        <v>2</v>
      </c>
      <c r="D5078" s="160">
        <v>1000</v>
      </c>
      <c r="E5078" s="160" t="s">
        <v>6394</v>
      </c>
      <c r="F5078" s="160" t="s">
        <v>110</v>
      </c>
      <c r="G5078" s="160" t="s">
        <v>124</v>
      </c>
      <c r="H5078" s="160" t="s">
        <v>6392</v>
      </c>
      <c r="I5078" s="160" cm="1">
        <f t="array" ref="I5078">INDEX('2.1.trackMPD'!I:I/(24*60*60),
       MATCH(1,
             (A5078='2.1.trackMPD'!A:A)*
             (C5078='2.1.trackMPD'!D:D)*
             (D5078/10^6='2.1.trackMPD'!H:H)*
             (E5078='2.1.trackMPD'!F:F),
0))</f>
        <v>4.0757215112541315E-6</v>
      </c>
    </row>
    <row r="5079" spans="1:9" x14ac:dyDescent="0.2">
      <c r="A5079" s="160" t="s">
        <v>29</v>
      </c>
      <c r="B5079" s="160" t="s">
        <v>3</v>
      </c>
      <c r="C5079" s="160">
        <f>_xlfn.XLOOKUP(B5079,'2.1.trackMPD'!$R$7:$R$29,'2.1.trackMPD'!$T$7:$T$29)</f>
        <v>2</v>
      </c>
      <c r="D5079" s="160">
        <v>1000</v>
      </c>
      <c r="E5079" s="160" t="s">
        <v>6394</v>
      </c>
      <c r="F5079" s="160" t="s">
        <v>110</v>
      </c>
      <c r="G5079" s="160" t="s">
        <v>140</v>
      </c>
      <c r="H5079" s="160" t="s">
        <v>6392</v>
      </c>
      <c r="I5079" s="160" cm="1">
        <f t="array" ref="I5079">INDEX('2.1.trackMPD'!J:J/(24*60*60),
       MATCH(1,
             (A5079='2.1.trackMPD'!A:A)*
             (C5079='2.1.trackMPD'!D:D)*
             (D5079/10^6='2.1.trackMPD'!H:H)*
             (E5079='2.1.trackMPD'!F:F),
0))</f>
        <v>2.6814016013968402E-5</v>
      </c>
    </row>
    <row r="5080" spans="1:9" x14ac:dyDescent="0.2">
      <c r="A5080" s="160" t="s">
        <v>29</v>
      </c>
      <c r="B5080" s="160" t="s">
        <v>3</v>
      </c>
      <c r="C5080" s="160">
        <f>_xlfn.XLOOKUP(B5080,'2.1.trackMPD'!$R$7:$R$29,'2.1.trackMPD'!$T$7:$T$29)</f>
        <v>2</v>
      </c>
      <c r="D5080" s="160">
        <v>1000</v>
      </c>
      <c r="E5080" s="160" t="s">
        <v>6394</v>
      </c>
      <c r="F5080" s="160" t="s">
        <v>110</v>
      </c>
      <c r="G5080" s="160" t="s">
        <v>124</v>
      </c>
      <c r="H5080" s="160" t="s">
        <v>6393</v>
      </c>
      <c r="I5080" s="160" cm="1">
        <f t="array" ref="I5080">INDEX('2.1.trackMPD'!K:K/(24*60*60),
       MATCH(1,
             (A5080='2.1.trackMPD'!A:A)*
             (C5080='2.1.trackMPD'!D:D)*
             (D5080/10^6='2.1.trackMPD'!H:H)*
             (E5080='2.1.trackMPD'!F:F),
0))</f>
        <v>0</v>
      </c>
    </row>
    <row r="5081" spans="1:9" x14ac:dyDescent="0.2">
      <c r="A5081" s="160" t="s">
        <v>29</v>
      </c>
      <c r="B5081" s="160" t="s">
        <v>3</v>
      </c>
      <c r="C5081" s="160">
        <f>_xlfn.XLOOKUP(B5081,'2.1.trackMPD'!$R$7:$R$29,'2.1.trackMPD'!$T$7:$T$29)</f>
        <v>2</v>
      </c>
      <c r="D5081" s="160">
        <v>1000</v>
      </c>
      <c r="E5081" s="160" t="s">
        <v>6394</v>
      </c>
      <c r="F5081" s="160" t="s">
        <v>110</v>
      </c>
      <c r="G5081" s="160" t="s">
        <v>140</v>
      </c>
      <c r="H5081" s="160" t="s">
        <v>6393</v>
      </c>
      <c r="I5081" s="160" cm="1">
        <f t="array" ref="I5081">INDEX('2.1.trackMPD'!L:L/(24*60*60),
       MATCH(1,
             (A5081='2.1.trackMPD'!A:A)*
             (C5081='2.1.trackMPD'!D:D)*
             (D5081/10^6='2.1.trackMPD'!H:H)*
             (E5081='2.1.trackMPD'!F:F),
0))</f>
        <v>0</v>
      </c>
    </row>
    <row r="5082" spans="1:9" x14ac:dyDescent="0.2">
      <c r="A5082" s="160" t="s">
        <v>29</v>
      </c>
      <c r="B5082" s="160" t="s">
        <v>3</v>
      </c>
      <c r="C5082" s="160">
        <f>_xlfn.XLOOKUP(B5082,'2.1.trackMPD'!$R$7:$R$29,'2.1.trackMPD'!$T$7:$T$29)</f>
        <v>2</v>
      </c>
      <c r="D5082" s="160">
        <v>5000</v>
      </c>
      <c r="E5082" s="160" t="s">
        <v>6394</v>
      </c>
      <c r="F5082" s="160" t="s">
        <v>110</v>
      </c>
      <c r="G5082" s="160" t="s">
        <v>124</v>
      </c>
      <c r="H5082" s="160" t="s">
        <v>6392</v>
      </c>
      <c r="I5082" s="160" cm="1">
        <f t="array" ref="I5082">INDEX('2.1.trackMPD'!I:I/(24*60*60),
       MATCH(1,
             (A5082='2.1.trackMPD'!A:A)*
             (C5082='2.1.trackMPD'!D:D)*
             (D5082/10^6='2.1.trackMPD'!H:H)*
             (E5082='2.1.trackMPD'!F:F),
0))</f>
        <v>3.9854816077826272E-6</v>
      </c>
    </row>
    <row r="5083" spans="1:9" x14ac:dyDescent="0.2">
      <c r="A5083" s="160" t="s">
        <v>29</v>
      </c>
      <c r="B5083" s="160" t="s">
        <v>3</v>
      </c>
      <c r="C5083" s="160">
        <f>_xlfn.XLOOKUP(B5083,'2.1.trackMPD'!$R$7:$R$29,'2.1.trackMPD'!$T$7:$T$29)</f>
        <v>2</v>
      </c>
      <c r="D5083" s="160">
        <v>5000</v>
      </c>
      <c r="E5083" s="160" t="s">
        <v>6394</v>
      </c>
      <c r="F5083" s="160" t="s">
        <v>110</v>
      </c>
      <c r="G5083" s="160" t="s">
        <v>140</v>
      </c>
      <c r="H5083" s="160" t="s">
        <v>6392</v>
      </c>
      <c r="I5083" s="160" cm="1">
        <f t="array" ref="I5083">INDEX('2.1.trackMPD'!J:J/(24*60*60),
       MATCH(1,
             (A5083='2.1.trackMPD'!A:A)*
             (C5083='2.1.trackMPD'!D:D)*
             (D5083/10^6='2.1.trackMPD'!H:H)*
             (E5083='2.1.trackMPD'!F:F),
0))</f>
        <v>2.9588237395916783E-5</v>
      </c>
    </row>
    <row r="5084" spans="1:9" x14ac:dyDescent="0.2">
      <c r="A5084" s="160" t="s">
        <v>29</v>
      </c>
      <c r="B5084" s="160" t="s">
        <v>3</v>
      </c>
      <c r="C5084" s="160">
        <f>_xlfn.XLOOKUP(B5084,'2.1.trackMPD'!$R$7:$R$29,'2.1.trackMPD'!$T$7:$T$29)</f>
        <v>2</v>
      </c>
      <c r="D5084" s="160">
        <v>5000</v>
      </c>
      <c r="E5084" s="160" t="s">
        <v>6394</v>
      </c>
      <c r="F5084" s="160" t="s">
        <v>110</v>
      </c>
      <c r="G5084" s="160" t="s">
        <v>124</v>
      </c>
      <c r="H5084" s="160" t="s">
        <v>6393</v>
      </c>
      <c r="I5084" s="160" cm="1">
        <f t="array" ref="I5084">INDEX('2.1.trackMPD'!K:K/(24*60*60),
       MATCH(1,
             (A5084='2.1.trackMPD'!A:A)*
             (C5084='2.1.trackMPD'!D:D)*
             (D5084/10^6='2.1.trackMPD'!H:H)*
             (E5084='2.1.trackMPD'!F:F),
0))</f>
        <v>0</v>
      </c>
    </row>
    <row r="5085" spans="1:9" x14ac:dyDescent="0.2">
      <c r="A5085" s="160" t="s">
        <v>29</v>
      </c>
      <c r="B5085" s="160" t="s">
        <v>3</v>
      </c>
      <c r="C5085" s="160">
        <f>_xlfn.XLOOKUP(B5085,'2.1.trackMPD'!$R$7:$R$29,'2.1.trackMPD'!$T$7:$T$29)</f>
        <v>2</v>
      </c>
      <c r="D5085" s="160">
        <v>5000</v>
      </c>
      <c r="E5085" s="160" t="s">
        <v>6394</v>
      </c>
      <c r="F5085" s="160" t="s">
        <v>110</v>
      </c>
      <c r="G5085" s="160" t="s">
        <v>140</v>
      </c>
      <c r="H5085" s="160" t="s">
        <v>6393</v>
      </c>
      <c r="I5085" s="160" cm="1">
        <f t="array" ref="I5085">INDEX('2.1.trackMPD'!L:L/(24*60*60),
       MATCH(1,
             (A5085='2.1.trackMPD'!A:A)*
             (C5085='2.1.trackMPD'!D:D)*
             (D5085/10^6='2.1.trackMPD'!H:H)*
             (E5085='2.1.trackMPD'!F:F),
0))</f>
        <v>2.6254988447781942E-7</v>
      </c>
    </row>
    <row r="5086" spans="1:9" x14ac:dyDescent="0.2">
      <c r="A5086" s="160" t="s">
        <v>29</v>
      </c>
      <c r="B5086" s="160" t="s">
        <v>3</v>
      </c>
      <c r="C5086" s="160">
        <f>_xlfn.XLOOKUP(B5086,'2.1.trackMPD'!$R$7:$R$29,'2.1.trackMPD'!$T$7:$T$29)</f>
        <v>2</v>
      </c>
      <c r="D5086" s="160">
        <v>1</v>
      </c>
      <c r="E5086" s="160" t="s">
        <v>6395</v>
      </c>
      <c r="F5086" s="160" t="s">
        <v>110</v>
      </c>
      <c r="G5086" s="160" t="s">
        <v>124</v>
      </c>
      <c r="H5086" s="160" t="s">
        <v>6392</v>
      </c>
      <c r="I5086" s="160" t="e" cm="1">
        <f t="array" ref="I5086">INDEX('2.1.trackMPD'!I:I/(24*60*60),
       MATCH(1,
             (A5086='2.1.trackMPD'!A:A)*
             (C5086='2.1.trackMPD'!D:D)*
             (D5086/10^6='2.1.trackMPD'!H:H)*
             (E5086='2.1.trackMPD'!F:F),
0))</f>
        <v>#N/A</v>
      </c>
    </row>
    <row r="5087" spans="1:9" x14ac:dyDescent="0.2">
      <c r="A5087" s="160" t="s">
        <v>29</v>
      </c>
      <c r="B5087" s="160" t="s">
        <v>3</v>
      </c>
      <c r="C5087" s="160">
        <f>_xlfn.XLOOKUP(B5087,'2.1.trackMPD'!$R$7:$R$29,'2.1.trackMPD'!$T$7:$T$29)</f>
        <v>2</v>
      </c>
      <c r="D5087" s="160">
        <v>1</v>
      </c>
      <c r="E5087" s="160" t="s">
        <v>6395</v>
      </c>
      <c r="F5087" s="160" t="s">
        <v>110</v>
      </c>
      <c r="G5087" s="160" t="s">
        <v>140</v>
      </c>
      <c r="H5087" s="160" t="s">
        <v>6392</v>
      </c>
      <c r="I5087" s="160" t="e" cm="1">
        <f t="array" ref="I5087">INDEX('2.1.trackMPD'!J:J/(24*60*60),
       MATCH(1,
             (A5087='2.1.trackMPD'!A:A)*
             (C5087='2.1.trackMPD'!D:D)*
             (D5087/10^6='2.1.trackMPD'!H:H)*
             (E5087='2.1.trackMPD'!F:F),
0))</f>
        <v>#N/A</v>
      </c>
    </row>
    <row r="5088" spans="1:9" x14ac:dyDescent="0.2">
      <c r="A5088" s="160" t="s">
        <v>29</v>
      </c>
      <c r="B5088" s="160" t="s">
        <v>3</v>
      </c>
      <c r="C5088" s="160">
        <f>_xlfn.XLOOKUP(B5088,'2.1.trackMPD'!$R$7:$R$29,'2.1.trackMPD'!$T$7:$T$29)</f>
        <v>2</v>
      </c>
      <c r="D5088" s="160">
        <v>1</v>
      </c>
      <c r="E5088" s="160" t="s">
        <v>6395</v>
      </c>
      <c r="F5088" s="160" t="s">
        <v>110</v>
      </c>
      <c r="G5088" s="160" t="s">
        <v>124</v>
      </c>
      <c r="H5088" s="160" t="s">
        <v>6393</v>
      </c>
      <c r="I5088" s="160" t="e" cm="1">
        <f t="array" ref="I5088">INDEX('2.1.trackMPD'!K:K/(24*60*60),
       MATCH(1,
             (A5088='2.1.trackMPD'!A:A)*
             (C5088='2.1.trackMPD'!D:D)*
             (D5088/10^6='2.1.trackMPD'!H:H)*
             (E5088='2.1.trackMPD'!F:F),
0))</f>
        <v>#N/A</v>
      </c>
    </row>
    <row r="5089" spans="1:9" x14ac:dyDescent="0.2">
      <c r="A5089" s="160" t="s">
        <v>29</v>
      </c>
      <c r="B5089" s="160" t="s">
        <v>3</v>
      </c>
      <c r="C5089" s="160">
        <f>_xlfn.XLOOKUP(B5089,'2.1.trackMPD'!$R$7:$R$29,'2.1.trackMPD'!$T$7:$T$29)</f>
        <v>2</v>
      </c>
      <c r="D5089" s="160">
        <v>1</v>
      </c>
      <c r="E5089" s="160" t="s">
        <v>6395</v>
      </c>
      <c r="F5089" s="160" t="s">
        <v>110</v>
      </c>
      <c r="G5089" s="160" t="s">
        <v>140</v>
      </c>
      <c r="H5089" s="160" t="s">
        <v>6393</v>
      </c>
      <c r="I5089" s="160" t="e" cm="1">
        <f t="array" ref="I5089">INDEX('2.1.trackMPD'!L:L/(24*60*60),
       MATCH(1,
             (A5089='2.1.trackMPD'!A:A)*
             (C5089='2.1.trackMPD'!D:D)*
             (D5089/10^6='2.1.trackMPD'!H:H)*
             (E5089='2.1.trackMPD'!F:F),
0))</f>
        <v>#N/A</v>
      </c>
    </row>
    <row r="5090" spans="1:9" x14ac:dyDescent="0.2">
      <c r="A5090" s="160" t="s">
        <v>29</v>
      </c>
      <c r="B5090" s="160" t="s">
        <v>3</v>
      </c>
      <c r="C5090" s="160">
        <f>_xlfn.XLOOKUP(B5090,'2.1.trackMPD'!$R$7:$R$29,'2.1.trackMPD'!$T$7:$T$29)</f>
        <v>2</v>
      </c>
      <c r="D5090" s="160">
        <v>10</v>
      </c>
      <c r="E5090" s="160" t="s">
        <v>6395</v>
      </c>
      <c r="F5090" s="160" t="s">
        <v>110</v>
      </c>
      <c r="G5090" s="160" t="s">
        <v>124</v>
      </c>
      <c r="H5090" s="160" t="s">
        <v>6392</v>
      </c>
      <c r="I5090" s="160" t="e" cm="1">
        <f t="array" ref="I5090">INDEX('2.1.trackMPD'!I:I/(24*60*60),
       MATCH(1,
             (A5090='2.1.trackMPD'!A:A)*
             (C5090='2.1.trackMPD'!D:D)*
             (D5090/10^6='2.1.trackMPD'!H:H)*
             (E5090='2.1.trackMPD'!F:F),
0))</f>
        <v>#N/A</v>
      </c>
    </row>
    <row r="5091" spans="1:9" x14ac:dyDescent="0.2">
      <c r="A5091" s="160" t="s">
        <v>29</v>
      </c>
      <c r="B5091" s="160" t="s">
        <v>3</v>
      </c>
      <c r="C5091" s="160">
        <f>_xlfn.XLOOKUP(B5091,'2.1.trackMPD'!$R$7:$R$29,'2.1.trackMPD'!$T$7:$T$29)</f>
        <v>2</v>
      </c>
      <c r="D5091" s="160">
        <v>10</v>
      </c>
      <c r="E5091" s="160" t="s">
        <v>6395</v>
      </c>
      <c r="F5091" s="160" t="s">
        <v>110</v>
      </c>
      <c r="G5091" s="160" t="s">
        <v>140</v>
      </c>
      <c r="H5091" s="160" t="s">
        <v>6392</v>
      </c>
      <c r="I5091" s="160" t="e" cm="1">
        <f t="array" ref="I5091">INDEX('2.1.trackMPD'!J:J/(24*60*60),
       MATCH(1,
             (A5091='2.1.trackMPD'!A:A)*
             (C5091='2.1.trackMPD'!D:D)*
             (D5091/10^6='2.1.trackMPD'!H:H)*
             (E5091='2.1.trackMPD'!F:F),
0))</f>
        <v>#N/A</v>
      </c>
    </row>
    <row r="5092" spans="1:9" x14ac:dyDescent="0.2">
      <c r="A5092" s="160" t="s">
        <v>29</v>
      </c>
      <c r="B5092" s="160" t="s">
        <v>3</v>
      </c>
      <c r="C5092" s="160">
        <f>_xlfn.XLOOKUP(B5092,'2.1.trackMPD'!$R$7:$R$29,'2.1.trackMPD'!$T$7:$T$29)</f>
        <v>2</v>
      </c>
      <c r="D5092" s="160">
        <v>10</v>
      </c>
      <c r="E5092" s="160" t="s">
        <v>6395</v>
      </c>
      <c r="F5092" s="160" t="s">
        <v>110</v>
      </c>
      <c r="G5092" s="160" t="s">
        <v>124</v>
      </c>
      <c r="H5092" s="160" t="s">
        <v>6393</v>
      </c>
      <c r="I5092" s="160" t="e" cm="1">
        <f t="array" ref="I5092">INDEX('2.1.trackMPD'!K:K/(24*60*60),
       MATCH(1,
             (A5092='2.1.trackMPD'!A:A)*
             (C5092='2.1.trackMPD'!D:D)*
             (D5092/10^6='2.1.trackMPD'!H:H)*
             (E5092='2.1.trackMPD'!F:F),
0))</f>
        <v>#N/A</v>
      </c>
    </row>
    <row r="5093" spans="1:9" x14ac:dyDescent="0.2">
      <c r="A5093" s="160" t="s">
        <v>29</v>
      </c>
      <c r="B5093" s="160" t="s">
        <v>3</v>
      </c>
      <c r="C5093" s="160">
        <f>_xlfn.XLOOKUP(B5093,'2.1.trackMPD'!$R$7:$R$29,'2.1.trackMPD'!$T$7:$T$29)</f>
        <v>2</v>
      </c>
      <c r="D5093" s="160">
        <v>10</v>
      </c>
      <c r="E5093" s="160" t="s">
        <v>6395</v>
      </c>
      <c r="F5093" s="160" t="s">
        <v>110</v>
      </c>
      <c r="G5093" s="160" t="s">
        <v>140</v>
      </c>
      <c r="H5093" s="160" t="s">
        <v>6393</v>
      </c>
      <c r="I5093" s="160" t="e" cm="1">
        <f t="array" ref="I5093">INDEX('2.1.trackMPD'!L:L/(24*60*60),
       MATCH(1,
             (A5093='2.1.trackMPD'!A:A)*
             (C5093='2.1.trackMPD'!D:D)*
             (D5093/10^6='2.1.trackMPD'!H:H)*
             (E5093='2.1.trackMPD'!F:F),
0))</f>
        <v>#N/A</v>
      </c>
    </row>
    <row r="5094" spans="1:9" x14ac:dyDescent="0.2">
      <c r="A5094" s="160" t="s">
        <v>29</v>
      </c>
      <c r="B5094" s="160" t="s">
        <v>3</v>
      </c>
      <c r="C5094" s="160">
        <f>_xlfn.XLOOKUP(B5094,'2.1.trackMPD'!$R$7:$R$29,'2.1.trackMPD'!$T$7:$T$29)</f>
        <v>2</v>
      </c>
      <c r="D5094" s="160">
        <v>100</v>
      </c>
      <c r="E5094" s="160" t="s">
        <v>6395</v>
      </c>
      <c r="F5094" s="160" t="s">
        <v>110</v>
      </c>
      <c r="G5094" s="160" t="s">
        <v>124</v>
      </c>
      <c r="H5094" s="160" t="s">
        <v>6392</v>
      </c>
      <c r="I5094" s="160" t="e" cm="1">
        <f t="array" ref="I5094">INDEX('2.1.trackMPD'!I:I/(24*60*60),
       MATCH(1,
             (A5094='2.1.trackMPD'!A:A)*
             (C5094='2.1.trackMPD'!D:D)*
             (D5094/10^6='2.1.trackMPD'!H:H)*
             (E5094='2.1.trackMPD'!F:F),
0))</f>
        <v>#N/A</v>
      </c>
    </row>
    <row r="5095" spans="1:9" x14ac:dyDescent="0.2">
      <c r="A5095" s="160" t="s">
        <v>29</v>
      </c>
      <c r="B5095" s="160" t="s">
        <v>3</v>
      </c>
      <c r="C5095" s="160">
        <f>_xlfn.XLOOKUP(B5095,'2.1.trackMPD'!$R$7:$R$29,'2.1.trackMPD'!$T$7:$T$29)</f>
        <v>2</v>
      </c>
      <c r="D5095" s="160">
        <v>100</v>
      </c>
      <c r="E5095" s="160" t="s">
        <v>6395</v>
      </c>
      <c r="F5095" s="160" t="s">
        <v>110</v>
      </c>
      <c r="G5095" s="160" t="s">
        <v>140</v>
      </c>
      <c r="H5095" s="160" t="s">
        <v>6392</v>
      </c>
      <c r="I5095" s="160" t="e" cm="1">
        <f t="array" ref="I5095">INDEX('2.1.trackMPD'!J:J/(24*60*60),
       MATCH(1,
             (A5095='2.1.trackMPD'!A:A)*
             (C5095='2.1.trackMPD'!D:D)*
             (D5095/10^6='2.1.trackMPD'!H:H)*
             (E5095='2.1.trackMPD'!F:F),
0))</f>
        <v>#N/A</v>
      </c>
    </row>
    <row r="5096" spans="1:9" x14ac:dyDescent="0.2">
      <c r="A5096" s="160" t="s">
        <v>29</v>
      </c>
      <c r="B5096" s="160" t="s">
        <v>3</v>
      </c>
      <c r="C5096" s="160">
        <f>_xlfn.XLOOKUP(B5096,'2.1.trackMPD'!$R$7:$R$29,'2.1.trackMPD'!$T$7:$T$29)</f>
        <v>2</v>
      </c>
      <c r="D5096" s="160">
        <v>100</v>
      </c>
      <c r="E5096" s="160" t="s">
        <v>6395</v>
      </c>
      <c r="F5096" s="160" t="s">
        <v>110</v>
      </c>
      <c r="G5096" s="160" t="s">
        <v>124</v>
      </c>
      <c r="H5096" s="160" t="s">
        <v>6393</v>
      </c>
      <c r="I5096" s="160" t="e" cm="1">
        <f t="array" ref="I5096">INDEX('2.1.trackMPD'!K:K/(24*60*60),
       MATCH(1,
             (A5096='2.1.trackMPD'!A:A)*
             (C5096='2.1.trackMPD'!D:D)*
             (D5096/10^6='2.1.trackMPD'!H:H)*
             (E5096='2.1.trackMPD'!F:F),
0))</f>
        <v>#N/A</v>
      </c>
    </row>
    <row r="5097" spans="1:9" x14ac:dyDescent="0.2">
      <c r="A5097" s="160" t="s">
        <v>29</v>
      </c>
      <c r="B5097" s="160" t="s">
        <v>3</v>
      </c>
      <c r="C5097" s="160">
        <f>_xlfn.XLOOKUP(B5097,'2.1.trackMPD'!$R$7:$R$29,'2.1.trackMPD'!$T$7:$T$29)</f>
        <v>2</v>
      </c>
      <c r="D5097" s="160">
        <v>100</v>
      </c>
      <c r="E5097" s="160" t="s">
        <v>6395</v>
      </c>
      <c r="F5097" s="160" t="s">
        <v>110</v>
      </c>
      <c r="G5097" s="160" t="s">
        <v>140</v>
      </c>
      <c r="H5097" s="160" t="s">
        <v>6393</v>
      </c>
      <c r="I5097" s="160" t="e" cm="1">
        <f t="array" ref="I5097">INDEX('2.1.trackMPD'!L:L/(24*60*60),
       MATCH(1,
             (A5097='2.1.trackMPD'!A:A)*
             (C5097='2.1.trackMPD'!D:D)*
             (D5097/10^6='2.1.trackMPD'!H:H)*
             (E5097='2.1.trackMPD'!F:F),
0))</f>
        <v>#N/A</v>
      </c>
    </row>
    <row r="5098" spans="1:9" x14ac:dyDescent="0.2">
      <c r="A5098" s="160" t="s">
        <v>29</v>
      </c>
      <c r="B5098" s="160" t="s">
        <v>23</v>
      </c>
      <c r="C5098" s="160">
        <f>_xlfn.XLOOKUP(B5098,'2.1.trackMPD'!$R$7:$R$29,'2.1.trackMPD'!$T$7:$T$29)</f>
        <v>5</v>
      </c>
      <c r="D5098" s="160">
        <v>1</v>
      </c>
      <c r="E5098" s="160" t="s">
        <v>6390</v>
      </c>
      <c r="F5098" s="160" t="s">
        <v>110</v>
      </c>
      <c r="G5098" s="160" t="s">
        <v>124</v>
      </c>
      <c r="H5098" s="160" t="s">
        <v>6392</v>
      </c>
      <c r="I5098" s="160" cm="1">
        <f t="array" ref="I5098">INDEX('2.1.trackMPD'!I:I/(24*60*60),
       MATCH(1,
             (A5098='2.1.trackMPD'!A:A)*
             (C5098='2.1.trackMPD'!D:D)*
             (D5098/10^6='2.1.trackMPD'!H:H)*
             (E5098='2.1.trackMPD'!F:F),
0))</f>
        <v>4.2298710997535877E-6</v>
      </c>
    </row>
    <row r="5099" spans="1:9" x14ac:dyDescent="0.2">
      <c r="A5099" s="160" t="s">
        <v>29</v>
      </c>
      <c r="B5099" s="160" t="s">
        <v>23</v>
      </c>
      <c r="C5099" s="160">
        <f>_xlfn.XLOOKUP(B5099,'2.1.trackMPD'!$R$7:$R$29,'2.1.trackMPD'!$T$7:$T$29)</f>
        <v>5</v>
      </c>
      <c r="D5099" s="160">
        <v>1</v>
      </c>
      <c r="E5099" s="160" t="s">
        <v>6390</v>
      </c>
      <c r="F5099" s="160" t="s">
        <v>110</v>
      </c>
      <c r="G5099" s="160" t="s">
        <v>140</v>
      </c>
      <c r="H5099" s="160" t="s">
        <v>6392</v>
      </c>
      <c r="I5099" s="160" cm="1">
        <f t="array" ref="I5099">INDEX('2.1.trackMPD'!J:J/(24*60*60),
       MATCH(1,
             (A5099='2.1.trackMPD'!A:A)*
             (C5099='2.1.trackMPD'!D:D)*
             (D5099/10^6='2.1.trackMPD'!H:H)*
             (E5099='2.1.trackMPD'!F:F),
0))</f>
        <v>2.7946407369403702E-5</v>
      </c>
    </row>
    <row r="5100" spans="1:9" x14ac:dyDescent="0.2">
      <c r="A5100" s="160" t="s">
        <v>29</v>
      </c>
      <c r="B5100" s="160" t="s">
        <v>23</v>
      </c>
      <c r="C5100" s="160">
        <f>_xlfn.XLOOKUP(B5100,'2.1.trackMPD'!$R$7:$R$29,'2.1.trackMPD'!$T$7:$T$29)</f>
        <v>5</v>
      </c>
      <c r="D5100" s="160">
        <v>1</v>
      </c>
      <c r="E5100" s="160" t="s">
        <v>6390</v>
      </c>
      <c r="F5100" s="160" t="s">
        <v>110</v>
      </c>
      <c r="G5100" s="160" t="s">
        <v>124</v>
      </c>
      <c r="H5100" s="160" t="s">
        <v>6393</v>
      </c>
      <c r="I5100" s="160" cm="1">
        <f t="array" ref="I5100">INDEX('2.1.trackMPD'!K:K/(24*60*60),
       MATCH(1,
             (A5100='2.1.trackMPD'!A:A)*
             (C5100='2.1.trackMPD'!D:D)*
             (D5100/10^6='2.1.trackMPD'!H:H)*
             (E5100='2.1.trackMPD'!F:F),
0))</f>
        <v>0</v>
      </c>
    </row>
    <row r="5101" spans="1:9" x14ac:dyDescent="0.2">
      <c r="A5101" s="160" t="s">
        <v>29</v>
      </c>
      <c r="B5101" s="160" t="s">
        <v>23</v>
      </c>
      <c r="C5101" s="160">
        <f>_xlfn.XLOOKUP(B5101,'2.1.trackMPD'!$R$7:$R$29,'2.1.trackMPD'!$T$7:$T$29)</f>
        <v>5</v>
      </c>
      <c r="D5101" s="160">
        <v>1</v>
      </c>
      <c r="E5101" s="160" t="s">
        <v>6390</v>
      </c>
      <c r="F5101" s="160" t="s">
        <v>110</v>
      </c>
      <c r="G5101" s="160" t="s">
        <v>140</v>
      </c>
      <c r="H5101" s="160" t="s">
        <v>6393</v>
      </c>
      <c r="I5101" s="160" cm="1">
        <f t="array" ref="I5101">INDEX('2.1.trackMPD'!L:L/(24*60*60),
       MATCH(1,
             (A5101='2.1.trackMPD'!A:A)*
             (C5101='2.1.trackMPD'!D:D)*
             (D5101/10^6='2.1.trackMPD'!H:H)*
             (E5101='2.1.trackMPD'!F:F),
0))</f>
        <v>0</v>
      </c>
    </row>
    <row r="5102" spans="1:9" x14ac:dyDescent="0.2">
      <c r="A5102" s="160" t="s">
        <v>29</v>
      </c>
      <c r="B5102" s="160" t="s">
        <v>23</v>
      </c>
      <c r="C5102" s="160">
        <f>_xlfn.XLOOKUP(B5102,'2.1.trackMPD'!$R$7:$R$29,'2.1.trackMPD'!$T$7:$T$29)</f>
        <v>5</v>
      </c>
      <c r="D5102" s="160">
        <v>10</v>
      </c>
      <c r="E5102" s="160" t="s">
        <v>6390</v>
      </c>
      <c r="F5102" s="160" t="s">
        <v>110</v>
      </c>
      <c r="G5102" s="160" t="s">
        <v>124</v>
      </c>
      <c r="H5102" s="160" t="s">
        <v>6392</v>
      </c>
      <c r="I5102" s="160" cm="1">
        <f t="array" ref="I5102">INDEX('2.1.trackMPD'!I:I/(24*60*60),
       MATCH(1,
             (A5102='2.1.trackMPD'!A:A)*
             (C5102='2.1.trackMPD'!D:D)*
             (D5102/10^6='2.1.trackMPD'!H:H)*
             (E5102='2.1.trackMPD'!F:F),
0))</f>
        <v>7.6998760719357519E-6</v>
      </c>
    </row>
    <row r="5103" spans="1:9" x14ac:dyDescent="0.2">
      <c r="A5103" s="160" t="s">
        <v>29</v>
      </c>
      <c r="B5103" s="160" t="s">
        <v>23</v>
      </c>
      <c r="C5103" s="160">
        <f>_xlfn.XLOOKUP(B5103,'2.1.trackMPD'!$R$7:$R$29,'2.1.trackMPD'!$T$7:$T$29)</f>
        <v>5</v>
      </c>
      <c r="D5103" s="160">
        <v>10</v>
      </c>
      <c r="E5103" s="160" t="s">
        <v>6390</v>
      </c>
      <c r="F5103" s="160" t="s">
        <v>110</v>
      </c>
      <c r="G5103" s="160" t="s">
        <v>140</v>
      </c>
      <c r="H5103" s="160" t="s">
        <v>6392</v>
      </c>
      <c r="I5103" s="160" cm="1">
        <f t="array" ref="I5103">INDEX('2.1.trackMPD'!J:J/(24*60*60),
       MATCH(1,
             (A5103='2.1.trackMPD'!A:A)*
             (C5103='2.1.trackMPD'!D:D)*
             (D5103/10^6='2.1.trackMPD'!H:H)*
             (E5103='2.1.trackMPD'!F:F),
0))</f>
        <v>3.4954509382027313E-5</v>
      </c>
    </row>
    <row r="5104" spans="1:9" x14ac:dyDescent="0.2">
      <c r="A5104" s="160" t="s">
        <v>29</v>
      </c>
      <c r="B5104" s="160" t="s">
        <v>23</v>
      </c>
      <c r="C5104" s="160">
        <f>_xlfn.XLOOKUP(B5104,'2.1.trackMPD'!$R$7:$R$29,'2.1.trackMPD'!$T$7:$T$29)</f>
        <v>5</v>
      </c>
      <c r="D5104" s="160">
        <v>10</v>
      </c>
      <c r="E5104" s="160" t="s">
        <v>6390</v>
      </c>
      <c r="F5104" s="160" t="s">
        <v>110</v>
      </c>
      <c r="G5104" s="160" t="s">
        <v>124</v>
      </c>
      <c r="H5104" s="160" t="s">
        <v>6393</v>
      </c>
      <c r="I5104" s="160" cm="1">
        <f t="array" ref="I5104">INDEX('2.1.trackMPD'!K:K/(24*60*60),
       MATCH(1,
             (A5104='2.1.trackMPD'!A:A)*
             (C5104='2.1.trackMPD'!D:D)*
             (D5104/10^6='2.1.trackMPD'!H:H)*
             (E5104='2.1.trackMPD'!F:F),
0))</f>
        <v>0</v>
      </c>
    </row>
    <row r="5105" spans="1:9" x14ac:dyDescent="0.2">
      <c r="A5105" s="160" t="s">
        <v>29</v>
      </c>
      <c r="B5105" s="160" t="s">
        <v>23</v>
      </c>
      <c r="C5105" s="160">
        <f>_xlfn.XLOOKUP(B5105,'2.1.trackMPD'!$R$7:$R$29,'2.1.trackMPD'!$T$7:$T$29)</f>
        <v>5</v>
      </c>
      <c r="D5105" s="160">
        <v>10</v>
      </c>
      <c r="E5105" s="160" t="s">
        <v>6390</v>
      </c>
      <c r="F5105" s="160" t="s">
        <v>110</v>
      </c>
      <c r="G5105" s="160" t="s">
        <v>140</v>
      </c>
      <c r="H5105" s="160" t="s">
        <v>6393</v>
      </c>
      <c r="I5105" s="160" cm="1">
        <f t="array" ref="I5105">INDEX('2.1.trackMPD'!L:L/(24*60*60),
       MATCH(1,
             (A5105='2.1.trackMPD'!A:A)*
             (C5105='2.1.trackMPD'!D:D)*
             (D5105/10^6='2.1.trackMPD'!H:H)*
             (E5105='2.1.trackMPD'!F:F),
0))</f>
        <v>0</v>
      </c>
    </row>
    <row r="5106" spans="1:9" x14ac:dyDescent="0.2">
      <c r="A5106" s="160" t="s">
        <v>29</v>
      </c>
      <c r="B5106" s="160" t="s">
        <v>23</v>
      </c>
      <c r="C5106" s="160">
        <f>_xlfn.XLOOKUP(B5106,'2.1.trackMPD'!$R$7:$R$29,'2.1.trackMPD'!$T$7:$T$29)</f>
        <v>5</v>
      </c>
      <c r="D5106" s="160">
        <v>100</v>
      </c>
      <c r="E5106" s="160" t="s">
        <v>6390</v>
      </c>
      <c r="F5106" s="160" t="s">
        <v>110</v>
      </c>
      <c r="G5106" s="160" t="s">
        <v>124</v>
      </c>
      <c r="H5106" s="160" t="s">
        <v>6392</v>
      </c>
      <c r="I5106" s="160" cm="1">
        <f t="array" ref="I5106">INDEX('2.1.trackMPD'!I:I/(24*60*60),
       MATCH(1,
             (A5106='2.1.trackMPD'!A:A)*
             (C5106='2.1.trackMPD'!D:D)*
             (D5106/10^6='2.1.trackMPD'!H:H)*
             (E5106='2.1.trackMPD'!F:F),
0))</f>
        <v>1.7117590347242825E-4</v>
      </c>
    </row>
    <row r="5107" spans="1:9" x14ac:dyDescent="0.2">
      <c r="A5107" s="160" t="s">
        <v>29</v>
      </c>
      <c r="B5107" s="160" t="s">
        <v>23</v>
      </c>
      <c r="C5107" s="160">
        <f>_xlfn.XLOOKUP(B5107,'2.1.trackMPD'!$R$7:$R$29,'2.1.trackMPD'!$T$7:$T$29)</f>
        <v>5</v>
      </c>
      <c r="D5107" s="160">
        <v>100</v>
      </c>
      <c r="E5107" s="160" t="s">
        <v>6390</v>
      </c>
      <c r="F5107" s="160" t="s">
        <v>110</v>
      </c>
      <c r="G5107" s="160" t="s">
        <v>140</v>
      </c>
      <c r="H5107" s="160" t="s">
        <v>6392</v>
      </c>
      <c r="I5107" s="160" cm="1">
        <f t="array" ref="I5107">INDEX('2.1.trackMPD'!J:J/(24*60*60),
       MATCH(1,
             (A5107='2.1.trackMPD'!A:A)*
             (C5107='2.1.trackMPD'!D:D)*
             (D5107/10^6='2.1.trackMPD'!H:H)*
             (E5107='2.1.trackMPD'!F:F),
0))</f>
        <v>1.8097718493411807E-4</v>
      </c>
    </row>
    <row r="5108" spans="1:9" x14ac:dyDescent="0.2">
      <c r="A5108" s="160" t="s">
        <v>29</v>
      </c>
      <c r="B5108" s="160" t="s">
        <v>23</v>
      </c>
      <c r="C5108" s="160">
        <f>_xlfn.XLOOKUP(B5108,'2.1.trackMPD'!$R$7:$R$29,'2.1.trackMPD'!$T$7:$T$29)</f>
        <v>5</v>
      </c>
      <c r="D5108" s="160">
        <v>100</v>
      </c>
      <c r="E5108" s="160" t="s">
        <v>6390</v>
      </c>
      <c r="F5108" s="160" t="s">
        <v>110</v>
      </c>
      <c r="G5108" s="160" t="s">
        <v>124</v>
      </c>
      <c r="H5108" s="160" t="s">
        <v>6393</v>
      </c>
      <c r="I5108" s="160" cm="1">
        <f t="array" ref="I5108">INDEX('2.1.trackMPD'!K:K/(24*60*60),
       MATCH(1,
             (A5108='2.1.trackMPD'!A:A)*
             (C5108='2.1.trackMPD'!D:D)*
             (D5108/10^6='2.1.trackMPD'!H:H)*
             (E5108='2.1.trackMPD'!F:F),
0))</f>
        <v>0</v>
      </c>
    </row>
    <row r="5109" spans="1:9" x14ac:dyDescent="0.2">
      <c r="A5109" s="160" t="s">
        <v>29</v>
      </c>
      <c r="B5109" s="160" t="s">
        <v>23</v>
      </c>
      <c r="C5109" s="160">
        <f>_xlfn.XLOOKUP(B5109,'2.1.trackMPD'!$R$7:$R$29,'2.1.trackMPD'!$T$7:$T$29)</f>
        <v>5</v>
      </c>
      <c r="D5109" s="160">
        <v>100</v>
      </c>
      <c r="E5109" s="160" t="s">
        <v>6390</v>
      </c>
      <c r="F5109" s="160" t="s">
        <v>110</v>
      </c>
      <c r="G5109" s="160" t="s">
        <v>140</v>
      </c>
      <c r="H5109" s="160" t="s">
        <v>6393</v>
      </c>
      <c r="I5109" s="160" cm="1">
        <f t="array" ref="I5109">INDEX('2.1.trackMPD'!L:L/(24*60*60),
       MATCH(1,
             (A5109='2.1.trackMPD'!A:A)*
             (C5109='2.1.trackMPD'!D:D)*
             (D5109/10^6='2.1.trackMPD'!H:H)*
             (E5109='2.1.trackMPD'!F:F),
0))</f>
        <v>0</v>
      </c>
    </row>
    <row r="5110" spans="1:9" x14ac:dyDescent="0.2">
      <c r="A5110" s="160" t="s">
        <v>29</v>
      </c>
      <c r="B5110" s="160" t="s">
        <v>23</v>
      </c>
      <c r="C5110" s="160">
        <f>_xlfn.XLOOKUP(B5110,'2.1.trackMPD'!$R$7:$R$29,'2.1.trackMPD'!$T$7:$T$29)</f>
        <v>5</v>
      </c>
      <c r="D5110" s="160">
        <v>1000</v>
      </c>
      <c r="E5110" s="160" t="s">
        <v>6390</v>
      </c>
      <c r="F5110" s="160" t="s">
        <v>110</v>
      </c>
      <c r="G5110" s="160" t="s">
        <v>124</v>
      </c>
      <c r="H5110" s="160" t="s">
        <v>6392</v>
      </c>
      <c r="I5110" s="160" cm="1">
        <f t="array" ref="I5110">INDEX('2.1.trackMPD'!I:I/(24*60*60),
       MATCH(1,
             (A5110='2.1.trackMPD'!A:A)*
             (C5110='2.1.trackMPD'!D:D)*
             (D5110/10^6='2.1.trackMPD'!H:H)*
             (E5110='2.1.trackMPD'!F:F),
0))</f>
        <v>1.3198031251639234E-2</v>
      </c>
    </row>
    <row r="5111" spans="1:9" x14ac:dyDescent="0.2">
      <c r="A5111" s="160" t="s">
        <v>29</v>
      </c>
      <c r="B5111" s="160" t="s">
        <v>23</v>
      </c>
      <c r="C5111" s="160">
        <f>_xlfn.XLOOKUP(B5111,'2.1.trackMPD'!$R$7:$R$29,'2.1.trackMPD'!$T$7:$T$29)</f>
        <v>5</v>
      </c>
      <c r="D5111" s="160">
        <v>1000</v>
      </c>
      <c r="E5111" s="160" t="s">
        <v>6390</v>
      </c>
      <c r="F5111" s="160" t="s">
        <v>110</v>
      </c>
      <c r="G5111" s="160" t="s">
        <v>140</v>
      </c>
      <c r="H5111" s="160" t="s">
        <v>6392</v>
      </c>
      <c r="I5111" s="160" cm="1">
        <f t="array" ref="I5111">INDEX('2.1.trackMPD'!J:J/(24*60*60),
       MATCH(1,
             (A5111='2.1.trackMPD'!A:A)*
             (C5111='2.1.trackMPD'!D:D)*
             (D5111/10^6='2.1.trackMPD'!H:H)*
             (E5111='2.1.trackMPD'!F:F),
0))</f>
        <v>1.1167564784113229E-2</v>
      </c>
    </row>
    <row r="5112" spans="1:9" x14ac:dyDescent="0.2">
      <c r="A5112" s="160" t="s">
        <v>29</v>
      </c>
      <c r="B5112" s="160" t="s">
        <v>23</v>
      </c>
      <c r="C5112" s="160">
        <f>_xlfn.XLOOKUP(B5112,'2.1.trackMPD'!$R$7:$R$29,'2.1.trackMPD'!$T$7:$T$29)</f>
        <v>5</v>
      </c>
      <c r="D5112" s="160">
        <v>1000</v>
      </c>
      <c r="E5112" s="160" t="s">
        <v>6390</v>
      </c>
      <c r="F5112" s="160" t="s">
        <v>110</v>
      </c>
      <c r="G5112" s="160" t="s">
        <v>124</v>
      </c>
      <c r="H5112" s="160" t="s">
        <v>6393</v>
      </c>
      <c r="I5112" s="160" cm="1">
        <f t="array" ref="I5112">INDEX('2.1.trackMPD'!K:K/(24*60*60),
       MATCH(1,
             (A5112='2.1.trackMPD'!A:A)*
             (C5112='2.1.trackMPD'!D:D)*
             (D5112/10^6='2.1.trackMPD'!H:H)*
             (E5112='2.1.trackMPD'!F:F),
0))</f>
        <v>0</v>
      </c>
    </row>
    <row r="5113" spans="1:9" x14ac:dyDescent="0.2">
      <c r="A5113" s="160" t="s">
        <v>29</v>
      </c>
      <c r="B5113" s="160" t="s">
        <v>23</v>
      </c>
      <c r="C5113" s="160">
        <f>_xlfn.XLOOKUP(B5113,'2.1.trackMPD'!$R$7:$R$29,'2.1.trackMPD'!$T$7:$T$29)</f>
        <v>5</v>
      </c>
      <c r="D5113" s="160">
        <v>1000</v>
      </c>
      <c r="E5113" s="160" t="s">
        <v>6390</v>
      </c>
      <c r="F5113" s="160" t="s">
        <v>110</v>
      </c>
      <c r="G5113" s="160" t="s">
        <v>140</v>
      </c>
      <c r="H5113" s="160" t="s">
        <v>6393</v>
      </c>
      <c r="I5113" s="160" cm="1">
        <f t="array" ref="I5113">INDEX('2.1.trackMPD'!L:L/(24*60*60),
       MATCH(1,
             (A5113='2.1.trackMPD'!A:A)*
             (C5113='2.1.trackMPD'!D:D)*
             (D5113/10^6='2.1.trackMPD'!H:H)*
             (E5113='2.1.trackMPD'!F:F),
0))</f>
        <v>0</v>
      </c>
    </row>
    <row r="5114" spans="1:9" x14ac:dyDescent="0.2">
      <c r="A5114" s="160" t="s">
        <v>29</v>
      </c>
      <c r="B5114" s="160" t="s">
        <v>23</v>
      </c>
      <c r="C5114" s="160">
        <f>_xlfn.XLOOKUP(B5114,'2.1.trackMPD'!$R$7:$R$29,'2.1.trackMPD'!$T$7:$T$29)</f>
        <v>5</v>
      </c>
      <c r="D5114" s="160">
        <v>5000</v>
      </c>
      <c r="E5114" s="160" t="s">
        <v>6390</v>
      </c>
      <c r="F5114" s="160" t="s">
        <v>110</v>
      </c>
      <c r="G5114" s="160" t="s">
        <v>124</v>
      </c>
      <c r="H5114" s="160" t="s">
        <v>6392</v>
      </c>
      <c r="I5114" s="160" cm="1">
        <f t="array" ref="I5114">INDEX('2.1.trackMPD'!I:I/(24*60*60),
       MATCH(1,
             (A5114='2.1.trackMPD'!A:A)*
             (C5114='2.1.trackMPD'!D:D)*
             (D5114/10^6='2.1.trackMPD'!H:H)*
             (E5114='2.1.trackMPD'!F:F),
0))</f>
        <v>7.5481672147612852E-2</v>
      </c>
    </row>
    <row r="5115" spans="1:9" x14ac:dyDescent="0.2">
      <c r="A5115" s="160" t="s">
        <v>29</v>
      </c>
      <c r="B5115" s="160" t="s">
        <v>23</v>
      </c>
      <c r="C5115" s="160">
        <f>_xlfn.XLOOKUP(B5115,'2.1.trackMPD'!$R$7:$R$29,'2.1.trackMPD'!$T$7:$T$29)</f>
        <v>5</v>
      </c>
      <c r="D5115" s="160">
        <v>5000</v>
      </c>
      <c r="E5115" s="160" t="s">
        <v>6390</v>
      </c>
      <c r="F5115" s="160" t="s">
        <v>110</v>
      </c>
      <c r="G5115" s="160" t="s">
        <v>140</v>
      </c>
      <c r="H5115" s="160" t="s">
        <v>6392</v>
      </c>
      <c r="I5115" s="160" cm="1">
        <f t="array" ref="I5115">INDEX('2.1.trackMPD'!J:J/(24*60*60),
       MATCH(1,
             (A5115='2.1.trackMPD'!A:A)*
             (C5115='2.1.trackMPD'!D:D)*
             (D5115/10^6='2.1.trackMPD'!H:H)*
             (E5115='2.1.trackMPD'!F:F),
0))</f>
        <v>6.3869082142016781E-2</v>
      </c>
    </row>
    <row r="5116" spans="1:9" x14ac:dyDescent="0.2">
      <c r="A5116" s="160" t="s">
        <v>29</v>
      </c>
      <c r="B5116" s="160" t="s">
        <v>23</v>
      </c>
      <c r="C5116" s="160">
        <f>_xlfn.XLOOKUP(B5116,'2.1.trackMPD'!$R$7:$R$29,'2.1.trackMPD'!$T$7:$T$29)</f>
        <v>5</v>
      </c>
      <c r="D5116" s="160">
        <v>5000</v>
      </c>
      <c r="E5116" s="160" t="s">
        <v>6390</v>
      </c>
      <c r="F5116" s="160" t="s">
        <v>110</v>
      </c>
      <c r="G5116" s="160" t="s">
        <v>124</v>
      </c>
      <c r="H5116" s="160" t="s">
        <v>6393</v>
      </c>
      <c r="I5116" s="160" cm="1">
        <f t="array" ref="I5116">INDEX('2.1.trackMPD'!K:K/(24*60*60),
       MATCH(1,
             (A5116='2.1.trackMPD'!A:A)*
             (C5116='2.1.trackMPD'!D:D)*
             (D5116/10^6='2.1.trackMPD'!H:H)*
             (E5116='2.1.trackMPD'!F:F),
0))</f>
        <v>0</v>
      </c>
    </row>
    <row r="5117" spans="1:9" x14ac:dyDescent="0.2">
      <c r="A5117" s="160" t="s">
        <v>29</v>
      </c>
      <c r="B5117" s="160" t="s">
        <v>23</v>
      </c>
      <c r="C5117" s="160">
        <f>_xlfn.XLOOKUP(B5117,'2.1.trackMPD'!$R$7:$R$29,'2.1.trackMPD'!$T$7:$T$29)</f>
        <v>5</v>
      </c>
      <c r="D5117" s="160">
        <v>5000</v>
      </c>
      <c r="E5117" s="160" t="s">
        <v>6390</v>
      </c>
      <c r="F5117" s="160" t="s">
        <v>110</v>
      </c>
      <c r="G5117" s="160" t="s">
        <v>140</v>
      </c>
      <c r="H5117" s="160" t="s">
        <v>6393</v>
      </c>
      <c r="I5117" s="160" cm="1">
        <f t="array" ref="I5117">INDEX('2.1.trackMPD'!L:L/(24*60*60),
       MATCH(1,
             (A5117='2.1.trackMPD'!A:A)*
             (C5117='2.1.trackMPD'!D:D)*
             (D5117/10^6='2.1.trackMPD'!H:H)*
             (E5117='2.1.trackMPD'!F:F),
0))</f>
        <v>0</v>
      </c>
    </row>
    <row r="5118" spans="1:9" x14ac:dyDescent="0.2">
      <c r="A5118" s="160" t="s">
        <v>29</v>
      </c>
      <c r="B5118" s="160" t="s">
        <v>23</v>
      </c>
      <c r="C5118" s="160">
        <f>_xlfn.XLOOKUP(B5118,'2.1.trackMPD'!$R$7:$R$29,'2.1.trackMPD'!$T$7:$T$29)</f>
        <v>5</v>
      </c>
      <c r="D5118" s="160">
        <v>1</v>
      </c>
      <c r="E5118" s="160" t="s">
        <v>6394</v>
      </c>
      <c r="F5118" s="160" t="s">
        <v>110</v>
      </c>
      <c r="G5118" s="160" t="s">
        <v>124</v>
      </c>
      <c r="H5118" s="160" t="s">
        <v>6392</v>
      </c>
      <c r="I5118" s="160" cm="1">
        <f t="array" ref="I5118">INDEX('2.1.trackMPD'!I:I/(24*60*60),
       MATCH(1,
             (A5118='2.1.trackMPD'!A:A)*
             (C5118='2.1.trackMPD'!D:D)*
             (D5118/10^6='2.1.trackMPD'!H:H)*
             (E5118='2.1.trackMPD'!F:F),
0))</f>
        <v>9.4978611240478355E-6</v>
      </c>
    </row>
    <row r="5119" spans="1:9" x14ac:dyDescent="0.2">
      <c r="A5119" s="160" t="s">
        <v>29</v>
      </c>
      <c r="B5119" s="160" t="s">
        <v>23</v>
      </c>
      <c r="C5119" s="160">
        <f>_xlfn.XLOOKUP(B5119,'2.1.trackMPD'!$R$7:$R$29,'2.1.trackMPD'!$T$7:$T$29)</f>
        <v>5</v>
      </c>
      <c r="D5119" s="160">
        <v>1</v>
      </c>
      <c r="E5119" s="160" t="s">
        <v>6394</v>
      </c>
      <c r="F5119" s="160" t="s">
        <v>110</v>
      </c>
      <c r="G5119" s="160" t="s">
        <v>140</v>
      </c>
      <c r="H5119" s="160" t="s">
        <v>6392</v>
      </c>
      <c r="I5119" s="160" cm="1">
        <f t="array" ref="I5119">INDEX('2.1.trackMPD'!J:J/(24*60*60),
       MATCH(1,
             (A5119='2.1.trackMPD'!A:A)*
             (C5119='2.1.trackMPD'!D:D)*
             (D5119/10^6='2.1.trackMPD'!H:H)*
             (E5119='2.1.trackMPD'!F:F),
0))</f>
        <v>3.29451680270912E-5</v>
      </c>
    </row>
    <row r="5120" spans="1:9" x14ac:dyDescent="0.2">
      <c r="A5120" s="160" t="s">
        <v>29</v>
      </c>
      <c r="B5120" s="160" t="s">
        <v>23</v>
      </c>
      <c r="C5120" s="160">
        <f>_xlfn.XLOOKUP(B5120,'2.1.trackMPD'!$R$7:$R$29,'2.1.trackMPD'!$T$7:$T$29)</f>
        <v>5</v>
      </c>
      <c r="D5120" s="160">
        <v>1</v>
      </c>
      <c r="E5120" s="160" t="s">
        <v>6394</v>
      </c>
      <c r="F5120" s="160" t="s">
        <v>110</v>
      </c>
      <c r="G5120" s="160" t="s">
        <v>124</v>
      </c>
      <c r="H5120" s="160" t="s">
        <v>6393</v>
      </c>
      <c r="I5120" s="160" cm="1">
        <f t="array" ref="I5120">INDEX('2.1.trackMPD'!K:K/(24*60*60),
       MATCH(1,
             (A5120='2.1.trackMPD'!A:A)*
             (C5120='2.1.trackMPD'!D:D)*
             (D5120/10^6='2.1.trackMPD'!H:H)*
             (E5120='2.1.trackMPD'!F:F),
0))</f>
        <v>0</v>
      </c>
    </row>
    <row r="5121" spans="1:9" x14ac:dyDescent="0.2">
      <c r="A5121" s="160" t="s">
        <v>29</v>
      </c>
      <c r="B5121" s="160" t="s">
        <v>23</v>
      </c>
      <c r="C5121" s="160">
        <f>_xlfn.XLOOKUP(B5121,'2.1.trackMPD'!$R$7:$R$29,'2.1.trackMPD'!$T$7:$T$29)</f>
        <v>5</v>
      </c>
      <c r="D5121" s="160">
        <v>1</v>
      </c>
      <c r="E5121" s="160" t="s">
        <v>6394</v>
      </c>
      <c r="F5121" s="160" t="s">
        <v>110</v>
      </c>
      <c r="G5121" s="160" t="s">
        <v>140</v>
      </c>
      <c r="H5121" s="160" t="s">
        <v>6393</v>
      </c>
      <c r="I5121" s="160" cm="1">
        <f t="array" ref="I5121">INDEX('2.1.trackMPD'!L:L/(24*60*60),
       MATCH(1,
             (A5121='2.1.trackMPD'!A:A)*
             (C5121='2.1.trackMPD'!D:D)*
             (D5121/10^6='2.1.trackMPD'!H:H)*
             (E5121='2.1.trackMPD'!F:F),
0))</f>
        <v>0</v>
      </c>
    </row>
    <row r="5122" spans="1:9" x14ac:dyDescent="0.2">
      <c r="A5122" s="160" t="s">
        <v>29</v>
      </c>
      <c r="B5122" s="160" t="s">
        <v>23</v>
      </c>
      <c r="C5122" s="160">
        <f>_xlfn.XLOOKUP(B5122,'2.1.trackMPD'!$R$7:$R$29,'2.1.trackMPD'!$T$7:$T$29)</f>
        <v>5</v>
      </c>
      <c r="D5122" s="160">
        <v>10</v>
      </c>
      <c r="E5122" s="160" t="s">
        <v>6394</v>
      </c>
      <c r="F5122" s="160" t="s">
        <v>110</v>
      </c>
      <c r="G5122" s="160" t="s">
        <v>124</v>
      </c>
      <c r="H5122" s="160" t="s">
        <v>6392</v>
      </c>
      <c r="I5122" s="160" cm="1">
        <f t="array" ref="I5122">INDEX('2.1.trackMPD'!I:I/(24*60*60),
       MATCH(1,
             (A5122='2.1.trackMPD'!A:A)*
             (C5122='2.1.trackMPD'!D:D)*
             (D5122/10^6='2.1.trackMPD'!H:H)*
             (E5122='2.1.trackMPD'!F:F),
0))</f>
        <v>5.8917833900903583E-5</v>
      </c>
    </row>
    <row r="5123" spans="1:9" x14ac:dyDescent="0.2">
      <c r="A5123" s="160" t="s">
        <v>29</v>
      </c>
      <c r="B5123" s="160" t="s">
        <v>23</v>
      </c>
      <c r="C5123" s="160">
        <f>_xlfn.XLOOKUP(B5123,'2.1.trackMPD'!$R$7:$R$29,'2.1.trackMPD'!$T$7:$T$29)</f>
        <v>5</v>
      </c>
      <c r="D5123" s="160">
        <v>10</v>
      </c>
      <c r="E5123" s="160" t="s">
        <v>6394</v>
      </c>
      <c r="F5123" s="160" t="s">
        <v>110</v>
      </c>
      <c r="G5123" s="160" t="s">
        <v>140</v>
      </c>
      <c r="H5123" s="160" t="s">
        <v>6392</v>
      </c>
      <c r="I5123" s="160" cm="1">
        <f t="array" ref="I5123">INDEX('2.1.trackMPD'!J:J/(24*60*60),
       MATCH(1,
             (A5123='2.1.trackMPD'!A:A)*
             (C5123='2.1.trackMPD'!D:D)*
             (D5123/10^6='2.1.trackMPD'!H:H)*
             (E5123='2.1.trackMPD'!F:F),
0))</f>
        <v>1.0895872312875034E-4</v>
      </c>
    </row>
    <row r="5124" spans="1:9" x14ac:dyDescent="0.2">
      <c r="A5124" s="160" t="s">
        <v>29</v>
      </c>
      <c r="B5124" s="160" t="s">
        <v>23</v>
      </c>
      <c r="C5124" s="160">
        <f>_xlfn.XLOOKUP(B5124,'2.1.trackMPD'!$R$7:$R$29,'2.1.trackMPD'!$T$7:$T$29)</f>
        <v>5</v>
      </c>
      <c r="D5124" s="160">
        <v>10</v>
      </c>
      <c r="E5124" s="160" t="s">
        <v>6394</v>
      </c>
      <c r="F5124" s="160" t="s">
        <v>110</v>
      </c>
      <c r="G5124" s="160" t="s">
        <v>124</v>
      </c>
      <c r="H5124" s="160" t="s">
        <v>6393</v>
      </c>
      <c r="I5124" s="160" cm="1">
        <f t="array" ref="I5124">INDEX('2.1.trackMPD'!K:K/(24*60*60),
       MATCH(1,
             (A5124='2.1.trackMPD'!A:A)*
             (C5124='2.1.trackMPD'!D:D)*
             (D5124/10^6='2.1.trackMPD'!H:H)*
             (E5124='2.1.trackMPD'!F:F),
0))</f>
        <v>0</v>
      </c>
    </row>
    <row r="5125" spans="1:9" x14ac:dyDescent="0.2">
      <c r="A5125" s="160" t="s">
        <v>29</v>
      </c>
      <c r="B5125" s="160" t="s">
        <v>23</v>
      </c>
      <c r="C5125" s="160">
        <f>_xlfn.XLOOKUP(B5125,'2.1.trackMPD'!$R$7:$R$29,'2.1.trackMPD'!$T$7:$T$29)</f>
        <v>5</v>
      </c>
      <c r="D5125" s="160">
        <v>10</v>
      </c>
      <c r="E5125" s="160" t="s">
        <v>6394</v>
      </c>
      <c r="F5125" s="160" t="s">
        <v>110</v>
      </c>
      <c r="G5125" s="160" t="s">
        <v>140</v>
      </c>
      <c r="H5125" s="160" t="s">
        <v>6393</v>
      </c>
      <c r="I5125" s="160" cm="1">
        <f t="array" ref="I5125">INDEX('2.1.trackMPD'!L:L/(24*60*60),
       MATCH(1,
             (A5125='2.1.trackMPD'!A:A)*
             (C5125='2.1.trackMPD'!D:D)*
             (D5125/10^6='2.1.trackMPD'!H:H)*
             (E5125='2.1.trackMPD'!F:F),
0))</f>
        <v>0</v>
      </c>
    </row>
    <row r="5126" spans="1:9" x14ac:dyDescent="0.2">
      <c r="A5126" s="160" t="s">
        <v>29</v>
      </c>
      <c r="B5126" s="160" t="s">
        <v>23</v>
      </c>
      <c r="C5126" s="160">
        <f>_xlfn.XLOOKUP(B5126,'2.1.trackMPD'!$R$7:$R$29,'2.1.trackMPD'!$T$7:$T$29)</f>
        <v>5</v>
      </c>
      <c r="D5126" s="160">
        <v>100</v>
      </c>
      <c r="E5126" s="160" t="s">
        <v>6394</v>
      </c>
      <c r="F5126" s="160" t="s">
        <v>110</v>
      </c>
      <c r="G5126" s="160" t="s">
        <v>124</v>
      </c>
      <c r="H5126" s="160" t="s">
        <v>6392</v>
      </c>
      <c r="I5126" s="160" cm="1">
        <f t="array" ref="I5126">INDEX('2.1.trackMPD'!I:I/(24*60*60),
       MATCH(1,
             (A5126='2.1.trackMPD'!A:A)*
             (C5126='2.1.trackMPD'!D:D)*
             (D5126/10^6='2.1.trackMPD'!H:H)*
             (E5126='2.1.trackMPD'!F:F),
0))</f>
        <v>9.1165513815770255E-4</v>
      </c>
    </row>
    <row r="5127" spans="1:9" x14ac:dyDescent="0.2">
      <c r="A5127" s="160" t="s">
        <v>29</v>
      </c>
      <c r="B5127" s="160" t="s">
        <v>23</v>
      </c>
      <c r="C5127" s="160">
        <f>_xlfn.XLOOKUP(B5127,'2.1.trackMPD'!$R$7:$R$29,'2.1.trackMPD'!$T$7:$T$29)</f>
        <v>5</v>
      </c>
      <c r="D5127" s="160">
        <v>100</v>
      </c>
      <c r="E5127" s="160" t="s">
        <v>6394</v>
      </c>
      <c r="F5127" s="160" t="s">
        <v>110</v>
      </c>
      <c r="G5127" s="160" t="s">
        <v>140</v>
      </c>
      <c r="H5127" s="160" t="s">
        <v>6392</v>
      </c>
      <c r="I5127" s="160" cm="1">
        <f t="array" ref="I5127">INDEX('2.1.trackMPD'!J:J/(24*60*60),
       MATCH(1,
             (A5127='2.1.trackMPD'!A:A)*
             (C5127='2.1.trackMPD'!D:D)*
             (D5127/10^6='2.1.trackMPD'!H:H)*
             (E5127='2.1.trackMPD'!F:F),
0))</f>
        <v>7.926690947341157E-4</v>
      </c>
    </row>
    <row r="5128" spans="1:9" x14ac:dyDescent="0.2">
      <c r="A5128" s="160" t="s">
        <v>29</v>
      </c>
      <c r="B5128" s="160" t="s">
        <v>23</v>
      </c>
      <c r="C5128" s="160">
        <f>_xlfn.XLOOKUP(B5128,'2.1.trackMPD'!$R$7:$R$29,'2.1.trackMPD'!$T$7:$T$29)</f>
        <v>5</v>
      </c>
      <c r="D5128" s="160">
        <v>100</v>
      </c>
      <c r="E5128" s="160" t="s">
        <v>6394</v>
      </c>
      <c r="F5128" s="160" t="s">
        <v>110</v>
      </c>
      <c r="G5128" s="160" t="s">
        <v>124</v>
      </c>
      <c r="H5128" s="160" t="s">
        <v>6393</v>
      </c>
      <c r="I5128" s="160" cm="1">
        <f t="array" ref="I5128">INDEX('2.1.trackMPD'!K:K/(24*60*60),
       MATCH(1,
             (A5128='2.1.trackMPD'!A:A)*
             (C5128='2.1.trackMPD'!D:D)*
             (D5128/10^6='2.1.trackMPD'!H:H)*
             (E5128='2.1.trackMPD'!F:F),
0))</f>
        <v>0</v>
      </c>
    </row>
    <row r="5129" spans="1:9" x14ac:dyDescent="0.2">
      <c r="A5129" s="160" t="s">
        <v>29</v>
      </c>
      <c r="B5129" s="160" t="s">
        <v>23</v>
      </c>
      <c r="C5129" s="160">
        <f>_xlfn.XLOOKUP(B5129,'2.1.trackMPD'!$R$7:$R$29,'2.1.trackMPD'!$T$7:$T$29)</f>
        <v>5</v>
      </c>
      <c r="D5129" s="160">
        <v>100</v>
      </c>
      <c r="E5129" s="160" t="s">
        <v>6394</v>
      </c>
      <c r="F5129" s="160" t="s">
        <v>110</v>
      </c>
      <c r="G5129" s="160" t="s">
        <v>140</v>
      </c>
      <c r="H5129" s="160" t="s">
        <v>6393</v>
      </c>
      <c r="I5129" s="160" cm="1">
        <f t="array" ref="I5129">INDEX('2.1.trackMPD'!L:L/(24*60*60),
       MATCH(1,
             (A5129='2.1.trackMPD'!A:A)*
             (C5129='2.1.trackMPD'!D:D)*
             (D5129/10^6='2.1.trackMPD'!H:H)*
             (E5129='2.1.trackMPD'!F:F),
0))</f>
        <v>0</v>
      </c>
    </row>
    <row r="5130" spans="1:9" x14ac:dyDescent="0.2">
      <c r="A5130" s="160" t="s">
        <v>29</v>
      </c>
      <c r="B5130" s="160" t="s">
        <v>23</v>
      </c>
      <c r="C5130" s="160">
        <f>_xlfn.XLOOKUP(B5130,'2.1.trackMPD'!$R$7:$R$29,'2.1.trackMPD'!$T$7:$T$29)</f>
        <v>5</v>
      </c>
      <c r="D5130" s="160">
        <v>1000</v>
      </c>
      <c r="E5130" s="160" t="s">
        <v>6394</v>
      </c>
      <c r="F5130" s="160" t="s">
        <v>110</v>
      </c>
      <c r="G5130" s="160" t="s">
        <v>124</v>
      </c>
      <c r="H5130" s="160" t="s">
        <v>6392</v>
      </c>
      <c r="I5130" s="160" cm="1">
        <f t="array" ref="I5130">INDEX('2.1.trackMPD'!I:I/(24*60*60),
       MATCH(1,
             (A5130='2.1.trackMPD'!A:A)*
             (C5130='2.1.trackMPD'!D:D)*
             (D5130/10^6='2.1.trackMPD'!H:H)*
             (E5130='2.1.trackMPD'!F:F),
0))</f>
        <v>1.8181790344472339E-2</v>
      </c>
    </row>
    <row r="5131" spans="1:9" x14ac:dyDescent="0.2">
      <c r="A5131" s="160" t="s">
        <v>29</v>
      </c>
      <c r="B5131" s="160" t="s">
        <v>23</v>
      </c>
      <c r="C5131" s="160">
        <f>_xlfn.XLOOKUP(B5131,'2.1.trackMPD'!$R$7:$R$29,'2.1.trackMPD'!$T$7:$T$29)</f>
        <v>5</v>
      </c>
      <c r="D5131" s="160">
        <v>1000</v>
      </c>
      <c r="E5131" s="160" t="s">
        <v>6394</v>
      </c>
      <c r="F5131" s="160" t="s">
        <v>110</v>
      </c>
      <c r="G5131" s="160" t="s">
        <v>140</v>
      </c>
      <c r="H5131" s="160" t="s">
        <v>6392</v>
      </c>
      <c r="I5131" s="160" cm="1">
        <f t="array" ref="I5131">INDEX('2.1.trackMPD'!J:J/(24*60*60),
       MATCH(1,
             (A5131='2.1.trackMPD'!A:A)*
             (C5131='2.1.trackMPD'!D:D)*
             (D5131/10^6='2.1.trackMPD'!H:H)*
             (E5131='2.1.trackMPD'!F:F),
0))</f>
        <v>1.5384591369468287E-2</v>
      </c>
    </row>
    <row r="5132" spans="1:9" x14ac:dyDescent="0.2">
      <c r="A5132" s="160" t="s">
        <v>29</v>
      </c>
      <c r="B5132" s="160" t="s">
        <v>23</v>
      </c>
      <c r="C5132" s="160">
        <f>_xlfn.XLOOKUP(B5132,'2.1.trackMPD'!$R$7:$R$29,'2.1.trackMPD'!$T$7:$T$29)</f>
        <v>5</v>
      </c>
      <c r="D5132" s="160">
        <v>1000</v>
      </c>
      <c r="E5132" s="160" t="s">
        <v>6394</v>
      </c>
      <c r="F5132" s="160" t="s">
        <v>110</v>
      </c>
      <c r="G5132" s="160" t="s">
        <v>124</v>
      </c>
      <c r="H5132" s="160" t="s">
        <v>6393</v>
      </c>
      <c r="I5132" s="160" cm="1">
        <f t="array" ref="I5132">INDEX('2.1.trackMPD'!K:K/(24*60*60),
       MATCH(1,
             (A5132='2.1.trackMPD'!A:A)*
             (C5132='2.1.trackMPD'!D:D)*
             (D5132/10^6='2.1.trackMPD'!H:H)*
             (E5132='2.1.trackMPD'!F:F),
0))</f>
        <v>0</v>
      </c>
    </row>
    <row r="5133" spans="1:9" x14ac:dyDescent="0.2">
      <c r="A5133" s="160" t="s">
        <v>29</v>
      </c>
      <c r="B5133" s="160" t="s">
        <v>23</v>
      </c>
      <c r="C5133" s="160">
        <f>_xlfn.XLOOKUP(B5133,'2.1.trackMPD'!$R$7:$R$29,'2.1.trackMPD'!$T$7:$T$29)</f>
        <v>5</v>
      </c>
      <c r="D5133" s="160">
        <v>1000</v>
      </c>
      <c r="E5133" s="160" t="s">
        <v>6394</v>
      </c>
      <c r="F5133" s="160" t="s">
        <v>110</v>
      </c>
      <c r="G5133" s="160" t="s">
        <v>140</v>
      </c>
      <c r="H5133" s="160" t="s">
        <v>6393</v>
      </c>
      <c r="I5133" s="160" cm="1">
        <f t="array" ref="I5133">INDEX('2.1.trackMPD'!L:L/(24*60*60),
       MATCH(1,
             (A5133='2.1.trackMPD'!A:A)*
             (C5133='2.1.trackMPD'!D:D)*
             (D5133/10^6='2.1.trackMPD'!H:H)*
             (E5133='2.1.trackMPD'!F:F),
0))</f>
        <v>0</v>
      </c>
    </row>
    <row r="5134" spans="1:9" x14ac:dyDescent="0.2">
      <c r="A5134" s="160" t="s">
        <v>29</v>
      </c>
      <c r="B5134" s="160" t="s">
        <v>23</v>
      </c>
      <c r="C5134" s="160">
        <f>_xlfn.XLOOKUP(B5134,'2.1.trackMPD'!$R$7:$R$29,'2.1.trackMPD'!$T$7:$T$29)</f>
        <v>5</v>
      </c>
      <c r="D5134" s="160">
        <v>5000</v>
      </c>
      <c r="E5134" s="160" t="s">
        <v>6394</v>
      </c>
      <c r="F5134" s="160" t="s">
        <v>110</v>
      </c>
      <c r="G5134" s="160" t="s">
        <v>124</v>
      </c>
      <c r="H5134" s="160" t="s">
        <v>6392</v>
      </c>
      <c r="I5134" s="160" cm="1">
        <f t="array" ref="I5134">INDEX('2.1.trackMPD'!I:I/(24*60*60),
       MATCH(1,
             (A5134='2.1.trackMPD'!A:A)*
             (C5134='2.1.trackMPD'!D:D)*
             (D5134/10^6='2.1.trackMPD'!H:H)*
             (E5134='2.1.trackMPD'!F:F),
0))</f>
        <v>5.1772010335679165E-2</v>
      </c>
    </row>
    <row r="5135" spans="1:9" x14ac:dyDescent="0.2">
      <c r="A5135" s="160" t="s">
        <v>29</v>
      </c>
      <c r="B5135" s="160" t="s">
        <v>23</v>
      </c>
      <c r="C5135" s="160">
        <f>_xlfn.XLOOKUP(B5135,'2.1.trackMPD'!$R$7:$R$29,'2.1.trackMPD'!$T$7:$T$29)</f>
        <v>5</v>
      </c>
      <c r="D5135" s="160">
        <v>5000</v>
      </c>
      <c r="E5135" s="160" t="s">
        <v>6394</v>
      </c>
      <c r="F5135" s="160" t="s">
        <v>110</v>
      </c>
      <c r="G5135" s="160" t="s">
        <v>140</v>
      </c>
      <c r="H5135" s="160" t="s">
        <v>6392</v>
      </c>
      <c r="I5135" s="160" cm="1">
        <f t="array" ref="I5135">INDEX('2.1.trackMPD'!J:J/(24*60*60),
       MATCH(1,
             (A5135='2.1.trackMPD'!A:A)*
             (C5135='2.1.trackMPD'!D:D)*
             (D5135/10^6='2.1.trackMPD'!H:H)*
             (E5135='2.1.trackMPD'!F:F),
0))</f>
        <v>4.3807082062042015E-2</v>
      </c>
    </row>
    <row r="5136" spans="1:9" x14ac:dyDescent="0.2">
      <c r="A5136" s="160" t="s">
        <v>29</v>
      </c>
      <c r="B5136" s="160" t="s">
        <v>23</v>
      </c>
      <c r="C5136" s="160">
        <f>_xlfn.XLOOKUP(B5136,'2.1.trackMPD'!$R$7:$R$29,'2.1.trackMPD'!$T$7:$T$29)</f>
        <v>5</v>
      </c>
      <c r="D5136" s="160">
        <v>5000</v>
      </c>
      <c r="E5136" s="160" t="s">
        <v>6394</v>
      </c>
      <c r="F5136" s="160" t="s">
        <v>110</v>
      </c>
      <c r="G5136" s="160" t="s">
        <v>124</v>
      </c>
      <c r="H5136" s="160" t="s">
        <v>6393</v>
      </c>
      <c r="I5136" s="160" cm="1">
        <f t="array" ref="I5136">INDEX('2.1.trackMPD'!K:K/(24*60*60),
       MATCH(1,
             (A5136='2.1.trackMPD'!A:A)*
             (C5136='2.1.trackMPD'!D:D)*
             (D5136/10^6='2.1.trackMPD'!H:H)*
             (E5136='2.1.trackMPD'!F:F),
0))</f>
        <v>0</v>
      </c>
    </row>
    <row r="5137" spans="1:9" x14ac:dyDescent="0.2">
      <c r="A5137" s="160" t="s">
        <v>29</v>
      </c>
      <c r="B5137" s="160" t="s">
        <v>23</v>
      </c>
      <c r="C5137" s="160">
        <f>_xlfn.XLOOKUP(B5137,'2.1.trackMPD'!$R$7:$R$29,'2.1.trackMPD'!$T$7:$T$29)</f>
        <v>5</v>
      </c>
      <c r="D5137" s="160">
        <v>5000</v>
      </c>
      <c r="E5137" s="160" t="s">
        <v>6394</v>
      </c>
      <c r="F5137" s="160" t="s">
        <v>110</v>
      </c>
      <c r="G5137" s="160" t="s">
        <v>140</v>
      </c>
      <c r="H5137" s="160" t="s">
        <v>6393</v>
      </c>
      <c r="I5137" s="160" cm="1">
        <f t="array" ref="I5137">INDEX('2.1.trackMPD'!L:L/(24*60*60),
       MATCH(1,
             (A5137='2.1.trackMPD'!A:A)*
             (C5137='2.1.trackMPD'!D:D)*
             (D5137/10^6='2.1.trackMPD'!H:H)*
             (E5137='2.1.trackMPD'!F:F),
0))</f>
        <v>0</v>
      </c>
    </row>
    <row r="5138" spans="1:9" x14ac:dyDescent="0.2">
      <c r="A5138" s="160" t="s">
        <v>29</v>
      </c>
      <c r="B5138" s="160" t="s">
        <v>23</v>
      </c>
      <c r="C5138" s="160">
        <f>_xlfn.XLOOKUP(B5138,'2.1.trackMPD'!$R$7:$R$29,'2.1.trackMPD'!$T$7:$T$29)</f>
        <v>5</v>
      </c>
      <c r="D5138" s="160">
        <v>1</v>
      </c>
      <c r="E5138" s="160" t="s">
        <v>6395</v>
      </c>
      <c r="F5138" s="160" t="s">
        <v>110</v>
      </c>
      <c r="G5138" s="160" t="s">
        <v>124</v>
      </c>
      <c r="H5138" s="160" t="s">
        <v>6392</v>
      </c>
      <c r="I5138" s="160" t="e" cm="1">
        <f t="array" ref="I5138">INDEX('2.1.trackMPD'!I:I/(24*60*60),
       MATCH(1,
             (A5138='2.1.trackMPD'!A:A)*
             (C5138='2.1.trackMPD'!D:D)*
             (D5138/10^6='2.1.trackMPD'!H:H)*
             (E5138='2.1.trackMPD'!F:F),
0))</f>
        <v>#N/A</v>
      </c>
    </row>
    <row r="5139" spans="1:9" x14ac:dyDescent="0.2">
      <c r="A5139" s="160" t="s">
        <v>29</v>
      </c>
      <c r="B5139" s="160" t="s">
        <v>23</v>
      </c>
      <c r="C5139" s="160">
        <f>_xlfn.XLOOKUP(B5139,'2.1.trackMPD'!$R$7:$R$29,'2.1.trackMPD'!$T$7:$T$29)</f>
        <v>5</v>
      </c>
      <c r="D5139" s="160">
        <v>1</v>
      </c>
      <c r="E5139" s="160" t="s">
        <v>6395</v>
      </c>
      <c r="F5139" s="160" t="s">
        <v>110</v>
      </c>
      <c r="G5139" s="160" t="s">
        <v>140</v>
      </c>
      <c r="H5139" s="160" t="s">
        <v>6392</v>
      </c>
      <c r="I5139" s="160" t="e" cm="1">
        <f t="array" ref="I5139">INDEX('2.1.trackMPD'!J:J/(24*60*60),
       MATCH(1,
             (A5139='2.1.trackMPD'!A:A)*
             (C5139='2.1.trackMPD'!D:D)*
             (D5139/10^6='2.1.trackMPD'!H:H)*
             (E5139='2.1.trackMPD'!F:F),
0))</f>
        <v>#N/A</v>
      </c>
    </row>
    <row r="5140" spans="1:9" x14ac:dyDescent="0.2">
      <c r="A5140" s="160" t="s">
        <v>29</v>
      </c>
      <c r="B5140" s="160" t="s">
        <v>23</v>
      </c>
      <c r="C5140" s="160">
        <f>_xlfn.XLOOKUP(B5140,'2.1.trackMPD'!$R$7:$R$29,'2.1.trackMPD'!$T$7:$T$29)</f>
        <v>5</v>
      </c>
      <c r="D5140" s="160">
        <v>1</v>
      </c>
      <c r="E5140" s="160" t="s">
        <v>6395</v>
      </c>
      <c r="F5140" s="160" t="s">
        <v>110</v>
      </c>
      <c r="G5140" s="160" t="s">
        <v>124</v>
      </c>
      <c r="H5140" s="160" t="s">
        <v>6393</v>
      </c>
      <c r="I5140" s="160" t="e" cm="1">
        <f t="array" ref="I5140">INDEX('2.1.trackMPD'!K:K/(24*60*60),
       MATCH(1,
             (A5140='2.1.trackMPD'!A:A)*
             (C5140='2.1.trackMPD'!D:D)*
             (D5140/10^6='2.1.trackMPD'!H:H)*
             (E5140='2.1.trackMPD'!F:F),
0))</f>
        <v>#N/A</v>
      </c>
    </row>
    <row r="5141" spans="1:9" x14ac:dyDescent="0.2">
      <c r="A5141" s="160" t="s">
        <v>29</v>
      </c>
      <c r="B5141" s="160" t="s">
        <v>23</v>
      </c>
      <c r="C5141" s="160">
        <f>_xlfn.XLOOKUP(B5141,'2.1.trackMPD'!$R$7:$R$29,'2.1.trackMPD'!$T$7:$T$29)</f>
        <v>5</v>
      </c>
      <c r="D5141" s="160">
        <v>1</v>
      </c>
      <c r="E5141" s="160" t="s">
        <v>6395</v>
      </c>
      <c r="F5141" s="160" t="s">
        <v>110</v>
      </c>
      <c r="G5141" s="160" t="s">
        <v>140</v>
      </c>
      <c r="H5141" s="160" t="s">
        <v>6393</v>
      </c>
      <c r="I5141" s="160" t="e" cm="1">
        <f t="array" ref="I5141">INDEX('2.1.trackMPD'!L:L/(24*60*60),
       MATCH(1,
             (A5141='2.1.trackMPD'!A:A)*
             (C5141='2.1.trackMPD'!D:D)*
             (D5141/10^6='2.1.trackMPD'!H:H)*
             (E5141='2.1.trackMPD'!F:F),
0))</f>
        <v>#N/A</v>
      </c>
    </row>
    <row r="5142" spans="1:9" x14ac:dyDescent="0.2">
      <c r="A5142" s="160" t="s">
        <v>29</v>
      </c>
      <c r="B5142" s="160" t="s">
        <v>23</v>
      </c>
      <c r="C5142" s="160">
        <f>_xlfn.XLOOKUP(B5142,'2.1.trackMPD'!$R$7:$R$29,'2.1.trackMPD'!$T$7:$T$29)</f>
        <v>5</v>
      </c>
      <c r="D5142" s="160">
        <v>10</v>
      </c>
      <c r="E5142" s="160" t="s">
        <v>6395</v>
      </c>
      <c r="F5142" s="160" t="s">
        <v>110</v>
      </c>
      <c r="G5142" s="160" t="s">
        <v>124</v>
      </c>
      <c r="H5142" s="160" t="s">
        <v>6392</v>
      </c>
      <c r="I5142" s="160" t="e" cm="1">
        <f t="array" ref="I5142">INDEX('2.1.trackMPD'!I:I/(24*60*60),
       MATCH(1,
             (A5142='2.1.trackMPD'!A:A)*
             (C5142='2.1.trackMPD'!D:D)*
             (D5142/10^6='2.1.trackMPD'!H:H)*
             (E5142='2.1.trackMPD'!F:F),
0))</f>
        <v>#N/A</v>
      </c>
    </row>
    <row r="5143" spans="1:9" x14ac:dyDescent="0.2">
      <c r="A5143" s="160" t="s">
        <v>29</v>
      </c>
      <c r="B5143" s="160" t="s">
        <v>23</v>
      </c>
      <c r="C5143" s="160">
        <f>_xlfn.XLOOKUP(B5143,'2.1.trackMPD'!$R$7:$R$29,'2.1.trackMPD'!$T$7:$T$29)</f>
        <v>5</v>
      </c>
      <c r="D5143" s="160">
        <v>10</v>
      </c>
      <c r="E5143" s="160" t="s">
        <v>6395</v>
      </c>
      <c r="F5143" s="160" t="s">
        <v>110</v>
      </c>
      <c r="G5143" s="160" t="s">
        <v>140</v>
      </c>
      <c r="H5143" s="160" t="s">
        <v>6392</v>
      </c>
      <c r="I5143" s="160" t="e" cm="1">
        <f t="array" ref="I5143">INDEX('2.1.trackMPD'!J:J/(24*60*60),
       MATCH(1,
             (A5143='2.1.trackMPD'!A:A)*
             (C5143='2.1.trackMPD'!D:D)*
             (D5143/10^6='2.1.trackMPD'!H:H)*
             (E5143='2.1.trackMPD'!F:F),
0))</f>
        <v>#N/A</v>
      </c>
    </row>
    <row r="5144" spans="1:9" x14ac:dyDescent="0.2">
      <c r="A5144" s="160" t="s">
        <v>29</v>
      </c>
      <c r="B5144" s="160" t="s">
        <v>23</v>
      </c>
      <c r="C5144" s="160">
        <f>_xlfn.XLOOKUP(B5144,'2.1.trackMPD'!$R$7:$R$29,'2.1.trackMPD'!$T$7:$T$29)</f>
        <v>5</v>
      </c>
      <c r="D5144" s="160">
        <v>10</v>
      </c>
      <c r="E5144" s="160" t="s">
        <v>6395</v>
      </c>
      <c r="F5144" s="160" t="s">
        <v>110</v>
      </c>
      <c r="G5144" s="160" t="s">
        <v>124</v>
      </c>
      <c r="H5144" s="160" t="s">
        <v>6393</v>
      </c>
      <c r="I5144" s="160" t="e" cm="1">
        <f t="array" ref="I5144">INDEX('2.1.trackMPD'!K:K/(24*60*60),
       MATCH(1,
             (A5144='2.1.trackMPD'!A:A)*
             (C5144='2.1.trackMPD'!D:D)*
             (D5144/10^6='2.1.trackMPD'!H:H)*
             (E5144='2.1.trackMPD'!F:F),
0))</f>
        <v>#N/A</v>
      </c>
    </row>
    <row r="5145" spans="1:9" x14ac:dyDescent="0.2">
      <c r="A5145" s="160" t="s">
        <v>29</v>
      </c>
      <c r="B5145" s="160" t="s">
        <v>23</v>
      </c>
      <c r="C5145" s="160">
        <f>_xlfn.XLOOKUP(B5145,'2.1.trackMPD'!$R$7:$R$29,'2.1.trackMPD'!$T$7:$T$29)</f>
        <v>5</v>
      </c>
      <c r="D5145" s="160">
        <v>10</v>
      </c>
      <c r="E5145" s="160" t="s">
        <v>6395</v>
      </c>
      <c r="F5145" s="160" t="s">
        <v>110</v>
      </c>
      <c r="G5145" s="160" t="s">
        <v>140</v>
      </c>
      <c r="H5145" s="160" t="s">
        <v>6393</v>
      </c>
      <c r="I5145" s="160" t="e" cm="1">
        <f t="array" ref="I5145">INDEX('2.1.trackMPD'!L:L/(24*60*60),
       MATCH(1,
             (A5145='2.1.trackMPD'!A:A)*
             (C5145='2.1.trackMPD'!D:D)*
             (D5145/10^6='2.1.trackMPD'!H:H)*
             (E5145='2.1.trackMPD'!F:F),
0))</f>
        <v>#N/A</v>
      </c>
    </row>
    <row r="5146" spans="1:9" x14ac:dyDescent="0.2">
      <c r="A5146" s="160" t="s">
        <v>29</v>
      </c>
      <c r="B5146" s="160" t="s">
        <v>23</v>
      </c>
      <c r="C5146" s="160">
        <f>_xlfn.XLOOKUP(B5146,'2.1.trackMPD'!$R$7:$R$29,'2.1.trackMPD'!$T$7:$T$29)</f>
        <v>5</v>
      </c>
      <c r="D5146" s="160">
        <v>100</v>
      </c>
      <c r="E5146" s="160" t="s">
        <v>6395</v>
      </c>
      <c r="F5146" s="160" t="s">
        <v>110</v>
      </c>
      <c r="G5146" s="160" t="s">
        <v>124</v>
      </c>
      <c r="H5146" s="160" t="s">
        <v>6392</v>
      </c>
      <c r="I5146" s="160" t="e" cm="1">
        <f t="array" ref="I5146">INDEX('2.1.trackMPD'!I:I/(24*60*60),
       MATCH(1,
             (A5146='2.1.trackMPD'!A:A)*
             (C5146='2.1.trackMPD'!D:D)*
             (D5146/10^6='2.1.trackMPD'!H:H)*
             (E5146='2.1.trackMPD'!F:F),
0))</f>
        <v>#N/A</v>
      </c>
    </row>
    <row r="5147" spans="1:9" x14ac:dyDescent="0.2">
      <c r="A5147" s="160" t="s">
        <v>29</v>
      </c>
      <c r="B5147" s="160" t="s">
        <v>23</v>
      </c>
      <c r="C5147" s="160">
        <f>_xlfn.XLOOKUP(B5147,'2.1.trackMPD'!$R$7:$R$29,'2.1.trackMPD'!$T$7:$T$29)</f>
        <v>5</v>
      </c>
      <c r="D5147" s="160">
        <v>100</v>
      </c>
      <c r="E5147" s="160" t="s">
        <v>6395</v>
      </c>
      <c r="F5147" s="160" t="s">
        <v>110</v>
      </c>
      <c r="G5147" s="160" t="s">
        <v>140</v>
      </c>
      <c r="H5147" s="160" t="s">
        <v>6392</v>
      </c>
      <c r="I5147" s="160" t="e" cm="1">
        <f t="array" ref="I5147">INDEX('2.1.trackMPD'!J:J/(24*60*60),
       MATCH(1,
             (A5147='2.1.trackMPD'!A:A)*
             (C5147='2.1.trackMPD'!D:D)*
             (D5147/10^6='2.1.trackMPD'!H:H)*
             (E5147='2.1.trackMPD'!F:F),
0))</f>
        <v>#N/A</v>
      </c>
    </row>
    <row r="5148" spans="1:9" x14ac:dyDescent="0.2">
      <c r="A5148" s="160" t="s">
        <v>29</v>
      </c>
      <c r="B5148" s="160" t="s">
        <v>23</v>
      </c>
      <c r="C5148" s="160">
        <f>_xlfn.XLOOKUP(B5148,'2.1.trackMPD'!$R$7:$R$29,'2.1.trackMPD'!$T$7:$T$29)</f>
        <v>5</v>
      </c>
      <c r="D5148" s="160">
        <v>100</v>
      </c>
      <c r="E5148" s="160" t="s">
        <v>6395</v>
      </c>
      <c r="F5148" s="160" t="s">
        <v>110</v>
      </c>
      <c r="G5148" s="160" t="s">
        <v>124</v>
      </c>
      <c r="H5148" s="160" t="s">
        <v>6393</v>
      </c>
      <c r="I5148" s="160" t="e" cm="1">
        <f t="array" ref="I5148">INDEX('2.1.trackMPD'!K:K/(24*60*60),
       MATCH(1,
             (A5148='2.1.trackMPD'!A:A)*
             (C5148='2.1.trackMPD'!D:D)*
             (D5148/10^6='2.1.trackMPD'!H:H)*
             (E5148='2.1.trackMPD'!F:F),
0))</f>
        <v>#N/A</v>
      </c>
    </row>
    <row r="5149" spans="1:9" x14ac:dyDescent="0.2">
      <c r="A5149" s="160" t="s">
        <v>29</v>
      </c>
      <c r="B5149" s="160" t="s">
        <v>23</v>
      </c>
      <c r="C5149" s="160">
        <f>_xlfn.XLOOKUP(B5149,'2.1.trackMPD'!$R$7:$R$29,'2.1.trackMPD'!$T$7:$T$29)</f>
        <v>5</v>
      </c>
      <c r="D5149" s="160">
        <v>100</v>
      </c>
      <c r="E5149" s="160" t="s">
        <v>6395</v>
      </c>
      <c r="F5149" s="160" t="s">
        <v>110</v>
      </c>
      <c r="G5149" s="160" t="s">
        <v>140</v>
      </c>
      <c r="H5149" s="160" t="s">
        <v>6393</v>
      </c>
      <c r="I5149" s="160" t="e" cm="1">
        <f t="array" ref="I5149">INDEX('2.1.trackMPD'!L:L/(24*60*60),
       MATCH(1,
             (A5149='2.1.trackMPD'!A:A)*
             (C5149='2.1.trackMPD'!D:D)*
             (D5149/10^6='2.1.trackMPD'!H:H)*
             (E5149='2.1.trackMPD'!F:F),
0))</f>
        <v>#N/A</v>
      </c>
    </row>
    <row r="5150" spans="1:9" x14ac:dyDescent="0.2">
      <c r="A5150" s="160" t="s">
        <v>29</v>
      </c>
      <c r="B5150" s="160" t="s">
        <v>4</v>
      </c>
      <c r="C5150" s="160">
        <f>_xlfn.XLOOKUP(B5150,'2.1.trackMPD'!$R$7:$R$29,'2.1.trackMPD'!$T$7:$T$29)</f>
        <v>6</v>
      </c>
      <c r="D5150" s="160">
        <v>1</v>
      </c>
      <c r="E5150" s="160" t="s">
        <v>6390</v>
      </c>
      <c r="F5150" s="160" t="s">
        <v>110</v>
      </c>
      <c r="G5150" s="160" t="s">
        <v>124</v>
      </c>
      <c r="H5150" s="160" t="s">
        <v>6392</v>
      </c>
      <c r="I5150" s="160" cm="1">
        <f t="array" ref="I5150">INDEX('2.1.trackMPD'!I:I/(24*60*60),
       MATCH(1,
             (A5150='2.1.trackMPD'!A:A)*
             (C5150='2.1.trackMPD'!D:D)*
             (D5150/10^6='2.1.trackMPD'!H:H)*
             (E5150='2.1.trackMPD'!F:F),
0))</f>
        <v>4.76365210128037E-6</v>
      </c>
    </row>
    <row r="5151" spans="1:9" x14ac:dyDescent="0.2">
      <c r="A5151" s="160" t="s">
        <v>29</v>
      </c>
      <c r="B5151" s="160" t="s">
        <v>4</v>
      </c>
      <c r="C5151" s="160">
        <f>_xlfn.XLOOKUP(B5151,'2.1.trackMPD'!$R$7:$R$29,'2.1.trackMPD'!$T$7:$T$29)</f>
        <v>6</v>
      </c>
      <c r="D5151" s="160">
        <v>1</v>
      </c>
      <c r="E5151" s="160" t="s">
        <v>6390</v>
      </c>
      <c r="F5151" s="160" t="s">
        <v>110</v>
      </c>
      <c r="G5151" s="160" t="s">
        <v>140</v>
      </c>
      <c r="H5151" s="160" t="s">
        <v>6392</v>
      </c>
      <c r="I5151" s="160" cm="1">
        <f t="array" ref="I5151">INDEX('2.1.trackMPD'!J:J/(24*60*60),
       MATCH(1,
             (A5151='2.1.trackMPD'!A:A)*
             (C5151='2.1.trackMPD'!D:D)*
             (D5151/10^6='2.1.trackMPD'!H:H)*
             (E5151='2.1.trackMPD'!F:F),
0))</f>
        <v>3.0960989552834607E-5</v>
      </c>
    </row>
    <row r="5152" spans="1:9" x14ac:dyDescent="0.2">
      <c r="A5152" s="160" t="s">
        <v>29</v>
      </c>
      <c r="B5152" s="160" t="s">
        <v>4</v>
      </c>
      <c r="C5152" s="160">
        <f>_xlfn.XLOOKUP(B5152,'2.1.trackMPD'!$R$7:$R$29,'2.1.trackMPD'!$T$7:$T$29)</f>
        <v>6</v>
      </c>
      <c r="D5152" s="160">
        <v>1</v>
      </c>
      <c r="E5152" s="160" t="s">
        <v>6390</v>
      </c>
      <c r="F5152" s="160" t="s">
        <v>110</v>
      </c>
      <c r="G5152" s="160" t="s">
        <v>124</v>
      </c>
      <c r="H5152" s="160" t="s">
        <v>6393</v>
      </c>
      <c r="I5152" s="160" cm="1">
        <f t="array" ref="I5152">INDEX('2.1.trackMPD'!K:K/(24*60*60),
       MATCH(1,
             (A5152='2.1.trackMPD'!A:A)*
             (C5152='2.1.trackMPD'!D:D)*
             (D5152/10^6='2.1.trackMPD'!H:H)*
             (E5152='2.1.trackMPD'!F:F),
0))</f>
        <v>0</v>
      </c>
    </row>
    <row r="5153" spans="1:9" x14ac:dyDescent="0.2">
      <c r="A5153" s="160" t="s">
        <v>29</v>
      </c>
      <c r="B5153" s="160" t="s">
        <v>4</v>
      </c>
      <c r="C5153" s="160">
        <f>_xlfn.XLOOKUP(B5153,'2.1.trackMPD'!$R$7:$R$29,'2.1.trackMPD'!$T$7:$T$29)</f>
        <v>6</v>
      </c>
      <c r="D5153" s="160">
        <v>1</v>
      </c>
      <c r="E5153" s="160" t="s">
        <v>6390</v>
      </c>
      <c r="F5153" s="160" t="s">
        <v>110</v>
      </c>
      <c r="G5153" s="160" t="s">
        <v>140</v>
      </c>
      <c r="H5153" s="160" t="s">
        <v>6393</v>
      </c>
      <c r="I5153" s="160" cm="1">
        <f t="array" ref="I5153">INDEX('2.1.trackMPD'!L:L/(24*60*60),
       MATCH(1,
             (A5153='2.1.trackMPD'!A:A)*
             (C5153='2.1.trackMPD'!D:D)*
             (D5153/10^6='2.1.trackMPD'!H:H)*
             (E5153='2.1.trackMPD'!F:F),
0))</f>
        <v>0</v>
      </c>
    </row>
    <row r="5154" spans="1:9" x14ac:dyDescent="0.2">
      <c r="A5154" s="160" t="s">
        <v>29</v>
      </c>
      <c r="B5154" s="160" t="s">
        <v>4</v>
      </c>
      <c r="C5154" s="160">
        <f>_xlfn.XLOOKUP(B5154,'2.1.trackMPD'!$R$7:$R$29,'2.1.trackMPD'!$T$7:$T$29)</f>
        <v>6</v>
      </c>
      <c r="D5154" s="160">
        <v>10</v>
      </c>
      <c r="E5154" s="160" t="s">
        <v>6390</v>
      </c>
      <c r="F5154" s="160" t="s">
        <v>110</v>
      </c>
      <c r="G5154" s="160" t="s">
        <v>124</v>
      </c>
      <c r="H5154" s="160" t="s">
        <v>6392</v>
      </c>
      <c r="I5154" s="160" cm="1">
        <f t="array" ref="I5154">INDEX('2.1.trackMPD'!I:I/(24*60*60),
       MATCH(1,
             (A5154='2.1.trackMPD'!A:A)*
             (C5154='2.1.trackMPD'!D:D)*
             (D5154/10^6='2.1.trackMPD'!H:H)*
             (E5154='2.1.trackMPD'!F:F),
0))</f>
        <v>9.0543262699099084E-6</v>
      </c>
    </row>
    <row r="5155" spans="1:9" x14ac:dyDescent="0.2">
      <c r="A5155" s="160" t="s">
        <v>29</v>
      </c>
      <c r="B5155" s="160" t="s">
        <v>4</v>
      </c>
      <c r="C5155" s="160">
        <f>_xlfn.XLOOKUP(B5155,'2.1.trackMPD'!$R$7:$R$29,'2.1.trackMPD'!$T$7:$T$29)</f>
        <v>6</v>
      </c>
      <c r="D5155" s="160">
        <v>10</v>
      </c>
      <c r="E5155" s="160" t="s">
        <v>6390</v>
      </c>
      <c r="F5155" s="160" t="s">
        <v>110</v>
      </c>
      <c r="G5155" s="160" t="s">
        <v>140</v>
      </c>
      <c r="H5155" s="160" t="s">
        <v>6392</v>
      </c>
      <c r="I5155" s="160" cm="1">
        <f t="array" ref="I5155">INDEX('2.1.trackMPD'!J:J/(24*60*60),
       MATCH(1,
             (A5155='2.1.trackMPD'!A:A)*
             (C5155='2.1.trackMPD'!D:D)*
             (D5155/10^6='2.1.trackMPD'!H:H)*
             (E5155='2.1.trackMPD'!F:F),
0))</f>
        <v>3.5015122380118635E-5</v>
      </c>
    </row>
    <row r="5156" spans="1:9" x14ac:dyDescent="0.2">
      <c r="A5156" s="160" t="s">
        <v>29</v>
      </c>
      <c r="B5156" s="160" t="s">
        <v>4</v>
      </c>
      <c r="C5156" s="160">
        <f>_xlfn.XLOOKUP(B5156,'2.1.trackMPD'!$R$7:$R$29,'2.1.trackMPD'!$T$7:$T$29)</f>
        <v>6</v>
      </c>
      <c r="D5156" s="160">
        <v>10</v>
      </c>
      <c r="E5156" s="160" t="s">
        <v>6390</v>
      </c>
      <c r="F5156" s="160" t="s">
        <v>110</v>
      </c>
      <c r="G5156" s="160" t="s">
        <v>124</v>
      </c>
      <c r="H5156" s="160" t="s">
        <v>6393</v>
      </c>
      <c r="I5156" s="160" cm="1">
        <f t="array" ref="I5156">INDEX('2.1.trackMPD'!K:K/(24*60*60),
       MATCH(1,
             (A5156='2.1.trackMPD'!A:A)*
             (C5156='2.1.trackMPD'!D:D)*
             (D5156/10^6='2.1.trackMPD'!H:H)*
             (E5156='2.1.trackMPD'!F:F),
0))</f>
        <v>0</v>
      </c>
    </row>
    <row r="5157" spans="1:9" x14ac:dyDescent="0.2">
      <c r="A5157" s="160" t="s">
        <v>29</v>
      </c>
      <c r="B5157" s="160" t="s">
        <v>4</v>
      </c>
      <c r="C5157" s="160">
        <f>_xlfn.XLOOKUP(B5157,'2.1.trackMPD'!$R$7:$R$29,'2.1.trackMPD'!$T$7:$T$29)</f>
        <v>6</v>
      </c>
      <c r="D5157" s="160">
        <v>10</v>
      </c>
      <c r="E5157" s="160" t="s">
        <v>6390</v>
      </c>
      <c r="F5157" s="160" t="s">
        <v>110</v>
      </c>
      <c r="G5157" s="160" t="s">
        <v>140</v>
      </c>
      <c r="H5157" s="160" t="s">
        <v>6393</v>
      </c>
      <c r="I5157" s="160" cm="1">
        <f t="array" ref="I5157">INDEX('2.1.trackMPD'!L:L/(24*60*60),
       MATCH(1,
             (A5157='2.1.trackMPD'!A:A)*
             (C5157='2.1.trackMPD'!D:D)*
             (D5157/10^6='2.1.trackMPD'!H:H)*
             (E5157='2.1.trackMPD'!F:F),
0))</f>
        <v>0</v>
      </c>
    </row>
    <row r="5158" spans="1:9" x14ac:dyDescent="0.2">
      <c r="A5158" s="160" t="s">
        <v>29</v>
      </c>
      <c r="B5158" s="160" t="s">
        <v>4</v>
      </c>
      <c r="C5158" s="160">
        <f>_xlfn.XLOOKUP(B5158,'2.1.trackMPD'!$R$7:$R$29,'2.1.trackMPD'!$T$7:$T$29)</f>
        <v>6</v>
      </c>
      <c r="D5158" s="160">
        <v>100</v>
      </c>
      <c r="E5158" s="160" t="s">
        <v>6390</v>
      </c>
      <c r="F5158" s="160" t="s">
        <v>110</v>
      </c>
      <c r="G5158" s="160" t="s">
        <v>124</v>
      </c>
      <c r="H5158" s="160" t="s">
        <v>6392</v>
      </c>
      <c r="I5158" s="160" cm="1">
        <f t="array" ref="I5158">INDEX('2.1.trackMPD'!I:I/(24*60*60),
       MATCH(1,
             (A5158='2.1.trackMPD'!A:A)*
             (C5158='2.1.trackMPD'!D:D)*
             (D5158/10^6='2.1.trackMPD'!H:H)*
             (E5158='2.1.trackMPD'!F:F),
0))</f>
        <v>1.9078839014052083E-3</v>
      </c>
    </row>
    <row r="5159" spans="1:9" x14ac:dyDescent="0.2">
      <c r="A5159" s="160" t="s">
        <v>29</v>
      </c>
      <c r="B5159" s="160" t="s">
        <v>4</v>
      </c>
      <c r="C5159" s="160">
        <f>_xlfn.XLOOKUP(B5159,'2.1.trackMPD'!$R$7:$R$29,'2.1.trackMPD'!$T$7:$T$29)</f>
        <v>6</v>
      </c>
      <c r="D5159" s="160">
        <v>100</v>
      </c>
      <c r="E5159" s="160" t="s">
        <v>6390</v>
      </c>
      <c r="F5159" s="160" t="s">
        <v>110</v>
      </c>
      <c r="G5159" s="160" t="s">
        <v>140</v>
      </c>
      <c r="H5159" s="160" t="s">
        <v>6392</v>
      </c>
      <c r="I5159" s="160" cm="1">
        <f t="array" ref="I5159">INDEX('2.1.trackMPD'!J:J/(24*60*60),
       MATCH(1,
             (A5159='2.1.trackMPD'!A:A)*
             (C5159='2.1.trackMPD'!D:D)*
             (D5159/10^6='2.1.trackMPD'!H:H)*
             (E5159='2.1.trackMPD'!F:F),
0))</f>
        <v>1.5902852927717824E-3</v>
      </c>
    </row>
    <row r="5160" spans="1:9" x14ac:dyDescent="0.2">
      <c r="A5160" s="160" t="s">
        <v>29</v>
      </c>
      <c r="B5160" s="160" t="s">
        <v>4</v>
      </c>
      <c r="C5160" s="160">
        <f>_xlfn.XLOOKUP(B5160,'2.1.trackMPD'!$R$7:$R$29,'2.1.trackMPD'!$T$7:$T$29)</f>
        <v>6</v>
      </c>
      <c r="D5160" s="160">
        <v>100</v>
      </c>
      <c r="E5160" s="160" t="s">
        <v>6390</v>
      </c>
      <c r="F5160" s="160" t="s">
        <v>110</v>
      </c>
      <c r="G5160" s="160" t="s">
        <v>124</v>
      </c>
      <c r="H5160" s="160" t="s">
        <v>6393</v>
      </c>
      <c r="I5160" s="160" cm="1">
        <f t="array" ref="I5160">INDEX('2.1.trackMPD'!K:K/(24*60*60),
       MATCH(1,
             (A5160='2.1.trackMPD'!A:A)*
             (C5160='2.1.trackMPD'!D:D)*
             (D5160/10^6='2.1.trackMPD'!H:H)*
             (E5160='2.1.trackMPD'!F:F),
0))</f>
        <v>0</v>
      </c>
    </row>
    <row r="5161" spans="1:9" x14ac:dyDescent="0.2">
      <c r="A5161" s="160" t="s">
        <v>29</v>
      </c>
      <c r="B5161" s="160" t="s">
        <v>4</v>
      </c>
      <c r="C5161" s="160">
        <f>_xlfn.XLOOKUP(B5161,'2.1.trackMPD'!$R$7:$R$29,'2.1.trackMPD'!$T$7:$T$29)</f>
        <v>6</v>
      </c>
      <c r="D5161" s="160">
        <v>100</v>
      </c>
      <c r="E5161" s="160" t="s">
        <v>6390</v>
      </c>
      <c r="F5161" s="160" t="s">
        <v>110</v>
      </c>
      <c r="G5161" s="160" t="s">
        <v>140</v>
      </c>
      <c r="H5161" s="160" t="s">
        <v>6393</v>
      </c>
      <c r="I5161" s="160" cm="1">
        <f t="array" ref="I5161">INDEX('2.1.trackMPD'!L:L/(24*60*60),
       MATCH(1,
             (A5161='2.1.trackMPD'!A:A)*
             (C5161='2.1.trackMPD'!D:D)*
             (D5161/10^6='2.1.trackMPD'!H:H)*
             (E5161='2.1.trackMPD'!F:F),
0))</f>
        <v>0</v>
      </c>
    </row>
    <row r="5162" spans="1:9" x14ac:dyDescent="0.2">
      <c r="A5162" s="160" t="s">
        <v>29</v>
      </c>
      <c r="B5162" s="160" t="s">
        <v>4</v>
      </c>
      <c r="C5162" s="160">
        <f>_xlfn.XLOOKUP(B5162,'2.1.trackMPD'!$R$7:$R$29,'2.1.trackMPD'!$T$7:$T$29)</f>
        <v>6</v>
      </c>
      <c r="D5162" s="160">
        <v>1000</v>
      </c>
      <c r="E5162" s="160" t="s">
        <v>6390</v>
      </c>
      <c r="F5162" s="160" t="s">
        <v>110</v>
      </c>
      <c r="G5162" s="160" t="s">
        <v>124</v>
      </c>
      <c r="H5162" s="160" t="s">
        <v>6392</v>
      </c>
      <c r="I5162" s="160" cm="1">
        <f t="array" ref="I5162">INDEX('2.1.trackMPD'!I:I/(24*60*60),
       MATCH(1,
             (A5162='2.1.trackMPD'!A:A)*
             (C5162='2.1.trackMPD'!D:D)*
             (D5162/10^6='2.1.trackMPD'!H:H)*
             (E5162='2.1.trackMPD'!F:F),
0))</f>
        <v>6.9026517600309145E-2</v>
      </c>
    </row>
    <row r="5163" spans="1:9" x14ac:dyDescent="0.2">
      <c r="A5163" s="160" t="s">
        <v>29</v>
      </c>
      <c r="B5163" s="160" t="s">
        <v>4</v>
      </c>
      <c r="C5163" s="160">
        <f>_xlfn.XLOOKUP(B5163,'2.1.trackMPD'!$R$7:$R$29,'2.1.trackMPD'!$T$7:$T$29)</f>
        <v>6</v>
      </c>
      <c r="D5163" s="160">
        <v>1000</v>
      </c>
      <c r="E5163" s="160" t="s">
        <v>6390</v>
      </c>
      <c r="F5163" s="160" t="s">
        <v>110</v>
      </c>
      <c r="G5163" s="160" t="s">
        <v>140</v>
      </c>
      <c r="H5163" s="160" t="s">
        <v>6392</v>
      </c>
      <c r="I5163" s="160" cm="1">
        <f t="array" ref="I5163">INDEX('2.1.trackMPD'!J:J/(24*60*60),
       MATCH(1,
             (A5163='2.1.trackMPD'!A:A)*
             (C5163='2.1.trackMPD'!D:D)*
             (D5163/10^6='2.1.trackMPD'!H:H)*
             (E5163='2.1.trackMPD'!F:F),
0))</f>
        <v>5.8407045267688307E-2</v>
      </c>
    </row>
    <row r="5164" spans="1:9" x14ac:dyDescent="0.2">
      <c r="A5164" s="160" t="s">
        <v>29</v>
      </c>
      <c r="B5164" s="160" t="s">
        <v>4</v>
      </c>
      <c r="C5164" s="160">
        <f>_xlfn.XLOOKUP(B5164,'2.1.trackMPD'!$R$7:$R$29,'2.1.trackMPD'!$T$7:$T$29)</f>
        <v>6</v>
      </c>
      <c r="D5164" s="160">
        <v>1000</v>
      </c>
      <c r="E5164" s="160" t="s">
        <v>6390</v>
      </c>
      <c r="F5164" s="160" t="s">
        <v>110</v>
      </c>
      <c r="G5164" s="160" t="s">
        <v>124</v>
      </c>
      <c r="H5164" s="160" t="s">
        <v>6393</v>
      </c>
      <c r="I5164" s="160" cm="1">
        <f t="array" ref="I5164">INDEX('2.1.trackMPD'!K:K/(24*60*60),
       MATCH(1,
             (A5164='2.1.trackMPD'!A:A)*
             (C5164='2.1.trackMPD'!D:D)*
             (D5164/10^6='2.1.trackMPD'!H:H)*
             (E5164='2.1.trackMPD'!F:F),
0))</f>
        <v>0</v>
      </c>
    </row>
    <row r="5165" spans="1:9" x14ac:dyDescent="0.2">
      <c r="A5165" s="160" t="s">
        <v>29</v>
      </c>
      <c r="B5165" s="160" t="s">
        <v>4</v>
      </c>
      <c r="C5165" s="160">
        <f>_xlfn.XLOOKUP(B5165,'2.1.trackMPD'!$R$7:$R$29,'2.1.trackMPD'!$T$7:$T$29)</f>
        <v>6</v>
      </c>
      <c r="D5165" s="160">
        <v>1000</v>
      </c>
      <c r="E5165" s="160" t="s">
        <v>6390</v>
      </c>
      <c r="F5165" s="160" t="s">
        <v>110</v>
      </c>
      <c r="G5165" s="160" t="s">
        <v>140</v>
      </c>
      <c r="H5165" s="160" t="s">
        <v>6393</v>
      </c>
      <c r="I5165" s="160" cm="1">
        <f t="array" ref="I5165">INDEX('2.1.trackMPD'!L:L/(24*60*60),
       MATCH(1,
             (A5165='2.1.trackMPD'!A:A)*
             (C5165='2.1.trackMPD'!D:D)*
             (D5165/10^6='2.1.trackMPD'!H:H)*
             (E5165='2.1.trackMPD'!F:F),
0))</f>
        <v>0</v>
      </c>
    </row>
    <row r="5166" spans="1:9" x14ac:dyDescent="0.2">
      <c r="A5166" s="160" t="s">
        <v>29</v>
      </c>
      <c r="B5166" s="160" t="s">
        <v>4</v>
      </c>
      <c r="C5166" s="160">
        <f>_xlfn.XLOOKUP(B5166,'2.1.trackMPD'!$R$7:$R$29,'2.1.trackMPD'!$T$7:$T$29)</f>
        <v>6</v>
      </c>
      <c r="D5166" s="160">
        <v>5000</v>
      </c>
      <c r="E5166" s="160" t="s">
        <v>6390</v>
      </c>
      <c r="F5166" s="160" t="s">
        <v>110</v>
      </c>
      <c r="G5166" s="160" t="s">
        <v>124</v>
      </c>
      <c r="H5166" s="160" t="s">
        <v>6392</v>
      </c>
      <c r="I5166" s="160" cm="1">
        <f t="array" ref="I5166">INDEX('2.1.trackMPD'!I:I/(24*60*60),
       MATCH(1,
             (A5166='2.1.trackMPD'!A:A)*
             (C5166='2.1.trackMPD'!D:D)*
             (D5166/10^6='2.1.trackMPD'!H:H)*
             (E5166='2.1.trackMPD'!F:F),
0))</f>
        <v>0.27223873585785879</v>
      </c>
    </row>
    <row r="5167" spans="1:9" x14ac:dyDescent="0.2">
      <c r="A5167" s="160" t="s">
        <v>29</v>
      </c>
      <c r="B5167" s="160" t="s">
        <v>4</v>
      </c>
      <c r="C5167" s="160">
        <f>_xlfn.XLOOKUP(B5167,'2.1.trackMPD'!$R$7:$R$29,'2.1.trackMPD'!$T$7:$T$29)</f>
        <v>6</v>
      </c>
      <c r="D5167" s="160">
        <v>5000</v>
      </c>
      <c r="E5167" s="160" t="s">
        <v>6390</v>
      </c>
      <c r="F5167" s="160" t="s">
        <v>110</v>
      </c>
      <c r="G5167" s="160" t="s">
        <v>140</v>
      </c>
      <c r="H5167" s="160" t="s">
        <v>6392</v>
      </c>
      <c r="I5167" s="160" cm="1">
        <f t="array" ref="I5167">INDEX('2.1.trackMPD'!J:J/(24*60*60),
       MATCH(1,
             (A5167='2.1.trackMPD'!A:A)*
             (C5167='2.1.trackMPD'!D:D)*
             (D5167/10^6='2.1.trackMPD'!H:H)*
             (E5167='2.1.trackMPD'!F:F),
0))</f>
        <v>0.23035559245581597</v>
      </c>
    </row>
    <row r="5168" spans="1:9" x14ac:dyDescent="0.2">
      <c r="A5168" s="160" t="s">
        <v>29</v>
      </c>
      <c r="B5168" s="160" t="s">
        <v>4</v>
      </c>
      <c r="C5168" s="160">
        <f>_xlfn.XLOOKUP(B5168,'2.1.trackMPD'!$R$7:$R$29,'2.1.trackMPD'!$T$7:$T$29)</f>
        <v>6</v>
      </c>
      <c r="D5168" s="160">
        <v>5000</v>
      </c>
      <c r="E5168" s="160" t="s">
        <v>6390</v>
      </c>
      <c r="F5168" s="160" t="s">
        <v>110</v>
      </c>
      <c r="G5168" s="160" t="s">
        <v>124</v>
      </c>
      <c r="H5168" s="160" t="s">
        <v>6393</v>
      </c>
      <c r="I5168" s="160" cm="1">
        <f t="array" ref="I5168">INDEX('2.1.trackMPD'!K:K/(24*60*60),
       MATCH(1,
             (A5168='2.1.trackMPD'!A:A)*
             (C5168='2.1.trackMPD'!D:D)*
             (D5168/10^6='2.1.trackMPD'!H:H)*
             (E5168='2.1.trackMPD'!F:F),
0))</f>
        <v>0</v>
      </c>
    </row>
    <row r="5169" spans="1:9" x14ac:dyDescent="0.2">
      <c r="A5169" s="160" t="s">
        <v>29</v>
      </c>
      <c r="B5169" s="160" t="s">
        <v>4</v>
      </c>
      <c r="C5169" s="160">
        <f>_xlfn.XLOOKUP(B5169,'2.1.trackMPD'!$R$7:$R$29,'2.1.trackMPD'!$T$7:$T$29)</f>
        <v>6</v>
      </c>
      <c r="D5169" s="160">
        <v>5000</v>
      </c>
      <c r="E5169" s="160" t="s">
        <v>6390</v>
      </c>
      <c r="F5169" s="160" t="s">
        <v>110</v>
      </c>
      <c r="G5169" s="160" t="s">
        <v>140</v>
      </c>
      <c r="H5169" s="160" t="s">
        <v>6393</v>
      </c>
      <c r="I5169" s="160" cm="1">
        <f t="array" ref="I5169">INDEX('2.1.trackMPD'!L:L/(24*60*60),
       MATCH(1,
             (A5169='2.1.trackMPD'!A:A)*
             (C5169='2.1.trackMPD'!D:D)*
             (D5169/10^6='2.1.trackMPD'!H:H)*
             (E5169='2.1.trackMPD'!F:F),
0))</f>
        <v>0</v>
      </c>
    </row>
    <row r="5170" spans="1:9" x14ac:dyDescent="0.2">
      <c r="A5170" s="160" t="s">
        <v>29</v>
      </c>
      <c r="B5170" s="160" t="s">
        <v>4</v>
      </c>
      <c r="C5170" s="160">
        <f>_xlfn.XLOOKUP(B5170,'2.1.trackMPD'!$R$7:$R$29,'2.1.trackMPD'!$T$7:$T$29)</f>
        <v>6</v>
      </c>
      <c r="D5170" s="160">
        <v>1</v>
      </c>
      <c r="E5170" s="160" t="s">
        <v>6394</v>
      </c>
      <c r="F5170" s="160" t="s">
        <v>110</v>
      </c>
      <c r="G5170" s="160" t="s">
        <v>124</v>
      </c>
      <c r="H5170" s="160" t="s">
        <v>6392</v>
      </c>
      <c r="I5170" s="160" cm="1">
        <f t="array" ref="I5170">INDEX('2.1.trackMPD'!I:I/(24*60*60),
       MATCH(1,
             (A5170='2.1.trackMPD'!A:A)*
             (C5170='2.1.trackMPD'!D:D)*
             (D5170/10^6='2.1.trackMPD'!H:H)*
             (E5170='2.1.trackMPD'!F:F),
0))</f>
        <v>4.6847173377966895E-6</v>
      </c>
    </row>
    <row r="5171" spans="1:9" x14ac:dyDescent="0.2">
      <c r="A5171" s="160" t="s">
        <v>29</v>
      </c>
      <c r="B5171" s="160" t="s">
        <v>4</v>
      </c>
      <c r="C5171" s="160">
        <f>_xlfn.XLOOKUP(B5171,'2.1.trackMPD'!$R$7:$R$29,'2.1.trackMPD'!$T$7:$T$29)</f>
        <v>6</v>
      </c>
      <c r="D5171" s="160">
        <v>1</v>
      </c>
      <c r="E5171" s="160" t="s">
        <v>6394</v>
      </c>
      <c r="F5171" s="160" t="s">
        <v>110</v>
      </c>
      <c r="G5171" s="160" t="s">
        <v>140</v>
      </c>
      <c r="H5171" s="160" t="s">
        <v>6392</v>
      </c>
      <c r="I5171" s="160" cm="1">
        <f t="array" ref="I5171">INDEX('2.1.trackMPD'!J:J/(24*60*60),
       MATCH(1,
             (A5171='2.1.trackMPD'!A:A)*
             (C5171='2.1.trackMPD'!D:D)*
             (D5171/10^6='2.1.trackMPD'!H:H)*
             (E5171='2.1.trackMPD'!F:F),
0))</f>
        <v>2.7374464520920833E-5</v>
      </c>
    </row>
    <row r="5172" spans="1:9" x14ac:dyDescent="0.2">
      <c r="A5172" s="160" t="s">
        <v>29</v>
      </c>
      <c r="B5172" s="160" t="s">
        <v>4</v>
      </c>
      <c r="C5172" s="160">
        <f>_xlfn.XLOOKUP(B5172,'2.1.trackMPD'!$R$7:$R$29,'2.1.trackMPD'!$T$7:$T$29)</f>
        <v>6</v>
      </c>
      <c r="D5172" s="160">
        <v>1</v>
      </c>
      <c r="E5172" s="160" t="s">
        <v>6394</v>
      </c>
      <c r="F5172" s="160" t="s">
        <v>110</v>
      </c>
      <c r="G5172" s="160" t="s">
        <v>124</v>
      </c>
      <c r="H5172" s="160" t="s">
        <v>6393</v>
      </c>
      <c r="I5172" s="160" cm="1">
        <f t="array" ref="I5172">INDEX('2.1.trackMPD'!K:K/(24*60*60),
       MATCH(1,
             (A5172='2.1.trackMPD'!A:A)*
             (C5172='2.1.trackMPD'!D:D)*
             (D5172/10^6='2.1.trackMPD'!H:H)*
             (E5172='2.1.trackMPD'!F:F),
0))</f>
        <v>0</v>
      </c>
    </row>
    <row r="5173" spans="1:9" x14ac:dyDescent="0.2">
      <c r="A5173" s="160" t="s">
        <v>29</v>
      </c>
      <c r="B5173" s="160" t="s">
        <v>4</v>
      </c>
      <c r="C5173" s="160">
        <f>_xlfn.XLOOKUP(B5173,'2.1.trackMPD'!$R$7:$R$29,'2.1.trackMPD'!$T$7:$T$29)</f>
        <v>6</v>
      </c>
      <c r="D5173" s="160">
        <v>1</v>
      </c>
      <c r="E5173" s="160" t="s">
        <v>6394</v>
      </c>
      <c r="F5173" s="160" t="s">
        <v>110</v>
      </c>
      <c r="G5173" s="160" t="s">
        <v>140</v>
      </c>
      <c r="H5173" s="160" t="s">
        <v>6393</v>
      </c>
      <c r="I5173" s="160" cm="1">
        <f t="array" ref="I5173">INDEX('2.1.trackMPD'!L:L/(24*60*60),
       MATCH(1,
             (A5173='2.1.trackMPD'!A:A)*
             (C5173='2.1.trackMPD'!D:D)*
             (D5173/10^6='2.1.trackMPD'!H:H)*
             (E5173='2.1.trackMPD'!F:F),
0))</f>
        <v>0</v>
      </c>
    </row>
    <row r="5174" spans="1:9" x14ac:dyDescent="0.2">
      <c r="A5174" s="160" t="s">
        <v>29</v>
      </c>
      <c r="B5174" s="160" t="s">
        <v>4</v>
      </c>
      <c r="C5174" s="160">
        <f>_xlfn.XLOOKUP(B5174,'2.1.trackMPD'!$R$7:$R$29,'2.1.trackMPD'!$T$7:$T$29)</f>
        <v>6</v>
      </c>
      <c r="D5174" s="160">
        <v>10</v>
      </c>
      <c r="E5174" s="160" t="s">
        <v>6394</v>
      </c>
      <c r="F5174" s="160" t="s">
        <v>110</v>
      </c>
      <c r="G5174" s="160" t="s">
        <v>124</v>
      </c>
      <c r="H5174" s="160" t="s">
        <v>6392</v>
      </c>
      <c r="I5174" s="160" cm="1">
        <f t="array" ref="I5174">INDEX('2.1.trackMPD'!I:I/(24*60*60),
       MATCH(1,
             (A5174='2.1.trackMPD'!A:A)*
             (C5174='2.1.trackMPD'!D:D)*
             (D5174/10^6='2.1.trackMPD'!H:H)*
             (E5174='2.1.trackMPD'!F:F),
0))</f>
        <v>6.9867587563387498E-5</v>
      </c>
    </row>
    <row r="5175" spans="1:9" x14ac:dyDescent="0.2">
      <c r="A5175" s="160" t="s">
        <v>29</v>
      </c>
      <c r="B5175" s="160" t="s">
        <v>4</v>
      </c>
      <c r="C5175" s="160">
        <f>_xlfn.XLOOKUP(B5175,'2.1.trackMPD'!$R$7:$R$29,'2.1.trackMPD'!$T$7:$T$29)</f>
        <v>6</v>
      </c>
      <c r="D5175" s="160">
        <v>10</v>
      </c>
      <c r="E5175" s="160" t="s">
        <v>6394</v>
      </c>
      <c r="F5175" s="160" t="s">
        <v>110</v>
      </c>
      <c r="G5175" s="160" t="s">
        <v>140</v>
      </c>
      <c r="H5175" s="160" t="s">
        <v>6392</v>
      </c>
      <c r="I5175" s="160" cm="1">
        <f t="array" ref="I5175">INDEX('2.1.trackMPD'!J:J/(24*60*60),
       MATCH(1,
             (A5175='2.1.trackMPD'!A:A)*
             (C5175='2.1.trackMPD'!D:D)*
             (D5175/10^6='2.1.trackMPD'!H:H)*
             (E5175='2.1.trackMPD'!F:F),
0))</f>
        <v>7.3893499774024769E-5</v>
      </c>
    </row>
    <row r="5176" spans="1:9" x14ac:dyDescent="0.2">
      <c r="A5176" s="160" t="s">
        <v>29</v>
      </c>
      <c r="B5176" s="160" t="s">
        <v>4</v>
      </c>
      <c r="C5176" s="160">
        <f>_xlfn.XLOOKUP(B5176,'2.1.trackMPD'!$R$7:$R$29,'2.1.trackMPD'!$T$7:$T$29)</f>
        <v>6</v>
      </c>
      <c r="D5176" s="160">
        <v>10</v>
      </c>
      <c r="E5176" s="160" t="s">
        <v>6394</v>
      </c>
      <c r="F5176" s="160" t="s">
        <v>110</v>
      </c>
      <c r="G5176" s="160" t="s">
        <v>124</v>
      </c>
      <c r="H5176" s="160" t="s">
        <v>6393</v>
      </c>
      <c r="I5176" s="160" cm="1">
        <f t="array" ref="I5176">INDEX('2.1.trackMPD'!K:K/(24*60*60),
       MATCH(1,
             (A5176='2.1.trackMPD'!A:A)*
             (C5176='2.1.trackMPD'!D:D)*
             (D5176/10^6='2.1.trackMPD'!H:H)*
             (E5176='2.1.trackMPD'!F:F),
0))</f>
        <v>0</v>
      </c>
    </row>
    <row r="5177" spans="1:9" x14ac:dyDescent="0.2">
      <c r="A5177" s="160" t="s">
        <v>29</v>
      </c>
      <c r="B5177" s="160" t="s">
        <v>4</v>
      </c>
      <c r="C5177" s="160">
        <f>_xlfn.XLOOKUP(B5177,'2.1.trackMPD'!$R$7:$R$29,'2.1.trackMPD'!$T$7:$T$29)</f>
        <v>6</v>
      </c>
      <c r="D5177" s="160">
        <v>10</v>
      </c>
      <c r="E5177" s="160" t="s">
        <v>6394</v>
      </c>
      <c r="F5177" s="160" t="s">
        <v>110</v>
      </c>
      <c r="G5177" s="160" t="s">
        <v>140</v>
      </c>
      <c r="H5177" s="160" t="s">
        <v>6393</v>
      </c>
      <c r="I5177" s="160" cm="1">
        <f t="array" ref="I5177">INDEX('2.1.trackMPD'!L:L/(24*60*60),
       MATCH(1,
             (A5177='2.1.trackMPD'!A:A)*
             (C5177='2.1.trackMPD'!D:D)*
             (D5177/10^6='2.1.trackMPD'!H:H)*
             (E5177='2.1.trackMPD'!F:F),
0))</f>
        <v>0</v>
      </c>
    </row>
    <row r="5178" spans="1:9" x14ac:dyDescent="0.2">
      <c r="A5178" s="160" t="s">
        <v>29</v>
      </c>
      <c r="B5178" s="160" t="s">
        <v>4</v>
      </c>
      <c r="C5178" s="160">
        <f>_xlfn.XLOOKUP(B5178,'2.1.trackMPD'!$R$7:$R$29,'2.1.trackMPD'!$T$7:$T$29)</f>
        <v>6</v>
      </c>
      <c r="D5178" s="160">
        <v>100</v>
      </c>
      <c r="E5178" s="160" t="s">
        <v>6394</v>
      </c>
      <c r="F5178" s="160" t="s">
        <v>110</v>
      </c>
      <c r="G5178" s="160" t="s">
        <v>124</v>
      </c>
      <c r="H5178" s="160" t="s">
        <v>6392</v>
      </c>
      <c r="I5178" s="160" cm="1">
        <f t="array" ref="I5178">INDEX('2.1.trackMPD'!I:I/(24*60*60),
       MATCH(1,
             (A5178='2.1.trackMPD'!A:A)*
             (C5178='2.1.trackMPD'!D:D)*
             (D5178/10^6='2.1.trackMPD'!H:H)*
             (E5178='2.1.trackMPD'!F:F),
0))</f>
        <v>5.550871126828125E-3</v>
      </c>
    </row>
    <row r="5179" spans="1:9" x14ac:dyDescent="0.2">
      <c r="A5179" s="160" t="s">
        <v>29</v>
      </c>
      <c r="B5179" s="160" t="s">
        <v>4</v>
      </c>
      <c r="C5179" s="160">
        <f>_xlfn.XLOOKUP(B5179,'2.1.trackMPD'!$R$7:$R$29,'2.1.trackMPD'!$T$7:$T$29)</f>
        <v>6</v>
      </c>
      <c r="D5179" s="160">
        <v>100</v>
      </c>
      <c r="E5179" s="160" t="s">
        <v>6394</v>
      </c>
      <c r="F5179" s="160" t="s">
        <v>110</v>
      </c>
      <c r="G5179" s="160" t="s">
        <v>140</v>
      </c>
      <c r="H5179" s="160" t="s">
        <v>6392</v>
      </c>
      <c r="I5179" s="160" cm="1">
        <f t="array" ref="I5179">INDEX('2.1.trackMPD'!J:J/(24*60*60),
       MATCH(1,
             (A5179='2.1.trackMPD'!A:A)*
             (C5179='2.1.trackMPD'!D:D)*
             (D5179/10^6='2.1.trackMPD'!H:H)*
             (E5179='2.1.trackMPD'!F:F),
0))</f>
        <v>4.6968908019653817E-3</v>
      </c>
    </row>
    <row r="5180" spans="1:9" x14ac:dyDescent="0.2">
      <c r="A5180" s="160" t="s">
        <v>29</v>
      </c>
      <c r="B5180" s="160" t="s">
        <v>4</v>
      </c>
      <c r="C5180" s="160">
        <f>_xlfn.XLOOKUP(B5180,'2.1.trackMPD'!$R$7:$R$29,'2.1.trackMPD'!$T$7:$T$29)</f>
        <v>6</v>
      </c>
      <c r="D5180" s="160">
        <v>100</v>
      </c>
      <c r="E5180" s="160" t="s">
        <v>6394</v>
      </c>
      <c r="F5180" s="160" t="s">
        <v>110</v>
      </c>
      <c r="G5180" s="160" t="s">
        <v>124</v>
      </c>
      <c r="H5180" s="160" t="s">
        <v>6393</v>
      </c>
      <c r="I5180" s="160" cm="1">
        <f t="array" ref="I5180">INDEX('2.1.trackMPD'!K:K/(24*60*60),
       MATCH(1,
             (A5180='2.1.trackMPD'!A:A)*
             (C5180='2.1.trackMPD'!D:D)*
             (D5180/10^6='2.1.trackMPD'!H:H)*
             (E5180='2.1.trackMPD'!F:F),
0))</f>
        <v>0</v>
      </c>
    </row>
    <row r="5181" spans="1:9" x14ac:dyDescent="0.2">
      <c r="A5181" s="160" t="s">
        <v>29</v>
      </c>
      <c r="B5181" s="160" t="s">
        <v>4</v>
      </c>
      <c r="C5181" s="160">
        <f>_xlfn.XLOOKUP(B5181,'2.1.trackMPD'!$R$7:$R$29,'2.1.trackMPD'!$T$7:$T$29)</f>
        <v>6</v>
      </c>
      <c r="D5181" s="160">
        <v>100</v>
      </c>
      <c r="E5181" s="160" t="s">
        <v>6394</v>
      </c>
      <c r="F5181" s="160" t="s">
        <v>110</v>
      </c>
      <c r="G5181" s="160" t="s">
        <v>140</v>
      </c>
      <c r="H5181" s="160" t="s">
        <v>6393</v>
      </c>
      <c r="I5181" s="160" cm="1">
        <f t="array" ref="I5181">INDEX('2.1.trackMPD'!L:L/(24*60*60),
       MATCH(1,
             (A5181='2.1.trackMPD'!A:A)*
             (C5181='2.1.trackMPD'!D:D)*
             (D5181/10^6='2.1.trackMPD'!H:H)*
             (E5181='2.1.trackMPD'!F:F),
0))</f>
        <v>0</v>
      </c>
    </row>
    <row r="5182" spans="1:9" x14ac:dyDescent="0.2">
      <c r="A5182" s="160" t="s">
        <v>29</v>
      </c>
      <c r="B5182" s="160" t="s">
        <v>4</v>
      </c>
      <c r="C5182" s="160">
        <f>_xlfn.XLOOKUP(B5182,'2.1.trackMPD'!$R$7:$R$29,'2.1.trackMPD'!$T$7:$T$29)</f>
        <v>6</v>
      </c>
      <c r="D5182" s="160">
        <v>1000</v>
      </c>
      <c r="E5182" s="160" t="s">
        <v>6394</v>
      </c>
      <c r="F5182" s="160" t="s">
        <v>110</v>
      </c>
      <c r="G5182" s="160" t="s">
        <v>124</v>
      </c>
      <c r="H5182" s="160" t="s">
        <v>6392</v>
      </c>
      <c r="I5182" s="160" cm="1">
        <f t="array" ref="I5182">INDEX('2.1.trackMPD'!I:I/(24*60*60),
       MATCH(1,
             (A5182='2.1.trackMPD'!A:A)*
             (C5182='2.1.trackMPD'!D:D)*
             (D5182/10^6='2.1.trackMPD'!H:H)*
             (E5182='2.1.trackMPD'!F:F),
0))</f>
        <v>6.2418917271793058E-2</v>
      </c>
    </row>
    <row r="5183" spans="1:9" x14ac:dyDescent="0.2">
      <c r="A5183" s="160" t="s">
        <v>29</v>
      </c>
      <c r="B5183" s="160" t="s">
        <v>4</v>
      </c>
      <c r="C5183" s="160">
        <f>_xlfn.XLOOKUP(B5183,'2.1.trackMPD'!$R$7:$R$29,'2.1.trackMPD'!$T$7:$T$29)</f>
        <v>6</v>
      </c>
      <c r="D5183" s="160">
        <v>1000</v>
      </c>
      <c r="E5183" s="160" t="s">
        <v>6394</v>
      </c>
      <c r="F5183" s="160" t="s">
        <v>110</v>
      </c>
      <c r="G5183" s="160" t="s">
        <v>140</v>
      </c>
      <c r="H5183" s="160" t="s">
        <v>6392</v>
      </c>
      <c r="I5183" s="160" cm="1">
        <f t="array" ref="I5183">INDEX('2.1.trackMPD'!J:J/(24*60*60),
       MATCH(1,
             (A5183='2.1.trackMPD'!A:A)*
             (C5183='2.1.trackMPD'!D:D)*
             (D5183/10^6='2.1.trackMPD'!H:H)*
             (E5183='2.1.trackMPD'!F:F),
0))</f>
        <v>5.2815994289843987E-2</v>
      </c>
    </row>
    <row r="5184" spans="1:9" x14ac:dyDescent="0.2">
      <c r="A5184" s="160" t="s">
        <v>29</v>
      </c>
      <c r="B5184" s="160" t="s">
        <v>4</v>
      </c>
      <c r="C5184" s="160">
        <f>_xlfn.XLOOKUP(B5184,'2.1.trackMPD'!$R$7:$R$29,'2.1.trackMPD'!$T$7:$T$29)</f>
        <v>6</v>
      </c>
      <c r="D5184" s="160">
        <v>1000</v>
      </c>
      <c r="E5184" s="160" t="s">
        <v>6394</v>
      </c>
      <c r="F5184" s="160" t="s">
        <v>110</v>
      </c>
      <c r="G5184" s="160" t="s">
        <v>124</v>
      </c>
      <c r="H5184" s="160" t="s">
        <v>6393</v>
      </c>
      <c r="I5184" s="160" cm="1">
        <f t="array" ref="I5184">INDEX('2.1.trackMPD'!K:K/(24*60*60),
       MATCH(1,
             (A5184='2.1.trackMPD'!A:A)*
             (C5184='2.1.trackMPD'!D:D)*
             (D5184/10^6='2.1.trackMPD'!H:H)*
             (E5184='2.1.trackMPD'!F:F),
0))</f>
        <v>0</v>
      </c>
    </row>
    <row r="5185" spans="1:9" x14ac:dyDescent="0.2">
      <c r="A5185" s="160" t="s">
        <v>29</v>
      </c>
      <c r="B5185" s="160" t="s">
        <v>4</v>
      </c>
      <c r="C5185" s="160">
        <f>_xlfn.XLOOKUP(B5185,'2.1.trackMPD'!$R$7:$R$29,'2.1.trackMPD'!$T$7:$T$29)</f>
        <v>6</v>
      </c>
      <c r="D5185" s="160">
        <v>1000</v>
      </c>
      <c r="E5185" s="160" t="s">
        <v>6394</v>
      </c>
      <c r="F5185" s="160" t="s">
        <v>110</v>
      </c>
      <c r="G5185" s="160" t="s">
        <v>140</v>
      </c>
      <c r="H5185" s="160" t="s">
        <v>6393</v>
      </c>
      <c r="I5185" s="160" cm="1">
        <f t="array" ref="I5185">INDEX('2.1.trackMPD'!L:L/(24*60*60),
       MATCH(1,
             (A5185='2.1.trackMPD'!A:A)*
             (C5185='2.1.trackMPD'!D:D)*
             (D5185/10^6='2.1.trackMPD'!H:H)*
             (E5185='2.1.trackMPD'!F:F),
0))</f>
        <v>0</v>
      </c>
    </row>
    <row r="5186" spans="1:9" x14ac:dyDescent="0.2">
      <c r="A5186" s="160" t="s">
        <v>29</v>
      </c>
      <c r="B5186" s="160" t="s">
        <v>4</v>
      </c>
      <c r="C5186" s="160">
        <f>_xlfn.XLOOKUP(B5186,'2.1.trackMPD'!$R$7:$R$29,'2.1.trackMPD'!$T$7:$T$29)</f>
        <v>6</v>
      </c>
      <c r="D5186" s="160">
        <v>5000</v>
      </c>
      <c r="E5186" s="160" t="s">
        <v>6394</v>
      </c>
      <c r="F5186" s="160" t="s">
        <v>110</v>
      </c>
      <c r="G5186" s="160" t="s">
        <v>124</v>
      </c>
      <c r="H5186" s="160" t="s">
        <v>6392</v>
      </c>
      <c r="I5186" s="160" cm="1">
        <f t="array" ref="I5186">INDEX('2.1.trackMPD'!I:I/(24*60*60),
       MATCH(1,
             (A5186='2.1.trackMPD'!A:A)*
             (C5186='2.1.trackMPD'!D:D)*
             (D5186/10^6='2.1.trackMPD'!H:H)*
             (E5186='2.1.trackMPD'!F:F),
0))</f>
        <v>0.15137225355181944</v>
      </c>
    </row>
    <row r="5187" spans="1:9" x14ac:dyDescent="0.2">
      <c r="A5187" s="160" t="s">
        <v>29</v>
      </c>
      <c r="B5187" s="160" t="s">
        <v>4</v>
      </c>
      <c r="C5187" s="160">
        <f>_xlfn.XLOOKUP(B5187,'2.1.trackMPD'!$R$7:$R$29,'2.1.trackMPD'!$T$7:$T$29)</f>
        <v>6</v>
      </c>
      <c r="D5187" s="160">
        <v>5000</v>
      </c>
      <c r="E5187" s="160" t="s">
        <v>6394</v>
      </c>
      <c r="F5187" s="160" t="s">
        <v>110</v>
      </c>
      <c r="G5187" s="160" t="s">
        <v>140</v>
      </c>
      <c r="H5187" s="160" t="s">
        <v>6392</v>
      </c>
      <c r="I5187" s="160" cm="1">
        <f t="array" ref="I5187">INDEX('2.1.trackMPD'!J:J/(24*60*60),
       MATCH(1,
             (A5187='2.1.trackMPD'!A:A)*
             (C5187='2.1.trackMPD'!D:D)*
             (D5187/10^6='2.1.trackMPD'!H:H)*
             (E5187='2.1.trackMPD'!F:F),
0))</f>
        <v>0.12808417452137733</v>
      </c>
    </row>
    <row r="5188" spans="1:9" x14ac:dyDescent="0.2">
      <c r="A5188" s="160" t="s">
        <v>29</v>
      </c>
      <c r="B5188" s="160" t="s">
        <v>4</v>
      </c>
      <c r="C5188" s="160">
        <f>_xlfn.XLOOKUP(B5188,'2.1.trackMPD'!$R$7:$R$29,'2.1.trackMPD'!$T$7:$T$29)</f>
        <v>6</v>
      </c>
      <c r="D5188" s="160">
        <v>5000</v>
      </c>
      <c r="E5188" s="160" t="s">
        <v>6394</v>
      </c>
      <c r="F5188" s="160" t="s">
        <v>110</v>
      </c>
      <c r="G5188" s="160" t="s">
        <v>124</v>
      </c>
      <c r="H5188" s="160" t="s">
        <v>6393</v>
      </c>
      <c r="I5188" s="160" cm="1">
        <f t="array" ref="I5188">INDEX('2.1.trackMPD'!K:K/(24*60*60),
       MATCH(1,
             (A5188='2.1.trackMPD'!A:A)*
             (C5188='2.1.trackMPD'!D:D)*
             (D5188/10^6='2.1.trackMPD'!H:H)*
             (E5188='2.1.trackMPD'!F:F),
0))</f>
        <v>0</v>
      </c>
    </row>
    <row r="5189" spans="1:9" x14ac:dyDescent="0.2">
      <c r="A5189" s="160" t="s">
        <v>29</v>
      </c>
      <c r="B5189" s="160" t="s">
        <v>4</v>
      </c>
      <c r="C5189" s="160">
        <f>_xlfn.XLOOKUP(B5189,'2.1.trackMPD'!$R$7:$R$29,'2.1.trackMPD'!$T$7:$T$29)</f>
        <v>6</v>
      </c>
      <c r="D5189" s="160">
        <v>5000</v>
      </c>
      <c r="E5189" s="160" t="s">
        <v>6394</v>
      </c>
      <c r="F5189" s="160" t="s">
        <v>110</v>
      </c>
      <c r="G5189" s="160" t="s">
        <v>140</v>
      </c>
      <c r="H5189" s="160" t="s">
        <v>6393</v>
      </c>
      <c r="I5189" s="160" cm="1">
        <f t="array" ref="I5189">INDEX('2.1.trackMPD'!L:L/(24*60*60),
       MATCH(1,
             (A5189='2.1.trackMPD'!A:A)*
             (C5189='2.1.trackMPD'!D:D)*
             (D5189/10^6='2.1.trackMPD'!H:H)*
             (E5189='2.1.trackMPD'!F:F),
0))</f>
        <v>0</v>
      </c>
    </row>
    <row r="5190" spans="1:9" x14ac:dyDescent="0.2">
      <c r="A5190" s="160" t="s">
        <v>29</v>
      </c>
      <c r="B5190" s="160" t="s">
        <v>4</v>
      </c>
      <c r="C5190" s="160">
        <f>_xlfn.XLOOKUP(B5190,'2.1.trackMPD'!$R$7:$R$29,'2.1.trackMPD'!$T$7:$T$29)</f>
        <v>6</v>
      </c>
      <c r="D5190" s="160">
        <v>1</v>
      </c>
      <c r="E5190" s="160" t="s">
        <v>6395</v>
      </c>
      <c r="F5190" s="160" t="s">
        <v>110</v>
      </c>
      <c r="G5190" s="160" t="s">
        <v>124</v>
      </c>
      <c r="H5190" s="160" t="s">
        <v>6392</v>
      </c>
      <c r="I5190" s="160" t="e" cm="1">
        <f t="array" ref="I5190">INDEX('2.1.trackMPD'!I:I/(24*60*60),
       MATCH(1,
             (A5190='2.1.trackMPD'!A:A)*
             (C5190='2.1.trackMPD'!D:D)*
             (D5190/10^6='2.1.trackMPD'!H:H)*
             (E5190='2.1.trackMPD'!F:F),
0))</f>
        <v>#N/A</v>
      </c>
    </row>
    <row r="5191" spans="1:9" x14ac:dyDescent="0.2">
      <c r="A5191" s="160" t="s">
        <v>29</v>
      </c>
      <c r="B5191" s="160" t="s">
        <v>4</v>
      </c>
      <c r="C5191" s="160">
        <f>_xlfn.XLOOKUP(B5191,'2.1.trackMPD'!$R$7:$R$29,'2.1.trackMPD'!$T$7:$T$29)</f>
        <v>6</v>
      </c>
      <c r="D5191" s="160">
        <v>1</v>
      </c>
      <c r="E5191" s="160" t="s">
        <v>6395</v>
      </c>
      <c r="F5191" s="160" t="s">
        <v>110</v>
      </c>
      <c r="G5191" s="160" t="s">
        <v>140</v>
      </c>
      <c r="H5191" s="160" t="s">
        <v>6392</v>
      </c>
      <c r="I5191" s="160" t="e" cm="1">
        <f t="array" ref="I5191">INDEX('2.1.trackMPD'!J:J/(24*60*60),
       MATCH(1,
             (A5191='2.1.trackMPD'!A:A)*
             (C5191='2.1.trackMPD'!D:D)*
             (D5191/10^6='2.1.trackMPD'!H:H)*
             (E5191='2.1.trackMPD'!F:F),
0))</f>
        <v>#N/A</v>
      </c>
    </row>
    <row r="5192" spans="1:9" x14ac:dyDescent="0.2">
      <c r="A5192" s="160" t="s">
        <v>29</v>
      </c>
      <c r="B5192" s="160" t="s">
        <v>4</v>
      </c>
      <c r="C5192" s="160">
        <f>_xlfn.XLOOKUP(B5192,'2.1.trackMPD'!$R$7:$R$29,'2.1.trackMPD'!$T$7:$T$29)</f>
        <v>6</v>
      </c>
      <c r="D5192" s="160">
        <v>1</v>
      </c>
      <c r="E5192" s="160" t="s">
        <v>6395</v>
      </c>
      <c r="F5192" s="160" t="s">
        <v>110</v>
      </c>
      <c r="G5192" s="160" t="s">
        <v>124</v>
      </c>
      <c r="H5192" s="160" t="s">
        <v>6393</v>
      </c>
      <c r="I5192" s="160" t="e" cm="1">
        <f t="array" ref="I5192">INDEX('2.1.trackMPD'!K:K/(24*60*60),
       MATCH(1,
             (A5192='2.1.trackMPD'!A:A)*
             (C5192='2.1.trackMPD'!D:D)*
             (D5192/10^6='2.1.trackMPD'!H:H)*
             (E5192='2.1.trackMPD'!F:F),
0))</f>
        <v>#N/A</v>
      </c>
    </row>
    <row r="5193" spans="1:9" x14ac:dyDescent="0.2">
      <c r="A5193" s="160" t="s">
        <v>29</v>
      </c>
      <c r="B5193" s="160" t="s">
        <v>4</v>
      </c>
      <c r="C5193" s="160">
        <f>_xlfn.XLOOKUP(B5193,'2.1.trackMPD'!$R$7:$R$29,'2.1.trackMPD'!$T$7:$T$29)</f>
        <v>6</v>
      </c>
      <c r="D5193" s="160">
        <v>1</v>
      </c>
      <c r="E5193" s="160" t="s">
        <v>6395</v>
      </c>
      <c r="F5193" s="160" t="s">
        <v>110</v>
      </c>
      <c r="G5193" s="160" t="s">
        <v>140</v>
      </c>
      <c r="H5193" s="160" t="s">
        <v>6393</v>
      </c>
      <c r="I5193" s="160" t="e" cm="1">
        <f t="array" ref="I5193">INDEX('2.1.trackMPD'!L:L/(24*60*60),
       MATCH(1,
             (A5193='2.1.trackMPD'!A:A)*
             (C5193='2.1.trackMPD'!D:D)*
             (D5193/10^6='2.1.trackMPD'!H:H)*
             (E5193='2.1.trackMPD'!F:F),
0))</f>
        <v>#N/A</v>
      </c>
    </row>
    <row r="5194" spans="1:9" x14ac:dyDescent="0.2">
      <c r="A5194" s="160" t="s">
        <v>29</v>
      </c>
      <c r="B5194" s="160" t="s">
        <v>4</v>
      </c>
      <c r="C5194" s="160">
        <f>_xlfn.XLOOKUP(B5194,'2.1.trackMPD'!$R$7:$R$29,'2.1.trackMPD'!$T$7:$T$29)</f>
        <v>6</v>
      </c>
      <c r="D5194" s="160">
        <v>10</v>
      </c>
      <c r="E5194" s="160" t="s">
        <v>6395</v>
      </c>
      <c r="F5194" s="160" t="s">
        <v>110</v>
      </c>
      <c r="G5194" s="160" t="s">
        <v>124</v>
      </c>
      <c r="H5194" s="160" t="s">
        <v>6392</v>
      </c>
      <c r="I5194" s="160" t="e" cm="1">
        <f t="array" ref="I5194">INDEX('2.1.trackMPD'!I:I/(24*60*60),
       MATCH(1,
             (A5194='2.1.trackMPD'!A:A)*
             (C5194='2.1.trackMPD'!D:D)*
             (D5194/10^6='2.1.trackMPD'!H:H)*
             (E5194='2.1.trackMPD'!F:F),
0))</f>
        <v>#N/A</v>
      </c>
    </row>
    <row r="5195" spans="1:9" x14ac:dyDescent="0.2">
      <c r="A5195" s="160" t="s">
        <v>29</v>
      </c>
      <c r="B5195" s="160" t="s">
        <v>4</v>
      </c>
      <c r="C5195" s="160">
        <f>_xlfn.XLOOKUP(B5195,'2.1.trackMPD'!$R$7:$R$29,'2.1.trackMPD'!$T$7:$T$29)</f>
        <v>6</v>
      </c>
      <c r="D5195" s="160">
        <v>10</v>
      </c>
      <c r="E5195" s="160" t="s">
        <v>6395</v>
      </c>
      <c r="F5195" s="160" t="s">
        <v>110</v>
      </c>
      <c r="G5195" s="160" t="s">
        <v>140</v>
      </c>
      <c r="H5195" s="160" t="s">
        <v>6392</v>
      </c>
      <c r="I5195" s="160" t="e" cm="1">
        <f t="array" ref="I5195">INDEX('2.1.trackMPD'!J:J/(24*60*60),
       MATCH(1,
             (A5195='2.1.trackMPD'!A:A)*
             (C5195='2.1.trackMPD'!D:D)*
             (D5195/10^6='2.1.trackMPD'!H:H)*
             (E5195='2.1.trackMPD'!F:F),
0))</f>
        <v>#N/A</v>
      </c>
    </row>
    <row r="5196" spans="1:9" x14ac:dyDescent="0.2">
      <c r="A5196" s="160" t="s">
        <v>29</v>
      </c>
      <c r="B5196" s="160" t="s">
        <v>4</v>
      </c>
      <c r="C5196" s="160">
        <f>_xlfn.XLOOKUP(B5196,'2.1.trackMPD'!$R$7:$R$29,'2.1.trackMPD'!$T$7:$T$29)</f>
        <v>6</v>
      </c>
      <c r="D5196" s="160">
        <v>10</v>
      </c>
      <c r="E5196" s="160" t="s">
        <v>6395</v>
      </c>
      <c r="F5196" s="160" t="s">
        <v>110</v>
      </c>
      <c r="G5196" s="160" t="s">
        <v>124</v>
      </c>
      <c r="H5196" s="160" t="s">
        <v>6393</v>
      </c>
      <c r="I5196" s="160" t="e" cm="1">
        <f t="array" ref="I5196">INDEX('2.1.trackMPD'!K:K/(24*60*60),
       MATCH(1,
             (A5196='2.1.trackMPD'!A:A)*
             (C5196='2.1.trackMPD'!D:D)*
             (D5196/10^6='2.1.trackMPD'!H:H)*
             (E5196='2.1.trackMPD'!F:F),
0))</f>
        <v>#N/A</v>
      </c>
    </row>
    <row r="5197" spans="1:9" x14ac:dyDescent="0.2">
      <c r="A5197" s="160" t="s">
        <v>29</v>
      </c>
      <c r="B5197" s="160" t="s">
        <v>4</v>
      </c>
      <c r="C5197" s="160">
        <f>_xlfn.XLOOKUP(B5197,'2.1.trackMPD'!$R$7:$R$29,'2.1.trackMPD'!$T$7:$T$29)</f>
        <v>6</v>
      </c>
      <c r="D5197" s="160">
        <v>10</v>
      </c>
      <c r="E5197" s="160" t="s">
        <v>6395</v>
      </c>
      <c r="F5197" s="160" t="s">
        <v>110</v>
      </c>
      <c r="G5197" s="160" t="s">
        <v>140</v>
      </c>
      <c r="H5197" s="160" t="s">
        <v>6393</v>
      </c>
      <c r="I5197" s="160" t="e" cm="1">
        <f t="array" ref="I5197">INDEX('2.1.trackMPD'!L:L/(24*60*60),
       MATCH(1,
             (A5197='2.1.trackMPD'!A:A)*
             (C5197='2.1.trackMPD'!D:D)*
             (D5197/10^6='2.1.trackMPD'!H:H)*
             (E5197='2.1.trackMPD'!F:F),
0))</f>
        <v>#N/A</v>
      </c>
    </row>
    <row r="5198" spans="1:9" x14ac:dyDescent="0.2">
      <c r="A5198" s="160" t="s">
        <v>29</v>
      </c>
      <c r="B5198" s="160" t="s">
        <v>4</v>
      </c>
      <c r="C5198" s="160">
        <f>_xlfn.XLOOKUP(B5198,'2.1.trackMPD'!$R$7:$R$29,'2.1.trackMPD'!$T$7:$T$29)</f>
        <v>6</v>
      </c>
      <c r="D5198" s="160">
        <v>100</v>
      </c>
      <c r="E5198" s="160" t="s">
        <v>6395</v>
      </c>
      <c r="F5198" s="160" t="s">
        <v>110</v>
      </c>
      <c r="G5198" s="160" t="s">
        <v>124</v>
      </c>
      <c r="H5198" s="160" t="s">
        <v>6392</v>
      </c>
      <c r="I5198" s="160" t="e" cm="1">
        <f t="array" ref="I5198">INDEX('2.1.trackMPD'!I:I/(24*60*60),
       MATCH(1,
             (A5198='2.1.trackMPD'!A:A)*
             (C5198='2.1.trackMPD'!D:D)*
             (D5198/10^6='2.1.trackMPD'!H:H)*
             (E5198='2.1.trackMPD'!F:F),
0))</f>
        <v>#N/A</v>
      </c>
    </row>
    <row r="5199" spans="1:9" x14ac:dyDescent="0.2">
      <c r="A5199" s="160" t="s">
        <v>29</v>
      </c>
      <c r="B5199" s="160" t="s">
        <v>4</v>
      </c>
      <c r="C5199" s="160">
        <f>_xlfn.XLOOKUP(B5199,'2.1.trackMPD'!$R$7:$R$29,'2.1.trackMPD'!$T$7:$T$29)</f>
        <v>6</v>
      </c>
      <c r="D5199" s="160">
        <v>100</v>
      </c>
      <c r="E5199" s="160" t="s">
        <v>6395</v>
      </c>
      <c r="F5199" s="160" t="s">
        <v>110</v>
      </c>
      <c r="G5199" s="160" t="s">
        <v>140</v>
      </c>
      <c r="H5199" s="160" t="s">
        <v>6392</v>
      </c>
      <c r="I5199" s="160" t="e" cm="1">
        <f t="array" ref="I5199">INDEX('2.1.trackMPD'!J:J/(24*60*60),
       MATCH(1,
             (A5199='2.1.trackMPD'!A:A)*
             (C5199='2.1.trackMPD'!D:D)*
             (D5199/10^6='2.1.trackMPD'!H:H)*
             (E5199='2.1.trackMPD'!F:F),
0))</f>
        <v>#N/A</v>
      </c>
    </row>
    <row r="5200" spans="1:9" x14ac:dyDescent="0.2">
      <c r="A5200" s="160" t="s">
        <v>29</v>
      </c>
      <c r="B5200" s="160" t="s">
        <v>4</v>
      </c>
      <c r="C5200" s="160">
        <f>_xlfn.XLOOKUP(B5200,'2.1.trackMPD'!$R$7:$R$29,'2.1.trackMPD'!$T$7:$T$29)</f>
        <v>6</v>
      </c>
      <c r="D5200" s="160">
        <v>100</v>
      </c>
      <c r="E5200" s="160" t="s">
        <v>6395</v>
      </c>
      <c r="F5200" s="160" t="s">
        <v>110</v>
      </c>
      <c r="G5200" s="160" t="s">
        <v>124</v>
      </c>
      <c r="H5200" s="160" t="s">
        <v>6393</v>
      </c>
      <c r="I5200" s="160" t="e" cm="1">
        <f t="array" ref="I5200">INDEX('2.1.trackMPD'!K:K/(24*60*60),
       MATCH(1,
             (A5200='2.1.trackMPD'!A:A)*
             (C5200='2.1.trackMPD'!D:D)*
             (D5200/10^6='2.1.trackMPD'!H:H)*
             (E5200='2.1.trackMPD'!F:F),
0))</f>
        <v>#N/A</v>
      </c>
    </row>
    <row r="5201" spans="1:9" x14ac:dyDescent="0.2">
      <c r="A5201" s="160" t="s">
        <v>29</v>
      </c>
      <c r="B5201" s="160" t="s">
        <v>4</v>
      </c>
      <c r="C5201" s="160">
        <f>_xlfn.XLOOKUP(B5201,'2.1.trackMPD'!$R$7:$R$29,'2.1.trackMPD'!$T$7:$T$29)</f>
        <v>6</v>
      </c>
      <c r="D5201" s="160">
        <v>100</v>
      </c>
      <c r="E5201" s="160" t="s">
        <v>6395</v>
      </c>
      <c r="F5201" s="160" t="s">
        <v>110</v>
      </c>
      <c r="G5201" s="160" t="s">
        <v>140</v>
      </c>
      <c r="H5201" s="160" t="s">
        <v>6393</v>
      </c>
      <c r="I5201" s="160" t="e" cm="1">
        <f t="array" ref="I5201">INDEX('2.1.trackMPD'!L:L/(24*60*60),
       MATCH(1,
             (A5201='2.1.trackMPD'!A:A)*
             (C5201='2.1.trackMPD'!D:D)*
             (D5201/10^6='2.1.trackMPD'!H:H)*
             (E5201='2.1.trackMPD'!F:F),
0))</f>
        <v>#N/A</v>
      </c>
    </row>
    <row r="5202" spans="1:9" x14ac:dyDescent="0.2">
      <c r="A5202" s="160" t="s">
        <v>29</v>
      </c>
      <c r="B5202" s="160" t="s">
        <v>166</v>
      </c>
      <c r="C5202" s="160">
        <f>_xlfn.XLOOKUP(B5202,'2.1.trackMPD'!$R$7:$R$29,'2.1.trackMPD'!$T$7:$T$29)</f>
        <v>5</v>
      </c>
      <c r="D5202" s="160">
        <v>1</v>
      </c>
      <c r="E5202" s="160" t="s">
        <v>6390</v>
      </c>
      <c r="F5202" s="160" t="s">
        <v>110</v>
      </c>
      <c r="G5202" s="160" t="s">
        <v>124</v>
      </c>
      <c r="H5202" s="160" t="s">
        <v>6392</v>
      </c>
      <c r="I5202" s="160" cm="1">
        <f t="array" ref="I5202">INDEX('2.1.trackMPD'!I:I/(24*60*60),
       MATCH(1,
             (A5202='2.1.trackMPD'!A:A)*
             (C5202='2.1.trackMPD'!D:D)*
             (D5202/10^6='2.1.trackMPD'!H:H)*
             (E5202='2.1.trackMPD'!F:F),
0))</f>
        <v>4.2298710997535877E-6</v>
      </c>
    </row>
    <row r="5203" spans="1:9" x14ac:dyDescent="0.2">
      <c r="A5203" s="160" t="s">
        <v>29</v>
      </c>
      <c r="B5203" s="160" t="s">
        <v>166</v>
      </c>
      <c r="C5203" s="160">
        <f>_xlfn.XLOOKUP(B5203,'2.1.trackMPD'!$R$7:$R$29,'2.1.trackMPD'!$T$7:$T$29)</f>
        <v>5</v>
      </c>
      <c r="D5203" s="160">
        <v>1</v>
      </c>
      <c r="E5203" s="160" t="s">
        <v>6390</v>
      </c>
      <c r="F5203" s="160" t="s">
        <v>110</v>
      </c>
      <c r="G5203" s="160" t="s">
        <v>140</v>
      </c>
      <c r="H5203" s="160" t="s">
        <v>6392</v>
      </c>
      <c r="I5203" s="160" cm="1">
        <f t="array" ref="I5203">INDEX('2.1.trackMPD'!J:J/(24*60*60),
       MATCH(1,
             (A5203='2.1.trackMPD'!A:A)*
             (C5203='2.1.trackMPD'!D:D)*
             (D5203/10^6='2.1.trackMPD'!H:H)*
             (E5203='2.1.trackMPD'!F:F),
0))</f>
        <v>2.7946407369403702E-5</v>
      </c>
    </row>
    <row r="5204" spans="1:9" x14ac:dyDescent="0.2">
      <c r="A5204" s="160" t="s">
        <v>29</v>
      </c>
      <c r="B5204" s="160" t="s">
        <v>166</v>
      </c>
      <c r="C5204" s="160">
        <f>_xlfn.XLOOKUP(B5204,'2.1.trackMPD'!$R$7:$R$29,'2.1.trackMPD'!$T$7:$T$29)</f>
        <v>5</v>
      </c>
      <c r="D5204" s="160">
        <v>1</v>
      </c>
      <c r="E5204" s="160" t="s">
        <v>6390</v>
      </c>
      <c r="F5204" s="160" t="s">
        <v>110</v>
      </c>
      <c r="G5204" s="160" t="s">
        <v>124</v>
      </c>
      <c r="H5204" s="160" t="s">
        <v>6393</v>
      </c>
      <c r="I5204" s="160" cm="1">
        <f t="array" ref="I5204">INDEX('2.1.trackMPD'!K:K/(24*60*60),
       MATCH(1,
             (A5204='2.1.trackMPD'!A:A)*
             (C5204='2.1.trackMPD'!D:D)*
             (D5204/10^6='2.1.trackMPD'!H:H)*
             (E5204='2.1.trackMPD'!F:F),
0))</f>
        <v>0</v>
      </c>
    </row>
    <row r="5205" spans="1:9" x14ac:dyDescent="0.2">
      <c r="A5205" s="160" t="s">
        <v>29</v>
      </c>
      <c r="B5205" s="160" t="s">
        <v>166</v>
      </c>
      <c r="C5205" s="160">
        <f>_xlfn.XLOOKUP(B5205,'2.1.trackMPD'!$R$7:$R$29,'2.1.trackMPD'!$T$7:$T$29)</f>
        <v>5</v>
      </c>
      <c r="D5205" s="160">
        <v>1</v>
      </c>
      <c r="E5205" s="160" t="s">
        <v>6390</v>
      </c>
      <c r="F5205" s="160" t="s">
        <v>110</v>
      </c>
      <c r="G5205" s="160" t="s">
        <v>140</v>
      </c>
      <c r="H5205" s="160" t="s">
        <v>6393</v>
      </c>
      <c r="I5205" s="160" cm="1">
        <f t="array" ref="I5205">INDEX('2.1.trackMPD'!L:L/(24*60*60),
       MATCH(1,
             (A5205='2.1.trackMPD'!A:A)*
             (C5205='2.1.trackMPD'!D:D)*
             (D5205/10^6='2.1.trackMPD'!H:H)*
             (E5205='2.1.trackMPD'!F:F),
0))</f>
        <v>0</v>
      </c>
    </row>
    <row r="5206" spans="1:9" x14ac:dyDescent="0.2">
      <c r="A5206" s="160" t="s">
        <v>29</v>
      </c>
      <c r="B5206" s="160" t="s">
        <v>166</v>
      </c>
      <c r="C5206" s="160">
        <f>_xlfn.XLOOKUP(B5206,'2.1.trackMPD'!$R$7:$R$29,'2.1.trackMPD'!$T$7:$T$29)</f>
        <v>5</v>
      </c>
      <c r="D5206" s="160">
        <v>10</v>
      </c>
      <c r="E5206" s="160" t="s">
        <v>6390</v>
      </c>
      <c r="F5206" s="160" t="s">
        <v>110</v>
      </c>
      <c r="G5206" s="160" t="s">
        <v>124</v>
      </c>
      <c r="H5206" s="160" t="s">
        <v>6392</v>
      </c>
      <c r="I5206" s="160" cm="1">
        <f t="array" ref="I5206">INDEX('2.1.trackMPD'!I:I/(24*60*60),
       MATCH(1,
             (A5206='2.1.trackMPD'!A:A)*
             (C5206='2.1.trackMPD'!D:D)*
             (D5206/10^6='2.1.trackMPD'!H:H)*
             (E5206='2.1.trackMPD'!F:F),
0))</f>
        <v>7.6998760719357519E-6</v>
      </c>
    </row>
    <row r="5207" spans="1:9" x14ac:dyDescent="0.2">
      <c r="A5207" s="160" t="s">
        <v>29</v>
      </c>
      <c r="B5207" s="160" t="s">
        <v>166</v>
      </c>
      <c r="C5207" s="160">
        <f>_xlfn.XLOOKUP(B5207,'2.1.trackMPD'!$R$7:$R$29,'2.1.trackMPD'!$T$7:$T$29)</f>
        <v>5</v>
      </c>
      <c r="D5207" s="160">
        <v>10</v>
      </c>
      <c r="E5207" s="160" t="s">
        <v>6390</v>
      </c>
      <c r="F5207" s="160" t="s">
        <v>110</v>
      </c>
      <c r="G5207" s="160" t="s">
        <v>140</v>
      </c>
      <c r="H5207" s="160" t="s">
        <v>6392</v>
      </c>
      <c r="I5207" s="160" cm="1">
        <f t="array" ref="I5207">INDEX('2.1.trackMPD'!J:J/(24*60*60),
       MATCH(1,
             (A5207='2.1.trackMPD'!A:A)*
             (C5207='2.1.trackMPD'!D:D)*
             (D5207/10^6='2.1.trackMPD'!H:H)*
             (E5207='2.1.trackMPD'!F:F),
0))</f>
        <v>3.4954509382027313E-5</v>
      </c>
    </row>
    <row r="5208" spans="1:9" x14ac:dyDescent="0.2">
      <c r="A5208" s="160" t="s">
        <v>29</v>
      </c>
      <c r="B5208" s="160" t="s">
        <v>166</v>
      </c>
      <c r="C5208" s="160">
        <f>_xlfn.XLOOKUP(B5208,'2.1.trackMPD'!$R$7:$R$29,'2.1.trackMPD'!$T$7:$T$29)</f>
        <v>5</v>
      </c>
      <c r="D5208" s="160">
        <v>10</v>
      </c>
      <c r="E5208" s="160" t="s">
        <v>6390</v>
      </c>
      <c r="F5208" s="160" t="s">
        <v>110</v>
      </c>
      <c r="G5208" s="160" t="s">
        <v>124</v>
      </c>
      <c r="H5208" s="160" t="s">
        <v>6393</v>
      </c>
      <c r="I5208" s="160" cm="1">
        <f t="array" ref="I5208">INDEX('2.1.trackMPD'!K:K/(24*60*60),
       MATCH(1,
             (A5208='2.1.trackMPD'!A:A)*
             (C5208='2.1.trackMPD'!D:D)*
             (D5208/10^6='2.1.trackMPD'!H:H)*
             (E5208='2.1.trackMPD'!F:F),
0))</f>
        <v>0</v>
      </c>
    </row>
    <row r="5209" spans="1:9" x14ac:dyDescent="0.2">
      <c r="A5209" s="160" t="s">
        <v>29</v>
      </c>
      <c r="B5209" s="160" t="s">
        <v>166</v>
      </c>
      <c r="C5209" s="160">
        <f>_xlfn.XLOOKUP(B5209,'2.1.trackMPD'!$R$7:$R$29,'2.1.trackMPD'!$T$7:$T$29)</f>
        <v>5</v>
      </c>
      <c r="D5209" s="160">
        <v>10</v>
      </c>
      <c r="E5209" s="160" t="s">
        <v>6390</v>
      </c>
      <c r="F5209" s="160" t="s">
        <v>110</v>
      </c>
      <c r="G5209" s="160" t="s">
        <v>140</v>
      </c>
      <c r="H5209" s="160" t="s">
        <v>6393</v>
      </c>
      <c r="I5209" s="160" cm="1">
        <f t="array" ref="I5209">INDEX('2.1.trackMPD'!L:L/(24*60*60),
       MATCH(1,
             (A5209='2.1.trackMPD'!A:A)*
             (C5209='2.1.trackMPD'!D:D)*
             (D5209/10^6='2.1.trackMPD'!H:H)*
             (E5209='2.1.trackMPD'!F:F),
0))</f>
        <v>0</v>
      </c>
    </row>
    <row r="5210" spans="1:9" x14ac:dyDescent="0.2">
      <c r="A5210" s="160" t="s">
        <v>29</v>
      </c>
      <c r="B5210" s="160" t="s">
        <v>166</v>
      </c>
      <c r="C5210" s="160">
        <f>_xlfn.XLOOKUP(B5210,'2.1.trackMPD'!$R$7:$R$29,'2.1.trackMPD'!$T$7:$T$29)</f>
        <v>5</v>
      </c>
      <c r="D5210" s="160">
        <v>100</v>
      </c>
      <c r="E5210" s="160" t="s">
        <v>6390</v>
      </c>
      <c r="F5210" s="160" t="s">
        <v>110</v>
      </c>
      <c r="G5210" s="160" t="s">
        <v>124</v>
      </c>
      <c r="H5210" s="160" t="s">
        <v>6392</v>
      </c>
      <c r="I5210" s="160" cm="1">
        <f t="array" ref="I5210">INDEX('2.1.trackMPD'!I:I/(24*60*60),
       MATCH(1,
             (A5210='2.1.trackMPD'!A:A)*
             (C5210='2.1.trackMPD'!D:D)*
             (D5210/10^6='2.1.trackMPD'!H:H)*
             (E5210='2.1.trackMPD'!F:F),
0))</f>
        <v>1.7117590347242825E-4</v>
      </c>
    </row>
    <row r="5211" spans="1:9" x14ac:dyDescent="0.2">
      <c r="A5211" s="160" t="s">
        <v>29</v>
      </c>
      <c r="B5211" s="160" t="s">
        <v>166</v>
      </c>
      <c r="C5211" s="160">
        <f>_xlfn.XLOOKUP(B5211,'2.1.trackMPD'!$R$7:$R$29,'2.1.trackMPD'!$T$7:$T$29)</f>
        <v>5</v>
      </c>
      <c r="D5211" s="160">
        <v>100</v>
      </c>
      <c r="E5211" s="160" t="s">
        <v>6390</v>
      </c>
      <c r="F5211" s="160" t="s">
        <v>110</v>
      </c>
      <c r="G5211" s="160" t="s">
        <v>140</v>
      </c>
      <c r="H5211" s="160" t="s">
        <v>6392</v>
      </c>
      <c r="I5211" s="160" cm="1">
        <f t="array" ref="I5211">INDEX('2.1.trackMPD'!J:J/(24*60*60),
       MATCH(1,
             (A5211='2.1.trackMPD'!A:A)*
             (C5211='2.1.trackMPD'!D:D)*
             (D5211/10^6='2.1.trackMPD'!H:H)*
             (E5211='2.1.trackMPD'!F:F),
0))</f>
        <v>1.8097718493411807E-4</v>
      </c>
    </row>
    <row r="5212" spans="1:9" x14ac:dyDescent="0.2">
      <c r="A5212" s="160" t="s">
        <v>29</v>
      </c>
      <c r="B5212" s="160" t="s">
        <v>166</v>
      </c>
      <c r="C5212" s="160">
        <f>_xlfn.XLOOKUP(B5212,'2.1.trackMPD'!$R$7:$R$29,'2.1.trackMPD'!$T$7:$T$29)</f>
        <v>5</v>
      </c>
      <c r="D5212" s="160">
        <v>100</v>
      </c>
      <c r="E5212" s="160" t="s">
        <v>6390</v>
      </c>
      <c r="F5212" s="160" t="s">
        <v>110</v>
      </c>
      <c r="G5212" s="160" t="s">
        <v>124</v>
      </c>
      <c r="H5212" s="160" t="s">
        <v>6393</v>
      </c>
      <c r="I5212" s="160" cm="1">
        <f t="array" ref="I5212">INDEX('2.1.trackMPD'!K:K/(24*60*60),
       MATCH(1,
             (A5212='2.1.trackMPD'!A:A)*
             (C5212='2.1.trackMPD'!D:D)*
             (D5212/10^6='2.1.trackMPD'!H:H)*
             (E5212='2.1.trackMPD'!F:F),
0))</f>
        <v>0</v>
      </c>
    </row>
    <row r="5213" spans="1:9" x14ac:dyDescent="0.2">
      <c r="A5213" s="160" t="s">
        <v>29</v>
      </c>
      <c r="B5213" s="160" t="s">
        <v>166</v>
      </c>
      <c r="C5213" s="160">
        <f>_xlfn.XLOOKUP(B5213,'2.1.trackMPD'!$R$7:$R$29,'2.1.trackMPD'!$T$7:$T$29)</f>
        <v>5</v>
      </c>
      <c r="D5213" s="160">
        <v>100</v>
      </c>
      <c r="E5213" s="160" t="s">
        <v>6390</v>
      </c>
      <c r="F5213" s="160" t="s">
        <v>110</v>
      </c>
      <c r="G5213" s="160" t="s">
        <v>140</v>
      </c>
      <c r="H5213" s="160" t="s">
        <v>6393</v>
      </c>
      <c r="I5213" s="160" cm="1">
        <f t="array" ref="I5213">INDEX('2.1.trackMPD'!L:L/(24*60*60),
       MATCH(1,
             (A5213='2.1.trackMPD'!A:A)*
             (C5213='2.1.trackMPD'!D:D)*
             (D5213/10^6='2.1.trackMPD'!H:H)*
             (E5213='2.1.trackMPD'!F:F),
0))</f>
        <v>0</v>
      </c>
    </row>
    <row r="5214" spans="1:9" x14ac:dyDescent="0.2">
      <c r="A5214" s="160" t="s">
        <v>29</v>
      </c>
      <c r="B5214" s="160" t="s">
        <v>166</v>
      </c>
      <c r="C5214" s="160">
        <f>_xlfn.XLOOKUP(B5214,'2.1.trackMPD'!$R$7:$R$29,'2.1.trackMPD'!$T$7:$T$29)</f>
        <v>5</v>
      </c>
      <c r="D5214" s="160">
        <v>1000</v>
      </c>
      <c r="E5214" s="160" t="s">
        <v>6390</v>
      </c>
      <c r="F5214" s="160" t="s">
        <v>110</v>
      </c>
      <c r="G5214" s="160" t="s">
        <v>124</v>
      </c>
      <c r="H5214" s="160" t="s">
        <v>6392</v>
      </c>
      <c r="I5214" s="160" cm="1">
        <f t="array" ref="I5214">INDEX('2.1.trackMPD'!I:I/(24*60*60),
       MATCH(1,
             (A5214='2.1.trackMPD'!A:A)*
             (C5214='2.1.trackMPD'!D:D)*
             (D5214/10^6='2.1.trackMPD'!H:H)*
             (E5214='2.1.trackMPD'!F:F),
0))</f>
        <v>1.3198031251639234E-2</v>
      </c>
    </row>
    <row r="5215" spans="1:9" x14ac:dyDescent="0.2">
      <c r="A5215" s="160" t="s">
        <v>29</v>
      </c>
      <c r="B5215" s="160" t="s">
        <v>166</v>
      </c>
      <c r="C5215" s="160">
        <f>_xlfn.XLOOKUP(B5215,'2.1.trackMPD'!$R$7:$R$29,'2.1.trackMPD'!$T$7:$T$29)</f>
        <v>5</v>
      </c>
      <c r="D5215" s="160">
        <v>1000</v>
      </c>
      <c r="E5215" s="160" t="s">
        <v>6390</v>
      </c>
      <c r="F5215" s="160" t="s">
        <v>110</v>
      </c>
      <c r="G5215" s="160" t="s">
        <v>140</v>
      </c>
      <c r="H5215" s="160" t="s">
        <v>6392</v>
      </c>
      <c r="I5215" s="160" cm="1">
        <f t="array" ref="I5215">INDEX('2.1.trackMPD'!J:J/(24*60*60),
       MATCH(1,
             (A5215='2.1.trackMPD'!A:A)*
             (C5215='2.1.trackMPD'!D:D)*
             (D5215/10^6='2.1.trackMPD'!H:H)*
             (E5215='2.1.trackMPD'!F:F),
0))</f>
        <v>1.1167564784113229E-2</v>
      </c>
    </row>
    <row r="5216" spans="1:9" x14ac:dyDescent="0.2">
      <c r="A5216" s="160" t="s">
        <v>29</v>
      </c>
      <c r="B5216" s="160" t="s">
        <v>166</v>
      </c>
      <c r="C5216" s="160">
        <f>_xlfn.XLOOKUP(B5216,'2.1.trackMPD'!$R$7:$R$29,'2.1.trackMPD'!$T$7:$T$29)</f>
        <v>5</v>
      </c>
      <c r="D5216" s="160">
        <v>1000</v>
      </c>
      <c r="E5216" s="160" t="s">
        <v>6390</v>
      </c>
      <c r="F5216" s="160" t="s">
        <v>110</v>
      </c>
      <c r="G5216" s="160" t="s">
        <v>124</v>
      </c>
      <c r="H5216" s="160" t="s">
        <v>6393</v>
      </c>
      <c r="I5216" s="160" cm="1">
        <f t="array" ref="I5216">INDEX('2.1.trackMPD'!K:K/(24*60*60),
       MATCH(1,
             (A5216='2.1.trackMPD'!A:A)*
             (C5216='2.1.trackMPD'!D:D)*
             (D5216/10^6='2.1.trackMPD'!H:H)*
             (E5216='2.1.trackMPD'!F:F),
0))</f>
        <v>0</v>
      </c>
    </row>
    <row r="5217" spans="1:9" x14ac:dyDescent="0.2">
      <c r="A5217" s="160" t="s">
        <v>29</v>
      </c>
      <c r="B5217" s="160" t="s">
        <v>166</v>
      </c>
      <c r="C5217" s="160">
        <f>_xlfn.XLOOKUP(B5217,'2.1.trackMPD'!$R$7:$R$29,'2.1.trackMPD'!$T$7:$T$29)</f>
        <v>5</v>
      </c>
      <c r="D5217" s="160">
        <v>1000</v>
      </c>
      <c r="E5217" s="160" t="s">
        <v>6390</v>
      </c>
      <c r="F5217" s="160" t="s">
        <v>110</v>
      </c>
      <c r="G5217" s="160" t="s">
        <v>140</v>
      </c>
      <c r="H5217" s="160" t="s">
        <v>6393</v>
      </c>
      <c r="I5217" s="160" cm="1">
        <f t="array" ref="I5217">INDEX('2.1.trackMPD'!L:L/(24*60*60),
       MATCH(1,
             (A5217='2.1.trackMPD'!A:A)*
             (C5217='2.1.trackMPD'!D:D)*
             (D5217/10^6='2.1.trackMPD'!H:H)*
             (E5217='2.1.trackMPD'!F:F),
0))</f>
        <v>0</v>
      </c>
    </row>
    <row r="5218" spans="1:9" x14ac:dyDescent="0.2">
      <c r="A5218" s="160" t="s">
        <v>29</v>
      </c>
      <c r="B5218" s="160" t="s">
        <v>166</v>
      </c>
      <c r="C5218" s="160">
        <f>_xlfn.XLOOKUP(B5218,'2.1.trackMPD'!$R$7:$R$29,'2.1.trackMPD'!$T$7:$T$29)</f>
        <v>5</v>
      </c>
      <c r="D5218" s="160">
        <v>5000</v>
      </c>
      <c r="E5218" s="160" t="s">
        <v>6390</v>
      </c>
      <c r="F5218" s="160" t="s">
        <v>110</v>
      </c>
      <c r="G5218" s="160" t="s">
        <v>124</v>
      </c>
      <c r="H5218" s="160" t="s">
        <v>6392</v>
      </c>
      <c r="I5218" s="160" cm="1">
        <f t="array" ref="I5218">INDEX('2.1.trackMPD'!I:I/(24*60*60),
       MATCH(1,
             (A5218='2.1.trackMPD'!A:A)*
             (C5218='2.1.trackMPD'!D:D)*
             (D5218/10^6='2.1.trackMPD'!H:H)*
             (E5218='2.1.trackMPD'!F:F),
0))</f>
        <v>7.5481672147612852E-2</v>
      </c>
    </row>
    <row r="5219" spans="1:9" x14ac:dyDescent="0.2">
      <c r="A5219" s="160" t="s">
        <v>29</v>
      </c>
      <c r="B5219" s="160" t="s">
        <v>166</v>
      </c>
      <c r="C5219" s="160">
        <f>_xlfn.XLOOKUP(B5219,'2.1.trackMPD'!$R$7:$R$29,'2.1.trackMPD'!$T$7:$T$29)</f>
        <v>5</v>
      </c>
      <c r="D5219" s="160">
        <v>5000</v>
      </c>
      <c r="E5219" s="160" t="s">
        <v>6390</v>
      </c>
      <c r="F5219" s="160" t="s">
        <v>110</v>
      </c>
      <c r="G5219" s="160" t="s">
        <v>140</v>
      </c>
      <c r="H5219" s="160" t="s">
        <v>6392</v>
      </c>
      <c r="I5219" s="160" cm="1">
        <f t="array" ref="I5219">INDEX('2.1.trackMPD'!J:J/(24*60*60),
       MATCH(1,
             (A5219='2.1.trackMPD'!A:A)*
             (C5219='2.1.trackMPD'!D:D)*
             (D5219/10^6='2.1.trackMPD'!H:H)*
             (E5219='2.1.trackMPD'!F:F),
0))</f>
        <v>6.3869082142016781E-2</v>
      </c>
    </row>
    <row r="5220" spans="1:9" x14ac:dyDescent="0.2">
      <c r="A5220" s="160" t="s">
        <v>29</v>
      </c>
      <c r="B5220" s="160" t="s">
        <v>166</v>
      </c>
      <c r="C5220" s="160">
        <f>_xlfn.XLOOKUP(B5220,'2.1.trackMPD'!$R$7:$R$29,'2.1.trackMPD'!$T$7:$T$29)</f>
        <v>5</v>
      </c>
      <c r="D5220" s="160">
        <v>5000</v>
      </c>
      <c r="E5220" s="160" t="s">
        <v>6390</v>
      </c>
      <c r="F5220" s="160" t="s">
        <v>110</v>
      </c>
      <c r="G5220" s="160" t="s">
        <v>124</v>
      </c>
      <c r="H5220" s="160" t="s">
        <v>6393</v>
      </c>
      <c r="I5220" s="160" cm="1">
        <f t="array" ref="I5220">INDEX('2.1.trackMPD'!K:K/(24*60*60),
       MATCH(1,
             (A5220='2.1.trackMPD'!A:A)*
             (C5220='2.1.trackMPD'!D:D)*
             (D5220/10^6='2.1.trackMPD'!H:H)*
             (E5220='2.1.trackMPD'!F:F),
0))</f>
        <v>0</v>
      </c>
    </row>
    <row r="5221" spans="1:9" x14ac:dyDescent="0.2">
      <c r="A5221" s="160" t="s">
        <v>29</v>
      </c>
      <c r="B5221" s="160" t="s">
        <v>166</v>
      </c>
      <c r="C5221" s="160">
        <f>_xlfn.XLOOKUP(B5221,'2.1.trackMPD'!$R$7:$R$29,'2.1.trackMPD'!$T$7:$T$29)</f>
        <v>5</v>
      </c>
      <c r="D5221" s="160">
        <v>5000</v>
      </c>
      <c r="E5221" s="160" t="s">
        <v>6390</v>
      </c>
      <c r="F5221" s="160" t="s">
        <v>110</v>
      </c>
      <c r="G5221" s="160" t="s">
        <v>140</v>
      </c>
      <c r="H5221" s="160" t="s">
        <v>6393</v>
      </c>
      <c r="I5221" s="160" cm="1">
        <f t="array" ref="I5221">INDEX('2.1.trackMPD'!L:L/(24*60*60),
       MATCH(1,
             (A5221='2.1.trackMPD'!A:A)*
             (C5221='2.1.trackMPD'!D:D)*
             (D5221/10^6='2.1.trackMPD'!H:H)*
             (E5221='2.1.trackMPD'!F:F),
0))</f>
        <v>0</v>
      </c>
    </row>
    <row r="5222" spans="1:9" x14ac:dyDescent="0.2">
      <c r="A5222" s="160" t="s">
        <v>29</v>
      </c>
      <c r="B5222" s="160" t="s">
        <v>166</v>
      </c>
      <c r="C5222" s="160">
        <f>_xlfn.XLOOKUP(B5222,'2.1.trackMPD'!$R$7:$R$29,'2.1.trackMPD'!$T$7:$T$29)</f>
        <v>5</v>
      </c>
      <c r="D5222" s="160">
        <v>1</v>
      </c>
      <c r="E5222" s="160" t="s">
        <v>6394</v>
      </c>
      <c r="F5222" s="160" t="s">
        <v>110</v>
      </c>
      <c r="G5222" s="160" t="s">
        <v>124</v>
      </c>
      <c r="H5222" s="160" t="s">
        <v>6392</v>
      </c>
      <c r="I5222" s="160" cm="1">
        <f t="array" ref="I5222">INDEX('2.1.trackMPD'!I:I/(24*60*60),
       MATCH(1,
             (A5222='2.1.trackMPD'!A:A)*
             (C5222='2.1.trackMPD'!D:D)*
             (D5222/10^6='2.1.trackMPD'!H:H)*
             (E5222='2.1.trackMPD'!F:F),
0))</f>
        <v>9.4978611240478355E-6</v>
      </c>
    </row>
    <row r="5223" spans="1:9" x14ac:dyDescent="0.2">
      <c r="A5223" s="160" t="s">
        <v>29</v>
      </c>
      <c r="B5223" s="160" t="s">
        <v>166</v>
      </c>
      <c r="C5223" s="160">
        <f>_xlfn.XLOOKUP(B5223,'2.1.trackMPD'!$R$7:$R$29,'2.1.trackMPD'!$T$7:$T$29)</f>
        <v>5</v>
      </c>
      <c r="D5223" s="160">
        <v>1</v>
      </c>
      <c r="E5223" s="160" t="s">
        <v>6394</v>
      </c>
      <c r="F5223" s="160" t="s">
        <v>110</v>
      </c>
      <c r="G5223" s="160" t="s">
        <v>140</v>
      </c>
      <c r="H5223" s="160" t="s">
        <v>6392</v>
      </c>
      <c r="I5223" s="160" cm="1">
        <f t="array" ref="I5223">INDEX('2.1.trackMPD'!J:J/(24*60*60),
       MATCH(1,
             (A5223='2.1.trackMPD'!A:A)*
             (C5223='2.1.trackMPD'!D:D)*
             (D5223/10^6='2.1.trackMPD'!H:H)*
             (E5223='2.1.trackMPD'!F:F),
0))</f>
        <v>3.29451680270912E-5</v>
      </c>
    </row>
    <row r="5224" spans="1:9" x14ac:dyDescent="0.2">
      <c r="A5224" s="160" t="s">
        <v>29</v>
      </c>
      <c r="B5224" s="160" t="s">
        <v>166</v>
      </c>
      <c r="C5224" s="160">
        <f>_xlfn.XLOOKUP(B5224,'2.1.trackMPD'!$R$7:$R$29,'2.1.trackMPD'!$T$7:$T$29)</f>
        <v>5</v>
      </c>
      <c r="D5224" s="160">
        <v>1</v>
      </c>
      <c r="E5224" s="160" t="s">
        <v>6394</v>
      </c>
      <c r="F5224" s="160" t="s">
        <v>110</v>
      </c>
      <c r="G5224" s="160" t="s">
        <v>124</v>
      </c>
      <c r="H5224" s="160" t="s">
        <v>6393</v>
      </c>
      <c r="I5224" s="160" cm="1">
        <f t="array" ref="I5224">INDEX('2.1.trackMPD'!K:K/(24*60*60),
       MATCH(1,
             (A5224='2.1.trackMPD'!A:A)*
             (C5224='2.1.trackMPD'!D:D)*
             (D5224/10^6='2.1.trackMPD'!H:H)*
             (E5224='2.1.trackMPD'!F:F),
0))</f>
        <v>0</v>
      </c>
    </row>
    <row r="5225" spans="1:9" x14ac:dyDescent="0.2">
      <c r="A5225" s="160" t="s">
        <v>29</v>
      </c>
      <c r="B5225" s="160" t="s">
        <v>166</v>
      </c>
      <c r="C5225" s="160">
        <f>_xlfn.XLOOKUP(B5225,'2.1.trackMPD'!$R$7:$R$29,'2.1.trackMPD'!$T$7:$T$29)</f>
        <v>5</v>
      </c>
      <c r="D5225" s="160">
        <v>1</v>
      </c>
      <c r="E5225" s="160" t="s">
        <v>6394</v>
      </c>
      <c r="F5225" s="160" t="s">
        <v>110</v>
      </c>
      <c r="G5225" s="160" t="s">
        <v>140</v>
      </c>
      <c r="H5225" s="160" t="s">
        <v>6393</v>
      </c>
      <c r="I5225" s="160" cm="1">
        <f t="array" ref="I5225">INDEX('2.1.trackMPD'!L:L/(24*60*60),
       MATCH(1,
             (A5225='2.1.trackMPD'!A:A)*
             (C5225='2.1.trackMPD'!D:D)*
             (D5225/10^6='2.1.trackMPD'!H:H)*
             (E5225='2.1.trackMPD'!F:F),
0))</f>
        <v>0</v>
      </c>
    </row>
    <row r="5226" spans="1:9" x14ac:dyDescent="0.2">
      <c r="A5226" s="160" t="s">
        <v>29</v>
      </c>
      <c r="B5226" s="160" t="s">
        <v>166</v>
      </c>
      <c r="C5226" s="160">
        <f>_xlfn.XLOOKUP(B5226,'2.1.trackMPD'!$R$7:$R$29,'2.1.trackMPD'!$T$7:$T$29)</f>
        <v>5</v>
      </c>
      <c r="D5226" s="160">
        <v>10</v>
      </c>
      <c r="E5226" s="160" t="s">
        <v>6394</v>
      </c>
      <c r="F5226" s="160" t="s">
        <v>110</v>
      </c>
      <c r="G5226" s="160" t="s">
        <v>124</v>
      </c>
      <c r="H5226" s="160" t="s">
        <v>6392</v>
      </c>
      <c r="I5226" s="160" cm="1">
        <f t="array" ref="I5226">INDEX('2.1.trackMPD'!I:I/(24*60*60),
       MATCH(1,
             (A5226='2.1.trackMPD'!A:A)*
             (C5226='2.1.trackMPD'!D:D)*
             (D5226/10^6='2.1.trackMPD'!H:H)*
             (E5226='2.1.trackMPD'!F:F),
0))</f>
        <v>5.8917833900903583E-5</v>
      </c>
    </row>
    <row r="5227" spans="1:9" x14ac:dyDescent="0.2">
      <c r="A5227" s="160" t="s">
        <v>29</v>
      </c>
      <c r="B5227" s="160" t="s">
        <v>166</v>
      </c>
      <c r="C5227" s="160">
        <f>_xlfn.XLOOKUP(B5227,'2.1.trackMPD'!$R$7:$R$29,'2.1.trackMPD'!$T$7:$T$29)</f>
        <v>5</v>
      </c>
      <c r="D5227" s="160">
        <v>10</v>
      </c>
      <c r="E5227" s="160" t="s">
        <v>6394</v>
      </c>
      <c r="F5227" s="160" t="s">
        <v>110</v>
      </c>
      <c r="G5227" s="160" t="s">
        <v>140</v>
      </c>
      <c r="H5227" s="160" t="s">
        <v>6392</v>
      </c>
      <c r="I5227" s="160" cm="1">
        <f t="array" ref="I5227">INDEX('2.1.trackMPD'!J:J/(24*60*60),
       MATCH(1,
             (A5227='2.1.trackMPD'!A:A)*
             (C5227='2.1.trackMPD'!D:D)*
             (D5227/10^6='2.1.trackMPD'!H:H)*
             (E5227='2.1.trackMPD'!F:F),
0))</f>
        <v>1.0895872312875034E-4</v>
      </c>
    </row>
    <row r="5228" spans="1:9" x14ac:dyDescent="0.2">
      <c r="A5228" s="160" t="s">
        <v>29</v>
      </c>
      <c r="B5228" s="160" t="s">
        <v>166</v>
      </c>
      <c r="C5228" s="160">
        <f>_xlfn.XLOOKUP(B5228,'2.1.trackMPD'!$R$7:$R$29,'2.1.trackMPD'!$T$7:$T$29)</f>
        <v>5</v>
      </c>
      <c r="D5228" s="160">
        <v>10</v>
      </c>
      <c r="E5228" s="160" t="s">
        <v>6394</v>
      </c>
      <c r="F5228" s="160" t="s">
        <v>110</v>
      </c>
      <c r="G5228" s="160" t="s">
        <v>124</v>
      </c>
      <c r="H5228" s="160" t="s">
        <v>6393</v>
      </c>
      <c r="I5228" s="160" cm="1">
        <f t="array" ref="I5228">INDEX('2.1.trackMPD'!K:K/(24*60*60),
       MATCH(1,
             (A5228='2.1.trackMPD'!A:A)*
             (C5228='2.1.trackMPD'!D:D)*
             (D5228/10^6='2.1.trackMPD'!H:H)*
             (E5228='2.1.trackMPD'!F:F),
0))</f>
        <v>0</v>
      </c>
    </row>
    <row r="5229" spans="1:9" x14ac:dyDescent="0.2">
      <c r="A5229" s="160" t="s">
        <v>29</v>
      </c>
      <c r="B5229" s="160" t="s">
        <v>166</v>
      </c>
      <c r="C5229" s="160">
        <f>_xlfn.XLOOKUP(B5229,'2.1.trackMPD'!$R$7:$R$29,'2.1.trackMPD'!$T$7:$T$29)</f>
        <v>5</v>
      </c>
      <c r="D5229" s="160">
        <v>10</v>
      </c>
      <c r="E5229" s="160" t="s">
        <v>6394</v>
      </c>
      <c r="F5229" s="160" t="s">
        <v>110</v>
      </c>
      <c r="G5229" s="160" t="s">
        <v>140</v>
      </c>
      <c r="H5229" s="160" t="s">
        <v>6393</v>
      </c>
      <c r="I5229" s="160" cm="1">
        <f t="array" ref="I5229">INDEX('2.1.trackMPD'!L:L/(24*60*60),
       MATCH(1,
             (A5229='2.1.trackMPD'!A:A)*
             (C5229='2.1.trackMPD'!D:D)*
             (D5229/10^6='2.1.trackMPD'!H:H)*
             (E5229='2.1.trackMPD'!F:F),
0))</f>
        <v>0</v>
      </c>
    </row>
    <row r="5230" spans="1:9" x14ac:dyDescent="0.2">
      <c r="A5230" s="160" t="s">
        <v>29</v>
      </c>
      <c r="B5230" s="160" t="s">
        <v>166</v>
      </c>
      <c r="C5230" s="160">
        <f>_xlfn.XLOOKUP(B5230,'2.1.trackMPD'!$R$7:$R$29,'2.1.trackMPD'!$T$7:$T$29)</f>
        <v>5</v>
      </c>
      <c r="D5230" s="160">
        <v>100</v>
      </c>
      <c r="E5230" s="160" t="s">
        <v>6394</v>
      </c>
      <c r="F5230" s="160" t="s">
        <v>110</v>
      </c>
      <c r="G5230" s="160" t="s">
        <v>124</v>
      </c>
      <c r="H5230" s="160" t="s">
        <v>6392</v>
      </c>
      <c r="I5230" s="160" cm="1">
        <f t="array" ref="I5230">INDEX('2.1.trackMPD'!I:I/(24*60*60),
       MATCH(1,
             (A5230='2.1.trackMPD'!A:A)*
             (C5230='2.1.trackMPD'!D:D)*
             (D5230/10^6='2.1.trackMPD'!H:H)*
             (E5230='2.1.trackMPD'!F:F),
0))</f>
        <v>9.1165513815770255E-4</v>
      </c>
    </row>
    <row r="5231" spans="1:9" x14ac:dyDescent="0.2">
      <c r="A5231" s="160" t="s">
        <v>29</v>
      </c>
      <c r="B5231" s="160" t="s">
        <v>166</v>
      </c>
      <c r="C5231" s="160">
        <f>_xlfn.XLOOKUP(B5231,'2.1.trackMPD'!$R$7:$R$29,'2.1.trackMPD'!$T$7:$T$29)</f>
        <v>5</v>
      </c>
      <c r="D5231" s="160">
        <v>100</v>
      </c>
      <c r="E5231" s="160" t="s">
        <v>6394</v>
      </c>
      <c r="F5231" s="160" t="s">
        <v>110</v>
      </c>
      <c r="G5231" s="160" t="s">
        <v>140</v>
      </c>
      <c r="H5231" s="160" t="s">
        <v>6392</v>
      </c>
      <c r="I5231" s="160" cm="1">
        <f t="array" ref="I5231">INDEX('2.1.trackMPD'!J:J/(24*60*60),
       MATCH(1,
             (A5231='2.1.trackMPD'!A:A)*
             (C5231='2.1.trackMPD'!D:D)*
             (D5231/10^6='2.1.trackMPD'!H:H)*
             (E5231='2.1.trackMPD'!F:F),
0))</f>
        <v>7.926690947341157E-4</v>
      </c>
    </row>
    <row r="5232" spans="1:9" x14ac:dyDescent="0.2">
      <c r="A5232" s="160" t="s">
        <v>29</v>
      </c>
      <c r="B5232" s="160" t="s">
        <v>166</v>
      </c>
      <c r="C5232" s="160">
        <f>_xlfn.XLOOKUP(B5232,'2.1.trackMPD'!$R$7:$R$29,'2.1.trackMPD'!$T$7:$T$29)</f>
        <v>5</v>
      </c>
      <c r="D5232" s="160">
        <v>100</v>
      </c>
      <c r="E5232" s="160" t="s">
        <v>6394</v>
      </c>
      <c r="F5232" s="160" t="s">
        <v>110</v>
      </c>
      <c r="G5232" s="160" t="s">
        <v>124</v>
      </c>
      <c r="H5232" s="160" t="s">
        <v>6393</v>
      </c>
      <c r="I5232" s="160" cm="1">
        <f t="array" ref="I5232">INDEX('2.1.trackMPD'!K:K/(24*60*60),
       MATCH(1,
             (A5232='2.1.trackMPD'!A:A)*
             (C5232='2.1.trackMPD'!D:D)*
             (D5232/10^6='2.1.trackMPD'!H:H)*
             (E5232='2.1.trackMPD'!F:F),
0))</f>
        <v>0</v>
      </c>
    </row>
    <row r="5233" spans="1:9" x14ac:dyDescent="0.2">
      <c r="A5233" s="160" t="s">
        <v>29</v>
      </c>
      <c r="B5233" s="160" t="s">
        <v>166</v>
      </c>
      <c r="C5233" s="160">
        <f>_xlfn.XLOOKUP(B5233,'2.1.trackMPD'!$R$7:$R$29,'2.1.trackMPD'!$T$7:$T$29)</f>
        <v>5</v>
      </c>
      <c r="D5233" s="160">
        <v>100</v>
      </c>
      <c r="E5233" s="160" t="s">
        <v>6394</v>
      </c>
      <c r="F5233" s="160" t="s">
        <v>110</v>
      </c>
      <c r="G5233" s="160" t="s">
        <v>140</v>
      </c>
      <c r="H5233" s="160" t="s">
        <v>6393</v>
      </c>
      <c r="I5233" s="160" cm="1">
        <f t="array" ref="I5233">INDEX('2.1.trackMPD'!L:L/(24*60*60),
       MATCH(1,
             (A5233='2.1.trackMPD'!A:A)*
             (C5233='2.1.trackMPD'!D:D)*
             (D5233/10^6='2.1.trackMPD'!H:H)*
             (E5233='2.1.trackMPD'!F:F),
0))</f>
        <v>0</v>
      </c>
    </row>
    <row r="5234" spans="1:9" x14ac:dyDescent="0.2">
      <c r="A5234" s="160" t="s">
        <v>29</v>
      </c>
      <c r="B5234" s="160" t="s">
        <v>166</v>
      </c>
      <c r="C5234" s="160">
        <f>_xlfn.XLOOKUP(B5234,'2.1.trackMPD'!$R$7:$R$29,'2.1.trackMPD'!$T$7:$T$29)</f>
        <v>5</v>
      </c>
      <c r="D5234" s="160">
        <v>1000</v>
      </c>
      <c r="E5234" s="160" t="s">
        <v>6394</v>
      </c>
      <c r="F5234" s="160" t="s">
        <v>110</v>
      </c>
      <c r="G5234" s="160" t="s">
        <v>124</v>
      </c>
      <c r="H5234" s="160" t="s">
        <v>6392</v>
      </c>
      <c r="I5234" s="160" cm="1">
        <f t="array" ref="I5234">INDEX('2.1.trackMPD'!I:I/(24*60*60),
       MATCH(1,
             (A5234='2.1.trackMPD'!A:A)*
             (C5234='2.1.trackMPD'!D:D)*
             (D5234/10^6='2.1.trackMPD'!H:H)*
             (E5234='2.1.trackMPD'!F:F),
0))</f>
        <v>1.8181790344472339E-2</v>
      </c>
    </row>
    <row r="5235" spans="1:9" x14ac:dyDescent="0.2">
      <c r="A5235" s="160" t="s">
        <v>29</v>
      </c>
      <c r="B5235" s="160" t="s">
        <v>166</v>
      </c>
      <c r="C5235" s="160">
        <f>_xlfn.XLOOKUP(B5235,'2.1.trackMPD'!$R$7:$R$29,'2.1.trackMPD'!$T$7:$T$29)</f>
        <v>5</v>
      </c>
      <c r="D5235" s="160">
        <v>1000</v>
      </c>
      <c r="E5235" s="160" t="s">
        <v>6394</v>
      </c>
      <c r="F5235" s="160" t="s">
        <v>110</v>
      </c>
      <c r="G5235" s="160" t="s">
        <v>140</v>
      </c>
      <c r="H5235" s="160" t="s">
        <v>6392</v>
      </c>
      <c r="I5235" s="160" cm="1">
        <f t="array" ref="I5235">INDEX('2.1.trackMPD'!J:J/(24*60*60),
       MATCH(1,
             (A5235='2.1.trackMPD'!A:A)*
             (C5235='2.1.trackMPD'!D:D)*
             (D5235/10^6='2.1.trackMPD'!H:H)*
             (E5235='2.1.trackMPD'!F:F),
0))</f>
        <v>1.5384591369468287E-2</v>
      </c>
    </row>
    <row r="5236" spans="1:9" x14ac:dyDescent="0.2">
      <c r="A5236" s="160" t="s">
        <v>29</v>
      </c>
      <c r="B5236" s="160" t="s">
        <v>166</v>
      </c>
      <c r="C5236" s="160">
        <f>_xlfn.XLOOKUP(B5236,'2.1.trackMPD'!$R$7:$R$29,'2.1.trackMPD'!$T$7:$T$29)</f>
        <v>5</v>
      </c>
      <c r="D5236" s="160">
        <v>1000</v>
      </c>
      <c r="E5236" s="160" t="s">
        <v>6394</v>
      </c>
      <c r="F5236" s="160" t="s">
        <v>110</v>
      </c>
      <c r="G5236" s="160" t="s">
        <v>124</v>
      </c>
      <c r="H5236" s="160" t="s">
        <v>6393</v>
      </c>
      <c r="I5236" s="160" cm="1">
        <f t="array" ref="I5236">INDEX('2.1.trackMPD'!K:K/(24*60*60),
       MATCH(1,
             (A5236='2.1.trackMPD'!A:A)*
             (C5236='2.1.trackMPD'!D:D)*
             (D5236/10^6='2.1.trackMPD'!H:H)*
             (E5236='2.1.trackMPD'!F:F),
0))</f>
        <v>0</v>
      </c>
    </row>
    <row r="5237" spans="1:9" x14ac:dyDescent="0.2">
      <c r="A5237" s="160" t="s">
        <v>29</v>
      </c>
      <c r="B5237" s="160" t="s">
        <v>166</v>
      </c>
      <c r="C5237" s="160">
        <f>_xlfn.XLOOKUP(B5237,'2.1.trackMPD'!$R$7:$R$29,'2.1.trackMPD'!$T$7:$T$29)</f>
        <v>5</v>
      </c>
      <c r="D5237" s="160">
        <v>1000</v>
      </c>
      <c r="E5237" s="160" t="s">
        <v>6394</v>
      </c>
      <c r="F5237" s="160" t="s">
        <v>110</v>
      </c>
      <c r="G5237" s="160" t="s">
        <v>140</v>
      </c>
      <c r="H5237" s="160" t="s">
        <v>6393</v>
      </c>
      <c r="I5237" s="160" cm="1">
        <f t="array" ref="I5237">INDEX('2.1.trackMPD'!L:L/(24*60*60),
       MATCH(1,
             (A5237='2.1.trackMPD'!A:A)*
             (C5237='2.1.trackMPD'!D:D)*
             (D5237/10^6='2.1.trackMPD'!H:H)*
             (E5237='2.1.trackMPD'!F:F),
0))</f>
        <v>0</v>
      </c>
    </row>
    <row r="5238" spans="1:9" x14ac:dyDescent="0.2">
      <c r="A5238" s="160" t="s">
        <v>29</v>
      </c>
      <c r="B5238" s="160" t="s">
        <v>166</v>
      </c>
      <c r="C5238" s="160">
        <f>_xlfn.XLOOKUP(B5238,'2.1.trackMPD'!$R$7:$R$29,'2.1.trackMPD'!$T$7:$T$29)</f>
        <v>5</v>
      </c>
      <c r="D5238" s="160">
        <v>5000</v>
      </c>
      <c r="E5238" s="160" t="s">
        <v>6394</v>
      </c>
      <c r="F5238" s="160" t="s">
        <v>110</v>
      </c>
      <c r="G5238" s="160" t="s">
        <v>124</v>
      </c>
      <c r="H5238" s="160" t="s">
        <v>6392</v>
      </c>
      <c r="I5238" s="160" cm="1">
        <f t="array" ref="I5238">INDEX('2.1.trackMPD'!I:I/(24*60*60),
       MATCH(1,
             (A5238='2.1.trackMPD'!A:A)*
             (C5238='2.1.trackMPD'!D:D)*
             (D5238/10^6='2.1.trackMPD'!H:H)*
             (E5238='2.1.trackMPD'!F:F),
0))</f>
        <v>5.1772010335679165E-2</v>
      </c>
    </row>
    <row r="5239" spans="1:9" x14ac:dyDescent="0.2">
      <c r="A5239" s="160" t="s">
        <v>29</v>
      </c>
      <c r="B5239" s="160" t="s">
        <v>166</v>
      </c>
      <c r="C5239" s="160">
        <f>_xlfn.XLOOKUP(B5239,'2.1.trackMPD'!$R$7:$R$29,'2.1.trackMPD'!$T$7:$T$29)</f>
        <v>5</v>
      </c>
      <c r="D5239" s="160">
        <v>5000</v>
      </c>
      <c r="E5239" s="160" t="s">
        <v>6394</v>
      </c>
      <c r="F5239" s="160" t="s">
        <v>110</v>
      </c>
      <c r="G5239" s="160" t="s">
        <v>140</v>
      </c>
      <c r="H5239" s="160" t="s">
        <v>6392</v>
      </c>
      <c r="I5239" s="160" cm="1">
        <f t="array" ref="I5239">INDEX('2.1.trackMPD'!J:J/(24*60*60),
       MATCH(1,
             (A5239='2.1.trackMPD'!A:A)*
             (C5239='2.1.trackMPD'!D:D)*
             (D5239/10^6='2.1.trackMPD'!H:H)*
             (E5239='2.1.trackMPD'!F:F),
0))</f>
        <v>4.3807082062042015E-2</v>
      </c>
    </row>
    <row r="5240" spans="1:9" x14ac:dyDescent="0.2">
      <c r="A5240" s="160" t="s">
        <v>29</v>
      </c>
      <c r="B5240" s="160" t="s">
        <v>166</v>
      </c>
      <c r="C5240" s="160">
        <f>_xlfn.XLOOKUP(B5240,'2.1.trackMPD'!$R$7:$R$29,'2.1.trackMPD'!$T$7:$T$29)</f>
        <v>5</v>
      </c>
      <c r="D5240" s="160">
        <v>5000</v>
      </c>
      <c r="E5240" s="160" t="s">
        <v>6394</v>
      </c>
      <c r="F5240" s="160" t="s">
        <v>110</v>
      </c>
      <c r="G5240" s="160" t="s">
        <v>124</v>
      </c>
      <c r="H5240" s="160" t="s">
        <v>6393</v>
      </c>
      <c r="I5240" s="160" cm="1">
        <f t="array" ref="I5240">INDEX('2.1.trackMPD'!K:K/(24*60*60),
       MATCH(1,
             (A5240='2.1.trackMPD'!A:A)*
             (C5240='2.1.trackMPD'!D:D)*
             (D5240/10^6='2.1.trackMPD'!H:H)*
             (E5240='2.1.trackMPD'!F:F),
0))</f>
        <v>0</v>
      </c>
    </row>
    <row r="5241" spans="1:9" x14ac:dyDescent="0.2">
      <c r="A5241" s="160" t="s">
        <v>29</v>
      </c>
      <c r="B5241" s="160" t="s">
        <v>166</v>
      </c>
      <c r="C5241" s="160">
        <f>_xlfn.XLOOKUP(B5241,'2.1.trackMPD'!$R$7:$R$29,'2.1.trackMPD'!$T$7:$T$29)</f>
        <v>5</v>
      </c>
      <c r="D5241" s="160">
        <v>5000</v>
      </c>
      <c r="E5241" s="160" t="s">
        <v>6394</v>
      </c>
      <c r="F5241" s="160" t="s">
        <v>110</v>
      </c>
      <c r="G5241" s="160" t="s">
        <v>140</v>
      </c>
      <c r="H5241" s="160" t="s">
        <v>6393</v>
      </c>
      <c r="I5241" s="160" cm="1">
        <f t="array" ref="I5241">INDEX('2.1.trackMPD'!L:L/(24*60*60),
       MATCH(1,
             (A5241='2.1.trackMPD'!A:A)*
             (C5241='2.1.trackMPD'!D:D)*
             (D5241/10^6='2.1.trackMPD'!H:H)*
             (E5241='2.1.trackMPD'!F:F),
0))</f>
        <v>0</v>
      </c>
    </row>
    <row r="5242" spans="1:9" x14ac:dyDescent="0.2">
      <c r="A5242" s="160" t="s">
        <v>29</v>
      </c>
      <c r="B5242" s="160" t="s">
        <v>166</v>
      </c>
      <c r="C5242" s="160">
        <f>_xlfn.XLOOKUP(B5242,'2.1.trackMPD'!$R$7:$R$29,'2.1.trackMPD'!$T$7:$T$29)</f>
        <v>5</v>
      </c>
      <c r="D5242" s="160">
        <v>1</v>
      </c>
      <c r="E5242" s="160" t="s">
        <v>6395</v>
      </c>
      <c r="F5242" s="160" t="s">
        <v>110</v>
      </c>
      <c r="G5242" s="160" t="s">
        <v>124</v>
      </c>
      <c r="H5242" s="160" t="s">
        <v>6392</v>
      </c>
      <c r="I5242" s="160" t="e" cm="1">
        <f t="array" ref="I5242">INDEX('2.1.trackMPD'!I:I/(24*60*60),
       MATCH(1,
             (A5242='2.1.trackMPD'!A:A)*
             (C5242='2.1.trackMPD'!D:D)*
             (D5242/10^6='2.1.trackMPD'!H:H)*
             (E5242='2.1.trackMPD'!F:F),
0))</f>
        <v>#N/A</v>
      </c>
    </row>
    <row r="5243" spans="1:9" x14ac:dyDescent="0.2">
      <c r="A5243" s="160" t="s">
        <v>29</v>
      </c>
      <c r="B5243" s="160" t="s">
        <v>166</v>
      </c>
      <c r="C5243" s="160">
        <f>_xlfn.XLOOKUP(B5243,'2.1.trackMPD'!$R$7:$R$29,'2.1.trackMPD'!$T$7:$T$29)</f>
        <v>5</v>
      </c>
      <c r="D5243" s="160">
        <v>1</v>
      </c>
      <c r="E5243" s="160" t="s">
        <v>6395</v>
      </c>
      <c r="F5243" s="160" t="s">
        <v>110</v>
      </c>
      <c r="G5243" s="160" t="s">
        <v>140</v>
      </c>
      <c r="H5243" s="160" t="s">
        <v>6392</v>
      </c>
      <c r="I5243" s="160" t="e" cm="1">
        <f t="array" ref="I5243">INDEX('2.1.trackMPD'!J:J/(24*60*60),
       MATCH(1,
             (A5243='2.1.trackMPD'!A:A)*
             (C5243='2.1.trackMPD'!D:D)*
             (D5243/10^6='2.1.trackMPD'!H:H)*
             (E5243='2.1.trackMPD'!F:F),
0))</f>
        <v>#N/A</v>
      </c>
    </row>
    <row r="5244" spans="1:9" x14ac:dyDescent="0.2">
      <c r="A5244" s="160" t="s">
        <v>29</v>
      </c>
      <c r="B5244" s="160" t="s">
        <v>166</v>
      </c>
      <c r="C5244" s="160">
        <f>_xlfn.XLOOKUP(B5244,'2.1.trackMPD'!$R$7:$R$29,'2.1.trackMPD'!$T$7:$T$29)</f>
        <v>5</v>
      </c>
      <c r="D5244" s="160">
        <v>1</v>
      </c>
      <c r="E5244" s="160" t="s">
        <v>6395</v>
      </c>
      <c r="F5244" s="160" t="s">
        <v>110</v>
      </c>
      <c r="G5244" s="160" t="s">
        <v>124</v>
      </c>
      <c r="H5244" s="160" t="s">
        <v>6393</v>
      </c>
      <c r="I5244" s="160" t="e" cm="1">
        <f t="array" ref="I5244">INDEX('2.1.trackMPD'!K:K/(24*60*60),
       MATCH(1,
             (A5244='2.1.trackMPD'!A:A)*
             (C5244='2.1.trackMPD'!D:D)*
             (D5244/10^6='2.1.trackMPD'!H:H)*
             (E5244='2.1.trackMPD'!F:F),
0))</f>
        <v>#N/A</v>
      </c>
    </row>
    <row r="5245" spans="1:9" x14ac:dyDescent="0.2">
      <c r="A5245" s="160" t="s">
        <v>29</v>
      </c>
      <c r="B5245" s="160" t="s">
        <v>166</v>
      </c>
      <c r="C5245" s="160">
        <f>_xlfn.XLOOKUP(B5245,'2.1.trackMPD'!$R$7:$R$29,'2.1.trackMPD'!$T$7:$T$29)</f>
        <v>5</v>
      </c>
      <c r="D5245" s="160">
        <v>1</v>
      </c>
      <c r="E5245" s="160" t="s">
        <v>6395</v>
      </c>
      <c r="F5245" s="160" t="s">
        <v>110</v>
      </c>
      <c r="G5245" s="160" t="s">
        <v>140</v>
      </c>
      <c r="H5245" s="160" t="s">
        <v>6393</v>
      </c>
      <c r="I5245" s="160" t="e" cm="1">
        <f t="array" ref="I5245">INDEX('2.1.trackMPD'!L:L/(24*60*60),
       MATCH(1,
             (A5245='2.1.trackMPD'!A:A)*
             (C5245='2.1.trackMPD'!D:D)*
             (D5245/10^6='2.1.trackMPD'!H:H)*
             (E5245='2.1.trackMPD'!F:F),
0))</f>
        <v>#N/A</v>
      </c>
    </row>
    <row r="5246" spans="1:9" x14ac:dyDescent="0.2">
      <c r="A5246" s="160" t="s">
        <v>29</v>
      </c>
      <c r="B5246" s="160" t="s">
        <v>166</v>
      </c>
      <c r="C5246" s="160">
        <f>_xlfn.XLOOKUP(B5246,'2.1.trackMPD'!$R$7:$R$29,'2.1.trackMPD'!$T$7:$T$29)</f>
        <v>5</v>
      </c>
      <c r="D5246" s="160">
        <v>10</v>
      </c>
      <c r="E5246" s="160" t="s">
        <v>6395</v>
      </c>
      <c r="F5246" s="160" t="s">
        <v>110</v>
      </c>
      <c r="G5246" s="160" t="s">
        <v>124</v>
      </c>
      <c r="H5246" s="160" t="s">
        <v>6392</v>
      </c>
      <c r="I5246" s="160" t="e" cm="1">
        <f t="array" ref="I5246">INDEX('2.1.trackMPD'!I:I/(24*60*60),
       MATCH(1,
             (A5246='2.1.trackMPD'!A:A)*
             (C5246='2.1.trackMPD'!D:D)*
             (D5246/10^6='2.1.trackMPD'!H:H)*
             (E5246='2.1.trackMPD'!F:F),
0))</f>
        <v>#N/A</v>
      </c>
    </row>
    <row r="5247" spans="1:9" x14ac:dyDescent="0.2">
      <c r="A5247" s="160" t="s">
        <v>29</v>
      </c>
      <c r="B5247" s="160" t="s">
        <v>166</v>
      </c>
      <c r="C5247" s="160">
        <f>_xlfn.XLOOKUP(B5247,'2.1.trackMPD'!$R$7:$R$29,'2.1.trackMPD'!$T$7:$T$29)</f>
        <v>5</v>
      </c>
      <c r="D5247" s="160">
        <v>10</v>
      </c>
      <c r="E5247" s="160" t="s">
        <v>6395</v>
      </c>
      <c r="F5247" s="160" t="s">
        <v>110</v>
      </c>
      <c r="G5247" s="160" t="s">
        <v>140</v>
      </c>
      <c r="H5247" s="160" t="s">
        <v>6392</v>
      </c>
      <c r="I5247" s="160" t="e" cm="1">
        <f t="array" ref="I5247">INDEX('2.1.trackMPD'!J:J/(24*60*60),
       MATCH(1,
             (A5247='2.1.trackMPD'!A:A)*
             (C5247='2.1.trackMPD'!D:D)*
             (D5247/10^6='2.1.trackMPD'!H:H)*
             (E5247='2.1.trackMPD'!F:F),
0))</f>
        <v>#N/A</v>
      </c>
    </row>
    <row r="5248" spans="1:9" x14ac:dyDescent="0.2">
      <c r="A5248" s="160" t="s">
        <v>29</v>
      </c>
      <c r="B5248" s="160" t="s">
        <v>166</v>
      </c>
      <c r="C5248" s="160">
        <f>_xlfn.XLOOKUP(B5248,'2.1.trackMPD'!$R$7:$R$29,'2.1.trackMPD'!$T$7:$T$29)</f>
        <v>5</v>
      </c>
      <c r="D5248" s="160">
        <v>10</v>
      </c>
      <c r="E5248" s="160" t="s">
        <v>6395</v>
      </c>
      <c r="F5248" s="160" t="s">
        <v>110</v>
      </c>
      <c r="G5248" s="160" t="s">
        <v>124</v>
      </c>
      <c r="H5248" s="160" t="s">
        <v>6393</v>
      </c>
      <c r="I5248" s="160" t="e" cm="1">
        <f t="array" ref="I5248">INDEX('2.1.trackMPD'!K:K/(24*60*60),
       MATCH(1,
             (A5248='2.1.trackMPD'!A:A)*
             (C5248='2.1.trackMPD'!D:D)*
             (D5248/10^6='2.1.trackMPD'!H:H)*
             (E5248='2.1.trackMPD'!F:F),
0))</f>
        <v>#N/A</v>
      </c>
    </row>
    <row r="5249" spans="1:9" x14ac:dyDescent="0.2">
      <c r="A5249" s="160" t="s">
        <v>29</v>
      </c>
      <c r="B5249" s="160" t="s">
        <v>166</v>
      </c>
      <c r="C5249" s="160">
        <f>_xlfn.XLOOKUP(B5249,'2.1.trackMPD'!$R$7:$R$29,'2.1.trackMPD'!$T$7:$T$29)</f>
        <v>5</v>
      </c>
      <c r="D5249" s="160">
        <v>10</v>
      </c>
      <c r="E5249" s="160" t="s">
        <v>6395</v>
      </c>
      <c r="F5249" s="160" t="s">
        <v>110</v>
      </c>
      <c r="G5249" s="160" t="s">
        <v>140</v>
      </c>
      <c r="H5249" s="160" t="s">
        <v>6393</v>
      </c>
      <c r="I5249" s="160" t="e" cm="1">
        <f t="array" ref="I5249">INDEX('2.1.trackMPD'!L:L/(24*60*60),
       MATCH(1,
             (A5249='2.1.trackMPD'!A:A)*
             (C5249='2.1.trackMPD'!D:D)*
             (D5249/10^6='2.1.trackMPD'!H:H)*
             (E5249='2.1.trackMPD'!F:F),
0))</f>
        <v>#N/A</v>
      </c>
    </row>
    <row r="5250" spans="1:9" x14ac:dyDescent="0.2">
      <c r="A5250" s="160" t="s">
        <v>29</v>
      </c>
      <c r="B5250" s="160" t="s">
        <v>166</v>
      </c>
      <c r="C5250" s="160">
        <f>_xlfn.XLOOKUP(B5250,'2.1.trackMPD'!$R$7:$R$29,'2.1.trackMPD'!$T$7:$T$29)</f>
        <v>5</v>
      </c>
      <c r="D5250" s="160">
        <v>100</v>
      </c>
      <c r="E5250" s="160" t="s">
        <v>6395</v>
      </c>
      <c r="F5250" s="160" t="s">
        <v>110</v>
      </c>
      <c r="G5250" s="160" t="s">
        <v>124</v>
      </c>
      <c r="H5250" s="160" t="s">
        <v>6392</v>
      </c>
      <c r="I5250" s="160" t="e" cm="1">
        <f t="array" ref="I5250">INDEX('2.1.trackMPD'!I:I/(24*60*60),
       MATCH(1,
             (A5250='2.1.trackMPD'!A:A)*
             (C5250='2.1.trackMPD'!D:D)*
             (D5250/10^6='2.1.trackMPD'!H:H)*
             (E5250='2.1.trackMPD'!F:F),
0))</f>
        <v>#N/A</v>
      </c>
    </row>
    <row r="5251" spans="1:9" x14ac:dyDescent="0.2">
      <c r="A5251" s="160" t="s">
        <v>29</v>
      </c>
      <c r="B5251" s="160" t="s">
        <v>166</v>
      </c>
      <c r="C5251" s="160">
        <f>_xlfn.XLOOKUP(B5251,'2.1.trackMPD'!$R$7:$R$29,'2.1.trackMPD'!$T$7:$T$29)</f>
        <v>5</v>
      </c>
      <c r="D5251" s="160">
        <v>100</v>
      </c>
      <c r="E5251" s="160" t="s">
        <v>6395</v>
      </c>
      <c r="F5251" s="160" t="s">
        <v>110</v>
      </c>
      <c r="G5251" s="160" t="s">
        <v>140</v>
      </c>
      <c r="H5251" s="160" t="s">
        <v>6392</v>
      </c>
      <c r="I5251" s="160" t="e" cm="1">
        <f t="array" ref="I5251">INDEX('2.1.trackMPD'!J:J/(24*60*60),
       MATCH(1,
             (A5251='2.1.trackMPD'!A:A)*
             (C5251='2.1.trackMPD'!D:D)*
             (D5251/10^6='2.1.trackMPD'!H:H)*
             (E5251='2.1.trackMPD'!F:F),
0))</f>
        <v>#N/A</v>
      </c>
    </row>
    <row r="5252" spans="1:9" x14ac:dyDescent="0.2">
      <c r="A5252" s="160" t="s">
        <v>29</v>
      </c>
      <c r="B5252" s="160" t="s">
        <v>166</v>
      </c>
      <c r="C5252" s="160">
        <f>_xlfn.XLOOKUP(B5252,'2.1.trackMPD'!$R$7:$R$29,'2.1.trackMPD'!$T$7:$T$29)</f>
        <v>5</v>
      </c>
      <c r="D5252" s="160">
        <v>100</v>
      </c>
      <c r="E5252" s="160" t="s">
        <v>6395</v>
      </c>
      <c r="F5252" s="160" t="s">
        <v>110</v>
      </c>
      <c r="G5252" s="160" t="s">
        <v>124</v>
      </c>
      <c r="H5252" s="160" t="s">
        <v>6393</v>
      </c>
      <c r="I5252" s="160" t="e" cm="1">
        <f t="array" ref="I5252">INDEX('2.1.trackMPD'!K:K/(24*60*60),
       MATCH(1,
             (A5252='2.1.trackMPD'!A:A)*
             (C5252='2.1.trackMPD'!D:D)*
             (D5252/10^6='2.1.trackMPD'!H:H)*
             (E5252='2.1.trackMPD'!F:F),
0))</f>
        <v>#N/A</v>
      </c>
    </row>
    <row r="5253" spans="1:9" x14ac:dyDescent="0.2">
      <c r="A5253" s="160" t="s">
        <v>29</v>
      </c>
      <c r="B5253" s="160" t="s">
        <v>166</v>
      </c>
      <c r="C5253" s="160">
        <f>_xlfn.XLOOKUP(B5253,'2.1.trackMPD'!$R$7:$R$29,'2.1.trackMPD'!$T$7:$T$29)</f>
        <v>5</v>
      </c>
      <c r="D5253" s="160">
        <v>100</v>
      </c>
      <c r="E5253" s="160" t="s">
        <v>6395</v>
      </c>
      <c r="F5253" s="160" t="s">
        <v>110</v>
      </c>
      <c r="G5253" s="160" t="s">
        <v>140</v>
      </c>
      <c r="H5253" s="160" t="s">
        <v>6393</v>
      </c>
      <c r="I5253" s="160" t="e" cm="1">
        <f t="array" ref="I5253">INDEX('2.1.trackMPD'!L:L/(24*60*60),
       MATCH(1,
             (A5253='2.1.trackMPD'!A:A)*
             (C5253='2.1.trackMPD'!D:D)*
             (D5253/10^6='2.1.trackMPD'!H:H)*
             (E5253='2.1.trackMPD'!F:F),
0))</f>
        <v>#N/A</v>
      </c>
    </row>
    <row r="5254" spans="1:9" x14ac:dyDescent="0.2">
      <c r="A5254" s="160" t="s">
        <v>29</v>
      </c>
      <c r="B5254" s="160" t="s">
        <v>10</v>
      </c>
      <c r="C5254" s="160">
        <f>_xlfn.XLOOKUP(B5254,'2.1.trackMPD'!$R$7:$R$29,'2.1.trackMPD'!$T$7:$T$29)</f>
        <v>5</v>
      </c>
      <c r="D5254" s="160">
        <v>1</v>
      </c>
      <c r="E5254" s="160" t="s">
        <v>6390</v>
      </c>
      <c r="F5254" s="160" t="s">
        <v>110</v>
      </c>
      <c r="G5254" s="160" t="s">
        <v>124</v>
      </c>
      <c r="H5254" s="160" t="s">
        <v>6392</v>
      </c>
      <c r="I5254" s="160" cm="1">
        <f t="array" ref="I5254">INDEX('2.1.trackMPD'!I:I/(24*60*60),
       MATCH(1,
             (A5254='2.1.trackMPD'!A:A)*
             (C5254='2.1.trackMPD'!D:D)*
             (D5254/10^6='2.1.trackMPD'!H:H)*
             (E5254='2.1.trackMPD'!F:F),
0))</f>
        <v>4.2298710997535877E-6</v>
      </c>
    </row>
    <row r="5255" spans="1:9" x14ac:dyDescent="0.2">
      <c r="A5255" s="160" t="s">
        <v>29</v>
      </c>
      <c r="B5255" s="160" t="s">
        <v>10</v>
      </c>
      <c r="C5255" s="160">
        <f>_xlfn.XLOOKUP(B5255,'2.1.trackMPD'!$R$7:$R$29,'2.1.trackMPD'!$T$7:$T$29)</f>
        <v>5</v>
      </c>
      <c r="D5255" s="160">
        <v>1</v>
      </c>
      <c r="E5255" s="160" t="s">
        <v>6390</v>
      </c>
      <c r="F5255" s="160" t="s">
        <v>110</v>
      </c>
      <c r="G5255" s="160" t="s">
        <v>140</v>
      </c>
      <c r="H5255" s="160" t="s">
        <v>6392</v>
      </c>
      <c r="I5255" s="160" cm="1">
        <f t="array" ref="I5255">INDEX('2.1.trackMPD'!J:J/(24*60*60),
       MATCH(1,
             (A5255='2.1.trackMPD'!A:A)*
             (C5255='2.1.trackMPD'!D:D)*
             (D5255/10^6='2.1.trackMPD'!H:H)*
             (E5255='2.1.trackMPD'!F:F),
0))</f>
        <v>2.7946407369403702E-5</v>
      </c>
    </row>
    <row r="5256" spans="1:9" x14ac:dyDescent="0.2">
      <c r="A5256" s="160" t="s">
        <v>29</v>
      </c>
      <c r="B5256" s="160" t="s">
        <v>10</v>
      </c>
      <c r="C5256" s="160">
        <f>_xlfn.XLOOKUP(B5256,'2.1.trackMPD'!$R$7:$R$29,'2.1.trackMPD'!$T$7:$T$29)</f>
        <v>5</v>
      </c>
      <c r="D5256" s="160">
        <v>1</v>
      </c>
      <c r="E5256" s="160" t="s">
        <v>6390</v>
      </c>
      <c r="F5256" s="160" t="s">
        <v>110</v>
      </c>
      <c r="G5256" s="160" t="s">
        <v>124</v>
      </c>
      <c r="H5256" s="160" t="s">
        <v>6393</v>
      </c>
      <c r="I5256" s="160" cm="1">
        <f t="array" ref="I5256">INDEX('2.1.trackMPD'!K:K/(24*60*60),
       MATCH(1,
             (A5256='2.1.trackMPD'!A:A)*
             (C5256='2.1.trackMPD'!D:D)*
             (D5256/10^6='2.1.trackMPD'!H:H)*
             (E5256='2.1.trackMPD'!F:F),
0))</f>
        <v>0</v>
      </c>
    </row>
    <row r="5257" spans="1:9" x14ac:dyDescent="0.2">
      <c r="A5257" s="160" t="s">
        <v>29</v>
      </c>
      <c r="B5257" s="160" t="s">
        <v>10</v>
      </c>
      <c r="C5257" s="160">
        <f>_xlfn.XLOOKUP(B5257,'2.1.trackMPD'!$R$7:$R$29,'2.1.trackMPD'!$T$7:$T$29)</f>
        <v>5</v>
      </c>
      <c r="D5257" s="160">
        <v>1</v>
      </c>
      <c r="E5257" s="160" t="s">
        <v>6390</v>
      </c>
      <c r="F5257" s="160" t="s">
        <v>110</v>
      </c>
      <c r="G5257" s="160" t="s">
        <v>140</v>
      </c>
      <c r="H5257" s="160" t="s">
        <v>6393</v>
      </c>
      <c r="I5257" s="160" cm="1">
        <f t="array" ref="I5257">INDEX('2.1.trackMPD'!L:L/(24*60*60),
       MATCH(1,
             (A5257='2.1.trackMPD'!A:A)*
             (C5257='2.1.trackMPD'!D:D)*
             (D5257/10^6='2.1.trackMPD'!H:H)*
             (E5257='2.1.trackMPD'!F:F),
0))</f>
        <v>0</v>
      </c>
    </row>
    <row r="5258" spans="1:9" x14ac:dyDescent="0.2">
      <c r="A5258" s="160" t="s">
        <v>29</v>
      </c>
      <c r="B5258" s="160" t="s">
        <v>10</v>
      </c>
      <c r="C5258" s="160">
        <f>_xlfn.XLOOKUP(B5258,'2.1.trackMPD'!$R$7:$R$29,'2.1.trackMPD'!$T$7:$T$29)</f>
        <v>5</v>
      </c>
      <c r="D5258" s="160">
        <v>10</v>
      </c>
      <c r="E5258" s="160" t="s">
        <v>6390</v>
      </c>
      <c r="F5258" s="160" t="s">
        <v>110</v>
      </c>
      <c r="G5258" s="160" t="s">
        <v>124</v>
      </c>
      <c r="H5258" s="160" t="s">
        <v>6392</v>
      </c>
      <c r="I5258" s="160" cm="1">
        <f t="array" ref="I5258">INDEX('2.1.trackMPD'!I:I/(24*60*60),
       MATCH(1,
             (A5258='2.1.trackMPD'!A:A)*
             (C5258='2.1.trackMPD'!D:D)*
             (D5258/10^6='2.1.trackMPD'!H:H)*
             (E5258='2.1.trackMPD'!F:F),
0))</f>
        <v>7.6998760719357519E-6</v>
      </c>
    </row>
    <row r="5259" spans="1:9" x14ac:dyDescent="0.2">
      <c r="A5259" s="160" t="s">
        <v>29</v>
      </c>
      <c r="B5259" s="160" t="s">
        <v>10</v>
      </c>
      <c r="C5259" s="160">
        <f>_xlfn.XLOOKUP(B5259,'2.1.trackMPD'!$R$7:$R$29,'2.1.trackMPD'!$T$7:$T$29)</f>
        <v>5</v>
      </c>
      <c r="D5259" s="160">
        <v>10</v>
      </c>
      <c r="E5259" s="160" t="s">
        <v>6390</v>
      </c>
      <c r="F5259" s="160" t="s">
        <v>110</v>
      </c>
      <c r="G5259" s="160" t="s">
        <v>140</v>
      </c>
      <c r="H5259" s="160" t="s">
        <v>6392</v>
      </c>
      <c r="I5259" s="160" cm="1">
        <f t="array" ref="I5259">INDEX('2.1.trackMPD'!J:J/(24*60*60),
       MATCH(1,
             (A5259='2.1.trackMPD'!A:A)*
             (C5259='2.1.trackMPD'!D:D)*
             (D5259/10^6='2.1.trackMPD'!H:H)*
             (E5259='2.1.trackMPD'!F:F),
0))</f>
        <v>3.4954509382027313E-5</v>
      </c>
    </row>
    <row r="5260" spans="1:9" x14ac:dyDescent="0.2">
      <c r="A5260" s="160" t="s">
        <v>29</v>
      </c>
      <c r="B5260" s="160" t="s">
        <v>10</v>
      </c>
      <c r="C5260" s="160">
        <f>_xlfn.XLOOKUP(B5260,'2.1.trackMPD'!$R$7:$R$29,'2.1.trackMPD'!$T$7:$T$29)</f>
        <v>5</v>
      </c>
      <c r="D5260" s="160">
        <v>10</v>
      </c>
      <c r="E5260" s="160" t="s">
        <v>6390</v>
      </c>
      <c r="F5260" s="160" t="s">
        <v>110</v>
      </c>
      <c r="G5260" s="160" t="s">
        <v>124</v>
      </c>
      <c r="H5260" s="160" t="s">
        <v>6393</v>
      </c>
      <c r="I5260" s="160" cm="1">
        <f t="array" ref="I5260">INDEX('2.1.trackMPD'!K:K/(24*60*60),
       MATCH(1,
             (A5260='2.1.trackMPD'!A:A)*
             (C5260='2.1.trackMPD'!D:D)*
             (D5260/10^6='2.1.trackMPD'!H:H)*
             (E5260='2.1.trackMPD'!F:F),
0))</f>
        <v>0</v>
      </c>
    </row>
    <row r="5261" spans="1:9" x14ac:dyDescent="0.2">
      <c r="A5261" s="160" t="s">
        <v>29</v>
      </c>
      <c r="B5261" s="160" t="s">
        <v>10</v>
      </c>
      <c r="C5261" s="160">
        <f>_xlfn.XLOOKUP(B5261,'2.1.trackMPD'!$R$7:$R$29,'2.1.trackMPD'!$T$7:$T$29)</f>
        <v>5</v>
      </c>
      <c r="D5261" s="160">
        <v>10</v>
      </c>
      <c r="E5261" s="160" t="s">
        <v>6390</v>
      </c>
      <c r="F5261" s="160" t="s">
        <v>110</v>
      </c>
      <c r="G5261" s="160" t="s">
        <v>140</v>
      </c>
      <c r="H5261" s="160" t="s">
        <v>6393</v>
      </c>
      <c r="I5261" s="160" cm="1">
        <f t="array" ref="I5261">INDEX('2.1.trackMPD'!L:L/(24*60*60),
       MATCH(1,
             (A5261='2.1.trackMPD'!A:A)*
             (C5261='2.1.trackMPD'!D:D)*
             (D5261/10^6='2.1.trackMPD'!H:H)*
             (E5261='2.1.trackMPD'!F:F),
0))</f>
        <v>0</v>
      </c>
    </row>
    <row r="5262" spans="1:9" x14ac:dyDescent="0.2">
      <c r="A5262" s="160" t="s">
        <v>29</v>
      </c>
      <c r="B5262" s="160" t="s">
        <v>10</v>
      </c>
      <c r="C5262" s="160">
        <f>_xlfn.XLOOKUP(B5262,'2.1.trackMPD'!$R$7:$R$29,'2.1.trackMPD'!$T$7:$T$29)</f>
        <v>5</v>
      </c>
      <c r="D5262" s="160">
        <v>100</v>
      </c>
      <c r="E5262" s="160" t="s">
        <v>6390</v>
      </c>
      <c r="F5262" s="160" t="s">
        <v>110</v>
      </c>
      <c r="G5262" s="160" t="s">
        <v>124</v>
      </c>
      <c r="H5262" s="160" t="s">
        <v>6392</v>
      </c>
      <c r="I5262" s="160" cm="1">
        <f t="array" ref="I5262">INDEX('2.1.trackMPD'!I:I/(24*60*60),
       MATCH(1,
             (A5262='2.1.trackMPD'!A:A)*
             (C5262='2.1.trackMPD'!D:D)*
             (D5262/10^6='2.1.trackMPD'!H:H)*
             (E5262='2.1.trackMPD'!F:F),
0))</f>
        <v>1.7117590347242825E-4</v>
      </c>
    </row>
    <row r="5263" spans="1:9" x14ac:dyDescent="0.2">
      <c r="A5263" s="160" t="s">
        <v>29</v>
      </c>
      <c r="B5263" s="160" t="s">
        <v>10</v>
      </c>
      <c r="C5263" s="160">
        <f>_xlfn.XLOOKUP(B5263,'2.1.trackMPD'!$R$7:$R$29,'2.1.trackMPD'!$T$7:$T$29)</f>
        <v>5</v>
      </c>
      <c r="D5263" s="160">
        <v>100</v>
      </c>
      <c r="E5263" s="160" t="s">
        <v>6390</v>
      </c>
      <c r="F5263" s="160" t="s">
        <v>110</v>
      </c>
      <c r="G5263" s="160" t="s">
        <v>140</v>
      </c>
      <c r="H5263" s="160" t="s">
        <v>6392</v>
      </c>
      <c r="I5263" s="160" cm="1">
        <f t="array" ref="I5263">INDEX('2.1.trackMPD'!J:J/(24*60*60),
       MATCH(1,
             (A5263='2.1.trackMPD'!A:A)*
             (C5263='2.1.trackMPD'!D:D)*
             (D5263/10^6='2.1.trackMPD'!H:H)*
             (E5263='2.1.trackMPD'!F:F),
0))</f>
        <v>1.8097718493411807E-4</v>
      </c>
    </row>
    <row r="5264" spans="1:9" x14ac:dyDescent="0.2">
      <c r="A5264" s="160" t="s">
        <v>29</v>
      </c>
      <c r="B5264" s="160" t="s">
        <v>10</v>
      </c>
      <c r="C5264" s="160">
        <f>_xlfn.XLOOKUP(B5264,'2.1.trackMPD'!$R$7:$R$29,'2.1.trackMPD'!$T$7:$T$29)</f>
        <v>5</v>
      </c>
      <c r="D5264" s="160">
        <v>100</v>
      </c>
      <c r="E5264" s="160" t="s">
        <v>6390</v>
      </c>
      <c r="F5264" s="160" t="s">
        <v>110</v>
      </c>
      <c r="G5264" s="160" t="s">
        <v>124</v>
      </c>
      <c r="H5264" s="160" t="s">
        <v>6393</v>
      </c>
      <c r="I5264" s="160" cm="1">
        <f t="array" ref="I5264">INDEX('2.1.trackMPD'!K:K/(24*60*60),
       MATCH(1,
             (A5264='2.1.trackMPD'!A:A)*
             (C5264='2.1.trackMPD'!D:D)*
             (D5264/10^6='2.1.trackMPD'!H:H)*
             (E5264='2.1.trackMPD'!F:F),
0))</f>
        <v>0</v>
      </c>
    </row>
    <row r="5265" spans="1:9" x14ac:dyDescent="0.2">
      <c r="A5265" s="160" t="s">
        <v>29</v>
      </c>
      <c r="B5265" s="160" t="s">
        <v>10</v>
      </c>
      <c r="C5265" s="160">
        <f>_xlfn.XLOOKUP(B5265,'2.1.trackMPD'!$R$7:$R$29,'2.1.trackMPD'!$T$7:$T$29)</f>
        <v>5</v>
      </c>
      <c r="D5265" s="160">
        <v>100</v>
      </c>
      <c r="E5265" s="160" t="s">
        <v>6390</v>
      </c>
      <c r="F5265" s="160" t="s">
        <v>110</v>
      </c>
      <c r="G5265" s="160" t="s">
        <v>140</v>
      </c>
      <c r="H5265" s="160" t="s">
        <v>6393</v>
      </c>
      <c r="I5265" s="160" cm="1">
        <f t="array" ref="I5265">INDEX('2.1.trackMPD'!L:L/(24*60*60),
       MATCH(1,
             (A5265='2.1.trackMPD'!A:A)*
             (C5265='2.1.trackMPD'!D:D)*
             (D5265/10^6='2.1.trackMPD'!H:H)*
             (E5265='2.1.trackMPD'!F:F),
0))</f>
        <v>0</v>
      </c>
    </row>
    <row r="5266" spans="1:9" x14ac:dyDescent="0.2">
      <c r="A5266" s="160" t="s">
        <v>29</v>
      </c>
      <c r="B5266" s="160" t="s">
        <v>10</v>
      </c>
      <c r="C5266" s="160">
        <f>_xlfn.XLOOKUP(B5266,'2.1.trackMPD'!$R$7:$R$29,'2.1.trackMPD'!$T$7:$T$29)</f>
        <v>5</v>
      </c>
      <c r="D5266" s="160">
        <v>1000</v>
      </c>
      <c r="E5266" s="160" t="s">
        <v>6390</v>
      </c>
      <c r="F5266" s="160" t="s">
        <v>110</v>
      </c>
      <c r="G5266" s="160" t="s">
        <v>124</v>
      </c>
      <c r="H5266" s="160" t="s">
        <v>6392</v>
      </c>
      <c r="I5266" s="160" cm="1">
        <f t="array" ref="I5266">INDEX('2.1.trackMPD'!I:I/(24*60*60),
       MATCH(1,
             (A5266='2.1.trackMPD'!A:A)*
             (C5266='2.1.trackMPD'!D:D)*
             (D5266/10^6='2.1.trackMPD'!H:H)*
             (E5266='2.1.trackMPD'!F:F),
0))</f>
        <v>1.3198031251639234E-2</v>
      </c>
    </row>
    <row r="5267" spans="1:9" x14ac:dyDescent="0.2">
      <c r="A5267" s="160" t="s">
        <v>29</v>
      </c>
      <c r="B5267" s="160" t="s">
        <v>10</v>
      </c>
      <c r="C5267" s="160">
        <f>_xlfn.XLOOKUP(B5267,'2.1.trackMPD'!$R$7:$R$29,'2.1.trackMPD'!$T$7:$T$29)</f>
        <v>5</v>
      </c>
      <c r="D5267" s="160">
        <v>1000</v>
      </c>
      <c r="E5267" s="160" t="s">
        <v>6390</v>
      </c>
      <c r="F5267" s="160" t="s">
        <v>110</v>
      </c>
      <c r="G5267" s="160" t="s">
        <v>140</v>
      </c>
      <c r="H5267" s="160" t="s">
        <v>6392</v>
      </c>
      <c r="I5267" s="160" cm="1">
        <f t="array" ref="I5267">INDEX('2.1.trackMPD'!J:J/(24*60*60),
       MATCH(1,
             (A5267='2.1.trackMPD'!A:A)*
             (C5267='2.1.trackMPD'!D:D)*
             (D5267/10^6='2.1.trackMPD'!H:H)*
             (E5267='2.1.trackMPD'!F:F),
0))</f>
        <v>1.1167564784113229E-2</v>
      </c>
    </row>
    <row r="5268" spans="1:9" x14ac:dyDescent="0.2">
      <c r="A5268" s="160" t="s">
        <v>29</v>
      </c>
      <c r="B5268" s="160" t="s">
        <v>10</v>
      </c>
      <c r="C5268" s="160">
        <f>_xlfn.XLOOKUP(B5268,'2.1.trackMPD'!$R$7:$R$29,'2.1.trackMPD'!$T$7:$T$29)</f>
        <v>5</v>
      </c>
      <c r="D5268" s="160">
        <v>1000</v>
      </c>
      <c r="E5268" s="160" t="s">
        <v>6390</v>
      </c>
      <c r="F5268" s="160" t="s">
        <v>110</v>
      </c>
      <c r="G5268" s="160" t="s">
        <v>124</v>
      </c>
      <c r="H5268" s="160" t="s">
        <v>6393</v>
      </c>
      <c r="I5268" s="160" cm="1">
        <f t="array" ref="I5268">INDEX('2.1.trackMPD'!K:K/(24*60*60),
       MATCH(1,
             (A5268='2.1.trackMPD'!A:A)*
             (C5268='2.1.trackMPD'!D:D)*
             (D5268/10^6='2.1.trackMPD'!H:H)*
             (E5268='2.1.trackMPD'!F:F),
0))</f>
        <v>0</v>
      </c>
    </row>
    <row r="5269" spans="1:9" x14ac:dyDescent="0.2">
      <c r="A5269" s="160" t="s">
        <v>29</v>
      </c>
      <c r="B5269" s="160" t="s">
        <v>10</v>
      </c>
      <c r="C5269" s="160">
        <f>_xlfn.XLOOKUP(B5269,'2.1.trackMPD'!$R$7:$R$29,'2.1.trackMPD'!$T$7:$T$29)</f>
        <v>5</v>
      </c>
      <c r="D5269" s="160">
        <v>1000</v>
      </c>
      <c r="E5269" s="160" t="s">
        <v>6390</v>
      </c>
      <c r="F5269" s="160" t="s">
        <v>110</v>
      </c>
      <c r="G5269" s="160" t="s">
        <v>140</v>
      </c>
      <c r="H5269" s="160" t="s">
        <v>6393</v>
      </c>
      <c r="I5269" s="160" cm="1">
        <f t="array" ref="I5269">INDEX('2.1.trackMPD'!L:L/(24*60*60),
       MATCH(1,
             (A5269='2.1.trackMPD'!A:A)*
             (C5269='2.1.trackMPD'!D:D)*
             (D5269/10^6='2.1.trackMPD'!H:H)*
             (E5269='2.1.trackMPD'!F:F),
0))</f>
        <v>0</v>
      </c>
    </row>
    <row r="5270" spans="1:9" x14ac:dyDescent="0.2">
      <c r="A5270" s="160" t="s">
        <v>29</v>
      </c>
      <c r="B5270" s="160" t="s">
        <v>10</v>
      </c>
      <c r="C5270" s="160">
        <f>_xlfn.XLOOKUP(B5270,'2.1.trackMPD'!$R$7:$R$29,'2.1.trackMPD'!$T$7:$T$29)</f>
        <v>5</v>
      </c>
      <c r="D5270" s="160">
        <v>5000</v>
      </c>
      <c r="E5270" s="160" t="s">
        <v>6390</v>
      </c>
      <c r="F5270" s="160" t="s">
        <v>110</v>
      </c>
      <c r="G5270" s="160" t="s">
        <v>124</v>
      </c>
      <c r="H5270" s="160" t="s">
        <v>6392</v>
      </c>
      <c r="I5270" s="160" cm="1">
        <f t="array" ref="I5270">INDEX('2.1.trackMPD'!I:I/(24*60*60),
       MATCH(1,
             (A5270='2.1.trackMPD'!A:A)*
             (C5270='2.1.trackMPD'!D:D)*
             (D5270/10^6='2.1.trackMPD'!H:H)*
             (E5270='2.1.trackMPD'!F:F),
0))</f>
        <v>7.5481672147612852E-2</v>
      </c>
    </row>
    <row r="5271" spans="1:9" x14ac:dyDescent="0.2">
      <c r="A5271" s="160" t="s">
        <v>29</v>
      </c>
      <c r="B5271" s="160" t="s">
        <v>10</v>
      </c>
      <c r="C5271" s="160">
        <f>_xlfn.XLOOKUP(B5271,'2.1.trackMPD'!$R$7:$R$29,'2.1.trackMPD'!$T$7:$T$29)</f>
        <v>5</v>
      </c>
      <c r="D5271" s="160">
        <v>5000</v>
      </c>
      <c r="E5271" s="160" t="s">
        <v>6390</v>
      </c>
      <c r="F5271" s="160" t="s">
        <v>110</v>
      </c>
      <c r="G5271" s="160" t="s">
        <v>140</v>
      </c>
      <c r="H5271" s="160" t="s">
        <v>6392</v>
      </c>
      <c r="I5271" s="160" cm="1">
        <f t="array" ref="I5271">INDEX('2.1.trackMPD'!J:J/(24*60*60),
       MATCH(1,
             (A5271='2.1.trackMPD'!A:A)*
             (C5271='2.1.trackMPD'!D:D)*
             (D5271/10^6='2.1.trackMPD'!H:H)*
             (E5271='2.1.trackMPD'!F:F),
0))</f>
        <v>6.3869082142016781E-2</v>
      </c>
    </row>
    <row r="5272" spans="1:9" x14ac:dyDescent="0.2">
      <c r="A5272" s="160" t="s">
        <v>29</v>
      </c>
      <c r="B5272" s="160" t="s">
        <v>10</v>
      </c>
      <c r="C5272" s="160">
        <f>_xlfn.XLOOKUP(B5272,'2.1.trackMPD'!$R$7:$R$29,'2.1.trackMPD'!$T$7:$T$29)</f>
        <v>5</v>
      </c>
      <c r="D5272" s="160">
        <v>5000</v>
      </c>
      <c r="E5272" s="160" t="s">
        <v>6390</v>
      </c>
      <c r="F5272" s="160" t="s">
        <v>110</v>
      </c>
      <c r="G5272" s="160" t="s">
        <v>124</v>
      </c>
      <c r="H5272" s="160" t="s">
        <v>6393</v>
      </c>
      <c r="I5272" s="160" cm="1">
        <f t="array" ref="I5272">INDEX('2.1.trackMPD'!K:K/(24*60*60),
       MATCH(1,
             (A5272='2.1.trackMPD'!A:A)*
             (C5272='2.1.trackMPD'!D:D)*
             (D5272/10^6='2.1.trackMPD'!H:H)*
             (E5272='2.1.trackMPD'!F:F),
0))</f>
        <v>0</v>
      </c>
    </row>
    <row r="5273" spans="1:9" x14ac:dyDescent="0.2">
      <c r="A5273" s="160" t="s">
        <v>29</v>
      </c>
      <c r="B5273" s="160" t="s">
        <v>10</v>
      </c>
      <c r="C5273" s="160">
        <f>_xlfn.XLOOKUP(B5273,'2.1.trackMPD'!$R$7:$R$29,'2.1.trackMPD'!$T$7:$T$29)</f>
        <v>5</v>
      </c>
      <c r="D5273" s="160">
        <v>5000</v>
      </c>
      <c r="E5273" s="160" t="s">
        <v>6390</v>
      </c>
      <c r="F5273" s="160" t="s">
        <v>110</v>
      </c>
      <c r="G5273" s="160" t="s">
        <v>140</v>
      </c>
      <c r="H5273" s="160" t="s">
        <v>6393</v>
      </c>
      <c r="I5273" s="160" cm="1">
        <f t="array" ref="I5273">INDEX('2.1.trackMPD'!L:L/(24*60*60),
       MATCH(1,
             (A5273='2.1.trackMPD'!A:A)*
             (C5273='2.1.trackMPD'!D:D)*
             (D5273/10^6='2.1.trackMPD'!H:H)*
             (E5273='2.1.trackMPD'!F:F),
0))</f>
        <v>0</v>
      </c>
    </row>
    <row r="5274" spans="1:9" x14ac:dyDescent="0.2">
      <c r="A5274" s="160" t="s">
        <v>29</v>
      </c>
      <c r="B5274" s="160" t="s">
        <v>10</v>
      </c>
      <c r="C5274" s="160">
        <f>_xlfn.XLOOKUP(B5274,'2.1.trackMPD'!$R$7:$R$29,'2.1.trackMPD'!$T$7:$T$29)</f>
        <v>5</v>
      </c>
      <c r="D5274" s="160">
        <v>1</v>
      </c>
      <c r="E5274" s="160" t="s">
        <v>6394</v>
      </c>
      <c r="F5274" s="160" t="s">
        <v>110</v>
      </c>
      <c r="G5274" s="160" t="s">
        <v>124</v>
      </c>
      <c r="H5274" s="160" t="s">
        <v>6392</v>
      </c>
      <c r="I5274" s="160" cm="1">
        <f t="array" ref="I5274">INDEX('2.1.trackMPD'!I:I/(24*60*60),
       MATCH(1,
             (A5274='2.1.trackMPD'!A:A)*
             (C5274='2.1.trackMPD'!D:D)*
             (D5274/10^6='2.1.trackMPD'!H:H)*
             (E5274='2.1.trackMPD'!F:F),
0))</f>
        <v>9.4978611240478355E-6</v>
      </c>
    </row>
    <row r="5275" spans="1:9" x14ac:dyDescent="0.2">
      <c r="A5275" s="160" t="s">
        <v>29</v>
      </c>
      <c r="B5275" s="160" t="s">
        <v>10</v>
      </c>
      <c r="C5275" s="160">
        <f>_xlfn.XLOOKUP(B5275,'2.1.trackMPD'!$R$7:$R$29,'2.1.trackMPD'!$T$7:$T$29)</f>
        <v>5</v>
      </c>
      <c r="D5275" s="160">
        <v>1</v>
      </c>
      <c r="E5275" s="160" t="s">
        <v>6394</v>
      </c>
      <c r="F5275" s="160" t="s">
        <v>110</v>
      </c>
      <c r="G5275" s="160" t="s">
        <v>140</v>
      </c>
      <c r="H5275" s="160" t="s">
        <v>6392</v>
      </c>
      <c r="I5275" s="160" cm="1">
        <f t="array" ref="I5275">INDEX('2.1.trackMPD'!J:J/(24*60*60),
       MATCH(1,
             (A5275='2.1.trackMPD'!A:A)*
             (C5275='2.1.trackMPD'!D:D)*
             (D5275/10^6='2.1.trackMPD'!H:H)*
             (E5275='2.1.trackMPD'!F:F),
0))</f>
        <v>3.29451680270912E-5</v>
      </c>
    </row>
    <row r="5276" spans="1:9" x14ac:dyDescent="0.2">
      <c r="A5276" s="160" t="s">
        <v>29</v>
      </c>
      <c r="B5276" s="160" t="s">
        <v>10</v>
      </c>
      <c r="C5276" s="160">
        <f>_xlfn.XLOOKUP(B5276,'2.1.trackMPD'!$R$7:$R$29,'2.1.trackMPD'!$T$7:$T$29)</f>
        <v>5</v>
      </c>
      <c r="D5276" s="160">
        <v>1</v>
      </c>
      <c r="E5276" s="160" t="s">
        <v>6394</v>
      </c>
      <c r="F5276" s="160" t="s">
        <v>110</v>
      </c>
      <c r="G5276" s="160" t="s">
        <v>124</v>
      </c>
      <c r="H5276" s="160" t="s">
        <v>6393</v>
      </c>
      <c r="I5276" s="160" cm="1">
        <f t="array" ref="I5276">INDEX('2.1.trackMPD'!K:K/(24*60*60),
       MATCH(1,
             (A5276='2.1.trackMPD'!A:A)*
             (C5276='2.1.trackMPD'!D:D)*
             (D5276/10^6='2.1.trackMPD'!H:H)*
             (E5276='2.1.trackMPD'!F:F),
0))</f>
        <v>0</v>
      </c>
    </row>
    <row r="5277" spans="1:9" x14ac:dyDescent="0.2">
      <c r="A5277" s="160" t="s">
        <v>29</v>
      </c>
      <c r="B5277" s="160" t="s">
        <v>10</v>
      </c>
      <c r="C5277" s="160">
        <f>_xlfn.XLOOKUP(B5277,'2.1.trackMPD'!$R$7:$R$29,'2.1.trackMPD'!$T$7:$T$29)</f>
        <v>5</v>
      </c>
      <c r="D5277" s="160">
        <v>1</v>
      </c>
      <c r="E5277" s="160" t="s">
        <v>6394</v>
      </c>
      <c r="F5277" s="160" t="s">
        <v>110</v>
      </c>
      <c r="G5277" s="160" t="s">
        <v>140</v>
      </c>
      <c r="H5277" s="160" t="s">
        <v>6393</v>
      </c>
      <c r="I5277" s="160" cm="1">
        <f t="array" ref="I5277">INDEX('2.1.trackMPD'!L:L/(24*60*60),
       MATCH(1,
             (A5277='2.1.trackMPD'!A:A)*
             (C5277='2.1.trackMPD'!D:D)*
             (D5277/10^6='2.1.trackMPD'!H:H)*
             (E5277='2.1.trackMPD'!F:F),
0))</f>
        <v>0</v>
      </c>
    </row>
    <row r="5278" spans="1:9" x14ac:dyDescent="0.2">
      <c r="A5278" s="160" t="s">
        <v>29</v>
      </c>
      <c r="B5278" s="160" t="s">
        <v>10</v>
      </c>
      <c r="C5278" s="160">
        <f>_xlfn.XLOOKUP(B5278,'2.1.trackMPD'!$R$7:$R$29,'2.1.trackMPD'!$T$7:$T$29)</f>
        <v>5</v>
      </c>
      <c r="D5278" s="160">
        <v>10</v>
      </c>
      <c r="E5278" s="160" t="s">
        <v>6394</v>
      </c>
      <c r="F5278" s="160" t="s">
        <v>110</v>
      </c>
      <c r="G5278" s="160" t="s">
        <v>124</v>
      </c>
      <c r="H5278" s="160" t="s">
        <v>6392</v>
      </c>
      <c r="I5278" s="160" cm="1">
        <f t="array" ref="I5278">INDEX('2.1.trackMPD'!I:I/(24*60*60),
       MATCH(1,
             (A5278='2.1.trackMPD'!A:A)*
             (C5278='2.1.trackMPD'!D:D)*
             (D5278/10^6='2.1.trackMPD'!H:H)*
             (E5278='2.1.trackMPD'!F:F),
0))</f>
        <v>5.8917833900903583E-5</v>
      </c>
    </row>
    <row r="5279" spans="1:9" x14ac:dyDescent="0.2">
      <c r="A5279" s="160" t="s">
        <v>29</v>
      </c>
      <c r="B5279" s="160" t="s">
        <v>10</v>
      </c>
      <c r="C5279" s="160">
        <f>_xlfn.XLOOKUP(B5279,'2.1.trackMPD'!$R$7:$R$29,'2.1.trackMPD'!$T$7:$T$29)</f>
        <v>5</v>
      </c>
      <c r="D5279" s="160">
        <v>10</v>
      </c>
      <c r="E5279" s="160" t="s">
        <v>6394</v>
      </c>
      <c r="F5279" s="160" t="s">
        <v>110</v>
      </c>
      <c r="G5279" s="160" t="s">
        <v>140</v>
      </c>
      <c r="H5279" s="160" t="s">
        <v>6392</v>
      </c>
      <c r="I5279" s="160" cm="1">
        <f t="array" ref="I5279">INDEX('2.1.trackMPD'!J:J/(24*60*60),
       MATCH(1,
             (A5279='2.1.trackMPD'!A:A)*
             (C5279='2.1.trackMPD'!D:D)*
             (D5279/10^6='2.1.trackMPD'!H:H)*
             (E5279='2.1.trackMPD'!F:F),
0))</f>
        <v>1.0895872312875034E-4</v>
      </c>
    </row>
    <row r="5280" spans="1:9" x14ac:dyDescent="0.2">
      <c r="A5280" s="160" t="s">
        <v>29</v>
      </c>
      <c r="B5280" s="160" t="s">
        <v>10</v>
      </c>
      <c r="C5280" s="160">
        <f>_xlfn.XLOOKUP(B5280,'2.1.trackMPD'!$R$7:$R$29,'2.1.trackMPD'!$T$7:$T$29)</f>
        <v>5</v>
      </c>
      <c r="D5280" s="160">
        <v>10</v>
      </c>
      <c r="E5280" s="160" t="s">
        <v>6394</v>
      </c>
      <c r="F5280" s="160" t="s">
        <v>110</v>
      </c>
      <c r="G5280" s="160" t="s">
        <v>124</v>
      </c>
      <c r="H5280" s="160" t="s">
        <v>6393</v>
      </c>
      <c r="I5280" s="160" cm="1">
        <f t="array" ref="I5280">INDEX('2.1.trackMPD'!K:K/(24*60*60),
       MATCH(1,
             (A5280='2.1.trackMPD'!A:A)*
             (C5280='2.1.trackMPD'!D:D)*
             (D5280/10^6='2.1.trackMPD'!H:H)*
             (E5280='2.1.trackMPD'!F:F),
0))</f>
        <v>0</v>
      </c>
    </row>
    <row r="5281" spans="1:9" x14ac:dyDescent="0.2">
      <c r="A5281" s="160" t="s">
        <v>29</v>
      </c>
      <c r="B5281" s="160" t="s">
        <v>10</v>
      </c>
      <c r="C5281" s="160">
        <f>_xlfn.XLOOKUP(B5281,'2.1.trackMPD'!$R$7:$R$29,'2.1.trackMPD'!$T$7:$T$29)</f>
        <v>5</v>
      </c>
      <c r="D5281" s="160">
        <v>10</v>
      </c>
      <c r="E5281" s="160" t="s">
        <v>6394</v>
      </c>
      <c r="F5281" s="160" t="s">
        <v>110</v>
      </c>
      <c r="G5281" s="160" t="s">
        <v>140</v>
      </c>
      <c r="H5281" s="160" t="s">
        <v>6393</v>
      </c>
      <c r="I5281" s="160" cm="1">
        <f t="array" ref="I5281">INDEX('2.1.trackMPD'!L:L/(24*60*60),
       MATCH(1,
             (A5281='2.1.trackMPD'!A:A)*
             (C5281='2.1.trackMPD'!D:D)*
             (D5281/10^6='2.1.trackMPD'!H:H)*
             (E5281='2.1.trackMPD'!F:F),
0))</f>
        <v>0</v>
      </c>
    </row>
    <row r="5282" spans="1:9" x14ac:dyDescent="0.2">
      <c r="A5282" s="160" t="s">
        <v>29</v>
      </c>
      <c r="B5282" s="160" t="s">
        <v>10</v>
      </c>
      <c r="C5282" s="160">
        <f>_xlfn.XLOOKUP(B5282,'2.1.trackMPD'!$R$7:$R$29,'2.1.trackMPD'!$T$7:$T$29)</f>
        <v>5</v>
      </c>
      <c r="D5282" s="160">
        <v>100</v>
      </c>
      <c r="E5282" s="160" t="s">
        <v>6394</v>
      </c>
      <c r="F5282" s="160" t="s">
        <v>110</v>
      </c>
      <c r="G5282" s="160" t="s">
        <v>124</v>
      </c>
      <c r="H5282" s="160" t="s">
        <v>6392</v>
      </c>
      <c r="I5282" s="160" cm="1">
        <f t="array" ref="I5282">INDEX('2.1.trackMPD'!I:I/(24*60*60),
       MATCH(1,
             (A5282='2.1.trackMPD'!A:A)*
             (C5282='2.1.trackMPD'!D:D)*
             (D5282/10^6='2.1.trackMPD'!H:H)*
             (E5282='2.1.trackMPD'!F:F),
0))</f>
        <v>9.1165513815770255E-4</v>
      </c>
    </row>
    <row r="5283" spans="1:9" x14ac:dyDescent="0.2">
      <c r="A5283" s="160" t="s">
        <v>29</v>
      </c>
      <c r="B5283" s="160" t="s">
        <v>10</v>
      </c>
      <c r="C5283" s="160">
        <f>_xlfn.XLOOKUP(B5283,'2.1.trackMPD'!$R$7:$R$29,'2.1.trackMPD'!$T$7:$T$29)</f>
        <v>5</v>
      </c>
      <c r="D5283" s="160">
        <v>100</v>
      </c>
      <c r="E5283" s="160" t="s">
        <v>6394</v>
      </c>
      <c r="F5283" s="160" t="s">
        <v>110</v>
      </c>
      <c r="G5283" s="160" t="s">
        <v>140</v>
      </c>
      <c r="H5283" s="160" t="s">
        <v>6392</v>
      </c>
      <c r="I5283" s="160" cm="1">
        <f t="array" ref="I5283">INDEX('2.1.trackMPD'!J:J/(24*60*60),
       MATCH(1,
             (A5283='2.1.trackMPD'!A:A)*
             (C5283='2.1.trackMPD'!D:D)*
             (D5283/10^6='2.1.trackMPD'!H:H)*
             (E5283='2.1.trackMPD'!F:F),
0))</f>
        <v>7.926690947341157E-4</v>
      </c>
    </row>
    <row r="5284" spans="1:9" x14ac:dyDescent="0.2">
      <c r="A5284" s="160" t="s">
        <v>29</v>
      </c>
      <c r="B5284" s="160" t="s">
        <v>10</v>
      </c>
      <c r="C5284" s="160">
        <f>_xlfn.XLOOKUP(B5284,'2.1.trackMPD'!$R$7:$R$29,'2.1.trackMPD'!$T$7:$T$29)</f>
        <v>5</v>
      </c>
      <c r="D5284" s="160">
        <v>100</v>
      </c>
      <c r="E5284" s="160" t="s">
        <v>6394</v>
      </c>
      <c r="F5284" s="160" t="s">
        <v>110</v>
      </c>
      <c r="G5284" s="160" t="s">
        <v>124</v>
      </c>
      <c r="H5284" s="160" t="s">
        <v>6393</v>
      </c>
      <c r="I5284" s="160" cm="1">
        <f t="array" ref="I5284">INDEX('2.1.trackMPD'!K:K/(24*60*60),
       MATCH(1,
             (A5284='2.1.trackMPD'!A:A)*
             (C5284='2.1.trackMPD'!D:D)*
             (D5284/10^6='2.1.trackMPD'!H:H)*
             (E5284='2.1.trackMPD'!F:F),
0))</f>
        <v>0</v>
      </c>
    </row>
    <row r="5285" spans="1:9" x14ac:dyDescent="0.2">
      <c r="A5285" s="160" t="s">
        <v>29</v>
      </c>
      <c r="B5285" s="160" t="s">
        <v>10</v>
      </c>
      <c r="C5285" s="160">
        <f>_xlfn.XLOOKUP(B5285,'2.1.trackMPD'!$R$7:$R$29,'2.1.trackMPD'!$T$7:$T$29)</f>
        <v>5</v>
      </c>
      <c r="D5285" s="160">
        <v>100</v>
      </c>
      <c r="E5285" s="160" t="s">
        <v>6394</v>
      </c>
      <c r="F5285" s="160" t="s">
        <v>110</v>
      </c>
      <c r="G5285" s="160" t="s">
        <v>140</v>
      </c>
      <c r="H5285" s="160" t="s">
        <v>6393</v>
      </c>
      <c r="I5285" s="160" cm="1">
        <f t="array" ref="I5285">INDEX('2.1.trackMPD'!L:L/(24*60*60),
       MATCH(1,
             (A5285='2.1.trackMPD'!A:A)*
             (C5285='2.1.trackMPD'!D:D)*
             (D5285/10^6='2.1.trackMPD'!H:H)*
             (E5285='2.1.trackMPD'!F:F),
0))</f>
        <v>0</v>
      </c>
    </row>
    <row r="5286" spans="1:9" x14ac:dyDescent="0.2">
      <c r="A5286" s="160" t="s">
        <v>29</v>
      </c>
      <c r="B5286" s="160" t="s">
        <v>10</v>
      </c>
      <c r="C5286" s="160">
        <f>_xlfn.XLOOKUP(B5286,'2.1.trackMPD'!$R$7:$R$29,'2.1.trackMPD'!$T$7:$T$29)</f>
        <v>5</v>
      </c>
      <c r="D5286" s="160">
        <v>1000</v>
      </c>
      <c r="E5286" s="160" t="s">
        <v>6394</v>
      </c>
      <c r="F5286" s="160" t="s">
        <v>110</v>
      </c>
      <c r="G5286" s="160" t="s">
        <v>124</v>
      </c>
      <c r="H5286" s="160" t="s">
        <v>6392</v>
      </c>
      <c r="I5286" s="160" cm="1">
        <f t="array" ref="I5286">INDEX('2.1.trackMPD'!I:I/(24*60*60),
       MATCH(1,
             (A5286='2.1.trackMPD'!A:A)*
             (C5286='2.1.trackMPD'!D:D)*
             (D5286/10^6='2.1.trackMPD'!H:H)*
             (E5286='2.1.trackMPD'!F:F),
0))</f>
        <v>1.8181790344472339E-2</v>
      </c>
    </row>
    <row r="5287" spans="1:9" x14ac:dyDescent="0.2">
      <c r="A5287" s="160" t="s">
        <v>29</v>
      </c>
      <c r="B5287" s="160" t="s">
        <v>10</v>
      </c>
      <c r="C5287" s="160">
        <f>_xlfn.XLOOKUP(B5287,'2.1.trackMPD'!$R$7:$R$29,'2.1.trackMPD'!$T$7:$T$29)</f>
        <v>5</v>
      </c>
      <c r="D5287" s="160">
        <v>1000</v>
      </c>
      <c r="E5287" s="160" t="s">
        <v>6394</v>
      </c>
      <c r="F5287" s="160" t="s">
        <v>110</v>
      </c>
      <c r="G5287" s="160" t="s">
        <v>140</v>
      </c>
      <c r="H5287" s="160" t="s">
        <v>6392</v>
      </c>
      <c r="I5287" s="160" cm="1">
        <f t="array" ref="I5287">INDEX('2.1.trackMPD'!J:J/(24*60*60),
       MATCH(1,
             (A5287='2.1.trackMPD'!A:A)*
             (C5287='2.1.trackMPD'!D:D)*
             (D5287/10^6='2.1.trackMPD'!H:H)*
             (E5287='2.1.trackMPD'!F:F),
0))</f>
        <v>1.5384591369468287E-2</v>
      </c>
    </row>
    <row r="5288" spans="1:9" x14ac:dyDescent="0.2">
      <c r="A5288" s="160" t="s">
        <v>29</v>
      </c>
      <c r="B5288" s="160" t="s">
        <v>10</v>
      </c>
      <c r="C5288" s="160">
        <f>_xlfn.XLOOKUP(B5288,'2.1.trackMPD'!$R$7:$R$29,'2.1.trackMPD'!$T$7:$T$29)</f>
        <v>5</v>
      </c>
      <c r="D5288" s="160">
        <v>1000</v>
      </c>
      <c r="E5288" s="160" t="s">
        <v>6394</v>
      </c>
      <c r="F5288" s="160" t="s">
        <v>110</v>
      </c>
      <c r="G5288" s="160" t="s">
        <v>124</v>
      </c>
      <c r="H5288" s="160" t="s">
        <v>6393</v>
      </c>
      <c r="I5288" s="160" cm="1">
        <f t="array" ref="I5288">INDEX('2.1.trackMPD'!K:K/(24*60*60),
       MATCH(1,
             (A5288='2.1.trackMPD'!A:A)*
             (C5288='2.1.trackMPD'!D:D)*
             (D5288/10^6='2.1.trackMPD'!H:H)*
             (E5288='2.1.trackMPD'!F:F),
0))</f>
        <v>0</v>
      </c>
    </row>
    <row r="5289" spans="1:9" x14ac:dyDescent="0.2">
      <c r="A5289" s="160" t="s">
        <v>29</v>
      </c>
      <c r="B5289" s="160" t="s">
        <v>10</v>
      </c>
      <c r="C5289" s="160">
        <f>_xlfn.XLOOKUP(B5289,'2.1.trackMPD'!$R$7:$R$29,'2.1.trackMPD'!$T$7:$T$29)</f>
        <v>5</v>
      </c>
      <c r="D5289" s="160">
        <v>1000</v>
      </c>
      <c r="E5289" s="160" t="s">
        <v>6394</v>
      </c>
      <c r="F5289" s="160" t="s">
        <v>110</v>
      </c>
      <c r="G5289" s="160" t="s">
        <v>140</v>
      </c>
      <c r="H5289" s="160" t="s">
        <v>6393</v>
      </c>
      <c r="I5289" s="160" cm="1">
        <f t="array" ref="I5289">INDEX('2.1.trackMPD'!L:L/(24*60*60),
       MATCH(1,
             (A5289='2.1.trackMPD'!A:A)*
             (C5289='2.1.trackMPD'!D:D)*
             (D5289/10^6='2.1.trackMPD'!H:H)*
             (E5289='2.1.trackMPD'!F:F),
0))</f>
        <v>0</v>
      </c>
    </row>
    <row r="5290" spans="1:9" x14ac:dyDescent="0.2">
      <c r="A5290" s="160" t="s">
        <v>29</v>
      </c>
      <c r="B5290" s="160" t="s">
        <v>10</v>
      </c>
      <c r="C5290" s="160">
        <f>_xlfn.XLOOKUP(B5290,'2.1.trackMPD'!$R$7:$R$29,'2.1.trackMPD'!$T$7:$T$29)</f>
        <v>5</v>
      </c>
      <c r="D5290" s="160">
        <v>5000</v>
      </c>
      <c r="E5290" s="160" t="s">
        <v>6394</v>
      </c>
      <c r="F5290" s="160" t="s">
        <v>110</v>
      </c>
      <c r="G5290" s="160" t="s">
        <v>124</v>
      </c>
      <c r="H5290" s="160" t="s">
        <v>6392</v>
      </c>
      <c r="I5290" s="160" cm="1">
        <f t="array" ref="I5290">INDEX('2.1.trackMPD'!I:I/(24*60*60),
       MATCH(1,
             (A5290='2.1.trackMPD'!A:A)*
             (C5290='2.1.trackMPD'!D:D)*
             (D5290/10^6='2.1.trackMPD'!H:H)*
             (E5290='2.1.trackMPD'!F:F),
0))</f>
        <v>5.1772010335679165E-2</v>
      </c>
    </row>
    <row r="5291" spans="1:9" x14ac:dyDescent="0.2">
      <c r="A5291" s="160" t="s">
        <v>29</v>
      </c>
      <c r="B5291" s="160" t="s">
        <v>10</v>
      </c>
      <c r="C5291" s="160">
        <f>_xlfn.XLOOKUP(B5291,'2.1.trackMPD'!$R$7:$R$29,'2.1.trackMPD'!$T$7:$T$29)</f>
        <v>5</v>
      </c>
      <c r="D5291" s="160">
        <v>5000</v>
      </c>
      <c r="E5291" s="160" t="s">
        <v>6394</v>
      </c>
      <c r="F5291" s="160" t="s">
        <v>110</v>
      </c>
      <c r="G5291" s="160" t="s">
        <v>140</v>
      </c>
      <c r="H5291" s="160" t="s">
        <v>6392</v>
      </c>
      <c r="I5291" s="160" cm="1">
        <f t="array" ref="I5291">INDEX('2.1.trackMPD'!J:J/(24*60*60),
       MATCH(1,
             (A5291='2.1.trackMPD'!A:A)*
             (C5291='2.1.trackMPD'!D:D)*
             (D5291/10^6='2.1.trackMPD'!H:H)*
             (E5291='2.1.trackMPD'!F:F),
0))</f>
        <v>4.3807082062042015E-2</v>
      </c>
    </row>
    <row r="5292" spans="1:9" x14ac:dyDescent="0.2">
      <c r="A5292" s="160" t="s">
        <v>29</v>
      </c>
      <c r="B5292" s="160" t="s">
        <v>10</v>
      </c>
      <c r="C5292" s="160">
        <f>_xlfn.XLOOKUP(B5292,'2.1.trackMPD'!$R$7:$R$29,'2.1.trackMPD'!$T$7:$T$29)</f>
        <v>5</v>
      </c>
      <c r="D5292" s="160">
        <v>5000</v>
      </c>
      <c r="E5292" s="160" t="s">
        <v>6394</v>
      </c>
      <c r="F5292" s="160" t="s">
        <v>110</v>
      </c>
      <c r="G5292" s="160" t="s">
        <v>124</v>
      </c>
      <c r="H5292" s="160" t="s">
        <v>6393</v>
      </c>
      <c r="I5292" s="160" cm="1">
        <f t="array" ref="I5292">INDEX('2.1.trackMPD'!K:K/(24*60*60),
       MATCH(1,
             (A5292='2.1.trackMPD'!A:A)*
             (C5292='2.1.trackMPD'!D:D)*
             (D5292/10^6='2.1.trackMPD'!H:H)*
             (E5292='2.1.trackMPD'!F:F),
0))</f>
        <v>0</v>
      </c>
    </row>
    <row r="5293" spans="1:9" x14ac:dyDescent="0.2">
      <c r="A5293" s="160" t="s">
        <v>29</v>
      </c>
      <c r="B5293" s="160" t="s">
        <v>10</v>
      </c>
      <c r="C5293" s="160">
        <f>_xlfn.XLOOKUP(B5293,'2.1.trackMPD'!$R$7:$R$29,'2.1.trackMPD'!$T$7:$T$29)</f>
        <v>5</v>
      </c>
      <c r="D5293" s="160">
        <v>5000</v>
      </c>
      <c r="E5293" s="160" t="s">
        <v>6394</v>
      </c>
      <c r="F5293" s="160" t="s">
        <v>110</v>
      </c>
      <c r="G5293" s="160" t="s">
        <v>140</v>
      </c>
      <c r="H5293" s="160" t="s">
        <v>6393</v>
      </c>
      <c r="I5293" s="160" cm="1">
        <f t="array" ref="I5293">INDEX('2.1.trackMPD'!L:L/(24*60*60),
       MATCH(1,
             (A5293='2.1.trackMPD'!A:A)*
             (C5293='2.1.trackMPD'!D:D)*
             (D5293/10^6='2.1.trackMPD'!H:H)*
             (E5293='2.1.trackMPD'!F:F),
0))</f>
        <v>0</v>
      </c>
    </row>
    <row r="5294" spans="1:9" x14ac:dyDescent="0.2">
      <c r="A5294" s="160" t="s">
        <v>29</v>
      </c>
      <c r="B5294" s="160" t="s">
        <v>10</v>
      </c>
      <c r="C5294" s="160">
        <f>_xlfn.XLOOKUP(B5294,'2.1.trackMPD'!$R$7:$R$29,'2.1.trackMPD'!$T$7:$T$29)</f>
        <v>5</v>
      </c>
      <c r="D5294" s="160">
        <v>1</v>
      </c>
      <c r="E5294" s="160" t="s">
        <v>6395</v>
      </c>
      <c r="F5294" s="160" t="s">
        <v>110</v>
      </c>
      <c r="G5294" s="160" t="s">
        <v>124</v>
      </c>
      <c r="H5294" s="160" t="s">
        <v>6392</v>
      </c>
      <c r="I5294" s="160" t="e" cm="1">
        <f t="array" ref="I5294">INDEX('2.1.trackMPD'!I:I/(24*60*60),
       MATCH(1,
             (A5294='2.1.trackMPD'!A:A)*
             (C5294='2.1.trackMPD'!D:D)*
             (D5294/10^6='2.1.trackMPD'!H:H)*
             (E5294='2.1.trackMPD'!F:F),
0))</f>
        <v>#N/A</v>
      </c>
    </row>
    <row r="5295" spans="1:9" x14ac:dyDescent="0.2">
      <c r="A5295" s="160" t="s">
        <v>29</v>
      </c>
      <c r="B5295" s="160" t="s">
        <v>10</v>
      </c>
      <c r="C5295" s="160">
        <f>_xlfn.XLOOKUP(B5295,'2.1.trackMPD'!$R$7:$R$29,'2.1.trackMPD'!$T$7:$T$29)</f>
        <v>5</v>
      </c>
      <c r="D5295" s="160">
        <v>1</v>
      </c>
      <c r="E5295" s="160" t="s">
        <v>6395</v>
      </c>
      <c r="F5295" s="160" t="s">
        <v>110</v>
      </c>
      <c r="G5295" s="160" t="s">
        <v>140</v>
      </c>
      <c r="H5295" s="160" t="s">
        <v>6392</v>
      </c>
      <c r="I5295" s="160" t="e" cm="1">
        <f t="array" ref="I5295">INDEX('2.1.trackMPD'!J:J/(24*60*60),
       MATCH(1,
             (A5295='2.1.trackMPD'!A:A)*
             (C5295='2.1.trackMPD'!D:D)*
             (D5295/10^6='2.1.trackMPD'!H:H)*
             (E5295='2.1.trackMPD'!F:F),
0))</f>
        <v>#N/A</v>
      </c>
    </row>
    <row r="5296" spans="1:9" x14ac:dyDescent="0.2">
      <c r="A5296" s="160" t="s">
        <v>29</v>
      </c>
      <c r="B5296" s="160" t="s">
        <v>10</v>
      </c>
      <c r="C5296" s="160">
        <f>_xlfn.XLOOKUP(B5296,'2.1.trackMPD'!$R$7:$R$29,'2.1.trackMPD'!$T$7:$T$29)</f>
        <v>5</v>
      </c>
      <c r="D5296" s="160">
        <v>1</v>
      </c>
      <c r="E5296" s="160" t="s">
        <v>6395</v>
      </c>
      <c r="F5296" s="160" t="s">
        <v>110</v>
      </c>
      <c r="G5296" s="160" t="s">
        <v>124</v>
      </c>
      <c r="H5296" s="160" t="s">
        <v>6393</v>
      </c>
      <c r="I5296" s="160" t="e" cm="1">
        <f t="array" ref="I5296">INDEX('2.1.trackMPD'!K:K/(24*60*60),
       MATCH(1,
             (A5296='2.1.trackMPD'!A:A)*
             (C5296='2.1.trackMPD'!D:D)*
             (D5296/10^6='2.1.trackMPD'!H:H)*
             (E5296='2.1.trackMPD'!F:F),
0))</f>
        <v>#N/A</v>
      </c>
    </row>
    <row r="5297" spans="1:9" x14ac:dyDescent="0.2">
      <c r="A5297" s="160" t="s">
        <v>29</v>
      </c>
      <c r="B5297" s="160" t="s">
        <v>10</v>
      </c>
      <c r="C5297" s="160">
        <f>_xlfn.XLOOKUP(B5297,'2.1.trackMPD'!$R$7:$R$29,'2.1.trackMPD'!$T$7:$T$29)</f>
        <v>5</v>
      </c>
      <c r="D5297" s="160">
        <v>1</v>
      </c>
      <c r="E5297" s="160" t="s">
        <v>6395</v>
      </c>
      <c r="F5297" s="160" t="s">
        <v>110</v>
      </c>
      <c r="G5297" s="160" t="s">
        <v>140</v>
      </c>
      <c r="H5297" s="160" t="s">
        <v>6393</v>
      </c>
      <c r="I5297" s="160" t="e" cm="1">
        <f t="array" ref="I5297">INDEX('2.1.trackMPD'!L:L/(24*60*60),
       MATCH(1,
             (A5297='2.1.trackMPD'!A:A)*
             (C5297='2.1.trackMPD'!D:D)*
             (D5297/10^6='2.1.trackMPD'!H:H)*
             (E5297='2.1.trackMPD'!F:F),
0))</f>
        <v>#N/A</v>
      </c>
    </row>
    <row r="5298" spans="1:9" x14ac:dyDescent="0.2">
      <c r="A5298" s="160" t="s">
        <v>29</v>
      </c>
      <c r="B5298" s="160" t="s">
        <v>10</v>
      </c>
      <c r="C5298" s="160">
        <f>_xlfn.XLOOKUP(B5298,'2.1.trackMPD'!$R$7:$R$29,'2.1.trackMPD'!$T$7:$T$29)</f>
        <v>5</v>
      </c>
      <c r="D5298" s="160">
        <v>10</v>
      </c>
      <c r="E5298" s="160" t="s">
        <v>6395</v>
      </c>
      <c r="F5298" s="160" t="s">
        <v>110</v>
      </c>
      <c r="G5298" s="160" t="s">
        <v>124</v>
      </c>
      <c r="H5298" s="160" t="s">
        <v>6392</v>
      </c>
      <c r="I5298" s="160" t="e" cm="1">
        <f t="array" ref="I5298">INDEX('2.1.trackMPD'!I:I/(24*60*60),
       MATCH(1,
             (A5298='2.1.trackMPD'!A:A)*
             (C5298='2.1.trackMPD'!D:D)*
             (D5298/10^6='2.1.trackMPD'!H:H)*
             (E5298='2.1.trackMPD'!F:F),
0))</f>
        <v>#N/A</v>
      </c>
    </row>
    <row r="5299" spans="1:9" x14ac:dyDescent="0.2">
      <c r="A5299" s="160" t="s">
        <v>29</v>
      </c>
      <c r="B5299" s="160" t="s">
        <v>10</v>
      </c>
      <c r="C5299" s="160">
        <f>_xlfn.XLOOKUP(B5299,'2.1.trackMPD'!$R$7:$R$29,'2.1.trackMPD'!$T$7:$T$29)</f>
        <v>5</v>
      </c>
      <c r="D5299" s="160">
        <v>10</v>
      </c>
      <c r="E5299" s="160" t="s">
        <v>6395</v>
      </c>
      <c r="F5299" s="160" t="s">
        <v>110</v>
      </c>
      <c r="G5299" s="160" t="s">
        <v>140</v>
      </c>
      <c r="H5299" s="160" t="s">
        <v>6392</v>
      </c>
      <c r="I5299" s="160" t="e" cm="1">
        <f t="array" ref="I5299">INDEX('2.1.trackMPD'!J:J/(24*60*60),
       MATCH(1,
             (A5299='2.1.trackMPD'!A:A)*
             (C5299='2.1.trackMPD'!D:D)*
             (D5299/10^6='2.1.trackMPD'!H:H)*
             (E5299='2.1.trackMPD'!F:F),
0))</f>
        <v>#N/A</v>
      </c>
    </row>
    <row r="5300" spans="1:9" x14ac:dyDescent="0.2">
      <c r="A5300" s="160" t="s">
        <v>29</v>
      </c>
      <c r="B5300" s="160" t="s">
        <v>10</v>
      </c>
      <c r="C5300" s="160">
        <f>_xlfn.XLOOKUP(B5300,'2.1.trackMPD'!$R$7:$R$29,'2.1.trackMPD'!$T$7:$T$29)</f>
        <v>5</v>
      </c>
      <c r="D5300" s="160">
        <v>10</v>
      </c>
      <c r="E5300" s="160" t="s">
        <v>6395</v>
      </c>
      <c r="F5300" s="160" t="s">
        <v>110</v>
      </c>
      <c r="G5300" s="160" t="s">
        <v>124</v>
      </c>
      <c r="H5300" s="160" t="s">
        <v>6393</v>
      </c>
      <c r="I5300" s="160" t="e" cm="1">
        <f t="array" ref="I5300">INDEX('2.1.trackMPD'!K:K/(24*60*60),
       MATCH(1,
             (A5300='2.1.trackMPD'!A:A)*
             (C5300='2.1.trackMPD'!D:D)*
             (D5300/10^6='2.1.trackMPD'!H:H)*
             (E5300='2.1.trackMPD'!F:F),
0))</f>
        <v>#N/A</v>
      </c>
    </row>
    <row r="5301" spans="1:9" x14ac:dyDescent="0.2">
      <c r="A5301" s="160" t="s">
        <v>29</v>
      </c>
      <c r="B5301" s="160" t="s">
        <v>10</v>
      </c>
      <c r="C5301" s="160">
        <f>_xlfn.XLOOKUP(B5301,'2.1.trackMPD'!$R$7:$R$29,'2.1.trackMPD'!$T$7:$T$29)</f>
        <v>5</v>
      </c>
      <c r="D5301" s="160">
        <v>10</v>
      </c>
      <c r="E5301" s="160" t="s">
        <v>6395</v>
      </c>
      <c r="F5301" s="160" t="s">
        <v>110</v>
      </c>
      <c r="G5301" s="160" t="s">
        <v>140</v>
      </c>
      <c r="H5301" s="160" t="s">
        <v>6393</v>
      </c>
      <c r="I5301" s="160" t="e" cm="1">
        <f t="array" ref="I5301">INDEX('2.1.trackMPD'!L:L/(24*60*60),
       MATCH(1,
             (A5301='2.1.trackMPD'!A:A)*
             (C5301='2.1.trackMPD'!D:D)*
             (D5301/10^6='2.1.trackMPD'!H:H)*
             (E5301='2.1.trackMPD'!F:F),
0))</f>
        <v>#N/A</v>
      </c>
    </row>
    <row r="5302" spans="1:9" x14ac:dyDescent="0.2">
      <c r="A5302" s="160" t="s">
        <v>29</v>
      </c>
      <c r="B5302" s="160" t="s">
        <v>10</v>
      </c>
      <c r="C5302" s="160">
        <f>_xlfn.XLOOKUP(B5302,'2.1.trackMPD'!$R$7:$R$29,'2.1.trackMPD'!$T$7:$T$29)</f>
        <v>5</v>
      </c>
      <c r="D5302" s="160">
        <v>100</v>
      </c>
      <c r="E5302" s="160" t="s">
        <v>6395</v>
      </c>
      <c r="F5302" s="160" t="s">
        <v>110</v>
      </c>
      <c r="G5302" s="160" t="s">
        <v>124</v>
      </c>
      <c r="H5302" s="160" t="s">
        <v>6392</v>
      </c>
      <c r="I5302" s="160" t="e" cm="1">
        <f t="array" ref="I5302">INDEX('2.1.trackMPD'!I:I/(24*60*60),
       MATCH(1,
             (A5302='2.1.trackMPD'!A:A)*
             (C5302='2.1.trackMPD'!D:D)*
             (D5302/10^6='2.1.trackMPD'!H:H)*
             (E5302='2.1.trackMPD'!F:F),
0))</f>
        <v>#N/A</v>
      </c>
    </row>
    <row r="5303" spans="1:9" x14ac:dyDescent="0.2">
      <c r="A5303" s="160" t="s">
        <v>29</v>
      </c>
      <c r="B5303" s="160" t="s">
        <v>10</v>
      </c>
      <c r="C5303" s="160">
        <f>_xlfn.XLOOKUP(B5303,'2.1.trackMPD'!$R$7:$R$29,'2.1.trackMPD'!$T$7:$T$29)</f>
        <v>5</v>
      </c>
      <c r="D5303" s="160">
        <v>100</v>
      </c>
      <c r="E5303" s="160" t="s">
        <v>6395</v>
      </c>
      <c r="F5303" s="160" t="s">
        <v>110</v>
      </c>
      <c r="G5303" s="160" t="s">
        <v>140</v>
      </c>
      <c r="H5303" s="160" t="s">
        <v>6392</v>
      </c>
      <c r="I5303" s="160" t="e" cm="1">
        <f t="array" ref="I5303">INDEX('2.1.trackMPD'!J:J/(24*60*60),
       MATCH(1,
             (A5303='2.1.trackMPD'!A:A)*
             (C5303='2.1.trackMPD'!D:D)*
             (D5303/10^6='2.1.trackMPD'!H:H)*
             (E5303='2.1.trackMPD'!F:F),
0))</f>
        <v>#N/A</v>
      </c>
    </row>
    <row r="5304" spans="1:9" x14ac:dyDescent="0.2">
      <c r="A5304" s="160" t="s">
        <v>29</v>
      </c>
      <c r="B5304" s="160" t="s">
        <v>10</v>
      </c>
      <c r="C5304" s="160">
        <f>_xlfn.XLOOKUP(B5304,'2.1.trackMPD'!$R$7:$R$29,'2.1.trackMPD'!$T$7:$T$29)</f>
        <v>5</v>
      </c>
      <c r="D5304" s="160">
        <v>100</v>
      </c>
      <c r="E5304" s="160" t="s">
        <v>6395</v>
      </c>
      <c r="F5304" s="160" t="s">
        <v>110</v>
      </c>
      <c r="G5304" s="160" t="s">
        <v>124</v>
      </c>
      <c r="H5304" s="160" t="s">
        <v>6393</v>
      </c>
      <c r="I5304" s="160" t="e" cm="1">
        <f t="array" ref="I5304">INDEX('2.1.trackMPD'!K:K/(24*60*60),
       MATCH(1,
             (A5304='2.1.trackMPD'!A:A)*
             (C5304='2.1.trackMPD'!D:D)*
             (D5304/10^6='2.1.trackMPD'!H:H)*
             (E5304='2.1.trackMPD'!F:F),
0))</f>
        <v>#N/A</v>
      </c>
    </row>
    <row r="5305" spans="1:9" x14ac:dyDescent="0.2">
      <c r="A5305" s="160" t="s">
        <v>29</v>
      </c>
      <c r="B5305" s="160" t="s">
        <v>10</v>
      </c>
      <c r="C5305" s="160">
        <f>_xlfn.XLOOKUP(B5305,'2.1.trackMPD'!$R$7:$R$29,'2.1.trackMPD'!$T$7:$T$29)</f>
        <v>5</v>
      </c>
      <c r="D5305" s="160">
        <v>100</v>
      </c>
      <c r="E5305" s="160" t="s">
        <v>6395</v>
      </c>
      <c r="F5305" s="160" t="s">
        <v>110</v>
      </c>
      <c r="G5305" s="160" t="s">
        <v>140</v>
      </c>
      <c r="H5305" s="160" t="s">
        <v>6393</v>
      </c>
      <c r="I5305" s="160" t="e" cm="1">
        <f t="array" ref="I5305">INDEX('2.1.trackMPD'!L:L/(24*60*60),
       MATCH(1,
             (A5305='2.1.trackMPD'!A:A)*
             (C5305='2.1.trackMPD'!D:D)*
             (D5305/10^6='2.1.trackMPD'!H:H)*
             (E5305='2.1.trackMPD'!F:F),
0))</f>
        <v>#N/A</v>
      </c>
    </row>
    <row r="5306" spans="1:9" x14ac:dyDescent="0.2">
      <c r="A5306" s="160" t="s">
        <v>29</v>
      </c>
      <c r="B5306" s="160" t="s">
        <v>6</v>
      </c>
      <c r="C5306" s="160">
        <f>_xlfn.XLOOKUP(B5306,'2.1.trackMPD'!$R$7:$R$29,'2.1.trackMPD'!$T$7:$T$29)</f>
        <v>6</v>
      </c>
      <c r="D5306" s="160">
        <v>1</v>
      </c>
      <c r="E5306" s="160" t="s">
        <v>6390</v>
      </c>
      <c r="F5306" s="160" t="s">
        <v>110</v>
      </c>
      <c r="G5306" s="160" t="s">
        <v>124</v>
      </c>
      <c r="H5306" s="160" t="s">
        <v>6392</v>
      </c>
      <c r="I5306" s="160" cm="1">
        <f t="array" ref="I5306">INDEX('2.1.trackMPD'!I:I/(24*60*60),
       MATCH(1,
             (A5306='2.1.trackMPD'!A:A)*
             (C5306='2.1.trackMPD'!D:D)*
             (D5306/10^6='2.1.trackMPD'!H:H)*
             (E5306='2.1.trackMPD'!F:F),
0))</f>
        <v>4.76365210128037E-6</v>
      </c>
    </row>
    <row r="5307" spans="1:9" x14ac:dyDescent="0.2">
      <c r="A5307" s="160" t="s">
        <v>29</v>
      </c>
      <c r="B5307" s="160" t="s">
        <v>6</v>
      </c>
      <c r="C5307" s="160">
        <f>_xlfn.XLOOKUP(B5307,'2.1.trackMPD'!$R$7:$R$29,'2.1.trackMPD'!$T$7:$T$29)</f>
        <v>6</v>
      </c>
      <c r="D5307" s="160">
        <v>1</v>
      </c>
      <c r="E5307" s="160" t="s">
        <v>6390</v>
      </c>
      <c r="F5307" s="160" t="s">
        <v>110</v>
      </c>
      <c r="G5307" s="160" t="s">
        <v>140</v>
      </c>
      <c r="H5307" s="160" t="s">
        <v>6392</v>
      </c>
      <c r="I5307" s="160" cm="1">
        <f t="array" ref="I5307">INDEX('2.1.trackMPD'!J:J/(24*60*60),
       MATCH(1,
             (A5307='2.1.trackMPD'!A:A)*
             (C5307='2.1.trackMPD'!D:D)*
             (D5307/10^6='2.1.trackMPD'!H:H)*
             (E5307='2.1.trackMPD'!F:F),
0))</f>
        <v>3.0960989552834607E-5</v>
      </c>
    </row>
    <row r="5308" spans="1:9" x14ac:dyDescent="0.2">
      <c r="A5308" s="160" t="s">
        <v>29</v>
      </c>
      <c r="B5308" s="160" t="s">
        <v>6</v>
      </c>
      <c r="C5308" s="160">
        <f>_xlfn.XLOOKUP(B5308,'2.1.trackMPD'!$R$7:$R$29,'2.1.trackMPD'!$T$7:$T$29)</f>
        <v>6</v>
      </c>
      <c r="D5308" s="160">
        <v>1</v>
      </c>
      <c r="E5308" s="160" t="s">
        <v>6390</v>
      </c>
      <c r="F5308" s="160" t="s">
        <v>110</v>
      </c>
      <c r="G5308" s="160" t="s">
        <v>124</v>
      </c>
      <c r="H5308" s="160" t="s">
        <v>6393</v>
      </c>
      <c r="I5308" s="160" cm="1">
        <f t="array" ref="I5308">INDEX('2.1.trackMPD'!K:K/(24*60*60),
       MATCH(1,
             (A5308='2.1.trackMPD'!A:A)*
             (C5308='2.1.trackMPD'!D:D)*
             (D5308/10^6='2.1.trackMPD'!H:H)*
             (E5308='2.1.trackMPD'!F:F),
0))</f>
        <v>0</v>
      </c>
    </row>
    <row r="5309" spans="1:9" x14ac:dyDescent="0.2">
      <c r="A5309" s="160" t="s">
        <v>29</v>
      </c>
      <c r="B5309" s="160" t="s">
        <v>6</v>
      </c>
      <c r="C5309" s="160">
        <f>_xlfn.XLOOKUP(B5309,'2.1.trackMPD'!$R$7:$R$29,'2.1.trackMPD'!$T$7:$T$29)</f>
        <v>6</v>
      </c>
      <c r="D5309" s="160">
        <v>1</v>
      </c>
      <c r="E5309" s="160" t="s">
        <v>6390</v>
      </c>
      <c r="F5309" s="160" t="s">
        <v>110</v>
      </c>
      <c r="G5309" s="160" t="s">
        <v>140</v>
      </c>
      <c r="H5309" s="160" t="s">
        <v>6393</v>
      </c>
      <c r="I5309" s="160" cm="1">
        <f t="array" ref="I5309">INDEX('2.1.trackMPD'!L:L/(24*60*60),
       MATCH(1,
             (A5309='2.1.trackMPD'!A:A)*
             (C5309='2.1.trackMPD'!D:D)*
             (D5309/10^6='2.1.trackMPD'!H:H)*
             (E5309='2.1.trackMPD'!F:F),
0))</f>
        <v>0</v>
      </c>
    </row>
    <row r="5310" spans="1:9" x14ac:dyDescent="0.2">
      <c r="A5310" s="160" t="s">
        <v>29</v>
      </c>
      <c r="B5310" s="160" t="s">
        <v>6</v>
      </c>
      <c r="C5310" s="160">
        <f>_xlfn.XLOOKUP(B5310,'2.1.trackMPD'!$R$7:$R$29,'2.1.trackMPD'!$T$7:$T$29)</f>
        <v>6</v>
      </c>
      <c r="D5310" s="160">
        <v>10</v>
      </c>
      <c r="E5310" s="160" t="s">
        <v>6390</v>
      </c>
      <c r="F5310" s="160" t="s">
        <v>110</v>
      </c>
      <c r="G5310" s="160" t="s">
        <v>124</v>
      </c>
      <c r="H5310" s="160" t="s">
        <v>6392</v>
      </c>
      <c r="I5310" s="160" cm="1">
        <f t="array" ref="I5310">INDEX('2.1.trackMPD'!I:I/(24*60*60),
       MATCH(1,
             (A5310='2.1.trackMPD'!A:A)*
             (C5310='2.1.trackMPD'!D:D)*
             (D5310/10^6='2.1.trackMPD'!H:H)*
             (E5310='2.1.trackMPD'!F:F),
0))</f>
        <v>9.0543262699099084E-6</v>
      </c>
    </row>
    <row r="5311" spans="1:9" x14ac:dyDescent="0.2">
      <c r="A5311" s="160" t="s">
        <v>29</v>
      </c>
      <c r="B5311" s="160" t="s">
        <v>6</v>
      </c>
      <c r="C5311" s="160">
        <f>_xlfn.XLOOKUP(B5311,'2.1.trackMPD'!$R$7:$R$29,'2.1.trackMPD'!$T$7:$T$29)</f>
        <v>6</v>
      </c>
      <c r="D5311" s="160">
        <v>10</v>
      </c>
      <c r="E5311" s="160" t="s">
        <v>6390</v>
      </c>
      <c r="F5311" s="160" t="s">
        <v>110</v>
      </c>
      <c r="G5311" s="160" t="s">
        <v>140</v>
      </c>
      <c r="H5311" s="160" t="s">
        <v>6392</v>
      </c>
      <c r="I5311" s="160" cm="1">
        <f t="array" ref="I5311">INDEX('2.1.trackMPD'!J:J/(24*60*60),
       MATCH(1,
             (A5311='2.1.trackMPD'!A:A)*
             (C5311='2.1.trackMPD'!D:D)*
             (D5311/10^6='2.1.trackMPD'!H:H)*
             (E5311='2.1.trackMPD'!F:F),
0))</f>
        <v>3.5015122380118635E-5</v>
      </c>
    </row>
    <row r="5312" spans="1:9" x14ac:dyDescent="0.2">
      <c r="A5312" s="160" t="s">
        <v>29</v>
      </c>
      <c r="B5312" s="160" t="s">
        <v>6</v>
      </c>
      <c r="C5312" s="160">
        <f>_xlfn.XLOOKUP(B5312,'2.1.trackMPD'!$R$7:$R$29,'2.1.trackMPD'!$T$7:$T$29)</f>
        <v>6</v>
      </c>
      <c r="D5312" s="160">
        <v>10</v>
      </c>
      <c r="E5312" s="160" t="s">
        <v>6390</v>
      </c>
      <c r="F5312" s="160" t="s">
        <v>110</v>
      </c>
      <c r="G5312" s="160" t="s">
        <v>124</v>
      </c>
      <c r="H5312" s="160" t="s">
        <v>6393</v>
      </c>
      <c r="I5312" s="160" cm="1">
        <f t="array" ref="I5312">INDEX('2.1.trackMPD'!K:K/(24*60*60),
       MATCH(1,
             (A5312='2.1.trackMPD'!A:A)*
             (C5312='2.1.trackMPD'!D:D)*
             (D5312/10^6='2.1.trackMPD'!H:H)*
             (E5312='2.1.trackMPD'!F:F),
0))</f>
        <v>0</v>
      </c>
    </row>
    <row r="5313" spans="1:9" x14ac:dyDescent="0.2">
      <c r="A5313" s="160" t="s">
        <v>29</v>
      </c>
      <c r="B5313" s="160" t="s">
        <v>6</v>
      </c>
      <c r="C5313" s="160">
        <f>_xlfn.XLOOKUP(B5313,'2.1.trackMPD'!$R$7:$R$29,'2.1.trackMPD'!$T$7:$T$29)</f>
        <v>6</v>
      </c>
      <c r="D5313" s="160">
        <v>10</v>
      </c>
      <c r="E5313" s="160" t="s">
        <v>6390</v>
      </c>
      <c r="F5313" s="160" t="s">
        <v>110</v>
      </c>
      <c r="G5313" s="160" t="s">
        <v>140</v>
      </c>
      <c r="H5313" s="160" t="s">
        <v>6393</v>
      </c>
      <c r="I5313" s="160" cm="1">
        <f t="array" ref="I5313">INDEX('2.1.trackMPD'!L:L/(24*60*60),
       MATCH(1,
             (A5313='2.1.trackMPD'!A:A)*
             (C5313='2.1.trackMPD'!D:D)*
             (D5313/10^6='2.1.trackMPD'!H:H)*
             (E5313='2.1.trackMPD'!F:F),
0))</f>
        <v>0</v>
      </c>
    </row>
    <row r="5314" spans="1:9" x14ac:dyDescent="0.2">
      <c r="A5314" s="160" t="s">
        <v>29</v>
      </c>
      <c r="B5314" s="160" t="s">
        <v>6</v>
      </c>
      <c r="C5314" s="160">
        <f>_xlfn.XLOOKUP(B5314,'2.1.trackMPD'!$R$7:$R$29,'2.1.trackMPD'!$T$7:$T$29)</f>
        <v>6</v>
      </c>
      <c r="D5314" s="160">
        <v>100</v>
      </c>
      <c r="E5314" s="160" t="s">
        <v>6390</v>
      </c>
      <c r="F5314" s="160" t="s">
        <v>110</v>
      </c>
      <c r="G5314" s="160" t="s">
        <v>124</v>
      </c>
      <c r="H5314" s="160" t="s">
        <v>6392</v>
      </c>
      <c r="I5314" s="160" cm="1">
        <f t="array" ref="I5314">INDEX('2.1.trackMPD'!I:I/(24*60*60),
       MATCH(1,
             (A5314='2.1.trackMPD'!A:A)*
             (C5314='2.1.trackMPD'!D:D)*
             (D5314/10^6='2.1.trackMPD'!H:H)*
             (E5314='2.1.trackMPD'!F:F),
0))</f>
        <v>1.9078839014052083E-3</v>
      </c>
    </row>
    <row r="5315" spans="1:9" x14ac:dyDescent="0.2">
      <c r="A5315" s="160" t="s">
        <v>29</v>
      </c>
      <c r="B5315" s="160" t="s">
        <v>6</v>
      </c>
      <c r="C5315" s="160">
        <f>_xlfn.XLOOKUP(B5315,'2.1.trackMPD'!$R$7:$R$29,'2.1.trackMPD'!$T$7:$T$29)</f>
        <v>6</v>
      </c>
      <c r="D5315" s="160">
        <v>100</v>
      </c>
      <c r="E5315" s="160" t="s">
        <v>6390</v>
      </c>
      <c r="F5315" s="160" t="s">
        <v>110</v>
      </c>
      <c r="G5315" s="160" t="s">
        <v>140</v>
      </c>
      <c r="H5315" s="160" t="s">
        <v>6392</v>
      </c>
      <c r="I5315" s="160" cm="1">
        <f t="array" ref="I5315">INDEX('2.1.trackMPD'!J:J/(24*60*60),
       MATCH(1,
             (A5315='2.1.trackMPD'!A:A)*
             (C5315='2.1.trackMPD'!D:D)*
             (D5315/10^6='2.1.trackMPD'!H:H)*
             (E5315='2.1.trackMPD'!F:F),
0))</f>
        <v>1.5902852927717824E-3</v>
      </c>
    </row>
    <row r="5316" spans="1:9" x14ac:dyDescent="0.2">
      <c r="A5316" s="160" t="s">
        <v>29</v>
      </c>
      <c r="B5316" s="160" t="s">
        <v>6</v>
      </c>
      <c r="C5316" s="160">
        <f>_xlfn.XLOOKUP(B5316,'2.1.trackMPD'!$R$7:$R$29,'2.1.trackMPD'!$T$7:$T$29)</f>
        <v>6</v>
      </c>
      <c r="D5316" s="160">
        <v>100</v>
      </c>
      <c r="E5316" s="160" t="s">
        <v>6390</v>
      </c>
      <c r="F5316" s="160" t="s">
        <v>110</v>
      </c>
      <c r="G5316" s="160" t="s">
        <v>124</v>
      </c>
      <c r="H5316" s="160" t="s">
        <v>6393</v>
      </c>
      <c r="I5316" s="160" cm="1">
        <f t="array" ref="I5316">INDEX('2.1.trackMPD'!K:K/(24*60*60),
       MATCH(1,
             (A5316='2.1.trackMPD'!A:A)*
             (C5316='2.1.trackMPD'!D:D)*
             (D5316/10^6='2.1.trackMPD'!H:H)*
             (E5316='2.1.trackMPD'!F:F),
0))</f>
        <v>0</v>
      </c>
    </row>
    <row r="5317" spans="1:9" x14ac:dyDescent="0.2">
      <c r="A5317" s="160" t="s">
        <v>29</v>
      </c>
      <c r="B5317" s="160" t="s">
        <v>6</v>
      </c>
      <c r="C5317" s="160">
        <f>_xlfn.XLOOKUP(B5317,'2.1.trackMPD'!$R$7:$R$29,'2.1.trackMPD'!$T$7:$T$29)</f>
        <v>6</v>
      </c>
      <c r="D5317" s="160">
        <v>100</v>
      </c>
      <c r="E5317" s="160" t="s">
        <v>6390</v>
      </c>
      <c r="F5317" s="160" t="s">
        <v>110</v>
      </c>
      <c r="G5317" s="160" t="s">
        <v>140</v>
      </c>
      <c r="H5317" s="160" t="s">
        <v>6393</v>
      </c>
      <c r="I5317" s="160" cm="1">
        <f t="array" ref="I5317">INDEX('2.1.trackMPD'!L:L/(24*60*60),
       MATCH(1,
             (A5317='2.1.trackMPD'!A:A)*
             (C5317='2.1.trackMPD'!D:D)*
             (D5317/10^6='2.1.trackMPD'!H:H)*
             (E5317='2.1.trackMPD'!F:F),
0))</f>
        <v>0</v>
      </c>
    </row>
    <row r="5318" spans="1:9" x14ac:dyDescent="0.2">
      <c r="A5318" s="160" t="s">
        <v>29</v>
      </c>
      <c r="B5318" s="160" t="s">
        <v>6</v>
      </c>
      <c r="C5318" s="160">
        <f>_xlfn.XLOOKUP(B5318,'2.1.trackMPD'!$R$7:$R$29,'2.1.trackMPD'!$T$7:$T$29)</f>
        <v>6</v>
      </c>
      <c r="D5318" s="160">
        <v>1000</v>
      </c>
      <c r="E5318" s="160" t="s">
        <v>6390</v>
      </c>
      <c r="F5318" s="160" t="s">
        <v>110</v>
      </c>
      <c r="G5318" s="160" t="s">
        <v>124</v>
      </c>
      <c r="H5318" s="160" t="s">
        <v>6392</v>
      </c>
      <c r="I5318" s="160" cm="1">
        <f t="array" ref="I5318">INDEX('2.1.trackMPD'!I:I/(24*60*60),
       MATCH(1,
             (A5318='2.1.trackMPD'!A:A)*
             (C5318='2.1.trackMPD'!D:D)*
             (D5318/10^6='2.1.trackMPD'!H:H)*
             (E5318='2.1.trackMPD'!F:F),
0))</f>
        <v>6.9026517600309145E-2</v>
      </c>
    </row>
    <row r="5319" spans="1:9" x14ac:dyDescent="0.2">
      <c r="A5319" s="160" t="s">
        <v>29</v>
      </c>
      <c r="B5319" s="160" t="s">
        <v>6</v>
      </c>
      <c r="C5319" s="160">
        <f>_xlfn.XLOOKUP(B5319,'2.1.trackMPD'!$R$7:$R$29,'2.1.trackMPD'!$T$7:$T$29)</f>
        <v>6</v>
      </c>
      <c r="D5319" s="160">
        <v>1000</v>
      </c>
      <c r="E5319" s="160" t="s">
        <v>6390</v>
      </c>
      <c r="F5319" s="160" t="s">
        <v>110</v>
      </c>
      <c r="G5319" s="160" t="s">
        <v>140</v>
      </c>
      <c r="H5319" s="160" t="s">
        <v>6392</v>
      </c>
      <c r="I5319" s="160" cm="1">
        <f t="array" ref="I5319">INDEX('2.1.trackMPD'!J:J/(24*60*60),
       MATCH(1,
             (A5319='2.1.trackMPD'!A:A)*
             (C5319='2.1.trackMPD'!D:D)*
             (D5319/10^6='2.1.trackMPD'!H:H)*
             (E5319='2.1.trackMPD'!F:F),
0))</f>
        <v>5.8407045267688307E-2</v>
      </c>
    </row>
    <row r="5320" spans="1:9" x14ac:dyDescent="0.2">
      <c r="A5320" s="160" t="s">
        <v>29</v>
      </c>
      <c r="B5320" s="160" t="s">
        <v>6</v>
      </c>
      <c r="C5320" s="160">
        <f>_xlfn.XLOOKUP(B5320,'2.1.trackMPD'!$R$7:$R$29,'2.1.trackMPD'!$T$7:$T$29)</f>
        <v>6</v>
      </c>
      <c r="D5320" s="160">
        <v>1000</v>
      </c>
      <c r="E5320" s="160" t="s">
        <v>6390</v>
      </c>
      <c r="F5320" s="160" t="s">
        <v>110</v>
      </c>
      <c r="G5320" s="160" t="s">
        <v>124</v>
      </c>
      <c r="H5320" s="160" t="s">
        <v>6393</v>
      </c>
      <c r="I5320" s="160" cm="1">
        <f t="array" ref="I5320">INDEX('2.1.trackMPD'!K:K/(24*60*60),
       MATCH(1,
             (A5320='2.1.trackMPD'!A:A)*
             (C5320='2.1.trackMPD'!D:D)*
             (D5320/10^6='2.1.trackMPD'!H:H)*
             (E5320='2.1.trackMPD'!F:F),
0))</f>
        <v>0</v>
      </c>
    </row>
    <row r="5321" spans="1:9" x14ac:dyDescent="0.2">
      <c r="A5321" s="160" t="s">
        <v>29</v>
      </c>
      <c r="B5321" s="160" t="s">
        <v>6</v>
      </c>
      <c r="C5321" s="160">
        <f>_xlfn.XLOOKUP(B5321,'2.1.trackMPD'!$R$7:$R$29,'2.1.trackMPD'!$T$7:$T$29)</f>
        <v>6</v>
      </c>
      <c r="D5321" s="160">
        <v>1000</v>
      </c>
      <c r="E5321" s="160" t="s">
        <v>6390</v>
      </c>
      <c r="F5321" s="160" t="s">
        <v>110</v>
      </c>
      <c r="G5321" s="160" t="s">
        <v>140</v>
      </c>
      <c r="H5321" s="160" t="s">
        <v>6393</v>
      </c>
      <c r="I5321" s="160" cm="1">
        <f t="array" ref="I5321">INDEX('2.1.trackMPD'!L:L/(24*60*60),
       MATCH(1,
             (A5321='2.1.trackMPD'!A:A)*
             (C5321='2.1.trackMPD'!D:D)*
             (D5321/10^6='2.1.trackMPD'!H:H)*
             (E5321='2.1.trackMPD'!F:F),
0))</f>
        <v>0</v>
      </c>
    </row>
    <row r="5322" spans="1:9" x14ac:dyDescent="0.2">
      <c r="A5322" s="160" t="s">
        <v>29</v>
      </c>
      <c r="B5322" s="160" t="s">
        <v>6</v>
      </c>
      <c r="C5322" s="160">
        <f>_xlfn.XLOOKUP(B5322,'2.1.trackMPD'!$R$7:$R$29,'2.1.trackMPD'!$T$7:$T$29)</f>
        <v>6</v>
      </c>
      <c r="D5322" s="160">
        <v>5000</v>
      </c>
      <c r="E5322" s="160" t="s">
        <v>6390</v>
      </c>
      <c r="F5322" s="160" t="s">
        <v>110</v>
      </c>
      <c r="G5322" s="160" t="s">
        <v>124</v>
      </c>
      <c r="H5322" s="160" t="s">
        <v>6392</v>
      </c>
      <c r="I5322" s="160" cm="1">
        <f t="array" ref="I5322">INDEX('2.1.trackMPD'!I:I/(24*60*60),
       MATCH(1,
             (A5322='2.1.trackMPD'!A:A)*
             (C5322='2.1.trackMPD'!D:D)*
             (D5322/10^6='2.1.trackMPD'!H:H)*
             (E5322='2.1.trackMPD'!F:F),
0))</f>
        <v>0.27223873585785879</v>
      </c>
    </row>
    <row r="5323" spans="1:9" x14ac:dyDescent="0.2">
      <c r="A5323" s="160" t="s">
        <v>29</v>
      </c>
      <c r="B5323" s="160" t="s">
        <v>6</v>
      </c>
      <c r="C5323" s="160">
        <f>_xlfn.XLOOKUP(B5323,'2.1.trackMPD'!$R$7:$R$29,'2.1.trackMPD'!$T$7:$T$29)</f>
        <v>6</v>
      </c>
      <c r="D5323" s="160">
        <v>5000</v>
      </c>
      <c r="E5323" s="160" t="s">
        <v>6390</v>
      </c>
      <c r="F5323" s="160" t="s">
        <v>110</v>
      </c>
      <c r="G5323" s="160" t="s">
        <v>140</v>
      </c>
      <c r="H5323" s="160" t="s">
        <v>6392</v>
      </c>
      <c r="I5323" s="160" cm="1">
        <f t="array" ref="I5323">INDEX('2.1.trackMPD'!J:J/(24*60*60),
       MATCH(1,
             (A5323='2.1.trackMPD'!A:A)*
             (C5323='2.1.trackMPD'!D:D)*
             (D5323/10^6='2.1.trackMPD'!H:H)*
             (E5323='2.1.trackMPD'!F:F),
0))</f>
        <v>0.23035559245581597</v>
      </c>
    </row>
    <row r="5324" spans="1:9" x14ac:dyDescent="0.2">
      <c r="A5324" s="160" t="s">
        <v>29</v>
      </c>
      <c r="B5324" s="160" t="s">
        <v>6</v>
      </c>
      <c r="C5324" s="160">
        <f>_xlfn.XLOOKUP(B5324,'2.1.trackMPD'!$R$7:$R$29,'2.1.trackMPD'!$T$7:$T$29)</f>
        <v>6</v>
      </c>
      <c r="D5324" s="160">
        <v>5000</v>
      </c>
      <c r="E5324" s="160" t="s">
        <v>6390</v>
      </c>
      <c r="F5324" s="160" t="s">
        <v>110</v>
      </c>
      <c r="G5324" s="160" t="s">
        <v>124</v>
      </c>
      <c r="H5324" s="160" t="s">
        <v>6393</v>
      </c>
      <c r="I5324" s="160" cm="1">
        <f t="array" ref="I5324">INDEX('2.1.trackMPD'!K:K/(24*60*60),
       MATCH(1,
             (A5324='2.1.trackMPD'!A:A)*
             (C5324='2.1.trackMPD'!D:D)*
             (D5324/10^6='2.1.trackMPD'!H:H)*
             (E5324='2.1.trackMPD'!F:F),
0))</f>
        <v>0</v>
      </c>
    </row>
    <row r="5325" spans="1:9" x14ac:dyDescent="0.2">
      <c r="A5325" s="160" t="s">
        <v>29</v>
      </c>
      <c r="B5325" s="160" t="s">
        <v>6</v>
      </c>
      <c r="C5325" s="160">
        <f>_xlfn.XLOOKUP(B5325,'2.1.trackMPD'!$R$7:$R$29,'2.1.trackMPD'!$T$7:$T$29)</f>
        <v>6</v>
      </c>
      <c r="D5325" s="160">
        <v>5000</v>
      </c>
      <c r="E5325" s="160" t="s">
        <v>6390</v>
      </c>
      <c r="F5325" s="160" t="s">
        <v>110</v>
      </c>
      <c r="G5325" s="160" t="s">
        <v>140</v>
      </c>
      <c r="H5325" s="160" t="s">
        <v>6393</v>
      </c>
      <c r="I5325" s="160" cm="1">
        <f t="array" ref="I5325">INDEX('2.1.trackMPD'!L:L/(24*60*60),
       MATCH(1,
             (A5325='2.1.trackMPD'!A:A)*
             (C5325='2.1.trackMPD'!D:D)*
             (D5325/10^6='2.1.trackMPD'!H:H)*
             (E5325='2.1.trackMPD'!F:F),
0))</f>
        <v>0</v>
      </c>
    </row>
    <row r="5326" spans="1:9" x14ac:dyDescent="0.2">
      <c r="A5326" s="160" t="s">
        <v>29</v>
      </c>
      <c r="B5326" s="160" t="s">
        <v>6</v>
      </c>
      <c r="C5326" s="160">
        <f>_xlfn.XLOOKUP(B5326,'2.1.trackMPD'!$R$7:$R$29,'2.1.trackMPD'!$T$7:$T$29)</f>
        <v>6</v>
      </c>
      <c r="D5326" s="160">
        <v>1</v>
      </c>
      <c r="E5326" s="160" t="s">
        <v>6394</v>
      </c>
      <c r="F5326" s="160" t="s">
        <v>110</v>
      </c>
      <c r="G5326" s="160" t="s">
        <v>124</v>
      </c>
      <c r="H5326" s="160" t="s">
        <v>6392</v>
      </c>
      <c r="I5326" s="160" cm="1">
        <f t="array" ref="I5326">INDEX('2.1.trackMPD'!I:I/(24*60*60),
       MATCH(1,
             (A5326='2.1.trackMPD'!A:A)*
             (C5326='2.1.trackMPD'!D:D)*
             (D5326/10^6='2.1.trackMPD'!H:H)*
             (E5326='2.1.trackMPD'!F:F),
0))</f>
        <v>4.6847173377966895E-6</v>
      </c>
    </row>
    <row r="5327" spans="1:9" x14ac:dyDescent="0.2">
      <c r="A5327" s="160" t="s">
        <v>29</v>
      </c>
      <c r="B5327" s="160" t="s">
        <v>6</v>
      </c>
      <c r="C5327" s="160">
        <f>_xlfn.XLOOKUP(B5327,'2.1.trackMPD'!$R$7:$R$29,'2.1.trackMPD'!$T$7:$T$29)</f>
        <v>6</v>
      </c>
      <c r="D5327" s="160">
        <v>1</v>
      </c>
      <c r="E5327" s="160" t="s">
        <v>6394</v>
      </c>
      <c r="F5327" s="160" t="s">
        <v>110</v>
      </c>
      <c r="G5327" s="160" t="s">
        <v>140</v>
      </c>
      <c r="H5327" s="160" t="s">
        <v>6392</v>
      </c>
      <c r="I5327" s="160" cm="1">
        <f t="array" ref="I5327">INDEX('2.1.trackMPD'!J:J/(24*60*60),
       MATCH(1,
             (A5327='2.1.trackMPD'!A:A)*
             (C5327='2.1.trackMPD'!D:D)*
             (D5327/10^6='2.1.trackMPD'!H:H)*
             (E5327='2.1.trackMPD'!F:F),
0))</f>
        <v>2.7374464520920833E-5</v>
      </c>
    </row>
    <row r="5328" spans="1:9" x14ac:dyDescent="0.2">
      <c r="A5328" s="160" t="s">
        <v>29</v>
      </c>
      <c r="B5328" s="160" t="s">
        <v>6</v>
      </c>
      <c r="C5328" s="160">
        <f>_xlfn.XLOOKUP(B5328,'2.1.trackMPD'!$R$7:$R$29,'2.1.trackMPD'!$T$7:$T$29)</f>
        <v>6</v>
      </c>
      <c r="D5328" s="160">
        <v>1</v>
      </c>
      <c r="E5328" s="160" t="s">
        <v>6394</v>
      </c>
      <c r="F5328" s="160" t="s">
        <v>110</v>
      </c>
      <c r="G5328" s="160" t="s">
        <v>124</v>
      </c>
      <c r="H5328" s="160" t="s">
        <v>6393</v>
      </c>
      <c r="I5328" s="160" cm="1">
        <f t="array" ref="I5328">INDEX('2.1.trackMPD'!K:K/(24*60*60),
       MATCH(1,
             (A5328='2.1.trackMPD'!A:A)*
             (C5328='2.1.trackMPD'!D:D)*
             (D5328/10^6='2.1.trackMPD'!H:H)*
             (E5328='2.1.trackMPD'!F:F),
0))</f>
        <v>0</v>
      </c>
    </row>
    <row r="5329" spans="1:9" x14ac:dyDescent="0.2">
      <c r="A5329" s="160" t="s">
        <v>29</v>
      </c>
      <c r="B5329" s="160" t="s">
        <v>6</v>
      </c>
      <c r="C5329" s="160">
        <f>_xlfn.XLOOKUP(B5329,'2.1.trackMPD'!$R$7:$R$29,'2.1.trackMPD'!$T$7:$T$29)</f>
        <v>6</v>
      </c>
      <c r="D5329" s="160">
        <v>1</v>
      </c>
      <c r="E5329" s="160" t="s">
        <v>6394</v>
      </c>
      <c r="F5329" s="160" t="s">
        <v>110</v>
      </c>
      <c r="G5329" s="160" t="s">
        <v>140</v>
      </c>
      <c r="H5329" s="160" t="s">
        <v>6393</v>
      </c>
      <c r="I5329" s="160" cm="1">
        <f t="array" ref="I5329">INDEX('2.1.trackMPD'!L:L/(24*60*60),
       MATCH(1,
             (A5329='2.1.trackMPD'!A:A)*
             (C5329='2.1.trackMPD'!D:D)*
             (D5329/10^6='2.1.trackMPD'!H:H)*
             (E5329='2.1.trackMPD'!F:F),
0))</f>
        <v>0</v>
      </c>
    </row>
    <row r="5330" spans="1:9" x14ac:dyDescent="0.2">
      <c r="A5330" s="160" t="s">
        <v>29</v>
      </c>
      <c r="B5330" s="160" t="s">
        <v>6</v>
      </c>
      <c r="C5330" s="160">
        <f>_xlfn.XLOOKUP(B5330,'2.1.trackMPD'!$R$7:$R$29,'2.1.trackMPD'!$T$7:$T$29)</f>
        <v>6</v>
      </c>
      <c r="D5330" s="160">
        <v>10</v>
      </c>
      <c r="E5330" s="160" t="s">
        <v>6394</v>
      </c>
      <c r="F5330" s="160" t="s">
        <v>110</v>
      </c>
      <c r="G5330" s="160" t="s">
        <v>124</v>
      </c>
      <c r="H5330" s="160" t="s">
        <v>6392</v>
      </c>
      <c r="I5330" s="160" cm="1">
        <f t="array" ref="I5330">INDEX('2.1.trackMPD'!I:I/(24*60*60),
       MATCH(1,
             (A5330='2.1.trackMPD'!A:A)*
             (C5330='2.1.trackMPD'!D:D)*
             (D5330/10^6='2.1.trackMPD'!H:H)*
             (E5330='2.1.trackMPD'!F:F),
0))</f>
        <v>6.9867587563387498E-5</v>
      </c>
    </row>
    <row r="5331" spans="1:9" x14ac:dyDescent="0.2">
      <c r="A5331" s="160" t="s">
        <v>29</v>
      </c>
      <c r="B5331" s="160" t="s">
        <v>6</v>
      </c>
      <c r="C5331" s="160">
        <f>_xlfn.XLOOKUP(B5331,'2.1.trackMPD'!$R$7:$R$29,'2.1.trackMPD'!$T$7:$T$29)</f>
        <v>6</v>
      </c>
      <c r="D5331" s="160">
        <v>10</v>
      </c>
      <c r="E5331" s="160" t="s">
        <v>6394</v>
      </c>
      <c r="F5331" s="160" t="s">
        <v>110</v>
      </c>
      <c r="G5331" s="160" t="s">
        <v>140</v>
      </c>
      <c r="H5331" s="160" t="s">
        <v>6392</v>
      </c>
      <c r="I5331" s="160" cm="1">
        <f t="array" ref="I5331">INDEX('2.1.trackMPD'!J:J/(24*60*60),
       MATCH(1,
             (A5331='2.1.trackMPD'!A:A)*
             (C5331='2.1.trackMPD'!D:D)*
             (D5331/10^6='2.1.trackMPD'!H:H)*
             (E5331='2.1.trackMPD'!F:F),
0))</f>
        <v>7.3893499774024769E-5</v>
      </c>
    </row>
    <row r="5332" spans="1:9" x14ac:dyDescent="0.2">
      <c r="A5332" s="160" t="s">
        <v>29</v>
      </c>
      <c r="B5332" s="160" t="s">
        <v>6</v>
      </c>
      <c r="C5332" s="160">
        <f>_xlfn.XLOOKUP(B5332,'2.1.trackMPD'!$R$7:$R$29,'2.1.trackMPD'!$T$7:$T$29)</f>
        <v>6</v>
      </c>
      <c r="D5332" s="160">
        <v>10</v>
      </c>
      <c r="E5332" s="160" t="s">
        <v>6394</v>
      </c>
      <c r="F5332" s="160" t="s">
        <v>110</v>
      </c>
      <c r="G5332" s="160" t="s">
        <v>124</v>
      </c>
      <c r="H5332" s="160" t="s">
        <v>6393</v>
      </c>
      <c r="I5332" s="160" cm="1">
        <f t="array" ref="I5332">INDEX('2.1.trackMPD'!K:K/(24*60*60),
       MATCH(1,
             (A5332='2.1.trackMPD'!A:A)*
             (C5332='2.1.trackMPD'!D:D)*
             (D5332/10^6='2.1.trackMPD'!H:H)*
             (E5332='2.1.trackMPD'!F:F),
0))</f>
        <v>0</v>
      </c>
    </row>
    <row r="5333" spans="1:9" x14ac:dyDescent="0.2">
      <c r="A5333" s="160" t="s">
        <v>29</v>
      </c>
      <c r="B5333" s="160" t="s">
        <v>6</v>
      </c>
      <c r="C5333" s="160">
        <f>_xlfn.XLOOKUP(B5333,'2.1.trackMPD'!$R$7:$R$29,'2.1.trackMPD'!$T$7:$T$29)</f>
        <v>6</v>
      </c>
      <c r="D5333" s="160">
        <v>10</v>
      </c>
      <c r="E5333" s="160" t="s">
        <v>6394</v>
      </c>
      <c r="F5333" s="160" t="s">
        <v>110</v>
      </c>
      <c r="G5333" s="160" t="s">
        <v>140</v>
      </c>
      <c r="H5333" s="160" t="s">
        <v>6393</v>
      </c>
      <c r="I5333" s="160" cm="1">
        <f t="array" ref="I5333">INDEX('2.1.trackMPD'!L:L/(24*60*60),
       MATCH(1,
             (A5333='2.1.trackMPD'!A:A)*
             (C5333='2.1.trackMPD'!D:D)*
             (D5333/10^6='2.1.trackMPD'!H:H)*
             (E5333='2.1.trackMPD'!F:F),
0))</f>
        <v>0</v>
      </c>
    </row>
    <row r="5334" spans="1:9" x14ac:dyDescent="0.2">
      <c r="A5334" s="160" t="s">
        <v>29</v>
      </c>
      <c r="B5334" s="160" t="s">
        <v>6</v>
      </c>
      <c r="C5334" s="160">
        <f>_xlfn.XLOOKUP(B5334,'2.1.trackMPD'!$R$7:$R$29,'2.1.trackMPD'!$T$7:$T$29)</f>
        <v>6</v>
      </c>
      <c r="D5334" s="160">
        <v>100</v>
      </c>
      <c r="E5334" s="160" t="s">
        <v>6394</v>
      </c>
      <c r="F5334" s="160" t="s">
        <v>110</v>
      </c>
      <c r="G5334" s="160" t="s">
        <v>124</v>
      </c>
      <c r="H5334" s="160" t="s">
        <v>6392</v>
      </c>
      <c r="I5334" s="160" cm="1">
        <f t="array" ref="I5334">INDEX('2.1.trackMPD'!I:I/(24*60*60),
       MATCH(1,
             (A5334='2.1.trackMPD'!A:A)*
             (C5334='2.1.trackMPD'!D:D)*
             (D5334/10^6='2.1.trackMPD'!H:H)*
             (E5334='2.1.trackMPD'!F:F),
0))</f>
        <v>5.550871126828125E-3</v>
      </c>
    </row>
    <row r="5335" spans="1:9" x14ac:dyDescent="0.2">
      <c r="A5335" s="160" t="s">
        <v>29</v>
      </c>
      <c r="B5335" s="160" t="s">
        <v>6</v>
      </c>
      <c r="C5335" s="160">
        <f>_xlfn.XLOOKUP(B5335,'2.1.trackMPD'!$R$7:$R$29,'2.1.trackMPD'!$T$7:$T$29)</f>
        <v>6</v>
      </c>
      <c r="D5335" s="160">
        <v>100</v>
      </c>
      <c r="E5335" s="160" t="s">
        <v>6394</v>
      </c>
      <c r="F5335" s="160" t="s">
        <v>110</v>
      </c>
      <c r="G5335" s="160" t="s">
        <v>140</v>
      </c>
      <c r="H5335" s="160" t="s">
        <v>6392</v>
      </c>
      <c r="I5335" s="160" cm="1">
        <f t="array" ref="I5335">INDEX('2.1.trackMPD'!J:J/(24*60*60),
       MATCH(1,
             (A5335='2.1.trackMPD'!A:A)*
             (C5335='2.1.trackMPD'!D:D)*
             (D5335/10^6='2.1.trackMPD'!H:H)*
             (E5335='2.1.trackMPD'!F:F),
0))</f>
        <v>4.6968908019653817E-3</v>
      </c>
    </row>
    <row r="5336" spans="1:9" x14ac:dyDescent="0.2">
      <c r="A5336" s="160" t="s">
        <v>29</v>
      </c>
      <c r="B5336" s="160" t="s">
        <v>6</v>
      </c>
      <c r="C5336" s="160">
        <f>_xlfn.XLOOKUP(B5336,'2.1.trackMPD'!$R$7:$R$29,'2.1.trackMPD'!$T$7:$T$29)</f>
        <v>6</v>
      </c>
      <c r="D5336" s="160">
        <v>100</v>
      </c>
      <c r="E5336" s="160" t="s">
        <v>6394</v>
      </c>
      <c r="F5336" s="160" t="s">
        <v>110</v>
      </c>
      <c r="G5336" s="160" t="s">
        <v>124</v>
      </c>
      <c r="H5336" s="160" t="s">
        <v>6393</v>
      </c>
      <c r="I5336" s="160" cm="1">
        <f t="array" ref="I5336">INDEX('2.1.trackMPD'!K:K/(24*60*60),
       MATCH(1,
             (A5336='2.1.trackMPD'!A:A)*
             (C5336='2.1.trackMPD'!D:D)*
             (D5336/10^6='2.1.trackMPD'!H:H)*
             (E5336='2.1.trackMPD'!F:F),
0))</f>
        <v>0</v>
      </c>
    </row>
    <row r="5337" spans="1:9" x14ac:dyDescent="0.2">
      <c r="A5337" s="160" t="s">
        <v>29</v>
      </c>
      <c r="B5337" s="160" t="s">
        <v>6</v>
      </c>
      <c r="C5337" s="160">
        <f>_xlfn.XLOOKUP(B5337,'2.1.trackMPD'!$R$7:$R$29,'2.1.trackMPD'!$T$7:$T$29)</f>
        <v>6</v>
      </c>
      <c r="D5337" s="160">
        <v>100</v>
      </c>
      <c r="E5337" s="160" t="s">
        <v>6394</v>
      </c>
      <c r="F5337" s="160" t="s">
        <v>110</v>
      </c>
      <c r="G5337" s="160" t="s">
        <v>140</v>
      </c>
      <c r="H5337" s="160" t="s">
        <v>6393</v>
      </c>
      <c r="I5337" s="160" cm="1">
        <f t="array" ref="I5337">INDEX('2.1.trackMPD'!L:L/(24*60*60),
       MATCH(1,
             (A5337='2.1.trackMPD'!A:A)*
             (C5337='2.1.trackMPD'!D:D)*
             (D5337/10^6='2.1.trackMPD'!H:H)*
             (E5337='2.1.trackMPD'!F:F),
0))</f>
        <v>0</v>
      </c>
    </row>
    <row r="5338" spans="1:9" x14ac:dyDescent="0.2">
      <c r="A5338" s="160" t="s">
        <v>29</v>
      </c>
      <c r="B5338" s="160" t="s">
        <v>6</v>
      </c>
      <c r="C5338" s="160">
        <f>_xlfn.XLOOKUP(B5338,'2.1.trackMPD'!$R$7:$R$29,'2.1.trackMPD'!$T$7:$T$29)</f>
        <v>6</v>
      </c>
      <c r="D5338" s="160">
        <v>1000</v>
      </c>
      <c r="E5338" s="160" t="s">
        <v>6394</v>
      </c>
      <c r="F5338" s="160" t="s">
        <v>110</v>
      </c>
      <c r="G5338" s="160" t="s">
        <v>124</v>
      </c>
      <c r="H5338" s="160" t="s">
        <v>6392</v>
      </c>
      <c r="I5338" s="160" cm="1">
        <f t="array" ref="I5338">INDEX('2.1.trackMPD'!I:I/(24*60*60),
       MATCH(1,
             (A5338='2.1.trackMPD'!A:A)*
             (C5338='2.1.trackMPD'!D:D)*
             (D5338/10^6='2.1.trackMPD'!H:H)*
             (E5338='2.1.trackMPD'!F:F),
0))</f>
        <v>6.2418917271793058E-2</v>
      </c>
    </row>
    <row r="5339" spans="1:9" x14ac:dyDescent="0.2">
      <c r="A5339" s="160" t="s">
        <v>29</v>
      </c>
      <c r="B5339" s="160" t="s">
        <v>6</v>
      </c>
      <c r="C5339" s="160">
        <f>_xlfn.XLOOKUP(B5339,'2.1.trackMPD'!$R$7:$R$29,'2.1.trackMPD'!$T$7:$T$29)</f>
        <v>6</v>
      </c>
      <c r="D5339" s="160">
        <v>1000</v>
      </c>
      <c r="E5339" s="160" t="s">
        <v>6394</v>
      </c>
      <c r="F5339" s="160" t="s">
        <v>110</v>
      </c>
      <c r="G5339" s="160" t="s">
        <v>140</v>
      </c>
      <c r="H5339" s="160" t="s">
        <v>6392</v>
      </c>
      <c r="I5339" s="160" cm="1">
        <f t="array" ref="I5339">INDEX('2.1.trackMPD'!J:J/(24*60*60),
       MATCH(1,
             (A5339='2.1.trackMPD'!A:A)*
             (C5339='2.1.trackMPD'!D:D)*
             (D5339/10^6='2.1.trackMPD'!H:H)*
             (E5339='2.1.trackMPD'!F:F),
0))</f>
        <v>5.2815994289843987E-2</v>
      </c>
    </row>
    <row r="5340" spans="1:9" x14ac:dyDescent="0.2">
      <c r="A5340" s="160" t="s">
        <v>29</v>
      </c>
      <c r="B5340" s="160" t="s">
        <v>6</v>
      </c>
      <c r="C5340" s="160">
        <f>_xlfn.XLOOKUP(B5340,'2.1.trackMPD'!$R$7:$R$29,'2.1.trackMPD'!$T$7:$T$29)</f>
        <v>6</v>
      </c>
      <c r="D5340" s="160">
        <v>1000</v>
      </c>
      <c r="E5340" s="160" t="s">
        <v>6394</v>
      </c>
      <c r="F5340" s="160" t="s">
        <v>110</v>
      </c>
      <c r="G5340" s="160" t="s">
        <v>124</v>
      </c>
      <c r="H5340" s="160" t="s">
        <v>6393</v>
      </c>
      <c r="I5340" s="160" cm="1">
        <f t="array" ref="I5340">INDEX('2.1.trackMPD'!K:K/(24*60*60),
       MATCH(1,
             (A5340='2.1.trackMPD'!A:A)*
             (C5340='2.1.trackMPD'!D:D)*
             (D5340/10^6='2.1.trackMPD'!H:H)*
             (E5340='2.1.trackMPD'!F:F),
0))</f>
        <v>0</v>
      </c>
    </row>
    <row r="5341" spans="1:9" x14ac:dyDescent="0.2">
      <c r="A5341" s="160" t="s">
        <v>29</v>
      </c>
      <c r="B5341" s="160" t="s">
        <v>6</v>
      </c>
      <c r="C5341" s="160">
        <f>_xlfn.XLOOKUP(B5341,'2.1.trackMPD'!$R$7:$R$29,'2.1.trackMPD'!$T$7:$T$29)</f>
        <v>6</v>
      </c>
      <c r="D5341" s="160">
        <v>1000</v>
      </c>
      <c r="E5341" s="160" t="s">
        <v>6394</v>
      </c>
      <c r="F5341" s="160" t="s">
        <v>110</v>
      </c>
      <c r="G5341" s="160" t="s">
        <v>140</v>
      </c>
      <c r="H5341" s="160" t="s">
        <v>6393</v>
      </c>
      <c r="I5341" s="160" cm="1">
        <f t="array" ref="I5341">INDEX('2.1.trackMPD'!L:L/(24*60*60),
       MATCH(1,
             (A5341='2.1.trackMPD'!A:A)*
             (C5341='2.1.trackMPD'!D:D)*
             (D5341/10^6='2.1.trackMPD'!H:H)*
             (E5341='2.1.trackMPD'!F:F),
0))</f>
        <v>0</v>
      </c>
    </row>
    <row r="5342" spans="1:9" x14ac:dyDescent="0.2">
      <c r="A5342" s="160" t="s">
        <v>29</v>
      </c>
      <c r="B5342" s="160" t="s">
        <v>6</v>
      </c>
      <c r="C5342" s="160">
        <f>_xlfn.XLOOKUP(B5342,'2.1.trackMPD'!$R$7:$R$29,'2.1.trackMPD'!$T$7:$T$29)</f>
        <v>6</v>
      </c>
      <c r="D5342" s="160">
        <v>5000</v>
      </c>
      <c r="E5342" s="160" t="s">
        <v>6394</v>
      </c>
      <c r="F5342" s="160" t="s">
        <v>110</v>
      </c>
      <c r="G5342" s="160" t="s">
        <v>124</v>
      </c>
      <c r="H5342" s="160" t="s">
        <v>6392</v>
      </c>
      <c r="I5342" s="160" cm="1">
        <f t="array" ref="I5342">INDEX('2.1.trackMPD'!I:I/(24*60*60),
       MATCH(1,
             (A5342='2.1.trackMPD'!A:A)*
             (C5342='2.1.trackMPD'!D:D)*
             (D5342/10^6='2.1.trackMPD'!H:H)*
             (E5342='2.1.trackMPD'!F:F),
0))</f>
        <v>0.15137225355181944</v>
      </c>
    </row>
    <row r="5343" spans="1:9" x14ac:dyDescent="0.2">
      <c r="A5343" s="160" t="s">
        <v>29</v>
      </c>
      <c r="B5343" s="160" t="s">
        <v>6</v>
      </c>
      <c r="C5343" s="160">
        <f>_xlfn.XLOOKUP(B5343,'2.1.trackMPD'!$R$7:$R$29,'2.1.trackMPD'!$T$7:$T$29)</f>
        <v>6</v>
      </c>
      <c r="D5343" s="160">
        <v>5000</v>
      </c>
      <c r="E5343" s="160" t="s">
        <v>6394</v>
      </c>
      <c r="F5343" s="160" t="s">
        <v>110</v>
      </c>
      <c r="G5343" s="160" t="s">
        <v>140</v>
      </c>
      <c r="H5343" s="160" t="s">
        <v>6392</v>
      </c>
      <c r="I5343" s="160" cm="1">
        <f t="array" ref="I5343">INDEX('2.1.trackMPD'!J:J/(24*60*60),
       MATCH(1,
             (A5343='2.1.trackMPD'!A:A)*
             (C5343='2.1.trackMPD'!D:D)*
             (D5343/10^6='2.1.trackMPD'!H:H)*
             (E5343='2.1.trackMPD'!F:F),
0))</f>
        <v>0.12808417452137733</v>
      </c>
    </row>
    <row r="5344" spans="1:9" x14ac:dyDescent="0.2">
      <c r="A5344" s="160" t="s">
        <v>29</v>
      </c>
      <c r="B5344" s="160" t="s">
        <v>6</v>
      </c>
      <c r="C5344" s="160">
        <f>_xlfn.XLOOKUP(B5344,'2.1.trackMPD'!$R$7:$R$29,'2.1.trackMPD'!$T$7:$T$29)</f>
        <v>6</v>
      </c>
      <c r="D5344" s="160">
        <v>5000</v>
      </c>
      <c r="E5344" s="160" t="s">
        <v>6394</v>
      </c>
      <c r="F5344" s="160" t="s">
        <v>110</v>
      </c>
      <c r="G5344" s="160" t="s">
        <v>124</v>
      </c>
      <c r="H5344" s="160" t="s">
        <v>6393</v>
      </c>
      <c r="I5344" s="160" cm="1">
        <f t="array" ref="I5344">INDEX('2.1.trackMPD'!K:K/(24*60*60),
       MATCH(1,
             (A5344='2.1.trackMPD'!A:A)*
             (C5344='2.1.trackMPD'!D:D)*
             (D5344/10^6='2.1.trackMPD'!H:H)*
             (E5344='2.1.trackMPD'!F:F),
0))</f>
        <v>0</v>
      </c>
    </row>
    <row r="5345" spans="1:9" x14ac:dyDescent="0.2">
      <c r="A5345" s="160" t="s">
        <v>29</v>
      </c>
      <c r="B5345" s="160" t="s">
        <v>6</v>
      </c>
      <c r="C5345" s="160">
        <f>_xlfn.XLOOKUP(B5345,'2.1.trackMPD'!$R$7:$R$29,'2.1.trackMPD'!$T$7:$T$29)</f>
        <v>6</v>
      </c>
      <c r="D5345" s="160">
        <v>5000</v>
      </c>
      <c r="E5345" s="160" t="s">
        <v>6394</v>
      </c>
      <c r="F5345" s="160" t="s">
        <v>110</v>
      </c>
      <c r="G5345" s="160" t="s">
        <v>140</v>
      </c>
      <c r="H5345" s="160" t="s">
        <v>6393</v>
      </c>
      <c r="I5345" s="160" cm="1">
        <f t="array" ref="I5345">INDEX('2.1.trackMPD'!L:L/(24*60*60),
       MATCH(1,
             (A5345='2.1.trackMPD'!A:A)*
             (C5345='2.1.trackMPD'!D:D)*
             (D5345/10^6='2.1.trackMPD'!H:H)*
             (E5345='2.1.trackMPD'!F:F),
0))</f>
        <v>0</v>
      </c>
    </row>
    <row r="5346" spans="1:9" x14ac:dyDescent="0.2">
      <c r="A5346" s="160" t="s">
        <v>29</v>
      </c>
      <c r="B5346" s="160" t="s">
        <v>6</v>
      </c>
      <c r="C5346" s="160">
        <f>_xlfn.XLOOKUP(B5346,'2.1.trackMPD'!$R$7:$R$29,'2.1.trackMPD'!$T$7:$T$29)</f>
        <v>6</v>
      </c>
      <c r="D5346" s="160">
        <v>1</v>
      </c>
      <c r="E5346" s="160" t="s">
        <v>6395</v>
      </c>
      <c r="F5346" s="160" t="s">
        <v>110</v>
      </c>
      <c r="G5346" s="160" t="s">
        <v>124</v>
      </c>
      <c r="H5346" s="160" t="s">
        <v>6392</v>
      </c>
      <c r="I5346" s="160" t="e" cm="1">
        <f t="array" ref="I5346">INDEX('2.1.trackMPD'!I:I/(24*60*60),
       MATCH(1,
             (A5346='2.1.trackMPD'!A:A)*
             (C5346='2.1.trackMPD'!D:D)*
             (D5346/10^6='2.1.trackMPD'!H:H)*
             (E5346='2.1.trackMPD'!F:F),
0))</f>
        <v>#N/A</v>
      </c>
    </row>
    <row r="5347" spans="1:9" x14ac:dyDescent="0.2">
      <c r="A5347" s="160" t="s">
        <v>29</v>
      </c>
      <c r="B5347" s="160" t="s">
        <v>6</v>
      </c>
      <c r="C5347" s="160">
        <f>_xlfn.XLOOKUP(B5347,'2.1.trackMPD'!$R$7:$R$29,'2.1.trackMPD'!$T$7:$T$29)</f>
        <v>6</v>
      </c>
      <c r="D5347" s="160">
        <v>1</v>
      </c>
      <c r="E5347" s="160" t="s">
        <v>6395</v>
      </c>
      <c r="F5347" s="160" t="s">
        <v>110</v>
      </c>
      <c r="G5347" s="160" t="s">
        <v>140</v>
      </c>
      <c r="H5347" s="160" t="s">
        <v>6392</v>
      </c>
      <c r="I5347" s="160" t="e" cm="1">
        <f t="array" ref="I5347">INDEX('2.1.trackMPD'!J:J/(24*60*60),
       MATCH(1,
             (A5347='2.1.trackMPD'!A:A)*
             (C5347='2.1.trackMPD'!D:D)*
             (D5347/10^6='2.1.trackMPD'!H:H)*
             (E5347='2.1.trackMPD'!F:F),
0))</f>
        <v>#N/A</v>
      </c>
    </row>
    <row r="5348" spans="1:9" x14ac:dyDescent="0.2">
      <c r="A5348" s="160" t="s">
        <v>29</v>
      </c>
      <c r="B5348" s="160" t="s">
        <v>6</v>
      </c>
      <c r="C5348" s="160">
        <f>_xlfn.XLOOKUP(B5348,'2.1.trackMPD'!$R$7:$R$29,'2.1.trackMPD'!$T$7:$T$29)</f>
        <v>6</v>
      </c>
      <c r="D5348" s="160">
        <v>1</v>
      </c>
      <c r="E5348" s="160" t="s">
        <v>6395</v>
      </c>
      <c r="F5348" s="160" t="s">
        <v>110</v>
      </c>
      <c r="G5348" s="160" t="s">
        <v>124</v>
      </c>
      <c r="H5348" s="160" t="s">
        <v>6393</v>
      </c>
      <c r="I5348" s="160" t="e" cm="1">
        <f t="array" ref="I5348">INDEX('2.1.trackMPD'!K:K/(24*60*60),
       MATCH(1,
             (A5348='2.1.trackMPD'!A:A)*
             (C5348='2.1.trackMPD'!D:D)*
             (D5348/10^6='2.1.trackMPD'!H:H)*
             (E5348='2.1.trackMPD'!F:F),
0))</f>
        <v>#N/A</v>
      </c>
    </row>
    <row r="5349" spans="1:9" x14ac:dyDescent="0.2">
      <c r="A5349" s="160" t="s">
        <v>29</v>
      </c>
      <c r="B5349" s="160" t="s">
        <v>6</v>
      </c>
      <c r="C5349" s="160">
        <f>_xlfn.XLOOKUP(B5349,'2.1.trackMPD'!$R$7:$R$29,'2.1.trackMPD'!$T$7:$T$29)</f>
        <v>6</v>
      </c>
      <c r="D5349" s="160">
        <v>1</v>
      </c>
      <c r="E5349" s="160" t="s">
        <v>6395</v>
      </c>
      <c r="F5349" s="160" t="s">
        <v>110</v>
      </c>
      <c r="G5349" s="160" t="s">
        <v>140</v>
      </c>
      <c r="H5349" s="160" t="s">
        <v>6393</v>
      </c>
      <c r="I5349" s="160" t="e" cm="1">
        <f t="array" ref="I5349">INDEX('2.1.trackMPD'!L:L/(24*60*60),
       MATCH(1,
             (A5349='2.1.trackMPD'!A:A)*
             (C5349='2.1.trackMPD'!D:D)*
             (D5349/10^6='2.1.trackMPD'!H:H)*
             (E5349='2.1.trackMPD'!F:F),
0))</f>
        <v>#N/A</v>
      </c>
    </row>
    <row r="5350" spans="1:9" x14ac:dyDescent="0.2">
      <c r="A5350" s="160" t="s">
        <v>29</v>
      </c>
      <c r="B5350" s="160" t="s">
        <v>6</v>
      </c>
      <c r="C5350" s="160">
        <f>_xlfn.XLOOKUP(B5350,'2.1.trackMPD'!$R$7:$R$29,'2.1.trackMPD'!$T$7:$T$29)</f>
        <v>6</v>
      </c>
      <c r="D5350" s="160">
        <v>10</v>
      </c>
      <c r="E5350" s="160" t="s">
        <v>6395</v>
      </c>
      <c r="F5350" s="160" t="s">
        <v>110</v>
      </c>
      <c r="G5350" s="160" t="s">
        <v>124</v>
      </c>
      <c r="H5350" s="160" t="s">
        <v>6392</v>
      </c>
      <c r="I5350" s="160" t="e" cm="1">
        <f t="array" ref="I5350">INDEX('2.1.trackMPD'!I:I/(24*60*60),
       MATCH(1,
             (A5350='2.1.trackMPD'!A:A)*
             (C5350='2.1.trackMPD'!D:D)*
             (D5350/10^6='2.1.trackMPD'!H:H)*
             (E5350='2.1.trackMPD'!F:F),
0))</f>
        <v>#N/A</v>
      </c>
    </row>
    <row r="5351" spans="1:9" x14ac:dyDescent="0.2">
      <c r="A5351" s="160" t="s">
        <v>29</v>
      </c>
      <c r="B5351" s="160" t="s">
        <v>6</v>
      </c>
      <c r="C5351" s="160">
        <f>_xlfn.XLOOKUP(B5351,'2.1.trackMPD'!$R$7:$R$29,'2.1.trackMPD'!$T$7:$T$29)</f>
        <v>6</v>
      </c>
      <c r="D5351" s="160">
        <v>10</v>
      </c>
      <c r="E5351" s="160" t="s">
        <v>6395</v>
      </c>
      <c r="F5351" s="160" t="s">
        <v>110</v>
      </c>
      <c r="G5351" s="160" t="s">
        <v>140</v>
      </c>
      <c r="H5351" s="160" t="s">
        <v>6392</v>
      </c>
      <c r="I5351" s="160" t="e" cm="1">
        <f t="array" ref="I5351">INDEX('2.1.trackMPD'!J:J/(24*60*60),
       MATCH(1,
             (A5351='2.1.trackMPD'!A:A)*
             (C5351='2.1.trackMPD'!D:D)*
             (D5351/10^6='2.1.trackMPD'!H:H)*
             (E5351='2.1.trackMPD'!F:F),
0))</f>
        <v>#N/A</v>
      </c>
    </row>
    <row r="5352" spans="1:9" x14ac:dyDescent="0.2">
      <c r="A5352" s="160" t="s">
        <v>29</v>
      </c>
      <c r="B5352" s="160" t="s">
        <v>6</v>
      </c>
      <c r="C5352" s="160">
        <f>_xlfn.XLOOKUP(B5352,'2.1.trackMPD'!$R$7:$R$29,'2.1.trackMPD'!$T$7:$T$29)</f>
        <v>6</v>
      </c>
      <c r="D5352" s="160">
        <v>10</v>
      </c>
      <c r="E5352" s="160" t="s">
        <v>6395</v>
      </c>
      <c r="F5352" s="160" t="s">
        <v>110</v>
      </c>
      <c r="G5352" s="160" t="s">
        <v>124</v>
      </c>
      <c r="H5352" s="160" t="s">
        <v>6393</v>
      </c>
      <c r="I5352" s="160" t="e" cm="1">
        <f t="array" ref="I5352">INDEX('2.1.trackMPD'!K:K/(24*60*60),
       MATCH(1,
             (A5352='2.1.trackMPD'!A:A)*
             (C5352='2.1.trackMPD'!D:D)*
             (D5352/10^6='2.1.trackMPD'!H:H)*
             (E5352='2.1.trackMPD'!F:F),
0))</f>
        <v>#N/A</v>
      </c>
    </row>
    <row r="5353" spans="1:9" x14ac:dyDescent="0.2">
      <c r="A5353" s="160" t="s">
        <v>29</v>
      </c>
      <c r="B5353" s="160" t="s">
        <v>6</v>
      </c>
      <c r="C5353" s="160">
        <f>_xlfn.XLOOKUP(B5353,'2.1.trackMPD'!$R$7:$R$29,'2.1.trackMPD'!$T$7:$T$29)</f>
        <v>6</v>
      </c>
      <c r="D5353" s="160">
        <v>10</v>
      </c>
      <c r="E5353" s="160" t="s">
        <v>6395</v>
      </c>
      <c r="F5353" s="160" t="s">
        <v>110</v>
      </c>
      <c r="G5353" s="160" t="s">
        <v>140</v>
      </c>
      <c r="H5353" s="160" t="s">
        <v>6393</v>
      </c>
      <c r="I5353" s="160" t="e" cm="1">
        <f t="array" ref="I5353">INDEX('2.1.trackMPD'!L:L/(24*60*60),
       MATCH(1,
             (A5353='2.1.trackMPD'!A:A)*
             (C5353='2.1.trackMPD'!D:D)*
             (D5353/10^6='2.1.trackMPD'!H:H)*
             (E5353='2.1.trackMPD'!F:F),
0))</f>
        <v>#N/A</v>
      </c>
    </row>
    <row r="5354" spans="1:9" x14ac:dyDescent="0.2">
      <c r="A5354" s="160" t="s">
        <v>29</v>
      </c>
      <c r="B5354" s="160" t="s">
        <v>6</v>
      </c>
      <c r="C5354" s="160">
        <f>_xlfn.XLOOKUP(B5354,'2.1.trackMPD'!$R$7:$R$29,'2.1.trackMPD'!$T$7:$T$29)</f>
        <v>6</v>
      </c>
      <c r="D5354" s="160">
        <v>100</v>
      </c>
      <c r="E5354" s="160" t="s">
        <v>6395</v>
      </c>
      <c r="F5354" s="160" t="s">
        <v>110</v>
      </c>
      <c r="G5354" s="160" t="s">
        <v>124</v>
      </c>
      <c r="H5354" s="160" t="s">
        <v>6392</v>
      </c>
      <c r="I5354" s="160" t="e" cm="1">
        <f t="array" ref="I5354">INDEX('2.1.trackMPD'!I:I/(24*60*60),
       MATCH(1,
             (A5354='2.1.trackMPD'!A:A)*
             (C5354='2.1.trackMPD'!D:D)*
             (D5354/10^6='2.1.trackMPD'!H:H)*
             (E5354='2.1.trackMPD'!F:F),
0))</f>
        <v>#N/A</v>
      </c>
    </row>
    <row r="5355" spans="1:9" x14ac:dyDescent="0.2">
      <c r="A5355" s="160" t="s">
        <v>29</v>
      </c>
      <c r="B5355" s="160" t="s">
        <v>6</v>
      </c>
      <c r="C5355" s="160">
        <f>_xlfn.XLOOKUP(B5355,'2.1.trackMPD'!$R$7:$R$29,'2.1.trackMPD'!$T$7:$T$29)</f>
        <v>6</v>
      </c>
      <c r="D5355" s="160">
        <v>100</v>
      </c>
      <c r="E5355" s="160" t="s">
        <v>6395</v>
      </c>
      <c r="F5355" s="160" t="s">
        <v>110</v>
      </c>
      <c r="G5355" s="160" t="s">
        <v>140</v>
      </c>
      <c r="H5355" s="160" t="s">
        <v>6392</v>
      </c>
      <c r="I5355" s="160" t="e" cm="1">
        <f t="array" ref="I5355">INDEX('2.1.trackMPD'!J:J/(24*60*60),
       MATCH(1,
             (A5355='2.1.trackMPD'!A:A)*
             (C5355='2.1.trackMPD'!D:D)*
             (D5355/10^6='2.1.trackMPD'!H:H)*
             (E5355='2.1.trackMPD'!F:F),
0))</f>
        <v>#N/A</v>
      </c>
    </row>
    <row r="5356" spans="1:9" x14ac:dyDescent="0.2">
      <c r="A5356" s="160" t="s">
        <v>29</v>
      </c>
      <c r="B5356" s="160" t="s">
        <v>6</v>
      </c>
      <c r="C5356" s="160">
        <f>_xlfn.XLOOKUP(B5356,'2.1.trackMPD'!$R$7:$R$29,'2.1.trackMPD'!$T$7:$T$29)</f>
        <v>6</v>
      </c>
      <c r="D5356" s="160">
        <v>100</v>
      </c>
      <c r="E5356" s="160" t="s">
        <v>6395</v>
      </c>
      <c r="F5356" s="160" t="s">
        <v>110</v>
      </c>
      <c r="G5356" s="160" t="s">
        <v>124</v>
      </c>
      <c r="H5356" s="160" t="s">
        <v>6393</v>
      </c>
      <c r="I5356" s="160" t="e" cm="1">
        <f t="array" ref="I5356">INDEX('2.1.trackMPD'!K:K/(24*60*60),
       MATCH(1,
             (A5356='2.1.trackMPD'!A:A)*
             (C5356='2.1.trackMPD'!D:D)*
             (D5356/10^6='2.1.trackMPD'!H:H)*
             (E5356='2.1.trackMPD'!F:F),
0))</f>
        <v>#N/A</v>
      </c>
    </row>
    <row r="5357" spans="1:9" x14ac:dyDescent="0.2">
      <c r="A5357" s="160" t="s">
        <v>29</v>
      </c>
      <c r="B5357" s="160" t="s">
        <v>6</v>
      </c>
      <c r="C5357" s="160">
        <f>_xlfn.XLOOKUP(B5357,'2.1.trackMPD'!$R$7:$R$29,'2.1.trackMPD'!$T$7:$T$29)</f>
        <v>6</v>
      </c>
      <c r="D5357" s="160">
        <v>100</v>
      </c>
      <c r="E5357" s="160" t="s">
        <v>6395</v>
      </c>
      <c r="F5357" s="160" t="s">
        <v>110</v>
      </c>
      <c r="G5357" s="160" t="s">
        <v>140</v>
      </c>
      <c r="H5357" s="160" t="s">
        <v>6393</v>
      </c>
      <c r="I5357" s="160" t="e" cm="1">
        <f t="array" ref="I5357">INDEX('2.1.trackMPD'!L:L/(24*60*60),
       MATCH(1,
             (A5357='2.1.trackMPD'!A:A)*
             (C5357='2.1.trackMPD'!D:D)*
             (D5357/10^6='2.1.trackMPD'!H:H)*
             (E5357='2.1.trackMPD'!F:F),
0))</f>
        <v>#N/A</v>
      </c>
    </row>
    <row r="5358" spans="1:9" x14ac:dyDescent="0.2">
      <c r="A5358" s="160" t="s">
        <v>29</v>
      </c>
      <c r="B5358" s="160" t="s">
        <v>7</v>
      </c>
      <c r="C5358" s="160">
        <f>_xlfn.XLOOKUP(B5358,'2.1.trackMPD'!$R$7:$R$29,'2.1.trackMPD'!$T$7:$T$29)</f>
        <v>6</v>
      </c>
      <c r="D5358" s="160">
        <v>1</v>
      </c>
      <c r="E5358" s="160" t="s">
        <v>6390</v>
      </c>
      <c r="F5358" s="160" t="s">
        <v>110</v>
      </c>
      <c r="G5358" s="160" t="s">
        <v>124</v>
      </c>
      <c r="H5358" s="160" t="s">
        <v>6392</v>
      </c>
      <c r="I5358" s="160" cm="1">
        <f t="array" ref="I5358">INDEX('2.1.trackMPD'!I:I/(24*60*60),
       MATCH(1,
             (A5358='2.1.trackMPD'!A:A)*
             (C5358='2.1.trackMPD'!D:D)*
             (D5358/10^6='2.1.trackMPD'!H:H)*
             (E5358='2.1.trackMPD'!F:F),
0))</f>
        <v>4.76365210128037E-6</v>
      </c>
    </row>
    <row r="5359" spans="1:9" x14ac:dyDescent="0.2">
      <c r="A5359" s="160" t="s">
        <v>29</v>
      </c>
      <c r="B5359" s="160" t="s">
        <v>7</v>
      </c>
      <c r="C5359" s="160">
        <f>_xlfn.XLOOKUP(B5359,'2.1.trackMPD'!$R$7:$R$29,'2.1.trackMPD'!$T$7:$T$29)</f>
        <v>6</v>
      </c>
      <c r="D5359" s="160">
        <v>1</v>
      </c>
      <c r="E5359" s="160" t="s">
        <v>6390</v>
      </c>
      <c r="F5359" s="160" t="s">
        <v>110</v>
      </c>
      <c r="G5359" s="160" t="s">
        <v>140</v>
      </c>
      <c r="H5359" s="160" t="s">
        <v>6392</v>
      </c>
      <c r="I5359" s="160" cm="1">
        <f t="array" ref="I5359">INDEX('2.1.trackMPD'!J:J/(24*60*60),
       MATCH(1,
             (A5359='2.1.trackMPD'!A:A)*
             (C5359='2.1.trackMPD'!D:D)*
             (D5359/10^6='2.1.trackMPD'!H:H)*
             (E5359='2.1.trackMPD'!F:F),
0))</f>
        <v>3.0960989552834607E-5</v>
      </c>
    </row>
    <row r="5360" spans="1:9" x14ac:dyDescent="0.2">
      <c r="A5360" s="160" t="s">
        <v>29</v>
      </c>
      <c r="B5360" s="160" t="s">
        <v>7</v>
      </c>
      <c r="C5360" s="160">
        <f>_xlfn.XLOOKUP(B5360,'2.1.trackMPD'!$R$7:$R$29,'2.1.trackMPD'!$T$7:$T$29)</f>
        <v>6</v>
      </c>
      <c r="D5360" s="160">
        <v>1</v>
      </c>
      <c r="E5360" s="160" t="s">
        <v>6390</v>
      </c>
      <c r="F5360" s="160" t="s">
        <v>110</v>
      </c>
      <c r="G5360" s="160" t="s">
        <v>124</v>
      </c>
      <c r="H5360" s="160" t="s">
        <v>6393</v>
      </c>
      <c r="I5360" s="160" cm="1">
        <f t="array" ref="I5360">INDEX('2.1.trackMPD'!K:K/(24*60*60),
       MATCH(1,
             (A5360='2.1.trackMPD'!A:A)*
             (C5360='2.1.trackMPD'!D:D)*
             (D5360/10^6='2.1.trackMPD'!H:H)*
             (E5360='2.1.trackMPD'!F:F),
0))</f>
        <v>0</v>
      </c>
    </row>
    <row r="5361" spans="1:9" x14ac:dyDescent="0.2">
      <c r="A5361" s="160" t="s">
        <v>29</v>
      </c>
      <c r="B5361" s="160" t="s">
        <v>7</v>
      </c>
      <c r="C5361" s="160">
        <f>_xlfn.XLOOKUP(B5361,'2.1.trackMPD'!$R$7:$R$29,'2.1.trackMPD'!$T$7:$T$29)</f>
        <v>6</v>
      </c>
      <c r="D5361" s="160">
        <v>1</v>
      </c>
      <c r="E5361" s="160" t="s">
        <v>6390</v>
      </c>
      <c r="F5361" s="160" t="s">
        <v>110</v>
      </c>
      <c r="G5361" s="160" t="s">
        <v>140</v>
      </c>
      <c r="H5361" s="160" t="s">
        <v>6393</v>
      </c>
      <c r="I5361" s="160" cm="1">
        <f t="array" ref="I5361">INDEX('2.1.trackMPD'!L:L/(24*60*60),
       MATCH(1,
             (A5361='2.1.trackMPD'!A:A)*
             (C5361='2.1.trackMPD'!D:D)*
             (D5361/10^6='2.1.trackMPD'!H:H)*
             (E5361='2.1.trackMPD'!F:F),
0))</f>
        <v>0</v>
      </c>
    </row>
    <row r="5362" spans="1:9" x14ac:dyDescent="0.2">
      <c r="A5362" s="160" t="s">
        <v>29</v>
      </c>
      <c r="B5362" s="160" t="s">
        <v>7</v>
      </c>
      <c r="C5362" s="160">
        <f>_xlfn.XLOOKUP(B5362,'2.1.trackMPD'!$R$7:$R$29,'2.1.trackMPD'!$T$7:$T$29)</f>
        <v>6</v>
      </c>
      <c r="D5362" s="160">
        <v>10</v>
      </c>
      <c r="E5362" s="160" t="s">
        <v>6390</v>
      </c>
      <c r="F5362" s="160" t="s">
        <v>110</v>
      </c>
      <c r="G5362" s="160" t="s">
        <v>124</v>
      </c>
      <c r="H5362" s="160" t="s">
        <v>6392</v>
      </c>
      <c r="I5362" s="160" cm="1">
        <f t="array" ref="I5362">INDEX('2.1.trackMPD'!I:I/(24*60*60),
       MATCH(1,
             (A5362='2.1.trackMPD'!A:A)*
             (C5362='2.1.trackMPD'!D:D)*
             (D5362/10^6='2.1.trackMPD'!H:H)*
             (E5362='2.1.trackMPD'!F:F),
0))</f>
        <v>9.0543262699099084E-6</v>
      </c>
    </row>
    <row r="5363" spans="1:9" x14ac:dyDescent="0.2">
      <c r="A5363" s="160" t="s">
        <v>29</v>
      </c>
      <c r="B5363" s="160" t="s">
        <v>7</v>
      </c>
      <c r="C5363" s="160">
        <f>_xlfn.XLOOKUP(B5363,'2.1.trackMPD'!$R$7:$R$29,'2.1.trackMPD'!$T$7:$T$29)</f>
        <v>6</v>
      </c>
      <c r="D5363" s="160">
        <v>10</v>
      </c>
      <c r="E5363" s="160" t="s">
        <v>6390</v>
      </c>
      <c r="F5363" s="160" t="s">
        <v>110</v>
      </c>
      <c r="G5363" s="160" t="s">
        <v>140</v>
      </c>
      <c r="H5363" s="160" t="s">
        <v>6392</v>
      </c>
      <c r="I5363" s="160" cm="1">
        <f t="array" ref="I5363">INDEX('2.1.trackMPD'!J:J/(24*60*60),
       MATCH(1,
             (A5363='2.1.trackMPD'!A:A)*
             (C5363='2.1.trackMPD'!D:D)*
             (D5363/10^6='2.1.trackMPD'!H:H)*
             (E5363='2.1.trackMPD'!F:F),
0))</f>
        <v>3.5015122380118635E-5</v>
      </c>
    </row>
    <row r="5364" spans="1:9" x14ac:dyDescent="0.2">
      <c r="A5364" s="160" t="s">
        <v>29</v>
      </c>
      <c r="B5364" s="160" t="s">
        <v>7</v>
      </c>
      <c r="C5364" s="160">
        <f>_xlfn.XLOOKUP(B5364,'2.1.trackMPD'!$R$7:$R$29,'2.1.trackMPD'!$T$7:$T$29)</f>
        <v>6</v>
      </c>
      <c r="D5364" s="160">
        <v>10</v>
      </c>
      <c r="E5364" s="160" t="s">
        <v>6390</v>
      </c>
      <c r="F5364" s="160" t="s">
        <v>110</v>
      </c>
      <c r="G5364" s="160" t="s">
        <v>124</v>
      </c>
      <c r="H5364" s="160" t="s">
        <v>6393</v>
      </c>
      <c r="I5364" s="160" cm="1">
        <f t="array" ref="I5364">INDEX('2.1.trackMPD'!K:K/(24*60*60),
       MATCH(1,
             (A5364='2.1.trackMPD'!A:A)*
             (C5364='2.1.trackMPD'!D:D)*
             (D5364/10^6='2.1.trackMPD'!H:H)*
             (E5364='2.1.trackMPD'!F:F),
0))</f>
        <v>0</v>
      </c>
    </row>
    <row r="5365" spans="1:9" x14ac:dyDescent="0.2">
      <c r="A5365" s="160" t="s">
        <v>29</v>
      </c>
      <c r="B5365" s="160" t="s">
        <v>7</v>
      </c>
      <c r="C5365" s="160">
        <f>_xlfn.XLOOKUP(B5365,'2.1.trackMPD'!$R$7:$R$29,'2.1.trackMPD'!$T$7:$T$29)</f>
        <v>6</v>
      </c>
      <c r="D5365" s="160">
        <v>10</v>
      </c>
      <c r="E5365" s="160" t="s">
        <v>6390</v>
      </c>
      <c r="F5365" s="160" t="s">
        <v>110</v>
      </c>
      <c r="G5365" s="160" t="s">
        <v>140</v>
      </c>
      <c r="H5365" s="160" t="s">
        <v>6393</v>
      </c>
      <c r="I5365" s="160" cm="1">
        <f t="array" ref="I5365">INDEX('2.1.trackMPD'!L:L/(24*60*60),
       MATCH(1,
             (A5365='2.1.trackMPD'!A:A)*
             (C5365='2.1.trackMPD'!D:D)*
             (D5365/10^6='2.1.trackMPD'!H:H)*
             (E5365='2.1.trackMPD'!F:F),
0))</f>
        <v>0</v>
      </c>
    </row>
    <row r="5366" spans="1:9" x14ac:dyDescent="0.2">
      <c r="A5366" s="160" t="s">
        <v>29</v>
      </c>
      <c r="B5366" s="160" t="s">
        <v>7</v>
      </c>
      <c r="C5366" s="160">
        <f>_xlfn.XLOOKUP(B5366,'2.1.trackMPD'!$R$7:$R$29,'2.1.trackMPD'!$T$7:$T$29)</f>
        <v>6</v>
      </c>
      <c r="D5366" s="160">
        <v>100</v>
      </c>
      <c r="E5366" s="160" t="s">
        <v>6390</v>
      </c>
      <c r="F5366" s="160" t="s">
        <v>110</v>
      </c>
      <c r="G5366" s="160" t="s">
        <v>124</v>
      </c>
      <c r="H5366" s="160" t="s">
        <v>6392</v>
      </c>
      <c r="I5366" s="160" cm="1">
        <f t="array" ref="I5366">INDEX('2.1.trackMPD'!I:I/(24*60*60),
       MATCH(1,
             (A5366='2.1.trackMPD'!A:A)*
             (C5366='2.1.trackMPD'!D:D)*
             (D5366/10^6='2.1.trackMPD'!H:H)*
             (E5366='2.1.trackMPD'!F:F),
0))</f>
        <v>1.9078839014052083E-3</v>
      </c>
    </row>
    <row r="5367" spans="1:9" x14ac:dyDescent="0.2">
      <c r="A5367" s="160" t="s">
        <v>29</v>
      </c>
      <c r="B5367" s="160" t="s">
        <v>7</v>
      </c>
      <c r="C5367" s="160">
        <f>_xlfn.XLOOKUP(B5367,'2.1.trackMPD'!$R$7:$R$29,'2.1.trackMPD'!$T$7:$T$29)</f>
        <v>6</v>
      </c>
      <c r="D5367" s="160">
        <v>100</v>
      </c>
      <c r="E5367" s="160" t="s">
        <v>6390</v>
      </c>
      <c r="F5367" s="160" t="s">
        <v>110</v>
      </c>
      <c r="G5367" s="160" t="s">
        <v>140</v>
      </c>
      <c r="H5367" s="160" t="s">
        <v>6392</v>
      </c>
      <c r="I5367" s="160" cm="1">
        <f t="array" ref="I5367">INDEX('2.1.trackMPD'!J:J/(24*60*60),
       MATCH(1,
             (A5367='2.1.trackMPD'!A:A)*
             (C5367='2.1.trackMPD'!D:D)*
             (D5367/10^6='2.1.trackMPD'!H:H)*
             (E5367='2.1.trackMPD'!F:F),
0))</f>
        <v>1.5902852927717824E-3</v>
      </c>
    </row>
    <row r="5368" spans="1:9" x14ac:dyDescent="0.2">
      <c r="A5368" s="160" t="s">
        <v>29</v>
      </c>
      <c r="B5368" s="160" t="s">
        <v>7</v>
      </c>
      <c r="C5368" s="160">
        <f>_xlfn.XLOOKUP(B5368,'2.1.trackMPD'!$R$7:$R$29,'2.1.trackMPD'!$T$7:$T$29)</f>
        <v>6</v>
      </c>
      <c r="D5368" s="160">
        <v>100</v>
      </c>
      <c r="E5368" s="160" t="s">
        <v>6390</v>
      </c>
      <c r="F5368" s="160" t="s">
        <v>110</v>
      </c>
      <c r="G5368" s="160" t="s">
        <v>124</v>
      </c>
      <c r="H5368" s="160" t="s">
        <v>6393</v>
      </c>
      <c r="I5368" s="160" cm="1">
        <f t="array" ref="I5368">INDEX('2.1.trackMPD'!K:K/(24*60*60),
       MATCH(1,
             (A5368='2.1.trackMPD'!A:A)*
             (C5368='2.1.trackMPD'!D:D)*
             (D5368/10^6='2.1.trackMPD'!H:H)*
             (E5368='2.1.trackMPD'!F:F),
0))</f>
        <v>0</v>
      </c>
    </row>
    <row r="5369" spans="1:9" x14ac:dyDescent="0.2">
      <c r="A5369" s="160" t="s">
        <v>29</v>
      </c>
      <c r="B5369" s="160" t="s">
        <v>7</v>
      </c>
      <c r="C5369" s="160">
        <f>_xlfn.XLOOKUP(B5369,'2.1.trackMPD'!$R$7:$R$29,'2.1.trackMPD'!$T$7:$T$29)</f>
        <v>6</v>
      </c>
      <c r="D5369" s="160">
        <v>100</v>
      </c>
      <c r="E5369" s="160" t="s">
        <v>6390</v>
      </c>
      <c r="F5369" s="160" t="s">
        <v>110</v>
      </c>
      <c r="G5369" s="160" t="s">
        <v>140</v>
      </c>
      <c r="H5369" s="160" t="s">
        <v>6393</v>
      </c>
      <c r="I5369" s="160" cm="1">
        <f t="array" ref="I5369">INDEX('2.1.trackMPD'!L:L/(24*60*60),
       MATCH(1,
             (A5369='2.1.trackMPD'!A:A)*
             (C5369='2.1.trackMPD'!D:D)*
             (D5369/10^6='2.1.trackMPD'!H:H)*
             (E5369='2.1.trackMPD'!F:F),
0))</f>
        <v>0</v>
      </c>
    </row>
    <row r="5370" spans="1:9" x14ac:dyDescent="0.2">
      <c r="A5370" s="160" t="s">
        <v>29</v>
      </c>
      <c r="B5370" s="160" t="s">
        <v>7</v>
      </c>
      <c r="C5370" s="160">
        <f>_xlfn.XLOOKUP(B5370,'2.1.trackMPD'!$R$7:$R$29,'2.1.trackMPD'!$T$7:$T$29)</f>
        <v>6</v>
      </c>
      <c r="D5370" s="160">
        <v>1000</v>
      </c>
      <c r="E5370" s="160" t="s">
        <v>6390</v>
      </c>
      <c r="F5370" s="160" t="s">
        <v>110</v>
      </c>
      <c r="G5370" s="160" t="s">
        <v>124</v>
      </c>
      <c r="H5370" s="160" t="s">
        <v>6392</v>
      </c>
      <c r="I5370" s="160" cm="1">
        <f t="array" ref="I5370">INDEX('2.1.trackMPD'!I:I/(24*60*60),
       MATCH(1,
             (A5370='2.1.trackMPD'!A:A)*
             (C5370='2.1.trackMPD'!D:D)*
             (D5370/10^6='2.1.trackMPD'!H:H)*
             (E5370='2.1.trackMPD'!F:F),
0))</f>
        <v>6.9026517600309145E-2</v>
      </c>
    </row>
    <row r="5371" spans="1:9" x14ac:dyDescent="0.2">
      <c r="A5371" s="160" t="s">
        <v>29</v>
      </c>
      <c r="B5371" s="160" t="s">
        <v>7</v>
      </c>
      <c r="C5371" s="160">
        <f>_xlfn.XLOOKUP(B5371,'2.1.trackMPD'!$R$7:$R$29,'2.1.trackMPD'!$T$7:$T$29)</f>
        <v>6</v>
      </c>
      <c r="D5371" s="160">
        <v>1000</v>
      </c>
      <c r="E5371" s="160" t="s">
        <v>6390</v>
      </c>
      <c r="F5371" s="160" t="s">
        <v>110</v>
      </c>
      <c r="G5371" s="160" t="s">
        <v>140</v>
      </c>
      <c r="H5371" s="160" t="s">
        <v>6392</v>
      </c>
      <c r="I5371" s="160" cm="1">
        <f t="array" ref="I5371">INDEX('2.1.trackMPD'!J:J/(24*60*60),
       MATCH(1,
             (A5371='2.1.trackMPD'!A:A)*
             (C5371='2.1.trackMPD'!D:D)*
             (D5371/10^6='2.1.trackMPD'!H:H)*
             (E5371='2.1.trackMPD'!F:F),
0))</f>
        <v>5.8407045267688307E-2</v>
      </c>
    </row>
    <row r="5372" spans="1:9" x14ac:dyDescent="0.2">
      <c r="A5372" s="160" t="s">
        <v>29</v>
      </c>
      <c r="B5372" s="160" t="s">
        <v>7</v>
      </c>
      <c r="C5372" s="160">
        <f>_xlfn.XLOOKUP(B5372,'2.1.trackMPD'!$R$7:$R$29,'2.1.trackMPD'!$T$7:$T$29)</f>
        <v>6</v>
      </c>
      <c r="D5372" s="160">
        <v>1000</v>
      </c>
      <c r="E5372" s="160" t="s">
        <v>6390</v>
      </c>
      <c r="F5372" s="160" t="s">
        <v>110</v>
      </c>
      <c r="G5372" s="160" t="s">
        <v>124</v>
      </c>
      <c r="H5372" s="160" t="s">
        <v>6393</v>
      </c>
      <c r="I5372" s="160" cm="1">
        <f t="array" ref="I5372">INDEX('2.1.trackMPD'!K:K/(24*60*60),
       MATCH(1,
             (A5372='2.1.trackMPD'!A:A)*
             (C5372='2.1.trackMPD'!D:D)*
             (D5372/10^6='2.1.trackMPD'!H:H)*
             (E5372='2.1.trackMPD'!F:F),
0))</f>
        <v>0</v>
      </c>
    </row>
    <row r="5373" spans="1:9" x14ac:dyDescent="0.2">
      <c r="A5373" s="160" t="s">
        <v>29</v>
      </c>
      <c r="B5373" s="160" t="s">
        <v>7</v>
      </c>
      <c r="C5373" s="160">
        <f>_xlfn.XLOOKUP(B5373,'2.1.trackMPD'!$R$7:$R$29,'2.1.trackMPD'!$T$7:$T$29)</f>
        <v>6</v>
      </c>
      <c r="D5373" s="160">
        <v>1000</v>
      </c>
      <c r="E5373" s="160" t="s">
        <v>6390</v>
      </c>
      <c r="F5373" s="160" t="s">
        <v>110</v>
      </c>
      <c r="G5373" s="160" t="s">
        <v>140</v>
      </c>
      <c r="H5373" s="160" t="s">
        <v>6393</v>
      </c>
      <c r="I5373" s="160" cm="1">
        <f t="array" ref="I5373">INDEX('2.1.trackMPD'!L:L/(24*60*60),
       MATCH(1,
             (A5373='2.1.trackMPD'!A:A)*
             (C5373='2.1.trackMPD'!D:D)*
             (D5373/10^6='2.1.trackMPD'!H:H)*
             (E5373='2.1.trackMPD'!F:F),
0))</f>
        <v>0</v>
      </c>
    </row>
    <row r="5374" spans="1:9" x14ac:dyDescent="0.2">
      <c r="A5374" s="160" t="s">
        <v>29</v>
      </c>
      <c r="B5374" s="160" t="s">
        <v>7</v>
      </c>
      <c r="C5374" s="160">
        <f>_xlfn.XLOOKUP(B5374,'2.1.trackMPD'!$R$7:$R$29,'2.1.trackMPD'!$T$7:$T$29)</f>
        <v>6</v>
      </c>
      <c r="D5374" s="160">
        <v>5000</v>
      </c>
      <c r="E5374" s="160" t="s">
        <v>6390</v>
      </c>
      <c r="F5374" s="160" t="s">
        <v>110</v>
      </c>
      <c r="G5374" s="160" t="s">
        <v>124</v>
      </c>
      <c r="H5374" s="160" t="s">
        <v>6392</v>
      </c>
      <c r="I5374" s="160" cm="1">
        <f t="array" ref="I5374">INDEX('2.1.trackMPD'!I:I/(24*60*60),
       MATCH(1,
             (A5374='2.1.trackMPD'!A:A)*
             (C5374='2.1.trackMPD'!D:D)*
             (D5374/10^6='2.1.trackMPD'!H:H)*
             (E5374='2.1.trackMPD'!F:F),
0))</f>
        <v>0.27223873585785879</v>
      </c>
    </row>
    <row r="5375" spans="1:9" x14ac:dyDescent="0.2">
      <c r="A5375" s="160" t="s">
        <v>29</v>
      </c>
      <c r="B5375" s="160" t="s">
        <v>7</v>
      </c>
      <c r="C5375" s="160">
        <f>_xlfn.XLOOKUP(B5375,'2.1.trackMPD'!$R$7:$R$29,'2.1.trackMPD'!$T$7:$T$29)</f>
        <v>6</v>
      </c>
      <c r="D5375" s="160">
        <v>5000</v>
      </c>
      <c r="E5375" s="160" t="s">
        <v>6390</v>
      </c>
      <c r="F5375" s="160" t="s">
        <v>110</v>
      </c>
      <c r="G5375" s="160" t="s">
        <v>140</v>
      </c>
      <c r="H5375" s="160" t="s">
        <v>6392</v>
      </c>
      <c r="I5375" s="160" cm="1">
        <f t="array" ref="I5375">INDEX('2.1.trackMPD'!J:J/(24*60*60),
       MATCH(1,
             (A5375='2.1.trackMPD'!A:A)*
             (C5375='2.1.trackMPD'!D:D)*
             (D5375/10^6='2.1.trackMPD'!H:H)*
             (E5375='2.1.trackMPD'!F:F),
0))</f>
        <v>0.23035559245581597</v>
      </c>
    </row>
    <row r="5376" spans="1:9" x14ac:dyDescent="0.2">
      <c r="A5376" s="160" t="s">
        <v>29</v>
      </c>
      <c r="B5376" s="160" t="s">
        <v>7</v>
      </c>
      <c r="C5376" s="160">
        <f>_xlfn.XLOOKUP(B5376,'2.1.trackMPD'!$R$7:$R$29,'2.1.trackMPD'!$T$7:$T$29)</f>
        <v>6</v>
      </c>
      <c r="D5376" s="160">
        <v>5000</v>
      </c>
      <c r="E5376" s="160" t="s">
        <v>6390</v>
      </c>
      <c r="F5376" s="160" t="s">
        <v>110</v>
      </c>
      <c r="G5376" s="160" t="s">
        <v>124</v>
      </c>
      <c r="H5376" s="160" t="s">
        <v>6393</v>
      </c>
      <c r="I5376" s="160" cm="1">
        <f t="array" ref="I5376">INDEX('2.1.trackMPD'!K:K/(24*60*60),
       MATCH(1,
             (A5376='2.1.trackMPD'!A:A)*
             (C5376='2.1.trackMPD'!D:D)*
             (D5376/10^6='2.1.trackMPD'!H:H)*
             (E5376='2.1.trackMPD'!F:F),
0))</f>
        <v>0</v>
      </c>
    </row>
    <row r="5377" spans="1:9" x14ac:dyDescent="0.2">
      <c r="A5377" s="160" t="s">
        <v>29</v>
      </c>
      <c r="B5377" s="160" t="s">
        <v>7</v>
      </c>
      <c r="C5377" s="160">
        <f>_xlfn.XLOOKUP(B5377,'2.1.trackMPD'!$R$7:$R$29,'2.1.trackMPD'!$T$7:$T$29)</f>
        <v>6</v>
      </c>
      <c r="D5377" s="160">
        <v>5000</v>
      </c>
      <c r="E5377" s="160" t="s">
        <v>6390</v>
      </c>
      <c r="F5377" s="160" t="s">
        <v>110</v>
      </c>
      <c r="G5377" s="160" t="s">
        <v>140</v>
      </c>
      <c r="H5377" s="160" t="s">
        <v>6393</v>
      </c>
      <c r="I5377" s="160" cm="1">
        <f t="array" ref="I5377">INDEX('2.1.trackMPD'!L:L/(24*60*60),
       MATCH(1,
             (A5377='2.1.trackMPD'!A:A)*
             (C5377='2.1.trackMPD'!D:D)*
             (D5377/10^6='2.1.trackMPD'!H:H)*
             (E5377='2.1.trackMPD'!F:F),
0))</f>
        <v>0</v>
      </c>
    </row>
    <row r="5378" spans="1:9" x14ac:dyDescent="0.2">
      <c r="A5378" s="160" t="s">
        <v>29</v>
      </c>
      <c r="B5378" s="160" t="s">
        <v>7</v>
      </c>
      <c r="C5378" s="160">
        <f>_xlfn.XLOOKUP(B5378,'2.1.trackMPD'!$R$7:$R$29,'2.1.trackMPD'!$T$7:$T$29)</f>
        <v>6</v>
      </c>
      <c r="D5378" s="160">
        <v>1</v>
      </c>
      <c r="E5378" s="160" t="s">
        <v>6394</v>
      </c>
      <c r="F5378" s="160" t="s">
        <v>110</v>
      </c>
      <c r="G5378" s="160" t="s">
        <v>124</v>
      </c>
      <c r="H5378" s="160" t="s">
        <v>6392</v>
      </c>
      <c r="I5378" s="160" cm="1">
        <f t="array" ref="I5378">INDEX('2.1.trackMPD'!I:I/(24*60*60),
       MATCH(1,
             (A5378='2.1.trackMPD'!A:A)*
             (C5378='2.1.trackMPD'!D:D)*
             (D5378/10^6='2.1.trackMPD'!H:H)*
             (E5378='2.1.trackMPD'!F:F),
0))</f>
        <v>4.6847173377966895E-6</v>
      </c>
    </row>
    <row r="5379" spans="1:9" x14ac:dyDescent="0.2">
      <c r="A5379" s="160" t="s">
        <v>29</v>
      </c>
      <c r="B5379" s="160" t="s">
        <v>7</v>
      </c>
      <c r="C5379" s="160">
        <f>_xlfn.XLOOKUP(B5379,'2.1.trackMPD'!$R$7:$R$29,'2.1.trackMPD'!$T$7:$T$29)</f>
        <v>6</v>
      </c>
      <c r="D5379" s="160">
        <v>1</v>
      </c>
      <c r="E5379" s="160" t="s">
        <v>6394</v>
      </c>
      <c r="F5379" s="160" t="s">
        <v>110</v>
      </c>
      <c r="G5379" s="160" t="s">
        <v>140</v>
      </c>
      <c r="H5379" s="160" t="s">
        <v>6392</v>
      </c>
      <c r="I5379" s="160" cm="1">
        <f t="array" ref="I5379">INDEX('2.1.trackMPD'!J:J/(24*60*60),
       MATCH(1,
             (A5379='2.1.trackMPD'!A:A)*
             (C5379='2.1.trackMPD'!D:D)*
             (D5379/10^6='2.1.trackMPD'!H:H)*
             (E5379='2.1.trackMPD'!F:F),
0))</f>
        <v>2.7374464520920833E-5</v>
      </c>
    </row>
    <row r="5380" spans="1:9" x14ac:dyDescent="0.2">
      <c r="A5380" s="160" t="s">
        <v>29</v>
      </c>
      <c r="B5380" s="160" t="s">
        <v>7</v>
      </c>
      <c r="C5380" s="160">
        <f>_xlfn.XLOOKUP(B5380,'2.1.trackMPD'!$R$7:$R$29,'2.1.trackMPD'!$T$7:$T$29)</f>
        <v>6</v>
      </c>
      <c r="D5380" s="160">
        <v>1</v>
      </c>
      <c r="E5380" s="160" t="s">
        <v>6394</v>
      </c>
      <c r="F5380" s="160" t="s">
        <v>110</v>
      </c>
      <c r="G5380" s="160" t="s">
        <v>124</v>
      </c>
      <c r="H5380" s="160" t="s">
        <v>6393</v>
      </c>
      <c r="I5380" s="160" cm="1">
        <f t="array" ref="I5380">INDEX('2.1.trackMPD'!K:K/(24*60*60),
       MATCH(1,
             (A5380='2.1.trackMPD'!A:A)*
             (C5380='2.1.trackMPD'!D:D)*
             (D5380/10^6='2.1.trackMPD'!H:H)*
             (E5380='2.1.trackMPD'!F:F),
0))</f>
        <v>0</v>
      </c>
    </row>
    <row r="5381" spans="1:9" x14ac:dyDescent="0.2">
      <c r="A5381" s="160" t="s">
        <v>29</v>
      </c>
      <c r="B5381" s="160" t="s">
        <v>7</v>
      </c>
      <c r="C5381" s="160">
        <f>_xlfn.XLOOKUP(B5381,'2.1.trackMPD'!$R$7:$R$29,'2.1.trackMPD'!$T$7:$T$29)</f>
        <v>6</v>
      </c>
      <c r="D5381" s="160">
        <v>1</v>
      </c>
      <c r="E5381" s="160" t="s">
        <v>6394</v>
      </c>
      <c r="F5381" s="160" t="s">
        <v>110</v>
      </c>
      <c r="G5381" s="160" t="s">
        <v>140</v>
      </c>
      <c r="H5381" s="160" t="s">
        <v>6393</v>
      </c>
      <c r="I5381" s="160" cm="1">
        <f t="array" ref="I5381">INDEX('2.1.trackMPD'!L:L/(24*60*60),
       MATCH(1,
             (A5381='2.1.trackMPD'!A:A)*
             (C5381='2.1.trackMPD'!D:D)*
             (D5381/10^6='2.1.trackMPD'!H:H)*
             (E5381='2.1.trackMPD'!F:F),
0))</f>
        <v>0</v>
      </c>
    </row>
    <row r="5382" spans="1:9" x14ac:dyDescent="0.2">
      <c r="A5382" s="160" t="s">
        <v>29</v>
      </c>
      <c r="B5382" s="160" t="s">
        <v>7</v>
      </c>
      <c r="C5382" s="160">
        <f>_xlfn.XLOOKUP(B5382,'2.1.trackMPD'!$R$7:$R$29,'2.1.trackMPD'!$T$7:$T$29)</f>
        <v>6</v>
      </c>
      <c r="D5382" s="160">
        <v>10</v>
      </c>
      <c r="E5382" s="160" t="s">
        <v>6394</v>
      </c>
      <c r="F5382" s="160" t="s">
        <v>110</v>
      </c>
      <c r="G5382" s="160" t="s">
        <v>124</v>
      </c>
      <c r="H5382" s="160" t="s">
        <v>6392</v>
      </c>
      <c r="I5382" s="160" cm="1">
        <f t="array" ref="I5382">INDEX('2.1.trackMPD'!I:I/(24*60*60),
       MATCH(1,
             (A5382='2.1.trackMPD'!A:A)*
             (C5382='2.1.trackMPD'!D:D)*
             (D5382/10^6='2.1.trackMPD'!H:H)*
             (E5382='2.1.trackMPD'!F:F),
0))</f>
        <v>6.9867587563387498E-5</v>
      </c>
    </row>
    <row r="5383" spans="1:9" x14ac:dyDescent="0.2">
      <c r="A5383" s="160" t="s">
        <v>29</v>
      </c>
      <c r="B5383" s="160" t="s">
        <v>7</v>
      </c>
      <c r="C5383" s="160">
        <f>_xlfn.XLOOKUP(B5383,'2.1.trackMPD'!$R$7:$R$29,'2.1.trackMPD'!$T$7:$T$29)</f>
        <v>6</v>
      </c>
      <c r="D5383" s="160">
        <v>10</v>
      </c>
      <c r="E5383" s="160" t="s">
        <v>6394</v>
      </c>
      <c r="F5383" s="160" t="s">
        <v>110</v>
      </c>
      <c r="G5383" s="160" t="s">
        <v>140</v>
      </c>
      <c r="H5383" s="160" t="s">
        <v>6392</v>
      </c>
      <c r="I5383" s="160" cm="1">
        <f t="array" ref="I5383">INDEX('2.1.trackMPD'!J:J/(24*60*60),
       MATCH(1,
             (A5383='2.1.trackMPD'!A:A)*
             (C5383='2.1.trackMPD'!D:D)*
             (D5383/10^6='2.1.trackMPD'!H:H)*
             (E5383='2.1.trackMPD'!F:F),
0))</f>
        <v>7.3893499774024769E-5</v>
      </c>
    </row>
    <row r="5384" spans="1:9" x14ac:dyDescent="0.2">
      <c r="A5384" s="160" t="s">
        <v>29</v>
      </c>
      <c r="B5384" s="160" t="s">
        <v>7</v>
      </c>
      <c r="C5384" s="160">
        <f>_xlfn.XLOOKUP(B5384,'2.1.trackMPD'!$R$7:$R$29,'2.1.trackMPD'!$T$7:$T$29)</f>
        <v>6</v>
      </c>
      <c r="D5384" s="160">
        <v>10</v>
      </c>
      <c r="E5384" s="160" t="s">
        <v>6394</v>
      </c>
      <c r="F5384" s="160" t="s">
        <v>110</v>
      </c>
      <c r="G5384" s="160" t="s">
        <v>124</v>
      </c>
      <c r="H5384" s="160" t="s">
        <v>6393</v>
      </c>
      <c r="I5384" s="160" cm="1">
        <f t="array" ref="I5384">INDEX('2.1.trackMPD'!K:K/(24*60*60),
       MATCH(1,
             (A5384='2.1.trackMPD'!A:A)*
             (C5384='2.1.trackMPD'!D:D)*
             (D5384/10^6='2.1.trackMPD'!H:H)*
             (E5384='2.1.trackMPD'!F:F),
0))</f>
        <v>0</v>
      </c>
    </row>
    <row r="5385" spans="1:9" x14ac:dyDescent="0.2">
      <c r="A5385" s="160" t="s">
        <v>29</v>
      </c>
      <c r="B5385" s="160" t="s">
        <v>7</v>
      </c>
      <c r="C5385" s="160">
        <f>_xlfn.XLOOKUP(B5385,'2.1.trackMPD'!$R$7:$R$29,'2.1.trackMPD'!$T$7:$T$29)</f>
        <v>6</v>
      </c>
      <c r="D5385" s="160">
        <v>10</v>
      </c>
      <c r="E5385" s="160" t="s">
        <v>6394</v>
      </c>
      <c r="F5385" s="160" t="s">
        <v>110</v>
      </c>
      <c r="G5385" s="160" t="s">
        <v>140</v>
      </c>
      <c r="H5385" s="160" t="s">
        <v>6393</v>
      </c>
      <c r="I5385" s="160" cm="1">
        <f t="array" ref="I5385">INDEX('2.1.trackMPD'!L:L/(24*60*60),
       MATCH(1,
             (A5385='2.1.trackMPD'!A:A)*
             (C5385='2.1.trackMPD'!D:D)*
             (D5385/10^6='2.1.trackMPD'!H:H)*
             (E5385='2.1.trackMPD'!F:F),
0))</f>
        <v>0</v>
      </c>
    </row>
    <row r="5386" spans="1:9" x14ac:dyDescent="0.2">
      <c r="A5386" s="160" t="s">
        <v>29</v>
      </c>
      <c r="B5386" s="160" t="s">
        <v>7</v>
      </c>
      <c r="C5386" s="160">
        <f>_xlfn.XLOOKUP(B5386,'2.1.trackMPD'!$R$7:$R$29,'2.1.trackMPD'!$T$7:$T$29)</f>
        <v>6</v>
      </c>
      <c r="D5386" s="160">
        <v>100</v>
      </c>
      <c r="E5386" s="160" t="s">
        <v>6394</v>
      </c>
      <c r="F5386" s="160" t="s">
        <v>110</v>
      </c>
      <c r="G5386" s="160" t="s">
        <v>124</v>
      </c>
      <c r="H5386" s="160" t="s">
        <v>6392</v>
      </c>
      <c r="I5386" s="160" cm="1">
        <f t="array" ref="I5386">INDEX('2.1.trackMPD'!I:I/(24*60*60),
       MATCH(1,
             (A5386='2.1.trackMPD'!A:A)*
             (C5386='2.1.trackMPD'!D:D)*
             (D5386/10^6='2.1.trackMPD'!H:H)*
             (E5386='2.1.trackMPD'!F:F),
0))</f>
        <v>5.550871126828125E-3</v>
      </c>
    </row>
    <row r="5387" spans="1:9" x14ac:dyDescent="0.2">
      <c r="A5387" s="160" t="s">
        <v>29</v>
      </c>
      <c r="B5387" s="160" t="s">
        <v>7</v>
      </c>
      <c r="C5387" s="160">
        <f>_xlfn.XLOOKUP(B5387,'2.1.trackMPD'!$R$7:$R$29,'2.1.trackMPD'!$T$7:$T$29)</f>
        <v>6</v>
      </c>
      <c r="D5387" s="160">
        <v>100</v>
      </c>
      <c r="E5387" s="160" t="s">
        <v>6394</v>
      </c>
      <c r="F5387" s="160" t="s">
        <v>110</v>
      </c>
      <c r="G5387" s="160" t="s">
        <v>140</v>
      </c>
      <c r="H5387" s="160" t="s">
        <v>6392</v>
      </c>
      <c r="I5387" s="160" cm="1">
        <f t="array" ref="I5387">INDEX('2.1.trackMPD'!J:J/(24*60*60),
       MATCH(1,
             (A5387='2.1.trackMPD'!A:A)*
             (C5387='2.1.trackMPD'!D:D)*
             (D5387/10^6='2.1.trackMPD'!H:H)*
             (E5387='2.1.trackMPD'!F:F),
0))</f>
        <v>4.6968908019653817E-3</v>
      </c>
    </row>
    <row r="5388" spans="1:9" x14ac:dyDescent="0.2">
      <c r="A5388" s="160" t="s">
        <v>29</v>
      </c>
      <c r="B5388" s="160" t="s">
        <v>7</v>
      </c>
      <c r="C5388" s="160">
        <f>_xlfn.XLOOKUP(B5388,'2.1.trackMPD'!$R$7:$R$29,'2.1.trackMPD'!$T$7:$T$29)</f>
        <v>6</v>
      </c>
      <c r="D5388" s="160">
        <v>100</v>
      </c>
      <c r="E5388" s="160" t="s">
        <v>6394</v>
      </c>
      <c r="F5388" s="160" t="s">
        <v>110</v>
      </c>
      <c r="G5388" s="160" t="s">
        <v>124</v>
      </c>
      <c r="H5388" s="160" t="s">
        <v>6393</v>
      </c>
      <c r="I5388" s="160" cm="1">
        <f t="array" ref="I5388">INDEX('2.1.trackMPD'!K:K/(24*60*60),
       MATCH(1,
             (A5388='2.1.trackMPD'!A:A)*
             (C5388='2.1.trackMPD'!D:D)*
             (D5388/10^6='2.1.trackMPD'!H:H)*
             (E5388='2.1.trackMPD'!F:F),
0))</f>
        <v>0</v>
      </c>
    </row>
    <row r="5389" spans="1:9" x14ac:dyDescent="0.2">
      <c r="A5389" s="160" t="s">
        <v>29</v>
      </c>
      <c r="B5389" s="160" t="s">
        <v>7</v>
      </c>
      <c r="C5389" s="160">
        <f>_xlfn.XLOOKUP(B5389,'2.1.trackMPD'!$R$7:$R$29,'2.1.trackMPD'!$T$7:$T$29)</f>
        <v>6</v>
      </c>
      <c r="D5389" s="160">
        <v>100</v>
      </c>
      <c r="E5389" s="160" t="s">
        <v>6394</v>
      </c>
      <c r="F5389" s="160" t="s">
        <v>110</v>
      </c>
      <c r="G5389" s="160" t="s">
        <v>140</v>
      </c>
      <c r="H5389" s="160" t="s">
        <v>6393</v>
      </c>
      <c r="I5389" s="160" cm="1">
        <f t="array" ref="I5389">INDEX('2.1.trackMPD'!L:L/(24*60*60),
       MATCH(1,
             (A5389='2.1.trackMPD'!A:A)*
             (C5389='2.1.trackMPD'!D:D)*
             (D5389/10^6='2.1.trackMPD'!H:H)*
             (E5389='2.1.trackMPD'!F:F),
0))</f>
        <v>0</v>
      </c>
    </row>
    <row r="5390" spans="1:9" x14ac:dyDescent="0.2">
      <c r="A5390" s="160" t="s">
        <v>29</v>
      </c>
      <c r="B5390" s="160" t="s">
        <v>7</v>
      </c>
      <c r="C5390" s="160">
        <f>_xlfn.XLOOKUP(B5390,'2.1.trackMPD'!$R$7:$R$29,'2.1.trackMPD'!$T$7:$T$29)</f>
        <v>6</v>
      </c>
      <c r="D5390" s="160">
        <v>1000</v>
      </c>
      <c r="E5390" s="160" t="s">
        <v>6394</v>
      </c>
      <c r="F5390" s="160" t="s">
        <v>110</v>
      </c>
      <c r="G5390" s="160" t="s">
        <v>124</v>
      </c>
      <c r="H5390" s="160" t="s">
        <v>6392</v>
      </c>
      <c r="I5390" s="160" cm="1">
        <f t="array" ref="I5390">INDEX('2.1.trackMPD'!I:I/(24*60*60),
       MATCH(1,
             (A5390='2.1.trackMPD'!A:A)*
             (C5390='2.1.trackMPD'!D:D)*
             (D5390/10^6='2.1.trackMPD'!H:H)*
             (E5390='2.1.trackMPD'!F:F),
0))</f>
        <v>6.2418917271793058E-2</v>
      </c>
    </row>
    <row r="5391" spans="1:9" x14ac:dyDescent="0.2">
      <c r="A5391" s="160" t="s">
        <v>29</v>
      </c>
      <c r="B5391" s="160" t="s">
        <v>7</v>
      </c>
      <c r="C5391" s="160">
        <f>_xlfn.XLOOKUP(B5391,'2.1.trackMPD'!$R$7:$R$29,'2.1.trackMPD'!$T$7:$T$29)</f>
        <v>6</v>
      </c>
      <c r="D5391" s="160">
        <v>1000</v>
      </c>
      <c r="E5391" s="160" t="s">
        <v>6394</v>
      </c>
      <c r="F5391" s="160" t="s">
        <v>110</v>
      </c>
      <c r="G5391" s="160" t="s">
        <v>140</v>
      </c>
      <c r="H5391" s="160" t="s">
        <v>6392</v>
      </c>
      <c r="I5391" s="160" cm="1">
        <f t="array" ref="I5391">INDEX('2.1.trackMPD'!J:J/(24*60*60),
       MATCH(1,
             (A5391='2.1.trackMPD'!A:A)*
             (C5391='2.1.trackMPD'!D:D)*
             (D5391/10^6='2.1.trackMPD'!H:H)*
             (E5391='2.1.trackMPD'!F:F),
0))</f>
        <v>5.2815994289843987E-2</v>
      </c>
    </row>
    <row r="5392" spans="1:9" x14ac:dyDescent="0.2">
      <c r="A5392" s="160" t="s">
        <v>29</v>
      </c>
      <c r="B5392" s="160" t="s">
        <v>7</v>
      </c>
      <c r="C5392" s="160">
        <f>_xlfn.XLOOKUP(B5392,'2.1.trackMPD'!$R$7:$R$29,'2.1.trackMPD'!$T$7:$T$29)</f>
        <v>6</v>
      </c>
      <c r="D5392" s="160">
        <v>1000</v>
      </c>
      <c r="E5392" s="160" t="s">
        <v>6394</v>
      </c>
      <c r="F5392" s="160" t="s">
        <v>110</v>
      </c>
      <c r="G5392" s="160" t="s">
        <v>124</v>
      </c>
      <c r="H5392" s="160" t="s">
        <v>6393</v>
      </c>
      <c r="I5392" s="160" cm="1">
        <f t="array" ref="I5392">INDEX('2.1.trackMPD'!K:K/(24*60*60),
       MATCH(1,
             (A5392='2.1.trackMPD'!A:A)*
             (C5392='2.1.trackMPD'!D:D)*
             (D5392/10^6='2.1.trackMPD'!H:H)*
             (E5392='2.1.trackMPD'!F:F),
0))</f>
        <v>0</v>
      </c>
    </row>
    <row r="5393" spans="1:9" x14ac:dyDescent="0.2">
      <c r="A5393" s="160" t="s">
        <v>29</v>
      </c>
      <c r="B5393" s="160" t="s">
        <v>7</v>
      </c>
      <c r="C5393" s="160">
        <f>_xlfn.XLOOKUP(B5393,'2.1.trackMPD'!$R$7:$R$29,'2.1.trackMPD'!$T$7:$T$29)</f>
        <v>6</v>
      </c>
      <c r="D5393" s="160">
        <v>1000</v>
      </c>
      <c r="E5393" s="160" t="s">
        <v>6394</v>
      </c>
      <c r="F5393" s="160" t="s">
        <v>110</v>
      </c>
      <c r="G5393" s="160" t="s">
        <v>140</v>
      </c>
      <c r="H5393" s="160" t="s">
        <v>6393</v>
      </c>
      <c r="I5393" s="160" cm="1">
        <f t="array" ref="I5393">INDEX('2.1.trackMPD'!L:L/(24*60*60),
       MATCH(1,
             (A5393='2.1.trackMPD'!A:A)*
             (C5393='2.1.trackMPD'!D:D)*
             (D5393/10^6='2.1.trackMPD'!H:H)*
             (E5393='2.1.trackMPD'!F:F),
0))</f>
        <v>0</v>
      </c>
    </row>
    <row r="5394" spans="1:9" x14ac:dyDescent="0.2">
      <c r="A5394" s="160" t="s">
        <v>29</v>
      </c>
      <c r="B5394" s="160" t="s">
        <v>7</v>
      </c>
      <c r="C5394" s="160">
        <f>_xlfn.XLOOKUP(B5394,'2.1.trackMPD'!$R$7:$R$29,'2.1.trackMPD'!$T$7:$T$29)</f>
        <v>6</v>
      </c>
      <c r="D5394" s="160">
        <v>5000</v>
      </c>
      <c r="E5394" s="160" t="s">
        <v>6394</v>
      </c>
      <c r="F5394" s="160" t="s">
        <v>110</v>
      </c>
      <c r="G5394" s="160" t="s">
        <v>124</v>
      </c>
      <c r="H5394" s="160" t="s">
        <v>6392</v>
      </c>
      <c r="I5394" s="160" cm="1">
        <f t="array" ref="I5394">INDEX('2.1.trackMPD'!I:I/(24*60*60),
       MATCH(1,
             (A5394='2.1.trackMPD'!A:A)*
             (C5394='2.1.trackMPD'!D:D)*
             (D5394/10^6='2.1.trackMPD'!H:H)*
             (E5394='2.1.trackMPD'!F:F),
0))</f>
        <v>0.15137225355181944</v>
      </c>
    </row>
    <row r="5395" spans="1:9" x14ac:dyDescent="0.2">
      <c r="A5395" s="160" t="s">
        <v>29</v>
      </c>
      <c r="B5395" s="160" t="s">
        <v>7</v>
      </c>
      <c r="C5395" s="160">
        <f>_xlfn.XLOOKUP(B5395,'2.1.trackMPD'!$R$7:$R$29,'2.1.trackMPD'!$T$7:$T$29)</f>
        <v>6</v>
      </c>
      <c r="D5395" s="160">
        <v>5000</v>
      </c>
      <c r="E5395" s="160" t="s">
        <v>6394</v>
      </c>
      <c r="F5395" s="160" t="s">
        <v>110</v>
      </c>
      <c r="G5395" s="160" t="s">
        <v>140</v>
      </c>
      <c r="H5395" s="160" t="s">
        <v>6392</v>
      </c>
      <c r="I5395" s="160" cm="1">
        <f t="array" ref="I5395">INDEX('2.1.trackMPD'!J:J/(24*60*60),
       MATCH(1,
             (A5395='2.1.trackMPD'!A:A)*
             (C5395='2.1.trackMPD'!D:D)*
             (D5395/10^6='2.1.trackMPD'!H:H)*
             (E5395='2.1.trackMPD'!F:F),
0))</f>
        <v>0.12808417452137733</v>
      </c>
    </row>
    <row r="5396" spans="1:9" x14ac:dyDescent="0.2">
      <c r="A5396" s="160" t="s">
        <v>29</v>
      </c>
      <c r="B5396" s="160" t="s">
        <v>7</v>
      </c>
      <c r="C5396" s="160">
        <f>_xlfn.XLOOKUP(B5396,'2.1.trackMPD'!$R$7:$R$29,'2.1.trackMPD'!$T$7:$T$29)</f>
        <v>6</v>
      </c>
      <c r="D5396" s="160">
        <v>5000</v>
      </c>
      <c r="E5396" s="160" t="s">
        <v>6394</v>
      </c>
      <c r="F5396" s="160" t="s">
        <v>110</v>
      </c>
      <c r="G5396" s="160" t="s">
        <v>124</v>
      </c>
      <c r="H5396" s="160" t="s">
        <v>6393</v>
      </c>
      <c r="I5396" s="160" cm="1">
        <f t="array" ref="I5396">INDEX('2.1.trackMPD'!K:K/(24*60*60),
       MATCH(1,
             (A5396='2.1.trackMPD'!A:A)*
             (C5396='2.1.trackMPD'!D:D)*
             (D5396/10^6='2.1.trackMPD'!H:H)*
             (E5396='2.1.trackMPD'!F:F),
0))</f>
        <v>0</v>
      </c>
    </row>
    <row r="5397" spans="1:9" x14ac:dyDescent="0.2">
      <c r="A5397" s="160" t="s">
        <v>29</v>
      </c>
      <c r="B5397" s="160" t="s">
        <v>7</v>
      </c>
      <c r="C5397" s="160">
        <f>_xlfn.XLOOKUP(B5397,'2.1.trackMPD'!$R$7:$R$29,'2.1.trackMPD'!$T$7:$T$29)</f>
        <v>6</v>
      </c>
      <c r="D5397" s="160">
        <v>5000</v>
      </c>
      <c r="E5397" s="160" t="s">
        <v>6394</v>
      </c>
      <c r="F5397" s="160" t="s">
        <v>110</v>
      </c>
      <c r="G5397" s="160" t="s">
        <v>140</v>
      </c>
      <c r="H5397" s="160" t="s">
        <v>6393</v>
      </c>
      <c r="I5397" s="160" cm="1">
        <f t="array" ref="I5397">INDEX('2.1.trackMPD'!L:L/(24*60*60),
       MATCH(1,
             (A5397='2.1.trackMPD'!A:A)*
             (C5397='2.1.trackMPD'!D:D)*
             (D5397/10^6='2.1.trackMPD'!H:H)*
             (E5397='2.1.trackMPD'!F:F),
0))</f>
        <v>0</v>
      </c>
    </row>
    <row r="5398" spans="1:9" x14ac:dyDescent="0.2">
      <c r="A5398" s="160" t="s">
        <v>29</v>
      </c>
      <c r="B5398" s="160" t="s">
        <v>7</v>
      </c>
      <c r="C5398" s="160">
        <f>_xlfn.XLOOKUP(B5398,'2.1.trackMPD'!$R$7:$R$29,'2.1.trackMPD'!$T$7:$T$29)</f>
        <v>6</v>
      </c>
      <c r="D5398" s="160">
        <v>1</v>
      </c>
      <c r="E5398" s="160" t="s">
        <v>6395</v>
      </c>
      <c r="F5398" s="160" t="s">
        <v>110</v>
      </c>
      <c r="G5398" s="160" t="s">
        <v>124</v>
      </c>
      <c r="H5398" s="160" t="s">
        <v>6392</v>
      </c>
      <c r="I5398" s="160" t="e" cm="1">
        <f t="array" ref="I5398">INDEX('2.1.trackMPD'!I:I/(24*60*60),
       MATCH(1,
             (A5398='2.1.trackMPD'!A:A)*
             (C5398='2.1.trackMPD'!D:D)*
             (D5398/10^6='2.1.trackMPD'!H:H)*
             (E5398='2.1.trackMPD'!F:F),
0))</f>
        <v>#N/A</v>
      </c>
    </row>
    <row r="5399" spans="1:9" x14ac:dyDescent="0.2">
      <c r="A5399" s="160" t="s">
        <v>29</v>
      </c>
      <c r="B5399" s="160" t="s">
        <v>7</v>
      </c>
      <c r="C5399" s="160">
        <f>_xlfn.XLOOKUP(B5399,'2.1.trackMPD'!$R$7:$R$29,'2.1.trackMPD'!$T$7:$T$29)</f>
        <v>6</v>
      </c>
      <c r="D5399" s="160">
        <v>1</v>
      </c>
      <c r="E5399" s="160" t="s">
        <v>6395</v>
      </c>
      <c r="F5399" s="160" t="s">
        <v>110</v>
      </c>
      <c r="G5399" s="160" t="s">
        <v>140</v>
      </c>
      <c r="H5399" s="160" t="s">
        <v>6392</v>
      </c>
      <c r="I5399" s="160" t="e" cm="1">
        <f t="array" ref="I5399">INDEX('2.1.trackMPD'!J:J/(24*60*60),
       MATCH(1,
             (A5399='2.1.trackMPD'!A:A)*
             (C5399='2.1.trackMPD'!D:D)*
             (D5399/10^6='2.1.trackMPD'!H:H)*
             (E5399='2.1.trackMPD'!F:F),
0))</f>
        <v>#N/A</v>
      </c>
    </row>
    <row r="5400" spans="1:9" x14ac:dyDescent="0.2">
      <c r="A5400" s="160" t="s">
        <v>29</v>
      </c>
      <c r="B5400" s="160" t="s">
        <v>7</v>
      </c>
      <c r="C5400" s="160">
        <f>_xlfn.XLOOKUP(B5400,'2.1.trackMPD'!$R$7:$R$29,'2.1.trackMPD'!$T$7:$T$29)</f>
        <v>6</v>
      </c>
      <c r="D5400" s="160">
        <v>1</v>
      </c>
      <c r="E5400" s="160" t="s">
        <v>6395</v>
      </c>
      <c r="F5400" s="160" t="s">
        <v>110</v>
      </c>
      <c r="G5400" s="160" t="s">
        <v>124</v>
      </c>
      <c r="H5400" s="160" t="s">
        <v>6393</v>
      </c>
      <c r="I5400" s="160" t="e" cm="1">
        <f t="array" ref="I5400">INDEX('2.1.trackMPD'!K:K/(24*60*60),
       MATCH(1,
             (A5400='2.1.trackMPD'!A:A)*
             (C5400='2.1.trackMPD'!D:D)*
             (D5400/10^6='2.1.trackMPD'!H:H)*
             (E5400='2.1.trackMPD'!F:F),
0))</f>
        <v>#N/A</v>
      </c>
    </row>
    <row r="5401" spans="1:9" x14ac:dyDescent="0.2">
      <c r="A5401" s="160" t="s">
        <v>29</v>
      </c>
      <c r="B5401" s="160" t="s">
        <v>7</v>
      </c>
      <c r="C5401" s="160">
        <f>_xlfn.XLOOKUP(B5401,'2.1.trackMPD'!$R$7:$R$29,'2.1.trackMPD'!$T$7:$T$29)</f>
        <v>6</v>
      </c>
      <c r="D5401" s="160">
        <v>1</v>
      </c>
      <c r="E5401" s="160" t="s">
        <v>6395</v>
      </c>
      <c r="F5401" s="160" t="s">
        <v>110</v>
      </c>
      <c r="G5401" s="160" t="s">
        <v>140</v>
      </c>
      <c r="H5401" s="160" t="s">
        <v>6393</v>
      </c>
      <c r="I5401" s="160" t="e" cm="1">
        <f t="array" ref="I5401">INDEX('2.1.trackMPD'!L:L/(24*60*60),
       MATCH(1,
             (A5401='2.1.trackMPD'!A:A)*
             (C5401='2.1.trackMPD'!D:D)*
             (D5401/10^6='2.1.trackMPD'!H:H)*
             (E5401='2.1.trackMPD'!F:F),
0))</f>
        <v>#N/A</v>
      </c>
    </row>
    <row r="5402" spans="1:9" x14ac:dyDescent="0.2">
      <c r="A5402" s="160" t="s">
        <v>29</v>
      </c>
      <c r="B5402" s="160" t="s">
        <v>7</v>
      </c>
      <c r="C5402" s="160">
        <f>_xlfn.XLOOKUP(B5402,'2.1.trackMPD'!$R$7:$R$29,'2.1.trackMPD'!$T$7:$T$29)</f>
        <v>6</v>
      </c>
      <c r="D5402" s="160">
        <v>10</v>
      </c>
      <c r="E5402" s="160" t="s">
        <v>6395</v>
      </c>
      <c r="F5402" s="160" t="s">
        <v>110</v>
      </c>
      <c r="G5402" s="160" t="s">
        <v>124</v>
      </c>
      <c r="H5402" s="160" t="s">
        <v>6392</v>
      </c>
      <c r="I5402" s="160" t="e" cm="1">
        <f t="array" ref="I5402">INDEX('2.1.trackMPD'!I:I/(24*60*60),
       MATCH(1,
             (A5402='2.1.trackMPD'!A:A)*
             (C5402='2.1.trackMPD'!D:D)*
             (D5402/10^6='2.1.trackMPD'!H:H)*
             (E5402='2.1.trackMPD'!F:F),
0))</f>
        <v>#N/A</v>
      </c>
    </row>
    <row r="5403" spans="1:9" x14ac:dyDescent="0.2">
      <c r="A5403" s="160" t="s">
        <v>29</v>
      </c>
      <c r="B5403" s="160" t="s">
        <v>7</v>
      </c>
      <c r="C5403" s="160">
        <f>_xlfn.XLOOKUP(B5403,'2.1.trackMPD'!$R$7:$R$29,'2.1.trackMPD'!$T$7:$T$29)</f>
        <v>6</v>
      </c>
      <c r="D5403" s="160">
        <v>10</v>
      </c>
      <c r="E5403" s="160" t="s">
        <v>6395</v>
      </c>
      <c r="F5403" s="160" t="s">
        <v>110</v>
      </c>
      <c r="G5403" s="160" t="s">
        <v>140</v>
      </c>
      <c r="H5403" s="160" t="s">
        <v>6392</v>
      </c>
      <c r="I5403" s="160" t="e" cm="1">
        <f t="array" ref="I5403">INDEX('2.1.trackMPD'!J:J/(24*60*60),
       MATCH(1,
             (A5403='2.1.trackMPD'!A:A)*
             (C5403='2.1.trackMPD'!D:D)*
             (D5403/10^6='2.1.trackMPD'!H:H)*
             (E5403='2.1.trackMPD'!F:F),
0))</f>
        <v>#N/A</v>
      </c>
    </row>
    <row r="5404" spans="1:9" x14ac:dyDescent="0.2">
      <c r="A5404" s="160" t="s">
        <v>29</v>
      </c>
      <c r="B5404" s="160" t="s">
        <v>7</v>
      </c>
      <c r="C5404" s="160">
        <f>_xlfn.XLOOKUP(B5404,'2.1.trackMPD'!$R$7:$R$29,'2.1.trackMPD'!$T$7:$T$29)</f>
        <v>6</v>
      </c>
      <c r="D5404" s="160">
        <v>10</v>
      </c>
      <c r="E5404" s="160" t="s">
        <v>6395</v>
      </c>
      <c r="F5404" s="160" t="s">
        <v>110</v>
      </c>
      <c r="G5404" s="160" t="s">
        <v>124</v>
      </c>
      <c r="H5404" s="160" t="s">
        <v>6393</v>
      </c>
      <c r="I5404" s="160" t="e" cm="1">
        <f t="array" ref="I5404">INDEX('2.1.trackMPD'!K:K/(24*60*60),
       MATCH(1,
             (A5404='2.1.trackMPD'!A:A)*
             (C5404='2.1.trackMPD'!D:D)*
             (D5404/10^6='2.1.trackMPD'!H:H)*
             (E5404='2.1.trackMPD'!F:F),
0))</f>
        <v>#N/A</v>
      </c>
    </row>
    <row r="5405" spans="1:9" x14ac:dyDescent="0.2">
      <c r="A5405" s="160" t="s">
        <v>29</v>
      </c>
      <c r="B5405" s="160" t="s">
        <v>7</v>
      </c>
      <c r="C5405" s="160">
        <f>_xlfn.XLOOKUP(B5405,'2.1.trackMPD'!$R$7:$R$29,'2.1.trackMPD'!$T$7:$T$29)</f>
        <v>6</v>
      </c>
      <c r="D5405" s="160">
        <v>10</v>
      </c>
      <c r="E5405" s="160" t="s">
        <v>6395</v>
      </c>
      <c r="F5405" s="160" t="s">
        <v>110</v>
      </c>
      <c r="G5405" s="160" t="s">
        <v>140</v>
      </c>
      <c r="H5405" s="160" t="s">
        <v>6393</v>
      </c>
      <c r="I5405" s="160" t="e" cm="1">
        <f t="array" ref="I5405">INDEX('2.1.trackMPD'!L:L/(24*60*60),
       MATCH(1,
             (A5405='2.1.trackMPD'!A:A)*
             (C5405='2.1.trackMPD'!D:D)*
             (D5405/10^6='2.1.trackMPD'!H:H)*
             (E5405='2.1.trackMPD'!F:F),
0))</f>
        <v>#N/A</v>
      </c>
    </row>
    <row r="5406" spans="1:9" x14ac:dyDescent="0.2">
      <c r="A5406" s="160" t="s">
        <v>29</v>
      </c>
      <c r="B5406" s="160" t="s">
        <v>7</v>
      </c>
      <c r="C5406" s="160">
        <f>_xlfn.XLOOKUP(B5406,'2.1.trackMPD'!$R$7:$R$29,'2.1.trackMPD'!$T$7:$T$29)</f>
        <v>6</v>
      </c>
      <c r="D5406" s="160">
        <v>100</v>
      </c>
      <c r="E5406" s="160" t="s">
        <v>6395</v>
      </c>
      <c r="F5406" s="160" t="s">
        <v>110</v>
      </c>
      <c r="G5406" s="160" t="s">
        <v>124</v>
      </c>
      <c r="H5406" s="160" t="s">
        <v>6392</v>
      </c>
      <c r="I5406" s="160" t="e" cm="1">
        <f t="array" ref="I5406">INDEX('2.1.trackMPD'!I:I/(24*60*60),
       MATCH(1,
             (A5406='2.1.trackMPD'!A:A)*
             (C5406='2.1.trackMPD'!D:D)*
             (D5406/10^6='2.1.trackMPD'!H:H)*
             (E5406='2.1.trackMPD'!F:F),
0))</f>
        <v>#N/A</v>
      </c>
    </row>
    <row r="5407" spans="1:9" x14ac:dyDescent="0.2">
      <c r="A5407" s="160" t="s">
        <v>29</v>
      </c>
      <c r="B5407" s="160" t="s">
        <v>7</v>
      </c>
      <c r="C5407" s="160">
        <f>_xlfn.XLOOKUP(B5407,'2.1.trackMPD'!$R$7:$R$29,'2.1.trackMPD'!$T$7:$T$29)</f>
        <v>6</v>
      </c>
      <c r="D5407" s="160">
        <v>100</v>
      </c>
      <c r="E5407" s="160" t="s">
        <v>6395</v>
      </c>
      <c r="F5407" s="160" t="s">
        <v>110</v>
      </c>
      <c r="G5407" s="160" t="s">
        <v>140</v>
      </c>
      <c r="H5407" s="160" t="s">
        <v>6392</v>
      </c>
      <c r="I5407" s="160" t="e" cm="1">
        <f t="array" ref="I5407">INDEX('2.1.trackMPD'!J:J/(24*60*60),
       MATCH(1,
             (A5407='2.1.trackMPD'!A:A)*
             (C5407='2.1.trackMPD'!D:D)*
             (D5407/10^6='2.1.trackMPD'!H:H)*
             (E5407='2.1.trackMPD'!F:F),
0))</f>
        <v>#N/A</v>
      </c>
    </row>
    <row r="5408" spans="1:9" x14ac:dyDescent="0.2">
      <c r="A5408" s="160" t="s">
        <v>29</v>
      </c>
      <c r="B5408" s="160" t="s">
        <v>7</v>
      </c>
      <c r="C5408" s="160">
        <f>_xlfn.XLOOKUP(B5408,'2.1.trackMPD'!$R$7:$R$29,'2.1.trackMPD'!$T$7:$T$29)</f>
        <v>6</v>
      </c>
      <c r="D5408" s="160">
        <v>100</v>
      </c>
      <c r="E5408" s="160" t="s">
        <v>6395</v>
      </c>
      <c r="F5408" s="160" t="s">
        <v>110</v>
      </c>
      <c r="G5408" s="160" t="s">
        <v>124</v>
      </c>
      <c r="H5408" s="160" t="s">
        <v>6393</v>
      </c>
      <c r="I5408" s="160" t="e" cm="1">
        <f t="array" ref="I5408">INDEX('2.1.trackMPD'!K:K/(24*60*60),
       MATCH(1,
             (A5408='2.1.trackMPD'!A:A)*
             (C5408='2.1.trackMPD'!D:D)*
             (D5408/10^6='2.1.trackMPD'!H:H)*
             (E5408='2.1.trackMPD'!F:F),
0))</f>
        <v>#N/A</v>
      </c>
    </row>
    <row r="5409" spans="1:9" x14ac:dyDescent="0.2">
      <c r="A5409" s="160" t="s">
        <v>29</v>
      </c>
      <c r="B5409" s="160" t="s">
        <v>7</v>
      </c>
      <c r="C5409" s="160">
        <f>_xlfn.XLOOKUP(B5409,'2.1.trackMPD'!$R$7:$R$29,'2.1.trackMPD'!$T$7:$T$29)</f>
        <v>6</v>
      </c>
      <c r="D5409" s="160">
        <v>100</v>
      </c>
      <c r="E5409" s="160" t="s">
        <v>6395</v>
      </c>
      <c r="F5409" s="160" t="s">
        <v>110</v>
      </c>
      <c r="G5409" s="160" t="s">
        <v>140</v>
      </c>
      <c r="H5409" s="160" t="s">
        <v>6393</v>
      </c>
      <c r="I5409" s="160" t="e" cm="1">
        <f t="array" ref="I5409">INDEX('2.1.trackMPD'!L:L/(24*60*60),
       MATCH(1,
             (A5409='2.1.trackMPD'!A:A)*
             (C5409='2.1.trackMPD'!D:D)*
             (D5409/10^6='2.1.trackMPD'!H:H)*
             (E5409='2.1.trackMPD'!F:F),
0))</f>
        <v>#N/A</v>
      </c>
    </row>
    <row r="5410" spans="1:9" x14ac:dyDescent="0.2">
      <c r="A5410" s="160" t="s">
        <v>29</v>
      </c>
      <c r="B5410" s="160" t="s">
        <v>20</v>
      </c>
      <c r="C5410" s="160">
        <f>_xlfn.XLOOKUP(B5410,'2.1.trackMPD'!$R$7:$R$29,'2.1.trackMPD'!$T$7:$T$29)</f>
        <v>6</v>
      </c>
      <c r="D5410" s="160">
        <v>1</v>
      </c>
      <c r="E5410" s="160" t="s">
        <v>6390</v>
      </c>
      <c r="F5410" s="160" t="s">
        <v>110</v>
      </c>
      <c r="G5410" s="160" t="s">
        <v>124</v>
      </c>
      <c r="H5410" s="160" t="s">
        <v>6392</v>
      </c>
      <c r="I5410" s="160" cm="1">
        <f t="array" ref="I5410">INDEX('2.1.trackMPD'!I:I/(24*60*60),
       MATCH(1,
             (A5410='2.1.trackMPD'!A:A)*
             (C5410='2.1.trackMPD'!D:D)*
             (D5410/10^6='2.1.trackMPD'!H:H)*
             (E5410='2.1.trackMPD'!F:F),
0))</f>
        <v>4.76365210128037E-6</v>
      </c>
    </row>
    <row r="5411" spans="1:9" x14ac:dyDescent="0.2">
      <c r="A5411" s="160" t="s">
        <v>29</v>
      </c>
      <c r="B5411" s="160" t="s">
        <v>20</v>
      </c>
      <c r="C5411" s="160">
        <f>_xlfn.XLOOKUP(B5411,'2.1.trackMPD'!$R$7:$R$29,'2.1.trackMPD'!$T$7:$T$29)</f>
        <v>6</v>
      </c>
      <c r="D5411" s="160">
        <v>1</v>
      </c>
      <c r="E5411" s="160" t="s">
        <v>6390</v>
      </c>
      <c r="F5411" s="160" t="s">
        <v>110</v>
      </c>
      <c r="G5411" s="160" t="s">
        <v>140</v>
      </c>
      <c r="H5411" s="160" t="s">
        <v>6392</v>
      </c>
      <c r="I5411" s="160" cm="1">
        <f t="array" ref="I5411">INDEX('2.1.trackMPD'!J:J/(24*60*60),
       MATCH(1,
             (A5411='2.1.trackMPD'!A:A)*
             (C5411='2.1.trackMPD'!D:D)*
             (D5411/10^6='2.1.trackMPD'!H:H)*
             (E5411='2.1.trackMPD'!F:F),
0))</f>
        <v>3.0960989552834607E-5</v>
      </c>
    </row>
    <row r="5412" spans="1:9" x14ac:dyDescent="0.2">
      <c r="A5412" s="160" t="s">
        <v>29</v>
      </c>
      <c r="B5412" s="160" t="s">
        <v>20</v>
      </c>
      <c r="C5412" s="160">
        <f>_xlfn.XLOOKUP(B5412,'2.1.trackMPD'!$R$7:$R$29,'2.1.trackMPD'!$T$7:$T$29)</f>
        <v>6</v>
      </c>
      <c r="D5412" s="160">
        <v>1</v>
      </c>
      <c r="E5412" s="160" t="s">
        <v>6390</v>
      </c>
      <c r="F5412" s="160" t="s">
        <v>110</v>
      </c>
      <c r="G5412" s="160" t="s">
        <v>124</v>
      </c>
      <c r="H5412" s="160" t="s">
        <v>6393</v>
      </c>
      <c r="I5412" s="160" cm="1">
        <f t="array" ref="I5412">INDEX('2.1.trackMPD'!K:K/(24*60*60),
       MATCH(1,
             (A5412='2.1.trackMPD'!A:A)*
             (C5412='2.1.trackMPD'!D:D)*
             (D5412/10^6='2.1.trackMPD'!H:H)*
             (E5412='2.1.trackMPD'!F:F),
0))</f>
        <v>0</v>
      </c>
    </row>
    <row r="5413" spans="1:9" x14ac:dyDescent="0.2">
      <c r="A5413" s="160" t="s">
        <v>29</v>
      </c>
      <c r="B5413" s="160" t="s">
        <v>20</v>
      </c>
      <c r="C5413" s="160">
        <f>_xlfn.XLOOKUP(B5413,'2.1.trackMPD'!$R$7:$R$29,'2.1.trackMPD'!$T$7:$T$29)</f>
        <v>6</v>
      </c>
      <c r="D5413" s="160">
        <v>1</v>
      </c>
      <c r="E5413" s="160" t="s">
        <v>6390</v>
      </c>
      <c r="F5413" s="160" t="s">
        <v>110</v>
      </c>
      <c r="G5413" s="160" t="s">
        <v>140</v>
      </c>
      <c r="H5413" s="160" t="s">
        <v>6393</v>
      </c>
      <c r="I5413" s="160" cm="1">
        <f t="array" ref="I5413">INDEX('2.1.trackMPD'!L:L/(24*60*60),
       MATCH(1,
             (A5413='2.1.trackMPD'!A:A)*
             (C5413='2.1.trackMPD'!D:D)*
             (D5413/10^6='2.1.trackMPD'!H:H)*
             (E5413='2.1.trackMPD'!F:F),
0))</f>
        <v>0</v>
      </c>
    </row>
    <row r="5414" spans="1:9" x14ac:dyDescent="0.2">
      <c r="A5414" s="160" t="s">
        <v>29</v>
      </c>
      <c r="B5414" s="160" t="s">
        <v>20</v>
      </c>
      <c r="C5414" s="160">
        <f>_xlfn.XLOOKUP(B5414,'2.1.trackMPD'!$R$7:$R$29,'2.1.trackMPD'!$T$7:$T$29)</f>
        <v>6</v>
      </c>
      <c r="D5414" s="160">
        <v>10</v>
      </c>
      <c r="E5414" s="160" t="s">
        <v>6390</v>
      </c>
      <c r="F5414" s="160" t="s">
        <v>110</v>
      </c>
      <c r="G5414" s="160" t="s">
        <v>124</v>
      </c>
      <c r="H5414" s="160" t="s">
        <v>6392</v>
      </c>
      <c r="I5414" s="160" cm="1">
        <f t="array" ref="I5414">INDEX('2.1.trackMPD'!I:I/(24*60*60),
       MATCH(1,
             (A5414='2.1.trackMPD'!A:A)*
             (C5414='2.1.trackMPD'!D:D)*
             (D5414/10^6='2.1.trackMPD'!H:H)*
             (E5414='2.1.trackMPD'!F:F),
0))</f>
        <v>9.0543262699099084E-6</v>
      </c>
    </row>
    <row r="5415" spans="1:9" x14ac:dyDescent="0.2">
      <c r="A5415" s="160" t="s">
        <v>29</v>
      </c>
      <c r="B5415" s="160" t="s">
        <v>20</v>
      </c>
      <c r="C5415" s="160">
        <f>_xlfn.XLOOKUP(B5415,'2.1.trackMPD'!$R$7:$R$29,'2.1.trackMPD'!$T$7:$T$29)</f>
        <v>6</v>
      </c>
      <c r="D5415" s="160">
        <v>10</v>
      </c>
      <c r="E5415" s="160" t="s">
        <v>6390</v>
      </c>
      <c r="F5415" s="160" t="s">
        <v>110</v>
      </c>
      <c r="G5415" s="160" t="s">
        <v>140</v>
      </c>
      <c r="H5415" s="160" t="s">
        <v>6392</v>
      </c>
      <c r="I5415" s="160" cm="1">
        <f t="array" ref="I5415">INDEX('2.1.trackMPD'!J:J/(24*60*60),
       MATCH(1,
             (A5415='2.1.trackMPD'!A:A)*
             (C5415='2.1.trackMPD'!D:D)*
             (D5415/10^6='2.1.trackMPD'!H:H)*
             (E5415='2.1.trackMPD'!F:F),
0))</f>
        <v>3.5015122380118635E-5</v>
      </c>
    </row>
    <row r="5416" spans="1:9" x14ac:dyDescent="0.2">
      <c r="A5416" s="160" t="s">
        <v>29</v>
      </c>
      <c r="B5416" s="160" t="s">
        <v>20</v>
      </c>
      <c r="C5416" s="160">
        <f>_xlfn.XLOOKUP(B5416,'2.1.trackMPD'!$R$7:$R$29,'2.1.trackMPD'!$T$7:$T$29)</f>
        <v>6</v>
      </c>
      <c r="D5416" s="160">
        <v>10</v>
      </c>
      <c r="E5416" s="160" t="s">
        <v>6390</v>
      </c>
      <c r="F5416" s="160" t="s">
        <v>110</v>
      </c>
      <c r="G5416" s="160" t="s">
        <v>124</v>
      </c>
      <c r="H5416" s="160" t="s">
        <v>6393</v>
      </c>
      <c r="I5416" s="160" cm="1">
        <f t="array" ref="I5416">INDEX('2.1.trackMPD'!K:K/(24*60*60),
       MATCH(1,
             (A5416='2.1.trackMPD'!A:A)*
             (C5416='2.1.trackMPD'!D:D)*
             (D5416/10^6='2.1.trackMPD'!H:H)*
             (E5416='2.1.trackMPD'!F:F),
0))</f>
        <v>0</v>
      </c>
    </row>
    <row r="5417" spans="1:9" x14ac:dyDescent="0.2">
      <c r="A5417" s="160" t="s">
        <v>29</v>
      </c>
      <c r="B5417" s="160" t="s">
        <v>20</v>
      </c>
      <c r="C5417" s="160">
        <f>_xlfn.XLOOKUP(B5417,'2.1.trackMPD'!$R$7:$R$29,'2.1.trackMPD'!$T$7:$T$29)</f>
        <v>6</v>
      </c>
      <c r="D5417" s="160">
        <v>10</v>
      </c>
      <c r="E5417" s="160" t="s">
        <v>6390</v>
      </c>
      <c r="F5417" s="160" t="s">
        <v>110</v>
      </c>
      <c r="G5417" s="160" t="s">
        <v>140</v>
      </c>
      <c r="H5417" s="160" t="s">
        <v>6393</v>
      </c>
      <c r="I5417" s="160" cm="1">
        <f t="array" ref="I5417">INDEX('2.1.trackMPD'!L:L/(24*60*60),
       MATCH(1,
             (A5417='2.1.trackMPD'!A:A)*
             (C5417='2.1.trackMPD'!D:D)*
             (D5417/10^6='2.1.trackMPD'!H:H)*
             (E5417='2.1.trackMPD'!F:F),
0))</f>
        <v>0</v>
      </c>
    </row>
    <row r="5418" spans="1:9" x14ac:dyDescent="0.2">
      <c r="A5418" s="160" t="s">
        <v>29</v>
      </c>
      <c r="B5418" s="160" t="s">
        <v>20</v>
      </c>
      <c r="C5418" s="160">
        <f>_xlfn.XLOOKUP(B5418,'2.1.trackMPD'!$R$7:$R$29,'2.1.trackMPD'!$T$7:$T$29)</f>
        <v>6</v>
      </c>
      <c r="D5418" s="160">
        <v>100</v>
      </c>
      <c r="E5418" s="160" t="s">
        <v>6390</v>
      </c>
      <c r="F5418" s="160" t="s">
        <v>110</v>
      </c>
      <c r="G5418" s="160" t="s">
        <v>124</v>
      </c>
      <c r="H5418" s="160" t="s">
        <v>6392</v>
      </c>
      <c r="I5418" s="160" cm="1">
        <f t="array" ref="I5418">INDEX('2.1.trackMPD'!I:I/(24*60*60),
       MATCH(1,
             (A5418='2.1.trackMPD'!A:A)*
             (C5418='2.1.trackMPD'!D:D)*
             (D5418/10^6='2.1.trackMPD'!H:H)*
             (E5418='2.1.trackMPD'!F:F),
0))</f>
        <v>1.9078839014052083E-3</v>
      </c>
    </row>
    <row r="5419" spans="1:9" x14ac:dyDescent="0.2">
      <c r="A5419" s="160" t="s">
        <v>29</v>
      </c>
      <c r="B5419" s="160" t="s">
        <v>20</v>
      </c>
      <c r="C5419" s="160">
        <f>_xlfn.XLOOKUP(B5419,'2.1.trackMPD'!$R$7:$R$29,'2.1.trackMPD'!$T$7:$T$29)</f>
        <v>6</v>
      </c>
      <c r="D5419" s="160">
        <v>100</v>
      </c>
      <c r="E5419" s="160" t="s">
        <v>6390</v>
      </c>
      <c r="F5419" s="160" t="s">
        <v>110</v>
      </c>
      <c r="G5419" s="160" t="s">
        <v>140</v>
      </c>
      <c r="H5419" s="160" t="s">
        <v>6392</v>
      </c>
      <c r="I5419" s="160" cm="1">
        <f t="array" ref="I5419">INDEX('2.1.trackMPD'!J:J/(24*60*60),
       MATCH(1,
             (A5419='2.1.trackMPD'!A:A)*
             (C5419='2.1.trackMPD'!D:D)*
             (D5419/10^6='2.1.trackMPD'!H:H)*
             (E5419='2.1.trackMPD'!F:F),
0))</f>
        <v>1.5902852927717824E-3</v>
      </c>
    </row>
    <row r="5420" spans="1:9" x14ac:dyDescent="0.2">
      <c r="A5420" s="160" t="s">
        <v>29</v>
      </c>
      <c r="B5420" s="160" t="s">
        <v>20</v>
      </c>
      <c r="C5420" s="160">
        <f>_xlfn.XLOOKUP(B5420,'2.1.trackMPD'!$R$7:$R$29,'2.1.trackMPD'!$T$7:$T$29)</f>
        <v>6</v>
      </c>
      <c r="D5420" s="160">
        <v>100</v>
      </c>
      <c r="E5420" s="160" t="s">
        <v>6390</v>
      </c>
      <c r="F5420" s="160" t="s">
        <v>110</v>
      </c>
      <c r="G5420" s="160" t="s">
        <v>124</v>
      </c>
      <c r="H5420" s="160" t="s">
        <v>6393</v>
      </c>
      <c r="I5420" s="160" cm="1">
        <f t="array" ref="I5420">INDEX('2.1.trackMPD'!K:K/(24*60*60),
       MATCH(1,
             (A5420='2.1.trackMPD'!A:A)*
             (C5420='2.1.trackMPD'!D:D)*
             (D5420/10^6='2.1.trackMPD'!H:H)*
             (E5420='2.1.trackMPD'!F:F),
0))</f>
        <v>0</v>
      </c>
    </row>
    <row r="5421" spans="1:9" x14ac:dyDescent="0.2">
      <c r="A5421" s="160" t="s">
        <v>29</v>
      </c>
      <c r="B5421" s="160" t="s">
        <v>20</v>
      </c>
      <c r="C5421" s="160">
        <f>_xlfn.XLOOKUP(B5421,'2.1.trackMPD'!$R$7:$R$29,'2.1.trackMPD'!$T$7:$T$29)</f>
        <v>6</v>
      </c>
      <c r="D5421" s="160">
        <v>100</v>
      </c>
      <c r="E5421" s="160" t="s">
        <v>6390</v>
      </c>
      <c r="F5421" s="160" t="s">
        <v>110</v>
      </c>
      <c r="G5421" s="160" t="s">
        <v>140</v>
      </c>
      <c r="H5421" s="160" t="s">
        <v>6393</v>
      </c>
      <c r="I5421" s="160" cm="1">
        <f t="array" ref="I5421">INDEX('2.1.trackMPD'!L:L/(24*60*60),
       MATCH(1,
             (A5421='2.1.trackMPD'!A:A)*
             (C5421='2.1.trackMPD'!D:D)*
             (D5421/10^6='2.1.trackMPD'!H:H)*
             (E5421='2.1.trackMPD'!F:F),
0))</f>
        <v>0</v>
      </c>
    </row>
    <row r="5422" spans="1:9" x14ac:dyDescent="0.2">
      <c r="A5422" s="160" t="s">
        <v>29</v>
      </c>
      <c r="B5422" s="160" t="s">
        <v>20</v>
      </c>
      <c r="C5422" s="160">
        <f>_xlfn.XLOOKUP(B5422,'2.1.trackMPD'!$R$7:$R$29,'2.1.trackMPD'!$T$7:$T$29)</f>
        <v>6</v>
      </c>
      <c r="D5422" s="160">
        <v>1000</v>
      </c>
      <c r="E5422" s="160" t="s">
        <v>6390</v>
      </c>
      <c r="F5422" s="160" t="s">
        <v>110</v>
      </c>
      <c r="G5422" s="160" t="s">
        <v>124</v>
      </c>
      <c r="H5422" s="160" t="s">
        <v>6392</v>
      </c>
      <c r="I5422" s="160" cm="1">
        <f t="array" ref="I5422">INDEX('2.1.trackMPD'!I:I/(24*60*60),
       MATCH(1,
             (A5422='2.1.trackMPD'!A:A)*
             (C5422='2.1.trackMPD'!D:D)*
             (D5422/10^6='2.1.trackMPD'!H:H)*
             (E5422='2.1.trackMPD'!F:F),
0))</f>
        <v>6.9026517600309145E-2</v>
      </c>
    </row>
    <row r="5423" spans="1:9" x14ac:dyDescent="0.2">
      <c r="A5423" s="160" t="s">
        <v>29</v>
      </c>
      <c r="B5423" s="160" t="s">
        <v>20</v>
      </c>
      <c r="C5423" s="160">
        <f>_xlfn.XLOOKUP(B5423,'2.1.trackMPD'!$R$7:$R$29,'2.1.trackMPD'!$T$7:$T$29)</f>
        <v>6</v>
      </c>
      <c r="D5423" s="160">
        <v>1000</v>
      </c>
      <c r="E5423" s="160" t="s">
        <v>6390</v>
      </c>
      <c r="F5423" s="160" t="s">
        <v>110</v>
      </c>
      <c r="G5423" s="160" t="s">
        <v>140</v>
      </c>
      <c r="H5423" s="160" t="s">
        <v>6392</v>
      </c>
      <c r="I5423" s="160" cm="1">
        <f t="array" ref="I5423">INDEX('2.1.trackMPD'!J:J/(24*60*60),
       MATCH(1,
             (A5423='2.1.trackMPD'!A:A)*
             (C5423='2.1.trackMPD'!D:D)*
             (D5423/10^6='2.1.trackMPD'!H:H)*
             (E5423='2.1.trackMPD'!F:F),
0))</f>
        <v>5.8407045267688307E-2</v>
      </c>
    </row>
    <row r="5424" spans="1:9" x14ac:dyDescent="0.2">
      <c r="A5424" s="160" t="s">
        <v>29</v>
      </c>
      <c r="B5424" s="160" t="s">
        <v>20</v>
      </c>
      <c r="C5424" s="160">
        <f>_xlfn.XLOOKUP(B5424,'2.1.trackMPD'!$R$7:$R$29,'2.1.trackMPD'!$T$7:$T$29)</f>
        <v>6</v>
      </c>
      <c r="D5424" s="160">
        <v>1000</v>
      </c>
      <c r="E5424" s="160" t="s">
        <v>6390</v>
      </c>
      <c r="F5424" s="160" t="s">
        <v>110</v>
      </c>
      <c r="G5424" s="160" t="s">
        <v>124</v>
      </c>
      <c r="H5424" s="160" t="s">
        <v>6393</v>
      </c>
      <c r="I5424" s="160" cm="1">
        <f t="array" ref="I5424">INDEX('2.1.trackMPD'!K:K/(24*60*60),
       MATCH(1,
             (A5424='2.1.trackMPD'!A:A)*
             (C5424='2.1.trackMPD'!D:D)*
             (D5424/10^6='2.1.trackMPD'!H:H)*
             (E5424='2.1.trackMPD'!F:F),
0))</f>
        <v>0</v>
      </c>
    </row>
    <row r="5425" spans="1:9" x14ac:dyDescent="0.2">
      <c r="A5425" s="160" t="s">
        <v>29</v>
      </c>
      <c r="B5425" s="160" t="s">
        <v>20</v>
      </c>
      <c r="C5425" s="160">
        <f>_xlfn.XLOOKUP(B5425,'2.1.trackMPD'!$R$7:$R$29,'2.1.trackMPD'!$T$7:$T$29)</f>
        <v>6</v>
      </c>
      <c r="D5425" s="160">
        <v>1000</v>
      </c>
      <c r="E5425" s="160" t="s">
        <v>6390</v>
      </c>
      <c r="F5425" s="160" t="s">
        <v>110</v>
      </c>
      <c r="G5425" s="160" t="s">
        <v>140</v>
      </c>
      <c r="H5425" s="160" t="s">
        <v>6393</v>
      </c>
      <c r="I5425" s="160" cm="1">
        <f t="array" ref="I5425">INDEX('2.1.trackMPD'!L:L/(24*60*60),
       MATCH(1,
             (A5425='2.1.trackMPD'!A:A)*
             (C5425='2.1.trackMPD'!D:D)*
             (D5425/10^6='2.1.trackMPD'!H:H)*
             (E5425='2.1.trackMPD'!F:F),
0))</f>
        <v>0</v>
      </c>
    </row>
    <row r="5426" spans="1:9" x14ac:dyDescent="0.2">
      <c r="A5426" s="160" t="s">
        <v>29</v>
      </c>
      <c r="B5426" s="160" t="s">
        <v>20</v>
      </c>
      <c r="C5426" s="160">
        <f>_xlfn.XLOOKUP(B5426,'2.1.trackMPD'!$R$7:$R$29,'2.1.trackMPD'!$T$7:$T$29)</f>
        <v>6</v>
      </c>
      <c r="D5426" s="160">
        <v>5000</v>
      </c>
      <c r="E5426" s="160" t="s">
        <v>6390</v>
      </c>
      <c r="F5426" s="160" t="s">
        <v>110</v>
      </c>
      <c r="G5426" s="160" t="s">
        <v>124</v>
      </c>
      <c r="H5426" s="160" t="s">
        <v>6392</v>
      </c>
      <c r="I5426" s="160" cm="1">
        <f t="array" ref="I5426">INDEX('2.1.trackMPD'!I:I/(24*60*60),
       MATCH(1,
             (A5426='2.1.trackMPD'!A:A)*
             (C5426='2.1.trackMPD'!D:D)*
             (D5426/10^6='2.1.trackMPD'!H:H)*
             (E5426='2.1.trackMPD'!F:F),
0))</f>
        <v>0.27223873585785879</v>
      </c>
    </row>
    <row r="5427" spans="1:9" x14ac:dyDescent="0.2">
      <c r="A5427" s="160" t="s">
        <v>29</v>
      </c>
      <c r="B5427" s="160" t="s">
        <v>20</v>
      </c>
      <c r="C5427" s="160">
        <f>_xlfn.XLOOKUP(B5427,'2.1.trackMPD'!$R$7:$R$29,'2.1.trackMPD'!$T$7:$T$29)</f>
        <v>6</v>
      </c>
      <c r="D5427" s="160">
        <v>5000</v>
      </c>
      <c r="E5427" s="160" t="s">
        <v>6390</v>
      </c>
      <c r="F5427" s="160" t="s">
        <v>110</v>
      </c>
      <c r="G5427" s="160" t="s">
        <v>140</v>
      </c>
      <c r="H5427" s="160" t="s">
        <v>6392</v>
      </c>
      <c r="I5427" s="160" cm="1">
        <f t="array" ref="I5427">INDEX('2.1.trackMPD'!J:J/(24*60*60),
       MATCH(1,
             (A5427='2.1.trackMPD'!A:A)*
             (C5427='2.1.trackMPD'!D:D)*
             (D5427/10^6='2.1.trackMPD'!H:H)*
             (E5427='2.1.trackMPD'!F:F),
0))</f>
        <v>0.23035559245581597</v>
      </c>
    </row>
    <row r="5428" spans="1:9" x14ac:dyDescent="0.2">
      <c r="A5428" s="160" t="s">
        <v>29</v>
      </c>
      <c r="B5428" s="160" t="s">
        <v>20</v>
      </c>
      <c r="C5428" s="160">
        <f>_xlfn.XLOOKUP(B5428,'2.1.trackMPD'!$R$7:$R$29,'2.1.trackMPD'!$T$7:$T$29)</f>
        <v>6</v>
      </c>
      <c r="D5428" s="160">
        <v>5000</v>
      </c>
      <c r="E5428" s="160" t="s">
        <v>6390</v>
      </c>
      <c r="F5428" s="160" t="s">
        <v>110</v>
      </c>
      <c r="G5428" s="160" t="s">
        <v>124</v>
      </c>
      <c r="H5428" s="160" t="s">
        <v>6393</v>
      </c>
      <c r="I5428" s="160" cm="1">
        <f t="array" ref="I5428">INDEX('2.1.trackMPD'!K:K/(24*60*60),
       MATCH(1,
             (A5428='2.1.trackMPD'!A:A)*
             (C5428='2.1.trackMPD'!D:D)*
             (D5428/10^6='2.1.trackMPD'!H:H)*
             (E5428='2.1.trackMPD'!F:F),
0))</f>
        <v>0</v>
      </c>
    </row>
    <row r="5429" spans="1:9" x14ac:dyDescent="0.2">
      <c r="A5429" s="160" t="s">
        <v>29</v>
      </c>
      <c r="B5429" s="160" t="s">
        <v>20</v>
      </c>
      <c r="C5429" s="160">
        <f>_xlfn.XLOOKUP(B5429,'2.1.trackMPD'!$R$7:$R$29,'2.1.trackMPD'!$T$7:$T$29)</f>
        <v>6</v>
      </c>
      <c r="D5429" s="160">
        <v>5000</v>
      </c>
      <c r="E5429" s="160" t="s">
        <v>6390</v>
      </c>
      <c r="F5429" s="160" t="s">
        <v>110</v>
      </c>
      <c r="G5429" s="160" t="s">
        <v>140</v>
      </c>
      <c r="H5429" s="160" t="s">
        <v>6393</v>
      </c>
      <c r="I5429" s="160" cm="1">
        <f t="array" ref="I5429">INDEX('2.1.trackMPD'!L:L/(24*60*60),
       MATCH(1,
             (A5429='2.1.trackMPD'!A:A)*
             (C5429='2.1.trackMPD'!D:D)*
             (D5429/10^6='2.1.trackMPD'!H:H)*
             (E5429='2.1.trackMPD'!F:F),
0))</f>
        <v>0</v>
      </c>
    </row>
    <row r="5430" spans="1:9" x14ac:dyDescent="0.2">
      <c r="A5430" s="160" t="s">
        <v>29</v>
      </c>
      <c r="B5430" s="160" t="s">
        <v>20</v>
      </c>
      <c r="C5430" s="160">
        <f>_xlfn.XLOOKUP(B5430,'2.1.trackMPD'!$R$7:$R$29,'2.1.trackMPD'!$T$7:$T$29)</f>
        <v>6</v>
      </c>
      <c r="D5430" s="160">
        <v>1</v>
      </c>
      <c r="E5430" s="160" t="s">
        <v>6394</v>
      </c>
      <c r="F5430" s="160" t="s">
        <v>110</v>
      </c>
      <c r="G5430" s="160" t="s">
        <v>124</v>
      </c>
      <c r="H5430" s="160" t="s">
        <v>6392</v>
      </c>
      <c r="I5430" s="160" cm="1">
        <f t="array" ref="I5430">INDEX('2.1.trackMPD'!I:I/(24*60*60),
       MATCH(1,
             (A5430='2.1.trackMPD'!A:A)*
             (C5430='2.1.trackMPD'!D:D)*
             (D5430/10^6='2.1.trackMPD'!H:H)*
             (E5430='2.1.trackMPD'!F:F),
0))</f>
        <v>4.6847173377966895E-6</v>
      </c>
    </row>
    <row r="5431" spans="1:9" x14ac:dyDescent="0.2">
      <c r="A5431" s="160" t="s">
        <v>29</v>
      </c>
      <c r="B5431" s="160" t="s">
        <v>20</v>
      </c>
      <c r="C5431" s="160">
        <f>_xlfn.XLOOKUP(B5431,'2.1.trackMPD'!$R$7:$R$29,'2.1.trackMPD'!$T$7:$T$29)</f>
        <v>6</v>
      </c>
      <c r="D5431" s="160">
        <v>1</v>
      </c>
      <c r="E5431" s="160" t="s">
        <v>6394</v>
      </c>
      <c r="F5431" s="160" t="s">
        <v>110</v>
      </c>
      <c r="G5431" s="160" t="s">
        <v>140</v>
      </c>
      <c r="H5431" s="160" t="s">
        <v>6392</v>
      </c>
      <c r="I5431" s="160" cm="1">
        <f t="array" ref="I5431">INDEX('2.1.trackMPD'!J:J/(24*60*60),
       MATCH(1,
             (A5431='2.1.trackMPD'!A:A)*
             (C5431='2.1.trackMPD'!D:D)*
             (D5431/10^6='2.1.trackMPD'!H:H)*
             (E5431='2.1.trackMPD'!F:F),
0))</f>
        <v>2.7374464520920833E-5</v>
      </c>
    </row>
    <row r="5432" spans="1:9" x14ac:dyDescent="0.2">
      <c r="A5432" s="160" t="s">
        <v>29</v>
      </c>
      <c r="B5432" s="160" t="s">
        <v>20</v>
      </c>
      <c r="C5432" s="160">
        <f>_xlfn.XLOOKUP(B5432,'2.1.trackMPD'!$R$7:$R$29,'2.1.trackMPD'!$T$7:$T$29)</f>
        <v>6</v>
      </c>
      <c r="D5432" s="160">
        <v>1</v>
      </c>
      <c r="E5432" s="160" t="s">
        <v>6394</v>
      </c>
      <c r="F5432" s="160" t="s">
        <v>110</v>
      </c>
      <c r="G5432" s="160" t="s">
        <v>124</v>
      </c>
      <c r="H5432" s="160" t="s">
        <v>6393</v>
      </c>
      <c r="I5432" s="160" cm="1">
        <f t="array" ref="I5432">INDEX('2.1.trackMPD'!K:K/(24*60*60),
       MATCH(1,
             (A5432='2.1.trackMPD'!A:A)*
             (C5432='2.1.trackMPD'!D:D)*
             (D5432/10^6='2.1.trackMPD'!H:H)*
             (E5432='2.1.trackMPD'!F:F),
0))</f>
        <v>0</v>
      </c>
    </row>
    <row r="5433" spans="1:9" x14ac:dyDescent="0.2">
      <c r="A5433" s="160" t="s">
        <v>29</v>
      </c>
      <c r="B5433" s="160" t="s">
        <v>20</v>
      </c>
      <c r="C5433" s="160">
        <f>_xlfn.XLOOKUP(B5433,'2.1.trackMPD'!$R$7:$R$29,'2.1.trackMPD'!$T$7:$T$29)</f>
        <v>6</v>
      </c>
      <c r="D5433" s="160">
        <v>1</v>
      </c>
      <c r="E5433" s="160" t="s">
        <v>6394</v>
      </c>
      <c r="F5433" s="160" t="s">
        <v>110</v>
      </c>
      <c r="G5433" s="160" t="s">
        <v>140</v>
      </c>
      <c r="H5433" s="160" t="s">
        <v>6393</v>
      </c>
      <c r="I5433" s="160" cm="1">
        <f t="array" ref="I5433">INDEX('2.1.trackMPD'!L:L/(24*60*60),
       MATCH(1,
             (A5433='2.1.trackMPD'!A:A)*
             (C5433='2.1.trackMPD'!D:D)*
             (D5433/10^6='2.1.trackMPD'!H:H)*
             (E5433='2.1.trackMPD'!F:F),
0))</f>
        <v>0</v>
      </c>
    </row>
    <row r="5434" spans="1:9" x14ac:dyDescent="0.2">
      <c r="A5434" s="160" t="s">
        <v>29</v>
      </c>
      <c r="B5434" s="160" t="s">
        <v>20</v>
      </c>
      <c r="C5434" s="160">
        <f>_xlfn.XLOOKUP(B5434,'2.1.trackMPD'!$R$7:$R$29,'2.1.trackMPD'!$T$7:$T$29)</f>
        <v>6</v>
      </c>
      <c r="D5434" s="160">
        <v>10</v>
      </c>
      <c r="E5434" s="160" t="s">
        <v>6394</v>
      </c>
      <c r="F5434" s="160" t="s">
        <v>110</v>
      </c>
      <c r="G5434" s="160" t="s">
        <v>124</v>
      </c>
      <c r="H5434" s="160" t="s">
        <v>6392</v>
      </c>
      <c r="I5434" s="160" cm="1">
        <f t="array" ref="I5434">INDEX('2.1.trackMPD'!I:I/(24*60*60),
       MATCH(1,
             (A5434='2.1.trackMPD'!A:A)*
             (C5434='2.1.trackMPD'!D:D)*
             (D5434/10^6='2.1.trackMPD'!H:H)*
             (E5434='2.1.trackMPD'!F:F),
0))</f>
        <v>6.9867587563387498E-5</v>
      </c>
    </row>
    <row r="5435" spans="1:9" x14ac:dyDescent="0.2">
      <c r="A5435" s="160" t="s">
        <v>29</v>
      </c>
      <c r="B5435" s="160" t="s">
        <v>20</v>
      </c>
      <c r="C5435" s="160">
        <f>_xlfn.XLOOKUP(B5435,'2.1.trackMPD'!$R$7:$R$29,'2.1.trackMPD'!$T$7:$T$29)</f>
        <v>6</v>
      </c>
      <c r="D5435" s="160">
        <v>10</v>
      </c>
      <c r="E5435" s="160" t="s">
        <v>6394</v>
      </c>
      <c r="F5435" s="160" t="s">
        <v>110</v>
      </c>
      <c r="G5435" s="160" t="s">
        <v>140</v>
      </c>
      <c r="H5435" s="160" t="s">
        <v>6392</v>
      </c>
      <c r="I5435" s="160" cm="1">
        <f t="array" ref="I5435">INDEX('2.1.trackMPD'!J:J/(24*60*60),
       MATCH(1,
             (A5435='2.1.trackMPD'!A:A)*
             (C5435='2.1.trackMPD'!D:D)*
             (D5435/10^6='2.1.trackMPD'!H:H)*
             (E5435='2.1.trackMPD'!F:F),
0))</f>
        <v>7.3893499774024769E-5</v>
      </c>
    </row>
    <row r="5436" spans="1:9" x14ac:dyDescent="0.2">
      <c r="A5436" s="160" t="s">
        <v>29</v>
      </c>
      <c r="B5436" s="160" t="s">
        <v>20</v>
      </c>
      <c r="C5436" s="160">
        <f>_xlfn.XLOOKUP(B5436,'2.1.trackMPD'!$R$7:$R$29,'2.1.trackMPD'!$T$7:$T$29)</f>
        <v>6</v>
      </c>
      <c r="D5436" s="160">
        <v>10</v>
      </c>
      <c r="E5436" s="160" t="s">
        <v>6394</v>
      </c>
      <c r="F5436" s="160" t="s">
        <v>110</v>
      </c>
      <c r="G5436" s="160" t="s">
        <v>124</v>
      </c>
      <c r="H5436" s="160" t="s">
        <v>6393</v>
      </c>
      <c r="I5436" s="160" cm="1">
        <f t="array" ref="I5436">INDEX('2.1.trackMPD'!K:K/(24*60*60),
       MATCH(1,
             (A5436='2.1.trackMPD'!A:A)*
             (C5436='2.1.trackMPD'!D:D)*
             (D5436/10^6='2.1.trackMPD'!H:H)*
             (E5436='2.1.trackMPD'!F:F),
0))</f>
        <v>0</v>
      </c>
    </row>
    <row r="5437" spans="1:9" x14ac:dyDescent="0.2">
      <c r="A5437" s="160" t="s">
        <v>29</v>
      </c>
      <c r="B5437" s="160" t="s">
        <v>20</v>
      </c>
      <c r="C5437" s="160">
        <f>_xlfn.XLOOKUP(B5437,'2.1.trackMPD'!$R$7:$R$29,'2.1.trackMPD'!$T$7:$T$29)</f>
        <v>6</v>
      </c>
      <c r="D5437" s="160">
        <v>10</v>
      </c>
      <c r="E5437" s="160" t="s">
        <v>6394</v>
      </c>
      <c r="F5437" s="160" t="s">
        <v>110</v>
      </c>
      <c r="G5437" s="160" t="s">
        <v>140</v>
      </c>
      <c r="H5437" s="160" t="s">
        <v>6393</v>
      </c>
      <c r="I5437" s="160" cm="1">
        <f t="array" ref="I5437">INDEX('2.1.trackMPD'!L:L/(24*60*60),
       MATCH(1,
             (A5437='2.1.trackMPD'!A:A)*
             (C5437='2.1.trackMPD'!D:D)*
             (D5437/10^6='2.1.trackMPD'!H:H)*
             (E5437='2.1.trackMPD'!F:F),
0))</f>
        <v>0</v>
      </c>
    </row>
    <row r="5438" spans="1:9" x14ac:dyDescent="0.2">
      <c r="A5438" s="160" t="s">
        <v>29</v>
      </c>
      <c r="B5438" s="160" t="s">
        <v>20</v>
      </c>
      <c r="C5438" s="160">
        <f>_xlfn.XLOOKUP(B5438,'2.1.trackMPD'!$R$7:$R$29,'2.1.trackMPD'!$T$7:$T$29)</f>
        <v>6</v>
      </c>
      <c r="D5438" s="160">
        <v>100</v>
      </c>
      <c r="E5438" s="160" t="s">
        <v>6394</v>
      </c>
      <c r="F5438" s="160" t="s">
        <v>110</v>
      </c>
      <c r="G5438" s="160" t="s">
        <v>124</v>
      </c>
      <c r="H5438" s="160" t="s">
        <v>6392</v>
      </c>
      <c r="I5438" s="160" cm="1">
        <f t="array" ref="I5438">INDEX('2.1.trackMPD'!I:I/(24*60*60),
       MATCH(1,
             (A5438='2.1.trackMPD'!A:A)*
             (C5438='2.1.trackMPD'!D:D)*
             (D5438/10^6='2.1.trackMPD'!H:H)*
             (E5438='2.1.trackMPD'!F:F),
0))</f>
        <v>5.550871126828125E-3</v>
      </c>
    </row>
    <row r="5439" spans="1:9" x14ac:dyDescent="0.2">
      <c r="A5439" s="160" t="s">
        <v>29</v>
      </c>
      <c r="B5439" s="160" t="s">
        <v>20</v>
      </c>
      <c r="C5439" s="160">
        <f>_xlfn.XLOOKUP(B5439,'2.1.trackMPD'!$R$7:$R$29,'2.1.trackMPD'!$T$7:$T$29)</f>
        <v>6</v>
      </c>
      <c r="D5439" s="160">
        <v>100</v>
      </c>
      <c r="E5439" s="160" t="s">
        <v>6394</v>
      </c>
      <c r="F5439" s="160" t="s">
        <v>110</v>
      </c>
      <c r="G5439" s="160" t="s">
        <v>140</v>
      </c>
      <c r="H5439" s="160" t="s">
        <v>6392</v>
      </c>
      <c r="I5439" s="160" cm="1">
        <f t="array" ref="I5439">INDEX('2.1.trackMPD'!J:J/(24*60*60),
       MATCH(1,
             (A5439='2.1.trackMPD'!A:A)*
             (C5439='2.1.trackMPD'!D:D)*
             (D5439/10^6='2.1.trackMPD'!H:H)*
             (E5439='2.1.trackMPD'!F:F),
0))</f>
        <v>4.6968908019653817E-3</v>
      </c>
    </row>
    <row r="5440" spans="1:9" x14ac:dyDescent="0.2">
      <c r="A5440" s="160" t="s">
        <v>29</v>
      </c>
      <c r="B5440" s="160" t="s">
        <v>20</v>
      </c>
      <c r="C5440" s="160">
        <f>_xlfn.XLOOKUP(B5440,'2.1.trackMPD'!$R$7:$R$29,'2.1.trackMPD'!$T$7:$T$29)</f>
        <v>6</v>
      </c>
      <c r="D5440" s="160">
        <v>100</v>
      </c>
      <c r="E5440" s="160" t="s">
        <v>6394</v>
      </c>
      <c r="F5440" s="160" t="s">
        <v>110</v>
      </c>
      <c r="G5440" s="160" t="s">
        <v>124</v>
      </c>
      <c r="H5440" s="160" t="s">
        <v>6393</v>
      </c>
      <c r="I5440" s="160" cm="1">
        <f t="array" ref="I5440">INDEX('2.1.trackMPD'!K:K/(24*60*60),
       MATCH(1,
             (A5440='2.1.trackMPD'!A:A)*
             (C5440='2.1.trackMPD'!D:D)*
             (D5440/10^6='2.1.trackMPD'!H:H)*
             (E5440='2.1.trackMPD'!F:F),
0))</f>
        <v>0</v>
      </c>
    </row>
    <row r="5441" spans="1:9" x14ac:dyDescent="0.2">
      <c r="A5441" s="160" t="s">
        <v>29</v>
      </c>
      <c r="B5441" s="160" t="s">
        <v>20</v>
      </c>
      <c r="C5441" s="160">
        <f>_xlfn.XLOOKUP(B5441,'2.1.trackMPD'!$R$7:$R$29,'2.1.trackMPD'!$T$7:$T$29)</f>
        <v>6</v>
      </c>
      <c r="D5441" s="160">
        <v>100</v>
      </c>
      <c r="E5441" s="160" t="s">
        <v>6394</v>
      </c>
      <c r="F5441" s="160" t="s">
        <v>110</v>
      </c>
      <c r="G5441" s="160" t="s">
        <v>140</v>
      </c>
      <c r="H5441" s="160" t="s">
        <v>6393</v>
      </c>
      <c r="I5441" s="160" cm="1">
        <f t="array" ref="I5441">INDEX('2.1.trackMPD'!L:L/(24*60*60),
       MATCH(1,
             (A5441='2.1.trackMPD'!A:A)*
             (C5441='2.1.trackMPD'!D:D)*
             (D5441/10^6='2.1.trackMPD'!H:H)*
             (E5441='2.1.trackMPD'!F:F),
0))</f>
        <v>0</v>
      </c>
    </row>
    <row r="5442" spans="1:9" x14ac:dyDescent="0.2">
      <c r="A5442" s="160" t="s">
        <v>29</v>
      </c>
      <c r="B5442" s="160" t="s">
        <v>20</v>
      </c>
      <c r="C5442" s="160">
        <f>_xlfn.XLOOKUP(B5442,'2.1.trackMPD'!$R$7:$R$29,'2.1.trackMPD'!$T$7:$T$29)</f>
        <v>6</v>
      </c>
      <c r="D5442" s="160">
        <v>1000</v>
      </c>
      <c r="E5442" s="160" t="s">
        <v>6394</v>
      </c>
      <c r="F5442" s="160" t="s">
        <v>110</v>
      </c>
      <c r="G5442" s="160" t="s">
        <v>124</v>
      </c>
      <c r="H5442" s="160" t="s">
        <v>6392</v>
      </c>
      <c r="I5442" s="160" cm="1">
        <f t="array" ref="I5442">INDEX('2.1.trackMPD'!I:I/(24*60*60),
       MATCH(1,
             (A5442='2.1.trackMPD'!A:A)*
             (C5442='2.1.trackMPD'!D:D)*
             (D5442/10^6='2.1.trackMPD'!H:H)*
             (E5442='2.1.trackMPD'!F:F),
0))</f>
        <v>6.2418917271793058E-2</v>
      </c>
    </row>
    <row r="5443" spans="1:9" x14ac:dyDescent="0.2">
      <c r="A5443" s="160" t="s">
        <v>29</v>
      </c>
      <c r="B5443" s="160" t="s">
        <v>20</v>
      </c>
      <c r="C5443" s="160">
        <f>_xlfn.XLOOKUP(B5443,'2.1.trackMPD'!$R$7:$R$29,'2.1.trackMPD'!$T$7:$T$29)</f>
        <v>6</v>
      </c>
      <c r="D5443" s="160">
        <v>1000</v>
      </c>
      <c r="E5443" s="160" t="s">
        <v>6394</v>
      </c>
      <c r="F5443" s="160" t="s">
        <v>110</v>
      </c>
      <c r="G5443" s="160" t="s">
        <v>140</v>
      </c>
      <c r="H5443" s="160" t="s">
        <v>6392</v>
      </c>
      <c r="I5443" s="160" cm="1">
        <f t="array" ref="I5443">INDEX('2.1.trackMPD'!J:J/(24*60*60),
       MATCH(1,
             (A5443='2.1.trackMPD'!A:A)*
             (C5443='2.1.trackMPD'!D:D)*
             (D5443/10^6='2.1.trackMPD'!H:H)*
             (E5443='2.1.trackMPD'!F:F),
0))</f>
        <v>5.2815994289843987E-2</v>
      </c>
    </row>
    <row r="5444" spans="1:9" x14ac:dyDescent="0.2">
      <c r="A5444" s="160" t="s">
        <v>29</v>
      </c>
      <c r="B5444" s="160" t="s">
        <v>20</v>
      </c>
      <c r="C5444" s="160">
        <f>_xlfn.XLOOKUP(B5444,'2.1.trackMPD'!$R$7:$R$29,'2.1.trackMPD'!$T$7:$T$29)</f>
        <v>6</v>
      </c>
      <c r="D5444" s="160">
        <v>1000</v>
      </c>
      <c r="E5444" s="160" t="s">
        <v>6394</v>
      </c>
      <c r="F5444" s="160" t="s">
        <v>110</v>
      </c>
      <c r="G5444" s="160" t="s">
        <v>124</v>
      </c>
      <c r="H5444" s="160" t="s">
        <v>6393</v>
      </c>
      <c r="I5444" s="160" cm="1">
        <f t="array" ref="I5444">INDEX('2.1.trackMPD'!K:K/(24*60*60),
       MATCH(1,
             (A5444='2.1.trackMPD'!A:A)*
             (C5444='2.1.trackMPD'!D:D)*
             (D5444/10^6='2.1.trackMPD'!H:H)*
             (E5444='2.1.trackMPD'!F:F),
0))</f>
        <v>0</v>
      </c>
    </row>
    <row r="5445" spans="1:9" x14ac:dyDescent="0.2">
      <c r="A5445" s="160" t="s">
        <v>29</v>
      </c>
      <c r="B5445" s="160" t="s">
        <v>20</v>
      </c>
      <c r="C5445" s="160">
        <f>_xlfn.XLOOKUP(B5445,'2.1.trackMPD'!$R$7:$R$29,'2.1.trackMPD'!$T$7:$T$29)</f>
        <v>6</v>
      </c>
      <c r="D5445" s="160">
        <v>1000</v>
      </c>
      <c r="E5445" s="160" t="s">
        <v>6394</v>
      </c>
      <c r="F5445" s="160" t="s">
        <v>110</v>
      </c>
      <c r="G5445" s="160" t="s">
        <v>140</v>
      </c>
      <c r="H5445" s="160" t="s">
        <v>6393</v>
      </c>
      <c r="I5445" s="160" cm="1">
        <f t="array" ref="I5445">INDEX('2.1.trackMPD'!L:L/(24*60*60),
       MATCH(1,
             (A5445='2.1.trackMPD'!A:A)*
             (C5445='2.1.trackMPD'!D:D)*
             (D5445/10^6='2.1.trackMPD'!H:H)*
             (E5445='2.1.trackMPD'!F:F),
0))</f>
        <v>0</v>
      </c>
    </row>
    <row r="5446" spans="1:9" x14ac:dyDescent="0.2">
      <c r="A5446" s="160" t="s">
        <v>29</v>
      </c>
      <c r="B5446" s="160" t="s">
        <v>20</v>
      </c>
      <c r="C5446" s="160">
        <f>_xlfn.XLOOKUP(B5446,'2.1.trackMPD'!$R$7:$R$29,'2.1.trackMPD'!$T$7:$T$29)</f>
        <v>6</v>
      </c>
      <c r="D5446" s="160">
        <v>5000</v>
      </c>
      <c r="E5446" s="160" t="s">
        <v>6394</v>
      </c>
      <c r="F5446" s="160" t="s">
        <v>110</v>
      </c>
      <c r="G5446" s="160" t="s">
        <v>124</v>
      </c>
      <c r="H5446" s="160" t="s">
        <v>6392</v>
      </c>
      <c r="I5446" s="160" cm="1">
        <f t="array" ref="I5446">INDEX('2.1.trackMPD'!I:I/(24*60*60),
       MATCH(1,
             (A5446='2.1.trackMPD'!A:A)*
             (C5446='2.1.trackMPD'!D:D)*
             (D5446/10^6='2.1.trackMPD'!H:H)*
             (E5446='2.1.trackMPD'!F:F),
0))</f>
        <v>0.15137225355181944</v>
      </c>
    </row>
    <row r="5447" spans="1:9" x14ac:dyDescent="0.2">
      <c r="A5447" s="160" t="s">
        <v>29</v>
      </c>
      <c r="B5447" s="160" t="s">
        <v>20</v>
      </c>
      <c r="C5447" s="160">
        <f>_xlfn.XLOOKUP(B5447,'2.1.trackMPD'!$R$7:$R$29,'2.1.trackMPD'!$T$7:$T$29)</f>
        <v>6</v>
      </c>
      <c r="D5447" s="160">
        <v>5000</v>
      </c>
      <c r="E5447" s="160" t="s">
        <v>6394</v>
      </c>
      <c r="F5447" s="160" t="s">
        <v>110</v>
      </c>
      <c r="G5447" s="160" t="s">
        <v>140</v>
      </c>
      <c r="H5447" s="160" t="s">
        <v>6392</v>
      </c>
      <c r="I5447" s="160" cm="1">
        <f t="array" ref="I5447">INDEX('2.1.trackMPD'!J:J/(24*60*60),
       MATCH(1,
             (A5447='2.1.trackMPD'!A:A)*
             (C5447='2.1.trackMPD'!D:D)*
             (D5447/10^6='2.1.trackMPD'!H:H)*
             (E5447='2.1.trackMPD'!F:F),
0))</f>
        <v>0.12808417452137733</v>
      </c>
    </row>
    <row r="5448" spans="1:9" x14ac:dyDescent="0.2">
      <c r="A5448" s="160" t="s">
        <v>29</v>
      </c>
      <c r="B5448" s="160" t="s">
        <v>20</v>
      </c>
      <c r="C5448" s="160">
        <f>_xlfn.XLOOKUP(B5448,'2.1.trackMPD'!$R$7:$R$29,'2.1.trackMPD'!$T$7:$T$29)</f>
        <v>6</v>
      </c>
      <c r="D5448" s="160">
        <v>5000</v>
      </c>
      <c r="E5448" s="160" t="s">
        <v>6394</v>
      </c>
      <c r="F5448" s="160" t="s">
        <v>110</v>
      </c>
      <c r="G5448" s="160" t="s">
        <v>124</v>
      </c>
      <c r="H5448" s="160" t="s">
        <v>6393</v>
      </c>
      <c r="I5448" s="160" cm="1">
        <f t="array" ref="I5448">INDEX('2.1.trackMPD'!K:K/(24*60*60),
       MATCH(1,
             (A5448='2.1.trackMPD'!A:A)*
             (C5448='2.1.trackMPD'!D:D)*
             (D5448/10^6='2.1.trackMPD'!H:H)*
             (E5448='2.1.trackMPD'!F:F),
0))</f>
        <v>0</v>
      </c>
    </row>
    <row r="5449" spans="1:9" x14ac:dyDescent="0.2">
      <c r="A5449" s="160" t="s">
        <v>29</v>
      </c>
      <c r="B5449" s="160" t="s">
        <v>20</v>
      </c>
      <c r="C5449" s="160">
        <f>_xlfn.XLOOKUP(B5449,'2.1.trackMPD'!$R$7:$R$29,'2.1.trackMPD'!$T$7:$T$29)</f>
        <v>6</v>
      </c>
      <c r="D5449" s="160">
        <v>5000</v>
      </c>
      <c r="E5449" s="160" t="s">
        <v>6394</v>
      </c>
      <c r="F5449" s="160" t="s">
        <v>110</v>
      </c>
      <c r="G5449" s="160" t="s">
        <v>140</v>
      </c>
      <c r="H5449" s="160" t="s">
        <v>6393</v>
      </c>
      <c r="I5449" s="160" cm="1">
        <f t="array" ref="I5449">INDEX('2.1.trackMPD'!L:L/(24*60*60),
       MATCH(1,
             (A5449='2.1.trackMPD'!A:A)*
             (C5449='2.1.trackMPD'!D:D)*
             (D5449/10^6='2.1.trackMPD'!H:H)*
             (E5449='2.1.trackMPD'!F:F),
0))</f>
        <v>0</v>
      </c>
    </row>
    <row r="5450" spans="1:9" x14ac:dyDescent="0.2">
      <c r="A5450" s="160" t="s">
        <v>29</v>
      </c>
      <c r="B5450" s="160" t="s">
        <v>20</v>
      </c>
      <c r="C5450" s="160">
        <f>_xlfn.XLOOKUP(B5450,'2.1.trackMPD'!$R$7:$R$29,'2.1.trackMPD'!$T$7:$T$29)</f>
        <v>6</v>
      </c>
      <c r="D5450" s="160">
        <v>1</v>
      </c>
      <c r="E5450" s="160" t="s">
        <v>6395</v>
      </c>
      <c r="F5450" s="160" t="s">
        <v>110</v>
      </c>
      <c r="G5450" s="160" t="s">
        <v>124</v>
      </c>
      <c r="H5450" s="160" t="s">
        <v>6392</v>
      </c>
      <c r="I5450" s="160" t="e" cm="1">
        <f t="array" ref="I5450">INDEX('2.1.trackMPD'!I:I/(24*60*60),
       MATCH(1,
             (A5450='2.1.trackMPD'!A:A)*
             (C5450='2.1.trackMPD'!D:D)*
             (D5450/10^6='2.1.trackMPD'!H:H)*
             (E5450='2.1.trackMPD'!F:F),
0))</f>
        <v>#N/A</v>
      </c>
    </row>
    <row r="5451" spans="1:9" x14ac:dyDescent="0.2">
      <c r="A5451" s="160" t="s">
        <v>29</v>
      </c>
      <c r="B5451" s="160" t="s">
        <v>20</v>
      </c>
      <c r="C5451" s="160">
        <f>_xlfn.XLOOKUP(B5451,'2.1.trackMPD'!$R$7:$R$29,'2.1.trackMPD'!$T$7:$T$29)</f>
        <v>6</v>
      </c>
      <c r="D5451" s="160">
        <v>1</v>
      </c>
      <c r="E5451" s="160" t="s">
        <v>6395</v>
      </c>
      <c r="F5451" s="160" t="s">
        <v>110</v>
      </c>
      <c r="G5451" s="160" t="s">
        <v>140</v>
      </c>
      <c r="H5451" s="160" t="s">
        <v>6392</v>
      </c>
      <c r="I5451" s="160" t="e" cm="1">
        <f t="array" ref="I5451">INDEX('2.1.trackMPD'!J:J/(24*60*60),
       MATCH(1,
             (A5451='2.1.trackMPD'!A:A)*
             (C5451='2.1.trackMPD'!D:D)*
             (D5451/10^6='2.1.trackMPD'!H:H)*
             (E5451='2.1.trackMPD'!F:F),
0))</f>
        <v>#N/A</v>
      </c>
    </row>
    <row r="5452" spans="1:9" x14ac:dyDescent="0.2">
      <c r="A5452" s="160" t="s">
        <v>29</v>
      </c>
      <c r="B5452" s="160" t="s">
        <v>20</v>
      </c>
      <c r="C5452" s="160">
        <f>_xlfn.XLOOKUP(B5452,'2.1.trackMPD'!$R$7:$R$29,'2.1.trackMPD'!$T$7:$T$29)</f>
        <v>6</v>
      </c>
      <c r="D5452" s="160">
        <v>1</v>
      </c>
      <c r="E5452" s="160" t="s">
        <v>6395</v>
      </c>
      <c r="F5452" s="160" t="s">
        <v>110</v>
      </c>
      <c r="G5452" s="160" t="s">
        <v>124</v>
      </c>
      <c r="H5452" s="160" t="s">
        <v>6393</v>
      </c>
      <c r="I5452" s="160" t="e" cm="1">
        <f t="array" ref="I5452">INDEX('2.1.trackMPD'!K:K/(24*60*60),
       MATCH(1,
             (A5452='2.1.trackMPD'!A:A)*
             (C5452='2.1.trackMPD'!D:D)*
             (D5452/10^6='2.1.trackMPD'!H:H)*
             (E5452='2.1.trackMPD'!F:F),
0))</f>
        <v>#N/A</v>
      </c>
    </row>
    <row r="5453" spans="1:9" x14ac:dyDescent="0.2">
      <c r="A5453" s="160" t="s">
        <v>29</v>
      </c>
      <c r="B5453" s="160" t="s">
        <v>20</v>
      </c>
      <c r="C5453" s="160">
        <f>_xlfn.XLOOKUP(B5453,'2.1.trackMPD'!$R$7:$R$29,'2.1.trackMPD'!$T$7:$T$29)</f>
        <v>6</v>
      </c>
      <c r="D5453" s="160">
        <v>1</v>
      </c>
      <c r="E5453" s="160" t="s">
        <v>6395</v>
      </c>
      <c r="F5453" s="160" t="s">
        <v>110</v>
      </c>
      <c r="G5453" s="160" t="s">
        <v>140</v>
      </c>
      <c r="H5453" s="160" t="s">
        <v>6393</v>
      </c>
      <c r="I5453" s="160" t="e" cm="1">
        <f t="array" ref="I5453">INDEX('2.1.trackMPD'!L:L/(24*60*60),
       MATCH(1,
             (A5453='2.1.trackMPD'!A:A)*
             (C5453='2.1.trackMPD'!D:D)*
             (D5453/10^6='2.1.trackMPD'!H:H)*
             (E5453='2.1.trackMPD'!F:F),
0))</f>
        <v>#N/A</v>
      </c>
    </row>
    <row r="5454" spans="1:9" x14ac:dyDescent="0.2">
      <c r="A5454" s="160" t="s">
        <v>29</v>
      </c>
      <c r="B5454" s="160" t="s">
        <v>20</v>
      </c>
      <c r="C5454" s="160">
        <f>_xlfn.XLOOKUP(B5454,'2.1.trackMPD'!$R$7:$R$29,'2.1.trackMPD'!$T$7:$T$29)</f>
        <v>6</v>
      </c>
      <c r="D5454" s="160">
        <v>10</v>
      </c>
      <c r="E5454" s="160" t="s">
        <v>6395</v>
      </c>
      <c r="F5454" s="160" t="s">
        <v>110</v>
      </c>
      <c r="G5454" s="160" t="s">
        <v>124</v>
      </c>
      <c r="H5454" s="160" t="s">
        <v>6392</v>
      </c>
      <c r="I5454" s="160" t="e" cm="1">
        <f t="array" ref="I5454">INDEX('2.1.trackMPD'!I:I/(24*60*60),
       MATCH(1,
             (A5454='2.1.trackMPD'!A:A)*
             (C5454='2.1.trackMPD'!D:D)*
             (D5454/10^6='2.1.trackMPD'!H:H)*
             (E5454='2.1.trackMPD'!F:F),
0))</f>
        <v>#N/A</v>
      </c>
    </row>
    <row r="5455" spans="1:9" x14ac:dyDescent="0.2">
      <c r="A5455" s="160" t="s">
        <v>29</v>
      </c>
      <c r="B5455" s="160" t="s">
        <v>20</v>
      </c>
      <c r="C5455" s="160">
        <f>_xlfn.XLOOKUP(B5455,'2.1.trackMPD'!$R$7:$R$29,'2.1.trackMPD'!$T$7:$T$29)</f>
        <v>6</v>
      </c>
      <c r="D5455" s="160">
        <v>10</v>
      </c>
      <c r="E5455" s="160" t="s">
        <v>6395</v>
      </c>
      <c r="F5455" s="160" t="s">
        <v>110</v>
      </c>
      <c r="G5455" s="160" t="s">
        <v>140</v>
      </c>
      <c r="H5455" s="160" t="s">
        <v>6392</v>
      </c>
      <c r="I5455" s="160" t="e" cm="1">
        <f t="array" ref="I5455">INDEX('2.1.trackMPD'!J:J/(24*60*60),
       MATCH(1,
             (A5455='2.1.trackMPD'!A:A)*
             (C5455='2.1.trackMPD'!D:D)*
             (D5455/10^6='2.1.trackMPD'!H:H)*
             (E5455='2.1.trackMPD'!F:F),
0))</f>
        <v>#N/A</v>
      </c>
    </row>
    <row r="5456" spans="1:9" x14ac:dyDescent="0.2">
      <c r="A5456" s="160" t="s">
        <v>29</v>
      </c>
      <c r="B5456" s="160" t="s">
        <v>20</v>
      </c>
      <c r="C5456" s="160">
        <f>_xlfn.XLOOKUP(B5456,'2.1.trackMPD'!$R$7:$R$29,'2.1.trackMPD'!$T$7:$T$29)</f>
        <v>6</v>
      </c>
      <c r="D5456" s="160">
        <v>10</v>
      </c>
      <c r="E5456" s="160" t="s">
        <v>6395</v>
      </c>
      <c r="F5456" s="160" t="s">
        <v>110</v>
      </c>
      <c r="G5456" s="160" t="s">
        <v>124</v>
      </c>
      <c r="H5456" s="160" t="s">
        <v>6393</v>
      </c>
      <c r="I5456" s="160" t="e" cm="1">
        <f t="array" ref="I5456">INDEX('2.1.trackMPD'!K:K/(24*60*60),
       MATCH(1,
             (A5456='2.1.trackMPD'!A:A)*
             (C5456='2.1.trackMPD'!D:D)*
             (D5456/10^6='2.1.trackMPD'!H:H)*
             (E5456='2.1.trackMPD'!F:F),
0))</f>
        <v>#N/A</v>
      </c>
    </row>
    <row r="5457" spans="1:9" x14ac:dyDescent="0.2">
      <c r="A5457" s="160" t="s">
        <v>29</v>
      </c>
      <c r="B5457" s="160" t="s">
        <v>20</v>
      </c>
      <c r="C5457" s="160">
        <f>_xlfn.XLOOKUP(B5457,'2.1.trackMPD'!$R$7:$R$29,'2.1.trackMPD'!$T$7:$T$29)</f>
        <v>6</v>
      </c>
      <c r="D5457" s="160">
        <v>10</v>
      </c>
      <c r="E5457" s="160" t="s">
        <v>6395</v>
      </c>
      <c r="F5457" s="160" t="s">
        <v>110</v>
      </c>
      <c r="G5457" s="160" t="s">
        <v>140</v>
      </c>
      <c r="H5457" s="160" t="s">
        <v>6393</v>
      </c>
      <c r="I5457" s="160" t="e" cm="1">
        <f t="array" ref="I5457">INDEX('2.1.trackMPD'!L:L/(24*60*60),
       MATCH(1,
             (A5457='2.1.trackMPD'!A:A)*
             (C5457='2.1.trackMPD'!D:D)*
             (D5457/10^6='2.1.trackMPD'!H:H)*
             (E5457='2.1.trackMPD'!F:F),
0))</f>
        <v>#N/A</v>
      </c>
    </row>
    <row r="5458" spans="1:9" x14ac:dyDescent="0.2">
      <c r="A5458" s="160" t="s">
        <v>29</v>
      </c>
      <c r="B5458" s="160" t="s">
        <v>20</v>
      </c>
      <c r="C5458" s="160">
        <f>_xlfn.XLOOKUP(B5458,'2.1.trackMPD'!$R$7:$R$29,'2.1.trackMPD'!$T$7:$T$29)</f>
        <v>6</v>
      </c>
      <c r="D5458" s="160">
        <v>100</v>
      </c>
      <c r="E5458" s="160" t="s">
        <v>6395</v>
      </c>
      <c r="F5458" s="160" t="s">
        <v>110</v>
      </c>
      <c r="G5458" s="160" t="s">
        <v>124</v>
      </c>
      <c r="H5458" s="160" t="s">
        <v>6392</v>
      </c>
      <c r="I5458" s="160" t="e" cm="1">
        <f t="array" ref="I5458">INDEX('2.1.trackMPD'!I:I/(24*60*60),
       MATCH(1,
             (A5458='2.1.trackMPD'!A:A)*
             (C5458='2.1.trackMPD'!D:D)*
             (D5458/10^6='2.1.trackMPD'!H:H)*
             (E5458='2.1.trackMPD'!F:F),
0))</f>
        <v>#N/A</v>
      </c>
    </row>
    <row r="5459" spans="1:9" x14ac:dyDescent="0.2">
      <c r="A5459" s="160" t="s">
        <v>29</v>
      </c>
      <c r="B5459" s="160" t="s">
        <v>20</v>
      </c>
      <c r="C5459" s="160">
        <f>_xlfn.XLOOKUP(B5459,'2.1.trackMPD'!$R$7:$R$29,'2.1.trackMPD'!$T$7:$T$29)</f>
        <v>6</v>
      </c>
      <c r="D5459" s="160">
        <v>100</v>
      </c>
      <c r="E5459" s="160" t="s">
        <v>6395</v>
      </c>
      <c r="F5459" s="160" t="s">
        <v>110</v>
      </c>
      <c r="G5459" s="160" t="s">
        <v>140</v>
      </c>
      <c r="H5459" s="160" t="s">
        <v>6392</v>
      </c>
      <c r="I5459" s="160" t="e" cm="1">
        <f t="array" ref="I5459">INDEX('2.1.trackMPD'!J:J/(24*60*60),
       MATCH(1,
             (A5459='2.1.trackMPD'!A:A)*
             (C5459='2.1.trackMPD'!D:D)*
             (D5459/10^6='2.1.trackMPD'!H:H)*
             (E5459='2.1.trackMPD'!F:F),
0))</f>
        <v>#N/A</v>
      </c>
    </row>
    <row r="5460" spans="1:9" x14ac:dyDescent="0.2">
      <c r="A5460" s="160" t="s">
        <v>29</v>
      </c>
      <c r="B5460" s="160" t="s">
        <v>20</v>
      </c>
      <c r="C5460" s="160">
        <f>_xlfn.XLOOKUP(B5460,'2.1.trackMPD'!$R$7:$R$29,'2.1.trackMPD'!$T$7:$T$29)</f>
        <v>6</v>
      </c>
      <c r="D5460" s="160">
        <v>100</v>
      </c>
      <c r="E5460" s="160" t="s">
        <v>6395</v>
      </c>
      <c r="F5460" s="160" t="s">
        <v>110</v>
      </c>
      <c r="G5460" s="160" t="s">
        <v>124</v>
      </c>
      <c r="H5460" s="160" t="s">
        <v>6393</v>
      </c>
      <c r="I5460" s="160" t="e" cm="1">
        <f t="array" ref="I5460">INDEX('2.1.trackMPD'!K:K/(24*60*60),
       MATCH(1,
             (A5460='2.1.trackMPD'!A:A)*
             (C5460='2.1.trackMPD'!D:D)*
             (D5460/10^6='2.1.trackMPD'!H:H)*
             (E5460='2.1.trackMPD'!F:F),
0))</f>
        <v>#N/A</v>
      </c>
    </row>
    <row r="5461" spans="1:9" x14ac:dyDescent="0.2">
      <c r="A5461" s="160" t="s">
        <v>29</v>
      </c>
      <c r="B5461" s="160" t="s">
        <v>20</v>
      </c>
      <c r="C5461" s="160">
        <f>_xlfn.XLOOKUP(B5461,'2.1.trackMPD'!$R$7:$R$29,'2.1.trackMPD'!$T$7:$T$29)</f>
        <v>6</v>
      </c>
      <c r="D5461" s="160">
        <v>100</v>
      </c>
      <c r="E5461" s="160" t="s">
        <v>6395</v>
      </c>
      <c r="F5461" s="160" t="s">
        <v>110</v>
      </c>
      <c r="G5461" s="160" t="s">
        <v>140</v>
      </c>
      <c r="H5461" s="160" t="s">
        <v>6393</v>
      </c>
      <c r="I5461" s="160" t="e" cm="1">
        <f t="array" ref="I5461">INDEX('2.1.trackMPD'!L:L/(24*60*60),
       MATCH(1,
             (A5461='2.1.trackMPD'!A:A)*
             (C5461='2.1.trackMPD'!D:D)*
             (D5461/10^6='2.1.trackMPD'!H:H)*
             (E5461='2.1.trackMPD'!F:F),
0))</f>
        <v>#N/A</v>
      </c>
    </row>
    <row r="5462" spans="1:9" x14ac:dyDescent="0.2">
      <c r="A5462" s="160" t="s">
        <v>29</v>
      </c>
      <c r="B5462" s="160" t="s">
        <v>167</v>
      </c>
      <c r="C5462" s="160">
        <f>_xlfn.XLOOKUP(B5462,'2.1.trackMPD'!$R$7:$R$29,'2.1.trackMPD'!$T$7:$T$29)</f>
        <v>5</v>
      </c>
      <c r="D5462" s="160">
        <v>1</v>
      </c>
      <c r="E5462" s="160" t="s">
        <v>6390</v>
      </c>
      <c r="F5462" s="160" t="s">
        <v>110</v>
      </c>
      <c r="G5462" s="160" t="s">
        <v>124</v>
      </c>
      <c r="H5462" s="160" t="s">
        <v>6392</v>
      </c>
      <c r="I5462" s="160" cm="1">
        <f t="array" ref="I5462">INDEX('2.1.trackMPD'!I:I/(24*60*60),
       MATCH(1,
             (A5462='2.1.trackMPD'!A:A)*
             (C5462='2.1.trackMPD'!D:D)*
             (D5462/10^6='2.1.trackMPD'!H:H)*
             (E5462='2.1.trackMPD'!F:F),
0))</f>
        <v>4.2298710997535877E-6</v>
      </c>
    </row>
    <row r="5463" spans="1:9" x14ac:dyDescent="0.2">
      <c r="A5463" s="160" t="s">
        <v>29</v>
      </c>
      <c r="B5463" s="160" t="s">
        <v>167</v>
      </c>
      <c r="C5463" s="160">
        <f>_xlfn.XLOOKUP(B5463,'2.1.trackMPD'!$R$7:$R$29,'2.1.trackMPD'!$T$7:$T$29)</f>
        <v>5</v>
      </c>
      <c r="D5463" s="160">
        <v>1</v>
      </c>
      <c r="E5463" s="160" t="s">
        <v>6390</v>
      </c>
      <c r="F5463" s="160" t="s">
        <v>110</v>
      </c>
      <c r="G5463" s="160" t="s">
        <v>140</v>
      </c>
      <c r="H5463" s="160" t="s">
        <v>6392</v>
      </c>
      <c r="I5463" s="160" cm="1">
        <f t="array" ref="I5463">INDEX('2.1.trackMPD'!J:J/(24*60*60),
       MATCH(1,
             (A5463='2.1.trackMPD'!A:A)*
             (C5463='2.1.trackMPD'!D:D)*
             (D5463/10^6='2.1.trackMPD'!H:H)*
             (E5463='2.1.trackMPD'!F:F),
0))</f>
        <v>2.7946407369403702E-5</v>
      </c>
    </row>
    <row r="5464" spans="1:9" x14ac:dyDescent="0.2">
      <c r="A5464" s="160" t="s">
        <v>29</v>
      </c>
      <c r="B5464" s="160" t="s">
        <v>167</v>
      </c>
      <c r="C5464" s="160">
        <f>_xlfn.XLOOKUP(B5464,'2.1.trackMPD'!$R$7:$R$29,'2.1.trackMPD'!$T$7:$T$29)</f>
        <v>5</v>
      </c>
      <c r="D5464" s="160">
        <v>1</v>
      </c>
      <c r="E5464" s="160" t="s">
        <v>6390</v>
      </c>
      <c r="F5464" s="160" t="s">
        <v>110</v>
      </c>
      <c r="G5464" s="160" t="s">
        <v>124</v>
      </c>
      <c r="H5464" s="160" t="s">
        <v>6393</v>
      </c>
      <c r="I5464" s="160" cm="1">
        <f t="array" ref="I5464">INDEX('2.1.trackMPD'!K:K/(24*60*60),
       MATCH(1,
             (A5464='2.1.trackMPD'!A:A)*
             (C5464='2.1.trackMPD'!D:D)*
             (D5464/10^6='2.1.trackMPD'!H:H)*
             (E5464='2.1.trackMPD'!F:F),
0))</f>
        <v>0</v>
      </c>
    </row>
    <row r="5465" spans="1:9" x14ac:dyDescent="0.2">
      <c r="A5465" s="160" t="s">
        <v>29</v>
      </c>
      <c r="B5465" s="160" t="s">
        <v>167</v>
      </c>
      <c r="C5465" s="160">
        <f>_xlfn.XLOOKUP(B5465,'2.1.trackMPD'!$R$7:$R$29,'2.1.trackMPD'!$T$7:$T$29)</f>
        <v>5</v>
      </c>
      <c r="D5465" s="160">
        <v>1</v>
      </c>
      <c r="E5465" s="160" t="s">
        <v>6390</v>
      </c>
      <c r="F5465" s="160" t="s">
        <v>110</v>
      </c>
      <c r="G5465" s="160" t="s">
        <v>140</v>
      </c>
      <c r="H5465" s="160" t="s">
        <v>6393</v>
      </c>
      <c r="I5465" s="160" cm="1">
        <f t="array" ref="I5465">INDEX('2.1.trackMPD'!L:L/(24*60*60),
       MATCH(1,
             (A5465='2.1.trackMPD'!A:A)*
             (C5465='2.1.trackMPD'!D:D)*
             (D5465/10^6='2.1.trackMPD'!H:H)*
             (E5465='2.1.trackMPD'!F:F),
0))</f>
        <v>0</v>
      </c>
    </row>
    <row r="5466" spans="1:9" x14ac:dyDescent="0.2">
      <c r="A5466" s="160" t="s">
        <v>29</v>
      </c>
      <c r="B5466" s="160" t="s">
        <v>167</v>
      </c>
      <c r="C5466" s="160">
        <f>_xlfn.XLOOKUP(B5466,'2.1.trackMPD'!$R$7:$R$29,'2.1.trackMPD'!$T$7:$T$29)</f>
        <v>5</v>
      </c>
      <c r="D5466" s="160">
        <v>10</v>
      </c>
      <c r="E5466" s="160" t="s">
        <v>6390</v>
      </c>
      <c r="F5466" s="160" t="s">
        <v>110</v>
      </c>
      <c r="G5466" s="160" t="s">
        <v>124</v>
      </c>
      <c r="H5466" s="160" t="s">
        <v>6392</v>
      </c>
      <c r="I5466" s="160" cm="1">
        <f t="array" ref="I5466">INDEX('2.1.trackMPD'!I:I/(24*60*60),
       MATCH(1,
             (A5466='2.1.trackMPD'!A:A)*
             (C5466='2.1.trackMPD'!D:D)*
             (D5466/10^6='2.1.trackMPD'!H:H)*
             (E5466='2.1.trackMPD'!F:F),
0))</f>
        <v>7.6998760719357519E-6</v>
      </c>
    </row>
    <row r="5467" spans="1:9" x14ac:dyDescent="0.2">
      <c r="A5467" s="160" t="s">
        <v>29</v>
      </c>
      <c r="B5467" s="160" t="s">
        <v>167</v>
      </c>
      <c r="C5467" s="160">
        <f>_xlfn.XLOOKUP(B5467,'2.1.trackMPD'!$R$7:$R$29,'2.1.trackMPD'!$T$7:$T$29)</f>
        <v>5</v>
      </c>
      <c r="D5467" s="160">
        <v>10</v>
      </c>
      <c r="E5467" s="160" t="s">
        <v>6390</v>
      </c>
      <c r="F5467" s="160" t="s">
        <v>110</v>
      </c>
      <c r="G5467" s="160" t="s">
        <v>140</v>
      </c>
      <c r="H5467" s="160" t="s">
        <v>6392</v>
      </c>
      <c r="I5467" s="160" cm="1">
        <f t="array" ref="I5467">INDEX('2.1.trackMPD'!J:J/(24*60*60),
       MATCH(1,
             (A5467='2.1.trackMPD'!A:A)*
             (C5467='2.1.trackMPD'!D:D)*
             (D5467/10^6='2.1.trackMPD'!H:H)*
             (E5467='2.1.trackMPD'!F:F),
0))</f>
        <v>3.4954509382027313E-5</v>
      </c>
    </row>
    <row r="5468" spans="1:9" x14ac:dyDescent="0.2">
      <c r="A5468" s="160" t="s">
        <v>29</v>
      </c>
      <c r="B5468" s="160" t="s">
        <v>167</v>
      </c>
      <c r="C5468" s="160">
        <f>_xlfn.XLOOKUP(B5468,'2.1.trackMPD'!$R$7:$R$29,'2.1.trackMPD'!$T$7:$T$29)</f>
        <v>5</v>
      </c>
      <c r="D5468" s="160">
        <v>10</v>
      </c>
      <c r="E5468" s="160" t="s">
        <v>6390</v>
      </c>
      <c r="F5468" s="160" t="s">
        <v>110</v>
      </c>
      <c r="G5468" s="160" t="s">
        <v>124</v>
      </c>
      <c r="H5468" s="160" t="s">
        <v>6393</v>
      </c>
      <c r="I5468" s="160" cm="1">
        <f t="array" ref="I5468">INDEX('2.1.trackMPD'!K:K/(24*60*60),
       MATCH(1,
             (A5468='2.1.trackMPD'!A:A)*
             (C5468='2.1.trackMPD'!D:D)*
             (D5468/10^6='2.1.trackMPD'!H:H)*
             (E5468='2.1.trackMPD'!F:F),
0))</f>
        <v>0</v>
      </c>
    </row>
    <row r="5469" spans="1:9" x14ac:dyDescent="0.2">
      <c r="A5469" s="160" t="s">
        <v>29</v>
      </c>
      <c r="B5469" s="160" t="s">
        <v>167</v>
      </c>
      <c r="C5469" s="160">
        <f>_xlfn.XLOOKUP(B5469,'2.1.trackMPD'!$R$7:$R$29,'2.1.trackMPD'!$T$7:$T$29)</f>
        <v>5</v>
      </c>
      <c r="D5469" s="160">
        <v>10</v>
      </c>
      <c r="E5469" s="160" t="s">
        <v>6390</v>
      </c>
      <c r="F5469" s="160" t="s">
        <v>110</v>
      </c>
      <c r="G5469" s="160" t="s">
        <v>140</v>
      </c>
      <c r="H5469" s="160" t="s">
        <v>6393</v>
      </c>
      <c r="I5469" s="160" cm="1">
        <f t="array" ref="I5469">INDEX('2.1.trackMPD'!L:L/(24*60*60),
       MATCH(1,
             (A5469='2.1.trackMPD'!A:A)*
             (C5469='2.1.trackMPD'!D:D)*
             (D5469/10^6='2.1.trackMPD'!H:H)*
             (E5469='2.1.trackMPD'!F:F),
0))</f>
        <v>0</v>
      </c>
    </row>
    <row r="5470" spans="1:9" x14ac:dyDescent="0.2">
      <c r="A5470" s="160" t="s">
        <v>29</v>
      </c>
      <c r="B5470" s="160" t="s">
        <v>167</v>
      </c>
      <c r="C5470" s="160">
        <f>_xlfn.XLOOKUP(B5470,'2.1.trackMPD'!$R$7:$R$29,'2.1.trackMPD'!$T$7:$T$29)</f>
        <v>5</v>
      </c>
      <c r="D5470" s="160">
        <v>100</v>
      </c>
      <c r="E5470" s="160" t="s">
        <v>6390</v>
      </c>
      <c r="F5470" s="160" t="s">
        <v>110</v>
      </c>
      <c r="G5470" s="160" t="s">
        <v>124</v>
      </c>
      <c r="H5470" s="160" t="s">
        <v>6392</v>
      </c>
      <c r="I5470" s="160" cm="1">
        <f t="array" ref="I5470">INDEX('2.1.trackMPD'!I:I/(24*60*60),
       MATCH(1,
             (A5470='2.1.trackMPD'!A:A)*
             (C5470='2.1.trackMPD'!D:D)*
             (D5470/10^6='2.1.trackMPD'!H:H)*
             (E5470='2.1.trackMPD'!F:F),
0))</f>
        <v>1.7117590347242825E-4</v>
      </c>
    </row>
    <row r="5471" spans="1:9" x14ac:dyDescent="0.2">
      <c r="A5471" s="160" t="s">
        <v>29</v>
      </c>
      <c r="B5471" s="160" t="s">
        <v>167</v>
      </c>
      <c r="C5471" s="160">
        <f>_xlfn.XLOOKUP(B5471,'2.1.trackMPD'!$R$7:$R$29,'2.1.trackMPD'!$T$7:$T$29)</f>
        <v>5</v>
      </c>
      <c r="D5471" s="160">
        <v>100</v>
      </c>
      <c r="E5471" s="160" t="s">
        <v>6390</v>
      </c>
      <c r="F5471" s="160" t="s">
        <v>110</v>
      </c>
      <c r="G5471" s="160" t="s">
        <v>140</v>
      </c>
      <c r="H5471" s="160" t="s">
        <v>6392</v>
      </c>
      <c r="I5471" s="160" cm="1">
        <f t="array" ref="I5471">INDEX('2.1.trackMPD'!J:J/(24*60*60),
       MATCH(1,
             (A5471='2.1.trackMPD'!A:A)*
             (C5471='2.1.trackMPD'!D:D)*
             (D5471/10^6='2.1.trackMPD'!H:H)*
             (E5471='2.1.trackMPD'!F:F),
0))</f>
        <v>1.8097718493411807E-4</v>
      </c>
    </row>
    <row r="5472" spans="1:9" x14ac:dyDescent="0.2">
      <c r="A5472" s="160" t="s">
        <v>29</v>
      </c>
      <c r="B5472" s="160" t="s">
        <v>167</v>
      </c>
      <c r="C5472" s="160">
        <f>_xlfn.XLOOKUP(B5472,'2.1.trackMPD'!$R$7:$R$29,'2.1.trackMPD'!$T$7:$T$29)</f>
        <v>5</v>
      </c>
      <c r="D5472" s="160">
        <v>100</v>
      </c>
      <c r="E5472" s="160" t="s">
        <v>6390</v>
      </c>
      <c r="F5472" s="160" t="s">
        <v>110</v>
      </c>
      <c r="G5472" s="160" t="s">
        <v>124</v>
      </c>
      <c r="H5472" s="160" t="s">
        <v>6393</v>
      </c>
      <c r="I5472" s="160" cm="1">
        <f t="array" ref="I5472">INDEX('2.1.trackMPD'!K:K/(24*60*60),
       MATCH(1,
             (A5472='2.1.trackMPD'!A:A)*
             (C5472='2.1.trackMPD'!D:D)*
             (D5472/10^6='2.1.trackMPD'!H:H)*
             (E5472='2.1.trackMPD'!F:F),
0))</f>
        <v>0</v>
      </c>
    </row>
    <row r="5473" spans="1:9" x14ac:dyDescent="0.2">
      <c r="A5473" s="160" t="s">
        <v>29</v>
      </c>
      <c r="B5473" s="160" t="s">
        <v>167</v>
      </c>
      <c r="C5473" s="160">
        <f>_xlfn.XLOOKUP(B5473,'2.1.trackMPD'!$R$7:$R$29,'2.1.trackMPD'!$T$7:$T$29)</f>
        <v>5</v>
      </c>
      <c r="D5473" s="160">
        <v>100</v>
      </c>
      <c r="E5473" s="160" t="s">
        <v>6390</v>
      </c>
      <c r="F5473" s="160" t="s">
        <v>110</v>
      </c>
      <c r="G5473" s="160" t="s">
        <v>140</v>
      </c>
      <c r="H5473" s="160" t="s">
        <v>6393</v>
      </c>
      <c r="I5473" s="160" cm="1">
        <f t="array" ref="I5473">INDEX('2.1.trackMPD'!L:L/(24*60*60),
       MATCH(1,
             (A5473='2.1.trackMPD'!A:A)*
             (C5473='2.1.trackMPD'!D:D)*
             (D5473/10^6='2.1.trackMPD'!H:H)*
             (E5473='2.1.trackMPD'!F:F),
0))</f>
        <v>0</v>
      </c>
    </row>
    <row r="5474" spans="1:9" x14ac:dyDescent="0.2">
      <c r="A5474" s="160" t="s">
        <v>29</v>
      </c>
      <c r="B5474" s="160" t="s">
        <v>167</v>
      </c>
      <c r="C5474" s="160">
        <f>_xlfn.XLOOKUP(B5474,'2.1.trackMPD'!$R$7:$R$29,'2.1.trackMPD'!$T$7:$T$29)</f>
        <v>5</v>
      </c>
      <c r="D5474" s="160">
        <v>1000</v>
      </c>
      <c r="E5474" s="160" t="s">
        <v>6390</v>
      </c>
      <c r="F5474" s="160" t="s">
        <v>110</v>
      </c>
      <c r="G5474" s="160" t="s">
        <v>124</v>
      </c>
      <c r="H5474" s="160" t="s">
        <v>6392</v>
      </c>
      <c r="I5474" s="160" cm="1">
        <f t="array" ref="I5474">INDEX('2.1.trackMPD'!I:I/(24*60*60),
       MATCH(1,
             (A5474='2.1.trackMPD'!A:A)*
             (C5474='2.1.trackMPD'!D:D)*
             (D5474/10^6='2.1.trackMPD'!H:H)*
             (E5474='2.1.trackMPD'!F:F),
0))</f>
        <v>1.3198031251639234E-2</v>
      </c>
    </row>
    <row r="5475" spans="1:9" x14ac:dyDescent="0.2">
      <c r="A5475" s="160" t="s">
        <v>29</v>
      </c>
      <c r="B5475" s="160" t="s">
        <v>167</v>
      </c>
      <c r="C5475" s="160">
        <f>_xlfn.XLOOKUP(B5475,'2.1.trackMPD'!$R$7:$R$29,'2.1.trackMPD'!$T$7:$T$29)</f>
        <v>5</v>
      </c>
      <c r="D5475" s="160">
        <v>1000</v>
      </c>
      <c r="E5475" s="160" t="s">
        <v>6390</v>
      </c>
      <c r="F5475" s="160" t="s">
        <v>110</v>
      </c>
      <c r="G5475" s="160" t="s">
        <v>140</v>
      </c>
      <c r="H5475" s="160" t="s">
        <v>6392</v>
      </c>
      <c r="I5475" s="160" cm="1">
        <f t="array" ref="I5475">INDEX('2.1.trackMPD'!J:J/(24*60*60),
       MATCH(1,
             (A5475='2.1.trackMPD'!A:A)*
             (C5475='2.1.trackMPD'!D:D)*
             (D5475/10^6='2.1.trackMPD'!H:H)*
             (E5475='2.1.trackMPD'!F:F),
0))</f>
        <v>1.1167564784113229E-2</v>
      </c>
    </row>
    <row r="5476" spans="1:9" x14ac:dyDescent="0.2">
      <c r="A5476" s="160" t="s">
        <v>29</v>
      </c>
      <c r="B5476" s="160" t="s">
        <v>167</v>
      </c>
      <c r="C5476" s="160">
        <f>_xlfn.XLOOKUP(B5476,'2.1.trackMPD'!$R$7:$R$29,'2.1.trackMPD'!$T$7:$T$29)</f>
        <v>5</v>
      </c>
      <c r="D5476" s="160">
        <v>1000</v>
      </c>
      <c r="E5476" s="160" t="s">
        <v>6390</v>
      </c>
      <c r="F5476" s="160" t="s">
        <v>110</v>
      </c>
      <c r="G5476" s="160" t="s">
        <v>124</v>
      </c>
      <c r="H5476" s="160" t="s">
        <v>6393</v>
      </c>
      <c r="I5476" s="160" cm="1">
        <f t="array" ref="I5476">INDEX('2.1.trackMPD'!K:K/(24*60*60),
       MATCH(1,
             (A5476='2.1.trackMPD'!A:A)*
             (C5476='2.1.trackMPD'!D:D)*
             (D5476/10^6='2.1.trackMPD'!H:H)*
             (E5476='2.1.trackMPD'!F:F),
0))</f>
        <v>0</v>
      </c>
    </row>
    <row r="5477" spans="1:9" x14ac:dyDescent="0.2">
      <c r="A5477" s="160" t="s">
        <v>29</v>
      </c>
      <c r="B5477" s="160" t="s">
        <v>167</v>
      </c>
      <c r="C5477" s="160">
        <f>_xlfn.XLOOKUP(B5477,'2.1.trackMPD'!$R$7:$R$29,'2.1.trackMPD'!$T$7:$T$29)</f>
        <v>5</v>
      </c>
      <c r="D5477" s="160">
        <v>1000</v>
      </c>
      <c r="E5477" s="160" t="s">
        <v>6390</v>
      </c>
      <c r="F5477" s="160" t="s">
        <v>110</v>
      </c>
      <c r="G5477" s="160" t="s">
        <v>140</v>
      </c>
      <c r="H5477" s="160" t="s">
        <v>6393</v>
      </c>
      <c r="I5477" s="160" cm="1">
        <f t="array" ref="I5477">INDEX('2.1.trackMPD'!L:L/(24*60*60),
       MATCH(1,
             (A5477='2.1.trackMPD'!A:A)*
             (C5477='2.1.trackMPD'!D:D)*
             (D5477/10^6='2.1.trackMPD'!H:H)*
             (E5477='2.1.trackMPD'!F:F),
0))</f>
        <v>0</v>
      </c>
    </row>
    <row r="5478" spans="1:9" x14ac:dyDescent="0.2">
      <c r="A5478" s="160" t="s">
        <v>29</v>
      </c>
      <c r="B5478" s="160" t="s">
        <v>167</v>
      </c>
      <c r="C5478" s="160">
        <f>_xlfn.XLOOKUP(B5478,'2.1.trackMPD'!$R$7:$R$29,'2.1.trackMPD'!$T$7:$T$29)</f>
        <v>5</v>
      </c>
      <c r="D5478" s="160">
        <v>5000</v>
      </c>
      <c r="E5478" s="160" t="s">
        <v>6390</v>
      </c>
      <c r="F5478" s="160" t="s">
        <v>110</v>
      </c>
      <c r="G5478" s="160" t="s">
        <v>124</v>
      </c>
      <c r="H5478" s="160" t="s">
        <v>6392</v>
      </c>
      <c r="I5478" s="160" cm="1">
        <f t="array" ref="I5478">INDEX('2.1.trackMPD'!I:I/(24*60*60),
       MATCH(1,
             (A5478='2.1.trackMPD'!A:A)*
             (C5478='2.1.trackMPD'!D:D)*
             (D5478/10^6='2.1.trackMPD'!H:H)*
             (E5478='2.1.trackMPD'!F:F),
0))</f>
        <v>7.5481672147612852E-2</v>
      </c>
    </row>
    <row r="5479" spans="1:9" x14ac:dyDescent="0.2">
      <c r="A5479" s="160" t="s">
        <v>29</v>
      </c>
      <c r="B5479" s="160" t="s">
        <v>167</v>
      </c>
      <c r="C5479" s="160">
        <f>_xlfn.XLOOKUP(B5479,'2.1.trackMPD'!$R$7:$R$29,'2.1.trackMPD'!$T$7:$T$29)</f>
        <v>5</v>
      </c>
      <c r="D5479" s="160">
        <v>5000</v>
      </c>
      <c r="E5479" s="160" t="s">
        <v>6390</v>
      </c>
      <c r="F5479" s="160" t="s">
        <v>110</v>
      </c>
      <c r="G5479" s="160" t="s">
        <v>140</v>
      </c>
      <c r="H5479" s="160" t="s">
        <v>6392</v>
      </c>
      <c r="I5479" s="160" cm="1">
        <f t="array" ref="I5479">INDEX('2.1.trackMPD'!J:J/(24*60*60),
       MATCH(1,
             (A5479='2.1.trackMPD'!A:A)*
             (C5479='2.1.trackMPD'!D:D)*
             (D5479/10^6='2.1.trackMPD'!H:H)*
             (E5479='2.1.trackMPD'!F:F),
0))</f>
        <v>6.3869082142016781E-2</v>
      </c>
    </row>
    <row r="5480" spans="1:9" x14ac:dyDescent="0.2">
      <c r="A5480" s="160" t="s">
        <v>29</v>
      </c>
      <c r="B5480" s="160" t="s">
        <v>167</v>
      </c>
      <c r="C5480" s="160">
        <f>_xlfn.XLOOKUP(B5480,'2.1.trackMPD'!$R$7:$R$29,'2.1.trackMPD'!$T$7:$T$29)</f>
        <v>5</v>
      </c>
      <c r="D5480" s="160">
        <v>5000</v>
      </c>
      <c r="E5480" s="160" t="s">
        <v>6390</v>
      </c>
      <c r="F5480" s="160" t="s">
        <v>110</v>
      </c>
      <c r="G5480" s="160" t="s">
        <v>124</v>
      </c>
      <c r="H5480" s="160" t="s">
        <v>6393</v>
      </c>
      <c r="I5480" s="160" cm="1">
        <f t="array" ref="I5480">INDEX('2.1.trackMPD'!K:K/(24*60*60),
       MATCH(1,
             (A5480='2.1.trackMPD'!A:A)*
             (C5480='2.1.trackMPD'!D:D)*
             (D5480/10^6='2.1.trackMPD'!H:H)*
             (E5480='2.1.trackMPD'!F:F),
0))</f>
        <v>0</v>
      </c>
    </row>
    <row r="5481" spans="1:9" x14ac:dyDescent="0.2">
      <c r="A5481" s="160" t="s">
        <v>29</v>
      </c>
      <c r="B5481" s="160" t="s">
        <v>167</v>
      </c>
      <c r="C5481" s="160">
        <f>_xlfn.XLOOKUP(B5481,'2.1.trackMPD'!$R$7:$R$29,'2.1.trackMPD'!$T$7:$T$29)</f>
        <v>5</v>
      </c>
      <c r="D5481" s="160">
        <v>5000</v>
      </c>
      <c r="E5481" s="160" t="s">
        <v>6390</v>
      </c>
      <c r="F5481" s="160" t="s">
        <v>110</v>
      </c>
      <c r="G5481" s="160" t="s">
        <v>140</v>
      </c>
      <c r="H5481" s="160" t="s">
        <v>6393</v>
      </c>
      <c r="I5481" s="160" cm="1">
        <f t="array" ref="I5481">INDEX('2.1.trackMPD'!L:L/(24*60*60),
       MATCH(1,
             (A5481='2.1.trackMPD'!A:A)*
             (C5481='2.1.trackMPD'!D:D)*
             (D5481/10^6='2.1.trackMPD'!H:H)*
             (E5481='2.1.trackMPD'!F:F),
0))</f>
        <v>0</v>
      </c>
    </row>
    <row r="5482" spans="1:9" x14ac:dyDescent="0.2">
      <c r="A5482" s="160" t="s">
        <v>29</v>
      </c>
      <c r="B5482" s="160" t="s">
        <v>167</v>
      </c>
      <c r="C5482" s="160">
        <f>_xlfn.XLOOKUP(B5482,'2.1.trackMPD'!$R$7:$R$29,'2.1.trackMPD'!$T$7:$T$29)</f>
        <v>5</v>
      </c>
      <c r="D5482" s="160">
        <v>1</v>
      </c>
      <c r="E5482" s="160" t="s">
        <v>6394</v>
      </c>
      <c r="F5482" s="160" t="s">
        <v>110</v>
      </c>
      <c r="G5482" s="160" t="s">
        <v>124</v>
      </c>
      <c r="H5482" s="160" t="s">
        <v>6392</v>
      </c>
      <c r="I5482" s="160" cm="1">
        <f t="array" ref="I5482">INDEX('2.1.trackMPD'!I:I/(24*60*60),
       MATCH(1,
             (A5482='2.1.trackMPD'!A:A)*
             (C5482='2.1.trackMPD'!D:D)*
             (D5482/10^6='2.1.trackMPD'!H:H)*
             (E5482='2.1.trackMPD'!F:F),
0))</f>
        <v>9.4978611240478355E-6</v>
      </c>
    </row>
    <row r="5483" spans="1:9" x14ac:dyDescent="0.2">
      <c r="A5483" s="160" t="s">
        <v>29</v>
      </c>
      <c r="B5483" s="160" t="s">
        <v>167</v>
      </c>
      <c r="C5483" s="160">
        <f>_xlfn.XLOOKUP(B5483,'2.1.trackMPD'!$R$7:$R$29,'2.1.trackMPD'!$T$7:$T$29)</f>
        <v>5</v>
      </c>
      <c r="D5483" s="160">
        <v>1</v>
      </c>
      <c r="E5483" s="160" t="s">
        <v>6394</v>
      </c>
      <c r="F5483" s="160" t="s">
        <v>110</v>
      </c>
      <c r="G5483" s="160" t="s">
        <v>140</v>
      </c>
      <c r="H5483" s="160" t="s">
        <v>6392</v>
      </c>
      <c r="I5483" s="160" cm="1">
        <f t="array" ref="I5483">INDEX('2.1.trackMPD'!J:J/(24*60*60),
       MATCH(1,
             (A5483='2.1.trackMPD'!A:A)*
             (C5483='2.1.trackMPD'!D:D)*
             (D5483/10^6='2.1.trackMPD'!H:H)*
             (E5483='2.1.trackMPD'!F:F),
0))</f>
        <v>3.29451680270912E-5</v>
      </c>
    </row>
    <row r="5484" spans="1:9" x14ac:dyDescent="0.2">
      <c r="A5484" s="160" t="s">
        <v>29</v>
      </c>
      <c r="B5484" s="160" t="s">
        <v>167</v>
      </c>
      <c r="C5484" s="160">
        <f>_xlfn.XLOOKUP(B5484,'2.1.trackMPD'!$R$7:$R$29,'2.1.trackMPD'!$T$7:$T$29)</f>
        <v>5</v>
      </c>
      <c r="D5484" s="160">
        <v>1</v>
      </c>
      <c r="E5484" s="160" t="s">
        <v>6394</v>
      </c>
      <c r="F5484" s="160" t="s">
        <v>110</v>
      </c>
      <c r="G5484" s="160" t="s">
        <v>124</v>
      </c>
      <c r="H5484" s="160" t="s">
        <v>6393</v>
      </c>
      <c r="I5484" s="160" cm="1">
        <f t="array" ref="I5484">INDEX('2.1.trackMPD'!K:K/(24*60*60),
       MATCH(1,
             (A5484='2.1.trackMPD'!A:A)*
             (C5484='2.1.trackMPD'!D:D)*
             (D5484/10^6='2.1.trackMPD'!H:H)*
             (E5484='2.1.trackMPD'!F:F),
0))</f>
        <v>0</v>
      </c>
    </row>
    <row r="5485" spans="1:9" x14ac:dyDescent="0.2">
      <c r="A5485" s="160" t="s">
        <v>29</v>
      </c>
      <c r="B5485" s="160" t="s">
        <v>167</v>
      </c>
      <c r="C5485" s="160">
        <f>_xlfn.XLOOKUP(B5485,'2.1.trackMPD'!$R$7:$R$29,'2.1.trackMPD'!$T$7:$T$29)</f>
        <v>5</v>
      </c>
      <c r="D5485" s="160">
        <v>1</v>
      </c>
      <c r="E5485" s="160" t="s">
        <v>6394</v>
      </c>
      <c r="F5485" s="160" t="s">
        <v>110</v>
      </c>
      <c r="G5485" s="160" t="s">
        <v>140</v>
      </c>
      <c r="H5485" s="160" t="s">
        <v>6393</v>
      </c>
      <c r="I5485" s="160" cm="1">
        <f t="array" ref="I5485">INDEX('2.1.trackMPD'!L:L/(24*60*60),
       MATCH(1,
             (A5485='2.1.trackMPD'!A:A)*
             (C5485='2.1.trackMPD'!D:D)*
             (D5485/10^6='2.1.trackMPD'!H:H)*
             (E5485='2.1.trackMPD'!F:F),
0))</f>
        <v>0</v>
      </c>
    </row>
    <row r="5486" spans="1:9" x14ac:dyDescent="0.2">
      <c r="A5486" s="160" t="s">
        <v>29</v>
      </c>
      <c r="B5486" s="160" t="s">
        <v>167</v>
      </c>
      <c r="C5486" s="160">
        <f>_xlfn.XLOOKUP(B5486,'2.1.trackMPD'!$R$7:$R$29,'2.1.trackMPD'!$T$7:$T$29)</f>
        <v>5</v>
      </c>
      <c r="D5486" s="160">
        <v>10</v>
      </c>
      <c r="E5486" s="160" t="s">
        <v>6394</v>
      </c>
      <c r="F5486" s="160" t="s">
        <v>110</v>
      </c>
      <c r="G5486" s="160" t="s">
        <v>124</v>
      </c>
      <c r="H5486" s="160" t="s">
        <v>6392</v>
      </c>
      <c r="I5486" s="160" cm="1">
        <f t="array" ref="I5486">INDEX('2.1.trackMPD'!I:I/(24*60*60),
       MATCH(1,
             (A5486='2.1.trackMPD'!A:A)*
             (C5486='2.1.trackMPD'!D:D)*
             (D5486/10^6='2.1.trackMPD'!H:H)*
             (E5486='2.1.trackMPD'!F:F),
0))</f>
        <v>5.8917833900903583E-5</v>
      </c>
    </row>
    <row r="5487" spans="1:9" x14ac:dyDescent="0.2">
      <c r="A5487" s="160" t="s">
        <v>29</v>
      </c>
      <c r="B5487" s="160" t="s">
        <v>167</v>
      </c>
      <c r="C5487" s="160">
        <f>_xlfn.XLOOKUP(B5487,'2.1.trackMPD'!$R$7:$R$29,'2.1.trackMPD'!$T$7:$T$29)</f>
        <v>5</v>
      </c>
      <c r="D5487" s="160">
        <v>10</v>
      </c>
      <c r="E5487" s="160" t="s">
        <v>6394</v>
      </c>
      <c r="F5487" s="160" t="s">
        <v>110</v>
      </c>
      <c r="G5487" s="160" t="s">
        <v>140</v>
      </c>
      <c r="H5487" s="160" t="s">
        <v>6392</v>
      </c>
      <c r="I5487" s="160" cm="1">
        <f t="array" ref="I5487">INDEX('2.1.trackMPD'!J:J/(24*60*60),
       MATCH(1,
             (A5487='2.1.trackMPD'!A:A)*
             (C5487='2.1.trackMPD'!D:D)*
             (D5487/10^6='2.1.trackMPD'!H:H)*
             (E5487='2.1.trackMPD'!F:F),
0))</f>
        <v>1.0895872312875034E-4</v>
      </c>
    </row>
    <row r="5488" spans="1:9" x14ac:dyDescent="0.2">
      <c r="A5488" s="160" t="s">
        <v>29</v>
      </c>
      <c r="B5488" s="160" t="s">
        <v>167</v>
      </c>
      <c r="C5488" s="160">
        <f>_xlfn.XLOOKUP(B5488,'2.1.trackMPD'!$R$7:$R$29,'2.1.trackMPD'!$T$7:$T$29)</f>
        <v>5</v>
      </c>
      <c r="D5488" s="160">
        <v>10</v>
      </c>
      <c r="E5488" s="160" t="s">
        <v>6394</v>
      </c>
      <c r="F5488" s="160" t="s">
        <v>110</v>
      </c>
      <c r="G5488" s="160" t="s">
        <v>124</v>
      </c>
      <c r="H5488" s="160" t="s">
        <v>6393</v>
      </c>
      <c r="I5488" s="160" cm="1">
        <f t="array" ref="I5488">INDEX('2.1.trackMPD'!K:K/(24*60*60),
       MATCH(1,
             (A5488='2.1.trackMPD'!A:A)*
             (C5488='2.1.trackMPD'!D:D)*
             (D5488/10^6='2.1.trackMPD'!H:H)*
             (E5488='2.1.trackMPD'!F:F),
0))</f>
        <v>0</v>
      </c>
    </row>
    <row r="5489" spans="1:9" x14ac:dyDescent="0.2">
      <c r="A5489" s="160" t="s">
        <v>29</v>
      </c>
      <c r="B5489" s="160" t="s">
        <v>167</v>
      </c>
      <c r="C5489" s="160">
        <f>_xlfn.XLOOKUP(B5489,'2.1.trackMPD'!$R$7:$R$29,'2.1.trackMPD'!$T$7:$T$29)</f>
        <v>5</v>
      </c>
      <c r="D5489" s="160">
        <v>10</v>
      </c>
      <c r="E5489" s="160" t="s">
        <v>6394</v>
      </c>
      <c r="F5489" s="160" t="s">
        <v>110</v>
      </c>
      <c r="G5489" s="160" t="s">
        <v>140</v>
      </c>
      <c r="H5489" s="160" t="s">
        <v>6393</v>
      </c>
      <c r="I5489" s="160" cm="1">
        <f t="array" ref="I5489">INDEX('2.1.trackMPD'!L:L/(24*60*60),
       MATCH(1,
             (A5489='2.1.trackMPD'!A:A)*
             (C5489='2.1.trackMPD'!D:D)*
             (D5489/10^6='2.1.trackMPD'!H:H)*
             (E5489='2.1.trackMPD'!F:F),
0))</f>
        <v>0</v>
      </c>
    </row>
    <row r="5490" spans="1:9" x14ac:dyDescent="0.2">
      <c r="A5490" s="160" t="s">
        <v>29</v>
      </c>
      <c r="B5490" s="160" t="s">
        <v>167</v>
      </c>
      <c r="C5490" s="160">
        <f>_xlfn.XLOOKUP(B5490,'2.1.trackMPD'!$R$7:$R$29,'2.1.trackMPD'!$T$7:$T$29)</f>
        <v>5</v>
      </c>
      <c r="D5490" s="160">
        <v>100</v>
      </c>
      <c r="E5490" s="160" t="s">
        <v>6394</v>
      </c>
      <c r="F5490" s="160" t="s">
        <v>110</v>
      </c>
      <c r="G5490" s="160" t="s">
        <v>124</v>
      </c>
      <c r="H5490" s="160" t="s">
        <v>6392</v>
      </c>
      <c r="I5490" s="160" cm="1">
        <f t="array" ref="I5490">INDEX('2.1.trackMPD'!I:I/(24*60*60),
       MATCH(1,
             (A5490='2.1.trackMPD'!A:A)*
             (C5490='2.1.trackMPD'!D:D)*
             (D5490/10^6='2.1.trackMPD'!H:H)*
             (E5490='2.1.trackMPD'!F:F),
0))</f>
        <v>9.1165513815770255E-4</v>
      </c>
    </row>
    <row r="5491" spans="1:9" x14ac:dyDescent="0.2">
      <c r="A5491" s="160" t="s">
        <v>29</v>
      </c>
      <c r="B5491" s="160" t="s">
        <v>167</v>
      </c>
      <c r="C5491" s="160">
        <f>_xlfn.XLOOKUP(B5491,'2.1.trackMPD'!$R$7:$R$29,'2.1.trackMPD'!$T$7:$T$29)</f>
        <v>5</v>
      </c>
      <c r="D5491" s="160">
        <v>100</v>
      </c>
      <c r="E5491" s="160" t="s">
        <v>6394</v>
      </c>
      <c r="F5491" s="160" t="s">
        <v>110</v>
      </c>
      <c r="G5491" s="160" t="s">
        <v>140</v>
      </c>
      <c r="H5491" s="160" t="s">
        <v>6392</v>
      </c>
      <c r="I5491" s="160" cm="1">
        <f t="array" ref="I5491">INDEX('2.1.trackMPD'!J:J/(24*60*60),
       MATCH(1,
             (A5491='2.1.trackMPD'!A:A)*
             (C5491='2.1.trackMPD'!D:D)*
             (D5491/10^6='2.1.trackMPD'!H:H)*
             (E5491='2.1.trackMPD'!F:F),
0))</f>
        <v>7.926690947341157E-4</v>
      </c>
    </row>
    <row r="5492" spans="1:9" x14ac:dyDescent="0.2">
      <c r="A5492" s="160" t="s">
        <v>29</v>
      </c>
      <c r="B5492" s="160" t="s">
        <v>167</v>
      </c>
      <c r="C5492" s="160">
        <f>_xlfn.XLOOKUP(B5492,'2.1.trackMPD'!$R$7:$R$29,'2.1.trackMPD'!$T$7:$T$29)</f>
        <v>5</v>
      </c>
      <c r="D5492" s="160">
        <v>100</v>
      </c>
      <c r="E5492" s="160" t="s">
        <v>6394</v>
      </c>
      <c r="F5492" s="160" t="s">
        <v>110</v>
      </c>
      <c r="G5492" s="160" t="s">
        <v>124</v>
      </c>
      <c r="H5492" s="160" t="s">
        <v>6393</v>
      </c>
      <c r="I5492" s="160" cm="1">
        <f t="array" ref="I5492">INDEX('2.1.trackMPD'!K:K/(24*60*60),
       MATCH(1,
             (A5492='2.1.trackMPD'!A:A)*
             (C5492='2.1.trackMPD'!D:D)*
             (D5492/10^6='2.1.trackMPD'!H:H)*
             (E5492='2.1.trackMPD'!F:F),
0))</f>
        <v>0</v>
      </c>
    </row>
    <row r="5493" spans="1:9" x14ac:dyDescent="0.2">
      <c r="A5493" s="160" t="s">
        <v>29</v>
      </c>
      <c r="B5493" s="160" t="s">
        <v>167</v>
      </c>
      <c r="C5493" s="160">
        <f>_xlfn.XLOOKUP(B5493,'2.1.trackMPD'!$R$7:$R$29,'2.1.trackMPD'!$T$7:$T$29)</f>
        <v>5</v>
      </c>
      <c r="D5493" s="160">
        <v>100</v>
      </c>
      <c r="E5493" s="160" t="s">
        <v>6394</v>
      </c>
      <c r="F5493" s="160" t="s">
        <v>110</v>
      </c>
      <c r="G5493" s="160" t="s">
        <v>140</v>
      </c>
      <c r="H5493" s="160" t="s">
        <v>6393</v>
      </c>
      <c r="I5493" s="160" cm="1">
        <f t="array" ref="I5493">INDEX('2.1.trackMPD'!L:L/(24*60*60),
       MATCH(1,
             (A5493='2.1.trackMPD'!A:A)*
             (C5493='2.1.trackMPD'!D:D)*
             (D5493/10^6='2.1.trackMPD'!H:H)*
             (E5493='2.1.trackMPD'!F:F),
0))</f>
        <v>0</v>
      </c>
    </row>
    <row r="5494" spans="1:9" x14ac:dyDescent="0.2">
      <c r="A5494" s="160" t="s">
        <v>29</v>
      </c>
      <c r="B5494" s="160" t="s">
        <v>167</v>
      </c>
      <c r="C5494" s="160">
        <f>_xlfn.XLOOKUP(B5494,'2.1.trackMPD'!$R$7:$R$29,'2.1.trackMPD'!$T$7:$T$29)</f>
        <v>5</v>
      </c>
      <c r="D5494" s="160">
        <v>1000</v>
      </c>
      <c r="E5494" s="160" t="s">
        <v>6394</v>
      </c>
      <c r="F5494" s="160" t="s">
        <v>110</v>
      </c>
      <c r="G5494" s="160" t="s">
        <v>124</v>
      </c>
      <c r="H5494" s="160" t="s">
        <v>6392</v>
      </c>
      <c r="I5494" s="160" cm="1">
        <f t="array" ref="I5494">INDEX('2.1.trackMPD'!I:I/(24*60*60),
       MATCH(1,
             (A5494='2.1.trackMPD'!A:A)*
             (C5494='2.1.trackMPD'!D:D)*
             (D5494/10^6='2.1.trackMPD'!H:H)*
             (E5494='2.1.trackMPD'!F:F),
0))</f>
        <v>1.8181790344472339E-2</v>
      </c>
    </row>
    <row r="5495" spans="1:9" x14ac:dyDescent="0.2">
      <c r="A5495" s="160" t="s">
        <v>29</v>
      </c>
      <c r="B5495" s="160" t="s">
        <v>167</v>
      </c>
      <c r="C5495" s="160">
        <f>_xlfn.XLOOKUP(B5495,'2.1.trackMPD'!$R$7:$R$29,'2.1.trackMPD'!$T$7:$T$29)</f>
        <v>5</v>
      </c>
      <c r="D5495" s="160">
        <v>1000</v>
      </c>
      <c r="E5495" s="160" t="s">
        <v>6394</v>
      </c>
      <c r="F5495" s="160" t="s">
        <v>110</v>
      </c>
      <c r="G5495" s="160" t="s">
        <v>140</v>
      </c>
      <c r="H5495" s="160" t="s">
        <v>6392</v>
      </c>
      <c r="I5495" s="160" cm="1">
        <f t="array" ref="I5495">INDEX('2.1.trackMPD'!J:J/(24*60*60),
       MATCH(1,
             (A5495='2.1.trackMPD'!A:A)*
             (C5495='2.1.trackMPD'!D:D)*
             (D5495/10^6='2.1.trackMPD'!H:H)*
             (E5495='2.1.trackMPD'!F:F),
0))</f>
        <v>1.5384591369468287E-2</v>
      </c>
    </row>
    <row r="5496" spans="1:9" x14ac:dyDescent="0.2">
      <c r="A5496" s="160" t="s">
        <v>29</v>
      </c>
      <c r="B5496" s="160" t="s">
        <v>167</v>
      </c>
      <c r="C5496" s="160">
        <f>_xlfn.XLOOKUP(B5496,'2.1.trackMPD'!$R$7:$R$29,'2.1.trackMPD'!$T$7:$T$29)</f>
        <v>5</v>
      </c>
      <c r="D5496" s="160">
        <v>1000</v>
      </c>
      <c r="E5496" s="160" t="s">
        <v>6394</v>
      </c>
      <c r="F5496" s="160" t="s">
        <v>110</v>
      </c>
      <c r="G5496" s="160" t="s">
        <v>124</v>
      </c>
      <c r="H5496" s="160" t="s">
        <v>6393</v>
      </c>
      <c r="I5496" s="160" cm="1">
        <f t="array" ref="I5496">INDEX('2.1.trackMPD'!K:K/(24*60*60),
       MATCH(1,
             (A5496='2.1.trackMPD'!A:A)*
             (C5496='2.1.trackMPD'!D:D)*
             (D5496/10^6='2.1.trackMPD'!H:H)*
             (E5496='2.1.trackMPD'!F:F),
0))</f>
        <v>0</v>
      </c>
    </row>
    <row r="5497" spans="1:9" x14ac:dyDescent="0.2">
      <c r="A5497" s="160" t="s">
        <v>29</v>
      </c>
      <c r="B5497" s="160" t="s">
        <v>167</v>
      </c>
      <c r="C5497" s="160">
        <f>_xlfn.XLOOKUP(B5497,'2.1.trackMPD'!$R$7:$R$29,'2.1.trackMPD'!$T$7:$T$29)</f>
        <v>5</v>
      </c>
      <c r="D5497" s="160">
        <v>1000</v>
      </c>
      <c r="E5497" s="160" t="s">
        <v>6394</v>
      </c>
      <c r="F5497" s="160" t="s">
        <v>110</v>
      </c>
      <c r="G5497" s="160" t="s">
        <v>140</v>
      </c>
      <c r="H5497" s="160" t="s">
        <v>6393</v>
      </c>
      <c r="I5497" s="160" cm="1">
        <f t="array" ref="I5497">INDEX('2.1.trackMPD'!L:L/(24*60*60),
       MATCH(1,
             (A5497='2.1.trackMPD'!A:A)*
             (C5497='2.1.trackMPD'!D:D)*
             (D5497/10^6='2.1.trackMPD'!H:H)*
             (E5497='2.1.trackMPD'!F:F),
0))</f>
        <v>0</v>
      </c>
    </row>
    <row r="5498" spans="1:9" x14ac:dyDescent="0.2">
      <c r="A5498" s="160" t="s">
        <v>29</v>
      </c>
      <c r="B5498" s="160" t="s">
        <v>167</v>
      </c>
      <c r="C5498" s="160">
        <f>_xlfn.XLOOKUP(B5498,'2.1.trackMPD'!$R$7:$R$29,'2.1.trackMPD'!$T$7:$T$29)</f>
        <v>5</v>
      </c>
      <c r="D5498" s="160">
        <v>5000</v>
      </c>
      <c r="E5498" s="160" t="s">
        <v>6394</v>
      </c>
      <c r="F5498" s="160" t="s">
        <v>110</v>
      </c>
      <c r="G5498" s="160" t="s">
        <v>124</v>
      </c>
      <c r="H5498" s="160" t="s">
        <v>6392</v>
      </c>
      <c r="I5498" s="160" cm="1">
        <f t="array" ref="I5498">INDEX('2.1.trackMPD'!I:I/(24*60*60),
       MATCH(1,
             (A5498='2.1.trackMPD'!A:A)*
             (C5498='2.1.trackMPD'!D:D)*
             (D5498/10^6='2.1.trackMPD'!H:H)*
             (E5498='2.1.trackMPD'!F:F),
0))</f>
        <v>5.1772010335679165E-2</v>
      </c>
    </row>
    <row r="5499" spans="1:9" x14ac:dyDescent="0.2">
      <c r="A5499" s="160" t="s">
        <v>29</v>
      </c>
      <c r="B5499" s="160" t="s">
        <v>167</v>
      </c>
      <c r="C5499" s="160">
        <f>_xlfn.XLOOKUP(B5499,'2.1.trackMPD'!$R$7:$R$29,'2.1.trackMPD'!$T$7:$T$29)</f>
        <v>5</v>
      </c>
      <c r="D5499" s="160">
        <v>5000</v>
      </c>
      <c r="E5499" s="160" t="s">
        <v>6394</v>
      </c>
      <c r="F5499" s="160" t="s">
        <v>110</v>
      </c>
      <c r="G5499" s="160" t="s">
        <v>140</v>
      </c>
      <c r="H5499" s="160" t="s">
        <v>6392</v>
      </c>
      <c r="I5499" s="160" cm="1">
        <f t="array" ref="I5499">INDEX('2.1.trackMPD'!J:J/(24*60*60),
       MATCH(1,
             (A5499='2.1.trackMPD'!A:A)*
             (C5499='2.1.trackMPD'!D:D)*
             (D5499/10^6='2.1.trackMPD'!H:H)*
             (E5499='2.1.trackMPD'!F:F),
0))</f>
        <v>4.3807082062042015E-2</v>
      </c>
    </row>
    <row r="5500" spans="1:9" x14ac:dyDescent="0.2">
      <c r="A5500" s="160" t="s">
        <v>29</v>
      </c>
      <c r="B5500" s="160" t="s">
        <v>167</v>
      </c>
      <c r="C5500" s="160">
        <f>_xlfn.XLOOKUP(B5500,'2.1.trackMPD'!$R$7:$R$29,'2.1.trackMPD'!$T$7:$T$29)</f>
        <v>5</v>
      </c>
      <c r="D5500" s="160">
        <v>5000</v>
      </c>
      <c r="E5500" s="160" t="s">
        <v>6394</v>
      </c>
      <c r="F5500" s="160" t="s">
        <v>110</v>
      </c>
      <c r="G5500" s="160" t="s">
        <v>124</v>
      </c>
      <c r="H5500" s="160" t="s">
        <v>6393</v>
      </c>
      <c r="I5500" s="160" cm="1">
        <f t="array" ref="I5500">INDEX('2.1.trackMPD'!K:K/(24*60*60),
       MATCH(1,
             (A5500='2.1.trackMPD'!A:A)*
             (C5500='2.1.trackMPD'!D:D)*
             (D5500/10^6='2.1.trackMPD'!H:H)*
             (E5500='2.1.trackMPD'!F:F),
0))</f>
        <v>0</v>
      </c>
    </row>
    <row r="5501" spans="1:9" x14ac:dyDescent="0.2">
      <c r="A5501" s="160" t="s">
        <v>29</v>
      </c>
      <c r="B5501" s="160" t="s">
        <v>167</v>
      </c>
      <c r="C5501" s="160">
        <f>_xlfn.XLOOKUP(B5501,'2.1.trackMPD'!$R$7:$R$29,'2.1.trackMPD'!$T$7:$T$29)</f>
        <v>5</v>
      </c>
      <c r="D5501" s="160">
        <v>5000</v>
      </c>
      <c r="E5501" s="160" t="s">
        <v>6394</v>
      </c>
      <c r="F5501" s="160" t="s">
        <v>110</v>
      </c>
      <c r="G5501" s="160" t="s">
        <v>140</v>
      </c>
      <c r="H5501" s="160" t="s">
        <v>6393</v>
      </c>
      <c r="I5501" s="160" cm="1">
        <f t="array" ref="I5501">INDEX('2.1.trackMPD'!L:L/(24*60*60),
       MATCH(1,
             (A5501='2.1.trackMPD'!A:A)*
             (C5501='2.1.trackMPD'!D:D)*
             (D5501/10^6='2.1.trackMPD'!H:H)*
             (E5501='2.1.trackMPD'!F:F),
0))</f>
        <v>0</v>
      </c>
    </row>
    <row r="5502" spans="1:9" x14ac:dyDescent="0.2">
      <c r="A5502" s="160" t="s">
        <v>29</v>
      </c>
      <c r="B5502" s="160" t="s">
        <v>167</v>
      </c>
      <c r="C5502" s="160">
        <f>_xlfn.XLOOKUP(B5502,'2.1.trackMPD'!$R$7:$R$29,'2.1.trackMPD'!$T$7:$T$29)</f>
        <v>5</v>
      </c>
      <c r="D5502" s="160">
        <v>1</v>
      </c>
      <c r="E5502" s="160" t="s">
        <v>6395</v>
      </c>
      <c r="F5502" s="160" t="s">
        <v>110</v>
      </c>
      <c r="G5502" s="160" t="s">
        <v>124</v>
      </c>
      <c r="H5502" s="160" t="s">
        <v>6392</v>
      </c>
      <c r="I5502" s="160" t="e" cm="1">
        <f t="array" ref="I5502">INDEX('2.1.trackMPD'!I:I/(24*60*60),
       MATCH(1,
             (A5502='2.1.trackMPD'!A:A)*
             (C5502='2.1.trackMPD'!D:D)*
             (D5502/10^6='2.1.trackMPD'!H:H)*
             (E5502='2.1.trackMPD'!F:F),
0))</f>
        <v>#N/A</v>
      </c>
    </row>
    <row r="5503" spans="1:9" x14ac:dyDescent="0.2">
      <c r="A5503" s="160" t="s">
        <v>29</v>
      </c>
      <c r="B5503" s="160" t="s">
        <v>167</v>
      </c>
      <c r="C5503" s="160">
        <f>_xlfn.XLOOKUP(B5503,'2.1.trackMPD'!$R$7:$R$29,'2.1.trackMPD'!$T$7:$T$29)</f>
        <v>5</v>
      </c>
      <c r="D5503" s="160">
        <v>1</v>
      </c>
      <c r="E5503" s="160" t="s">
        <v>6395</v>
      </c>
      <c r="F5503" s="160" t="s">
        <v>110</v>
      </c>
      <c r="G5503" s="160" t="s">
        <v>140</v>
      </c>
      <c r="H5503" s="160" t="s">
        <v>6392</v>
      </c>
      <c r="I5503" s="160" t="e" cm="1">
        <f t="array" ref="I5503">INDEX('2.1.trackMPD'!J:J/(24*60*60),
       MATCH(1,
             (A5503='2.1.trackMPD'!A:A)*
             (C5503='2.1.trackMPD'!D:D)*
             (D5503/10^6='2.1.trackMPD'!H:H)*
             (E5503='2.1.trackMPD'!F:F),
0))</f>
        <v>#N/A</v>
      </c>
    </row>
    <row r="5504" spans="1:9" x14ac:dyDescent="0.2">
      <c r="A5504" s="160" t="s">
        <v>29</v>
      </c>
      <c r="B5504" s="160" t="s">
        <v>167</v>
      </c>
      <c r="C5504" s="160">
        <f>_xlfn.XLOOKUP(B5504,'2.1.trackMPD'!$R$7:$R$29,'2.1.trackMPD'!$T$7:$T$29)</f>
        <v>5</v>
      </c>
      <c r="D5504" s="160">
        <v>1</v>
      </c>
      <c r="E5504" s="160" t="s">
        <v>6395</v>
      </c>
      <c r="F5504" s="160" t="s">
        <v>110</v>
      </c>
      <c r="G5504" s="160" t="s">
        <v>124</v>
      </c>
      <c r="H5504" s="160" t="s">
        <v>6393</v>
      </c>
      <c r="I5504" s="160" t="e" cm="1">
        <f t="array" ref="I5504">INDEX('2.1.trackMPD'!K:K/(24*60*60),
       MATCH(1,
             (A5504='2.1.trackMPD'!A:A)*
             (C5504='2.1.trackMPD'!D:D)*
             (D5504/10^6='2.1.trackMPD'!H:H)*
             (E5504='2.1.trackMPD'!F:F),
0))</f>
        <v>#N/A</v>
      </c>
    </row>
    <row r="5505" spans="1:9" x14ac:dyDescent="0.2">
      <c r="A5505" s="160" t="s">
        <v>29</v>
      </c>
      <c r="B5505" s="160" t="s">
        <v>167</v>
      </c>
      <c r="C5505" s="160">
        <f>_xlfn.XLOOKUP(B5505,'2.1.trackMPD'!$R$7:$R$29,'2.1.trackMPD'!$T$7:$T$29)</f>
        <v>5</v>
      </c>
      <c r="D5505" s="160">
        <v>1</v>
      </c>
      <c r="E5505" s="160" t="s">
        <v>6395</v>
      </c>
      <c r="F5505" s="160" t="s">
        <v>110</v>
      </c>
      <c r="G5505" s="160" t="s">
        <v>140</v>
      </c>
      <c r="H5505" s="160" t="s">
        <v>6393</v>
      </c>
      <c r="I5505" s="160" t="e" cm="1">
        <f t="array" ref="I5505">INDEX('2.1.trackMPD'!L:L/(24*60*60),
       MATCH(1,
             (A5505='2.1.trackMPD'!A:A)*
             (C5505='2.1.trackMPD'!D:D)*
             (D5505/10^6='2.1.trackMPD'!H:H)*
             (E5505='2.1.trackMPD'!F:F),
0))</f>
        <v>#N/A</v>
      </c>
    </row>
    <row r="5506" spans="1:9" x14ac:dyDescent="0.2">
      <c r="A5506" s="160" t="s">
        <v>29</v>
      </c>
      <c r="B5506" s="160" t="s">
        <v>167</v>
      </c>
      <c r="C5506" s="160">
        <f>_xlfn.XLOOKUP(B5506,'2.1.trackMPD'!$R$7:$R$29,'2.1.trackMPD'!$T$7:$T$29)</f>
        <v>5</v>
      </c>
      <c r="D5506" s="160">
        <v>10</v>
      </c>
      <c r="E5506" s="160" t="s">
        <v>6395</v>
      </c>
      <c r="F5506" s="160" t="s">
        <v>110</v>
      </c>
      <c r="G5506" s="160" t="s">
        <v>124</v>
      </c>
      <c r="H5506" s="160" t="s">
        <v>6392</v>
      </c>
      <c r="I5506" s="160" t="e" cm="1">
        <f t="array" ref="I5506">INDEX('2.1.trackMPD'!I:I/(24*60*60),
       MATCH(1,
             (A5506='2.1.trackMPD'!A:A)*
             (C5506='2.1.trackMPD'!D:D)*
             (D5506/10^6='2.1.trackMPD'!H:H)*
             (E5506='2.1.trackMPD'!F:F),
0))</f>
        <v>#N/A</v>
      </c>
    </row>
    <row r="5507" spans="1:9" x14ac:dyDescent="0.2">
      <c r="A5507" s="160" t="s">
        <v>29</v>
      </c>
      <c r="B5507" s="160" t="s">
        <v>167</v>
      </c>
      <c r="C5507" s="160">
        <f>_xlfn.XLOOKUP(B5507,'2.1.trackMPD'!$R$7:$R$29,'2.1.trackMPD'!$T$7:$T$29)</f>
        <v>5</v>
      </c>
      <c r="D5507" s="160">
        <v>10</v>
      </c>
      <c r="E5507" s="160" t="s">
        <v>6395</v>
      </c>
      <c r="F5507" s="160" t="s">
        <v>110</v>
      </c>
      <c r="G5507" s="160" t="s">
        <v>140</v>
      </c>
      <c r="H5507" s="160" t="s">
        <v>6392</v>
      </c>
      <c r="I5507" s="160" t="e" cm="1">
        <f t="array" ref="I5507">INDEX('2.1.trackMPD'!J:J/(24*60*60),
       MATCH(1,
             (A5507='2.1.trackMPD'!A:A)*
             (C5507='2.1.trackMPD'!D:D)*
             (D5507/10^6='2.1.trackMPD'!H:H)*
             (E5507='2.1.trackMPD'!F:F),
0))</f>
        <v>#N/A</v>
      </c>
    </row>
    <row r="5508" spans="1:9" x14ac:dyDescent="0.2">
      <c r="A5508" s="160" t="s">
        <v>29</v>
      </c>
      <c r="B5508" s="160" t="s">
        <v>167</v>
      </c>
      <c r="C5508" s="160">
        <f>_xlfn.XLOOKUP(B5508,'2.1.trackMPD'!$R$7:$R$29,'2.1.trackMPD'!$T$7:$T$29)</f>
        <v>5</v>
      </c>
      <c r="D5508" s="160">
        <v>10</v>
      </c>
      <c r="E5508" s="160" t="s">
        <v>6395</v>
      </c>
      <c r="F5508" s="160" t="s">
        <v>110</v>
      </c>
      <c r="G5508" s="160" t="s">
        <v>124</v>
      </c>
      <c r="H5508" s="160" t="s">
        <v>6393</v>
      </c>
      <c r="I5508" s="160" t="e" cm="1">
        <f t="array" ref="I5508">INDEX('2.1.trackMPD'!K:K/(24*60*60),
       MATCH(1,
             (A5508='2.1.trackMPD'!A:A)*
             (C5508='2.1.trackMPD'!D:D)*
             (D5508/10^6='2.1.trackMPD'!H:H)*
             (E5508='2.1.trackMPD'!F:F),
0))</f>
        <v>#N/A</v>
      </c>
    </row>
    <row r="5509" spans="1:9" x14ac:dyDescent="0.2">
      <c r="A5509" s="160" t="s">
        <v>29</v>
      </c>
      <c r="B5509" s="160" t="s">
        <v>167</v>
      </c>
      <c r="C5509" s="160">
        <f>_xlfn.XLOOKUP(B5509,'2.1.trackMPD'!$R$7:$R$29,'2.1.trackMPD'!$T$7:$T$29)</f>
        <v>5</v>
      </c>
      <c r="D5509" s="160">
        <v>10</v>
      </c>
      <c r="E5509" s="160" t="s">
        <v>6395</v>
      </c>
      <c r="F5509" s="160" t="s">
        <v>110</v>
      </c>
      <c r="G5509" s="160" t="s">
        <v>140</v>
      </c>
      <c r="H5509" s="160" t="s">
        <v>6393</v>
      </c>
      <c r="I5509" s="160" t="e" cm="1">
        <f t="array" ref="I5509">INDEX('2.1.trackMPD'!L:L/(24*60*60),
       MATCH(1,
             (A5509='2.1.trackMPD'!A:A)*
             (C5509='2.1.trackMPD'!D:D)*
             (D5509/10^6='2.1.trackMPD'!H:H)*
             (E5509='2.1.trackMPD'!F:F),
0))</f>
        <v>#N/A</v>
      </c>
    </row>
    <row r="5510" spans="1:9" x14ac:dyDescent="0.2">
      <c r="A5510" s="160" t="s">
        <v>29</v>
      </c>
      <c r="B5510" s="160" t="s">
        <v>167</v>
      </c>
      <c r="C5510" s="160">
        <f>_xlfn.XLOOKUP(B5510,'2.1.trackMPD'!$R$7:$R$29,'2.1.trackMPD'!$T$7:$T$29)</f>
        <v>5</v>
      </c>
      <c r="D5510" s="160">
        <v>100</v>
      </c>
      <c r="E5510" s="160" t="s">
        <v>6395</v>
      </c>
      <c r="F5510" s="160" t="s">
        <v>110</v>
      </c>
      <c r="G5510" s="160" t="s">
        <v>124</v>
      </c>
      <c r="H5510" s="160" t="s">
        <v>6392</v>
      </c>
      <c r="I5510" s="160" t="e" cm="1">
        <f t="array" ref="I5510">INDEX('2.1.trackMPD'!I:I/(24*60*60),
       MATCH(1,
             (A5510='2.1.trackMPD'!A:A)*
             (C5510='2.1.trackMPD'!D:D)*
             (D5510/10^6='2.1.trackMPD'!H:H)*
             (E5510='2.1.trackMPD'!F:F),
0))</f>
        <v>#N/A</v>
      </c>
    </row>
    <row r="5511" spans="1:9" x14ac:dyDescent="0.2">
      <c r="A5511" s="160" t="s">
        <v>29</v>
      </c>
      <c r="B5511" s="160" t="s">
        <v>167</v>
      </c>
      <c r="C5511" s="160">
        <f>_xlfn.XLOOKUP(B5511,'2.1.trackMPD'!$R$7:$R$29,'2.1.trackMPD'!$T$7:$T$29)</f>
        <v>5</v>
      </c>
      <c r="D5511" s="160">
        <v>100</v>
      </c>
      <c r="E5511" s="160" t="s">
        <v>6395</v>
      </c>
      <c r="F5511" s="160" t="s">
        <v>110</v>
      </c>
      <c r="G5511" s="160" t="s">
        <v>140</v>
      </c>
      <c r="H5511" s="160" t="s">
        <v>6392</v>
      </c>
      <c r="I5511" s="160" t="e" cm="1">
        <f t="array" ref="I5511">INDEX('2.1.trackMPD'!J:J/(24*60*60),
       MATCH(1,
             (A5511='2.1.trackMPD'!A:A)*
             (C5511='2.1.trackMPD'!D:D)*
             (D5511/10^6='2.1.trackMPD'!H:H)*
             (E5511='2.1.trackMPD'!F:F),
0))</f>
        <v>#N/A</v>
      </c>
    </row>
    <row r="5512" spans="1:9" x14ac:dyDescent="0.2">
      <c r="A5512" s="160" t="s">
        <v>29</v>
      </c>
      <c r="B5512" s="160" t="s">
        <v>167</v>
      </c>
      <c r="C5512" s="160">
        <f>_xlfn.XLOOKUP(B5512,'2.1.trackMPD'!$R$7:$R$29,'2.1.trackMPD'!$T$7:$T$29)</f>
        <v>5</v>
      </c>
      <c r="D5512" s="160">
        <v>100</v>
      </c>
      <c r="E5512" s="160" t="s">
        <v>6395</v>
      </c>
      <c r="F5512" s="160" t="s">
        <v>110</v>
      </c>
      <c r="G5512" s="160" t="s">
        <v>124</v>
      </c>
      <c r="H5512" s="160" t="s">
        <v>6393</v>
      </c>
      <c r="I5512" s="160" t="e" cm="1">
        <f t="array" ref="I5512">INDEX('2.1.trackMPD'!K:K/(24*60*60),
       MATCH(1,
             (A5512='2.1.trackMPD'!A:A)*
             (C5512='2.1.trackMPD'!D:D)*
             (D5512/10^6='2.1.trackMPD'!H:H)*
             (E5512='2.1.trackMPD'!F:F),
0))</f>
        <v>#N/A</v>
      </c>
    </row>
    <row r="5513" spans="1:9" x14ac:dyDescent="0.2">
      <c r="A5513" s="160" t="s">
        <v>29</v>
      </c>
      <c r="B5513" s="160" t="s">
        <v>167</v>
      </c>
      <c r="C5513" s="160">
        <f>_xlfn.XLOOKUP(B5513,'2.1.trackMPD'!$R$7:$R$29,'2.1.trackMPD'!$T$7:$T$29)</f>
        <v>5</v>
      </c>
      <c r="D5513" s="160">
        <v>100</v>
      </c>
      <c r="E5513" s="160" t="s">
        <v>6395</v>
      </c>
      <c r="F5513" s="160" t="s">
        <v>110</v>
      </c>
      <c r="G5513" s="160" t="s">
        <v>140</v>
      </c>
      <c r="H5513" s="160" t="s">
        <v>6393</v>
      </c>
      <c r="I5513" s="160" t="e" cm="1">
        <f t="array" ref="I5513">INDEX('2.1.trackMPD'!L:L/(24*60*60),
       MATCH(1,
             (A5513='2.1.trackMPD'!A:A)*
             (C5513='2.1.trackMPD'!D:D)*
             (D5513/10^6='2.1.trackMPD'!H:H)*
             (E5513='2.1.trackMPD'!F:F),
0))</f>
        <v>#N/A</v>
      </c>
    </row>
    <row r="5514" spans="1:9" x14ac:dyDescent="0.2">
      <c r="A5514" s="160" t="s">
        <v>29</v>
      </c>
      <c r="B5514" s="160" t="s">
        <v>168</v>
      </c>
      <c r="C5514" s="160">
        <f>_xlfn.XLOOKUP(B5514,'2.1.trackMPD'!$R$7:$R$29,'2.1.trackMPD'!$T$7:$T$29)</f>
        <v>6</v>
      </c>
      <c r="D5514" s="160">
        <v>1</v>
      </c>
      <c r="E5514" s="160" t="s">
        <v>6390</v>
      </c>
      <c r="F5514" s="160" t="s">
        <v>110</v>
      </c>
      <c r="G5514" s="160" t="s">
        <v>124</v>
      </c>
      <c r="H5514" s="160" t="s">
        <v>6392</v>
      </c>
      <c r="I5514" s="160" cm="1">
        <f t="array" ref="I5514">INDEX('2.1.trackMPD'!I:I/(24*60*60),
       MATCH(1,
             (A5514='2.1.trackMPD'!A:A)*
             (C5514='2.1.trackMPD'!D:D)*
             (D5514/10^6='2.1.trackMPD'!H:H)*
             (E5514='2.1.trackMPD'!F:F),
0))</f>
        <v>4.76365210128037E-6</v>
      </c>
    </row>
    <row r="5515" spans="1:9" x14ac:dyDescent="0.2">
      <c r="A5515" s="160" t="s">
        <v>29</v>
      </c>
      <c r="B5515" s="160" t="s">
        <v>168</v>
      </c>
      <c r="C5515" s="160">
        <f>_xlfn.XLOOKUP(B5515,'2.1.trackMPD'!$R$7:$R$29,'2.1.trackMPD'!$T$7:$T$29)</f>
        <v>6</v>
      </c>
      <c r="D5515" s="160">
        <v>1</v>
      </c>
      <c r="E5515" s="160" t="s">
        <v>6390</v>
      </c>
      <c r="F5515" s="160" t="s">
        <v>110</v>
      </c>
      <c r="G5515" s="160" t="s">
        <v>140</v>
      </c>
      <c r="H5515" s="160" t="s">
        <v>6392</v>
      </c>
      <c r="I5515" s="160" cm="1">
        <f t="array" ref="I5515">INDEX('2.1.trackMPD'!J:J/(24*60*60),
       MATCH(1,
             (A5515='2.1.trackMPD'!A:A)*
             (C5515='2.1.trackMPD'!D:D)*
             (D5515/10^6='2.1.trackMPD'!H:H)*
             (E5515='2.1.trackMPD'!F:F),
0))</f>
        <v>3.0960989552834607E-5</v>
      </c>
    </row>
    <row r="5516" spans="1:9" x14ac:dyDescent="0.2">
      <c r="A5516" s="160" t="s">
        <v>29</v>
      </c>
      <c r="B5516" s="160" t="s">
        <v>168</v>
      </c>
      <c r="C5516" s="160">
        <f>_xlfn.XLOOKUP(B5516,'2.1.trackMPD'!$R$7:$R$29,'2.1.trackMPD'!$T$7:$T$29)</f>
        <v>6</v>
      </c>
      <c r="D5516" s="160">
        <v>1</v>
      </c>
      <c r="E5516" s="160" t="s">
        <v>6390</v>
      </c>
      <c r="F5516" s="160" t="s">
        <v>110</v>
      </c>
      <c r="G5516" s="160" t="s">
        <v>124</v>
      </c>
      <c r="H5516" s="160" t="s">
        <v>6393</v>
      </c>
      <c r="I5516" s="160" cm="1">
        <f t="array" ref="I5516">INDEX('2.1.trackMPD'!K:K/(24*60*60),
       MATCH(1,
             (A5516='2.1.trackMPD'!A:A)*
             (C5516='2.1.trackMPD'!D:D)*
             (D5516/10^6='2.1.trackMPD'!H:H)*
             (E5516='2.1.trackMPD'!F:F),
0))</f>
        <v>0</v>
      </c>
    </row>
    <row r="5517" spans="1:9" x14ac:dyDescent="0.2">
      <c r="A5517" s="160" t="s">
        <v>29</v>
      </c>
      <c r="B5517" s="160" t="s">
        <v>168</v>
      </c>
      <c r="C5517" s="160">
        <f>_xlfn.XLOOKUP(B5517,'2.1.trackMPD'!$R$7:$R$29,'2.1.trackMPD'!$T$7:$T$29)</f>
        <v>6</v>
      </c>
      <c r="D5517" s="160">
        <v>1</v>
      </c>
      <c r="E5517" s="160" t="s">
        <v>6390</v>
      </c>
      <c r="F5517" s="160" t="s">
        <v>110</v>
      </c>
      <c r="G5517" s="160" t="s">
        <v>140</v>
      </c>
      <c r="H5517" s="160" t="s">
        <v>6393</v>
      </c>
      <c r="I5517" s="160" cm="1">
        <f t="array" ref="I5517">INDEX('2.1.trackMPD'!L:L/(24*60*60),
       MATCH(1,
             (A5517='2.1.trackMPD'!A:A)*
             (C5517='2.1.trackMPD'!D:D)*
             (D5517/10^6='2.1.trackMPD'!H:H)*
             (E5517='2.1.trackMPD'!F:F),
0))</f>
        <v>0</v>
      </c>
    </row>
    <row r="5518" spans="1:9" x14ac:dyDescent="0.2">
      <c r="A5518" s="160" t="s">
        <v>29</v>
      </c>
      <c r="B5518" s="160" t="s">
        <v>168</v>
      </c>
      <c r="C5518" s="160">
        <f>_xlfn.XLOOKUP(B5518,'2.1.trackMPD'!$R$7:$R$29,'2.1.trackMPD'!$T$7:$T$29)</f>
        <v>6</v>
      </c>
      <c r="D5518" s="160">
        <v>10</v>
      </c>
      <c r="E5518" s="160" t="s">
        <v>6390</v>
      </c>
      <c r="F5518" s="160" t="s">
        <v>110</v>
      </c>
      <c r="G5518" s="160" t="s">
        <v>124</v>
      </c>
      <c r="H5518" s="160" t="s">
        <v>6392</v>
      </c>
      <c r="I5518" s="160" cm="1">
        <f t="array" ref="I5518">INDEX('2.1.trackMPD'!I:I/(24*60*60),
       MATCH(1,
             (A5518='2.1.trackMPD'!A:A)*
             (C5518='2.1.trackMPD'!D:D)*
             (D5518/10^6='2.1.trackMPD'!H:H)*
             (E5518='2.1.trackMPD'!F:F),
0))</f>
        <v>9.0543262699099084E-6</v>
      </c>
    </row>
    <row r="5519" spans="1:9" x14ac:dyDescent="0.2">
      <c r="A5519" s="160" t="s">
        <v>29</v>
      </c>
      <c r="B5519" s="160" t="s">
        <v>168</v>
      </c>
      <c r="C5519" s="160">
        <f>_xlfn.XLOOKUP(B5519,'2.1.trackMPD'!$R$7:$R$29,'2.1.trackMPD'!$T$7:$T$29)</f>
        <v>6</v>
      </c>
      <c r="D5519" s="160">
        <v>10</v>
      </c>
      <c r="E5519" s="160" t="s">
        <v>6390</v>
      </c>
      <c r="F5519" s="160" t="s">
        <v>110</v>
      </c>
      <c r="G5519" s="160" t="s">
        <v>140</v>
      </c>
      <c r="H5519" s="160" t="s">
        <v>6392</v>
      </c>
      <c r="I5519" s="160" cm="1">
        <f t="array" ref="I5519">INDEX('2.1.trackMPD'!J:J/(24*60*60),
       MATCH(1,
             (A5519='2.1.trackMPD'!A:A)*
             (C5519='2.1.trackMPD'!D:D)*
             (D5519/10^6='2.1.trackMPD'!H:H)*
             (E5519='2.1.trackMPD'!F:F),
0))</f>
        <v>3.5015122380118635E-5</v>
      </c>
    </row>
    <row r="5520" spans="1:9" x14ac:dyDescent="0.2">
      <c r="A5520" s="160" t="s">
        <v>29</v>
      </c>
      <c r="B5520" s="160" t="s">
        <v>168</v>
      </c>
      <c r="C5520" s="160">
        <f>_xlfn.XLOOKUP(B5520,'2.1.trackMPD'!$R$7:$R$29,'2.1.trackMPD'!$T$7:$T$29)</f>
        <v>6</v>
      </c>
      <c r="D5520" s="160">
        <v>10</v>
      </c>
      <c r="E5520" s="160" t="s">
        <v>6390</v>
      </c>
      <c r="F5520" s="160" t="s">
        <v>110</v>
      </c>
      <c r="G5520" s="160" t="s">
        <v>124</v>
      </c>
      <c r="H5520" s="160" t="s">
        <v>6393</v>
      </c>
      <c r="I5520" s="160" cm="1">
        <f t="array" ref="I5520">INDEX('2.1.trackMPD'!K:K/(24*60*60),
       MATCH(1,
             (A5520='2.1.trackMPD'!A:A)*
             (C5520='2.1.trackMPD'!D:D)*
             (D5520/10^6='2.1.trackMPD'!H:H)*
             (E5520='2.1.trackMPD'!F:F),
0))</f>
        <v>0</v>
      </c>
    </row>
    <row r="5521" spans="1:9" x14ac:dyDescent="0.2">
      <c r="A5521" s="160" t="s">
        <v>29</v>
      </c>
      <c r="B5521" s="160" t="s">
        <v>168</v>
      </c>
      <c r="C5521" s="160">
        <f>_xlfn.XLOOKUP(B5521,'2.1.trackMPD'!$R$7:$R$29,'2.1.trackMPD'!$T$7:$T$29)</f>
        <v>6</v>
      </c>
      <c r="D5521" s="160">
        <v>10</v>
      </c>
      <c r="E5521" s="160" t="s">
        <v>6390</v>
      </c>
      <c r="F5521" s="160" t="s">
        <v>110</v>
      </c>
      <c r="G5521" s="160" t="s">
        <v>140</v>
      </c>
      <c r="H5521" s="160" t="s">
        <v>6393</v>
      </c>
      <c r="I5521" s="160" cm="1">
        <f t="array" ref="I5521">INDEX('2.1.trackMPD'!L:L/(24*60*60),
       MATCH(1,
             (A5521='2.1.trackMPD'!A:A)*
             (C5521='2.1.trackMPD'!D:D)*
             (D5521/10^6='2.1.trackMPD'!H:H)*
             (E5521='2.1.trackMPD'!F:F),
0))</f>
        <v>0</v>
      </c>
    </row>
    <row r="5522" spans="1:9" x14ac:dyDescent="0.2">
      <c r="A5522" s="160" t="s">
        <v>29</v>
      </c>
      <c r="B5522" s="160" t="s">
        <v>168</v>
      </c>
      <c r="C5522" s="160">
        <f>_xlfn.XLOOKUP(B5522,'2.1.trackMPD'!$R$7:$R$29,'2.1.trackMPD'!$T$7:$T$29)</f>
        <v>6</v>
      </c>
      <c r="D5522" s="160">
        <v>100</v>
      </c>
      <c r="E5522" s="160" t="s">
        <v>6390</v>
      </c>
      <c r="F5522" s="160" t="s">
        <v>110</v>
      </c>
      <c r="G5522" s="160" t="s">
        <v>124</v>
      </c>
      <c r="H5522" s="160" t="s">
        <v>6392</v>
      </c>
      <c r="I5522" s="160" cm="1">
        <f t="array" ref="I5522">INDEX('2.1.trackMPD'!I:I/(24*60*60),
       MATCH(1,
             (A5522='2.1.trackMPD'!A:A)*
             (C5522='2.1.trackMPD'!D:D)*
             (D5522/10^6='2.1.trackMPD'!H:H)*
             (E5522='2.1.trackMPD'!F:F),
0))</f>
        <v>1.9078839014052083E-3</v>
      </c>
    </row>
    <row r="5523" spans="1:9" x14ac:dyDescent="0.2">
      <c r="A5523" s="160" t="s">
        <v>29</v>
      </c>
      <c r="B5523" s="160" t="s">
        <v>168</v>
      </c>
      <c r="C5523" s="160">
        <f>_xlfn.XLOOKUP(B5523,'2.1.trackMPD'!$R$7:$R$29,'2.1.trackMPD'!$T$7:$T$29)</f>
        <v>6</v>
      </c>
      <c r="D5523" s="160">
        <v>100</v>
      </c>
      <c r="E5523" s="160" t="s">
        <v>6390</v>
      </c>
      <c r="F5523" s="160" t="s">
        <v>110</v>
      </c>
      <c r="G5523" s="160" t="s">
        <v>140</v>
      </c>
      <c r="H5523" s="160" t="s">
        <v>6392</v>
      </c>
      <c r="I5523" s="160" cm="1">
        <f t="array" ref="I5523">INDEX('2.1.trackMPD'!J:J/(24*60*60),
       MATCH(1,
             (A5523='2.1.trackMPD'!A:A)*
             (C5523='2.1.trackMPD'!D:D)*
             (D5523/10^6='2.1.trackMPD'!H:H)*
             (E5523='2.1.trackMPD'!F:F),
0))</f>
        <v>1.5902852927717824E-3</v>
      </c>
    </row>
    <row r="5524" spans="1:9" x14ac:dyDescent="0.2">
      <c r="A5524" s="160" t="s">
        <v>29</v>
      </c>
      <c r="B5524" s="160" t="s">
        <v>168</v>
      </c>
      <c r="C5524" s="160">
        <f>_xlfn.XLOOKUP(B5524,'2.1.trackMPD'!$R$7:$R$29,'2.1.trackMPD'!$T$7:$T$29)</f>
        <v>6</v>
      </c>
      <c r="D5524" s="160">
        <v>100</v>
      </c>
      <c r="E5524" s="160" t="s">
        <v>6390</v>
      </c>
      <c r="F5524" s="160" t="s">
        <v>110</v>
      </c>
      <c r="G5524" s="160" t="s">
        <v>124</v>
      </c>
      <c r="H5524" s="160" t="s">
        <v>6393</v>
      </c>
      <c r="I5524" s="160" cm="1">
        <f t="array" ref="I5524">INDEX('2.1.trackMPD'!K:K/(24*60*60),
       MATCH(1,
             (A5524='2.1.trackMPD'!A:A)*
             (C5524='2.1.trackMPD'!D:D)*
             (D5524/10^6='2.1.trackMPD'!H:H)*
             (E5524='2.1.trackMPD'!F:F),
0))</f>
        <v>0</v>
      </c>
    </row>
    <row r="5525" spans="1:9" x14ac:dyDescent="0.2">
      <c r="A5525" s="160" t="s">
        <v>29</v>
      </c>
      <c r="B5525" s="160" t="s">
        <v>168</v>
      </c>
      <c r="C5525" s="160">
        <f>_xlfn.XLOOKUP(B5525,'2.1.trackMPD'!$R$7:$R$29,'2.1.trackMPD'!$T$7:$T$29)</f>
        <v>6</v>
      </c>
      <c r="D5525" s="160">
        <v>100</v>
      </c>
      <c r="E5525" s="160" t="s">
        <v>6390</v>
      </c>
      <c r="F5525" s="160" t="s">
        <v>110</v>
      </c>
      <c r="G5525" s="160" t="s">
        <v>140</v>
      </c>
      <c r="H5525" s="160" t="s">
        <v>6393</v>
      </c>
      <c r="I5525" s="160" cm="1">
        <f t="array" ref="I5525">INDEX('2.1.trackMPD'!L:L/(24*60*60),
       MATCH(1,
             (A5525='2.1.trackMPD'!A:A)*
             (C5525='2.1.trackMPD'!D:D)*
             (D5525/10^6='2.1.trackMPD'!H:H)*
             (E5525='2.1.trackMPD'!F:F),
0))</f>
        <v>0</v>
      </c>
    </row>
    <row r="5526" spans="1:9" x14ac:dyDescent="0.2">
      <c r="A5526" s="160" t="s">
        <v>29</v>
      </c>
      <c r="B5526" s="160" t="s">
        <v>168</v>
      </c>
      <c r="C5526" s="160">
        <f>_xlfn.XLOOKUP(B5526,'2.1.trackMPD'!$R$7:$R$29,'2.1.trackMPD'!$T$7:$T$29)</f>
        <v>6</v>
      </c>
      <c r="D5526" s="160">
        <v>1000</v>
      </c>
      <c r="E5526" s="160" t="s">
        <v>6390</v>
      </c>
      <c r="F5526" s="160" t="s">
        <v>110</v>
      </c>
      <c r="G5526" s="160" t="s">
        <v>124</v>
      </c>
      <c r="H5526" s="160" t="s">
        <v>6392</v>
      </c>
      <c r="I5526" s="160" cm="1">
        <f t="array" ref="I5526">INDEX('2.1.trackMPD'!I:I/(24*60*60),
       MATCH(1,
             (A5526='2.1.trackMPD'!A:A)*
             (C5526='2.1.trackMPD'!D:D)*
             (D5526/10^6='2.1.trackMPD'!H:H)*
             (E5526='2.1.trackMPD'!F:F),
0))</f>
        <v>6.9026517600309145E-2</v>
      </c>
    </row>
    <row r="5527" spans="1:9" x14ac:dyDescent="0.2">
      <c r="A5527" s="160" t="s">
        <v>29</v>
      </c>
      <c r="B5527" s="160" t="s">
        <v>168</v>
      </c>
      <c r="C5527" s="160">
        <f>_xlfn.XLOOKUP(B5527,'2.1.trackMPD'!$R$7:$R$29,'2.1.trackMPD'!$T$7:$T$29)</f>
        <v>6</v>
      </c>
      <c r="D5527" s="160">
        <v>1000</v>
      </c>
      <c r="E5527" s="160" t="s">
        <v>6390</v>
      </c>
      <c r="F5527" s="160" t="s">
        <v>110</v>
      </c>
      <c r="G5527" s="160" t="s">
        <v>140</v>
      </c>
      <c r="H5527" s="160" t="s">
        <v>6392</v>
      </c>
      <c r="I5527" s="160" cm="1">
        <f t="array" ref="I5527">INDEX('2.1.trackMPD'!J:J/(24*60*60),
       MATCH(1,
             (A5527='2.1.trackMPD'!A:A)*
             (C5527='2.1.trackMPD'!D:D)*
             (D5527/10^6='2.1.trackMPD'!H:H)*
             (E5527='2.1.trackMPD'!F:F),
0))</f>
        <v>5.8407045267688307E-2</v>
      </c>
    </row>
    <row r="5528" spans="1:9" x14ac:dyDescent="0.2">
      <c r="A5528" s="160" t="s">
        <v>29</v>
      </c>
      <c r="B5528" s="160" t="s">
        <v>168</v>
      </c>
      <c r="C5528" s="160">
        <f>_xlfn.XLOOKUP(B5528,'2.1.trackMPD'!$R$7:$R$29,'2.1.trackMPD'!$T$7:$T$29)</f>
        <v>6</v>
      </c>
      <c r="D5528" s="160">
        <v>1000</v>
      </c>
      <c r="E5528" s="160" t="s">
        <v>6390</v>
      </c>
      <c r="F5528" s="160" t="s">
        <v>110</v>
      </c>
      <c r="G5528" s="160" t="s">
        <v>124</v>
      </c>
      <c r="H5528" s="160" t="s">
        <v>6393</v>
      </c>
      <c r="I5528" s="160" cm="1">
        <f t="array" ref="I5528">INDEX('2.1.trackMPD'!K:K/(24*60*60),
       MATCH(1,
             (A5528='2.1.trackMPD'!A:A)*
             (C5528='2.1.trackMPD'!D:D)*
             (D5528/10^6='2.1.trackMPD'!H:H)*
             (E5528='2.1.trackMPD'!F:F),
0))</f>
        <v>0</v>
      </c>
    </row>
    <row r="5529" spans="1:9" x14ac:dyDescent="0.2">
      <c r="A5529" s="160" t="s">
        <v>29</v>
      </c>
      <c r="B5529" s="160" t="s">
        <v>168</v>
      </c>
      <c r="C5529" s="160">
        <f>_xlfn.XLOOKUP(B5529,'2.1.trackMPD'!$R$7:$R$29,'2.1.trackMPD'!$T$7:$T$29)</f>
        <v>6</v>
      </c>
      <c r="D5529" s="160">
        <v>1000</v>
      </c>
      <c r="E5529" s="160" t="s">
        <v>6390</v>
      </c>
      <c r="F5529" s="160" t="s">
        <v>110</v>
      </c>
      <c r="G5529" s="160" t="s">
        <v>140</v>
      </c>
      <c r="H5529" s="160" t="s">
        <v>6393</v>
      </c>
      <c r="I5529" s="160" cm="1">
        <f t="array" ref="I5529">INDEX('2.1.trackMPD'!L:L/(24*60*60),
       MATCH(1,
             (A5529='2.1.trackMPD'!A:A)*
             (C5529='2.1.trackMPD'!D:D)*
             (D5529/10^6='2.1.trackMPD'!H:H)*
             (E5529='2.1.trackMPD'!F:F),
0))</f>
        <v>0</v>
      </c>
    </row>
    <row r="5530" spans="1:9" x14ac:dyDescent="0.2">
      <c r="A5530" s="160" t="s">
        <v>29</v>
      </c>
      <c r="B5530" s="160" t="s">
        <v>168</v>
      </c>
      <c r="C5530" s="160">
        <f>_xlfn.XLOOKUP(B5530,'2.1.trackMPD'!$R$7:$R$29,'2.1.trackMPD'!$T$7:$T$29)</f>
        <v>6</v>
      </c>
      <c r="D5530" s="160">
        <v>5000</v>
      </c>
      <c r="E5530" s="160" t="s">
        <v>6390</v>
      </c>
      <c r="F5530" s="160" t="s">
        <v>110</v>
      </c>
      <c r="G5530" s="160" t="s">
        <v>124</v>
      </c>
      <c r="H5530" s="160" t="s">
        <v>6392</v>
      </c>
      <c r="I5530" s="160" cm="1">
        <f t="array" ref="I5530">INDEX('2.1.trackMPD'!I:I/(24*60*60),
       MATCH(1,
             (A5530='2.1.trackMPD'!A:A)*
             (C5530='2.1.trackMPD'!D:D)*
             (D5530/10^6='2.1.trackMPD'!H:H)*
             (E5530='2.1.trackMPD'!F:F),
0))</f>
        <v>0.27223873585785879</v>
      </c>
    </row>
    <row r="5531" spans="1:9" x14ac:dyDescent="0.2">
      <c r="A5531" s="160" t="s">
        <v>29</v>
      </c>
      <c r="B5531" s="160" t="s">
        <v>168</v>
      </c>
      <c r="C5531" s="160">
        <f>_xlfn.XLOOKUP(B5531,'2.1.trackMPD'!$R$7:$R$29,'2.1.trackMPD'!$T$7:$T$29)</f>
        <v>6</v>
      </c>
      <c r="D5531" s="160">
        <v>5000</v>
      </c>
      <c r="E5531" s="160" t="s">
        <v>6390</v>
      </c>
      <c r="F5531" s="160" t="s">
        <v>110</v>
      </c>
      <c r="G5531" s="160" t="s">
        <v>140</v>
      </c>
      <c r="H5531" s="160" t="s">
        <v>6392</v>
      </c>
      <c r="I5531" s="160" cm="1">
        <f t="array" ref="I5531">INDEX('2.1.trackMPD'!J:J/(24*60*60),
       MATCH(1,
             (A5531='2.1.trackMPD'!A:A)*
             (C5531='2.1.trackMPD'!D:D)*
             (D5531/10^6='2.1.trackMPD'!H:H)*
             (E5531='2.1.trackMPD'!F:F),
0))</f>
        <v>0.23035559245581597</v>
      </c>
    </row>
    <row r="5532" spans="1:9" x14ac:dyDescent="0.2">
      <c r="A5532" s="160" t="s">
        <v>29</v>
      </c>
      <c r="B5532" s="160" t="s">
        <v>168</v>
      </c>
      <c r="C5532" s="160">
        <f>_xlfn.XLOOKUP(B5532,'2.1.trackMPD'!$R$7:$R$29,'2.1.trackMPD'!$T$7:$T$29)</f>
        <v>6</v>
      </c>
      <c r="D5532" s="160">
        <v>5000</v>
      </c>
      <c r="E5532" s="160" t="s">
        <v>6390</v>
      </c>
      <c r="F5532" s="160" t="s">
        <v>110</v>
      </c>
      <c r="G5532" s="160" t="s">
        <v>124</v>
      </c>
      <c r="H5532" s="160" t="s">
        <v>6393</v>
      </c>
      <c r="I5532" s="160" cm="1">
        <f t="array" ref="I5532">INDEX('2.1.trackMPD'!K:K/(24*60*60),
       MATCH(1,
             (A5532='2.1.trackMPD'!A:A)*
             (C5532='2.1.trackMPD'!D:D)*
             (D5532/10^6='2.1.trackMPD'!H:H)*
             (E5532='2.1.trackMPD'!F:F),
0))</f>
        <v>0</v>
      </c>
    </row>
    <row r="5533" spans="1:9" x14ac:dyDescent="0.2">
      <c r="A5533" s="160" t="s">
        <v>29</v>
      </c>
      <c r="B5533" s="160" t="s">
        <v>168</v>
      </c>
      <c r="C5533" s="160">
        <f>_xlfn.XLOOKUP(B5533,'2.1.trackMPD'!$R$7:$R$29,'2.1.trackMPD'!$T$7:$T$29)</f>
        <v>6</v>
      </c>
      <c r="D5533" s="160">
        <v>5000</v>
      </c>
      <c r="E5533" s="160" t="s">
        <v>6390</v>
      </c>
      <c r="F5533" s="160" t="s">
        <v>110</v>
      </c>
      <c r="G5533" s="160" t="s">
        <v>140</v>
      </c>
      <c r="H5533" s="160" t="s">
        <v>6393</v>
      </c>
      <c r="I5533" s="160" cm="1">
        <f t="array" ref="I5533">INDEX('2.1.trackMPD'!L:L/(24*60*60),
       MATCH(1,
             (A5533='2.1.trackMPD'!A:A)*
             (C5533='2.1.trackMPD'!D:D)*
             (D5533/10^6='2.1.trackMPD'!H:H)*
             (E5533='2.1.trackMPD'!F:F),
0))</f>
        <v>0</v>
      </c>
    </row>
    <row r="5534" spans="1:9" x14ac:dyDescent="0.2">
      <c r="A5534" s="160" t="s">
        <v>29</v>
      </c>
      <c r="B5534" s="160" t="s">
        <v>168</v>
      </c>
      <c r="C5534" s="160">
        <f>_xlfn.XLOOKUP(B5534,'2.1.trackMPD'!$R$7:$R$29,'2.1.trackMPD'!$T$7:$T$29)</f>
        <v>6</v>
      </c>
      <c r="D5534" s="160">
        <v>1</v>
      </c>
      <c r="E5534" s="160" t="s">
        <v>6394</v>
      </c>
      <c r="F5534" s="160" t="s">
        <v>110</v>
      </c>
      <c r="G5534" s="160" t="s">
        <v>124</v>
      </c>
      <c r="H5534" s="160" t="s">
        <v>6392</v>
      </c>
      <c r="I5534" s="160" cm="1">
        <f t="array" ref="I5534">INDEX('2.1.trackMPD'!I:I/(24*60*60),
       MATCH(1,
             (A5534='2.1.trackMPD'!A:A)*
             (C5534='2.1.trackMPD'!D:D)*
             (D5534/10^6='2.1.trackMPD'!H:H)*
             (E5534='2.1.trackMPD'!F:F),
0))</f>
        <v>4.6847173377966895E-6</v>
      </c>
    </row>
    <row r="5535" spans="1:9" x14ac:dyDescent="0.2">
      <c r="A5535" s="160" t="s">
        <v>29</v>
      </c>
      <c r="B5535" s="160" t="s">
        <v>168</v>
      </c>
      <c r="C5535" s="160">
        <f>_xlfn.XLOOKUP(B5535,'2.1.trackMPD'!$R$7:$R$29,'2.1.trackMPD'!$T$7:$T$29)</f>
        <v>6</v>
      </c>
      <c r="D5535" s="160">
        <v>1</v>
      </c>
      <c r="E5535" s="160" t="s">
        <v>6394</v>
      </c>
      <c r="F5535" s="160" t="s">
        <v>110</v>
      </c>
      <c r="G5535" s="160" t="s">
        <v>140</v>
      </c>
      <c r="H5535" s="160" t="s">
        <v>6392</v>
      </c>
      <c r="I5535" s="160" cm="1">
        <f t="array" ref="I5535">INDEX('2.1.trackMPD'!J:J/(24*60*60),
       MATCH(1,
             (A5535='2.1.trackMPD'!A:A)*
             (C5535='2.1.trackMPD'!D:D)*
             (D5535/10^6='2.1.trackMPD'!H:H)*
             (E5535='2.1.trackMPD'!F:F),
0))</f>
        <v>2.7374464520920833E-5</v>
      </c>
    </row>
    <row r="5536" spans="1:9" x14ac:dyDescent="0.2">
      <c r="A5536" s="160" t="s">
        <v>29</v>
      </c>
      <c r="B5536" s="160" t="s">
        <v>168</v>
      </c>
      <c r="C5536" s="160">
        <f>_xlfn.XLOOKUP(B5536,'2.1.trackMPD'!$R$7:$R$29,'2.1.trackMPD'!$T$7:$T$29)</f>
        <v>6</v>
      </c>
      <c r="D5536" s="160">
        <v>1</v>
      </c>
      <c r="E5536" s="160" t="s">
        <v>6394</v>
      </c>
      <c r="F5536" s="160" t="s">
        <v>110</v>
      </c>
      <c r="G5536" s="160" t="s">
        <v>124</v>
      </c>
      <c r="H5536" s="160" t="s">
        <v>6393</v>
      </c>
      <c r="I5536" s="160" cm="1">
        <f t="array" ref="I5536">INDEX('2.1.trackMPD'!K:K/(24*60*60),
       MATCH(1,
             (A5536='2.1.trackMPD'!A:A)*
             (C5536='2.1.trackMPD'!D:D)*
             (D5536/10^6='2.1.trackMPD'!H:H)*
             (E5536='2.1.trackMPD'!F:F),
0))</f>
        <v>0</v>
      </c>
    </row>
    <row r="5537" spans="1:9" x14ac:dyDescent="0.2">
      <c r="A5537" s="160" t="s">
        <v>29</v>
      </c>
      <c r="B5537" s="160" t="s">
        <v>168</v>
      </c>
      <c r="C5537" s="160">
        <f>_xlfn.XLOOKUP(B5537,'2.1.trackMPD'!$R$7:$R$29,'2.1.trackMPD'!$T$7:$T$29)</f>
        <v>6</v>
      </c>
      <c r="D5537" s="160">
        <v>1</v>
      </c>
      <c r="E5537" s="160" t="s">
        <v>6394</v>
      </c>
      <c r="F5537" s="160" t="s">
        <v>110</v>
      </c>
      <c r="G5537" s="160" t="s">
        <v>140</v>
      </c>
      <c r="H5537" s="160" t="s">
        <v>6393</v>
      </c>
      <c r="I5537" s="160" cm="1">
        <f t="array" ref="I5537">INDEX('2.1.trackMPD'!L:L/(24*60*60),
       MATCH(1,
             (A5537='2.1.trackMPD'!A:A)*
             (C5537='2.1.trackMPD'!D:D)*
             (D5537/10^6='2.1.trackMPD'!H:H)*
             (E5537='2.1.trackMPD'!F:F),
0))</f>
        <v>0</v>
      </c>
    </row>
    <row r="5538" spans="1:9" x14ac:dyDescent="0.2">
      <c r="A5538" s="160" t="s">
        <v>29</v>
      </c>
      <c r="B5538" s="160" t="s">
        <v>168</v>
      </c>
      <c r="C5538" s="160">
        <f>_xlfn.XLOOKUP(B5538,'2.1.trackMPD'!$R$7:$R$29,'2.1.trackMPD'!$T$7:$T$29)</f>
        <v>6</v>
      </c>
      <c r="D5538" s="160">
        <v>10</v>
      </c>
      <c r="E5538" s="160" t="s">
        <v>6394</v>
      </c>
      <c r="F5538" s="160" t="s">
        <v>110</v>
      </c>
      <c r="G5538" s="160" t="s">
        <v>124</v>
      </c>
      <c r="H5538" s="160" t="s">
        <v>6392</v>
      </c>
      <c r="I5538" s="160" cm="1">
        <f t="array" ref="I5538">INDEX('2.1.trackMPD'!I:I/(24*60*60),
       MATCH(1,
             (A5538='2.1.trackMPD'!A:A)*
             (C5538='2.1.trackMPD'!D:D)*
             (D5538/10^6='2.1.trackMPD'!H:H)*
             (E5538='2.1.trackMPD'!F:F),
0))</f>
        <v>6.9867587563387498E-5</v>
      </c>
    </row>
    <row r="5539" spans="1:9" x14ac:dyDescent="0.2">
      <c r="A5539" s="160" t="s">
        <v>29</v>
      </c>
      <c r="B5539" s="160" t="s">
        <v>168</v>
      </c>
      <c r="C5539" s="160">
        <f>_xlfn.XLOOKUP(B5539,'2.1.trackMPD'!$R$7:$R$29,'2.1.trackMPD'!$T$7:$T$29)</f>
        <v>6</v>
      </c>
      <c r="D5539" s="160">
        <v>10</v>
      </c>
      <c r="E5539" s="160" t="s">
        <v>6394</v>
      </c>
      <c r="F5539" s="160" t="s">
        <v>110</v>
      </c>
      <c r="G5539" s="160" t="s">
        <v>140</v>
      </c>
      <c r="H5539" s="160" t="s">
        <v>6392</v>
      </c>
      <c r="I5539" s="160" cm="1">
        <f t="array" ref="I5539">INDEX('2.1.trackMPD'!J:J/(24*60*60),
       MATCH(1,
             (A5539='2.1.trackMPD'!A:A)*
             (C5539='2.1.trackMPD'!D:D)*
             (D5539/10^6='2.1.trackMPD'!H:H)*
             (E5539='2.1.trackMPD'!F:F),
0))</f>
        <v>7.3893499774024769E-5</v>
      </c>
    </row>
    <row r="5540" spans="1:9" x14ac:dyDescent="0.2">
      <c r="A5540" s="160" t="s">
        <v>29</v>
      </c>
      <c r="B5540" s="160" t="s">
        <v>168</v>
      </c>
      <c r="C5540" s="160">
        <f>_xlfn.XLOOKUP(B5540,'2.1.trackMPD'!$R$7:$R$29,'2.1.trackMPD'!$T$7:$T$29)</f>
        <v>6</v>
      </c>
      <c r="D5540" s="160">
        <v>10</v>
      </c>
      <c r="E5540" s="160" t="s">
        <v>6394</v>
      </c>
      <c r="F5540" s="160" t="s">
        <v>110</v>
      </c>
      <c r="G5540" s="160" t="s">
        <v>124</v>
      </c>
      <c r="H5540" s="160" t="s">
        <v>6393</v>
      </c>
      <c r="I5540" s="160" cm="1">
        <f t="array" ref="I5540">INDEX('2.1.trackMPD'!K:K/(24*60*60),
       MATCH(1,
             (A5540='2.1.trackMPD'!A:A)*
             (C5540='2.1.trackMPD'!D:D)*
             (D5540/10^6='2.1.trackMPD'!H:H)*
             (E5540='2.1.trackMPD'!F:F),
0))</f>
        <v>0</v>
      </c>
    </row>
    <row r="5541" spans="1:9" x14ac:dyDescent="0.2">
      <c r="A5541" s="160" t="s">
        <v>29</v>
      </c>
      <c r="B5541" s="160" t="s">
        <v>168</v>
      </c>
      <c r="C5541" s="160">
        <f>_xlfn.XLOOKUP(B5541,'2.1.trackMPD'!$R$7:$R$29,'2.1.trackMPD'!$T$7:$T$29)</f>
        <v>6</v>
      </c>
      <c r="D5541" s="160">
        <v>10</v>
      </c>
      <c r="E5541" s="160" t="s">
        <v>6394</v>
      </c>
      <c r="F5541" s="160" t="s">
        <v>110</v>
      </c>
      <c r="G5541" s="160" t="s">
        <v>140</v>
      </c>
      <c r="H5541" s="160" t="s">
        <v>6393</v>
      </c>
      <c r="I5541" s="160" cm="1">
        <f t="array" ref="I5541">INDEX('2.1.trackMPD'!L:L/(24*60*60),
       MATCH(1,
             (A5541='2.1.trackMPD'!A:A)*
             (C5541='2.1.trackMPD'!D:D)*
             (D5541/10^6='2.1.trackMPD'!H:H)*
             (E5541='2.1.trackMPD'!F:F),
0))</f>
        <v>0</v>
      </c>
    </row>
    <row r="5542" spans="1:9" x14ac:dyDescent="0.2">
      <c r="A5542" s="160" t="s">
        <v>29</v>
      </c>
      <c r="B5542" s="160" t="s">
        <v>168</v>
      </c>
      <c r="C5542" s="160">
        <f>_xlfn.XLOOKUP(B5542,'2.1.trackMPD'!$R$7:$R$29,'2.1.trackMPD'!$T$7:$T$29)</f>
        <v>6</v>
      </c>
      <c r="D5542" s="160">
        <v>100</v>
      </c>
      <c r="E5542" s="160" t="s">
        <v>6394</v>
      </c>
      <c r="F5542" s="160" t="s">
        <v>110</v>
      </c>
      <c r="G5542" s="160" t="s">
        <v>124</v>
      </c>
      <c r="H5542" s="160" t="s">
        <v>6392</v>
      </c>
      <c r="I5542" s="160" cm="1">
        <f t="array" ref="I5542">INDEX('2.1.trackMPD'!I:I/(24*60*60),
       MATCH(1,
             (A5542='2.1.trackMPD'!A:A)*
             (C5542='2.1.trackMPD'!D:D)*
             (D5542/10^6='2.1.trackMPD'!H:H)*
             (E5542='2.1.trackMPD'!F:F),
0))</f>
        <v>5.550871126828125E-3</v>
      </c>
    </row>
    <row r="5543" spans="1:9" x14ac:dyDescent="0.2">
      <c r="A5543" s="160" t="s">
        <v>29</v>
      </c>
      <c r="B5543" s="160" t="s">
        <v>168</v>
      </c>
      <c r="C5543" s="160">
        <f>_xlfn.XLOOKUP(B5543,'2.1.trackMPD'!$R$7:$R$29,'2.1.trackMPD'!$T$7:$T$29)</f>
        <v>6</v>
      </c>
      <c r="D5543" s="160">
        <v>100</v>
      </c>
      <c r="E5543" s="160" t="s">
        <v>6394</v>
      </c>
      <c r="F5543" s="160" t="s">
        <v>110</v>
      </c>
      <c r="G5543" s="160" t="s">
        <v>140</v>
      </c>
      <c r="H5543" s="160" t="s">
        <v>6392</v>
      </c>
      <c r="I5543" s="160" cm="1">
        <f t="array" ref="I5543">INDEX('2.1.trackMPD'!J:J/(24*60*60),
       MATCH(1,
             (A5543='2.1.trackMPD'!A:A)*
             (C5543='2.1.trackMPD'!D:D)*
             (D5543/10^6='2.1.trackMPD'!H:H)*
             (E5543='2.1.trackMPD'!F:F),
0))</f>
        <v>4.6968908019653817E-3</v>
      </c>
    </row>
    <row r="5544" spans="1:9" x14ac:dyDescent="0.2">
      <c r="A5544" s="160" t="s">
        <v>29</v>
      </c>
      <c r="B5544" s="160" t="s">
        <v>168</v>
      </c>
      <c r="C5544" s="160">
        <f>_xlfn.XLOOKUP(B5544,'2.1.trackMPD'!$R$7:$R$29,'2.1.trackMPD'!$T$7:$T$29)</f>
        <v>6</v>
      </c>
      <c r="D5544" s="160">
        <v>100</v>
      </c>
      <c r="E5544" s="160" t="s">
        <v>6394</v>
      </c>
      <c r="F5544" s="160" t="s">
        <v>110</v>
      </c>
      <c r="G5544" s="160" t="s">
        <v>124</v>
      </c>
      <c r="H5544" s="160" t="s">
        <v>6393</v>
      </c>
      <c r="I5544" s="160" cm="1">
        <f t="array" ref="I5544">INDEX('2.1.trackMPD'!K:K/(24*60*60),
       MATCH(1,
             (A5544='2.1.trackMPD'!A:A)*
             (C5544='2.1.trackMPD'!D:D)*
             (D5544/10^6='2.1.trackMPD'!H:H)*
             (E5544='2.1.trackMPD'!F:F),
0))</f>
        <v>0</v>
      </c>
    </row>
    <row r="5545" spans="1:9" x14ac:dyDescent="0.2">
      <c r="A5545" s="160" t="s">
        <v>29</v>
      </c>
      <c r="B5545" s="160" t="s">
        <v>168</v>
      </c>
      <c r="C5545" s="160">
        <f>_xlfn.XLOOKUP(B5545,'2.1.trackMPD'!$R$7:$R$29,'2.1.trackMPD'!$T$7:$T$29)</f>
        <v>6</v>
      </c>
      <c r="D5545" s="160">
        <v>100</v>
      </c>
      <c r="E5545" s="160" t="s">
        <v>6394</v>
      </c>
      <c r="F5545" s="160" t="s">
        <v>110</v>
      </c>
      <c r="G5545" s="160" t="s">
        <v>140</v>
      </c>
      <c r="H5545" s="160" t="s">
        <v>6393</v>
      </c>
      <c r="I5545" s="160" cm="1">
        <f t="array" ref="I5545">INDEX('2.1.trackMPD'!L:L/(24*60*60),
       MATCH(1,
             (A5545='2.1.trackMPD'!A:A)*
             (C5545='2.1.trackMPD'!D:D)*
             (D5545/10^6='2.1.trackMPD'!H:H)*
             (E5545='2.1.trackMPD'!F:F),
0))</f>
        <v>0</v>
      </c>
    </row>
    <row r="5546" spans="1:9" x14ac:dyDescent="0.2">
      <c r="A5546" s="160" t="s">
        <v>29</v>
      </c>
      <c r="B5546" s="160" t="s">
        <v>168</v>
      </c>
      <c r="C5546" s="160">
        <f>_xlfn.XLOOKUP(B5546,'2.1.trackMPD'!$R$7:$R$29,'2.1.trackMPD'!$T$7:$T$29)</f>
        <v>6</v>
      </c>
      <c r="D5546" s="160">
        <v>1000</v>
      </c>
      <c r="E5546" s="160" t="s">
        <v>6394</v>
      </c>
      <c r="F5546" s="160" t="s">
        <v>110</v>
      </c>
      <c r="G5546" s="160" t="s">
        <v>124</v>
      </c>
      <c r="H5546" s="160" t="s">
        <v>6392</v>
      </c>
      <c r="I5546" s="160" cm="1">
        <f t="array" ref="I5546">INDEX('2.1.trackMPD'!I:I/(24*60*60),
       MATCH(1,
             (A5546='2.1.trackMPD'!A:A)*
             (C5546='2.1.trackMPD'!D:D)*
             (D5546/10^6='2.1.trackMPD'!H:H)*
             (E5546='2.1.trackMPD'!F:F),
0))</f>
        <v>6.2418917271793058E-2</v>
      </c>
    </row>
    <row r="5547" spans="1:9" x14ac:dyDescent="0.2">
      <c r="A5547" s="160" t="s">
        <v>29</v>
      </c>
      <c r="B5547" s="160" t="s">
        <v>168</v>
      </c>
      <c r="C5547" s="160">
        <f>_xlfn.XLOOKUP(B5547,'2.1.trackMPD'!$R$7:$R$29,'2.1.trackMPD'!$T$7:$T$29)</f>
        <v>6</v>
      </c>
      <c r="D5547" s="160">
        <v>1000</v>
      </c>
      <c r="E5547" s="160" t="s">
        <v>6394</v>
      </c>
      <c r="F5547" s="160" t="s">
        <v>110</v>
      </c>
      <c r="G5547" s="160" t="s">
        <v>140</v>
      </c>
      <c r="H5547" s="160" t="s">
        <v>6392</v>
      </c>
      <c r="I5547" s="160" cm="1">
        <f t="array" ref="I5547">INDEX('2.1.trackMPD'!J:J/(24*60*60),
       MATCH(1,
             (A5547='2.1.trackMPD'!A:A)*
             (C5547='2.1.trackMPD'!D:D)*
             (D5547/10^6='2.1.trackMPD'!H:H)*
             (E5547='2.1.trackMPD'!F:F),
0))</f>
        <v>5.2815994289843987E-2</v>
      </c>
    </row>
    <row r="5548" spans="1:9" x14ac:dyDescent="0.2">
      <c r="A5548" s="160" t="s">
        <v>29</v>
      </c>
      <c r="B5548" s="160" t="s">
        <v>168</v>
      </c>
      <c r="C5548" s="160">
        <f>_xlfn.XLOOKUP(B5548,'2.1.trackMPD'!$R$7:$R$29,'2.1.trackMPD'!$T$7:$T$29)</f>
        <v>6</v>
      </c>
      <c r="D5548" s="160">
        <v>1000</v>
      </c>
      <c r="E5548" s="160" t="s">
        <v>6394</v>
      </c>
      <c r="F5548" s="160" t="s">
        <v>110</v>
      </c>
      <c r="G5548" s="160" t="s">
        <v>124</v>
      </c>
      <c r="H5548" s="160" t="s">
        <v>6393</v>
      </c>
      <c r="I5548" s="160" cm="1">
        <f t="array" ref="I5548">INDEX('2.1.trackMPD'!K:K/(24*60*60),
       MATCH(1,
             (A5548='2.1.trackMPD'!A:A)*
             (C5548='2.1.trackMPD'!D:D)*
             (D5548/10^6='2.1.trackMPD'!H:H)*
             (E5548='2.1.trackMPD'!F:F),
0))</f>
        <v>0</v>
      </c>
    </row>
    <row r="5549" spans="1:9" x14ac:dyDescent="0.2">
      <c r="A5549" s="160" t="s">
        <v>29</v>
      </c>
      <c r="B5549" s="160" t="s">
        <v>168</v>
      </c>
      <c r="C5549" s="160">
        <f>_xlfn.XLOOKUP(B5549,'2.1.trackMPD'!$R$7:$R$29,'2.1.trackMPD'!$T$7:$T$29)</f>
        <v>6</v>
      </c>
      <c r="D5549" s="160">
        <v>1000</v>
      </c>
      <c r="E5549" s="160" t="s">
        <v>6394</v>
      </c>
      <c r="F5549" s="160" t="s">
        <v>110</v>
      </c>
      <c r="G5549" s="160" t="s">
        <v>140</v>
      </c>
      <c r="H5549" s="160" t="s">
        <v>6393</v>
      </c>
      <c r="I5549" s="160" cm="1">
        <f t="array" ref="I5549">INDEX('2.1.trackMPD'!L:L/(24*60*60),
       MATCH(1,
             (A5549='2.1.trackMPD'!A:A)*
             (C5549='2.1.trackMPD'!D:D)*
             (D5549/10^6='2.1.trackMPD'!H:H)*
             (E5549='2.1.trackMPD'!F:F),
0))</f>
        <v>0</v>
      </c>
    </row>
    <row r="5550" spans="1:9" x14ac:dyDescent="0.2">
      <c r="A5550" s="160" t="s">
        <v>29</v>
      </c>
      <c r="B5550" s="160" t="s">
        <v>168</v>
      </c>
      <c r="C5550" s="160">
        <f>_xlfn.XLOOKUP(B5550,'2.1.trackMPD'!$R$7:$R$29,'2.1.trackMPD'!$T$7:$T$29)</f>
        <v>6</v>
      </c>
      <c r="D5550" s="160">
        <v>5000</v>
      </c>
      <c r="E5550" s="160" t="s">
        <v>6394</v>
      </c>
      <c r="F5550" s="160" t="s">
        <v>110</v>
      </c>
      <c r="G5550" s="160" t="s">
        <v>124</v>
      </c>
      <c r="H5550" s="160" t="s">
        <v>6392</v>
      </c>
      <c r="I5550" s="160" cm="1">
        <f t="array" ref="I5550">INDEX('2.1.trackMPD'!I:I/(24*60*60),
       MATCH(1,
             (A5550='2.1.trackMPD'!A:A)*
             (C5550='2.1.trackMPD'!D:D)*
             (D5550/10^6='2.1.trackMPD'!H:H)*
             (E5550='2.1.trackMPD'!F:F),
0))</f>
        <v>0.15137225355181944</v>
      </c>
    </row>
    <row r="5551" spans="1:9" x14ac:dyDescent="0.2">
      <c r="A5551" s="160" t="s">
        <v>29</v>
      </c>
      <c r="B5551" s="160" t="s">
        <v>168</v>
      </c>
      <c r="C5551" s="160">
        <f>_xlfn.XLOOKUP(B5551,'2.1.trackMPD'!$R$7:$R$29,'2.1.trackMPD'!$T$7:$T$29)</f>
        <v>6</v>
      </c>
      <c r="D5551" s="160">
        <v>5000</v>
      </c>
      <c r="E5551" s="160" t="s">
        <v>6394</v>
      </c>
      <c r="F5551" s="160" t="s">
        <v>110</v>
      </c>
      <c r="G5551" s="160" t="s">
        <v>140</v>
      </c>
      <c r="H5551" s="160" t="s">
        <v>6392</v>
      </c>
      <c r="I5551" s="160" cm="1">
        <f t="array" ref="I5551">INDEX('2.1.trackMPD'!J:J/(24*60*60),
       MATCH(1,
             (A5551='2.1.trackMPD'!A:A)*
             (C5551='2.1.trackMPD'!D:D)*
             (D5551/10^6='2.1.trackMPD'!H:H)*
             (E5551='2.1.trackMPD'!F:F),
0))</f>
        <v>0.12808417452137733</v>
      </c>
    </row>
    <row r="5552" spans="1:9" x14ac:dyDescent="0.2">
      <c r="A5552" s="160" t="s">
        <v>29</v>
      </c>
      <c r="B5552" s="160" t="s">
        <v>168</v>
      </c>
      <c r="C5552" s="160">
        <f>_xlfn.XLOOKUP(B5552,'2.1.trackMPD'!$R$7:$R$29,'2.1.trackMPD'!$T$7:$T$29)</f>
        <v>6</v>
      </c>
      <c r="D5552" s="160">
        <v>5000</v>
      </c>
      <c r="E5552" s="160" t="s">
        <v>6394</v>
      </c>
      <c r="F5552" s="160" t="s">
        <v>110</v>
      </c>
      <c r="G5552" s="160" t="s">
        <v>124</v>
      </c>
      <c r="H5552" s="160" t="s">
        <v>6393</v>
      </c>
      <c r="I5552" s="160" cm="1">
        <f t="array" ref="I5552">INDEX('2.1.trackMPD'!K:K/(24*60*60),
       MATCH(1,
             (A5552='2.1.trackMPD'!A:A)*
             (C5552='2.1.trackMPD'!D:D)*
             (D5552/10^6='2.1.trackMPD'!H:H)*
             (E5552='2.1.trackMPD'!F:F),
0))</f>
        <v>0</v>
      </c>
    </row>
    <row r="5553" spans="1:9" x14ac:dyDescent="0.2">
      <c r="A5553" s="160" t="s">
        <v>29</v>
      </c>
      <c r="B5553" s="160" t="s">
        <v>168</v>
      </c>
      <c r="C5553" s="160">
        <f>_xlfn.XLOOKUP(B5553,'2.1.trackMPD'!$R$7:$R$29,'2.1.trackMPD'!$T$7:$T$29)</f>
        <v>6</v>
      </c>
      <c r="D5553" s="160">
        <v>5000</v>
      </c>
      <c r="E5553" s="160" t="s">
        <v>6394</v>
      </c>
      <c r="F5553" s="160" t="s">
        <v>110</v>
      </c>
      <c r="G5553" s="160" t="s">
        <v>140</v>
      </c>
      <c r="H5553" s="160" t="s">
        <v>6393</v>
      </c>
      <c r="I5553" s="160" cm="1">
        <f t="array" ref="I5553">INDEX('2.1.trackMPD'!L:L/(24*60*60),
       MATCH(1,
             (A5553='2.1.trackMPD'!A:A)*
             (C5553='2.1.trackMPD'!D:D)*
             (D5553/10^6='2.1.trackMPD'!H:H)*
             (E5553='2.1.trackMPD'!F:F),
0))</f>
        <v>0</v>
      </c>
    </row>
    <row r="5554" spans="1:9" x14ac:dyDescent="0.2">
      <c r="A5554" s="160" t="s">
        <v>29</v>
      </c>
      <c r="B5554" s="160" t="s">
        <v>168</v>
      </c>
      <c r="C5554" s="160">
        <f>_xlfn.XLOOKUP(B5554,'2.1.trackMPD'!$R$7:$R$29,'2.1.trackMPD'!$T$7:$T$29)</f>
        <v>6</v>
      </c>
      <c r="D5554" s="160">
        <v>1</v>
      </c>
      <c r="E5554" s="160" t="s">
        <v>6395</v>
      </c>
      <c r="F5554" s="160" t="s">
        <v>110</v>
      </c>
      <c r="G5554" s="160" t="s">
        <v>124</v>
      </c>
      <c r="H5554" s="160" t="s">
        <v>6392</v>
      </c>
      <c r="I5554" s="160" t="e" cm="1">
        <f t="array" ref="I5554">INDEX('2.1.trackMPD'!I:I/(24*60*60),
       MATCH(1,
             (A5554='2.1.trackMPD'!A:A)*
             (C5554='2.1.trackMPD'!D:D)*
             (D5554/10^6='2.1.trackMPD'!H:H)*
             (E5554='2.1.trackMPD'!F:F),
0))</f>
        <v>#N/A</v>
      </c>
    </row>
    <row r="5555" spans="1:9" x14ac:dyDescent="0.2">
      <c r="A5555" s="160" t="s">
        <v>29</v>
      </c>
      <c r="B5555" s="160" t="s">
        <v>168</v>
      </c>
      <c r="C5555" s="160">
        <f>_xlfn.XLOOKUP(B5555,'2.1.trackMPD'!$R$7:$R$29,'2.1.trackMPD'!$T$7:$T$29)</f>
        <v>6</v>
      </c>
      <c r="D5555" s="160">
        <v>1</v>
      </c>
      <c r="E5555" s="160" t="s">
        <v>6395</v>
      </c>
      <c r="F5555" s="160" t="s">
        <v>110</v>
      </c>
      <c r="G5555" s="160" t="s">
        <v>140</v>
      </c>
      <c r="H5555" s="160" t="s">
        <v>6392</v>
      </c>
      <c r="I5555" s="160" t="e" cm="1">
        <f t="array" ref="I5555">INDEX('2.1.trackMPD'!J:J/(24*60*60),
       MATCH(1,
             (A5555='2.1.trackMPD'!A:A)*
             (C5555='2.1.trackMPD'!D:D)*
             (D5555/10^6='2.1.trackMPD'!H:H)*
             (E5555='2.1.trackMPD'!F:F),
0))</f>
        <v>#N/A</v>
      </c>
    </row>
    <row r="5556" spans="1:9" x14ac:dyDescent="0.2">
      <c r="A5556" s="160" t="s">
        <v>29</v>
      </c>
      <c r="B5556" s="160" t="s">
        <v>168</v>
      </c>
      <c r="C5556" s="160">
        <f>_xlfn.XLOOKUP(B5556,'2.1.trackMPD'!$R$7:$R$29,'2.1.trackMPD'!$T$7:$T$29)</f>
        <v>6</v>
      </c>
      <c r="D5556" s="160">
        <v>1</v>
      </c>
      <c r="E5556" s="160" t="s">
        <v>6395</v>
      </c>
      <c r="F5556" s="160" t="s">
        <v>110</v>
      </c>
      <c r="G5556" s="160" t="s">
        <v>124</v>
      </c>
      <c r="H5556" s="160" t="s">
        <v>6393</v>
      </c>
      <c r="I5556" s="160" t="e" cm="1">
        <f t="array" ref="I5556">INDEX('2.1.trackMPD'!K:K/(24*60*60),
       MATCH(1,
             (A5556='2.1.trackMPD'!A:A)*
             (C5556='2.1.trackMPD'!D:D)*
             (D5556/10^6='2.1.trackMPD'!H:H)*
             (E5556='2.1.trackMPD'!F:F),
0))</f>
        <v>#N/A</v>
      </c>
    </row>
    <row r="5557" spans="1:9" x14ac:dyDescent="0.2">
      <c r="A5557" s="160" t="s">
        <v>29</v>
      </c>
      <c r="B5557" s="160" t="s">
        <v>168</v>
      </c>
      <c r="C5557" s="160">
        <f>_xlfn.XLOOKUP(B5557,'2.1.trackMPD'!$R$7:$R$29,'2.1.trackMPD'!$T$7:$T$29)</f>
        <v>6</v>
      </c>
      <c r="D5557" s="160">
        <v>1</v>
      </c>
      <c r="E5557" s="160" t="s">
        <v>6395</v>
      </c>
      <c r="F5557" s="160" t="s">
        <v>110</v>
      </c>
      <c r="G5557" s="160" t="s">
        <v>140</v>
      </c>
      <c r="H5557" s="160" t="s">
        <v>6393</v>
      </c>
      <c r="I5557" s="160" t="e" cm="1">
        <f t="array" ref="I5557">INDEX('2.1.trackMPD'!L:L/(24*60*60),
       MATCH(1,
             (A5557='2.1.trackMPD'!A:A)*
             (C5557='2.1.trackMPD'!D:D)*
             (D5557/10^6='2.1.trackMPD'!H:H)*
             (E5557='2.1.trackMPD'!F:F),
0))</f>
        <v>#N/A</v>
      </c>
    </row>
    <row r="5558" spans="1:9" x14ac:dyDescent="0.2">
      <c r="A5558" s="160" t="s">
        <v>29</v>
      </c>
      <c r="B5558" s="160" t="s">
        <v>168</v>
      </c>
      <c r="C5558" s="160">
        <f>_xlfn.XLOOKUP(B5558,'2.1.trackMPD'!$R$7:$R$29,'2.1.trackMPD'!$T$7:$T$29)</f>
        <v>6</v>
      </c>
      <c r="D5558" s="160">
        <v>10</v>
      </c>
      <c r="E5558" s="160" t="s">
        <v>6395</v>
      </c>
      <c r="F5558" s="160" t="s">
        <v>110</v>
      </c>
      <c r="G5558" s="160" t="s">
        <v>124</v>
      </c>
      <c r="H5558" s="160" t="s">
        <v>6392</v>
      </c>
      <c r="I5558" s="160" t="e" cm="1">
        <f t="array" ref="I5558">INDEX('2.1.trackMPD'!I:I/(24*60*60),
       MATCH(1,
             (A5558='2.1.trackMPD'!A:A)*
             (C5558='2.1.trackMPD'!D:D)*
             (D5558/10^6='2.1.trackMPD'!H:H)*
             (E5558='2.1.trackMPD'!F:F),
0))</f>
        <v>#N/A</v>
      </c>
    </row>
    <row r="5559" spans="1:9" x14ac:dyDescent="0.2">
      <c r="A5559" s="160" t="s">
        <v>29</v>
      </c>
      <c r="B5559" s="160" t="s">
        <v>168</v>
      </c>
      <c r="C5559" s="160">
        <f>_xlfn.XLOOKUP(B5559,'2.1.trackMPD'!$R$7:$R$29,'2.1.trackMPD'!$T$7:$T$29)</f>
        <v>6</v>
      </c>
      <c r="D5559" s="160">
        <v>10</v>
      </c>
      <c r="E5559" s="160" t="s">
        <v>6395</v>
      </c>
      <c r="F5559" s="160" t="s">
        <v>110</v>
      </c>
      <c r="G5559" s="160" t="s">
        <v>140</v>
      </c>
      <c r="H5559" s="160" t="s">
        <v>6392</v>
      </c>
      <c r="I5559" s="160" t="e" cm="1">
        <f t="array" ref="I5559">INDEX('2.1.trackMPD'!J:J/(24*60*60),
       MATCH(1,
             (A5559='2.1.trackMPD'!A:A)*
             (C5559='2.1.trackMPD'!D:D)*
             (D5559/10^6='2.1.trackMPD'!H:H)*
             (E5559='2.1.trackMPD'!F:F),
0))</f>
        <v>#N/A</v>
      </c>
    </row>
    <row r="5560" spans="1:9" x14ac:dyDescent="0.2">
      <c r="A5560" s="160" t="s">
        <v>29</v>
      </c>
      <c r="B5560" s="160" t="s">
        <v>168</v>
      </c>
      <c r="C5560" s="160">
        <f>_xlfn.XLOOKUP(B5560,'2.1.trackMPD'!$R$7:$R$29,'2.1.trackMPD'!$T$7:$T$29)</f>
        <v>6</v>
      </c>
      <c r="D5560" s="160">
        <v>10</v>
      </c>
      <c r="E5560" s="160" t="s">
        <v>6395</v>
      </c>
      <c r="F5560" s="160" t="s">
        <v>110</v>
      </c>
      <c r="G5560" s="160" t="s">
        <v>124</v>
      </c>
      <c r="H5560" s="160" t="s">
        <v>6393</v>
      </c>
      <c r="I5560" s="160" t="e" cm="1">
        <f t="array" ref="I5560">INDEX('2.1.trackMPD'!K:K/(24*60*60),
       MATCH(1,
             (A5560='2.1.trackMPD'!A:A)*
             (C5560='2.1.trackMPD'!D:D)*
             (D5560/10^6='2.1.trackMPD'!H:H)*
             (E5560='2.1.trackMPD'!F:F),
0))</f>
        <v>#N/A</v>
      </c>
    </row>
    <row r="5561" spans="1:9" x14ac:dyDescent="0.2">
      <c r="A5561" s="160" t="s">
        <v>29</v>
      </c>
      <c r="B5561" s="160" t="s">
        <v>168</v>
      </c>
      <c r="C5561" s="160">
        <f>_xlfn.XLOOKUP(B5561,'2.1.trackMPD'!$R$7:$R$29,'2.1.trackMPD'!$T$7:$T$29)</f>
        <v>6</v>
      </c>
      <c r="D5561" s="160">
        <v>10</v>
      </c>
      <c r="E5561" s="160" t="s">
        <v>6395</v>
      </c>
      <c r="F5561" s="160" t="s">
        <v>110</v>
      </c>
      <c r="G5561" s="160" t="s">
        <v>140</v>
      </c>
      <c r="H5561" s="160" t="s">
        <v>6393</v>
      </c>
      <c r="I5561" s="160" t="e" cm="1">
        <f t="array" ref="I5561">INDEX('2.1.trackMPD'!L:L/(24*60*60),
       MATCH(1,
             (A5561='2.1.trackMPD'!A:A)*
             (C5561='2.1.trackMPD'!D:D)*
             (D5561/10^6='2.1.trackMPD'!H:H)*
             (E5561='2.1.trackMPD'!F:F),
0))</f>
        <v>#N/A</v>
      </c>
    </row>
    <row r="5562" spans="1:9" x14ac:dyDescent="0.2">
      <c r="A5562" s="160" t="s">
        <v>29</v>
      </c>
      <c r="B5562" s="160" t="s">
        <v>168</v>
      </c>
      <c r="C5562" s="160">
        <f>_xlfn.XLOOKUP(B5562,'2.1.trackMPD'!$R$7:$R$29,'2.1.trackMPD'!$T$7:$T$29)</f>
        <v>6</v>
      </c>
      <c r="D5562" s="160">
        <v>100</v>
      </c>
      <c r="E5562" s="160" t="s">
        <v>6395</v>
      </c>
      <c r="F5562" s="160" t="s">
        <v>110</v>
      </c>
      <c r="G5562" s="160" t="s">
        <v>124</v>
      </c>
      <c r="H5562" s="160" t="s">
        <v>6392</v>
      </c>
      <c r="I5562" s="160" t="e" cm="1">
        <f t="array" ref="I5562">INDEX('2.1.trackMPD'!I:I/(24*60*60),
       MATCH(1,
             (A5562='2.1.trackMPD'!A:A)*
             (C5562='2.1.trackMPD'!D:D)*
             (D5562/10^6='2.1.trackMPD'!H:H)*
             (E5562='2.1.trackMPD'!F:F),
0))</f>
        <v>#N/A</v>
      </c>
    </row>
    <row r="5563" spans="1:9" x14ac:dyDescent="0.2">
      <c r="A5563" s="160" t="s">
        <v>29</v>
      </c>
      <c r="B5563" s="160" t="s">
        <v>168</v>
      </c>
      <c r="C5563" s="160">
        <f>_xlfn.XLOOKUP(B5563,'2.1.trackMPD'!$R$7:$R$29,'2.1.trackMPD'!$T$7:$T$29)</f>
        <v>6</v>
      </c>
      <c r="D5563" s="160">
        <v>100</v>
      </c>
      <c r="E5563" s="160" t="s">
        <v>6395</v>
      </c>
      <c r="F5563" s="160" t="s">
        <v>110</v>
      </c>
      <c r="G5563" s="160" t="s">
        <v>140</v>
      </c>
      <c r="H5563" s="160" t="s">
        <v>6392</v>
      </c>
      <c r="I5563" s="160" t="e" cm="1">
        <f t="array" ref="I5563">INDEX('2.1.trackMPD'!J:J/(24*60*60),
       MATCH(1,
             (A5563='2.1.trackMPD'!A:A)*
             (C5563='2.1.trackMPD'!D:D)*
             (D5563/10^6='2.1.trackMPD'!H:H)*
             (E5563='2.1.trackMPD'!F:F),
0))</f>
        <v>#N/A</v>
      </c>
    </row>
    <row r="5564" spans="1:9" x14ac:dyDescent="0.2">
      <c r="A5564" s="160" t="s">
        <v>29</v>
      </c>
      <c r="B5564" s="160" t="s">
        <v>168</v>
      </c>
      <c r="C5564" s="160">
        <f>_xlfn.XLOOKUP(B5564,'2.1.trackMPD'!$R$7:$R$29,'2.1.trackMPD'!$T$7:$T$29)</f>
        <v>6</v>
      </c>
      <c r="D5564" s="160">
        <v>100</v>
      </c>
      <c r="E5564" s="160" t="s">
        <v>6395</v>
      </c>
      <c r="F5564" s="160" t="s">
        <v>110</v>
      </c>
      <c r="G5564" s="160" t="s">
        <v>124</v>
      </c>
      <c r="H5564" s="160" t="s">
        <v>6393</v>
      </c>
      <c r="I5564" s="160" t="e" cm="1">
        <f t="array" ref="I5564">INDEX('2.1.trackMPD'!K:K/(24*60*60),
       MATCH(1,
             (A5564='2.1.trackMPD'!A:A)*
             (C5564='2.1.trackMPD'!D:D)*
             (D5564/10^6='2.1.trackMPD'!H:H)*
             (E5564='2.1.trackMPD'!F:F),
0))</f>
        <v>#N/A</v>
      </c>
    </row>
    <row r="5565" spans="1:9" x14ac:dyDescent="0.2">
      <c r="A5565" s="160" t="s">
        <v>29</v>
      </c>
      <c r="B5565" s="160" t="s">
        <v>168</v>
      </c>
      <c r="C5565" s="160">
        <f>_xlfn.XLOOKUP(B5565,'2.1.trackMPD'!$R$7:$R$29,'2.1.trackMPD'!$T$7:$T$29)</f>
        <v>6</v>
      </c>
      <c r="D5565" s="160">
        <v>100</v>
      </c>
      <c r="E5565" s="160" t="s">
        <v>6395</v>
      </c>
      <c r="F5565" s="160" t="s">
        <v>110</v>
      </c>
      <c r="G5565" s="160" t="s">
        <v>140</v>
      </c>
      <c r="H5565" s="160" t="s">
        <v>6393</v>
      </c>
      <c r="I5565" s="160" t="e" cm="1">
        <f t="array" ref="I5565">INDEX('2.1.trackMPD'!L:L/(24*60*60),
       MATCH(1,
             (A5565='2.1.trackMPD'!A:A)*
             (C5565='2.1.trackMPD'!D:D)*
             (D5565/10^6='2.1.trackMPD'!H:H)*
             (E5565='2.1.trackMPD'!F:F),
0))</f>
        <v>#N/A</v>
      </c>
    </row>
    <row r="5566" spans="1:9" x14ac:dyDescent="0.2">
      <c r="A5566" s="160" t="s">
        <v>29</v>
      </c>
      <c r="B5566" s="160" t="s">
        <v>15</v>
      </c>
      <c r="C5566" s="160">
        <f>_xlfn.XLOOKUP(B5566,'2.1.trackMPD'!$R$7:$R$29,'2.1.trackMPD'!$T$7:$T$29)</f>
        <v>6</v>
      </c>
      <c r="D5566" s="160">
        <v>1</v>
      </c>
      <c r="E5566" s="160" t="s">
        <v>6390</v>
      </c>
      <c r="F5566" s="160" t="s">
        <v>110</v>
      </c>
      <c r="G5566" s="160" t="s">
        <v>124</v>
      </c>
      <c r="H5566" s="160" t="s">
        <v>6392</v>
      </c>
      <c r="I5566" s="160" cm="1">
        <f t="array" ref="I5566">INDEX('2.1.trackMPD'!I:I/(24*60*60),
       MATCH(1,
             (A5566='2.1.trackMPD'!A:A)*
             (C5566='2.1.trackMPD'!D:D)*
             (D5566/10^6='2.1.trackMPD'!H:H)*
             (E5566='2.1.trackMPD'!F:F),
0))</f>
        <v>4.76365210128037E-6</v>
      </c>
    </row>
    <row r="5567" spans="1:9" x14ac:dyDescent="0.2">
      <c r="A5567" s="160" t="s">
        <v>29</v>
      </c>
      <c r="B5567" s="160" t="s">
        <v>15</v>
      </c>
      <c r="C5567" s="160">
        <f>_xlfn.XLOOKUP(B5567,'2.1.trackMPD'!$R$7:$R$29,'2.1.trackMPD'!$T$7:$T$29)</f>
        <v>6</v>
      </c>
      <c r="D5567" s="160">
        <v>1</v>
      </c>
      <c r="E5567" s="160" t="s">
        <v>6390</v>
      </c>
      <c r="F5567" s="160" t="s">
        <v>110</v>
      </c>
      <c r="G5567" s="160" t="s">
        <v>140</v>
      </c>
      <c r="H5567" s="160" t="s">
        <v>6392</v>
      </c>
      <c r="I5567" s="160" cm="1">
        <f t="array" ref="I5567">INDEX('2.1.trackMPD'!J:J/(24*60*60),
       MATCH(1,
             (A5567='2.1.trackMPD'!A:A)*
             (C5567='2.1.trackMPD'!D:D)*
             (D5567/10^6='2.1.trackMPD'!H:H)*
             (E5567='2.1.trackMPD'!F:F),
0))</f>
        <v>3.0960989552834607E-5</v>
      </c>
    </row>
    <row r="5568" spans="1:9" x14ac:dyDescent="0.2">
      <c r="A5568" s="160" t="s">
        <v>29</v>
      </c>
      <c r="B5568" s="160" t="s">
        <v>15</v>
      </c>
      <c r="C5568" s="160">
        <f>_xlfn.XLOOKUP(B5568,'2.1.trackMPD'!$R$7:$R$29,'2.1.trackMPD'!$T$7:$T$29)</f>
        <v>6</v>
      </c>
      <c r="D5568" s="160">
        <v>1</v>
      </c>
      <c r="E5568" s="160" t="s">
        <v>6390</v>
      </c>
      <c r="F5568" s="160" t="s">
        <v>110</v>
      </c>
      <c r="G5568" s="160" t="s">
        <v>124</v>
      </c>
      <c r="H5568" s="160" t="s">
        <v>6393</v>
      </c>
      <c r="I5568" s="160" cm="1">
        <f t="array" ref="I5568">INDEX('2.1.trackMPD'!K:K/(24*60*60),
       MATCH(1,
             (A5568='2.1.trackMPD'!A:A)*
             (C5568='2.1.trackMPD'!D:D)*
             (D5568/10^6='2.1.trackMPD'!H:H)*
             (E5568='2.1.trackMPD'!F:F),
0))</f>
        <v>0</v>
      </c>
    </row>
    <row r="5569" spans="1:9" x14ac:dyDescent="0.2">
      <c r="A5569" s="160" t="s">
        <v>29</v>
      </c>
      <c r="B5569" s="160" t="s">
        <v>15</v>
      </c>
      <c r="C5569" s="160">
        <f>_xlfn.XLOOKUP(B5569,'2.1.trackMPD'!$R$7:$R$29,'2.1.trackMPD'!$T$7:$T$29)</f>
        <v>6</v>
      </c>
      <c r="D5569" s="160">
        <v>1</v>
      </c>
      <c r="E5569" s="160" t="s">
        <v>6390</v>
      </c>
      <c r="F5569" s="160" t="s">
        <v>110</v>
      </c>
      <c r="G5569" s="160" t="s">
        <v>140</v>
      </c>
      <c r="H5569" s="160" t="s">
        <v>6393</v>
      </c>
      <c r="I5569" s="160" cm="1">
        <f t="array" ref="I5569">INDEX('2.1.trackMPD'!L:L/(24*60*60),
       MATCH(1,
             (A5569='2.1.trackMPD'!A:A)*
             (C5569='2.1.trackMPD'!D:D)*
             (D5569/10^6='2.1.trackMPD'!H:H)*
             (E5569='2.1.trackMPD'!F:F),
0))</f>
        <v>0</v>
      </c>
    </row>
    <row r="5570" spans="1:9" x14ac:dyDescent="0.2">
      <c r="A5570" s="160" t="s">
        <v>29</v>
      </c>
      <c r="B5570" s="160" t="s">
        <v>15</v>
      </c>
      <c r="C5570" s="160">
        <f>_xlfn.XLOOKUP(B5570,'2.1.trackMPD'!$R$7:$R$29,'2.1.trackMPD'!$T$7:$T$29)</f>
        <v>6</v>
      </c>
      <c r="D5570" s="160">
        <v>10</v>
      </c>
      <c r="E5570" s="160" t="s">
        <v>6390</v>
      </c>
      <c r="F5570" s="160" t="s">
        <v>110</v>
      </c>
      <c r="G5570" s="160" t="s">
        <v>124</v>
      </c>
      <c r="H5570" s="160" t="s">
        <v>6392</v>
      </c>
      <c r="I5570" s="160" cm="1">
        <f t="array" ref="I5570">INDEX('2.1.trackMPD'!I:I/(24*60*60),
       MATCH(1,
             (A5570='2.1.trackMPD'!A:A)*
             (C5570='2.1.trackMPD'!D:D)*
             (D5570/10^6='2.1.trackMPD'!H:H)*
             (E5570='2.1.trackMPD'!F:F),
0))</f>
        <v>9.0543262699099084E-6</v>
      </c>
    </row>
    <row r="5571" spans="1:9" x14ac:dyDescent="0.2">
      <c r="A5571" s="160" t="s">
        <v>29</v>
      </c>
      <c r="B5571" s="160" t="s">
        <v>15</v>
      </c>
      <c r="C5571" s="160">
        <f>_xlfn.XLOOKUP(B5571,'2.1.trackMPD'!$R$7:$R$29,'2.1.trackMPD'!$T$7:$T$29)</f>
        <v>6</v>
      </c>
      <c r="D5571" s="160">
        <v>10</v>
      </c>
      <c r="E5571" s="160" t="s">
        <v>6390</v>
      </c>
      <c r="F5571" s="160" t="s">
        <v>110</v>
      </c>
      <c r="G5571" s="160" t="s">
        <v>140</v>
      </c>
      <c r="H5571" s="160" t="s">
        <v>6392</v>
      </c>
      <c r="I5571" s="160" cm="1">
        <f t="array" ref="I5571">INDEX('2.1.trackMPD'!J:J/(24*60*60),
       MATCH(1,
             (A5571='2.1.trackMPD'!A:A)*
             (C5571='2.1.trackMPD'!D:D)*
             (D5571/10^6='2.1.trackMPD'!H:H)*
             (E5571='2.1.trackMPD'!F:F),
0))</f>
        <v>3.5015122380118635E-5</v>
      </c>
    </row>
    <row r="5572" spans="1:9" x14ac:dyDescent="0.2">
      <c r="A5572" s="160" t="s">
        <v>29</v>
      </c>
      <c r="B5572" s="160" t="s">
        <v>15</v>
      </c>
      <c r="C5572" s="160">
        <f>_xlfn.XLOOKUP(B5572,'2.1.trackMPD'!$R$7:$R$29,'2.1.trackMPD'!$T$7:$T$29)</f>
        <v>6</v>
      </c>
      <c r="D5572" s="160">
        <v>10</v>
      </c>
      <c r="E5572" s="160" t="s">
        <v>6390</v>
      </c>
      <c r="F5572" s="160" t="s">
        <v>110</v>
      </c>
      <c r="G5572" s="160" t="s">
        <v>124</v>
      </c>
      <c r="H5572" s="160" t="s">
        <v>6393</v>
      </c>
      <c r="I5572" s="160" cm="1">
        <f t="array" ref="I5572">INDEX('2.1.trackMPD'!K:K/(24*60*60),
       MATCH(1,
             (A5572='2.1.trackMPD'!A:A)*
             (C5572='2.1.trackMPD'!D:D)*
             (D5572/10^6='2.1.trackMPD'!H:H)*
             (E5572='2.1.trackMPD'!F:F),
0))</f>
        <v>0</v>
      </c>
    </row>
    <row r="5573" spans="1:9" x14ac:dyDescent="0.2">
      <c r="A5573" s="160" t="s">
        <v>29</v>
      </c>
      <c r="B5573" s="160" t="s">
        <v>15</v>
      </c>
      <c r="C5573" s="160">
        <f>_xlfn.XLOOKUP(B5573,'2.1.trackMPD'!$R$7:$R$29,'2.1.trackMPD'!$T$7:$T$29)</f>
        <v>6</v>
      </c>
      <c r="D5573" s="160">
        <v>10</v>
      </c>
      <c r="E5573" s="160" t="s">
        <v>6390</v>
      </c>
      <c r="F5573" s="160" t="s">
        <v>110</v>
      </c>
      <c r="G5573" s="160" t="s">
        <v>140</v>
      </c>
      <c r="H5573" s="160" t="s">
        <v>6393</v>
      </c>
      <c r="I5573" s="160" cm="1">
        <f t="array" ref="I5573">INDEX('2.1.trackMPD'!L:L/(24*60*60),
       MATCH(1,
             (A5573='2.1.trackMPD'!A:A)*
             (C5573='2.1.trackMPD'!D:D)*
             (D5573/10^6='2.1.trackMPD'!H:H)*
             (E5573='2.1.trackMPD'!F:F),
0))</f>
        <v>0</v>
      </c>
    </row>
    <row r="5574" spans="1:9" x14ac:dyDescent="0.2">
      <c r="A5574" s="160" t="s">
        <v>29</v>
      </c>
      <c r="B5574" s="160" t="s">
        <v>15</v>
      </c>
      <c r="C5574" s="160">
        <f>_xlfn.XLOOKUP(B5574,'2.1.trackMPD'!$R$7:$R$29,'2.1.trackMPD'!$T$7:$T$29)</f>
        <v>6</v>
      </c>
      <c r="D5574" s="160">
        <v>100</v>
      </c>
      <c r="E5574" s="160" t="s">
        <v>6390</v>
      </c>
      <c r="F5574" s="160" t="s">
        <v>110</v>
      </c>
      <c r="G5574" s="160" t="s">
        <v>124</v>
      </c>
      <c r="H5574" s="160" t="s">
        <v>6392</v>
      </c>
      <c r="I5574" s="160" cm="1">
        <f t="array" ref="I5574">INDEX('2.1.trackMPD'!I:I/(24*60*60),
       MATCH(1,
             (A5574='2.1.trackMPD'!A:A)*
             (C5574='2.1.trackMPD'!D:D)*
             (D5574/10^6='2.1.trackMPD'!H:H)*
             (E5574='2.1.trackMPD'!F:F),
0))</f>
        <v>1.9078839014052083E-3</v>
      </c>
    </row>
    <row r="5575" spans="1:9" x14ac:dyDescent="0.2">
      <c r="A5575" s="160" t="s">
        <v>29</v>
      </c>
      <c r="B5575" s="160" t="s">
        <v>15</v>
      </c>
      <c r="C5575" s="160">
        <f>_xlfn.XLOOKUP(B5575,'2.1.trackMPD'!$R$7:$R$29,'2.1.trackMPD'!$T$7:$T$29)</f>
        <v>6</v>
      </c>
      <c r="D5575" s="160">
        <v>100</v>
      </c>
      <c r="E5575" s="160" t="s">
        <v>6390</v>
      </c>
      <c r="F5575" s="160" t="s">
        <v>110</v>
      </c>
      <c r="G5575" s="160" t="s">
        <v>140</v>
      </c>
      <c r="H5575" s="160" t="s">
        <v>6392</v>
      </c>
      <c r="I5575" s="160" cm="1">
        <f t="array" ref="I5575">INDEX('2.1.trackMPD'!J:J/(24*60*60),
       MATCH(1,
             (A5575='2.1.trackMPD'!A:A)*
             (C5575='2.1.trackMPD'!D:D)*
             (D5575/10^6='2.1.trackMPD'!H:H)*
             (E5575='2.1.trackMPD'!F:F),
0))</f>
        <v>1.5902852927717824E-3</v>
      </c>
    </row>
    <row r="5576" spans="1:9" x14ac:dyDescent="0.2">
      <c r="A5576" s="160" t="s">
        <v>29</v>
      </c>
      <c r="B5576" s="160" t="s">
        <v>15</v>
      </c>
      <c r="C5576" s="160">
        <f>_xlfn.XLOOKUP(B5576,'2.1.trackMPD'!$R$7:$R$29,'2.1.trackMPD'!$T$7:$T$29)</f>
        <v>6</v>
      </c>
      <c r="D5576" s="160">
        <v>100</v>
      </c>
      <c r="E5576" s="160" t="s">
        <v>6390</v>
      </c>
      <c r="F5576" s="160" t="s">
        <v>110</v>
      </c>
      <c r="G5576" s="160" t="s">
        <v>124</v>
      </c>
      <c r="H5576" s="160" t="s">
        <v>6393</v>
      </c>
      <c r="I5576" s="160" cm="1">
        <f t="array" ref="I5576">INDEX('2.1.trackMPD'!K:K/(24*60*60),
       MATCH(1,
             (A5576='2.1.trackMPD'!A:A)*
             (C5576='2.1.trackMPD'!D:D)*
             (D5576/10^6='2.1.trackMPD'!H:H)*
             (E5576='2.1.trackMPD'!F:F),
0))</f>
        <v>0</v>
      </c>
    </row>
    <row r="5577" spans="1:9" x14ac:dyDescent="0.2">
      <c r="A5577" s="160" t="s">
        <v>29</v>
      </c>
      <c r="B5577" s="160" t="s">
        <v>15</v>
      </c>
      <c r="C5577" s="160">
        <f>_xlfn.XLOOKUP(B5577,'2.1.trackMPD'!$R$7:$R$29,'2.1.trackMPD'!$T$7:$T$29)</f>
        <v>6</v>
      </c>
      <c r="D5577" s="160">
        <v>100</v>
      </c>
      <c r="E5577" s="160" t="s">
        <v>6390</v>
      </c>
      <c r="F5577" s="160" t="s">
        <v>110</v>
      </c>
      <c r="G5577" s="160" t="s">
        <v>140</v>
      </c>
      <c r="H5577" s="160" t="s">
        <v>6393</v>
      </c>
      <c r="I5577" s="160" cm="1">
        <f t="array" ref="I5577">INDEX('2.1.trackMPD'!L:L/(24*60*60),
       MATCH(1,
             (A5577='2.1.trackMPD'!A:A)*
             (C5577='2.1.trackMPD'!D:D)*
             (D5577/10^6='2.1.trackMPD'!H:H)*
             (E5577='2.1.trackMPD'!F:F),
0))</f>
        <v>0</v>
      </c>
    </row>
    <row r="5578" spans="1:9" x14ac:dyDescent="0.2">
      <c r="A5578" s="160" t="s">
        <v>29</v>
      </c>
      <c r="B5578" s="160" t="s">
        <v>15</v>
      </c>
      <c r="C5578" s="160">
        <f>_xlfn.XLOOKUP(B5578,'2.1.trackMPD'!$R$7:$R$29,'2.1.trackMPD'!$T$7:$T$29)</f>
        <v>6</v>
      </c>
      <c r="D5578" s="160">
        <v>1000</v>
      </c>
      <c r="E5578" s="160" t="s">
        <v>6390</v>
      </c>
      <c r="F5578" s="160" t="s">
        <v>110</v>
      </c>
      <c r="G5578" s="160" t="s">
        <v>124</v>
      </c>
      <c r="H5578" s="160" t="s">
        <v>6392</v>
      </c>
      <c r="I5578" s="160" cm="1">
        <f t="array" ref="I5578">INDEX('2.1.trackMPD'!I:I/(24*60*60),
       MATCH(1,
             (A5578='2.1.trackMPD'!A:A)*
             (C5578='2.1.trackMPD'!D:D)*
             (D5578/10^6='2.1.trackMPD'!H:H)*
             (E5578='2.1.trackMPD'!F:F),
0))</f>
        <v>6.9026517600309145E-2</v>
      </c>
    </row>
    <row r="5579" spans="1:9" x14ac:dyDescent="0.2">
      <c r="A5579" s="160" t="s">
        <v>29</v>
      </c>
      <c r="B5579" s="160" t="s">
        <v>15</v>
      </c>
      <c r="C5579" s="160">
        <f>_xlfn.XLOOKUP(B5579,'2.1.trackMPD'!$R$7:$R$29,'2.1.trackMPD'!$T$7:$T$29)</f>
        <v>6</v>
      </c>
      <c r="D5579" s="160">
        <v>1000</v>
      </c>
      <c r="E5579" s="160" t="s">
        <v>6390</v>
      </c>
      <c r="F5579" s="160" t="s">
        <v>110</v>
      </c>
      <c r="G5579" s="160" t="s">
        <v>140</v>
      </c>
      <c r="H5579" s="160" t="s">
        <v>6392</v>
      </c>
      <c r="I5579" s="160" cm="1">
        <f t="array" ref="I5579">INDEX('2.1.trackMPD'!J:J/(24*60*60),
       MATCH(1,
             (A5579='2.1.trackMPD'!A:A)*
             (C5579='2.1.trackMPD'!D:D)*
             (D5579/10^6='2.1.trackMPD'!H:H)*
             (E5579='2.1.trackMPD'!F:F),
0))</f>
        <v>5.8407045267688307E-2</v>
      </c>
    </row>
    <row r="5580" spans="1:9" x14ac:dyDescent="0.2">
      <c r="A5580" s="160" t="s">
        <v>29</v>
      </c>
      <c r="B5580" s="160" t="s">
        <v>15</v>
      </c>
      <c r="C5580" s="160">
        <f>_xlfn.XLOOKUP(B5580,'2.1.trackMPD'!$R$7:$R$29,'2.1.trackMPD'!$T$7:$T$29)</f>
        <v>6</v>
      </c>
      <c r="D5580" s="160">
        <v>1000</v>
      </c>
      <c r="E5580" s="160" t="s">
        <v>6390</v>
      </c>
      <c r="F5580" s="160" t="s">
        <v>110</v>
      </c>
      <c r="G5580" s="160" t="s">
        <v>124</v>
      </c>
      <c r="H5580" s="160" t="s">
        <v>6393</v>
      </c>
      <c r="I5580" s="160" cm="1">
        <f t="array" ref="I5580">INDEX('2.1.trackMPD'!K:K/(24*60*60),
       MATCH(1,
             (A5580='2.1.trackMPD'!A:A)*
             (C5580='2.1.trackMPD'!D:D)*
             (D5580/10^6='2.1.trackMPD'!H:H)*
             (E5580='2.1.trackMPD'!F:F),
0))</f>
        <v>0</v>
      </c>
    </row>
    <row r="5581" spans="1:9" x14ac:dyDescent="0.2">
      <c r="A5581" s="160" t="s">
        <v>29</v>
      </c>
      <c r="B5581" s="160" t="s">
        <v>15</v>
      </c>
      <c r="C5581" s="160">
        <f>_xlfn.XLOOKUP(B5581,'2.1.trackMPD'!$R$7:$R$29,'2.1.trackMPD'!$T$7:$T$29)</f>
        <v>6</v>
      </c>
      <c r="D5581" s="160">
        <v>1000</v>
      </c>
      <c r="E5581" s="160" t="s">
        <v>6390</v>
      </c>
      <c r="F5581" s="160" t="s">
        <v>110</v>
      </c>
      <c r="G5581" s="160" t="s">
        <v>140</v>
      </c>
      <c r="H5581" s="160" t="s">
        <v>6393</v>
      </c>
      <c r="I5581" s="160" cm="1">
        <f t="array" ref="I5581">INDEX('2.1.trackMPD'!L:L/(24*60*60),
       MATCH(1,
             (A5581='2.1.trackMPD'!A:A)*
             (C5581='2.1.trackMPD'!D:D)*
             (D5581/10^6='2.1.trackMPD'!H:H)*
             (E5581='2.1.trackMPD'!F:F),
0))</f>
        <v>0</v>
      </c>
    </row>
    <row r="5582" spans="1:9" x14ac:dyDescent="0.2">
      <c r="A5582" s="160" t="s">
        <v>29</v>
      </c>
      <c r="B5582" s="160" t="s">
        <v>15</v>
      </c>
      <c r="C5582" s="160">
        <f>_xlfn.XLOOKUP(B5582,'2.1.trackMPD'!$R$7:$R$29,'2.1.trackMPD'!$T$7:$T$29)</f>
        <v>6</v>
      </c>
      <c r="D5582" s="160">
        <v>5000</v>
      </c>
      <c r="E5582" s="160" t="s">
        <v>6390</v>
      </c>
      <c r="F5582" s="160" t="s">
        <v>110</v>
      </c>
      <c r="G5582" s="160" t="s">
        <v>124</v>
      </c>
      <c r="H5582" s="160" t="s">
        <v>6392</v>
      </c>
      <c r="I5582" s="160" cm="1">
        <f t="array" ref="I5582">INDEX('2.1.trackMPD'!I:I/(24*60*60),
       MATCH(1,
             (A5582='2.1.trackMPD'!A:A)*
             (C5582='2.1.trackMPD'!D:D)*
             (D5582/10^6='2.1.trackMPD'!H:H)*
             (E5582='2.1.trackMPD'!F:F),
0))</f>
        <v>0.27223873585785879</v>
      </c>
    </row>
    <row r="5583" spans="1:9" x14ac:dyDescent="0.2">
      <c r="A5583" s="160" t="s">
        <v>29</v>
      </c>
      <c r="B5583" s="160" t="s">
        <v>15</v>
      </c>
      <c r="C5583" s="160">
        <f>_xlfn.XLOOKUP(B5583,'2.1.trackMPD'!$R$7:$R$29,'2.1.trackMPD'!$T$7:$T$29)</f>
        <v>6</v>
      </c>
      <c r="D5583" s="160">
        <v>5000</v>
      </c>
      <c r="E5583" s="160" t="s">
        <v>6390</v>
      </c>
      <c r="F5583" s="160" t="s">
        <v>110</v>
      </c>
      <c r="G5583" s="160" t="s">
        <v>140</v>
      </c>
      <c r="H5583" s="160" t="s">
        <v>6392</v>
      </c>
      <c r="I5583" s="160" cm="1">
        <f t="array" ref="I5583">INDEX('2.1.trackMPD'!J:J/(24*60*60),
       MATCH(1,
             (A5583='2.1.trackMPD'!A:A)*
             (C5583='2.1.trackMPD'!D:D)*
             (D5583/10^6='2.1.trackMPD'!H:H)*
             (E5583='2.1.trackMPD'!F:F),
0))</f>
        <v>0.23035559245581597</v>
      </c>
    </row>
    <row r="5584" spans="1:9" x14ac:dyDescent="0.2">
      <c r="A5584" s="160" t="s">
        <v>29</v>
      </c>
      <c r="B5584" s="160" t="s">
        <v>15</v>
      </c>
      <c r="C5584" s="160">
        <f>_xlfn.XLOOKUP(B5584,'2.1.trackMPD'!$R$7:$R$29,'2.1.trackMPD'!$T$7:$T$29)</f>
        <v>6</v>
      </c>
      <c r="D5584" s="160">
        <v>5000</v>
      </c>
      <c r="E5584" s="160" t="s">
        <v>6390</v>
      </c>
      <c r="F5584" s="160" t="s">
        <v>110</v>
      </c>
      <c r="G5584" s="160" t="s">
        <v>124</v>
      </c>
      <c r="H5584" s="160" t="s">
        <v>6393</v>
      </c>
      <c r="I5584" s="160" cm="1">
        <f t="array" ref="I5584">INDEX('2.1.trackMPD'!K:K/(24*60*60),
       MATCH(1,
             (A5584='2.1.trackMPD'!A:A)*
             (C5584='2.1.trackMPD'!D:D)*
             (D5584/10^6='2.1.trackMPD'!H:H)*
             (E5584='2.1.trackMPD'!F:F),
0))</f>
        <v>0</v>
      </c>
    </row>
    <row r="5585" spans="1:9" x14ac:dyDescent="0.2">
      <c r="A5585" s="160" t="s">
        <v>29</v>
      </c>
      <c r="B5585" s="160" t="s">
        <v>15</v>
      </c>
      <c r="C5585" s="160">
        <f>_xlfn.XLOOKUP(B5585,'2.1.trackMPD'!$R$7:$R$29,'2.1.trackMPD'!$T$7:$T$29)</f>
        <v>6</v>
      </c>
      <c r="D5585" s="160">
        <v>5000</v>
      </c>
      <c r="E5585" s="160" t="s">
        <v>6390</v>
      </c>
      <c r="F5585" s="160" t="s">
        <v>110</v>
      </c>
      <c r="G5585" s="160" t="s">
        <v>140</v>
      </c>
      <c r="H5585" s="160" t="s">
        <v>6393</v>
      </c>
      <c r="I5585" s="160" cm="1">
        <f t="array" ref="I5585">INDEX('2.1.trackMPD'!L:L/(24*60*60),
       MATCH(1,
             (A5585='2.1.trackMPD'!A:A)*
             (C5585='2.1.trackMPD'!D:D)*
             (D5585/10^6='2.1.trackMPD'!H:H)*
             (E5585='2.1.trackMPD'!F:F),
0))</f>
        <v>0</v>
      </c>
    </row>
    <row r="5586" spans="1:9" x14ac:dyDescent="0.2">
      <c r="A5586" s="160" t="s">
        <v>29</v>
      </c>
      <c r="B5586" s="160" t="s">
        <v>15</v>
      </c>
      <c r="C5586" s="160">
        <f>_xlfn.XLOOKUP(B5586,'2.1.trackMPD'!$R$7:$R$29,'2.1.trackMPD'!$T$7:$T$29)</f>
        <v>6</v>
      </c>
      <c r="D5586" s="160">
        <v>1</v>
      </c>
      <c r="E5586" s="160" t="s">
        <v>6394</v>
      </c>
      <c r="F5586" s="160" t="s">
        <v>110</v>
      </c>
      <c r="G5586" s="160" t="s">
        <v>124</v>
      </c>
      <c r="H5586" s="160" t="s">
        <v>6392</v>
      </c>
      <c r="I5586" s="160" cm="1">
        <f t="array" ref="I5586">INDEX('2.1.trackMPD'!I:I/(24*60*60),
       MATCH(1,
             (A5586='2.1.trackMPD'!A:A)*
             (C5586='2.1.trackMPD'!D:D)*
             (D5586/10^6='2.1.trackMPD'!H:H)*
             (E5586='2.1.trackMPD'!F:F),
0))</f>
        <v>4.6847173377966895E-6</v>
      </c>
    </row>
    <row r="5587" spans="1:9" x14ac:dyDescent="0.2">
      <c r="A5587" s="160" t="s">
        <v>29</v>
      </c>
      <c r="B5587" s="160" t="s">
        <v>15</v>
      </c>
      <c r="C5587" s="160">
        <f>_xlfn.XLOOKUP(B5587,'2.1.trackMPD'!$R$7:$R$29,'2.1.trackMPD'!$T$7:$T$29)</f>
        <v>6</v>
      </c>
      <c r="D5587" s="160">
        <v>1</v>
      </c>
      <c r="E5587" s="160" t="s">
        <v>6394</v>
      </c>
      <c r="F5587" s="160" t="s">
        <v>110</v>
      </c>
      <c r="G5587" s="160" t="s">
        <v>140</v>
      </c>
      <c r="H5587" s="160" t="s">
        <v>6392</v>
      </c>
      <c r="I5587" s="160" cm="1">
        <f t="array" ref="I5587">INDEX('2.1.trackMPD'!J:J/(24*60*60),
       MATCH(1,
             (A5587='2.1.trackMPD'!A:A)*
             (C5587='2.1.trackMPD'!D:D)*
             (D5587/10^6='2.1.trackMPD'!H:H)*
             (E5587='2.1.trackMPD'!F:F),
0))</f>
        <v>2.7374464520920833E-5</v>
      </c>
    </row>
    <row r="5588" spans="1:9" x14ac:dyDescent="0.2">
      <c r="A5588" s="160" t="s">
        <v>29</v>
      </c>
      <c r="B5588" s="160" t="s">
        <v>15</v>
      </c>
      <c r="C5588" s="160">
        <f>_xlfn.XLOOKUP(B5588,'2.1.trackMPD'!$R$7:$R$29,'2.1.trackMPD'!$T$7:$T$29)</f>
        <v>6</v>
      </c>
      <c r="D5588" s="160">
        <v>1</v>
      </c>
      <c r="E5588" s="160" t="s">
        <v>6394</v>
      </c>
      <c r="F5588" s="160" t="s">
        <v>110</v>
      </c>
      <c r="G5588" s="160" t="s">
        <v>124</v>
      </c>
      <c r="H5588" s="160" t="s">
        <v>6393</v>
      </c>
      <c r="I5588" s="160" cm="1">
        <f t="array" ref="I5588">INDEX('2.1.trackMPD'!K:K/(24*60*60),
       MATCH(1,
             (A5588='2.1.trackMPD'!A:A)*
             (C5588='2.1.trackMPD'!D:D)*
             (D5588/10^6='2.1.trackMPD'!H:H)*
             (E5588='2.1.trackMPD'!F:F),
0))</f>
        <v>0</v>
      </c>
    </row>
    <row r="5589" spans="1:9" x14ac:dyDescent="0.2">
      <c r="A5589" s="160" t="s">
        <v>29</v>
      </c>
      <c r="B5589" s="160" t="s">
        <v>15</v>
      </c>
      <c r="C5589" s="160">
        <f>_xlfn.XLOOKUP(B5589,'2.1.trackMPD'!$R$7:$R$29,'2.1.trackMPD'!$T$7:$T$29)</f>
        <v>6</v>
      </c>
      <c r="D5589" s="160">
        <v>1</v>
      </c>
      <c r="E5589" s="160" t="s">
        <v>6394</v>
      </c>
      <c r="F5589" s="160" t="s">
        <v>110</v>
      </c>
      <c r="G5589" s="160" t="s">
        <v>140</v>
      </c>
      <c r="H5589" s="160" t="s">
        <v>6393</v>
      </c>
      <c r="I5589" s="160" cm="1">
        <f t="array" ref="I5589">INDEX('2.1.trackMPD'!L:L/(24*60*60),
       MATCH(1,
             (A5589='2.1.trackMPD'!A:A)*
             (C5589='2.1.trackMPD'!D:D)*
             (D5589/10^6='2.1.trackMPD'!H:H)*
             (E5589='2.1.trackMPD'!F:F),
0))</f>
        <v>0</v>
      </c>
    </row>
    <row r="5590" spans="1:9" x14ac:dyDescent="0.2">
      <c r="A5590" s="160" t="s">
        <v>29</v>
      </c>
      <c r="B5590" s="160" t="s">
        <v>15</v>
      </c>
      <c r="C5590" s="160">
        <f>_xlfn.XLOOKUP(B5590,'2.1.trackMPD'!$R$7:$R$29,'2.1.trackMPD'!$T$7:$T$29)</f>
        <v>6</v>
      </c>
      <c r="D5590" s="160">
        <v>10</v>
      </c>
      <c r="E5590" s="160" t="s">
        <v>6394</v>
      </c>
      <c r="F5590" s="160" t="s">
        <v>110</v>
      </c>
      <c r="G5590" s="160" t="s">
        <v>124</v>
      </c>
      <c r="H5590" s="160" t="s">
        <v>6392</v>
      </c>
      <c r="I5590" s="160" cm="1">
        <f t="array" ref="I5590">INDEX('2.1.trackMPD'!I:I/(24*60*60),
       MATCH(1,
             (A5590='2.1.trackMPD'!A:A)*
             (C5590='2.1.trackMPD'!D:D)*
             (D5590/10^6='2.1.trackMPD'!H:H)*
             (E5590='2.1.trackMPD'!F:F),
0))</f>
        <v>6.9867587563387498E-5</v>
      </c>
    </row>
    <row r="5591" spans="1:9" x14ac:dyDescent="0.2">
      <c r="A5591" s="160" t="s">
        <v>29</v>
      </c>
      <c r="B5591" s="160" t="s">
        <v>15</v>
      </c>
      <c r="C5591" s="160">
        <f>_xlfn.XLOOKUP(B5591,'2.1.trackMPD'!$R$7:$R$29,'2.1.trackMPD'!$T$7:$T$29)</f>
        <v>6</v>
      </c>
      <c r="D5591" s="160">
        <v>10</v>
      </c>
      <c r="E5591" s="160" t="s">
        <v>6394</v>
      </c>
      <c r="F5591" s="160" t="s">
        <v>110</v>
      </c>
      <c r="G5591" s="160" t="s">
        <v>140</v>
      </c>
      <c r="H5591" s="160" t="s">
        <v>6392</v>
      </c>
      <c r="I5591" s="160" cm="1">
        <f t="array" ref="I5591">INDEX('2.1.trackMPD'!J:J/(24*60*60),
       MATCH(1,
             (A5591='2.1.trackMPD'!A:A)*
             (C5591='2.1.trackMPD'!D:D)*
             (D5591/10^6='2.1.trackMPD'!H:H)*
             (E5591='2.1.trackMPD'!F:F),
0))</f>
        <v>7.3893499774024769E-5</v>
      </c>
    </row>
    <row r="5592" spans="1:9" x14ac:dyDescent="0.2">
      <c r="A5592" s="160" t="s">
        <v>29</v>
      </c>
      <c r="B5592" s="160" t="s">
        <v>15</v>
      </c>
      <c r="C5592" s="160">
        <f>_xlfn.XLOOKUP(B5592,'2.1.trackMPD'!$R$7:$R$29,'2.1.trackMPD'!$T$7:$T$29)</f>
        <v>6</v>
      </c>
      <c r="D5592" s="160">
        <v>10</v>
      </c>
      <c r="E5592" s="160" t="s">
        <v>6394</v>
      </c>
      <c r="F5592" s="160" t="s">
        <v>110</v>
      </c>
      <c r="G5592" s="160" t="s">
        <v>124</v>
      </c>
      <c r="H5592" s="160" t="s">
        <v>6393</v>
      </c>
      <c r="I5592" s="160" cm="1">
        <f t="array" ref="I5592">INDEX('2.1.trackMPD'!K:K/(24*60*60),
       MATCH(1,
             (A5592='2.1.trackMPD'!A:A)*
             (C5592='2.1.trackMPD'!D:D)*
             (D5592/10^6='2.1.trackMPD'!H:H)*
             (E5592='2.1.trackMPD'!F:F),
0))</f>
        <v>0</v>
      </c>
    </row>
    <row r="5593" spans="1:9" x14ac:dyDescent="0.2">
      <c r="A5593" s="160" t="s">
        <v>29</v>
      </c>
      <c r="B5593" s="160" t="s">
        <v>15</v>
      </c>
      <c r="C5593" s="160">
        <f>_xlfn.XLOOKUP(B5593,'2.1.trackMPD'!$R$7:$R$29,'2.1.trackMPD'!$T$7:$T$29)</f>
        <v>6</v>
      </c>
      <c r="D5593" s="160">
        <v>10</v>
      </c>
      <c r="E5593" s="160" t="s">
        <v>6394</v>
      </c>
      <c r="F5593" s="160" t="s">
        <v>110</v>
      </c>
      <c r="G5593" s="160" t="s">
        <v>140</v>
      </c>
      <c r="H5593" s="160" t="s">
        <v>6393</v>
      </c>
      <c r="I5593" s="160" cm="1">
        <f t="array" ref="I5593">INDEX('2.1.trackMPD'!L:L/(24*60*60),
       MATCH(1,
             (A5593='2.1.trackMPD'!A:A)*
             (C5593='2.1.trackMPD'!D:D)*
             (D5593/10^6='2.1.trackMPD'!H:H)*
             (E5593='2.1.trackMPD'!F:F),
0))</f>
        <v>0</v>
      </c>
    </row>
    <row r="5594" spans="1:9" x14ac:dyDescent="0.2">
      <c r="A5594" s="160" t="s">
        <v>29</v>
      </c>
      <c r="B5594" s="160" t="s">
        <v>15</v>
      </c>
      <c r="C5594" s="160">
        <f>_xlfn.XLOOKUP(B5594,'2.1.trackMPD'!$R$7:$R$29,'2.1.trackMPD'!$T$7:$T$29)</f>
        <v>6</v>
      </c>
      <c r="D5594" s="160">
        <v>100</v>
      </c>
      <c r="E5594" s="160" t="s">
        <v>6394</v>
      </c>
      <c r="F5594" s="160" t="s">
        <v>110</v>
      </c>
      <c r="G5594" s="160" t="s">
        <v>124</v>
      </c>
      <c r="H5594" s="160" t="s">
        <v>6392</v>
      </c>
      <c r="I5594" s="160" cm="1">
        <f t="array" ref="I5594">INDEX('2.1.trackMPD'!I:I/(24*60*60),
       MATCH(1,
             (A5594='2.1.trackMPD'!A:A)*
             (C5594='2.1.trackMPD'!D:D)*
             (D5594/10^6='2.1.trackMPD'!H:H)*
             (E5594='2.1.trackMPD'!F:F),
0))</f>
        <v>5.550871126828125E-3</v>
      </c>
    </row>
    <row r="5595" spans="1:9" x14ac:dyDescent="0.2">
      <c r="A5595" s="160" t="s">
        <v>29</v>
      </c>
      <c r="B5595" s="160" t="s">
        <v>15</v>
      </c>
      <c r="C5595" s="160">
        <f>_xlfn.XLOOKUP(B5595,'2.1.trackMPD'!$R$7:$R$29,'2.1.trackMPD'!$T$7:$T$29)</f>
        <v>6</v>
      </c>
      <c r="D5595" s="160">
        <v>100</v>
      </c>
      <c r="E5595" s="160" t="s">
        <v>6394</v>
      </c>
      <c r="F5595" s="160" t="s">
        <v>110</v>
      </c>
      <c r="G5595" s="160" t="s">
        <v>140</v>
      </c>
      <c r="H5595" s="160" t="s">
        <v>6392</v>
      </c>
      <c r="I5595" s="160" cm="1">
        <f t="array" ref="I5595">INDEX('2.1.trackMPD'!J:J/(24*60*60),
       MATCH(1,
             (A5595='2.1.trackMPD'!A:A)*
             (C5595='2.1.trackMPD'!D:D)*
             (D5595/10^6='2.1.trackMPD'!H:H)*
             (E5595='2.1.trackMPD'!F:F),
0))</f>
        <v>4.6968908019653817E-3</v>
      </c>
    </row>
    <row r="5596" spans="1:9" x14ac:dyDescent="0.2">
      <c r="A5596" s="160" t="s">
        <v>29</v>
      </c>
      <c r="B5596" s="160" t="s">
        <v>15</v>
      </c>
      <c r="C5596" s="160">
        <f>_xlfn.XLOOKUP(B5596,'2.1.trackMPD'!$R$7:$R$29,'2.1.trackMPD'!$T$7:$T$29)</f>
        <v>6</v>
      </c>
      <c r="D5596" s="160">
        <v>100</v>
      </c>
      <c r="E5596" s="160" t="s">
        <v>6394</v>
      </c>
      <c r="F5596" s="160" t="s">
        <v>110</v>
      </c>
      <c r="G5596" s="160" t="s">
        <v>124</v>
      </c>
      <c r="H5596" s="160" t="s">
        <v>6393</v>
      </c>
      <c r="I5596" s="160" cm="1">
        <f t="array" ref="I5596">INDEX('2.1.trackMPD'!K:K/(24*60*60),
       MATCH(1,
             (A5596='2.1.trackMPD'!A:A)*
             (C5596='2.1.trackMPD'!D:D)*
             (D5596/10^6='2.1.trackMPD'!H:H)*
             (E5596='2.1.trackMPD'!F:F),
0))</f>
        <v>0</v>
      </c>
    </row>
    <row r="5597" spans="1:9" x14ac:dyDescent="0.2">
      <c r="A5597" s="160" t="s">
        <v>29</v>
      </c>
      <c r="B5597" s="160" t="s">
        <v>15</v>
      </c>
      <c r="C5597" s="160">
        <f>_xlfn.XLOOKUP(B5597,'2.1.trackMPD'!$R$7:$R$29,'2.1.trackMPD'!$T$7:$T$29)</f>
        <v>6</v>
      </c>
      <c r="D5597" s="160">
        <v>100</v>
      </c>
      <c r="E5597" s="160" t="s">
        <v>6394</v>
      </c>
      <c r="F5597" s="160" t="s">
        <v>110</v>
      </c>
      <c r="G5597" s="160" t="s">
        <v>140</v>
      </c>
      <c r="H5597" s="160" t="s">
        <v>6393</v>
      </c>
      <c r="I5597" s="160" cm="1">
        <f t="array" ref="I5597">INDEX('2.1.trackMPD'!L:L/(24*60*60),
       MATCH(1,
             (A5597='2.1.trackMPD'!A:A)*
             (C5597='2.1.trackMPD'!D:D)*
             (D5597/10^6='2.1.trackMPD'!H:H)*
             (E5597='2.1.trackMPD'!F:F),
0))</f>
        <v>0</v>
      </c>
    </row>
    <row r="5598" spans="1:9" x14ac:dyDescent="0.2">
      <c r="A5598" s="160" t="s">
        <v>29</v>
      </c>
      <c r="B5598" s="160" t="s">
        <v>15</v>
      </c>
      <c r="C5598" s="160">
        <f>_xlfn.XLOOKUP(B5598,'2.1.trackMPD'!$R$7:$R$29,'2.1.trackMPD'!$T$7:$T$29)</f>
        <v>6</v>
      </c>
      <c r="D5598" s="160">
        <v>1000</v>
      </c>
      <c r="E5598" s="160" t="s">
        <v>6394</v>
      </c>
      <c r="F5598" s="160" t="s">
        <v>110</v>
      </c>
      <c r="G5598" s="160" t="s">
        <v>124</v>
      </c>
      <c r="H5598" s="160" t="s">
        <v>6392</v>
      </c>
      <c r="I5598" s="160" cm="1">
        <f t="array" ref="I5598">INDEX('2.1.trackMPD'!I:I/(24*60*60),
       MATCH(1,
             (A5598='2.1.trackMPD'!A:A)*
             (C5598='2.1.trackMPD'!D:D)*
             (D5598/10^6='2.1.trackMPD'!H:H)*
             (E5598='2.1.trackMPD'!F:F),
0))</f>
        <v>6.2418917271793058E-2</v>
      </c>
    </row>
    <row r="5599" spans="1:9" x14ac:dyDescent="0.2">
      <c r="A5599" s="160" t="s">
        <v>29</v>
      </c>
      <c r="B5599" s="160" t="s">
        <v>15</v>
      </c>
      <c r="C5599" s="160">
        <f>_xlfn.XLOOKUP(B5599,'2.1.trackMPD'!$R$7:$R$29,'2.1.trackMPD'!$T$7:$T$29)</f>
        <v>6</v>
      </c>
      <c r="D5599" s="160">
        <v>1000</v>
      </c>
      <c r="E5599" s="160" t="s">
        <v>6394</v>
      </c>
      <c r="F5599" s="160" t="s">
        <v>110</v>
      </c>
      <c r="G5599" s="160" t="s">
        <v>140</v>
      </c>
      <c r="H5599" s="160" t="s">
        <v>6392</v>
      </c>
      <c r="I5599" s="160" cm="1">
        <f t="array" ref="I5599">INDEX('2.1.trackMPD'!J:J/(24*60*60),
       MATCH(1,
             (A5599='2.1.trackMPD'!A:A)*
             (C5599='2.1.trackMPD'!D:D)*
             (D5599/10^6='2.1.trackMPD'!H:H)*
             (E5599='2.1.trackMPD'!F:F),
0))</f>
        <v>5.2815994289843987E-2</v>
      </c>
    </row>
    <row r="5600" spans="1:9" x14ac:dyDescent="0.2">
      <c r="A5600" s="160" t="s">
        <v>29</v>
      </c>
      <c r="B5600" s="160" t="s">
        <v>15</v>
      </c>
      <c r="C5600" s="160">
        <f>_xlfn.XLOOKUP(B5600,'2.1.trackMPD'!$R$7:$R$29,'2.1.trackMPD'!$T$7:$T$29)</f>
        <v>6</v>
      </c>
      <c r="D5600" s="160">
        <v>1000</v>
      </c>
      <c r="E5600" s="160" t="s">
        <v>6394</v>
      </c>
      <c r="F5600" s="160" t="s">
        <v>110</v>
      </c>
      <c r="G5600" s="160" t="s">
        <v>124</v>
      </c>
      <c r="H5600" s="160" t="s">
        <v>6393</v>
      </c>
      <c r="I5600" s="160" cm="1">
        <f t="array" ref="I5600">INDEX('2.1.trackMPD'!K:K/(24*60*60),
       MATCH(1,
             (A5600='2.1.trackMPD'!A:A)*
             (C5600='2.1.trackMPD'!D:D)*
             (D5600/10^6='2.1.trackMPD'!H:H)*
             (E5600='2.1.trackMPD'!F:F),
0))</f>
        <v>0</v>
      </c>
    </row>
    <row r="5601" spans="1:9" x14ac:dyDescent="0.2">
      <c r="A5601" s="160" t="s">
        <v>29</v>
      </c>
      <c r="B5601" s="160" t="s">
        <v>15</v>
      </c>
      <c r="C5601" s="160">
        <f>_xlfn.XLOOKUP(B5601,'2.1.trackMPD'!$R$7:$R$29,'2.1.trackMPD'!$T$7:$T$29)</f>
        <v>6</v>
      </c>
      <c r="D5601" s="160">
        <v>1000</v>
      </c>
      <c r="E5601" s="160" t="s">
        <v>6394</v>
      </c>
      <c r="F5601" s="160" t="s">
        <v>110</v>
      </c>
      <c r="G5601" s="160" t="s">
        <v>140</v>
      </c>
      <c r="H5601" s="160" t="s">
        <v>6393</v>
      </c>
      <c r="I5601" s="160" cm="1">
        <f t="array" ref="I5601">INDEX('2.1.trackMPD'!L:L/(24*60*60),
       MATCH(1,
             (A5601='2.1.trackMPD'!A:A)*
             (C5601='2.1.trackMPD'!D:D)*
             (D5601/10^6='2.1.trackMPD'!H:H)*
             (E5601='2.1.trackMPD'!F:F),
0))</f>
        <v>0</v>
      </c>
    </row>
    <row r="5602" spans="1:9" x14ac:dyDescent="0.2">
      <c r="A5602" s="160" t="s">
        <v>29</v>
      </c>
      <c r="B5602" s="160" t="s">
        <v>15</v>
      </c>
      <c r="C5602" s="160">
        <f>_xlfn.XLOOKUP(B5602,'2.1.trackMPD'!$R$7:$R$29,'2.1.trackMPD'!$T$7:$T$29)</f>
        <v>6</v>
      </c>
      <c r="D5602" s="160">
        <v>5000</v>
      </c>
      <c r="E5602" s="160" t="s">
        <v>6394</v>
      </c>
      <c r="F5602" s="160" t="s">
        <v>110</v>
      </c>
      <c r="G5602" s="160" t="s">
        <v>124</v>
      </c>
      <c r="H5602" s="160" t="s">
        <v>6392</v>
      </c>
      <c r="I5602" s="160" cm="1">
        <f t="array" ref="I5602">INDEX('2.1.trackMPD'!I:I/(24*60*60),
       MATCH(1,
             (A5602='2.1.trackMPD'!A:A)*
             (C5602='2.1.trackMPD'!D:D)*
             (D5602/10^6='2.1.trackMPD'!H:H)*
             (E5602='2.1.trackMPD'!F:F),
0))</f>
        <v>0.15137225355181944</v>
      </c>
    </row>
    <row r="5603" spans="1:9" x14ac:dyDescent="0.2">
      <c r="A5603" s="160" t="s">
        <v>29</v>
      </c>
      <c r="B5603" s="160" t="s">
        <v>15</v>
      </c>
      <c r="C5603" s="160">
        <f>_xlfn.XLOOKUP(B5603,'2.1.trackMPD'!$R$7:$R$29,'2.1.trackMPD'!$T$7:$T$29)</f>
        <v>6</v>
      </c>
      <c r="D5603" s="160">
        <v>5000</v>
      </c>
      <c r="E5603" s="160" t="s">
        <v>6394</v>
      </c>
      <c r="F5603" s="160" t="s">
        <v>110</v>
      </c>
      <c r="G5603" s="160" t="s">
        <v>140</v>
      </c>
      <c r="H5603" s="160" t="s">
        <v>6392</v>
      </c>
      <c r="I5603" s="160" cm="1">
        <f t="array" ref="I5603">INDEX('2.1.trackMPD'!J:J/(24*60*60),
       MATCH(1,
             (A5603='2.1.trackMPD'!A:A)*
             (C5603='2.1.trackMPD'!D:D)*
             (D5603/10^6='2.1.trackMPD'!H:H)*
             (E5603='2.1.trackMPD'!F:F),
0))</f>
        <v>0.12808417452137733</v>
      </c>
    </row>
    <row r="5604" spans="1:9" x14ac:dyDescent="0.2">
      <c r="A5604" s="160" t="s">
        <v>29</v>
      </c>
      <c r="B5604" s="160" t="s">
        <v>15</v>
      </c>
      <c r="C5604" s="160">
        <f>_xlfn.XLOOKUP(B5604,'2.1.trackMPD'!$R$7:$R$29,'2.1.trackMPD'!$T$7:$T$29)</f>
        <v>6</v>
      </c>
      <c r="D5604" s="160">
        <v>5000</v>
      </c>
      <c r="E5604" s="160" t="s">
        <v>6394</v>
      </c>
      <c r="F5604" s="160" t="s">
        <v>110</v>
      </c>
      <c r="G5604" s="160" t="s">
        <v>124</v>
      </c>
      <c r="H5604" s="160" t="s">
        <v>6393</v>
      </c>
      <c r="I5604" s="160" cm="1">
        <f t="array" ref="I5604">INDEX('2.1.trackMPD'!K:K/(24*60*60),
       MATCH(1,
             (A5604='2.1.trackMPD'!A:A)*
             (C5604='2.1.trackMPD'!D:D)*
             (D5604/10^6='2.1.trackMPD'!H:H)*
             (E5604='2.1.trackMPD'!F:F),
0))</f>
        <v>0</v>
      </c>
    </row>
    <row r="5605" spans="1:9" x14ac:dyDescent="0.2">
      <c r="A5605" s="160" t="s">
        <v>29</v>
      </c>
      <c r="B5605" s="160" t="s">
        <v>15</v>
      </c>
      <c r="C5605" s="160">
        <f>_xlfn.XLOOKUP(B5605,'2.1.trackMPD'!$R$7:$R$29,'2.1.trackMPD'!$T$7:$T$29)</f>
        <v>6</v>
      </c>
      <c r="D5605" s="160">
        <v>5000</v>
      </c>
      <c r="E5605" s="160" t="s">
        <v>6394</v>
      </c>
      <c r="F5605" s="160" t="s">
        <v>110</v>
      </c>
      <c r="G5605" s="160" t="s">
        <v>140</v>
      </c>
      <c r="H5605" s="160" t="s">
        <v>6393</v>
      </c>
      <c r="I5605" s="160" cm="1">
        <f t="array" ref="I5605">INDEX('2.1.trackMPD'!L:L/(24*60*60),
       MATCH(1,
             (A5605='2.1.trackMPD'!A:A)*
             (C5605='2.1.trackMPD'!D:D)*
             (D5605/10^6='2.1.trackMPD'!H:H)*
             (E5605='2.1.trackMPD'!F:F),
0))</f>
        <v>0</v>
      </c>
    </row>
    <row r="5606" spans="1:9" x14ac:dyDescent="0.2">
      <c r="A5606" s="160" t="s">
        <v>29</v>
      </c>
      <c r="B5606" s="160" t="s">
        <v>15</v>
      </c>
      <c r="C5606" s="160">
        <f>_xlfn.XLOOKUP(B5606,'2.1.trackMPD'!$R$7:$R$29,'2.1.trackMPD'!$T$7:$T$29)</f>
        <v>6</v>
      </c>
      <c r="D5606" s="160">
        <v>1</v>
      </c>
      <c r="E5606" s="160" t="s">
        <v>6395</v>
      </c>
      <c r="F5606" s="160" t="s">
        <v>110</v>
      </c>
      <c r="G5606" s="160" t="s">
        <v>124</v>
      </c>
      <c r="H5606" s="160" t="s">
        <v>6392</v>
      </c>
      <c r="I5606" s="160" t="e" cm="1">
        <f t="array" ref="I5606">INDEX('2.1.trackMPD'!I:I/(24*60*60),
       MATCH(1,
             (A5606='2.1.trackMPD'!A:A)*
             (C5606='2.1.trackMPD'!D:D)*
             (D5606/10^6='2.1.trackMPD'!H:H)*
             (E5606='2.1.trackMPD'!F:F),
0))</f>
        <v>#N/A</v>
      </c>
    </row>
    <row r="5607" spans="1:9" x14ac:dyDescent="0.2">
      <c r="A5607" s="160" t="s">
        <v>29</v>
      </c>
      <c r="B5607" s="160" t="s">
        <v>15</v>
      </c>
      <c r="C5607" s="160">
        <f>_xlfn.XLOOKUP(B5607,'2.1.trackMPD'!$R$7:$R$29,'2.1.trackMPD'!$T$7:$T$29)</f>
        <v>6</v>
      </c>
      <c r="D5607" s="160">
        <v>1</v>
      </c>
      <c r="E5607" s="160" t="s">
        <v>6395</v>
      </c>
      <c r="F5607" s="160" t="s">
        <v>110</v>
      </c>
      <c r="G5607" s="160" t="s">
        <v>140</v>
      </c>
      <c r="H5607" s="160" t="s">
        <v>6392</v>
      </c>
      <c r="I5607" s="160" t="e" cm="1">
        <f t="array" ref="I5607">INDEX('2.1.trackMPD'!J:J/(24*60*60),
       MATCH(1,
             (A5607='2.1.trackMPD'!A:A)*
             (C5607='2.1.trackMPD'!D:D)*
             (D5607/10^6='2.1.trackMPD'!H:H)*
             (E5607='2.1.trackMPD'!F:F),
0))</f>
        <v>#N/A</v>
      </c>
    </row>
    <row r="5608" spans="1:9" x14ac:dyDescent="0.2">
      <c r="A5608" s="160" t="s">
        <v>29</v>
      </c>
      <c r="B5608" s="160" t="s">
        <v>15</v>
      </c>
      <c r="C5608" s="160">
        <f>_xlfn.XLOOKUP(B5608,'2.1.trackMPD'!$R$7:$R$29,'2.1.trackMPD'!$T$7:$T$29)</f>
        <v>6</v>
      </c>
      <c r="D5608" s="160">
        <v>1</v>
      </c>
      <c r="E5608" s="160" t="s">
        <v>6395</v>
      </c>
      <c r="F5608" s="160" t="s">
        <v>110</v>
      </c>
      <c r="G5608" s="160" t="s">
        <v>124</v>
      </c>
      <c r="H5608" s="160" t="s">
        <v>6393</v>
      </c>
      <c r="I5608" s="160" t="e" cm="1">
        <f t="array" ref="I5608">INDEX('2.1.trackMPD'!K:K/(24*60*60),
       MATCH(1,
             (A5608='2.1.trackMPD'!A:A)*
             (C5608='2.1.trackMPD'!D:D)*
             (D5608/10^6='2.1.trackMPD'!H:H)*
             (E5608='2.1.trackMPD'!F:F),
0))</f>
        <v>#N/A</v>
      </c>
    </row>
    <row r="5609" spans="1:9" x14ac:dyDescent="0.2">
      <c r="A5609" s="160" t="s">
        <v>29</v>
      </c>
      <c r="B5609" s="160" t="s">
        <v>15</v>
      </c>
      <c r="C5609" s="160">
        <f>_xlfn.XLOOKUP(B5609,'2.1.trackMPD'!$R$7:$R$29,'2.1.trackMPD'!$T$7:$T$29)</f>
        <v>6</v>
      </c>
      <c r="D5609" s="160">
        <v>1</v>
      </c>
      <c r="E5609" s="160" t="s">
        <v>6395</v>
      </c>
      <c r="F5609" s="160" t="s">
        <v>110</v>
      </c>
      <c r="G5609" s="160" t="s">
        <v>140</v>
      </c>
      <c r="H5609" s="160" t="s">
        <v>6393</v>
      </c>
      <c r="I5609" s="160" t="e" cm="1">
        <f t="array" ref="I5609">INDEX('2.1.trackMPD'!L:L/(24*60*60),
       MATCH(1,
             (A5609='2.1.trackMPD'!A:A)*
             (C5609='2.1.trackMPD'!D:D)*
             (D5609/10^6='2.1.trackMPD'!H:H)*
             (E5609='2.1.trackMPD'!F:F),
0))</f>
        <v>#N/A</v>
      </c>
    </row>
    <row r="5610" spans="1:9" x14ac:dyDescent="0.2">
      <c r="A5610" s="160" t="s">
        <v>29</v>
      </c>
      <c r="B5610" s="160" t="s">
        <v>15</v>
      </c>
      <c r="C5610" s="160">
        <f>_xlfn.XLOOKUP(B5610,'2.1.trackMPD'!$R$7:$R$29,'2.1.trackMPD'!$T$7:$T$29)</f>
        <v>6</v>
      </c>
      <c r="D5610" s="160">
        <v>10</v>
      </c>
      <c r="E5610" s="160" t="s">
        <v>6395</v>
      </c>
      <c r="F5610" s="160" t="s">
        <v>110</v>
      </c>
      <c r="G5610" s="160" t="s">
        <v>124</v>
      </c>
      <c r="H5610" s="160" t="s">
        <v>6392</v>
      </c>
      <c r="I5610" s="160" t="e" cm="1">
        <f t="array" ref="I5610">INDEX('2.1.trackMPD'!I:I/(24*60*60),
       MATCH(1,
             (A5610='2.1.trackMPD'!A:A)*
             (C5610='2.1.trackMPD'!D:D)*
             (D5610/10^6='2.1.trackMPD'!H:H)*
             (E5610='2.1.trackMPD'!F:F),
0))</f>
        <v>#N/A</v>
      </c>
    </row>
    <row r="5611" spans="1:9" x14ac:dyDescent="0.2">
      <c r="A5611" s="160" t="s">
        <v>29</v>
      </c>
      <c r="B5611" s="160" t="s">
        <v>15</v>
      </c>
      <c r="C5611" s="160">
        <f>_xlfn.XLOOKUP(B5611,'2.1.trackMPD'!$R$7:$R$29,'2.1.trackMPD'!$T$7:$T$29)</f>
        <v>6</v>
      </c>
      <c r="D5611" s="160">
        <v>10</v>
      </c>
      <c r="E5611" s="160" t="s">
        <v>6395</v>
      </c>
      <c r="F5611" s="160" t="s">
        <v>110</v>
      </c>
      <c r="G5611" s="160" t="s">
        <v>140</v>
      </c>
      <c r="H5611" s="160" t="s">
        <v>6392</v>
      </c>
      <c r="I5611" s="160" t="e" cm="1">
        <f t="array" ref="I5611">INDEX('2.1.trackMPD'!J:J/(24*60*60),
       MATCH(1,
             (A5611='2.1.trackMPD'!A:A)*
             (C5611='2.1.trackMPD'!D:D)*
             (D5611/10^6='2.1.trackMPD'!H:H)*
             (E5611='2.1.trackMPD'!F:F),
0))</f>
        <v>#N/A</v>
      </c>
    </row>
    <row r="5612" spans="1:9" x14ac:dyDescent="0.2">
      <c r="A5612" s="160" t="s">
        <v>29</v>
      </c>
      <c r="B5612" s="160" t="s">
        <v>15</v>
      </c>
      <c r="C5612" s="160">
        <f>_xlfn.XLOOKUP(B5612,'2.1.trackMPD'!$R$7:$R$29,'2.1.trackMPD'!$T$7:$T$29)</f>
        <v>6</v>
      </c>
      <c r="D5612" s="160">
        <v>10</v>
      </c>
      <c r="E5612" s="160" t="s">
        <v>6395</v>
      </c>
      <c r="F5612" s="160" t="s">
        <v>110</v>
      </c>
      <c r="G5612" s="160" t="s">
        <v>124</v>
      </c>
      <c r="H5612" s="160" t="s">
        <v>6393</v>
      </c>
      <c r="I5612" s="160" t="e" cm="1">
        <f t="array" ref="I5612">INDEX('2.1.trackMPD'!K:K/(24*60*60),
       MATCH(1,
             (A5612='2.1.trackMPD'!A:A)*
             (C5612='2.1.trackMPD'!D:D)*
             (D5612/10^6='2.1.trackMPD'!H:H)*
             (E5612='2.1.trackMPD'!F:F),
0))</f>
        <v>#N/A</v>
      </c>
    </row>
    <row r="5613" spans="1:9" x14ac:dyDescent="0.2">
      <c r="A5613" s="160" t="s">
        <v>29</v>
      </c>
      <c r="B5613" s="160" t="s">
        <v>15</v>
      </c>
      <c r="C5613" s="160">
        <f>_xlfn.XLOOKUP(B5613,'2.1.trackMPD'!$R$7:$R$29,'2.1.trackMPD'!$T$7:$T$29)</f>
        <v>6</v>
      </c>
      <c r="D5613" s="160">
        <v>10</v>
      </c>
      <c r="E5613" s="160" t="s">
        <v>6395</v>
      </c>
      <c r="F5613" s="160" t="s">
        <v>110</v>
      </c>
      <c r="G5613" s="160" t="s">
        <v>140</v>
      </c>
      <c r="H5613" s="160" t="s">
        <v>6393</v>
      </c>
      <c r="I5613" s="160" t="e" cm="1">
        <f t="array" ref="I5613">INDEX('2.1.trackMPD'!L:L/(24*60*60),
       MATCH(1,
             (A5613='2.1.trackMPD'!A:A)*
             (C5613='2.1.trackMPD'!D:D)*
             (D5613/10^6='2.1.trackMPD'!H:H)*
             (E5613='2.1.trackMPD'!F:F),
0))</f>
        <v>#N/A</v>
      </c>
    </row>
    <row r="5614" spans="1:9" x14ac:dyDescent="0.2">
      <c r="A5614" s="160" t="s">
        <v>29</v>
      </c>
      <c r="B5614" s="160" t="s">
        <v>15</v>
      </c>
      <c r="C5614" s="160">
        <f>_xlfn.XLOOKUP(B5614,'2.1.trackMPD'!$R$7:$R$29,'2.1.trackMPD'!$T$7:$T$29)</f>
        <v>6</v>
      </c>
      <c r="D5614" s="160">
        <v>100</v>
      </c>
      <c r="E5614" s="160" t="s">
        <v>6395</v>
      </c>
      <c r="F5614" s="160" t="s">
        <v>110</v>
      </c>
      <c r="G5614" s="160" t="s">
        <v>124</v>
      </c>
      <c r="H5614" s="160" t="s">
        <v>6392</v>
      </c>
      <c r="I5614" s="160" t="e" cm="1">
        <f t="array" ref="I5614">INDEX('2.1.trackMPD'!I:I/(24*60*60),
       MATCH(1,
             (A5614='2.1.trackMPD'!A:A)*
             (C5614='2.1.trackMPD'!D:D)*
             (D5614/10^6='2.1.trackMPD'!H:H)*
             (E5614='2.1.trackMPD'!F:F),
0))</f>
        <v>#N/A</v>
      </c>
    </row>
    <row r="5615" spans="1:9" x14ac:dyDescent="0.2">
      <c r="A5615" s="160" t="s">
        <v>29</v>
      </c>
      <c r="B5615" s="160" t="s">
        <v>15</v>
      </c>
      <c r="C5615" s="160">
        <f>_xlfn.XLOOKUP(B5615,'2.1.trackMPD'!$R$7:$R$29,'2.1.trackMPD'!$T$7:$T$29)</f>
        <v>6</v>
      </c>
      <c r="D5615" s="160">
        <v>100</v>
      </c>
      <c r="E5615" s="160" t="s">
        <v>6395</v>
      </c>
      <c r="F5615" s="160" t="s">
        <v>110</v>
      </c>
      <c r="G5615" s="160" t="s">
        <v>140</v>
      </c>
      <c r="H5615" s="160" t="s">
        <v>6392</v>
      </c>
      <c r="I5615" s="160" t="e" cm="1">
        <f t="array" ref="I5615">INDEX('2.1.trackMPD'!J:J/(24*60*60),
       MATCH(1,
             (A5615='2.1.trackMPD'!A:A)*
             (C5615='2.1.trackMPD'!D:D)*
             (D5615/10^6='2.1.trackMPD'!H:H)*
             (E5615='2.1.trackMPD'!F:F),
0))</f>
        <v>#N/A</v>
      </c>
    </row>
    <row r="5616" spans="1:9" x14ac:dyDescent="0.2">
      <c r="A5616" s="160" t="s">
        <v>29</v>
      </c>
      <c r="B5616" s="160" t="s">
        <v>15</v>
      </c>
      <c r="C5616" s="160">
        <f>_xlfn.XLOOKUP(B5616,'2.1.trackMPD'!$R$7:$R$29,'2.1.trackMPD'!$T$7:$T$29)</f>
        <v>6</v>
      </c>
      <c r="D5616" s="160">
        <v>100</v>
      </c>
      <c r="E5616" s="160" t="s">
        <v>6395</v>
      </c>
      <c r="F5616" s="160" t="s">
        <v>110</v>
      </c>
      <c r="G5616" s="160" t="s">
        <v>124</v>
      </c>
      <c r="H5616" s="160" t="s">
        <v>6393</v>
      </c>
      <c r="I5616" s="160" t="e" cm="1">
        <f t="array" ref="I5616">INDEX('2.1.trackMPD'!K:K/(24*60*60),
       MATCH(1,
             (A5616='2.1.trackMPD'!A:A)*
             (C5616='2.1.trackMPD'!D:D)*
             (D5616/10^6='2.1.trackMPD'!H:H)*
             (E5616='2.1.trackMPD'!F:F),
0))</f>
        <v>#N/A</v>
      </c>
    </row>
    <row r="5617" spans="1:9" x14ac:dyDescent="0.2">
      <c r="A5617" s="160" t="s">
        <v>29</v>
      </c>
      <c r="B5617" s="160" t="s">
        <v>15</v>
      </c>
      <c r="C5617" s="160">
        <f>_xlfn.XLOOKUP(B5617,'2.1.trackMPD'!$R$7:$R$29,'2.1.trackMPD'!$T$7:$T$29)</f>
        <v>6</v>
      </c>
      <c r="D5617" s="160">
        <v>100</v>
      </c>
      <c r="E5617" s="160" t="s">
        <v>6395</v>
      </c>
      <c r="F5617" s="160" t="s">
        <v>110</v>
      </c>
      <c r="G5617" s="160" t="s">
        <v>140</v>
      </c>
      <c r="H5617" s="160" t="s">
        <v>6393</v>
      </c>
      <c r="I5617" s="160" t="e" cm="1">
        <f t="array" ref="I5617">INDEX('2.1.trackMPD'!L:L/(24*60*60),
       MATCH(1,
             (A5617='2.1.trackMPD'!A:A)*
             (C5617='2.1.trackMPD'!D:D)*
             (D5617/10^6='2.1.trackMPD'!H:H)*
             (E5617='2.1.trackMPD'!F:F),
0))</f>
        <v>#N/A</v>
      </c>
    </row>
    <row r="5618" spans="1:9" x14ac:dyDescent="0.2">
      <c r="A5618" s="160" t="s">
        <v>29</v>
      </c>
      <c r="B5618" s="160" t="s">
        <v>9</v>
      </c>
      <c r="C5618" s="160">
        <f>_xlfn.XLOOKUP(B5618,'2.1.trackMPD'!$R$7:$R$29,'2.1.trackMPD'!$T$7:$T$29)</f>
        <v>6</v>
      </c>
      <c r="D5618" s="160">
        <v>1</v>
      </c>
      <c r="E5618" s="160" t="s">
        <v>6390</v>
      </c>
      <c r="F5618" s="160" t="s">
        <v>110</v>
      </c>
      <c r="G5618" s="160" t="s">
        <v>124</v>
      </c>
      <c r="H5618" s="160" t="s">
        <v>6392</v>
      </c>
      <c r="I5618" s="160" cm="1">
        <f t="array" ref="I5618">INDEX('2.1.trackMPD'!I:I/(24*60*60),
       MATCH(1,
             (A5618='2.1.trackMPD'!A:A)*
             (C5618='2.1.trackMPD'!D:D)*
             (D5618/10^6='2.1.trackMPD'!H:H)*
             (E5618='2.1.trackMPD'!F:F),
0))</f>
        <v>4.76365210128037E-6</v>
      </c>
    </row>
    <row r="5619" spans="1:9" x14ac:dyDescent="0.2">
      <c r="A5619" s="160" t="s">
        <v>29</v>
      </c>
      <c r="B5619" s="160" t="s">
        <v>9</v>
      </c>
      <c r="C5619" s="160">
        <f>_xlfn.XLOOKUP(B5619,'2.1.trackMPD'!$R$7:$R$29,'2.1.trackMPD'!$T$7:$T$29)</f>
        <v>6</v>
      </c>
      <c r="D5619" s="160">
        <v>1</v>
      </c>
      <c r="E5619" s="160" t="s">
        <v>6390</v>
      </c>
      <c r="F5619" s="160" t="s">
        <v>110</v>
      </c>
      <c r="G5619" s="160" t="s">
        <v>140</v>
      </c>
      <c r="H5619" s="160" t="s">
        <v>6392</v>
      </c>
      <c r="I5619" s="160" cm="1">
        <f t="array" ref="I5619">INDEX('2.1.trackMPD'!J:J/(24*60*60),
       MATCH(1,
             (A5619='2.1.trackMPD'!A:A)*
             (C5619='2.1.trackMPD'!D:D)*
             (D5619/10^6='2.1.trackMPD'!H:H)*
             (E5619='2.1.trackMPD'!F:F),
0))</f>
        <v>3.0960989552834607E-5</v>
      </c>
    </row>
    <row r="5620" spans="1:9" x14ac:dyDescent="0.2">
      <c r="A5620" s="160" t="s">
        <v>29</v>
      </c>
      <c r="B5620" s="160" t="s">
        <v>9</v>
      </c>
      <c r="C5620" s="160">
        <f>_xlfn.XLOOKUP(B5620,'2.1.trackMPD'!$R$7:$R$29,'2.1.trackMPD'!$T$7:$T$29)</f>
        <v>6</v>
      </c>
      <c r="D5620" s="160">
        <v>1</v>
      </c>
      <c r="E5620" s="160" t="s">
        <v>6390</v>
      </c>
      <c r="F5620" s="160" t="s">
        <v>110</v>
      </c>
      <c r="G5620" s="160" t="s">
        <v>124</v>
      </c>
      <c r="H5620" s="160" t="s">
        <v>6393</v>
      </c>
      <c r="I5620" s="160" cm="1">
        <f t="array" ref="I5620">INDEX('2.1.trackMPD'!K:K/(24*60*60),
       MATCH(1,
             (A5620='2.1.trackMPD'!A:A)*
             (C5620='2.1.trackMPD'!D:D)*
             (D5620/10^6='2.1.trackMPD'!H:H)*
             (E5620='2.1.trackMPD'!F:F),
0))</f>
        <v>0</v>
      </c>
    </row>
    <row r="5621" spans="1:9" x14ac:dyDescent="0.2">
      <c r="A5621" s="160" t="s">
        <v>29</v>
      </c>
      <c r="B5621" s="160" t="s">
        <v>9</v>
      </c>
      <c r="C5621" s="160">
        <f>_xlfn.XLOOKUP(B5621,'2.1.trackMPD'!$R$7:$R$29,'2.1.trackMPD'!$T$7:$T$29)</f>
        <v>6</v>
      </c>
      <c r="D5621" s="160">
        <v>1</v>
      </c>
      <c r="E5621" s="160" t="s">
        <v>6390</v>
      </c>
      <c r="F5621" s="160" t="s">
        <v>110</v>
      </c>
      <c r="G5621" s="160" t="s">
        <v>140</v>
      </c>
      <c r="H5621" s="160" t="s">
        <v>6393</v>
      </c>
      <c r="I5621" s="160" cm="1">
        <f t="array" ref="I5621">INDEX('2.1.trackMPD'!L:L/(24*60*60),
       MATCH(1,
             (A5621='2.1.trackMPD'!A:A)*
             (C5621='2.1.trackMPD'!D:D)*
             (D5621/10^6='2.1.trackMPD'!H:H)*
             (E5621='2.1.trackMPD'!F:F),
0))</f>
        <v>0</v>
      </c>
    </row>
    <row r="5622" spans="1:9" x14ac:dyDescent="0.2">
      <c r="A5622" s="160" t="s">
        <v>29</v>
      </c>
      <c r="B5622" s="160" t="s">
        <v>9</v>
      </c>
      <c r="C5622" s="160">
        <f>_xlfn.XLOOKUP(B5622,'2.1.trackMPD'!$R$7:$R$29,'2.1.trackMPD'!$T$7:$T$29)</f>
        <v>6</v>
      </c>
      <c r="D5622" s="160">
        <v>10</v>
      </c>
      <c r="E5622" s="160" t="s">
        <v>6390</v>
      </c>
      <c r="F5622" s="160" t="s">
        <v>110</v>
      </c>
      <c r="G5622" s="160" t="s">
        <v>124</v>
      </c>
      <c r="H5622" s="160" t="s">
        <v>6392</v>
      </c>
      <c r="I5622" s="160" cm="1">
        <f t="array" ref="I5622">INDEX('2.1.trackMPD'!I:I/(24*60*60),
       MATCH(1,
             (A5622='2.1.trackMPD'!A:A)*
             (C5622='2.1.trackMPD'!D:D)*
             (D5622/10^6='2.1.trackMPD'!H:H)*
             (E5622='2.1.trackMPD'!F:F),
0))</f>
        <v>9.0543262699099084E-6</v>
      </c>
    </row>
    <row r="5623" spans="1:9" x14ac:dyDescent="0.2">
      <c r="A5623" s="160" t="s">
        <v>29</v>
      </c>
      <c r="B5623" s="160" t="s">
        <v>9</v>
      </c>
      <c r="C5623" s="160">
        <f>_xlfn.XLOOKUP(B5623,'2.1.trackMPD'!$R$7:$R$29,'2.1.trackMPD'!$T$7:$T$29)</f>
        <v>6</v>
      </c>
      <c r="D5623" s="160">
        <v>10</v>
      </c>
      <c r="E5623" s="160" t="s">
        <v>6390</v>
      </c>
      <c r="F5623" s="160" t="s">
        <v>110</v>
      </c>
      <c r="G5623" s="160" t="s">
        <v>140</v>
      </c>
      <c r="H5623" s="160" t="s">
        <v>6392</v>
      </c>
      <c r="I5623" s="160" cm="1">
        <f t="array" ref="I5623">INDEX('2.1.trackMPD'!J:J/(24*60*60),
       MATCH(1,
             (A5623='2.1.trackMPD'!A:A)*
             (C5623='2.1.trackMPD'!D:D)*
             (D5623/10^6='2.1.trackMPD'!H:H)*
             (E5623='2.1.trackMPD'!F:F),
0))</f>
        <v>3.5015122380118635E-5</v>
      </c>
    </row>
    <row r="5624" spans="1:9" x14ac:dyDescent="0.2">
      <c r="A5624" s="160" t="s">
        <v>29</v>
      </c>
      <c r="B5624" s="160" t="s">
        <v>9</v>
      </c>
      <c r="C5624" s="160">
        <f>_xlfn.XLOOKUP(B5624,'2.1.trackMPD'!$R$7:$R$29,'2.1.trackMPD'!$T$7:$T$29)</f>
        <v>6</v>
      </c>
      <c r="D5624" s="160">
        <v>10</v>
      </c>
      <c r="E5624" s="160" t="s">
        <v>6390</v>
      </c>
      <c r="F5624" s="160" t="s">
        <v>110</v>
      </c>
      <c r="G5624" s="160" t="s">
        <v>124</v>
      </c>
      <c r="H5624" s="160" t="s">
        <v>6393</v>
      </c>
      <c r="I5624" s="160" cm="1">
        <f t="array" ref="I5624">INDEX('2.1.trackMPD'!K:K/(24*60*60),
       MATCH(1,
             (A5624='2.1.trackMPD'!A:A)*
             (C5624='2.1.trackMPD'!D:D)*
             (D5624/10^6='2.1.trackMPD'!H:H)*
             (E5624='2.1.trackMPD'!F:F),
0))</f>
        <v>0</v>
      </c>
    </row>
    <row r="5625" spans="1:9" x14ac:dyDescent="0.2">
      <c r="A5625" s="160" t="s">
        <v>29</v>
      </c>
      <c r="B5625" s="160" t="s">
        <v>9</v>
      </c>
      <c r="C5625" s="160">
        <f>_xlfn.XLOOKUP(B5625,'2.1.trackMPD'!$R$7:$R$29,'2.1.trackMPD'!$T$7:$T$29)</f>
        <v>6</v>
      </c>
      <c r="D5625" s="160">
        <v>10</v>
      </c>
      <c r="E5625" s="160" t="s">
        <v>6390</v>
      </c>
      <c r="F5625" s="160" t="s">
        <v>110</v>
      </c>
      <c r="G5625" s="160" t="s">
        <v>140</v>
      </c>
      <c r="H5625" s="160" t="s">
        <v>6393</v>
      </c>
      <c r="I5625" s="160" cm="1">
        <f t="array" ref="I5625">INDEX('2.1.trackMPD'!L:L/(24*60*60),
       MATCH(1,
             (A5625='2.1.trackMPD'!A:A)*
             (C5625='2.1.trackMPD'!D:D)*
             (D5625/10^6='2.1.trackMPD'!H:H)*
             (E5625='2.1.trackMPD'!F:F),
0))</f>
        <v>0</v>
      </c>
    </row>
    <row r="5626" spans="1:9" x14ac:dyDescent="0.2">
      <c r="A5626" s="160" t="s">
        <v>29</v>
      </c>
      <c r="B5626" s="160" t="s">
        <v>9</v>
      </c>
      <c r="C5626" s="160">
        <f>_xlfn.XLOOKUP(B5626,'2.1.trackMPD'!$R$7:$R$29,'2.1.trackMPD'!$T$7:$T$29)</f>
        <v>6</v>
      </c>
      <c r="D5626" s="160">
        <v>100</v>
      </c>
      <c r="E5626" s="160" t="s">
        <v>6390</v>
      </c>
      <c r="F5626" s="160" t="s">
        <v>110</v>
      </c>
      <c r="G5626" s="160" t="s">
        <v>124</v>
      </c>
      <c r="H5626" s="160" t="s">
        <v>6392</v>
      </c>
      <c r="I5626" s="160" cm="1">
        <f t="array" ref="I5626">INDEX('2.1.trackMPD'!I:I/(24*60*60),
       MATCH(1,
             (A5626='2.1.trackMPD'!A:A)*
             (C5626='2.1.trackMPD'!D:D)*
             (D5626/10^6='2.1.trackMPD'!H:H)*
             (E5626='2.1.trackMPD'!F:F),
0))</f>
        <v>1.9078839014052083E-3</v>
      </c>
    </row>
    <row r="5627" spans="1:9" x14ac:dyDescent="0.2">
      <c r="A5627" s="160" t="s">
        <v>29</v>
      </c>
      <c r="B5627" s="160" t="s">
        <v>9</v>
      </c>
      <c r="C5627" s="160">
        <f>_xlfn.XLOOKUP(B5627,'2.1.trackMPD'!$R$7:$R$29,'2.1.trackMPD'!$T$7:$T$29)</f>
        <v>6</v>
      </c>
      <c r="D5627" s="160">
        <v>100</v>
      </c>
      <c r="E5627" s="160" t="s">
        <v>6390</v>
      </c>
      <c r="F5627" s="160" t="s">
        <v>110</v>
      </c>
      <c r="G5627" s="160" t="s">
        <v>140</v>
      </c>
      <c r="H5627" s="160" t="s">
        <v>6392</v>
      </c>
      <c r="I5627" s="160" cm="1">
        <f t="array" ref="I5627">INDEX('2.1.trackMPD'!J:J/(24*60*60),
       MATCH(1,
             (A5627='2.1.trackMPD'!A:A)*
             (C5627='2.1.trackMPD'!D:D)*
             (D5627/10^6='2.1.trackMPD'!H:H)*
             (E5627='2.1.trackMPD'!F:F),
0))</f>
        <v>1.5902852927717824E-3</v>
      </c>
    </row>
    <row r="5628" spans="1:9" x14ac:dyDescent="0.2">
      <c r="A5628" s="160" t="s">
        <v>29</v>
      </c>
      <c r="B5628" s="160" t="s">
        <v>9</v>
      </c>
      <c r="C5628" s="160">
        <f>_xlfn.XLOOKUP(B5628,'2.1.trackMPD'!$R$7:$R$29,'2.1.trackMPD'!$T$7:$T$29)</f>
        <v>6</v>
      </c>
      <c r="D5628" s="160">
        <v>100</v>
      </c>
      <c r="E5628" s="160" t="s">
        <v>6390</v>
      </c>
      <c r="F5628" s="160" t="s">
        <v>110</v>
      </c>
      <c r="G5628" s="160" t="s">
        <v>124</v>
      </c>
      <c r="H5628" s="160" t="s">
        <v>6393</v>
      </c>
      <c r="I5628" s="160" cm="1">
        <f t="array" ref="I5628">INDEX('2.1.trackMPD'!K:K/(24*60*60),
       MATCH(1,
             (A5628='2.1.trackMPD'!A:A)*
             (C5628='2.1.trackMPD'!D:D)*
             (D5628/10^6='2.1.trackMPD'!H:H)*
             (E5628='2.1.trackMPD'!F:F),
0))</f>
        <v>0</v>
      </c>
    </row>
    <row r="5629" spans="1:9" x14ac:dyDescent="0.2">
      <c r="A5629" s="160" t="s">
        <v>29</v>
      </c>
      <c r="B5629" s="160" t="s">
        <v>9</v>
      </c>
      <c r="C5629" s="160">
        <f>_xlfn.XLOOKUP(B5629,'2.1.trackMPD'!$R$7:$R$29,'2.1.trackMPD'!$T$7:$T$29)</f>
        <v>6</v>
      </c>
      <c r="D5629" s="160">
        <v>100</v>
      </c>
      <c r="E5629" s="160" t="s">
        <v>6390</v>
      </c>
      <c r="F5629" s="160" t="s">
        <v>110</v>
      </c>
      <c r="G5629" s="160" t="s">
        <v>140</v>
      </c>
      <c r="H5629" s="160" t="s">
        <v>6393</v>
      </c>
      <c r="I5629" s="160" cm="1">
        <f t="array" ref="I5629">INDEX('2.1.trackMPD'!L:L/(24*60*60),
       MATCH(1,
             (A5629='2.1.trackMPD'!A:A)*
             (C5629='2.1.trackMPD'!D:D)*
             (D5629/10^6='2.1.trackMPD'!H:H)*
             (E5629='2.1.trackMPD'!F:F),
0))</f>
        <v>0</v>
      </c>
    </row>
    <row r="5630" spans="1:9" x14ac:dyDescent="0.2">
      <c r="A5630" s="160" t="s">
        <v>29</v>
      </c>
      <c r="B5630" s="160" t="s">
        <v>9</v>
      </c>
      <c r="C5630" s="160">
        <f>_xlfn.XLOOKUP(B5630,'2.1.trackMPD'!$R$7:$R$29,'2.1.trackMPD'!$T$7:$T$29)</f>
        <v>6</v>
      </c>
      <c r="D5630" s="160">
        <v>1000</v>
      </c>
      <c r="E5630" s="160" t="s">
        <v>6390</v>
      </c>
      <c r="F5630" s="160" t="s">
        <v>110</v>
      </c>
      <c r="G5630" s="160" t="s">
        <v>124</v>
      </c>
      <c r="H5630" s="160" t="s">
        <v>6392</v>
      </c>
      <c r="I5630" s="160" cm="1">
        <f t="array" ref="I5630">INDEX('2.1.trackMPD'!I:I/(24*60*60),
       MATCH(1,
             (A5630='2.1.trackMPD'!A:A)*
             (C5630='2.1.trackMPD'!D:D)*
             (D5630/10^6='2.1.trackMPD'!H:H)*
             (E5630='2.1.trackMPD'!F:F),
0))</f>
        <v>6.9026517600309145E-2</v>
      </c>
    </row>
    <row r="5631" spans="1:9" x14ac:dyDescent="0.2">
      <c r="A5631" s="160" t="s">
        <v>29</v>
      </c>
      <c r="B5631" s="160" t="s">
        <v>9</v>
      </c>
      <c r="C5631" s="160">
        <f>_xlfn.XLOOKUP(B5631,'2.1.trackMPD'!$R$7:$R$29,'2.1.trackMPD'!$T$7:$T$29)</f>
        <v>6</v>
      </c>
      <c r="D5631" s="160">
        <v>1000</v>
      </c>
      <c r="E5631" s="160" t="s">
        <v>6390</v>
      </c>
      <c r="F5631" s="160" t="s">
        <v>110</v>
      </c>
      <c r="G5631" s="160" t="s">
        <v>140</v>
      </c>
      <c r="H5631" s="160" t="s">
        <v>6392</v>
      </c>
      <c r="I5631" s="160" cm="1">
        <f t="array" ref="I5631">INDEX('2.1.trackMPD'!J:J/(24*60*60),
       MATCH(1,
             (A5631='2.1.trackMPD'!A:A)*
             (C5631='2.1.trackMPD'!D:D)*
             (D5631/10^6='2.1.trackMPD'!H:H)*
             (E5631='2.1.trackMPD'!F:F),
0))</f>
        <v>5.8407045267688307E-2</v>
      </c>
    </row>
    <row r="5632" spans="1:9" x14ac:dyDescent="0.2">
      <c r="A5632" s="160" t="s">
        <v>29</v>
      </c>
      <c r="B5632" s="160" t="s">
        <v>9</v>
      </c>
      <c r="C5632" s="160">
        <f>_xlfn.XLOOKUP(B5632,'2.1.trackMPD'!$R$7:$R$29,'2.1.trackMPD'!$T$7:$T$29)</f>
        <v>6</v>
      </c>
      <c r="D5632" s="160">
        <v>1000</v>
      </c>
      <c r="E5632" s="160" t="s">
        <v>6390</v>
      </c>
      <c r="F5632" s="160" t="s">
        <v>110</v>
      </c>
      <c r="G5632" s="160" t="s">
        <v>124</v>
      </c>
      <c r="H5632" s="160" t="s">
        <v>6393</v>
      </c>
      <c r="I5632" s="160" cm="1">
        <f t="array" ref="I5632">INDEX('2.1.trackMPD'!K:K/(24*60*60),
       MATCH(1,
             (A5632='2.1.trackMPD'!A:A)*
             (C5632='2.1.trackMPD'!D:D)*
             (D5632/10^6='2.1.trackMPD'!H:H)*
             (E5632='2.1.trackMPD'!F:F),
0))</f>
        <v>0</v>
      </c>
    </row>
    <row r="5633" spans="1:9" x14ac:dyDescent="0.2">
      <c r="A5633" s="160" t="s">
        <v>29</v>
      </c>
      <c r="B5633" s="160" t="s">
        <v>9</v>
      </c>
      <c r="C5633" s="160">
        <f>_xlfn.XLOOKUP(B5633,'2.1.trackMPD'!$R$7:$R$29,'2.1.trackMPD'!$T$7:$T$29)</f>
        <v>6</v>
      </c>
      <c r="D5633" s="160">
        <v>1000</v>
      </c>
      <c r="E5633" s="160" t="s">
        <v>6390</v>
      </c>
      <c r="F5633" s="160" t="s">
        <v>110</v>
      </c>
      <c r="G5633" s="160" t="s">
        <v>140</v>
      </c>
      <c r="H5633" s="160" t="s">
        <v>6393</v>
      </c>
      <c r="I5633" s="160" cm="1">
        <f t="array" ref="I5633">INDEX('2.1.trackMPD'!L:L/(24*60*60),
       MATCH(1,
             (A5633='2.1.trackMPD'!A:A)*
             (C5633='2.1.trackMPD'!D:D)*
             (D5633/10^6='2.1.trackMPD'!H:H)*
             (E5633='2.1.trackMPD'!F:F),
0))</f>
        <v>0</v>
      </c>
    </row>
    <row r="5634" spans="1:9" x14ac:dyDescent="0.2">
      <c r="A5634" s="160" t="s">
        <v>29</v>
      </c>
      <c r="B5634" s="160" t="s">
        <v>9</v>
      </c>
      <c r="C5634" s="160">
        <f>_xlfn.XLOOKUP(B5634,'2.1.trackMPD'!$R$7:$R$29,'2.1.trackMPD'!$T$7:$T$29)</f>
        <v>6</v>
      </c>
      <c r="D5634" s="160">
        <v>5000</v>
      </c>
      <c r="E5634" s="160" t="s">
        <v>6390</v>
      </c>
      <c r="F5634" s="160" t="s">
        <v>110</v>
      </c>
      <c r="G5634" s="160" t="s">
        <v>124</v>
      </c>
      <c r="H5634" s="160" t="s">
        <v>6392</v>
      </c>
      <c r="I5634" s="160" cm="1">
        <f t="array" ref="I5634">INDEX('2.1.trackMPD'!I:I/(24*60*60),
       MATCH(1,
             (A5634='2.1.trackMPD'!A:A)*
             (C5634='2.1.trackMPD'!D:D)*
             (D5634/10^6='2.1.trackMPD'!H:H)*
             (E5634='2.1.trackMPD'!F:F),
0))</f>
        <v>0.27223873585785879</v>
      </c>
    </row>
    <row r="5635" spans="1:9" x14ac:dyDescent="0.2">
      <c r="A5635" s="160" t="s">
        <v>29</v>
      </c>
      <c r="B5635" s="160" t="s">
        <v>9</v>
      </c>
      <c r="C5635" s="160">
        <f>_xlfn.XLOOKUP(B5635,'2.1.trackMPD'!$R$7:$R$29,'2.1.trackMPD'!$T$7:$T$29)</f>
        <v>6</v>
      </c>
      <c r="D5635" s="160">
        <v>5000</v>
      </c>
      <c r="E5635" s="160" t="s">
        <v>6390</v>
      </c>
      <c r="F5635" s="160" t="s">
        <v>110</v>
      </c>
      <c r="G5635" s="160" t="s">
        <v>140</v>
      </c>
      <c r="H5635" s="160" t="s">
        <v>6392</v>
      </c>
      <c r="I5635" s="160" cm="1">
        <f t="array" ref="I5635">INDEX('2.1.trackMPD'!J:J/(24*60*60),
       MATCH(1,
             (A5635='2.1.trackMPD'!A:A)*
             (C5635='2.1.trackMPD'!D:D)*
             (D5635/10^6='2.1.trackMPD'!H:H)*
             (E5635='2.1.trackMPD'!F:F),
0))</f>
        <v>0.23035559245581597</v>
      </c>
    </row>
    <row r="5636" spans="1:9" x14ac:dyDescent="0.2">
      <c r="A5636" s="160" t="s">
        <v>29</v>
      </c>
      <c r="B5636" s="160" t="s">
        <v>9</v>
      </c>
      <c r="C5636" s="160">
        <f>_xlfn.XLOOKUP(B5636,'2.1.trackMPD'!$R$7:$R$29,'2.1.trackMPD'!$T$7:$T$29)</f>
        <v>6</v>
      </c>
      <c r="D5636" s="160">
        <v>5000</v>
      </c>
      <c r="E5636" s="160" t="s">
        <v>6390</v>
      </c>
      <c r="F5636" s="160" t="s">
        <v>110</v>
      </c>
      <c r="G5636" s="160" t="s">
        <v>124</v>
      </c>
      <c r="H5636" s="160" t="s">
        <v>6393</v>
      </c>
      <c r="I5636" s="160" cm="1">
        <f t="array" ref="I5636">INDEX('2.1.trackMPD'!K:K/(24*60*60),
       MATCH(1,
             (A5636='2.1.trackMPD'!A:A)*
             (C5636='2.1.trackMPD'!D:D)*
             (D5636/10^6='2.1.trackMPD'!H:H)*
             (E5636='2.1.trackMPD'!F:F),
0))</f>
        <v>0</v>
      </c>
    </row>
    <row r="5637" spans="1:9" x14ac:dyDescent="0.2">
      <c r="A5637" s="160" t="s">
        <v>29</v>
      </c>
      <c r="B5637" s="160" t="s">
        <v>9</v>
      </c>
      <c r="C5637" s="160">
        <f>_xlfn.XLOOKUP(B5637,'2.1.trackMPD'!$R$7:$R$29,'2.1.trackMPD'!$T$7:$T$29)</f>
        <v>6</v>
      </c>
      <c r="D5637" s="160">
        <v>5000</v>
      </c>
      <c r="E5637" s="160" t="s">
        <v>6390</v>
      </c>
      <c r="F5637" s="160" t="s">
        <v>110</v>
      </c>
      <c r="G5637" s="160" t="s">
        <v>140</v>
      </c>
      <c r="H5637" s="160" t="s">
        <v>6393</v>
      </c>
      <c r="I5637" s="160" cm="1">
        <f t="array" ref="I5637">INDEX('2.1.trackMPD'!L:L/(24*60*60),
       MATCH(1,
             (A5637='2.1.trackMPD'!A:A)*
             (C5637='2.1.trackMPD'!D:D)*
             (D5637/10^6='2.1.trackMPD'!H:H)*
             (E5637='2.1.trackMPD'!F:F),
0))</f>
        <v>0</v>
      </c>
    </row>
    <row r="5638" spans="1:9" x14ac:dyDescent="0.2">
      <c r="A5638" s="160" t="s">
        <v>29</v>
      </c>
      <c r="B5638" s="160" t="s">
        <v>9</v>
      </c>
      <c r="C5638" s="160">
        <f>_xlfn.XLOOKUP(B5638,'2.1.trackMPD'!$R$7:$R$29,'2.1.trackMPD'!$T$7:$T$29)</f>
        <v>6</v>
      </c>
      <c r="D5638" s="160">
        <v>1</v>
      </c>
      <c r="E5638" s="160" t="s">
        <v>6394</v>
      </c>
      <c r="F5638" s="160" t="s">
        <v>110</v>
      </c>
      <c r="G5638" s="160" t="s">
        <v>124</v>
      </c>
      <c r="H5638" s="160" t="s">
        <v>6392</v>
      </c>
      <c r="I5638" s="160" cm="1">
        <f t="array" ref="I5638">INDEX('2.1.trackMPD'!I:I/(24*60*60),
       MATCH(1,
             (A5638='2.1.trackMPD'!A:A)*
             (C5638='2.1.trackMPD'!D:D)*
             (D5638/10^6='2.1.trackMPD'!H:H)*
             (E5638='2.1.trackMPD'!F:F),
0))</f>
        <v>4.6847173377966895E-6</v>
      </c>
    </row>
    <row r="5639" spans="1:9" x14ac:dyDescent="0.2">
      <c r="A5639" s="160" t="s">
        <v>29</v>
      </c>
      <c r="B5639" s="160" t="s">
        <v>9</v>
      </c>
      <c r="C5639" s="160">
        <f>_xlfn.XLOOKUP(B5639,'2.1.trackMPD'!$R$7:$R$29,'2.1.trackMPD'!$T$7:$T$29)</f>
        <v>6</v>
      </c>
      <c r="D5639" s="160">
        <v>1</v>
      </c>
      <c r="E5639" s="160" t="s">
        <v>6394</v>
      </c>
      <c r="F5639" s="160" t="s">
        <v>110</v>
      </c>
      <c r="G5639" s="160" t="s">
        <v>140</v>
      </c>
      <c r="H5639" s="160" t="s">
        <v>6392</v>
      </c>
      <c r="I5639" s="160" cm="1">
        <f t="array" ref="I5639">INDEX('2.1.trackMPD'!J:J/(24*60*60),
       MATCH(1,
             (A5639='2.1.trackMPD'!A:A)*
             (C5639='2.1.trackMPD'!D:D)*
             (D5639/10^6='2.1.trackMPD'!H:H)*
             (E5639='2.1.trackMPD'!F:F),
0))</f>
        <v>2.7374464520920833E-5</v>
      </c>
    </row>
    <row r="5640" spans="1:9" x14ac:dyDescent="0.2">
      <c r="A5640" s="160" t="s">
        <v>29</v>
      </c>
      <c r="B5640" s="160" t="s">
        <v>9</v>
      </c>
      <c r="C5640" s="160">
        <f>_xlfn.XLOOKUP(B5640,'2.1.trackMPD'!$R$7:$R$29,'2.1.trackMPD'!$T$7:$T$29)</f>
        <v>6</v>
      </c>
      <c r="D5640" s="160">
        <v>1</v>
      </c>
      <c r="E5640" s="160" t="s">
        <v>6394</v>
      </c>
      <c r="F5640" s="160" t="s">
        <v>110</v>
      </c>
      <c r="G5640" s="160" t="s">
        <v>124</v>
      </c>
      <c r="H5640" s="160" t="s">
        <v>6393</v>
      </c>
      <c r="I5640" s="160" cm="1">
        <f t="array" ref="I5640">INDEX('2.1.trackMPD'!K:K/(24*60*60),
       MATCH(1,
             (A5640='2.1.trackMPD'!A:A)*
             (C5640='2.1.trackMPD'!D:D)*
             (D5640/10^6='2.1.trackMPD'!H:H)*
             (E5640='2.1.trackMPD'!F:F),
0))</f>
        <v>0</v>
      </c>
    </row>
    <row r="5641" spans="1:9" x14ac:dyDescent="0.2">
      <c r="A5641" s="160" t="s">
        <v>29</v>
      </c>
      <c r="B5641" s="160" t="s">
        <v>9</v>
      </c>
      <c r="C5641" s="160">
        <f>_xlfn.XLOOKUP(B5641,'2.1.trackMPD'!$R$7:$R$29,'2.1.trackMPD'!$T$7:$T$29)</f>
        <v>6</v>
      </c>
      <c r="D5641" s="160">
        <v>1</v>
      </c>
      <c r="E5641" s="160" t="s">
        <v>6394</v>
      </c>
      <c r="F5641" s="160" t="s">
        <v>110</v>
      </c>
      <c r="G5641" s="160" t="s">
        <v>140</v>
      </c>
      <c r="H5641" s="160" t="s">
        <v>6393</v>
      </c>
      <c r="I5641" s="160" cm="1">
        <f t="array" ref="I5641">INDEX('2.1.trackMPD'!L:L/(24*60*60),
       MATCH(1,
             (A5641='2.1.trackMPD'!A:A)*
             (C5641='2.1.trackMPD'!D:D)*
             (D5641/10^6='2.1.trackMPD'!H:H)*
             (E5641='2.1.trackMPD'!F:F),
0))</f>
        <v>0</v>
      </c>
    </row>
    <row r="5642" spans="1:9" x14ac:dyDescent="0.2">
      <c r="A5642" s="160" t="s">
        <v>29</v>
      </c>
      <c r="B5642" s="160" t="s">
        <v>9</v>
      </c>
      <c r="C5642" s="160">
        <f>_xlfn.XLOOKUP(B5642,'2.1.trackMPD'!$R$7:$R$29,'2.1.trackMPD'!$T$7:$T$29)</f>
        <v>6</v>
      </c>
      <c r="D5642" s="160">
        <v>10</v>
      </c>
      <c r="E5642" s="160" t="s">
        <v>6394</v>
      </c>
      <c r="F5642" s="160" t="s">
        <v>110</v>
      </c>
      <c r="G5642" s="160" t="s">
        <v>124</v>
      </c>
      <c r="H5642" s="160" t="s">
        <v>6392</v>
      </c>
      <c r="I5642" s="160" cm="1">
        <f t="array" ref="I5642">INDEX('2.1.trackMPD'!I:I/(24*60*60),
       MATCH(1,
             (A5642='2.1.trackMPD'!A:A)*
             (C5642='2.1.trackMPD'!D:D)*
             (D5642/10^6='2.1.trackMPD'!H:H)*
             (E5642='2.1.trackMPD'!F:F),
0))</f>
        <v>6.9867587563387498E-5</v>
      </c>
    </row>
    <row r="5643" spans="1:9" x14ac:dyDescent="0.2">
      <c r="A5643" s="160" t="s">
        <v>29</v>
      </c>
      <c r="B5643" s="160" t="s">
        <v>9</v>
      </c>
      <c r="C5643" s="160">
        <f>_xlfn.XLOOKUP(B5643,'2.1.trackMPD'!$R$7:$R$29,'2.1.trackMPD'!$T$7:$T$29)</f>
        <v>6</v>
      </c>
      <c r="D5643" s="160">
        <v>10</v>
      </c>
      <c r="E5643" s="160" t="s">
        <v>6394</v>
      </c>
      <c r="F5643" s="160" t="s">
        <v>110</v>
      </c>
      <c r="G5643" s="160" t="s">
        <v>140</v>
      </c>
      <c r="H5643" s="160" t="s">
        <v>6392</v>
      </c>
      <c r="I5643" s="160" cm="1">
        <f t="array" ref="I5643">INDEX('2.1.trackMPD'!J:J/(24*60*60),
       MATCH(1,
             (A5643='2.1.trackMPD'!A:A)*
             (C5643='2.1.trackMPD'!D:D)*
             (D5643/10^6='2.1.trackMPD'!H:H)*
             (E5643='2.1.trackMPD'!F:F),
0))</f>
        <v>7.3893499774024769E-5</v>
      </c>
    </row>
    <row r="5644" spans="1:9" x14ac:dyDescent="0.2">
      <c r="A5644" s="160" t="s">
        <v>29</v>
      </c>
      <c r="B5644" s="160" t="s">
        <v>9</v>
      </c>
      <c r="C5644" s="160">
        <f>_xlfn.XLOOKUP(B5644,'2.1.trackMPD'!$R$7:$R$29,'2.1.trackMPD'!$T$7:$T$29)</f>
        <v>6</v>
      </c>
      <c r="D5644" s="160">
        <v>10</v>
      </c>
      <c r="E5644" s="160" t="s">
        <v>6394</v>
      </c>
      <c r="F5644" s="160" t="s">
        <v>110</v>
      </c>
      <c r="G5644" s="160" t="s">
        <v>124</v>
      </c>
      <c r="H5644" s="160" t="s">
        <v>6393</v>
      </c>
      <c r="I5644" s="160" cm="1">
        <f t="array" ref="I5644">INDEX('2.1.trackMPD'!K:K/(24*60*60),
       MATCH(1,
             (A5644='2.1.trackMPD'!A:A)*
             (C5644='2.1.trackMPD'!D:D)*
             (D5644/10^6='2.1.trackMPD'!H:H)*
             (E5644='2.1.trackMPD'!F:F),
0))</f>
        <v>0</v>
      </c>
    </row>
    <row r="5645" spans="1:9" x14ac:dyDescent="0.2">
      <c r="A5645" s="160" t="s">
        <v>29</v>
      </c>
      <c r="B5645" s="160" t="s">
        <v>9</v>
      </c>
      <c r="C5645" s="160">
        <f>_xlfn.XLOOKUP(B5645,'2.1.trackMPD'!$R$7:$R$29,'2.1.trackMPD'!$T$7:$T$29)</f>
        <v>6</v>
      </c>
      <c r="D5645" s="160">
        <v>10</v>
      </c>
      <c r="E5645" s="160" t="s">
        <v>6394</v>
      </c>
      <c r="F5645" s="160" t="s">
        <v>110</v>
      </c>
      <c r="G5645" s="160" t="s">
        <v>140</v>
      </c>
      <c r="H5645" s="160" t="s">
        <v>6393</v>
      </c>
      <c r="I5645" s="160" cm="1">
        <f t="array" ref="I5645">INDEX('2.1.trackMPD'!L:L/(24*60*60),
       MATCH(1,
             (A5645='2.1.trackMPD'!A:A)*
             (C5645='2.1.trackMPD'!D:D)*
             (D5645/10^6='2.1.trackMPD'!H:H)*
             (E5645='2.1.trackMPD'!F:F),
0))</f>
        <v>0</v>
      </c>
    </row>
    <row r="5646" spans="1:9" x14ac:dyDescent="0.2">
      <c r="A5646" s="160" t="s">
        <v>29</v>
      </c>
      <c r="B5646" s="160" t="s">
        <v>9</v>
      </c>
      <c r="C5646" s="160">
        <f>_xlfn.XLOOKUP(B5646,'2.1.trackMPD'!$R$7:$R$29,'2.1.trackMPD'!$T$7:$T$29)</f>
        <v>6</v>
      </c>
      <c r="D5646" s="160">
        <v>100</v>
      </c>
      <c r="E5646" s="160" t="s">
        <v>6394</v>
      </c>
      <c r="F5646" s="160" t="s">
        <v>110</v>
      </c>
      <c r="G5646" s="160" t="s">
        <v>124</v>
      </c>
      <c r="H5646" s="160" t="s">
        <v>6392</v>
      </c>
      <c r="I5646" s="160" cm="1">
        <f t="array" ref="I5646">INDEX('2.1.trackMPD'!I:I/(24*60*60),
       MATCH(1,
             (A5646='2.1.trackMPD'!A:A)*
             (C5646='2.1.trackMPD'!D:D)*
             (D5646/10^6='2.1.trackMPD'!H:H)*
             (E5646='2.1.trackMPD'!F:F),
0))</f>
        <v>5.550871126828125E-3</v>
      </c>
    </row>
    <row r="5647" spans="1:9" x14ac:dyDescent="0.2">
      <c r="A5647" s="160" t="s">
        <v>29</v>
      </c>
      <c r="B5647" s="160" t="s">
        <v>9</v>
      </c>
      <c r="C5647" s="160">
        <f>_xlfn.XLOOKUP(B5647,'2.1.trackMPD'!$R$7:$R$29,'2.1.trackMPD'!$T$7:$T$29)</f>
        <v>6</v>
      </c>
      <c r="D5647" s="160">
        <v>100</v>
      </c>
      <c r="E5647" s="160" t="s">
        <v>6394</v>
      </c>
      <c r="F5647" s="160" t="s">
        <v>110</v>
      </c>
      <c r="G5647" s="160" t="s">
        <v>140</v>
      </c>
      <c r="H5647" s="160" t="s">
        <v>6392</v>
      </c>
      <c r="I5647" s="160" cm="1">
        <f t="array" ref="I5647">INDEX('2.1.trackMPD'!J:J/(24*60*60),
       MATCH(1,
             (A5647='2.1.trackMPD'!A:A)*
             (C5647='2.1.trackMPD'!D:D)*
             (D5647/10^6='2.1.trackMPD'!H:H)*
             (E5647='2.1.trackMPD'!F:F),
0))</f>
        <v>4.6968908019653817E-3</v>
      </c>
    </row>
    <row r="5648" spans="1:9" x14ac:dyDescent="0.2">
      <c r="A5648" s="160" t="s">
        <v>29</v>
      </c>
      <c r="B5648" s="160" t="s">
        <v>9</v>
      </c>
      <c r="C5648" s="160">
        <f>_xlfn.XLOOKUP(B5648,'2.1.trackMPD'!$R$7:$R$29,'2.1.trackMPD'!$T$7:$T$29)</f>
        <v>6</v>
      </c>
      <c r="D5648" s="160">
        <v>100</v>
      </c>
      <c r="E5648" s="160" t="s">
        <v>6394</v>
      </c>
      <c r="F5648" s="160" t="s">
        <v>110</v>
      </c>
      <c r="G5648" s="160" t="s">
        <v>124</v>
      </c>
      <c r="H5648" s="160" t="s">
        <v>6393</v>
      </c>
      <c r="I5648" s="160" cm="1">
        <f t="array" ref="I5648">INDEX('2.1.trackMPD'!K:K/(24*60*60),
       MATCH(1,
             (A5648='2.1.trackMPD'!A:A)*
             (C5648='2.1.trackMPD'!D:D)*
             (D5648/10^6='2.1.trackMPD'!H:H)*
             (E5648='2.1.trackMPD'!F:F),
0))</f>
        <v>0</v>
      </c>
    </row>
    <row r="5649" spans="1:9" x14ac:dyDescent="0.2">
      <c r="A5649" s="160" t="s">
        <v>29</v>
      </c>
      <c r="B5649" s="160" t="s">
        <v>9</v>
      </c>
      <c r="C5649" s="160">
        <f>_xlfn.XLOOKUP(B5649,'2.1.trackMPD'!$R$7:$R$29,'2.1.trackMPD'!$T$7:$T$29)</f>
        <v>6</v>
      </c>
      <c r="D5649" s="160">
        <v>100</v>
      </c>
      <c r="E5649" s="160" t="s">
        <v>6394</v>
      </c>
      <c r="F5649" s="160" t="s">
        <v>110</v>
      </c>
      <c r="G5649" s="160" t="s">
        <v>140</v>
      </c>
      <c r="H5649" s="160" t="s">
        <v>6393</v>
      </c>
      <c r="I5649" s="160" cm="1">
        <f t="array" ref="I5649">INDEX('2.1.trackMPD'!L:L/(24*60*60),
       MATCH(1,
             (A5649='2.1.trackMPD'!A:A)*
             (C5649='2.1.trackMPD'!D:D)*
             (D5649/10^6='2.1.trackMPD'!H:H)*
             (E5649='2.1.trackMPD'!F:F),
0))</f>
        <v>0</v>
      </c>
    </row>
    <row r="5650" spans="1:9" x14ac:dyDescent="0.2">
      <c r="A5650" s="160" t="s">
        <v>29</v>
      </c>
      <c r="B5650" s="160" t="s">
        <v>9</v>
      </c>
      <c r="C5650" s="160">
        <f>_xlfn.XLOOKUP(B5650,'2.1.trackMPD'!$R$7:$R$29,'2.1.trackMPD'!$T$7:$T$29)</f>
        <v>6</v>
      </c>
      <c r="D5650" s="160">
        <v>1000</v>
      </c>
      <c r="E5650" s="160" t="s">
        <v>6394</v>
      </c>
      <c r="F5650" s="160" t="s">
        <v>110</v>
      </c>
      <c r="G5650" s="160" t="s">
        <v>124</v>
      </c>
      <c r="H5650" s="160" t="s">
        <v>6392</v>
      </c>
      <c r="I5650" s="160" cm="1">
        <f t="array" ref="I5650">INDEX('2.1.trackMPD'!I:I/(24*60*60),
       MATCH(1,
             (A5650='2.1.trackMPD'!A:A)*
             (C5650='2.1.trackMPD'!D:D)*
             (D5650/10^6='2.1.trackMPD'!H:H)*
             (E5650='2.1.trackMPD'!F:F),
0))</f>
        <v>6.2418917271793058E-2</v>
      </c>
    </row>
    <row r="5651" spans="1:9" x14ac:dyDescent="0.2">
      <c r="A5651" s="160" t="s">
        <v>29</v>
      </c>
      <c r="B5651" s="160" t="s">
        <v>9</v>
      </c>
      <c r="C5651" s="160">
        <f>_xlfn.XLOOKUP(B5651,'2.1.trackMPD'!$R$7:$R$29,'2.1.trackMPD'!$T$7:$T$29)</f>
        <v>6</v>
      </c>
      <c r="D5651" s="160">
        <v>1000</v>
      </c>
      <c r="E5651" s="160" t="s">
        <v>6394</v>
      </c>
      <c r="F5651" s="160" t="s">
        <v>110</v>
      </c>
      <c r="G5651" s="160" t="s">
        <v>140</v>
      </c>
      <c r="H5651" s="160" t="s">
        <v>6392</v>
      </c>
      <c r="I5651" s="160" cm="1">
        <f t="array" ref="I5651">INDEX('2.1.trackMPD'!J:J/(24*60*60),
       MATCH(1,
             (A5651='2.1.trackMPD'!A:A)*
             (C5651='2.1.trackMPD'!D:D)*
             (D5651/10^6='2.1.trackMPD'!H:H)*
             (E5651='2.1.trackMPD'!F:F),
0))</f>
        <v>5.2815994289843987E-2</v>
      </c>
    </row>
    <row r="5652" spans="1:9" x14ac:dyDescent="0.2">
      <c r="A5652" s="160" t="s">
        <v>29</v>
      </c>
      <c r="B5652" s="160" t="s">
        <v>9</v>
      </c>
      <c r="C5652" s="160">
        <f>_xlfn.XLOOKUP(B5652,'2.1.trackMPD'!$R$7:$R$29,'2.1.trackMPD'!$T$7:$T$29)</f>
        <v>6</v>
      </c>
      <c r="D5652" s="160">
        <v>1000</v>
      </c>
      <c r="E5652" s="160" t="s">
        <v>6394</v>
      </c>
      <c r="F5652" s="160" t="s">
        <v>110</v>
      </c>
      <c r="G5652" s="160" t="s">
        <v>124</v>
      </c>
      <c r="H5652" s="160" t="s">
        <v>6393</v>
      </c>
      <c r="I5652" s="160" cm="1">
        <f t="array" ref="I5652">INDEX('2.1.trackMPD'!K:K/(24*60*60),
       MATCH(1,
             (A5652='2.1.trackMPD'!A:A)*
             (C5652='2.1.trackMPD'!D:D)*
             (D5652/10^6='2.1.trackMPD'!H:H)*
             (E5652='2.1.trackMPD'!F:F),
0))</f>
        <v>0</v>
      </c>
    </row>
    <row r="5653" spans="1:9" x14ac:dyDescent="0.2">
      <c r="A5653" s="160" t="s">
        <v>29</v>
      </c>
      <c r="B5653" s="160" t="s">
        <v>9</v>
      </c>
      <c r="C5653" s="160">
        <f>_xlfn.XLOOKUP(B5653,'2.1.trackMPD'!$R$7:$R$29,'2.1.trackMPD'!$T$7:$T$29)</f>
        <v>6</v>
      </c>
      <c r="D5653" s="160">
        <v>1000</v>
      </c>
      <c r="E5653" s="160" t="s">
        <v>6394</v>
      </c>
      <c r="F5653" s="160" t="s">
        <v>110</v>
      </c>
      <c r="G5653" s="160" t="s">
        <v>140</v>
      </c>
      <c r="H5653" s="160" t="s">
        <v>6393</v>
      </c>
      <c r="I5653" s="160" cm="1">
        <f t="array" ref="I5653">INDEX('2.1.trackMPD'!L:L/(24*60*60),
       MATCH(1,
             (A5653='2.1.trackMPD'!A:A)*
             (C5653='2.1.trackMPD'!D:D)*
             (D5653/10^6='2.1.trackMPD'!H:H)*
             (E5653='2.1.trackMPD'!F:F),
0))</f>
        <v>0</v>
      </c>
    </row>
    <row r="5654" spans="1:9" x14ac:dyDescent="0.2">
      <c r="A5654" s="160" t="s">
        <v>29</v>
      </c>
      <c r="B5654" s="160" t="s">
        <v>9</v>
      </c>
      <c r="C5654" s="160">
        <f>_xlfn.XLOOKUP(B5654,'2.1.trackMPD'!$R$7:$R$29,'2.1.trackMPD'!$T$7:$T$29)</f>
        <v>6</v>
      </c>
      <c r="D5654" s="160">
        <v>5000</v>
      </c>
      <c r="E5654" s="160" t="s">
        <v>6394</v>
      </c>
      <c r="F5654" s="160" t="s">
        <v>110</v>
      </c>
      <c r="G5654" s="160" t="s">
        <v>124</v>
      </c>
      <c r="H5654" s="160" t="s">
        <v>6392</v>
      </c>
      <c r="I5654" s="160" cm="1">
        <f t="array" ref="I5654">INDEX('2.1.trackMPD'!I:I/(24*60*60),
       MATCH(1,
             (A5654='2.1.trackMPD'!A:A)*
             (C5654='2.1.trackMPD'!D:D)*
             (D5654/10^6='2.1.trackMPD'!H:H)*
             (E5654='2.1.trackMPD'!F:F),
0))</f>
        <v>0.15137225355181944</v>
      </c>
    </row>
    <row r="5655" spans="1:9" x14ac:dyDescent="0.2">
      <c r="A5655" s="160" t="s">
        <v>29</v>
      </c>
      <c r="B5655" s="160" t="s">
        <v>9</v>
      </c>
      <c r="C5655" s="160">
        <f>_xlfn.XLOOKUP(B5655,'2.1.trackMPD'!$R$7:$R$29,'2.1.trackMPD'!$T$7:$T$29)</f>
        <v>6</v>
      </c>
      <c r="D5655" s="160">
        <v>5000</v>
      </c>
      <c r="E5655" s="160" t="s">
        <v>6394</v>
      </c>
      <c r="F5655" s="160" t="s">
        <v>110</v>
      </c>
      <c r="G5655" s="160" t="s">
        <v>140</v>
      </c>
      <c r="H5655" s="160" t="s">
        <v>6392</v>
      </c>
      <c r="I5655" s="160" cm="1">
        <f t="array" ref="I5655">INDEX('2.1.trackMPD'!J:J/(24*60*60),
       MATCH(1,
             (A5655='2.1.trackMPD'!A:A)*
             (C5655='2.1.trackMPD'!D:D)*
             (D5655/10^6='2.1.trackMPD'!H:H)*
             (E5655='2.1.trackMPD'!F:F),
0))</f>
        <v>0.12808417452137733</v>
      </c>
    </row>
    <row r="5656" spans="1:9" x14ac:dyDescent="0.2">
      <c r="A5656" s="160" t="s">
        <v>29</v>
      </c>
      <c r="B5656" s="160" t="s">
        <v>9</v>
      </c>
      <c r="C5656" s="160">
        <f>_xlfn.XLOOKUP(B5656,'2.1.trackMPD'!$R$7:$R$29,'2.1.trackMPD'!$T$7:$T$29)</f>
        <v>6</v>
      </c>
      <c r="D5656" s="160">
        <v>5000</v>
      </c>
      <c r="E5656" s="160" t="s">
        <v>6394</v>
      </c>
      <c r="F5656" s="160" t="s">
        <v>110</v>
      </c>
      <c r="G5656" s="160" t="s">
        <v>124</v>
      </c>
      <c r="H5656" s="160" t="s">
        <v>6393</v>
      </c>
      <c r="I5656" s="160" cm="1">
        <f t="array" ref="I5656">INDEX('2.1.trackMPD'!K:K/(24*60*60),
       MATCH(1,
             (A5656='2.1.trackMPD'!A:A)*
             (C5656='2.1.trackMPD'!D:D)*
             (D5656/10^6='2.1.trackMPD'!H:H)*
             (E5656='2.1.trackMPD'!F:F),
0))</f>
        <v>0</v>
      </c>
    </row>
    <row r="5657" spans="1:9" x14ac:dyDescent="0.2">
      <c r="A5657" s="160" t="s">
        <v>29</v>
      </c>
      <c r="B5657" s="160" t="s">
        <v>9</v>
      </c>
      <c r="C5657" s="160">
        <f>_xlfn.XLOOKUP(B5657,'2.1.trackMPD'!$R$7:$R$29,'2.1.trackMPD'!$T$7:$T$29)</f>
        <v>6</v>
      </c>
      <c r="D5657" s="160">
        <v>5000</v>
      </c>
      <c r="E5657" s="160" t="s">
        <v>6394</v>
      </c>
      <c r="F5657" s="160" t="s">
        <v>110</v>
      </c>
      <c r="G5657" s="160" t="s">
        <v>140</v>
      </c>
      <c r="H5657" s="160" t="s">
        <v>6393</v>
      </c>
      <c r="I5657" s="160" cm="1">
        <f t="array" ref="I5657">INDEX('2.1.trackMPD'!L:L/(24*60*60),
       MATCH(1,
             (A5657='2.1.trackMPD'!A:A)*
             (C5657='2.1.trackMPD'!D:D)*
             (D5657/10^6='2.1.trackMPD'!H:H)*
             (E5657='2.1.trackMPD'!F:F),
0))</f>
        <v>0</v>
      </c>
    </row>
    <row r="5658" spans="1:9" x14ac:dyDescent="0.2">
      <c r="A5658" s="160" t="s">
        <v>29</v>
      </c>
      <c r="B5658" s="160" t="s">
        <v>9</v>
      </c>
      <c r="C5658" s="160">
        <f>_xlfn.XLOOKUP(B5658,'2.1.trackMPD'!$R$7:$R$29,'2.1.trackMPD'!$T$7:$T$29)</f>
        <v>6</v>
      </c>
      <c r="D5658" s="160">
        <v>1</v>
      </c>
      <c r="E5658" s="160" t="s">
        <v>6395</v>
      </c>
      <c r="F5658" s="160" t="s">
        <v>110</v>
      </c>
      <c r="G5658" s="160" t="s">
        <v>124</v>
      </c>
      <c r="H5658" s="160" t="s">
        <v>6392</v>
      </c>
      <c r="I5658" s="160" t="e" cm="1">
        <f t="array" ref="I5658">INDEX('2.1.trackMPD'!I:I/(24*60*60),
       MATCH(1,
             (A5658='2.1.trackMPD'!A:A)*
             (C5658='2.1.trackMPD'!D:D)*
             (D5658/10^6='2.1.trackMPD'!H:H)*
             (E5658='2.1.trackMPD'!F:F),
0))</f>
        <v>#N/A</v>
      </c>
    </row>
    <row r="5659" spans="1:9" x14ac:dyDescent="0.2">
      <c r="A5659" s="160" t="s">
        <v>29</v>
      </c>
      <c r="B5659" s="160" t="s">
        <v>9</v>
      </c>
      <c r="C5659" s="160">
        <f>_xlfn.XLOOKUP(B5659,'2.1.trackMPD'!$R$7:$R$29,'2.1.trackMPD'!$T$7:$T$29)</f>
        <v>6</v>
      </c>
      <c r="D5659" s="160">
        <v>1</v>
      </c>
      <c r="E5659" s="160" t="s">
        <v>6395</v>
      </c>
      <c r="F5659" s="160" t="s">
        <v>110</v>
      </c>
      <c r="G5659" s="160" t="s">
        <v>140</v>
      </c>
      <c r="H5659" s="160" t="s">
        <v>6392</v>
      </c>
      <c r="I5659" s="160" t="e" cm="1">
        <f t="array" ref="I5659">INDEX('2.1.trackMPD'!J:J/(24*60*60),
       MATCH(1,
             (A5659='2.1.trackMPD'!A:A)*
             (C5659='2.1.trackMPD'!D:D)*
             (D5659/10^6='2.1.trackMPD'!H:H)*
             (E5659='2.1.trackMPD'!F:F),
0))</f>
        <v>#N/A</v>
      </c>
    </row>
    <row r="5660" spans="1:9" x14ac:dyDescent="0.2">
      <c r="A5660" s="160" t="s">
        <v>29</v>
      </c>
      <c r="B5660" s="160" t="s">
        <v>9</v>
      </c>
      <c r="C5660" s="160">
        <f>_xlfn.XLOOKUP(B5660,'2.1.trackMPD'!$R$7:$R$29,'2.1.trackMPD'!$T$7:$T$29)</f>
        <v>6</v>
      </c>
      <c r="D5660" s="160">
        <v>1</v>
      </c>
      <c r="E5660" s="160" t="s">
        <v>6395</v>
      </c>
      <c r="F5660" s="160" t="s">
        <v>110</v>
      </c>
      <c r="G5660" s="160" t="s">
        <v>124</v>
      </c>
      <c r="H5660" s="160" t="s">
        <v>6393</v>
      </c>
      <c r="I5660" s="160" t="e" cm="1">
        <f t="array" ref="I5660">INDEX('2.1.trackMPD'!K:K/(24*60*60),
       MATCH(1,
             (A5660='2.1.trackMPD'!A:A)*
             (C5660='2.1.trackMPD'!D:D)*
             (D5660/10^6='2.1.trackMPD'!H:H)*
             (E5660='2.1.trackMPD'!F:F),
0))</f>
        <v>#N/A</v>
      </c>
    </row>
    <row r="5661" spans="1:9" x14ac:dyDescent="0.2">
      <c r="A5661" s="160" t="s">
        <v>29</v>
      </c>
      <c r="B5661" s="160" t="s">
        <v>9</v>
      </c>
      <c r="C5661" s="160">
        <f>_xlfn.XLOOKUP(B5661,'2.1.trackMPD'!$R$7:$R$29,'2.1.trackMPD'!$T$7:$T$29)</f>
        <v>6</v>
      </c>
      <c r="D5661" s="160">
        <v>1</v>
      </c>
      <c r="E5661" s="160" t="s">
        <v>6395</v>
      </c>
      <c r="F5661" s="160" t="s">
        <v>110</v>
      </c>
      <c r="G5661" s="160" t="s">
        <v>140</v>
      </c>
      <c r="H5661" s="160" t="s">
        <v>6393</v>
      </c>
      <c r="I5661" s="160" t="e" cm="1">
        <f t="array" ref="I5661">INDEX('2.1.trackMPD'!L:L/(24*60*60),
       MATCH(1,
             (A5661='2.1.trackMPD'!A:A)*
             (C5661='2.1.trackMPD'!D:D)*
             (D5661/10^6='2.1.trackMPD'!H:H)*
             (E5661='2.1.trackMPD'!F:F),
0))</f>
        <v>#N/A</v>
      </c>
    </row>
    <row r="5662" spans="1:9" x14ac:dyDescent="0.2">
      <c r="A5662" s="160" t="s">
        <v>29</v>
      </c>
      <c r="B5662" s="160" t="s">
        <v>9</v>
      </c>
      <c r="C5662" s="160">
        <f>_xlfn.XLOOKUP(B5662,'2.1.trackMPD'!$R$7:$R$29,'2.1.trackMPD'!$T$7:$T$29)</f>
        <v>6</v>
      </c>
      <c r="D5662" s="160">
        <v>10</v>
      </c>
      <c r="E5662" s="160" t="s">
        <v>6395</v>
      </c>
      <c r="F5662" s="160" t="s">
        <v>110</v>
      </c>
      <c r="G5662" s="160" t="s">
        <v>124</v>
      </c>
      <c r="H5662" s="160" t="s">
        <v>6392</v>
      </c>
      <c r="I5662" s="160" t="e" cm="1">
        <f t="array" ref="I5662">INDEX('2.1.trackMPD'!I:I/(24*60*60),
       MATCH(1,
             (A5662='2.1.trackMPD'!A:A)*
             (C5662='2.1.trackMPD'!D:D)*
             (D5662/10^6='2.1.trackMPD'!H:H)*
             (E5662='2.1.trackMPD'!F:F),
0))</f>
        <v>#N/A</v>
      </c>
    </row>
    <row r="5663" spans="1:9" x14ac:dyDescent="0.2">
      <c r="A5663" s="160" t="s">
        <v>29</v>
      </c>
      <c r="B5663" s="160" t="s">
        <v>9</v>
      </c>
      <c r="C5663" s="160">
        <f>_xlfn.XLOOKUP(B5663,'2.1.trackMPD'!$R$7:$R$29,'2.1.trackMPD'!$T$7:$T$29)</f>
        <v>6</v>
      </c>
      <c r="D5663" s="160">
        <v>10</v>
      </c>
      <c r="E5663" s="160" t="s">
        <v>6395</v>
      </c>
      <c r="F5663" s="160" t="s">
        <v>110</v>
      </c>
      <c r="G5663" s="160" t="s">
        <v>140</v>
      </c>
      <c r="H5663" s="160" t="s">
        <v>6392</v>
      </c>
      <c r="I5663" s="160" t="e" cm="1">
        <f t="array" ref="I5663">INDEX('2.1.trackMPD'!J:J/(24*60*60),
       MATCH(1,
             (A5663='2.1.trackMPD'!A:A)*
             (C5663='2.1.trackMPD'!D:D)*
             (D5663/10^6='2.1.trackMPD'!H:H)*
             (E5663='2.1.trackMPD'!F:F),
0))</f>
        <v>#N/A</v>
      </c>
    </row>
    <row r="5664" spans="1:9" x14ac:dyDescent="0.2">
      <c r="A5664" s="160" t="s">
        <v>29</v>
      </c>
      <c r="B5664" s="160" t="s">
        <v>9</v>
      </c>
      <c r="C5664" s="160">
        <f>_xlfn.XLOOKUP(B5664,'2.1.trackMPD'!$R$7:$R$29,'2.1.trackMPD'!$T$7:$T$29)</f>
        <v>6</v>
      </c>
      <c r="D5664" s="160">
        <v>10</v>
      </c>
      <c r="E5664" s="160" t="s">
        <v>6395</v>
      </c>
      <c r="F5664" s="160" t="s">
        <v>110</v>
      </c>
      <c r="G5664" s="160" t="s">
        <v>124</v>
      </c>
      <c r="H5664" s="160" t="s">
        <v>6393</v>
      </c>
      <c r="I5664" s="160" t="e" cm="1">
        <f t="array" ref="I5664">INDEX('2.1.trackMPD'!K:K/(24*60*60),
       MATCH(1,
             (A5664='2.1.trackMPD'!A:A)*
             (C5664='2.1.trackMPD'!D:D)*
             (D5664/10^6='2.1.trackMPD'!H:H)*
             (E5664='2.1.trackMPD'!F:F),
0))</f>
        <v>#N/A</v>
      </c>
    </row>
    <row r="5665" spans="1:9" x14ac:dyDescent="0.2">
      <c r="A5665" s="160" t="s">
        <v>29</v>
      </c>
      <c r="B5665" s="160" t="s">
        <v>9</v>
      </c>
      <c r="C5665" s="160">
        <f>_xlfn.XLOOKUP(B5665,'2.1.trackMPD'!$R$7:$R$29,'2.1.trackMPD'!$T$7:$T$29)</f>
        <v>6</v>
      </c>
      <c r="D5665" s="160">
        <v>10</v>
      </c>
      <c r="E5665" s="160" t="s">
        <v>6395</v>
      </c>
      <c r="F5665" s="160" t="s">
        <v>110</v>
      </c>
      <c r="G5665" s="160" t="s">
        <v>140</v>
      </c>
      <c r="H5665" s="160" t="s">
        <v>6393</v>
      </c>
      <c r="I5665" s="160" t="e" cm="1">
        <f t="array" ref="I5665">INDEX('2.1.trackMPD'!L:L/(24*60*60),
       MATCH(1,
             (A5665='2.1.trackMPD'!A:A)*
             (C5665='2.1.trackMPD'!D:D)*
             (D5665/10^6='2.1.trackMPD'!H:H)*
             (E5665='2.1.trackMPD'!F:F),
0))</f>
        <v>#N/A</v>
      </c>
    </row>
    <row r="5666" spans="1:9" x14ac:dyDescent="0.2">
      <c r="A5666" s="160" t="s">
        <v>29</v>
      </c>
      <c r="B5666" s="160" t="s">
        <v>9</v>
      </c>
      <c r="C5666" s="160">
        <f>_xlfn.XLOOKUP(B5666,'2.1.trackMPD'!$R$7:$R$29,'2.1.trackMPD'!$T$7:$T$29)</f>
        <v>6</v>
      </c>
      <c r="D5666" s="160">
        <v>100</v>
      </c>
      <c r="E5666" s="160" t="s">
        <v>6395</v>
      </c>
      <c r="F5666" s="160" t="s">
        <v>110</v>
      </c>
      <c r="G5666" s="160" t="s">
        <v>124</v>
      </c>
      <c r="H5666" s="160" t="s">
        <v>6392</v>
      </c>
      <c r="I5666" s="160" t="e" cm="1">
        <f t="array" ref="I5666">INDEX('2.1.trackMPD'!I:I/(24*60*60),
       MATCH(1,
             (A5666='2.1.trackMPD'!A:A)*
             (C5666='2.1.trackMPD'!D:D)*
             (D5666/10^6='2.1.trackMPD'!H:H)*
             (E5666='2.1.trackMPD'!F:F),
0))</f>
        <v>#N/A</v>
      </c>
    </row>
    <row r="5667" spans="1:9" x14ac:dyDescent="0.2">
      <c r="A5667" s="160" t="s">
        <v>29</v>
      </c>
      <c r="B5667" s="160" t="s">
        <v>9</v>
      </c>
      <c r="C5667" s="160">
        <f>_xlfn.XLOOKUP(B5667,'2.1.trackMPD'!$R$7:$R$29,'2.1.trackMPD'!$T$7:$T$29)</f>
        <v>6</v>
      </c>
      <c r="D5667" s="160">
        <v>100</v>
      </c>
      <c r="E5667" s="160" t="s">
        <v>6395</v>
      </c>
      <c r="F5667" s="160" t="s">
        <v>110</v>
      </c>
      <c r="G5667" s="160" t="s">
        <v>140</v>
      </c>
      <c r="H5667" s="160" t="s">
        <v>6392</v>
      </c>
      <c r="I5667" s="160" t="e" cm="1">
        <f t="array" ref="I5667">INDEX('2.1.trackMPD'!J:J/(24*60*60),
       MATCH(1,
             (A5667='2.1.trackMPD'!A:A)*
             (C5667='2.1.trackMPD'!D:D)*
             (D5667/10^6='2.1.trackMPD'!H:H)*
             (E5667='2.1.trackMPD'!F:F),
0))</f>
        <v>#N/A</v>
      </c>
    </row>
    <row r="5668" spans="1:9" x14ac:dyDescent="0.2">
      <c r="A5668" s="160" t="s">
        <v>29</v>
      </c>
      <c r="B5668" s="160" t="s">
        <v>9</v>
      </c>
      <c r="C5668" s="160">
        <f>_xlfn.XLOOKUP(B5668,'2.1.trackMPD'!$R$7:$R$29,'2.1.trackMPD'!$T$7:$T$29)</f>
        <v>6</v>
      </c>
      <c r="D5668" s="160">
        <v>100</v>
      </c>
      <c r="E5668" s="160" t="s">
        <v>6395</v>
      </c>
      <c r="F5668" s="160" t="s">
        <v>110</v>
      </c>
      <c r="G5668" s="160" t="s">
        <v>124</v>
      </c>
      <c r="H5668" s="160" t="s">
        <v>6393</v>
      </c>
      <c r="I5668" s="160" t="e" cm="1">
        <f t="array" ref="I5668">INDEX('2.1.trackMPD'!K:K/(24*60*60),
       MATCH(1,
             (A5668='2.1.trackMPD'!A:A)*
             (C5668='2.1.trackMPD'!D:D)*
             (D5668/10^6='2.1.trackMPD'!H:H)*
             (E5668='2.1.trackMPD'!F:F),
0))</f>
        <v>#N/A</v>
      </c>
    </row>
    <row r="5669" spans="1:9" x14ac:dyDescent="0.2">
      <c r="A5669" s="160" t="s">
        <v>29</v>
      </c>
      <c r="B5669" s="160" t="s">
        <v>9</v>
      </c>
      <c r="C5669" s="160">
        <f>_xlfn.XLOOKUP(B5669,'2.1.trackMPD'!$R$7:$R$29,'2.1.trackMPD'!$T$7:$T$29)</f>
        <v>6</v>
      </c>
      <c r="D5669" s="160">
        <v>100</v>
      </c>
      <c r="E5669" s="160" t="s">
        <v>6395</v>
      </c>
      <c r="F5669" s="160" t="s">
        <v>110</v>
      </c>
      <c r="G5669" s="160" t="s">
        <v>140</v>
      </c>
      <c r="H5669" s="160" t="s">
        <v>6393</v>
      </c>
      <c r="I5669" s="160" t="e" cm="1">
        <f t="array" ref="I5669">INDEX('2.1.trackMPD'!L:L/(24*60*60),
       MATCH(1,
             (A5669='2.1.trackMPD'!A:A)*
             (C5669='2.1.trackMPD'!D:D)*
             (D5669/10^6='2.1.trackMPD'!H:H)*
             (E5669='2.1.trackMPD'!F:F),
0))</f>
        <v>#N/A</v>
      </c>
    </row>
    <row r="5670" spans="1:9" x14ac:dyDescent="0.2">
      <c r="A5670" s="160" t="s">
        <v>29</v>
      </c>
      <c r="B5670" s="160" t="s">
        <v>146</v>
      </c>
      <c r="C5670" s="160">
        <f>_xlfn.XLOOKUP(B5670,'2.1.trackMPD'!$R$7:$R$29,'2.1.trackMPD'!$T$7:$T$29)</f>
        <v>6</v>
      </c>
      <c r="D5670" s="160">
        <v>1</v>
      </c>
      <c r="E5670" s="160" t="s">
        <v>6390</v>
      </c>
      <c r="F5670" s="160" t="s">
        <v>110</v>
      </c>
      <c r="G5670" s="160" t="s">
        <v>124</v>
      </c>
      <c r="H5670" s="160" t="s">
        <v>6392</v>
      </c>
      <c r="I5670" s="160" cm="1">
        <f t="array" ref="I5670">INDEX('2.1.trackMPD'!I:I/(24*60*60),
       MATCH(1,
             (A5670='2.1.trackMPD'!A:A)*
             (C5670='2.1.trackMPD'!D:D)*
             (D5670/10^6='2.1.trackMPD'!H:H)*
             (E5670='2.1.trackMPD'!F:F),
0))</f>
        <v>4.76365210128037E-6</v>
      </c>
    </row>
    <row r="5671" spans="1:9" x14ac:dyDescent="0.2">
      <c r="A5671" s="160" t="s">
        <v>29</v>
      </c>
      <c r="B5671" s="160" t="s">
        <v>146</v>
      </c>
      <c r="C5671" s="160">
        <f>_xlfn.XLOOKUP(B5671,'2.1.trackMPD'!$R$7:$R$29,'2.1.trackMPD'!$T$7:$T$29)</f>
        <v>6</v>
      </c>
      <c r="D5671" s="160">
        <v>1</v>
      </c>
      <c r="E5671" s="160" t="s">
        <v>6390</v>
      </c>
      <c r="F5671" s="160" t="s">
        <v>110</v>
      </c>
      <c r="G5671" s="160" t="s">
        <v>140</v>
      </c>
      <c r="H5671" s="160" t="s">
        <v>6392</v>
      </c>
      <c r="I5671" s="160" cm="1">
        <f t="array" ref="I5671">INDEX('2.1.trackMPD'!J:J/(24*60*60),
       MATCH(1,
             (A5671='2.1.trackMPD'!A:A)*
             (C5671='2.1.trackMPD'!D:D)*
             (D5671/10^6='2.1.trackMPD'!H:H)*
             (E5671='2.1.trackMPD'!F:F),
0))</f>
        <v>3.0960989552834607E-5</v>
      </c>
    </row>
    <row r="5672" spans="1:9" x14ac:dyDescent="0.2">
      <c r="A5672" s="160" t="s">
        <v>29</v>
      </c>
      <c r="B5672" s="160" t="s">
        <v>146</v>
      </c>
      <c r="C5672" s="160">
        <f>_xlfn.XLOOKUP(B5672,'2.1.trackMPD'!$R$7:$R$29,'2.1.trackMPD'!$T$7:$T$29)</f>
        <v>6</v>
      </c>
      <c r="D5672" s="160">
        <v>1</v>
      </c>
      <c r="E5672" s="160" t="s">
        <v>6390</v>
      </c>
      <c r="F5672" s="160" t="s">
        <v>110</v>
      </c>
      <c r="G5672" s="160" t="s">
        <v>124</v>
      </c>
      <c r="H5672" s="160" t="s">
        <v>6393</v>
      </c>
      <c r="I5672" s="160" cm="1">
        <f t="array" ref="I5672">INDEX('2.1.trackMPD'!K:K/(24*60*60),
       MATCH(1,
             (A5672='2.1.trackMPD'!A:A)*
             (C5672='2.1.trackMPD'!D:D)*
             (D5672/10^6='2.1.trackMPD'!H:H)*
             (E5672='2.1.trackMPD'!F:F),
0))</f>
        <v>0</v>
      </c>
    </row>
    <row r="5673" spans="1:9" x14ac:dyDescent="0.2">
      <c r="A5673" s="160" t="s">
        <v>29</v>
      </c>
      <c r="B5673" s="160" t="s">
        <v>146</v>
      </c>
      <c r="C5673" s="160">
        <f>_xlfn.XLOOKUP(B5673,'2.1.trackMPD'!$R$7:$R$29,'2.1.trackMPD'!$T$7:$T$29)</f>
        <v>6</v>
      </c>
      <c r="D5673" s="160">
        <v>1</v>
      </c>
      <c r="E5673" s="160" t="s">
        <v>6390</v>
      </c>
      <c r="F5673" s="160" t="s">
        <v>110</v>
      </c>
      <c r="G5673" s="160" t="s">
        <v>140</v>
      </c>
      <c r="H5673" s="160" t="s">
        <v>6393</v>
      </c>
      <c r="I5673" s="160" cm="1">
        <f t="array" ref="I5673">INDEX('2.1.trackMPD'!L:L/(24*60*60),
       MATCH(1,
             (A5673='2.1.trackMPD'!A:A)*
             (C5673='2.1.trackMPD'!D:D)*
             (D5673/10^6='2.1.trackMPD'!H:H)*
             (E5673='2.1.trackMPD'!F:F),
0))</f>
        <v>0</v>
      </c>
    </row>
    <row r="5674" spans="1:9" x14ac:dyDescent="0.2">
      <c r="A5674" s="160" t="s">
        <v>29</v>
      </c>
      <c r="B5674" s="160" t="s">
        <v>146</v>
      </c>
      <c r="C5674" s="160">
        <f>_xlfn.XLOOKUP(B5674,'2.1.trackMPD'!$R$7:$R$29,'2.1.trackMPD'!$T$7:$T$29)</f>
        <v>6</v>
      </c>
      <c r="D5674" s="160">
        <v>10</v>
      </c>
      <c r="E5674" s="160" t="s">
        <v>6390</v>
      </c>
      <c r="F5674" s="160" t="s">
        <v>110</v>
      </c>
      <c r="G5674" s="160" t="s">
        <v>124</v>
      </c>
      <c r="H5674" s="160" t="s">
        <v>6392</v>
      </c>
      <c r="I5674" s="160" cm="1">
        <f t="array" ref="I5674">INDEX('2.1.trackMPD'!I:I/(24*60*60),
       MATCH(1,
             (A5674='2.1.trackMPD'!A:A)*
             (C5674='2.1.trackMPD'!D:D)*
             (D5674/10^6='2.1.trackMPD'!H:H)*
             (E5674='2.1.trackMPD'!F:F),
0))</f>
        <v>9.0543262699099084E-6</v>
      </c>
    </row>
    <row r="5675" spans="1:9" x14ac:dyDescent="0.2">
      <c r="A5675" s="160" t="s">
        <v>29</v>
      </c>
      <c r="B5675" s="160" t="s">
        <v>146</v>
      </c>
      <c r="C5675" s="160">
        <f>_xlfn.XLOOKUP(B5675,'2.1.trackMPD'!$R$7:$R$29,'2.1.trackMPD'!$T$7:$T$29)</f>
        <v>6</v>
      </c>
      <c r="D5675" s="160">
        <v>10</v>
      </c>
      <c r="E5675" s="160" t="s">
        <v>6390</v>
      </c>
      <c r="F5675" s="160" t="s">
        <v>110</v>
      </c>
      <c r="G5675" s="160" t="s">
        <v>140</v>
      </c>
      <c r="H5675" s="160" t="s">
        <v>6392</v>
      </c>
      <c r="I5675" s="160" cm="1">
        <f t="array" ref="I5675">INDEX('2.1.trackMPD'!J:J/(24*60*60),
       MATCH(1,
             (A5675='2.1.trackMPD'!A:A)*
             (C5675='2.1.trackMPD'!D:D)*
             (D5675/10^6='2.1.trackMPD'!H:H)*
             (E5675='2.1.trackMPD'!F:F),
0))</f>
        <v>3.5015122380118635E-5</v>
      </c>
    </row>
    <row r="5676" spans="1:9" x14ac:dyDescent="0.2">
      <c r="A5676" s="160" t="s">
        <v>29</v>
      </c>
      <c r="B5676" s="160" t="s">
        <v>146</v>
      </c>
      <c r="C5676" s="160">
        <f>_xlfn.XLOOKUP(B5676,'2.1.trackMPD'!$R$7:$R$29,'2.1.trackMPD'!$T$7:$T$29)</f>
        <v>6</v>
      </c>
      <c r="D5676" s="160">
        <v>10</v>
      </c>
      <c r="E5676" s="160" t="s">
        <v>6390</v>
      </c>
      <c r="F5676" s="160" t="s">
        <v>110</v>
      </c>
      <c r="G5676" s="160" t="s">
        <v>124</v>
      </c>
      <c r="H5676" s="160" t="s">
        <v>6393</v>
      </c>
      <c r="I5676" s="160" cm="1">
        <f t="array" ref="I5676">INDEX('2.1.trackMPD'!K:K/(24*60*60),
       MATCH(1,
             (A5676='2.1.trackMPD'!A:A)*
             (C5676='2.1.trackMPD'!D:D)*
             (D5676/10^6='2.1.trackMPD'!H:H)*
             (E5676='2.1.trackMPD'!F:F),
0))</f>
        <v>0</v>
      </c>
    </row>
    <row r="5677" spans="1:9" x14ac:dyDescent="0.2">
      <c r="A5677" s="160" t="s">
        <v>29</v>
      </c>
      <c r="B5677" s="160" t="s">
        <v>146</v>
      </c>
      <c r="C5677" s="160">
        <f>_xlfn.XLOOKUP(B5677,'2.1.trackMPD'!$R$7:$R$29,'2.1.trackMPD'!$T$7:$T$29)</f>
        <v>6</v>
      </c>
      <c r="D5677" s="160">
        <v>10</v>
      </c>
      <c r="E5677" s="160" t="s">
        <v>6390</v>
      </c>
      <c r="F5677" s="160" t="s">
        <v>110</v>
      </c>
      <c r="G5677" s="160" t="s">
        <v>140</v>
      </c>
      <c r="H5677" s="160" t="s">
        <v>6393</v>
      </c>
      <c r="I5677" s="160" cm="1">
        <f t="array" ref="I5677">INDEX('2.1.trackMPD'!L:L/(24*60*60),
       MATCH(1,
             (A5677='2.1.trackMPD'!A:A)*
             (C5677='2.1.trackMPD'!D:D)*
             (D5677/10^6='2.1.trackMPD'!H:H)*
             (E5677='2.1.trackMPD'!F:F),
0))</f>
        <v>0</v>
      </c>
    </row>
    <row r="5678" spans="1:9" x14ac:dyDescent="0.2">
      <c r="A5678" s="160" t="s">
        <v>29</v>
      </c>
      <c r="B5678" s="160" t="s">
        <v>146</v>
      </c>
      <c r="C5678" s="160">
        <f>_xlfn.XLOOKUP(B5678,'2.1.trackMPD'!$R$7:$R$29,'2.1.trackMPD'!$T$7:$T$29)</f>
        <v>6</v>
      </c>
      <c r="D5678" s="160">
        <v>100</v>
      </c>
      <c r="E5678" s="160" t="s">
        <v>6390</v>
      </c>
      <c r="F5678" s="160" t="s">
        <v>110</v>
      </c>
      <c r="G5678" s="160" t="s">
        <v>124</v>
      </c>
      <c r="H5678" s="160" t="s">
        <v>6392</v>
      </c>
      <c r="I5678" s="160" cm="1">
        <f t="array" ref="I5678">INDEX('2.1.trackMPD'!I:I/(24*60*60),
       MATCH(1,
             (A5678='2.1.trackMPD'!A:A)*
             (C5678='2.1.trackMPD'!D:D)*
             (D5678/10^6='2.1.trackMPD'!H:H)*
             (E5678='2.1.trackMPD'!F:F),
0))</f>
        <v>1.9078839014052083E-3</v>
      </c>
    </row>
    <row r="5679" spans="1:9" x14ac:dyDescent="0.2">
      <c r="A5679" s="160" t="s">
        <v>29</v>
      </c>
      <c r="B5679" s="160" t="s">
        <v>146</v>
      </c>
      <c r="C5679" s="160">
        <f>_xlfn.XLOOKUP(B5679,'2.1.trackMPD'!$R$7:$R$29,'2.1.trackMPD'!$T$7:$T$29)</f>
        <v>6</v>
      </c>
      <c r="D5679" s="160">
        <v>100</v>
      </c>
      <c r="E5679" s="160" t="s">
        <v>6390</v>
      </c>
      <c r="F5679" s="160" t="s">
        <v>110</v>
      </c>
      <c r="G5679" s="160" t="s">
        <v>140</v>
      </c>
      <c r="H5679" s="160" t="s">
        <v>6392</v>
      </c>
      <c r="I5679" s="160" cm="1">
        <f t="array" ref="I5679">INDEX('2.1.trackMPD'!J:J/(24*60*60),
       MATCH(1,
             (A5679='2.1.trackMPD'!A:A)*
             (C5679='2.1.trackMPD'!D:D)*
             (D5679/10^6='2.1.trackMPD'!H:H)*
             (E5679='2.1.trackMPD'!F:F),
0))</f>
        <v>1.5902852927717824E-3</v>
      </c>
    </row>
    <row r="5680" spans="1:9" x14ac:dyDescent="0.2">
      <c r="A5680" s="160" t="s">
        <v>29</v>
      </c>
      <c r="B5680" s="160" t="s">
        <v>146</v>
      </c>
      <c r="C5680" s="160">
        <f>_xlfn.XLOOKUP(B5680,'2.1.trackMPD'!$R$7:$R$29,'2.1.trackMPD'!$T$7:$T$29)</f>
        <v>6</v>
      </c>
      <c r="D5680" s="160">
        <v>100</v>
      </c>
      <c r="E5680" s="160" t="s">
        <v>6390</v>
      </c>
      <c r="F5680" s="160" t="s">
        <v>110</v>
      </c>
      <c r="G5680" s="160" t="s">
        <v>124</v>
      </c>
      <c r="H5680" s="160" t="s">
        <v>6393</v>
      </c>
      <c r="I5680" s="160" cm="1">
        <f t="array" ref="I5680">INDEX('2.1.trackMPD'!K:K/(24*60*60),
       MATCH(1,
             (A5680='2.1.trackMPD'!A:A)*
             (C5680='2.1.trackMPD'!D:D)*
             (D5680/10^6='2.1.trackMPD'!H:H)*
             (E5680='2.1.trackMPD'!F:F),
0))</f>
        <v>0</v>
      </c>
    </row>
    <row r="5681" spans="1:9" x14ac:dyDescent="0.2">
      <c r="A5681" s="160" t="s">
        <v>29</v>
      </c>
      <c r="B5681" s="160" t="s">
        <v>146</v>
      </c>
      <c r="C5681" s="160">
        <f>_xlfn.XLOOKUP(B5681,'2.1.trackMPD'!$R$7:$R$29,'2.1.trackMPD'!$T$7:$T$29)</f>
        <v>6</v>
      </c>
      <c r="D5681" s="160">
        <v>100</v>
      </c>
      <c r="E5681" s="160" t="s">
        <v>6390</v>
      </c>
      <c r="F5681" s="160" t="s">
        <v>110</v>
      </c>
      <c r="G5681" s="160" t="s">
        <v>140</v>
      </c>
      <c r="H5681" s="160" t="s">
        <v>6393</v>
      </c>
      <c r="I5681" s="160" cm="1">
        <f t="array" ref="I5681">INDEX('2.1.trackMPD'!L:L/(24*60*60),
       MATCH(1,
             (A5681='2.1.trackMPD'!A:A)*
             (C5681='2.1.trackMPD'!D:D)*
             (D5681/10^6='2.1.trackMPD'!H:H)*
             (E5681='2.1.trackMPD'!F:F),
0))</f>
        <v>0</v>
      </c>
    </row>
    <row r="5682" spans="1:9" x14ac:dyDescent="0.2">
      <c r="A5682" s="160" t="s">
        <v>29</v>
      </c>
      <c r="B5682" s="160" t="s">
        <v>146</v>
      </c>
      <c r="C5682" s="160">
        <f>_xlfn.XLOOKUP(B5682,'2.1.trackMPD'!$R$7:$R$29,'2.1.trackMPD'!$T$7:$T$29)</f>
        <v>6</v>
      </c>
      <c r="D5682" s="160">
        <v>1000</v>
      </c>
      <c r="E5682" s="160" t="s">
        <v>6390</v>
      </c>
      <c r="F5682" s="160" t="s">
        <v>110</v>
      </c>
      <c r="G5682" s="160" t="s">
        <v>124</v>
      </c>
      <c r="H5682" s="160" t="s">
        <v>6392</v>
      </c>
      <c r="I5682" s="160" cm="1">
        <f t="array" ref="I5682">INDEX('2.1.trackMPD'!I:I/(24*60*60),
       MATCH(1,
             (A5682='2.1.trackMPD'!A:A)*
             (C5682='2.1.trackMPD'!D:D)*
             (D5682/10^6='2.1.trackMPD'!H:H)*
             (E5682='2.1.trackMPD'!F:F),
0))</f>
        <v>6.9026517600309145E-2</v>
      </c>
    </row>
    <row r="5683" spans="1:9" x14ac:dyDescent="0.2">
      <c r="A5683" s="160" t="s">
        <v>29</v>
      </c>
      <c r="B5683" s="160" t="s">
        <v>146</v>
      </c>
      <c r="C5683" s="160">
        <f>_xlfn.XLOOKUP(B5683,'2.1.trackMPD'!$R$7:$R$29,'2.1.trackMPD'!$T$7:$T$29)</f>
        <v>6</v>
      </c>
      <c r="D5683" s="160">
        <v>1000</v>
      </c>
      <c r="E5683" s="160" t="s">
        <v>6390</v>
      </c>
      <c r="F5683" s="160" t="s">
        <v>110</v>
      </c>
      <c r="G5683" s="160" t="s">
        <v>140</v>
      </c>
      <c r="H5683" s="160" t="s">
        <v>6392</v>
      </c>
      <c r="I5683" s="160" cm="1">
        <f t="array" ref="I5683">INDEX('2.1.trackMPD'!J:J/(24*60*60),
       MATCH(1,
             (A5683='2.1.trackMPD'!A:A)*
             (C5683='2.1.trackMPD'!D:D)*
             (D5683/10^6='2.1.trackMPD'!H:H)*
             (E5683='2.1.trackMPD'!F:F),
0))</f>
        <v>5.8407045267688307E-2</v>
      </c>
    </row>
    <row r="5684" spans="1:9" x14ac:dyDescent="0.2">
      <c r="A5684" s="160" t="s">
        <v>29</v>
      </c>
      <c r="B5684" s="160" t="s">
        <v>146</v>
      </c>
      <c r="C5684" s="160">
        <f>_xlfn.XLOOKUP(B5684,'2.1.trackMPD'!$R$7:$R$29,'2.1.trackMPD'!$T$7:$T$29)</f>
        <v>6</v>
      </c>
      <c r="D5684" s="160">
        <v>1000</v>
      </c>
      <c r="E5684" s="160" t="s">
        <v>6390</v>
      </c>
      <c r="F5684" s="160" t="s">
        <v>110</v>
      </c>
      <c r="G5684" s="160" t="s">
        <v>124</v>
      </c>
      <c r="H5684" s="160" t="s">
        <v>6393</v>
      </c>
      <c r="I5684" s="160" cm="1">
        <f t="array" ref="I5684">INDEX('2.1.trackMPD'!K:K/(24*60*60),
       MATCH(1,
             (A5684='2.1.trackMPD'!A:A)*
             (C5684='2.1.trackMPD'!D:D)*
             (D5684/10^6='2.1.trackMPD'!H:H)*
             (E5684='2.1.trackMPD'!F:F),
0))</f>
        <v>0</v>
      </c>
    </row>
    <row r="5685" spans="1:9" x14ac:dyDescent="0.2">
      <c r="A5685" s="160" t="s">
        <v>29</v>
      </c>
      <c r="B5685" s="160" t="s">
        <v>146</v>
      </c>
      <c r="C5685" s="160">
        <f>_xlfn.XLOOKUP(B5685,'2.1.trackMPD'!$R$7:$R$29,'2.1.trackMPD'!$T$7:$T$29)</f>
        <v>6</v>
      </c>
      <c r="D5685" s="160">
        <v>1000</v>
      </c>
      <c r="E5685" s="160" t="s">
        <v>6390</v>
      </c>
      <c r="F5685" s="160" t="s">
        <v>110</v>
      </c>
      <c r="G5685" s="160" t="s">
        <v>140</v>
      </c>
      <c r="H5685" s="160" t="s">
        <v>6393</v>
      </c>
      <c r="I5685" s="160" cm="1">
        <f t="array" ref="I5685">INDEX('2.1.trackMPD'!L:L/(24*60*60),
       MATCH(1,
             (A5685='2.1.trackMPD'!A:A)*
             (C5685='2.1.trackMPD'!D:D)*
             (D5685/10^6='2.1.trackMPD'!H:H)*
             (E5685='2.1.trackMPD'!F:F),
0))</f>
        <v>0</v>
      </c>
    </row>
    <row r="5686" spans="1:9" x14ac:dyDescent="0.2">
      <c r="A5686" s="160" t="s">
        <v>29</v>
      </c>
      <c r="B5686" s="160" t="s">
        <v>146</v>
      </c>
      <c r="C5686" s="160">
        <f>_xlfn.XLOOKUP(B5686,'2.1.trackMPD'!$R$7:$R$29,'2.1.trackMPD'!$T$7:$T$29)</f>
        <v>6</v>
      </c>
      <c r="D5686" s="160">
        <v>5000</v>
      </c>
      <c r="E5686" s="160" t="s">
        <v>6390</v>
      </c>
      <c r="F5686" s="160" t="s">
        <v>110</v>
      </c>
      <c r="G5686" s="160" t="s">
        <v>124</v>
      </c>
      <c r="H5686" s="160" t="s">
        <v>6392</v>
      </c>
      <c r="I5686" s="160" cm="1">
        <f t="array" ref="I5686">INDEX('2.1.trackMPD'!I:I/(24*60*60),
       MATCH(1,
             (A5686='2.1.trackMPD'!A:A)*
             (C5686='2.1.trackMPD'!D:D)*
             (D5686/10^6='2.1.trackMPD'!H:H)*
             (E5686='2.1.trackMPD'!F:F),
0))</f>
        <v>0.27223873585785879</v>
      </c>
    </row>
    <row r="5687" spans="1:9" x14ac:dyDescent="0.2">
      <c r="A5687" s="160" t="s">
        <v>29</v>
      </c>
      <c r="B5687" s="160" t="s">
        <v>146</v>
      </c>
      <c r="C5687" s="160">
        <f>_xlfn.XLOOKUP(B5687,'2.1.trackMPD'!$R$7:$R$29,'2.1.trackMPD'!$T$7:$T$29)</f>
        <v>6</v>
      </c>
      <c r="D5687" s="160">
        <v>5000</v>
      </c>
      <c r="E5687" s="160" t="s">
        <v>6390</v>
      </c>
      <c r="F5687" s="160" t="s">
        <v>110</v>
      </c>
      <c r="G5687" s="160" t="s">
        <v>140</v>
      </c>
      <c r="H5687" s="160" t="s">
        <v>6392</v>
      </c>
      <c r="I5687" s="160" cm="1">
        <f t="array" ref="I5687">INDEX('2.1.trackMPD'!J:J/(24*60*60),
       MATCH(1,
             (A5687='2.1.trackMPD'!A:A)*
             (C5687='2.1.trackMPD'!D:D)*
             (D5687/10^6='2.1.trackMPD'!H:H)*
             (E5687='2.1.trackMPD'!F:F),
0))</f>
        <v>0.23035559245581597</v>
      </c>
    </row>
    <row r="5688" spans="1:9" x14ac:dyDescent="0.2">
      <c r="A5688" s="160" t="s">
        <v>29</v>
      </c>
      <c r="B5688" s="160" t="s">
        <v>146</v>
      </c>
      <c r="C5688" s="160">
        <f>_xlfn.XLOOKUP(B5688,'2.1.trackMPD'!$R$7:$R$29,'2.1.trackMPD'!$T$7:$T$29)</f>
        <v>6</v>
      </c>
      <c r="D5688" s="160">
        <v>5000</v>
      </c>
      <c r="E5688" s="160" t="s">
        <v>6390</v>
      </c>
      <c r="F5688" s="160" t="s">
        <v>110</v>
      </c>
      <c r="G5688" s="160" t="s">
        <v>124</v>
      </c>
      <c r="H5688" s="160" t="s">
        <v>6393</v>
      </c>
      <c r="I5688" s="160" cm="1">
        <f t="array" ref="I5688">INDEX('2.1.trackMPD'!K:K/(24*60*60),
       MATCH(1,
             (A5688='2.1.trackMPD'!A:A)*
             (C5688='2.1.trackMPD'!D:D)*
             (D5688/10^6='2.1.trackMPD'!H:H)*
             (E5688='2.1.trackMPD'!F:F),
0))</f>
        <v>0</v>
      </c>
    </row>
    <row r="5689" spans="1:9" x14ac:dyDescent="0.2">
      <c r="A5689" s="160" t="s">
        <v>29</v>
      </c>
      <c r="B5689" s="160" t="s">
        <v>146</v>
      </c>
      <c r="C5689" s="160">
        <f>_xlfn.XLOOKUP(B5689,'2.1.trackMPD'!$R$7:$R$29,'2.1.trackMPD'!$T$7:$T$29)</f>
        <v>6</v>
      </c>
      <c r="D5689" s="160">
        <v>5000</v>
      </c>
      <c r="E5689" s="160" t="s">
        <v>6390</v>
      </c>
      <c r="F5689" s="160" t="s">
        <v>110</v>
      </c>
      <c r="G5689" s="160" t="s">
        <v>140</v>
      </c>
      <c r="H5689" s="160" t="s">
        <v>6393</v>
      </c>
      <c r="I5689" s="160" cm="1">
        <f t="array" ref="I5689">INDEX('2.1.trackMPD'!L:L/(24*60*60),
       MATCH(1,
             (A5689='2.1.trackMPD'!A:A)*
             (C5689='2.1.trackMPD'!D:D)*
             (D5689/10^6='2.1.trackMPD'!H:H)*
             (E5689='2.1.trackMPD'!F:F),
0))</f>
        <v>0</v>
      </c>
    </row>
    <row r="5690" spans="1:9" x14ac:dyDescent="0.2">
      <c r="A5690" s="160" t="s">
        <v>29</v>
      </c>
      <c r="B5690" s="160" t="s">
        <v>146</v>
      </c>
      <c r="C5690" s="160">
        <f>_xlfn.XLOOKUP(B5690,'2.1.trackMPD'!$R$7:$R$29,'2.1.trackMPD'!$T$7:$T$29)</f>
        <v>6</v>
      </c>
      <c r="D5690" s="160">
        <v>1</v>
      </c>
      <c r="E5690" s="160" t="s">
        <v>6394</v>
      </c>
      <c r="F5690" s="160" t="s">
        <v>110</v>
      </c>
      <c r="G5690" s="160" t="s">
        <v>124</v>
      </c>
      <c r="H5690" s="160" t="s">
        <v>6392</v>
      </c>
      <c r="I5690" s="160" cm="1">
        <f t="array" ref="I5690">INDEX('2.1.trackMPD'!I:I/(24*60*60),
       MATCH(1,
             (A5690='2.1.trackMPD'!A:A)*
             (C5690='2.1.trackMPD'!D:D)*
             (D5690/10^6='2.1.trackMPD'!H:H)*
             (E5690='2.1.trackMPD'!F:F),
0))</f>
        <v>4.6847173377966895E-6</v>
      </c>
    </row>
    <row r="5691" spans="1:9" x14ac:dyDescent="0.2">
      <c r="A5691" s="160" t="s">
        <v>29</v>
      </c>
      <c r="B5691" s="160" t="s">
        <v>146</v>
      </c>
      <c r="C5691" s="160">
        <f>_xlfn.XLOOKUP(B5691,'2.1.trackMPD'!$R$7:$R$29,'2.1.trackMPD'!$T$7:$T$29)</f>
        <v>6</v>
      </c>
      <c r="D5691" s="160">
        <v>1</v>
      </c>
      <c r="E5691" s="160" t="s">
        <v>6394</v>
      </c>
      <c r="F5691" s="160" t="s">
        <v>110</v>
      </c>
      <c r="G5691" s="160" t="s">
        <v>140</v>
      </c>
      <c r="H5691" s="160" t="s">
        <v>6392</v>
      </c>
      <c r="I5691" s="160" cm="1">
        <f t="array" ref="I5691">INDEX('2.1.trackMPD'!J:J/(24*60*60),
       MATCH(1,
             (A5691='2.1.trackMPD'!A:A)*
             (C5691='2.1.trackMPD'!D:D)*
             (D5691/10^6='2.1.trackMPD'!H:H)*
             (E5691='2.1.trackMPD'!F:F),
0))</f>
        <v>2.7374464520920833E-5</v>
      </c>
    </row>
    <row r="5692" spans="1:9" x14ac:dyDescent="0.2">
      <c r="A5692" s="160" t="s">
        <v>29</v>
      </c>
      <c r="B5692" s="160" t="s">
        <v>146</v>
      </c>
      <c r="C5692" s="160">
        <f>_xlfn.XLOOKUP(B5692,'2.1.trackMPD'!$R$7:$R$29,'2.1.trackMPD'!$T$7:$T$29)</f>
        <v>6</v>
      </c>
      <c r="D5692" s="160">
        <v>1</v>
      </c>
      <c r="E5692" s="160" t="s">
        <v>6394</v>
      </c>
      <c r="F5692" s="160" t="s">
        <v>110</v>
      </c>
      <c r="G5692" s="160" t="s">
        <v>124</v>
      </c>
      <c r="H5692" s="160" t="s">
        <v>6393</v>
      </c>
      <c r="I5692" s="160" cm="1">
        <f t="array" ref="I5692">INDEX('2.1.trackMPD'!K:K/(24*60*60),
       MATCH(1,
             (A5692='2.1.trackMPD'!A:A)*
             (C5692='2.1.trackMPD'!D:D)*
             (D5692/10^6='2.1.trackMPD'!H:H)*
             (E5692='2.1.trackMPD'!F:F),
0))</f>
        <v>0</v>
      </c>
    </row>
    <row r="5693" spans="1:9" x14ac:dyDescent="0.2">
      <c r="A5693" s="160" t="s">
        <v>29</v>
      </c>
      <c r="B5693" s="160" t="s">
        <v>146</v>
      </c>
      <c r="C5693" s="160">
        <f>_xlfn.XLOOKUP(B5693,'2.1.trackMPD'!$R$7:$R$29,'2.1.trackMPD'!$T$7:$T$29)</f>
        <v>6</v>
      </c>
      <c r="D5693" s="160">
        <v>1</v>
      </c>
      <c r="E5693" s="160" t="s">
        <v>6394</v>
      </c>
      <c r="F5693" s="160" t="s">
        <v>110</v>
      </c>
      <c r="G5693" s="160" t="s">
        <v>140</v>
      </c>
      <c r="H5693" s="160" t="s">
        <v>6393</v>
      </c>
      <c r="I5693" s="160" cm="1">
        <f t="array" ref="I5693">INDEX('2.1.trackMPD'!L:L/(24*60*60),
       MATCH(1,
             (A5693='2.1.trackMPD'!A:A)*
             (C5693='2.1.trackMPD'!D:D)*
             (D5693/10^6='2.1.trackMPD'!H:H)*
             (E5693='2.1.trackMPD'!F:F),
0))</f>
        <v>0</v>
      </c>
    </row>
    <row r="5694" spans="1:9" x14ac:dyDescent="0.2">
      <c r="A5694" s="160" t="s">
        <v>29</v>
      </c>
      <c r="B5694" s="160" t="s">
        <v>146</v>
      </c>
      <c r="C5694" s="160">
        <f>_xlfn.XLOOKUP(B5694,'2.1.trackMPD'!$R$7:$R$29,'2.1.trackMPD'!$T$7:$T$29)</f>
        <v>6</v>
      </c>
      <c r="D5694" s="160">
        <v>10</v>
      </c>
      <c r="E5694" s="160" t="s">
        <v>6394</v>
      </c>
      <c r="F5694" s="160" t="s">
        <v>110</v>
      </c>
      <c r="G5694" s="160" t="s">
        <v>124</v>
      </c>
      <c r="H5694" s="160" t="s">
        <v>6392</v>
      </c>
      <c r="I5694" s="160" cm="1">
        <f t="array" ref="I5694">INDEX('2.1.trackMPD'!I:I/(24*60*60),
       MATCH(1,
             (A5694='2.1.trackMPD'!A:A)*
             (C5694='2.1.trackMPD'!D:D)*
             (D5694/10^6='2.1.trackMPD'!H:H)*
             (E5694='2.1.trackMPD'!F:F),
0))</f>
        <v>6.9867587563387498E-5</v>
      </c>
    </row>
    <row r="5695" spans="1:9" x14ac:dyDescent="0.2">
      <c r="A5695" s="160" t="s">
        <v>29</v>
      </c>
      <c r="B5695" s="160" t="s">
        <v>146</v>
      </c>
      <c r="C5695" s="160">
        <f>_xlfn.XLOOKUP(B5695,'2.1.trackMPD'!$R$7:$R$29,'2.1.trackMPD'!$T$7:$T$29)</f>
        <v>6</v>
      </c>
      <c r="D5695" s="160">
        <v>10</v>
      </c>
      <c r="E5695" s="160" t="s">
        <v>6394</v>
      </c>
      <c r="F5695" s="160" t="s">
        <v>110</v>
      </c>
      <c r="G5695" s="160" t="s">
        <v>140</v>
      </c>
      <c r="H5695" s="160" t="s">
        <v>6392</v>
      </c>
      <c r="I5695" s="160" cm="1">
        <f t="array" ref="I5695">INDEX('2.1.trackMPD'!J:J/(24*60*60),
       MATCH(1,
             (A5695='2.1.trackMPD'!A:A)*
             (C5695='2.1.trackMPD'!D:D)*
             (D5695/10^6='2.1.trackMPD'!H:H)*
             (E5695='2.1.trackMPD'!F:F),
0))</f>
        <v>7.3893499774024769E-5</v>
      </c>
    </row>
    <row r="5696" spans="1:9" x14ac:dyDescent="0.2">
      <c r="A5696" s="160" t="s">
        <v>29</v>
      </c>
      <c r="B5696" s="160" t="s">
        <v>146</v>
      </c>
      <c r="C5696" s="160">
        <f>_xlfn.XLOOKUP(B5696,'2.1.trackMPD'!$R$7:$R$29,'2.1.trackMPD'!$T$7:$T$29)</f>
        <v>6</v>
      </c>
      <c r="D5696" s="160">
        <v>10</v>
      </c>
      <c r="E5696" s="160" t="s">
        <v>6394</v>
      </c>
      <c r="F5696" s="160" t="s">
        <v>110</v>
      </c>
      <c r="G5696" s="160" t="s">
        <v>124</v>
      </c>
      <c r="H5696" s="160" t="s">
        <v>6393</v>
      </c>
      <c r="I5696" s="160" cm="1">
        <f t="array" ref="I5696">INDEX('2.1.trackMPD'!K:K/(24*60*60),
       MATCH(1,
             (A5696='2.1.trackMPD'!A:A)*
             (C5696='2.1.trackMPD'!D:D)*
             (D5696/10^6='2.1.trackMPD'!H:H)*
             (E5696='2.1.trackMPD'!F:F),
0))</f>
        <v>0</v>
      </c>
    </row>
    <row r="5697" spans="1:9" x14ac:dyDescent="0.2">
      <c r="A5697" s="160" t="s">
        <v>29</v>
      </c>
      <c r="B5697" s="160" t="s">
        <v>146</v>
      </c>
      <c r="C5697" s="160">
        <f>_xlfn.XLOOKUP(B5697,'2.1.trackMPD'!$R$7:$R$29,'2.1.trackMPD'!$T$7:$T$29)</f>
        <v>6</v>
      </c>
      <c r="D5697" s="160">
        <v>10</v>
      </c>
      <c r="E5697" s="160" t="s">
        <v>6394</v>
      </c>
      <c r="F5697" s="160" t="s">
        <v>110</v>
      </c>
      <c r="G5697" s="160" t="s">
        <v>140</v>
      </c>
      <c r="H5697" s="160" t="s">
        <v>6393</v>
      </c>
      <c r="I5697" s="160" cm="1">
        <f t="array" ref="I5697">INDEX('2.1.trackMPD'!L:L/(24*60*60),
       MATCH(1,
             (A5697='2.1.trackMPD'!A:A)*
             (C5697='2.1.trackMPD'!D:D)*
             (D5697/10^6='2.1.trackMPD'!H:H)*
             (E5697='2.1.trackMPD'!F:F),
0))</f>
        <v>0</v>
      </c>
    </row>
    <row r="5698" spans="1:9" x14ac:dyDescent="0.2">
      <c r="A5698" s="160" t="s">
        <v>29</v>
      </c>
      <c r="B5698" s="160" t="s">
        <v>146</v>
      </c>
      <c r="C5698" s="160">
        <f>_xlfn.XLOOKUP(B5698,'2.1.trackMPD'!$R$7:$R$29,'2.1.trackMPD'!$T$7:$T$29)</f>
        <v>6</v>
      </c>
      <c r="D5698" s="160">
        <v>100</v>
      </c>
      <c r="E5698" s="160" t="s">
        <v>6394</v>
      </c>
      <c r="F5698" s="160" t="s">
        <v>110</v>
      </c>
      <c r="G5698" s="160" t="s">
        <v>124</v>
      </c>
      <c r="H5698" s="160" t="s">
        <v>6392</v>
      </c>
      <c r="I5698" s="160" cm="1">
        <f t="array" ref="I5698">INDEX('2.1.trackMPD'!I:I/(24*60*60),
       MATCH(1,
             (A5698='2.1.trackMPD'!A:A)*
             (C5698='2.1.trackMPD'!D:D)*
             (D5698/10^6='2.1.trackMPD'!H:H)*
             (E5698='2.1.trackMPD'!F:F),
0))</f>
        <v>5.550871126828125E-3</v>
      </c>
    </row>
    <row r="5699" spans="1:9" x14ac:dyDescent="0.2">
      <c r="A5699" s="160" t="s">
        <v>29</v>
      </c>
      <c r="B5699" s="160" t="s">
        <v>146</v>
      </c>
      <c r="C5699" s="160">
        <f>_xlfn.XLOOKUP(B5699,'2.1.trackMPD'!$R$7:$R$29,'2.1.trackMPD'!$T$7:$T$29)</f>
        <v>6</v>
      </c>
      <c r="D5699" s="160">
        <v>100</v>
      </c>
      <c r="E5699" s="160" t="s">
        <v>6394</v>
      </c>
      <c r="F5699" s="160" t="s">
        <v>110</v>
      </c>
      <c r="G5699" s="160" t="s">
        <v>140</v>
      </c>
      <c r="H5699" s="160" t="s">
        <v>6392</v>
      </c>
      <c r="I5699" s="160" cm="1">
        <f t="array" ref="I5699">INDEX('2.1.trackMPD'!J:J/(24*60*60),
       MATCH(1,
             (A5699='2.1.trackMPD'!A:A)*
             (C5699='2.1.trackMPD'!D:D)*
             (D5699/10^6='2.1.trackMPD'!H:H)*
             (E5699='2.1.trackMPD'!F:F),
0))</f>
        <v>4.6968908019653817E-3</v>
      </c>
    </row>
    <row r="5700" spans="1:9" x14ac:dyDescent="0.2">
      <c r="A5700" s="160" t="s">
        <v>29</v>
      </c>
      <c r="B5700" s="160" t="s">
        <v>146</v>
      </c>
      <c r="C5700" s="160">
        <f>_xlfn.XLOOKUP(B5700,'2.1.trackMPD'!$R$7:$R$29,'2.1.trackMPD'!$T$7:$T$29)</f>
        <v>6</v>
      </c>
      <c r="D5700" s="160">
        <v>100</v>
      </c>
      <c r="E5700" s="160" t="s">
        <v>6394</v>
      </c>
      <c r="F5700" s="160" t="s">
        <v>110</v>
      </c>
      <c r="G5700" s="160" t="s">
        <v>124</v>
      </c>
      <c r="H5700" s="160" t="s">
        <v>6393</v>
      </c>
      <c r="I5700" s="160" cm="1">
        <f t="array" ref="I5700">INDEX('2.1.trackMPD'!K:K/(24*60*60),
       MATCH(1,
             (A5700='2.1.trackMPD'!A:A)*
             (C5700='2.1.trackMPD'!D:D)*
             (D5700/10^6='2.1.trackMPD'!H:H)*
             (E5700='2.1.trackMPD'!F:F),
0))</f>
        <v>0</v>
      </c>
    </row>
    <row r="5701" spans="1:9" x14ac:dyDescent="0.2">
      <c r="A5701" s="160" t="s">
        <v>29</v>
      </c>
      <c r="B5701" s="160" t="s">
        <v>146</v>
      </c>
      <c r="C5701" s="160">
        <f>_xlfn.XLOOKUP(B5701,'2.1.trackMPD'!$R$7:$R$29,'2.1.trackMPD'!$T$7:$T$29)</f>
        <v>6</v>
      </c>
      <c r="D5701" s="160">
        <v>100</v>
      </c>
      <c r="E5701" s="160" t="s">
        <v>6394</v>
      </c>
      <c r="F5701" s="160" t="s">
        <v>110</v>
      </c>
      <c r="G5701" s="160" t="s">
        <v>140</v>
      </c>
      <c r="H5701" s="160" t="s">
        <v>6393</v>
      </c>
      <c r="I5701" s="160" cm="1">
        <f t="array" ref="I5701">INDEX('2.1.trackMPD'!L:L/(24*60*60),
       MATCH(1,
             (A5701='2.1.trackMPD'!A:A)*
             (C5701='2.1.trackMPD'!D:D)*
             (D5701/10^6='2.1.trackMPD'!H:H)*
             (E5701='2.1.trackMPD'!F:F),
0))</f>
        <v>0</v>
      </c>
    </row>
    <row r="5702" spans="1:9" x14ac:dyDescent="0.2">
      <c r="A5702" s="160" t="s">
        <v>29</v>
      </c>
      <c r="B5702" s="160" t="s">
        <v>146</v>
      </c>
      <c r="C5702" s="160">
        <f>_xlfn.XLOOKUP(B5702,'2.1.trackMPD'!$R$7:$R$29,'2.1.trackMPD'!$T$7:$T$29)</f>
        <v>6</v>
      </c>
      <c r="D5702" s="160">
        <v>1000</v>
      </c>
      <c r="E5702" s="160" t="s">
        <v>6394</v>
      </c>
      <c r="F5702" s="160" t="s">
        <v>110</v>
      </c>
      <c r="G5702" s="160" t="s">
        <v>124</v>
      </c>
      <c r="H5702" s="160" t="s">
        <v>6392</v>
      </c>
      <c r="I5702" s="160" cm="1">
        <f t="array" ref="I5702">INDEX('2.1.trackMPD'!I:I/(24*60*60),
       MATCH(1,
             (A5702='2.1.trackMPD'!A:A)*
             (C5702='2.1.trackMPD'!D:D)*
             (D5702/10^6='2.1.trackMPD'!H:H)*
             (E5702='2.1.trackMPD'!F:F),
0))</f>
        <v>6.2418917271793058E-2</v>
      </c>
    </row>
    <row r="5703" spans="1:9" x14ac:dyDescent="0.2">
      <c r="A5703" s="160" t="s">
        <v>29</v>
      </c>
      <c r="B5703" s="160" t="s">
        <v>146</v>
      </c>
      <c r="C5703" s="160">
        <f>_xlfn.XLOOKUP(B5703,'2.1.trackMPD'!$R$7:$R$29,'2.1.trackMPD'!$T$7:$T$29)</f>
        <v>6</v>
      </c>
      <c r="D5703" s="160">
        <v>1000</v>
      </c>
      <c r="E5703" s="160" t="s">
        <v>6394</v>
      </c>
      <c r="F5703" s="160" t="s">
        <v>110</v>
      </c>
      <c r="G5703" s="160" t="s">
        <v>140</v>
      </c>
      <c r="H5703" s="160" t="s">
        <v>6392</v>
      </c>
      <c r="I5703" s="160" cm="1">
        <f t="array" ref="I5703">INDEX('2.1.trackMPD'!J:J/(24*60*60),
       MATCH(1,
             (A5703='2.1.trackMPD'!A:A)*
             (C5703='2.1.trackMPD'!D:D)*
             (D5703/10^6='2.1.trackMPD'!H:H)*
             (E5703='2.1.trackMPD'!F:F),
0))</f>
        <v>5.2815994289843987E-2</v>
      </c>
    </row>
    <row r="5704" spans="1:9" x14ac:dyDescent="0.2">
      <c r="A5704" s="160" t="s">
        <v>29</v>
      </c>
      <c r="B5704" s="160" t="s">
        <v>146</v>
      </c>
      <c r="C5704" s="160">
        <f>_xlfn.XLOOKUP(B5704,'2.1.trackMPD'!$R$7:$R$29,'2.1.trackMPD'!$T$7:$T$29)</f>
        <v>6</v>
      </c>
      <c r="D5704" s="160">
        <v>1000</v>
      </c>
      <c r="E5704" s="160" t="s">
        <v>6394</v>
      </c>
      <c r="F5704" s="160" t="s">
        <v>110</v>
      </c>
      <c r="G5704" s="160" t="s">
        <v>124</v>
      </c>
      <c r="H5704" s="160" t="s">
        <v>6393</v>
      </c>
      <c r="I5704" s="160" cm="1">
        <f t="array" ref="I5704">INDEX('2.1.trackMPD'!K:K/(24*60*60),
       MATCH(1,
             (A5704='2.1.trackMPD'!A:A)*
             (C5704='2.1.trackMPD'!D:D)*
             (D5704/10^6='2.1.trackMPD'!H:H)*
             (E5704='2.1.trackMPD'!F:F),
0))</f>
        <v>0</v>
      </c>
    </row>
    <row r="5705" spans="1:9" x14ac:dyDescent="0.2">
      <c r="A5705" s="160" t="s">
        <v>29</v>
      </c>
      <c r="B5705" s="160" t="s">
        <v>146</v>
      </c>
      <c r="C5705" s="160">
        <f>_xlfn.XLOOKUP(B5705,'2.1.trackMPD'!$R$7:$R$29,'2.1.trackMPD'!$T$7:$T$29)</f>
        <v>6</v>
      </c>
      <c r="D5705" s="160">
        <v>1000</v>
      </c>
      <c r="E5705" s="160" t="s">
        <v>6394</v>
      </c>
      <c r="F5705" s="160" t="s">
        <v>110</v>
      </c>
      <c r="G5705" s="160" t="s">
        <v>140</v>
      </c>
      <c r="H5705" s="160" t="s">
        <v>6393</v>
      </c>
      <c r="I5705" s="160" cm="1">
        <f t="array" ref="I5705">INDEX('2.1.trackMPD'!L:L/(24*60*60),
       MATCH(1,
             (A5705='2.1.trackMPD'!A:A)*
             (C5705='2.1.trackMPD'!D:D)*
             (D5705/10^6='2.1.trackMPD'!H:H)*
             (E5705='2.1.trackMPD'!F:F),
0))</f>
        <v>0</v>
      </c>
    </row>
    <row r="5706" spans="1:9" x14ac:dyDescent="0.2">
      <c r="A5706" s="160" t="s">
        <v>29</v>
      </c>
      <c r="B5706" s="160" t="s">
        <v>146</v>
      </c>
      <c r="C5706" s="160">
        <f>_xlfn.XLOOKUP(B5706,'2.1.trackMPD'!$R$7:$R$29,'2.1.trackMPD'!$T$7:$T$29)</f>
        <v>6</v>
      </c>
      <c r="D5706" s="160">
        <v>5000</v>
      </c>
      <c r="E5706" s="160" t="s">
        <v>6394</v>
      </c>
      <c r="F5706" s="160" t="s">
        <v>110</v>
      </c>
      <c r="G5706" s="160" t="s">
        <v>124</v>
      </c>
      <c r="H5706" s="160" t="s">
        <v>6392</v>
      </c>
      <c r="I5706" s="160" cm="1">
        <f t="array" ref="I5706">INDEX('2.1.trackMPD'!I:I/(24*60*60),
       MATCH(1,
             (A5706='2.1.trackMPD'!A:A)*
             (C5706='2.1.trackMPD'!D:D)*
             (D5706/10^6='2.1.trackMPD'!H:H)*
             (E5706='2.1.trackMPD'!F:F),
0))</f>
        <v>0.15137225355181944</v>
      </c>
    </row>
    <row r="5707" spans="1:9" x14ac:dyDescent="0.2">
      <c r="A5707" s="160" t="s">
        <v>29</v>
      </c>
      <c r="B5707" s="160" t="s">
        <v>146</v>
      </c>
      <c r="C5707" s="160">
        <f>_xlfn.XLOOKUP(B5707,'2.1.trackMPD'!$R$7:$R$29,'2.1.trackMPD'!$T$7:$T$29)</f>
        <v>6</v>
      </c>
      <c r="D5707" s="160">
        <v>5000</v>
      </c>
      <c r="E5707" s="160" t="s">
        <v>6394</v>
      </c>
      <c r="F5707" s="160" t="s">
        <v>110</v>
      </c>
      <c r="G5707" s="160" t="s">
        <v>140</v>
      </c>
      <c r="H5707" s="160" t="s">
        <v>6392</v>
      </c>
      <c r="I5707" s="160" cm="1">
        <f t="array" ref="I5707">INDEX('2.1.trackMPD'!J:J/(24*60*60),
       MATCH(1,
             (A5707='2.1.trackMPD'!A:A)*
             (C5707='2.1.trackMPD'!D:D)*
             (D5707/10^6='2.1.trackMPD'!H:H)*
             (E5707='2.1.trackMPD'!F:F),
0))</f>
        <v>0.12808417452137733</v>
      </c>
    </row>
    <row r="5708" spans="1:9" x14ac:dyDescent="0.2">
      <c r="A5708" s="160" t="s">
        <v>29</v>
      </c>
      <c r="B5708" s="160" t="s">
        <v>146</v>
      </c>
      <c r="C5708" s="160">
        <f>_xlfn.XLOOKUP(B5708,'2.1.trackMPD'!$R$7:$R$29,'2.1.trackMPD'!$T$7:$T$29)</f>
        <v>6</v>
      </c>
      <c r="D5708" s="160">
        <v>5000</v>
      </c>
      <c r="E5708" s="160" t="s">
        <v>6394</v>
      </c>
      <c r="F5708" s="160" t="s">
        <v>110</v>
      </c>
      <c r="G5708" s="160" t="s">
        <v>124</v>
      </c>
      <c r="H5708" s="160" t="s">
        <v>6393</v>
      </c>
      <c r="I5708" s="160" cm="1">
        <f t="array" ref="I5708">INDEX('2.1.trackMPD'!K:K/(24*60*60),
       MATCH(1,
             (A5708='2.1.trackMPD'!A:A)*
             (C5708='2.1.trackMPD'!D:D)*
             (D5708/10^6='2.1.trackMPD'!H:H)*
             (E5708='2.1.trackMPD'!F:F),
0))</f>
        <v>0</v>
      </c>
    </row>
    <row r="5709" spans="1:9" x14ac:dyDescent="0.2">
      <c r="A5709" s="160" t="s">
        <v>29</v>
      </c>
      <c r="B5709" s="160" t="s">
        <v>146</v>
      </c>
      <c r="C5709" s="160">
        <f>_xlfn.XLOOKUP(B5709,'2.1.trackMPD'!$R$7:$R$29,'2.1.trackMPD'!$T$7:$T$29)</f>
        <v>6</v>
      </c>
      <c r="D5709" s="160">
        <v>5000</v>
      </c>
      <c r="E5709" s="160" t="s">
        <v>6394</v>
      </c>
      <c r="F5709" s="160" t="s">
        <v>110</v>
      </c>
      <c r="G5709" s="160" t="s">
        <v>140</v>
      </c>
      <c r="H5709" s="160" t="s">
        <v>6393</v>
      </c>
      <c r="I5709" s="160" cm="1">
        <f t="array" ref="I5709">INDEX('2.1.trackMPD'!L:L/(24*60*60),
       MATCH(1,
             (A5709='2.1.trackMPD'!A:A)*
             (C5709='2.1.trackMPD'!D:D)*
             (D5709/10^6='2.1.trackMPD'!H:H)*
             (E5709='2.1.trackMPD'!F:F),
0))</f>
        <v>0</v>
      </c>
    </row>
    <row r="5710" spans="1:9" x14ac:dyDescent="0.2">
      <c r="A5710" s="160" t="s">
        <v>29</v>
      </c>
      <c r="B5710" s="160" t="s">
        <v>146</v>
      </c>
      <c r="C5710" s="160">
        <f>_xlfn.XLOOKUP(B5710,'2.1.trackMPD'!$R$7:$R$29,'2.1.trackMPD'!$T$7:$T$29)</f>
        <v>6</v>
      </c>
      <c r="D5710" s="160">
        <v>1</v>
      </c>
      <c r="E5710" s="160" t="s">
        <v>6395</v>
      </c>
      <c r="F5710" s="160" t="s">
        <v>110</v>
      </c>
      <c r="G5710" s="160" t="s">
        <v>124</v>
      </c>
      <c r="H5710" s="160" t="s">
        <v>6392</v>
      </c>
      <c r="I5710" s="160" t="e" cm="1">
        <f t="array" ref="I5710">INDEX('2.1.trackMPD'!I:I/(24*60*60),
       MATCH(1,
             (A5710='2.1.trackMPD'!A:A)*
             (C5710='2.1.trackMPD'!D:D)*
             (D5710/10^6='2.1.trackMPD'!H:H)*
             (E5710='2.1.trackMPD'!F:F),
0))</f>
        <v>#N/A</v>
      </c>
    </row>
    <row r="5711" spans="1:9" x14ac:dyDescent="0.2">
      <c r="A5711" s="160" t="s">
        <v>29</v>
      </c>
      <c r="B5711" s="160" t="s">
        <v>146</v>
      </c>
      <c r="C5711" s="160">
        <f>_xlfn.XLOOKUP(B5711,'2.1.trackMPD'!$R$7:$R$29,'2.1.trackMPD'!$T$7:$T$29)</f>
        <v>6</v>
      </c>
      <c r="D5711" s="160">
        <v>1</v>
      </c>
      <c r="E5711" s="160" t="s">
        <v>6395</v>
      </c>
      <c r="F5711" s="160" t="s">
        <v>110</v>
      </c>
      <c r="G5711" s="160" t="s">
        <v>140</v>
      </c>
      <c r="H5711" s="160" t="s">
        <v>6392</v>
      </c>
      <c r="I5711" s="160" t="e" cm="1">
        <f t="array" ref="I5711">INDEX('2.1.trackMPD'!J:J/(24*60*60),
       MATCH(1,
             (A5711='2.1.trackMPD'!A:A)*
             (C5711='2.1.trackMPD'!D:D)*
             (D5711/10^6='2.1.trackMPD'!H:H)*
             (E5711='2.1.trackMPD'!F:F),
0))</f>
        <v>#N/A</v>
      </c>
    </row>
    <row r="5712" spans="1:9" x14ac:dyDescent="0.2">
      <c r="A5712" s="160" t="s">
        <v>29</v>
      </c>
      <c r="B5712" s="160" t="s">
        <v>146</v>
      </c>
      <c r="C5712" s="160">
        <f>_xlfn.XLOOKUP(B5712,'2.1.trackMPD'!$R$7:$R$29,'2.1.trackMPD'!$T$7:$T$29)</f>
        <v>6</v>
      </c>
      <c r="D5712" s="160">
        <v>1</v>
      </c>
      <c r="E5712" s="160" t="s">
        <v>6395</v>
      </c>
      <c r="F5712" s="160" t="s">
        <v>110</v>
      </c>
      <c r="G5712" s="160" t="s">
        <v>124</v>
      </c>
      <c r="H5712" s="160" t="s">
        <v>6393</v>
      </c>
      <c r="I5712" s="160" t="e" cm="1">
        <f t="array" ref="I5712">INDEX('2.1.trackMPD'!K:K/(24*60*60),
       MATCH(1,
             (A5712='2.1.trackMPD'!A:A)*
             (C5712='2.1.trackMPD'!D:D)*
             (D5712/10^6='2.1.trackMPD'!H:H)*
             (E5712='2.1.trackMPD'!F:F),
0))</f>
        <v>#N/A</v>
      </c>
    </row>
    <row r="5713" spans="1:9" x14ac:dyDescent="0.2">
      <c r="A5713" s="160" t="s">
        <v>29</v>
      </c>
      <c r="B5713" s="160" t="s">
        <v>146</v>
      </c>
      <c r="C5713" s="160">
        <f>_xlfn.XLOOKUP(B5713,'2.1.trackMPD'!$R$7:$R$29,'2.1.trackMPD'!$T$7:$T$29)</f>
        <v>6</v>
      </c>
      <c r="D5713" s="160">
        <v>1</v>
      </c>
      <c r="E5713" s="160" t="s">
        <v>6395</v>
      </c>
      <c r="F5713" s="160" t="s">
        <v>110</v>
      </c>
      <c r="G5713" s="160" t="s">
        <v>140</v>
      </c>
      <c r="H5713" s="160" t="s">
        <v>6393</v>
      </c>
      <c r="I5713" s="160" t="e" cm="1">
        <f t="array" ref="I5713">INDEX('2.1.trackMPD'!L:L/(24*60*60),
       MATCH(1,
             (A5713='2.1.trackMPD'!A:A)*
             (C5713='2.1.trackMPD'!D:D)*
             (D5713/10^6='2.1.trackMPD'!H:H)*
             (E5713='2.1.trackMPD'!F:F),
0))</f>
        <v>#N/A</v>
      </c>
    </row>
    <row r="5714" spans="1:9" x14ac:dyDescent="0.2">
      <c r="A5714" s="160" t="s">
        <v>29</v>
      </c>
      <c r="B5714" s="160" t="s">
        <v>146</v>
      </c>
      <c r="C5714" s="160">
        <f>_xlfn.XLOOKUP(B5714,'2.1.trackMPD'!$R$7:$R$29,'2.1.trackMPD'!$T$7:$T$29)</f>
        <v>6</v>
      </c>
      <c r="D5714" s="160">
        <v>10</v>
      </c>
      <c r="E5714" s="160" t="s">
        <v>6395</v>
      </c>
      <c r="F5714" s="160" t="s">
        <v>110</v>
      </c>
      <c r="G5714" s="160" t="s">
        <v>124</v>
      </c>
      <c r="H5714" s="160" t="s">
        <v>6392</v>
      </c>
      <c r="I5714" s="160" t="e" cm="1">
        <f t="array" ref="I5714">INDEX('2.1.trackMPD'!I:I/(24*60*60),
       MATCH(1,
             (A5714='2.1.trackMPD'!A:A)*
             (C5714='2.1.trackMPD'!D:D)*
             (D5714/10^6='2.1.trackMPD'!H:H)*
             (E5714='2.1.trackMPD'!F:F),
0))</f>
        <v>#N/A</v>
      </c>
    </row>
    <row r="5715" spans="1:9" x14ac:dyDescent="0.2">
      <c r="A5715" s="160" t="s">
        <v>29</v>
      </c>
      <c r="B5715" s="160" t="s">
        <v>146</v>
      </c>
      <c r="C5715" s="160">
        <f>_xlfn.XLOOKUP(B5715,'2.1.trackMPD'!$R$7:$R$29,'2.1.trackMPD'!$T$7:$T$29)</f>
        <v>6</v>
      </c>
      <c r="D5715" s="160">
        <v>10</v>
      </c>
      <c r="E5715" s="160" t="s">
        <v>6395</v>
      </c>
      <c r="F5715" s="160" t="s">
        <v>110</v>
      </c>
      <c r="G5715" s="160" t="s">
        <v>140</v>
      </c>
      <c r="H5715" s="160" t="s">
        <v>6392</v>
      </c>
      <c r="I5715" s="160" t="e" cm="1">
        <f t="array" ref="I5715">INDEX('2.1.trackMPD'!J:J/(24*60*60),
       MATCH(1,
             (A5715='2.1.trackMPD'!A:A)*
             (C5715='2.1.trackMPD'!D:D)*
             (D5715/10^6='2.1.trackMPD'!H:H)*
             (E5715='2.1.trackMPD'!F:F),
0))</f>
        <v>#N/A</v>
      </c>
    </row>
    <row r="5716" spans="1:9" x14ac:dyDescent="0.2">
      <c r="A5716" s="160" t="s">
        <v>29</v>
      </c>
      <c r="B5716" s="160" t="s">
        <v>146</v>
      </c>
      <c r="C5716" s="160">
        <f>_xlfn.XLOOKUP(B5716,'2.1.trackMPD'!$R$7:$R$29,'2.1.trackMPD'!$T$7:$T$29)</f>
        <v>6</v>
      </c>
      <c r="D5716" s="160">
        <v>10</v>
      </c>
      <c r="E5716" s="160" t="s">
        <v>6395</v>
      </c>
      <c r="F5716" s="160" t="s">
        <v>110</v>
      </c>
      <c r="G5716" s="160" t="s">
        <v>124</v>
      </c>
      <c r="H5716" s="160" t="s">
        <v>6393</v>
      </c>
      <c r="I5716" s="160" t="e" cm="1">
        <f t="array" ref="I5716">INDEX('2.1.trackMPD'!K:K/(24*60*60),
       MATCH(1,
             (A5716='2.1.trackMPD'!A:A)*
             (C5716='2.1.trackMPD'!D:D)*
             (D5716/10^6='2.1.trackMPD'!H:H)*
             (E5716='2.1.trackMPD'!F:F),
0))</f>
        <v>#N/A</v>
      </c>
    </row>
    <row r="5717" spans="1:9" x14ac:dyDescent="0.2">
      <c r="A5717" s="160" t="s">
        <v>29</v>
      </c>
      <c r="B5717" s="160" t="s">
        <v>146</v>
      </c>
      <c r="C5717" s="160">
        <f>_xlfn.XLOOKUP(B5717,'2.1.trackMPD'!$R$7:$R$29,'2.1.trackMPD'!$T$7:$T$29)</f>
        <v>6</v>
      </c>
      <c r="D5717" s="160">
        <v>10</v>
      </c>
      <c r="E5717" s="160" t="s">
        <v>6395</v>
      </c>
      <c r="F5717" s="160" t="s">
        <v>110</v>
      </c>
      <c r="G5717" s="160" t="s">
        <v>140</v>
      </c>
      <c r="H5717" s="160" t="s">
        <v>6393</v>
      </c>
      <c r="I5717" s="160" t="e" cm="1">
        <f t="array" ref="I5717">INDEX('2.1.trackMPD'!L:L/(24*60*60),
       MATCH(1,
             (A5717='2.1.trackMPD'!A:A)*
             (C5717='2.1.trackMPD'!D:D)*
             (D5717/10^6='2.1.trackMPD'!H:H)*
             (E5717='2.1.trackMPD'!F:F),
0))</f>
        <v>#N/A</v>
      </c>
    </row>
    <row r="5718" spans="1:9" x14ac:dyDescent="0.2">
      <c r="A5718" s="160" t="s">
        <v>29</v>
      </c>
      <c r="B5718" s="160" t="s">
        <v>146</v>
      </c>
      <c r="C5718" s="160">
        <f>_xlfn.XLOOKUP(B5718,'2.1.trackMPD'!$R$7:$R$29,'2.1.trackMPD'!$T$7:$T$29)</f>
        <v>6</v>
      </c>
      <c r="D5718" s="160">
        <v>100</v>
      </c>
      <c r="E5718" s="160" t="s">
        <v>6395</v>
      </c>
      <c r="F5718" s="160" t="s">
        <v>110</v>
      </c>
      <c r="G5718" s="160" t="s">
        <v>124</v>
      </c>
      <c r="H5718" s="160" t="s">
        <v>6392</v>
      </c>
      <c r="I5718" s="160" t="e" cm="1">
        <f t="array" ref="I5718">INDEX('2.1.trackMPD'!I:I/(24*60*60),
       MATCH(1,
             (A5718='2.1.trackMPD'!A:A)*
             (C5718='2.1.trackMPD'!D:D)*
             (D5718/10^6='2.1.trackMPD'!H:H)*
             (E5718='2.1.trackMPD'!F:F),
0))</f>
        <v>#N/A</v>
      </c>
    </row>
    <row r="5719" spans="1:9" x14ac:dyDescent="0.2">
      <c r="A5719" s="160" t="s">
        <v>29</v>
      </c>
      <c r="B5719" s="160" t="s">
        <v>146</v>
      </c>
      <c r="C5719" s="160">
        <f>_xlfn.XLOOKUP(B5719,'2.1.trackMPD'!$R$7:$R$29,'2.1.trackMPD'!$T$7:$T$29)</f>
        <v>6</v>
      </c>
      <c r="D5719" s="160">
        <v>100</v>
      </c>
      <c r="E5719" s="160" t="s">
        <v>6395</v>
      </c>
      <c r="F5719" s="160" t="s">
        <v>110</v>
      </c>
      <c r="G5719" s="160" t="s">
        <v>140</v>
      </c>
      <c r="H5719" s="160" t="s">
        <v>6392</v>
      </c>
      <c r="I5719" s="160" t="e" cm="1">
        <f t="array" ref="I5719">INDEX('2.1.trackMPD'!J:J/(24*60*60),
       MATCH(1,
             (A5719='2.1.trackMPD'!A:A)*
             (C5719='2.1.trackMPD'!D:D)*
             (D5719/10^6='2.1.trackMPD'!H:H)*
             (E5719='2.1.trackMPD'!F:F),
0))</f>
        <v>#N/A</v>
      </c>
    </row>
    <row r="5720" spans="1:9" x14ac:dyDescent="0.2">
      <c r="A5720" s="160" t="s">
        <v>29</v>
      </c>
      <c r="B5720" s="160" t="s">
        <v>146</v>
      </c>
      <c r="C5720" s="160">
        <f>_xlfn.XLOOKUP(B5720,'2.1.trackMPD'!$R$7:$R$29,'2.1.trackMPD'!$T$7:$T$29)</f>
        <v>6</v>
      </c>
      <c r="D5720" s="160">
        <v>100</v>
      </c>
      <c r="E5720" s="160" t="s">
        <v>6395</v>
      </c>
      <c r="F5720" s="160" t="s">
        <v>110</v>
      </c>
      <c r="G5720" s="160" t="s">
        <v>124</v>
      </c>
      <c r="H5720" s="160" t="s">
        <v>6393</v>
      </c>
      <c r="I5720" s="160" t="e" cm="1">
        <f t="array" ref="I5720">INDEX('2.1.trackMPD'!K:K/(24*60*60),
       MATCH(1,
             (A5720='2.1.trackMPD'!A:A)*
             (C5720='2.1.trackMPD'!D:D)*
             (D5720/10^6='2.1.trackMPD'!H:H)*
             (E5720='2.1.trackMPD'!F:F),
0))</f>
        <v>#N/A</v>
      </c>
    </row>
    <row r="5721" spans="1:9" x14ac:dyDescent="0.2">
      <c r="A5721" s="160" t="s">
        <v>29</v>
      </c>
      <c r="B5721" s="160" t="s">
        <v>146</v>
      </c>
      <c r="C5721" s="160">
        <f>_xlfn.XLOOKUP(B5721,'2.1.trackMPD'!$R$7:$R$29,'2.1.trackMPD'!$T$7:$T$29)</f>
        <v>6</v>
      </c>
      <c r="D5721" s="160">
        <v>100</v>
      </c>
      <c r="E5721" s="160" t="s">
        <v>6395</v>
      </c>
      <c r="F5721" s="160" t="s">
        <v>110</v>
      </c>
      <c r="G5721" s="160" t="s">
        <v>140</v>
      </c>
      <c r="H5721" s="160" t="s">
        <v>6393</v>
      </c>
      <c r="I5721" s="160" t="e" cm="1">
        <f t="array" ref="I5721">INDEX('2.1.trackMPD'!L:L/(24*60*60),
       MATCH(1,
             (A5721='2.1.trackMPD'!A:A)*
             (C5721='2.1.trackMPD'!D:D)*
             (D5721/10^6='2.1.trackMPD'!H:H)*
             (E5721='2.1.trackMPD'!F:F),
0))</f>
        <v>#N/A</v>
      </c>
    </row>
    <row r="5722" spans="1:9" x14ac:dyDescent="0.2">
      <c r="A5722" s="160" t="s">
        <v>29</v>
      </c>
      <c r="B5722" s="160" t="s">
        <v>147</v>
      </c>
      <c r="C5722" s="160">
        <f>_xlfn.XLOOKUP(B5722,'2.1.trackMPD'!$R$7:$R$29,'2.1.trackMPD'!$T$7:$T$29)</f>
        <v>6</v>
      </c>
      <c r="D5722" s="160">
        <v>1</v>
      </c>
      <c r="E5722" s="160" t="s">
        <v>6390</v>
      </c>
      <c r="F5722" s="160" t="s">
        <v>110</v>
      </c>
      <c r="G5722" s="160" t="s">
        <v>124</v>
      </c>
      <c r="H5722" s="160" t="s">
        <v>6392</v>
      </c>
      <c r="I5722" s="160" cm="1">
        <f t="array" ref="I5722">INDEX('2.1.trackMPD'!I:I/(24*60*60),
       MATCH(1,
             (A5722='2.1.trackMPD'!A:A)*
             (C5722='2.1.trackMPD'!D:D)*
             (D5722/10^6='2.1.trackMPD'!H:H)*
             (E5722='2.1.trackMPD'!F:F),
0))</f>
        <v>4.76365210128037E-6</v>
      </c>
    </row>
    <row r="5723" spans="1:9" x14ac:dyDescent="0.2">
      <c r="A5723" s="160" t="s">
        <v>29</v>
      </c>
      <c r="B5723" s="160" t="s">
        <v>147</v>
      </c>
      <c r="C5723" s="160">
        <f>_xlfn.XLOOKUP(B5723,'2.1.trackMPD'!$R$7:$R$29,'2.1.trackMPD'!$T$7:$T$29)</f>
        <v>6</v>
      </c>
      <c r="D5723" s="160">
        <v>1</v>
      </c>
      <c r="E5723" s="160" t="s">
        <v>6390</v>
      </c>
      <c r="F5723" s="160" t="s">
        <v>110</v>
      </c>
      <c r="G5723" s="160" t="s">
        <v>140</v>
      </c>
      <c r="H5723" s="160" t="s">
        <v>6392</v>
      </c>
      <c r="I5723" s="160" cm="1">
        <f t="array" ref="I5723">INDEX('2.1.trackMPD'!J:J/(24*60*60),
       MATCH(1,
             (A5723='2.1.trackMPD'!A:A)*
             (C5723='2.1.trackMPD'!D:D)*
             (D5723/10^6='2.1.trackMPD'!H:H)*
             (E5723='2.1.trackMPD'!F:F),
0))</f>
        <v>3.0960989552834607E-5</v>
      </c>
    </row>
    <row r="5724" spans="1:9" x14ac:dyDescent="0.2">
      <c r="A5724" s="160" t="s">
        <v>29</v>
      </c>
      <c r="B5724" s="160" t="s">
        <v>147</v>
      </c>
      <c r="C5724" s="160">
        <f>_xlfn.XLOOKUP(B5724,'2.1.trackMPD'!$R$7:$R$29,'2.1.trackMPD'!$T$7:$T$29)</f>
        <v>6</v>
      </c>
      <c r="D5724" s="160">
        <v>1</v>
      </c>
      <c r="E5724" s="160" t="s">
        <v>6390</v>
      </c>
      <c r="F5724" s="160" t="s">
        <v>110</v>
      </c>
      <c r="G5724" s="160" t="s">
        <v>124</v>
      </c>
      <c r="H5724" s="160" t="s">
        <v>6393</v>
      </c>
      <c r="I5724" s="160" cm="1">
        <f t="array" ref="I5724">INDEX('2.1.trackMPD'!K:K/(24*60*60),
       MATCH(1,
             (A5724='2.1.trackMPD'!A:A)*
             (C5724='2.1.trackMPD'!D:D)*
             (D5724/10^6='2.1.trackMPD'!H:H)*
             (E5724='2.1.trackMPD'!F:F),
0))</f>
        <v>0</v>
      </c>
    </row>
    <row r="5725" spans="1:9" x14ac:dyDescent="0.2">
      <c r="A5725" s="160" t="s">
        <v>29</v>
      </c>
      <c r="B5725" s="160" t="s">
        <v>147</v>
      </c>
      <c r="C5725" s="160">
        <f>_xlfn.XLOOKUP(B5725,'2.1.trackMPD'!$R$7:$R$29,'2.1.trackMPD'!$T$7:$T$29)</f>
        <v>6</v>
      </c>
      <c r="D5725" s="160">
        <v>1</v>
      </c>
      <c r="E5725" s="160" t="s">
        <v>6390</v>
      </c>
      <c r="F5725" s="160" t="s">
        <v>110</v>
      </c>
      <c r="G5725" s="160" t="s">
        <v>140</v>
      </c>
      <c r="H5725" s="160" t="s">
        <v>6393</v>
      </c>
      <c r="I5725" s="160" cm="1">
        <f t="array" ref="I5725">INDEX('2.1.trackMPD'!L:L/(24*60*60),
       MATCH(1,
             (A5725='2.1.trackMPD'!A:A)*
             (C5725='2.1.trackMPD'!D:D)*
             (D5725/10^6='2.1.trackMPD'!H:H)*
             (E5725='2.1.trackMPD'!F:F),
0))</f>
        <v>0</v>
      </c>
    </row>
    <row r="5726" spans="1:9" x14ac:dyDescent="0.2">
      <c r="A5726" s="160" t="s">
        <v>29</v>
      </c>
      <c r="B5726" s="160" t="s">
        <v>147</v>
      </c>
      <c r="C5726" s="160">
        <f>_xlfn.XLOOKUP(B5726,'2.1.trackMPD'!$R$7:$R$29,'2.1.trackMPD'!$T$7:$T$29)</f>
        <v>6</v>
      </c>
      <c r="D5726" s="160">
        <v>10</v>
      </c>
      <c r="E5726" s="160" t="s">
        <v>6390</v>
      </c>
      <c r="F5726" s="160" t="s">
        <v>110</v>
      </c>
      <c r="G5726" s="160" t="s">
        <v>124</v>
      </c>
      <c r="H5726" s="160" t="s">
        <v>6392</v>
      </c>
      <c r="I5726" s="160" cm="1">
        <f t="array" ref="I5726">INDEX('2.1.trackMPD'!I:I/(24*60*60),
       MATCH(1,
             (A5726='2.1.trackMPD'!A:A)*
             (C5726='2.1.trackMPD'!D:D)*
             (D5726/10^6='2.1.trackMPD'!H:H)*
             (E5726='2.1.trackMPD'!F:F),
0))</f>
        <v>9.0543262699099084E-6</v>
      </c>
    </row>
    <row r="5727" spans="1:9" x14ac:dyDescent="0.2">
      <c r="A5727" s="160" t="s">
        <v>29</v>
      </c>
      <c r="B5727" s="160" t="s">
        <v>147</v>
      </c>
      <c r="C5727" s="160">
        <f>_xlfn.XLOOKUP(B5727,'2.1.trackMPD'!$R$7:$R$29,'2.1.trackMPD'!$T$7:$T$29)</f>
        <v>6</v>
      </c>
      <c r="D5727" s="160">
        <v>10</v>
      </c>
      <c r="E5727" s="160" t="s">
        <v>6390</v>
      </c>
      <c r="F5727" s="160" t="s">
        <v>110</v>
      </c>
      <c r="G5727" s="160" t="s">
        <v>140</v>
      </c>
      <c r="H5727" s="160" t="s">
        <v>6392</v>
      </c>
      <c r="I5727" s="160" cm="1">
        <f t="array" ref="I5727">INDEX('2.1.trackMPD'!J:J/(24*60*60),
       MATCH(1,
             (A5727='2.1.trackMPD'!A:A)*
             (C5727='2.1.trackMPD'!D:D)*
             (D5727/10^6='2.1.trackMPD'!H:H)*
             (E5727='2.1.trackMPD'!F:F),
0))</f>
        <v>3.5015122380118635E-5</v>
      </c>
    </row>
    <row r="5728" spans="1:9" x14ac:dyDescent="0.2">
      <c r="A5728" s="160" t="s">
        <v>29</v>
      </c>
      <c r="B5728" s="160" t="s">
        <v>147</v>
      </c>
      <c r="C5728" s="160">
        <f>_xlfn.XLOOKUP(B5728,'2.1.trackMPD'!$R$7:$R$29,'2.1.trackMPD'!$T$7:$T$29)</f>
        <v>6</v>
      </c>
      <c r="D5728" s="160">
        <v>10</v>
      </c>
      <c r="E5728" s="160" t="s">
        <v>6390</v>
      </c>
      <c r="F5728" s="160" t="s">
        <v>110</v>
      </c>
      <c r="G5728" s="160" t="s">
        <v>124</v>
      </c>
      <c r="H5728" s="160" t="s">
        <v>6393</v>
      </c>
      <c r="I5728" s="160" cm="1">
        <f t="array" ref="I5728">INDEX('2.1.trackMPD'!K:K/(24*60*60),
       MATCH(1,
             (A5728='2.1.trackMPD'!A:A)*
             (C5728='2.1.trackMPD'!D:D)*
             (D5728/10^6='2.1.trackMPD'!H:H)*
             (E5728='2.1.trackMPD'!F:F),
0))</f>
        <v>0</v>
      </c>
    </row>
    <row r="5729" spans="1:9" x14ac:dyDescent="0.2">
      <c r="A5729" s="160" t="s">
        <v>29</v>
      </c>
      <c r="B5729" s="160" t="s">
        <v>147</v>
      </c>
      <c r="C5729" s="160">
        <f>_xlfn.XLOOKUP(B5729,'2.1.trackMPD'!$R$7:$R$29,'2.1.trackMPD'!$T$7:$T$29)</f>
        <v>6</v>
      </c>
      <c r="D5729" s="160">
        <v>10</v>
      </c>
      <c r="E5729" s="160" t="s">
        <v>6390</v>
      </c>
      <c r="F5729" s="160" t="s">
        <v>110</v>
      </c>
      <c r="G5729" s="160" t="s">
        <v>140</v>
      </c>
      <c r="H5729" s="160" t="s">
        <v>6393</v>
      </c>
      <c r="I5729" s="160" cm="1">
        <f t="array" ref="I5729">INDEX('2.1.trackMPD'!L:L/(24*60*60),
       MATCH(1,
             (A5729='2.1.trackMPD'!A:A)*
             (C5729='2.1.trackMPD'!D:D)*
             (D5729/10^6='2.1.trackMPD'!H:H)*
             (E5729='2.1.trackMPD'!F:F),
0))</f>
        <v>0</v>
      </c>
    </row>
    <row r="5730" spans="1:9" x14ac:dyDescent="0.2">
      <c r="A5730" s="160" t="s">
        <v>29</v>
      </c>
      <c r="B5730" s="160" t="s">
        <v>147</v>
      </c>
      <c r="C5730" s="160">
        <f>_xlfn.XLOOKUP(B5730,'2.1.trackMPD'!$R$7:$R$29,'2.1.trackMPD'!$T$7:$T$29)</f>
        <v>6</v>
      </c>
      <c r="D5730" s="160">
        <v>100</v>
      </c>
      <c r="E5730" s="160" t="s">
        <v>6390</v>
      </c>
      <c r="F5730" s="160" t="s">
        <v>110</v>
      </c>
      <c r="G5730" s="160" t="s">
        <v>124</v>
      </c>
      <c r="H5730" s="160" t="s">
        <v>6392</v>
      </c>
      <c r="I5730" s="160" cm="1">
        <f t="array" ref="I5730">INDEX('2.1.trackMPD'!I:I/(24*60*60),
       MATCH(1,
             (A5730='2.1.trackMPD'!A:A)*
             (C5730='2.1.trackMPD'!D:D)*
             (D5730/10^6='2.1.trackMPD'!H:H)*
             (E5730='2.1.trackMPD'!F:F),
0))</f>
        <v>1.9078839014052083E-3</v>
      </c>
    </row>
    <row r="5731" spans="1:9" x14ac:dyDescent="0.2">
      <c r="A5731" s="160" t="s">
        <v>29</v>
      </c>
      <c r="B5731" s="160" t="s">
        <v>147</v>
      </c>
      <c r="C5731" s="160">
        <f>_xlfn.XLOOKUP(B5731,'2.1.trackMPD'!$R$7:$R$29,'2.1.trackMPD'!$T$7:$T$29)</f>
        <v>6</v>
      </c>
      <c r="D5731" s="160">
        <v>100</v>
      </c>
      <c r="E5731" s="160" t="s">
        <v>6390</v>
      </c>
      <c r="F5731" s="160" t="s">
        <v>110</v>
      </c>
      <c r="G5731" s="160" t="s">
        <v>140</v>
      </c>
      <c r="H5731" s="160" t="s">
        <v>6392</v>
      </c>
      <c r="I5731" s="160" cm="1">
        <f t="array" ref="I5731">INDEX('2.1.trackMPD'!J:J/(24*60*60),
       MATCH(1,
             (A5731='2.1.trackMPD'!A:A)*
             (C5731='2.1.trackMPD'!D:D)*
             (D5731/10^6='2.1.trackMPD'!H:H)*
             (E5731='2.1.trackMPD'!F:F),
0))</f>
        <v>1.5902852927717824E-3</v>
      </c>
    </row>
    <row r="5732" spans="1:9" x14ac:dyDescent="0.2">
      <c r="A5732" s="160" t="s">
        <v>29</v>
      </c>
      <c r="B5732" s="160" t="s">
        <v>147</v>
      </c>
      <c r="C5732" s="160">
        <f>_xlfn.XLOOKUP(B5732,'2.1.trackMPD'!$R$7:$R$29,'2.1.trackMPD'!$T$7:$T$29)</f>
        <v>6</v>
      </c>
      <c r="D5732" s="160">
        <v>100</v>
      </c>
      <c r="E5732" s="160" t="s">
        <v>6390</v>
      </c>
      <c r="F5732" s="160" t="s">
        <v>110</v>
      </c>
      <c r="G5732" s="160" t="s">
        <v>124</v>
      </c>
      <c r="H5732" s="160" t="s">
        <v>6393</v>
      </c>
      <c r="I5732" s="160" cm="1">
        <f t="array" ref="I5732">INDEX('2.1.trackMPD'!K:K/(24*60*60),
       MATCH(1,
             (A5732='2.1.trackMPD'!A:A)*
             (C5732='2.1.trackMPD'!D:D)*
             (D5732/10^6='2.1.trackMPD'!H:H)*
             (E5732='2.1.trackMPD'!F:F),
0))</f>
        <v>0</v>
      </c>
    </row>
    <row r="5733" spans="1:9" x14ac:dyDescent="0.2">
      <c r="A5733" s="160" t="s">
        <v>29</v>
      </c>
      <c r="B5733" s="160" t="s">
        <v>147</v>
      </c>
      <c r="C5733" s="160">
        <f>_xlfn.XLOOKUP(B5733,'2.1.trackMPD'!$R$7:$R$29,'2.1.trackMPD'!$T$7:$T$29)</f>
        <v>6</v>
      </c>
      <c r="D5733" s="160">
        <v>100</v>
      </c>
      <c r="E5733" s="160" t="s">
        <v>6390</v>
      </c>
      <c r="F5733" s="160" t="s">
        <v>110</v>
      </c>
      <c r="G5733" s="160" t="s">
        <v>140</v>
      </c>
      <c r="H5733" s="160" t="s">
        <v>6393</v>
      </c>
      <c r="I5733" s="160" cm="1">
        <f t="array" ref="I5733">INDEX('2.1.trackMPD'!L:L/(24*60*60),
       MATCH(1,
             (A5733='2.1.trackMPD'!A:A)*
             (C5733='2.1.trackMPD'!D:D)*
             (D5733/10^6='2.1.trackMPD'!H:H)*
             (E5733='2.1.trackMPD'!F:F),
0))</f>
        <v>0</v>
      </c>
    </row>
    <row r="5734" spans="1:9" x14ac:dyDescent="0.2">
      <c r="A5734" s="160" t="s">
        <v>29</v>
      </c>
      <c r="B5734" s="160" t="s">
        <v>147</v>
      </c>
      <c r="C5734" s="160">
        <f>_xlfn.XLOOKUP(B5734,'2.1.trackMPD'!$R$7:$R$29,'2.1.trackMPD'!$T$7:$T$29)</f>
        <v>6</v>
      </c>
      <c r="D5734" s="160">
        <v>1000</v>
      </c>
      <c r="E5734" s="160" t="s">
        <v>6390</v>
      </c>
      <c r="F5734" s="160" t="s">
        <v>110</v>
      </c>
      <c r="G5734" s="160" t="s">
        <v>124</v>
      </c>
      <c r="H5734" s="160" t="s">
        <v>6392</v>
      </c>
      <c r="I5734" s="160" cm="1">
        <f t="array" ref="I5734">INDEX('2.1.trackMPD'!I:I/(24*60*60),
       MATCH(1,
             (A5734='2.1.trackMPD'!A:A)*
             (C5734='2.1.trackMPD'!D:D)*
             (D5734/10^6='2.1.trackMPD'!H:H)*
             (E5734='2.1.trackMPD'!F:F),
0))</f>
        <v>6.9026517600309145E-2</v>
      </c>
    </row>
    <row r="5735" spans="1:9" x14ac:dyDescent="0.2">
      <c r="A5735" s="160" t="s">
        <v>29</v>
      </c>
      <c r="B5735" s="160" t="s">
        <v>147</v>
      </c>
      <c r="C5735" s="160">
        <f>_xlfn.XLOOKUP(B5735,'2.1.trackMPD'!$R$7:$R$29,'2.1.trackMPD'!$T$7:$T$29)</f>
        <v>6</v>
      </c>
      <c r="D5735" s="160">
        <v>1000</v>
      </c>
      <c r="E5735" s="160" t="s">
        <v>6390</v>
      </c>
      <c r="F5735" s="160" t="s">
        <v>110</v>
      </c>
      <c r="G5735" s="160" t="s">
        <v>140</v>
      </c>
      <c r="H5735" s="160" t="s">
        <v>6392</v>
      </c>
      <c r="I5735" s="160" cm="1">
        <f t="array" ref="I5735">INDEX('2.1.trackMPD'!J:J/(24*60*60),
       MATCH(1,
             (A5735='2.1.trackMPD'!A:A)*
             (C5735='2.1.trackMPD'!D:D)*
             (D5735/10^6='2.1.trackMPD'!H:H)*
             (E5735='2.1.trackMPD'!F:F),
0))</f>
        <v>5.8407045267688307E-2</v>
      </c>
    </row>
    <row r="5736" spans="1:9" x14ac:dyDescent="0.2">
      <c r="A5736" s="160" t="s">
        <v>29</v>
      </c>
      <c r="B5736" s="160" t="s">
        <v>147</v>
      </c>
      <c r="C5736" s="160">
        <f>_xlfn.XLOOKUP(B5736,'2.1.trackMPD'!$R$7:$R$29,'2.1.trackMPD'!$T$7:$T$29)</f>
        <v>6</v>
      </c>
      <c r="D5736" s="160">
        <v>1000</v>
      </c>
      <c r="E5736" s="160" t="s">
        <v>6390</v>
      </c>
      <c r="F5736" s="160" t="s">
        <v>110</v>
      </c>
      <c r="G5736" s="160" t="s">
        <v>124</v>
      </c>
      <c r="H5736" s="160" t="s">
        <v>6393</v>
      </c>
      <c r="I5736" s="160" cm="1">
        <f t="array" ref="I5736">INDEX('2.1.trackMPD'!K:K/(24*60*60),
       MATCH(1,
             (A5736='2.1.trackMPD'!A:A)*
             (C5736='2.1.trackMPD'!D:D)*
             (D5736/10^6='2.1.trackMPD'!H:H)*
             (E5736='2.1.trackMPD'!F:F),
0))</f>
        <v>0</v>
      </c>
    </row>
    <row r="5737" spans="1:9" x14ac:dyDescent="0.2">
      <c r="A5737" s="160" t="s">
        <v>29</v>
      </c>
      <c r="B5737" s="160" t="s">
        <v>147</v>
      </c>
      <c r="C5737" s="160">
        <f>_xlfn.XLOOKUP(B5737,'2.1.trackMPD'!$R$7:$R$29,'2.1.trackMPD'!$T$7:$T$29)</f>
        <v>6</v>
      </c>
      <c r="D5737" s="160">
        <v>1000</v>
      </c>
      <c r="E5737" s="160" t="s">
        <v>6390</v>
      </c>
      <c r="F5737" s="160" t="s">
        <v>110</v>
      </c>
      <c r="G5737" s="160" t="s">
        <v>140</v>
      </c>
      <c r="H5737" s="160" t="s">
        <v>6393</v>
      </c>
      <c r="I5737" s="160" cm="1">
        <f t="array" ref="I5737">INDEX('2.1.trackMPD'!L:L/(24*60*60),
       MATCH(1,
             (A5737='2.1.trackMPD'!A:A)*
             (C5737='2.1.trackMPD'!D:D)*
             (D5737/10^6='2.1.trackMPD'!H:H)*
             (E5737='2.1.trackMPD'!F:F),
0))</f>
        <v>0</v>
      </c>
    </row>
    <row r="5738" spans="1:9" x14ac:dyDescent="0.2">
      <c r="A5738" s="160" t="s">
        <v>29</v>
      </c>
      <c r="B5738" s="160" t="s">
        <v>147</v>
      </c>
      <c r="C5738" s="160">
        <f>_xlfn.XLOOKUP(B5738,'2.1.trackMPD'!$R$7:$R$29,'2.1.trackMPD'!$T$7:$T$29)</f>
        <v>6</v>
      </c>
      <c r="D5738" s="160">
        <v>5000</v>
      </c>
      <c r="E5738" s="160" t="s">
        <v>6390</v>
      </c>
      <c r="F5738" s="160" t="s">
        <v>110</v>
      </c>
      <c r="G5738" s="160" t="s">
        <v>124</v>
      </c>
      <c r="H5738" s="160" t="s">
        <v>6392</v>
      </c>
      <c r="I5738" s="160" cm="1">
        <f t="array" ref="I5738">INDEX('2.1.trackMPD'!I:I/(24*60*60),
       MATCH(1,
             (A5738='2.1.trackMPD'!A:A)*
             (C5738='2.1.trackMPD'!D:D)*
             (D5738/10^6='2.1.trackMPD'!H:H)*
             (E5738='2.1.trackMPD'!F:F),
0))</f>
        <v>0.27223873585785879</v>
      </c>
    </row>
    <row r="5739" spans="1:9" x14ac:dyDescent="0.2">
      <c r="A5739" s="160" t="s">
        <v>29</v>
      </c>
      <c r="B5739" s="160" t="s">
        <v>147</v>
      </c>
      <c r="C5739" s="160">
        <f>_xlfn.XLOOKUP(B5739,'2.1.trackMPD'!$R$7:$R$29,'2.1.trackMPD'!$T$7:$T$29)</f>
        <v>6</v>
      </c>
      <c r="D5739" s="160">
        <v>5000</v>
      </c>
      <c r="E5739" s="160" t="s">
        <v>6390</v>
      </c>
      <c r="F5739" s="160" t="s">
        <v>110</v>
      </c>
      <c r="G5739" s="160" t="s">
        <v>140</v>
      </c>
      <c r="H5739" s="160" t="s">
        <v>6392</v>
      </c>
      <c r="I5739" s="160" cm="1">
        <f t="array" ref="I5739">INDEX('2.1.trackMPD'!J:J/(24*60*60),
       MATCH(1,
             (A5739='2.1.trackMPD'!A:A)*
             (C5739='2.1.trackMPD'!D:D)*
             (D5739/10^6='2.1.trackMPD'!H:H)*
             (E5739='2.1.trackMPD'!F:F),
0))</f>
        <v>0.23035559245581597</v>
      </c>
    </row>
    <row r="5740" spans="1:9" x14ac:dyDescent="0.2">
      <c r="A5740" s="160" t="s">
        <v>29</v>
      </c>
      <c r="B5740" s="160" t="s">
        <v>147</v>
      </c>
      <c r="C5740" s="160">
        <f>_xlfn.XLOOKUP(B5740,'2.1.trackMPD'!$R$7:$R$29,'2.1.trackMPD'!$T$7:$T$29)</f>
        <v>6</v>
      </c>
      <c r="D5740" s="160">
        <v>5000</v>
      </c>
      <c r="E5740" s="160" t="s">
        <v>6390</v>
      </c>
      <c r="F5740" s="160" t="s">
        <v>110</v>
      </c>
      <c r="G5740" s="160" t="s">
        <v>124</v>
      </c>
      <c r="H5740" s="160" t="s">
        <v>6393</v>
      </c>
      <c r="I5740" s="160" cm="1">
        <f t="array" ref="I5740">INDEX('2.1.trackMPD'!K:K/(24*60*60),
       MATCH(1,
             (A5740='2.1.trackMPD'!A:A)*
             (C5740='2.1.trackMPD'!D:D)*
             (D5740/10^6='2.1.trackMPD'!H:H)*
             (E5740='2.1.trackMPD'!F:F),
0))</f>
        <v>0</v>
      </c>
    </row>
    <row r="5741" spans="1:9" x14ac:dyDescent="0.2">
      <c r="A5741" s="160" t="s">
        <v>29</v>
      </c>
      <c r="B5741" s="160" t="s">
        <v>147</v>
      </c>
      <c r="C5741" s="160">
        <f>_xlfn.XLOOKUP(B5741,'2.1.trackMPD'!$R$7:$R$29,'2.1.trackMPD'!$T$7:$T$29)</f>
        <v>6</v>
      </c>
      <c r="D5741" s="160">
        <v>5000</v>
      </c>
      <c r="E5741" s="160" t="s">
        <v>6390</v>
      </c>
      <c r="F5741" s="160" t="s">
        <v>110</v>
      </c>
      <c r="G5741" s="160" t="s">
        <v>140</v>
      </c>
      <c r="H5741" s="160" t="s">
        <v>6393</v>
      </c>
      <c r="I5741" s="160" cm="1">
        <f t="array" ref="I5741">INDEX('2.1.trackMPD'!L:L/(24*60*60),
       MATCH(1,
             (A5741='2.1.trackMPD'!A:A)*
             (C5741='2.1.trackMPD'!D:D)*
             (D5741/10^6='2.1.trackMPD'!H:H)*
             (E5741='2.1.trackMPD'!F:F),
0))</f>
        <v>0</v>
      </c>
    </row>
    <row r="5742" spans="1:9" x14ac:dyDescent="0.2">
      <c r="A5742" s="160" t="s">
        <v>29</v>
      </c>
      <c r="B5742" s="160" t="s">
        <v>147</v>
      </c>
      <c r="C5742" s="160">
        <f>_xlfn.XLOOKUP(B5742,'2.1.trackMPD'!$R$7:$R$29,'2.1.trackMPD'!$T$7:$T$29)</f>
        <v>6</v>
      </c>
      <c r="D5742" s="160">
        <v>1</v>
      </c>
      <c r="E5742" s="160" t="s">
        <v>6394</v>
      </c>
      <c r="F5742" s="160" t="s">
        <v>110</v>
      </c>
      <c r="G5742" s="160" t="s">
        <v>124</v>
      </c>
      <c r="H5742" s="160" t="s">
        <v>6392</v>
      </c>
      <c r="I5742" s="160" cm="1">
        <f t="array" ref="I5742">INDEX('2.1.trackMPD'!I:I/(24*60*60),
       MATCH(1,
             (A5742='2.1.trackMPD'!A:A)*
             (C5742='2.1.trackMPD'!D:D)*
             (D5742/10^6='2.1.trackMPD'!H:H)*
             (E5742='2.1.trackMPD'!F:F),
0))</f>
        <v>4.6847173377966895E-6</v>
      </c>
    </row>
    <row r="5743" spans="1:9" x14ac:dyDescent="0.2">
      <c r="A5743" s="160" t="s">
        <v>29</v>
      </c>
      <c r="B5743" s="160" t="s">
        <v>147</v>
      </c>
      <c r="C5743" s="160">
        <f>_xlfn.XLOOKUP(B5743,'2.1.trackMPD'!$R$7:$R$29,'2.1.trackMPD'!$T$7:$T$29)</f>
        <v>6</v>
      </c>
      <c r="D5743" s="160">
        <v>1</v>
      </c>
      <c r="E5743" s="160" t="s">
        <v>6394</v>
      </c>
      <c r="F5743" s="160" t="s">
        <v>110</v>
      </c>
      <c r="G5743" s="160" t="s">
        <v>140</v>
      </c>
      <c r="H5743" s="160" t="s">
        <v>6392</v>
      </c>
      <c r="I5743" s="160" cm="1">
        <f t="array" ref="I5743">INDEX('2.1.trackMPD'!J:J/(24*60*60),
       MATCH(1,
             (A5743='2.1.trackMPD'!A:A)*
             (C5743='2.1.trackMPD'!D:D)*
             (D5743/10^6='2.1.trackMPD'!H:H)*
             (E5743='2.1.trackMPD'!F:F),
0))</f>
        <v>2.7374464520920833E-5</v>
      </c>
    </row>
    <row r="5744" spans="1:9" x14ac:dyDescent="0.2">
      <c r="A5744" s="160" t="s">
        <v>29</v>
      </c>
      <c r="B5744" s="160" t="s">
        <v>147</v>
      </c>
      <c r="C5744" s="160">
        <f>_xlfn.XLOOKUP(B5744,'2.1.trackMPD'!$R$7:$R$29,'2.1.trackMPD'!$T$7:$T$29)</f>
        <v>6</v>
      </c>
      <c r="D5744" s="160">
        <v>1</v>
      </c>
      <c r="E5744" s="160" t="s">
        <v>6394</v>
      </c>
      <c r="F5744" s="160" t="s">
        <v>110</v>
      </c>
      <c r="G5744" s="160" t="s">
        <v>124</v>
      </c>
      <c r="H5744" s="160" t="s">
        <v>6393</v>
      </c>
      <c r="I5744" s="160" cm="1">
        <f t="array" ref="I5744">INDEX('2.1.trackMPD'!K:K/(24*60*60),
       MATCH(1,
             (A5744='2.1.trackMPD'!A:A)*
             (C5744='2.1.trackMPD'!D:D)*
             (D5744/10^6='2.1.trackMPD'!H:H)*
             (E5744='2.1.trackMPD'!F:F),
0))</f>
        <v>0</v>
      </c>
    </row>
    <row r="5745" spans="1:9" x14ac:dyDescent="0.2">
      <c r="A5745" s="160" t="s">
        <v>29</v>
      </c>
      <c r="B5745" s="160" t="s">
        <v>147</v>
      </c>
      <c r="C5745" s="160">
        <f>_xlfn.XLOOKUP(B5745,'2.1.trackMPD'!$R$7:$R$29,'2.1.trackMPD'!$T$7:$T$29)</f>
        <v>6</v>
      </c>
      <c r="D5745" s="160">
        <v>1</v>
      </c>
      <c r="E5745" s="160" t="s">
        <v>6394</v>
      </c>
      <c r="F5745" s="160" t="s">
        <v>110</v>
      </c>
      <c r="G5745" s="160" t="s">
        <v>140</v>
      </c>
      <c r="H5745" s="160" t="s">
        <v>6393</v>
      </c>
      <c r="I5745" s="160" cm="1">
        <f t="array" ref="I5745">INDEX('2.1.trackMPD'!L:L/(24*60*60),
       MATCH(1,
             (A5745='2.1.trackMPD'!A:A)*
             (C5745='2.1.trackMPD'!D:D)*
             (D5745/10^6='2.1.trackMPD'!H:H)*
             (E5745='2.1.trackMPD'!F:F),
0))</f>
        <v>0</v>
      </c>
    </row>
    <row r="5746" spans="1:9" x14ac:dyDescent="0.2">
      <c r="A5746" s="160" t="s">
        <v>29</v>
      </c>
      <c r="B5746" s="160" t="s">
        <v>147</v>
      </c>
      <c r="C5746" s="160">
        <f>_xlfn.XLOOKUP(B5746,'2.1.trackMPD'!$R$7:$R$29,'2.1.trackMPD'!$T$7:$T$29)</f>
        <v>6</v>
      </c>
      <c r="D5746" s="160">
        <v>10</v>
      </c>
      <c r="E5746" s="160" t="s">
        <v>6394</v>
      </c>
      <c r="F5746" s="160" t="s">
        <v>110</v>
      </c>
      <c r="G5746" s="160" t="s">
        <v>124</v>
      </c>
      <c r="H5746" s="160" t="s">
        <v>6392</v>
      </c>
      <c r="I5746" s="160" cm="1">
        <f t="array" ref="I5746">INDEX('2.1.trackMPD'!I:I/(24*60*60),
       MATCH(1,
             (A5746='2.1.trackMPD'!A:A)*
             (C5746='2.1.trackMPD'!D:D)*
             (D5746/10^6='2.1.trackMPD'!H:H)*
             (E5746='2.1.trackMPD'!F:F),
0))</f>
        <v>6.9867587563387498E-5</v>
      </c>
    </row>
    <row r="5747" spans="1:9" x14ac:dyDescent="0.2">
      <c r="A5747" s="160" t="s">
        <v>29</v>
      </c>
      <c r="B5747" s="160" t="s">
        <v>147</v>
      </c>
      <c r="C5747" s="160">
        <f>_xlfn.XLOOKUP(B5747,'2.1.trackMPD'!$R$7:$R$29,'2.1.trackMPD'!$T$7:$T$29)</f>
        <v>6</v>
      </c>
      <c r="D5747" s="160">
        <v>10</v>
      </c>
      <c r="E5747" s="160" t="s">
        <v>6394</v>
      </c>
      <c r="F5747" s="160" t="s">
        <v>110</v>
      </c>
      <c r="G5747" s="160" t="s">
        <v>140</v>
      </c>
      <c r="H5747" s="160" t="s">
        <v>6392</v>
      </c>
      <c r="I5747" s="160" cm="1">
        <f t="array" ref="I5747">INDEX('2.1.trackMPD'!J:J/(24*60*60),
       MATCH(1,
             (A5747='2.1.trackMPD'!A:A)*
             (C5747='2.1.trackMPD'!D:D)*
             (D5747/10^6='2.1.trackMPD'!H:H)*
             (E5747='2.1.trackMPD'!F:F),
0))</f>
        <v>7.3893499774024769E-5</v>
      </c>
    </row>
    <row r="5748" spans="1:9" x14ac:dyDescent="0.2">
      <c r="A5748" s="160" t="s">
        <v>29</v>
      </c>
      <c r="B5748" s="160" t="s">
        <v>147</v>
      </c>
      <c r="C5748" s="160">
        <f>_xlfn.XLOOKUP(B5748,'2.1.trackMPD'!$R$7:$R$29,'2.1.trackMPD'!$T$7:$T$29)</f>
        <v>6</v>
      </c>
      <c r="D5748" s="160">
        <v>10</v>
      </c>
      <c r="E5748" s="160" t="s">
        <v>6394</v>
      </c>
      <c r="F5748" s="160" t="s">
        <v>110</v>
      </c>
      <c r="G5748" s="160" t="s">
        <v>124</v>
      </c>
      <c r="H5748" s="160" t="s">
        <v>6393</v>
      </c>
      <c r="I5748" s="160" cm="1">
        <f t="array" ref="I5748">INDEX('2.1.trackMPD'!K:K/(24*60*60),
       MATCH(1,
             (A5748='2.1.trackMPD'!A:A)*
             (C5748='2.1.trackMPD'!D:D)*
             (D5748/10^6='2.1.trackMPD'!H:H)*
             (E5748='2.1.trackMPD'!F:F),
0))</f>
        <v>0</v>
      </c>
    </row>
    <row r="5749" spans="1:9" x14ac:dyDescent="0.2">
      <c r="A5749" s="160" t="s">
        <v>29</v>
      </c>
      <c r="B5749" s="160" t="s">
        <v>147</v>
      </c>
      <c r="C5749" s="160">
        <f>_xlfn.XLOOKUP(B5749,'2.1.trackMPD'!$R$7:$R$29,'2.1.trackMPD'!$T$7:$T$29)</f>
        <v>6</v>
      </c>
      <c r="D5749" s="160">
        <v>10</v>
      </c>
      <c r="E5749" s="160" t="s">
        <v>6394</v>
      </c>
      <c r="F5749" s="160" t="s">
        <v>110</v>
      </c>
      <c r="G5749" s="160" t="s">
        <v>140</v>
      </c>
      <c r="H5749" s="160" t="s">
        <v>6393</v>
      </c>
      <c r="I5749" s="160" cm="1">
        <f t="array" ref="I5749">INDEX('2.1.trackMPD'!L:L/(24*60*60),
       MATCH(1,
             (A5749='2.1.trackMPD'!A:A)*
             (C5749='2.1.trackMPD'!D:D)*
             (D5749/10^6='2.1.trackMPD'!H:H)*
             (E5749='2.1.trackMPD'!F:F),
0))</f>
        <v>0</v>
      </c>
    </row>
    <row r="5750" spans="1:9" x14ac:dyDescent="0.2">
      <c r="A5750" s="160" t="s">
        <v>29</v>
      </c>
      <c r="B5750" s="160" t="s">
        <v>147</v>
      </c>
      <c r="C5750" s="160">
        <f>_xlfn.XLOOKUP(B5750,'2.1.trackMPD'!$R$7:$R$29,'2.1.trackMPD'!$T$7:$T$29)</f>
        <v>6</v>
      </c>
      <c r="D5750" s="160">
        <v>100</v>
      </c>
      <c r="E5750" s="160" t="s">
        <v>6394</v>
      </c>
      <c r="F5750" s="160" t="s">
        <v>110</v>
      </c>
      <c r="G5750" s="160" t="s">
        <v>124</v>
      </c>
      <c r="H5750" s="160" t="s">
        <v>6392</v>
      </c>
      <c r="I5750" s="160" cm="1">
        <f t="array" ref="I5750">INDEX('2.1.trackMPD'!I:I/(24*60*60),
       MATCH(1,
             (A5750='2.1.trackMPD'!A:A)*
             (C5750='2.1.trackMPD'!D:D)*
             (D5750/10^6='2.1.trackMPD'!H:H)*
             (E5750='2.1.trackMPD'!F:F),
0))</f>
        <v>5.550871126828125E-3</v>
      </c>
    </row>
    <row r="5751" spans="1:9" x14ac:dyDescent="0.2">
      <c r="A5751" s="160" t="s">
        <v>29</v>
      </c>
      <c r="B5751" s="160" t="s">
        <v>147</v>
      </c>
      <c r="C5751" s="160">
        <f>_xlfn.XLOOKUP(B5751,'2.1.trackMPD'!$R$7:$R$29,'2.1.trackMPD'!$T$7:$T$29)</f>
        <v>6</v>
      </c>
      <c r="D5751" s="160">
        <v>100</v>
      </c>
      <c r="E5751" s="160" t="s">
        <v>6394</v>
      </c>
      <c r="F5751" s="160" t="s">
        <v>110</v>
      </c>
      <c r="G5751" s="160" t="s">
        <v>140</v>
      </c>
      <c r="H5751" s="160" t="s">
        <v>6392</v>
      </c>
      <c r="I5751" s="160" cm="1">
        <f t="array" ref="I5751">INDEX('2.1.trackMPD'!J:J/(24*60*60),
       MATCH(1,
             (A5751='2.1.trackMPD'!A:A)*
             (C5751='2.1.trackMPD'!D:D)*
             (D5751/10^6='2.1.trackMPD'!H:H)*
             (E5751='2.1.trackMPD'!F:F),
0))</f>
        <v>4.6968908019653817E-3</v>
      </c>
    </row>
    <row r="5752" spans="1:9" x14ac:dyDescent="0.2">
      <c r="A5752" s="160" t="s">
        <v>29</v>
      </c>
      <c r="B5752" s="160" t="s">
        <v>147</v>
      </c>
      <c r="C5752" s="160">
        <f>_xlfn.XLOOKUP(B5752,'2.1.trackMPD'!$R$7:$R$29,'2.1.trackMPD'!$T$7:$T$29)</f>
        <v>6</v>
      </c>
      <c r="D5752" s="160">
        <v>100</v>
      </c>
      <c r="E5752" s="160" t="s">
        <v>6394</v>
      </c>
      <c r="F5752" s="160" t="s">
        <v>110</v>
      </c>
      <c r="G5752" s="160" t="s">
        <v>124</v>
      </c>
      <c r="H5752" s="160" t="s">
        <v>6393</v>
      </c>
      <c r="I5752" s="160" cm="1">
        <f t="array" ref="I5752">INDEX('2.1.trackMPD'!K:K/(24*60*60),
       MATCH(1,
             (A5752='2.1.trackMPD'!A:A)*
             (C5752='2.1.trackMPD'!D:D)*
             (D5752/10^6='2.1.trackMPD'!H:H)*
             (E5752='2.1.trackMPD'!F:F),
0))</f>
        <v>0</v>
      </c>
    </row>
    <row r="5753" spans="1:9" x14ac:dyDescent="0.2">
      <c r="A5753" s="160" t="s">
        <v>29</v>
      </c>
      <c r="B5753" s="160" t="s">
        <v>147</v>
      </c>
      <c r="C5753" s="160">
        <f>_xlfn.XLOOKUP(B5753,'2.1.trackMPD'!$R$7:$R$29,'2.1.trackMPD'!$T$7:$T$29)</f>
        <v>6</v>
      </c>
      <c r="D5753" s="160">
        <v>100</v>
      </c>
      <c r="E5753" s="160" t="s">
        <v>6394</v>
      </c>
      <c r="F5753" s="160" t="s">
        <v>110</v>
      </c>
      <c r="G5753" s="160" t="s">
        <v>140</v>
      </c>
      <c r="H5753" s="160" t="s">
        <v>6393</v>
      </c>
      <c r="I5753" s="160" cm="1">
        <f t="array" ref="I5753">INDEX('2.1.trackMPD'!L:L/(24*60*60),
       MATCH(1,
             (A5753='2.1.trackMPD'!A:A)*
             (C5753='2.1.trackMPD'!D:D)*
             (D5753/10^6='2.1.trackMPD'!H:H)*
             (E5753='2.1.trackMPD'!F:F),
0))</f>
        <v>0</v>
      </c>
    </row>
    <row r="5754" spans="1:9" x14ac:dyDescent="0.2">
      <c r="A5754" s="160" t="s">
        <v>29</v>
      </c>
      <c r="B5754" s="160" t="s">
        <v>147</v>
      </c>
      <c r="C5754" s="160">
        <f>_xlfn.XLOOKUP(B5754,'2.1.trackMPD'!$R$7:$R$29,'2.1.trackMPD'!$T$7:$T$29)</f>
        <v>6</v>
      </c>
      <c r="D5754" s="160">
        <v>1000</v>
      </c>
      <c r="E5754" s="160" t="s">
        <v>6394</v>
      </c>
      <c r="F5754" s="160" t="s">
        <v>110</v>
      </c>
      <c r="G5754" s="160" t="s">
        <v>124</v>
      </c>
      <c r="H5754" s="160" t="s">
        <v>6392</v>
      </c>
      <c r="I5754" s="160" cm="1">
        <f t="array" ref="I5754">INDEX('2.1.trackMPD'!I:I/(24*60*60),
       MATCH(1,
             (A5754='2.1.trackMPD'!A:A)*
             (C5754='2.1.trackMPD'!D:D)*
             (D5754/10^6='2.1.trackMPD'!H:H)*
             (E5754='2.1.trackMPD'!F:F),
0))</f>
        <v>6.2418917271793058E-2</v>
      </c>
    </row>
    <row r="5755" spans="1:9" x14ac:dyDescent="0.2">
      <c r="A5755" s="160" t="s">
        <v>29</v>
      </c>
      <c r="B5755" s="160" t="s">
        <v>147</v>
      </c>
      <c r="C5755" s="160">
        <f>_xlfn.XLOOKUP(B5755,'2.1.trackMPD'!$R$7:$R$29,'2.1.trackMPD'!$T$7:$T$29)</f>
        <v>6</v>
      </c>
      <c r="D5755" s="160">
        <v>1000</v>
      </c>
      <c r="E5755" s="160" t="s">
        <v>6394</v>
      </c>
      <c r="F5755" s="160" t="s">
        <v>110</v>
      </c>
      <c r="G5755" s="160" t="s">
        <v>140</v>
      </c>
      <c r="H5755" s="160" t="s">
        <v>6392</v>
      </c>
      <c r="I5755" s="160" cm="1">
        <f t="array" ref="I5755">INDEX('2.1.trackMPD'!J:J/(24*60*60),
       MATCH(1,
             (A5755='2.1.trackMPD'!A:A)*
             (C5755='2.1.trackMPD'!D:D)*
             (D5755/10^6='2.1.trackMPD'!H:H)*
             (E5755='2.1.trackMPD'!F:F),
0))</f>
        <v>5.2815994289843987E-2</v>
      </c>
    </row>
    <row r="5756" spans="1:9" x14ac:dyDescent="0.2">
      <c r="A5756" s="160" t="s">
        <v>29</v>
      </c>
      <c r="B5756" s="160" t="s">
        <v>147</v>
      </c>
      <c r="C5756" s="160">
        <f>_xlfn.XLOOKUP(B5756,'2.1.trackMPD'!$R$7:$R$29,'2.1.trackMPD'!$T$7:$T$29)</f>
        <v>6</v>
      </c>
      <c r="D5756" s="160">
        <v>1000</v>
      </c>
      <c r="E5756" s="160" t="s">
        <v>6394</v>
      </c>
      <c r="F5756" s="160" t="s">
        <v>110</v>
      </c>
      <c r="G5756" s="160" t="s">
        <v>124</v>
      </c>
      <c r="H5756" s="160" t="s">
        <v>6393</v>
      </c>
      <c r="I5756" s="160" cm="1">
        <f t="array" ref="I5756">INDEX('2.1.trackMPD'!K:K/(24*60*60),
       MATCH(1,
             (A5756='2.1.trackMPD'!A:A)*
             (C5756='2.1.trackMPD'!D:D)*
             (D5756/10^6='2.1.trackMPD'!H:H)*
             (E5756='2.1.trackMPD'!F:F),
0))</f>
        <v>0</v>
      </c>
    </row>
    <row r="5757" spans="1:9" x14ac:dyDescent="0.2">
      <c r="A5757" s="160" t="s">
        <v>29</v>
      </c>
      <c r="B5757" s="160" t="s">
        <v>147</v>
      </c>
      <c r="C5757" s="160">
        <f>_xlfn.XLOOKUP(B5757,'2.1.trackMPD'!$R$7:$R$29,'2.1.trackMPD'!$T$7:$T$29)</f>
        <v>6</v>
      </c>
      <c r="D5757" s="160">
        <v>1000</v>
      </c>
      <c r="E5757" s="160" t="s">
        <v>6394</v>
      </c>
      <c r="F5757" s="160" t="s">
        <v>110</v>
      </c>
      <c r="G5757" s="160" t="s">
        <v>140</v>
      </c>
      <c r="H5757" s="160" t="s">
        <v>6393</v>
      </c>
      <c r="I5757" s="160" cm="1">
        <f t="array" ref="I5757">INDEX('2.1.trackMPD'!L:L/(24*60*60),
       MATCH(1,
             (A5757='2.1.trackMPD'!A:A)*
             (C5757='2.1.trackMPD'!D:D)*
             (D5757/10^6='2.1.trackMPD'!H:H)*
             (E5757='2.1.trackMPD'!F:F),
0))</f>
        <v>0</v>
      </c>
    </row>
    <row r="5758" spans="1:9" x14ac:dyDescent="0.2">
      <c r="A5758" s="160" t="s">
        <v>29</v>
      </c>
      <c r="B5758" s="160" t="s">
        <v>147</v>
      </c>
      <c r="C5758" s="160">
        <f>_xlfn.XLOOKUP(B5758,'2.1.trackMPD'!$R$7:$R$29,'2.1.trackMPD'!$T$7:$T$29)</f>
        <v>6</v>
      </c>
      <c r="D5758" s="160">
        <v>5000</v>
      </c>
      <c r="E5758" s="160" t="s">
        <v>6394</v>
      </c>
      <c r="F5758" s="160" t="s">
        <v>110</v>
      </c>
      <c r="G5758" s="160" t="s">
        <v>124</v>
      </c>
      <c r="H5758" s="160" t="s">
        <v>6392</v>
      </c>
      <c r="I5758" s="160" cm="1">
        <f t="array" ref="I5758">INDEX('2.1.trackMPD'!I:I/(24*60*60),
       MATCH(1,
             (A5758='2.1.trackMPD'!A:A)*
             (C5758='2.1.trackMPD'!D:D)*
             (D5758/10^6='2.1.trackMPD'!H:H)*
             (E5758='2.1.trackMPD'!F:F),
0))</f>
        <v>0.15137225355181944</v>
      </c>
    </row>
    <row r="5759" spans="1:9" x14ac:dyDescent="0.2">
      <c r="A5759" s="160" t="s">
        <v>29</v>
      </c>
      <c r="B5759" s="160" t="s">
        <v>147</v>
      </c>
      <c r="C5759" s="160">
        <f>_xlfn.XLOOKUP(B5759,'2.1.trackMPD'!$R$7:$R$29,'2.1.trackMPD'!$T$7:$T$29)</f>
        <v>6</v>
      </c>
      <c r="D5759" s="160">
        <v>5000</v>
      </c>
      <c r="E5759" s="160" t="s">
        <v>6394</v>
      </c>
      <c r="F5759" s="160" t="s">
        <v>110</v>
      </c>
      <c r="G5759" s="160" t="s">
        <v>140</v>
      </c>
      <c r="H5759" s="160" t="s">
        <v>6392</v>
      </c>
      <c r="I5759" s="160" cm="1">
        <f t="array" ref="I5759">INDEX('2.1.trackMPD'!J:J/(24*60*60),
       MATCH(1,
             (A5759='2.1.trackMPD'!A:A)*
             (C5759='2.1.trackMPD'!D:D)*
             (D5759/10^6='2.1.trackMPD'!H:H)*
             (E5759='2.1.trackMPD'!F:F),
0))</f>
        <v>0.12808417452137733</v>
      </c>
    </row>
    <row r="5760" spans="1:9" x14ac:dyDescent="0.2">
      <c r="A5760" s="160" t="s">
        <v>29</v>
      </c>
      <c r="B5760" s="160" t="s">
        <v>147</v>
      </c>
      <c r="C5760" s="160">
        <f>_xlfn.XLOOKUP(B5760,'2.1.trackMPD'!$R$7:$R$29,'2.1.trackMPD'!$T$7:$T$29)</f>
        <v>6</v>
      </c>
      <c r="D5760" s="160">
        <v>5000</v>
      </c>
      <c r="E5760" s="160" t="s">
        <v>6394</v>
      </c>
      <c r="F5760" s="160" t="s">
        <v>110</v>
      </c>
      <c r="G5760" s="160" t="s">
        <v>124</v>
      </c>
      <c r="H5760" s="160" t="s">
        <v>6393</v>
      </c>
      <c r="I5760" s="160" cm="1">
        <f t="array" ref="I5760">INDEX('2.1.trackMPD'!K:K/(24*60*60),
       MATCH(1,
             (A5760='2.1.trackMPD'!A:A)*
             (C5760='2.1.trackMPD'!D:D)*
             (D5760/10^6='2.1.trackMPD'!H:H)*
             (E5760='2.1.trackMPD'!F:F),
0))</f>
        <v>0</v>
      </c>
    </row>
    <row r="5761" spans="1:9" x14ac:dyDescent="0.2">
      <c r="A5761" s="160" t="s">
        <v>29</v>
      </c>
      <c r="B5761" s="160" t="s">
        <v>147</v>
      </c>
      <c r="C5761" s="160">
        <f>_xlfn.XLOOKUP(B5761,'2.1.trackMPD'!$R$7:$R$29,'2.1.trackMPD'!$T$7:$T$29)</f>
        <v>6</v>
      </c>
      <c r="D5761" s="160">
        <v>5000</v>
      </c>
      <c r="E5761" s="160" t="s">
        <v>6394</v>
      </c>
      <c r="F5761" s="160" t="s">
        <v>110</v>
      </c>
      <c r="G5761" s="160" t="s">
        <v>140</v>
      </c>
      <c r="H5761" s="160" t="s">
        <v>6393</v>
      </c>
      <c r="I5761" s="160" cm="1">
        <f t="array" ref="I5761">INDEX('2.1.trackMPD'!L:L/(24*60*60),
       MATCH(1,
             (A5761='2.1.trackMPD'!A:A)*
             (C5761='2.1.trackMPD'!D:D)*
             (D5761/10^6='2.1.trackMPD'!H:H)*
             (E5761='2.1.trackMPD'!F:F),
0))</f>
        <v>0</v>
      </c>
    </row>
    <row r="5762" spans="1:9" x14ac:dyDescent="0.2">
      <c r="A5762" s="160" t="s">
        <v>29</v>
      </c>
      <c r="B5762" s="160" t="s">
        <v>147</v>
      </c>
      <c r="C5762" s="160">
        <f>_xlfn.XLOOKUP(B5762,'2.1.trackMPD'!$R$7:$R$29,'2.1.trackMPD'!$T$7:$T$29)</f>
        <v>6</v>
      </c>
      <c r="D5762" s="160">
        <v>1</v>
      </c>
      <c r="E5762" s="160" t="s">
        <v>6395</v>
      </c>
      <c r="F5762" s="160" t="s">
        <v>110</v>
      </c>
      <c r="G5762" s="160" t="s">
        <v>124</v>
      </c>
      <c r="H5762" s="160" t="s">
        <v>6392</v>
      </c>
      <c r="I5762" s="160" t="e" cm="1">
        <f t="array" ref="I5762">INDEX('2.1.trackMPD'!I:I/(24*60*60),
       MATCH(1,
             (A5762='2.1.trackMPD'!A:A)*
             (C5762='2.1.trackMPD'!D:D)*
             (D5762/10^6='2.1.trackMPD'!H:H)*
             (E5762='2.1.trackMPD'!F:F),
0))</f>
        <v>#N/A</v>
      </c>
    </row>
    <row r="5763" spans="1:9" x14ac:dyDescent="0.2">
      <c r="A5763" s="160" t="s">
        <v>29</v>
      </c>
      <c r="B5763" s="160" t="s">
        <v>147</v>
      </c>
      <c r="C5763" s="160">
        <f>_xlfn.XLOOKUP(B5763,'2.1.trackMPD'!$R$7:$R$29,'2.1.trackMPD'!$T$7:$T$29)</f>
        <v>6</v>
      </c>
      <c r="D5763" s="160">
        <v>1</v>
      </c>
      <c r="E5763" s="160" t="s">
        <v>6395</v>
      </c>
      <c r="F5763" s="160" t="s">
        <v>110</v>
      </c>
      <c r="G5763" s="160" t="s">
        <v>140</v>
      </c>
      <c r="H5763" s="160" t="s">
        <v>6392</v>
      </c>
      <c r="I5763" s="160" t="e" cm="1">
        <f t="array" ref="I5763">INDEX('2.1.trackMPD'!J:J/(24*60*60),
       MATCH(1,
             (A5763='2.1.trackMPD'!A:A)*
             (C5763='2.1.trackMPD'!D:D)*
             (D5763/10^6='2.1.trackMPD'!H:H)*
             (E5763='2.1.trackMPD'!F:F),
0))</f>
        <v>#N/A</v>
      </c>
    </row>
    <row r="5764" spans="1:9" x14ac:dyDescent="0.2">
      <c r="A5764" s="160" t="s">
        <v>29</v>
      </c>
      <c r="B5764" s="160" t="s">
        <v>147</v>
      </c>
      <c r="C5764" s="160">
        <f>_xlfn.XLOOKUP(B5764,'2.1.trackMPD'!$R$7:$R$29,'2.1.trackMPD'!$T$7:$T$29)</f>
        <v>6</v>
      </c>
      <c r="D5764" s="160">
        <v>1</v>
      </c>
      <c r="E5764" s="160" t="s">
        <v>6395</v>
      </c>
      <c r="F5764" s="160" t="s">
        <v>110</v>
      </c>
      <c r="G5764" s="160" t="s">
        <v>124</v>
      </c>
      <c r="H5764" s="160" t="s">
        <v>6393</v>
      </c>
      <c r="I5764" s="160" t="e" cm="1">
        <f t="array" ref="I5764">INDEX('2.1.trackMPD'!K:K/(24*60*60),
       MATCH(1,
             (A5764='2.1.trackMPD'!A:A)*
             (C5764='2.1.trackMPD'!D:D)*
             (D5764/10^6='2.1.trackMPD'!H:H)*
             (E5764='2.1.trackMPD'!F:F),
0))</f>
        <v>#N/A</v>
      </c>
    </row>
    <row r="5765" spans="1:9" x14ac:dyDescent="0.2">
      <c r="A5765" s="160" t="s">
        <v>29</v>
      </c>
      <c r="B5765" s="160" t="s">
        <v>147</v>
      </c>
      <c r="C5765" s="160">
        <f>_xlfn.XLOOKUP(B5765,'2.1.trackMPD'!$R$7:$R$29,'2.1.trackMPD'!$T$7:$T$29)</f>
        <v>6</v>
      </c>
      <c r="D5765" s="160">
        <v>1</v>
      </c>
      <c r="E5765" s="160" t="s">
        <v>6395</v>
      </c>
      <c r="F5765" s="160" t="s">
        <v>110</v>
      </c>
      <c r="G5765" s="160" t="s">
        <v>140</v>
      </c>
      <c r="H5765" s="160" t="s">
        <v>6393</v>
      </c>
      <c r="I5765" s="160" t="e" cm="1">
        <f t="array" ref="I5765">INDEX('2.1.trackMPD'!L:L/(24*60*60),
       MATCH(1,
             (A5765='2.1.trackMPD'!A:A)*
             (C5765='2.1.trackMPD'!D:D)*
             (D5765/10^6='2.1.trackMPD'!H:H)*
             (E5765='2.1.trackMPD'!F:F),
0))</f>
        <v>#N/A</v>
      </c>
    </row>
    <row r="5766" spans="1:9" x14ac:dyDescent="0.2">
      <c r="A5766" s="160" t="s">
        <v>29</v>
      </c>
      <c r="B5766" s="160" t="s">
        <v>147</v>
      </c>
      <c r="C5766" s="160">
        <f>_xlfn.XLOOKUP(B5766,'2.1.trackMPD'!$R$7:$R$29,'2.1.trackMPD'!$T$7:$T$29)</f>
        <v>6</v>
      </c>
      <c r="D5766" s="160">
        <v>10</v>
      </c>
      <c r="E5766" s="160" t="s">
        <v>6395</v>
      </c>
      <c r="F5766" s="160" t="s">
        <v>110</v>
      </c>
      <c r="G5766" s="160" t="s">
        <v>124</v>
      </c>
      <c r="H5766" s="160" t="s">
        <v>6392</v>
      </c>
      <c r="I5766" s="160" t="e" cm="1">
        <f t="array" ref="I5766">INDEX('2.1.trackMPD'!I:I/(24*60*60),
       MATCH(1,
             (A5766='2.1.trackMPD'!A:A)*
             (C5766='2.1.trackMPD'!D:D)*
             (D5766/10^6='2.1.trackMPD'!H:H)*
             (E5766='2.1.trackMPD'!F:F),
0))</f>
        <v>#N/A</v>
      </c>
    </row>
    <row r="5767" spans="1:9" x14ac:dyDescent="0.2">
      <c r="A5767" s="160" t="s">
        <v>29</v>
      </c>
      <c r="B5767" s="160" t="s">
        <v>147</v>
      </c>
      <c r="C5767" s="160">
        <f>_xlfn.XLOOKUP(B5767,'2.1.trackMPD'!$R$7:$R$29,'2.1.trackMPD'!$T$7:$T$29)</f>
        <v>6</v>
      </c>
      <c r="D5767" s="160">
        <v>10</v>
      </c>
      <c r="E5767" s="160" t="s">
        <v>6395</v>
      </c>
      <c r="F5767" s="160" t="s">
        <v>110</v>
      </c>
      <c r="G5767" s="160" t="s">
        <v>140</v>
      </c>
      <c r="H5767" s="160" t="s">
        <v>6392</v>
      </c>
      <c r="I5767" s="160" t="e" cm="1">
        <f t="array" ref="I5767">INDEX('2.1.trackMPD'!J:J/(24*60*60),
       MATCH(1,
             (A5767='2.1.trackMPD'!A:A)*
             (C5767='2.1.trackMPD'!D:D)*
             (D5767/10^6='2.1.trackMPD'!H:H)*
             (E5767='2.1.trackMPD'!F:F),
0))</f>
        <v>#N/A</v>
      </c>
    </row>
    <row r="5768" spans="1:9" x14ac:dyDescent="0.2">
      <c r="A5768" s="160" t="s">
        <v>29</v>
      </c>
      <c r="B5768" s="160" t="s">
        <v>147</v>
      </c>
      <c r="C5768" s="160">
        <f>_xlfn.XLOOKUP(B5768,'2.1.trackMPD'!$R$7:$R$29,'2.1.trackMPD'!$T$7:$T$29)</f>
        <v>6</v>
      </c>
      <c r="D5768" s="160">
        <v>10</v>
      </c>
      <c r="E5768" s="160" t="s">
        <v>6395</v>
      </c>
      <c r="F5768" s="160" t="s">
        <v>110</v>
      </c>
      <c r="G5768" s="160" t="s">
        <v>124</v>
      </c>
      <c r="H5768" s="160" t="s">
        <v>6393</v>
      </c>
      <c r="I5768" s="160" t="e" cm="1">
        <f t="array" ref="I5768">INDEX('2.1.trackMPD'!K:K/(24*60*60),
       MATCH(1,
             (A5768='2.1.trackMPD'!A:A)*
             (C5768='2.1.trackMPD'!D:D)*
             (D5768/10^6='2.1.trackMPD'!H:H)*
             (E5768='2.1.trackMPD'!F:F),
0))</f>
        <v>#N/A</v>
      </c>
    </row>
    <row r="5769" spans="1:9" x14ac:dyDescent="0.2">
      <c r="A5769" s="160" t="s">
        <v>29</v>
      </c>
      <c r="B5769" s="160" t="s">
        <v>147</v>
      </c>
      <c r="C5769" s="160">
        <f>_xlfn.XLOOKUP(B5769,'2.1.trackMPD'!$R$7:$R$29,'2.1.trackMPD'!$T$7:$T$29)</f>
        <v>6</v>
      </c>
      <c r="D5769" s="160">
        <v>10</v>
      </c>
      <c r="E5769" s="160" t="s">
        <v>6395</v>
      </c>
      <c r="F5769" s="160" t="s">
        <v>110</v>
      </c>
      <c r="G5769" s="160" t="s">
        <v>140</v>
      </c>
      <c r="H5769" s="160" t="s">
        <v>6393</v>
      </c>
      <c r="I5769" s="160" t="e" cm="1">
        <f t="array" ref="I5769">INDEX('2.1.trackMPD'!L:L/(24*60*60),
       MATCH(1,
             (A5769='2.1.trackMPD'!A:A)*
             (C5769='2.1.trackMPD'!D:D)*
             (D5769/10^6='2.1.trackMPD'!H:H)*
             (E5769='2.1.trackMPD'!F:F),
0))</f>
        <v>#N/A</v>
      </c>
    </row>
    <row r="5770" spans="1:9" x14ac:dyDescent="0.2">
      <c r="A5770" s="160" t="s">
        <v>29</v>
      </c>
      <c r="B5770" s="160" t="s">
        <v>147</v>
      </c>
      <c r="C5770" s="160">
        <f>_xlfn.XLOOKUP(B5770,'2.1.trackMPD'!$R$7:$R$29,'2.1.trackMPD'!$T$7:$T$29)</f>
        <v>6</v>
      </c>
      <c r="D5770" s="160">
        <v>100</v>
      </c>
      <c r="E5770" s="160" t="s">
        <v>6395</v>
      </c>
      <c r="F5770" s="160" t="s">
        <v>110</v>
      </c>
      <c r="G5770" s="160" t="s">
        <v>124</v>
      </c>
      <c r="H5770" s="160" t="s">
        <v>6392</v>
      </c>
      <c r="I5770" s="160" t="e" cm="1">
        <f t="array" ref="I5770">INDEX('2.1.trackMPD'!I:I/(24*60*60),
       MATCH(1,
             (A5770='2.1.trackMPD'!A:A)*
             (C5770='2.1.trackMPD'!D:D)*
             (D5770/10^6='2.1.trackMPD'!H:H)*
             (E5770='2.1.trackMPD'!F:F),
0))</f>
        <v>#N/A</v>
      </c>
    </row>
    <row r="5771" spans="1:9" x14ac:dyDescent="0.2">
      <c r="A5771" s="160" t="s">
        <v>29</v>
      </c>
      <c r="B5771" s="160" t="s">
        <v>147</v>
      </c>
      <c r="C5771" s="160">
        <f>_xlfn.XLOOKUP(B5771,'2.1.trackMPD'!$R$7:$R$29,'2.1.trackMPD'!$T$7:$T$29)</f>
        <v>6</v>
      </c>
      <c r="D5771" s="160">
        <v>100</v>
      </c>
      <c r="E5771" s="160" t="s">
        <v>6395</v>
      </c>
      <c r="F5771" s="160" t="s">
        <v>110</v>
      </c>
      <c r="G5771" s="160" t="s">
        <v>140</v>
      </c>
      <c r="H5771" s="160" t="s">
        <v>6392</v>
      </c>
      <c r="I5771" s="160" t="e" cm="1">
        <f t="array" ref="I5771">INDEX('2.1.trackMPD'!J:J/(24*60*60),
       MATCH(1,
             (A5771='2.1.trackMPD'!A:A)*
             (C5771='2.1.trackMPD'!D:D)*
             (D5771/10^6='2.1.trackMPD'!H:H)*
             (E5771='2.1.trackMPD'!F:F),
0))</f>
        <v>#N/A</v>
      </c>
    </row>
    <row r="5772" spans="1:9" x14ac:dyDescent="0.2">
      <c r="A5772" s="160" t="s">
        <v>29</v>
      </c>
      <c r="B5772" s="160" t="s">
        <v>147</v>
      </c>
      <c r="C5772" s="160">
        <f>_xlfn.XLOOKUP(B5772,'2.1.trackMPD'!$R$7:$R$29,'2.1.trackMPD'!$T$7:$T$29)</f>
        <v>6</v>
      </c>
      <c r="D5772" s="160">
        <v>100</v>
      </c>
      <c r="E5772" s="160" t="s">
        <v>6395</v>
      </c>
      <c r="F5772" s="160" t="s">
        <v>110</v>
      </c>
      <c r="G5772" s="160" t="s">
        <v>124</v>
      </c>
      <c r="H5772" s="160" t="s">
        <v>6393</v>
      </c>
      <c r="I5772" s="160" t="e" cm="1">
        <f t="array" ref="I5772">INDEX('2.1.trackMPD'!K:K/(24*60*60),
       MATCH(1,
             (A5772='2.1.trackMPD'!A:A)*
             (C5772='2.1.trackMPD'!D:D)*
             (D5772/10^6='2.1.trackMPD'!H:H)*
             (E5772='2.1.trackMPD'!F:F),
0))</f>
        <v>#N/A</v>
      </c>
    </row>
    <row r="5773" spans="1:9" x14ac:dyDescent="0.2">
      <c r="A5773" s="160" t="s">
        <v>29</v>
      </c>
      <c r="B5773" s="160" t="s">
        <v>147</v>
      </c>
      <c r="C5773" s="160">
        <f>_xlfn.XLOOKUP(B5773,'2.1.trackMPD'!$R$7:$R$29,'2.1.trackMPD'!$T$7:$T$29)</f>
        <v>6</v>
      </c>
      <c r="D5773" s="160">
        <v>100</v>
      </c>
      <c r="E5773" s="160" t="s">
        <v>6395</v>
      </c>
      <c r="F5773" s="160" t="s">
        <v>110</v>
      </c>
      <c r="G5773" s="160" t="s">
        <v>140</v>
      </c>
      <c r="H5773" s="160" t="s">
        <v>6393</v>
      </c>
      <c r="I5773" s="160" t="e" cm="1">
        <f t="array" ref="I5773">INDEX('2.1.trackMPD'!L:L/(24*60*60),
       MATCH(1,
             (A5773='2.1.trackMPD'!A:A)*
             (C5773='2.1.trackMPD'!D:D)*
             (D5773/10^6='2.1.trackMPD'!H:H)*
             (E5773='2.1.trackMPD'!F:F),
0))</f>
        <v>#N/A</v>
      </c>
    </row>
    <row r="5774" spans="1:9" x14ac:dyDescent="0.2">
      <c r="A5774" s="160" t="s">
        <v>29</v>
      </c>
      <c r="B5774" s="160" t="s">
        <v>148</v>
      </c>
      <c r="C5774" s="160">
        <f>_xlfn.XLOOKUP(B5774,'2.1.trackMPD'!$R$7:$R$29,'2.1.trackMPD'!$T$7:$T$29)</f>
        <v>6</v>
      </c>
      <c r="D5774" s="160">
        <v>1</v>
      </c>
      <c r="E5774" s="160" t="s">
        <v>6390</v>
      </c>
      <c r="F5774" s="160" t="s">
        <v>110</v>
      </c>
      <c r="G5774" s="160" t="s">
        <v>124</v>
      </c>
      <c r="H5774" s="160" t="s">
        <v>6392</v>
      </c>
      <c r="I5774" s="160" cm="1">
        <f t="array" ref="I5774">INDEX('2.1.trackMPD'!I:I/(24*60*60),
       MATCH(1,
             (A5774='2.1.trackMPD'!A:A)*
             (C5774='2.1.trackMPD'!D:D)*
             (D5774/10^6='2.1.trackMPD'!H:H)*
             (E5774='2.1.trackMPD'!F:F),
0))</f>
        <v>4.76365210128037E-6</v>
      </c>
    </row>
    <row r="5775" spans="1:9" x14ac:dyDescent="0.2">
      <c r="A5775" s="160" t="s">
        <v>29</v>
      </c>
      <c r="B5775" s="160" t="s">
        <v>148</v>
      </c>
      <c r="C5775" s="160">
        <f>_xlfn.XLOOKUP(B5775,'2.1.trackMPD'!$R$7:$R$29,'2.1.trackMPD'!$T$7:$T$29)</f>
        <v>6</v>
      </c>
      <c r="D5775" s="160">
        <v>1</v>
      </c>
      <c r="E5775" s="160" t="s">
        <v>6390</v>
      </c>
      <c r="F5775" s="160" t="s">
        <v>110</v>
      </c>
      <c r="G5775" s="160" t="s">
        <v>140</v>
      </c>
      <c r="H5775" s="160" t="s">
        <v>6392</v>
      </c>
      <c r="I5775" s="160" cm="1">
        <f t="array" ref="I5775">INDEX('2.1.trackMPD'!J:J/(24*60*60),
       MATCH(1,
             (A5775='2.1.trackMPD'!A:A)*
             (C5775='2.1.trackMPD'!D:D)*
             (D5775/10^6='2.1.trackMPD'!H:H)*
             (E5775='2.1.trackMPD'!F:F),
0))</f>
        <v>3.0960989552834607E-5</v>
      </c>
    </row>
    <row r="5776" spans="1:9" x14ac:dyDescent="0.2">
      <c r="A5776" s="160" t="s">
        <v>29</v>
      </c>
      <c r="B5776" s="160" t="s">
        <v>148</v>
      </c>
      <c r="C5776" s="160">
        <f>_xlfn.XLOOKUP(B5776,'2.1.trackMPD'!$R$7:$R$29,'2.1.trackMPD'!$T$7:$T$29)</f>
        <v>6</v>
      </c>
      <c r="D5776" s="160">
        <v>1</v>
      </c>
      <c r="E5776" s="160" t="s">
        <v>6390</v>
      </c>
      <c r="F5776" s="160" t="s">
        <v>110</v>
      </c>
      <c r="G5776" s="160" t="s">
        <v>124</v>
      </c>
      <c r="H5776" s="160" t="s">
        <v>6393</v>
      </c>
      <c r="I5776" s="160" cm="1">
        <f t="array" ref="I5776">INDEX('2.1.trackMPD'!K:K/(24*60*60),
       MATCH(1,
             (A5776='2.1.trackMPD'!A:A)*
             (C5776='2.1.trackMPD'!D:D)*
             (D5776/10^6='2.1.trackMPD'!H:H)*
             (E5776='2.1.trackMPD'!F:F),
0))</f>
        <v>0</v>
      </c>
    </row>
    <row r="5777" spans="1:9" x14ac:dyDescent="0.2">
      <c r="A5777" s="160" t="s">
        <v>29</v>
      </c>
      <c r="B5777" s="160" t="s">
        <v>148</v>
      </c>
      <c r="C5777" s="160">
        <f>_xlfn.XLOOKUP(B5777,'2.1.trackMPD'!$R$7:$R$29,'2.1.trackMPD'!$T$7:$T$29)</f>
        <v>6</v>
      </c>
      <c r="D5777" s="160">
        <v>1</v>
      </c>
      <c r="E5777" s="160" t="s">
        <v>6390</v>
      </c>
      <c r="F5777" s="160" t="s">
        <v>110</v>
      </c>
      <c r="G5777" s="160" t="s">
        <v>140</v>
      </c>
      <c r="H5777" s="160" t="s">
        <v>6393</v>
      </c>
      <c r="I5777" s="160" cm="1">
        <f t="array" ref="I5777">INDEX('2.1.trackMPD'!L:L/(24*60*60),
       MATCH(1,
             (A5777='2.1.trackMPD'!A:A)*
             (C5777='2.1.trackMPD'!D:D)*
             (D5777/10^6='2.1.trackMPD'!H:H)*
             (E5777='2.1.trackMPD'!F:F),
0))</f>
        <v>0</v>
      </c>
    </row>
    <row r="5778" spans="1:9" x14ac:dyDescent="0.2">
      <c r="A5778" s="160" t="s">
        <v>29</v>
      </c>
      <c r="B5778" s="160" t="s">
        <v>148</v>
      </c>
      <c r="C5778" s="160">
        <f>_xlfn.XLOOKUP(B5778,'2.1.trackMPD'!$R$7:$R$29,'2.1.trackMPD'!$T$7:$T$29)</f>
        <v>6</v>
      </c>
      <c r="D5778" s="160">
        <v>10</v>
      </c>
      <c r="E5778" s="160" t="s">
        <v>6390</v>
      </c>
      <c r="F5778" s="160" t="s">
        <v>110</v>
      </c>
      <c r="G5778" s="160" t="s">
        <v>124</v>
      </c>
      <c r="H5778" s="160" t="s">
        <v>6392</v>
      </c>
      <c r="I5778" s="160" cm="1">
        <f t="array" ref="I5778">INDEX('2.1.trackMPD'!I:I/(24*60*60),
       MATCH(1,
             (A5778='2.1.trackMPD'!A:A)*
             (C5778='2.1.trackMPD'!D:D)*
             (D5778/10^6='2.1.trackMPD'!H:H)*
             (E5778='2.1.trackMPD'!F:F),
0))</f>
        <v>9.0543262699099084E-6</v>
      </c>
    </row>
    <row r="5779" spans="1:9" x14ac:dyDescent="0.2">
      <c r="A5779" s="160" t="s">
        <v>29</v>
      </c>
      <c r="B5779" s="160" t="s">
        <v>148</v>
      </c>
      <c r="C5779" s="160">
        <f>_xlfn.XLOOKUP(B5779,'2.1.trackMPD'!$R$7:$R$29,'2.1.trackMPD'!$T$7:$T$29)</f>
        <v>6</v>
      </c>
      <c r="D5779" s="160">
        <v>10</v>
      </c>
      <c r="E5779" s="160" t="s">
        <v>6390</v>
      </c>
      <c r="F5779" s="160" t="s">
        <v>110</v>
      </c>
      <c r="G5779" s="160" t="s">
        <v>140</v>
      </c>
      <c r="H5779" s="160" t="s">
        <v>6392</v>
      </c>
      <c r="I5779" s="160" cm="1">
        <f t="array" ref="I5779">INDEX('2.1.trackMPD'!J:J/(24*60*60),
       MATCH(1,
             (A5779='2.1.trackMPD'!A:A)*
             (C5779='2.1.trackMPD'!D:D)*
             (D5779/10^6='2.1.trackMPD'!H:H)*
             (E5779='2.1.trackMPD'!F:F),
0))</f>
        <v>3.5015122380118635E-5</v>
      </c>
    </row>
    <row r="5780" spans="1:9" x14ac:dyDescent="0.2">
      <c r="A5780" s="160" t="s">
        <v>29</v>
      </c>
      <c r="B5780" s="160" t="s">
        <v>148</v>
      </c>
      <c r="C5780" s="160">
        <f>_xlfn.XLOOKUP(B5780,'2.1.trackMPD'!$R$7:$R$29,'2.1.trackMPD'!$T$7:$T$29)</f>
        <v>6</v>
      </c>
      <c r="D5780" s="160">
        <v>10</v>
      </c>
      <c r="E5780" s="160" t="s">
        <v>6390</v>
      </c>
      <c r="F5780" s="160" t="s">
        <v>110</v>
      </c>
      <c r="G5780" s="160" t="s">
        <v>124</v>
      </c>
      <c r="H5780" s="160" t="s">
        <v>6393</v>
      </c>
      <c r="I5780" s="160" cm="1">
        <f t="array" ref="I5780">INDEX('2.1.trackMPD'!K:K/(24*60*60),
       MATCH(1,
             (A5780='2.1.trackMPD'!A:A)*
             (C5780='2.1.trackMPD'!D:D)*
             (D5780/10^6='2.1.trackMPD'!H:H)*
             (E5780='2.1.trackMPD'!F:F),
0))</f>
        <v>0</v>
      </c>
    </row>
    <row r="5781" spans="1:9" x14ac:dyDescent="0.2">
      <c r="A5781" s="160" t="s">
        <v>29</v>
      </c>
      <c r="B5781" s="160" t="s">
        <v>148</v>
      </c>
      <c r="C5781" s="160">
        <f>_xlfn.XLOOKUP(B5781,'2.1.trackMPD'!$R$7:$R$29,'2.1.trackMPD'!$T$7:$T$29)</f>
        <v>6</v>
      </c>
      <c r="D5781" s="160">
        <v>10</v>
      </c>
      <c r="E5781" s="160" t="s">
        <v>6390</v>
      </c>
      <c r="F5781" s="160" t="s">
        <v>110</v>
      </c>
      <c r="G5781" s="160" t="s">
        <v>140</v>
      </c>
      <c r="H5781" s="160" t="s">
        <v>6393</v>
      </c>
      <c r="I5781" s="160" cm="1">
        <f t="array" ref="I5781">INDEX('2.1.trackMPD'!L:L/(24*60*60),
       MATCH(1,
             (A5781='2.1.trackMPD'!A:A)*
             (C5781='2.1.trackMPD'!D:D)*
             (D5781/10^6='2.1.trackMPD'!H:H)*
             (E5781='2.1.trackMPD'!F:F),
0))</f>
        <v>0</v>
      </c>
    </row>
    <row r="5782" spans="1:9" x14ac:dyDescent="0.2">
      <c r="A5782" s="160" t="s">
        <v>29</v>
      </c>
      <c r="B5782" s="160" t="s">
        <v>148</v>
      </c>
      <c r="C5782" s="160">
        <f>_xlfn.XLOOKUP(B5782,'2.1.trackMPD'!$R$7:$R$29,'2.1.trackMPD'!$T$7:$T$29)</f>
        <v>6</v>
      </c>
      <c r="D5782" s="160">
        <v>100</v>
      </c>
      <c r="E5782" s="160" t="s">
        <v>6390</v>
      </c>
      <c r="F5782" s="160" t="s">
        <v>110</v>
      </c>
      <c r="G5782" s="160" t="s">
        <v>124</v>
      </c>
      <c r="H5782" s="160" t="s">
        <v>6392</v>
      </c>
      <c r="I5782" s="160" cm="1">
        <f t="array" ref="I5782">INDEX('2.1.trackMPD'!I:I/(24*60*60),
       MATCH(1,
             (A5782='2.1.trackMPD'!A:A)*
             (C5782='2.1.trackMPD'!D:D)*
             (D5782/10^6='2.1.trackMPD'!H:H)*
             (E5782='2.1.trackMPD'!F:F),
0))</f>
        <v>1.9078839014052083E-3</v>
      </c>
    </row>
    <row r="5783" spans="1:9" x14ac:dyDescent="0.2">
      <c r="A5783" s="160" t="s">
        <v>29</v>
      </c>
      <c r="B5783" s="160" t="s">
        <v>148</v>
      </c>
      <c r="C5783" s="160">
        <f>_xlfn.XLOOKUP(B5783,'2.1.trackMPD'!$R$7:$R$29,'2.1.trackMPD'!$T$7:$T$29)</f>
        <v>6</v>
      </c>
      <c r="D5783" s="160">
        <v>100</v>
      </c>
      <c r="E5783" s="160" t="s">
        <v>6390</v>
      </c>
      <c r="F5783" s="160" t="s">
        <v>110</v>
      </c>
      <c r="G5783" s="160" t="s">
        <v>140</v>
      </c>
      <c r="H5783" s="160" t="s">
        <v>6392</v>
      </c>
      <c r="I5783" s="160" cm="1">
        <f t="array" ref="I5783">INDEX('2.1.trackMPD'!J:J/(24*60*60),
       MATCH(1,
             (A5783='2.1.trackMPD'!A:A)*
             (C5783='2.1.trackMPD'!D:D)*
             (D5783/10^6='2.1.trackMPD'!H:H)*
             (E5783='2.1.trackMPD'!F:F),
0))</f>
        <v>1.5902852927717824E-3</v>
      </c>
    </row>
    <row r="5784" spans="1:9" x14ac:dyDescent="0.2">
      <c r="A5784" s="160" t="s">
        <v>29</v>
      </c>
      <c r="B5784" s="160" t="s">
        <v>148</v>
      </c>
      <c r="C5784" s="160">
        <f>_xlfn.XLOOKUP(B5784,'2.1.trackMPD'!$R$7:$R$29,'2.1.trackMPD'!$T$7:$T$29)</f>
        <v>6</v>
      </c>
      <c r="D5784" s="160">
        <v>100</v>
      </c>
      <c r="E5784" s="160" t="s">
        <v>6390</v>
      </c>
      <c r="F5784" s="160" t="s">
        <v>110</v>
      </c>
      <c r="G5784" s="160" t="s">
        <v>124</v>
      </c>
      <c r="H5784" s="160" t="s">
        <v>6393</v>
      </c>
      <c r="I5784" s="160" cm="1">
        <f t="array" ref="I5784">INDEX('2.1.trackMPD'!K:K/(24*60*60),
       MATCH(1,
             (A5784='2.1.trackMPD'!A:A)*
             (C5784='2.1.trackMPD'!D:D)*
             (D5784/10^6='2.1.trackMPD'!H:H)*
             (E5784='2.1.trackMPD'!F:F),
0))</f>
        <v>0</v>
      </c>
    </row>
    <row r="5785" spans="1:9" x14ac:dyDescent="0.2">
      <c r="A5785" s="160" t="s">
        <v>29</v>
      </c>
      <c r="B5785" s="160" t="s">
        <v>148</v>
      </c>
      <c r="C5785" s="160">
        <f>_xlfn.XLOOKUP(B5785,'2.1.trackMPD'!$R$7:$R$29,'2.1.trackMPD'!$T$7:$T$29)</f>
        <v>6</v>
      </c>
      <c r="D5785" s="160">
        <v>100</v>
      </c>
      <c r="E5785" s="160" t="s">
        <v>6390</v>
      </c>
      <c r="F5785" s="160" t="s">
        <v>110</v>
      </c>
      <c r="G5785" s="160" t="s">
        <v>140</v>
      </c>
      <c r="H5785" s="160" t="s">
        <v>6393</v>
      </c>
      <c r="I5785" s="160" cm="1">
        <f t="array" ref="I5785">INDEX('2.1.trackMPD'!L:L/(24*60*60),
       MATCH(1,
             (A5785='2.1.trackMPD'!A:A)*
             (C5785='2.1.trackMPD'!D:D)*
             (D5785/10^6='2.1.trackMPD'!H:H)*
             (E5785='2.1.trackMPD'!F:F),
0))</f>
        <v>0</v>
      </c>
    </row>
    <row r="5786" spans="1:9" x14ac:dyDescent="0.2">
      <c r="A5786" s="160" t="s">
        <v>29</v>
      </c>
      <c r="B5786" s="160" t="s">
        <v>148</v>
      </c>
      <c r="C5786" s="160">
        <f>_xlfn.XLOOKUP(B5786,'2.1.trackMPD'!$R$7:$R$29,'2.1.trackMPD'!$T$7:$T$29)</f>
        <v>6</v>
      </c>
      <c r="D5786" s="160">
        <v>1000</v>
      </c>
      <c r="E5786" s="160" t="s">
        <v>6390</v>
      </c>
      <c r="F5786" s="160" t="s">
        <v>110</v>
      </c>
      <c r="G5786" s="160" t="s">
        <v>124</v>
      </c>
      <c r="H5786" s="160" t="s">
        <v>6392</v>
      </c>
      <c r="I5786" s="160" cm="1">
        <f t="array" ref="I5786">INDEX('2.1.trackMPD'!I:I/(24*60*60),
       MATCH(1,
             (A5786='2.1.trackMPD'!A:A)*
             (C5786='2.1.trackMPD'!D:D)*
             (D5786/10^6='2.1.trackMPD'!H:H)*
             (E5786='2.1.trackMPD'!F:F),
0))</f>
        <v>6.9026517600309145E-2</v>
      </c>
    </row>
    <row r="5787" spans="1:9" x14ac:dyDescent="0.2">
      <c r="A5787" s="160" t="s">
        <v>29</v>
      </c>
      <c r="B5787" s="160" t="s">
        <v>148</v>
      </c>
      <c r="C5787" s="160">
        <f>_xlfn.XLOOKUP(B5787,'2.1.trackMPD'!$R$7:$R$29,'2.1.trackMPD'!$T$7:$T$29)</f>
        <v>6</v>
      </c>
      <c r="D5787" s="160">
        <v>1000</v>
      </c>
      <c r="E5787" s="160" t="s">
        <v>6390</v>
      </c>
      <c r="F5787" s="160" t="s">
        <v>110</v>
      </c>
      <c r="G5787" s="160" t="s">
        <v>140</v>
      </c>
      <c r="H5787" s="160" t="s">
        <v>6392</v>
      </c>
      <c r="I5787" s="160" cm="1">
        <f t="array" ref="I5787">INDEX('2.1.trackMPD'!J:J/(24*60*60),
       MATCH(1,
             (A5787='2.1.trackMPD'!A:A)*
             (C5787='2.1.trackMPD'!D:D)*
             (D5787/10^6='2.1.trackMPD'!H:H)*
             (E5787='2.1.trackMPD'!F:F),
0))</f>
        <v>5.8407045267688307E-2</v>
      </c>
    </row>
    <row r="5788" spans="1:9" x14ac:dyDescent="0.2">
      <c r="A5788" s="160" t="s">
        <v>29</v>
      </c>
      <c r="B5788" s="160" t="s">
        <v>148</v>
      </c>
      <c r="C5788" s="160">
        <f>_xlfn.XLOOKUP(B5788,'2.1.trackMPD'!$R$7:$R$29,'2.1.trackMPD'!$T$7:$T$29)</f>
        <v>6</v>
      </c>
      <c r="D5788" s="160">
        <v>1000</v>
      </c>
      <c r="E5788" s="160" t="s">
        <v>6390</v>
      </c>
      <c r="F5788" s="160" t="s">
        <v>110</v>
      </c>
      <c r="G5788" s="160" t="s">
        <v>124</v>
      </c>
      <c r="H5788" s="160" t="s">
        <v>6393</v>
      </c>
      <c r="I5788" s="160" cm="1">
        <f t="array" ref="I5788">INDEX('2.1.trackMPD'!K:K/(24*60*60),
       MATCH(1,
             (A5788='2.1.trackMPD'!A:A)*
             (C5788='2.1.trackMPD'!D:D)*
             (D5788/10^6='2.1.trackMPD'!H:H)*
             (E5788='2.1.trackMPD'!F:F),
0))</f>
        <v>0</v>
      </c>
    </row>
    <row r="5789" spans="1:9" x14ac:dyDescent="0.2">
      <c r="A5789" s="160" t="s">
        <v>29</v>
      </c>
      <c r="B5789" s="160" t="s">
        <v>148</v>
      </c>
      <c r="C5789" s="160">
        <f>_xlfn.XLOOKUP(B5789,'2.1.trackMPD'!$R$7:$R$29,'2.1.trackMPD'!$T$7:$T$29)</f>
        <v>6</v>
      </c>
      <c r="D5789" s="160">
        <v>1000</v>
      </c>
      <c r="E5789" s="160" t="s">
        <v>6390</v>
      </c>
      <c r="F5789" s="160" t="s">
        <v>110</v>
      </c>
      <c r="G5789" s="160" t="s">
        <v>140</v>
      </c>
      <c r="H5789" s="160" t="s">
        <v>6393</v>
      </c>
      <c r="I5789" s="160" cm="1">
        <f t="array" ref="I5789">INDEX('2.1.trackMPD'!L:L/(24*60*60),
       MATCH(1,
             (A5789='2.1.trackMPD'!A:A)*
             (C5789='2.1.trackMPD'!D:D)*
             (D5789/10^6='2.1.trackMPD'!H:H)*
             (E5789='2.1.trackMPD'!F:F),
0))</f>
        <v>0</v>
      </c>
    </row>
    <row r="5790" spans="1:9" x14ac:dyDescent="0.2">
      <c r="A5790" s="160" t="s">
        <v>29</v>
      </c>
      <c r="B5790" s="160" t="s">
        <v>148</v>
      </c>
      <c r="C5790" s="160">
        <f>_xlfn.XLOOKUP(B5790,'2.1.trackMPD'!$R$7:$R$29,'2.1.trackMPD'!$T$7:$T$29)</f>
        <v>6</v>
      </c>
      <c r="D5790" s="160">
        <v>5000</v>
      </c>
      <c r="E5790" s="160" t="s">
        <v>6390</v>
      </c>
      <c r="F5790" s="160" t="s">
        <v>110</v>
      </c>
      <c r="G5790" s="160" t="s">
        <v>124</v>
      </c>
      <c r="H5790" s="160" t="s">
        <v>6392</v>
      </c>
      <c r="I5790" s="160" cm="1">
        <f t="array" ref="I5790">INDEX('2.1.trackMPD'!I:I/(24*60*60),
       MATCH(1,
             (A5790='2.1.trackMPD'!A:A)*
             (C5790='2.1.trackMPD'!D:D)*
             (D5790/10^6='2.1.trackMPD'!H:H)*
             (E5790='2.1.trackMPD'!F:F),
0))</f>
        <v>0.27223873585785879</v>
      </c>
    </row>
    <row r="5791" spans="1:9" x14ac:dyDescent="0.2">
      <c r="A5791" s="160" t="s">
        <v>29</v>
      </c>
      <c r="B5791" s="160" t="s">
        <v>148</v>
      </c>
      <c r="C5791" s="160">
        <f>_xlfn.XLOOKUP(B5791,'2.1.trackMPD'!$R$7:$R$29,'2.1.trackMPD'!$T$7:$T$29)</f>
        <v>6</v>
      </c>
      <c r="D5791" s="160">
        <v>5000</v>
      </c>
      <c r="E5791" s="160" t="s">
        <v>6390</v>
      </c>
      <c r="F5791" s="160" t="s">
        <v>110</v>
      </c>
      <c r="G5791" s="160" t="s">
        <v>140</v>
      </c>
      <c r="H5791" s="160" t="s">
        <v>6392</v>
      </c>
      <c r="I5791" s="160" cm="1">
        <f t="array" ref="I5791">INDEX('2.1.trackMPD'!J:J/(24*60*60),
       MATCH(1,
             (A5791='2.1.trackMPD'!A:A)*
             (C5791='2.1.trackMPD'!D:D)*
             (D5791/10^6='2.1.trackMPD'!H:H)*
             (E5791='2.1.trackMPD'!F:F),
0))</f>
        <v>0.23035559245581597</v>
      </c>
    </row>
    <row r="5792" spans="1:9" x14ac:dyDescent="0.2">
      <c r="A5792" s="160" t="s">
        <v>29</v>
      </c>
      <c r="B5792" s="160" t="s">
        <v>148</v>
      </c>
      <c r="C5792" s="160">
        <f>_xlfn.XLOOKUP(B5792,'2.1.trackMPD'!$R$7:$R$29,'2.1.trackMPD'!$T$7:$T$29)</f>
        <v>6</v>
      </c>
      <c r="D5792" s="160">
        <v>5000</v>
      </c>
      <c r="E5792" s="160" t="s">
        <v>6390</v>
      </c>
      <c r="F5792" s="160" t="s">
        <v>110</v>
      </c>
      <c r="G5792" s="160" t="s">
        <v>124</v>
      </c>
      <c r="H5792" s="160" t="s">
        <v>6393</v>
      </c>
      <c r="I5792" s="160" cm="1">
        <f t="array" ref="I5792">INDEX('2.1.trackMPD'!K:K/(24*60*60),
       MATCH(1,
             (A5792='2.1.trackMPD'!A:A)*
             (C5792='2.1.trackMPD'!D:D)*
             (D5792/10^6='2.1.trackMPD'!H:H)*
             (E5792='2.1.trackMPD'!F:F),
0))</f>
        <v>0</v>
      </c>
    </row>
    <row r="5793" spans="1:9" x14ac:dyDescent="0.2">
      <c r="A5793" s="160" t="s">
        <v>29</v>
      </c>
      <c r="B5793" s="160" t="s">
        <v>148</v>
      </c>
      <c r="C5793" s="160">
        <f>_xlfn.XLOOKUP(B5793,'2.1.trackMPD'!$R$7:$R$29,'2.1.trackMPD'!$T$7:$T$29)</f>
        <v>6</v>
      </c>
      <c r="D5793" s="160">
        <v>5000</v>
      </c>
      <c r="E5793" s="160" t="s">
        <v>6390</v>
      </c>
      <c r="F5793" s="160" t="s">
        <v>110</v>
      </c>
      <c r="G5793" s="160" t="s">
        <v>140</v>
      </c>
      <c r="H5793" s="160" t="s">
        <v>6393</v>
      </c>
      <c r="I5793" s="160" cm="1">
        <f t="array" ref="I5793">INDEX('2.1.trackMPD'!L:L/(24*60*60),
       MATCH(1,
             (A5793='2.1.trackMPD'!A:A)*
             (C5793='2.1.trackMPD'!D:D)*
             (D5793/10^6='2.1.trackMPD'!H:H)*
             (E5793='2.1.trackMPD'!F:F),
0))</f>
        <v>0</v>
      </c>
    </row>
    <row r="5794" spans="1:9" x14ac:dyDescent="0.2">
      <c r="A5794" s="160" t="s">
        <v>29</v>
      </c>
      <c r="B5794" s="160" t="s">
        <v>148</v>
      </c>
      <c r="C5794" s="160">
        <f>_xlfn.XLOOKUP(B5794,'2.1.trackMPD'!$R$7:$R$29,'2.1.trackMPD'!$T$7:$T$29)</f>
        <v>6</v>
      </c>
      <c r="D5794" s="160">
        <v>1</v>
      </c>
      <c r="E5794" s="160" t="s">
        <v>6394</v>
      </c>
      <c r="F5794" s="160" t="s">
        <v>110</v>
      </c>
      <c r="G5794" s="160" t="s">
        <v>124</v>
      </c>
      <c r="H5794" s="160" t="s">
        <v>6392</v>
      </c>
      <c r="I5794" s="160" cm="1">
        <f t="array" ref="I5794">INDEX('2.1.trackMPD'!I:I/(24*60*60),
       MATCH(1,
             (A5794='2.1.trackMPD'!A:A)*
             (C5794='2.1.trackMPD'!D:D)*
             (D5794/10^6='2.1.trackMPD'!H:H)*
             (E5794='2.1.trackMPD'!F:F),
0))</f>
        <v>4.6847173377966895E-6</v>
      </c>
    </row>
    <row r="5795" spans="1:9" x14ac:dyDescent="0.2">
      <c r="A5795" s="160" t="s">
        <v>29</v>
      </c>
      <c r="B5795" s="160" t="s">
        <v>148</v>
      </c>
      <c r="C5795" s="160">
        <f>_xlfn.XLOOKUP(B5795,'2.1.trackMPD'!$R$7:$R$29,'2.1.trackMPD'!$T$7:$T$29)</f>
        <v>6</v>
      </c>
      <c r="D5795" s="160">
        <v>1</v>
      </c>
      <c r="E5795" s="160" t="s">
        <v>6394</v>
      </c>
      <c r="F5795" s="160" t="s">
        <v>110</v>
      </c>
      <c r="G5795" s="160" t="s">
        <v>140</v>
      </c>
      <c r="H5795" s="160" t="s">
        <v>6392</v>
      </c>
      <c r="I5795" s="160" cm="1">
        <f t="array" ref="I5795">INDEX('2.1.trackMPD'!J:J/(24*60*60),
       MATCH(1,
             (A5795='2.1.trackMPD'!A:A)*
             (C5795='2.1.trackMPD'!D:D)*
             (D5795/10^6='2.1.trackMPD'!H:H)*
             (E5795='2.1.trackMPD'!F:F),
0))</f>
        <v>2.7374464520920833E-5</v>
      </c>
    </row>
    <row r="5796" spans="1:9" x14ac:dyDescent="0.2">
      <c r="A5796" s="160" t="s">
        <v>29</v>
      </c>
      <c r="B5796" s="160" t="s">
        <v>148</v>
      </c>
      <c r="C5796" s="160">
        <f>_xlfn.XLOOKUP(B5796,'2.1.trackMPD'!$R$7:$R$29,'2.1.trackMPD'!$T$7:$T$29)</f>
        <v>6</v>
      </c>
      <c r="D5796" s="160">
        <v>1</v>
      </c>
      <c r="E5796" s="160" t="s">
        <v>6394</v>
      </c>
      <c r="F5796" s="160" t="s">
        <v>110</v>
      </c>
      <c r="G5796" s="160" t="s">
        <v>124</v>
      </c>
      <c r="H5796" s="160" t="s">
        <v>6393</v>
      </c>
      <c r="I5796" s="160" cm="1">
        <f t="array" ref="I5796">INDEX('2.1.trackMPD'!K:K/(24*60*60),
       MATCH(1,
             (A5796='2.1.trackMPD'!A:A)*
             (C5796='2.1.trackMPD'!D:D)*
             (D5796/10^6='2.1.trackMPD'!H:H)*
             (E5796='2.1.trackMPD'!F:F),
0))</f>
        <v>0</v>
      </c>
    </row>
    <row r="5797" spans="1:9" x14ac:dyDescent="0.2">
      <c r="A5797" s="160" t="s">
        <v>29</v>
      </c>
      <c r="B5797" s="160" t="s">
        <v>148</v>
      </c>
      <c r="C5797" s="160">
        <f>_xlfn.XLOOKUP(B5797,'2.1.trackMPD'!$R$7:$R$29,'2.1.trackMPD'!$T$7:$T$29)</f>
        <v>6</v>
      </c>
      <c r="D5797" s="160">
        <v>1</v>
      </c>
      <c r="E5797" s="160" t="s">
        <v>6394</v>
      </c>
      <c r="F5797" s="160" t="s">
        <v>110</v>
      </c>
      <c r="G5797" s="160" t="s">
        <v>140</v>
      </c>
      <c r="H5797" s="160" t="s">
        <v>6393</v>
      </c>
      <c r="I5797" s="160" cm="1">
        <f t="array" ref="I5797">INDEX('2.1.trackMPD'!L:L/(24*60*60),
       MATCH(1,
             (A5797='2.1.trackMPD'!A:A)*
             (C5797='2.1.trackMPD'!D:D)*
             (D5797/10^6='2.1.trackMPD'!H:H)*
             (E5797='2.1.trackMPD'!F:F),
0))</f>
        <v>0</v>
      </c>
    </row>
    <row r="5798" spans="1:9" x14ac:dyDescent="0.2">
      <c r="A5798" s="160" t="s">
        <v>29</v>
      </c>
      <c r="B5798" s="160" t="s">
        <v>148</v>
      </c>
      <c r="C5798" s="160">
        <f>_xlfn.XLOOKUP(B5798,'2.1.trackMPD'!$R$7:$R$29,'2.1.trackMPD'!$T$7:$T$29)</f>
        <v>6</v>
      </c>
      <c r="D5798" s="160">
        <v>10</v>
      </c>
      <c r="E5798" s="160" t="s">
        <v>6394</v>
      </c>
      <c r="F5798" s="160" t="s">
        <v>110</v>
      </c>
      <c r="G5798" s="160" t="s">
        <v>124</v>
      </c>
      <c r="H5798" s="160" t="s">
        <v>6392</v>
      </c>
      <c r="I5798" s="160" cm="1">
        <f t="array" ref="I5798">INDEX('2.1.trackMPD'!I:I/(24*60*60),
       MATCH(1,
             (A5798='2.1.trackMPD'!A:A)*
             (C5798='2.1.trackMPD'!D:D)*
             (D5798/10^6='2.1.trackMPD'!H:H)*
             (E5798='2.1.trackMPD'!F:F),
0))</f>
        <v>6.9867587563387498E-5</v>
      </c>
    </row>
    <row r="5799" spans="1:9" x14ac:dyDescent="0.2">
      <c r="A5799" s="160" t="s">
        <v>29</v>
      </c>
      <c r="B5799" s="160" t="s">
        <v>148</v>
      </c>
      <c r="C5799" s="160">
        <f>_xlfn.XLOOKUP(B5799,'2.1.trackMPD'!$R$7:$R$29,'2.1.trackMPD'!$T$7:$T$29)</f>
        <v>6</v>
      </c>
      <c r="D5799" s="160">
        <v>10</v>
      </c>
      <c r="E5799" s="160" t="s">
        <v>6394</v>
      </c>
      <c r="F5799" s="160" t="s">
        <v>110</v>
      </c>
      <c r="G5799" s="160" t="s">
        <v>140</v>
      </c>
      <c r="H5799" s="160" t="s">
        <v>6392</v>
      </c>
      <c r="I5799" s="160" cm="1">
        <f t="array" ref="I5799">INDEX('2.1.trackMPD'!J:J/(24*60*60),
       MATCH(1,
             (A5799='2.1.trackMPD'!A:A)*
             (C5799='2.1.trackMPD'!D:D)*
             (D5799/10^6='2.1.trackMPD'!H:H)*
             (E5799='2.1.trackMPD'!F:F),
0))</f>
        <v>7.3893499774024769E-5</v>
      </c>
    </row>
    <row r="5800" spans="1:9" x14ac:dyDescent="0.2">
      <c r="A5800" s="160" t="s">
        <v>29</v>
      </c>
      <c r="B5800" s="160" t="s">
        <v>148</v>
      </c>
      <c r="C5800" s="160">
        <f>_xlfn.XLOOKUP(B5800,'2.1.trackMPD'!$R$7:$R$29,'2.1.trackMPD'!$T$7:$T$29)</f>
        <v>6</v>
      </c>
      <c r="D5800" s="160">
        <v>10</v>
      </c>
      <c r="E5800" s="160" t="s">
        <v>6394</v>
      </c>
      <c r="F5800" s="160" t="s">
        <v>110</v>
      </c>
      <c r="G5800" s="160" t="s">
        <v>124</v>
      </c>
      <c r="H5800" s="160" t="s">
        <v>6393</v>
      </c>
      <c r="I5800" s="160" cm="1">
        <f t="array" ref="I5800">INDEX('2.1.trackMPD'!K:K/(24*60*60),
       MATCH(1,
             (A5800='2.1.trackMPD'!A:A)*
             (C5800='2.1.trackMPD'!D:D)*
             (D5800/10^6='2.1.trackMPD'!H:H)*
             (E5800='2.1.trackMPD'!F:F),
0))</f>
        <v>0</v>
      </c>
    </row>
    <row r="5801" spans="1:9" x14ac:dyDescent="0.2">
      <c r="A5801" s="160" t="s">
        <v>29</v>
      </c>
      <c r="B5801" s="160" t="s">
        <v>148</v>
      </c>
      <c r="C5801" s="160">
        <f>_xlfn.XLOOKUP(B5801,'2.1.trackMPD'!$R$7:$R$29,'2.1.trackMPD'!$T$7:$T$29)</f>
        <v>6</v>
      </c>
      <c r="D5801" s="160">
        <v>10</v>
      </c>
      <c r="E5801" s="160" t="s">
        <v>6394</v>
      </c>
      <c r="F5801" s="160" t="s">
        <v>110</v>
      </c>
      <c r="G5801" s="160" t="s">
        <v>140</v>
      </c>
      <c r="H5801" s="160" t="s">
        <v>6393</v>
      </c>
      <c r="I5801" s="160" cm="1">
        <f t="array" ref="I5801">INDEX('2.1.trackMPD'!L:L/(24*60*60),
       MATCH(1,
             (A5801='2.1.trackMPD'!A:A)*
             (C5801='2.1.trackMPD'!D:D)*
             (D5801/10^6='2.1.trackMPD'!H:H)*
             (E5801='2.1.trackMPD'!F:F),
0))</f>
        <v>0</v>
      </c>
    </row>
    <row r="5802" spans="1:9" x14ac:dyDescent="0.2">
      <c r="A5802" s="160" t="s">
        <v>29</v>
      </c>
      <c r="B5802" s="160" t="s">
        <v>148</v>
      </c>
      <c r="C5802" s="160">
        <f>_xlfn.XLOOKUP(B5802,'2.1.trackMPD'!$R$7:$R$29,'2.1.trackMPD'!$T$7:$T$29)</f>
        <v>6</v>
      </c>
      <c r="D5802" s="160">
        <v>100</v>
      </c>
      <c r="E5802" s="160" t="s">
        <v>6394</v>
      </c>
      <c r="F5802" s="160" t="s">
        <v>110</v>
      </c>
      <c r="G5802" s="160" t="s">
        <v>124</v>
      </c>
      <c r="H5802" s="160" t="s">
        <v>6392</v>
      </c>
      <c r="I5802" s="160" cm="1">
        <f t="array" ref="I5802">INDEX('2.1.trackMPD'!I:I/(24*60*60),
       MATCH(1,
             (A5802='2.1.trackMPD'!A:A)*
             (C5802='2.1.trackMPD'!D:D)*
             (D5802/10^6='2.1.trackMPD'!H:H)*
             (E5802='2.1.trackMPD'!F:F),
0))</f>
        <v>5.550871126828125E-3</v>
      </c>
    </row>
    <row r="5803" spans="1:9" x14ac:dyDescent="0.2">
      <c r="A5803" s="160" t="s">
        <v>29</v>
      </c>
      <c r="B5803" s="160" t="s">
        <v>148</v>
      </c>
      <c r="C5803" s="160">
        <f>_xlfn.XLOOKUP(B5803,'2.1.trackMPD'!$R$7:$R$29,'2.1.trackMPD'!$T$7:$T$29)</f>
        <v>6</v>
      </c>
      <c r="D5803" s="160">
        <v>100</v>
      </c>
      <c r="E5803" s="160" t="s">
        <v>6394</v>
      </c>
      <c r="F5803" s="160" t="s">
        <v>110</v>
      </c>
      <c r="G5803" s="160" t="s">
        <v>140</v>
      </c>
      <c r="H5803" s="160" t="s">
        <v>6392</v>
      </c>
      <c r="I5803" s="160" cm="1">
        <f t="array" ref="I5803">INDEX('2.1.trackMPD'!J:J/(24*60*60),
       MATCH(1,
             (A5803='2.1.trackMPD'!A:A)*
             (C5803='2.1.trackMPD'!D:D)*
             (D5803/10^6='2.1.trackMPD'!H:H)*
             (E5803='2.1.trackMPD'!F:F),
0))</f>
        <v>4.6968908019653817E-3</v>
      </c>
    </row>
    <row r="5804" spans="1:9" x14ac:dyDescent="0.2">
      <c r="A5804" s="160" t="s">
        <v>29</v>
      </c>
      <c r="B5804" s="160" t="s">
        <v>148</v>
      </c>
      <c r="C5804" s="160">
        <f>_xlfn.XLOOKUP(B5804,'2.1.trackMPD'!$R$7:$R$29,'2.1.trackMPD'!$T$7:$T$29)</f>
        <v>6</v>
      </c>
      <c r="D5804" s="160">
        <v>100</v>
      </c>
      <c r="E5804" s="160" t="s">
        <v>6394</v>
      </c>
      <c r="F5804" s="160" t="s">
        <v>110</v>
      </c>
      <c r="G5804" s="160" t="s">
        <v>124</v>
      </c>
      <c r="H5804" s="160" t="s">
        <v>6393</v>
      </c>
      <c r="I5804" s="160" cm="1">
        <f t="array" ref="I5804">INDEX('2.1.trackMPD'!K:K/(24*60*60),
       MATCH(1,
             (A5804='2.1.trackMPD'!A:A)*
             (C5804='2.1.trackMPD'!D:D)*
             (D5804/10^6='2.1.trackMPD'!H:H)*
             (E5804='2.1.trackMPD'!F:F),
0))</f>
        <v>0</v>
      </c>
    </row>
    <row r="5805" spans="1:9" x14ac:dyDescent="0.2">
      <c r="A5805" s="160" t="s">
        <v>29</v>
      </c>
      <c r="B5805" s="160" t="s">
        <v>148</v>
      </c>
      <c r="C5805" s="160">
        <f>_xlfn.XLOOKUP(B5805,'2.1.trackMPD'!$R$7:$R$29,'2.1.trackMPD'!$T$7:$T$29)</f>
        <v>6</v>
      </c>
      <c r="D5805" s="160">
        <v>100</v>
      </c>
      <c r="E5805" s="160" t="s">
        <v>6394</v>
      </c>
      <c r="F5805" s="160" t="s">
        <v>110</v>
      </c>
      <c r="G5805" s="160" t="s">
        <v>140</v>
      </c>
      <c r="H5805" s="160" t="s">
        <v>6393</v>
      </c>
      <c r="I5805" s="160" cm="1">
        <f t="array" ref="I5805">INDEX('2.1.trackMPD'!L:L/(24*60*60),
       MATCH(1,
             (A5805='2.1.trackMPD'!A:A)*
             (C5805='2.1.trackMPD'!D:D)*
             (D5805/10^6='2.1.trackMPD'!H:H)*
             (E5805='2.1.trackMPD'!F:F),
0))</f>
        <v>0</v>
      </c>
    </row>
    <row r="5806" spans="1:9" x14ac:dyDescent="0.2">
      <c r="A5806" s="160" t="s">
        <v>29</v>
      </c>
      <c r="B5806" s="160" t="s">
        <v>148</v>
      </c>
      <c r="C5806" s="160">
        <f>_xlfn.XLOOKUP(B5806,'2.1.trackMPD'!$R$7:$R$29,'2.1.trackMPD'!$T$7:$T$29)</f>
        <v>6</v>
      </c>
      <c r="D5806" s="160">
        <v>1000</v>
      </c>
      <c r="E5806" s="160" t="s">
        <v>6394</v>
      </c>
      <c r="F5806" s="160" t="s">
        <v>110</v>
      </c>
      <c r="G5806" s="160" t="s">
        <v>124</v>
      </c>
      <c r="H5806" s="160" t="s">
        <v>6392</v>
      </c>
      <c r="I5806" s="160" cm="1">
        <f t="array" ref="I5806">INDEX('2.1.trackMPD'!I:I/(24*60*60),
       MATCH(1,
             (A5806='2.1.trackMPD'!A:A)*
             (C5806='2.1.trackMPD'!D:D)*
             (D5806/10^6='2.1.trackMPD'!H:H)*
             (E5806='2.1.trackMPD'!F:F),
0))</f>
        <v>6.2418917271793058E-2</v>
      </c>
    </row>
    <row r="5807" spans="1:9" x14ac:dyDescent="0.2">
      <c r="A5807" s="160" t="s">
        <v>29</v>
      </c>
      <c r="B5807" s="160" t="s">
        <v>148</v>
      </c>
      <c r="C5807" s="160">
        <f>_xlfn.XLOOKUP(B5807,'2.1.trackMPD'!$R$7:$R$29,'2.1.trackMPD'!$T$7:$T$29)</f>
        <v>6</v>
      </c>
      <c r="D5807" s="160">
        <v>1000</v>
      </c>
      <c r="E5807" s="160" t="s">
        <v>6394</v>
      </c>
      <c r="F5807" s="160" t="s">
        <v>110</v>
      </c>
      <c r="G5807" s="160" t="s">
        <v>140</v>
      </c>
      <c r="H5807" s="160" t="s">
        <v>6392</v>
      </c>
      <c r="I5807" s="160" cm="1">
        <f t="array" ref="I5807">INDEX('2.1.trackMPD'!J:J/(24*60*60),
       MATCH(1,
             (A5807='2.1.trackMPD'!A:A)*
             (C5807='2.1.trackMPD'!D:D)*
             (D5807/10^6='2.1.trackMPD'!H:H)*
             (E5807='2.1.trackMPD'!F:F),
0))</f>
        <v>5.2815994289843987E-2</v>
      </c>
    </row>
    <row r="5808" spans="1:9" x14ac:dyDescent="0.2">
      <c r="A5808" s="160" t="s">
        <v>29</v>
      </c>
      <c r="B5808" s="160" t="s">
        <v>148</v>
      </c>
      <c r="C5808" s="160">
        <f>_xlfn.XLOOKUP(B5808,'2.1.trackMPD'!$R$7:$R$29,'2.1.trackMPD'!$T$7:$T$29)</f>
        <v>6</v>
      </c>
      <c r="D5808" s="160">
        <v>1000</v>
      </c>
      <c r="E5808" s="160" t="s">
        <v>6394</v>
      </c>
      <c r="F5808" s="160" t="s">
        <v>110</v>
      </c>
      <c r="G5808" s="160" t="s">
        <v>124</v>
      </c>
      <c r="H5808" s="160" t="s">
        <v>6393</v>
      </c>
      <c r="I5808" s="160" cm="1">
        <f t="array" ref="I5808">INDEX('2.1.trackMPD'!K:K/(24*60*60),
       MATCH(1,
             (A5808='2.1.trackMPD'!A:A)*
             (C5808='2.1.trackMPD'!D:D)*
             (D5808/10^6='2.1.trackMPD'!H:H)*
             (E5808='2.1.trackMPD'!F:F),
0))</f>
        <v>0</v>
      </c>
    </row>
    <row r="5809" spans="1:9" x14ac:dyDescent="0.2">
      <c r="A5809" s="160" t="s">
        <v>29</v>
      </c>
      <c r="B5809" s="160" t="s">
        <v>148</v>
      </c>
      <c r="C5809" s="160">
        <f>_xlfn.XLOOKUP(B5809,'2.1.trackMPD'!$R$7:$R$29,'2.1.trackMPD'!$T$7:$T$29)</f>
        <v>6</v>
      </c>
      <c r="D5809" s="160">
        <v>1000</v>
      </c>
      <c r="E5809" s="160" t="s">
        <v>6394</v>
      </c>
      <c r="F5809" s="160" t="s">
        <v>110</v>
      </c>
      <c r="G5809" s="160" t="s">
        <v>140</v>
      </c>
      <c r="H5809" s="160" t="s">
        <v>6393</v>
      </c>
      <c r="I5809" s="160" cm="1">
        <f t="array" ref="I5809">INDEX('2.1.trackMPD'!L:L/(24*60*60),
       MATCH(1,
             (A5809='2.1.trackMPD'!A:A)*
             (C5809='2.1.trackMPD'!D:D)*
             (D5809/10^6='2.1.trackMPD'!H:H)*
             (E5809='2.1.trackMPD'!F:F),
0))</f>
        <v>0</v>
      </c>
    </row>
    <row r="5810" spans="1:9" x14ac:dyDescent="0.2">
      <c r="A5810" s="160" t="s">
        <v>29</v>
      </c>
      <c r="B5810" s="160" t="s">
        <v>148</v>
      </c>
      <c r="C5810" s="160">
        <f>_xlfn.XLOOKUP(B5810,'2.1.trackMPD'!$R$7:$R$29,'2.1.trackMPD'!$T$7:$T$29)</f>
        <v>6</v>
      </c>
      <c r="D5810" s="160">
        <v>5000</v>
      </c>
      <c r="E5810" s="160" t="s">
        <v>6394</v>
      </c>
      <c r="F5810" s="160" t="s">
        <v>110</v>
      </c>
      <c r="G5810" s="160" t="s">
        <v>124</v>
      </c>
      <c r="H5810" s="160" t="s">
        <v>6392</v>
      </c>
      <c r="I5810" s="160" cm="1">
        <f t="array" ref="I5810">INDEX('2.1.trackMPD'!I:I/(24*60*60),
       MATCH(1,
             (A5810='2.1.trackMPD'!A:A)*
             (C5810='2.1.trackMPD'!D:D)*
             (D5810/10^6='2.1.trackMPD'!H:H)*
             (E5810='2.1.trackMPD'!F:F),
0))</f>
        <v>0.15137225355181944</v>
      </c>
    </row>
    <row r="5811" spans="1:9" x14ac:dyDescent="0.2">
      <c r="A5811" s="160" t="s">
        <v>29</v>
      </c>
      <c r="B5811" s="160" t="s">
        <v>148</v>
      </c>
      <c r="C5811" s="160">
        <f>_xlfn.XLOOKUP(B5811,'2.1.trackMPD'!$R$7:$R$29,'2.1.trackMPD'!$T$7:$T$29)</f>
        <v>6</v>
      </c>
      <c r="D5811" s="160">
        <v>5000</v>
      </c>
      <c r="E5811" s="160" t="s">
        <v>6394</v>
      </c>
      <c r="F5811" s="160" t="s">
        <v>110</v>
      </c>
      <c r="G5811" s="160" t="s">
        <v>140</v>
      </c>
      <c r="H5811" s="160" t="s">
        <v>6392</v>
      </c>
      <c r="I5811" s="160" cm="1">
        <f t="array" ref="I5811">INDEX('2.1.trackMPD'!J:J/(24*60*60),
       MATCH(1,
             (A5811='2.1.trackMPD'!A:A)*
             (C5811='2.1.trackMPD'!D:D)*
             (D5811/10^6='2.1.trackMPD'!H:H)*
             (E5811='2.1.trackMPD'!F:F),
0))</f>
        <v>0.12808417452137733</v>
      </c>
    </row>
    <row r="5812" spans="1:9" x14ac:dyDescent="0.2">
      <c r="A5812" s="160" t="s">
        <v>29</v>
      </c>
      <c r="B5812" s="160" t="s">
        <v>148</v>
      </c>
      <c r="C5812" s="160">
        <f>_xlfn.XLOOKUP(B5812,'2.1.trackMPD'!$R$7:$R$29,'2.1.trackMPD'!$T$7:$T$29)</f>
        <v>6</v>
      </c>
      <c r="D5812" s="160">
        <v>5000</v>
      </c>
      <c r="E5812" s="160" t="s">
        <v>6394</v>
      </c>
      <c r="F5812" s="160" t="s">
        <v>110</v>
      </c>
      <c r="G5812" s="160" t="s">
        <v>124</v>
      </c>
      <c r="H5812" s="160" t="s">
        <v>6393</v>
      </c>
      <c r="I5812" s="160" cm="1">
        <f t="array" ref="I5812">INDEX('2.1.trackMPD'!K:K/(24*60*60),
       MATCH(1,
             (A5812='2.1.trackMPD'!A:A)*
             (C5812='2.1.trackMPD'!D:D)*
             (D5812/10^6='2.1.trackMPD'!H:H)*
             (E5812='2.1.trackMPD'!F:F),
0))</f>
        <v>0</v>
      </c>
    </row>
    <row r="5813" spans="1:9" x14ac:dyDescent="0.2">
      <c r="A5813" s="160" t="s">
        <v>29</v>
      </c>
      <c r="B5813" s="160" t="s">
        <v>148</v>
      </c>
      <c r="C5813" s="160">
        <f>_xlfn.XLOOKUP(B5813,'2.1.trackMPD'!$R$7:$R$29,'2.1.trackMPD'!$T$7:$T$29)</f>
        <v>6</v>
      </c>
      <c r="D5813" s="160">
        <v>5000</v>
      </c>
      <c r="E5813" s="160" t="s">
        <v>6394</v>
      </c>
      <c r="F5813" s="160" t="s">
        <v>110</v>
      </c>
      <c r="G5813" s="160" t="s">
        <v>140</v>
      </c>
      <c r="H5813" s="160" t="s">
        <v>6393</v>
      </c>
      <c r="I5813" s="160" cm="1">
        <f t="array" ref="I5813">INDEX('2.1.trackMPD'!L:L/(24*60*60),
       MATCH(1,
             (A5813='2.1.trackMPD'!A:A)*
             (C5813='2.1.trackMPD'!D:D)*
             (D5813/10^6='2.1.trackMPD'!H:H)*
             (E5813='2.1.trackMPD'!F:F),
0))</f>
        <v>0</v>
      </c>
    </row>
    <row r="5814" spans="1:9" x14ac:dyDescent="0.2">
      <c r="A5814" s="160" t="s">
        <v>29</v>
      </c>
      <c r="B5814" s="160" t="s">
        <v>148</v>
      </c>
      <c r="C5814" s="160">
        <f>_xlfn.XLOOKUP(B5814,'2.1.trackMPD'!$R$7:$R$29,'2.1.trackMPD'!$T$7:$T$29)</f>
        <v>6</v>
      </c>
      <c r="D5814" s="160">
        <v>1</v>
      </c>
      <c r="E5814" s="160" t="s">
        <v>6395</v>
      </c>
      <c r="F5814" s="160" t="s">
        <v>110</v>
      </c>
      <c r="G5814" s="160" t="s">
        <v>124</v>
      </c>
      <c r="H5814" s="160" t="s">
        <v>6392</v>
      </c>
      <c r="I5814" s="160" t="e" cm="1">
        <f t="array" ref="I5814">INDEX('2.1.trackMPD'!I:I/(24*60*60),
       MATCH(1,
             (A5814='2.1.trackMPD'!A:A)*
             (C5814='2.1.trackMPD'!D:D)*
             (D5814/10^6='2.1.trackMPD'!H:H)*
             (E5814='2.1.trackMPD'!F:F),
0))</f>
        <v>#N/A</v>
      </c>
    </row>
    <row r="5815" spans="1:9" x14ac:dyDescent="0.2">
      <c r="A5815" s="160" t="s">
        <v>29</v>
      </c>
      <c r="B5815" s="160" t="s">
        <v>148</v>
      </c>
      <c r="C5815" s="160">
        <f>_xlfn.XLOOKUP(B5815,'2.1.trackMPD'!$R$7:$R$29,'2.1.trackMPD'!$T$7:$T$29)</f>
        <v>6</v>
      </c>
      <c r="D5815" s="160">
        <v>1</v>
      </c>
      <c r="E5815" s="160" t="s">
        <v>6395</v>
      </c>
      <c r="F5815" s="160" t="s">
        <v>110</v>
      </c>
      <c r="G5815" s="160" t="s">
        <v>140</v>
      </c>
      <c r="H5815" s="160" t="s">
        <v>6392</v>
      </c>
      <c r="I5815" s="160" t="e" cm="1">
        <f t="array" ref="I5815">INDEX('2.1.trackMPD'!J:J/(24*60*60),
       MATCH(1,
             (A5815='2.1.trackMPD'!A:A)*
             (C5815='2.1.trackMPD'!D:D)*
             (D5815/10^6='2.1.trackMPD'!H:H)*
             (E5815='2.1.trackMPD'!F:F),
0))</f>
        <v>#N/A</v>
      </c>
    </row>
    <row r="5816" spans="1:9" x14ac:dyDescent="0.2">
      <c r="A5816" s="160" t="s">
        <v>29</v>
      </c>
      <c r="B5816" s="160" t="s">
        <v>148</v>
      </c>
      <c r="C5816" s="160">
        <f>_xlfn.XLOOKUP(B5816,'2.1.trackMPD'!$R$7:$R$29,'2.1.trackMPD'!$T$7:$T$29)</f>
        <v>6</v>
      </c>
      <c r="D5816" s="160">
        <v>1</v>
      </c>
      <c r="E5816" s="160" t="s">
        <v>6395</v>
      </c>
      <c r="F5816" s="160" t="s">
        <v>110</v>
      </c>
      <c r="G5816" s="160" t="s">
        <v>124</v>
      </c>
      <c r="H5816" s="160" t="s">
        <v>6393</v>
      </c>
      <c r="I5816" s="160" t="e" cm="1">
        <f t="array" ref="I5816">INDEX('2.1.trackMPD'!K:K/(24*60*60),
       MATCH(1,
             (A5816='2.1.trackMPD'!A:A)*
             (C5816='2.1.trackMPD'!D:D)*
             (D5816/10^6='2.1.trackMPD'!H:H)*
             (E5816='2.1.trackMPD'!F:F),
0))</f>
        <v>#N/A</v>
      </c>
    </row>
    <row r="5817" spans="1:9" x14ac:dyDescent="0.2">
      <c r="A5817" s="160" t="s">
        <v>29</v>
      </c>
      <c r="B5817" s="160" t="s">
        <v>148</v>
      </c>
      <c r="C5817" s="160">
        <f>_xlfn.XLOOKUP(B5817,'2.1.trackMPD'!$R$7:$R$29,'2.1.trackMPD'!$T$7:$T$29)</f>
        <v>6</v>
      </c>
      <c r="D5817" s="160">
        <v>1</v>
      </c>
      <c r="E5817" s="160" t="s">
        <v>6395</v>
      </c>
      <c r="F5817" s="160" t="s">
        <v>110</v>
      </c>
      <c r="G5817" s="160" t="s">
        <v>140</v>
      </c>
      <c r="H5817" s="160" t="s">
        <v>6393</v>
      </c>
      <c r="I5817" s="160" t="e" cm="1">
        <f t="array" ref="I5817">INDEX('2.1.trackMPD'!L:L/(24*60*60),
       MATCH(1,
             (A5817='2.1.trackMPD'!A:A)*
             (C5817='2.1.trackMPD'!D:D)*
             (D5817/10^6='2.1.trackMPD'!H:H)*
             (E5817='2.1.trackMPD'!F:F),
0))</f>
        <v>#N/A</v>
      </c>
    </row>
    <row r="5818" spans="1:9" x14ac:dyDescent="0.2">
      <c r="A5818" s="160" t="s">
        <v>29</v>
      </c>
      <c r="B5818" s="160" t="s">
        <v>148</v>
      </c>
      <c r="C5818" s="160">
        <f>_xlfn.XLOOKUP(B5818,'2.1.trackMPD'!$R$7:$R$29,'2.1.trackMPD'!$T$7:$T$29)</f>
        <v>6</v>
      </c>
      <c r="D5818" s="160">
        <v>10</v>
      </c>
      <c r="E5818" s="160" t="s">
        <v>6395</v>
      </c>
      <c r="F5818" s="160" t="s">
        <v>110</v>
      </c>
      <c r="G5818" s="160" t="s">
        <v>124</v>
      </c>
      <c r="H5818" s="160" t="s">
        <v>6392</v>
      </c>
      <c r="I5818" s="160" t="e" cm="1">
        <f t="array" ref="I5818">INDEX('2.1.trackMPD'!I:I/(24*60*60),
       MATCH(1,
             (A5818='2.1.trackMPD'!A:A)*
             (C5818='2.1.trackMPD'!D:D)*
             (D5818/10^6='2.1.trackMPD'!H:H)*
             (E5818='2.1.trackMPD'!F:F),
0))</f>
        <v>#N/A</v>
      </c>
    </row>
    <row r="5819" spans="1:9" x14ac:dyDescent="0.2">
      <c r="A5819" s="160" t="s">
        <v>29</v>
      </c>
      <c r="B5819" s="160" t="s">
        <v>148</v>
      </c>
      <c r="C5819" s="160">
        <f>_xlfn.XLOOKUP(B5819,'2.1.trackMPD'!$R$7:$R$29,'2.1.trackMPD'!$T$7:$T$29)</f>
        <v>6</v>
      </c>
      <c r="D5819" s="160">
        <v>10</v>
      </c>
      <c r="E5819" s="160" t="s">
        <v>6395</v>
      </c>
      <c r="F5819" s="160" t="s">
        <v>110</v>
      </c>
      <c r="G5819" s="160" t="s">
        <v>140</v>
      </c>
      <c r="H5819" s="160" t="s">
        <v>6392</v>
      </c>
      <c r="I5819" s="160" t="e" cm="1">
        <f t="array" ref="I5819">INDEX('2.1.trackMPD'!J:J/(24*60*60),
       MATCH(1,
             (A5819='2.1.trackMPD'!A:A)*
             (C5819='2.1.trackMPD'!D:D)*
             (D5819/10^6='2.1.trackMPD'!H:H)*
             (E5819='2.1.trackMPD'!F:F),
0))</f>
        <v>#N/A</v>
      </c>
    </row>
    <row r="5820" spans="1:9" x14ac:dyDescent="0.2">
      <c r="A5820" s="160" t="s">
        <v>29</v>
      </c>
      <c r="B5820" s="160" t="s">
        <v>148</v>
      </c>
      <c r="C5820" s="160">
        <f>_xlfn.XLOOKUP(B5820,'2.1.trackMPD'!$R$7:$R$29,'2.1.trackMPD'!$T$7:$T$29)</f>
        <v>6</v>
      </c>
      <c r="D5820" s="160">
        <v>10</v>
      </c>
      <c r="E5820" s="160" t="s">
        <v>6395</v>
      </c>
      <c r="F5820" s="160" t="s">
        <v>110</v>
      </c>
      <c r="G5820" s="160" t="s">
        <v>124</v>
      </c>
      <c r="H5820" s="160" t="s">
        <v>6393</v>
      </c>
      <c r="I5820" s="160" t="e" cm="1">
        <f t="array" ref="I5820">INDEX('2.1.trackMPD'!K:K/(24*60*60),
       MATCH(1,
             (A5820='2.1.trackMPD'!A:A)*
             (C5820='2.1.trackMPD'!D:D)*
             (D5820/10^6='2.1.trackMPD'!H:H)*
             (E5820='2.1.trackMPD'!F:F),
0))</f>
        <v>#N/A</v>
      </c>
    </row>
    <row r="5821" spans="1:9" x14ac:dyDescent="0.2">
      <c r="A5821" s="160" t="s">
        <v>29</v>
      </c>
      <c r="B5821" s="160" t="s">
        <v>148</v>
      </c>
      <c r="C5821" s="160">
        <f>_xlfn.XLOOKUP(B5821,'2.1.trackMPD'!$R$7:$R$29,'2.1.trackMPD'!$T$7:$T$29)</f>
        <v>6</v>
      </c>
      <c r="D5821" s="160">
        <v>10</v>
      </c>
      <c r="E5821" s="160" t="s">
        <v>6395</v>
      </c>
      <c r="F5821" s="160" t="s">
        <v>110</v>
      </c>
      <c r="G5821" s="160" t="s">
        <v>140</v>
      </c>
      <c r="H5821" s="160" t="s">
        <v>6393</v>
      </c>
      <c r="I5821" s="160" t="e" cm="1">
        <f t="array" ref="I5821">INDEX('2.1.trackMPD'!L:L/(24*60*60),
       MATCH(1,
             (A5821='2.1.trackMPD'!A:A)*
             (C5821='2.1.trackMPD'!D:D)*
             (D5821/10^6='2.1.trackMPD'!H:H)*
             (E5821='2.1.trackMPD'!F:F),
0))</f>
        <v>#N/A</v>
      </c>
    </row>
    <row r="5822" spans="1:9" x14ac:dyDescent="0.2">
      <c r="A5822" s="160" t="s">
        <v>29</v>
      </c>
      <c r="B5822" s="160" t="s">
        <v>148</v>
      </c>
      <c r="C5822" s="160">
        <f>_xlfn.XLOOKUP(B5822,'2.1.trackMPD'!$R$7:$R$29,'2.1.trackMPD'!$T$7:$T$29)</f>
        <v>6</v>
      </c>
      <c r="D5822" s="160">
        <v>100</v>
      </c>
      <c r="E5822" s="160" t="s">
        <v>6395</v>
      </c>
      <c r="F5822" s="160" t="s">
        <v>110</v>
      </c>
      <c r="G5822" s="160" t="s">
        <v>124</v>
      </c>
      <c r="H5822" s="160" t="s">
        <v>6392</v>
      </c>
      <c r="I5822" s="160" t="e" cm="1">
        <f t="array" ref="I5822">INDEX('2.1.trackMPD'!I:I/(24*60*60),
       MATCH(1,
             (A5822='2.1.trackMPD'!A:A)*
             (C5822='2.1.trackMPD'!D:D)*
             (D5822/10^6='2.1.trackMPD'!H:H)*
             (E5822='2.1.trackMPD'!F:F),
0))</f>
        <v>#N/A</v>
      </c>
    </row>
    <row r="5823" spans="1:9" x14ac:dyDescent="0.2">
      <c r="A5823" s="160" t="s">
        <v>29</v>
      </c>
      <c r="B5823" s="160" t="s">
        <v>148</v>
      </c>
      <c r="C5823" s="160">
        <f>_xlfn.XLOOKUP(B5823,'2.1.trackMPD'!$R$7:$R$29,'2.1.trackMPD'!$T$7:$T$29)</f>
        <v>6</v>
      </c>
      <c r="D5823" s="160">
        <v>100</v>
      </c>
      <c r="E5823" s="160" t="s">
        <v>6395</v>
      </c>
      <c r="F5823" s="160" t="s">
        <v>110</v>
      </c>
      <c r="G5823" s="160" t="s">
        <v>140</v>
      </c>
      <c r="H5823" s="160" t="s">
        <v>6392</v>
      </c>
      <c r="I5823" s="160" t="e" cm="1">
        <f t="array" ref="I5823">INDEX('2.1.trackMPD'!J:J/(24*60*60),
       MATCH(1,
             (A5823='2.1.trackMPD'!A:A)*
             (C5823='2.1.trackMPD'!D:D)*
             (D5823/10^6='2.1.trackMPD'!H:H)*
             (E5823='2.1.trackMPD'!F:F),
0))</f>
        <v>#N/A</v>
      </c>
    </row>
    <row r="5824" spans="1:9" x14ac:dyDescent="0.2">
      <c r="A5824" s="160" t="s">
        <v>29</v>
      </c>
      <c r="B5824" s="160" t="s">
        <v>148</v>
      </c>
      <c r="C5824" s="160">
        <f>_xlfn.XLOOKUP(B5824,'2.1.trackMPD'!$R$7:$R$29,'2.1.trackMPD'!$T$7:$T$29)</f>
        <v>6</v>
      </c>
      <c r="D5824" s="160">
        <v>100</v>
      </c>
      <c r="E5824" s="160" t="s">
        <v>6395</v>
      </c>
      <c r="F5824" s="160" t="s">
        <v>110</v>
      </c>
      <c r="G5824" s="160" t="s">
        <v>124</v>
      </c>
      <c r="H5824" s="160" t="s">
        <v>6393</v>
      </c>
      <c r="I5824" s="160" t="e" cm="1">
        <f t="array" ref="I5824">INDEX('2.1.trackMPD'!K:K/(24*60*60),
       MATCH(1,
             (A5824='2.1.trackMPD'!A:A)*
             (C5824='2.1.trackMPD'!D:D)*
             (D5824/10^6='2.1.trackMPD'!H:H)*
             (E5824='2.1.trackMPD'!F:F),
0))</f>
        <v>#N/A</v>
      </c>
    </row>
    <row r="5825" spans="1:9" x14ac:dyDescent="0.2">
      <c r="A5825" s="160" t="s">
        <v>29</v>
      </c>
      <c r="B5825" s="160" t="s">
        <v>148</v>
      </c>
      <c r="C5825" s="160">
        <f>_xlfn.XLOOKUP(B5825,'2.1.trackMPD'!$R$7:$R$29,'2.1.trackMPD'!$T$7:$T$29)</f>
        <v>6</v>
      </c>
      <c r="D5825" s="160">
        <v>100</v>
      </c>
      <c r="E5825" s="160" t="s">
        <v>6395</v>
      </c>
      <c r="F5825" s="160" t="s">
        <v>110</v>
      </c>
      <c r="G5825" s="160" t="s">
        <v>140</v>
      </c>
      <c r="H5825" s="160" t="s">
        <v>6393</v>
      </c>
      <c r="I5825" s="160" t="e" cm="1">
        <f t="array" ref="I5825">INDEX('2.1.trackMPD'!L:L/(24*60*60),
       MATCH(1,
             (A5825='2.1.trackMPD'!A:A)*
             (C5825='2.1.trackMPD'!D:D)*
             (D5825/10^6='2.1.trackMPD'!H:H)*
             (E5825='2.1.trackMPD'!F:F),
0))</f>
        <v>#N/A</v>
      </c>
    </row>
    <row r="5826" spans="1:9" x14ac:dyDescent="0.2">
      <c r="A5826" s="160" t="s">
        <v>29</v>
      </c>
      <c r="B5826" s="160" t="s">
        <v>149</v>
      </c>
      <c r="C5826" s="160">
        <f>_xlfn.XLOOKUP(B5826,'2.1.trackMPD'!$R$7:$R$29,'2.1.trackMPD'!$T$7:$T$29)</f>
        <v>6</v>
      </c>
      <c r="D5826" s="160">
        <v>1</v>
      </c>
      <c r="E5826" s="160" t="s">
        <v>6390</v>
      </c>
      <c r="F5826" s="160" t="s">
        <v>110</v>
      </c>
      <c r="G5826" s="160" t="s">
        <v>124</v>
      </c>
      <c r="H5826" s="160" t="s">
        <v>6392</v>
      </c>
      <c r="I5826" s="160" cm="1">
        <f t="array" ref="I5826">INDEX('2.1.trackMPD'!I:I/(24*60*60),
       MATCH(1,
             (A5826='2.1.trackMPD'!A:A)*
             (C5826='2.1.trackMPD'!D:D)*
             (D5826/10^6='2.1.trackMPD'!H:H)*
             (E5826='2.1.trackMPD'!F:F),
0))</f>
        <v>4.76365210128037E-6</v>
      </c>
    </row>
    <row r="5827" spans="1:9" x14ac:dyDescent="0.2">
      <c r="A5827" s="160" t="s">
        <v>29</v>
      </c>
      <c r="B5827" s="160" t="s">
        <v>149</v>
      </c>
      <c r="C5827" s="160">
        <f>_xlfn.XLOOKUP(B5827,'2.1.trackMPD'!$R$7:$R$29,'2.1.trackMPD'!$T$7:$T$29)</f>
        <v>6</v>
      </c>
      <c r="D5827" s="160">
        <v>1</v>
      </c>
      <c r="E5827" s="160" t="s">
        <v>6390</v>
      </c>
      <c r="F5827" s="160" t="s">
        <v>110</v>
      </c>
      <c r="G5827" s="160" t="s">
        <v>140</v>
      </c>
      <c r="H5827" s="160" t="s">
        <v>6392</v>
      </c>
      <c r="I5827" s="160" cm="1">
        <f t="array" ref="I5827">INDEX('2.1.trackMPD'!J:J/(24*60*60),
       MATCH(1,
             (A5827='2.1.trackMPD'!A:A)*
             (C5827='2.1.trackMPD'!D:D)*
             (D5827/10^6='2.1.trackMPD'!H:H)*
             (E5827='2.1.trackMPD'!F:F),
0))</f>
        <v>3.0960989552834607E-5</v>
      </c>
    </row>
    <row r="5828" spans="1:9" x14ac:dyDescent="0.2">
      <c r="A5828" s="160" t="s">
        <v>29</v>
      </c>
      <c r="B5828" s="160" t="s">
        <v>149</v>
      </c>
      <c r="C5828" s="160">
        <f>_xlfn.XLOOKUP(B5828,'2.1.trackMPD'!$R$7:$R$29,'2.1.trackMPD'!$T$7:$T$29)</f>
        <v>6</v>
      </c>
      <c r="D5828" s="160">
        <v>1</v>
      </c>
      <c r="E5828" s="160" t="s">
        <v>6390</v>
      </c>
      <c r="F5828" s="160" t="s">
        <v>110</v>
      </c>
      <c r="G5828" s="160" t="s">
        <v>124</v>
      </c>
      <c r="H5828" s="160" t="s">
        <v>6393</v>
      </c>
      <c r="I5828" s="160" cm="1">
        <f t="array" ref="I5828">INDEX('2.1.trackMPD'!K:K/(24*60*60),
       MATCH(1,
             (A5828='2.1.trackMPD'!A:A)*
             (C5828='2.1.trackMPD'!D:D)*
             (D5828/10^6='2.1.trackMPD'!H:H)*
             (E5828='2.1.trackMPD'!F:F),
0))</f>
        <v>0</v>
      </c>
    </row>
    <row r="5829" spans="1:9" x14ac:dyDescent="0.2">
      <c r="A5829" s="160" t="s">
        <v>29</v>
      </c>
      <c r="B5829" s="160" t="s">
        <v>149</v>
      </c>
      <c r="C5829" s="160">
        <f>_xlfn.XLOOKUP(B5829,'2.1.trackMPD'!$R$7:$R$29,'2.1.trackMPD'!$T$7:$T$29)</f>
        <v>6</v>
      </c>
      <c r="D5829" s="160">
        <v>1</v>
      </c>
      <c r="E5829" s="160" t="s">
        <v>6390</v>
      </c>
      <c r="F5829" s="160" t="s">
        <v>110</v>
      </c>
      <c r="G5829" s="160" t="s">
        <v>140</v>
      </c>
      <c r="H5829" s="160" t="s">
        <v>6393</v>
      </c>
      <c r="I5829" s="160" cm="1">
        <f t="array" ref="I5829">INDEX('2.1.trackMPD'!L:L/(24*60*60),
       MATCH(1,
             (A5829='2.1.trackMPD'!A:A)*
             (C5829='2.1.trackMPD'!D:D)*
             (D5829/10^6='2.1.trackMPD'!H:H)*
             (E5829='2.1.trackMPD'!F:F),
0))</f>
        <v>0</v>
      </c>
    </row>
    <row r="5830" spans="1:9" x14ac:dyDescent="0.2">
      <c r="A5830" s="160" t="s">
        <v>29</v>
      </c>
      <c r="B5830" s="160" t="s">
        <v>149</v>
      </c>
      <c r="C5830" s="160">
        <f>_xlfn.XLOOKUP(B5830,'2.1.trackMPD'!$R$7:$R$29,'2.1.trackMPD'!$T$7:$T$29)</f>
        <v>6</v>
      </c>
      <c r="D5830" s="160">
        <v>10</v>
      </c>
      <c r="E5830" s="160" t="s">
        <v>6390</v>
      </c>
      <c r="F5830" s="160" t="s">
        <v>110</v>
      </c>
      <c r="G5830" s="160" t="s">
        <v>124</v>
      </c>
      <c r="H5830" s="160" t="s">
        <v>6392</v>
      </c>
      <c r="I5830" s="160" cm="1">
        <f t="array" ref="I5830">INDEX('2.1.trackMPD'!I:I/(24*60*60),
       MATCH(1,
             (A5830='2.1.trackMPD'!A:A)*
             (C5830='2.1.trackMPD'!D:D)*
             (D5830/10^6='2.1.trackMPD'!H:H)*
             (E5830='2.1.trackMPD'!F:F),
0))</f>
        <v>9.0543262699099084E-6</v>
      </c>
    </row>
    <row r="5831" spans="1:9" x14ac:dyDescent="0.2">
      <c r="A5831" s="160" t="s">
        <v>29</v>
      </c>
      <c r="B5831" s="160" t="s">
        <v>149</v>
      </c>
      <c r="C5831" s="160">
        <f>_xlfn.XLOOKUP(B5831,'2.1.trackMPD'!$R$7:$R$29,'2.1.trackMPD'!$T$7:$T$29)</f>
        <v>6</v>
      </c>
      <c r="D5831" s="160">
        <v>10</v>
      </c>
      <c r="E5831" s="160" t="s">
        <v>6390</v>
      </c>
      <c r="F5831" s="160" t="s">
        <v>110</v>
      </c>
      <c r="G5831" s="160" t="s">
        <v>140</v>
      </c>
      <c r="H5831" s="160" t="s">
        <v>6392</v>
      </c>
      <c r="I5831" s="160" cm="1">
        <f t="array" ref="I5831">INDEX('2.1.trackMPD'!J:J/(24*60*60),
       MATCH(1,
             (A5831='2.1.trackMPD'!A:A)*
             (C5831='2.1.trackMPD'!D:D)*
             (D5831/10^6='2.1.trackMPD'!H:H)*
             (E5831='2.1.trackMPD'!F:F),
0))</f>
        <v>3.5015122380118635E-5</v>
      </c>
    </row>
    <row r="5832" spans="1:9" x14ac:dyDescent="0.2">
      <c r="A5832" s="160" t="s">
        <v>29</v>
      </c>
      <c r="B5832" s="160" t="s">
        <v>149</v>
      </c>
      <c r="C5832" s="160">
        <f>_xlfn.XLOOKUP(B5832,'2.1.trackMPD'!$R$7:$R$29,'2.1.trackMPD'!$T$7:$T$29)</f>
        <v>6</v>
      </c>
      <c r="D5832" s="160">
        <v>10</v>
      </c>
      <c r="E5832" s="160" t="s">
        <v>6390</v>
      </c>
      <c r="F5832" s="160" t="s">
        <v>110</v>
      </c>
      <c r="G5832" s="160" t="s">
        <v>124</v>
      </c>
      <c r="H5832" s="160" t="s">
        <v>6393</v>
      </c>
      <c r="I5832" s="160" cm="1">
        <f t="array" ref="I5832">INDEX('2.1.trackMPD'!K:K/(24*60*60),
       MATCH(1,
             (A5832='2.1.trackMPD'!A:A)*
             (C5832='2.1.trackMPD'!D:D)*
             (D5832/10^6='2.1.trackMPD'!H:H)*
             (E5832='2.1.trackMPD'!F:F),
0))</f>
        <v>0</v>
      </c>
    </row>
    <row r="5833" spans="1:9" x14ac:dyDescent="0.2">
      <c r="A5833" s="160" t="s">
        <v>29</v>
      </c>
      <c r="B5833" s="160" t="s">
        <v>149</v>
      </c>
      <c r="C5833" s="160">
        <f>_xlfn.XLOOKUP(B5833,'2.1.trackMPD'!$R$7:$R$29,'2.1.trackMPD'!$T$7:$T$29)</f>
        <v>6</v>
      </c>
      <c r="D5833" s="160">
        <v>10</v>
      </c>
      <c r="E5833" s="160" t="s">
        <v>6390</v>
      </c>
      <c r="F5833" s="160" t="s">
        <v>110</v>
      </c>
      <c r="G5833" s="160" t="s">
        <v>140</v>
      </c>
      <c r="H5833" s="160" t="s">
        <v>6393</v>
      </c>
      <c r="I5833" s="160" cm="1">
        <f t="array" ref="I5833">INDEX('2.1.trackMPD'!L:L/(24*60*60),
       MATCH(1,
             (A5833='2.1.trackMPD'!A:A)*
             (C5833='2.1.trackMPD'!D:D)*
             (D5833/10^6='2.1.trackMPD'!H:H)*
             (E5833='2.1.trackMPD'!F:F),
0))</f>
        <v>0</v>
      </c>
    </row>
    <row r="5834" spans="1:9" x14ac:dyDescent="0.2">
      <c r="A5834" s="160" t="s">
        <v>29</v>
      </c>
      <c r="B5834" s="160" t="s">
        <v>149</v>
      </c>
      <c r="C5834" s="160">
        <f>_xlfn.XLOOKUP(B5834,'2.1.trackMPD'!$R$7:$R$29,'2.1.trackMPD'!$T$7:$T$29)</f>
        <v>6</v>
      </c>
      <c r="D5834" s="160">
        <v>100</v>
      </c>
      <c r="E5834" s="160" t="s">
        <v>6390</v>
      </c>
      <c r="F5834" s="160" t="s">
        <v>110</v>
      </c>
      <c r="G5834" s="160" t="s">
        <v>124</v>
      </c>
      <c r="H5834" s="160" t="s">
        <v>6392</v>
      </c>
      <c r="I5834" s="160" cm="1">
        <f t="array" ref="I5834">INDEX('2.1.trackMPD'!I:I/(24*60*60),
       MATCH(1,
             (A5834='2.1.trackMPD'!A:A)*
             (C5834='2.1.trackMPD'!D:D)*
             (D5834/10^6='2.1.trackMPD'!H:H)*
             (E5834='2.1.trackMPD'!F:F),
0))</f>
        <v>1.9078839014052083E-3</v>
      </c>
    </row>
    <row r="5835" spans="1:9" x14ac:dyDescent="0.2">
      <c r="A5835" s="160" t="s">
        <v>29</v>
      </c>
      <c r="B5835" s="160" t="s">
        <v>149</v>
      </c>
      <c r="C5835" s="160">
        <f>_xlfn.XLOOKUP(B5835,'2.1.trackMPD'!$R$7:$R$29,'2.1.trackMPD'!$T$7:$T$29)</f>
        <v>6</v>
      </c>
      <c r="D5835" s="160">
        <v>100</v>
      </c>
      <c r="E5835" s="160" t="s">
        <v>6390</v>
      </c>
      <c r="F5835" s="160" t="s">
        <v>110</v>
      </c>
      <c r="G5835" s="160" t="s">
        <v>140</v>
      </c>
      <c r="H5835" s="160" t="s">
        <v>6392</v>
      </c>
      <c r="I5835" s="160" cm="1">
        <f t="array" ref="I5835">INDEX('2.1.trackMPD'!J:J/(24*60*60),
       MATCH(1,
             (A5835='2.1.trackMPD'!A:A)*
             (C5835='2.1.trackMPD'!D:D)*
             (D5835/10^6='2.1.trackMPD'!H:H)*
             (E5835='2.1.trackMPD'!F:F),
0))</f>
        <v>1.5902852927717824E-3</v>
      </c>
    </row>
    <row r="5836" spans="1:9" x14ac:dyDescent="0.2">
      <c r="A5836" s="160" t="s">
        <v>29</v>
      </c>
      <c r="B5836" s="160" t="s">
        <v>149</v>
      </c>
      <c r="C5836" s="160">
        <f>_xlfn.XLOOKUP(B5836,'2.1.trackMPD'!$R$7:$R$29,'2.1.trackMPD'!$T$7:$T$29)</f>
        <v>6</v>
      </c>
      <c r="D5836" s="160">
        <v>100</v>
      </c>
      <c r="E5836" s="160" t="s">
        <v>6390</v>
      </c>
      <c r="F5836" s="160" t="s">
        <v>110</v>
      </c>
      <c r="G5836" s="160" t="s">
        <v>124</v>
      </c>
      <c r="H5836" s="160" t="s">
        <v>6393</v>
      </c>
      <c r="I5836" s="160" cm="1">
        <f t="array" ref="I5836">INDEX('2.1.trackMPD'!K:K/(24*60*60),
       MATCH(1,
             (A5836='2.1.trackMPD'!A:A)*
             (C5836='2.1.trackMPD'!D:D)*
             (D5836/10^6='2.1.trackMPD'!H:H)*
             (E5836='2.1.trackMPD'!F:F),
0))</f>
        <v>0</v>
      </c>
    </row>
    <row r="5837" spans="1:9" x14ac:dyDescent="0.2">
      <c r="A5837" s="160" t="s">
        <v>29</v>
      </c>
      <c r="B5837" s="160" t="s">
        <v>149</v>
      </c>
      <c r="C5837" s="160">
        <f>_xlfn.XLOOKUP(B5837,'2.1.trackMPD'!$R$7:$R$29,'2.1.trackMPD'!$T$7:$T$29)</f>
        <v>6</v>
      </c>
      <c r="D5837" s="160">
        <v>100</v>
      </c>
      <c r="E5837" s="160" t="s">
        <v>6390</v>
      </c>
      <c r="F5837" s="160" t="s">
        <v>110</v>
      </c>
      <c r="G5837" s="160" t="s">
        <v>140</v>
      </c>
      <c r="H5837" s="160" t="s">
        <v>6393</v>
      </c>
      <c r="I5837" s="160" cm="1">
        <f t="array" ref="I5837">INDEX('2.1.trackMPD'!L:L/(24*60*60),
       MATCH(1,
             (A5837='2.1.trackMPD'!A:A)*
             (C5837='2.1.trackMPD'!D:D)*
             (D5837/10^6='2.1.trackMPD'!H:H)*
             (E5837='2.1.trackMPD'!F:F),
0))</f>
        <v>0</v>
      </c>
    </row>
    <row r="5838" spans="1:9" x14ac:dyDescent="0.2">
      <c r="A5838" s="160" t="s">
        <v>29</v>
      </c>
      <c r="B5838" s="160" t="s">
        <v>149</v>
      </c>
      <c r="C5838" s="160">
        <f>_xlfn.XLOOKUP(B5838,'2.1.trackMPD'!$R$7:$R$29,'2.1.trackMPD'!$T$7:$T$29)</f>
        <v>6</v>
      </c>
      <c r="D5838" s="160">
        <v>1000</v>
      </c>
      <c r="E5838" s="160" t="s">
        <v>6390</v>
      </c>
      <c r="F5838" s="160" t="s">
        <v>110</v>
      </c>
      <c r="G5838" s="160" t="s">
        <v>124</v>
      </c>
      <c r="H5838" s="160" t="s">
        <v>6392</v>
      </c>
      <c r="I5838" s="160" cm="1">
        <f t="array" ref="I5838">INDEX('2.1.trackMPD'!I:I/(24*60*60),
       MATCH(1,
             (A5838='2.1.trackMPD'!A:A)*
             (C5838='2.1.trackMPD'!D:D)*
             (D5838/10^6='2.1.trackMPD'!H:H)*
             (E5838='2.1.trackMPD'!F:F),
0))</f>
        <v>6.9026517600309145E-2</v>
      </c>
    </row>
    <row r="5839" spans="1:9" x14ac:dyDescent="0.2">
      <c r="A5839" s="160" t="s">
        <v>29</v>
      </c>
      <c r="B5839" s="160" t="s">
        <v>149</v>
      </c>
      <c r="C5839" s="160">
        <f>_xlfn.XLOOKUP(B5839,'2.1.trackMPD'!$R$7:$R$29,'2.1.trackMPD'!$T$7:$T$29)</f>
        <v>6</v>
      </c>
      <c r="D5839" s="160">
        <v>1000</v>
      </c>
      <c r="E5839" s="160" t="s">
        <v>6390</v>
      </c>
      <c r="F5839" s="160" t="s">
        <v>110</v>
      </c>
      <c r="G5839" s="160" t="s">
        <v>140</v>
      </c>
      <c r="H5839" s="160" t="s">
        <v>6392</v>
      </c>
      <c r="I5839" s="160" cm="1">
        <f t="array" ref="I5839">INDEX('2.1.trackMPD'!J:J/(24*60*60),
       MATCH(1,
             (A5839='2.1.trackMPD'!A:A)*
             (C5839='2.1.trackMPD'!D:D)*
             (D5839/10^6='2.1.trackMPD'!H:H)*
             (E5839='2.1.trackMPD'!F:F),
0))</f>
        <v>5.8407045267688307E-2</v>
      </c>
    </row>
    <row r="5840" spans="1:9" x14ac:dyDescent="0.2">
      <c r="A5840" s="160" t="s">
        <v>29</v>
      </c>
      <c r="B5840" s="160" t="s">
        <v>149</v>
      </c>
      <c r="C5840" s="160">
        <f>_xlfn.XLOOKUP(B5840,'2.1.trackMPD'!$R$7:$R$29,'2.1.trackMPD'!$T$7:$T$29)</f>
        <v>6</v>
      </c>
      <c r="D5840" s="160">
        <v>1000</v>
      </c>
      <c r="E5840" s="160" t="s">
        <v>6390</v>
      </c>
      <c r="F5840" s="160" t="s">
        <v>110</v>
      </c>
      <c r="G5840" s="160" t="s">
        <v>124</v>
      </c>
      <c r="H5840" s="160" t="s">
        <v>6393</v>
      </c>
      <c r="I5840" s="160" cm="1">
        <f t="array" ref="I5840">INDEX('2.1.trackMPD'!K:K/(24*60*60),
       MATCH(1,
             (A5840='2.1.trackMPD'!A:A)*
             (C5840='2.1.trackMPD'!D:D)*
             (D5840/10^6='2.1.trackMPD'!H:H)*
             (E5840='2.1.trackMPD'!F:F),
0))</f>
        <v>0</v>
      </c>
    </row>
    <row r="5841" spans="1:9" x14ac:dyDescent="0.2">
      <c r="A5841" s="160" t="s">
        <v>29</v>
      </c>
      <c r="B5841" s="160" t="s">
        <v>149</v>
      </c>
      <c r="C5841" s="160">
        <f>_xlfn.XLOOKUP(B5841,'2.1.trackMPD'!$R$7:$R$29,'2.1.trackMPD'!$T$7:$T$29)</f>
        <v>6</v>
      </c>
      <c r="D5841" s="160">
        <v>1000</v>
      </c>
      <c r="E5841" s="160" t="s">
        <v>6390</v>
      </c>
      <c r="F5841" s="160" t="s">
        <v>110</v>
      </c>
      <c r="G5841" s="160" t="s">
        <v>140</v>
      </c>
      <c r="H5841" s="160" t="s">
        <v>6393</v>
      </c>
      <c r="I5841" s="160" cm="1">
        <f t="array" ref="I5841">INDEX('2.1.trackMPD'!L:L/(24*60*60),
       MATCH(1,
             (A5841='2.1.trackMPD'!A:A)*
             (C5841='2.1.trackMPD'!D:D)*
             (D5841/10^6='2.1.trackMPD'!H:H)*
             (E5841='2.1.trackMPD'!F:F),
0))</f>
        <v>0</v>
      </c>
    </row>
    <row r="5842" spans="1:9" x14ac:dyDescent="0.2">
      <c r="A5842" s="160" t="s">
        <v>29</v>
      </c>
      <c r="B5842" s="160" t="s">
        <v>149</v>
      </c>
      <c r="C5842" s="160">
        <f>_xlfn.XLOOKUP(B5842,'2.1.trackMPD'!$R$7:$R$29,'2.1.trackMPD'!$T$7:$T$29)</f>
        <v>6</v>
      </c>
      <c r="D5842" s="160">
        <v>5000</v>
      </c>
      <c r="E5842" s="160" t="s">
        <v>6390</v>
      </c>
      <c r="F5842" s="160" t="s">
        <v>110</v>
      </c>
      <c r="G5842" s="160" t="s">
        <v>124</v>
      </c>
      <c r="H5842" s="160" t="s">
        <v>6392</v>
      </c>
      <c r="I5842" s="160" cm="1">
        <f t="array" ref="I5842">INDEX('2.1.trackMPD'!I:I/(24*60*60),
       MATCH(1,
             (A5842='2.1.trackMPD'!A:A)*
             (C5842='2.1.trackMPD'!D:D)*
             (D5842/10^6='2.1.trackMPD'!H:H)*
             (E5842='2.1.trackMPD'!F:F),
0))</f>
        <v>0.27223873585785879</v>
      </c>
    </row>
    <row r="5843" spans="1:9" x14ac:dyDescent="0.2">
      <c r="A5843" s="160" t="s">
        <v>29</v>
      </c>
      <c r="B5843" s="160" t="s">
        <v>149</v>
      </c>
      <c r="C5843" s="160">
        <f>_xlfn.XLOOKUP(B5843,'2.1.trackMPD'!$R$7:$R$29,'2.1.trackMPD'!$T$7:$T$29)</f>
        <v>6</v>
      </c>
      <c r="D5843" s="160">
        <v>5000</v>
      </c>
      <c r="E5843" s="160" t="s">
        <v>6390</v>
      </c>
      <c r="F5843" s="160" t="s">
        <v>110</v>
      </c>
      <c r="G5843" s="160" t="s">
        <v>140</v>
      </c>
      <c r="H5843" s="160" t="s">
        <v>6392</v>
      </c>
      <c r="I5843" s="160" cm="1">
        <f t="array" ref="I5843">INDEX('2.1.trackMPD'!J:J/(24*60*60),
       MATCH(1,
             (A5843='2.1.trackMPD'!A:A)*
             (C5843='2.1.trackMPD'!D:D)*
             (D5843/10^6='2.1.trackMPD'!H:H)*
             (E5843='2.1.trackMPD'!F:F),
0))</f>
        <v>0.23035559245581597</v>
      </c>
    </row>
    <row r="5844" spans="1:9" x14ac:dyDescent="0.2">
      <c r="A5844" s="160" t="s">
        <v>29</v>
      </c>
      <c r="B5844" s="160" t="s">
        <v>149</v>
      </c>
      <c r="C5844" s="160">
        <f>_xlfn.XLOOKUP(B5844,'2.1.trackMPD'!$R$7:$R$29,'2.1.trackMPD'!$T$7:$T$29)</f>
        <v>6</v>
      </c>
      <c r="D5844" s="160">
        <v>5000</v>
      </c>
      <c r="E5844" s="160" t="s">
        <v>6390</v>
      </c>
      <c r="F5844" s="160" t="s">
        <v>110</v>
      </c>
      <c r="G5844" s="160" t="s">
        <v>124</v>
      </c>
      <c r="H5844" s="160" t="s">
        <v>6393</v>
      </c>
      <c r="I5844" s="160" cm="1">
        <f t="array" ref="I5844">INDEX('2.1.trackMPD'!K:K/(24*60*60),
       MATCH(1,
             (A5844='2.1.trackMPD'!A:A)*
             (C5844='2.1.trackMPD'!D:D)*
             (D5844/10^6='2.1.trackMPD'!H:H)*
             (E5844='2.1.trackMPD'!F:F),
0))</f>
        <v>0</v>
      </c>
    </row>
    <row r="5845" spans="1:9" x14ac:dyDescent="0.2">
      <c r="A5845" s="160" t="s">
        <v>29</v>
      </c>
      <c r="B5845" s="160" t="s">
        <v>149</v>
      </c>
      <c r="C5845" s="160">
        <f>_xlfn.XLOOKUP(B5845,'2.1.trackMPD'!$R$7:$R$29,'2.1.trackMPD'!$T$7:$T$29)</f>
        <v>6</v>
      </c>
      <c r="D5845" s="160">
        <v>5000</v>
      </c>
      <c r="E5845" s="160" t="s">
        <v>6390</v>
      </c>
      <c r="F5845" s="160" t="s">
        <v>110</v>
      </c>
      <c r="G5845" s="160" t="s">
        <v>140</v>
      </c>
      <c r="H5845" s="160" t="s">
        <v>6393</v>
      </c>
      <c r="I5845" s="160" cm="1">
        <f t="array" ref="I5845">INDEX('2.1.trackMPD'!L:L/(24*60*60),
       MATCH(1,
             (A5845='2.1.trackMPD'!A:A)*
             (C5845='2.1.trackMPD'!D:D)*
             (D5845/10^6='2.1.trackMPD'!H:H)*
             (E5845='2.1.trackMPD'!F:F),
0))</f>
        <v>0</v>
      </c>
    </row>
    <row r="5846" spans="1:9" x14ac:dyDescent="0.2">
      <c r="A5846" s="160" t="s">
        <v>29</v>
      </c>
      <c r="B5846" s="160" t="s">
        <v>149</v>
      </c>
      <c r="C5846" s="160">
        <f>_xlfn.XLOOKUP(B5846,'2.1.trackMPD'!$R$7:$R$29,'2.1.trackMPD'!$T$7:$T$29)</f>
        <v>6</v>
      </c>
      <c r="D5846" s="160">
        <v>1</v>
      </c>
      <c r="E5846" s="160" t="s">
        <v>6394</v>
      </c>
      <c r="F5846" s="160" t="s">
        <v>110</v>
      </c>
      <c r="G5846" s="160" t="s">
        <v>124</v>
      </c>
      <c r="H5846" s="160" t="s">
        <v>6392</v>
      </c>
      <c r="I5846" s="160" cm="1">
        <f t="array" ref="I5846">INDEX('2.1.trackMPD'!I:I/(24*60*60),
       MATCH(1,
             (A5846='2.1.trackMPD'!A:A)*
             (C5846='2.1.trackMPD'!D:D)*
             (D5846/10^6='2.1.trackMPD'!H:H)*
             (E5846='2.1.trackMPD'!F:F),
0))</f>
        <v>4.6847173377966895E-6</v>
      </c>
    </row>
    <row r="5847" spans="1:9" x14ac:dyDescent="0.2">
      <c r="A5847" s="160" t="s">
        <v>29</v>
      </c>
      <c r="B5847" s="160" t="s">
        <v>149</v>
      </c>
      <c r="C5847" s="160">
        <f>_xlfn.XLOOKUP(B5847,'2.1.trackMPD'!$R$7:$R$29,'2.1.trackMPD'!$T$7:$T$29)</f>
        <v>6</v>
      </c>
      <c r="D5847" s="160">
        <v>1</v>
      </c>
      <c r="E5847" s="160" t="s">
        <v>6394</v>
      </c>
      <c r="F5847" s="160" t="s">
        <v>110</v>
      </c>
      <c r="G5847" s="160" t="s">
        <v>140</v>
      </c>
      <c r="H5847" s="160" t="s">
        <v>6392</v>
      </c>
      <c r="I5847" s="160" cm="1">
        <f t="array" ref="I5847">INDEX('2.1.trackMPD'!J:J/(24*60*60),
       MATCH(1,
             (A5847='2.1.trackMPD'!A:A)*
             (C5847='2.1.trackMPD'!D:D)*
             (D5847/10^6='2.1.trackMPD'!H:H)*
             (E5847='2.1.trackMPD'!F:F),
0))</f>
        <v>2.7374464520920833E-5</v>
      </c>
    </row>
    <row r="5848" spans="1:9" x14ac:dyDescent="0.2">
      <c r="A5848" s="160" t="s">
        <v>29</v>
      </c>
      <c r="B5848" s="160" t="s">
        <v>149</v>
      </c>
      <c r="C5848" s="160">
        <f>_xlfn.XLOOKUP(B5848,'2.1.trackMPD'!$R$7:$R$29,'2.1.trackMPD'!$T$7:$T$29)</f>
        <v>6</v>
      </c>
      <c r="D5848" s="160">
        <v>1</v>
      </c>
      <c r="E5848" s="160" t="s">
        <v>6394</v>
      </c>
      <c r="F5848" s="160" t="s">
        <v>110</v>
      </c>
      <c r="G5848" s="160" t="s">
        <v>124</v>
      </c>
      <c r="H5848" s="160" t="s">
        <v>6393</v>
      </c>
      <c r="I5848" s="160" cm="1">
        <f t="array" ref="I5848">INDEX('2.1.trackMPD'!K:K/(24*60*60),
       MATCH(1,
             (A5848='2.1.trackMPD'!A:A)*
             (C5848='2.1.trackMPD'!D:D)*
             (D5848/10^6='2.1.trackMPD'!H:H)*
             (E5848='2.1.trackMPD'!F:F),
0))</f>
        <v>0</v>
      </c>
    </row>
    <row r="5849" spans="1:9" x14ac:dyDescent="0.2">
      <c r="A5849" s="160" t="s">
        <v>29</v>
      </c>
      <c r="B5849" s="160" t="s">
        <v>149</v>
      </c>
      <c r="C5849" s="160">
        <f>_xlfn.XLOOKUP(B5849,'2.1.trackMPD'!$R$7:$R$29,'2.1.trackMPD'!$T$7:$T$29)</f>
        <v>6</v>
      </c>
      <c r="D5849" s="160">
        <v>1</v>
      </c>
      <c r="E5849" s="160" t="s">
        <v>6394</v>
      </c>
      <c r="F5849" s="160" t="s">
        <v>110</v>
      </c>
      <c r="G5849" s="160" t="s">
        <v>140</v>
      </c>
      <c r="H5849" s="160" t="s">
        <v>6393</v>
      </c>
      <c r="I5849" s="160" cm="1">
        <f t="array" ref="I5849">INDEX('2.1.trackMPD'!L:L/(24*60*60),
       MATCH(1,
             (A5849='2.1.trackMPD'!A:A)*
             (C5849='2.1.trackMPD'!D:D)*
             (D5849/10^6='2.1.trackMPD'!H:H)*
             (E5849='2.1.trackMPD'!F:F),
0))</f>
        <v>0</v>
      </c>
    </row>
    <row r="5850" spans="1:9" x14ac:dyDescent="0.2">
      <c r="A5850" s="160" t="s">
        <v>29</v>
      </c>
      <c r="B5850" s="160" t="s">
        <v>149</v>
      </c>
      <c r="C5850" s="160">
        <f>_xlfn.XLOOKUP(B5850,'2.1.trackMPD'!$R$7:$R$29,'2.1.trackMPD'!$T$7:$T$29)</f>
        <v>6</v>
      </c>
      <c r="D5850" s="160">
        <v>10</v>
      </c>
      <c r="E5850" s="160" t="s">
        <v>6394</v>
      </c>
      <c r="F5850" s="160" t="s">
        <v>110</v>
      </c>
      <c r="G5850" s="160" t="s">
        <v>124</v>
      </c>
      <c r="H5850" s="160" t="s">
        <v>6392</v>
      </c>
      <c r="I5850" s="160" cm="1">
        <f t="array" ref="I5850">INDEX('2.1.trackMPD'!I:I/(24*60*60),
       MATCH(1,
             (A5850='2.1.trackMPD'!A:A)*
             (C5850='2.1.trackMPD'!D:D)*
             (D5850/10^6='2.1.trackMPD'!H:H)*
             (E5850='2.1.trackMPD'!F:F),
0))</f>
        <v>6.9867587563387498E-5</v>
      </c>
    </row>
    <row r="5851" spans="1:9" x14ac:dyDescent="0.2">
      <c r="A5851" s="160" t="s">
        <v>29</v>
      </c>
      <c r="B5851" s="160" t="s">
        <v>149</v>
      </c>
      <c r="C5851" s="160">
        <f>_xlfn.XLOOKUP(B5851,'2.1.trackMPD'!$R$7:$R$29,'2.1.trackMPD'!$T$7:$T$29)</f>
        <v>6</v>
      </c>
      <c r="D5851" s="160">
        <v>10</v>
      </c>
      <c r="E5851" s="160" t="s">
        <v>6394</v>
      </c>
      <c r="F5851" s="160" t="s">
        <v>110</v>
      </c>
      <c r="G5851" s="160" t="s">
        <v>140</v>
      </c>
      <c r="H5851" s="160" t="s">
        <v>6392</v>
      </c>
      <c r="I5851" s="160" cm="1">
        <f t="array" ref="I5851">INDEX('2.1.trackMPD'!J:J/(24*60*60),
       MATCH(1,
             (A5851='2.1.trackMPD'!A:A)*
             (C5851='2.1.trackMPD'!D:D)*
             (D5851/10^6='2.1.trackMPD'!H:H)*
             (E5851='2.1.trackMPD'!F:F),
0))</f>
        <v>7.3893499774024769E-5</v>
      </c>
    </row>
    <row r="5852" spans="1:9" x14ac:dyDescent="0.2">
      <c r="A5852" s="160" t="s">
        <v>29</v>
      </c>
      <c r="B5852" s="160" t="s">
        <v>149</v>
      </c>
      <c r="C5852" s="160">
        <f>_xlfn.XLOOKUP(B5852,'2.1.trackMPD'!$R$7:$R$29,'2.1.trackMPD'!$T$7:$T$29)</f>
        <v>6</v>
      </c>
      <c r="D5852" s="160">
        <v>10</v>
      </c>
      <c r="E5852" s="160" t="s">
        <v>6394</v>
      </c>
      <c r="F5852" s="160" t="s">
        <v>110</v>
      </c>
      <c r="G5852" s="160" t="s">
        <v>124</v>
      </c>
      <c r="H5852" s="160" t="s">
        <v>6393</v>
      </c>
      <c r="I5852" s="160" cm="1">
        <f t="array" ref="I5852">INDEX('2.1.trackMPD'!K:K/(24*60*60),
       MATCH(1,
             (A5852='2.1.trackMPD'!A:A)*
             (C5852='2.1.trackMPD'!D:D)*
             (D5852/10^6='2.1.trackMPD'!H:H)*
             (E5852='2.1.trackMPD'!F:F),
0))</f>
        <v>0</v>
      </c>
    </row>
    <row r="5853" spans="1:9" x14ac:dyDescent="0.2">
      <c r="A5853" s="160" t="s">
        <v>29</v>
      </c>
      <c r="B5853" s="160" t="s">
        <v>149</v>
      </c>
      <c r="C5853" s="160">
        <f>_xlfn.XLOOKUP(B5853,'2.1.trackMPD'!$R$7:$R$29,'2.1.trackMPD'!$T$7:$T$29)</f>
        <v>6</v>
      </c>
      <c r="D5853" s="160">
        <v>10</v>
      </c>
      <c r="E5853" s="160" t="s">
        <v>6394</v>
      </c>
      <c r="F5853" s="160" t="s">
        <v>110</v>
      </c>
      <c r="G5853" s="160" t="s">
        <v>140</v>
      </c>
      <c r="H5853" s="160" t="s">
        <v>6393</v>
      </c>
      <c r="I5853" s="160" cm="1">
        <f t="array" ref="I5853">INDEX('2.1.trackMPD'!L:L/(24*60*60),
       MATCH(1,
             (A5853='2.1.trackMPD'!A:A)*
             (C5853='2.1.trackMPD'!D:D)*
             (D5853/10^6='2.1.trackMPD'!H:H)*
             (E5853='2.1.trackMPD'!F:F),
0))</f>
        <v>0</v>
      </c>
    </row>
    <row r="5854" spans="1:9" x14ac:dyDescent="0.2">
      <c r="A5854" s="160" t="s">
        <v>29</v>
      </c>
      <c r="B5854" s="160" t="s">
        <v>149</v>
      </c>
      <c r="C5854" s="160">
        <f>_xlfn.XLOOKUP(B5854,'2.1.trackMPD'!$R$7:$R$29,'2.1.trackMPD'!$T$7:$T$29)</f>
        <v>6</v>
      </c>
      <c r="D5854" s="160">
        <v>100</v>
      </c>
      <c r="E5854" s="160" t="s">
        <v>6394</v>
      </c>
      <c r="F5854" s="160" t="s">
        <v>110</v>
      </c>
      <c r="G5854" s="160" t="s">
        <v>124</v>
      </c>
      <c r="H5854" s="160" t="s">
        <v>6392</v>
      </c>
      <c r="I5854" s="160" cm="1">
        <f t="array" ref="I5854">INDEX('2.1.trackMPD'!I:I/(24*60*60),
       MATCH(1,
             (A5854='2.1.trackMPD'!A:A)*
             (C5854='2.1.trackMPD'!D:D)*
             (D5854/10^6='2.1.trackMPD'!H:H)*
             (E5854='2.1.trackMPD'!F:F),
0))</f>
        <v>5.550871126828125E-3</v>
      </c>
    </row>
    <row r="5855" spans="1:9" x14ac:dyDescent="0.2">
      <c r="A5855" s="160" t="s">
        <v>29</v>
      </c>
      <c r="B5855" s="160" t="s">
        <v>149</v>
      </c>
      <c r="C5855" s="160">
        <f>_xlfn.XLOOKUP(B5855,'2.1.trackMPD'!$R$7:$R$29,'2.1.trackMPD'!$T$7:$T$29)</f>
        <v>6</v>
      </c>
      <c r="D5855" s="160">
        <v>100</v>
      </c>
      <c r="E5855" s="160" t="s">
        <v>6394</v>
      </c>
      <c r="F5855" s="160" t="s">
        <v>110</v>
      </c>
      <c r="G5855" s="160" t="s">
        <v>140</v>
      </c>
      <c r="H5855" s="160" t="s">
        <v>6392</v>
      </c>
      <c r="I5855" s="160" cm="1">
        <f t="array" ref="I5855">INDEX('2.1.trackMPD'!J:J/(24*60*60),
       MATCH(1,
             (A5855='2.1.trackMPD'!A:A)*
             (C5855='2.1.trackMPD'!D:D)*
             (D5855/10^6='2.1.trackMPD'!H:H)*
             (E5855='2.1.trackMPD'!F:F),
0))</f>
        <v>4.6968908019653817E-3</v>
      </c>
    </row>
    <row r="5856" spans="1:9" x14ac:dyDescent="0.2">
      <c r="A5856" s="160" t="s">
        <v>29</v>
      </c>
      <c r="B5856" s="160" t="s">
        <v>149</v>
      </c>
      <c r="C5856" s="160">
        <f>_xlfn.XLOOKUP(B5856,'2.1.trackMPD'!$R$7:$R$29,'2.1.trackMPD'!$T$7:$T$29)</f>
        <v>6</v>
      </c>
      <c r="D5856" s="160">
        <v>100</v>
      </c>
      <c r="E5856" s="160" t="s">
        <v>6394</v>
      </c>
      <c r="F5856" s="160" t="s">
        <v>110</v>
      </c>
      <c r="G5856" s="160" t="s">
        <v>124</v>
      </c>
      <c r="H5856" s="160" t="s">
        <v>6393</v>
      </c>
      <c r="I5856" s="160" cm="1">
        <f t="array" ref="I5856">INDEX('2.1.trackMPD'!K:K/(24*60*60),
       MATCH(1,
             (A5856='2.1.trackMPD'!A:A)*
             (C5856='2.1.trackMPD'!D:D)*
             (D5856/10^6='2.1.trackMPD'!H:H)*
             (E5856='2.1.trackMPD'!F:F),
0))</f>
        <v>0</v>
      </c>
    </row>
    <row r="5857" spans="1:9" x14ac:dyDescent="0.2">
      <c r="A5857" s="160" t="s">
        <v>29</v>
      </c>
      <c r="B5857" s="160" t="s">
        <v>149</v>
      </c>
      <c r="C5857" s="160">
        <f>_xlfn.XLOOKUP(B5857,'2.1.trackMPD'!$R$7:$R$29,'2.1.trackMPD'!$T$7:$T$29)</f>
        <v>6</v>
      </c>
      <c r="D5857" s="160">
        <v>100</v>
      </c>
      <c r="E5857" s="160" t="s">
        <v>6394</v>
      </c>
      <c r="F5857" s="160" t="s">
        <v>110</v>
      </c>
      <c r="G5857" s="160" t="s">
        <v>140</v>
      </c>
      <c r="H5857" s="160" t="s">
        <v>6393</v>
      </c>
      <c r="I5857" s="160" cm="1">
        <f t="array" ref="I5857">INDEX('2.1.trackMPD'!L:L/(24*60*60),
       MATCH(1,
             (A5857='2.1.trackMPD'!A:A)*
             (C5857='2.1.trackMPD'!D:D)*
             (D5857/10^6='2.1.trackMPD'!H:H)*
             (E5857='2.1.trackMPD'!F:F),
0))</f>
        <v>0</v>
      </c>
    </row>
    <row r="5858" spans="1:9" x14ac:dyDescent="0.2">
      <c r="A5858" s="160" t="s">
        <v>29</v>
      </c>
      <c r="B5858" s="160" t="s">
        <v>149</v>
      </c>
      <c r="C5858" s="160">
        <f>_xlfn.XLOOKUP(B5858,'2.1.trackMPD'!$R$7:$R$29,'2.1.trackMPD'!$T$7:$T$29)</f>
        <v>6</v>
      </c>
      <c r="D5858" s="160">
        <v>1000</v>
      </c>
      <c r="E5858" s="160" t="s">
        <v>6394</v>
      </c>
      <c r="F5858" s="160" t="s">
        <v>110</v>
      </c>
      <c r="G5858" s="160" t="s">
        <v>124</v>
      </c>
      <c r="H5858" s="160" t="s">
        <v>6392</v>
      </c>
      <c r="I5858" s="160" cm="1">
        <f t="array" ref="I5858">INDEX('2.1.trackMPD'!I:I/(24*60*60),
       MATCH(1,
             (A5858='2.1.trackMPD'!A:A)*
             (C5858='2.1.trackMPD'!D:D)*
             (D5858/10^6='2.1.trackMPD'!H:H)*
             (E5858='2.1.trackMPD'!F:F),
0))</f>
        <v>6.2418917271793058E-2</v>
      </c>
    </row>
    <row r="5859" spans="1:9" x14ac:dyDescent="0.2">
      <c r="A5859" s="160" t="s">
        <v>29</v>
      </c>
      <c r="B5859" s="160" t="s">
        <v>149</v>
      </c>
      <c r="C5859" s="160">
        <f>_xlfn.XLOOKUP(B5859,'2.1.trackMPD'!$R$7:$R$29,'2.1.trackMPD'!$T$7:$T$29)</f>
        <v>6</v>
      </c>
      <c r="D5859" s="160">
        <v>1000</v>
      </c>
      <c r="E5859" s="160" t="s">
        <v>6394</v>
      </c>
      <c r="F5859" s="160" t="s">
        <v>110</v>
      </c>
      <c r="G5859" s="160" t="s">
        <v>140</v>
      </c>
      <c r="H5859" s="160" t="s">
        <v>6392</v>
      </c>
      <c r="I5859" s="160" cm="1">
        <f t="array" ref="I5859">INDEX('2.1.trackMPD'!J:J/(24*60*60),
       MATCH(1,
             (A5859='2.1.trackMPD'!A:A)*
             (C5859='2.1.trackMPD'!D:D)*
             (D5859/10^6='2.1.trackMPD'!H:H)*
             (E5859='2.1.trackMPD'!F:F),
0))</f>
        <v>5.2815994289843987E-2</v>
      </c>
    </row>
    <row r="5860" spans="1:9" x14ac:dyDescent="0.2">
      <c r="A5860" s="160" t="s">
        <v>29</v>
      </c>
      <c r="B5860" s="160" t="s">
        <v>149</v>
      </c>
      <c r="C5860" s="160">
        <f>_xlfn.XLOOKUP(B5860,'2.1.trackMPD'!$R$7:$R$29,'2.1.trackMPD'!$T$7:$T$29)</f>
        <v>6</v>
      </c>
      <c r="D5860" s="160">
        <v>1000</v>
      </c>
      <c r="E5860" s="160" t="s">
        <v>6394</v>
      </c>
      <c r="F5860" s="160" t="s">
        <v>110</v>
      </c>
      <c r="G5860" s="160" t="s">
        <v>124</v>
      </c>
      <c r="H5860" s="160" t="s">
        <v>6393</v>
      </c>
      <c r="I5860" s="160" cm="1">
        <f t="array" ref="I5860">INDEX('2.1.trackMPD'!K:K/(24*60*60),
       MATCH(1,
             (A5860='2.1.trackMPD'!A:A)*
             (C5860='2.1.trackMPD'!D:D)*
             (D5860/10^6='2.1.trackMPD'!H:H)*
             (E5860='2.1.trackMPD'!F:F),
0))</f>
        <v>0</v>
      </c>
    </row>
    <row r="5861" spans="1:9" x14ac:dyDescent="0.2">
      <c r="A5861" s="160" t="s">
        <v>29</v>
      </c>
      <c r="B5861" s="160" t="s">
        <v>149</v>
      </c>
      <c r="C5861" s="160">
        <f>_xlfn.XLOOKUP(B5861,'2.1.trackMPD'!$R$7:$R$29,'2.1.trackMPD'!$T$7:$T$29)</f>
        <v>6</v>
      </c>
      <c r="D5861" s="160">
        <v>1000</v>
      </c>
      <c r="E5861" s="160" t="s">
        <v>6394</v>
      </c>
      <c r="F5861" s="160" t="s">
        <v>110</v>
      </c>
      <c r="G5861" s="160" t="s">
        <v>140</v>
      </c>
      <c r="H5861" s="160" t="s">
        <v>6393</v>
      </c>
      <c r="I5861" s="160" cm="1">
        <f t="array" ref="I5861">INDEX('2.1.trackMPD'!L:L/(24*60*60),
       MATCH(1,
             (A5861='2.1.trackMPD'!A:A)*
             (C5861='2.1.trackMPD'!D:D)*
             (D5861/10^6='2.1.trackMPD'!H:H)*
             (E5861='2.1.trackMPD'!F:F),
0))</f>
        <v>0</v>
      </c>
    </row>
    <row r="5862" spans="1:9" x14ac:dyDescent="0.2">
      <c r="A5862" s="160" t="s">
        <v>29</v>
      </c>
      <c r="B5862" s="160" t="s">
        <v>149</v>
      </c>
      <c r="C5862" s="160">
        <f>_xlfn.XLOOKUP(B5862,'2.1.trackMPD'!$R$7:$R$29,'2.1.trackMPD'!$T$7:$T$29)</f>
        <v>6</v>
      </c>
      <c r="D5862" s="160">
        <v>5000</v>
      </c>
      <c r="E5862" s="160" t="s">
        <v>6394</v>
      </c>
      <c r="F5862" s="160" t="s">
        <v>110</v>
      </c>
      <c r="G5862" s="160" t="s">
        <v>124</v>
      </c>
      <c r="H5862" s="160" t="s">
        <v>6392</v>
      </c>
      <c r="I5862" s="160" cm="1">
        <f t="array" ref="I5862">INDEX('2.1.trackMPD'!I:I/(24*60*60),
       MATCH(1,
             (A5862='2.1.trackMPD'!A:A)*
             (C5862='2.1.trackMPD'!D:D)*
             (D5862/10^6='2.1.trackMPD'!H:H)*
             (E5862='2.1.trackMPD'!F:F),
0))</f>
        <v>0.15137225355181944</v>
      </c>
    </row>
    <row r="5863" spans="1:9" x14ac:dyDescent="0.2">
      <c r="A5863" s="160" t="s">
        <v>29</v>
      </c>
      <c r="B5863" s="160" t="s">
        <v>149</v>
      </c>
      <c r="C5863" s="160">
        <f>_xlfn.XLOOKUP(B5863,'2.1.trackMPD'!$R$7:$R$29,'2.1.trackMPD'!$T$7:$T$29)</f>
        <v>6</v>
      </c>
      <c r="D5863" s="160">
        <v>5000</v>
      </c>
      <c r="E5863" s="160" t="s">
        <v>6394</v>
      </c>
      <c r="F5863" s="160" t="s">
        <v>110</v>
      </c>
      <c r="G5863" s="160" t="s">
        <v>140</v>
      </c>
      <c r="H5863" s="160" t="s">
        <v>6392</v>
      </c>
      <c r="I5863" s="160" cm="1">
        <f t="array" ref="I5863">INDEX('2.1.trackMPD'!J:J/(24*60*60),
       MATCH(1,
             (A5863='2.1.trackMPD'!A:A)*
             (C5863='2.1.trackMPD'!D:D)*
             (D5863/10^6='2.1.trackMPD'!H:H)*
             (E5863='2.1.trackMPD'!F:F),
0))</f>
        <v>0.12808417452137733</v>
      </c>
    </row>
    <row r="5864" spans="1:9" x14ac:dyDescent="0.2">
      <c r="A5864" s="160" t="s">
        <v>29</v>
      </c>
      <c r="B5864" s="160" t="s">
        <v>149</v>
      </c>
      <c r="C5864" s="160">
        <f>_xlfn.XLOOKUP(B5864,'2.1.trackMPD'!$R$7:$R$29,'2.1.trackMPD'!$T$7:$T$29)</f>
        <v>6</v>
      </c>
      <c r="D5864" s="160">
        <v>5000</v>
      </c>
      <c r="E5864" s="160" t="s">
        <v>6394</v>
      </c>
      <c r="F5864" s="160" t="s">
        <v>110</v>
      </c>
      <c r="G5864" s="160" t="s">
        <v>124</v>
      </c>
      <c r="H5864" s="160" t="s">
        <v>6393</v>
      </c>
      <c r="I5864" s="160" cm="1">
        <f t="array" ref="I5864">INDEX('2.1.trackMPD'!K:K/(24*60*60),
       MATCH(1,
             (A5864='2.1.trackMPD'!A:A)*
             (C5864='2.1.trackMPD'!D:D)*
             (D5864/10^6='2.1.trackMPD'!H:H)*
             (E5864='2.1.trackMPD'!F:F),
0))</f>
        <v>0</v>
      </c>
    </row>
    <row r="5865" spans="1:9" x14ac:dyDescent="0.2">
      <c r="A5865" s="160" t="s">
        <v>29</v>
      </c>
      <c r="B5865" s="160" t="s">
        <v>149</v>
      </c>
      <c r="C5865" s="160">
        <f>_xlfn.XLOOKUP(B5865,'2.1.trackMPD'!$R$7:$R$29,'2.1.trackMPD'!$T$7:$T$29)</f>
        <v>6</v>
      </c>
      <c r="D5865" s="160">
        <v>5000</v>
      </c>
      <c r="E5865" s="160" t="s">
        <v>6394</v>
      </c>
      <c r="F5865" s="160" t="s">
        <v>110</v>
      </c>
      <c r="G5865" s="160" t="s">
        <v>140</v>
      </c>
      <c r="H5865" s="160" t="s">
        <v>6393</v>
      </c>
      <c r="I5865" s="160" cm="1">
        <f t="array" ref="I5865">INDEX('2.1.trackMPD'!L:L/(24*60*60),
       MATCH(1,
             (A5865='2.1.trackMPD'!A:A)*
             (C5865='2.1.trackMPD'!D:D)*
             (D5865/10^6='2.1.trackMPD'!H:H)*
             (E5865='2.1.trackMPD'!F:F),
0))</f>
        <v>0</v>
      </c>
    </row>
    <row r="5866" spans="1:9" x14ac:dyDescent="0.2">
      <c r="A5866" s="160" t="s">
        <v>29</v>
      </c>
      <c r="B5866" s="160" t="s">
        <v>149</v>
      </c>
      <c r="C5866" s="160">
        <f>_xlfn.XLOOKUP(B5866,'2.1.trackMPD'!$R$7:$R$29,'2.1.trackMPD'!$T$7:$T$29)</f>
        <v>6</v>
      </c>
      <c r="D5866" s="160">
        <v>1</v>
      </c>
      <c r="E5866" s="160" t="s">
        <v>6395</v>
      </c>
      <c r="F5866" s="160" t="s">
        <v>110</v>
      </c>
      <c r="G5866" s="160" t="s">
        <v>124</v>
      </c>
      <c r="H5866" s="160" t="s">
        <v>6392</v>
      </c>
      <c r="I5866" s="160" t="e" cm="1">
        <f t="array" ref="I5866">INDEX('2.1.trackMPD'!I:I/(24*60*60),
       MATCH(1,
             (A5866='2.1.trackMPD'!A:A)*
             (C5866='2.1.trackMPD'!D:D)*
             (D5866/10^6='2.1.trackMPD'!H:H)*
             (E5866='2.1.trackMPD'!F:F),
0))</f>
        <v>#N/A</v>
      </c>
    </row>
    <row r="5867" spans="1:9" x14ac:dyDescent="0.2">
      <c r="A5867" s="160" t="s">
        <v>29</v>
      </c>
      <c r="B5867" s="160" t="s">
        <v>149</v>
      </c>
      <c r="C5867" s="160">
        <f>_xlfn.XLOOKUP(B5867,'2.1.trackMPD'!$R$7:$R$29,'2.1.trackMPD'!$T$7:$T$29)</f>
        <v>6</v>
      </c>
      <c r="D5867" s="160">
        <v>1</v>
      </c>
      <c r="E5867" s="160" t="s">
        <v>6395</v>
      </c>
      <c r="F5867" s="160" t="s">
        <v>110</v>
      </c>
      <c r="G5867" s="160" t="s">
        <v>140</v>
      </c>
      <c r="H5867" s="160" t="s">
        <v>6392</v>
      </c>
      <c r="I5867" s="160" t="e" cm="1">
        <f t="array" ref="I5867">INDEX('2.1.trackMPD'!J:J/(24*60*60),
       MATCH(1,
             (A5867='2.1.trackMPD'!A:A)*
             (C5867='2.1.trackMPD'!D:D)*
             (D5867/10^6='2.1.trackMPD'!H:H)*
             (E5867='2.1.trackMPD'!F:F),
0))</f>
        <v>#N/A</v>
      </c>
    </row>
    <row r="5868" spans="1:9" x14ac:dyDescent="0.2">
      <c r="A5868" s="160" t="s">
        <v>29</v>
      </c>
      <c r="B5868" s="160" t="s">
        <v>149</v>
      </c>
      <c r="C5868" s="160">
        <f>_xlfn.XLOOKUP(B5868,'2.1.trackMPD'!$R$7:$R$29,'2.1.trackMPD'!$T$7:$T$29)</f>
        <v>6</v>
      </c>
      <c r="D5868" s="160">
        <v>1</v>
      </c>
      <c r="E5868" s="160" t="s">
        <v>6395</v>
      </c>
      <c r="F5868" s="160" t="s">
        <v>110</v>
      </c>
      <c r="G5868" s="160" t="s">
        <v>124</v>
      </c>
      <c r="H5868" s="160" t="s">
        <v>6393</v>
      </c>
      <c r="I5868" s="160" t="e" cm="1">
        <f t="array" ref="I5868">INDEX('2.1.trackMPD'!K:K/(24*60*60),
       MATCH(1,
             (A5868='2.1.trackMPD'!A:A)*
             (C5868='2.1.trackMPD'!D:D)*
             (D5868/10^6='2.1.trackMPD'!H:H)*
             (E5868='2.1.trackMPD'!F:F),
0))</f>
        <v>#N/A</v>
      </c>
    </row>
    <row r="5869" spans="1:9" x14ac:dyDescent="0.2">
      <c r="A5869" s="160" t="s">
        <v>29</v>
      </c>
      <c r="B5869" s="160" t="s">
        <v>149</v>
      </c>
      <c r="C5869" s="160">
        <f>_xlfn.XLOOKUP(B5869,'2.1.trackMPD'!$R$7:$R$29,'2.1.trackMPD'!$T$7:$T$29)</f>
        <v>6</v>
      </c>
      <c r="D5869" s="160">
        <v>1</v>
      </c>
      <c r="E5869" s="160" t="s">
        <v>6395</v>
      </c>
      <c r="F5869" s="160" t="s">
        <v>110</v>
      </c>
      <c r="G5869" s="160" t="s">
        <v>140</v>
      </c>
      <c r="H5869" s="160" t="s">
        <v>6393</v>
      </c>
      <c r="I5869" s="160" t="e" cm="1">
        <f t="array" ref="I5869">INDEX('2.1.trackMPD'!L:L/(24*60*60),
       MATCH(1,
             (A5869='2.1.trackMPD'!A:A)*
             (C5869='2.1.trackMPD'!D:D)*
             (D5869/10^6='2.1.trackMPD'!H:H)*
             (E5869='2.1.trackMPD'!F:F),
0))</f>
        <v>#N/A</v>
      </c>
    </row>
    <row r="5870" spans="1:9" x14ac:dyDescent="0.2">
      <c r="A5870" s="160" t="s">
        <v>29</v>
      </c>
      <c r="B5870" s="160" t="s">
        <v>149</v>
      </c>
      <c r="C5870" s="160">
        <f>_xlfn.XLOOKUP(B5870,'2.1.trackMPD'!$R$7:$R$29,'2.1.trackMPD'!$T$7:$T$29)</f>
        <v>6</v>
      </c>
      <c r="D5870" s="160">
        <v>10</v>
      </c>
      <c r="E5870" s="160" t="s">
        <v>6395</v>
      </c>
      <c r="F5870" s="160" t="s">
        <v>110</v>
      </c>
      <c r="G5870" s="160" t="s">
        <v>124</v>
      </c>
      <c r="H5870" s="160" t="s">
        <v>6392</v>
      </c>
      <c r="I5870" s="160" t="e" cm="1">
        <f t="array" ref="I5870">INDEX('2.1.trackMPD'!I:I/(24*60*60),
       MATCH(1,
             (A5870='2.1.trackMPD'!A:A)*
             (C5870='2.1.trackMPD'!D:D)*
             (D5870/10^6='2.1.trackMPD'!H:H)*
             (E5870='2.1.trackMPD'!F:F),
0))</f>
        <v>#N/A</v>
      </c>
    </row>
    <row r="5871" spans="1:9" x14ac:dyDescent="0.2">
      <c r="A5871" s="160" t="s">
        <v>29</v>
      </c>
      <c r="B5871" s="160" t="s">
        <v>149</v>
      </c>
      <c r="C5871" s="160">
        <f>_xlfn.XLOOKUP(B5871,'2.1.trackMPD'!$R$7:$R$29,'2.1.trackMPD'!$T$7:$T$29)</f>
        <v>6</v>
      </c>
      <c r="D5871" s="160">
        <v>10</v>
      </c>
      <c r="E5871" s="160" t="s">
        <v>6395</v>
      </c>
      <c r="F5871" s="160" t="s">
        <v>110</v>
      </c>
      <c r="G5871" s="160" t="s">
        <v>140</v>
      </c>
      <c r="H5871" s="160" t="s">
        <v>6392</v>
      </c>
      <c r="I5871" s="160" t="e" cm="1">
        <f t="array" ref="I5871">INDEX('2.1.trackMPD'!J:J/(24*60*60),
       MATCH(1,
             (A5871='2.1.trackMPD'!A:A)*
             (C5871='2.1.trackMPD'!D:D)*
             (D5871/10^6='2.1.trackMPD'!H:H)*
             (E5871='2.1.trackMPD'!F:F),
0))</f>
        <v>#N/A</v>
      </c>
    </row>
    <row r="5872" spans="1:9" x14ac:dyDescent="0.2">
      <c r="A5872" s="160" t="s">
        <v>29</v>
      </c>
      <c r="B5872" s="160" t="s">
        <v>149</v>
      </c>
      <c r="C5872" s="160">
        <f>_xlfn.XLOOKUP(B5872,'2.1.trackMPD'!$R$7:$R$29,'2.1.trackMPD'!$T$7:$T$29)</f>
        <v>6</v>
      </c>
      <c r="D5872" s="160">
        <v>10</v>
      </c>
      <c r="E5872" s="160" t="s">
        <v>6395</v>
      </c>
      <c r="F5872" s="160" t="s">
        <v>110</v>
      </c>
      <c r="G5872" s="160" t="s">
        <v>124</v>
      </c>
      <c r="H5872" s="160" t="s">
        <v>6393</v>
      </c>
      <c r="I5872" s="160" t="e" cm="1">
        <f t="array" ref="I5872">INDEX('2.1.trackMPD'!K:K/(24*60*60),
       MATCH(1,
             (A5872='2.1.trackMPD'!A:A)*
             (C5872='2.1.trackMPD'!D:D)*
             (D5872/10^6='2.1.trackMPD'!H:H)*
             (E5872='2.1.trackMPD'!F:F),
0))</f>
        <v>#N/A</v>
      </c>
    </row>
    <row r="5873" spans="1:9" x14ac:dyDescent="0.2">
      <c r="A5873" s="160" t="s">
        <v>29</v>
      </c>
      <c r="B5873" s="160" t="s">
        <v>149</v>
      </c>
      <c r="C5873" s="160">
        <f>_xlfn.XLOOKUP(B5873,'2.1.trackMPD'!$R$7:$R$29,'2.1.trackMPD'!$T$7:$T$29)</f>
        <v>6</v>
      </c>
      <c r="D5873" s="160">
        <v>10</v>
      </c>
      <c r="E5873" s="160" t="s">
        <v>6395</v>
      </c>
      <c r="F5873" s="160" t="s">
        <v>110</v>
      </c>
      <c r="G5873" s="160" t="s">
        <v>140</v>
      </c>
      <c r="H5873" s="160" t="s">
        <v>6393</v>
      </c>
      <c r="I5873" s="160" t="e" cm="1">
        <f t="array" ref="I5873">INDEX('2.1.trackMPD'!L:L/(24*60*60),
       MATCH(1,
             (A5873='2.1.trackMPD'!A:A)*
             (C5873='2.1.trackMPD'!D:D)*
             (D5873/10^6='2.1.trackMPD'!H:H)*
             (E5873='2.1.trackMPD'!F:F),
0))</f>
        <v>#N/A</v>
      </c>
    </row>
    <row r="5874" spans="1:9" x14ac:dyDescent="0.2">
      <c r="A5874" s="160" t="s">
        <v>29</v>
      </c>
      <c r="B5874" s="160" t="s">
        <v>149</v>
      </c>
      <c r="C5874" s="160">
        <f>_xlfn.XLOOKUP(B5874,'2.1.trackMPD'!$R$7:$R$29,'2.1.trackMPD'!$T$7:$T$29)</f>
        <v>6</v>
      </c>
      <c r="D5874" s="160">
        <v>100</v>
      </c>
      <c r="E5874" s="160" t="s">
        <v>6395</v>
      </c>
      <c r="F5874" s="160" t="s">
        <v>110</v>
      </c>
      <c r="G5874" s="160" t="s">
        <v>124</v>
      </c>
      <c r="H5874" s="160" t="s">
        <v>6392</v>
      </c>
      <c r="I5874" s="160" t="e" cm="1">
        <f t="array" ref="I5874">INDEX('2.1.trackMPD'!I:I/(24*60*60),
       MATCH(1,
             (A5874='2.1.trackMPD'!A:A)*
             (C5874='2.1.trackMPD'!D:D)*
             (D5874/10^6='2.1.trackMPD'!H:H)*
             (E5874='2.1.trackMPD'!F:F),
0))</f>
        <v>#N/A</v>
      </c>
    </row>
    <row r="5875" spans="1:9" x14ac:dyDescent="0.2">
      <c r="A5875" s="160" t="s">
        <v>29</v>
      </c>
      <c r="B5875" s="160" t="s">
        <v>149</v>
      </c>
      <c r="C5875" s="160">
        <f>_xlfn.XLOOKUP(B5875,'2.1.trackMPD'!$R$7:$R$29,'2.1.trackMPD'!$T$7:$T$29)</f>
        <v>6</v>
      </c>
      <c r="D5875" s="160">
        <v>100</v>
      </c>
      <c r="E5875" s="160" t="s">
        <v>6395</v>
      </c>
      <c r="F5875" s="160" t="s">
        <v>110</v>
      </c>
      <c r="G5875" s="160" t="s">
        <v>140</v>
      </c>
      <c r="H5875" s="160" t="s">
        <v>6392</v>
      </c>
      <c r="I5875" s="160" t="e" cm="1">
        <f t="array" ref="I5875">INDEX('2.1.trackMPD'!J:J/(24*60*60),
       MATCH(1,
             (A5875='2.1.trackMPD'!A:A)*
             (C5875='2.1.trackMPD'!D:D)*
             (D5875/10^6='2.1.trackMPD'!H:H)*
             (E5875='2.1.trackMPD'!F:F),
0))</f>
        <v>#N/A</v>
      </c>
    </row>
    <row r="5876" spans="1:9" x14ac:dyDescent="0.2">
      <c r="A5876" s="160" t="s">
        <v>29</v>
      </c>
      <c r="B5876" s="160" t="s">
        <v>149</v>
      </c>
      <c r="C5876" s="160">
        <f>_xlfn.XLOOKUP(B5876,'2.1.trackMPD'!$R$7:$R$29,'2.1.trackMPD'!$T$7:$T$29)</f>
        <v>6</v>
      </c>
      <c r="D5876" s="160">
        <v>100</v>
      </c>
      <c r="E5876" s="160" t="s">
        <v>6395</v>
      </c>
      <c r="F5876" s="160" t="s">
        <v>110</v>
      </c>
      <c r="G5876" s="160" t="s">
        <v>124</v>
      </c>
      <c r="H5876" s="160" t="s">
        <v>6393</v>
      </c>
      <c r="I5876" s="160" t="e" cm="1">
        <f t="array" ref="I5876">INDEX('2.1.trackMPD'!K:K/(24*60*60),
       MATCH(1,
             (A5876='2.1.trackMPD'!A:A)*
             (C5876='2.1.trackMPD'!D:D)*
             (D5876/10^6='2.1.trackMPD'!H:H)*
             (E5876='2.1.trackMPD'!F:F),
0))</f>
        <v>#N/A</v>
      </c>
    </row>
    <row r="5877" spans="1:9" x14ac:dyDescent="0.2">
      <c r="A5877" s="160" t="s">
        <v>29</v>
      </c>
      <c r="B5877" s="160" t="s">
        <v>149</v>
      </c>
      <c r="C5877" s="160">
        <f>_xlfn.XLOOKUP(B5877,'2.1.trackMPD'!$R$7:$R$29,'2.1.trackMPD'!$T$7:$T$29)</f>
        <v>6</v>
      </c>
      <c r="D5877" s="160">
        <v>100</v>
      </c>
      <c r="E5877" s="160" t="s">
        <v>6395</v>
      </c>
      <c r="F5877" s="160" t="s">
        <v>110</v>
      </c>
      <c r="G5877" s="160" t="s">
        <v>140</v>
      </c>
      <c r="H5877" s="160" t="s">
        <v>6393</v>
      </c>
      <c r="I5877" s="160" t="e" cm="1">
        <f t="array" ref="I5877">INDEX('2.1.trackMPD'!L:L/(24*60*60),
       MATCH(1,
             (A5877='2.1.trackMPD'!A:A)*
             (C5877='2.1.trackMPD'!D:D)*
             (D5877/10^6='2.1.trackMPD'!H:H)*
             (E5877='2.1.trackMPD'!F:F),
0))</f>
        <v>#N/A</v>
      </c>
    </row>
    <row r="5878" spans="1:9" x14ac:dyDescent="0.2">
      <c r="A5878" s="160" t="s">
        <v>29</v>
      </c>
      <c r="B5878" s="160" t="s">
        <v>150</v>
      </c>
      <c r="C5878" s="160">
        <f>_xlfn.XLOOKUP(B5878,'2.1.trackMPD'!$R$7:$R$29,'2.1.trackMPD'!$T$7:$T$29)</f>
        <v>6</v>
      </c>
      <c r="D5878" s="160">
        <v>1</v>
      </c>
      <c r="E5878" s="160" t="s">
        <v>6390</v>
      </c>
      <c r="F5878" s="160" t="s">
        <v>110</v>
      </c>
      <c r="G5878" s="160" t="s">
        <v>124</v>
      </c>
      <c r="H5878" s="160" t="s">
        <v>6392</v>
      </c>
      <c r="I5878" s="160" cm="1">
        <f t="array" ref="I5878">INDEX('2.1.trackMPD'!I:I/(24*60*60),
       MATCH(1,
             (A5878='2.1.trackMPD'!A:A)*
             (C5878='2.1.trackMPD'!D:D)*
             (D5878/10^6='2.1.trackMPD'!H:H)*
             (E5878='2.1.trackMPD'!F:F),
0))</f>
        <v>4.76365210128037E-6</v>
      </c>
    </row>
    <row r="5879" spans="1:9" x14ac:dyDescent="0.2">
      <c r="A5879" s="160" t="s">
        <v>29</v>
      </c>
      <c r="B5879" s="160" t="s">
        <v>150</v>
      </c>
      <c r="C5879" s="160">
        <f>_xlfn.XLOOKUP(B5879,'2.1.trackMPD'!$R$7:$R$29,'2.1.trackMPD'!$T$7:$T$29)</f>
        <v>6</v>
      </c>
      <c r="D5879" s="160">
        <v>1</v>
      </c>
      <c r="E5879" s="160" t="s">
        <v>6390</v>
      </c>
      <c r="F5879" s="160" t="s">
        <v>110</v>
      </c>
      <c r="G5879" s="160" t="s">
        <v>140</v>
      </c>
      <c r="H5879" s="160" t="s">
        <v>6392</v>
      </c>
      <c r="I5879" s="160" cm="1">
        <f t="array" ref="I5879">INDEX('2.1.trackMPD'!J:J/(24*60*60),
       MATCH(1,
             (A5879='2.1.trackMPD'!A:A)*
             (C5879='2.1.trackMPD'!D:D)*
             (D5879/10^6='2.1.trackMPD'!H:H)*
             (E5879='2.1.trackMPD'!F:F),
0))</f>
        <v>3.0960989552834607E-5</v>
      </c>
    </row>
    <row r="5880" spans="1:9" x14ac:dyDescent="0.2">
      <c r="A5880" s="160" t="s">
        <v>29</v>
      </c>
      <c r="B5880" s="160" t="s">
        <v>150</v>
      </c>
      <c r="C5880" s="160">
        <f>_xlfn.XLOOKUP(B5880,'2.1.trackMPD'!$R$7:$R$29,'2.1.trackMPD'!$T$7:$T$29)</f>
        <v>6</v>
      </c>
      <c r="D5880" s="160">
        <v>1</v>
      </c>
      <c r="E5880" s="160" t="s">
        <v>6390</v>
      </c>
      <c r="F5880" s="160" t="s">
        <v>110</v>
      </c>
      <c r="G5880" s="160" t="s">
        <v>124</v>
      </c>
      <c r="H5880" s="160" t="s">
        <v>6393</v>
      </c>
      <c r="I5880" s="160" cm="1">
        <f t="array" ref="I5880">INDEX('2.1.trackMPD'!K:K/(24*60*60),
       MATCH(1,
             (A5880='2.1.trackMPD'!A:A)*
             (C5880='2.1.trackMPD'!D:D)*
             (D5880/10^6='2.1.trackMPD'!H:H)*
             (E5880='2.1.trackMPD'!F:F),
0))</f>
        <v>0</v>
      </c>
    </row>
    <row r="5881" spans="1:9" x14ac:dyDescent="0.2">
      <c r="A5881" s="160" t="s">
        <v>29</v>
      </c>
      <c r="B5881" s="160" t="s">
        <v>150</v>
      </c>
      <c r="C5881" s="160">
        <f>_xlfn.XLOOKUP(B5881,'2.1.trackMPD'!$R$7:$R$29,'2.1.trackMPD'!$T$7:$T$29)</f>
        <v>6</v>
      </c>
      <c r="D5881" s="160">
        <v>1</v>
      </c>
      <c r="E5881" s="160" t="s">
        <v>6390</v>
      </c>
      <c r="F5881" s="160" t="s">
        <v>110</v>
      </c>
      <c r="G5881" s="160" t="s">
        <v>140</v>
      </c>
      <c r="H5881" s="160" t="s">
        <v>6393</v>
      </c>
      <c r="I5881" s="160" cm="1">
        <f t="array" ref="I5881">INDEX('2.1.trackMPD'!L:L/(24*60*60),
       MATCH(1,
             (A5881='2.1.trackMPD'!A:A)*
             (C5881='2.1.trackMPD'!D:D)*
             (D5881/10^6='2.1.trackMPD'!H:H)*
             (E5881='2.1.trackMPD'!F:F),
0))</f>
        <v>0</v>
      </c>
    </row>
    <row r="5882" spans="1:9" x14ac:dyDescent="0.2">
      <c r="A5882" s="160" t="s">
        <v>29</v>
      </c>
      <c r="B5882" s="160" t="s">
        <v>150</v>
      </c>
      <c r="C5882" s="160">
        <f>_xlfn.XLOOKUP(B5882,'2.1.trackMPD'!$R$7:$R$29,'2.1.trackMPD'!$T$7:$T$29)</f>
        <v>6</v>
      </c>
      <c r="D5882" s="160">
        <v>10</v>
      </c>
      <c r="E5882" s="160" t="s">
        <v>6390</v>
      </c>
      <c r="F5882" s="160" t="s">
        <v>110</v>
      </c>
      <c r="G5882" s="160" t="s">
        <v>124</v>
      </c>
      <c r="H5882" s="160" t="s">
        <v>6392</v>
      </c>
      <c r="I5882" s="160" cm="1">
        <f t="array" ref="I5882">INDEX('2.1.trackMPD'!I:I/(24*60*60),
       MATCH(1,
             (A5882='2.1.trackMPD'!A:A)*
             (C5882='2.1.trackMPD'!D:D)*
             (D5882/10^6='2.1.trackMPD'!H:H)*
             (E5882='2.1.trackMPD'!F:F),
0))</f>
        <v>9.0543262699099084E-6</v>
      </c>
    </row>
    <row r="5883" spans="1:9" x14ac:dyDescent="0.2">
      <c r="A5883" s="160" t="s">
        <v>29</v>
      </c>
      <c r="B5883" s="160" t="s">
        <v>150</v>
      </c>
      <c r="C5883" s="160">
        <f>_xlfn.XLOOKUP(B5883,'2.1.trackMPD'!$R$7:$R$29,'2.1.trackMPD'!$T$7:$T$29)</f>
        <v>6</v>
      </c>
      <c r="D5883" s="160">
        <v>10</v>
      </c>
      <c r="E5883" s="160" t="s">
        <v>6390</v>
      </c>
      <c r="F5883" s="160" t="s">
        <v>110</v>
      </c>
      <c r="G5883" s="160" t="s">
        <v>140</v>
      </c>
      <c r="H5883" s="160" t="s">
        <v>6392</v>
      </c>
      <c r="I5883" s="160" cm="1">
        <f t="array" ref="I5883">INDEX('2.1.trackMPD'!J:J/(24*60*60),
       MATCH(1,
             (A5883='2.1.trackMPD'!A:A)*
             (C5883='2.1.trackMPD'!D:D)*
             (D5883/10^6='2.1.trackMPD'!H:H)*
             (E5883='2.1.trackMPD'!F:F),
0))</f>
        <v>3.5015122380118635E-5</v>
      </c>
    </row>
    <row r="5884" spans="1:9" x14ac:dyDescent="0.2">
      <c r="A5884" s="160" t="s">
        <v>29</v>
      </c>
      <c r="B5884" s="160" t="s">
        <v>150</v>
      </c>
      <c r="C5884" s="160">
        <f>_xlfn.XLOOKUP(B5884,'2.1.trackMPD'!$R$7:$R$29,'2.1.trackMPD'!$T$7:$T$29)</f>
        <v>6</v>
      </c>
      <c r="D5884" s="160">
        <v>10</v>
      </c>
      <c r="E5884" s="160" t="s">
        <v>6390</v>
      </c>
      <c r="F5884" s="160" t="s">
        <v>110</v>
      </c>
      <c r="G5884" s="160" t="s">
        <v>124</v>
      </c>
      <c r="H5884" s="160" t="s">
        <v>6393</v>
      </c>
      <c r="I5884" s="160" cm="1">
        <f t="array" ref="I5884">INDEX('2.1.trackMPD'!K:K/(24*60*60),
       MATCH(1,
             (A5884='2.1.trackMPD'!A:A)*
             (C5884='2.1.trackMPD'!D:D)*
             (D5884/10^6='2.1.trackMPD'!H:H)*
             (E5884='2.1.trackMPD'!F:F),
0))</f>
        <v>0</v>
      </c>
    </row>
    <row r="5885" spans="1:9" x14ac:dyDescent="0.2">
      <c r="A5885" s="160" t="s">
        <v>29</v>
      </c>
      <c r="B5885" s="160" t="s">
        <v>150</v>
      </c>
      <c r="C5885" s="160">
        <f>_xlfn.XLOOKUP(B5885,'2.1.trackMPD'!$R$7:$R$29,'2.1.trackMPD'!$T$7:$T$29)</f>
        <v>6</v>
      </c>
      <c r="D5885" s="160">
        <v>10</v>
      </c>
      <c r="E5885" s="160" t="s">
        <v>6390</v>
      </c>
      <c r="F5885" s="160" t="s">
        <v>110</v>
      </c>
      <c r="G5885" s="160" t="s">
        <v>140</v>
      </c>
      <c r="H5885" s="160" t="s">
        <v>6393</v>
      </c>
      <c r="I5885" s="160" cm="1">
        <f t="array" ref="I5885">INDEX('2.1.trackMPD'!L:L/(24*60*60),
       MATCH(1,
             (A5885='2.1.trackMPD'!A:A)*
             (C5885='2.1.trackMPD'!D:D)*
             (D5885/10^6='2.1.trackMPD'!H:H)*
             (E5885='2.1.trackMPD'!F:F),
0))</f>
        <v>0</v>
      </c>
    </row>
    <row r="5886" spans="1:9" x14ac:dyDescent="0.2">
      <c r="A5886" s="160" t="s">
        <v>29</v>
      </c>
      <c r="B5886" s="160" t="s">
        <v>150</v>
      </c>
      <c r="C5886" s="160">
        <f>_xlfn.XLOOKUP(B5886,'2.1.trackMPD'!$R$7:$R$29,'2.1.trackMPD'!$T$7:$T$29)</f>
        <v>6</v>
      </c>
      <c r="D5886" s="160">
        <v>100</v>
      </c>
      <c r="E5886" s="160" t="s">
        <v>6390</v>
      </c>
      <c r="F5886" s="160" t="s">
        <v>110</v>
      </c>
      <c r="G5886" s="160" t="s">
        <v>124</v>
      </c>
      <c r="H5886" s="160" t="s">
        <v>6392</v>
      </c>
      <c r="I5886" s="160" cm="1">
        <f t="array" ref="I5886">INDEX('2.1.trackMPD'!I:I/(24*60*60),
       MATCH(1,
             (A5886='2.1.trackMPD'!A:A)*
             (C5886='2.1.trackMPD'!D:D)*
             (D5886/10^6='2.1.trackMPD'!H:H)*
             (E5886='2.1.trackMPD'!F:F),
0))</f>
        <v>1.9078839014052083E-3</v>
      </c>
    </row>
    <row r="5887" spans="1:9" x14ac:dyDescent="0.2">
      <c r="A5887" s="160" t="s">
        <v>29</v>
      </c>
      <c r="B5887" s="160" t="s">
        <v>150</v>
      </c>
      <c r="C5887" s="160">
        <f>_xlfn.XLOOKUP(B5887,'2.1.trackMPD'!$R$7:$R$29,'2.1.trackMPD'!$T$7:$T$29)</f>
        <v>6</v>
      </c>
      <c r="D5887" s="160">
        <v>100</v>
      </c>
      <c r="E5887" s="160" t="s">
        <v>6390</v>
      </c>
      <c r="F5887" s="160" t="s">
        <v>110</v>
      </c>
      <c r="G5887" s="160" t="s">
        <v>140</v>
      </c>
      <c r="H5887" s="160" t="s">
        <v>6392</v>
      </c>
      <c r="I5887" s="160" cm="1">
        <f t="array" ref="I5887">INDEX('2.1.trackMPD'!J:J/(24*60*60),
       MATCH(1,
             (A5887='2.1.trackMPD'!A:A)*
             (C5887='2.1.trackMPD'!D:D)*
             (D5887/10^6='2.1.trackMPD'!H:H)*
             (E5887='2.1.trackMPD'!F:F),
0))</f>
        <v>1.5902852927717824E-3</v>
      </c>
    </row>
    <row r="5888" spans="1:9" x14ac:dyDescent="0.2">
      <c r="A5888" s="160" t="s">
        <v>29</v>
      </c>
      <c r="B5888" s="160" t="s">
        <v>150</v>
      </c>
      <c r="C5888" s="160">
        <f>_xlfn.XLOOKUP(B5888,'2.1.trackMPD'!$R$7:$R$29,'2.1.trackMPD'!$T$7:$T$29)</f>
        <v>6</v>
      </c>
      <c r="D5888" s="160">
        <v>100</v>
      </c>
      <c r="E5888" s="160" t="s">
        <v>6390</v>
      </c>
      <c r="F5888" s="160" t="s">
        <v>110</v>
      </c>
      <c r="G5888" s="160" t="s">
        <v>124</v>
      </c>
      <c r="H5888" s="160" t="s">
        <v>6393</v>
      </c>
      <c r="I5888" s="160" cm="1">
        <f t="array" ref="I5888">INDEX('2.1.trackMPD'!K:K/(24*60*60),
       MATCH(1,
             (A5888='2.1.trackMPD'!A:A)*
             (C5888='2.1.trackMPD'!D:D)*
             (D5888/10^6='2.1.trackMPD'!H:H)*
             (E5888='2.1.trackMPD'!F:F),
0))</f>
        <v>0</v>
      </c>
    </row>
    <row r="5889" spans="1:9" x14ac:dyDescent="0.2">
      <c r="A5889" s="160" t="s">
        <v>29</v>
      </c>
      <c r="B5889" s="160" t="s">
        <v>150</v>
      </c>
      <c r="C5889" s="160">
        <f>_xlfn.XLOOKUP(B5889,'2.1.trackMPD'!$R$7:$R$29,'2.1.trackMPD'!$T$7:$T$29)</f>
        <v>6</v>
      </c>
      <c r="D5889" s="160">
        <v>100</v>
      </c>
      <c r="E5889" s="160" t="s">
        <v>6390</v>
      </c>
      <c r="F5889" s="160" t="s">
        <v>110</v>
      </c>
      <c r="G5889" s="160" t="s">
        <v>140</v>
      </c>
      <c r="H5889" s="160" t="s">
        <v>6393</v>
      </c>
      <c r="I5889" s="160" cm="1">
        <f t="array" ref="I5889">INDEX('2.1.trackMPD'!L:L/(24*60*60),
       MATCH(1,
             (A5889='2.1.trackMPD'!A:A)*
             (C5889='2.1.trackMPD'!D:D)*
             (D5889/10^6='2.1.trackMPD'!H:H)*
             (E5889='2.1.trackMPD'!F:F),
0))</f>
        <v>0</v>
      </c>
    </row>
    <row r="5890" spans="1:9" x14ac:dyDescent="0.2">
      <c r="A5890" s="160" t="s">
        <v>29</v>
      </c>
      <c r="B5890" s="160" t="s">
        <v>150</v>
      </c>
      <c r="C5890" s="160">
        <f>_xlfn.XLOOKUP(B5890,'2.1.trackMPD'!$R$7:$R$29,'2.1.trackMPD'!$T$7:$T$29)</f>
        <v>6</v>
      </c>
      <c r="D5890" s="160">
        <v>1000</v>
      </c>
      <c r="E5890" s="160" t="s">
        <v>6390</v>
      </c>
      <c r="F5890" s="160" t="s">
        <v>110</v>
      </c>
      <c r="G5890" s="160" t="s">
        <v>124</v>
      </c>
      <c r="H5890" s="160" t="s">
        <v>6392</v>
      </c>
      <c r="I5890" s="160" cm="1">
        <f t="array" ref="I5890">INDEX('2.1.trackMPD'!I:I/(24*60*60),
       MATCH(1,
             (A5890='2.1.trackMPD'!A:A)*
             (C5890='2.1.trackMPD'!D:D)*
             (D5890/10^6='2.1.trackMPD'!H:H)*
             (E5890='2.1.trackMPD'!F:F),
0))</f>
        <v>6.9026517600309145E-2</v>
      </c>
    </row>
    <row r="5891" spans="1:9" x14ac:dyDescent="0.2">
      <c r="A5891" s="160" t="s">
        <v>29</v>
      </c>
      <c r="B5891" s="160" t="s">
        <v>150</v>
      </c>
      <c r="C5891" s="160">
        <f>_xlfn.XLOOKUP(B5891,'2.1.trackMPD'!$R$7:$R$29,'2.1.trackMPD'!$T$7:$T$29)</f>
        <v>6</v>
      </c>
      <c r="D5891" s="160">
        <v>1000</v>
      </c>
      <c r="E5891" s="160" t="s">
        <v>6390</v>
      </c>
      <c r="F5891" s="160" t="s">
        <v>110</v>
      </c>
      <c r="G5891" s="160" t="s">
        <v>140</v>
      </c>
      <c r="H5891" s="160" t="s">
        <v>6392</v>
      </c>
      <c r="I5891" s="160" cm="1">
        <f t="array" ref="I5891">INDEX('2.1.trackMPD'!J:J/(24*60*60),
       MATCH(1,
             (A5891='2.1.trackMPD'!A:A)*
             (C5891='2.1.trackMPD'!D:D)*
             (D5891/10^6='2.1.trackMPD'!H:H)*
             (E5891='2.1.trackMPD'!F:F),
0))</f>
        <v>5.8407045267688307E-2</v>
      </c>
    </row>
    <row r="5892" spans="1:9" x14ac:dyDescent="0.2">
      <c r="A5892" s="160" t="s">
        <v>29</v>
      </c>
      <c r="B5892" s="160" t="s">
        <v>150</v>
      </c>
      <c r="C5892" s="160">
        <f>_xlfn.XLOOKUP(B5892,'2.1.trackMPD'!$R$7:$R$29,'2.1.trackMPD'!$T$7:$T$29)</f>
        <v>6</v>
      </c>
      <c r="D5892" s="160">
        <v>1000</v>
      </c>
      <c r="E5892" s="160" t="s">
        <v>6390</v>
      </c>
      <c r="F5892" s="160" t="s">
        <v>110</v>
      </c>
      <c r="G5892" s="160" t="s">
        <v>124</v>
      </c>
      <c r="H5892" s="160" t="s">
        <v>6393</v>
      </c>
      <c r="I5892" s="160" cm="1">
        <f t="array" ref="I5892">INDEX('2.1.trackMPD'!K:K/(24*60*60),
       MATCH(1,
             (A5892='2.1.trackMPD'!A:A)*
             (C5892='2.1.trackMPD'!D:D)*
             (D5892/10^6='2.1.trackMPD'!H:H)*
             (E5892='2.1.trackMPD'!F:F),
0))</f>
        <v>0</v>
      </c>
    </row>
    <row r="5893" spans="1:9" x14ac:dyDescent="0.2">
      <c r="A5893" s="160" t="s">
        <v>29</v>
      </c>
      <c r="B5893" s="160" t="s">
        <v>150</v>
      </c>
      <c r="C5893" s="160">
        <f>_xlfn.XLOOKUP(B5893,'2.1.trackMPD'!$R$7:$R$29,'2.1.trackMPD'!$T$7:$T$29)</f>
        <v>6</v>
      </c>
      <c r="D5893" s="160">
        <v>1000</v>
      </c>
      <c r="E5893" s="160" t="s">
        <v>6390</v>
      </c>
      <c r="F5893" s="160" t="s">
        <v>110</v>
      </c>
      <c r="G5893" s="160" t="s">
        <v>140</v>
      </c>
      <c r="H5893" s="160" t="s">
        <v>6393</v>
      </c>
      <c r="I5893" s="160" cm="1">
        <f t="array" ref="I5893">INDEX('2.1.trackMPD'!L:L/(24*60*60),
       MATCH(1,
             (A5893='2.1.trackMPD'!A:A)*
             (C5893='2.1.trackMPD'!D:D)*
             (D5893/10^6='2.1.trackMPD'!H:H)*
             (E5893='2.1.trackMPD'!F:F),
0))</f>
        <v>0</v>
      </c>
    </row>
    <row r="5894" spans="1:9" x14ac:dyDescent="0.2">
      <c r="A5894" s="160" t="s">
        <v>29</v>
      </c>
      <c r="B5894" s="160" t="s">
        <v>150</v>
      </c>
      <c r="C5894" s="160">
        <f>_xlfn.XLOOKUP(B5894,'2.1.trackMPD'!$R$7:$R$29,'2.1.trackMPD'!$T$7:$T$29)</f>
        <v>6</v>
      </c>
      <c r="D5894" s="160">
        <v>5000</v>
      </c>
      <c r="E5894" s="160" t="s">
        <v>6390</v>
      </c>
      <c r="F5894" s="160" t="s">
        <v>110</v>
      </c>
      <c r="G5894" s="160" t="s">
        <v>124</v>
      </c>
      <c r="H5894" s="160" t="s">
        <v>6392</v>
      </c>
      <c r="I5894" s="160" cm="1">
        <f t="array" ref="I5894">INDEX('2.1.trackMPD'!I:I/(24*60*60),
       MATCH(1,
             (A5894='2.1.trackMPD'!A:A)*
             (C5894='2.1.trackMPD'!D:D)*
             (D5894/10^6='2.1.trackMPD'!H:H)*
             (E5894='2.1.trackMPD'!F:F),
0))</f>
        <v>0.27223873585785879</v>
      </c>
    </row>
    <row r="5895" spans="1:9" x14ac:dyDescent="0.2">
      <c r="A5895" s="160" t="s">
        <v>29</v>
      </c>
      <c r="B5895" s="160" t="s">
        <v>150</v>
      </c>
      <c r="C5895" s="160">
        <f>_xlfn.XLOOKUP(B5895,'2.1.trackMPD'!$R$7:$R$29,'2.1.trackMPD'!$T$7:$T$29)</f>
        <v>6</v>
      </c>
      <c r="D5895" s="160">
        <v>5000</v>
      </c>
      <c r="E5895" s="160" t="s">
        <v>6390</v>
      </c>
      <c r="F5895" s="160" t="s">
        <v>110</v>
      </c>
      <c r="G5895" s="160" t="s">
        <v>140</v>
      </c>
      <c r="H5895" s="160" t="s">
        <v>6392</v>
      </c>
      <c r="I5895" s="160" cm="1">
        <f t="array" ref="I5895">INDEX('2.1.trackMPD'!J:J/(24*60*60),
       MATCH(1,
             (A5895='2.1.trackMPD'!A:A)*
             (C5895='2.1.trackMPD'!D:D)*
             (D5895/10^6='2.1.trackMPD'!H:H)*
             (E5895='2.1.trackMPD'!F:F),
0))</f>
        <v>0.23035559245581597</v>
      </c>
    </row>
    <row r="5896" spans="1:9" x14ac:dyDescent="0.2">
      <c r="A5896" s="160" t="s">
        <v>29</v>
      </c>
      <c r="B5896" s="160" t="s">
        <v>150</v>
      </c>
      <c r="C5896" s="160">
        <f>_xlfn.XLOOKUP(B5896,'2.1.trackMPD'!$R$7:$R$29,'2.1.trackMPD'!$T$7:$T$29)</f>
        <v>6</v>
      </c>
      <c r="D5896" s="160">
        <v>5000</v>
      </c>
      <c r="E5896" s="160" t="s">
        <v>6390</v>
      </c>
      <c r="F5896" s="160" t="s">
        <v>110</v>
      </c>
      <c r="G5896" s="160" t="s">
        <v>124</v>
      </c>
      <c r="H5896" s="160" t="s">
        <v>6393</v>
      </c>
      <c r="I5896" s="160" cm="1">
        <f t="array" ref="I5896">INDEX('2.1.trackMPD'!K:K/(24*60*60),
       MATCH(1,
             (A5896='2.1.trackMPD'!A:A)*
             (C5896='2.1.trackMPD'!D:D)*
             (D5896/10^6='2.1.trackMPD'!H:H)*
             (E5896='2.1.trackMPD'!F:F),
0))</f>
        <v>0</v>
      </c>
    </row>
    <row r="5897" spans="1:9" x14ac:dyDescent="0.2">
      <c r="A5897" s="160" t="s">
        <v>29</v>
      </c>
      <c r="B5897" s="160" t="s">
        <v>150</v>
      </c>
      <c r="C5897" s="160">
        <f>_xlfn.XLOOKUP(B5897,'2.1.trackMPD'!$R$7:$R$29,'2.1.trackMPD'!$T$7:$T$29)</f>
        <v>6</v>
      </c>
      <c r="D5897" s="160">
        <v>5000</v>
      </c>
      <c r="E5897" s="160" t="s">
        <v>6390</v>
      </c>
      <c r="F5897" s="160" t="s">
        <v>110</v>
      </c>
      <c r="G5897" s="160" t="s">
        <v>140</v>
      </c>
      <c r="H5897" s="160" t="s">
        <v>6393</v>
      </c>
      <c r="I5897" s="160" cm="1">
        <f t="array" ref="I5897">INDEX('2.1.trackMPD'!L:L/(24*60*60),
       MATCH(1,
             (A5897='2.1.trackMPD'!A:A)*
             (C5897='2.1.trackMPD'!D:D)*
             (D5897/10^6='2.1.trackMPD'!H:H)*
             (E5897='2.1.trackMPD'!F:F),
0))</f>
        <v>0</v>
      </c>
    </row>
    <row r="5898" spans="1:9" x14ac:dyDescent="0.2">
      <c r="A5898" s="160" t="s">
        <v>29</v>
      </c>
      <c r="B5898" s="160" t="s">
        <v>150</v>
      </c>
      <c r="C5898" s="160">
        <f>_xlfn.XLOOKUP(B5898,'2.1.trackMPD'!$R$7:$R$29,'2.1.trackMPD'!$T$7:$T$29)</f>
        <v>6</v>
      </c>
      <c r="D5898" s="160">
        <v>1</v>
      </c>
      <c r="E5898" s="160" t="s">
        <v>6394</v>
      </c>
      <c r="F5898" s="160" t="s">
        <v>110</v>
      </c>
      <c r="G5898" s="160" t="s">
        <v>124</v>
      </c>
      <c r="H5898" s="160" t="s">
        <v>6392</v>
      </c>
      <c r="I5898" s="160" cm="1">
        <f t="array" ref="I5898">INDEX('2.1.trackMPD'!I:I/(24*60*60),
       MATCH(1,
             (A5898='2.1.trackMPD'!A:A)*
             (C5898='2.1.trackMPD'!D:D)*
             (D5898/10^6='2.1.trackMPD'!H:H)*
             (E5898='2.1.trackMPD'!F:F),
0))</f>
        <v>4.6847173377966895E-6</v>
      </c>
    </row>
    <row r="5899" spans="1:9" x14ac:dyDescent="0.2">
      <c r="A5899" s="160" t="s">
        <v>29</v>
      </c>
      <c r="B5899" s="160" t="s">
        <v>150</v>
      </c>
      <c r="C5899" s="160">
        <f>_xlfn.XLOOKUP(B5899,'2.1.trackMPD'!$R$7:$R$29,'2.1.trackMPD'!$T$7:$T$29)</f>
        <v>6</v>
      </c>
      <c r="D5899" s="160">
        <v>1</v>
      </c>
      <c r="E5899" s="160" t="s">
        <v>6394</v>
      </c>
      <c r="F5899" s="160" t="s">
        <v>110</v>
      </c>
      <c r="G5899" s="160" t="s">
        <v>140</v>
      </c>
      <c r="H5899" s="160" t="s">
        <v>6392</v>
      </c>
      <c r="I5899" s="160" cm="1">
        <f t="array" ref="I5899">INDEX('2.1.trackMPD'!J:J/(24*60*60),
       MATCH(1,
             (A5899='2.1.trackMPD'!A:A)*
             (C5899='2.1.trackMPD'!D:D)*
             (D5899/10^6='2.1.trackMPD'!H:H)*
             (E5899='2.1.trackMPD'!F:F),
0))</f>
        <v>2.7374464520920833E-5</v>
      </c>
    </row>
    <row r="5900" spans="1:9" x14ac:dyDescent="0.2">
      <c r="A5900" s="160" t="s">
        <v>29</v>
      </c>
      <c r="B5900" s="160" t="s">
        <v>150</v>
      </c>
      <c r="C5900" s="160">
        <f>_xlfn.XLOOKUP(B5900,'2.1.trackMPD'!$R$7:$R$29,'2.1.trackMPD'!$T$7:$T$29)</f>
        <v>6</v>
      </c>
      <c r="D5900" s="160">
        <v>1</v>
      </c>
      <c r="E5900" s="160" t="s">
        <v>6394</v>
      </c>
      <c r="F5900" s="160" t="s">
        <v>110</v>
      </c>
      <c r="G5900" s="160" t="s">
        <v>124</v>
      </c>
      <c r="H5900" s="160" t="s">
        <v>6393</v>
      </c>
      <c r="I5900" s="160" cm="1">
        <f t="array" ref="I5900">INDEX('2.1.trackMPD'!K:K/(24*60*60),
       MATCH(1,
             (A5900='2.1.trackMPD'!A:A)*
             (C5900='2.1.trackMPD'!D:D)*
             (D5900/10^6='2.1.trackMPD'!H:H)*
             (E5900='2.1.trackMPD'!F:F),
0))</f>
        <v>0</v>
      </c>
    </row>
    <row r="5901" spans="1:9" x14ac:dyDescent="0.2">
      <c r="A5901" s="160" t="s">
        <v>29</v>
      </c>
      <c r="B5901" s="160" t="s">
        <v>150</v>
      </c>
      <c r="C5901" s="160">
        <f>_xlfn.XLOOKUP(B5901,'2.1.trackMPD'!$R$7:$R$29,'2.1.trackMPD'!$T$7:$T$29)</f>
        <v>6</v>
      </c>
      <c r="D5901" s="160">
        <v>1</v>
      </c>
      <c r="E5901" s="160" t="s">
        <v>6394</v>
      </c>
      <c r="F5901" s="160" t="s">
        <v>110</v>
      </c>
      <c r="G5901" s="160" t="s">
        <v>140</v>
      </c>
      <c r="H5901" s="160" t="s">
        <v>6393</v>
      </c>
      <c r="I5901" s="160" cm="1">
        <f t="array" ref="I5901">INDEX('2.1.trackMPD'!L:L/(24*60*60),
       MATCH(1,
             (A5901='2.1.trackMPD'!A:A)*
             (C5901='2.1.trackMPD'!D:D)*
             (D5901/10^6='2.1.trackMPD'!H:H)*
             (E5901='2.1.trackMPD'!F:F),
0))</f>
        <v>0</v>
      </c>
    </row>
    <row r="5902" spans="1:9" x14ac:dyDescent="0.2">
      <c r="A5902" s="160" t="s">
        <v>29</v>
      </c>
      <c r="B5902" s="160" t="s">
        <v>150</v>
      </c>
      <c r="C5902" s="160">
        <f>_xlfn.XLOOKUP(B5902,'2.1.trackMPD'!$R$7:$R$29,'2.1.trackMPD'!$T$7:$T$29)</f>
        <v>6</v>
      </c>
      <c r="D5902" s="160">
        <v>10</v>
      </c>
      <c r="E5902" s="160" t="s">
        <v>6394</v>
      </c>
      <c r="F5902" s="160" t="s">
        <v>110</v>
      </c>
      <c r="G5902" s="160" t="s">
        <v>124</v>
      </c>
      <c r="H5902" s="160" t="s">
        <v>6392</v>
      </c>
      <c r="I5902" s="160" cm="1">
        <f t="array" ref="I5902">INDEX('2.1.trackMPD'!I:I/(24*60*60),
       MATCH(1,
             (A5902='2.1.trackMPD'!A:A)*
             (C5902='2.1.trackMPD'!D:D)*
             (D5902/10^6='2.1.trackMPD'!H:H)*
             (E5902='2.1.trackMPD'!F:F),
0))</f>
        <v>6.9867587563387498E-5</v>
      </c>
    </row>
    <row r="5903" spans="1:9" x14ac:dyDescent="0.2">
      <c r="A5903" s="160" t="s">
        <v>29</v>
      </c>
      <c r="B5903" s="160" t="s">
        <v>150</v>
      </c>
      <c r="C5903" s="160">
        <f>_xlfn.XLOOKUP(B5903,'2.1.trackMPD'!$R$7:$R$29,'2.1.trackMPD'!$T$7:$T$29)</f>
        <v>6</v>
      </c>
      <c r="D5903" s="160">
        <v>10</v>
      </c>
      <c r="E5903" s="160" t="s">
        <v>6394</v>
      </c>
      <c r="F5903" s="160" t="s">
        <v>110</v>
      </c>
      <c r="G5903" s="160" t="s">
        <v>140</v>
      </c>
      <c r="H5903" s="160" t="s">
        <v>6392</v>
      </c>
      <c r="I5903" s="160" cm="1">
        <f t="array" ref="I5903">INDEX('2.1.trackMPD'!J:J/(24*60*60),
       MATCH(1,
             (A5903='2.1.trackMPD'!A:A)*
             (C5903='2.1.trackMPD'!D:D)*
             (D5903/10^6='2.1.trackMPD'!H:H)*
             (E5903='2.1.trackMPD'!F:F),
0))</f>
        <v>7.3893499774024769E-5</v>
      </c>
    </row>
    <row r="5904" spans="1:9" x14ac:dyDescent="0.2">
      <c r="A5904" s="160" t="s">
        <v>29</v>
      </c>
      <c r="B5904" s="160" t="s">
        <v>150</v>
      </c>
      <c r="C5904" s="160">
        <f>_xlfn.XLOOKUP(B5904,'2.1.trackMPD'!$R$7:$R$29,'2.1.trackMPD'!$T$7:$T$29)</f>
        <v>6</v>
      </c>
      <c r="D5904" s="160">
        <v>10</v>
      </c>
      <c r="E5904" s="160" t="s">
        <v>6394</v>
      </c>
      <c r="F5904" s="160" t="s">
        <v>110</v>
      </c>
      <c r="G5904" s="160" t="s">
        <v>124</v>
      </c>
      <c r="H5904" s="160" t="s">
        <v>6393</v>
      </c>
      <c r="I5904" s="160" cm="1">
        <f t="array" ref="I5904">INDEX('2.1.trackMPD'!K:K/(24*60*60),
       MATCH(1,
             (A5904='2.1.trackMPD'!A:A)*
             (C5904='2.1.trackMPD'!D:D)*
             (D5904/10^6='2.1.trackMPD'!H:H)*
             (E5904='2.1.trackMPD'!F:F),
0))</f>
        <v>0</v>
      </c>
    </row>
    <row r="5905" spans="1:9" x14ac:dyDescent="0.2">
      <c r="A5905" s="160" t="s">
        <v>29</v>
      </c>
      <c r="B5905" s="160" t="s">
        <v>150</v>
      </c>
      <c r="C5905" s="160">
        <f>_xlfn.XLOOKUP(B5905,'2.1.trackMPD'!$R$7:$R$29,'2.1.trackMPD'!$T$7:$T$29)</f>
        <v>6</v>
      </c>
      <c r="D5905" s="160">
        <v>10</v>
      </c>
      <c r="E5905" s="160" t="s">
        <v>6394</v>
      </c>
      <c r="F5905" s="160" t="s">
        <v>110</v>
      </c>
      <c r="G5905" s="160" t="s">
        <v>140</v>
      </c>
      <c r="H5905" s="160" t="s">
        <v>6393</v>
      </c>
      <c r="I5905" s="160" cm="1">
        <f t="array" ref="I5905">INDEX('2.1.trackMPD'!L:L/(24*60*60),
       MATCH(1,
             (A5905='2.1.trackMPD'!A:A)*
             (C5905='2.1.trackMPD'!D:D)*
             (D5905/10^6='2.1.trackMPD'!H:H)*
             (E5905='2.1.trackMPD'!F:F),
0))</f>
        <v>0</v>
      </c>
    </row>
    <row r="5906" spans="1:9" x14ac:dyDescent="0.2">
      <c r="A5906" s="160" t="s">
        <v>29</v>
      </c>
      <c r="B5906" s="160" t="s">
        <v>150</v>
      </c>
      <c r="C5906" s="160">
        <f>_xlfn.XLOOKUP(B5906,'2.1.trackMPD'!$R$7:$R$29,'2.1.trackMPD'!$T$7:$T$29)</f>
        <v>6</v>
      </c>
      <c r="D5906" s="160">
        <v>100</v>
      </c>
      <c r="E5906" s="160" t="s">
        <v>6394</v>
      </c>
      <c r="F5906" s="160" t="s">
        <v>110</v>
      </c>
      <c r="G5906" s="160" t="s">
        <v>124</v>
      </c>
      <c r="H5906" s="160" t="s">
        <v>6392</v>
      </c>
      <c r="I5906" s="160" cm="1">
        <f t="array" ref="I5906">INDEX('2.1.trackMPD'!I:I/(24*60*60),
       MATCH(1,
             (A5906='2.1.trackMPD'!A:A)*
             (C5906='2.1.trackMPD'!D:D)*
             (D5906/10^6='2.1.trackMPD'!H:H)*
             (E5906='2.1.trackMPD'!F:F),
0))</f>
        <v>5.550871126828125E-3</v>
      </c>
    </row>
    <row r="5907" spans="1:9" x14ac:dyDescent="0.2">
      <c r="A5907" s="160" t="s">
        <v>29</v>
      </c>
      <c r="B5907" s="160" t="s">
        <v>150</v>
      </c>
      <c r="C5907" s="160">
        <f>_xlfn.XLOOKUP(B5907,'2.1.trackMPD'!$R$7:$R$29,'2.1.trackMPD'!$T$7:$T$29)</f>
        <v>6</v>
      </c>
      <c r="D5907" s="160">
        <v>100</v>
      </c>
      <c r="E5907" s="160" t="s">
        <v>6394</v>
      </c>
      <c r="F5907" s="160" t="s">
        <v>110</v>
      </c>
      <c r="G5907" s="160" t="s">
        <v>140</v>
      </c>
      <c r="H5907" s="160" t="s">
        <v>6392</v>
      </c>
      <c r="I5907" s="160" cm="1">
        <f t="array" ref="I5907">INDEX('2.1.trackMPD'!J:J/(24*60*60),
       MATCH(1,
             (A5907='2.1.trackMPD'!A:A)*
             (C5907='2.1.trackMPD'!D:D)*
             (D5907/10^6='2.1.trackMPD'!H:H)*
             (E5907='2.1.trackMPD'!F:F),
0))</f>
        <v>4.6968908019653817E-3</v>
      </c>
    </row>
    <row r="5908" spans="1:9" x14ac:dyDescent="0.2">
      <c r="A5908" s="160" t="s">
        <v>29</v>
      </c>
      <c r="B5908" s="160" t="s">
        <v>150</v>
      </c>
      <c r="C5908" s="160">
        <f>_xlfn.XLOOKUP(B5908,'2.1.trackMPD'!$R$7:$R$29,'2.1.trackMPD'!$T$7:$T$29)</f>
        <v>6</v>
      </c>
      <c r="D5908" s="160">
        <v>100</v>
      </c>
      <c r="E5908" s="160" t="s">
        <v>6394</v>
      </c>
      <c r="F5908" s="160" t="s">
        <v>110</v>
      </c>
      <c r="G5908" s="160" t="s">
        <v>124</v>
      </c>
      <c r="H5908" s="160" t="s">
        <v>6393</v>
      </c>
      <c r="I5908" s="160" cm="1">
        <f t="array" ref="I5908">INDEX('2.1.trackMPD'!K:K/(24*60*60),
       MATCH(1,
             (A5908='2.1.trackMPD'!A:A)*
             (C5908='2.1.trackMPD'!D:D)*
             (D5908/10^6='2.1.trackMPD'!H:H)*
             (E5908='2.1.trackMPD'!F:F),
0))</f>
        <v>0</v>
      </c>
    </row>
    <row r="5909" spans="1:9" x14ac:dyDescent="0.2">
      <c r="A5909" s="160" t="s">
        <v>29</v>
      </c>
      <c r="B5909" s="160" t="s">
        <v>150</v>
      </c>
      <c r="C5909" s="160">
        <f>_xlfn.XLOOKUP(B5909,'2.1.trackMPD'!$R$7:$R$29,'2.1.trackMPD'!$T$7:$T$29)</f>
        <v>6</v>
      </c>
      <c r="D5909" s="160">
        <v>100</v>
      </c>
      <c r="E5909" s="160" t="s">
        <v>6394</v>
      </c>
      <c r="F5909" s="160" t="s">
        <v>110</v>
      </c>
      <c r="G5909" s="160" t="s">
        <v>140</v>
      </c>
      <c r="H5909" s="160" t="s">
        <v>6393</v>
      </c>
      <c r="I5909" s="160" cm="1">
        <f t="array" ref="I5909">INDEX('2.1.trackMPD'!L:L/(24*60*60),
       MATCH(1,
             (A5909='2.1.trackMPD'!A:A)*
             (C5909='2.1.trackMPD'!D:D)*
             (D5909/10^6='2.1.trackMPD'!H:H)*
             (E5909='2.1.trackMPD'!F:F),
0))</f>
        <v>0</v>
      </c>
    </row>
    <row r="5910" spans="1:9" x14ac:dyDescent="0.2">
      <c r="A5910" s="160" t="s">
        <v>29</v>
      </c>
      <c r="B5910" s="160" t="s">
        <v>150</v>
      </c>
      <c r="C5910" s="160">
        <f>_xlfn.XLOOKUP(B5910,'2.1.trackMPD'!$R$7:$R$29,'2.1.trackMPD'!$T$7:$T$29)</f>
        <v>6</v>
      </c>
      <c r="D5910" s="160">
        <v>1000</v>
      </c>
      <c r="E5910" s="160" t="s">
        <v>6394</v>
      </c>
      <c r="F5910" s="160" t="s">
        <v>110</v>
      </c>
      <c r="G5910" s="160" t="s">
        <v>124</v>
      </c>
      <c r="H5910" s="160" t="s">
        <v>6392</v>
      </c>
      <c r="I5910" s="160" cm="1">
        <f t="array" ref="I5910">INDEX('2.1.trackMPD'!I:I/(24*60*60),
       MATCH(1,
             (A5910='2.1.trackMPD'!A:A)*
             (C5910='2.1.trackMPD'!D:D)*
             (D5910/10^6='2.1.trackMPD'!H:H)*
             (E5910='2.1.trackMPD'!F:F),
0))</f>
        <v>6.2418917271793058E-2</v>
      </c>
    </row>
    <row r="5911" spans="1:9" x14ac:dyDescent="0.2">
      <c r="A5911" s="160" t="s">
        <v>29</v>
      </c>
      <c r="B5911" s="160" t="s">
        <v>150</v>
      </c>
      <c r="C5911" s="160">
        <f>_xlfn.XLOOKUP(B5911,'2.1.trackMPD'!$R$7:$R$29,'2.1.trackMPD'!$T$7:$T$29)</f>
        <v>6</v>
      </c>
      <c r="D5911" s="160">
        <v>1000</v>
      </c>
      <c r="E5911" s="160" t="s">
        <v>6394</v>
      </c>
      <c r="F5911" s="160" t="s">
        <v>110</v>
      </c>
      <c r="G5911" s="160" t="s">
        <v>140</v>
      </c>
      <c r="H5911" s="160" t="s">
        <v>6392</v>
      </c>
      <c r="I5911" s="160" cm="1">
        <f t="array" ref="I5911">INDEX('2.1.trackMPD'!J:J/(24*60*60),
       MATCH(1,
             (A5911='2.1.trackMPD'!A:A)*
             (C5911='2.1.trackMPD'!D:D)*
             (D5911/10^6='2.1.trackMPD'!H:H)*
             (E5911='2.1.trackMPD'!F:F),
0))</f>
        <v>5.2815994289843987E-2</v>
      </c>
    </row>
    <row r="5912" spans="1:9" x14ac:dyDescent="0.2">
      <c r="A5912" s="160" t="s">
        <v>29</v>
      </c>
      <c r="B5912" s="160" t="s">
        <v>150</v>
      </c>
      <c r="C5912" s="160">
        <f>_xlfn.XLOOKUP(B5912,'2.1.trackMPD'!$R$7:$R$29,'2.1.trackMPD'!$T$7:$T$29)</f>
        <v>6</v>
      </c>
      <c r="D5912" s="160">
        <v>1000</v>
      </c>
      <c r="E5912" s="160" t="s">
        <v>6394</v>
      </c>
      <c r="F5912" s="160" t="s">
        <v>110</v>
      </c>
      <c r="G5912" s="160" t="s">
        <v>124</v>
      </c>
      <c r="H5912" s="160" t="s">
        <v>6393</v>
      </c>
      <c r="I5912" s="160" cm="1">
        <f t="array" ref="I5912">INDEX('2.1.trackMPD'!K:K/(24*60*60),
       MATCH(1,
             (A5912='2.1.trackMPD'!A:A)*
             (C5912='2.1.trackMPD'!D:D)*
             (D5912/10^6='2.1.trackMPD'!H:H)*
             (E5912='2.1.trackMPD'!F:F),
0))</f>
        <v>0</v>
      </c>
    </row>
    <row r="5913" spans="1:9" x14ac:dyDescent="0.2">
      <c r="A5913" s="160" t="s">
        <v>29</v>
      </c>
      <c r="B5913" s="160" t="s">
        <v>150</v>
      </c>
      <c r="C5913" s="160">
        <f>_xlfn.XLOOKUP(B5913,'2.1.trackMPD'!$R$7:$R$29,'2.1.trackMPD'!$T$7:$T$29)</f>
        <v>6</v>
      </c>
      <c r="D5913" s="160">
        <v>1000</v>
      </c>
      <c r="E5913" s="160" t="s">
        <v>6394</v>
      </c>
      <c r="F5913" s="160" t="s">
        <v>110</v>
      </c>
      <c r="G5913" s="160" t="s">
        <v>140</v>
      </c>
      <c r="H5913" s="160" t="s">
        <v>6393</v>
      </c>
      <c r="I5913" s="160" cm="1">
        <f t="array" ref="I5913">INDEX('2.1.trackMPD'!L:L/(24*60*60),
       MATCH(1,
             (A5913='2.1.trackMPD'!A:A)*
             (C5913='2.1.trackMPD'!D:D)*
             (D5913/10^6='2.1.trackMPD'!H:H)*
             (E5913='2.1.trackMPD'!F:F),
0))</f>
        <v>0</v>
      </c>
    </row>
    <row r="5914" spans="1:9" x14ac:dyDescent="0.2">
      <c r="A5914" s="160" t="s">
        <v>29</v>
      </c>
      <c r="B5914" s="160" t="s">
        <v>150</v>
      </c>
      <c r="C5914" s="160">
        <f>_xlfn.XLOOKUP(B5914,'2.1.trackMPD'!$R$7:$R$29,'2.1.trackMPD'!$T$7:$T$29)</f>
        <v>6</v>
      </c>
      <c r="D5914" s="160">
        <v>5000</v>
      </c>
      <c r="E5914" s="160" t="s">
        <v>6394</v>
      </c>
      <c r="F5914" s="160" t="s">
        <v>110</v>
      </c>
      <c r="G5914" s="160" t="s">
        <v>124</v>
      </c>
      <c r="H5914" s="160" t="s">
        <v>6392</v>
      </c>
      <c r="I5914" s="160" cm="1">
        <f t="array" ref="I5914">INDEX('2.1.trackMPD'!I:I/(24*60*60),
       MATCH(1,
             (A5914='2.1.trackMPD'!A:A)*
             (C5914='2.1.trackMPD'!D:D)*
             (D5914/10^6='2.1.trackMPD'!H:H)*
             (E5914='2.1.trackMPD'!F:F),
0))</f>
        <v>0.15137225355181944</v>
      </c>
    </row>
    <row r="5915" spans="1:9" x14ac:dyDescent="0.2">
      <c r="A5915" s="160" t="s">
        <v>29</v>
      </c>
      <c r="B5915" s="160" t="s">
        <v>150</v>
      </c>
      <c r="C5915" s="160">
        <f>_xlfn.XLOOKUP(B5915,'2.1.trackMPD'!$R$7:$R$29,'2.1.trackMPD'!$T$7:$T$29)</f>
        <v>6</v>
      </c>
      <c r="D5915" s="160">
        <v>5000</v>
      </c>
      <c r="E5915" s="160" t="s">
        <v>6394</v>
      </c>
      <c r="F5915" s="160" t="s">
        <v>110</v>
      </c>
      <c r="G5915" s="160" t="s">
        <v>140</v>
      </c>
      <c r="H5915" s="160" t="s">
        <v>6392</v>
      </c>
      <c r="I5915" s="160" cm="1">
        <f t="array" ref="I5915">INDEX('2.1.trackMPD'!J:J/(24*60*60),
       MATCH(1,
             (A5915='2.1.trackMPD'!A:A)*
             (C5915='2.1.trackMPD'!D:D)*
             (D5915/10^6='2.1.trackMPD'!H:H)*
             (E5915='2.1.trackMPD'!F:F),
0))</f>
        <v>0.12808417452137733</v>
      </c>
    </row>
    <row r="5916" spans="1:9" x14ac:dyDescent="0.2">
      <c r="A5916" s="160" t="s">
        <v>29</v>
      </c>
      <c r="B5916" s="160" t="s">
        <v>150</v>
      </c>
      <c r="C5916" s="160">
        <f>_xlfn.XLOOKUP(B5916,'2.1.trackMPD'!$R$7:$R$29,'2.1.trackMPD'!$T$7:$T$29)</f>
        <v>6</v>
      </c>
      <c r="D5916" s="160">
        <v>5000</v>
      </c>
      <c r="E5916" s="160" t="s">
        <v>6394</v>
      </c>
      <c r="F5916" s="160" t="s">
        <v>110</v>
      </c>
      <c r="G5916" s="160" t="s">
        <v>124</v>
      </c>
      <c r="H5916" s="160" t="s">
        <v>6393</v>
      </c>
      <c r="I5916" s="160" cm="1">
        <f t="array" ref="I5916">INDEX('2.1.trackMPD'!K:K/(24*60*60),
       MATCH(1,
             (A5916='2.1.trackMPD'!A:A)*
             (C5916='2.1.trackMPD'!D:D)*
             (D5916/10^6='2.1.trackMPD'!H:H)*
             (E5916='2.1.trackMPD'!F:F),
0))</f>
        <v>0</v>
      </c>
    </row>
    <row r="5917" spans="1:9" x14ac:dyDescent="0.2">
      <c r="A5917" s="160" t="s">
        <v>29</v>
      </c>
      <c r="B5917" s="160" t="s">
        <v>150</v>
      </c>
      <c r="C5917" s="160">
        <f>_xlfn.XLOOKUP(B5917,'2.1.trackMPD'!$R$7:$R$29,'2.1.trackMPD'!$T$7:$T$29)</f>
        <v>6</v>
      </c>
      <c r="D5917" s="160">
        <v>5000</v>
      </c>
      <c r="E5917" s="160" t="s">
        <v>6394</v>
      </c>
      <c r="F5917" s="160" t="s">
        <v>110</v>
      </c>
      <c r="G5917" s="160" t="s">
        <v>140</v>
      </c>
      <c r="H5917" s="160" t="s">
        <v>6393</v>
      </c>
      <c r="I5917" s="160" cm="1">
        <f t="array" ref="I5917">INDEX('2.1.trackMPD'!L:L/(24*60*60),
       MATCH(1,
             (A5917='2.1.trackMPD'!A:A)*
             (C5917='2.1.trackMPD'!D:D)*
             (D5917/10^6='2.1.trackMPD'!H:H)*
             (E5917='2.1.trackMPD'!F:F),
0))</f>
        <v>0</v>
      </c>
    </row>
    <row r="5918" spans="1:9" x14ac:dyDescent="0.2">
      <c r="A5918" s="160" t="s">
        <v>29</v>
      </c>
      <c r="B5918" s="160" t="s">
        <v>150</v>
      </c>
      <c r="C5918" s="160">
        <f>_xlfn.XLOOKUP(B5918,'2.1.trackMPD'!$R$7:$R$29,'2.1.trackMPD'!$T$7:$T$29)</f>
        <v>6</v>
      </c>
      <c r="D5918" s="160">
        <v>1</v>
      </c>
      <c r="E5918" s="160" t="s">
        <v>6395</v>
      </c>
      <c r="F5918" s="160" t="s">
        <v>110</v>
      </c>
      <c r="G5918" s="160" t="s">
        <v>124</v>
      </c>
      <c r="H5918" s="160" t="s">
        <v>6392</v>
      </c>
      <c r="I5918" s="160" t="e" cm="1">
        <f t="array" ref="I5918">INDEX('2.1.trackMPD'!I:I/(24*60*60),
       MATCH(1,
             (A5918='2.1.trackMPD'!A:A)*
             (C5918='2.1.trackMPD'!D:D)*
             (D5918/10^6='2.1.trackMPD'!H:H)*
             (E5918='2.1.trackMPD'!F:F),
0))</f>
        <v>#N/A</v>
      </c>
    </row>
    <row r="5919" spans="1:9" x14ac:dyDescent="0.2">
      <c r="A5919" s="160" t="s">
        <v>29</v>
      </c>
      <c r="B5919" s="160" t="s">
        <v>150</v>
      </c>
      <c r="C5919" s="160">
        <f>_xlfn.XLOOKUP(B5919,'2.1.trackMPD'!$R$7:$R$29,'2.1.trackMPD'!$T$7:$T$29)</f>
        <v>6</v>
      </c>
      <c r="D5919" s="160">
        <v>1</v>
      </c>
      <c r="E5919" s="160" t="s">
        <v>6395</v>
      </c>
      <c r="F5919" s="160" t="s">
        <v>110</v>
      </c>
      <c r="G5919" s="160" t="s">
        <v>140</v>
      </c>
      <c r="H5919" s="160" t="s">
        <v>6392</v>
      </c>
      <c r="I5919" s="160" t="e" cm="1">
        <f t="array" ref="I5919">INDEX('2.1.trackMPD'!J:J/(24*60*60),
       MATCH(1,
             (A5919='2.1.trackMPD'!A:A)*
             (C5919='2.1.trackMPD'!D:D)*
             (D5919/10^6='2.1.trackMPD'!H:H)*
             (E5919='2.1.trackMPD'!F:F),
0))</f>
        <v>#N/A</v>
      </c>
    </row>
    <row r="5920" spans="1:9" x14ac:dyDescent="0.2">
      <c r="A5920" s="160" t="s">
        <v>29</v>
      </c>
      <c r="B5920" s="160" t="s">
        <v>150</v>
      </c>
      <c r="C5920" s="160">
        <f>_xlfn.XLOOKUP(B5920,'2.1.trackMPD'!$R$7:$R$29,'2.1.trackMPD'!$T$7:$T$29)</f>
        <v>6</v>
      </c>
      <c r="D5920" s="160">
        <v>1</v>
      </c>
      <c r="E5920" s="160" t="s">
        <v>6395</v>
      </c>
      <c r="F5920" s="160" t="s">
        <v>110</v>
      </c>
      <c r="G5920" s="160" t="s">
        <v>124</v>
      </c>
      <c r="H5920" s="160" t="s">
        <v>6393</v>
      </c>
      <c r="I5920" s="160" t="e" cm="1">
        <f t="array" ref="I5920">INDEX('2.1.trackMPD'!K:K/(24*60*60),
       MATCH(1,
             (A5920='2.1.trackMPD'!A:A)*
             (C5920='2.1.trackMPD'!D:D)*
             (D5920/10^6='2.1.trackMPD'!H:H)*
             (E5920='2.1.trackMPD'!F:F),
0))</f>
        <v>#N/A</v>
      </c>
    </row>
    <row r="5921" spans="1:9" x14ac:dyDescent="0.2">
      <c r="A5921" s="160" t="s">
        <v>29</v>
      </c>
      <c r="B5921" s="160" t="s">
        <v>150</v>
      </c>
      <c r="C5921" s="160">
        <f>_xlfn.XLOOKUP(B5921,'2.1.trackMPD'!$R$7:$R$29,'2.1.trackMPD'!$T$7:$T$29)</f>
        <v>6</v>
      </c>
      <c r="D5921" s="160">
        <v>1</v>
      </c>
      <c r="E5921" s="160" t="s">
        <v>6395</v>
      </c>
      <c r="F5921" s="160" t="s">
        <v>110</v>
      </c>
      <c r="G5921" s="160" t="s">
        <v>140</v>
      </c>
      <c r="H5921" s="160" t="s">
        <v>6393</v>
      </c>
      <c r="I5921" s="160" t="e" cm="1">
        <f t="array" ref="I5921">INDEX('2.1.trackMPD'!L:L/(24*60*60),
       MATCH(1,
             (A5921='2.1.trackMPD'!A:A)*
             (C5921='2.1.trackMPD'!D:D)*
             (D5921/10^6='2.1.trackMPD'!H:H)*
             (E5921='2.1.trackMPD'!F:F),
0))</f>
        <v>#N/A</v>
      </c>
    </row>
    <row r="5922" spans="1:9" x14ac:dyDescent="0.2">
      <c r="A5922" s="160" t="s">
        <v>29</v>
      </c>
      <c r="B5922" s="160" t="s">
        <v>150</v>
      </c>
      <c r="C5922" s="160">
        <f>_xlfn.XLOOKUP(B5922,'2.1.trackMPD'!$R$7:$R$29,'2.1.trackMPD'!$T$7:$T$29)</f>
        <v>6</v>
      </c>
      <c r="D5922" s="160">
        <v>10</v>
      </c>
      <c r="E5922" s="160" t="s">
        <v>6395</v>
      </c>
      <c r="F5922" s="160" t="s">
        <v>110</v>
      </c>
      <c r="G5922" s="160" t="s">
        <v>124</v>
      </c>
      <c r="H5922" s="160" t="s">
        <v>6392</v>
      </c>
      <c r="I5922" s="160" t="e" cm="1">
        <f t="array" ref="I5922">INDEX('2.1.trackMPD'!I:I/(24*60*60),
       MATCH(1,
             (A5922='2.1.trackMPD'!A:A)*
             (C5922='2.1.trackMPD'!D:D)*
             (D5922/10^6='2.1.trackMPD'!H:H)*
             (E5922='2.1.trackMPD'!F:F),
0))</f>
        <v>#N/A</v>
      </c>
    </row>
    <row r="5923" spans="1:9" x14ac:dyDescent="0.2">
      <c r="A5923" s="160" t="s">
        <v>29</v>
      </c>
      <c r="B5923" s="160" t="s">
        <v>150</v>
      </c>
      <c r="C5923" s="160">
        <f>_xlfn.XLOOKUP(B5923,'2.1.trackMPD'!$R$7:$R$29,'2.1.trackMPD'!$T$7:$T$29)</f>
        <v>6</v>
      </c>
      <c r="D5923" s="160">
        <v>10</v>
      </c>
      <c r="E5923" s="160" t="s">
        <v>6395</v>
      </c>
      <c r="F5923" s="160" t="s">
        <v>110</v>
      </c>
      <c r="G5923" s="160" t="s">
        <v>140</v>
      </c>
      <c r="H5923" s="160" t="s">
        <v>6392</v>
      </c>
      <c r="I5923" s="160" t="e" cm="1">
        <f t="array" ref="I5923">INDEX('2.1.trackMPD'!J:J/(24*60*60),
       MATCH(1,
             (A5923='2.1.trackMPD'!A:A)*
             (C5923='2.1.trackMPD'!D:D)*
             (D5923/10^6='2.1.trackMPD'!H:H)*
             (E5923='2.1.trackMPD'!F:F),
0))</f>
        <v>#N/A</v>
      </c>
    </row>
    <row r="5924" spans="1:9" x14ac:dyDescent="0.2">
      <c r="A5924" s="160" t="s">
        <v>29</v>
      </c>
      <c r="B5924" s="160" t="s">
        <v>150</v>
      </c>
      <c r="C5924" s="160">
        <f>_xlfn.XLOOKUP(B5924,'2.1.trackMPD'!$R$7:$R$29,'2.1.trackMPD'!$T$7:$T$29)</f>
        <v>6</v>
      </c>
      <c r="D5924" s="160">
        <v>10</v>
      </c>
      <c r="E5924" s="160" t="s">
        <v>6395</v>
      </c>
      <c r="F5924" s="160" t="s">
        <v>110</v>
      </c>
      <c r="G5924" s="160" t="s">
        <v>124</v>
      </c>
      <c r="H5924" s="160" t="s">
        <v>6393</v>
      </c>
      <c r="I5924" s="160" t="e" cm="1">
        <f t="array" ref="I5924">INDEX('2.1.trackMPD'!K:K/(24*60*60),
       MATCH(1,
             (A5924='2.1.trackMPD'!A:A)*
             (C5924='2.1.trackMPD'!D:D)*
             (D5924/10^6='2.1.trackMPD'!H:H)*
             (E5924='2.1.trackMPD'!F:F),
0))</f>
        <v>#N/A</v>
      </c>
    </row>
    <row r="5925" spans="1:9" x14ac:dyDescent="0.2">
      <c r="A5925" s="160" t="s">
        <v>29</v>
      </c>
      <c r="B5925" s="160" t="s">
        <v>150</v>
      </c>
      <c r="C5925" s="160">
        <f>_xlfn.XLOOKUP(B5925,'2.1.trackMPD'!$R$7:$R$29,'2.1.trackMPD'!$T$7:$T$29)</f>
        <v>6</v>
      </c>
      <c r="D5925" s="160">
        <v>10</v>
      </c>
      <c r="E5925" s="160" t="s">
        <v>6395</v>
      </c>
      <c r="F5925" s="160" t="s">
        <v>110</v>
      </c>
      <c r="G5925" s="160" t="s">
        <v>140</v>
      </c>
      <c r="H5925" s="160" t="s">
        <v>6393</v>
      </c>
      <c r="I5925" s="160" t="e" cm="1">
        <f t="array" ref="I5925">INDEX('2.1.trackMPD'!L:L/(24*60*60),
       MATCH(1,
             (A5925='2.1.trackMPD'!A:A)*
             (C5925='2.1.trackMPD'!D:D)*
             (D5925/10^6='2.1.trackMPD'!H:H)*
             (E5925='2.1.trackMPD'!F:F),
0))</f>
        <v>#N/A</v>
      </c>
    </row>
    <row r="5926" spans="1:9" x14ac:dyDescent="0.2">
      <c r="A5926" s="160" t="s">
        <v>29</v>
      </c>
      <c r="B5926" s="160" t="s">
        <v>150</v>
      </c>
      <c r="C5926" s="160">
        <f>_xlfn.XLOOKUP(B5926,'2.1.trackMPD'!$R$7:$R$29,'2.1.trackMPD'!$T$7:$T$29)</f>
        <v>6</v>
      </c>
      <c r="D5926" s="160">
        <v>100</v>
      </c>
      <c r="E5926" s="160" t="s">
        <v>6395</v>
      </c>
      <c r="F5926" s="160" t="s">
        <v>110</v>
      </c>
      <c r="G5926" s="160" t="s">
        <v>124</v>
      </c>
      <c r="H5926" s="160" t="s">
        <v>6392</v>
      </c>
      <c r="I5926" s="160" t="e" cm="1">
        <f t="array" ref="I5926">INDEX('2.1.trackMPD'!I:I/(24*60*60),
       MATCH(1,
             (A5926='2.1.trackMPD'!A:A)*
             (C5926='2.1.trackMPD'!D:D)*
             (D5926/10^6='2.1.trackMPD'!H:H)*
             (E5926='2.1.trackMPD'!F:F),
0))</f>
        <v>#N/A</v>
      </c>
    </row>
    <row r="5927" spans="1:9" x14ac:dyDescent="0.2">
      <c r="A5927" s="160" t="s">
        <v>29</v>
      </c>
      <c r="B5927" s="160" t="s">
        <v>150</v>
      </c>
      <c r="C5927" s="160">
        <f>_xlfn.XLOOKUP(B5927,'2.1.trackMPD'!$R$7:$R$29,'2.1.trackMPD'!$T$7:$T$29)</f>
        <v>6</v>
      </c>
      <c r="D5927" s="160">
        <v>100</v>
      </c>
      <c r="E5927" s="160" t="s">
        <v>6395</v>
      </c>
      <c r="F5927" s="160" t="s">
        <v>110</v>
      </c>
      <c r="G5927" s="160" t="s">
        <v>140</v>
      </c>
      <c r="H5927" s="160" t="s">
        <v>6392</v>
      </c>
      <c r="I5927" s="160" t="e" cm="1">
        <f t="array" ref="I5927">INDEX('2.1.trackMPD'!J:J/(24*60*60),
       MATCH(1,
             (A5927='2.1.trackMPD'!A:A)*
             (C5927='2.1.trackMPD'!D:D)*
             (D5927/10^6='2.1.trackMPD'!H:H)*
             (E5927='2.1.trackMPD'!F:F),
0))</f>
        <v>#N/A</v>
      </c>
    </row>
    <row r="5928" spans="1:9" x14ac:dyDescent="0.2">
      <c r="A5928" s="160" t="s">
        <v>29</v>
      </c>
      <c r="B5928" s="160" t="s">
        <v>150</v>
      </c>
      <c r="C5928" s="160">
        <f>_xlfn.XLOOKUP(B5928,'2.1.trackMPD'!$R$7:$R$29,'2.1.trackMPD'!$T$7:$T$29)</f>
        <v>6</v>
      </c>
      <c r="D5928" s="160">
        <v>100</v>
      </c>
      <c r="E5928" s="160" t="s">
        <v>6395</v>
      </c>
      <c r="F5928" s="160" t="s">
        <v>110</v>
      </c>
      <c r="G5928" s="160" t="s">
        <v>124</v>
      </c>
      <c r="H5928" s="160" t="s">
        <v>6393</v>
      </c>
      <c r="I5928" s="160" t="e" cm="1">
        <f t="array" ref="I5928">INDEX('2.1.trackMPD'!K:K/(24*60*60),
       MATCH(1,
             (A5928='2.1.trackMPD'!A:A)*
             (C5928='2.1.trackMPD'!D:D)*
             (D5928/10^6='2.1.trackMPD'!H:H)*
             (E5928='2.1.trackMPD'!F:F),
0))</f>
        <v>#N/A</v>
      </c>
    </row>
    <row r="5929" spans="1:9" x14ac:dyDescent="0.2">
      <c r="A5929" s="160" t="s">
        <v>29</v>
      </c>
      <c r="B5929" s="160" t="s">
        <v>150</v>
      </c>
      <c r="C5929" s="160">
        <f>_xlfn.XLOOKUP(B5929,'2.1.trackMPD'!$R$7:$R$29,'2.1.trackMPD'!$T$7:$T$29)</f>
        <v>6</v>
      </c>
      <c r="D5929" s="160">
        <v>100</v>
      </c>
      <c r="E5929" s="160" t="s">
        <v>6395</v>
      </c>
      <c r="F5929" s="160" t="s">
        <v>110</v>
      </c>
      <c r="G5929" s="160" t="s">
        <v>140</v>
      </c>
      <c r="H5929" s="160" t="s">
        <v>6393</v>
      </c>
      <c r="I5929" s="160" t="e" cm="1">
        <f t="array" ref="I5929">INDEX('2.1.trackMPD'!L:L/(24*60*60),
       MATCH(1,
             (A5929='2.1.trackMPD'!A:A)*
             (C5929='2.1.trackMPD'!D:D)*
             (D5929/10^6='2.1.trackMPD'!H:H)*
             (E5929='2.1.trackMPD'!F:F),
0))</f>
        <v>#N/A</v>
      </c>
    </row>
    <row r="5930" spans="1:9" x14ac:dyDescent="0.2">
      <c r="A5930" s="160" t="s">
        <v>29</v>
      </c>
      <c r="B5930" s="160" t="s">
        <v>151</v>
      </c>
      <c r="C5930" s="160">
        <f>_xlfn.XLOOKUP(B5930,'2.1.trackMPD'!$R$7:$R$29,'2.1.trackMPD'!$T$7:$T$29)</f>
        <v>6</v>
      </c>
      <c r="D5930" s="160">
        <v>1</v>
      </c>
      <c r="E5930" s="160" t="s">
        <v>6390</v>
      </c>
      <c r="F5930" s="160" t="s">
        <v>110</v>
      </c>
      <c r="G5930" s="160" t="s">
        <v>124</v>
      </c>
      <c r="H5930" s="160" t="s">
        <v>6392</v>
      </c>
      <c r="I5930" s="160" cm="1">
        <f t="array" ref="I5930">INDEX('2.1.trackMPD'!I:I/(24*60*60),
       MATCH(1,
             (A5930='2.1.trackMPD'!A:A)*
             (C5930='2.1.trackMPD'!D:D)*
             (D5930/10^6='2.1.trackMPD'!H:H)*
             (E5930='2.1.trackMPD'!F:F),
0))</f>
        <v>4.76365210128037E-6</v>
      </c>
    </row>
    <row r="5931" spans="1:9" x14ac:dyDescent="0.2">
      <c r="A5931" s="160" t="s">
        <v>29</v>
      </c>
      <c r="B5931" s="160" t="s">
        <v>151</v>
      </c>
      <c r="C5931" s="160">
        <f>_xlfn.XLOOKUP(B5931,'2.1.trackMPD'!$R$7:$R$29,'2.1.trackMPD'!$T$7:$T$29)</f>
        <v>6</v>
      </c>
      <c r="D5931" s="160">
        <v>1</v>
      </c>
      <c r="E5931" s="160" t="s">
        <v>6390</v>
      </c>
      <c r="F5931" s="160" t="s">
        <v>110</v>
      </c>
      <c r="G5931" s="160" t="s">
        <v>140</v>
      </c>
      <c r="H5931" s="160" t="s">
        <v>6392</v>
      </c>
      <c r="I5931" s="160" cm="1">
        <f t="array" ref="I5931">INDEX('2.1.trackMPD'!J:J/(24*60*60),
       MATCH(1,
             (A5931='2.1.trackMPD'!A:A)*
             (C5931='2.1.trackMPD'!D:D)*
             (D5931/10^6='2.1.trackMPD'!H:H)*
             (E5931='2.1.trackMPD'!F:F),
0))</f>
        <v>3.0960989552834607E-5</v>
      </c>
    </row>
    <row r="5932" spans="1:9" x14ac:dyDescent="0.2">
      <c r="A5932" s="160" t="s">
        <v>29</v>
      </c>
      <c r="B5932" s="160" t="s">
        <v>151</v>
      </c>
      <c r="C5932" s="160">
        <f>_xlfn.XLOOKUP(B5932,'2.1.trackMPD'!$R$7:$R$29,'2.1.trackMPD'!$T$7:$T$29)</f>
        <v>6</v>
      </c>
      <c r="D5932" s="160">
        <v>1</v>
      </c>
      <c r="E5932" s="160" t="s">
        <v>6390</v>
      </c>
      <c r="F5932" s="160" t="s">
        <v>110</v>
      </c>
      <c r="G5932" s="160" t="s">
        <v>124</v>
      </c>
      <c r="H5932" s="160" t="s">
        <v>6393</v>
      </c>
      <c r="I5932" s="160" cm="1">
        <f t="array" ref="I5932">INDEX('2.1.trackMPD'!K:K/(24*60*60),
       MATCH(1,
             (A5932='2.1.trackMPD'!A:A)*
             (C5932='2.1.trackMPD'!D:D)*
             (D5932/10^6='2.1.trackMPD'!H:H)*
             (E5932='2.1.trackMPD'!F:F),
0))</f>
        <v>0</v>
      </c>
    </row>
    <row r="5933" spans="1:9" x14ac:dyDescent="0.2">
      <c r="A5933" s="160" t="s">
        <v>29</v>
      </c>
      <c r="B5933" s="160" t="s">
        <v>151</v>
      </c>
      <c r="C5933" s="160">
        <f>_xlfn.XLOOKUP(B5933,'2.1.trackMPD'!$R$7:$R$29,'2.1.trackMPD'!$T$7:$T$29)</f>
        <v>6</v>
      </c>
      <c r="D5933" s="160">
        <v>1</v>
      </c>
      <c r="E5933" s="160" t="s">
        <v>6390</v>
      </c>
      <c r="F5933" s="160" t="s">
        <v>110</v>
      </c>
      <c r="G5933" s="160" t="s">
        <v>140</v>
      </c>
      <c r="H5933" s="160" t="s">
        <v>6393</v>
      </c>
      <c r="I5933" s="160" cm="1">
        <f t="array" ref="I5933">INDEX('2.1.trackMPD'!L:L/(24*60*60),
       MATCH(1,
             (A5933='2.1.trackMPD'!A:A)*
             (C5933='2.1.trackMPD'!D:D)*
             (D5933/10^6='2.1.trackMPD'!H:H)*
             (E5933='2.1.trackMPD'!F:F),
0))</f>
        <v>0</v>
      </c>
    </row>
    <row r="5934" spans="1:9" x14ac:dyDescent="0.2">
      <c r="A5934" s="160" t="s">
        <v>29</v>
      </c>
      <c r="B5934" s="160" t="s">
        <v>151</v>
      </c>
      <c r="C5934" s="160">
        <f>_xlfn.XLOOKUP(B5934,'2.1.trackMPD'!$R$7:$R$29,'2.1.trackMPD'!$T$7:$T$29)</f>
        <v>6</v>
      </c>
      <c r="D5934" s="160">
        <v>10</v>
      </c>
      <c r="E5934" s="160" t="s">
        <v>6390</v>
      </c>
      <c r="F5934" s="160" t="s">
        <v>110</v>
      </c>
      <c r="G5934" s="160" t="s">
        <v>124</v>
      </c>
      <c r="H5934" s="160" t="s">
        <v>6392</v>
      </c>
      <c r="I5934" s="160" cm="1">
        <f t="array" ref="I5934">INDEX('2.1.trackMPD'!I:I/(24*60*60),
       MATCH(1,
             (A5934='2.1.trackMPD'!A:A)*
             (C5934='2.1.trackMPD'!D:D)*
             (D5934/10^6='2.1.trackMPD'!H:H)*
             (E5934='2.1.trackMPD'!F:F),
0))</f>
        <v>9.0543262699099084E-6</v>
      </c>
    </row>
    <row r="5935" spans="1:9" x14ac:dyDescent="0.2">
      <c r="A5935" s="160" t="s">
        <v>29</v>
      </c>
      <c r="B5935" s="160" t="s">
        <v>151</v>
      </c>
      <c r="C5935" s="160">
        <f>_xlfn.XLOOKUP(B5935,'2.1.trackMPD'!$R$7:$R$29,'2.1.trackMPD'!$T$7:$T$29)</f>
        <v>6</v>
      </c>
      <c r="D5935" s="160">
        <v>10</v>
      </c>
      <c r="E5935" s="160" t="s">
        <v>6390</v>
      </c>
      <c r="F5935" s="160" t="s">
        <v>110</v>
      </c>
      <c r="G5935" s="160" t="s">
        <v>140</v>
      </c>
      <c r="H5935" s="160" t="s">
        <v>6392</v>
      </c>
      <c r="I5935" s="160" cm="1">
        <f t="array" ref="I5935">INDEX('2.1.trackMPD'!J:J/(24*60*60),
       MATCH(1,
             (A5935='2.1.trackMPD'!A:A)*
             (C5935='2.1.trackMPD'!D:D)*
             (D5935/10^6='2.1.trackMPD'!H:H)*
             (E5935='2.1.trackMPD'!F:F),
0))</f>
        <v>3.5015122380118635E-5</v>
      </c>
    </row>
    <row r="5936" spans="1:9" x14ac:dyDescent="0.2">
      <c r="A5936" s="160" t="s">
        <v>29</v>
      </c>
      <c r="B5936" s="160" t="s">
        <v>151</v>
      </c>
      <c r="C5936" s="160">
        <f>_xlfn.XLOOKUP(B5936,'2.1.trackMPD'!$R$7:$R$29,'2.1.trackMPD'!$T$7:$T$29)</f>
        <v>6</v>
      </c>
      <c r="D5936" s="160">
        <v>10</v>
      </c>
      <c r="E5936" s="160" t="s">
        <v>6390</v>
      </c>
      <c r="F5936" s="160" t="s">
        <v>110</v>
      </c>
      <c r="G5936" s="160" t="s">
        <v>124</v>
      </c>
      <c r="H5936" s="160" t="s">
        <v>6393</v>
      </c>
      <c r="I5936" s="160" cm="1">
        <f t="array" ref="I5936">INDEX('2.1.trackMPD'!K:K/(24*60*60),
       MATCH(1,
             (A5936='2.1.trackMPD'!A:A)*
             (C5936='2.1.trackMPD'!D:D)*
             (D5936/10^6='2.1.trackMPD'!H:H)*
             (E5936='2.1.trackMPD'!F:F),
0))</f>
        <v>0</v>
      </c>
    </row>
    <row r="5937" spans="1:9" x14ac:dyDescent="0.2">
      <c r="A5937" s="160" t="s">
        <v>29</v>
      </c>
      <c r="B5937" s="160" t="s">
        <v>151</v>
      </c>
      <c r="C5937" s="160">
        <f>_xlfn.XLOOKUP(B5937,'2.1.trackMPD'!$R$7:$R$29,'2.1.trackMPD'!$T$7:$T$29)</f>
        <v>6</v>
      </c>
      <c r="D5937" s="160">
        <v>10</v>
      </c>
      <c r="E5937" s="160" t="s">
        <v>6390</v>
      </c>
      <c r="F5937" s="160" t="s">
        <v>110</v>
      </c>
      <c r="G5937" s="160" t="s">
        <v>140</v>
      </c>
      <c r="H5937" s="160" t="s">
        <v>6393</v>
      </c>
      <c r="I5937" s="160" cm="1">
        <f t="array" ref="I5937">INDEX('2.1.trackMPD'!L:L/(24*60*60),
       MATCH(1,
             (A5937='2.1.trackMPD'!A:A)*
             (C5937='2.1.trackMPD'!D:D)*
             (D5937/10^6='2.1.trackMPD'!H:H)*
             (E5937='2.1.trackMPD'!F:F),
0))</f>
        <v>0</v>
      </c>
    </row>
    <row r="5938" spans="1:9" x14ac:dyDescent="0.2">
      <c r="A5938" s="160" t="s">
        <v>29</v>
      </c>
      <c r="B5938" s="160" t="s">
        <v>151</v>
      </c>
      <c r="C5938" s="160">
        <f>_xlfn.XLOOKUP(B5938,'2.1.trackMPD'!$R$7:$R$29,'2.1.trackMPD'!$T$7:$T$29)</f>
        <v>6</v>
      </c>
      <c r="D5938" s="160">
        <v>100</v>
      </c>
      <c r="E5938" s="160" t="s">
        <v>6390</v>
      </c>
      <c r="F5938" s="160" t="s">
        <v>110</v>
      </c>
      <c r="G5938" s="160" t="s">
        <v>124</v>
      </c>
      <c r="H5938" s="160" t="s">
        <v>6392</v>
      </c>
      <c r="I5938" s="160" cm="1">
        <f t="array" ref="I5938">INDEX('2.1.trackMPD'!I:I/(24*60*60),
       MATCH(1,
             (A5938='2.1.trackMPD'!A:A)*
             (C5938='2.1.trackMPD'!D:D)*
             (D5938/10^6='2.1.trackMPD'!H:H)*
             (E5938='2.1.trackMPD'!F:F),
0))</f>
        <v>1.9078839014052083E-3</v>
      </c>
    </row>
    <row r="5939" spans="1:9" x14ac:dyDescent="0.2">
      <c r="A5939" s="160" t="s">
        <v>29</v>
      </c>
      <c r="B5939" s="160" t="s">
        <v>151</v>
      </c>
      <c r="C5939" s="160">
        <f>_xlfn.XLOOKUP(B5939,'2.1.trackMPD'!$R$7:$R$29,'2.1.trackMPD'!$T$7:$T$29)</f>
        <v>6</v>
      </c>
      <c r="D5939" s="160">
        <v>100</v>
      </c>
      <c r="E5939" s="160" t="s">
        <v>6390</v>
      </c>
      <c r="F5939" s="160" t="s">
        <v>110</v>
      </c>
      <c r="G5939" s="160" t="s">
        <v>140</v>
      </c>
      <c r="H5939" s="160" t="s">
        <v>6392</v>
      </c>
      <c r="I5939" s="160" cm="1">
        <f t="array" ref="I5939">INDEX('2.1.trackMPD'!J:J/(24*60*60),
       MATCH(1,
             (A5939='2.1.trackMPD'!A:A)*
             (C5939='2.1.trackMPD'!D:D)*
             (D5939/10^6='2.1.trackMPD'!H:H)*
             (E5939='2.1.trackMPD'!F:F),
0))</f>
        <v>1.5902852927717824E-3</v>
      </c>
    </row>
    <row r="5940" spans="1:9" x14ac:dyDescent="0.2">
      <c r="A5940" s="160" t="s">
        <v>29</v>
      </c>
      <c r="B5940" s="160" t="s">
        <v>151</v>
      </c>
      <c r="C5940" s="160">
        <f>_xlfn.XLOOKUP(B5940,'2.1.trackMPD'!$R$7:$R$29,'2.1.trackMPD'!$T$7:$T$29)</f>
        <v>6</v>
      </c>
      <c r="D5940" s="160">
        <v>100</v>
      </c>
      <c r="E5940" s="160" t="s">
        <v>6390</v>
      </c>
      <c r="F5940" s="160" t="s">
        <v>110</v>
      </c>
      <c r="G5940" s="160" t="s">
        <v>124</v>
      </c>
      <c r="H5940" s="160" t="s">
        <v>6393</v>
      </c>
      <c r="I5940" s="160" cm="1">
        <f t="array" ref="I5940">INDEX('2.1.trackMPD'!K:K/(24*60*60),
       MATCH(1,
             (A5940='2.1.trackMPD'!A:A)*
             (C5940='2.1.trackMPD'!D:D)*
             (D5940/10^6='2.1.trackMPD'!H:H)*
             (E5940='2.1.trackMPD'!F:F),
0))</f>
        <v>0</v>
      </c>
    </row>
    <row r="5941" spans="1:9" x14ac:dyDescent="0.2">
      <c r="A5941" s="160" t="s">
        <v>29</v>
      </c>
      <c r="B5941" s="160" t="s">
        <v>151</v>
      </c>
      <c r="C5941" s="160">
        <f>_xlfn.XLOOKUP(B5941,'2.1.trackMPD'!$R$7:$R$29,'2.1.trackMPD'!$T$7:$T$29)</f>
        <v>6</v>
      </c>
      <c r="D5941" s="160">
        <v>100</v>
      </c>
      <c r="E5941" s="160" t="s">
        <v>6390</v>
      </c>
      <c r="F5941" s="160" t="s">
        <v>110</v>
      </c>
      <c r="G5941" s="160" t="s">
        <v>140</v>
      </c>
      <c r="H5941" s="160" t="s">
        <v>6393</v>
      </c>
      <c r="I5941" s="160" cm="1">
        <f t="array" ref="I5941">INDEX('2.1.trackMPD'!L:L/(24*60*60),
       MATCH(1,
             (A5941='2.1.trackMPD'!A:A)*
             (C5941='2.1.trackMPD'!D:D)*
             (D5941/10^6='2.1.trackMPD'!H:H)*
             (E5941='2.1.trackMPD'!F:F),
0))</f>
        <v>0</v>
      </c>
    </row>
    <row r="5942" spans="1:9" x14ac:dyDescent="0.2">
      <c r="A5942" s="160" t="s">
        <v>29</v>
      </c>
      <c r="B5942" s="160" t="s">
        <v>151</v>
      </c>
      <c r="C5942" s="160">
        <f>_xlfn.XLOOKUP(B5942,'2.1.trackMPD'!$R$7:$R$29,'2.1.trackMPD'!$T$7:$T$29)</f>
        <v>6</v>
      </c>
      <c r="D5942" s="160">
        <v>1000</v>
      </c>
      <c r="E5942" s="160" t="s">
        <v>6390</v>
      </c>
      <c r="F5942" s="160" t="s">
        <v>110</v>
      </c>
      <c r="G5942" s="160" t="s">
        <v>124</v>
      </c>
      <c r="H5942" s="160" t="s">
        <v>6392</v>
      </c>
      <c r="I5942" s="160" cm="1">
        <f t="array" ref="I5942">INDEX('2.1.trackMPD'!I:I/(24*60*60),
       MATCH(1,
             (A5942='2.1.trackMPD'!A:A)*
             (C5942='2.1.trackMPD'!D:D)*
             (D5942/10^6='2.1.trackMPD'!H:H)*
             (E5942='2.1.trackMPD'!F:F),
0))</f>
        <v>6.9026517600309145E-2</v>
      </c>
    </row>
    <row r="5943" spans="1:9" x14ac:dyDescent="0.2">
      <c r="A5943" s="160" t="s">
        <v>29</v>
      </c>
      <c r="B5943" s="160" t="s">
        <v>151</v>
      </c>
      <c r="C5943" s="160">
        <f>_xlfn.XLOOKUP(B5943,'2.1.trackMPD'!$R$7:$R$29,'2.1.trackMPD'!$T$7:$T$29)</f>
        <v>6</v>
      </c>
      <c r="D5943" s="160">
        <v>1000</v>
      </c>
      <c r="E5943" s="160" t="s">
        <v>6390</v>
      </c>
      <c r="F5943" s="160" t="s">
        <v>110</v>
      </c>
      <c r="G5943" s="160" t="s">
        <v>140</v>
      </c>
      <c r="H5943" s="160" t="s">
        <v>6392</v>
      </c>
      <c r="I5943" s="160" cm="1">
        <f t="array" ref="I5943">INDEX('2.1.trackMPD'!J:J/(24*60*60),
       MATCH(1,
             (A5943='2.1.trackMPD'!A:A)*
             (C5943='2.1.trackMPD'!D:D)*
             (D5943/10^6='2.1.trackMPD'!H:H)*
             (E5943='2.1.trackMPD'!F:F),
0))</f>
        <v>5.8407045267688307E-2</v>
      </c>
    </row>
    <row r="5944" spans="1:9" x14ac:dyDescent="0.2">
      <c r="A5944" s="160" t="s">
        <v>29</v>
      </c>
      <c r="B5944" s="160" t="s">
        <v>151</v>
      </c>
      <c r="C5944" s="160">
        <f>_xlfn.XLOOKUP(B5944,'2.1.trackMPD'!$R$7:$R$29,'2.1.trackMPD'!$T$7:$T$29)</f>
        <v>6</v>
      </c>
      <c r="D5944" s="160">
        <v>1000</v>
      </c>
      <c r="E5944" s="160" t="s">
        <v>6390</v>
      </c>
      <c r="F5944" s="160" t="s">
        <v>110</v>
      </c>
      <c r="G5944" s="160" t="s">
        <v>124</v>
      </c>
      <c r="H5944" s="160" t="s">
        <v>6393</v>
      </c>
      <c r="I5944" s="160" cm="1">
        <f t="array" ref="I5944">INDEX('2.1.trackMPD'!K:K/(24*60*60),
       MATCH(1,
             (A5944='2.1.trackMPD'!A:A)*
             (C5944='2.1.trackMPD'!D:D)*
             (D5944/10^6='2.1.trackMPD'!H:H)*
             (E5944='2.1.trackMPD'!F:F),
0))</f>
        <v>0</v>
      </c>
    </row>
    <row r="5945" spans="1:9" x14ac:dyDescent="0.2">
      <c r="A5945" s="160" t="s">
        <v>29</v>
      </c>
      <c r="B5945" s="160" t="s">
        <v>151</v>
      </c>
      <c r="C5945" s="160">
        <f>_xlfn.XLOOKUP(B5945,'2.1.trackMPD'!$R$7:$R$29,'2.1.trackMPD'!$T$7:$T$29)</f>
        <v>6</v>
      </c>
      <c r="D5945" s="160">
        <v>1000</v>
      </c>
      <c r="E5945" s="160" t="s">
        <v>6390</v>
      </c>
      <c r="F5945" s="160" t="s">
        <v>110</v>
      </c>
      <c r="G5945" s="160" t="s">
        <v>140</v>
      </c>
      <c r="H5945" s="160" t="s">
        <v>6393</v>
      </c>
      <c r="I5945" s="160" cm="1">
        <f t="array" ref="I5945">INDEX('2.1.trackMPD'!L:L/(24*60*60),
       MATCH(1,
             (A5945='2.1.trackMPD'!A:A)*
             (C5945='2.1.trackMPD'!D:D)*
             (D5945/10^6='2.1.trackMPD'!H:H)*
             (E5945='2.1.trackMPD'!F:F),
0))</f>
        <v>0</v>
      </c>
    </row>
    <row r="5946" spans="1:9" x14ac:dyDescent="0.2">
      <c r="A5946" s="160" t="s">
        <v>29</v>
      </c>
      <c r="B5946" s="160" t="s">
        <v>151</v>
      </c>
      <c r="C5946" s="160">
        <f>_xlfn.XLOOKUP(B5946,'2.1.trackMPD'!$R$7:$R$29,'2.1.trackMPD'!$T$7:$T$29)</f>
        <v>6</v>
      </c>
      <c r="D5946" s="160">
        <v>5000</v>
      </c>
      <c r="E5946" s="160" t="s">
        <v>6390</v>
      </c>
      <c r="F5946" s="160" t="s">
        <v>110</v>
      </c>
      <c r="G5946" s="160" t="s">
        <v>124</v>
      </c>
      <c r="H5946" s="160" t="s">
        <v>6392</v>
      </c>
      <c r="I5946" s="160" cm="1">
        <f t="array" ref="I5946">INDEX('2.1.trackMPD'!I:I/(24*60*60),
       MATCH(1,
             (A5946='2.1.trackMPD'!A:A)*
             (C5946='2.1.trackMPD'!D:D)*
             (D5946/10^6='2.1.trackMPD'!H:H)*
             (E5946='2.1.trackMPD'!F:F),
0))</f>
        <v>0.27223873585785879</v>
      </c>
    </row>
    <row r="5947" spans="1:9" x14ac:dyDescent="0.2">
      <c r="A5947" s="160" t="s">
        <v>29</v>
      </c>
      <c r="B5947" s="160" t="s">
        <v>151</v>
      </c>
      <c r="C5947" s="160">
        <f>_xlfn.XLOOKUP(B5947,'2.1.trackMPD'!$R$7:$R$29,'2.1.trackMPD'!$T$7:$T$29)</f>
        <v>6</v>
      </c>
      <c r="D5947" s="160">
        <v>5000</v>
      </c>
      <c r="E5947" s="160" t="s">
        <v>6390</v>
      </c>
      <c r="F5947" s="160" t="s">
        <v>110</v>
      </c>
      <c r="G5947" s="160" t="s">
        <v>140</v>
      </c>
      <c r="H5947" s="160" t="s">
        <v>6392</v>
      </c>
      <c r="I5947" s="160" cm="1">
        <f t="array" ref="I5947">INDEX('2.1.trackMPD'!J:J/(24*60*60),
       MATCH(1,
             (A5947='2.1.trackMPD'!A:A)*
             (C5947='2.1.trackMPD'!D:D)*
             (D5947/10^6='2.1.trackMPD'!H:H)*
             (E5947='2.1.trackMPD'!F:F),
0))</f>
        <v>0.23035559245581597</v>
      </c>
    </row>
    <row r="5948" spans="1:9" x14ac:dyDescent="0.2">
      <c r="A5948" s="160" t="s">
        <v>29</v>
      </c>
      <c r="B5948" s="160" t="s">
        <v>151</v>
      </c>
      <c r="C5948" s="160">
        <f>_xlfn.XLOOKUP(B5948,'2.1.trackMPD'!$R$7:$R$29,'2.1.trackMPD'!$T$7:$T$29)</f>
        <v>6</v>
      </c>
      <c r="D5948" s="160">
        <v>5000</v>
      </c>
      <c r="E5948" s="160" t="s">
        <v>6390</v>
      </c>
      <c r="F5948" s="160" t="s">
        <v>110</v>
      </c>
      <c r="G5948" s="160" t="s">
        <v>124</v>
      </c>
      <c r="H5948" s="160" t="s">
        <v>6393</v>
      </c>
      <c r="I5948" s="160" cm="1">
        <f t="array" ref="I5948">INDEX('2.1.trackMPD'!K:K/(24*60*60),
       MATCH(1,
             (A5948='2.1.trackMPD'!A:A)*
             (C5948='2.1.trackMPD'!D:D)*
             (D5948/10^6='2.1.trackMPD'!H:H)*
             (E5948='2.1.trackMPD'!F:F),
0))</f>
        <v>0</v>
      </c>
    </row>
    <row r="5949" spans="1:9" x14ac:dyDescent="0.2">
      <c r="A5949" s="160" t="s">
        <v>29</v>
      </c>
      <c r="B5949" s="160" t="s">
        <v>151</v>
      </c>
      <c r="C5949" s="160">
        <f>_xlfn.XLOOKUP(B5949,'2.1.trackMPD'!$R$7:$R$29,'2.1.trackMPD'!$T$7:$T$29)</f>
        <v>6</v>
      </c>
      <c r="D5949" s="160">
        <v>5000</v>
      </c>
      <c r="E5949" s="160" t="s">
        <v>6390</v>
      </c>
      <c r="F5949" s="160" t="s">
        <v>110</v>
      </c>
      <c r="G5949" s="160" t="s">
        <v>140</v>
      </c>
      <c r="H5949" s="160" t="s">
        <v>6393</v>
      </c>
      <c r="I5949" s="160" cm="1">
        <f t="array" ref="I5949">INDEX('2.1.trackMPD'!L:L/(24*60*60),
       MATCH(1,
             (A5949='2.1.trackMPD'!A:A)*
             (C5949='2.1.trackMPD'!D:D)*
             (D5949/10^6='2.1.trackMPD'!H:H)*
             (E5949='2.1.trackMPD'!F:F),
0))</f>
        <v>0</v>
      </c>
    </row>
    <row r="5950" spans="1:9" x14ac:dyDescent="0.2">
      <c r="A5950" s="160" t="s">
        <v>29</v>
      </c>
      <c r="B5950" s="160" t="s">
        <v>151</v>
      </c>
      <c r="C5950" s="160">
        <f>_xlfn.XLOOKUP(B5950,'2.1.trackMPD'!$R$7:$R$29,'2.1.trackMPD'!$T$7:$T$29)</f>
        <v>6</v>
      </c>
      <c r="D5950" s="160">
        <v>1</v>
      </c>
      <c r="E5950" s="160" t="s">
        <v>6394</v>
      </c>
      <c r="F5950" s="160" t="s">
        <v>110</v>
      </c>
      <c r="G5950" s="160" t="s">
        <v>124</v>
      </c>
      <c r="H5950" s="160" t="s">
        <v>6392</v>
      </c>
      <c r="I5950" s="160" cm="1">
        <f t="array" ref="I5950">INDEX('2.1.trackMPD'!I:I/(24*60*60),
       MATCH(1,
             (A5950='2.1.trackMPD'!A:A)*
             (C5950='2.1.trackMPD'!D:D)*
             (D5950/10^6='2.1.trackMPD'!H:H)*
             (E5950='2.1.trackMPD'!F:F),
0))</f>
        <v>4.6847173377966895E-6</v>
      </c>
    </row>
    <row r="5951" spans="1:9" x14ac:dyDescent="0.2">
      <c r="A5951" s="160" t="s">
        <v>29</v>
      </c>
      <c r="B5951" s="160" t="s">
        <v>151</v>
      </c>
      <c r="C5951" s="160">
        <f>_xlfn.XLOOKUP(B5951,'2.1.trackMPD'!$R$7:$R$29,'2.1.trackMPD'!$T$7:$T$29)</f>
        <v>6</v>
      </c>
      <c r="D5951" s="160">
        <v>1</v>
      </c>
      <c r="E5951" s="160" t="s">
        <v>6394</v>
      </c>
      <c r="F5951" s="160" t="s">
        <v>110</v>
      </c>
      <c r="G5951" s="160" t="s">
        <v>140</v>
      </c>
      <c r="H5951" s="160" t="s">
        <v>6392</v>
      </c>
      <c r="I5951" s="160" cm="1">
        <f t="array" ref="I5951">INDEX('2.1.trackMPD'!J:J/(24*60*60),
       MATCH(1,
             (A5951='2.1.trackMPD'!A:A)*
             (C5951='2.1.trackMPD'!D:D)*
             (D5951/10^6='2.1.trackMPD'!H:H)*
             (E5951='2.1.trackMPD'!F:F),
0))</f>
        <v>2.7374464520920833E-5</v>
      </c>
    </row>
    <row r="5952" spans="1:9" x14ac:dyDescent="0.2">
      <c r="A5952" s="160" t="s">
        <v>29</v>
      </c>
      <c r="B5952" s="160" t="s">
        <v>151</v>
      </c>
      <c r="C5952" s="160">
        <f>_xlfn.XLOOKUP(B5952,'2.1.trackMPD'!$R$7:$R$29,'2.1.trackMPD'!$T$7:$T$29)</f>
        <v>6</v>
      </c>
      <c r="D5952" s="160">
        <v>1</v>
      </c>
      <c r="E5952" s="160" t="s">
        <v>6394</v>
      </c>
      <c r="F5952" s="160" t="s">
        <v>110</v>
      </c>
      <c r="G5952" s="160" t="s">
        <v>124</v>
      </c>
      <c r="H5952" s="160" t="s">
        <v>6393</v>
      </c>
      <c r="I5952" s="160" cm="1">
        <f t="array" ref="I5952">INDEX('2.1.trackMPD'!K:K/(24*60*60),
       MATCH(1,
             (A5952='2.1.trackMPD'!A:A)*
             (C5952='2.1.trackMPD'!D:D)*
             (D5952/10^6='2.1.trackMPD'!H:H)*
             (E5952='2.1.trackMPD'!F:F),
0))</f>
        <v>0</v>
      </c>
    </row>
    <row r="5953" spans="1:9" x14ac:dyDescent="0.2">
      <c r="A5953" s="160" t="s">
        <v>29</v>
      </c>
      <c r="B5953" s="160" t="s">
        <v>151</v>
      </c>
      <c r="C5953" s="160">
        <f>_xlfn.XLOOKUP(B5953,'2.1.trackMPD'!$R$7:$R$29,'2.1.trackMPD'!$T$7:$T$29)</f>
        <v>6</v>
      </c>
      <c r="D5953" s="160">
        <v>1</v>
      </c>
      <c r="E5953" s="160" t="s">
        <v>6394</v>
      </c>
      <c r="F5953" s="160" t="s">
        <v>110</v>
      </c>
      <c r="G5953" s="160" t="s">
        <v>140</v>
      </c>
      <c r="H5953" s="160" t="s">
        <v>6393</v>
      </c>
      <c r="I5953" s="160" cm="1">
        <f t="array" ref="I5953">INDEX('2.1.trackMPD'!L:L/(24*60*60),
       MATCH(1,
             (A5953='2.1.trackMPD'!A:A)*
             (C5953='2.1.trackMPD'!D:D)*
             (D5953/10^6='2.1.trackMPD'!H:H)*
             (E5953='2.1.trackMPD'!F:F),
0))</f>
        <v>0</v>
      </c>
    </row>
    <row r="5954" spans="1:9" x14ac:dyDescent="0.2">
      <c r="A5954" s="160" t="s">
        <v>29</v>
      </c>
      <c r="B5954" s="160" t="s">
        <v>151</v>
      </c>
      <c r="C5954" s="160">
        <f>_xlfn.XLOOKUP(B5954,'2.1.trackMPD'!$R$7:$R$29,'2.1.trackMPD'!$T$7:$T$29)</f>
        <v>6</v>
      </c>
      <c r="D5954" s="160">
        <v>10</v>
      </c>
      <c r="E5954" s="160" t="s">
        <v>6394</v>
      </c>
      <c r="F5954" s="160" t="s">
        <v>110</v>
      </c>
      <c r="G5954" s="160" t="s">
        <v>124</v>
      </c>
      <c r="H5954" s="160" t="s">
        <v>6392</v>
      </c>
      <c r="I5954" s="160" cm="1">
        <f t="array" ref="I5954">INDEX('2.1.trackMPD'!I:I/(24*60*60),
       MATCH(1,
             (A5954='2.1.trackMPD'!A:A)*
             (C5954='2.1.trackMPD'!D:D)*
             (D5954/10^6='2.1.trackMPD'!H:H)*
             (E5954='2.1.trackMPD'!F:F),
0))</f>
        <v>6.9867587563387498E-5</v>
      </c>
    </row>
    <row r="5955" spans="1:9" x14ac:dyDescent="0.2">
      <c r="A5955" s="160" t="s">
        <v>29</v>
      </c>
      <c r="B5955" s="160" t="s">
        <v>151</v>
      </c>
      <c r="C5955" s="160">
        <f>_xlfn.XLOOKUP(B5955,'2.1.trackMPD'!$R$7:$R$29,'2.1.trackMPD'!$T$7:$T$29)</f>
        <v>6</v>
      </c>
      <c r="D5955" s="160">
        <v>10</v>
      </c>
      <c r="E5955" s="160" t="s">
        <v>6394</v>
      </c>
      <c r="F5955" s="160" t="s">
        <v>110</v>
      </c>
      <c r="G5955" s="160" t="s">
        <v>140</v>
      </c>
      <c r="H5955" s="160" t="s">
        <v>6392</v>
      </c>
      <c r="I5955" s="160" cm="1">
        <f t="array" ref="I5955">INDEX('2.1.trackMPD'!J:J/(24*60*60),
       MATCH(1,
             (A5955='2.1.trackMPD'!A:A)*
             (C5955='2.1.trackMPD'!D:D)*
             (D5955/10^6='2.1.trackMPD'!H:H)*
             (E5955='2.1.trackMPD'!F:F),
0))</f>
        <v>7.3893499774024769E-5</v>
      </c>
    </row>
    <row r="5956" spans="1:9" x14ac:dyDescent="0.2">
      <c r="A5956" s="160" t="s">
        <v>29</v>
      </c>
      <c r="B5956" s="160" t="s">
        <v>151</v>
      </c>
      <c r="C5956" s="160">
        <f>_xlfn.XLOOKUP(B5956,'2.1.trackMPD'!$R$7:$R$29,'2.1.trackMPD'!$T$7:$T$29)</f>
        <v>6</v>
      </c>
      <c r="D5956" s="160">
        <v>10</v>
      </c>
      <c r="E5956" s="160" t="s">
        <v>6394</v>
      </c>
      <c r="F5956" s="160" t="s">
        <v>110</v>
      </c>
      <c r="G5956" s="160" t="s">
        <v>124</v>
      </c>
      <c r="H5956" s="160" t="s">
        <v>6393</v>
      </c>
      <c r="I5956" s="160" cm="1">
        <f t="array" ref="I5956">INDEX('2.1.trackMPD'!K:K/(24*60*60),
       MATCH(1,
             (A5956='2.1.trackMPD'!A:A)*
             (C5956='2.1.trackMPD'!D:D)*
             (D5956/10^6='2.1.trackMPD'!H:H)*
             (E5956='2.1.trackMPD'!F:F),
0))</f>
        <v>0</v>
      </c>
    </row>
    <row r="5957" spans="1:9" x14ac:dyDescent="0.2">
      <c r="A5957" s="160" t="s">
        <v>29</v>
      </c>
      <c r="B5957" s="160" t="s">
        <v>151</v>
      </c>
      <c r="C5957" s="160">
        <f>_xlfn.XLOOKUP(B5957,'2.1.trackMPD'!$R$7:$R$29,'2.1.trackMPD'!$T$7:$T$29)</f>
        <v>6</v>
      </c>
      <c r="D5957" s="160">
        <v>10</v>
      </c>
      <c r="E5957" s="160" t="s">
        <v>6394</v>
      </c>
      <c r="F5957" s="160" t="s">
        <v>110</v>
      </c>
      <c r="G5957" s="160" t="s">
        <v>140</v>
      </c>
      <c r="H5957" s="160" t="s">
        <v>6393</v>
      </c>
      <c r="I5957" s="160" cm="1">
        <f t="array" ref="I5957">INDEX('2.1.trackMPD'!L:L/(24*60*60),
       MATCH(1,
             (A5957='2.1.trackMPD'!A:A)*
             (C5957='2.1.trackMPD'!D:D)*
             (D5957/10^6='2.1.trackMPD'!H:H)*
             (E5957='2.1.trackMPD'!F:F),
0))</f>
        <v>0</v>
      </c>
    </row>
    <row r="5958" spans="1:9" x14ac:dyDescent="0.2">
      <c r="A5958" s="160" t="s">
        <v>29</v>
      </c>
      <c r="B5958" s="160" t="s">
        <v>151</v>
      </c>
      <c r="C5958" s="160">
        <f>_xlfn.XLOOKUP(B5958,'2.1.trackMPD'!$R$7:$R$29,'2.1.trackMPD'!$T$7:$T$29)</f>
        <v>6</v>
      </c>
      <c r="D5958" s="160">
        <v>100</v>
      </c>
      <c r="E5958" s="160" t="s">
        <v>6394</v>
      </c>
      <c r="F5958" s="160" t="s">
        <v>110</v>
      </c>
      <c r="G5958" s="160" t="s">
        <v>124</v>
      </c>
      <c r="H5958" s="160" t="s">
        <v>6392</v>
      </c>
      <c r="I5958" s="160" cm="1">
        <f t="array" ref="I5958">INDEX('2.1.trackMPD'!I:I/(24*60*60),
       MATCH(1,
             (A5958='2.1.trackMPD'!A:A)*
             (C5958='2.1.trackMPD'!D:D)*
             (D5958/10^6='2.1.trackMPD'!H:H)*
             (E5958='2.1.trackMPD'!F:F),
0))</f>
        <v>5.550871126828125E-3</v>
      </c>
    </row>
    <row r="5959" spans="1:9" x14ac:dyDescent="0.2">
      <c r="A5959" s="160" t="s">
        <v>29</v>
      </c>
      <c r="B5959" s="160" t="s">
        <v>151</v>
      </c>
      <c r="C5959" s="160">
        <f>_xlfn.XLOOKUP(B5959,'2.1.trackMPD'!$R$7:$R$29,'2.1.trackMPD'!$T$7:$T$29)</f>
        <v>6</v>
      </c>
      <c r="D5959" s="160">
        <v>100</v>
      </c>
      <c r="E5959" s="160" t="s">
        <v>6394</v>
      </c>
      <c r="F5959" s="160" t="s">
        <v>110</v>
      </c>
      <c r="G5959" s="160" t="s">
        <v>140</v>
      </c>
      <c r="H5959" s="160" t="s">
        <v>6392</v>
      </c>
      <c r="I5959" s="160" cm="1">
        <f t="array" ref="I5959">INDEX('2.1.trackMPD'!J:J/(24*60*60),
       MATCH(1,
             (A5959='2.1.trackMPD'!A:A)*
             (C5959='2.1.trackMPD'!D:D)*
             (D5959/10^6='2.1.trackMPD'!H:H)*
             (E5959='2.1.trackMPD'!F:F),
0))</f>
        <v>4.6968908019653817E-3</v>
      </c>
    </row>
    <row r="5960" spans="1:9" x14ac:dyDescent="0.2">
      <c r="A5960" s="160" t="s">
        <v>29</v>
      </c>
      <c r="B5960" s="160" t="s">
        <v>151</v>
      </c>
      <c r="C5960" s="160">
        <f>_xlfn.XLOOKUP(B5960,'2.1.trackMPD'!$R$7:$R$29,'2.1.trackMPD'!$T$7:$T$29)</f>
        <v>6</v>
      </c>
      <c r="D5960" s="160">
        <v>100</v>
      </c>
      <c r="E5960" s="160" t="s">
        <v>6394</v>
      </c>
      <c r="F5960" s="160" t="s">
        <v>110</v>
      </c>
      <c r="G5960" s="160" t="s">
        <v>124</v>
      </c>
      <c r="H5960" s="160" t="s">
        <v>6393</v>
      </c>
      <c r="I5960" s="160" cm="1">
        <f t="array" ref="I5960">INDEX('2.1.trackMPD'!K:K/(24*60*60),
       MATCH(1,
             (A5960='2.1.trackMPD'!A:A)*
             (C5960='2.1.trackMPD'!D:D)*
             (D5960/10^6='2.1.trackMPD'!H:H)*
             (E5960='2.1.trackMPD'!F:F),
0))</f>
        <v>0</v>
      </c>
    </row>
    <row r="5961" spans="1:9" x14ac:dyDescent="0.2">
      <c r="A5961" s="160" t="s">
        <v>29</v>
      </c>
      <c r="B5961" s="160" t="s">
        <v>151</v>
      </c>
      <c r="C5961" s="160">
        <f>_xlfn.XLOOKUP(B5961,'2.1.trackMPD'!$R$7:$R$29,'2.1.trackMPD'!$T$7:$T$29)</f>
        <v>6</v>
      </c>
      <c r="D5961" s="160">
        <v>100</v>
      </c>
      <c r="E5961" s="160" t="s">
        <v>6394</v>
      </c>
      <c r="F5961" s="160" t="s">
        <v>110</v>
      </c>
      <c r="G5961" s="160" t="s">
        <v>140</v>
      </c>
      <c r="H5961" s="160" t="s">
        <v>6393</v>
      </c>
      <c r="I5961" s="160" cm="1">
        <f t="array" ref="I5961">INDEX('2.1.trackMPD'!L:L/(24*60*60),
       MATCH(1,
             (A5961='2.1.trackMPD'!A:A)*
             (C5961='2.1.trackMPD'!D:D)*
             (D5961/10^6='2.1.trackMPD'!H:H)*
             (E5961='2.1.trackMPD'!F:F),
0))</f>
        <v>0</v>
      </c>
    </row>
    <row r="5962" spans="1:9" x14ac:dyDescent="0.2">
      <c r="A5962" s="160" t="s">
        <v>29</v>
      </c>
      <c r="B5962" s="160" t="s">
        <v>151</v>
      </c>
      <c r="C5962" s="160">
        <f>_xlfn.XLOOKUP(B5962,'2.1.trackMPD'!$R$7:$R$29,'2.1.trackMPD'!$T$7:$T$29)</f>
        <v>6</v>
      </c>
      <c r="D5962" s="160">
        <v>1000</v>
      </c>
      <c r="E5962" s="160" t="s">
        <v>6394</v>
      </c>
      <c r="F5962" s="160" t="s">
        <v>110</v>
      </c>
      <c r="G5962" s="160" t="s">
        <v>124</v>
      </c>
      <c r="H5962" s="160" t="s">
        <v>6392</v>
      </c>
      <c r="I5962" s="160" cm="1">
        <f t="array" ref="I5962">INDEX('2.1.trackMPD'!I:I/(24*60*60),
       MATCH(1,
             (A5962='2.1.trackMPD'!A:A)*
             (C5962='2.1.trackMPD'!D:D)*
             (D5962/10^6='2.1.trackMPD'!H:H)*
             (E5962='2.1.trackMPD'!F:F),
0))</f>
        <v>6.2418917271793058E-2</v>
      </c>
    </row>
    <row r="5963" spans="1:9" x14ac:dyDescent="0.2">
      <c r="A5963" s="160" t="s">
        <v>29</v>
      </c>
      <c r="B5963" s="160" t="s">
        <v>151</v>
      </c>
      <c r="C5963" s="160">
        <f>_xlfn.XLOOKUP(B5963,'2.1.trackMPD'!$R$7:$R$29,'2.1.trackMPD'!$T$7:$T$29)</f>
        <v>6</v>
      </c>
      <c r="D5963" s="160">
        <v>1000</v>
      </c>
      <c r="E5963" s="160" t="s">
        <v>6394</v>
      </c>
      <c r="F5963" s="160" t="s">
        <v>110</v>
      </c>
      <c r="G5963" s="160" t="s">
        <v>140</v>
      </c>
      <c r="H5963" s="160" t="s">
        <v>6392</v>
      </c>
      <c r="I5963" s="160" cm="1">
        <f t="array" ref="I5963">INDEX('2.1.trackMPD'!J:J/(24*60*60),
       MATCH(1,
             (A5963='2.1.trackMPD'!A:A)*
             (C5963='2.1.trackMPD'!D:D)*
             (D5963/10^6='2.1.trackMPD'!H:H)*
             (E5963='2.1.trackMPD'!F:F),
0))</f>
        <v>5.2815994289843987E-2</v>
      </c>
    </row>
    <row r="5964" spans="1:9" x14ac:dyDescent="0.2">
      <c r="A5964" s="160" t="s">
        <v>29</v>
      </c>
      <c r="B5964" s="160" t="s">
        <v>151</v>
      </c>
      <c r="C5964" s="160">
        <f>_xlfn.XLOOKUP(B5964,'2.1.trackMPD'!$R$7:$R$29,'2.1.trackMPD'!$T$7:$T$29)</f>
        <v>6</v>
      </c>
      <c r="D5964" s="160">
        <v>1000</v>
      </c>
      <c r="E5964" s="160" t="s">
        <v>6394</v>
      </c>
      <c r="F5964" s="160" t="s">
        <v>110</v>
      </c>
      <c r="G5964" s="160" t="s">
        <v>124</v>
      </c>
      <c r="H5964" s="160" t="s">
        <v>6393</v>
      </c>
      <c r="I5964" s="160" cm="1">
        <f t="array" ref="I5964">INDEX('2.1.trackMPD'!K:K/(24*60*60),
       MATCH(1,
             (A5964='2.1.trackMPD'!A:A)*
             (C5964='2.1.trackMPD'!D:D)*
             (D5964/10^6='2.1.trackMPD'!H:H)*
             (E5964='2.1.trackMPD'!F:F),
0))</f>
        <v>0</v>
      </c>
    </row>
    <row r="5965" spans="1:9" x14ac:dyDescent="0.2">
      <c r="A5965" s="160" t="s">
        <v>29</v>
      </c>
      <c r="B5965" s="160" t="s">
        <v>151</v>
      </c>
      <c r="C5965" s="160">
        <f>_xlfn.XLOOKUP(B5965,'2.1.trackMPD'!$R$7:$R$29,'2.1.trackMPD'!$T$7:$T$29)</f>
        <v>6</v>
      </c>
      <c r="D5965" s="160">
        <v>1000</v>
      </c>
      <c r="E5965" s="160" t="s">
        <v>6394</v>
      </c>
      <c r="F5965" s="160" t="s">
        <v>110</v>
      </c>
      <c r="G5965" s="160" t="s">
        <v>140</v>
      </c>
      <c r="H5965" s="160" t="s">
        <v>6393</v>
      </c>
      <c r="I5965" s="160" cm="1">
        <f t="array" ref="I5965">INDEX('2.1.trackMPD'!L:L/(24*60*60),
       MATCH(1,
             (A5965='2.1.trackMPD'!A:A)*
             (C5965='2.1.trackMPD'!D:D)*
             (D5965/10^6='2.1.trackMPD'!H:H)*
             (E5965='2.1.trackMPD'!F:F),
0))</f>
        <v>0</v>
      </c>
    </row>
    <row r="5966" spans="1:9" x14ac:dyDescent="0.2">
      <c r="A5966" s="160" t="s">
        <v>29</v>
      </c>
      <c r="B5966" s="160" t="s">
        <v>151</v>
      </c>
      <c r="C5966" s="160">
        <f>_xlfn.XLOOKUP(B5966,'2.1.trackMPD'!$R$7:$R$29,'2.1.trackMPD'!$T$7:$T$29)</f>
        <v>6</v>
      </c>
      <c r="D5966" s="160">
        <v>5000</v>
      </c>
      <c r="E5966" s="160" t="s">
        <v>6394</v>
      </c>
      <c r="F5966" s="160" t="s">
        <v>110</v>
      </c>
      <c r="G5966" s="160" t="s">
        <v>124</v>
      </c>
      <c r="H5966" s="160" t="s">
        <v>6392</v>
      </c>
      <c r="I5966" s="160" cm="1">
        <f t="array" ref="I5966">INDEX('2.1.trackMPD'!I:I/(24*60*60),
       MATCH(1,
             (A5966='2.1.trackMPD'!A:A)*
             (C5966='2.1.trackMPD'!D:D)*
             (D5966/10^6='2.1.trackMPD'!H:H)*
             (E5966='2.1.trackMPD'!F:F),
0))</f>
        <v>0.15137225355181944</v>
      </c>
    </row>
    <row r="5967" spans="1:9" x14ac:dyDescent="0.2">
      <c r="A5967" s="160" t="s">
        <v>29</v>
      </c>
      <c r="B5967" s="160" t="s">
        <v>151</v>
      </c>
      <c r="C5967" s="160">
        <f>_xlfn.XLOOKUP(B5967,'2.1.trackMPD'!$R$7:$R$29,'2.1.trackMPD'!$T$7:$T$29)</f>
        <v>6</v>
      </c>
      <c r="D5967" s="160">
        <v>5000</v>
      </c>
      <c r="E5967" s="160" t="s">
        <v>6394</v>
      </c>
      <c r="F5967" s="160" t="s">
        <v>110</v>
      </c>
      <c r="G5967" s="160" t="s">
        <v>140</v>
      </c>
      <c r="H5967" s="160" t="s">
        <v>6392</v>
      </c>
      <c r="I5967" s="160" cm="1">
        <f t="array" ref="I5967">INDEX('2.1.trackMPD'!J:J/(24*60*60),
       MATCH(1,
             (A5967='2.1.trackMPD'!A:A)*
             (C5967='2.1.trackMPD'!D:D)*
             (D5967/10^6='2.1.trackMPD'!H:H)*
             (E5967='2.1.trackMPD'!F:F),
0))</f>
        <v>0.12808417452137733</v>
      </c>
    </row>
    <row r="5968" spans="1:9" x14ac:dyDescent="0.2">
      <c r="A5968" s="160" t="s">
        <v>29</v>
      </c>
      <c r="B5968" s="160" t="s">
        <v>151</v>
      </c>
      <c r="C5968" s="160">
        <f>_xlfn.XLOOKUP(B5968,'2.1.trackMPD'!$R$7:$R$29,'2.1.trackMPD'!$T$7:$T$29)</f>
        <v>6</v>
      </c>
      <c r="D5968" s="160">
        <v>5000</v>
      </c>
      <c r="E5968" s="160" t="s">
        <v>6394</v>
      </c>
      <c r="F5968" s="160" t="s">
        <v>110</v>
      </c>
      <c r="G5968" s="160" t="s">
        <v>124</v>
      </c>
      <c r="H5968" s="160" t="s">
        <v>6393</v>
      </c>
      <c r="I5968" s="160" cm="1">
        <f t="array" ref="I5968">INDEX('2.1.trackMPD'!K:K/(24*60*60),
       MATCH(1,
             (A5968='2.1.trackMPD'!A:A)*
             (C5968='2.1.trackMPD'!D:D)*
             (D5968/10^6='2.1.trackMPD'!H:H)*
             (E5968='2.1.trackMPD'!F:F),
0))</f>
        <v>0</v>
      </c>
    </row>
    <row r="5969" spans="1:9" x14ac:dyDescent="0.2">
      <c r="A5969" s="160" t="s">
        <v>29</v>
      </c>
      <c r="B5969" s="160" t="s">
        <v>151</v>
      </c>
      <c r="C5969" s="160">
        <f>_xlfn.XLOOKUP(B5969,'2.1.trackMPD'!$R$7:$R$29,'2.1.trackMPD'!$T$7:$T$29)</f>
        <v>6</v>
      </c>
      <c r="D5969" s="160">
        <v>5000</v>
      </c>
      <c r="E5969" s="160" t="s">
        <v>6394</v>
      </c>
      <c r="F5969" s="160" t="s">
        <v>110</v>
      </c>
      <c r="G5969" s="160" t="s">
        <v>140</v>
      </c>
      <c r="H5969" s="160" t="s">
        <v>6393</v>
      </c>
      <c r="I5969" s="160" cm="1">
        <f t="array" ref="I5969">INDEX('2.1.trackMPD'!L:L/(24*60*60),
       MATCH(1,
             (A5969='2.1.trackMPD'!A:A)*
             (C5969='2.1.trackMPD'!D:D)*
             (D5969/10^6='2.1.trackMPD'!H:H)*
             (E5969='2.1.trackMPD'!F:F),
0))</f>
        <v>0</v>
      </c>
    </row>
    <row r="5970" spans="1:9" x14ac:dyDescent="0.2">
      <c r="A5970" s="160" t="s">
        <v>29</v>
      </c>
      <c r="B5970" s="160" t="s">
        <v>151</v>
      </c>
      <c r="C5970" s="160">
        <f>_xlfn.XLOOKUP(B5970,'2.1.trackMPD'!$R$7:$R$29,'2.1.trackMPD'!$T$7:$T$29)</f>
        <v>6</v>
      </c>
      <c r="D5970" s="160">
        <v>1</v>
      </c>
      <c r="E5970" s="160" t="s">
        <v>6395</v>
      </c>
      <c r="F5970" s="160" t="s">
        <v>110</v>
      </c>
      <c r="G5970" s="160" t="s">
        <v>124</v>
      </c>
      <c r="H5970" s="160" t="s">
        <v>6392</v>
      </c>
      <c r="I5970" s="160" t="e" cm="1">
        <f t="array" ref="I5970">INDEX('2.1.trackMPD'!I:I/(24*60*60),
       MATCH(1,
             (A5970='2.1.trackMPD'!A:A)*
             (C5970='2.1.trackMPD'!D:D)*
             (D5970/10^6='2.1.trackMPD'!H:H)*
             (E5970='2.1.trackMPD'!F:F),
0))</f>
        <v>#N/A</v>
      </c>
    </row>
    <row r="5971" spans="1:9" x14ac:dyDescent="0.2">
      <c r="A5971" s="160" t="s">
        <v>29</v>
      </c>
      <c r="B5971" s="160" t="s">
        <v>151</v>
      </c>
      <c r="C5971" s="160">
        <f>_xlfn.XLOOKUP(B5971,'2.1.trackMPD'!$R$7:$R$29,'2.1.trackMPD'!$T$7:$T$29)</f>
        <v>6</v>
      </c>
      <c r="D5971" s="160">
        <v>1</v>
      </c>
      <c r="E5971" s="160" t="s">
        <v>6395</v>
      </c>
      <c r="F5971" s="160" t="s">
        <v>110</v>
      </c>
      <c r="G5971" s="160" t="s">
        <v>140</v>
      </c>
      <c r="H5971" s="160" t="s">
        <v>6392</v>
      </c>
      <c r="I5971" s="160" t="e" cm="1">
        <f t="array" ref="I5971">INDEX('2.1.trackMPD'!J:J/(24*60*60),
       MATCH(1,
             (A5971='2.1.trackMPD'!A:A)*
             (C5971='2.1.trackMPD'!D:D)*
             (D5971/10^6='2.1.trackMPD'!H:H)*
             (E5971='2.1.trackMPD'!F:F),
0))</f>
        <v>#N/A</v>
      </c>
    </row>
    <row r="5972" spans="1:9" x14ac:dyDescent="0.2">
      <c r="A5972" s="160" t="s">
        <v>29</v>
      </c>
      <c r="B5972" s="160" t="s">
        <v>151</v>
      </c>
      <c r="C5972" s="160">
        <f>_xlfn.XLOOKUP(B5972,'2.1.trackMPD'!$R$7:$R$29,'2.1.trackMPD'!$T$7:$T$29)</f>
        <v>6</v>
      </c>
      <c r="D5972" s="160">
        <v>1</v>
      </c>
      <c r="E5972" s="160" t="s">
        <v>6395</v>
      </c>
      <c r="F5972" s="160" t="s">
        <v>110</v>
      </c>
      <c r="G5972" s="160" t="s">
        <v>124</v>
      </c>
      <c r="H5972" s="160" t="s">
        <v>6393</v>
      </c>
      <c r="I5972" s="160" t="e" cm="1">
        <f t="array" ref="I5972">INDEX('2.1.trackMPD'!K:K/(24*60*60),
       MATCH(1,
             (A5972='2.1.trackMPD'!A:A)*
             (C5972='2.1.trackMPD'!D:D)*
             (D5972/10^6='2.1.trackMPD'!H:H)*
             (E5972='2.1.trackMPD'!F:F),
0))</f>
        <v>#N/A</v>
      </c>
    </row>
    <row r="5973" spans="1:9" x14ac:dyDescent="0.2">
      <c r="A5973" s="160" t="s">
        <v>29</v>
      </c>
      <c r="B5973" s="160" t="s">
        <v>151</v>
      </c>
      <c r="C5973" s="160">
        <f>_xlfn.XLOOKUP(B5973,'2.1.trackMPD'!$R$7:$R$29,'2.1.trackMPD'!$T$7:$T$29)</f>
        <v>6</v>
      </c>
      <c r="D5973" s="160">
        <v>1</v>
      </c>
      <c r="E5973" s="160" t="s">
        <v>6395</v>
      </c>
      <c r="F5973" s="160" t="s">
        <v>110</v>
      </c>
      <c r="G5973" s="160" t="s">
        <v>140</v>
      </c>
      <c r="H5973" s="160" t="s">
        <v>6393</v>
      </c>
      <c r="I5973" s="160" t="e" cm="1">
        <f t="array" ref="I5973">INDEX('2.1.trackMPD'!L:L/(24*60*60),
       MATCH(1,
             (A5973='2.1.trackMPD'!A:A)*
             (C5973='2.1.trackMPD'!D:D)*
             (D5973/10^6='2.1.trackMPD'!H:H)*
             (E5973='2.1.trackMPD'!F:F),
0))</f>
        <v>#N/A</v>
      </c>
    </row>
    <row r="5974" spans="1:9" x14ac:dyDescent="0.2">
      <c r="A5974" s="160" t="s">
        <v>29</v>
      </c>
      <c r="B5974" s="160" t="s">
        <v>151</v>
      </c>
      <c r="C5974" s="160">
        <f>_xlfn.XLOOKUP(B5974,'2.1.trackMPD'!$R$7:$R$29,'2.1.trackMPD'!$T$7:$T$29)</f>
        <v>6</v>
      </c>
      <c r="D5974" s="160">
        <v>10</v>
      </c>
      <c r="E5974" s="160" t="s">
        <v>6395</v>
      </c>
      <c r="F5974" s="160" t="s">
        <v>110</v>
      </c>
      <c r="G5974" s="160" t="s">
        <v>124</v>
      </c>
      <c r="H5974" s="160" t="s">
        <v>6392</v>
      </c>
      <c r="I5974" s="160" t="e" cm="1">
        <f t="array" ref="I5974">INDEX('2.1.trackMPD'!I:I/(24*60*60),
       MATCH(1,
             (A5974='2.1.trackMPD'!A:A)*
             (C5974='2.1.trackMPD'!D:D)*
             (D5974/10^6='2.1.trackMPD'!H:H)*
             (E5974='2.1.trackMPD'!F:F),
0))</f>
        <v>#N/A</v>
      </c>
    </row>
    <row r="5975" spans="1:9" x14ac:dyDescent="0.2">
      <c r="A5975" s="160" t="s">
        <v>29</v>
      </c>
      <c r="B5975" s="160" t="s">
        <v>151</v>
      </c>
      <c r="C5975" s="160">
        <f>_xlfn.XLOOKUP(B5975,'2.1.trackMPD'!$R$7:$R$29,'2.1.trackMPD'!$T$7:$T$29)</f>
        <v>6</v>
      </c>
      <c r="D5975" s="160">
        <v>10</v>
      </c>
      <c r="E5975" s="160" t="s">
        <v>6395</v>
      </c>
      <c r="F5975" s="160" t="s">
        <v>110</v>
      </c>
      <c r="G5975" s="160" t="s">
        <v>140</v>
      </c>
      <c r="H5975" s="160" t="s">
        <v>6392</v>
      </c>
      <c r="I5975" s="160" t="e" cm="1">
        <f t="array" ref="I5975">INDEX('2.1.trackMPD'!J:J/(24*60*60),
       MATCH(1,
             (A5975='2.1.trackMPD'!A:A)*
             (C5975='2.1.trackMPD'!D:D)*
             (D5975/10^6='2.1.trackMPD'!H:H)*
             (E5975='2.1.trackMPD'!F:F),
0))</f>
        <v>#N/A</v>
      </c>
    </row>
    <row r="5976" spans="1:9" x14ac:dyDescent="0.2">
      <c r="A5976" s="160" t="s">
        <v>29</v>
      </c>
      <c r="B5976" s="160" t="s">
        <v>151</v>
      </c>
      <c r="C5976" s="160">
        <f>_xlfn.XLOOKUP(B5976,'2.1.trackMPD'!$R$7:$R$29,'2.1.trackMPD'!$T$7:$T$29)</f>
        <v>6</v>
      </c>
      <c r="D5976" s="160">
        <v>10</v>
      </c>
      <c r="E5976" s="160" t="s">
        <v>6395</v>
      </c>
      <c r="F5976" s="160" t="s">
        <v>110</v>
      </c>
      <c r="G5976" s="160" t="s">
        <v>124</v>
      </c>
      <c r="H5976" s="160" t="s">
        <v>6393</v>
      </c>
      <c r="I5976" s="160" t="e" cm="1">
        <f t="array" ref="I5976">INDEX('2.1.trackMPD'!K:K/(24*60*60),
       MATCH(1,
             (A5976='2.1.trackMPD'!A:A)*
             (C5976='2.1.trackMPD'!D:D)*
             (D5976/10^6='2.1.trackMPD'!H:H)*
             (E5976='2.1.trackMPD'!F:F),
0))</f>
        <v>#N/A</v>
      </c>
    </row>
    <row r="5977" spans="1:9" x14ac:dyDescent="0.2">
      <c r="A5977" s="160" t="s">
        <v>29</v>
      </c>
      <c r="B5977" s="160" t="s">
        <v>151</v>
      </c>
      <c r="C5977" s="160">
        <f>_xlfn.XLOOKUP(B5977,'2.1.trackMPD'!$R$7:$R$29,'2.1.trackMPD'!$T$7:$T$29)</f>
        <v>6</v>
      </c>
      <c r="D5977" s="160">
        <v>10</v>
      </c>
      <c r="E5977" s="160" t="s">
        <v>6395</v>
      </c>
      <c r="F5977" s="160" t="s">
        <v>110</v>
      </c>
      <c r="G5977" s="160" t="s">
        <v>140</v>
      </c>
      <c r="H5977" s="160" t="s">
        <v>6393</v>
      </c>
      <c r="I5977" s="160" t="e" cm="1">
        <f t="array" ref="I5977">INDEX('2.1.trackMPD'!L:L/(24*60*60),
       MATCH(1,
             (A5977='2.1.trackMPD'!A:A)*
             (C5977='2.1.trackMPD'!D:D)*
             (D5977/10^6='2.1.trackMPD'!H:H)*
             (E5977='2.1.trackMPD'!F:F),
0))</f>
        <v>#N/A</v>
      </c>
    </row>
    <row r="5978" spans="1:9" x14ac:dyDescent="0.2">
      <c r="A5978" s="160" t="s">
        <v>29</v>
      </c>
      <c r="B5978" s="160" t="s">
        <v>151</v>
      </c>
      <c r="C5978" s="160">
        <f>_xlfn.XLOOKUP(B5978,'2.1.trackMPD'!$R$7:$R$29,'2.1.trackMPD'!$T$7:$T$29)</f>
        <v>6</v>
      </c>
      <c r="D5978" s="160">
        <v>100</v>
      </c>
      <c r="E5978" s="160" t="s">
        <v>6395</v>
      </c>
      <c r="F5978" s="160" t="s">
        <v>110</v>
      </c>
      <c r="G5978" s="160" t="s">
        <v>124</v>
      </c>
      <c r="H5978" s="160" t="s">
        <v>6392</v>
      </c>
      <c r="I5978" s="160" t="e" cm="1">
        <f t="array" ref="I5978">INDEX('2.1.trackMPD'!I:I/(24*60*60),
       MATCH(1,
             (A5978='2.1.trackMPD'!A:A)*
             (C5978='2.1.trackMPD'!D:D)*
             (D5978/10^6='2.1.trackMPD'!H:H)*
             (E5978='2.1.trackMPD'!F:F),
0))</f>
        <v>#N/A</v>
      </c>
    </row>
    <row r="5979" spans="1:9" x14ac:dyDescent="0.2">
      <c r="A5979" s="160" t="s">
        <v>29</v>
      </c>
      <c r="B5979" s="160" t="s">
        <v>151</v>
      </c>
      <c r="C5979" s="160">
        <f>_xlfn.XLOOKUP(B5979,'2.1.trackMPD'!$R$7:$R$29,'2.1.trackMPD'!$T$7:$T$29)</f>
        <v>6</v>
      </c>
      <c r="D5979" s="160">
        <v>100</v>
      </c>
      <c r="E5979" s="160" t="s">
        <v>6395</v>
      </c>
      <c r="F5979" s="160" t="s">
        <v>110</v>
      </c>
      <c r="G5979" s="160" t="s">
        <v>140</v>
      </c>
      <c r="H5979" s="160" t="s">
        <v>6392</v>
      </c>
      <c r="I5979" s="160" t="e" cm="1">
        <f t="array" ref="I5979">INDEX('2.1.trackMPD'!J:J/(24*60*60),
       MATCH(1,
             (A5979='2.1.trackMPD'!A:A)*
             (C5979='2.1.trackMPD'!D:D)*
             (D5979/10^6='2.1.trackMPD'!H:H)*
             (E5979='2.1.trackMPD'!F:F),
0))</f>
        <v>#N/A</v>
      </c>
    </row>
    <row r="5980" spans="1:9" x14ac:dyDescent="0.2">
      <c r="A5980" s="160" t="s">
        <v>29</v>
      </c>
      <c r="B5980" s="160" t="s">
        <v>151</v>
      </c>
      <c r="C5980" s="160">
        <f>_xlfn.XLOOKUP(B5980,'2.1.trackMPD'!$R$7:$R$29,'2.1.trackMPD'!$T$7:$T$29)</f>
        <v>6</v>
      </c>
      <c r="D5980" s="160">
        <v>100</v>
      </c>
      <c r="E5980" s="160" t="s">
        <v>6395</v>
      </c>
      <c r="F5980" s="160" t="s">
        <v>110</v>
      </c>
      <c r="G5980" s="160" t="s">
        <v>124</v>
      </c>
      <c r="H5980" s="160" t="s">
        <v>6393</v>
      </c>
      <c r="I5980" s="160" t="e" cm="1">
        <f t="array" ref="I5980">INDEX('2.1.trackMPD'!K:K/(24*60*60),
       MATCH(1,
             (A5980='2.1.trackMPD'!A:A)*
             (C5980='2.1.trackMPD'!D:D)*
             (D5980/10^6='2.1.trackMPD'!H:H)*
             (E5980='2.1.trackMPD'!F:F),
0))</f>
        <v>#N/A</v>
      </c>
    </row>
    <row r="5981" spans="1:9" x14ac:dyDescent="0.2">
      <c r="A5981" s="160" t="s">
        <v>29</v>
      </c>
      <c r="B5981" s="160" t="s">
        <v>151</v>
      </c>
      <c r="C5981" s="160">
        <f>_xlfn.XLOOKUP(B5981,'2.1.trackMPD'!$R$7:$R$29,'2.1.trackMPD'!$T$7:$T$29)</f>
        <v>6</v>
      </c>
      <c r="D5981" s="160">
        <v>100</v>
      </c>
      <c r="E5981" s="160" t="s">
        <v>6395</v>
      </c>
      <c r="F5981" s="160" t="s">
        <v>110</v>
      </c>
      <c r="G5981" s="160" t="s">
        <v>140</v>
      </c>
      <c r="H5981" s="160" t="s">
        <v>6393</v>
      </c>
      <c r="I5981" s="160" t="e" cm="1">
        <f t="array" ref="I5981">INDEX('2.1.trackMPD'!L:L/(24*60*60),
       MATCH(1,
             (A5981='2.1.trackMPD'!A:A)*
             (C5981='2.1.trackMPD'!D:D)*
             (D5981/10^6='2.1.trackMPD'!H:H)*
             (E5981='2.1.trackMPD'!F:F),
0))</f>
        <v>#N/A</v>
      </c>
    </row>
    <row r="5982" spans="1:9" x14ac:dyDescent="0.2">
      <c r="A5982" s="160" t="s">
        <v>30</v>
      </c>
      <c r="B5982" s="160" t="s">
        <v>5</v>
      </c>
      <c r="C5982" s="160">
        <f>_xlfn.XLOOKUP(B5982,'2.1.trackMPD'!$R$7:$R$29,'2.1.trackMPD'!$T$7:$T$29)</f>
        <v>1</v>
      </c>
      <c r="D5982" s="160">
        <v>1</v>
      </c>
      <c r="E5982" s="160" t="s">
        <v>6390</v>
      </c>
      <c r="F5982" s="160" t="s">
        <v>110</v>
      </c>
      <c r="G5982" s="160" t="s">
        <v>124</v>
      </c>
      <c r="H5982" s="160" t="s">
        <v>6392</v>
      </c>
      <c r="I5982" s="160" cm="1">
        <f t="array" ref="I5982">INDEX('2.1.trackMPD'!I:I/(24*60*60),
       MATCH(1,
             (A5982='2.1.trackMPD'!A:A)*
             (C5982='2.1.trackMPD'!D:D)*
             (D5982/10^6='2.1.trackMPD'!H:H)*
             (E5982='2.1.trackMPD'!F:F),
0))</f>
        <v>3.2405809027777774E-7</v>
      </c>
    </row>
    <row r="5983" spans="1:9" x14ac:dyDescent="0.2">
      <c r="A5983" s="160" t="s">
        <v>30</v>
      </c>
      <c r="B5983" s="160" t="s">
        <v>5</v>
      </c>
      <c r="C5983" s="160">
        <f>_xlfn.XLOOKUP(B5983,'2.1.trackMPD'!$R$7:$R$29,'2.1.trackMPD'!$T$7:$T$29)</f>
        <v>1</v>
      </c>
      <c r="D5983" s="160">
        <v>1</v>
      </c>
      <c r="E5983" s="160" t="s">
        <v>6390</v>
      </c>
      <c r="F5983" s="160" t="s">
        <v>110</v>
      </c>
      <c r="G5983" s="160" t="s">
        <v>140</v>
      </c>
      <c r="H5983" s="160" t="s">
        <v>6392</v>
      </c>
      <c r="I5983" s="160" cm="1">
        <f t="array" ref="I5983">INDEX('2.1.trackMPD'!J:J/(24*60*60),
       MATCH(1,
             (A5983='2.1.trackMPD'!A:A)*
             (C5983='2.1.trackMPD'!D:D)*
             (D5983/10^6='2.1.trackMPD'!H:H)*
             (E5983='2.1.trackMPD'!F:F),
0))</f>
        <v>8.937179768518518E-6</v>
      </c>
    </row>
    <row r="5984" spans="1:9" x14ac:dyDescent="0.2">
      <c r="A5984" s="160" t="s">
        <v>30</v>
      </c>
      <c r="B5984" s="160" t="s">
        <v>5</v>
      </c>
      <c r="C5984" s="160">
        <f>_xlfn.XLOOKUP(B5984,'2.1.trackMPD'!$R$7:$R$29,'2.1.trackMPD'!$T$7:$T$29)</f>
        <v>1</v>
      </c>
      <c r="D5984" s="160">
        <v>1</v>
      </c>
      <c r="E5984" s="160" t="s">
        <v>6390</v>
      </c>
      <c r="F5984" s="160" t="s">
        <v>110</v>
      </c>
      <c r="G5984" s="160" t="s">
        <v>124</v>
      </c>
      <c r="H5984" s="160" t="s">
        <v>6393</v>
      </c>
      <c r="I5984" s="160" cm="1">
        <f t="array" ref="I5984">INDEX('2.1.trackMPD'!K:K/(24*60*60),
       MATCH(1,
             (A5984='2.1.trackMPD'!A:A)*
             (C5984='2.1.trackMPD'!D:D)*
             (D5984/10^6='2.1.trackMPD'!H:H)*
             (E5984='2.1.trackMPD'!F:F),
0))</f>
        <v>2.2794909722222222E-7</v>
      </c>
    </row>
    <row r="5985" spans="1:9" x14ac:dyDescent="0.2">
      <c r="A5985" s="160" t="s">
        <v>30</v>
      </c>
      <c r="B5985" s="160" t="s">
        <v>5</v>
      </c>
      <c r="C5985" s="160">
        <f>_xlfn.XLOOKUP(B5985,'2.1.trackMPD'!$R$7:$R$29,'2.1.trackMPD'!$T$7:$T$29)</f>
        <v>1</v>
      </c>
      <c r="D5985" s="160">
        <v>1</v>
      </c>
      <c r="E5985" s="160" t="s">
        <v>6390</v>
      </c>
      <c r="F5985" s="160" t="s">
        <v>110</v>
      </c>
      <c r="G5985" s="160" t="s">
        <v>140</v>
      </c>
      <c r="H5985" s="160" t="s">
        <v>6393</v>
      </c>
      <c r="I5985" s="160" cm="1">
        <f t="array" ref="I5985">INDEX('2.1.trackMPD'!L:L/(24*60*60),
       MATCH(1,
             (A5985='2.1.trackMPD'!A:A)*
             (C5985='2.1.trackMPD'!D:D)*
             (D5985/10^6='2.1.trackMPD'!H:H)*
             (E5985='2.1.trackMPD'!F:F),
0))</f>
        <v>5.860290625E-7</v>
      </c>
    </row>
    <row r="5986" spans="1:9" x14ac:dyDescent="0.2">
      <c r="A5986" s="160" t="s">
        <v>30</v>
      </c>
      <c r="B5986" s="160" t="s">
        <v>5</v>
      </c>
      <c r="C5986" s="160">
        <f>_xlfn.XLOOKUP(B5986,'2.1.trackMPD'!$R$7:$R$29,'2.1.trackMPD'!$T$7:$T$29)</f>
        <v>1</v>
      </c>
      <c r="D5986" s="160">
        <v>10</v>
      </c>
      <c r="E5986" s="160" t="s">
        <v>6390</v>
      </c>
      <c r="F5986" s="160" t="s">
        <v>110</v>
      </c>
      <c r="G5986" s="160" t="s">
        <v>124</v>
      </c>
      <c r="H5986" s="160" t="s">
        <v>6392</v>
      </c>
      <c r="I5986" s="160" cm="1">
        <f t="array" ref="I5986">INDEX('2.1.trackMPD'!I:I/(24*60*60),
       MATCH(1,
             (A5986='2.1.trackMPD'!A:A)*
             (C5986='2.1.trackMPD'!D:D)*
             (D5986/10^6='2.1.trackMPD'!H:H)*
             (E5986='2.1.trackMPD'!F:F),
0))</f>
        <v>1.1197241782407408E-6</v>
      </c>
    </row>
    <row r="5987" spans="1:9" x14ac:dyDescent="0.2">
      <c r="A5987" s="160" t="s">
        <v>30</v>
      </c>
      <c r="B5987" s="160" t="s">
        <v>5</v>
      </c>
      <c r="C5987" s="160">
        <f>_xlfn.XLOOKUP(B5987,'2.1.trackMPD'!$R$7:$R$29,'2.1.trackMPD'!$T$7:$T$29)</f>
        <v>1</v>
      </c>
      <c r="D5987" s="160">
        <v>10</v>
      </c>
      <c r="E5987" s="160" t="s">
        <v>6390</v>
      </c>
      <c r="F5987" s="160" t="s">
        <v>110</v>
      </c>
      <c r="G5987" s="160" t="s">
        <v>140</v>
      </c>
      <c r="H5987" s="160" t="s">
        <v>6392</v>
      </c>
      <c r="I5987" s="160" cm="1">
        <f t="array" ref="I5987">INDEX('2.1.trackMPD'!J:J/(24*60*60),
       MATCH(1,
             (A5987='2.1.trackMPD'!A:A)*
             (C5987='2.1.trackMPD'!D:D)*
             (D5987/10^6='2.1.trackMPD'!H:H)*
             (E5987='2.1.trackMPD'!F:F),
0))</f>
        <v>1.4101900092592591E-5</v>
      </c>
    </row>
    <row r="5988" spans="1:9" x14ac:dyDescent="0.2">
      <c r="A5988" s="160" t="s">
        <v>30</v>
      </c>
      <c r="B5988" s="160" t="s">
        <v>5</v>
      </c>
      <c r="C5988" s="160">
        <f>_xlfn.XLOOKUP(B5988,'2.1.trackMPD'!$R$7:$R$29,'2.1.trackMPD'!$T$7:$T$29)</f>
        <v>1</v>
      </c>
      <c r="D5988" s="160">
        <v>10</v>
      </c>
      <c r="E5988" s="160" t="s">
        <v>6390</v>
      </c>
      <c r="F5988" s="160" t="s">
        <v>110</v>
      </c>
      <c r="G5988" s="160" t="s">
        <v>124</v>
      </c>
      <c r="H5988" s="160" t="s">
        <v>6393</v>
      </c>
      <c r="I5988" s="160" cm="1">
        <f t="array" ref="I5988">INDEX('2.1.trackMPD'!K:K/(24*60*60),
       MATCH(1,
             (A5988='2.1.trackMPD'!A:A)*
             (C5988='2.1.trackMPD'!D:D)*
             (D5988/10^6='2.1.trackMPD'!H:H)*
             (E5988='2.1.trackMPD'!F:F),
0))</f>
        <v>1.4775413657407408E-6</v>
      </c>
    </row>
    <row r="5989" spans="1:9" x14ac:dyDescent="0.2">
      <c r="A5989" s="160" t="s">
        <v>30</v>
      </c>
      <c r="B5989" s="160" t="s">
        <v>5</v>
      </c>
      <c r="C5989" s="160">
        <f>_xlfn.XLOOKUP(B5989,'2.1.trackMPD'!$R$7:$R$29,'2.1.trackMPD'!$T$7:$T$29)</f>
        <v>1</v>
      </c>
      <c r="D5989" s="160">
        <v>10</v>
      </c>
      <c r="E5989" s="160" t="s">
        <v>6390</v>
      </c>
      <c r="F5989" s="160" t="s">
        <v>110</v>
      </c>
      <c r="G5989" s="160" t="s">
        <v>140</v>
      </c>
      <c r="H5989" s="160" t="s">
        <v>6393</v>
      </c>
      <c r="I5989" s="160" cm="1">
        <f t="array" ref="I5989">INDEX('2.1.trackMPD'!L:L/(24*60*60),
       MATCH(1,
             (A5989='2.1.trackMPD'!A:A)*
             (C5989='2.1.trackMPD'!D:D)*
             (D5989/10^6='2.1.trackMPD'!H:H)*
             (E5989='2.1.trackMPD'!F:F),
0))</f>
        <v>3.5959559027777779E-7</v>
      </c>
    </row>
    <row r="5990" spans="1:9" x14ac:dyDescent="0.2">
      <c r="A5990" s="160" t="s">
        <v>30</v>
      </c>
      <c r="B5990" s="160" t="s">
        <v>5</v>
      </c>
      <c r="C5990" s="160">
        <f>_xlfn.XLOOKUP(B5990,'2.1.trackMPD'!$R$7:$R$29,'2.1.trackMPD'!$T$7:$T$29)</f>
        <v>1</v>
      </c>
      <c r="D5990" s="160">
        <v>100</v>
      </c>
      <c r="E5990" s="160" t="s">
        <v>6390</v>
      </c>
      <c r="F5990" s="160" t="s">
        <v>110</v>
      </c>
      <c r="G5990" s="160" t="s">
        <v>124</v>
      </c>
      <c r="H5990" s="160" t="s">
        <v>6392</v>
      </c>
      <c r="I5990" s="160" cm="1">
        <f t="array" ref="I5990">INDEX('2.1.trackMPD'!I:I/(24*60*60),
       MATCH(1,
             (A5990='2.1.trackMPD'!A:A)*
             (C5990='2.1.trackMPD'!D:D)*
             (D5990/10^6='2.1.trackMPD'!H:H)*
             (E5990='2.1.trackMPD'!F:F),
0))</f>
        <v>7.659307175925926E-7</v>
      </c>
    </row>
    <row r="5991" spans="1:9" x14ac:dyDescent="0.2">
      <c r="A5991" s="160" t="s">
        <v>30</v>
      </c>
      <c r="B5991" s="160" t="s">
        <v>5</v>
      </c>
      <c r="C5991" s="160">
        <f>_xlfn.XLOOKUP(B5991,'2.1.trackMPD'!$R$7:$R$29,'2.1.trackMPD'!$T$7:$T$29)</f>
        <v>1</v>
      </c>
      <c r="D5991" s="160">
        <v>100</v>
      </c>
      <c r="E5991" s="160" t="s">
        <v>6390</v>
      </c>
      <c r="F5991" s="160" t="s">
        <v>110</v>
      </c>
      <c r="G5991" s="160" t="s">
        <v>140</v>
      </c>
      <c r="H5991" s="160" t="s">
        <v>6392</v>
      </c>
      <c r="I5991" s="160" cm="1">
        <f t="array" ref="I5991">INDEX('2.1.trackMPD'!J:J/(24*60*60),
       MATCH(1,
             (A5991='2.1.trackMPD'!A:A)*
             (C5991='2.1.trackMPD'!D:D)*
             (D5991/10^6='2.1.trackMPD'!H:H)*
             (E5991='2.1.trackMPD'!F:F),
0))</f>
        <v>1.7093422800925926E-4</v>
      </c>
    </row>
    <row r="5992" spans="1:9" x14ac:dyDescent="0.2">
      <c r="A5992" s="160" t="s">
        <v>30</v>
      </c>
      <c r="B5992" s="160" t="s">
        <v>5</v>
      </c>
      <c r="C5992" s="160">
        <f>_xlfn.XLOOKUP(B5992,'2.1.trackMPD'!$R$7:$R$29,'2.1.trackMPD'!$T$7:$T$29)</f>
        <v>1</v>
      </c>
      <c r="D5992" s="160">
        <v>100</v>
      </c>
      <c r="E5992" s="160" t="s">
        <v>6390</v>
      </c>
      <c r="F5992" s="160" t="s">
        <v>110</v>
      </c>
      <c r="G5992" s="160" t="s">
        <v>124</v>
      </c>
      <c r="H5992" s="160" t="s">
        <v>6393</v>
      </c>
      <c r="I5992" s="160" cm="1">
        <f t="array" ref="I5992">INDEX('2.1.trackMPD'!K:K/(24*60*60),
       MATCH(1,
             (A5992='2.1.trackMPD'!A:A)*
             (C5992='2.1.trackMPD'!D:D)*
             (D5992/10^6='2.1.trackMPD'!H:H)*
             (E5992='2.1.trackMPD'!F:F),
0))</f>
        <v>0</v>
      </c>
    </row>
    <row r="5993" spans="1:9" x14ac:dyDescent="0.2">
      <c r="A5993" s="160" t="s">
        <v>30</v>
      </c>
      <c r="B5993" s="160" t="s">
        <v>5</v>
      </c>
      <c r="C5993" s="160">
        <f>_xlfn.XLOOKUP(B5993,'2.1.trackMPD'!$R$7:$R$29,'2.1.trackMPD'!$T$7:$T$29)</f>
        <v>1</v>
      </c>
      <c r="D5993" s="160">
        <v>100</v>
      </c>
      <c r="E5993" s="160" t="s">
        <v>6390</v>
      </c>
      <c r="F5993" s="160" t="s">
        <v>110</v>
      </c>
      <c r="G5993" s="160" t="s">
        <v>140</v>
      </c>
      <c r="H5993" s="160" t="s">
        <v>6393</v>
      </c>
      <c r="I5993" s="160" cm="1">
        <f t="array" ref="I5993">INDEX('2.1.trackMPD'!L:L/(24*60*60),
       MATCH(1,
             (A5993='2.1.trackMPD'!A:A)*
             (C5993='2.1.trackMPD'!D:D)*
             (D5993/10^6='2.1.trackMPD'!H:H)*
             (E5993='2.1.trackMPD'!F:F),
0))</f>
        <v>1.4759968981481481E-6</v>
      </c>
    </row>
    <row r="5994" spans="1:9" x14ac:dyDescent="0.2">
      <c r="A5994" s="160" t="s">
        <v>30</v>
      </c>
      <c r="B5994" s="160" t="s">
        <v>5</v>
      </c>
      <c r="C5994" s="160">
        <f>_xlfn.XLOOKUP(B5994,'2.1.trackMPD'!$R$7:$R$29,'2.1.trackMPD'!$T$7:$T$29)</f>
        <v>1</v>
      </c>
      <c r="D5994" s="160">
        <v>1000</v>
      </c>
      <c r="E5994" s="160" t="s">
        <v>6390</v>
      </c>
      <c r="F5994" s="160" t="s">
        <v>110</v>
      </c>
      <c r="G5994" s="160" t="s">
        <v>124</v>
      </c>
      <c r="H5994" s="160" t="s">
        <v>6392</v>
      </c>
      <c r="I5994" s="160" cm="1">
        <f t="array" ref="I5994">INDEX('2.1.trackMPD'!I:I/(24*60*60),
       MATCH(1,
             (A5994='2.1.trackMPD'!A:A)*
             (C5994='2.1.trackMPD'!D:D)*
             (D5994/10^6='2.1.trackMPD'!H:H)*
             (E5994='2.1.trackMPD'!F:F),
0))</f>
        <v>3.064453587962963E-7</v>
      </c>
    </row>
    <row r="5995" spans="1:9" x14ac:dyDescent="0.2">
      <c r="A5995" s="160" t="s">
        <v>30</v>
      </c>
      <c r="B5995" s="160" t="s">
        <v>5</v>
      </c>
      <c r="C5995" s="160">
        <f>_xlfn.XLOOKUP(B5995,'2.1.trackMPD'!$R$7:$R$29,'2.1.trackMPD'!$T$7:$T$29)</f>
        <v>1</v>
      </c>
      <c r="D5995" s="160">
        <v>1000</v>
      </c>
      <c r="E5995" s="160" t="s">
        <v>6390</v>
      </c>
      <c r="F5995" s="160" t="s">
        <v>110</v>
      </c>
      <c r="G5995" s="160" t="s">
        <v>140</v>
      </c>
      <c r="H5995" s="160" t="s">
        <v>6392</v>
      </c>
      <c r="I5995" s="160" cm="1">
        <f t="array" ref="I5995">INDEX('2.1.trackMPD'!J:J/(24*60*60),
       MATCH(1,
             (A5995='2.1.trackMPD'!A:A)*
             (C5995='2.1.trackMPD'!D:D)*
             (D5995/10^6='2.1.trackMPD'!H:H)*
             (E5995='2.1.trackMPD'!F:F),
0))</f>
        <v>8.3054800347222224E-6</v>
      </c>
    </row>
    <row r="5996" spans="1:9" x14ac:dyDescent="0.2">
      <c r="A5996" s="160" t="s">
        <v>30</v>
      </c>
      <c r="B5996" s="160" t="s">
        <v>5</v>
      </c>
      <c r="C5996" s="160">
        <f>_xlfn.XLOOKUP(B5996,'2.1.trackMPD'!$R$7:$R$29,'2.1.trackMPD'!$T$7:$T$29)</f>
        <v>1</v>
      </c>
      <c r="D5996" s="160">
        <v>1000</v>
      </c>
      <c r="E5996" s="160" t="s">
        <v>6390</v>
      </c>
      <c r="F5996" s="160" t="s">
        <v>110</v>
      </c>
      <c r="G5996" s="160" t="s">
        <v>124</v>
      </c>
      <c r="H5996" s="160" t="s">
        <v>6393</v>
      </c>
      <c r="I5996" s="160" cm="1">
        <f t="array" ref="I5996">INDEX('2.1.trackMPD'!K:K/(24*60*60),
       MATCH(1,
             (A5996='2.1.trackMPD'!A:A)*
             (C5996='2.1.trackMPD'!D:D)*
             (D5996/10^6='2.1.trackMPD'!H:H)*
             (E5996='2.1.trackMPD'!F:F),
0))</f>
        <v>2.6292412037037039E-7</v>
      </c>
    </row>
    <row r="5997" spans="1:9" x14ac:dyDescent="0.2">
      <c r="A5997" s="160" t="s">
        <v>30</v>
      </c>
      <c r="B5997" s="160" t="s">
        <v>5</v>
      </c>
      <c r="C5997" s="160">
        <f>_xlfn.XLOOKUP(B5997,'2.1.trackMPD'!$R$7:$R$29,'2.1.trackMPD'!$T$7:$T$29)</f>
        <v>1</v>
      </c>
      <c r="D5997" s="160">
        <v>1000</v>
      </c>
      <c r="E5997" s="160" t="s">
        <v>6390</v>
      </c>
      <c r="F5997" s="160" t="s">
        <v>110</v>
      </c>
      <c r="G5997" s="160" t="s">
        <v>140</v>
      </c>
      <c r="H5997" s="160" t="s">
        <v>6393</v>
      </c>
      <c r="I5997" s="160" cm="1">
        <f t="array" ref="I5997">INDEX('2.1.trackMPD'!L:L/(24*60*60),
       MATCH(1,
             (A5997='2.1.trackMPD'!A:A)*
             (C5997='2.1.trackMPD'!D:D)*
             (D5997/10^6='2.1.trackMPD'!H:H)*
             (E5997='2.1.trackMPD'!F:F),
0))</f>
        <v>8.3889574074074072E-7</v>
      </c>
    </row>
    <row r="5998" spans="1:9" x14ac:dyDescent="0.2">
      <c r="A5998" s="160" t="s">
        <v>30</v>
      </c>
      <c r="B5998" s="160" t="s">
        <v>5</v>
      </c>
      <c r="C5998" s="160">
        <f>_xlfn.XLOOKUP(B5998,'2.1.trackMPD'!$R$7:$R$29,'2.1.trackMPD'!$T$7:$T$29)</f>
        <v>1</v>
      </c>
      <c r="D5998" s="160">
        <v>5000</v>
      </c>
      <c r="E5998" s="160" t="s">
        <v>6390</v>
      </c>
      <c r="F5998" s="160" t="s">
        <v>110</v>
      </c>
      <c r="G5998" s="160" t="s">
        <v>124</v>
      </c>
      <c r="H5998" s="160" t="s">
        <v>6392</v>
      </c>
      <c r="I5998" s="160" cm="1">
        <f t="array" ref="I5998">INDEX('2.1.trackMPD'!I:I/(24*60*60),
       MATCH(1,
             (A5998='2.1.trackMPD'!A:A)*
             (C5998='2.1.trackMPD'!D:D)*
             (D5998/10^6='2.1.trackMPD'!H:H)*
             (E5998='2.1.trackMPD'!F:F),
0))</f>
        <v>2.1627211805555554E-7</v>
      </c>
    </row>
    <row r="5999" spans="1:9" x14ac:dyDescent="0.2">
      <c r="A5999" s="160" t="s">
        <v>30</v>
      </c>
      <c r="B5999" s="160" t="s">
        <v>5</v>
      </c>
      <c r="C5999" s="160">
        <f>_xlfn.XLOOKUP(B5999,'2.1.trackMPD'!$R$7:$R$29,'2.1.trackMPD'!$T$7:$T$29)</f>
        <v>1</v>
      </c>
      <c r="D5999" s="160">
        <v>5000</v>
      </c>
      <c r="E5999" s="160" t="s">
        <v>6390</v>
      </c>
      <c r="F5999" s="160" t="s">
        <v>110</v>
      </c>
      <c r="G5999" s="160" t="s">
        <v>140</v>
      </c>
      <c r="H5999" s="160" t="s">
        <v>6392</v>
      </c>
      <c r="I5999" s="160" cm="1">
        <f t="array" ref="I5999">INDEX('2.1.trackMPD'!J:J/(24*60*60),
       MATCH(1,
             (A5999='2.1.trackMPD'!A:A)*
             (C5999='2.1.trackMPD'!D:D)*
             (D5999/10^6='2.1.trackMPD'!H:H)*
             (E5999='2.1.trackMPD'!F:F),
0))</f>
        <v>5.6747897453703701E-6</v>
      </c>
    </row>
    <row r="6000" spans="1:9" x14ac:dyDescent="0.2">
      <c r="A6000" s="160" t="s">
        <v>30</v>
      </c>
      <c r="B6000" s="160" t="s">
        <v>5</v>
      </c>
      <c r="C6000" s="160">
        <f>_xlfn.XLOOKUP(B6000,'2.1.trackMPD'!$R$7:$R$29,'2.1.trackMPD'!$T$7:$T$29)</f>
        <v>1</v>
      </c>
      <c r="D6000" s="160">
        <v>5000</v>
      </c>
      <c r="E6000" s="160" t="s">
        <v>6390</v>
      </c>
      <c r="F6000" s="160" t="s">
        <v>110</v>
      </c>
      <c r="G6000" s="160" t="s">
        <v>124</v>
      </c>
      <c r="H6000" s="160" t="s">
        <v>6393</v>
      </c>
      <c r="I6000" s="160" cm="1">
        <f t="array" ref="I6000">INDEX('2.1.trackMPD'!K:K/(24*60*60),
       MATCH(1,
             (A6000='2.1.trackMPD'!A:A)*
             (C6000='2.1.trackMPD'!D:D)*
             (D6000/10^6='2.1.trackMPD'!H:H)*
             (E6000='2.1.trackMPD'!F:F),
0))</f>
        <v>9.2159972222222221E-7</v>
      </c>
    </row>
    <row r="6001" spans="1:9" x14ac:dyDescent="0.2">
      <c r="A6001" s="160" t="s">
        <v>30</v>
      </c>
      <c r="B6001" s="160" t="s">
        <v>5</v>
      </c>
      <c r="C6001" s="160">
        <f>_xlfn.XLOOKUP(B6001,'2.1.trackMPD'!$R$7:$R$29,'2.1.trackMPD'!$T$7:$T$29)</f>
        <v>1</v>
      </c>
      <c r="D6001" s="160">
        <v>5000</v>
      </c>
      <c r="E6001" s="160" t="s">
        <v>6390</v>
      </c>
      <c r="F6001" s="160" t="s">
        <v>110</v>
      </c>
      <c r="G6001" s="160" t="s">
        <v>140</v>
      </c>
      <c r="H6001" s="160" t="s">
        <v>6393</v>
      </c>
      <c r="I6001" s="160" cm="1">
        <f t="array" ref="I6001">INDEX('2.1.trackMPD'!L:L/(24*60*60),
       MATCH(1,
             (A6001='2.1.trackMPD'!A:A)*
             (C6001='2.1.trackMPD'!D:D)*
             (D6001/10^6='2.1.trackMPD'!H:H)*
             (E6001='2.1.trackMPD'!F:F),
0))</f>
        <v>2.5736247685185183E-7</v>
      </c>
    </row>
    <row r="6002" spans="1:9" x14ac:dyDescent="0.2">
      <c r="A6002" s="160" t="s">
        <v>30</v>
      </c>
      <c r="B6002" s="160" t="s">
        <v>5</v>
      </c>
      <c r="C6002" s="160">
        <f>_xlfn.XLOOKUP(B6002,'2.1.trackMPD'!$R$7:$R$29,'2.1.trackMPD'!$T$7:$T$29)</f>
        <v>1</v>
      </c>
      <c r="D6002" s="160">
        <v>1</v>
      </c>
      <c r="E6002" s="160" t="s">
        <v>6394</v>
      </c>
      <c r="F6002" s="160" t="s">
        <v>110</v>
      </c>
      <c r="G6002" s="160" t="s">
        <v>124</v>
      </c>
      <c r="H6002" s="160" t="s">
        <v>6392</v>
      </c>
      <c r="I6002" s="160" t="e" cm="1">
        <f t="array" ref="I6002">INDEX('2.1.trackMPD'!I:I/(24*60*60),
       MATCH(1,
             (A6002='2.1.trackMPD'!A:A)*
             (C6002='2.1.trackMPD'!D:D)*
             (D6002/10^6='2.1.trackMPD'!H:H)*
             (E6002='2.1.trackMPD'!F:F),
0))</f>
        <v>#N/A</v>
      </c>
    </row>
    <row r="6003" spans="1:9" x14ac:dyDescent="0.2">
      <c r="A6003" s="160" t="s">
        <v>30</v>
      </c>
      <c r="B6003" s="160" t="s">
        <v>5</v>
      </c>
      <c r="C6003" s="160">
        <f>_xlfn.XLOOKUP(B6003,'2.1.trackMPD'!$R$7:$R$29,'2.1.trackMPD'!$T$7:$T$29)</f>
        <v>1</v>
      </c>
      <c r="D6003" s="160">
        <v>1</v>
      </c>
      <c r="E6003" s="160" t="s">
        <v>6394</v>
      </c>
      <c r="F6003" s="160" t="s">
        <v>110</v>
      </c>
      <c r="G6003" s="160" t="s">
        <v>140</v>
      </c>
      <c r="H6003" s="160" t="s">
        <v>6392</v>
      </c>
      <c r="I6003" s="160" t="e" cm="1">
        <f t="array" ref="I6003">INDEX('2.1.trackMPD'!J:J/(24*60*60),
       MATCH(1,
             (A6003='2.1.trackMPD'!A:A)*
             (C6003='2.1.trackMPD'!D:D)*
             (D6003/10^6='2.1.trackMPD'!H:H)*
             (E6003='2.1.trackMPD'!F:F),
0))</f>
        <v>#N/A</v>
      </c>
    </row>
    <row r="6004" spans="1:9" x14ac:dyDescent="0.2">
      <c r="A6004" s="160" t="s">
        <v>30</v>
      </c>
      <c r="B6004" s="160" t="s">
        <v>5</v>
      </c>
      <c r="C6004" s="160">
        <f>_xlfn.XLOOKUP(B6004,'2.1.trackMPD'!$R$7:$R$29,'2.1.trackMPD'!$T$7:$T$29)</f>
        <v>1</v>
      </c>
      <c r="D6004" s="160">
        <v>1</v>
      </c>
      <c r="E6004" s="160" t="s">
        <v>6394</v>
      </c>
      <c r="F6004" s="160" t="s">
        <v>110</v>
      </c>
      <c r="G6004" s="160" t="s">
        <v>124</v>
      </c>
      <c r="H6004" s="160" t="s">
        <v>6393</v>
      </c>
      <c r="I6004" s="160" t="e" cm="1">
        <f t="array" ref="I6004">INDEX('2.1.trackMPD'!K:K/(24*60*60),
       MATCH(1,
             (A6004='2.1.trackMPD'!A:A)*
             (C6004='2.1.trackMPD'!D:D)*
             (D6004/10^6='2.1.trackMPD'!H:H)*
             (E6004='2.1.trackMPD'!F:F),
0))</f>
        <v>#N/A</v>
      </c>
    </row>
    <row r="6005" spans="1:9" x14ac:dyDescent="0.2">
      <c r="A6005" s="160" t="s">
        <v>30</v>
      </c>
      <c r="B6005" s="160" t="s">
        <v>5</v>
      </c>
      <c r="C6005" s="160">
        <f>_xlfn.XLOOKUP(B6005,'2.1.trackMPD'!$R$7:$R$29,'2.1.trackMPD'!$T$7:$T$29)</f>
        <v>1</v>
      </c>
      <c r="D6005" s="160">
        <v>1</v>
      </c>
      <c r="E6005" s="160" t="s">
        <v>6394</v>
      </c>
      <c r="F6005" s="160" t="s">
        <v>110</v>
      </c>
      <c r="G6005" s="160" t="s">
        <v>140</v>
      </c>
      <c r="H6005" s="160" t="s">
        <v>6393</v>
      </c>
      <c r="I6005" s="160" t="e" cm="1">
        <f t="array" ref="I6005">INDEX('2.1.trackMPD'!L:L/(24*60*60),
       MATCH(1,
             (A6005='2.1.trackMPD'!A:A)*
             (C6005='2.1.trackMPD'!D:D)*
             (D6005/10^6='2.1.trackMPD'!H:H)*
             (E6005='2.1.trackMPD'!F:F),
0))</f>
        <v>#N/A</v>
      </c>
    </row>
    <row r="6006" spans="1:9" x14ac:dyDescent="0.2">
      <c r="A6006" s="160" t="s">
        <v>30</v>
      </c>
      <c r="B6006" s="160" t="s">
        <v>5</v>
      </c>
      <c r="C6006" s="160">
        <f>_xlfn.XLOOKUP(B6006,'2.1.trackMPD'!$R$7:$R$29,'2.1.trackMPD'!$T$7:$T$29)</f>
        <v>1</v>
      </c>
      <c r="D6006" s="160">
        <v>10</v>
      </c>
      <c r="E6006" s="160" t="s">
        <v>6394</v>
      </c>
      <c r="F6006" s="160" t="s">
        <v>110</v>
      </c>
      <c r="G6006" s="160" t="s">
        <v>124</v>
      </c>
      <c r="H6006" s="160" t="s">
        <v>6392</v>
      </c>
      <c r="I6006" s="160" t="e" cm="1">
        <f t="array" ref="I6006">INDEX('2.1.trackMPD'!I:I/(24*60*60),
       MATCH(1,
             (A6006='2.1.trackMPD'!A:A)*
             (C6006='2.1.trackMPD'!D:D)*
             (D6006/10^6='2.1.trackMPD'!H:H)*
             (E6006='2.1.trackMPD'!F:F),
0))</f>
        <v>#N/A</v>
      </c>
    </row>
    <row r="6007" spans="1:9" x14ac:dyDescent="0.2">
      <c r="A6007" s="160" t="s">
        <v>30</v>
      </c>
      <c r="B6007" s="160" t="s">
        <v>5</v>
      </c>
      <c r="C6007" s="160">
        <f>_xlfn.XLOOKUP(B6007,'2.1.trackMPD'!$R$7:$R$29,'2.1.trackMPD'!$T$7:$T$29)</f>
        <v>1</v>
      </c>
      <c r="D6007" s="160">
        <v>10</v>
      </c>
      <c r="E6007" s="160" t="s">
        <v>6394</v>
      </c>
      <c r="F6007" s="160" t="s">
        <v>110</v>
      </c>
      <c r="G6007" s="160" t="s">
        <v>140</v>
      </c>
      <c r="H6007" s="160" t="s">
        <v>6392</v>
      </c>
      <c r="I6007" s="160" t="e" cm="1">
        <f t="array" ref="I6007">INDEX('2.1.trackMPD'!J:J/(24*60*60),
       MATCH(1,
             (A6007='2.1.trackMPD'!A:A)*
             (C6007='2.1.trackMPD'!D:D)*
             (D6007/10^6='2.1.trackMPD'!H:H)*
             (E6007='2.1.trackMPD'!F:F),
0))</f>
        <v>#N/A</v>
      </c>
    </row>
    <row r="6008" spans="1:9" x14ac:dyDescent="0.2">
      <c r="A6008" s="160" t="s">
        <v>30</v>
      </c>
      <c r="B6008" s="160" t="s">
        <v>5</v>
      </c>
      <c r="C6008" s="160">
        <f>_xlfn.XLOOKUP(B6008,'2.1.trackMPD'!$R$7:$R$29,'2.1.trackMPD'!$T$7:$T$29)</f>
        <v>1</v>
      </c>
      <c r="D6008" s="160">
        <v>10</v>
      </c>
      <c r="E6008" s="160" t="s">
        <v>6394</v>
      </c>
      <c r="F6008" s="160" t="s">
        <v>110</v>
      </c>
      <c r="G6008" s="160" t="s">
        <v>124</v>
      </c>
      <c r="H6008" s="160" t="s">
        <v>6393</v>
      </c>
      <c r="I6008" s="160" t="e" cm="1">
        <f t="array" ref="I6008">INDEX('2.1.trackMPD'!K:K/(24*60*60),
       MATCH(1,
             (A6008='2.1.trackMPD'!A:A)*
             (C6008='2.1.trackMPD'!D:D)*
             (D6008/10^6='2.1.trackMPD'!H:H)*
             (E6008='2.1.trackMPD'!F:F),
0))</f>
        <v>#N/A</v>
      </c>
    </row>
    <row r="6009" spans="1:9" x14ac:dyDescent="0.2">
      <c r="A6009" s="160" t="s">
        <v>30</v>
      </c>
      <c r="B6009" s="160" t="s">
        <v>5</v>
      </c>
      <c r="C6009" s="160">
        <f>_xlfn.XLOOKUP(B6009,'2.1.trackMPD'!$R$7:$R$29,'2.1.trackMPD'!$T$7:$T$29)</f>
        <v>1</v>
      </c>
      <c r="D6009" s="160">
        <v>10</v>
      </c>
      <c r="E6009" s="160" t="s">
        <v>6394</v>
      </c>
      <c r="F6009" s="160" t="s">
        <v>110</v>
      </c>
      <c r="G6009" s="160" t="s">
        <v>140</v>
      </c>
      <c r="H6009" s="160" t="s">
        <v>6393</v>
      </c>
      <c r="I6009" s="160" t="e" cm="1">
        <f t="array" ref="I6009">INDEX('2.1.trackMPD'!L:L/(24*60*60),
       MATCH(1,
             (A6009='2.1.trackMPD'!A:A)*
             (C6009='2.1.trackMPD'!D:D)*
             (D6009/10^6='2.1.trackMPD'!H:H)*
             (E6009='2.1.trackMPD'!F:F),
0))</f>
        <v>#N/A</v>
      </c>
    </row>
    <row r="6010" spans="1:9" x14ac:dyDescent="0.2">
      <c r="A6010" s="160" t="s">
        <v>30</v>
      </c>
      <c r="B6010" s="160" t="s">
        <v>5</v>
      </c>
      <c r="C6010" s="160">
        <f>_xlfn.XLOOKUP(B6010,'2.1.trackMPD'!$R$7:$R$29,'2.1.trackMPD'!$T$7:$T$29)</f>
        <v>1</v>
      </c>
      <c r="D6010" s="160">
        <v>100</v>
      </c>
      <c r="E6010" s="160" t="s">
        <v>6394</v>
      </c>
      <c r="F6010" s="160" t="s">
        <v>110</v>
      </c>
      <c r="G6010" s="160" t="s">
        <v>124</v>
      </c>
      <c r="H6010" s="160" t="s">
        <v>6392</v>
      </c>
      <c r="I6010" s="160" t="e" cm="1">
        <f t="array" ref="I6010">INDEX('2.1.trackMPD'!I:I/(24*60*60),
       MATCH(1,
             (A6010='2.1.trackMPD'!A:A)*
             (C6010='2.1.trackMPD'!D:D)*
             (D6010/10^6='2.1.trackMPD'!H:H)*
             (E6010='2.1.trackMPD'!F:F),
0))</f>
        <v>#N/A</v>
      </c>
    </row>
    <row r="6011" spans="1:9" x14ac:dyDescent="0.2">
      <c r="A6011" s="160" t="s">
        <v>30</v>
      </c>
      <c r="B6011" s="160" t="s">
        <v>5</v>
      </c>
      <c r="C6011" s="160">
        <f>_xlfn.XLOOKUP(B6011,'2.1.trackMPD'!$R$7:$R$29,'2.1.trackMPD'!$T$7:$T$29)</f>
        <v>1</v>
      </c>
      <c r="D6011" s="160">
        <v>100</v>
      </c>
      <c r="E6011" s="160" t="s">
        <v>6394</v>
      </c>
      <c r="F6011" s="160" t="s">
        <v>110</v>
      </c>
      <c r="G6011" s="160" t="s">
        <v>140</v>
      </c>
      <c r="H6011" s="160" t="s">
        <v>6392</v>
      </c>
      <c r="I6011" s="160" t="e" cm="1">
        <f t="array" ref="I6011">INDEX('2.1.trackMPD'!J:J/(24*60*60),
       MATCH(1,
             (A6011='2.1.trackMPD'!A:A)*
             (C6011='2.1.trackMPD'!D:D)*
             (D6011/10^6='2.1.trackMPD'!H:H)*
             (E6011='2.1.trackMPD'!F:F),
0))</f>
        <v>#N/A</v>
      </c>
    </row>
    <row r="6012" spans="1:9" x14ac:dyDescent="0.2">
      <c r="A6012" s="160" t="s">
        <v>30</v>
      </c>
      <c r="B6012" s="160" t="s">
        <v>5</v>
      </c>
      <c r="C6012" s="160">
        <f>_xlfn.XLOOKUP(B6012,'2.1.trackMPD'!$R$7:$R$29,'2.1.trackMPD'!$T$7:$T$29)</f>
        <v>1</v>
      </c>
      <c r="D6012" s="160">
        <v>100</v>
      </c>
      <c r="E6012" s="160" t="s">
        <v>6394</v>
      </c>
      <c r="F6012" s="160" t="s">
        <v>110</v>
      </c>
      <c r="G6012" s="160" t="s">
        <v>124</v>
      </c>
      <c r="H6012" s="160" t="s">
        <v>6393</v>
      </c>
      <c r="I6012" s="160" t="e" cm="1">
        <f t="array" ref="I6012">INDEX('2.1.trackMPD'!K:K/(24*60*60),
       MATCH(1,
             (A6012='2.1.trackMPD'!A:A)*
             (C6012='2.1.trackMPD'!D:D)*
             (D6012/10^6='2.1.trackMPD'!H:H)*
             (E6012='2.1.trackMPD'!F:F),
0))</f>
        <v>#N/A</v>
      </c>
    </row>
    <row r="6013" spans="1:9" x14ac:dyDescent="0.2">
      <c r="A6013" s="160" t="s">
        <v>30</v>
      </c>
      <c r="B6013" s="160" t="s">
        <v>5</v>
      </c>
      <c r="C6013" s="160">
        <f>_xlfn.XLOOKUP(B6013,'2.1.trackMPD'!$R$7:$R$29,'2.1.trackMPD'!$T$7:$T$29)</f>
        <v>1</v>
      </c>
      <c r="D6013" s="160">
        <v>100</v>
      </c>
      <c r="E6013" s="160" t="s">
        <v>6394</v>
      </c>
      <c r="F6013" s="160" t="s">
        <v>110</v>
      </c>
      <c r="G6013" s="160" t="s">
        <v>140</v>
      </c>
      <c r="H6013" s="160" t="s">
        <v>6393</v>
      </c>
      <c r="I6013" s="160" t="e" cm="1">
        <f t="array" ref="I6013">INDEX('2.1.trackMPD'!L:L/(24*60*60),
       MATCH(1,
             (A6013='2.1.trackMPD'!A:A)*
             (C6013='2.1.trackMPD'!D:D)*
             (D6013/10^6='2.1.trackMPD'!H:H)*
             (E6013='2.1.trackMPD'!F:F),
0))</f>
        <v>#N/A</v>
      </c>
    </row>
    <row r="6014" spans="1:9" x14ac:dyDescent="0.2">
      <c r="A6014" s="160" t="s">
        <v>30</v>
      </c>
      <c r="B6014" s="160" t="s">
        <v>5</v>
      </c>
      <c r="C6014" s="160">
        <f>_xlfn.XLOOKUP(B6014,'2.1.trackMPD'!$R$7:$R$29,'2.1.trackMPD'!$T$7:$T$29)</f>
        <v>1</v>
      </c>
      <c r="D6014" s="160">
        <v>1000</v>
      </c>
      <c r="E6014" s="160" t="s">
        <v>6394</v>
      </c>
      <c r="F6014" s="160" t="s">
        <v>110</v>
      </c>
      <c r="G6014" s="160" t="s">
        <v>124</v>
      </c>
      <c r="H6014" s="160" t="s">
        <v>6392</v>
      </c>
      <c r="I6014" s="160" cm="1">
        <f t="array" ref="I6014">INDEX('2.1.trackMPD'!I:I/(24*60*60),
       MATCH(1,
             (A6014='2.1.trackMPD'!A:A)*
             (C6014='2.1.trackMPD'!D:D)*
             (D6014/10^6='2.1.trackMPD'!H:H)*
             (E6014='2.1.trackMPD'!F:F),
0))</f>
        <v>2.5761663194444444E-7</v>
      </c>
    </row>
    <row r="6015" spans="1:9" x14ac:dyDescent="0.2">
      <c r="A6015" s="160" t="s">
        <v>30</v>
      </c>
      <c r="B6015" s="160" t="s">
        <v>5</v>
      </c>
      <c r="C6015" s="160">
        <f>_xlfn.XLOOKUP(B6015,'2.1.trackMPD'!$R$7:$R$29,'2.1.trackMPD'!$T$7:$T$29)</f>
        <v>1</v>
      </c>
      <c r="D6015" s="160">
        <v>1000</v>
      </c>
      <c r="E6015" s="160" t="s">
        <v>6394</v>
      </c>
      <c r="F6015" s="160" t="s">
        <v>110</v>
      </c>
      <c r="G6015" s="160" t="s">
        <v>140</v>
      </c>
      <c r="H6015" s="160" t="s">
        <v>6392</v>
      </c>
      <c r="I6015" s="160" cm="1">
        <f t="array" ref="I6015">INDEX('2.1.trackMPD'!J:J/(24*60*60),
       MATCH(1,
             (A6015='2.1.trackMPD'!A:A)*
             (C6015='2.1.trackMPD'!D:D)*
             (D6015/10^6='2.1.trackMPD'!H:H)*
             (E6015='2.1.trackMPD'!F:F),
0))</f>
        <v>8.3183221990740741E-6</v>
      </c>
    </row>
    <row r="6016" spans="1:9" x14ac:dyDescent="0.2">
      <c r="A6016" s="160" t="s">
        <v>30</v>
      </c>
      <c r="B6016" s="160" t="s">
        <v>5</v>
      </c>
      <c r="C6016" s="160">
        <f>_xlfn.XLOOKUP(B6016,'2.1.trackMPD'!$R$7:$R$29,'2.1.trackMPD'!$T$7:$T$29)</f>
        <v>1</v>
      </c>
      <c r="D6016" s="160">
        <v>1000</v>
      </c>
      <c r="E6016" s="160" t="s">
        <v>6394</v>
      </c>
      <c r="F6016" s="160" t="s">
        <v>110</v>
      </c>
      <c r="G6016" s="160" t="s">
        <v>124</v>
      </c>
      <c r="H6016" s="160" t="s">
        <v>6393</v>
      </c>
      <c r="I6016" s="160" cm="1">
        <f t="array" ref="I6016">INDEX('2.1.trackMPD'!K:K/(24*60*60),
       MATCH(1,
             (A6016='2.1.trackMPD'!A:A)*
             (C6016='2.1.trackMPD'!D:D)*
             (D6016/10^6='2.1.trackMPD'!H:H)*
             (E6016='2.1.trackMPD'!F:F),
0))</f>
        <v>2.6864388888888889E-7</v>
      </c>
    </row>
    <row r="6017" spans="1:9" x14ac:dyDescent="0.2">
      <c r="A6017" s="160" t="s">
        <v>30</v>
      </c>
      <c r="B6017" s="160" t="s">
        <v>5</v>
      </c>
      <c r="C6017" s="160">
        <f>_xlfn.XLOOKUP(B6017,'2.1.trackMPD'!$R$7:$R$29,'2.1.trackMPD'!$T$7:$T$29)</f>
        <v>1</v>
      </c>
      <c r="D6017" s="160">
        <v>1000</v>
      </c>
      <c r="E6017" s="160" t="s">
        <v>6394</v>
      </c>
      <c r="F6017" s="160" t="s">
        <v>110</v>
      </c>
      <c r="G6017" s="160" t="s">
        <v>140</v>
      </c>
      <c r="H6017" s="160" t="s">
        <v>6393</v>
      </c>
      <c r="I6017" s="160" cm="1">
        <f t="array" ref="I6017">INDEX('2.1.trackMPD'!L:L/(24*60*60),
       MATCH(1,
             (A6017='2.1.trackMPD'!A:A)*
             (C6017='2.1.trackMPD'!D:D)*
             (D6017/10^6='2.1.trackMPD'!H:H)*
             (E6017='2.1.trackMPD'!F:F),
0))</f>
        <v>1.1320458912037039E-6</v>
      </c>
    </row>
    <row r="6018" spans="1:9" x14ac:dyDescent="0.2">
      <c r="A6018" s="160" t="s">
        <v>30</v>
      </c>
      <c r="B6018" s="160" t="s">
        <v>5</v>
      </c>
      <c r="C6018" s="160">
        <f>_xlfn.XLOOKUP(B6018,'2.1.trackMPD'!$R$7:$R$29,'2.1.trackMPD'!$T$7:$T$29)</f>
        <v>1</v>
      </c>
      <c r="D6018" s="160">
        <v>5000</v>
      </c>
      <c r="E6018" s="160" t="s">
        <v>6394</v>
      </c>
      <c r="F6018" s="160" t="s">
        <v>110</v>
      </c>
      <c r="G6018" s="160" t="s">
        <v>124</v>
      </c>
      <c r="H6018" s="160" t="s">
        <v>6392</v>
      </c>
      <c r="I6018" s="160" cm="1">
        <f t="array" ref="I6018">INDEX('2.1.trackMPD'!I:I/(24*60*60),
       MATCH(1,
             (A6018='2.1.trackMPD'!A:A)*
             (C6018='2.1.trackMPD'!D:D)*
             (D6018/10^6='2.1.trackMPD'!H:H)*
             (E6018='2.1.trackMPD'!F:F),
0))</f>
        <v>4.5981410879629627E-7</v>
      </c>
    </row>
    <row r="6019" spans="1:9" x14ac:dyDescent="0.2">
      <c r="A6019" s="160" t="s">
        <v>30</v>
      </c>
      <c r="B6019" s="160" t="s">
        <v>5</v>
      </c>
      <c r="C6019" s="160">
        <f>_xlfn.XLOOKUP(B6019,'2.1.trackMPD'!$R$7:$R$29,'2.1.trackMPD'!$T$7:$T$29)</f>
        <v>1</v>
      </c>
      <c r="D6019" s="160">
        <v>5000</v>
      </c>
      <c r="E6019" s="160" t="s">
        <v>6394</v>
      </c>
      <c r="F6019" s="160" t="s">
        <v>110</v>
      </c>
      <c r="G6019" s="160" t="s">
        <v>140</v>
      </c>
      <c r="H6019" s="160" t="s">
        <v>6392</v>
      </c>
      <c r="I6019" s="160" cm="1">
        <f t="array" ref="I6019">INDEX('2.1.trackMPD'!J:J/(24*60*60),
       MATCH(1,
             (A6019='2.1.trackMPD'!A:A)*
             (C6019='2.1.trackMPD'!D:D)*
             (D6019/10^6='2.1.trackMPD'!H:H)*
             (E6019='2.1.trackMPD'!F:F),
0))</f>
        <v>9.7506746643518525E-6</v>
      </c>
    </row>
    <row r="6020" spans="1:9" x14ac:dyDescent="0.2">
      <c r="A6020" s="160" t="s">
        <v>30</v>
      </c>
      <c r="B6020" s="160" t="s">
        <v>5</v>
      </c>
      <c r="C6020" s="160">
        <f>_xlfn.XLOOKUP(B6020,'2.1.trackMPD'!$R$7:$R$29,'2.1.trackMPD'!$T$7:$T$29)</f>
        <v>1</v>
      </c>
      <c r="D6020" s="160">
        <v>5000</v>
      </c>
      <c r="E6020" s="160" t="s">
        <v>6394</v>
      </c>
      <c r="F6020" s="160" t="s">
        <v>110</v>
      </c>
      <c r="G6020" s="160" t="s">
        <v>124</v>
      </c>
      <c r="H6020" s="160" t="s">
        <v>6393</v>
      </c>
      <c r="I6020" s="160" cm="1">
        <f t="array" ref="I6020">INDEX('2.1.trackMPD'!K:K/(24*60*60),
       MATCH(1,
             (A6020='2.1.trackMPD'!A:A)*
             (C6020='2.1.trackMPD'!D:D)*
             (D6020/10^6='2.1.trackMPD'!H:H)*
             (E6020='2.1.trackMPD'!F:F),
0))</f>
        <v>4.0928472222222227E-7</v>
      </c>
    </row>
    <row r="6021" spans="1:9" x14ac:dyDescent="0.2">
      <c r="A6021" s="160" t="s">
        <v>30</v>
      </c>
      <c r="B6021" s="160" t="s">
        <v>5</v>
      </c>
      <c r="C6021" s="160">
        <f>_xlfn.XLOOKUP(B6021,'2.1.trackMPD'!$R$7:$R$29,'2.1.trackMPD'!$T$7:$T$29)</f>
        <v>1</v>
      </c>
      <c r="D6021" s="160">
        <v>5000</v>
      </c>
      <c r="E6021" s="160" t="s">
        <v>6394</v>
      </c>
      <c r="F6021" s="160" t="s">
        <v>110</v>
      </c>
      <c r="G6021" s="160" t="s">
        <v>140</v>
      </c>
      <c r="H6021" s="160" t="s">
        <v>6393</v>
      </c>
      <c r="I6021" s="160" cm="1">
        <f t="array" ref="I6021">INDEX('2.1.trackMPD'!L:L/(24*60*60),
       MATCH(1,
             (A6021='2.1.trackMPD'!A:A)*
             (C6021='2.1.trackMPD'!D:D)*
             (D6021/10^6='2.1.trackMPD'!H:H)*
             (E6021='2.1.trackMPD'!F:F),
0))</f>
        <v>4.1708375000000002E-7</v>
      </c>
    </row>
    <row r="6022" spans="1:9" x14ac:dyDescent="0.2">
      <c r="A6022" s="160" t="s">
        <v>30</v>
      </c>
      <c r="B6022" s="160" t="s">
        <v>5</v>
      </c>
      <c r="C6022" s="160">
        <f>_xlfn.XLOOKUP(B6022,'2.1.trackMPD'!$R$7:$R$29,'2.1.trackMPD'!$T$7:$T$29)</f>
        <v>1</v>
      </c>
      <c r="D6022" s="160">
        <v>1</v>
      </c>
      <c r="E6022" s="160" t="s">
        <v>6395</v>
      </c>
      <c r="F6022" s="160" t="s">
        <v>110</v>
      </c>
      <c r="G6022" s="160" t="s">
        <v>124</v>
      </c>
      <c r="H6022" s="160" t="s">
        <v>6392</v>
      </c>
      <c r="I6022" s="160" t="e" cm="1">
        <f t="array" ref="I6022">INDEX('2.1.trackMPD'!I:I/(24*60*60),
       MATCH(1,
             (A6022='2.1.trackMPD'!A:A)*
             (C6022='2.1.trackMPD'!D:D)*
             (D6022/10^6='2.1.trackMPD'!H:H)*
             (E6022='2.1.trackMPD'!F:F),
0))</f>
        <v>#N/A</v>
      </c>
    </row>
    <row r="6023" spans="1:9" x14ac:dyDescent="0.2">
      <c r="A6023" s="160" t="s">
        <v>30</v>
      </c>
      <c r="B6023" s="160" t="s">
        <v>5</v>
      </c>
      <c r="C6023" s="160">
        <f>_xlfn.XLOOKUP(B6023,'2.1.trackMPD'!$R$7:$R$29,'2.1.trackMPD'!$T$7:$T$29)</f>
        <v>1</v>
      </c>
      <c r="D6023" s="160">
        <v>1</v>
      </c>
      <c r="E6023" s="160" t="s">
        <v>6395</v>
      </c>
      <c r="F6023" s="160" t="s">
        <v>110</v>
      </c>
      <c r="G6023" s="160" t="s">
        <v>140</v>
      </c>
      <c r="H6023" s="160" t="s">
        <v>6392</v>
      </c>
      <c r="I6023" s="160" t="e" cm="1">
        <f t="array" ref="I6023">INDEX('2.1.trackMPD'!J:J/(24*60*60),
       MATCH(1,
             (A6023='2.1.trackMPD'!A:A)*
             (C6023='2.1.trackMPD'!D:D)*
             (D6023/10^6='2.1.trackMPD'!H:H)*
             (E6023='2.1.trackMPD'!F:F),
0))</f>
        <v>#N/A</v>
      </c>
    </row>
    <row r="6024" spans="1:9" x14ac:dyDescent="0.2">
      <c r="A6024" s="160" t="s">
        <v>30</v>
      </c>
      <c r="B6024" s="160" t="s">
        <v>5</v>
      </c>
      <c r="C6024" s="160">
        <f>_xlfn.XLOOKUP(B6024,'2.1.trackMPD'!$R$7:$R$29,'2.1.trackMPD'!$T$7:$T$29)</f>
        <v>1</v>
      </c>
      <c r="D6024" s="160">
        <v>1</v>
      </c>
      <c r="E6024" s="160" t="s">
        <v>6395</v>
      </c>
      <c r="F6024" s="160" t="s">
        <v>110</v>
      </c>
      <c r="G6024" s="160" t="s">
        <v>124</v>
      </c>
      <c r="H6024" s="160" t="s">
        <v>6393</v>
      </c>
      <c r="I6024" s="160" t="e" cm="1">
        <f t="array" ref="I6024">INDEX('2.1.trackMPD'!K:K/(24*60*60),
       MATCH(1,
             (A6024='2.1.trackMPD'!A:A)*
             (C6024='2.1.trackMPD'!D:D)*
             (D6024/10^6='2.1.trackMPD'!H:H)*
             (E6024='2.1.trackMPD'!F:F),
0))</f>
        <v>#N/A</v>
      </c>
    </row>
    <row r="6025" spans="1:9" x14ac:dyDescent="0.2">
      <c r="A6025" s="160" t="s">
        <v>30</v>
      </c>
      <c r="B6025" s="160" t="s">
        <v>5</v>
      </c>
      <c r="C6025" s="160">
        <f>_xlfn.XLOOKUP(B6025,'2.1.trackMPD'!$R$7:$R$29,'2.1.trackMPD'!$T$7:$T$29)</f>
        <v>1</v>
      </c>
      <c r="D6025" s="160">
        <v>1</v>
      </c>
      <c r="E6025" s="160" t="s">
        <v>6395</v>
      </c>
      <c r="F6025" s="160" t="s">
        <v>110</v>
      </c>
      <c r="G6025" s="160" t="s">
        <v>140</v>
      </c>
      <c r="H6025" s="160" t="s">
        <v>6393</v>
      </c>
      <c r="I6025" s="160" t="e" cm="1">
        <f t="array" ref="I6025">INDEX('2.1.trackMPD'!L:L/(24*60*60),
       MATCH(1,
             (A6025='2.1.trackMPD'!A:A)*
             (C6025='2.1.trackMPD'!D:D)*
             (D6025/10^6='2.1.trackMPD'!H:H)*
             (E6025='2.1.trackMPD'!F:F),
0))</f>
        <v>#N/A</v>
      </c>
    </row>
    <row r="6026" spans="1:9" x14ac:dyDescent="0.2">
      <c r="A6026" s="160" t="s">
        <v>30</v>
      </c>
      <c r="B6026" s="160" t="s">
        <v>5</v>
      </c>
      <c r="C6026" s="160">
        <f>_xlfn.XLOOKUP(B6026,'2.1.trackMPD'!$R$7:$R$29,'2.1.trackMPD'!$T$7:$T$29)</f>
        <v>1</v>
      </c>
      <c r="D6026" s="160">
        <v>10</v>
      </c>
      <c r="E6026" s="160" t="s">
        <v>6395</v>
      </c>
      <c r="F6026" s="160" t="s">
        <v>110</v>
      </c>
      <c r="G6026" s="160" t="s">
        <v>124</v>
      </c>
      <c r="H6026" s="160" t="s">
        <v>6392</v>
      </c>
      <c r="I6026" s="160" t="e" cm="1">
        <f t="array" ref="I6026">INDEX('2.1.trackMPD'!I:I/(24*60*60),
       MATCH(1,
             (A6026='2.1.trackMPD'!A:A)*
             (C6026='2.1.trackMPD'!D:D)*
             (D6026/10^6='2.1.trackMPD'!H:H)*
             (E6026='2.1.trackMPD'!F:F),
0))</f>
        <v>#N/A</v>
      </c>
    </row>
    <row r="6027" spans="1:9" x14ac:dyDescent="0.2">
      <c r="A6027" s="160" t="s">
        <v>30</v>
      </c>
      <c r="B6027" s="160" t="s">
        <v>5</v>
      </c>
      <c r="C6027" s="160">
        <f>_xlfn.XLOOKUP(B6027,'2.1.trackMPD'!$R$7:$R$29,'2.1.trackMPD'!$T$7:$T$29)</f>
        <v>1</v>
      </c>
      <c r="D6027" s="160">
        <v>10</v>
      </c>
      <c r="E6027" s="160" t="s">
        <v>6395</v>
      </c>
      <c r="F6027" s="160" t="s">
        <v>110</v>
      </c>
      <c r="G6027" s="160" t="s">
        <v>140</v>
      </c>
      <c r="H6027" s="160" t="s">
        <v>6392</v>
      </c>
      <c r="I6027" s="160" t="e" cm="1">
        <f t="array" ref="I6027">INDEX('2.1.trackMPD'!J:J/(24*60*60),
       MATCH(1,
             (A6027='2.1.trackMPD'!A:A)*
             (C6027='2.1.trackMPD'!D:D)*
             (D6027/10^6='2.1.trackMPD'!H:H)*
             (E6027='2.1.trackMPD'!F:F),
0))</f>
        <v>#N/A</v>
      </c>
    </row>
    <row r="6028" spans="1:9" x14ac:dyDescent="0.2">
      <c r="A6028" s="160" t="s">
        <v>30</v>
      </c>
      <c r="B6028" s="160" t="s">
        <v>5</v>
      </c>
      <c r="C6028" s="160">
        <f>_xlfn.XLOOKUP(B6028,'2.1.trackMPD'!$R$7:$R$29,'2.1.trackMPD'!$T$7:$T$29)</f>
        <v>1</v>
      </c>
      <c r="D6028" s="160">
        <v>10</v>
      </c>
      <c r="E6028" s="160" t="s">
        <v>6395</v>
      </c>
      <c r="F6028" s="160" t="s">
        <v>110</v>
      </c>
      <c r="G6028" s="160" t="s">
        <v>124</v>
      </c>
      <c r="H6028" s="160" t="s">
        <v>6393</v>
      </c>
      <c r="I6028" s="160" t="e" cm="1">
        <f t="array" ref="I6028">INDEX('2.1.trackMPD'!K:K/(24*60*60),
       MATCH(1,
             (A6028='2.1.trackMPD'!A:A)*
             (C6028='2.1.trackMPD'!D:D)*
             (D6028/10^6='2.1.trackMPD'!H:H)*
             (E6028='2.1.trackMPD'!F:F),
0))</f>
        <v>#N/A</v>
      </c>
    </row>
    <row r="6029" spans="1:9" x14ac:dyDescent="0.2">
      <c r="A6029" s="160" t="s">
        <v>30</v>
      </c>
      <c r="B6029" s="160" t="s">
        <v>5</v>
      </c>
      <c r="C6029" s="160">
        <f>_xlfn.XLOOKUP(B6029,'2.1.trackMPD'!$R$7:$R$29,'2.1.trackMPD'!$T$7:$T$29)</f>
        <v>1</v>
      </c>
      <c r="D6029" s="160">
        <v>10</v>
      </c>
      <c r="E6029" s="160" t="s">
        <v>6395</v>
      </c>
      <c r="F6029" s="160" t="s">
        <v>110</v>
      </c>
      <c r="G6029" s="160" t="s">
        <v>140</v>
      </c>
      <c r="H6029" s="160" t="s">
        <v>6393</v>
      </c>
      <c r="I6029" s="160" t="e" cm="1">
        <f t="array" ref="I6029">INDEX('2.1.trackMPD'!L:L/(24*60*60),
       MATCH(1,
             (A6029='2.1.trackMPD'!A:A)*
             (C6029='2.1.trackMPD'!D:D)*
             (D6029/10^6='2.1.trackMPD'!H:H)*
             (E6029='2.1.trackMPD'!F:F),
0))</f>
        <v>#N/A</v>
      </c>
    </row>
    <row r="6030" spans="1:9" x14ac:dyDescent="0.2">
      <c r="A6030" s="160" t="s">
        <v>30</v>
      </c>
      <c r="B6030" s="160" t="s">
        <v>5</v>
      </c>
      <c r="C6030" s="160">
        <f>_xlfn.XLOOKUP(B6030,'2.1.trackMPD'!$R$7:$R$29,'2.1.trackMPD'!$T$7:$T$29)</f>
        <v>1</v>
      </c>
      <c r="D6030" s="160">
        <v>100</v>
      </c>
      <c r="E6030" s="160" t="s">
        <v>6395</v>
      </c>
      <c r="F6030" s="160" t="s">
        <v>110</v>
      </c>
      <c r="G6030" s="160" t="s">
        <v>124</v>
      </c>
      <c r="H6030" s="160" t="s">
        <v>6392</v>
      </c>
      <c r="I6030" s="160" t="e" cm="1">
        <f t="array" ref="I6030">INDEX('2.1.trackMPD'!I:I/(24*60*60),
       MATCH(1,
             (A6030='2.1.trackMPD'!A:A)*
             (C6030='2.1.trackMPD'!D:D)*
             (D6030/10^6='2.1.trackMPD'!H:H)*
             (E6030='2.1.trackMPD'!F:F),
0))</f>
        <v>#N/A</v>
      </c>
    </row>
    <row r="6031" spans="1:9" x14ac:dyDescent="0.2">
      <c r="A6031" s="160" t="s">
        <v>30</v>
      </c>
      <c r="B6031" s="160" t="s">
        <v>5</v>
      </c>
      <c r="C6031" s="160">
        <f>_xlfn.XLOOKUP(B6031,'2.1.trackMPD'!$R$7:$R$29,'2.1.trackMPD'!$T$7:$T$29)</f>
        <v>1</v>
      </c>
      <c r="D6031" s="160">
        <v>100</v>
      </c>
      <c r="E6031" s="160" t="s">
        <v>6395</v>
      </c>
      <c r="F6031" s="160" t="s">
        <v>110</v>
      </c>
      <c r="G6031" s="160" t="s">
        <v>140</v>
      </c>
      <c r="H6031" s="160" t="s">
        <v>6392</v>
      </c>
      <c r="I6031" s="160" t="e" cm="1">
        <f t="array" ref="I6031">INDEX('2.1.trackMPD'!J:J/(24*60*60),
       MATCH(1,
             (A6031='2.1.trackMPD'!A:A)*
             (C6031='2.1.trackMPD'!D:D)*
             (D6031/10^6='2.1.trackMPD'!H:H)*
             (E6031='2.1.trackMPD'!F:F),
0))</f>
        <v>#N/A</v>
      </c>
    </row>
    <row r="6032" spans="1:9" x14ac:dyDescent="0.2">
      <c r="A6032" s="160" t="s">
        <v>30</v>
      </c>
      <c r="B6032" s="160" t="s">
        <v>5</v>
      </c>
      <c r="C6032" s="160">
        <f>_xlfn.XLOOKUP(B6032,'2.1.trackMPD'!$R$7:$R$29,'2.1.trackMPD'!$T$7:$T$29)</f>
        <v>1</v>
      </c>
      <c r="D6032" s="160">
        <v>100</v>
      </c>
      <c r="E6032" s="160" t="s">
        <v>6395</v>
      </c>
      <c r="F6032" s="160" t="s">
        <v>110</v>
      </c>
      <c r="G6032" s="160" t="s">
        <v>124</v>
      </c>
      <c r="H6032" s="160" t="s">
        <v>6393</v>
      </c>
      <c r="I6032" s="160" t="e" cm="1">
        <f t="array" ref="I6032">INDEX('2.1.trackMPD'!K:K/(24*60*60),
       MATCH(1,
             (A6032='2.1.trackMPD'!A:A)*
             (C6032='2.1.trackMPD'!D:D)*
             (D6032/10^6='2.1.trackMPD'!H:H)*
             (E6032='2.1.trackMPD'!F:F),
0))</f>
        <v>#N/A</v>
      </c>
    </row>
    <row r="6033" spans="1:9" x14ac:dyDescent="0.2">
      <c r="A6033" s="160" t="s">
        <v>30</v>
      </c>
      <c r="B6033" s="160" t="s">
        <v>5</v>
      </c>
      <c r="C6033" s="160">
        <f>_xlfn.XLOOKUP(B6033,'2.1.trackMPD'!$R$7:$R$29,'2.1.trackMPD'!$T$7:$T$29)</f>
        <v>1</v>
      </c>
      <c r="D6033" s="160">
        <v>100</v>
      </c>
      <c r="E6033" s="160" t="s">
        <v>6395</v>
      </c>
      <c r="F6033" s="160" t="s">
        <v>110</v>
      </c>
      <c r="G6033" s="160" t="s">
        <v>140</v>
      </c>
      <c r="H6033" s="160" t="s">
        <v>6393</v>
      </c>
      <c r="I6033" s="160" t="e" cm="1">
        <f t="array" ref="I6033">INDEX('2.1.trackMPD'!L:L/(24*60*60),
       MATCH(1,
             (A6033='2.1.trackMPD'!A:A)*
             (C6033='2.1.trackMPD'!D:D)*
             (D6033/10^6='2.1.trackMPD'!H:H)*
             (E6033='2.1.trackMPD'!F:F),
0))</f>
        <v>#N/A</v>
      </c>
    </row>
    <row r="6034" spans="1:9" x14ac:dyDescent="0.2">
      <c r="A6034" s="160" t="s">
        <v>30</v>
      </c>
      <c r="B6034" s="160" t="s">
        <v>0</v>
      </c>
      <c r="C6034" s="160">
        <f>_xlfn.XLOOKUP(B6034,'2.1.trackMPD'!$R$7:$R$29,'2.1.trackMPD'!$T$7:$T$29)</f>
        <v>4</v>
      </c>
      <c r="D6034" s="160">
        <v>1</v>
      </c>
      <c r="E6034" s="160" t="s">
        <v>6390</v>
      </c>
      <c r="F6034" s="160" t="s">
        <v>110</v>
      </c>
      <c r="G6034" s="160" t="s">
        <v>124</v>
      </c>
      <c r="H6034" s="160" t="s">
        <v>6392</v>
      </c>
      <c r="I6034" s="160" cm="1">
        <f t="array" ref="I6034">INDEX('2.1.trackMPD'!I:I/(24*60*60),
       MATCH(1,
             (A6034='2.1.trackMPD'!A:A)*
             (C6034='2.1.trackMPD'!D:D)*
             (D6034/10^6='2.1.trackMPD'!H:H)*
             (E6034='2.1.trackMPD'!F:F),
0))</f>
        <v>3.2591439814814818E-7</v>
      </c>
    </row>
    <row r="6035" spans="1:9" x14ac:dyDescent="0.2">
      <c r="A6035" s="160" t="s">
        <v>30</v>
      </c>
      <c r="B6035" s="160" t="s">
        <v>0</v>
      </c>
      <c r="C6035" s="160">
        <f>_xlfn.XLOOKUP(B6035,'2.1.trackMPD'!$R$7:$R$29,'2.1.trackMPD'!$T$7:$T$29)</f>
        <v>4</v>
      </c>
      <c r="D6035" s="160">
        <v>1</v>
      </c>
      <c r="E6035" s="160" t="s">
        <v>6390</v>
      </c>
      <c r="F6035" s="160" t="s">
        <v>110</v>
      </c>
      <c r="G6035" s="160" t="s">
        <v>140</v>
      </c>
      <c r="H6035" s="160" t="s">
        <v>6392</v>
      </c>
      <c r="I6035" s="160" cm="1">
        <f t="array" ref="I6035">INDEX('2.1.trackMPD'!J:J/(24*60*60),
       MATCH(1,
             (A6035='2.1.trackMPD'!A:A)*
             (C6035='2.1.trackMPD'!D:D)*
             (D6035/10^6='2.1.trackMPD'!H:H)*
             (E6035='2.1.trackMPD'!F:F),
0))</f>
        <v>8.7809029050925916E-6</v>
      </c>
    </row>
    <row r="6036" spans="1:9" x14ac:dyDescent="0.2">
      <c r="A6036" s="160" t="s">
        <v>30</v>
      </c>
      <c r="B6036" s="160" t="s">
        <v>0</v>
      </c>
      <c r="C6036" s="160">
        <f>_xlfn.XLOOKUP(B6036,'2.1.trackMPD'!$R$7:$R$29,'2.1.trackMPD'!$T$7:$T$29)</f>
        <v>4</v>
      </c>
      <c r="D6036" s="160">
        <v>1</v>
      </c>
      <c r="E6036" s="160" t="s">
        <v>6390</v>
      </c>
      <c r="F6036" s="160" t="s">
        <v>110</v>
      </c>
      <c r="G6036" s="160" t="s">
        <v>124</v>
      </c>
      <c r="H6036" s="160" t="s">
        <v>6393</v>
      </c>
      <c r="I6036" s="160" cm="1">
        <f t="array" ref="I6036">INDEX('2.1.trackMPD'!K:K/(24*60*60),
       MATCH(1,
             (A6036='2.1.trackMPD'!A:A)*
             (C6036='2.1.trackMPD'!D:D)*
             (D6036/10^6='2.1.trackMPD'!H:H)*
             (E6036='2.1.trackMPD'!F:F),
0))</f>
        <v>3.5614693287037036E-7</v>
      </c>
    </row>
    <row r="6037" spans="1:9" x14ac:dyDescent="0.2">
      <c r="A6037" s="160" t="s">
        <v>30</v>
      </c>
      <c r="B6037" s="160" t="s">
        <v>0</v>
      </c>
      <c r="C6037" s="160">
        <f>_xlfn.XLOOKUP(B6037,'2.1.trackMPD'!$R$7:$R$29,'2.1.trackMPD'!$T$7:$T$29)</f>
        <v>4</v>
      </c>
      <c r="D6037" s="160">
        <v>1</v>
      </c>
      <c r="E6037" s="160" t="s">
        <v>6390</v>
      </c>
      <c r="F6037" s="160" t="s">
        <v>110</v>
      </c>
      <c r="G6037" s="160" t="s">
        <v>140</v>
      </c>
      <c r="H6037" s="160" t="s">
        <v>6393</v>
      </c>
      <c r="I6037" s="160" cm="1">
        <f t="array" ref="I6037">INDEX('2.1.trackMPD'!L:L/(24*60*60),
       MATCH(1,
             (A6037='2.1.trackMPD'!A:A)*
             (C6037='2.1.trackMPD'!D:D)*
             (D6037/10^6='2.1.trackMPD'!H:H)*
             (E6037='2.1.trackMPD'!F:F),
0))</f>
        <v>5.0875050925925926E-7</v>
      </c>
    </row>
    <row r="6038" spans="1:9" x14ac:dyDescent="0.2">
      <c r="A6038" s="160" t="s">
        <v>30</v>
      </c>
      <c r="B6038" s="160" t="s">
        <v>0</v>
      </c>
      <c r="C6038" s="160">
        <f>_xlfn.XLOOKUP(B6038,'2.1.trackMPD'!$R$7:$R$29,'2.1.trackMPD'!$T$7:$T$29)</f>
        <v>4</v>
      </c>
      <c r="D6038" s="160">
        <v>10</v>
      </c>
      <c r="E6038" s="160" t="s">
        <v>6390</v>
      </c>
      <c r="F6038" s="160" t="s">
        <v>110</v>
      </c>
      <c r="G6038" s="160" t="s">
        <v>124</v>
      </c>
      <c r="H6038" s="160" t="s">
        <v>6392</v>
      </c>
      <c r="I6038" s="160" cm="1">
        <f t="array" ref="I6038">INDEX('2.1.trackMPD'!I:I/(24*60*60),
       MATCH(1,
             (A6038='2.1.trackMPD'!A:A)*
             (C6038='2.1.trackMPD'!D:D)*
             (D6038/10^6='2.1.trackMPD'!H:H)*
             (E6038='2.1.trackMPD'!F:F),
0))</f>
        <v>2.1511498726851854E-6</v>
      </c>
    </row>
    <row r="6039" spans="1:9" x14ac:dyDescent="0.2">
      <c r="A6039" s="160" t="s">
        <v>30</v>
      </c>
      <c r="B6039" s="160" t="s">
        <v>0</v>
      </c>
      <c r="C6039" s="160">
        <f>_xlfn.XLOOKUP(B6039,'2.1.trackMPD'!$R$7:$R$29,'2.1.trackMPD'!$T$7:$T$29)</f>
        <v>4</v>
      </c>
      <c r="D6039" s="160">
        <v>10</v>
      </c>
      <c r="E6039" s="160" t="s">
        <v>6390</v>
      </c>
      <c r="F6039" s="160" t="s">
        <v>110</v>
      </c>
      <c r="G6039" s="160" t="s">
        <v>140</v>
      </c>
      <c r="H6039" s="160" t="s">
        <v>6392</v>
      </c>
      <c r="I6039" s="160" cm="1">
        <f t="array" ref="I6039">INDEX('2.1.trackMPD'!J:J/(24*60*60),
       MATCH(1,
             (A6039='2.1.trackMPD'!A:A)*
             (C6039='2.1.trackMPD'!D:D)*
             (D6039/10^6='2.1.trackMPD'!H:H)*
             (E6039='2.1.trackMPD'!F:F),
0))</f>
        <v>1.4761445196759259E-5</v>
      </c>
    </row>
    <row r="6040" spans="1:9" x14ac:dyDescent="0.2">
      <c r="A6040" s="160" t="s">
        <v>30</v>
      </c>
      <c r="B6040" s="160" t="s">
        <v>0</v>
      </c>
      <c r="C6040" s="160">
        <f>_xlfn.XLOOKUP(B6040,'2.1.trackMPD'!$R$7:$R$29,'2.1.trackMPD'!$T$7:$T$29)</f>
        <v>4</v>
      </c>
      <c r="D6040" s="160">
        <v>10</v>
      </c>
      <c r="E6040" s="160" t="s">
        <v>6390</v>
      </c>
      <c r="F6040" s="160" t="s">
        <v>110</v>
      </c>
      <c r="G6040" s="160" t="s">
        <v>124</v>
      </c>
      <c r="H6040" s="160" t="s">
        <v>6393</v>
      </c>
      <c r="I6040" s="160" cm="1">
        <f t="array" ref="I6040">INDEX('2.1.trackMPD'!K:K/(24*60*60),
       MATCH(1,
             (A6040='2.1.trackMPD'!A:A)*
             (C6040='2.1.trackMPD'!D:D)*
             (D6040/10^6='2.1.trackMPD'!H:H)*
             (E6040='2.1.trackMPD'!F:F),
0))</f>
        <v>1.3854339467592594E-6</v>
      </c>
    </row>
    <row r="6041" spans="1:9" x14ac:dyDescent="0.2">
      <c r="A6041" s="160" t="s">
        <v>30</v>
      </c>
      <c r="B6041" s="160" t="s">
        <v>0</v>
      </c>
      <c r="C6041" s="160">
        <f>_xlfn.XLOOKUP(B6041,'2.1.trackMPD'!$R$7:$R$29,'2.1.trackMPD'!$T$7:$T$29)</f>
        <v>4</v>
      </c>
      <c r="D6041" s="160">
        <v>10</v>
      </c>
      <c r="E6041" s="160" t="s">
        <v>6390</v>
      </c>
      <c r="F6041" s="160" t="s">
        <v>110</v>
      </c>
      <c r="G6041" s="160" t="s">
        <v>140</v>
      </c>
      <c r="H6041" s="160" t="s">
        <v>6393</v>
      </c>
      <c r="I6041" s="160" cm="1">
        <f t="array" ref="I6041">INDEX('2.1.trackMPD'!L:L/(24*60*60),
       MATCH(1,
             (A6041='2.1.trackMPD'!A:A)*
             (C6041='2.1.trackMPD'!D:D)*
             (D6041/10^6='2.1.trackMPD'!H:H)*
             (E6041='2.1.trackMPD'!F:F),
0))</f>
        <v>5.0507722222222227E-7</v>
      </c>
    </row>
    <row r="6042" spans="1:9" x14ac:dyDescent="0.2">
      <c r="A6042" s="160" t="s">
        <v>30</v>
      </c>
      <c r="B6042" s="160" t="s">
        <v>0</v>
      </c>
      <c r="C6042" s="160">
        <f>_xlfn.XLOOKUP(B6042,'2.1.trackMPD'!$R$7:$R$29,'2.1.trackMPD'!$T$7:$T$29)</f>
        <v>4</v>
      </c>
      <c r="D6042" s="160">
        <v>100</v>
      </c>
      <c r="E6042" s="160" t="s">
        <v>6390</v>
      </c>
      <c r="F6042" s="160" t="s">
        <v>110</v>
      </c>
      <c r="G6042" s="160" t="s">
        <v>124</v>
      </c>
      <c r="H6042" s="160" t="s">
        <v>6392</v>
      </c>
      <c r="I6042" s="160" cm="1">
        <f t="array" ref="I6042">INDEX('2.1.trackMPD'!I:I/(24*60*60),
       MATCH(1,
             (A6042='2.1.trackMPD'!A:A)*
             (C6042='2.1.trackMPD'!D:D)*
             (D6042/10^6='2.1.trackMPD'!H:H)*
             (E6042='2.1.trackMPD'!F:F),
0))</f>
        <v>4.7498484490740744E-6</v>
      </c>
    </row>
    <row r="6043" spans="1:9" x14ac:dyDescent="0.2">
      <c r="A6043" s="160" t="s">
        <v>30</v>
      </c>
      <c r="B6043" s="160" t="s">
        <v>0</v>
      </c>
      <c r="C6043" s="160">
        <f>_xlfn.XLOOKUP(B6043,'2.1.trackMPD'!$R$7:$R$29,'2.1.trackMPD'!$T$7:$T$29)</f>
        <v>4</v>
      </c>
      <c r="D6043" s="160">
        <v>100</v>
      </c>
      <c r="E6043" s="160" t="s">
        <v>6390</v>
      </c>
      <c r="F6043" s="160" t="s">
        <v>110</v>
      </c>
      <c r="G6043" s="160" t="s">
        <v>140</v>
      </c>
      <c r="H6043" s="160" t="s">
        <v>6392</v>
      </c>
      <c r="I6043" s="160" cm="1">
        <f t="array" ref="I6043">INDEX('2.1.trackMPD'!J:J/(24*60*60),
       MATCH(1,
             (A6043='2.1.trackMPD'!A:A)*
             (C6043='2.1.trackMPD'!D:D)*
             (D6043/10^6='2.1.trackMPD'!H:H)*
             (E6043='2.1.trackMPD'!F:F),
0))</f>
        <v>2.3035812129629631E-4</v>
      </c>
    </row>
    <row r="6044" spans="1:9" x14ac:dyDescent="0.2">
      <c r="A6044" s="160" t="s">
        <v>30</v>
      </c>
      <c r="B6044" s="160" t="s">
        <v>0</v>
      </c>
      <c r="C6044" s="160">
        <f>_xlfn.XLOOKUP(B6044,'2.1.trackMPD'!$R$7:$R$29,'2.1.trackMPD'!$T$7:$T$29)</f>
        <v>4</v>
      </c>
      <c r="D6044" s="160">
        <v>100</v>
      </c>
      <c r="E6044" s="160" t="s">
        <v>6390</v>
      </c>
      <c r="F6044" s="160" t="s">
        <v>110</v>
      </c>
      <c r="G6044" s="160" t="s">
        <v>124</v>
      </c>
      <c r="H6044" s="160" t="s">
        <v>6393</v>
      </c>
      <c r="I6044" s="160" cm="1">
        <f t="array" ref="I6044">INDEX('2.1.trackMPD'!K:K/(24*60*60),
       MATCH(1,
             (A6044='2.1.trackMPD'!A:A)*
             (C6044='2.1.trackMPD'!D:D)*
             (D6044/10^6='2.1.trackMPD'!H:H)*
             (E6044='2.1.trackMPD'!F:F),
0))</f>
        <v>0</v>
      </c>
    </row>
    <row r="6045" spans="1:9" x14ac:dyDescent="0.2">
      <c r="A6045" s="160" t="s">
        <v>30</v>
      </c>
      <c r="B6045" s="160" t="s">
        <v>0</v>
      </c>
      <c r="C6045" s="160">
        <f>_xlfn.XLOOKUP(B6045,'2.1.trackMPD'!$R$7:$R$29,'2.1.trackMPD'!$T$7:$T$29)</f>
        <v>4</v>
      </c>
      <c r="D6045" s="160">
        <v>100</v>
      </c>
      <c r="E6045" s="160" t="s">
        <v>6390</v>
      </c>
      <c r="F6045" s="160" t="s">
        <v>110</v>
      </c>
      <c r="G6045" s="160" t="s">
        <v>140</v>
      </c>
      <c r="H6045" s="160" t="s">
        <v>6393</v>
      </c>
      <c r="I6045" s="160" cm="1">
        <f t="array" ref="I6045">INDEX('2.1.trackMPD'!L:L/(24*60*60),
       MATCH(1,
             (A6045='2.1.trackMPD'!A:A)*
             (C6045='2.1.trackMPD'!D:D)*
             (D6045/10^6='2.1.trackMPD'!H:H)*
             (E6045='2.1.trackMPD'!F:F),
0))</f>
        <v>0</v>
      </c>
    </row>
    <row r="6046" spans="1:9" x14ac:dyDescent="0.2">
      <c r="A6046" s="160" t="s">
        <v>30</v>
      </c>
      <c r="B6046" s="160" t="s">
        <v>0</v>
      </c>
      <c r="C6046" s="160">
        <f>_xlfn.XLOOKUP(B6046,'2.1.trackMPD'!$R$7:$R$29,'2.1.trackMPD'!$T$7:$T$29)</f>
        <v>4</v>
      </c>
      <c r="D6046" s="160">
        <v>1000</v>
      </c>
      <c r="E6046" s="160" t="s">
        <v>6390</v>
      </c>
      <c r="F6046" s="160" t="s">
        <v>110</v>
      </c>
      <c r="G6046" s="160" t="s">
        <v>124</v>
      </c>
      <c r="H6046" s="160" t="s">
        <v>6392</v>
      </c>
      <c r="I6046" s="160" cm="1">
        <f t="array" ref="I6046">INDEX('2.1.trackMPD'!I:I/(24*60*60),
       MATCH(1,
             (A6046='2.1.trackMPD'!A:A)*
             (C6046='2.1.trackMPD'!D:D)*
             (D6046/10^6='2.1.trackMPD'!H:H)*
             (E6046='2.1.trackMPD'!F:F),
0))</f>
        <v>8.7503285879629637E-7</v>
      </c>
    </row>
    <row r="6047" spans="1:9" x14ac:dyDescent="0.2">
      <c r="A6047" s="160" t="s">
        <v>30</v>
      </c>
      <c r="B6047" s="160" t="s">
        <v>0</v>
      </c>
      <c r="C6047" s="160">
        <f>_xlfn.XLOOKUP(B6047,'2.1.trackMPD'!$R$7:$R$29,'2.1.trackMPD'!$T$7:$T$29)</f>
        <v>4</v>
      </c>
      <c r="D6047" s="160">
        <v>1000</v>
      </c>
      <c r="E6047" s="160" t="s">
        <v>6390</v>
      </c>
      <c r="F6047" s="160" t="s">
        <v>110</v>
      </c>
      <c r="G6047" s="160" t="s">
        <v>140</v>
      </c>
      <c r="H6047" s="160" t="s">
        <v>6392</v>
      </c>
      <c r="I6047" s="160" cm="1">
        <f t="array" ref="I6047">INDEX('2.1.trackMPD'!J:J/(24*60*60),
       MATCH(1,
             (A6047='2.1.trackMPD'!A:A)*
             (C6047='2.1.trackMPD'!D:D)*
             (D6047/10^6='2.1.trackMPD'!H:H)*
             (E6047='2.1.trackMPD'!F:F),
0))</f>
        <v>3.5258075486111108E-4</v>
      </c>
    </row>
    <row r="6048" spans="1:9" x14ac:dyDescent="0.2">
      <c r="A6048" s="160" t="s">
        <v>30</v>
      </c>
      <c r="B6048" s="160" t="s">
        <v>0</v>
      </c>
      <c r="C6048" s="160">
        <f>_xlfn.XLOOKUP(B6048,'2.1.trackMPD'!$R$7:$R$29,'2.1.trackMPD'!$T$7:$T$29)</f>
        <v>4</v>
      </c>
      <c r="D6048" s="160">
        <v>1000</v>
      </c>
      <c r="E6048" s="160" t="s">
        <v>6390</v>
      </c>
      <c r="F6048" s="160" t="s">
        <v>110</v>
      </c>
      <c r="G6048" s="160" t="s">
        <v>124</v>
      </c>
      <c r="H6048" s="160" t="s">
        <v>6393</v>
      </c>
      <c r="I6048" s="160" cm="1">
        <f t="array" ref="I6048">INDEX('2.1.trackMPD'!K:K/(24*60*60),
       MATCH(1,
             (A6048='2.1.trackMPD'!A:A)*
             (C6048='2.1.trackMPD'!D:D)*
             (D6048/10^6='2.1.trackMPD'!H:H)*
             (E6048='2.1.trackMPD'!F:F),
0))</f>
        <v>0</v>
      </c>
    </row>
    <row r="6049" spans="1:9" x14ac:dyDescent="0.2">
      <c r="A6049" s="160" t="s">
        <v>30</v>
      </c>
      <c r="B6049" s="160" t="s">
        <v>0</v>
      </c>
      <c r="C6049" s="160">
        <f>_xlfn.XLOOKUP(B6049,'2.1.trackMPD'!$R$7:$R$29,'2.1.trackMPD'!$T$7:$T$29)</f>
        <v>4</v>
      </c>
      <c r="D6049" s="160">
        <v>1000</v>
      </c>
      <c r="E6049" s="160" t="s">
        <v>6390</v>
      </c>
      <c r="F6049" s="160" t="s">
        <v>110</v>
      </c>
      <c r="G6049" s="160" t="s">
        <v>140</v>
      </c>
      <c r="H6049" s="160" t="s">
        <v>6393</v>
      </c>
      <c r="I6049" s="160" cm="1">
        <f t="array" ref="I6049">INDEX('2.1.trackMPD'!L:L/(24*60*60),
       MATCH(1,
             (A6049='2.1.trackMPD'!A:A)*
             (C6049='2.1.trackMPD'!D:D)*
             (D6049/10^6='2.1.trackMPD'!H:H)*
             (E6049='2.1.trackMPD'!F:F),
0))</f>
        <v>0</v>
      </c>
    </row>
    <row r="6050" spans="1:9" x14ac:dyDescent="0.2">
      <c r="A6050" s="160" t="s">
        <v>30</v>
      </c>
      <c r="B6050" s="160" t="s">
        <v>0</v>
      </c>
      <c r="C6050" s="160">
        <f>_xlfn.XLOOKUP(B6050,'2.1.trackMPD'!$R$7:$R$29,'2.1.trackMPD'!$T$7:$T$29)</f>
        <v>4</v>
      </c>
      <c r="D6050" s="160">
        <v>5000</v>
      </c>
      <c r="E6050" s="160" t="s">
        <v>6390</v>
      </c>
      <c r="F6050" s="160" t="s">
        <v>110</v>
      </c>
      <c r="G6050" s="160" t="s">
        <v>124</v>
      </c>
      <c r="H6050" s="160" t="s">
        <v>6392</v>
      </c>
      <c r="I6050" s="160" cm="1">
        <f t="array" ref="I6050">INDEX('2.1.trackMPD'!I:I/(24*60*60),
       MATCH(1,
             (A6050='2.1.trackMPD'!A:A)*
             (C6050='2.1.trackMPD'!D:D)*
             (D6050/10^6='2.1.trackMPD'!H:H)*
             (E6050='2.1.trackMPD'!F:F),
0))</f>
        <v>4.2034980324074069E-7</v>
      </c>
    </row>
    <row r="6051" spans="1:9" x14ac:dyDescent="0.2">
      <c r="A6051" s="160" t="s">
        <v>30</v>
      </c>
      <c r="B6051" s="160" t="s">
        <v>0</v>
      </c>
      <c r="C6051" s="160">
        <f>_xlfn.XLOOKUP(B6051,'2.1.trackMPD'!$R$7:$R$29,'2.1.trackMPD'!$T$7:$T$29)</f>
        <v>4</v>
      </c>
      <c r="D6051" s="160">
        <v>5000</v>
      </c>
      <c r="E6051" s="160" t="s">
        <v>6390</v>
      </c>
      <c r="F6051" s="160" t="s">
        <v>110</v>
      </c>
      <c r="G6051" s="160" t="s">
        <v>140</v>
      </c>
      <c r="H6051" s="160" t="s">
        <v>6392</v>
      </c>
      <c r="I6051" s="160" cm="1">
        <f t="array" ref="I6051">INDEX('2.1.trackMPD'!J:J/(24*60*60),
       MATCH(1,
             (A6051='2.1.trackMPD'!A:A)*
             (C6051='2.1.trackMPD'!D:D)*
             (D6051/10^6='2.1.trackMPD'!H:H)*
             (E6051='2.1.trackMPD'!F:F),
0))</f>
        <v>1.7166353715277779E-5</v>
      </c>
    </row>
    <row r="6052" spans="1:9" x14ac:dyDescent="0.2">
      <c r="A6052" s="160" t="s">
        <v>30</v>
      </c>
      <c r="B6052" s="160" t="s">
        <v>0</v>
      </c>
      <c r="C6052" s="160">
        <f>_xlfn.XLOOKUP(B6052,'2.1.trackMPD'!$R$7:$R$29,'2.1.trackMPD'!$T$7:$T$29)</f>
        <v>4</v>
      </c>
      <c r="D6052" s="160">
        <v>5000</v>
      </c>
      <c r="E6052" s="160" t="s">
        <v>6390</v>
      </c>
      <c r="F6052" s="160" t="s">
        <v>110</v>
      </c>
      <c r="G6052" s="160" t="s">
        <v>124</v>
      </c>
      <c r="H6052" s="160" t="s">
        <v>6393</v>
      </c>
      <c r="I6052" s="160" cm="1">
        <f t="array" ref="I6052">INDEX('2.1.trackMPD'!K:K/(24*60*60),
       MATCH(1,
             (A6052='2.1.trackMPD'!A:A)*
             (C6052='2.1.trackMPD'!D:D)*
             (D6052/10^6='2.1.trackMPD'!H:H)*
             (E6052='2.1.trackMPD'!F:F),
0))</f>
        <v>3.0490516203703707E-7</v>
      </c>
    </row>
    <row r="6053" spans="1:9" x14ac:dyDescent="0.2">
      <c r="A6053" s="160" t="s">
        <v>30</v>
      </c>
      <c r="B6053" s="160" t="s">
        <v>0</v>
      </c>
      <c r="C6053" s="160">
        <f>_xlfn.XLOOKUP(B6053,'2.1.trackMPD'!$R$7:$R$29,'2.1.trackMPD'!$T$7:$T$29)</f>
        <v>4</v>
      </c>
      <c r="D6053" s="160">
        <v>5000</v>
      </c>
      <c r="E6053" s="160" t="s">
        <v>6390</v>
      </c>
      <c r="F6053" s="160" t="s">
        <v>110</v>
      </c>
      <c r="G6053" s="160" t="s">
        <v>140</v>
      </c>
      <c r="H6053" s="160" t="s">
        <v>6393</v>
      </c>
      <c r="I6053" s="160" cm="1">
        <f t="array" ref="I6053">INDEX('2.1.trackMPD'!L:L/(24*60*60),
       MATCH(1,
             (A6053='2.1.trackMPD'!A:A)*
             (C6053='2.1.trackMPD'!D:D)*
             (D6053/10^6='2.1.trackMPD'!H:H)*
             (E6053='2.1.trackMPD'!F:F),
0))</f>
        <v>5.354256134259259E-7</v>
      </c>
    </row>
    <row r="6054" spans="1:9" x14ac:dyDescent="0.2">
      <c r="A6054" s="160" t="s">
        <v>30</v>
      </c>
      <c r="B6054" s="160" t="s">
        <v>0</v>
      </c>
      <c r="C6054" s="160">
        <f>_xlfn.XLOOKUP(B6054,'2.1.trackMPD'!$R$7:$R$29,'2.1.trackMPD'!$T$7:$T$29)</f>
        <v>4</v>
      </c>
      <c r="D6054" s="160">
        <v>1</v>
      </c>
      <c r="E6054" s="160" t="s">
        <v>6394</v>
      </c>
      <c r="F6054" s="160" t="s">
        <v>110</v>
      </c>
      <c r="G6054" s="160" t="s">
        <v>124</v>
      </c>
      <c r="H6054" s="160" t="s">
        <v>6392</v>
      </c>
      <c r="I6054" s="160" t="e" cm="1">
        <f t="array" ref="I6054">INDEX('2.1.trackMPD'!I:I/(24*60*60),
       MATCH(1,
             (A6054='2.1.trackMPD'!A:A)*
             (C6054='2.1.trackMPD'!D:D)*
             (D6054/10^6='2.1.trackMPD'!H:H)*
             (E6054='2.1.trackMPD'!F:F),
0))</f>
        <v>#N/A</v>
      </c>
    </row>
    <row r="6055" spans="1:9" x14ac:dyDescent="0.2">
      <c r="A6055" s="160" t="s">
        <v>30</v>
      </c>
      <c r="B6055" s="160" t="s">
        <v>0</v>
      </c>
      <c r="C6055" s="160">
        <f>_xlfn.XLOOKUP(B6055,'2.1.trackMPD'!$R$7:$R$29,'2.1.trackMPD'!$T$7:$T$29)</f>
        <v>4</v>
      </c>
      <c r="D6055" s="160">
        <v>1</v>
      </c>
      <c r="E6055" s="160" t="s">
        <v>6394</v>
      </c>
      <c r="F6055" s="160" t="s">
        <v>110</v>
      </c>
      <c r="G6055" s="160" t="s">
        <v>140</v>
      </c>
      <c r="H6055" s="160" t="s">
        <v>6392</v>
      </c>
      <c r="I6055" s="160" t="e" cm="1">
        <f t="array" ref="I6055">INDEX('2.1.trackMPD'!J:J/(24*60*60),
       MATCH(1,
             (A6055='2.1.trackMPD'!A:A)*
             (C6055='2.1.trackMPD'!D:D)*
             (D6055/10^6='2.1.trackMPD'!H:H)*
             (E6055='2.1.trackMPD'!F:F),
0))</f>
        <v>#N/A</v>
      </c>
    </row>
    <row r="6056" spans="1:9" x14ac:dyDescent="0.2">
      <c r="A6056" s="160" t="s">
        <v>30</v>
      </c>
      <c r="B6056" s="160" t="s">
        <v>0</v>
      </c>
      <c r="C6056" s="160">
        <f>_xlfn.XLOOKUP(B6056,'2.1.trackMPD'!$R$7:$R$29,'2.1.trackMPD'!$T$7:$T$29)</f>
        <v>4</v>
      </c>
      <c r="D6056" s="160">
        <v>1</v>
      </c>
      <c r="E6056" s="160" t="s">
        <v>6394</v>
      </c>
      <c r="F6056" s="160" t="s">
        <v>110</v>
      </c>
      <c r="G6056" s="160" t="s">
        <v>124</v>
      </c>
      <c r="H6056" s="160" t="s">
        <v>6393</v>
      </c>
      <c r="I6056" s="160" t="e" cm="1">
        <f t="array" ref="I6056">INDEX('2.1.trackMPD'!K:K/(24*60*60),
       MATCH(1,
             (A6056='2.1.trackMPD'!A:A)*
             (C6056='2.1.trackMPD'!D:D)*
             (D6056/10^6='2.1.trackMPD'!H:H)*
             (E6056='2.1.trackMPD'!F:F),
0))</f>
        <v>#N/A</v>
      </c>
    </row>
    <row r="6057" spans="1:9" x14ac:dyDescent="0.2">
      <c r="A6057" s="160" t="s">
        <v>30</v>
      </c>
      <c r="B6057" s="160" t="s">
        <v>0</v>
      </c>
      <c r="C6057" s="160">
        <f>_xlfn.XLOOKUP(B6057,'2.1.trackMPD'!$R$7:$R$29,'2.1.trackMPD'!$T$7:$T$29)</f>
        <v>4</v>
      </c>
      <c r="D6057" s="160">
        <v>1</v>
      </c>
      <c r="E6057" s="160" t="s">
        <v>6394</v>
      </c>
      <c r="F6057" s="160" t="s">
        <v>110</v>
      </c>
      <c r="G6057" s="160" t="s">
        <v>140</v>
      </c>
      <c r="H6057" s="160" t="s">
        <v>6393</v>
      </c>
      <c r="I6057" s="160" t="e" cm="1">
        <f t="array" ref="I6057">INDEX('2.1.trackMPD'!L:L/(24*60*60),
       MATCH(1,
             (A6057='2.1.trackMPD'!A:A)*
             (C6057='2.1.trackMPD'!D:D)*
             (D6057/10^6='2.1.trackMPD'!H:H)*
             (E6057='2.1.trackMPD'!F:F),
0))</f>
        <v>#N/A</v>
      </c>
    </row>
    <row r="6058" spans="1:9" x14ac:dyDescent="0.2">
      <c r="A6058" s="160" t="s">
        <v>30</v>
      </c>
      <c r="B6058" s="160" t="s">
        <v>0</v>
      </c>
      <c r="C6058" s="160">
        <f>_xlfn.XLOOKUP(B6058,'2.1.trackMPD'!$R$7:$R$29,'2.1.trackMPD'!$T$7:$T$29)</f>
        <v>4</v>
      </c>
      <c r="D6058" s="160">
        <v>10</v>
      </c>
      <c r="E6058" s="160" t="s">
        <v>6394</v>
      </c>
      <c r="F6058" s="160" t="s">
        <v>110</v>
      </c>
      <c r="G6058" s="160" t="s">
        <v>124</v>
      </c>
      <c r="H6058" s="160" t="s">
        <v>6392</v>
      </c>
      <c r="I6058" s="160" t="e" cm="1">
        <f t="array" ref="I6058">INDEX('2.1.trackMPD'!I:I/(24*60*60),
       MATCH(1,
             (A6058='2.1.trackMPD'!A:A)*
             (C6058='2.1.trackMPD'!D:D)*
             (D6058/10^6='2.1.trackMPD'!H:H)*
             (E6058='2.1.trackMPD'!F:F),
0))</f>
        <v>#N/A</v>
      </c>
    </row>
    <row r="6059" spans="1:9" x14ac:dyDescent="0.2">
      <c r="A6059" s="160" t="s">
        <v>30</v>
      </c>
      <c r="B6059" s="160" t="s">
        <v>0</v>
      </c>
      <c r="C6059" s="160">
        <f>_xlfn.XLOOKUP(B6059,'2.1.trackMPD'!$R$7:$R$29,'2.1.trackMPD'!$T$7:$T$29)</f>
        <v>4</v>
      </c>
      <c r="D6059" s="160">
        <v>10</v>
      </c>
      <c r="E6059" s="160" t="s">
        <v>6394</v>
      </c>
      <c r="F6059" s="160" t="s">
        <v>110</v>
      </c>
      <c r="G6059" s="160" t="s">
        <v>140</v>
      </c>
      <c r="H6059" s="160" t="s">
        <v>6392</v>
      </c>
      <c r="I6059" s="160" t="e" cm="1">
        <f t="array" ref="I6059">INDEX('2.1.trackMPD'!J:J/(24*60*60),
       MATCH(1,
             (A6059='2.1.trackMPD'!A:A)*
             (C6059='2.1.trackMPD'!D:D)*
             (D6059/10^6='2.1.trackMPD'!H:H)*
             (E6059='2.1.trackMPD'!F:F),
0))</f>
        <v>#N/A</v>
      </c>
    </row>
    <row r="6060" spans="1:9" x14ac:dyDescent="0.2">
      <c r="A6060" s="160" t="s">
        <v>30</v>
      </c>
      <c r="B6060" s="160" t="s">
        <v>0</v>
      </c>
      <c r="C6060" s="160">
        <f>_xlfn.XLOOKUP(B6060,'2.1.trackMPD'!$R$7:$R$29,'2.1.trackMPD'!$T$7:$T$29)</f>
        <v>4</v>
      </c>
      <c r="D6060" s="160">
        <v>10</v>
      </c>
      <c r="E6060" s="160" t="s">
        <v>6394</v>
      </c>
      <c r="F6060" s="160" t="s">
        <v>110</v>
      </c>
      <c r="G6060" s="160" t="s">
        <v>124</v>
      </c>
      <c r="H6060" s="160" t="s">
        <v>6393</v>
      </c>
      <c r="I6060" s="160" t="e" cm="1">
        <f t="array" ref="I6060">INDEX('2.1.trackMPD'!K:K/(24*60*60),
       MATCH(1,
             (A6060='2.1.trackMPD'!A:A)*
             (C6060='2.1.trackMPD'!D:D)*
             (D6060/10^6='2.1.trackMPD'!H:H)*
             (E6060='2.1.trackMPD'!F:F),
0))</f>
        <v>#N/A</v>
      </c>
    </row>
    <row r="6061" spans="1:9" x14ac:dyDescent="0.2">
      <c r="A6061" s="160" t="s">
        <v>30</v>
      </c>
      <c r="B6061" s="160" t="s">
        <v>0</v>
      </c>
      <c r="C6061" s="160">
        <f>_xlfn.XLOOKUP(B6061,'2.1.trackMPD'!$R$7:$R$29,'2.1.trackMPD'!$T$7:$T$29)</f>
        <v>4</v>
      </c>
      <c r="D6061" s="160">
        <v>10</v>
      </c>
      <c r="E6061" s="160" t="s">
        <v>6394</v>
      </c>
      <c r="F6061" s="160" t="s">
        <v>110</v>
      </c>
      <c r="G6061" s="160" t="s">
        <v>140</v>
      </c>
      <c r="H6061" s="160" t="s">
        <v>6393</v>
      </c>
      <c r="I6061" s="160" t="e" cm="1">
        <f t="array" ref="I6061">INDEX('2.1.trackMPD'!L:L/(24*60*60),
       MATCH(1,
             (A6061='2.1.trackMPD'!A:A)*
             (C6061='2.1.trackMPD'!D:D)*
             (D6061/10^6='2.1.trackMPD'!H:H)*
             (E6061='2.1.trackMPD'!F:F),
0))</f>
        <v>#N/A</v>
      </c>
    </row>
    <row r="6062" spans="1:9" x14ac:dyDescent="0.2">
      <c r="A6062" s="160" t="s">
        <v>30</v>
      </c>
      <c r="B6062" s="160" t="s">
        <v>0</v>
      </c>
      <c r="C6062" s="160">
        <f>_xlfn.XLOOKUP(B6062,'2.1.trackMPD'!$R$7:$R$29,'2.1.trackMPD'!$T$7:$T$29)</f>
        <v>4</v>
      </c>
      <c r="D6062" s="160">
        <v>100</v>
      </c>
      <c r="E6062" s="160" t="s">
        <v>6394</v>
      </c>
      <c r="F6062" s="160" t="s">
        <v>110</v>
      </c>
      <c r="G6062" s="160" t="s">
        <v>124</v>
      </c>
      <c r="H6062" s="160" t="s">
        <v>6392</v>
      </c>
      <c r="I6062" s="160" t="e" cm="1">
        <f t="array" ref="I6062">INDEX('2.1.trackMPD'!I:I/(24*60*60),
       MATCH(1,
             (A6062='2.1.trackMPD'!A:A)*
             (C6062='2.1.trackMPD'!D:D)*
             (D6062/10^6='2.1.trackMPD'!H:H)*
             (E6062='2.1.trackMPD'!F:F),
0))</f>
        <v>#N/A</v>
      </c>
    </row>
    <row r="6063" spans="1:9" x14ac:dyDescent="0.2">
      <c r="A6063" s="160" t="s">
        <v>30</v>
      </c>
      <c r="B6063" s="160" t="s">
        <v>0</v>
      </c>
      <c r="C6063" s="160">
        <f>_xlfn.XLOOKUP(B6063,'2.1.trackMPD'!$R$7:$R$29,'2.1.trackMPD'!$T$7:$T$29)</f>
        <v>4</v>
      </c>
      <c r="D6063" s="160">
        <v>100</v>
      </c>
      <c r="E6063" s="160" t="s">
        <v>6394</v>
      </c>
      <c r="F6063" s="160" t="s">
        <v>110</v>
      </c>
      <c r="G6063" s="160" t="s">
        <v>140</v>
      </c>
      <c r="H6063" s="160" t="s">
        <v>6392</v>
      </c>
      <c r="I6063" s="160" t="e" cm="1">
        <f t="array" ref="I6063">INDEX('2.1.trackMPD'!J:J/(24*60*60),
       MATCH(1,
             (A6063='2.1.trackMPD'!A:A)*
             (C6063='2.1.trackMPD'!D:D)*
             (D6063/10^6='2.1.trackMPD'!H:H)*
             (E6063='2.1.trackMPD'!F:F),
0))</f>
        <v>#N/A</v>
      </c>
    </row>
    <row r="6064" spans="1:9" x14ac:dyDescent="0.2">
      <c r="A6064" s="160" t="s">
        <v>30</v>
      </c>
      <c r="B6064" s="160" t="s">
        <v>0</v>
      </c>
      <c r="C6064" s="160">
        <f>_xlfn.XLOOKUP(B6064,'2.1.trackMPD'!$R$7:$R$29,'2.1.trackMPD'!$T$7:$T$29)</f>
        <v>4</v>
      </c>
      <c r="D6064" s="160">
        <v>100</v>
      </c>
      <c r="E6064" s="160" t="s">
        <v>6394</v>
      </c>
      <c r="F6064" s="160" t="s">
        <v>110</v>
      </c>
      <c r="G6064" s="160" t="s">
        <v>124</v>
      </c>
      <c r="H6064" s="160" t="s">
        <v>6393</v>
      </c>
      <c r="I6064" s="160" t="e" cm="1">
        <f t="array" ref="I6064">INDEX('2.1.trackMPD'!K:K/(24*60*60),
       MATCH(1,
             (A6064='2.1.trackMPD'!A:A)*
             (C6064='2.1.trackMPD'!D:D)*
             (D6064/10^6='2.1.trackMPD'!H:H)*
             (E6064='2.1.trackMPD'!F:F),
0))</f>
        <v>#N/A</v>
      </c>
    </row>
    <row r="6065" spans="1:9" x14ac:dyDescent="0.2">
      <c r="A6065" s="160" t="s">
        <v>30</v>
      </c>
      <c r="B6065" s="160" t="s">
        <v>0</v>
      </c>
      <c r="C6065" s="160">
        <f>_xlfn.XLOOKUP(B6065,'2.1.trackMPD'!$R$7:$R$29,'2.1.trackMPD'!$T$7:$T$29)</f>
        <v>4</v>
      </c>
      <c r="D6065" s="160">
        <v>100</v>
      </c>
      <c r="E6065" s="160" t="s">
        <v>6394</v>
      </c>
      <c r="F6065" s="160" t="s">
        <v>110</v>
      </c>
      <c r="G6065" s="160" t="s">
        <v>140</v>
      </c>
      <c r="H6065" s="160" t="s">
        <v>6393</v>
      </c>
      <c r="I6065" s="160" t="e" cm="1">
        <f t="array" ref="I6065">INDEX('2.1.trackMPD'!L:L/(24*60*60),
       MATCH(1,
             (A6065='2.1.trackMPD'!A:A)*
             (C6065='2.1.trackMPD'!D:D)*
             (D6065/10^6='2.1.trackMPD'!H:H)*
             (E6065='2.1.trackMPD'!F:F),
0))</f>
        <v>#N/A</v>
      </c>
    </row>
    <row r="6066" spans="1:9" x14ac:dyDescent="0.2">
      <c r="A6066" s="160" t="s">
        <v>30</v>
      </c>
      <c r="B6066" s="160" t="s">
        <v>0</v>
      </c>
      <c r="C6066" s="160">
        <f>_xlfn.XLOOKUP(B6066,'2.1.trackMPD'!$R$7:$R$29,'2.1.trackMPD'!$T$7:$T$29)</f>
        <v>4</v>
      </c>
      <c r="D6066" s="160">
        <v>1000</v>
      </c>
      <c r="E6066" s="160" t="s">
        <v>6394</v>
      </c>
      <c r="F6066" s="160" t="s">
        <v>110</v>
      </c>
      <c r="G6066" s="160" t="s">
        <v>124</v>
      </c>
      <c r="H6066" s="160" t="s">
        <v>6392</v>
      </c>
      <c r="I6066" s="160" cm="1">
        <f t="array" ref="I6066">INDEX('2.1.trackMPD'!I:I/(24*60*60),
       MATCH(1,
             (A6066='2.1.trackMPD'!A:A)*
             (C6066='2.1.trackMPD'!D:D)*
             (D6066/10^6='2.1.trackMPD'!H:H)*
             (E6066='2.1.trackMPD'!F:F),
0))</f>
        <v>5.870491666666666E-7</v>
      </c>
    </row>
    <row r="6067" spans="1:9" x14ac:dyDescent="0.2">
      <c r="A6067" s="160" t="s">
        <v>30</v>
      </c>
      <c r="B6067" s="160" t="s">
        <v>0</v>
      </c>
      <c r="C6067" s="160">
        <f>_xlfn.XLOOKUP(B6067,'2.1.trackMPD'!$R$7:$R$29,'2.1.trackMPD'!$T$7:$T$29)</f>
        <v>4</v>
      </c>
      <c r="D6067" s="160">
        <v>1000</v>
      </c>
      <c r="E6067" s="160" t="s">
        <v>6394</v>
      </c>
      <c r="F6067" s="160" t="s">
        <v>110</v>
      </c>
      <c r="G6067" s="160" t="s">
        <v>140</v>
      </c>
      <c r="H6067" s="160" t="s">
        <v>6392</v>
      </c>
      <c r="I6067" s="160" cm="1">
        <f t="array" ref="I6067">INDEX('2.1.trackMPD'!J:J/(24*60*60),
       MATCH(1,
             (A6067='2.1.trackMPD'!A:A)*
             (C6067='2.1.trackMPD'!D:D)*
             (D6067/10^6='2.1.trackMPD'!H:H)*
             (E6067='2.1.trackMPD'!F:F),
0))</f>
        <v>1.6398375752314816E-4</v>
      </c>
    </row>
    <row r="6068" spans="1:9" x14ac:dyDescent="0.2">
      <c r="A6068" s="160" t="s">
        <v>30</v>
      </c>
      <c r="B6068" s="160" t="s">
        <v>0</v>
      </c>
      <c r="C6068" s="160">
        <f>_xlfn.XLOOKUP(B6068,'2.1.trackMPD'!$R$7:$R$29,'2.1.trackMPD'!$T$7:$T$29)</f>
        <v>4</v>
      </c>
      <c r="D6068" s="160">
        <v>1000</v>
      </c>
      <c r="E6068" s="160" t="s">
        <v>6394</v>
      </c>
      <c r="F6068" s="160" t="s">
        <v>110</v>
      </c>
      <c r="G6068" s="160" t="s">
        <v>124</v>
      </c>
      <c r="H6068" s="160" t="s">
        <v>6393</v>
      </c>
      <c r="I6068" s="160" cm="1">
        <f t="array" ref="I6068">INDEX('2.1.trackMPD'!K:K/(24*60*60),
       MATCH(1,
             (A6068='2.1.trackMPD'!A:A)*
             (C6068='2.1.trackMPD'!D:D)*
             (D6068/10^6='2.1.trackMPD'!H:H)*
             (E6068='2.1.trackMPD'!F:F),
0))</f>
        <v>0</v>
      </c>
    </row>
    <row r="6069" spans="1:9" x14ac:dyDescent="0.2">
      <c r="A6069" s="160" t="s">
        <v>30</v>
      </c>
      <c r="B6069" s="160" t="s">
        <v>0</v>
      </c>
      <c r="C6069" s="160">
        <f>_xlfn.XLOOKUP(B6069,'2.1.trackMPD'!$R$7:$R$29,'2.1.trackMPD'!$T$7:$T$29)</f>
        <v>4</v>
      </c>
      <c r="D6069" s="160">
        <v>1000</v>
      </c>
      <c r="E6069" s="160" t="s">
        <v>6394</v>
      </c>
      <c r="F6069" s="160" t="s">
        <v>110</v>
      </c>
      <c r="G6069" s="160" t="s">
        <v>140</v>
      </c>
      <c r="H6069" s="160" t="s">
        <v>6393</v>
      </c>
      <c r="I6069" s="160" cm="1">
        <f t="array" ref="I6069">INDEX('2.1.trackMPD'!L:L/(24*60*60),
       MATCH(1,
             (A6069='2.1.trackMPD'!A:A)*
             (C6069='2.1.trackMPD'!D:D)*
             (D6069/10^6='2.1.trackMPD'!H:H)*
             (E6069='2.1.trackMPD'!F:F),
0))</f>
        <v>2.0275750231481482E-6</v>
      </c>
    </row>
    <row r="6070" spans="1:9" x14ac:dyDescent="0.2">
      <c r="A6070" s="160" t="s">
        <v>30</v>
      </c>
      <c r="B6070" s="160" t="s">
        <v>0</v>
      </c>
      <c r="C6070" s="160">
        <f>_xlfn.XLOOKUP(B6070,'2.1.trackMPD'!$R$7:$R$29,'2.1.trackMPD'!$T$7:$T$29)</f>
        <v>4</v>
      </c>
      <c r="D6070" s="160">
        <v>5000</v>
      </c>
      <c r="E6070" s="160" t="s">
        <v>6394</v>
      </c>
      <c r="F6070" s="160" t="s">
        <v>110</v>
      </c>
      <c r="G6070" s="160" t="s">
        <v>124</v>
      </c>
      <c r="H6070" s="160" t="s">
        <v>6392</v>
      </c>
      <c r="I6070" s="160" cm="1">
        <f t="array" ref="I6070">INDEX('2.1.trackMPD'!I:I/(24*60*60),
       MATCH(1,
             (A6070='2.1.trackMPD'!A:A)*
             (C6070='2.1.trackMPD'!D:D)*
             (D6070/10^6='2.1.trackMPD'!H:H)*
             (E6070='2.1.trackMPD'!F:F),
0))</f>
        <v>4.129439351851852E-7</v>
      </c>
    </row>
    <row r="6071" spans="1:9" x14ac:dyDescent="0.2">
      <c r="A6071" s="160" t="s">
        <v>30</v>
      </c>
      <c r="B6071" s="160" t="s">
        <v>0</v>
      </c>
      <c r="C6071" s="160">
        <f>_xlfn.XLOOKUP(B6071,'2.1.trackMPD'!$R$7:$R$29,'2.1.trackMPD'!$T$7:$T$29)</f>
        <v>4</v>
      </c>
      <c r="D6071" s="160">
        <v>5000</v>
      </c>
      <c r="E6071" s="160" t="s">
        <v>6394</v>
      </c>
      <c r="F6071" s="160" t="s">
        <v>110</v>
      </c>
      <c r="G6071" s="160" t="s">
        <v>140</v>
      </c>
      <c r="H6071" s="160" t="s">
        <v>6392</v>
      </c>
      <c r="I6071" s="160" cm="1">
        <f t="array" ref="I6071">INDEX('2.1.trackMPD'!J:J/(24*60*60),
       MATCH(1,
             (A6071='2.1.trackMPD'!A:A)*
             (C6071='2.1.trackMPD'!D:D)*
             (D6071/10^6='2.1.trackMPD'!H:H)*
             (E6071='2.1.trackMPD'!F:F),
0))</f>
        <v>1.0212081585648149E-5</v>
      </c>
    </row>
    <row r="6072" spans="1:9" x14ac:dyDescent="0.2">
      <c r="A6072" s="160" t="s">
        <v>30</v>
      </c>
      <c r="B6072" s="160" t="s">
        <v>0</v>
      </c>
      <c r="C6072" s="160">
        <f>_xlfn.XLOOKUP(B6072,'2.1.trackMPD'!$R$7:$R$29,'2.1.trackMPD'!$T$7:$T$29)</f>
        <v>4</v>
      </c>
      <c r="D6072" s="160">
        <v>5000</v>
      </c>
      <c r="E6072" s="160" t="s">
        <v>6394</v>
      </c>
      <c r="F6072" s="160" t="s">
        <v>110</v>
      </c>
      <c r="G6072" s="160" t="s">
        <v>124</v>
      </c>
      <c r="H6072" s="160" t="s">
        <v>6393</v>
      </c>
      <c r="I6072" s="160" cm="1">
        <f t="array" ref="I6072">INDEX('2.1.trackMPD'!K:K/(24*60*60),
       MATCH(1,
             (A6072='2.1.trackMPD'!A:A)*
             (C6072='2.1.trackMPD'!D:D)*
             (D6072/10^6='2.1.trackMPD'!H:H)*
             (E6072='2.1.trackMPD'!F:F),
0))</f>
        <v>2.5984915509259255E-7</v>
      </c>
    </row>
    <row r="6073" spans="1:9" x14ac:dyDescent="0.2">
      <c r="A6073" s="160" t="s">
        <v>30</v>
      </c>
      <c r="B6073" s="160" t="s">
        <v>0</v>
      </c>
      <c r="C6073" s="160">
        <f>_xlfn.XLOOKUP(B6073,'2.1.trackMPD'!$R$7:$R$29,'2.1.trackMPD'!$T$7:$T$29)</f>
        <v>4</v>
      </c>
      <c r="D6073" s="160">
        <v>5000</v>
      </c>
      <c r="E6073" s="160" t="s">
        <v>6394</v>
      </c>
      <c r="F6073" s="160" t="s">
        <v>110</v>
      </c>
      <c r="G6073" s="160" t="s">
        <v>140</v>
      </c>
      <c r="H6073" s="160" t="s">
        <v>6393</v>
      </c>
      <c r="I6073" s="160" cm="1">
        <f t="array" ref="I6073">INDEX('2.1.trackMPD'!L:L/(24*60*60),
       MATCH(1,
             (A6073='2.1.trackMPD'!A:A)*
             (C6073='2.1.trackMPD'!D:D)*
             (D6073/10^6='2.1.trackMPD'!H:H)*
             (E6073='2.1.trackMPD'!F:F),
0))</f>
        <v>5.5666888888888888E-7</v>
      </c>
    </row>
    <row r="6074" spans="1:9" x14ac:dyDescent="0.2">
      <c r="A6074" s="160" t="s">
        <v>30</v>
      </c>
      <c r="B6074" s="160" t="s">
        <v>0</v>
      </c>
      <c r="C6074" s="160">
        <f>_xlfn.XLOOKUP(B6074,'2.1.trackMPD'!$R$7:$R$29,'2.1.trackMPD'!$T$7:$T$29)</f>
        <v>4</v>
      </c>
      <c r="D6074" s="160">
        <v>1</v>
      </c>
      <c r="E6074" s="160" t="s">
        <v>6395</v>
      </c>
      <c r="F6074" s="160" t="s">
        <v>110</v>
      </c>
      <c r="G6074" s="160" t="s">
        <v>124</v>
      </c>
      <c r="H6074" s="160" t="s">
        <v>6392</v>
      </c>
      <c r="I6074" s="160" t="e" cm="1">
        <f t="array" ref="I6074">INDEX('2.1.trackMPD'!I:I/(24*60*60),
       MATCH(1,
             (A6074='2.1.trackMPD'!A:A)*
             (C6074='2.1.trackMPD'!D:D)*
             (D6074/10^6='2.1.trackMPD'!H:H)*
             (E6074='2.1.trackMPD'!F:F),
0))</f>
        <v>#N/A</v>
      </c>
    </row>
    <row r="6075" spans="1:9" x14ac:dyDescent="0.2">
      <c r="A6075" s="160" t="s">
        <v>30</v>
      </c>
      <c r="B6075" s="160" t="s">
        <v>0</v>
      </c>
      <c r="C6075" s="160">
        <f>_xlfn.XLOOKUP(B6075,'2.1.trackMPD'!$R$7:$R$29,'2.1.trackMPD'!$T$7:$T$29)</f>
        <v>4</v>
      </c>
      <c r="D6075" s="160">
        <v>1</v>
      </c>
      <c r="E6075" s="160" t="s">
        <v>6395</v>
      </c>
      <c r="F6075" s="160" t="s">
        <v>110</v>
      </c>
      <c r="G6075" s="160" t="s">
        <v>140</v>
      </c>
      <c r="H6075" s="160" t="s">
        <v>6392</v>
      </c>
      <c r="I6075" s="160" t="e" cm="1">
        <f t="array" ref="I6075">INDEX('2.1.trackMPD'!J:J/(24*60*60),
       MATCH(1,
             (A6075='2.1.trackMPD'!A:A)*
             (C6075='2.1.trackMPD'!D:D)*
             (D6075/10^6='2.1.trackMPD'!H:H)*
             (E6075='2.1.trackMPD'!F:F),
0))</f>
        <v>#N/A</v>
      </c>
    </row>
    <row r="6076" spans="1:9" x14ac:dyDescent="0.2">
      <c r="A6076" s="160" t="s">
        <v>30</v>
      </c>
      <c r="B6076" s="160" t="s">
        <v>0</v>
      </c>
      <c r="C6076" s="160">
        <f>_xlfn.XLOOKUP(B6076,'2.1.trackMPD'!$R$7:$R$29,'2.1.trackMPD'!$T$7:$T$29)</f>
        <v>4</v>
      </c>
      <c r="D6076" s="160">
        <v>1</v>
      </c>
      <c r="E6076" s="160" t="s">
        <v>6395</v>
      </c>
      <c r="F6076" s="160" t="s">
        <v>110</v>
      </c>
      <c r="G6076" s="160" t="s">
        <v>124</v>
      </c>
      <c r="H6076" s="160" t="s">
        <v>6393</v>
      </c>
      <c r="I6076" s="160" t="e" cm="1">
        <f t="array" ref="I6076">INDEX('2.1.trackMPD'!K:K/(24*60*60),
       MATCH(1,
             (A6076='2.1.trackMPD'!A:A)*
             (C6076='2.1.trackMPD'!D:D)*
             (D6076/10^6='2.1.trackMPD'!H:H)*
             (E6076='2.1.trackMPD'!F:F),
0))</f>
        <v>#N/A</v>
      </c>
    </row>
    <row r="6077" spans="1:9" x14ac:dyDescent="0.2">
      <c r="A6077" s="160" t="s">
        <v>30</v>
      </c>
      <c r="B6077" s="160" t="s">
        <v>0</v>
      </c>
      <c r="C6077" s="160">
        <f>_xlfn.XLOOKUP(B6077,'2.1.trackMPD'!$R$7:$R$29,'2.1.trackMPD'!$T$7:$T$29)</f>
        <v>4</v>
      </c>
      <c r="D6077" s="160">
        <v>1</v>
      </c>
      <c r="E6077" s="160" t="s">
        <v>6395</v>
      </c>
      <c r="F6077" s="160" t="s">
        <v>110</v>
      </c>
      <c r="G6077" s="160" t="s">
        <v>140</v>
      </c>
      <c r="H6077" s="160" t="s">
        <v>6393</v>
      </c>
      <c r="I6077" s="160" t="e" cm="1">
        <f t="array" ref="I6077">INDEX('2.1.trackMPD'!L:L/(24*60*60),
       MATCH(1,
             (A6077='2.1.trackMPD'!A:A)*
             (C6077='2.1.trackMPD'!D:D)*
             (D6077/10^6='2.1.trackMPD'!H:H)*
             (E6077='2.1.trackMPD'!F:F),
0))</f>
        <v>#N/A</v>
      </c>
    </row>
    <row r="6078" spans="1:9" x14ac:dyDescent="0.2">
      <c r="A6078" s="160" t="s">
        <v>30</v>
      </c>
      <c r="B6078" s="160" t="s">
        <v>0</v>
      </c>
      <c r="C6078" s="160">
        <f>_xlfn.XLOOKUP(B6078,'2.1.trackMPD'!$R$7:$R$29,'2.1.trackMPD'!$T$7:$T$29)</f>
        <v>4</v>
      </c>
      <c r="D6078" s="160">
        <v>10</v>
      </c>
      <c r="E6078" s="160" t="s">
        <v>6395</v>
      </c>
      <c r="F6078" s="160" t="s">
        <v>110</v>
      </c>
      <c r="G6078" s="160" t="s">
        <v>124</v>
      </c>
      <c r="H6078" s="160" t="s">
        <v>6392</v>
      </c>
      <c r="I6078" s="160" t="e" cm="1">
        <f t="array" ref="I6078">INDEX('2.1.trackMPD'!I:I/(24*60*60),
       MATCH(1,
             (A6078='2.1.trackMPD'!A:A)*
             (C6078='2.1.trackMPD'!D:D)*
             (D6078/10^6='2.1.trackMPD'!H:H)*
             (E6078='2.1.trackMPD'!F:F),
0))</f>
        <v>#N/A</v>
      </c>
    </row>
    <row r="6079" spans="1:9" x14ac:dyDescent="0.2">
      <c r="A6079" s="160" t="s">
        <v>30</v>
      </c>
      <c r="B6079" s="160" t="s">
        <v>0</v>
      </c>
      <c r="C6079" s="160">
        <f>_xlfn.XLOOKUP(B6079,'2.1.trackMPD'!$R$7:$R$29,'2.1.trackMPD'!$T$7:$T$29)</f>
        <v>4</v>
      </c>
      <c r="D6079" s="160">
        <v>10</v>
      </c>
      <c r="E6079" s="160" t="s">
        <v>6395</v>
      </c>
      <c r="F6079" s="160" t="s">
        <v>110</v>
      </c>
      <c r="G6079" s="160" t="s">
        <v>140</v>
      </c>
      <c r="H6079" s="160" t="s">
        <v>6392</v>
      </c>
      <c r="I6079" s="160" t="e" cm="1">
        <f t="array" ref="I6079">INDEX('2.1.trackMPD'!J:J/(24*60*60),
       MATCH(1,
             (A6079='2.1.trackMPD'!A:A)*
             (C6079='2.1.trackMPD'!D:D)*
             (D6079/10^6='2.1.trackMPD'!H:H)*
             (E6079='2.1.trackMPD'!F:F),
0))</f>
        <v>#N/A</v>
      </c>
    </row>
    <row r="6080" spans="1:9" x14ac:dyDescent="0.2">
      <c r="A6080" s="160" t="s">
        <v>30</v>
      </c>
      <c r="B6080" s="160" t="s">
        <v>0</v>
      </c>
      <c r="C6080" s="160">
        <f>_xlfn.XLOOKUP(B6080,'2.1.trackMPD'!$R$7:$R$29,'2.1.trackMPD'!$T$7:$T$29)</f>
        <v>4</v>
      </c>
      <c r="D6080" s="160">
        <v>10</v>
      </c>
      <c r="E6080" s="160" t="s">
        <v>6395</v>
      </c>
      <c r="F6080" s="160" t="s">
        <v>110</v>
      </c>
      <c r="G6080" s="160" t="s">
        <v>124</v>
      </c>
      <c r="H6080" s="160" t="s">
        <v>6393</v>
      </c>
      <c r="I6080" s="160" t="e" cm="1">
        <f t="array" ref="I6080">INDEX('2.1.trackMPD'!K:K/(24*60*60),
       MATCH(1,
             (A6080='2.1.trackMPD'!A:A)*
             (C6080='2.1.trackMPD'!D:D)*
             (D6080/10^6='2.1.trackMPD'!H:H)*
             (E6080='2.1.trackMPD'!F:F),
0))</f>
        <v>#N/A</v>
      </c>
    </row>
    <row r="6081" spans="1:9" x14ac:dyDescent="0.2">
      <c r="A6081" s="160" t="s">
        <v>30</v>
      </c>
      <c r="B6081" s="160" t="s">
        <v>0</v>
      </c>
      <c r="C6081" s="160">
        <f>_xlfn.XLOOKUP(B6081,'2.1.trackMPD'!$R$7:$R$29,'2.1.trackMPD'!$T$7:$T$29)</f>
        <v>4</v>
      </c>
      <c r="D6081" s="160">
        <v>10</v>
      </c>
      <c r="E6081" s="160" t="s">
        <v>6395</v>
      </c>
      <c r="F6081" s="160" t="s">
        <v>110</v>
      </c>
      <c r="G6081" s="160" t="s">
        <v>140</v>
      </c>
      <c r="H6081" s="160" t="s">
        <v>6393</v>
      </c>
      <c r="I6081" s="160" t="e" cm="1">
        <f t="array" ref="I6081">INDEX('2.1.trackMPD'!L:L/(24*60*60),
       MATCH(1,
             (A6081='2.1.trackMPD'!A:A)*
             (C6081='2.1.trackMPD'!D:D)*
             (D6081/10^6='2.1.trackMPD'!H:H)*
             (E6081='2.1.trackMPD'!F:F),
0))</f>
        <v>#N/A</v>
      </c>
    </row>
    <row r="6082" spans="1:9" x14ac:dyDescent="0.2">
      <c r="A6082" s="160" t="s">
        <v>30</v>
      </c>
      <c r="B6082" s="160" t="s">
        <v>0</v>
      </c>
      <c r="C6082" s="160">
        <f>_xlfn.XLOOKUP(B6082,'2.1.trackMPD'!$R$7:$R$29,'2.1.trackMPD'!$T$7:$T$29)</f>
        <v>4</v>
      </c>
      <c r="D6082" s="160">
        <v>100</v>
      </c>
      <c r="E6082" s="160" t="s">
        <v>6395</v>
      </c>
      <c r="F6082" s="160" t="s">
        <v>110</v>
      </c>
      <c r="G6082" s="160" t="s">
        <v>124</v>
      </c>
      <c r="H6082" s="160" t="s">
        <v>6392</v>
      </c>
      <c r="I6082" s="160" t="e" cm="1">
        <f t="array" ref="I6082">INDEX('2.1.trackMPD'!I:I/(24*60*60),
       MATCH(1,
             (A6082='2.1.trackMPD'!A:A)*
             (C6082='2.1.trackMPD'!D:D)*
             (D6082/10^6='2.1.trackMPD'!H:H)*
             (E6082='2.1.trackMPD'!F:F),
0))</f>
        <v>#N/A</v>
      </c>
    </row>
    <row r="6083" spans="1:9" x14ac:dyDescent="0.2">
      <c r="A6083" s="160" t="s">
        <v>30</v>
      </c>
      <c r="B6083" s="160" t="s">
        <v>0</v>
      </c>
      <c r="C6083" s="160">
        <f>_xlfn.XLOOKUP(B6083,'2.1.trackMPD'!$R$7:$R$29,'2.1.trackMPD'!$T$7:$T$29)</f>
        <v>4</v>
      </c>
      <c r="D6083" s="160">
        <v>100</v>
      </c>
      <c r="E6083" s="160" t="s">
        <v>6395</v>
      </c>
      <c r="F6083" s="160" t="s">
        <v>110</v>
      </c>
      <c r="G6083" s="160" t="s">
        <v>140</v>
      </c>
      <c r="H6083" s="160" t="s">
        <v>6392</v>
      </c>
      <c r="I6083" s="160" t="e" cm="1">
        <f t="array" ref="I6083">INDEX('2.1.trackMPD'!J:J/(24*60*60),
       MATCH(1,
             (A6083='2.1.trackMPD'!A:A)*
             (C6083='2.1.trackMPD'!D:D)*
             (D6083/10^6='2.1.trackMPD'!H:H)*
             (E6083='2.1.trackMPD'!F:F),
0))</f>
        <v>#N/A</v>
      </c>
    </row>
    <row r="6084" spans="1:9" x14ac:dyDescent="0.2">
      <c r="A6084" s="160" t="s">
        <v>30</v>
      </c>
      <c r="B6084" s="160" t="s">
        <v>0</v>
      </c>
      <c r="C6084" s="160">
        <f>_xlfn.XLOOKUP(B6084,'2.1.trackMPD'!$R$7:$R$29,'2.1.trackMPD'!$T$7:$T$29)</f>
        <v>4</v>
      </c>
      <c r="D6084" s="160">
        <v>100</v>
      </c>
      <c r="E6084" s="160" t="s">
        <v>6395</v>
      </c>
      <c r="F6084" s="160" t="s">
        <v>110</v>
      </c>
      <c r="G6084" s="160" t="s">
        <v>124</v>
      </c>
      <c r="H6084" s="160" t="s">
        <v>6393</v>
      </c>
      <c r="I6084" s="160" t="e" cm="1">
        <f t="array" ref="I6084">INDEX('2.1.trackMPD'!K:K/(24*60*60),
       MATCH(1,
             (A6084='2.1.trackMPD'!A:A)*
             (C6084='2.1.trackMPD'!D:D)*
             (D6084/10^6='2.1.trackMPD'!H:H)*
             (E6084='2.1.trackMPD'!F:F),
0))</f>
        <v>#N/A</v>
      </c>
    </row>
    <row r="6085" spans="1:9" x14ac:dyDescent="0.2">
      <c r="A6085" s="160" t="s">
        <v>30</v>
      </c>
      <c r="B6085" s="160" t="s">
        <v>0</v>
      </c>
      <c r="C6085" s="160">
        <f>_xlfn.XLOOKUP(B6085,'2.1.trackMPD'!$R$7:$R$29,'2.1.trackMPD'!$T$7:$T$29)</f>
        <v>4</v>
      </c>
      <c r="D6085" s="160">
        <v>100</v>
      </c>
      <c r="E6085" s="160" t="s">
        <v>6395</v>
      </c>
      <c r="F6085" s="160" t="s">
        <v>110</v>
      </c>
      <c r="G6085" s="160" t="s">
        <v>140</v>
      </c>
      <c r="H6085" s="160" t="s">
        <v>6393</v>
      </c>
      <c r="I6085" s="160" t="e" cm="1">
        <f t="array" ref="I6085">INDEX('2.1.trackMPD'!L:L/(24*60*60),
       MATCH(1,
             (A6085='2.1.trackMPD'!A:A)*
             (C6085='2.1.trackMPD'!D:D)*
             (D6085/10^6='2.1.trackMPD'!H:H)*
             (E6085='2.1.trackMPD'!F:F),
0))</f>
        <v>#N/A</v>
      </c>
    </row>
    <row r="6086" spans="1:9" x14ac:dyDescent="0.2">
      <c r="A6086" s="160" t="s">
        <v>30</v>
      </c>
      <c r="B6086" s="160" t="s">
        <v>1</v>
      </c>
      <c r="C6086" s="160">
        <f>_xlfn.XLOOKUP(B6086,'2.1.trackMPD'!$R$7:$R$29,'2.1.trackMPD'!$T$7:$T$29)</f>
        <v>3</v>
      </c>
      <c r="D6086" s="160">
        <v>1</v>
      </c>
      <c r="E6086" s="160" t="s">
        <v>6390</v>
      </c>
      <c r="F6086" s="160" t="s">
        <v>110</v>
      </c>
      <c r="G6086" s="160" t="s">
        <v>124</v>
      </c>
      <c r="H6086" s="160" t="s">
        <v>6392</v>
      </c>
      <c r="I6086" s="160" cm="1">
        <f t="array" ref="I6086">INDEX('2.1.trackMPD'!I:I/(24*60*60),
       MATCH(1,
             (A6086='2.1.trackMPD'!A:A)*
             (C6086='2.1.trackMPD'!D:D)*
             (D6086/10^6='2.1.trackMPD'!H:H)*
             (E6086='2.1.trackMPD'!F:F),
0))</f>
        <v>3.6038234953703705E-7</v>
      </c>
    </row>
    <row r="6087" spans="1:9" x14ac:dyDescent="0.2">
      <c r="A6087" s="160" t="s">
        <v>30</v>
      </c>
      <c r="B6087" s="160" t="s">
        <v>1</v>
      </c>
      <c r="C6087" s="160">
        <f>_xlfn.XLOOKUP(B6087,'2.1.trackMPD'!$R$7:$R$29,'2.1.trackMPD'!$T$7:$T$29)</f>
        <v>3</v>
      </c>
      <c r="D6087" s="160">
        <v>1</v>
      </c>
      <c r="E6087" s="160" t="s">
        <v>6390</v>
      </c>
      <c r="F6087" s="160" t="s">
        <v>110</v>
      </c>
      <c r="G6087" s="160" t="s">
        <v>140</v>
      </c>
      <c r="H6087" s="160" t="s">
        <v>6392</v>
      </c>
      <c r="I6087" s="160" cm="1">
        <f t="array" ref="I6087">INDEX('2.1.trackMPD'!J:J/(24*60*60),
       MATCH(1,
             (A6087='2.1.trackMPD'!A:A)*
             (C6087='2.1.trackMPD'!D:D)*
             (D6087/10^6='2.1.trackMPD'!H:H)*
             (E6087='2.1.trackMPD'!F:F),
0))</f>
        <v>9.4367110879629628E-6</v>
      </c>
    </row>
    <row r="6088" spans="1:9" x14ac:dyDescent="0.2">
      <c r="A6088" s="160" t="s">
        <v>30</v>
      </c>
      <c r="B6088" s="160" t="s">
        <v>1</v>
      </c>
      <c r="C6088" s="160">
        <f>_xlfn.XLOOKUP(B6088,'2.1.trackMPD'!$R$7:$R$29,'2.1.trackMPD'!$T$7:$T$29)</f>
        <v>3</v>
      </c>
      <c r="D6088" s="160">
        <v>1</v>
      </c>
      <c r="E6088" s="160" t="s">
        <v>6390</v>
      </c>
      <c r="F6088" s="160" t="s">
        <v>110</v>
      </c>
      <c r="G6088" s="160" t="s">
        <v>124</v>
      </c>
      <c r="H6088" s="160" t="s">
        <v>6393</v>
      </c>
      <c r="I6088" s="160" cm="1">
        <f t="array" ref="I6088">INDEX('2.1.trackMPD'!K:K/(24*60*60),
       MATCH(1,
             (A6088='2.1.trackMPD'!A:A)*
             (C6088='2.1.trackMPD'!D:D)*
             (D6088/10^6='2.1.trackMPD'!H:H)*
             (E6088='2.1.trackMPD'!F:F),
0))</f>
        <v>2.9367956018518518E-7</v>
      </c>
    </row>
    <row r="6089" spans="1:9" x14ac:dyDescent="0.2">
      <c r="A6089" s="160" t="s">
        <v>30</v>
      </c>
      <c r="B6089" s="160" t="s">
        <v>1</v>
      </c>
      <c r="C6089" s="160">
        <f>_xlfn.XLOOKUP(B6089,'2.1.trackMPD'!$R$7:$R$29,'2.1.trackMPD'!$T$7:$T$29)</f>
        <v>3</v>
      </c>
      <c r="D6089" s="160">
        <v>1</v>
      </c>
      <c r="E6089" s="160" t="s">
        <v>6390</v>
      </c>
      <c r="F6089" s="160" t="s">
        <v>110</v>
      </c>
      <c r="G6089" s="160" t="s">
        <v>140</v>
      </c>
      <c r="H6089" s="160" t="s">
        <v>6393</v>
      </c>
      <c r="I6089" s="160" cm="1">
        <f t="array" ref="I6089">INDEX('2.1.trackMPD'!L:L/(24*60*60),
       MATCH(1,
             (A6089='2.1.trackMPD'!A:A)*
             (C6089='2.1.trackMPD'!D:D)*
             (D6089/10^6='2.1.trackMPD'!H:H)*
             (E6089='2.1.trackMPD'!F:F),
0))</f>
        <v>7.5804907407407411E-7</v>
      </c>
    </row>
    <row r="6090" spans="1:9" x14ac:dyDescent="0.2">
      <c r="A6090" s="160" t="s">
        <v>30</v>
      </c>
      <c r="B6090" s="160" t="s">
        <v>1</v>
      </c>
      <c r="C6090" s="160">
        <f>_xlfn.XLOOKUP(B6090,'2.1.trackMPD'!$R$7:$R$29,'2.1.trackMPD'!$T$7:$T$29)</f>
        <v>3</v>
      </c>
      <c r="D6090" s="160">
        <v>10</v>
      </c>
      <c r="E6090" s="160" t="s">
        <v>6390</v>
      </c>
      <c r="F6090" s="160" t="s">
        <v>110</v>
      </c>
      <c r="G6090" s="160" t="s">
        <v>124</v>
      </c>
      <c r="H6090" s="160" t="s">
        <v>6392</v>
      </c>
      <c r="I6090" s="160" cm="1">
        <f t="array" ref="I6090">INDEX('2.1.trackMPD'!I:I/(24*60*60),
       MATCH(1,
             (A6090='2.1.trackMPD'!A:A)*
             (C6090='2.1.trackMPD'!D:D)*
             (D6090/10^6='2.1.trackMPD'!H:H)*
             (E6090='2.1.trackMPD'!F:F),
0))</f>
        <v>1.7889235995370372E-6</v>
      </c>
    </row>
    <row r="6091" spans="1:9" x14ac:dyDescent="0.2">
      <c r="A6091" s="160" t="s">
        <v>30</v>
      </c>
      <c r="B6091" s="160" t="s">
        <v>1</v>
      </c>
      <c r="C6091" s="160">
        <f>_xlfn.XLOOKUP(B6091,'2.1.trackMPD'!$R$7:$R$29,'2.1.trackMPD'!$T$7:$T$29)</f>
        <v>3</v>
      </c>
      <c r="D6091" s="160">
        <v>10</v>
      </c>
      <c r="E6091" s="160" t="s">
        <v>6390</v>
      </c>
      <c r="F6091" s="160" t="s">
        <v>110</v>
      </c>
      <c r="G6091" s="160" t="s">
        <v>140</v>
      </c>
      <c r="H6091" s="160" t="s">
        <v>6392</v>
      </c>
      <c r="I6091" s="160" cm="1">
        <f t="array" ref="I6091">INDEX('2.1.trackMPD'!J:J/(24*60*60),
       MATCH(1,
             (A6091='2.1.trackMPD'!A:A)*
             (C6091='2.1.trackMPD'!D:D)*
             (D6091/10^6='2.1.trackMPD'!H:H)*
             (E6091='2.1.trackMPD'!F:F),
0))</f>
        <v>1.3359332430555556E-5</v>
      </c>
    </row>
    <row r="6092" spans="1:9" x14ac:dyDescent="0.2">
      <c r="A6092" s="160" t="s">
        <v>30</v>
      </c>
      <c r="B6092" s="160" t="s">
        <v>1</v>
      </c>
      <c r="C6092" s="160">
        <f>_xlfn.XLOOKUP(B6092,'2.1.trackMPD'!$R$7:$R$29,'2.1.trackMPD'!$T$7:$T$29)</f>
        <v>3</v>
      </c>
      <c r="D6092" s="160">
        <v>10</v>
      </c>
      <c r="E6092" s="160" t="s">
        <v>6390</v>
      </c>
      <c r="F6092" s="160" t="s">
        <v>110</v>
      </c>
      <c r="G6092" s="160" t="s">
        <v>124</v>
      </c>
      <c r="H6092" s="160" t="s">
        <v>6393</v>
      </c>
      <c r="I6092" s="160" cm="1">
        <f t="array" ref="I6092">INDEX('2.1.trackMPD'!K:K/(24*60*60),
       MATCH(1,
             (A6092='2.1.trackMPD'!A:A)*
             (C6092='2.1.trackMPD'!D:D)*
             (D6092/10^6='2.1.trackMPD'!H:H)*
             (E6092='2.1.trackMPD'!F:F),
0))</f>
        <v>1.431844212962963E-6</v>
      </c>
    </row>
    <row r="6093" spans="1:9" x14ac:dyDescent="0.2">
      <c r="A6093" s="160" t="s">
        <v>30</v>
      </c>
      <c r="B6093" s="160" t="s">
        <v>1</v>
      </c>
      <c r="C6093" s="160">
        <f>_xlfn.XLOOKUP(B6093,'2.1.trackMPD'!$R$7:$R$29,'2.1.trackMPD'!$T$7:$T$29)</f>
        <v>3</v>
      </c>
      <c r="D6093" s="160">
        <v>10</v>
      </c>
      <c r="E6093" s="160" t="s">
        <v>6390</v>
      </c>
      <c r="F6093" s="160" t="s">
        <v>110</v>
      </c>
      <c r="G6093" s="160" t="s">
        <v>140</v>
      </c>
      <c r="H6093" s="160" t="s">
        <v>6393</v>
      </c>
      <c r="I6093" s="160" cm="1">
        <f t="array" ref="I6093">INDEX('2.1.trackMPD'!L:L/(24*60*60),
       MATCH(1,
             (A6093='2.1.trackMPD'!A:A)*
             (C6093='2.1.trackMPD'!D:D)*
             (D6093/10^6='2.1.trackMPD'!H:H)*
             (E6093='2.1.trackMPD'!F:F),
0))</f>
        <v>4.675271990740741E-7</v>
      </c>
    </row>
    <row r="6094" spans="1:9" x14ac:dyDescent="0.2">
      <c r="A6094" s="160" t="s">
        <v>30</v>
      </c>
      <c r="B6094" s="160" t="s">
        <v>1</v>
      </c>
      <c r="C6094" s="160">
        <f>_xlfn.XLOOKUP(B6094,'2.1.trackMPD'!$R$7:$R$29,'2.1.trackMPD'!$T$7:$T$29)</f>
        <v>3</v>
      </c>
      <c r="D6094" s="160">
        <v>100</v>
      </c>
      <c r="E6094" s="160" t="s">
        <v>6390</v>
      </c>
      <c r="F6094" s="160" t="s">
        <v>110</v>
      </c>
      <c r="G6094" s="160" t="s">
        <v>124</v>
      </c>
      <c r="H6094" s="160" t="s">
        <v>6392</v>
      </c>
      <c r="I6094" s="160" cm="1">
        <f t="array" ref="I6094">INDEX('2.1.trackMPD'!I:I/(24*60*60),
       MATCH(1,
             (A6094='2.1.trackMPD'!A:A)*
             (C6094='2.1.trackMPD'!D:D)*
             (D6094/10^6='2.1.trackMPD'!H:H)*
             (E6094='2.1.trackMPD'!F:F),
0))</f>
        <v>3.4063742476851853E-6</v>
      </c>
    </row>
    <row r="6095" spans="1:9" x14ac:dyDescent="0.2">
      <c r="A6095" s="160" t="s">
        <v>30</v>
      </c>
      <c r="B6095" s="160" t="s">
        <v>1</v>
      </c>
      <c r="C6095" s="160">
        <f>_xlfn.XLOOKUP(B6095,'2.1.trackMPD'!$R$7:$R$29,'2.1.trackMPD'!$T$7:$T$29)</f>
        <v>3</v>
      </c>
      <c r="D6095" s="160">
        <v>100</v>
      </c>
      <c r="E6095" s="160" t="s">
        <v>6390</v>
      </c>
      <c r="F6095" s="160" t="s">
        <v>110</v>
      </c>
      <c r="G6095" s="160" t="s">
        <v>140</v>
      </c>
      <c r="H6095" s="160" t="s">
        <v>6392</v>
      </c>
      <c r="I6095" s="160" cm="1">
        <f t="array" ref="I6095">INDEX('2.1.trackMPD'!J:J/(24*60*60),
       MATCH(1,
             (A6095='2.1.trackMPD'!A:A)*
             (C6095='2.1.trackMPD'!D:D)*
             (D6095/10^6='2.1.trackMPD'!H:H)*
             (E6095='2.1.trackMPD'!F:F),
0))</f>
        <v>2.203435388888889E-4</v>
      </c>
    </row>
    <row r="6096" spans="1:9" x14ac:dyDescent="0.2">
      <c r="A6096" s="160" t="s">
        <v>30</v>
      </c>
      <c r="B6096" s="160" t="s">
        <v>1</v>
      </c>
      <c r="C6096" s="160">
        <f>_xlfn.XLOOKUP(B6096,'2.1.trackMPD'!$R$7:$R$29,'2.1.trackMPD'!$T$7:$T$29)</f>
        <v>3</v>
      </c>
      <c r="D6096" s="160">
        <v>100</v>
      </c>
      <c r="E6096" s="160" t="s">
        <v>6390</v>
      </c>
      <c r="F6096" s="160" t="s">
        <v>110</v>
      </c>
      <c r="G6096" s="160" t="s">
        <v>124</v>
      </c>
      <c r="H6096" s="160" t="s">
        <v>6393</v>
      </c>
      <c r="I6096" s="160" cm="1">
        <f t="array" ref="I6096">INDEX('2.1.trackMPD'!K:K/(24*60*60),
       MATCH(1,
             (A6096='2.1.trackMPD'!A:A)*
             (C6096='2.1.trackMPD'!D:D)*
             (D6096/10^6='2.1.trackMPD'!H:H)*
             (E6096='2.1.trackMPD'!F:F),
0))</f>
        <v>0</v>
      </c>
    </row>
    <row r="6097" spans="1:9" x14ac:dyDescent="0.2">
      <c r="A6097" s="160" t="s">
        <v>30</v>
      </c>
      <c r="B6097" s="160" t="s">
        <v>1</v>
      </c>
      <c r="C6097" s="160">
        <f>_xlfn.XLOOKUP(B6097,'2.1.trackMPD'!$R$7:$R$29,'2.1.trackMPD'!$T$7:$T$29)</f>
        <v>3</v>
      </c>
      <c r="D6097" s="160">
        <v>100</v>
      </c>
      <c r="E6097" s="160" t="s">
        <v>6390</v>
      </c>
      <c r="F6097" s="160" t="s">
        <v>110</v>
      </c>
      <c r="G6097" s="160" t="s">
        <v>140</v>
      </c>
      <c r="H6097" s="160" t="s">
        <v>6393</v>
      </c>
      <c r="I6097" s="160" cm="1">
        <f t="array" ref="I6097">INDEX('2.1.trackMPD'!L:L/(24*60*60),
       MATCH(1,
             (A6097='2.1.trackMPD'!A:A)*
             (C6097='2.1.trackMPD'!D:D)*
             (D6097/10^6='2.1.trackMPD'!H:H)*
             (E6097='2.1.trackMPD'!F:F),
0))</f>
        <v>0</v>
      </c>
    </row>
    <row r="6098" spans="1:9" x14ac:dyDescent="0.2">
      <c r="A6098" s="160" t="s">
        <v>30</v>
      </c>
      <c r="B6098" s="160" t="s">
        <v>1</v>
      </c>
      <c r="C6098" s="160">
        <f>_xlfn.XLOOKUP(B6098,'2.1.trackMPD'!$R$7:$R$29,'2.1.trackMPD'!$T$7:$T$29)</f>
        <v>3</v>
      </c>
      <c r="D6098" s="160">
        <v>1000</v>
      </c>
      <c r="E6098" s="160" t="s">
        <v>6390</v>
      </c>
      <c r="F6098" s="160" t="s">
        <v>110</v>
      </c>
      <c r="G6098" s="160" t="s">
        <v>124</v>
      </c>
      <c r="H6098" s="160" t="s">
        <v>6392</v>
      </c>
      <c r="I6098" s="160" cm="1">
        <f t="array" ref="I6098">INDEX('2.1.trackMPD'!I:I/(24*60*60),
       MATCH(1,
             (A6098='2.1.trackMPD'!A:A)*
             (C6098='2.1.trackMPD'!D:D)*
             (D6098/10^6='2.1.trackMPD'!H:H)*
             (E6098='2.1.trackMPD'!F:F),
0))</f>
        <v>5.7160495370370367E-7</v>
      </c>
    </row>
    <row r="6099" spans="1:9" x14ac:dyDescent="0.2">
      <c r="A6099" s="160" t="s">
        <v>30</v>
      </c>
      <c r="B6099" s="160" t="s">
        <v>1</v>
      </c>
      <c r="C6099" s="160">
        <f>_xlfn.XLOOKUP(B6099,'2.1.trackMPD'!$R$7:$R$29,'2.1.trackMPD'!$T$7:$T$29)</f>
        <v>3</v>
      </c>
      <c r="D6099" s="160">
        <v>1000</v>
      </c>
      <c r="E6099" s="160" t="s">
        <v>6390</v>
      </c>
      <c r="F6099" s="160" t="s">
        <v>110</v>
      </c>
      <c r="G6099" s="160" t="s">
        <v>140</v>
      </c>
      <c r="H6099" s="160" t="s">
        <v>6392</v>
      </c>
      <c r="I6099" s="160" cm="1">
        <f t="array" ref="I6099">INDEX('2.1.trackMPD'!J:J/(24*60*60),
       MATCH(1,
             (A6099='2.1.trackMPD'!A:A)*
             (C6099='2.1.trackMPD'!D:D)*
             (D6099/10^6='2.1.trackMPD'!H:H)*
             (E6099='2.1.trackMPD'!F:F),
0))</f>
        <v>1.9139855636574076E-4</v>
      </c>
    </row>
    <row r="6100" spans="1:9" x14ac:dyDescent="0.2">
      <c r="A6100" s="160" t="s">
        <v>30</v>
      </c>
      <c r="B6100" s="160" t="s">
        <v>1</v>
      </c>
      <c r="C6100" s="160">
        <f>_xlfn.XLOOKUP(B6100,'2.1.trackMPD'!$R$7:$R$29,'2.1.trackMPD'!$T$7:$T$29)</f>
        <v>3</v>
      </c>
      <c r="D6100" s="160">
        <v>1000</v>
      </c>
      <c r="E6100" s="160" t="s">
        <v>6390</v>
      </c>
      <c r="F6100" s="160" t="s">
        <v>110</v>
      </c>
      <c r="G6100" s="160" t="s">
        <v>124</v>
      </c>
      <c r="H6100" s="160" t="s">
        <v>6393</v>
      </c>
      <c r="I6100" s="160" cm="1">
        <f t="array" ref="I6100">INDEX('2.1.trackMPD'!K:K/(24*60*60),
       MATCH(1,
             (A6100='2.1.trackMPD'!A:A)*
             (C6100='2.1.trackMPD'!D:D)*
             (D6100/10^6='2.1.trackMPD'!H:H)*
             (E6100='2.1.trackMPD'!F:F),
0))</f>
        <v>0</v>
      </c>
    </row>
    <row r="6101" spans="1:9" x14ac:dyDescent="0.2">
      <c r="A6101" s="160" t="s">
        <v>30</v>
      </c>
      <c r="B6101" s="160" t="s">
        <v>1</v>
      </c>
      <c r="C6101" s="160">
        <f>_xlfn.XLOOKUP(B6101,'2.1.trackMPD'!$R$7:$R$29,'2.1.trackMPD'!$T$7:$T$29)</f>
        <v>3</v>
      </c>
      <c r="D6101" s="160">
        <v>1000</v>
      </c>
      <c r="E6101" s="160" t="s">
        <v>6390</v>
      </c>
      <c r="F6101" s="160" t="s">
        <v>110</v>
      </c>
      <c r="G6101" s="160" t="s">
        <v>140</v>
      </c>
      <c r="H6101" s="160" t="s">
        <v>6393</v>
      </c>
      <c r="I6101" s="160" cm="1">
        <f t="array" ref="I6101">INDEX('2.1.trackMPD'!L:L/(24*60*60),
       MATCH(1,
             (A6101='2.1.trackMPD'!A:A)*
             (C6101='2.1.trackMPD'!D:D)*
             (D6101/10^6='2.1.trackMPD'!H:H)*
             (E6101='2.1.trackMPD'!F:F),
0))</f>
        <v>7.1801218749999995E-7</v>
      </c>
    </row>
    <row r="6102" spans="1:9" x14ac:dyDescent="0.2">
      <c r="A6102" s="160" t="s">
        <v>30</v>
      </c>
      <c r="B6102" s="160" t="s">
        <v>1</v>
      </c>
      <c r="C6102" s="160">
        <f>_xlfn.XLOOKUP(B6102,'2.1.trackMPD'!$R$7:$R$29,'2.1.trackMPD'!$T$7:$T$29)</f>
        <v>3</v>
      </c>
      <c r="D6102" s="160">
        <v>5000</v>
      </c>
      <c r="E6102" s="160" t="s">
        <v>6390</v>
      </c>
      <c r="F6102" s="160" t="s">
        <v>110</v>
      </c>
      <c r="G6102" s="160" t="s">
        <v>124</v>
      </c>
      <c r="H6102" s="160" t="s">
        <v>6392</v>
      </c>
      <c r="I6102" s="160" cm="1">
        <f t="array" ref="I6102">INDEX('2.1.trackMPD'!I:I/(24*60*60),
       MATCH(1,
             (A6102='2.1.trackMPD'!A:A)*
             (C6102='2.1.trackMPD'!D:D)*
             (D6102/10^6='2.1.trackMPD'!H:H)*
             (E6102='2.1.trackMPD'!F:F),
0))</f>
        <v>3.5941351851851854E-7</v>
      </c>
    </row>
    <row r="6103" spans="1:9" x14ac:dyDescent="0.2">
      <c r="A6103" s="160" t="s">
        <v>30</v>
      </c>
      <c r="B6103" s="160" t="s">
        <v>1</v>
      </c>
      <c r="C6103" s="160">
        <f>_xlfn.XLOOKUP(B6103,'2.1.trackMPD'!$R$7:$R$29,'2.1.trackMPD'!$T$7:$T$29)</f>
        <v>3</v>
      </c>
      <c r="D6103" s="160">
        <v>5000</v>
      </c>
      <c r="E6103" s="160" t="s">
        <v>6390</v>
      </c>
      <c r="F6103" s="160" t="s">
        <v>110</v>
      </c>
      <c r="G6103" s="160" t="s">
        <v>140</v>
      </c>
      <c r="H6103" s="160" t="s">
        <v>6392</v>
      </c>
      <c r="I6103" s="160" cm="1">
        <f t="array" ref="I6103">INDEX('2.1.trackMPD'!J:J/(24*60*60),
       MATCH(1,
             (A6103='2.1.trackMPD'!A:A)*
             (C6103='2.1.trackMPD'!D:D)*
             (D6103/10^6='2.1.trackMPD'!H:H)*
             (E6103='2.1.trackMPD'!F:F),
0))</f>
        <v>8.3821609606481477E-6</v>
      </c>
    </row>
    <row r="6104" spans="1:9" x14ac:dyDescent="0.2">
      <c r="A6104" s="160" t="s">
        <v>30</v>
      </c>
      <c r="B6104" s="160" t="s">
        <v>1</v>
      </c>
      <c r="C6104" s="160">
        <f>_xlfn.XLOOKUP(B6104,'2.1.trackMPD'!$R$7:$R$29,'2.1.trackMPD'!$T$7:$T$29)</f>
        <v>3</v>
      </c>
      <c r="D6104" s="160">
        <v>5000</v>
      </c>
      <c r="E6104" s="160" t="s">
        <v>6390</v>
      </c>
      <c r="F6104" s="160" t="s">
        <v>110</v>
      </c>
      <c r="G6104" s="160" t="s">
        <v>124</v>
      </c>
      <c r="H6104" s="160" t="s">
        <v>6393</v>
      </c>
      <c r="I6104" s="160" cm="1">
        <f t="array" ref="I6104">INDEX('2.1.trackMPD'!K:K/(24*60*60),
       MATCH(1,
             (A6104='2.1.trackMPD'!A:A)*
             (C6104='2.1.trackMPD'!D:D)*
             (D6104/10^6='2.1.trackMPD'!H:H)*
             (E6104='2.1.trackMPD'!F:F),
0))</f>
        <v>2.4175685185185185E-7</v>
      </c>
    </row>
    <row r="6105" spans="1:9" x14ac:dyDescent="0.2">
      <c r="A6105" s="160" t="s">
        <v>30</v>
      </c>
      <c r="B6105" s="160" t="s">
        <v>1</v>
      </c>
      <c r="C6105" s="160">
        <f>_xlfn.XLOOKUP(B6105,'2.1.trackMPD'!$R$7:$R$29,'2.1.trackMPD'!$T$7:$T$29)</f>
        <v>3</v>
      </c>
      <c r="D6105" s="160">
        <v>5000</v>
      </c>
      <c r="E6105" s="160" t="s">
        <v>6390</v>
      </c>
      <c r="F6105" s="160" t="s">
        <v>110</v>
      </c>
      <c r="G6105" s="160" t="s">
        <v>140</v>
      </c>
      <c r="H6105" s="160" t="s">
        <v>6393</v>
      </c>
      <c r="I6105" s="160" cm="1">
        <f t="array" ref="I6105">INDEX('2.1.trackMPD'!L:L/(24*60*60),
       MATCH(1,
             (A6105='2.1.trackMPD'!A:A)*
             (C6105='2.1.trackMPD'!D:D)*
             (D6105/10^6='2.1.trackMPD'!H:H)*
             (E6105='2.1.trackMPD'!F:F),
0))</f>
        <v>6.1433561342592586E-7</v>
      </c>
    </row>
    <row r="6106" spans="1:9" x14ac:dyDescent="0.2">
      <c r="A6106" s="160" t="s">
        <v>30</v>
      </c>
      <c r="B6106" s="160" t="s">
        <v>1</v>
      </c>
      <c r="C6106" s="160">
        <f>_xlfn.XLOOKUP(B6106,'2.1.trackMPD'!$R$7:$R$29,'2.1.trackMPD'!$T$7:$T$29)</f>
        <v>3</v>
      </c>
      <c r="D6106" s="160">
        <v>1</v>
      </c>
      <c r="E6106" s="160" t="s">
        <v>6394</v>
      </c>
      <c r="F6106" s="160" t="s">
        <v>110</v>
      </c>
      <c r="G6106" s="160" t="s">
        <v>124</v>
      </c>
      <c r="H6106" s="160" t="s">
        <v>6392</v>
      </c>
      <c r="I6106" s="160" t="e" cm="1">
        <f t="array" ref="I6106">INDEX('2.1.trackMPD'!I:I/(24*60*60),
       MATCH(1,
             (A6106='2.1.trackMPD'!A:A)*
             (C6106='2.1.trackMPD'!D:D)*
             (D6106/10^6='2.1.trackMPD'!H:H)*
             (E6106='2.1.trackMPD'!F:F),
0))</f>
        <v>#N/A</v>
      </c>
    </row>
    <row r="6107" spans="1:9" x14ac:dyDescent="0.2">
      <c r="A6107" s="160" t="s">
        <v>30</v>
      </c>
      <c r="B6107" s="160" t="s">
        <v>1</v>
      </c>
      <c r="C6107" s="160">
        <f>_xlfn.XLOOKUP(B6107,'2.1.trackMPD'!$R$7:$R$29,'2.1.trackMPD'!$T$7:$T$29)</f>
        <v>3</v>
      </c>
      <c r="D6107" s="160">
        <v>1</v>
      </c>
      <c r="E6107" s="160" t="s">
        <v>6394</v>
      </c>
      <c r="F6107" s="160" t="s">
        <v>110</v>
      </c>
      <c r="G6107" s="160" t="s">
        <v>140</v>
      </c>
      <c r="H6107" s="160" t="s">
        <v>6392</v>
      </c>
      <c r="I6107" s="160" t="e" cm="1">
        <f t="array" ref="I6107">INDEX('2.1.trackMPD'!J:J/(24*60*60),
       MATCH(1,
             (A6107='2.1.trackMPD'!A:A)*
             (C6107='2.1.trackMPD'!D:D)*
             (D6107/10^6='2.1.trackMPD'!H:H)*
             (E6107='2.1.trackMPD'!F:F),
0))</f>
        <v>#N/A</v>
      </c>
    </row>
    <row r="6108" spans="1:9" x14ac:dyDescent="0.2">
      <c r="A6108" s="160" t="s">
        <v>30</v>
      </c>
      <c r="B6108" s="160" t="s">
        <v>1</v>
      </c>
      <c r="C6108" s="160">
        <f>_xlfn.XLOOKUP(B6108,'2.1.trackMPD'!$R$7:$R$29,'2.1.trackMPD'!$T$7:$T$29)</f>
        <v>3</v>
      </c>
      <c r="D6108" s="160">
        <v>1</v>
      </c>
      <c r="E6108" s="160" t="s">
        <v>6394</v>
      </c>
      <c r="F6108" s="160" t="s">
        <v>110</v>
      </c>
      <c r="G6108" s="160" t="s">
        <v>124</v>
      </c>
      <c r="H6108" s="160" t="s">
        <v>6393</v>
      </c>
      <c r="I6108" s="160" t="e" cm="1">
        <f t="array" ref="I6108">INDEX('2.1.trackMPD'!K:K/(24*60*60),
       MATCH(1,
             (A6108='2.1.trackMPD'!A:A)*
             (C6108='2.1.trackMPD'!D:D)*
             (D6108/10^6='2.1.trackMPD'!H:H)*
             (E6108='2.1.trackMPD'!F:F),
0))</f>
        <v>#N/A</v>
      </c>
    </row>
    <row r="6109" spans="1:9" x14ac:dyDescent="0.2">
      <c r="A6109" s="160" t="s">
        <v>30</v>
      </c>
      <c r="B6109" s="160" t="s">
        <v>1</v>
      </c>
      <c r="C6109" s="160">
        <f>_xlfn.XLOOKUP(B6109,'2.1.trackMPD'!$R$7:$R$29,'2.1.trackMPD'!$T$7:$T$29)</f>
        <v>3</v>
      </c>
      <c r="D6109" s="160">
        <v>1</v>
      </c>
      <c r="E6109" s="160" t="s">
        <v>6394</v>
      </c>
      <c r="F6109" s="160" t="s">
        <v>110</v>
      </c>
      <c r="G6109" s="160" t="s">
        <v>140</v>
      </c>
      <c r="H6109" s="160" t="s">
        <v>6393</v>
      </c>
      <c r="I6109" s="160" t="e" cm="1">
        <f t="array" ref="I6109">INDEX('2.1.trackMPD'!L:L/(24*60*60),
       MATCH(1,
             (A6109='2.1.trackMPD'!A:A)*
             (C6109='2.1.trackMPD'!D:D)*
             (D6109/10^6='2.1.trackMPD'!H:H)*
             (E6109='2.1.trackMPD'!F:F),
0))</f>
        <v>#N/A</v>
      </c>
    </row>
    <row r="6110" spans="1:9" x14ac:dyDescent="0.2">
      <c r="A6110" s="160" t="s">
        <v>30</v>
      </c>
      <c r="B6110" s="160" t="s">
        <v>1</v>
      </c>
      <c r="C6110" s="160">
        <f>_xlfn.XLOOKUP(B6110,'2.1.trackMPD'!$R$7:$R$29,'2.1.trackMPD'!$T$7:$T$29)</f>
        <v>3</v>
      </c>
      <c r="D6110" s="160">
        <v>10</v>
      </c>
      <c r="E6110" s="160" t="s">
        <v>6394</v>
      </c>
      <c r="F6110" s="160" t="s">
        <v>110</v>
      </c>
      <c r="G6110" s="160" t="s">
        <v>124</v>
      </c>
      <c r="H6110" s="160" t="s">
        <v>6392</v>
      </c>
      <c r="I6110" s="160" t="e" cm="1">
        <f t="array" ref="I6110">INDEX('2.1.trackMPD'!I:I/(24*60*60),
       MATCH(1,
             (A6110='2.1.trackMPD'!A:A)*
             (C6110='2.1.trackMPD'!D:D)*
             (D6110/10^6='2.1.trackMPD'!H:H)*
             (E6110='2.1.trackMPD'!F:F),
0))</f>
        <v>#N/A</v>
      </c>
    </row>
    <row r="6111" spans="1:9" x14ac:dyDescent="0.2">
      <c r="A6111" s="160" t="s">
        <v>30</v>
      </c>
      <c r="B6111" s="160" t="s">
        <v>1</v>
      </c>
      <c r="C6111" s="160">
        <f>_xlfn.XLOOKUP(B6111,'2.1.trackMPD'!$R$7:$R$29,'2.1.trackMPD'!$T$7:$T$29)</f>
        <v>3</v>
      </c>
      <c r="D6111" s="160">
        <v>10</v>
      </c>
      <c r="E6111" s="160" t="s">
        <v>6394</v>
      </c>
      <c r="F6111" s="160" t="s">
        <v>110</v>
      </c>
      <c r="G6111" s="160" t="s">
        <v>140</v>
      </c>
      <c r="H6111" s="160" t="s">
        <v>6392</v>
      </c>
      <c r="I6111" s="160" t="e" cm="1">
        <f t="array" ref="I6111">INDEX('2.1.trackMPD'!J:J/(24*60*60),
       MATCH(1,
             (A6111='2.1.trackMPD'!A:A)*
             (C6111='2.1.trackMPD'!D:D)*
             (D6111/10^6='2.1.trackMPD'!H:H)*
             (E6111='2.1.trackMPD'!F:F),
0))</f>
        <v>#N/A</v>
      </c>
    </row>
    <row r="6112" spans="1:9" x14ac:dyDescent="0.2">
      <c r="A6112" s="160" t="s">
        <v>30</v>
      </c>
      <c r="B6112" s="160" t="s">
        <v>1</v>
      </c>
      <c r="C6112" s="160">
        <f>_xlfn.XLOOKUP(B6112,'2.1.trackMPD'!$R$7:$R$29,'2.1.trackMPD'!$T$7:$T$29)</f>
        <v>3</v>
      </c>
      <c r="D6112" s="160">
        <v>10</v>
      </c>
      <c r="E6112" s="160" t="s">
        <v>6394</v>
      </c>
      <c r="F6112" s="160" t="s">
        <v>110</v>
      </c>
      <c r="G6112" s="160" t="s">
        <v>124</v>
      </c>
      <c r="H6112" s="160" t="s">
        <v>6393</v>
      </c>
      <c r="I6112" s="160" t="e" cm="1">
        <f t="array" ref="I6112">INDEX('2.1.trackMPD'!K:K/(24*60*60),
       MATCH(1,
             (A6112='2.1.trackMPD'!A:A)*
             (C6112='2.1.trackMPD'!D:D)*
             (D6112/10^6='2.1.trackMPD'!H:H)*
             (E6112='2.1.trackMPD'!F:F),
0))</f>
        <v>#N/A</v>
      </c>
    </row>
    <row r="6113" spans="1:9" x14ac:dyDescent="0.2">
      <c r="A6113" s="160" t="s">
        <v>30</v>
      </c>
      <c r="B6113" s="160" t="s">
        <v>1</v>
      </c>
      <c r="C6113" s="160">
        <f>_xlfn.XLOOKUP(B6113,'2.1.trackMPD'!$R$7:$R$29,'2.1.trackMPD'!$T$7:$T$29)</f>
        <v>3</v>
      </c>
      <c r="D6113" s="160">
        <v>10</v>
      </c>
      <c r="E6113" s="160" t="s">
        <v>6394</v>
      </c>
      <c r="F6113" s="160" t="s">
        <v>110</v>
      </c>
      <c r="G6113" s="160" t="s">
        <v>140</v>
      </c>
      <c r="H6113" s="160" t="s">
        <v>6393</v>
      </c>
      <c r="I6113" s="160" t="e" cm="1">
        <f t="array" ref="I6113">INDEX('2.1.trackMPD'!L:L/(24*60*60),
       MATCH(1,
             (A6113='2.1.trackMPD'!A:A)*
             (C6113='2.1.trackMPD'!D:D)*
             (D6113/10^6='2.1.trackMPD'!H:H)*
             (E6113='2.1.trackMPD'!F:F),
0))</f>
        <v>#N/A</v>
      </c>
    </row>
    <row r="6114" spans="1:9" x14ac:dyDescent="0.2">
      <c r="A6114" s="160" t="s">
        <v>30</v>
      </c>
      <c r="B6114" s="160" t="s">
        <v>1</v>
      </c>
      <c r="C6114" s="160">
        <f>_xlfn.XLOOKUP(B6114,'2.1.trackMPD'!$R$7:$R$29,'2.1.trackMPD'!$T$7:$T$29)</f>
        <v>3</v>
      </c>
      <c r="D6114" s="160">
        <v>100</v>
      </c>
      <c r="E6114" s="160" t="s">
        <v>6394</v>
      </c>
      <c r="F6114" s="160" t="s">
        <v>110</v>
      </c>
      <c r="G6114" s="160" t="s">
        <v>124</v>
      </c>
      <c r="H6114" s="160" t="s">
        <v>6392</v>
      </c>
      <c r="I6114" s="160" t="e" cm="1">
        <f t="array" ref="I6114">INDEX('2.1.trackMPD'!I:I/(24*60*60),
       MATCH(1,
             (A6114='2.1.trackMPD'!A:A)*
             (C6114='2.1.trackMPD'!D:D)*
             (D6114/10^6='2.1.trackMPD'!H:H)*
             (E6114='2.1.trackMPD'!F:F),
0))</f>
        <v>#N/A</v>
      </c>
    </row>
    <row r="6115" spans="1:9" x14ac:dyDescent="0.2">
      <c r="A6115" s="160" t="s">
        <v>30</v>
      </c>
      <c r="B6115" s="160" t="s">
        <v>1</v>
      </c>
      <c r="C6115" s="160">
        <f>_xlfn.XLOOKUP(B6115,'2.1.trackMPD'!$R$7:$R$29,'2.1.trackMPD'!$T$7:$T$29)</f>
        <v>3</v>
      </c>
      <c r="D6115" s="160">
        <v>100</v>
      </c>
      <c r="E6115" s="160" t="s">
        <v>6394</v>
      </c>
      <c r="F6115" s="160" t="s">
        <v>110</v>
      </c>
      <c r="G6115" s="160" t="s">
        <v>140</v>
      </c>
      <c r="H6115" s="160" t="s">
        <v>6392</v>
      </c>
      <c r="I6115" s="160" t="e" cm="1">
        <f t="array" ref="I6115">INDEX('2.1.trackMPD'!J:J/(24*60*60),
       MATCH(1,
             (A6115='2.1.trackMPD'!A:A)*
             (C6115='2.1.trackMPD'!D:D)*
             (D6115/10^6='2.1.trackMPD'!H:H)*
             (E6115='2.1.trackMPD'!F:F),
0))</f>
        <v>#N/A</v>
      </c>
    </row>
    <row r="6116" spans="1:9" x14ac:dyDescent="0.2">
      <c r="A6116" s="160" t="s">
        <v>30</v>
      </c>
      <c r="B6116" s="160" t="s">
        <v>1</v>
      </c>
      <c r="C6116" s="160">
        <f>_xlfn.XLOOKUP(B6116,'2.1.trackMPD'!$R$7:$R$29,'2.1.trackMPD'!$T$7:$T$29)</f>
        <v>3</v>
      </c>
      <c r="D6116" s="160">
        <v>100</v>
      </c>
      <c r="E6116" s="160" t="s">
        <v>6394</v>
      </c>
      <c r="F6116" s="160" t="s">
        <v>110</v>
      </c>
      <c r="G6116" s="160" t="s">
        <v>124</v>
      </c>
      <c r="H6116" s="160" t="s">
        <v>6393</v>
      </c>
      <c r="I6116" s="160" t="e" cm="1">
        <f t="array" ref="I6116">INDEX('2.1.trackMPD'!K:K/(24*60*60),
       MATCH(1,
             (A6116='2.1.trackMPD'!A:A)*
             (C6116='2.1.trackMPD'!D:D)*
             (D6116/10^6='2.1.trackMPD'!H:H)*
             (E6116='2.1.trackMPD'!F:F),
0))</f>
        <v>#N/A</v>
      </c>
    </row>
    <row r="6117" spans="1:9" x14ac:dyDescent="0.2">
      <c r="A6117" s="160" t="s">
        <v>30</v>
      </c>
      <c r="B6117" s="160" t="s">
        <v>1</v>
      </c>
      <c r="C6117" s="160">
        <f>_xlfn.XLOOKUP(B6117,'2.1.trackMPD'!$R$7:$R$29,'2.1.trackMPD'!$T$7:$T$29)</f>
        <v>3</v>
      </c>
      <c r="D6117" s="160">
        <v>100</v>
      </c>
      <c r="E6117" s="160" t="s">
        <v>6394</v>
      </c>
      <c r="F6117" s="160" t="s">
        <v>110</v>
      </c>
      <c r="G6117" s="160" t="s">
        <v>140</v>
      </c>
      <c r="H6117" s="160" t="s">
        <v>6393</v>
      </c>
      <c r="I6117" s="160" t="e" cm="1">
        <f t="array" ref="I6117">INDEX('2.1.trackMPD'!L:L/(24*60*60),
       MATCH(1,
             (A6117='2.1.trackMPD'!A:A)*
             (C6117='2.1.trackMPD'!D:D)*
             (D6117/10^6='2.1.trackMPD'!H:H)*
             (E6117='2.1.trackMPD'!F:F),
0))</f>
        <v>#N/A</v>
      </c>
    </row>
    <row r="6118" spans="1:9" x14ac:dyDescent="0.2">
      <c r="A6118" s="160" t="s">
        <v>30</v>
      </c>
      <c r="B6118" s="160" t="s">
        <v>1</v>
      </c>
      <c r="C6118" s="160">
        <f>_xlfn.XLOOKUP(B6118,'2.1.trackMPD'!$R$7:$R$29,'2.1.trackMPD'!$T$7:$T$29)</f>
        <v>3</v>
      </c>
      <c r="D6118" s="160">
        <v>1000</v>
      </c>
      <c r="E6118" s="160" t="s">
        <v>6394</v>
      </c>
      <c r="F6118" s="160" t="s">
        <v>110</v>
      </c>
      <c r="G6118" s="160" t="s">
        <v>124</v>
      </c>
      <c r="H6118" s="160" t="s">
        <v>6392</v>
      </c>
      <c r="I6118" s="160" cm="1">
        <f t="array" ref="I6118">INDEX('2.1.trackMPD'!I:I/(24*60*60),
       MATCH(1,
             (A6118='2.1.trackMPD'!A:A)*
             (C6118='2.1.trackMPD'!D:D)*
             (D6118/10^6='2.1.trackMPD'!H:H)*
             (E6118='2.1.trackMPD'!F:F),
0))</f>
        <v>3.9690234953703701E-7</v>
      </c>
    </row>
    <row r="6119" spans="1:9" x14ac:dyDescent="0.2">
      <c r="A6119" s="160" t="s">
        <v>30</v>
      </c>
      <c r="B6119" s="160" t="s">
        <v>1</v>
      </c>
      <c r="C6119" s="160">
        <f>_xlfn.XLOOKUP(B6119,'2.1.trackMPD'!$R$7:$R$29,'2.1.trackMPD'!$T$7:$T$29)</f>
        <v>3</v>
      </c>
      <c r="D6119" s="160">
        <v>1000</v>
      </c>
      <c r="E6119" s="160" t="s">
        <v>6394</v>
      </c>
      <c r="F6119" s="160" t="s">
        <v>110</v>
      </c>
      <c r="G6119" s="160" t="s">
        <v>140</v>
      </c>
      <c r="H6119" s="160" t="s">
        <v>6392</v>
      </c>
      <c r="I6119" s="160" cm="1">
        <f t="array" ref="I6119">INDEX('2.1.trackMPD'!J:J/(24*60*60),
       MATCH(1,
             (A6119='2.1.trackMPD'!A:A)*
             (C6119='2.1.trackMPD'!D:D)*
             (D6119/10^6='2.1.trackMPD'!H:H)*
             (E6119='2.1.trackMPD'!F:F),
0))</f>
        <v>8.1436049409722215E-5</v>
      </c>
    </row>
    <row r="6120" spans="1:9" x14ac:dyDescent="0.2">
      <c r="A6120" s="160" t="s">
        <v>30</v>
      </c>
      <c r="B6120" s="160" t="s">
        <v>1</v>
      </c>
      <c r="C6120" s="160">
        <f>_xlfn.XLOOKUP(B6120,'2.1.trackMPD'!$R$7:$R$29,'2.1.trackMPD'!$T$7:$T$29)</f>
        <v>3</v>
      </c>
      <c r="D6120" s="160">
        <v>1000</v>
      </c>
      <c r="E6120" s="160" t="s">
        <v>6394</v>
      </c>
      <c r="F6120" s="160" t="s">
        <v>110</v>
      </c>
      <c r="G6120" s="160" t="s">
        <v>124</v>
      </c>
      <c r="H6120" s="160" t="s">
        <v>6393</v>
      </c>
      <c r="I6120" s="160" cm="1">
        <f t="array" ref="I6120">INDEX('2.1.trackMPD'!K:K/(24*60*60),
       MATCH(1,
             (A6120='2.1.trackMPD'!A:A)*
             (C6120='2.1.trackMPD'!D:D)*
             (D6120/10^6='2.1.trackMPD'!H:H)*
             (E6120='2.1.trackMPD'!F:F),
0))</f>
        <v>0</v>
      </c>
    </row>
    <row r="6121" spans="1:9" x14ac:dyDescent="0.2">
      <c r="A6121" s="160" t="s">
        <v>30</v>
      </c>
      <c r="B6121" s="160" t="s">
        <v>1</v>
      </c>
      <c r="C6121" s="160">
        <f>_xlfn.XLOOKUP(B6121,'2.1.trackMPD'!$R$7:$R$29,'2.1.trackMPD'!$T$7:$T$29)</f>
        <v>3</v>
      </c>
      <c r="D6121" s="160">
        <v>1000</v>
      </c>
      <c r="E6121" s="160" t="s">
        <v>6394</v>
      </c>
      <c r="F6121" s="160" t="s">
        <v>110</v>
      </c>
      <c r="G6121" s="160" t="s">
        <v>140</v>
      </c>
      <c r="H6121" s="160" t="s">
        <v>6393</v>
      </c>
      <c r="I6121" s="160" cm="1">
        <f t="array" ref="I6121">INDEX('2.1.trackMPD'!L:L/(24*60*60),
       MATCH(1,
             (A6121='2.1.trackMPD'!A:A)*
             (C6121='2.1.trackMPD'!D:D)*
             (D6121/10^6='2.1.trackMPD'!H:H)*
             (E6121='2.1.trackMPD'!F:F),
0))</f>
        <v>7.8809222222222214E-7</v>
      </c>
    </row>
    <row r="6122" spans="1:9" x14ac:dyDescent="0.2">
      <c r="A6122" s="160" t="s">
        <v>30</v>
      </c>
      <c r="B6122" s="160" t="s">
        <v>1</v>
      </c>
      <c r="C6122" s="160">
        <f>_xlfn.XLOOKUP(B6122,'2.1.trackMPD'!$R$7:$R$29,'2.1.trackMPD'!$T$7:$T$29)</f>
        <v>3</v>
      </c>
      <c r="D6122" s="160">
        <v>5000</v>
      </c>
      <c r="E6122" s="160" t="s">
        <v>6394</v>
      </c>
      <c r="F6122" s="160" t="s">
        <v>110</v>
      </c>
      <c r="G6122" s="160" t="s">
        <v>124</v>
      </c>
      <c r="H6122" s="160" t="s">
        <v>6392</v>
      </c>
      <c r="I6122" s="160" cm="1">
        <f t="array" ref="I6122">INDEX('2.1.trackMPD'!I:I/(24*60*60),
       MATCH(1,
             (A6122='2.1.trackMPD'!A:A)*
             (C6122='2.1.trackMPD'!D:D)*
             (D6122/10^6='2.1.trackMPD'!H:H)*
             (E6122='2.1.trackMPD'!F:F),
0))</f>
        <v>2.9344916666666667E-7</v>
      </c>
    </row>
    <row r="6123" spans="1:9" x14ac:dyDescent="0.2">
      <c r="A6123" s="160" t="s">
        <v>30</v>
      </c>
      <c r="B6123" s="160" t="s">
        <v>1</v>
      </c>
      <c r="C6123" s="160">
        <f>_xlfn.XLOOKUP(B6123,'2.1.trackMPD'!$R$7:$R$29,'2.1.trackMPD'!$T$7:$T$29)</f>
        <v>3</v>
      </c>
      <c r="D6123" s="160">
        <v>5000</v>
      </c>
      <c r="E6123" s="160" t="s">
        <v>6394</v>
      </c>
      <c r="F6123" s="160" t="s">
        <v>110</v>
      </c>
      <c r="G6123" s="160" t="s">
        <v>140</v>
      </c>
      <c r="H6123" s="160" t="s">
        <v>6392</v>
      </c>
      <c r="I6123" s="160" cm="1">
        <f t="array" ref="I6123">INDEX('2.1.trackMPD'!J:J/(24*60*60),
       MATCH(1,
             (A6123='2.1.trackMPD'!A:A)*
             (C6123='2.1.trackMPD'!D:D)*
             (D6123/10^6='2.1.trackMPD'!H:H)*
             (E6123='2.1.trackMPD'!F:F),
0))</f>
        <v>1.0484589513888888E-5</v>
      </c>
    </row>
    <row r="6124" spans="1:9" x14ac:dyDescent="0.2">
      <c r="A6124" s="160" t="s">
        <v>30</v>
      </c>
      <c r="B6124" s="160" t="s">
        <v>1</v>
      </c>
      <c r="C6124" s="160">
        <f>_xlfn.XLOOKUP(B6124,'2.1.trackMPD'!$R$7:$R$29,'2.1.trackMPD'!$T$7:$T$29)</f>
        <v>3</v>
      </c>
      <c r="D6124" s="160">
        <v>5000</v>
      </c>
      <c r="E6124" s="160" t="s">
        <v>6394</v>
      </c>
      <c r="F6124" s="160" t="s">
        <v>110</v>
      </c>
      <c r="G6124" s="160" t="s">
        <v>124</v>
      </c>
      <c r="H6124" s="160" t="s">
        <v>6393</v>
      </c>
      <c r="I6124" s="160" cm="1">
        <f t="array" ref="I6124">INDEX('2.1.trackMPD'!K:K/(24*60*60),
       MATCH(1,
             (A6124='2.1.trackMPD'!A:A)*
             (C6124='2.1.trackMPD'!D:D)*
             (D6124/10^6='2.1.trackMPD'!H:H)*
             (E6124='2.1.trackMPD'!F:F),
0))</f>
        <v>2.6691724537037037E-7</v>
      </c>
    </row>
    <row r="6125" spans="1:9" x14ac:dyDescent="0.2">
      <c r="A6125" s="160" t="s">
        <v>30</v>
      </c>
      <c r="B6125" s="160" t="s">
        <v>1</v>
      </c>
      <c r="C6125" s="160">
        <f>_xlfn.XLOOKUP(B6125,'2.1.trackMPD'!$R$7:$R$29,'2.1.trackMPD'!$T$7:$T$29)</f>
        <v>3</v>
      </c>
      <c r="D6125" s="160">
        <v>5000</v>
      </c>
      <c r="E6125" s="160" t="s">
        <v>6394</v>
      </c>
      <c r="F6125" s="160" t="s">
        <v>110</v>
      </c>
      <c r="G6125" s="160" t="s">
        <v>140</v>
      </c>
      <c r="H6125" s="160" t="s">
        <v>6393</v>
      </c>
      <c r="I6125" s="160" cm="1">
        <f t="array" ref="I6125">INDEX('2.1.trackMPD'!L:L/(24*60*60),
       MATCH(1,
             (A6125='2.1.trackMPD'!A:A)*
             (C6125='2.1.trackMPD'!D:D)*
             (D6125/10^6='2.1.trackMPD'!H:H)*
             (E6125='2.1.trackMPD'!F:F),
0))</f>
        <v>5.7350526620370363E-7</v>
      </c>
    </row>
    <row r="6126" spans="1:9" x14ac:dyDescent="0.2">
      <c r="A6126" s="160" t="s">
        <v>30</v>
      </c>
      <c r="B6126" s="160" t="s">
        <v>1</v>
      </c>
      <c r="C6126" s="160">
        <f>_xlfn.XLOOKUP(B6126,'2.1.trackMPD'!$R$7:$R$29,'2.1.trackMPD'!$T$7:$T$29)</f>
        <v>3</v>
      </c>
      <c r="D6126" s="160">
        <v>1</v>
      </c>
      <c r="E6126" s="160" t="s">
        <v>6395</v>
      </c>
      <c r="F6126" s="160" t="s">
        <v>110</v>
      </c>
      <c r="G6126" s="160" t="s">
        <v>124</v>
      </c>
      <c r="H6126" s="160" t="s">
        <v>6392</v>
      </c>
      <c r="I6126" s="160" t="e" cm="1">
        <f t="array" ref="I6126">INDEX('2.1.trackMPD'!I:I/(24*60*60),
       MATCH(1,
             (A6126='2.1.trackMPD'!A:A)*
             (C6126='2.1.trackMPD'!D:D)*
             (D6126/10^6='2.1.trackMPD'!H:H)*
             (E6126='2.1.trackMPD'!F:F),
0))</f>
        <v>#N/A</v>
      </c>
    </row>
    <row r="6127" spans="1:9" x14ac:dyDescent="0.2">
      <c r="A6127" s="160" t="s">
        <v>30</v>
      </c>
      <c r="B6127" s="160" t="s">
        <v>1</v>
      </c>
      <c r="C6127" s="160">
        <f>_xlfn.XLOOKUP(B6127,'2.1.trackMPD'!$R$7:$R$29,'2.1.trackMPD'!$T$7:$T$29)</f>
        <v>3</v>
      </c>
      <c r="D6127" s="160">
        <v>1</v>
      </c>
      <c r="E6127" s="160" t="s">
        <v>6395</v>
      </c>
      <c r="F6127" s="160" t="s">
        <v>110</v>
      </c>
      <c r="G6127" s="160" t="s">
        <v>140</v>
      </c>
      <c r="H6127" s="160" t="s">
        <v>6392</v>
      </c>
      <c r="I6127" s="160" t="e" cm="1">
        <f t="array" ref="I6127">INDEX('2.1.trackMPD'!J:J/(24*60*60),
       MATCH(1,
             (A6127='2.1.trackMPD'!A:A)*
             (C6127='2.1.trackMPD'!D:D)*
             (D6127/10^6='2.1.trackMPD'!H:H)*
             (E6127='2.1.trackMPD'!F:F),
0))</f>
        <v>#N/A</v>
      </c>
    </row>
    <row r="6128" spans="1:9" x14ac:dyDescent="0.2">
      <c r="A6128" s="160" t="s">
        <v>30</v>
      </c>
      <c r="B6128" s="160" t="s">
        <v>1</v>
      </c>
      <c r="C6128" s="160">
        <f>_xlfn.XLOOKUP(B6128,'2.1.trackMPD'!$R$7:$R$29,'2.1.trackMPD'!$T$7:$T$29)</f>
        <v>3</v>
      </c>
      <c r="D6128" s="160">
        <v>1</v>
      </c>
      <c r="E6128" s="160" t="s">
        <v>6395</v>
      </c>
      <c r="F6128" s="160" t="s">
        <v>110</v>
      </c>
      <c r="G6128" s="160" t="s">
        <v>124</v>
      </c>
      <c r="H6128" s="160" t="s">
        <v>6393</v>
      </c>
      <c r="I6128" s="160" t="e" cm="1">
        <f t="array" ref="I6128">INDEX('2.1.trackMPD'!K:K/(24*60*60),
       MATCH(1,
             (A6128='2.1.trackMPD'!A:A)*
             (C6128='2.1.trackMPD'!D:D)*
             (D6128/10^6='2.1.trackMPD'!H:H)*
             (E6128='2.1.trackMPD'!F:F),
0))</f>
        <v>#N/A</v>
      </c>
    </row>
    <row r="6129" spans="1:9" x14ac:dyDescent="0.2">
      <c r="A6129" s="160" t="s">
        <v>30</v>
      </c>
      <c r="B6129" s="160" t="s">
        <v>1</v>
      </c>
      <c r="C6129" s="160">
        <f>_xlfn.XLOOKUP(B6129,'2.1.trackMPD'!$R$7:$R$29,'2.1.trackMPD'!$T$7:$T$29)</f>
        <v>3</v>
      </c>
      <c r="D6129" s="160">
        <v>1</v>
      </c>
      <c r="E6129" s="160" t="s">
        <v>6395</v>
      </c>
      <c r="F6129" s="160" t="s">
        <v>110</v>
      </c>
      <c r="G6129" s="160" t="s">
        <v>140</v>
      </c>
      <c r="H6129" s="160" t="s">
        <v>6393</v>
      </c>
      <c r="I6129" s="160" t="e" cm="1">
        <f t="array" ref="I6129">INDEX('2.1.trackMPD'!L:L/(24*60*60),
       MATCH(1,
             (A6129='2.1.trackMPD'!A:A)*
             (C6129='2.1.trackMPD'!D:D)*
             (D6129/10^6='2.1.trackMPD'!H:H)*
             (E6129='2.1.trackMPD'!F:F),
0))</f>
        <v>#N/A</v>
      </c>
    </row>
    <row r="6130" spans="1:9" x14ac:dyDescent="0.2">
      <c r="A6130" s="160" t="s">
        <v>30</v>
      </c>
      <c r="B6130" s="160" t="s">
        <v>1</v>
      </c>
      <c r="C6130" s="160">
        <f>_xlfn.XLOOKUP(B6130,'2.1.trackMPD'!$R$7:$R$29,'2.1.trackMPD'!$T$7:$T$29)</f>
        <v>3</v>
      </c>
      <c r="D6130" s="160">
        <v>10</v>
      </c>
      <c r="E6130" s="160" t="s">
        <v>6395</v>
      </c>
      <c r="F6130" s="160" t="s">
        <v>110</v>
      </c>
      <c r="G6130" s="160" t="s">
        <v>124</v>
      </c>
      <c r="H6130" s="160" t="s">
        <v>6392</v>
      </c>
      <c r="I6130" s="160" t="e" cm="1">
        <f t="array" ref="I6130">INDEX('2.1.trackMPD'!I:I/(24*60*60),
       MATCH(1,
             (A6130='2.1.trackMPD'!A:A)*
             (C6130='2.1.trackMPD'!D:D)*
             (D6130/10^6='2.1.trackMPD'!H:H)*
             (E6130='2.1.trackMPD'!F:F),
0))</f>
        <v>#N/A</v>
      </c>
    </row>
    <row r="6131" spans="1:9" x14ac:dyDescent="0.2">
      <c r="A6131" s="160" t="s">
        <v>30</v>
      </c>
      <c r="B6131" s="160" t="s">
        <v>1</v>
      </c>
      <c r="C6131" s="160">
        <f>_xlfn.XLOOKUP(B6131,'2.1.trackMPD'!$R$7:$R$29,'2.1.trackMPD'!$T$7:$T$29)</f>
        <v>3</v>
      </c>
      <c r="D6131" s="160">
        <v>10</v>
      </c>
      <c r="E6131" s="160" t="s">
        <v>6395</v>
      </c>
      <c r="F6131" s="160" t="s">
        <v>110</v>
      </c>
      <c r="G6131" s="160" t="s">
        <v>140</v>
      </c>
      <c r="H6131" s="160" t="s">
        <v>6392</v>
      </c>
      <c r="I6131" s="160" t="e" cm="1">
        <f t="array" ref="I6131">INDEX('2.1.trackMPD'!J:J/(24*60*60),
       MATCH(1,
             (A6131='2.1.trackMPD'!A:A)*
             (C6131='2.1.trackMPD'!D:D)*
             (D6131/10^6='2.1.trackMPD'!H:H)*
             (E6131='2.1.trackMPD'!F:F),
0))</f>
        <v>#N/A</v>
      </c>
    </row>
    <row r="6132" spans="1:9" x14ac:dyDescent="0.2">
      <c r="A6132" s="160" t="s">
        <v>30</v>
      </c>
      <c r="B6132" s="160" t="s">
        <v>1</v>
      </c>
      <c r="C6132" s="160">
        <f>_xlfn.XLOOKUP(B6132,'2.1.trackMPD'!$R$7:$R$29,'2.1.trackMPD'!$T$7:$T$29)</f>
        <v>3</v>
      </c>
      <c r="D6132" s="160">
        <v>10</v>
      </c>
      <c r="E6132" s="160" t="s">
        <v>6395</v>
      </c>
      <c r="F6132" s="160" t="s">
        <v>110</v>
      </c>
      <c r="G6132" s="160" t="s">
        <v>124</v>
      </c>
      <c r="H6132" s="160" t="s">
        <v>6393</v>
      </c>
      <c r="I6132" s="160" t="e" cm="1">
        <f t="array" ref="I6132">INDEX('2.1.trackMPD'!K:K/(24*60*60),
       MATCH(1,
             (A6132='2.1.trackMPD'!A:A)*
             (C6132='2.1.trackMPD'!D:D)*
             (D6132/10^6='2.1.trackMPD'!H:H)*
             (E6132='2.1.trackMPD'!F:F),
0))</f>
        <v>#N/A</v>
      </c>
    </row>
    <row r="6133" spans="1:9" x14ac:dyDescent="0.2">
      <c r="A6133" s="160" t="s">
        <v>30</v>
      </c>
      <c r="B6133" s="160" t="s">
        <v>1</v>
      </c>
      <c r="C6133" s="160">
        <f>_xlfn.XLOOKUP(B6133,'2.1.trackMPD'!$R$7:$R$29,'2.1.trackMPD'!$T$7:$T$29)</f>
        <v>3</v>
      </c>
      <c r="D6133" s="160">
        <v>10</v>
      </c>
      <c r="E6133" s="160" t="s">
        <v>6395</v>
      </c>
      <c r="F6133" s="160" t="s">
        <v>110</v>
      </c>
      <c r="G6133" s="160" t="s">
        <v>140</v>
      </c>
      <c r="H6133" s="160" t="s">
        <v>6393</v>
      </c>
      <c r="I6133" s="160" t="e" cm="1">
        <f t="array" ref="I6133">INDEX('2.1.trackMPD'!L:L/(24*60*60),
       MATCH(1,
             (A6133='2.1.trackMPD'!A:A)*
             (C6133='2.1.trackMPD'!D:D)*
             (D6133/10^6='2.1.trackMPD'!H:H)*
             (E6133='2.1.trackMPD'!F:F),
0))</f>
        <v>#N/A</v>
      </c>
    </row>
    <row r="6134" spans="1:9" x14ac:dyDescent="0.2">
      <c r="A6134" s="160" t="s">
        <v>30</v>
      </c>
      <c r="B6134" s="160" t="s">
        <v>1</v>
      </c>
      <c r="C6134" s="160">
        <f>_xlfn.XLOOKUP(B6134,'2.1.trackMPD'!$R$7:$R$29,'2.1.trackMPD'!$T$7:$T$29)</f>
        <v>3</v>
      </c>
      <c r="D6134" s="160">
        <v>100</v>
      </c>
      <c r="E6134" s="160" t="s">
        <v>6395</v>
      </c>
      <c r="F6134" s="160" t="s">
        <v>110</v>
      </c>
      <c r="G6134" s="160" t="s">
        <v>124</v>
      </c>
      <c r="H6134" s="160" t="s">
        <v>6392</v>
      </c>
      <c r="I6134" s="160" t="e" cm="1">
        <f t="array" ref="I6134">INDEX('2.1.trackMPD'!I:I/(24*60*60),
       MATCH(1,
             (A6134='2.1.trackMPD'!A:A)*
             (C6134='2.1.trackMPD'!D:D)*
             (D6134/10^6='2.1.trackMPD'!H:H)*
             (E6134='2.1.trackMPD'!F:F),
0))</f>
        <v>#N/A</v>
      </c>
    </row>
    <row r="6135" spans="1:9" x14ac:dyDescent="0.2">
      <c r="A6135" s="160" t="s">
        <v>30</v>
      </c>
      <c r="B6135" s="160" t="s">
        <v>1</v>
      </c>
      <c r="C6135" s="160">
        <f>_xlfn.XLOOKUP(B6135,'2.1.trackMPD'!$R$7:$R$29,'2.1.trackMPD'!$T$7:$T$29)</f>
        <v>3</v>
      </c>
      <c r="D6135" s="160">
        <v>100</v>
      </c>
      <c r="E6135" s="160" t="s">
        <v>6395</v>
      </c>
      <c r="F6135" s="160" t="s">
        <v>110</v>
      </c>
      <c r="G6135" s="160" t="s">
        <v>140</v>
      </c>
      <c r="H6135" s="160" t="s">
        <v>6392</v>
      </c>
      <c r="I6135" s="160" t="e" cm="1">
        <f t="array" ref="I6135">INDEX('2.1.trackMPD'!J:J/(24*60*60),
       MATCH(1,
             (A6135='2.1.trackMPD'!A:A)*
             (C6135='2.1.trackMPD'!D:D)*
             (D6135/10^6='2.1.trackMPD'!H:H)*
             (E6135='2.1.trackMPD'!F:F),
0))</f>
        <v>#N/A</v>
      </c>
    </row>
    <row r="6136" spans="1:9" x14ac:dyDescent="0.2">
      <c r="A6136" s="160" t="s">
        <v>30</v>
      </c>
      <c r="B6136" s="160" t="s">
        <v>1</v>
      </c>
      <c r="C6136" s="160">
        <f>_xlfn.XLOOKUP(B6136,'2.1.trackMPD'!$R$7:$R$29,'2.1.trackMPD'!$T$7:$T$29)</f>
        <v>3</v>
      </c>
      <c r="D6136" s="160">
        <v>100</v>
      </c>
      <c r="E6136" s="160" t="s">
        <v>6395</v>
      </c>
      <c r="F6136" s="160" t="s">
        <v>110</v>
      </c>
      <c r="G6136" s="160" t="s">
        <v>124</v>
      </c>
      <c r="H6136" s="160" t="s">
        <v>6393</v>
      </c>
      <c r="I6136" s="160" t="e" cm="1">
        <f t="array" ref="I6136">INDEX('2.1.trackMPD'!K:K/(24*60*60),
       MATCH(1,
             (A6136='2.1.trackMPD'!A:A)*
             (C6136='2.1.trackMPD'!D:D)*
             (D6136/10^6='2.1.trackMPD'!H:H)*
             (E6136='2.1.trackMPD'!F:F),
0))</f>
        <v>#N/A</v>
      </c>
    </row>
    <row r="6137" spans="1:9" x14ac:dyDescent="0.2">
      <c r="A6137" s="160" t="s">
        <v>30</v>
      </c>
      <c r="B6137" s="160" t="s">
        <v>1</v>
      </c>
      <c r="C6137" s="160">
        <f>_xlfn.XLOOKUP(B6137,'2.1.trackMPD'!$R$7:$R$29,'2.1.trackMPD'!$T$7:$T$29)</f>
        <v>3</v>
      </c>
      <c r="D6137" s="160">
        <v>100</v>
      </c>
      <c r="E6137" s="160" t="s">
        <v>6395</v>
      </c>
      <c r="F6137" s="160" t="s">
        <v>110</v>
      </c>
      <c r="G6137" s="160" t="s">
        <v>140</v>
      </c>
      <c r="H6137" s="160" t="s">
        <v>6393</v>
      </c>
      <c r="I6137" s="160" t="e" cm="1">
        <f t="array" ref="I6137">INDEX('2.1.trackMPD'!L:L/(24*60*60),
       MATCH(1,
             (A6137='2.1.trackMPD'!A:A)*
             (C6137='2.1.trackMPD'!D:D)*
             (D6137/10^6='2.1.trackMPD'!H:H)*
             (E6137='2.1.trackMPD'!F:F),
0))</f>
        <v>#N/A</v>
      </c>
    </row>
    <row r="6138" spans="1:9" x14ac:dyDescent="0.2">
      <c r="A6138" s="160" t="s">
        <v>30</v>
      </c>
      <c r="B6138" s="160" t="s">
        <v>13</v>
      </c>
      <c r="C6138" s="160">
        <f>_xlfn.XLOOKUP(B6138,'2.1.trackMPD'!$R$7:$R$29,'2.1.trackMPD'!$T$7:$T$29)</f>
        <v>6</v>
      </c>
      <c r="D6138" s="160">
        <v>1</v>
      </c>
      <c r="E6138" s="160" t="s">
        <v>6390</v>
      </c>
      <c r="F6138" s="160" t="s">
        <v>110</v>
      </c>
      <c r="G6138" s="160" t="s">
        <v>124</v>
      </c>
      <c r="H6138" s="160" t="s">
        <v>6392</v>
      </c>
      <c r="I6138" s="160" cm="1">
        <f t="array" ref="I6138">INDEX('2.1.trackMPD'!I:I/(24*60*60),
       MATCH(1,
             (A6138='2.1.trackMPD'!A:A)*
             (C6138='2.1.trackMPD'!D:D)*
             (D6138/10^6='2.1.trackMPD'!H:H)*
             (E6138='2.1.trackMPD'!F:F),
0))</f>
        <v>4.9964811342592585E-7</v>
      </c>
    </row>
    <row r="6139" spans="1:9" x14ac:dyDescent="0.2">
      <c r="A6139" s="160" t="s">
        <v>30</v>
      </c>
      <c r="B6139" s="160" t="s">
        <v>13</v>
      </c>
      <c r="C6139" s="160">
        <f>_xlfn.XLOOKUP(B6139,'2.1.trackMPD'!$R$7:$R$29,'2.1.trackMPD'!$T$7:$T$29)</f>
        <v>6</v>
      </c>
      <c r="D6139" s="160">
        <v>1</v>
      </c>
      <c r="E6139" s="160" t="s">
        <v>6390</v>
      </c>
      <c r="F6139" s="160" t="s">
        <v>110</v>
      </c>
      <c r="G6139" s="160" t="s">
        <v>140</v>
      </c>
      <c r="H6139" s="160" t="s">
        <v>6392</v>
      </c>
      <c r="I6139" s="160" cm="1">
        <f t="array" ref="I6139">INDEX('2.1.trackMPD'!J:J/(24*60*60),
       MATCH(1,
             (A6139='2.1.trackMPD'!A:A)*
             (C6139='2.1.trackMPD'!D:D)*
             (D6139/10^6='2.1.trackMPD'!H:H)*
             (E6139='2.1.trackMPD'!F:F),
0))</f>
        <v>1.023820386574074E-5</v>
      </c>
    </row>
    <row r="6140" spans="1:9" x14ac:dyDescent="0.2">
      <c r="A6140" s="160" t="s">
        <v>30</v>
      </c>
      <c r="B6140" s="160" t="s">
        <v>13</v>
      </c>
      <c r="C6140" s="160">
        <f>_xlfn.XLOOKUP(B6140,'2.1.trackMPD'!$R$7:$R$29,'2.1.trackMPD'!$T$7:$T$29)</f>
        <v>6</v>
      </c>
      <c r="D6140" s="160">
        <v>1</v>
      </c>
      <c r="E6140" s="160" t="s">
        <v>6390</v>
      </c>
      <c r="F6140" s="160" t="s">
        <v>110</v>
      </c>
      <c r="G6140" s="160" t="s">
        <v>124</v>
      </c>
      <c r="H6140" s="160" t="s">
        <v>6393</v>
      </c>
      <c r="I6140" s="160" cm="1">
        <f t="array" ref="I6140">INDEX('2.1.trackMPD'!K:K/(24*60*60),
       MATCH(1,
             (A6140='2.1.trackMPD'!A:A)*
             (C6140='2.1.trackMPD'!D:D)*
             (D6140/10^6='2.1.trackMPD'!H:H)*
             (E6140='2.1.trackMPD'!F:F),
0))</f>
        <v>1.9038915509259259E-7</v>
      </c>
    </row>
    <row r="6141" spans="1:9" x14ac:dyDescent="0.2">
      <c r="A6141" s="160" t="s">
        <v>30</v>
      </c>
      <c r="B6141" s="160" t="s">
        <v>13</v>
      </c>
      <c r="C6141" s="160">
        <f>_xlfn.XLOOKUP(B6141,'2.1.trackMPD'!$R$7:$R$29,'2.1.trackMPD'!$T$7:$T$29)</f>
        <v>6</v>
      </c>
      <c r="D6141" s="160">
        <v>1</v>
      </c>
      <c r="E6141" s="160" t="s">
        <v>6390</v>
      </c>
      <c r="F6141" s="160" t="s">
        <v>110</v>
      </c>
      <c r="G6141" s="160" t="s">
        <v>140</v>
      </c>
      <c r="H6141" s="160" t="s">
        <v>6393</v>
      </c>
      <c r="I6141" s="160" cm="1">
        <f t="array" ref="I6141">INDEX('2.1.trackMPD'!L:L/(24*60*60),
       MATCH(1,
             (A6141='2.1.trackMPD'!A:A)*
             (C6141='2.1.trackMPD'!D:D)*
             (D6141/10^6='2.1.trackMPD'!H:H)*
             (E6141='2.1.trackMPD'!F:F),
0))</f>
        <v>2.7286724537037039E-7</v>
      </c>
    </row>
    <row r="6142" spans="1:9" x14ac:dyDescent="0.2">
      <c r="A6142" s="160" t="s">
        <v>30</v>
      </c>
      <c r="B6142" s="160" t="s">
        <v>13</v>
      </c>
      <c r="C6142" s="160">
        <f>_xlfn.XLOOKUP(B6142,'2.1.trackMPD'!$R$7:$R$29,'2.1.trackMPD'!$T$7:$T$29)</f>
        <v>6</v>
      </c>
      <c r="D6142" s="160">
        <v>10</v>
      </c>
      <c r="E6142" s="160" t="s">
        <v>6390</v>
      </c>
      <c r="F6142" s="160" t="s">
        <v>110</v>
      </c>
      <c r="G6142" s="160" t="s">
        <v>124</v>
      </c>
      <c r="H6142" s="160" t="s">
        <v>6392</v>
      </c>
      <c r="I6142" s="160" cm="1">
        <f t="array" ref="I6142">INDEX('2.1.trackMPD'!I:I/(24*60*60),
       MATCH(1,
             (A6142='2.1.trackMPD'!A:A)*
             (C6142='2.1.trackMPD'!D:D)*
             (D6142/10^6='2.1.trackMPD'!H:H)*
             (E6142='2.1.trackMPD'!F:F),
0))</f>
        <v>2.7210218981481485E-6</v>
      </c>
    </row>
    <row r="6143" spans="1:9" x14ac:dyDescent="0.2">
      <c r="A6143" s="160" t="s">
        <v>30</v>
      </c>
      <c r="B6143" s="160" t="s">
        <v>13</v>
      </c>
      <c r="C6143" s="160">
        <f>_xlfn.XLOOKUP(B6143,'2.1.trackMPD'!$R$7:$R$29,'2.1.trackMPD'!$T$7:$T$29)</f>
        <v>6</v>
      </c>
      <c r="D6143" s="160">
        <v>10</v>
      </c>
      <c r="E6143" s="160" t="s">
        <v>6390</v>
      </c>
      <c r="F6143" s="160" t="s">
        <v>110</v>
      </c>
      <c r="G6143" s="160" t="s">
        <v>140</v>
      </c>
      <c r="H6143" s="160" t="s">
        <v>6392</v>
      </c>
      <c r="I6143" s="160" cm="1">
        <f t="array" ref="I6143">INDEX('2.1.trackMPD'!J:J/(24*60*60),
       MATCH(1,
             (A6143='2.1.trackMPD'!A:A)*
             (C6143='2.1.trackMPD'!D:D)*
             (D6143/10^6='2.1.trackMPD'!H:H)*
             (E6143='2.1.trackMPD'!F:F),
0))</f>
        <v>1.5877855567129629E-5</v>
      </c>
    </row>
    <row r="6144" spans="1:9" x14ac:dyDescent="0.2">
      <c r="A6144" s="160" t="s">
        <v>30</v>
      </c>
      <c r="B6144" s="160" t="s">
        <v>13</v>
      </c>
      <c r="C6144" s="160">
        <f>_xlfn.XLOOKUP(B6144,'2.1.trackMPD'!$R$7:$R$29,'2.1.trackMPD'!$T$7:$T$29)</f>
        <v>6</v>
      </c>
      <c r="D6144" s="160">
        <v>10</v>
      </c>
      <c r="E6144" s="160" t="s">
        <v>6390</v>
      </c>
      <c r="F6144" s="160" t="s">
        <v>110</v>
      </c>
      <c r="G6144" s="160" t="s">
        <v>124</v>
      </c>
      <c r="H6144" s="160" t="s">
        <v>6393</v>
      </c>
      <c r="I6144" s="160" cm="1">
        <f t="array" ref="I6144">INDEX('2.1.trackMPD'!K:K/(24*60*60),
       MATCH(1,
             (A6144='2.1.trackMPD'!A:A)*
             (C6144='2.1.trackMPD'!D:D)*
             (D6144/10^6='2.1.trackMPD'!H:H)*
             (E6144='2.1.trackMPD'!F:F),
0))</f>
        <v>1.361655775462963E-6</v>
      </c>
    </row>
    <row r="6145" spans="1:9" x14ac:dyDescent="0.2">
      <c r="A6145" s="160" t="s">
        <v>30</v>
      </c>
      <c r="B6145" s="160" t="s">
        <v>13</v>
      </c>
      <c r="C6145" s="160">
        <f>_xlfn.XLOOKUP(B6145,'2.1.trackMPD'!$R$7:$R$29,'2.1.trackMPD'!$T$7:$T$29)</f>
        <v>6</v>
      </c>
      <c r="D6145" s="160">
        <v>10</v>
      </c>
      <c r="E6145" s="160" t="s">
        <v>6390</v>
      </c>
      <c r="F6145" s="160" t="s">
        <v>110</v>
      </c>
      <c r="G6145" s="160" t="s">
        <v>140</v>
      </c>
      <c r="H6145" s="160" t="s">
        <v>6393</v>
      </c>
      <c r="I6145" s="160" cm="1">
        <f t="array" ref="I6145">INDEX('2.1.trackMPD'!L:L/(24*60*60),
       MATCH(1,
             (A6145='2.1.trackMPD'!A:A)*
             (C6145='2.1.trackMPD'!D:D)*
             (D6145/10^6='2.1.trackMPD'!H:H)*
             (E6145='2.1.trackMPD'!F:F),
0))</f>
        <v>3.0067909722222224E-7</v>
      </c>
    </row>
    <row r="6146" spans="1:9" x14ac:dyDescent="0.2">
      <c r="A6146" s="160" t="s">
        <v>30</v>
      </c>
      <c r="B6146" s="160" t="s">
        <v>13</v>
      </c>
      <c r="C6146" s="160">
        <f>_xlfn.XLOOKUP(B6146,'2.1.trackMPD'!$R$7:$R$29,'2.1.trackMPD'!$T$7:$T$29)</f>
        <v>6</v>
      </c>
      <c r="D6146" s="160">
        <v>100</v>
      </c>
      <c r="E6146" s="160" t="s">
        <v>6390</v>
      </c>
      <c r="F6146" s="160" t="s">
        <v>110</v>
      </c>
      <c r="G6146" s="160" t="s">
        <v>124</v>
      </c>
      <c r="H6146" s="160" t="s">
        <v>6392</v>
      </c>
      <c r="I6146" s="160" cm="1">
        <f t="array" ref="I6146">INDEX('2.1.trackMPD'!I:I/(24*60*60),
       MATCH(1,
             (A6146='2.1.trackMPD'!A:A)*
             (C6146='2.1.trackMPD'!D:D)*
             (D6146/10^6='2.1.trackMPD'!H:H)*
             (E6146='2.1.trackMPD'!F:F),
0))</f>
        <v>2.8827486377314814E-3</v>
      </c>
    </row>
    <row r="6147" spans="1:9" x14ac:dyDescent="0.2">
      <c r="A6147" s="160" t="s">
        <v>30</v>
      </c>
      <c r="B6147" s="160" t="s">
        <v>13</v>
      </c>
      <c r="C6147" s="160">
        <f>_xlfn.XLOOKUP(B6147,'2.1.trackMPD'!$R$7:$R$29,'2.1.trackMPD'!$T$7:$T$29)</f>
        <v>6</v>
      </c>
      <c r="D6147" s="160">
        <v>100</v>
      </c>
      <c r="E6147" s="160" t="s">
        <v>6390</v>
      </c>
      <c r="F6147" s="160" t="s">
        <v>110</v>
      </c>
      <c r="G6147" s="160" t="s">
        <v>140</v>
      </c>
      <c r="H6147" s="160" t="s">
        <v>6392</v>
      </c>
      <c r="I6147" s="160" cm="1">
        <f t="array" ref="I6147">INDEX('2.1.trackMPD'!J:J/(24*60*60),
       MATCH(1,
             (A6147='2.1.trackMPD'!A:A)*
             (C6147='2.1.trackMPD'!D:D)*
             (D6147/10^6='2.1.trackMPD'!H:H)*
             (E6147='2.1.trackMPD'!F:F),
0))</f>
        <v>1.6078842916666667E-3</v>
      </c>
    </row>
    <row r="6148" spans="1:9" x14ac:dyDescent="0.2">
      <c r="A6148" s="160" t="s">
        <v>30</v>
      </c>
      <c r="B6148" s="160" t="s">
        <v>13</v>
      </c>
      <c r="C6148" s="160">
        <f>_xlfn.XLOOKUP(B6148,'2.1.trackMPD'!$R$7:$R$29,'2.1.trackMPD'!$T$7:$T$29)</f>
        <v>6</v>
      </c>
      <c r="D6148" s="160">
        <v>100</v>
      </c>
      <c r="E6148" s="160" t="s">
        <v>6390</v>
      </c>
      <c r="F6148" s="160" t="s">
        <v>110</v>
      </c>
      <c r="G6148" s="160" t="s">
        <v>124</v>
      </c>
      <c r="H6148" s="160" t="s">
        <v>6393</v>
      </c>
      <c r="I6148" s="160" cm="1">
        <f t="array" ref="I6148">INDEX('2.1.trackMPD'!K:K/(24*60*60),
       MATCH(1,
             (A6148='2.1.trackMPD'!A:A)*
             (C6148='2.1.trackMPD'!D:D)*
             (D6148/10^6='2.1.trackMPD'!H:H)*
             (E6148='2.1.trackMPD'!F:F),
0))</f>
        <v>0</v>
      </c>
    </row>
    <row r="6149" spans="1:9" x14ac:dyDescent="0.2">
      <c r="A6149" s="160" t="s">
        <v>30</v>
      </c>
      <c r="B6149" s="160" t="s">
        <v>13</v>
      </c>
      <c r="C6149" s="160">
        <f>_xlfn.XLOOKUP(B6149,'2.1.trackMPD'!$R$7:$R$29,'2.1.trackMPD'!$T$7:$T$29)</f>
        <v>6</v>
      </c>
      <c r="D6149" s="160">
        <v>100</v>
      </c>
      <c r="E6149" s="160" t="s">
        <v>6390</v>
      </c>
      <c r="F6149" s="160" t="s">
        <v>110</v>
      </c>
      <c r="G6149" s="160" t="s">
        <v>140</v>
      </c>
      <c r="H6149" s="160" t="s">
        <v>6393</v>
      </c>
      <c r="I6149" s="160" cm="1">
        <f t="array" ref="I6149">INDEX('2.1.trackMPD'!L:L/(24*60*60),
       MATCH(1,
             (A6149='2.1.trackMPD'!A:A)*
             (C6149='2.1.trackMPD'!D:D)*
             (D6149/10^6='2.1.trackMPD'!H:H)*
             (E6149='2.1.trackMPD'!F:F),
0))</f>
        <v>0</v>
      </c>
    </row>
    <row r="6150" spans="1:9" x14ac:dyDescent="0.2">
      <c r="A6150" s="160" t="s">
        <v>30</v>
      </c>
      <c r="B6150" s="160" t="s">
        <v>13</v>
      </c>
      <c r="C6150" s="160">
        <f>_xlfn.XLOOKUP(B6150,'2.1.trackMPD'!$R$7:$R$29,'2.1.trackMPD'!$T$7:$T$29)</f>
        <v>6</v>
      </c>
      <c r="D6150" s="160">
        <v>1000</v>
      </c>
      <c r="E6150" s="160" t="s">
        <v>6390</v>
      </c>
      <c r="F6150" s="160" t="s">
        <v>110</v>
      </c>
      <c r="G6150" s="160" t="s">
        <v>124</v>
      </c>
      <c r="H6150" s="160" t="s">
        <v>6392</v>
      </c>
      <c r="I6150" s="160" cm="1">
        <f t="array" ref="I6150">INDEX('2.1.trackMPD'!I:I/(24*60*60),
       MATCH(1,
             (A6150='2.1.trackMPD'!A:A)*
             (C6150='2.1.trackMPD'!D:D)*
             (D6150/10^6='2.1.trackMPD'!H:H)*
             (E6150='2.1.trackMPD'!F:F),
0))</f>
        <v>3.7698223321759259</v>
      </c>
    </row>
    <row r="6151" spans="1:9" x14ac:dyDescent="0.2">
      <c r="A6151" s="160" t="s">
        <v>30</v>
      </c>
      <c r="B6151" s="160" t="s">
        <v>13</v>
      </c>
      <c r="C6151" s="160">
        <f>_xlfn.XLOOKUP(B6151,'2.1.trackMPD'!$R$7:$R$29,'2.1.trackMPD'!$T$7:$T$29)</f>
        <v>6</v>
      </c>
      <c r="D6151" s="160">
        <v>1000</v>
      </c>
      <c r="E6151" s="160" t="s">
        <v>6390</v>
      </c>
      <c r="F6151" s="160" t="s">
        <v>110</v>
      </c>
      <c r="G6151" s="160" t="s">
        <v>140</v>
      </c>
      <c r="H6151" s="160" t="s">
        <v>6392</v>
      </c>
      <c r="I6151" s="160" cm="1">
        <f t="array" ref="I6151">INDEX('2.1.trackMPD'!J:J/(24*60*60),
       MATCH(1,
             (A6151='2.1.trackMPD'!A:A)*
             (C6151='2.1.trackMPD'!D:D)*
             (D6151/10^6='2.1.trackMPD'!H:H)*
             (E6151='2.1.trackMPD'!F:F),
0))</f>
        <v>5.9228616747685189E-2</v>
      </c>
    </row>
    <row r="6152" spans="1:9" x14ac:dyDescent="0.2">
      <c r="A6152" s="160" t="s">
        <v>30</v>
      </c>
      <c r="B6152" s="160" t="s">
        <v>13</v>
      </c>
      <c r="C6152" s="160">
        <f>_xlfn.XLOOKUP(B6152,'2.1.trackMPD'!$R$7:$R$29,'2.1.trackMPD'!$T$7:$T$29)</f>
        <v>6</v>
      </c>
      <c r="D6152" s="160">
        <v>1000</v>
      </c>
      <c r="E6152" s="160" t="s">
        <v>6390</v>
      </c>
      <c r="F6152" s="160" t="s">
        <v>110</v>
      </c>
      <c r="G6152" s="160" t="s">
        <v>124</v>
      </c>
      <c r="H6152" s="160" t="s">
        <v>6393</v>
      </c>
      <c r="I6152" s="160" cm="1">
        <f t="array" ref="I6152">INDEX('2.1.trackMPD'!K:K/(24*60*60),
       MATCH(1,
             (A6152='2.1.trackMPD'!A:A)*
             (C6152='2.1.trackMPD'!D:D)*
             (D6152/10^6='2.1.trackMPD'!H:H)*
             (E6152='2.1.trackMPD'!F:F),
0))</f>
        <v>0</v>
      </c>
    </row>
    <row r="6153" spans="1:9" x14ac:dyDescent="0.2">
      <c r="A6153" s="160" t="s">
        <v>30</v>
      </c>
      <c r="B6153" s="160" t="s">
        <v>13</v>
      </c>
      <c r="C6153" s="160">
        <f>_xlfn.XLOOKUP(B6153,'2.1.trackMPD'!$R$7:$R$29,'2.1.trackMPD'!$T$7:$T$29)</f>
        <v>6</v>
      </c>
      <c r="D6153" s="160">
        <v>1000</v>
      </c>
      <c r="E6153" s="160" t="s">
        <v>6390</v>
      </c>
      <c r="F6153" s="160" t="s">
        <v>110</v>
      </c>
      <c r="G6153" s="160" t="s">
        <v>140</v>
      </c>
      <c r="H6153" s="160" t="s">
        <v>6393</v>
      </c>
      <c r="I6153" s="160" cm="1">
        <f t="array" ref="I6153">INDEX('2.1.trackMPD'!L:L/(24*60*60),
       MATCH(1,
             (A6153='2.1.trackMPD'!A:A)*
             (C6153='2.1.trackMPD'!D:D)*
             (D6153/10^6='2.1.trackMPD'!H:H)*
             (E6153='2.1.trackMPD'!F:F),
0))</f>
        <v>0</v>
      </c>
    </row>
    <row r="6154" spans="1:9" x14ac:dyDescent="0.2">
      <c r="A6154" s="160" t="s">
        <v>30</v>
      </c>
      <c r="B6154" s="160" t="s">
        <v>13</v>
      </c>
      <c r="C6154" s="160">
        <f>_xlfn.XLOOKUP(B6154,'2.1.trackMPD'!$R$7:$R$29,'2.1.trackMPD'!$T$7:$T$29)</f>
        <v>6</v>
      </c>
      <c r="D6154" s="160">
        <v>5000</v>
      </c>
      <c r="E6154" s="160" t="s">
        <v>6390</v>
      </c>
      <c r="F6154" s="160" t="s">
        <v>110</v>
      </c>
      <c r="G6154" s="160" t="s">
        <v>124</v>
      </c>
      <c r="H6154" s="160" t="s">
        <v>6392</v>
      </c>
      <c r="I6154" s="160" cm="1">
        <f t="array" ref="I6154">INDEX('2.1.trackMPD'!I:I/(24*60*60),
       MATCH(1,
             (A6154='2.1.trackMPD'!A:A)*
             (C6154='2.1.trackMPD'!D:D)*
             (D6154/10^6='2.1.trackMPD'!H:H)*
             (E6154='2.1.trackMPD'!F:F),
0))</f>
        <v>58.271851724537036</v>
      </c>
    </row>
    <row r="6155" spans="1:9" x14ac:dyDescent="0.2">
      <c r="A6155" s="160" t="s">
        <v>30</v>
      </c>
      <c r="B6155" s="160" t="s">
        <v>13</v>
      </c>
      <c r="C6155" s="160">
        <f>_xlfn.XLOOKUP(B6155,'2.1.trackMPD'!$R$7:$R$29,'2.1.trackMPD'!$T$7:$T$29)</f>
        <v>6</v>
      </c>
      <c r="D6155" s="160">
        <v>5000</v>
      </c>
      <c r="E6155" s="160" t="s">
        <v>6390</v>
      </c>
      <c r="F6155" s="160" t="s">
        <v>110</v>
      </c>
      <c r="G6155" s="160" t="s">
        <v>140</v>
      </c>
      <c r="H6155" s="160" t="s">
        <v>6392</v>
      </c>
      <c r="I6155" s="160" cm="1">
        <f t="array" ref="I6155">INDEX('2.1.trackMPD'!J:J/(24*60*60),
       MATCH(1,
             (A6155='2.1.trackMPD'!A:A)*
             (C6155='2.1.trackMPD'!D:D)*
             (D6155/10^6='2.1.trackMPD'!H:H)*
             (E6155='2.1.trackMPD'!F:F),
0))</f>
        <v>0.2328630119212963</v>
      </c>
    </row>
    <row r="6156" spans="1:9" x14ac:dyDescent="0.2">
      <c r="A6156" s="160" t="s">
        <v>30</v>
      </c>
      <c r="B6156" s="160" t="s">
        <v>13</v>
      </c>
      <c r="C6156" s="160">
        <f>_xlfn.XLOOKUP(B6156,'2.1.trackMPD'!$R$7:$R$29,'2.1.trackMPD'!$T$7:$T$29)</f>
        <v>6</v>
      </c>
      <c r="D6156" s="160">
        <v>5000</v>
      </c>
      <c r="E6156" s="160" t="s">
        <v>6390</v>
      </c>
      <c r="F6156" s="160" t="s">
        <v>110</v>
      </c>
      <c r="G6156" s="160" t="s">
        <v>124</v>
      </c>
      <c r="H6156" s="160" t="s">
        <v>6393</v>
      </c>
      <c r="I6156" s="160" cm="1">
        <f t="array" ref="I6156">INDEX('2.1.trackMPD'!K:K/(24*60*60),
       MATCH(1,
             (A6156='2.1.trackMPD'!A:A)*
             (C6156='2.1.trackMPD'!D:D)*
             (D6156/10^6='2.1.trackMPD'!H:H)*
             (E6156='2.1.trackMPD'!F:F),
0))</f>
        <v>0</v>
      </c>
    </row>
    <row r="6157" spans="1:9" x14ac:dyDescent="0.2">
      <c r="A6157" s="160" t="s">
        <v>30</v>
      </c>
      <c r="B6157" s="160" t="s">
        <v>13</v>
      </c>
      <c r="C6157" s="160">
        <f>_xlfn.XLOOKUP(B6157,'2.1.trackMPD'!$R$7:$R$29,'2.1.trackMPD'!$T$7:$T$29)</f>
        <v>6</v>
      </c>
      <c r="D6157" s="160">
        <v>5000</v>
      </c>
      <c r="E6157" s="160" t="s">
        <v>6390</v>
      </c>
      <c r="F6157" s="160" t="s">
        <v>110</v>
      </c>
      <c r="G6157" s="160" t="s">
        <v>140</v>
      </c>
      <c r="H6157" s="160" t="s">
        <v>6393</v>
      </c>
      <c r="I6157" s="160" cm="1">
        <f t="array" ref="I6157">INDEX('2.1.trackMPD'!L:L/(24*60*60),
       MATCH(1,
             (A6157='2.1.trackMPD'!A:A)*
             (C6157='2.1.trackMPD'!D:D)*
             (D6157/10^6='2.1.trackMPD'!H:H)*
             (E6157='2.1.trackMPD'!F:F),
0))</f>
        <v>0</v>
      </c>
    </row>
    <row r="6158" spans="1:9" x14ac:dyDescent="0.2">
      <c r="A6158" s="160" t="s">
        <v>30</v>
      </c>
      <c r="B6158" s="160" t="s">
        <v>13</v>
      </c>
      <c r="C6158" s="160">
        <f>_xlfn.XLOOKUP(B6158,'2.1.trackMPD'!$R$7:$R$29,'2.1.trackMPD'!$T$7:$T$29)</f>
        <v>6</v>
      </c>
      <c r="D6158" s="160">
        <v>1</v>
      </c>
      <c r="E6158" s="160" t="s">
        <v>6394</v>
      </c>
      <c r="F6158" s="160" t="s">
        <v>110</v>
      </c>
      <c r="G6158" s="160" t="s">
        <v>124</v>
      </c>
      <c r="H6158" s="160" t="s">
        <v>6392</v>
      </c>
      <c r="I6158" s="160" cm="1">
        <f t="array" ref="I6158">INDEX('2.1.trackMPD'!I:I/(24*60*60),
       MATCH(1,
             (A6158='2.1.trackMPD'!A:A)*
             (C6158='2.1.trackMPD'!D:D)*
             (D6158/10^6='2.1.trackMPD'!H:H)*
             (E6158='2.1.trackMPD'!F:F),
0))</f>
        <v>6.0159310185185188E-7</v>
      </c>
    </row>
    <row r="6159" spans="1:9" x14ac:dyDescent="0.2">
      <c r="A6159" s="160" t="s">
        <v>30</v>
      </c>
      <c r="B6159" s="160" t="s">
        <v>13</v>
      </c>
      <c r="C6159" s="160">
        <f>_xlfn.XLOOKUP(B6159,'2.1.trackMPD'!$R$7:$R$29,'2.1.trackMPD'!$T$7:$T$29)</f>
        <v>6</v>
      </c>
      <c r="D6159" s="160">
        <v>1</v>
      </c>
      <c r="E6159" s="160" t="s">
        <v>6394</v>
      </c>
      <c r="F6159" s="160" t="s">
        <v>110</v>
      </c>
      <c r="G6159" s="160" t="s">
        <v>140</v>
      </c>
      <c r="H6159" s="160" t="s">
        <v>6392</v>
      </c>
      <c r="I6159" s="160" cm="1">
        <f t="array" ref="I6159">INDEX('2.1.trackMPD'!J:J/(24*60*60),
       MATCH(1,
             (A6159='2.1.trackMPD'!A:A)*
             (C6159='2.1.trackMPD'!D:D)*
             (D6159/10^6='2.1.trackMPD'!H:H)*
             (E6159='2.1.trackMPD'!F:F),
0))</f>
        <v>9.2396482407407414E-6</v>
      </c>
    </row>
    <row r="6160" spans="1:9" x14ac:dyDescent="0.2">
      <c r="A6160" s="160" t="s">
        <v>30</v>
      </c>
      <c r="B6160" s="160" t="s">
        <v>13</v>
      </c>
      <c r="C6160" s="160">
        <f>_xlfn.XLOOKUP(B6160,'2.1.trackMPD'!$R$7:$R$29,'2.1.trackMPD'!$T$7:$T$29)</f>
        <v>6</v>
      </c>
      <c r="D6160" s="160">
        <v>1</v>
      </c>
      <c r="E6160" s="160" t="s">
        <v>6394</v>
      </c>
      <c r="F6160" s="160" t="s">
        <v>110</v>
      </c>
      <c r="G6160" s="160" t="s">
        <v>124</v>
      </c>
      <c r="H6160" s="160" t="s">
        <v>6393</v>
      </c>
      <c r="I6160" s="160" cm="1">
        <f t="array" ref="I6160">INDEX('2.1.trackMPD'!K:K/(24*60*60),
       MATCH(1,
             (A6160='2.1.trackMPD'!A:A)*
             (C6160='2.1.trackMPD'!D:D)*
             (D6160/10^6='2.1.trackMPD'!H:H)*
             (E6160='2.1.trackMPD'!F:F),
0))</f>
        <v>3.5438356481481482E-7</v>
      </c>
    </row>
    <row r="6161" spans="1:9" x14ac:dyDescent="0.2">
      <c r="A6161" s="160" t="s">
        <v>30</v>
      </c>
      <c r="B6161" s="160" t="s">
        <v>13</v>
      </c>
      <c r="C6161" s="160">
        <f>_xlfn.XLOOKUP(B6161,'2.1.trackMPD'!$R$7:$R$29,'2.1.trackMPD'!$T$7:$T$29)</f>
        <v>6</v>
      </c>
      <c r="D6161" s="160">
        <v>1</v>
      </c>
      <c r="E6161" s="160" t="s">
        <v>6394</v>
      </c>
      <c r="F6161" s="160" t="s">
        <v>110</v>
      </c>
      <c r="G6161" s="160" t="s">
        <v>140</v>
      </c>
      <c r="H6161" s="160" t="s">
        <v>6393</v>
      </c>
      <c r="I6161" s="160" cm="1">
        <f t="array" ref="I6161">INDEX('2.1.trackMPD'!L:L/(24*60*60),
       MATCH(1,
             (A6161='2.1.trackMPD'!A:A)*
             (C6161='2.1.trackMPD'!D:D)*
             (D6161/10^6='2.1.trackMPD'!H:H)*
             (E6161='2.1.trackMPD'!F:F),
0))</f>
        <v>1.8518518518518519E-6</v>
      </c>
    </row>
    <row r="6162" spans="1:9" x14ac:dyDescent="0.2">
      <c r="A6162" s="160" t="s">
        <v>30</v>
      </c>
      <c r="B6162" s="160" t="s">
        <v>13</v>
      </c>
      <c r="C6162" s="160">
        <f>_xlfn.XLOOKUP(B6162,'2.1.trackMPD'!$R$7:$R$29,'2.1.trackMPD'!$T$7:$T$29)</f>
        <v>6</v>
      </c>
      <c r="D6162" s="160">
        <v>10</v>
      </c>
      <c r="E6162" s="160" t="s">
        <v>6394</v>
      </c>
      <c r="F6162" s="160" t="s">
        <v>110</v>
      </c>
      <c r="G6162" s="160" t="s">
        <v>124</v>
      </c>
      <c r="H6162" s="160" t="s">
        <v>6392</v>
      </c>
      <c r="I6162" s="160" cm="1">
        <f t="array" ref="I6162">INDEX('2.1.trackMPD'!I:I/(24*60*60),
       MATCH(1,
             (A6162='2.1.trackMPD'!A:A)*
             (C6162='2.1.trackMPD'!D:D)*
             (D6162/10^6='2.1.trackMPD'!H:H)*
             (E6162='2.1.trackMPD'!F:F),
0))</f>
        <v>1.3299796111111112E-5</v>
      </c>
    </row>
    <row r="6163" spans="1:9" x14ac:dyDescent="0.2">
      <c r="A6163" s="160" t="s">
        <v>30</v>
      </c>
      <c r="B6163" s="160" t="s">
        <v>13</v>
      </c>
      <c r="C6163" s="160">
        <f>_xlfn.XLOOKUP(B6163,'2.1.trackMPD'!$R$7:$R$29,'2.1.trackMPD'!$T$7:$T$29)</f>
        <v>6</v>
      </c>
      <c r="D6163" s="160">
        <v>10</v>
      </c>
      <c r="E6163" s="160" t="s">
        <v>6394</v>
      </c>
      <c r="F6163" s="160" t="s">
        <v>110</v>
      </c>
      <c r="G6163" s="160" t="s">
        <v>140</v>
      </c>
      <c r="H6163" s="160" t="s">
        <v>6392</v>
      </c>
      <c r="I6163" s="160" cm="1">
        <f t="array" ref="I6163">INDEX('2.1.trackMPD'!J:J/(24*60*60),
       MATCH(1,
             (A6163='2.1.trackMPD'!A:A)*
             (C6163='2.1.trackMPD'!D:D)*
             (D6163/10^6='2.1.trackMPD'!H:H)*
             (E6163='2.1.trackMPD'!F:F),
0))</f>
        <v>5.5052842002314816E-5</v>
      </c>
    </row>
    <row r="6164" spans="1:9" x14ac:dyDescent="0.2">
      <c r="A6164" s="160" t="s">
        <v>30</v>
      </c>
      <c r="B6164" s="160" t="s">
        <v>13</v>
      </c>
      <c r="C6164" s="160">
        <f>_xlfn.XLOOKUP(B6164,'2.1.trackMPD'!$R$7:$R$29,'2.1.trackMPD'!$T$7:$T$29)</f>
        <v>6</v>
      </c>
      <c r="D6164" s="160">
        <v>10</v>
      </c>
      <c r="E6164" s="160" t="s">
        <v>6394</v>
      </c>
      <c r="F6164" s="160" t="s">
        <v>110</v>
      </c>
      <c r="G6164" s="160" t="s">
        <v>124</v>
      </c>
      <c r="H6164" s="160" t="s">
        <v>6393</v>
      </c>
      <c r="I6164" s="160" cm="1">
        <f t="array" ref="I6164">INDEX('2.1.trackMPD'!K:K/(24*60*60),
       MATCH(1,
             (A6164='2.1.trackMPD'!A:A)*
             (C6164='2.1.trackMPD'!D:D)*
             (D6164/10^6='2.1.trackMPD'!H:H)*
             (E6164='2.1.trackMPD'!F:F),
0))</f>
        <v>0</v>
      </c>
    </row>
    <row r="6165" spans="1:9" x14ac:dyDescent="0.2">
      <c r="A6165" s="160" t="s">
        <v>30</v>
      </c>
      <c r="B6165" s="160" t="s">
        <v>13</v>
      </c>
      <c r="C6165" s="160">
        <f>_xlfn.XLOOKUP(B6165,'2.1.trackMPD'!$R$7:$R$29,'2.1.trackMPD'!$T$7:$T$29)</f>
        <v>6</v>
      </c>
      <c r="D6165" s="160">
        <v>10</v>
      </c>
      <c r="E6165" s="160" t="s">
        <v>6394</v>
      </c>
      <c r="F6165" s="160" t="s">
        <v>110</v>
      </c>
      <c r="G6165" s="160" t="s">
        <v>140</v>
      </c>
      <c r="H6165" s="160" t="s">
        <v>6393</v>
      </c>
      <c r="I6165" s="160" cm="1">
        <f t="array" ref="I6165">INDEX('2.1.trackMPD'!L:L/(24*60*60),
       MATCH(1,
             (A6165='2.1.trackMPD'!A:A)*
             (C6165='2.1.trackMPD'!D:D)*
             (D6165/10^6='2.1.trackMPD'!H:H)*
             (E6165='2.1.trackMPD'!F:F),
0))</f>
        <v>7.1963155092592586E-7</v>
      </c>
    </row>
    <row r="6166" spans="1:9" x14ac:dyDescent="0.2">
      <c r="A6166" s="160" t="s">
        <v>30</v>
      </c>
      <c r="B6166" s="160" t="s">
        <v>13</v>
      </c>
      <c r="C6166" s="160">
        <f>_xlfn.XLOOKUP(B6166,'2.1.trackMPD'!$R$7:$R$29,'2.1.trackMPD'!$T$7:$T$29)</f>
        <v>6</v>
      </c>
      <c r="D6166" s="160">
        <v>100</v>
      </c>
      <c r="E6166" s="160" t="s">
        <v>6394</v>
      </c>
      <c r="F6166" s="160" t="s">
        <v>110</v>
      </c>
      <c r="G6166" s="160" t="s">
        <v>124</v>
      </c>
      <c r="H6166" s="160" t="s">
        <v>6392</v>
      </c>
      <c r="I6166" s="160" cm="1">
        <f t="array" ref="I6166">INDEX('2.1.trackMPD'!I:I/(24*60*60),
       MATCH(1,
             (A6166='2.1.trackMPD'!A:A)*
             (C6166='2.1.trackMPD'!D:D)*
             (D6166/10^6='2.1.trackMPD'!H:H)*
             (E6166='2.1.trackMPD'!F:F),
0))</f>
        <v>2.461078412037037E-2</v>
      </c>
    </row>
    <row r="6167" spans="1:9" x14ac:dyDescent="0.2">
      <c r="A6167" s="160" t="s">
        <v>30</v>
      </c>
      <c r="B6167" s="160" t="s">
        <v>13</v>
      </c>
      <c r="C6167" s="160">
        <f>_xlfn.XLOOKUP(B6167,'2.1.trackMPD'!$R$7:$R$29,'2.1.trackMPD'!$T$7:$T$29)</f>
        <v>6</v>
      </c>
      <c r="D6167" s="160">
        <v>100</v>
      </c>
      <c r="E6167" s="160" t="s">
        <v>6394</v>
      </c>
      <c r="F6167" s="160" t="s">
        <v>110</v>
      </c>
      <c r="G6167" s="160" t="s">
        <v>140</v>
      </c>
      <c r="H6167" s="160" t="s">
        <v>6392</v>
      </c>
      <c r="I6167" s="160" cm="1">
        <f t="array" ref="I6167">INDEX('2.1.trackMPD'!J:J/(24*60*60),
       MATCH(1,
             (A6167='2.1.trackMPD'!A:A)*
             (C6167='2.1.trackMPD'!D:D)*
             (D6167/10^6='2.1.trackMPD'!H:H)*
             (E6167='2.1.trackMPD'!F:F),
0))</f>
        <v>4.7587979768518515E-3</v>
      </c>
    </row>
    <row r="6168" spans="1:9" x14ac:dyDescent="0.2">
      <c r="A6168" s="160" t="s">
        <v>30</v>
      </c>
      <c r="B6168" s="160" t="s">
        <v>13</v>
      </c>
      <c r="C6168" s="160">
        <f>_xlfn.XLOOKUP(B6168,'2.1.trackMPD'!$R$7:$R$29,'2.1.trackMPD'!$T$7:$T$29)</f>
        <v>6</v>
      </c>
      <c r="D6168" s="160">
        <v>100</v>
      </c>
      <c r="E6168" s="160" t="s">
        <v>6394</v>
      </c>
      <c r="F6168" s="160" t="s">
        <v>110</v>
      </c>
      <c r="G6168" s="160" t="s">
        <v>124</v>
      </c>
      <c r="H6168" s="160" t="s">
        <v>6393</v>
      </c>
      <c r="I6168" s="160" cm="1">
        <f t="array" ref="I6168">INDEX('2.1.trackMPD'!K:K/(24*60*60),
       MATCH(1,
             (A6168='2.1.trackMPD'!A:A)*
             (C6168='2.1.trackMPD'!D:D)*
             (D6168/10^6='2.1.trackMPD'!H:H)*
             (E6168='2.1.trackMPD'!F:F),
0))</f>
        <v>0</v>
      </c>
    </row>
    <row r="6169" spans="1:9" x14ac:dyDescent="0.2">
      <c r="A6169" s="160" t="s">
        <v>30</v>
      </c>
      <c r="B6169" s="160" t="s">
        <v>13</v>
      </c>
      <c r="C6169" s="160">
        <f>_xlfn.XLOOKUP(B6169,'2.1.trackMPD'!$R$7:$R$29,'2.1.trackMPD'!$T$7:$T$29)</f>
        <v>6</v>
      </c>
      <c r="D6169" s="160">
        <v>100</v>
      </c>
      <c r="E6169" s="160" t="s">
        <v>6394</v>
      </c>
      <c r="F6169" s="160" t="s">
        <v>110</v>
      </c>
      <c r="G6169" s="160" t="s">
        <v>140</v>
      </c>
      <c r="H6169" s="160" t="s">
        <v>6393</v>
      </c>
      <c r="I6169" s="160" cm="1">
        <f t="array" ref="I6169">INDEX('2.1.trackMPD'!L:L/(24*60*60),
       MATCH(1,
             (A6169='2.1.trackMPD'!A:A)*
             (C6169='2.1.trackMPD'!D:D)*
             (D6169/10^6='2.1.trackMPD'!H:H)*
             (E6169='2.1.trackMPD'!F:F),
0))</f>
        <v>0</v>
      </c>
    </row>
    <row r="6170" spans="1:9" x14ac:dyDescent="0.2">
      <c r="A6170" s="160" t="s">
        <v>30</v>
      </c>
      <c r="B6170" s="160" t="s">
        <v>13</v>
      </c>
      <c r="C6170" s="160">
        <f>_xlfn.XLOOKUP(B6170,'2.1.trackMPD'!$R$7:$R$29,'2.1.trackMPD'!$T$7:$T$29)</f>
        <v>6</v>
      </c>
      <c r="D6170" s="160">
        <v>1000</v>
      </c>
      <c r="E6170" s="160" t="s">
        <v>6394</v>
      </c>
      <c r="F6170" s="160" t="s">
        <v>110</v>
      </c>
      <c r="G6170" s="160" t="s">
        <v>124</v>
      </c>
      <c r="H6170" s="160" t="s">
        <v>6392</v>
      </c>
      <c r="I6170" s="160" cm="1">
        <f t="array" ref="I6170">INDEX('2.1.trackMPD'!I:I/(24*60*60),
       MATCH(1,
             (A6170='2.1.trackMPD'!A:A)*
             (C6170='2.1.trackMPD'!D:D)*
             (D6170/10^6='2.1.trackMPD'!H:H)*
             (E6170='2.1.trackMPD'!F:F),
0))</f>
        <v>3.0701569791666667</v>
      </c>
    </row>
    <row r="6171" spans="1:9" x14ac:dyDescent="0.2">
      <c r="A6171" s="160" t="s">
        <v>30</v>
      </c>
      <c r="B6171" s="160" t="s">
        <v>13</v>
      </c>
      <c r="C6171" s="160">
        <f>_xlfn.XLOOKUP(B6171,'2.1.trackMPD'!$R$7:$R$29,'2.1.trackMPD'!$T$7:$T$29)</f>
        <v>6</v>
      </c>
      <c r="D6171" s="160">
        <v>1000</v>
      </c>
      <c r="E6171" s="160" t="s">
        <v>6394</v>
      </c>
      <c r="F6171" s="160" t="s">
        <v>110</v>
      </c>
      <c r="G6171" s="160" t="s">
        <v>140</v>
      </c>
      <c r="H6171" s="160" t="s">
        <v>6392</v>
      </c>
      <c r="I6171" s="160" cm="1">
        <f t="array" ref="I6171">INDEX('2.1.trackMPD'!J:J/(24*60*60),
       MATCH(1,
             (A6171='2.1.trackMPD'!A:A)*
             (C6171='2.1.trackMPD'!D:D)*
             (D6171/10^6='2.1.trackMPD'!H:H)*
             (E6171='2.1.trackMPD'!F:F),
0))</f>
        <v>5.3450457430555556E-2</v>
      </c>
    </row>
    <row r="6172" spans="1:9" x14ac:dyDescent="0.2">
      <c r="A6172" s="160" t="s">
        <v>30</v>
      </c>
      <c r="B6172" s="160" t="s">
        <v>13</v>
      </c>
      <c r="C6172" s="160">
        <f>_xlfn.XLOOKUP(B6172,'2.1.trackMPD'!$R$7:$R$29,'2.1.trackMPD'!$T$7:$T$29)</f>
        <v>6</v>
      </c>
      <c r="D6172" s="160">
        <v>1000</v>
      </c>
      <c r="E6172" s="160" t="s">
        <v>6394</v>
      </c>
      <c r="F6172" s="160" t="s">
        <v>110</v>
      </c>
      <c r="G6172" s="160" t="s">
        <v>124</v>
      </c>
      <c r="H6172" s="160" t="s">
        <v>6393</v>
      </c>
      <c r="I6172" s="160" cm="1">
        <f t="array" ref="I6172">INDEX('2.1.trackMPD'!K:K/(24*60*60),
       MATCH(1,
             (A6172='2.1.trackMPD'!A:A)*
             (C6172='2.1.trackMPD'!D:D)*
             (D6172/10^6='2.1.trackMPD'!H:H)*
             (E6172='2.1.trackMPD'!F:F),
0))</f>
        <v>0</v>
      </c>
    </row>
    <row r="6173" spans="1:9" x14ac:dyDescent="0.2">
      <c r="A6173" s="160" t="s">
        <v>30</v>
      </c>
      <c r="B6173" s="160" t="s">
        <v>13</v>
      </c>
      <c r="C6173" s="160">
        <f>_xlfn.XLOOKUP(B6173,'2.1.trackMPD'!$R$7:$R$29,'2.1.trackMPD'!$T$7:$T$29)</f>
        <v>6</v>
      </c>
      <c r="D6173" s="160">
        <v>1000</v>
      </c>
      <c r="E6173" s="160" t="s">
        <v>6394</v>
      </c>
      <c r="F6173" s="160" t="s">
        <v>110</v>
      </c>
      <c r="G6173" s="160" t="s">
        <v>140</v>
      </c>
      <c r="H6173" s="160" t="s">
        <v>6393</v>
      </c>
      <c r="I6173" s="160" cm="1">
        <f t="array" ref="I6173">INDEX('2.1.trackMPD'!L:L/(24*60*60),
       MATCH(1,
             (A6173='2.1.trackMPD'!A:A)*
             (C6173='2.1.trackMPD'!D:D)*
             (D6173/10^6='2.1.trackMPD'!H:H)*
             (E6173='2.1.trackMPD'!F:F),
0))</f>
        <v>0</v>
      </c>
    </row>
    <row r="6174" spans="1:9" x14ac:dyDescent="0.2">
      <c r="A6174" s="160" t="s">
        <v>30</v>
      </c>
      <c r="B6174" s="160" t="s">
        <v>13</v>
      </c>
      <c r="C6174" s="160">
        <f>_xlfn.XLOOKUP(B6174,'2.1.trackMPD'!$R$7:$R$29,'2.1.trackMPD'!$T$7:$T$29)</f>
        <v>6</v>
      </c>
      <c r="D6174" s="160">
        <v>5000</v>
      </c>
      <c r="E6174" s="160" t="s">
        <v>6394</v>
      </c>
      <c r="F6174" s="160" t="s">
        <v>110</v>
      </c>
      <c r="G6174" s="160" t="s">
        <v>124</v>
      </c>
      <c r="H6174" s="160" t="s">
        <v>6392</v>
      </c>
      <c r="I6174" s="160" cm="1">
        <f t="array" ref="I6174">INDEX('2.1.trackMPD'!I:I/(24*60*60),
       MATCH(1,
             (A6174='2.1.trackMPD'!A:A)*
             (C6174='2.1.trackMPD'!D:D)*
             (D6174/10^6='2.1.trackMPD'!H:H)*
             (E6174='2.1.trackMPD'!F:F),
0))</f>
        <v>17.966330706018518</v>
      </c>
    </row>
    <row r="6175" spans="1:9" x14ac:dyDescent="0.2">
      <c r="A6175" s="160" t="s">
        <v>30</v>
      </c>
      <c r="B6175" s="160" t="s">
        <v>13</v>
      </c>
      <c r="C6175" s="160">
        <f>_xlfn.XLOOKUP(B6175,'2.1.trackMPD'!$R$7:$R$29,'2.1.trackMPD'!$T$7:$T$29)</f>
        <v>6</v>
      </c>
      <c r="D6175" s="160">
        <v>5000</v>
      </c>
      <c r="E6175" s="160" t="s">
        <v>6394</v>
      </c>
      <c r="F6175" s="160" t="s">
        <v>110</v>
      </c>
      <c r="G6175" s="160" t="s">
        <v>140</v>
      </c>
      <c r="H6175" s="160" t="s">
        <v>6392</v>
      </c>
      <c r="I6175" s="160" cm="1">
        <f t="array" ref="I6175">INDEX('2.1.trackMPD'!J:J/(24*60*60),
       MATCH(1,
             (A6175='2.1.trackMPD'!A:A)*
             (C6175='2.1.trackMPD'!D:D)*
             (D6175/10^6='2.1.trackMPD'!H:H)*
             (E6175='2.1.trackMPD'!F:F),
0))</f>
        <v>0.1293006886574074</v>
      </c>
    </row>
    <row r="6176" spans="1:9" x14ac:dyDescent="0.2">
      <c r="A6176" s="160" t="s">
        <v>30</v>
      </c>
      <c r="B6176" s="160" t="s">
        <v>13</v>
      </c>
      <c r="C6176" s="160">
        <f>_xlfn.XLOOKUP(B6176,'2.1.trackMPD'!$R$7:$R$29,'2.1.trackMPD'!$T$7:$T$29)</f>
        <v>6</v>
      </c>
      <c r="D6176" s="160">
        <v>5000</v>
      </c>
      <c r="E6176" s="160" t="s">
        <v>6394</v>
      </c>
      <c r="F6176" s="160" t="s">
        <v>110</v>
      </c>
      <c r="G6176" s="160" t="s">
        <v>124</v>
      </c>
      <c r="H6176" s="160" t="s">
        <v>6393</v>
      </c>
      <c r="I6176" s="160" cm="1">
        <f t="array" ref="I6176">INDEX('2.1.trackMPD'!K:K/(24*60*60),
       MATCH(1,
             (A6176='2.1.trackMPD'!A:A)*
             (C6176='2.1.trackMPD'!D:D)*
             (D6176/10^6='2.1.trackMPD'!H:H)*
             (E6176='2.1.trackMPD'!F:F),
0))</f>
        <v>0</v>
      </c>
    </row>
    <row r="6177" spans="1:9" x14ac:dyDescent="0.2">
      <c r="A6177" s="160" t="s">
        <v>30</v>
      </c>
      <c r="B6177" s="160" t="s">
        <v>13</v>
      </c>
      <c r="C6177" s="160">
        <f>_xlfn.XLOOKUP(B6177,'2.1.trackMPD'!$R$7:$R$29,'2.1.trackMPD'!$T$7:$T$29)</f>
        <v>6</v>
      </c>
      <c r="D6177" s="160">
        <v>5000</v>
      </c>
      <c r="E6177" s="160" t="s">
        <v>6394</v>
      </c>
      <c r="F6177" s="160" t="s">
        <v>110</v>
      </c>
      <c r="G6177" s="160" t="s">
        <v>140</v>
      </c>
      <c r="H6177" s="160" t="s">
        <v>6393</v>
      </c>
      <c r="I6177" s="160" cm="1">
        <f t="array" ref="I6177">INDEX('2.1.trackMPD'!L:L/(24*60*60),
       MATCH(1,
             (A6177='2.1.trackMPD'!A:A)*
             (C6177='2.1.trackMPD'!D:D)*
             (D6177/10^6='2.1.trackMPD'!H:H)*
             (E6177='2.1.trackMPD'!F:F),
0))</f>
        <v>0</v>
      </c>
    </row>
    <row r="6178" spans="1:9" x14ac:dyDescent="0.2">
      <c r="A6178" s="160" t="s">
        <v>30</v>
      </c>
      <c r="B6178" s="160" t="s">
        <v>13</v>
      </c>
      <c r="C6178" s="160">
        <f>_xlfn.XLOOKUP(B6178,'2.1.trackMPD'!$R$7:$R$29,'2.1.trackMPD'!$T$7:$T$29)</f>
        <v>6</v>
      </c>
      <c r="D6178" s="160">
        <v>1</v>
      </c>
      <c r="E6178" s="160" t="s">
        <v>6395</v>
      </c>
      <c r="F6178" s="160" t="s">
        <v>110</v>
      </c>
      <c r="G6178" s="160" t="s">
        <v>124</v>
      </c>
      <c r="H6178" s="160" t="s">
        <v>6392</v>
      </c>
      <c r="I6178" s="160" t="e" cm="1">
        <f t="array" ref="I6178">INDEX('2.1.trackMPD'!I:I/(24*60*60),
       MATCH(1,
             (A6178='2.1.trackMPD'!A:A)*
             (C6178='2.1.trackMPD'!D:D)*
             (D6178/10^6='2.1.trackMPD'!H:H)*
             (E6178='2.1.trackMPD'!F:F),
0))</f>
        <v>#N/A</v>
      </c>
    </row>
    <row r="6179" spans="1:9" x14ac:dyDescent="0.2">
      <c r="A6179" s="160" t="s">
        <v>30</v>
      </c>
      <c r="B6179" s="160" t="s">
        <v>13</v>
      </c>
      <c r="C6179" s="160">
        <f>_xlfn.XLOOKUP(B6179,'2.1.trackMPD'!$R$7:$R$29,'2.1.trackMPD'!$T$7:$T$29)</f>
        <v>6</v>
      </c>
      <c r="D6179" s="160">
        <v>1</v>
      </c>
      <c r="E6179" s="160" t="s">
        <v>6395</v>
      </c>
      <c r="F6179" s="160" t="s">
        <v>110</v>
      </c>
      <c r="G6179" s="160" t="s">
        <v>140</v>
      </c>
      <c r="H6179" s="160" t="s">
        <v>6392</v>
      </c>
      <c r="I6179" s="160" t="e" cm="1">
        <f t="array" ref="I6179">INDEX('2.1.trackMPD'!J:J/(24*60*60),
       MATCH(1,
             (A6179='2.1.trackMPD'!A:A)*
             (C6179='2.1.trackMPD'!D:D)*
             (D6179/10^6='2.1.trackMPD'!H:H)*
             (E6179='2.1.trackMPD'!F:F),
0))</f>
        <v>#N/A</v>
      </c>
    </row>
    <row r="6180" spans="1:9" x14ac:dyDescent="0.2">
      <c r="A6180" s="160" t="s">
        <v>30</v>
      </c>
      <c r="B6180" s="160" t="s">
        <v>13</v>
      </c>
      <c r="C6180" s="160">
        <f>_xlfn.XLOOKUP(B6180,'2.1.trackMPD'!$R$7:$R$29,'2.1.trackMPD'!$T$7:$T$29)</f>
        <v>6</v>
      </c>
      <c r="D6180" s="160">
        <v>1</v>
      </c>
      <c r="E6180" s="160" t="s">
        <v>6395</v>
      </c>
      <c r="F6180" s="160" t="s">
        <v>110</v>
      </c>
      <c r="G6180" s="160" t="s">
        <v>124</v>
      </c>
      <c r="H6180" s="160" t="s">
        <v>6393</v>
      </c>
      <c r="I6180" s="160" t="e" cm="1">
        <f t="array" ref="I6180">INDEX('2.1.trackMPD'!K:K/(24*60*60),
       MATCH(1,
             (A6180='2.1.trackMPD'!A:A)*
             (C6180='2.1.trackMPD'!D:D)*
             (D6180/10^6='2.1.trackMPD'!H:H)*
             (E6180='2.1.trackMPD'!F:F),
0))</f>
        <v>#N/A</v>
      </c>
    </row>
    <row r="6181" spans="1:9" x14ac:dyDescent="0.2">
      <c r="A6181" s="160" t="s">
        <v>30</v>
      </c>
      <c r="B6181" s="160" t="s">
        <v>13</v>
      </c>
      <c r="C6181" s="160">
        <f>_xlfn.XLOOKUP(B6181,'2.1.trackMPD'!$R$7:$R$29,'2.1.trackMPD'!$T$7:$T$29)</f>
        <v>6</v>
      </c>
      <c r="D6181" s="160">
        <v>1</v>
      </c>
      <c r="E6181" s="160" t="s">
        <v>6395</v>
      </c>
      <c r="F6181" s="160" t="s">
        <v>110</v>
      </c>
      <c r="G6181" s="160" t="s">
        <v>140</v>
      </c>
      <c r="H6181" s="160" t="s">
        <v>6393</v>
      </c>
      <c r="I6181" s="160" t="e" cm="1">
        <f t="array" ref="I6181">INDEX('2.1.trackMPD'!L:L/(24*60*60),
       MATCH(1,
             (A6181='2.1.trackMPD'!A:A)*
             (C6181='2.1.trackMPD'!D:D)*
             (D6181/10^6='2.1.trackMPD'!H:H)*
             (E6181='2.1.trackMPD'!F:F),
0))</f>
        <v>#N/A</v>
      </c>
    </row>
    <row r="6182" spans="1:9" x14ac:dyDescent="0.2">
      <c r="A6182" s="160" t="s">
        <v>30</v>
      </c>
      <c r="B6182" s="160" t="s">
        <v>13</v>
      </c>
      <c r="C6182" s="160">
        <f>_xlfn.XLOOKUP(B6182,'2.1.trackMPD'!$R$7:$R$29,'2.1.trackMPD'!$T$7:$T$29)</f>
        <v>6</v>
      </c>
      <c r="D6182" s="160">
        <v>10</v>
      </c>
      <c r="E6182" s="160" t="s">
        <v>6395</v>
      </c>
      <c r="F6182" s="160" t="s">
        <v>110</v>
      </c>
      <c r="G6182" s="160" t="s">
        <v>124</v>
      </c>
      <c r="H6182" s="160" t="s">
        <v>6392</v>
      </c>
      <c r="I6182" s="160" t="e" cm="1">
        <f t="array" ref="I6182">INDEX('2.1.trackMPD'!I:I/(24*60*60),
       MATCH(1,
             (A6182='2.1.trackMPD'!A:A)*
             (C6182='2.1.trackMPD'!D:D)*
             (D6182/10^6='2.1.trackMPD'!H:H)*
             (E6182='2.1.trackMPD'!F:F),
0))</f>
        <v>#N/A</v>
      </c>
    </row>
    <row r="6183" spans="1:9" x14ac:dyDescent="0.2">
      <c r="A6183" s="160" t="s">
        <v>30</v>
      </c>
      <c r="B6183" s="160" t="s">
        <v>13</v>
      </c>
      <c r="C6183" s="160">
        <f>_xlfn.XLOOKUP(B6183,'2.1.trackMPD'!$R$7:$R$29,'2.1.trackMPD'!$T$7:$T$29)</f>
        <v>6</v>
      </c>
      <c r="D6183" s="160">
        <v>10</v>
      </c>
      <c r="E6183" s="160" t="s">
        <v>6395</v>
      </c>
      <c r="F6183" s="160" t="s">
        <v>110</v>
      </c>
      <c r="G6183" s="160" t="s">
        <v>140</v>
      </c>
      <c r="H6183" s="160" t="s">
        <v>6392</v>
      </c>
      <c r="I6183" s="160" t="e" cm="1">
        <f t="array" ref="I6183">INDEX('2.1.trackMPD'!J:J/(24*60*60),
       MATCH(1,
             (A6183='2.1.trackMPD'!A:A)*
             (C6183='2.1.trackMPD'!D:D)*
             (D6183/10^6='2.1.trackMPD'!H:H)*
             (E6183='2.1.trackMPD'!F:F),
0))</f>
        <v>#N/A</v>
      </c>
    </row>
    <row r="6184" spans="1:9" x14ac:dyDescent="0.2">
      <c r="A6184" s="160" t="s">
        <v>30</v>
      </c>
      <c r="B6184" s="160" t="s">
        <v>13</v>
      </c>
      <c r="C6184" s="160">
        <f>_xlfn.XLOOKUP(B6184,'2.1.trackMPD'!$R$7:$R$29,'2.1.trackMPD'!$T$7:$T$29)</f>
        <v>6</v>
      </c>
      <c r="D6184" s="160">
        <v>10</v>
      </c>
      <c r="E6184" s="160" t="s">
        <v>6395</v>
      </c>
      <c r="F6184" s="160" t="s">
        <v>110</v>
      </c>
      <c r="G6184" s="160" t="s">
        <v>124</v>
      </c>
      <c r="H6184" s="160" t="s">
        <v>6393</v>
      </c>
      <c r="I6184" s="160" t="e" cm="1">
        <f t="array" ref="I6184">INDEX('2.1.trackMPD'!K:K/(24*60*60),
       MATCH(1,
             (A6184='2.1.trackMPD'!A:A)*
             (C6184='2.1.trackMPD'!D:D)*
             (D6184/10^6='2.1.trackMPD'!H:H)*
             (E6184='2.1.trackMPD'!F:F),
0))</f>
        <v>#N/A</v>
      </c>
    </row>
    <row r="6185" spans="1:9" x14ac:dyDescent="0.2">
      <c r="A6185" s="160" t="s">
        <v>30</v>
      </c>
      <c r="B6185" s="160" t="s">
        <v>13</v>
      </c>
      <c r="C6185" s="160">
        <f>_xlfn.XLOOKUP(B6185,'2.1.trackMPD'!$R$7:$R$29,'2.1.trackMPD'!$T$7:$T$29)</f>
        <v>6</v>
      </c>
      <c r="D6185" s="160">
        <v>10</v>
      </c>
      <c r="E6185" s="160" t="s">
        <v>6395</v>
      </c>
      <c r="F6185" s="160" t="s">
        <v>110</v>
      </c>
      <c r="G6185" s="160" t="s">
        <v>140</v>
      </c>
      <c r="H6185" s="160" t="s">
        <v>6393</v>
      </c>
      <c r="I6185" s="160" t="e" cm="1">
        <f t="array" ref="I6185">INDEX('2.1.trackMPD'!L:L/(24*60*60),
       MATCH(1,
             (A6185='2.1.trackMPD'!A:A)*
             (C6185='2.1.trackMPD'!D:D)*
             (D6185/10^6='2.1.trackMPD'!H:H)*
             (E6185='2.1.trackMPD'!F:F),
0))</f>
        <v>#N/A</v>
      </c>
    </row>
    <row r="6186" spans="1:9" x14ac:dyDescent="0.2">
      <c r="A6186" s="160" t="s">
        <v>30</v>
      </c>
      <c r="B6186" s="160" t="s">
        <v>13</v>
      </c>
      <c r="C6186" s="160">
        <f>_xlfn.XLOOKUP(B6186,'2.1.trackMPD'!$R$7:$R$29,'2.1.trackMPD'!$T$7:$T$29)</f>
        <v>6</v>
      </c>
      <c r="D6186" s="160">
        <v>100</v>
      </c>
      <c r="E6186" s="160" t="s">
        <v>6395</v>
      </c>
      <c r="F6186" s="160" t="s">
        <v>110</v>
      </c>
      <c r="G6186" s="160" t="s">
        <v>124</v>
      </c>
      <c r="H6186" s="160" t="s">
        <v>6392</v>
      </c>
      <c r="I6186" s="160" t="e" cm="1">
        <f t="array" ref="I6186">INDEX('2.1.trackMPD'!I:I/(24*60*60),
       MATCH(1,
             (A6186='2.1.trackMPD'!A:A)*
             (C6186='2.1.trackMPD'!D:D)*
             (D6186/10^6='2.1.trackMPD'!H:H)*
             (E6186='2.1.trackMPD'!F:F),
0))</f>
        <v>#N/A</v>
      </c>
    </row>
    <row r="6187" spans="1:9" x14ac:dyDescent="0.2">
      <c r="A6187" s="160" t="s">
        <v>30</v>
      </c>
      <c r="B6187" s="160" t="s">
        <v>13</v>
      </c>
      <c r="C6187" s="160">
        <f>_xlfn.XLOOKUP(B6187,'2.1.trackMPD'!$R$7:$R$29,'2.1.trackMPD'!$T$7:$T$29)</f>
        <v>6</v>
      </c>
      <c r="D6187" s="160">
        <v>100</v>
      </c>
      <c r="E6187" s="160" t="s">
        <v>6395</v>
      </c>
      <c r="F6187" s="160" t="s">
        <v>110</v>
      </c>
      <c r="G6187" s="160" t="s">
        <v>140</v>
      </c>
      <c r="H6187" s="160" t="s">
        <v>6392</v>
      </c>
      <c r="I6187" s="160" t="e" cm="1">
        <f t="array" ref="I6187">INDEX('2.1.trackMPD'!J:J/(24*60*60),
       MATCH(1,
             (A6187='2.1.trackMPD'!A:A)*
             (C6187='2.1.trackMPD'!D:D)*
             (D6187/10^6='2.1.trackMPD'!H:H)*
             (E6187='2.1.trackMPD'!F:F),
0))</f>
        <v>#N/A</v>
      </c>
    </row>
    <row r="6188" spans="1:9" x14ac:dyDescent="0.2">
      <c r="A6188" s="160" t="s">
        <v>30</v>
      </c>
      <c r="B6188" s="160" t="s">
        <v>13</v>
      </c>
      <c r="C6188" s="160">
        <f>_xlfn.XLOOKUP(B6188,'2.1.trackMPD'!$R$7:$R$29,'2.1.trackMPD'!$T$7:$T$29)</f>
        <v>6</v>
      </c>
      <c r="D6188" s="160">
        <v>100</v>
      </c>
      <c r="E6188" s="160" t="s">
        <v>6395</v>
      </c>
      <c r="F6188" s="160" t="s">
        <v>110</v>
      </c>
      <c r="G6188" s="160" t="s">
        <v>124</v>
      </c>
      <c r="H6188" s="160" t="s">
        <v>6393</v>
      </c>
      <c r="I6188" s="160" t="e" cm="1">
        <f t="array" ref="I6188">INDEX('2.1.trackMPD'!K:K/(24*60*60),
       MATCH(1,
             (A6188='2.1.trackMPD'!A:A)*
             (C6188='2.1.trackMPD'!D:D)*
             (D6188/10^6='2.1.trackMPD'!H:H)*
             (E6188='2.1.trackMPD'!F:F),
0))</f>
        <v>#N/A</v>
      </c>
    </row>
    <row r="6189" spans="1:9" x14ac:dyDescent="0.2">
      <c r="A6189" s="160" t="s">
        <v>30</v>
      </c>
      <c r="B6189" s="160" t="s">
        <v>13</v>
      </c>
      <c r="C6189" s="160">
        <f>_xlfn.XLOOKUP(B6189,'2.1.trackMPD'!$R$7:$R$29,'2.1.trackMPD'!$T$7:$T$29)</f>
        <v>6</v>
      </c>
      <c r="D6189" s="160">
        <v>100</v>
      </c>
      <c r="E6189" s="160" t="s">
        <v>6395</v>
      </c>
      <c r="F6189" s="160" t="s">
        <v>110</v>
      </c>
      <c r="G6189" s="160" t="s">
        <v>140</v>
      </c>
      <c r="H6189" s="160" t="s">
        <v>6393</v>
      </c>
      <c r="I6189" s="160" t="e" cm="1">
        <f t="array" ref="I6189">INDEX('2.1.trackMPD'!L:L/(24*60*60),
       MATCH(1,
             (A6189='2.1.trackMPD'!A:A)*
             (C6189='2.1.trackMPD'!D:D)*
             (D6189/10^6='2.1.trackMPD'!H:H)*
             (E6189='2.1.trackMPD'!F:F),
0))</f>
        <v>#N/A</v>
      </c>
    </row>
    <row r="6190" spans="1:9" x14ac:dyDescent="0.2">
      <c r="A6190" s="160" t="s">
        <v>30</v>
      </c>
      <c r="B6190" s="160" t="s">
        <v>2</v>
      </c>
      <c r="C6190" s="160">
        <f>_xlfn.XLOOKUP(B6190,'2.1.trackMPD'!$R$7:$R$29,'2.1.trackMPD'!$T$7:$T$29)</f>
        <v>6</v>
      </c>
      <c r="D6190" s="160">
        <v>1</v>
      </c>
      <c r="E6190" s="160" t="s">
        <v>6390</v>
      </c>
      <c r="F6190" s="160" t="s">
        <v>110</v>
      </c>
      <c r="G6190" s="160" t="s">
        <v>124</v>
      </c>
      <c r="H6190" s="160" t="s">
        <v>6392</v>
      </c>
      <c r="I6190" s="160" cm="1">
        <f t="array" ref="I6190">INDEX('2.1.trackMPD'!I:I/(24*60*60),
       MATCH(1,
             (A6190='2.1.trackMPD'!A:A)*
             (C6190='2.1.trackMPD'!D:D)*
             (D6190/10^6='2.1.trackMPD'!H:H)*
             (E6190='2.1.trackMPD'!F:F),
0))</f>
        <v>4.9964811342592585E-7</v>
      </c>
    </row>
    <row r="6191" spans="1:9" x14ac:dyDescent="0.2">
      <c r="A6191" s="160" t="s">
        <v>30</v>
      </c>
      <c r="B6191" s="160" t="s">
        <v>2</v>
      </c>
      <c r="C6191" s="160">
        <f>_xlfn.XLOOKUP(B6191,'2.1.trackMPD'!$R$7:$R$29,'2.1.trackMPD'!$T$7:$T$29)</f>
        <v>6</v>
      </c>
      <c r="D6191" s="160">
        <v>1</v>
      </c>
      <c r="E6191" s="160" t="s">
        <v>6390</v>
      </c>
      <c r="F6191" s="160" t="s">
        <v>110</v>
      </c>
      <c r="G6191" s="160" t="s">
        <v>140</v>
      </c>
      <c r="H6191" s="160" t="s">
        <v>6392</v>
      </c>
      <c r="I6191" s="160" cm="1">
        <f t="array" ref="I6191">INDEX('2.1.trackMPD'!J:J/(24*60*60),
       MATCH(1,
             (A6191='2.1.trackMPD'!A:A)*
             (C6191='2.1.trackMPD'!D:D)*
             (D6191/10^6='2.1.trackMPD'!H:H)*
             (E6191='2.1.trackMPD'!F:F),
0))</f>
        <v>1.023820386574074E-5</v>
      </c>
    </row>
    <row r="6192" spans="1:9" x14ac:dyDescent="0.2">
      <c r="A6192" s="160" t="s">
        <v>30</v>
      </c>
      <c r="B6192" s="160" t="s">
        <v>2</v>
      </c>
      <c r="C6192" s="160">
        <f>_xlfn.XLOOKUP(B6192,'2.1.trackMPD'!$R$7:$R$29,'2.1.trackMPD'!$T$7:$T$29)</f>
        <v>6</v>
      </c>
      <c r="D6192" s="160">
        <v>1</v>
      </c>
      <c r="E6192" s="160" t="s">
        <v>6390</v>
      </c>
      <c r="F6192" s="160" t="s">
        <v>110</v>
      </c>
      <c r="G6192" s="160" t="s">
        <v>124</v>
      </c>
      <c r="H6192" s="160" t="s">
        <v>6393</v>
      </c>
      <c r="I6192" s="160" cm="1">
        <f t="array" ref="I6192">INDEX('2.1.trackMPD'!K:K/(24*60*60),
       MATCH(1,
             (A6192='2.1.trackMPD'!A:A)*
             (C6192='2.1.trackMPD'!D:D)*
             (D6192/10^6='2.1.trackMPD'!H:H)*
             (E6192='2.1.trackMPD'!F:F),
0))</f>
        <v>1.9038915509259259E-7</v>
      </c>
    </row>
    <row r="6193" spans="1:9" x14ac:dyDescent="0.2">
      <c r="A6193" s="160" t="s">
        <v>30</v>
      </c>
      <c r="B6193" s="160" t="s">
        <v>2</v>
      </c>
      <c r="C6193" s="160">
        <f>_xlfn.XLOOKUP(B6193,'2.1.trackMPD'!$R$7:$R$29,'2.1.trackMPD'!$T$7:$T$29)</f>
        <v>6</v>
      </c>
      <c r="D6193" s="160">
        <v>1</v>
      </c>
      <c r="E6193" s="160" t="s">
        <v>6390</v>
      </c>
      <c r="F6193" s="160" t="s">
        <v>110</v>
      </c>
      <c r="G6193" s="160" t="s">
        <v>140</v>
      </c>
      <c r="H6193" s="160" t="s">
        <v>6393</v>
      </c>
      <c r="I6193" s="160" cm="1">
        <f t="array" ref="I6193">INDEX('2.1.trackMPD'!L:L/(24*60*60),
       MATCH(1,
             (A6193='2.1.trackMPD'!A:A)*
             (C6193='2.1.trackMPD'!D:D)*
             (D6193/10^6='2.1.trackMPD'!H:H)*
             (E6193='2.1.trackMPD'!F:F),
0))</f>
        <v>2.7286724537037039E-7</v>
      </c>
    </row>
    <row r="6194" spans="1:9" x14ac:dyDescent="0.2">
      <c r="A6194" s="160" t="s">
        <v>30</v>
      </c>
      <c r="B6194" s="160" t="s">
        <v>2</v>
      </c>
      <c r="C6194" s="160">
        <f>_xlfn.XLOOKUP(B6194,'2.1.trackMPD'!$R$7:$R$29,'2.1.trackMPD'!$T$7:$T$29)</f>
        <v>6</v>
      </c>
      <c r="D6194" s="160">
        <v>10</v>
      </c>
      <c r="E6194" s="160" t="s">
        <v>6390</v>
      </c>
      <c r="F6194" s="160" t="s">
        <v>110</v>
      </c>
      <c r="G6194" s="160" t="s">
        <v>124</v>
      </c>
      <c r="H6194" s="160" t="s">
        <v>6392</v>
      </c>
      <c r="I6194" s="160" cm="1">
        <f t="array" ref="I6194">INDEX('2.1.trackMPD'!I:I/(24*60*60),
       MATCH(1,
             (A6194='2.1.trackMPD'!A:A)*
             (C6194='2.1.trackMPD'!D:D)*
             (D6194/10^6='2.1.trackMPD'!H:H)*
             (E6194='2.1.trackMPD'!F:F),
0))</f>
        <v>2.7210218981481485E-6</v>
      </c>
    </row>
    <row r="6195" spans="1:9" x14ac:dyDescent="0.2">
      <c r="A6195" s="160" t="s">
        <v>30</v>
      </c>
      <c r="B6195" s="160" t="s">
        <v>2</v>
      </c>
      <c r="C6195" s="160">
        <f>_xlfn.XLOOKUP(B6195,'2.1.trackMPD'!$R$7:$R$29,'2.1.trackMPD'!$T$7:$T$29)</f>
        <v>6</v>
      </c>
      <c r="D6195" s="160">
        <v>10</v>
      </c>
      <c r="E6195" s="160" t="s">
        <v>6390</v>
      </c>
      <c r="F6195" s="160" t="s">
        <v>110</v>
      </c>
      <c r="G6195" s="160" t="s">
        <v>140</v>
      </c>
      <c r="H6195" s="160" t="s">
        <v>6392</v>
      </c>
      <c r="I6195" s="160" cm="1">
        <f t="array" ref="I6195">INDEX('2.1.trackMPD'!J:J/(24*60*60),
       MATCH(1,
             (A6195='2.1.trackMPD'!A:A)*
             (C6195='2.1.trackMPD'!D:D)*
             (D6195/10^6='2.1.trackMPD'!H:H)*
             (E6195='2.1.trackMPD'!F:F),
0))</f>
        <v>1.5877855567129629E-5</v>
      </c>
    </row>
    <row r="6196" spans="1:9" x14ac:dyDescent="0.2">
      <c r="A6196" s="160" t="s">
        <v>30</v>
      </c>
      <c r="B6196" s="160" t="s">
        <v>2</v>
      </c>
      <c r="C6196" s="160">
        <f>_xlfn.XLOOKUP(B6196,'2.1.trackMPD'!$R$7:$R$29,'2.1.trackMPD'!$T$7:$T$29)</f>
        <v>6</v>
      </c>
      <c r="D6196" s="160">
        <v>10</v>
      </c>
      <c r="E6196" s="160" t="s">
        <v>6390</v>
      </c>
      <c r="F6196" s="160" t="s">
        <v>110</v>
      </c>
      <c r="G6196" s="160" t="s">
        <v>124</v>
      </c>
      <c r="H6196" s="160" t="s">
        <v>6393</v>
      </c>
      <c r="I6196" s="160" cm="1">
        <f t="array" ref="I6196">INDEX('2.1.trackMPD'!K:K/(24*60*60),
       MATCH(1,
             (A6196='2.1.trackMPD'!A:A)*
             (C6196='2.1.trackMPD'!D:D)*
             (D6196/10^6='2.1.trackMPD'!H:H)*
             (E6196='2.1.trackMPD'!F:F),
0))</f>
        <v>1.361655775462963E-6</v>
      </c>
    </row>
    <row r="6197" spans="1:9" x14ac:dyDescent="0.2">
      <c r="A6197" s="160" t="s">
        <v>30</v>
      </c>
      <c r="B6197" s="160" t="s">
        <v>2</v>
      </c>
      <c r="C6197" s="160">
        <f>_xlfn.XLOOKUP(B6197,'2.1.trackMPD'!$R$7:$R$29,'2.1.trackMPD'!$T$7:$T$29)</f>
        <v>6</v>
      </c>
      <c r="D6197" s="160">
        <v>10</v>
      </c>
      <c r="E6197" s="160" t="s">
        <v>6390</v>
      </c>
      <c r="F6197" s="160" t="s">
        <v>110</v>
      </c>
      <c r="G6197" s="160" t="s">
        <v>140</v>
      </c>
      <c r="H6197" s="160" t="s">
        <v>6393</v>
      </c>
      <c r="I6197" s="160" cm="1">
        <f t="array" ref="I6197">INDEX('2.1.trackMPD'!L:L/(24*60*60),
       MATCH(1,
             (A6197='2.1.trackMPD'!A:A)*
             (C6197='2.1.trackMPD'!D:D)*
             (D6197/10^6='2.1.trackMPD'!H:H)*
             (E6197='2.1.trackMPD'!F:F),
0))</f>
        <v>3.0067909722222224E-7</v>
      </c>
    </row>
    <row r="6198" spans="1:9" x14ac:dyDescent="0.2">
      <c r="A6198" s="160" t="s">
        <v>30</v>
      </c>
      <c r="B6198" s="160" t="s">
        <v>2</v>
      </c>
      <c r="C6198" s="160">
        <f>_xlfn.XLOOKUP(B6198,'2.1.trackMPD'!$R$7:$R$29,'2.1.trackMPD'!$T$7:$T$29)</f>
        <v>6</v>
      </c>
      <c r="D6198" s="160">
        <v>100</v>
      </c>
      <c r="E6198" s="160" t="s">
        <v>6390</v>
      </c>
      <c r="F6198" s="160" t="s">
        <v>110</v>
      </c>
      <c r="G6198" s="160" t="s">
        <v>124</v>
      </c>
      <c r="H6198" s="160" t="s">
        <v>6392</v>
      </c>
      <c r="I6198" s="160" cm="1">
        <f t="array" ref="I6198">INDEX('2.1.trackMPD'!I:I/(24*60*60),
       MATCH(1,
             (A6198='2.1.trackMPD'!A:A)*
             (C6198='2.1.trackMPD'!D:D)*
             (D6198/10^6='2.1.trackMPD'!H:H)*
             (E6198='2.1.trackMPD'!F:F),
0))</f>
        <v>2.8827486377314814E-3</v>
      </c>
    </row>
    <row r="6199" spans="1:9" x14ac:dyDescent="0.2">
      <c r="A6199" s="160" t="s">
        <v>30</v>
      </c>
      <c r="B6199" s="160" t="s">
        <v>2</v>
      </c>
      <c r="C6199" s="160">
        <f>_xlfn.XLOOKUP(B6199,'2.1.trackMPD'!$R$7:$R$29,'2.1.trackMPD'!$T$7:$T$29)</f>
        <v>6</v>
      </c>
      <c r="D6199" s="160">
        <v>100</v>
      </c>
      <c r="E6199" s="160" t="s">
        <v>6390</v>
      </c>
      <c r="F6199" s="160" t="s">
        <v>110</v>
      </c>
      <c r="G6199" s="160" t="s">
        <v>140</v>
      </c>
      <c r="H6199" s="160" t="s">
        <v>6392</v>
      </c>
      <c r="I6199" s="160" cm="1">
        <f t="array" ref="I6199">INDEX('2.1.trackMPD'!J:J/(24*60*60),
       MATCH(1,
             (A6199='2.1.trackMPD'!A:A)*
             (C6199='2.1.trackMPD'!D:D)*
             (D6199/10^6='2.1.trackMPD'!H:H)*
             (E6199='2.1.trackMPD'!F:F),
0))</f>
        <v>1.6078842916666667E-3</v>
      </c>
    </row>
    <row r="6200" spans="1:9" x14ac:dyDescent="0.2">
      <c r="A6200" s="160" t="s">
        <v>30</v>
      </c>
      <c r="B6200" s="160" t="s">
        <v>2</v>
      </c>
      <c r="C6200" s="160">
        <f>_xlfn.XLOOKUP(B6200,'2.1.trackMPD'!$R$7:$R$29,'2.1.trackMPD'!$T$7:$T$29)</f>
        <v>6</v>
      </c>
      <c r="D6200" s="160">
        <v>100</v>
      </c>
      <c r="E6200" s="160" t="s">
        <v>6390</v>
      </c>
      <c r="F6200" s="160" t="s">
        <v>110</v>
      </c>
      <c r="G6200" s="160" t="s">
        <v>124</v>
      </c>
      <c r="H6200" s="160" t="s">
        <v>6393</v>
      </c>
      <c r="I6200" s="160" cm="1">
        <f t="array" ref="I6200">INDEX('2.1.trackMPD'!K:K/(24*60*60),
       MATCH(1,
             (A6200='2.1.trackMPD'!A:A)*
             (C6200='2.1.trackMPD'!D:D)*
             (D6200/10^6='2.1.trackMPD'!H:H)*
             (E6200='2.1.trackMPD'!F:F),
0))</f>
        <v>0</v>
      </c>
    </row>
    <row r="6201" spans="1:9" x14ac:dyDescent="0.2">
      <c r="A6201" s="160" t="s">
        <v>30</v>
      </c>
      <c r="B6201" s="160" t="s">
        <v>2</v>
      </c>
      <c r="C6201" s="160">
        <f>_xlfn.XLOOKUP(B6201,'2.1.trackMPD'!$R$7:$R$29,'2.1.trackMPD'!$T$7:$T$29)</f>
        <v>6</v>
      </c>
      <c r="D6201" s="160">
        <v>100</v>
      </c>
      <c r="E6201" s="160" t="s">
        <v>6390</v>
      </c>
      <c r="F6201" s="160" t="s">
        <v>110</v>
      </c>
      <c r="G6201" s="160" t="s">
        <v>140</v>
      </c>
      <c r="H6201" s="160" t="s">
        <v>6393</v>
      </c>
      <c r="I6201" s="160" cm="1">
        <f t="array" ref="I6201">INDEX('2.1.trackMPD'!L:L/(24*60*60),
       MATCH(1,
             (A6201='2.1.trackMPD'!A:A)*
             (C6201='2.1.trackMPD'!D:D)*
             (D6201/10^6='2.1.trackMPD'!H:H)*
             (E6201='2.1.trackMPD'!F:F),
0))</f>
        <v>0</v>
      </c>
    </row>
    <row r="6202" spans="1:9" x14ac:dyDescent="0.2">
      <c r="A6202" s="160" t="s">
        <v>30</v>
      </c>
      <c r="B6202" s="160" t="s">
        <v>2</v>
      </c>
      <c r="C6202" s="160">
        <f>_xlfn.XLOOKUP(B6202,'2.1.trackMPD'!$R$7:$R$29,'2.1.trackMPD'!$T$7:$T$29)</f>
        <v>6</v>
      </c>
      <c r="D6202" s="160">
        <v>1000</v>
      </c>
      <c r="E6202" s="160" t="s">
        <v>6390</v>
      </c>
      <c r="F6202" s="160" t="s">
        <v>110</v>
      </c>
      <c r="G6202" s="160" t="s">
        <v>124</v>
      </c>
      <c r="H6202" s="160" t="s">
        <v>6392</v>
      </c>
      <c r="I6202" s="160" cm="1">
        <f t="array" ref="I6202">INDEX('2.1.trackMPD'!I:I/(24*60*60),
       MATCH(1,
             (A6202='2.1.trackMPD'!A:A)*
             (C6202='2.1.trackMPD'!D:D)*
             (D6202/10^6='2.1.trackMPD'!H:H)*
             (E6202='2.1.trackMPD'!F:F),
0))</f>
        <v>3.7698223321759259</v>
      </c>
    </row>
    <row r="6203" spans="1:9" x14ac:dyDescent="0.2">
      <c r="A6203" s="160" t="s">
        <v>30</v>
      </c>
      <c r="B6203" s="160" t="s">
        <v>2</v>
      </c>
      <c r="C6203" s="160">
        <f>_xlfn.XLOOKUP(B6203,'2.1.trackMPD'!$R$7:$R$29,'2.1.trackMPD'!$T$7:$T$29)</f>
        <v>6</v>
      </c>
      <c r="D6203" s="160">
        <v>1000</v>
      </c>
      <c r="E6203" s="160" t="s">
        <v>6390</v>
      </c>
      <c r="F6203" s="160" t="s">
        <v>110</v>
      </c>
      <c r="G6203" s="160" t="s">
        <v>140</v>
      </c>
      <c r="H6203" s="160" t="s">
        <v>6392</v>
      </c>
      <c r="I6203" s="160" cm="1">
        <f t="array" ref="I6203">INDEX('2.1.trackMPD'!J:J/(24*60*60),
       MATCH(1,
             (A6203='2.1.trackMPD'!A:A)*
             (C6203='2.1.trackMPD'!D:D)*
             (D6203/10^6='2.1.trackMPD'!H:H)*
             (E6203='2.1.trackMPD'!F:F),
0))</f>
        <v>5.9228616747685189E-2</v>
      </c>
    </row>
    <row r="6204" spans="1:9" x14ac:dyDescent="0.2">
      <c r="A6204" s="160" t="s">
        <v>30</v>
      </c>
      <c r="B6204" s="160" t="s">
        <v>2</v>
      </c>
      <c r="C6204" s="160">
        <f>_xlfn.XLOOKUP(B6204,'2.1.trackMPD'!$R$7:$R$29,'2.1.trackMPD'!$T$7:$T$29)</f>
        <v>6</v>
      </c>
      <c r="D6204" s="160">
        <v>1000</v>
      </c>
      <c r="E6204" s="160" t="s">
        <v>6390</v>
      </c>
      <c r="F6204" s="160" t="s">
        <v>110</v>
      </c>
      <c r="G6204" s="160" t="s">
        <v>124</v>
      </c>
      <c r="H6204" s="160" t="s">
        <v>6393</v>
      </c>
      <c r="I6204" s="160" cm="1">
        <f t="array" ref="I6204">INDEX('2.1.trackMPD'!K:K/(24*60*60),
       MATCH(1,
             (A6204='2.1.trackMPD'!A:A)*
             (C6204='2.1.trackMPD'!D:D)*
             (D6204/10^6='2.1.trackMPD'!H:H)*
             (E6204='2.1.trackMPD'!F:F),
0))</f>
        <v>0</v>
      </c>
    </row>
    <row r="6205" spans="1:9" x14ac:dyDescent="0.2">
      <c r="A6205" s="160" t="s">
        <v>30</v>
      </c>
      <c r="B6205" s="160" t="s">
        <v>2</v>
      </c>
      <c r="C6205" s="160">
        <f>_xlfn.XLOOKUP(B6205,'2.1.trackMPD'!$R$7:$R$29,'2.1.trackMPD'!$T$7:$T$29)</f>
        <v>6</v>
      </c>
      <c r="D6205" s="160">
        <v>1000</v>
      </c>
      <c r="E6205" s="160" t="s">
        <v>6390</v>
      </c>
      <c r="F6205" s="160" t="s">
        <v>110</v>
      </c>
      <c r="G6205" s="160" t="s">
        <v>140</v>
      </c>
      <c r="H6205" s="160" t="s">
        <v>6393</v>
      </c>
      <c r="I6205" s="160" cm="1">
        <f t="array" ref="I6205">INDEX('2.1.trackMPD'!L:L/(24*60*60),
       MATCH(1,
             (A6205='2.1.trackMPD'!A:A)*
             (C6205='2.1.trackMPD'!D:D)*
             (D6205/10^6='2.1.trackMPD'!H:H)*
             (E6205='2.1.trackMPD'!F:F),
0))</f>
        <v>0</v>
      </c>
    </row>
    <row r="6206" spans="1:9" x14ac:dyDescent="0.2">
      <c r="A6206" s="160" t="s">
        <v>30</v>
      </c>
      <c r="B6206" s="160" t="s">
        <v>2</v>
      </c>
      <c r="C6206" s="160">
        <f>_xlfn.XLOOKUP(B6206,'2.1.trackMPD'!$R$7:$R$29,'2.1.trackMPD'!$T$7:$T$29)</f>
        <v>6</v>
      </c>
      <c r="D6206" s="160">
        <v>5000</v>
      </c>
      <c r="E6206" s="160" t="s">
        <v>6390</v>
      </c>
      <c r="F6206" s="160" t="s">
        <v>110</v>
      </c>
      <c r="G6206" s="160" t="s">
        <v>124</v>
      </c>
      <c r="H6206" s="160" t="s">
        <v>6392</v>
      </c>
      <c r="I6206" s="160" cm="1">
        <f t="array" ref="I6206">INDEX('2.1.trackMPD'!I:I/(24*60*60),
       MATCH(1,
             (A6206='2.1.trackMPD'!A:A)*
             (C6206='2.1.trackMPD'!D:D)*
             (D6206/10^6='2.1.trackMPD'!H:H)*
             (E6206='2.1.trackMPD'!F:F),
0))</f>
        <v>58.271851724537036</v>
      </c>
    </row>
    <row r="6207" spans="1:9" x14ac:dyDescent="0.2">
      <c r="A6207" s="160" t="s">
        <v>30</v>
      </c>
      <c r="B6207" s="160" t="s">
        <v>2</v>
      </c>
      <c r="C6207" s="160">
        <f>_xlfn.XLOOKUP(B6207,'2.1.trackMPD'!$R$7:$R$29,'2.1.trackMPD'!$T$7:$T$29)</f>
        <v>6</v>
      </c>
      <c r="D6207" s="160">
        <v>5000</v>
      </c>
      <c r="E6207" s="160" t="s">
        <v>6390</v>
      </c>
      <c r="F6207" s="160" t="s">
        <v>110</v>
      </c>
      <c r="G6207" s="160" t="s">
        <v>140</v>
      </c>
      <c r="H6207" s="160" t="s">
        <v>6392</v>
      </c>
      <c r="I6207" s="160" cm="1">
        <f t="array" ref="I6207">INDEX('2.1.trackMPD'!J:J/(24*60*60),
       MATCH(1,
             (A6207='2.1.trackMPD'!A:A)*
             (C6207='2.1.trackMPD'!D:D)*
             (D6207/10^6='2.1.trackMPD'!H:H)*
             (E6207='2.1.trackMPD'!F:F),
0))</f>
        <v>0.2328630119212963</v>
      </c>
    </row>
    <row r="6208" spans="1:9" x14ac:dyDescent="0.2">
      <c r="A6208" s="160" t="s">
        <v>30</v>
      </c>
      <c r="B6208" s="160" t="s">
        <v>2</v>
      </c>
      <c r="C6208" s="160">
        <f>_xlfn.XLOOKUP(B6208,'2.1.trackMPD'!$R$7:$R$29,'2.1.trackMPD'!$T$7:$T$29)</f>
        <v>6</v>
      </c>
      <c r="D6208" s="160">
        <v>5000</v>
      </c>
      <c r="E6208" s="160" t="s">
        <v>6390</v>
      </c>
      <c r="F6208" s="160" t="s">
        <v>110</v>
      </c>
      <c r="G6208" s="160" t="s">
        <v>124</v>
      </c>
      <c r="H6208" s="160" t="s">
        <v>6393</v>
      </c>
      <c r="I6208" s="160" cm="1">
        <f t="array" ref="I6208">INDEX('2.1.trackMPD'!K:K/(24*60*60),
       MATCH(1,
             (A6208='2.1.trackMPD'!A:A)*
             (C6208='2.1.trackMPD'!D:D)*
             (D6208/10^6='2.1.trackMPD'!H:H)*
             (E6208='2.1.trackMPD'!F:F),
0))</f>
        <v>0</v>
      </c>
    </row>
    <row r="6209" spans="1:9" x14ac:dyDescent="0.2">
      <c r="A6209" s="160" t="s">
        <v>30</v>
      </c>
      <c r="B6209" s="160" t="s">
        <v>2</v>
      </c>
      <c r="C6209" s="160">
        <f>_xlfn.XLOOKUP(B6209,'2.1.trackMPD'!$R$7:$R$29,'2.1.trackMPD'!$T$7:$T$29)</f>
        <v>6</v>
      </c>
      <c r="D6209" s="160">
        <v>5000</v>
      </c>
      <c r="E6209" s="160" t="s">
        <v>6390</v>
      </c>
      <c r="F6209" s="160" t="s">
        <v>110</v>
      </c>
      <c r="G6209" s="160" t="s">
        <v>140</v>
      </c>
      <c r="H6209" s="160" t="s">
        <v>6393</v>
      </c>
      <c r="I6209" s="160" cm="1">
        <f t="array" ref="I6209">INDEX('2.1.trackMPD'!L:L/(24*60*60),
       MATCH(1,
             (A6209='2.1.trackMPD'!A:A)*
             (C6209='2.1.trackMPD'!D:D)*
             (D6209/10^6='2.1.trackMPD'!H:H)*
             (E6209='2.1.trackMPD'!F:F),
0))</f>
        <v>0</v>
      </c>
    </row>
    <row r="6210" spans="1:9" x14ac:dyDescent="0.2">
      <c r="A6210" s="160" t="s">
        <v>30</v>
      </c>
      <c r="B6210" s="160" t="s">
        <v>2</v>
      </c>
      <c r="C6210" s="160">
        <f>_xlfn.XLOOKUP(B6210,'2.1.trackMPD'!$R$7:$R$29,'2.1.trackMPD'!$T$7:$T$29)</f>
        <v>6</v>
      </c>
      <c r="D6210" s="160">
        <v>1</v>
      </c>
      <c r="E6210" s="160" t="s">
        <v>6394</v>
      </c>
      <c r="F6210" s="160" t="s">
        <v>110</v>
      </c>
      <c r="G6210" s="160" t="s">
        <v>124</v>
      </c>
      <c r="H6210" s="160" t="s">
        <v>6392</v>
      </c>
      <c r="I6210" s="160" cm="1">
        <f t="array" ref="I6210">INDEX('2.1.trackMPD'!I:I/(24*60*60),
       MATCH(1,
             (A6210='2.1.trackMPD'!A:A)*
             (C6210='2.1.trackMPD'!D:D)*
             (D6210/10^6='2.1.trackMPD'!H:H)*
             (E6210='2.1.trackMPD'!F:F),
0))</f>
        <v>6.0159310185185188E-7</v>
      </c>
    </row>
    <row r="6211" spans="1:9" x14ac:dyDescent="0.2">
      <c r="A6211" s="160" t="s">
        <v>30</v>
      </c>
      <c r="B6211" s="160" t="s">
        <v>2</v>
      </c>
      <c r="C6211" s="160">
        <f>_xlfn.XLOOKUP(B6211,'2.1.trackMPD'!$R$7:$R$29,'2.1.trackMPD'!$T$7:$T$29)</f>
        <v>6</v>
      </c>
      <c r="D6211" s="160">
        <v>1</v>
      </c>
      <c r="E6211" s="160" t="s">
        <v>6394</v>
      </c>
      <c r="F6211" s="160" t="s">
        <v>110</v>
      </c>
      <c r="G6211" s="160" t="s">
        <v>140</v>
      </c>
      <c r="H6211" s="160" t="s">
        <v>6392</v>
      </c>
      <c r="I6211" s="160" cm="1">
        <f t="array" ref="I6211">INDEX('2.1.trackMPD'!J:J/(24*60*60),
       MATCH(1,
             (A6211='2.1.trackMPD'!A:A)*
             (C6211='2.1.trackMPD'!D:D)*
             (D6211/10^6='2.1.trackMPD'!H:H)*
             (E6211='2.1.trackMPD'!F:F),
0))</f>
        <v>9.2396482407407414E-6</v>
      </c>
    </row>
    <row r="6212" spans="1:9" x14ac:dyDescent="0.2">
      <c r="A6212" s="160" t="s">
        <v>30</v>
      </c>
      <c r="B6212" s="160" t="s">
        <v>2</v>
      </c>
      <c r="C6212" s="160">
        <f>_xlfn.XLOOKUP(B6212,'2.1.trackMPD'!$R$7:$R$29,'2.1.trackMPD'!$T$7:$T$29)</f>
        <v>6</v>
      </c>
      <c r="D6212" s="160">
        <v>1</v>
      </c>
      <c r="E6212" s="160" t="s">
        <v>6394</v>
      </c>
      <c r="F6212" s="160" t="s">
        <v>110</v>
      </c>
      <c r="G6212" s="160" t="s">
        <v>124</v>
      </c>
      <c r="H6212" s="160" t="s">
        <v>6393</v>
      </c>
      <c r="I6212" s="160" cm="1">
        <f t="array" ref="I6212">INDEX('2.1.trackMPD'!K:K/(24*60*60),
       MATCH(1,
             (A6212='2.1.trackMPD'!A:A)*
             (C6212='2.1.trackMPD'!D:D)*
             (D6212/10^6='2.1.trackMPD'!H:H)*
             (E6212='2.1.trackMPD'!F:F),
0))</f>
        <v>3.5438356481481482E-7</v>
      </c>
    </row>
    <row r="6213" spans="1:9" x14ac:dyDescent="0.2">
      <c r="A6213" s="160" t="s">
        <v>30</v>
      </c>
      <c r="B6213" s="160" t="s">
        <v>2</v>
      </c>
      <c r="C6213" s="160">
        <f>_xlfn.XLOOKUP(B6213,'2.1.trackMPD'!$R$7:$R$29,'2.1.trackMPD'!$T$7:$T$29)</f>
        <v>6</v>
      </c>
      <c r="D6213" s="160">
        <v>1</v>
      </c>
      <c r="E6213" s="160" t="s">
        <v>6394</v>
      </c>
      <c r="F6213" s="160" t="s">
        <v>110</v>
      </c>
      <c r="G6213" s="160" t="s">
        <v>140</v>
      </c>
      <c r="H6213" s="160" t="s">
        <v>6393</v>
      </c>
      <c r="I6213" s="160" cm="1">
        <f t="array" ref="I6213">INDEX('2.1.trackMPD'!L:L/(24*60*60),
       MATCH(1,
             (A6213='2.1.trackMPD'!A:A)*
             (C6213='2.1.trackMPD'!D:D)*
             (D6213/10^6='2.1.trackMPD'!H:H)*
             (E6213='2.1.trackMPD'!F:F),
0))</f>
        <v>1.8518518518518519E-6</v>
      </c>
    </row>
    <row r="6214" spans="1:9" x14ac:dyDescent="0.2">
      <c r="A6214" s="160" t="s">
        <v>30</v>
      </c>
      <c r="B6214" s="160" t="s">
        <v>2</v>
      </c>
      <c r="C6214" s="160">
        <f>_xlfn.XLOOKUP(B6214,'2.1.trackMPD'!$R$7:$R$29,'2.1.trackMPD'!$T$7:$T$29)</f>
        <v>6</v>
      </c>
      <c r="D6214" s="160">
        <v>10</v>
      </c>
      <c r="E6214" s="160" t="s">
        <v>6394</v>
      </c>
      <c r="F6214" s="160" t="s">
        <v>110</v>
      </c>
      <c r="G6214" s="160" t="s">
        <v>124</v>
      </c>
      <c r="H6214" s="160" t="s">
        <v>6392</v>
      </c>
      <c r="I6214" s="160" cm="1">
        <f t="array" ref="I6214">INDEX('2.1.trackMPD'!I:I/(24*60*60),
       MATCH(1,
             (A6214='2.1.trackMPD'!A:A)*
             (C6214='2.1.trackMPD'!D:D)*
             (D6214/10^6='2.1.trackMPD'!H:H)*
             (E6214='2.1.trackMPD'!F:F),
0))</f>
        <v>1.3299796111111112E-5</v>
      </c>
    </row>
    <row r="6215" spans="1:9" x14ac:dyDescent="0.2">
      <c r="A6215" s="160" t="s">
        <v>30</v>
      </c>
      <c r="B6215" s="160" t="s">
        <v>2</v>
      </c>
      <c r="C6215" s="160">
        <f>_xlfn.XLOOKUP(B6215,'2.1.trackMPD'!$R$7:$R$29,'2.1.trackMPD'!$T$7:$T$29)</f>
        <v>6</v>
      </c>
      <c r="D6215" s="160">
        <v>10</v>
      </c>
      <c r="E6215" s="160" t="s">
        <v>6394</v>
      </c>
      <c r="F6215" s="160" t="s">
        <v>110</v>
      </c>
      <c r="G6215" s="160" t="s">
        <v>140</v>
      </c>
      <c r="H6215" s="160" t="s">
        <v>6392</v>
      </c>
      <c r="I6215" s="160" cm="1">
        <f t="array" ref="I6215">INDEX('2.1.trackMPD'!J:J/(24*60*60),
       MATCH(1,
             (A6215='2.1.trackMPD'!A:A)*
             (C6215='2.1.trackMPD'!D:D)*
             (D6215/10^6='2.1.trackMPD'!H:H)*
             (E6215='2.1.trackMPD'!F:F),
0))</f>
        <v>5.5052842002314816E-5</v>
      </c>
    </row>
    <row r="6216" spans="1:9" x14ac:dyDescent="0.2">
      <c r="A6216" s="160" t="s">
        <v>30</v>
      </c>
      <c r="B6216" s="160" t="s">
        <v>2</v>
      </c>
      <c r="C6216" s="160">
        <f>_xlfn.XLOOKUP(B6216,'2.1.trackMPD'!$R$7:$R$29,'2.1.trackMPD'!$T$7:$T$29)</f>
        <v>6</v>
      </c>
      <c r="D6216" s="160">
        <v>10</v>
      </c>
      <c r="E6216" s="160" t="s">
        <v>6394</v>
      </c>
      <c r="F6216" s="160" t="s">
        <v>110</v>
      </c>
      <c r="G6216" s="160" t="s">
        <v>124</v>
      </c>
      <c r="H6216" s="160" t="s">
        <v>6393</v>
      </c>
      <c r="I6216" s="160" cm="1">
        <f t="array" ref="I6216">INDEX('2.1.trackMPD'!K:K/(24*60*60),
       MATCH(1,
             (A6216='2.1.trackMPD'!A:A)*
             (C6216='2.1.trackMPD'!D:D)*
             (D6216/10^6='2.1.trackMPD'!H:H)*
             (E6216='2.1.trackMPD'!F:F),
0))</f>
        <v>0</v>
      </c>
    </row>
    <row r="6217" spans="1:9" x14ac:dyDescent="0.2">
      <c r="A6217" s="160" t="s">
        <v>30</v>
      </c>
      <c r="B6217" s="160" t="s">
        <v>2</v>
      </c>
      <c r="C6217" s="160">
        <f>_xlfn.XLOOKUP(B6217,'2.1.trackMPD'!$R$7:$R$29,'2.1.trackMPD'!$T$7:$T$29)</f>
        <v>6</v>
      </c>
      <c r="D6217" s="160">
        <v>10</v>
      </c>
      <c r="E6217" s="160" t="s">
        <v>6394</v>
      </c>
      <c r="F6217" s="160" t="s">
        <v>110</v>
      </c>
      <c r="G6217" s="160" t="s">
        <v>140</v>
      </c>
      <c r="H6217" s="160" t="s">
        <v>6393</v>
      </c>
      <c r="I6217" s="160" cm="1">
        <f t="array" ref="I6217">INDEX('2.1.trackMPD'!L:L/(24*60*60),
       MATCH(1,
             (A6217='2.1.trackMPD'!A:A)*
             (C6217='2.1.trackMPD'!D:D)*
             (D6217/10^6='2.1.trackMPD'!H:H)*
             (E6217='2.1.trackMPD'!F:F),
0))</f>
        <v>7.1963155092592586E-7</v>
      </c>
    </row>
    <row r="6218" spans="1:9" x14ac:dyDescent="0.2">
      <c r="A6218" s="160" t="s">
        <v>30</v>
      </c>
      <c r="B6218" s="160" t="s">
        <v>2</v>
      </c>
      <c r="C6218" s="160">
        <f>_xlfn.XLOOKUP(B6218,'2.1.trackMPD'!$R$7:$R$29,'2.1.trackMPD'!$T$7:$T$29)</f>
        <v>6</v>
      </c>
      <c r="D6218" s="160">
        <v>100</v>
      </c>
      <c r="E6218" s="160" t="s">
        <v>6394</v>
      </c>
      <c r="F6218" s="160" t="s">
        <v>110</v>
      </c>
      <c r="G6218" s="160" t="s">
        <v>124</v>
      </c>
      <c r="H6218" s="160" t="s">
        <v>6392</v>
      </c>
      <c r="I6218" s="160" cm="1">
        <f t="array" ref="I6218">INDEX('2.1.trackMPD'!I:I/(24*60*60),
       MATCH(1,
             (A6218='2.1.trackMPD'!A:A)*
             (C6218='2.1.trackMPD'!D:D)*
             (D6218/10^6='2.1.trackMPD'!H:H)*
             (E6218='2.1.trackMPD'!F:F),
0))</f>
        <v>2.461078412037037E-2</v>
      </c>
    </row>
    <row r="6219" spans="1:9" x14ac:dyDescent="0.2">
      <c r="A6219" s="160" t="s">
        <v>30</v>
      </c>
      <c r="B6219" s="160" t="s">
        <v>2</v>
      </c>
      <c r="C6219" s="160">
        <f>_xlfn.XLOOKUP(B6219,'2.1.trackMPD'!$R$7:$R$29,'2.1.trackMPD'!$T$7:$T$29)</f>
        <v>6</v>
      </c>
      <c r="D6219" s="160">
        <v>100</v>
      </c>
      <c r="E6219" s="160" t="s">
        <v>6394</v>
      </c>
      <c r="F6219" s="160" t="s">
        <v>110</v>
      </c>
      <c r="G6219" s="160" t="s">
        <v>140</v>
      </c>
      <c r="H6219" s="160" t="s">
        <v>6392</v>
      </c>
      <c r="I6219" s="160" cm="1">
        <f t="array" ref="I6219">INDEX('2.1.trackMPD'!J:J/(24*60*60),
       MATCH(1,
             (A6219='2.1.trackMPD'!A:A)*
             (C6219='2.1.trackMPD'!D:D)*
             (D6219/10^6='2.1.trackMPD'!H:H)*
             (E6219='2.1.trackMPD'!F:F),
0))</f>
        <v>4.7587979768518515E-3</v>
      </c>
    </row>
    <row r="6220" spans="1:9" x14ac:dyDescent="0.2">
      <c r="A6220" s="160" t="s">
        <v>30</v>
      </c>
      <c r="B6220" s="160" t="s">
        <v>2</v>
      </c>
      <c r="C6220" s="160">
        <f>_xlfn.XLOOKUP(B6220,'2.1.trackMPD'!$R$7:$R$29,'2.1.trackMPD'!$T$7:$T$29)</f>
        <v>6</v>
      </c>
      <c r="D6220" s="160">
        <v>100</v>
      </c>
      <c r="E6220" s="160" t="s">
        <v>6394</v>
      </c>
      <c r="F6220" s="160" t="s">
        <v>110</v>
      </c>
      <c r="G6220" s="160" t="s">
        <v>124</v>
      </c>
      <c r="H6220" s="160" t="s">
        <v>6393</v>
      </c>
      <c r="I6220" s="160" cm="1">
        <f t="array" ref="I6220">INDEX('2.1.trackMPD'!K:K/(24*60*60),
       MATCH(1,
             (A6220='2.1.trackMPD'!A:A)*
             (C6220='2.1.trackMPD'!D:D)*
             (D6220/10^6='2.1.trackMPD'!H:H)*
             (E6220='2.1.trackMPD'!F:F),
0))</f>
        <v>0</v>
      </c>
    </row>
    <row r="6221" spans="1:9" x14ac:dyDescent="0.2">
      <c r="A6221" s="160" t="s">
        <v>30</v>
      </c>
      <c r="B6221" s="160" t="s">
        <v>2</v>
      </c>
      <c r="C6221" s="160">
        <f>_xlfn.XLOOKUP(B6221,'2.1.trackMPD'!$R$7:$R$29,'2.1.trackMPD'!$T$7:$T$29)</f>
        <v>6</v>
      </c>
      <c r="D6221" s="160">
        <v>100</v>
      </c>
      <c r="E6221" s="160" t="s">
        <v>6394</v>
      </c>
      <c r="F6221" s="160" t="s">
        <v>110</v>
      </c>
      <c r="G6221" s="160" t="s">
        <v>140</v>
      </c>
      <c r="H6221" s="160" t="s">
        <v>6393</v>
      </c>
      <c r="I6221" s="160" cm="1">
        <f t="array" ref="I6221">INDEX('2.1.trackMPD'!L:L/(24*60*60),
       MATCH(1,
             (A6221='2.1.trackMPD'!A:A)*
             (C6221='2.1.trackMPD'!D:D)*
             (D6221/10^6='2.1.trackMPD'!H:H)*
             (E6221='2.1.trackMPD'!F:F),
0))</f>
        <v>0</v>
      </c>
    </row>
    <row r="6222" spans="1:9" x14ac:dyDescent="0.2">
      <c r="A6222" s="160" t="s">
        <v>30</v>
      </c>
      <c r="B6222" s="160" t="s">
        <v>2</v>
      </c>
      <c r="C6222" s="160">
        <f>_xlfn.XLOOKUP(B6222,'2.1.trackMPD'!$R$7:$R$29,'2.1.trackMPD'!$T$7:$T$29)</f>
        <v>6</v>
      </c>
      <c r="D6222" s="160">
        <v>1000</v>
      </c>
      <c r="E6222" s="160" t="s">
        <v>6394</v>
      </c>
      <c r="F6222" s="160" t="s">
        <v>110</v>
      </c>
      <c r="G6222" s="160" t="s">
        <v>124</v>
      </c>
      <c r="H6222" s="160" t="s">
        <v>6392</v>
      </c>
      <c r="I6222" s="160" cm="1">
        <f t="array" ref="I6222">INDEX('2.1.trackMPD'!I:I/(24*60*60),
       MATCH(1,
             (A6222='2.1.trackMPD'!A:A)*
             (C6222='2.1.trackMPD'!D:D)*
             (D6222/10^6='2.1.trackMPD'!H:H)*
             (E6222='2.1.trackMPD'!F:F),
0))</f>
        <v>3.0701569791666667</v>
      </c>
    </row>
    <row r="6223" spans="1:9" x14ac:dyDescent="0.2">
      <c r="A6223" s="160" t="s">
        <v>30</v>
      </c>
      <c r="B6223" s="160" t="s">
        <v>2</v>
      </c>
      <c r="C6223" s="160">
        <f>_xlfn.XLOOKUP(B6223,'2.1.trackMPD'!$R$7:$R$29,'2.1.trackMPD'!$T$7:$T$29)</f>
        <v>6</v>
      </c>
      <c r="D6223" s="160">
        <v>1000</v>
      </c>
      <c r="E6223" s="160" t="s">
        <v>6394</v>
      </c>
      <c r="F6223" s="160" t="s">
        <v>110</v>
      </c>
      <c r="G6223" s="160" t="s">
        <v>140</v>
      </c>
      <c r="H6223" s="160" t="s">
        <v>6392</v>
      </c>
      <c r="I6223" s="160" cm="1">
        <f t="array" ref="I6223">INDEX('2.1.trackMPD'!J:J/(24*60*60),
       MATCH(1,
             (A6223='2.1.trackMPD'!A:A)*
             (C6223='2.1.trackMPD'!D:D)*
             (D6223/10^6='2.1.trackMPD'!H:H)*
             (E6223='2.1.trackMPD'!F:F),
0))</f>
        <v>5.3450457430555556E-2</v>
      </c>
    </row>
    <row r="6224" spans="1:9" x14ac:dyDescent="0.2">
      <c r="A6224" s="160" t="s">
        <v>30</v>
      </c>
      <c r="B6224" s="160" t="s">
        <v>2</v>
      </c>
      <c r="C6224" s="160">
        <f>_xlfn.XLOOKUP(B6224,'2.1.trackMPD'!$R$7:$R$29,'2.1.trackMPD'!$T$7:$T$29)</f>
        <v>6</v>
      </c>
      <c r="D6224" s="160">
        <v>1000</v>
      </c>
      <c r="E6224" s="160" t="s">
        <v>6394</v>
      </c>
      <c r="F6224" s="160" t="s">
        <v>110</v>
      </c>
      <c r="G6224" s="160" t="s">
        <v>124</v>
      </c>
      <c r="H6224" s="160" t="s">
        <v>6393</v>
      </c>
      <c r="I6224" s="160" cm="1">
        <f t="array" ref="I6224">INDEX('2.1.trackMPD'!K:K/(24*60*60),
       MATCH(1,
             (A6224='2.1.trackMPD'!A:A)*
             (C6224='2.1.trackMPD'!D:D)*
             (D6224/10^6='2.1.trackMPD'!H:H)*
             (E6224='2.1.trackMPD'!F:F),
0))</f>
        <v>0</v>
      </c>
    </row>
    <row r="6225" spans="1:9" x14ac:dyDescent="0.2">
      <c r="A6225" s="160" t="s">
        <v>30</v>
      </c>
      <c r="B6225" s="160" t="s">
        <v>2</v>
      </c>
      <c r="C6225" s="160">
        <f>_xlfn.XLOOKUP(B6225,'2.1.trackMPD'!$R$7:$R$29,'2.1.trackMPD'!$T$7:$T$29)</f>
        <v>6</v>
      </c>
      <c r="D6225" s="160">
        <v>1000</v>
      </c>
      <c r="E6225" s="160" t="s">
        <v>6394</v>
      </c>
      <c r="F6225" s="160" t="s">
        <v>110</v>
      </c>
      <c r="G6225" s="160" t="s">
        <v>140</v>
      </c>
      <c r="H6225" s="160" t="s">
        <v>6393</v>
      </c>
      <c r="I6225" s="160" cm="1">
        <f t="array" ref="I6225">INDEX('2.1.trackMPD'!L:L/(24*60*60),
       MATCH(1,
             (A6225='2.1.trackMPD'!A:A)*
             (C6225='2.1.trackMPD'!D:D)*
             (D6225/10^6='2.1.trackMPD'!H:H)*
             (E6225='2.1.trackMPD'!F:F),
0))</f>
        <v>0</v>
      </c>
    </row>
    <row r="6226" spans="1:9" x14ac:dyDescent="0.2">
      <c r="A6226" s="160" t="s">
        <v>30</v>
      </c>
      <c r="B6226" s="160" t="s">
        <v>2</v>
      </c>
      <c r="C6226" s="160">
        <f>_xlfn.XLOOKUP(B6226,'2.1.trackMPD'!$R$7:$R$29,'2.1.trackMPD'!$T$7:$T$29)</f>
        <v>6</v>
      </c>
      <c r="D6226" s="160">
        <v>5000</v>
      </c>
      <c r="E6226" s="160" t="s">
        <v>6394</v>
      </c>
      <c r="F6226" s="160" t="s">
        <v>110</v>
      </c>
      <c r="G6226" s="160" t="s">
        <v>124</v>
      </c>
      <c r="H6226" s="160" t="s">
        <v>6392</v>
      </c>
      <c r="I6226" s="160" cm="1">
        <f t="array" ref="I6226">INDEX('2.1.trackMPD'!I:I/(24*60*60),
       MATCH(1,
             (A6226='2.1.trackMPD'!A:A)*
             (C6226='2.1.trackMPD'!D:D)*
             (D6226/10^6='2.1.trackMPD'!H:H)*
             (E6226='2.1.trackMPD'!F:F),
0))</f>
        <v>17.966330706018518</v>
      </c>
    </row>
    <row r="6227" spans="1:9" x14ac:dyDescent="0.2">
      <c r="A6227" s="160" t="s">
        <v>30</v>
      </c>
      <c r="B6227" s="160" t="s">
        <v>2</v>
      </c>
      <c r="C6227" s="160">
        <f>_xlfn.XLOOKUP(B6227,'2.1.trackMPD'!$R$7:$R$29,'2.1.trackMPD'!$T$7:$T$29)</f>
        <v>6</v>
      </c>
      <c r="D6227" s="160">
        <v>5000</v>
      </c>
      <c r="E6227" s="160" t="s">
        <v>6394</v>
      </c>
      <c r="F6227" s="160" t="s">
        <v>110</v>
      </c>
      <c r="G6227" s="160" t="s">
        <v>140</v>
      </c>
      <c r="H6227" s="160" t="s">
        <v>6392</v>
      </c>
      <c r="I6227" s="160" cm="1">
        <f t="array" ref="I6227">INDEX('2.1.trackMPD'!J:J/(24*60*60),
       MATCH(1,
             (A6227='2.1.trackMPD'!A:A)*
             (C6227='2.1.trackMPD'!D:D)*
             (D6227/10^6='2.1.trackMPD'!H:H)*
             (E6227='2.1.trackMPD'!F:F),
0))</f>
        <v>0.1293006886574074</v>
      </c>
    </row>
    <row r="6228" spans="1:9" x14ac:dyDescent="0.2">
      <c r="A6228" s="160" t="s">
        <v>30</v>
      </c>
      <c r="B6228" s="160" t="s">
        <v>2</v>
      </c>
      <c r="C6228" s="160">
        <f>_xlfn.XLOOKUP(B6228,'2.1.trackMPD'!$R$7:$R$29,'2.1.trackMPD'!$T$7:$T$29)</f>
        <v>6</v>
      </c>
      <c r="D6228" s="160">
        <v>5000</v>
      </c>
      <c r="E6228" s="160" t="s">
        <v>6394</v>
      </c>
      <c r="F6228" s="160" t="s">
        <v>110</v>
      </c>
      <c r="G6228" s="160" t="s">
        <v>124</v>
      </c>
      <c r="H6228" s="160" t="s">
        <v>6393</v>
      </c>
      <c r="I6228" s="160" cm="1">
        <f t="array" ref="I6228">INDEX('2.1.trackMPD'!K:K/(24*60*60),
       MATCH(1,
             (A6228='2.1.trackMPD'!A:A)*
             (C6228='2.1.trackMPD'!D:D)*
             (D6228/10^6='2.1.trackMPD'!H:H)*
             (E6228='2.1.trackMPD'!F:F),
0))</f>
        <v>0</v>
      </c>
    </row>
    <row r="6229" spans="1:9" x14ac:dyDescent="0.2">
      <c r="A6229" s="160" t="s">
        <v>30</v>
      </c>
      <c r="B6229" s="160" t="s">
        <v>2</v>
      </c>
      <c r="C6229" s="160">
        <f>_xlfn.XLOOKUP(B6229,'2.1.trackMPD'!$R$7:$R$29,'2.1.trackMPD'!$T$7:$T$29)</f>
        <v>6</v>
      </c>
      <c r="D6229" s="160">
        <v>5000</v>
      </c>
      <c r="E6229" s="160" t="s">
        <v>6394</v>
      </c>
      <c r="F6229" s="160" t="s">
        <v>110</v>
      </c>
      <c r="G6229" s="160" t="s">
        <v>140</v>
      </c>
      <c r="H6229" s="160" t="s">
        <v>6393</v>
      </c>
      <c r="I6229" s="160" cm="1">
        <f t="array" ref="I6229">INDEX('2.1.trackMPD'!L:L/(24*60*60),
       MATCH(1,
             (A6229='2.1.trackMPD'!A:A)*
             (C6229='2.1.trackMPD'!D:D)*
             (D6229/10^6='2.1.trackMPD'!H:H)*
             (E6229='2.1.trackMPD'!F:F),
0))</f>
        <v>0</v>
      </c>
    </row>
    <row r="6230" spans="1:9" x14ac:dyDescent="0.2">
      <c r="A6230" s="160" t="s">
        <v>30</v>
      </c>
      <c r="B6230" s="160" t="s">
        <v>2</v>
      </c>
      <c r="C6230" s="160">
        <f>_xlfn.XLOOKUP(B6230,'2.1.trackMPD'!$R$7:$R$29,'2.1.trackMPD'!$T$7:$T$29)</f>
        <v>6</v>
      </c>
      <c r="D6230" s="160">
        <v>1</v>
      </c>
      <c r="E6230" s="160" t="s">
        <v>6395</v>
      </c>
      <c r="F6230" s="160" t="s">
        <v>110</v>
      </c>
      <c r="G6230" s="160" t="s">
        <v>124</v>
      </c>
      <c r="H6230" s="160" t="s">
        <v>6392</v>
      </c>
      <c r="I6230" s="160" t="e" cm="1">
        <f t="array" ref="I6230">INDEX('2.1.trackMPD'!I:I/(24*60*60),
       MATCH(1,
             (A6230='2.1.trackMPD'!A:A)*
             (C6230='2.1.trackMPD'!D:D)*
             (D6230/10^6='2.1.trackMPD'!H:H)*
             (E6230='2.1.trackMPD'!F:F),
0))</f>
        <v>#N/A</v>
      </c>
    </row>
    <row r="6231" spans="1:9" x14ac:dyDescent="0.2">
      <c r="A6231" s="160" t="s">
        <v>30</v>
      </c>
      <c r="B6231" s="160" t="s">
        <v>2</v>
      </c>
      <c r="C6231" s="160">
        <f>_xlfn.XLOOKUP(B6231,'2.1.trackMPD'!$R$7:$R$29,'2.1.trackMPD'!$T$7:$T$29)</f>
        <v>6</v>
      </c>
      <c r="D6231" s="160">
        <v>1</v>
      </c>
      <c r="E6231" s="160" t="s">
        <v>6395</v>
      </c>
      <c r="F6231" s="160" t="s">
        <v>110</v>
      </c>
      <c r="G6231" s="160" t="s">
        <v>140</v>
      </c>
      <c r="H6231" s="160" t="s">
        <v>6392</v>
      </c>
      <c r="I6231" s="160" t="e" cm="1">
        <f t="array" ref="I6231">INDEX('2.1.trackMPD'!J:J/(24*60*60),
       MATCH(1,
             (A6231='2.1.trackMPD'!A:A)*
             (C6231='2.1.trackMPD'!D:D)*
             (D6231/10^6='2.1.trackMPD'!H:H)*
             (E6231='2.1.trackMPD'!F:F),
0))</f>
        <v>#N/A</v>
      </c>
    </row>
    <row r="6232" spans="1:9" x14ac:dyDescent="0.2">
      <c r="A6232" s="160" t="s">
        <v>30</v>
      </c>
      <c r="B6232" s="160" t="s">
        <v>2</v>
      </c>
      <c r="C6232" s="160">
        <f>_xlfn.XLOOKUP(B6232,'2.1.trackMPD'!$R$7:$R$29,'2.1.trackMPD'!$T$7:$T$29)</f>
        <v>6</v>
      </c>
      <c r="D6232" s="160">
        <v>1</v>
      </c>
      <c r="E6232" s="160" t="s">
        <v>6395</v>
      </c>
      <c r="F6232" s="160" t="s">
        <v>110</v>
      </c>
      <c r="G6232" s="160" t="s">
        <v>124</v>
      </c>
      <c r="H6232" s="160" t="s">
        <v>6393</v>
      </c>
      <c r="I6232" s="160" t="e" cm="1">
        <f t="array" ref="I6232">INDEX('2.1.trackMPD'!K:K/(24*60*60),
       MATCH(1,
             (A6232='2.1.trackMPD'!A:A)*
             (C6232='2.1.trackMPD'!D:D)*
             (D6232/10^6='2.1.trackMPD'!H:H)*
             (E6232='2.1.trackMPD'!F:F),
0))</f>
        <v>#N/A</v>
      </c>
    </row>
    <row r="6233" spans="1:9" x14ac:dyDescent="0.2">
      <c r="A6233" s="160" t="s">
        <v>30</v>
      </c>
      <c r="B6233" s="160" t="s">
        <v>2</v>
      </c>
      <c r="C6233" s="160">
        <f>_xlfn.XLOOKUP(B6233,'2.1.trackMPD'!$R$7:$R$29,'2.1.trackMPD'!$T$7:$T$29)</f>
        <v>6</v>
      </c>
      <c r="D6233" s="160">
        <v>1</v>
      </c>
      <c r="E6233" s="160" t="s">
        <v>6395</v>
      </c>
      <c r="F6233" s="160" t="s">
        <v>110</v>
      </c>
      <c r="G6233" s="160" t="s">
        <v>140</v>
      </c>
      <c r="H6233" s="160" t="s">
        <v>6393</v>
      </c>
      <c r="I6233" s="160" t="e" cm="1">
        <f t="array" ref="I6233">INDEX('2.1.trackMPD'!L:L/(24*60*60),
       MATCH(1,
             (A6233='2.1.trackMPD'!A:A)*
             (C6233='2.1.trackMPD'!D:D)*
             (D6233/10^6='2.1.trackMPD'!H:H)*
             (E6233='2.1.trackMPD'!F:F),
0))</f>
        <v>#N/A</v>
      </c>
    </row>
    <row r="6234" spans="1:9" x14ac:dyDescent="0.2">
      <c r="A6234" s="160" t="s">
        <v>30</v>
      </c>
      <c r="B6234" s="160" t="s">
        <v>2</v>
      </c>
      <c r="C6234" s="160">
        <f>_xlfn.XLOOKUP(B6234,'2.1.trackMPD'!$R$7:$R$29,'2.1.trackMPD'!$T$7:$T$29)</f>
        <v>6</v>
      </c>
      <c r="D6234" s="160">
        <v>10</v>
      </c>
      <c r="E6234" s="160" t="s">
        <v>6395</v>
      </c>
      <c r="F6234" s="160" t="s">
        <v>110</v>
      </c>
      <c r="G6234" s="160" t="s">
        <v>124</v>
      </c>
      <c r="H6234" s="160" t="s">
        <v>6392</v>
      </c>
      <c r="I6234" s="160" t="e" cm="1">
        <f t="array" ref="I6234">INDEX('2.1.trackMPD'!I:I/(24*60*60),
       MATCH(1,
             (A6234='2.1.trackMPD'!A:A)*
             (C6234='2.1.trackMPD'!D:D)*
             (D6234/10^6='2.1.trackMPD'!H:H)*
             (E6234='2.1.trackMPD'!F:F),
0))</f>
        <v>#N/A</v>
      </c>
    </row>
    <row r="6235" spans="1:9" x14ac:dyDescent="0.2">
      <c r="A6235" s="160" t="s">
        <v>30</v>
      </c>
      <c r="B6235" s="160" t="s">
        <v>2</v>
      </c>
      <c r="C6235" s="160">
        <f>_xlfn.XLOOKUP(B6235,'2.1.trackMPD'!$R$7:$R$29,'2.1.trackMPD'!$T$7:$T$29)</f>
        <v>6</v>
      </c>
      <c r="D6235" s="160">
        <v>10</v>
      </c>
      <c r="E6235" s="160" t="s">
        <v>6395</v>
      </c>
      <c r="F6235" s="160" t="s">
        <v>110</v>
      </c>
      <c r="G6235" s="160" t="s">
        <v>140</v>
      </c>
      <c r="H6235" s="160" t="s">
        <v>6392</v>
      </c>
      <c r="I6235" s="160" t="e" cm="1">
        <f t="array" ref="I6235">INDEX('2.1.trackMPD'!J:J/(24*60*60),
       MATCH(1,
             (A6235='2.1.trackMPD'!A:A)*
             (C6235='2.1.trackMPD'!D:D)*
             (D6235/10^6='2.1.trackMPD'!H:H)*
             (E6235='2.1.trackMPD'!F:F),
0))</f>
        <v>#N/A</v>
      </c>
    </row>
    <row r="6236" spans="1:9" x14ac:dyDescent="0.2">
      <c r="A6236" s="160" t="s">
        <v>30</v>
      </c>
      <c r="B6236" s="160" t="s">
        <v>2</v>
      </c>
      <c r="C6236" s="160">
        <f>_xlfn.XLOOKUP(B6236,'2.1.trackMPD'!$R$7:$R$29,'2.1.trackMPD'!$T$7:$T$29)</f>
        <v>6</v>
      </c>
      <c r="D6236" s="160">
        <v>10</v>
      </c>
      <c r="E6236" s="160" t="s">
        <v>6395</v>
      </c>
      <c r="F6236" s="160" t="s">
        <v>110</v>
      </c>
      <c r="G6236" s="160" t="s">
        <v>124</v>
      </c>
      <c r="H6236" s="160" t="s">
        <v>6393</v>
      </c>
      <c r="I6236" s="160" t="e" cm="1">
        <f t="array" ref="I6236">INDEX('2.1.trackMPD'!K:K/(24*60*60),
       MATCH(1,
             (A6236='2.1.trackMPD'!A:A)*
             (C6236='2.1.trackMPD'!D:D)*
             (D6236/10^6='2.1.trackMPD'!H:H)*
             (E6236='2.1.trackMPD'!F:F),
0))</f>
        <v>#N/A</v>
      </c>
    </row>
    <row r="6237" spans="1:9" x14ac:dyDescent="0.2">
      <c r="A6237" s="160" t="s">
        <v>30</v>
      </c>
      <c r="B6237" s="160" t="s">
        <v>2</v>
      </c>
      <c r="C6237" s="160">
        <f>_xlfn.XLOOKUP(B6237,'2.1.trackMPD'!$R$7:$R$29,'2.1.trackMPD'!$T$7:$T$29)</f>
        <v>6</v>
      </c>
      <c r="D6237" s="160">
        <v>10</v>
      </c>
      <c r="E6237" s="160" t="s">
        <v>6395</v>
      </c>
      <c r="F6237" s="160" t="s">
        <v>110</v>
      </c>
      <c r="G6237" s="160" t="s">
        <v>140</v>
      </c>
      <c r="H6237" s="160" t="s">
        <v>6393</v>
      </c>
      <c r="I6237" s="160" t="e" cm="1">
        <f t="array" ref="I6237">INDEX('2.1.trackMPD'!L:L/(24*60*60),
       MATCH(1,
             (A6237='2.1.trackMPD'!A:A)*
             (C6237='2.1.trackMPD'!D:D)*
             (D6237/10^6='2.1.trackMPD'!H:H)*
             (E6237='2.1.trackMPD'!F:F),
0))</f>
        <v>#N/A</v>
      </c>
    </row>
    <row r="6238" spans="1:9" x14ac:dyDescent="0.2">
      <c r="A6238" s="160" t="s">
        <v>30</v>
      </c>
      <c r="B6238" s="160" t="s">
        <v>2</v>
      </c>
      <c r="C6238" s="160">
        <f>_xlfn.XLOOKUP(B6238,'2.1.trackMPD'!$R$7:$R$29,'2.1.trackMPD'!$T$7:$T$29)</f>
        <v>6</v>
      </c>
      <c r="D6238" s="160">
        <v>100</v>
      </c>
      <c r="E6238" s="160" t="s">
        <v>6395</v>
      </c>
      <c r="F6238" s="160" t="s">
        <v>110</v>
      </c>
      <c r="G6238" s="160" t="s">
        <v>124</v>
      </c>
      <c r="H6238" s="160" t="s">
        <v>6392</v>
      </c>
      <c r="I6238" s="160" t="e" cm="1">
        <f t="array" ref="I6238">INDEX('2.1.trackMPD'!I:I/(24*60*60),
       MATCH(1,
             (A6238='2.1.trackMPD'!A:A)*
             (C6238='2.1.trackMPD'!D:D)*
             (D6238/10^6='2.1.trackMPD'!H:H)*
             (E6238='2.1.trackMPD'!F:F),
0))</f>
        <v>#N/A</v>
      </c>
    </row>
    <row r="6239" spans="1:9" x14ac:dyDescent="0.2">
      <c r="A6239" s="160" t="s">
        <v>30</v>
      </c>
      <c r="B6239" s="160" t="s">
        <v>2</v>
      </c>
      <c r="C6239" s="160">
        <f>_xlfn.XLOOKUP(B6239,'2.1.trackMPD'!$R$7:$R$29,'2.1.trackMPD'!$T$7:$T$29)</f>
        <v>6</v>
      </c>
      <c r="D6239" s="160">
        <v>100</v>
      </c>
      <c r="E6239" s="160" t="s">
        <v>6395</v>
      </c>
      <c r="F6239" s="160" t="s">
        <v>110</v>
      </c>
      <c r="G6239" s="160" t="s">
        <v>140</v>
      </c>
      <c r="H6239" s="160" t="s">
        <v>6392</v>
      </c>
      <c r="I6239" s="160" t="e" cm="1">
        <f t="array" ref="I6239">INDEX('2.1.trackMPD'!J:J/(24*60*60),
       MATCH(1,
             (A6239='2.1.trackMPD'!A:A)*
             (C6239='2.1.trackMPD'!D:D)*
             (D6239/10^6='2.1.trackMPD'!H:H)*
             (E6239='2.1.trackMPD'!F:F),
0))</f>
        <v>#N/A</v>
      </c>
    </row>
    <row r="6240" spans="1:9" x14ac:dyDescent="0.2">
      <c r="A6240" s="160" t="s">
        <v>30</v>
      </c>
      <c r="B6240" s="160" t="s">
        <v>2</v>
      </c>
      <c r="C6240" s="160">
        <f>_xlfn.XLOOKUP(B6240,'2.1.trackMPD'!$R$7:$R$29,'2.1.trackMPD'!$T$7:$T$29)</f>
        <v>6</v>
      </c>
      <c r="D6240" s="160">
        <v>100</v>
      </c>
      <c r="E6240" s="160" t="s">
        <v>6395</v>
      </c>
      <c r="F6240" s="160" t="s">
        <v>110</v>
      </c>
      <c r="G6240" s="160" t="s">
        <v>124</v>
      </c>
      <c r="H6240" s="160" t="s">
        <v>6393</v>
      </c>
      <c r="I6240" s="160" t="e" cm="1">
        <f t="array" ref="I6240">INDEX('2.1.trackMPD'!K:K/(24*60*60),
       MATCH(1,
             (A6240='2.1.trackMPD'!A:A)*
             (C6240='2.1.trackMPD'!D:D)*
             (D6240/10^6='2.1.trackMPD'!H:H)*
             (E6240='2.1.trackMPD'!F:F),
0))</f>
        <v>#N/A</v>
      </c>
    </row>
    <row r="6241" spans="1:9" x14ac:dyDescent="0.2">
      <c r="A6241" s="160" t="s">
        <v>30</v>
      </c>
      <c r="B6241" s="160" t="s">
        <v>2</v>
      </c>
      <c r="C6241" s="160">
        <f>_xlfn.XLOOKUP(B6241,'2.1.trackMPD'!$R$7:$R$29,'2.1.trackMPD'!$T$7:$T$29)</f>
        <v>6</v>
      </c>
      <c r="D6241" s="160">
        <v>100</v>
      </c>
      <c r="E6241" s="160" t="s">
        <v>6395</v>
      </c>
      <c r="F6241" s="160" t="s">
        <v>110</v>
      </c>
      <c r="G6241" s="160" t="s">
        <v>140</v>
      </c>
      <c r="H6241" s="160" t="s">
        <v>6393</v>
      </c>
      <c r="I6241" s="160" t="e" cm="1">
        <f t="array" ref="I6241">INDEX('2.1.trackMPD'!L:L/(24*60*60),
       MATCH(1,
             (A6241='2.1.trackMPD'!A:A)*
             (C6241='2.1.trackMPD'!D:D)*
             (D6241/10^6='2.1.trackMPD'!H:H)*
             (E6241='2.1.trackMPD'!F:F),
0))</f>
        <v>#N/A</v>
      </c>
    </row>
    <row r="6242" spans="1:9" x14ac:dyDescent="0.2">
      <c r="A6242" s="160" t="s">
        <v>30</v>
      </c>
      <c r="B6242" s="160" t="s">
        <v>3</v>
      </c>
      <c r="C6242" s="160">
        <f>_xlfn.XLOOKUP(B6242,'2.1.trackMPD'!$R$7:$R$29,'2.1.trackMPD'!$T$7:$T$29)</f>
        <v>2</v>
      </c>
      <c r="D6242" s="160">
        <v>1</v>
      </c>
      <c r="E6242" s="160" t="s">
        <v>6390</v>
      </c>
      <c r="F6242" s="160" t="s">
        <v>110</v>
      </c>
      <c r="G6242" s="160" t="s">
        <v>124</v>
      </c>
      <c r="H6242" s="160" t="s">
        <v>6392</v>
      </c>
      <c r="I6242" s="160" cm="1">
        <f t="array" ref="I6242">INDEX('2.1.trackMPD'!I:I/(24*60*60),
       MATCH(1,
             (A6242='2.1.trackMPD'!A:A)*
             (C6242='2.1.trackMPD'!D:D)*
             (D6242/10^6='2.1.trackMPD'!H:H)*
             (E6242='2.1.trackMPD'!F:F),
0))</f>
        <v>3.3378391203703701E-7</v>
      </c>
    </row>
    <row r="6243" spans="1:9" x14ac:dyDescent="0.2">
      <c r="A6243" s="160" t="s">
        <v>30</v>
      </c>
      <c r="B6243" s="160" t="s">
        <v>3</v>
      </c>
      <c r="C6243" s="160">
        <f>_xlfn.XLOOKUP(B6243,'2.1.trackMPD'!$R$7:$R$29,'2.1.trackMPD'!$T$7:$T$29)</f>
        <v>2</v>
      </c>
      <c r="D6243" s="160">
        <v>1</v>
      </c>
      <c r="E6243" s="160" t="s">
        <v>6390</v>
      </c>
      <c r="F6243" s="160" t="s">
        <v>110</v>
      </c>
      <c r="G6243" s="160" t="s">
        <v>140</v>
      </c>
      <c r="H6243" s="160" t="s">
        <v>6392</v>
      </c>
      <c r="I6243" s="160" cm="1">
        <f t="array" ref="I6243">INDEX('2.1.trackMPD'!J:J/(24*60*60),
       MATCH(1,
             (A6243='2.1.trackMPD'!A:A)*
             (C6243='2.1.trackMPD'!D:D)*
             (D6243/10^6='2.1.trackMPD'!H:H)*
             (E6243='2.1.trackMPD'!F:F),
0))</f>
        <v>8.3239101967592593E-6</v>
      </c>
    </row>
    <row r="6244" spans="1:9" x14ac:dyDescent="0.2">
      <c r="A6244" s="160" t="s">
        <v>30</v>
      </c>
      <c r="B6244" s="160" t="s">
        <v>3</v>
      </c>
      <c r="C6244" s="160">
        <f>_xlfn.XLOOKUP(B6244,'2.1.trackMPD'!$R$7:$R$29,'2.1.trackMPD'!$T$7:$T$29)</f>
        <v>2</v>
      </c>
      <c r="D6244" s="160">
        <v>1</v>
      </c>
      <c r="E6244" s="160" t="s">
        <v>6390</v>
      </c>
      <c r="F6244" s="160" t="s">
        <v>110</v>
      </c>
      <c r="G6244" s="160" t="s">
        <v>124</v>
      </c>
      <c r="H6244" s="160" t="s">
        <v>6393</v>
      </c>
      <c r="I6244" s="160" cm="1">
        <f t="array" ref="I6244">INDEX('2.1.trackMPD'!K:K/(24*60*60),
       MATCH(1,
             (A6244='2.1.trackMPD'!A:A)*
             (C6244='2.1.trackMPD'!D:D)*
             (D6244/10^6='2.1.trackMPD'!H:H)*
             (E6244='2.1.trackMPD'!F:F),
0))</f>
        <v>1.8155410879629629E-7</v>
      </c>
    </row>
    <row r="6245" spans="1:9" x14ac:dyDescent="0.2">
      <c r="A6245" s="160" t="s">
        <v>30</v>
      </c>
      <c r="B6245" s="160" t="s">
        <v>3</v>
      </c>
      <c r="C6245" s="160">
        <f>_xlfn.XLOOKUP(B6245,'2.1.trackMPD'!$R$7:$R$29,'2.1.trackMPD'!$T$7:$T$29)</f>
        <v>2</v>
      </c>
      <c r="D6245" s="160">
        <v>1</v>
      </c>
      <c r="E6245" s="160" t="s">
        <v>6390</v>
      </c>
      <c r="F6245" s="160" t="s">
        <v>110</v>
      </c>
      <c r="G6245" s="160" t="s">
        <v>140</v>
      </c>
      <c r="H6245" s="160" t="s">
        <v>6393</v>
      </c>
      <c r="I6245" s="160" cm="1">
        <f t="array" ref="I6245">INDEX('2.1.trackMPD'!L:L/(24*60*60),
       MATCH(1,
             (A6245='2.1.trackMPD'!A:A)*
             (C6245='2.1.trackMPD'!D:D)*
             (D6245/10^6='2.1.trackMPD'!H:H)*
             (E6245='2.1.trackMPD'!F:F),
0))</f>
        <v>2.7126736111111111E-7</v>
      </c>
    </row>
    <row r="6246" spans="1:9" x14ac:dyDescent="0.2">
      <c r="A6246" s="160" t="s">
        <v>30</v>
      </c>
      <c r="B6246" s="160" t="s">
        <v>3</v>
      </c>
      <c r="C6246" s="160">
        <f>_xlfn.XLOOKUP(B6246,'2.1.trackMPD'!$R$7:$R$29,'2.1.trackMPD'!$T$7:$T$29)</f>
        <v>2</v>
      </c>
      <c r="D6246" s="160">
        <v>10</v>
      </c>
      <c r="E6246" s="160" t="s">
        <v>6390</v>
      </c>
      <c r="F6246" s="160" t="s">
        <v>110</v>
      </c>
      <c r="G6246" s="160" t="s">
        <v>124</v>
      </c>
      <c r="H6246" s="160" t="s">
        <v>6392</v>
      </c>
      <c r="I6246" s="160" cm="1">
        <f t="array" ref="I6246">INDEX('2.1.trackMPD'!I:I/(24*60*60),
       MATCH(1,
             (A6246='2.1.trackMPD'!A:A)*
             (C6246='2.1.trackMPD'!D:D)*
             (D6246/10^6='2.1.trackMPD'!H:H)*
             (E6246='2.1.trackMPD'!F:F),
0))</f>
        <v>1.6688664004629631E-6</v>
      </c>
    </row>
    <row r="6247" spans="1:9" x14ac:dyDescent="0.2">
      <c r="A6247" s="160" t="s">
        <v>30</v>
      </c>
      <c r="B6247" s="160" t="s">
        <v>3</v>
      </c>
      <c r="C6247" s="160">
        <f>_xlfn.XLOOKUP(B6247,'2.1.trackMPD'!$R$7:$R$29,'2.1.trackMPD'!$T$7:$T$29)</f>
        <v>2</v>
      </c>
      <c r="D6247" s="160">
        <v>10</v>
      </c>
      <c r="E6247" s="160" t="s">
        <v>6390</v>
      </c>
      <c r="F6247" s="160" t="s">
        <v>110</v>
      </c>
      <c r="G6247" s="160" t="s">
        <v>140</v>
      </c>
      <c r="H6247" s="160" t="s">
        <v>6392</v>
      </c>
      <c r="I6247" s="160" cm="1">
        <f t="array" ref="I6247">INDEX('2.1.trackMPD'!J:J/(24*60*60),
       MATCH(1,
             (A6247='2.1.trackMPD'!A:A)*
             (C6247='2.1.trackMPD'!D:D)*
             (D6247/10^6='2.1.trackMPD'!H:H)*
             (E6247='2.1.trackMPD'!F:F),
0))</f>
        <v>1.3225795266203705E-5</v>
      </c>
    </row>
    <row r="6248" spans="1:9" x14ac:dyDescent="0.2">
      <c r="A6248" s="160" t="s">
        <v>30</v>
      </c>
      <c r="B6248" s="160" t="s">
        <v>3</v>
      </c>
      <c r="C6248" s="160">
        <f>_xlfn.XLOOKUP(B6248,'2.1.trackMPD'!$R$7:$R$29,'2.1.trackMPD'!$T$7:$T$29)</f>
        <v>2</v>
      </c>
      <c r="D6248" s="160">
        <v>10</v>
      </c>
      <c r="E6248" s="160" t="s">
        <v>6390</v>
      </c>
      <c r="F6248" s="160" t="s">
        <v>110</v>
      </c>
      <c r="G6248" s="160" t="s">
        <v>124</v>
      </c>
      <c r="H6248" s="160" t="s">
        <v>6393</v>
      </c>
      <c r="I6248" s="160" cm="1">
        <f t="array" ref="I6248">INDEX('2.1.trackMPD'!K:K/(24*60*60),
       MATCH(1,
             (A6248='2.1.trackMPD'!A:A)*
             (C6248='2.1.trackMPD'!D:D)*
             (D6248/10^6='2.1.trackMPD'!H:H)*
             (E6248='2.1.trackMPD'!F:F),
0))</f>
        <v>1.3164823611111111E-6</v>
      </c>
    </row>
    <row r="6249" spans="1:9" x14ac:dyDescent="0.2">
      <c r="A6249" s="160" t="s">
        <v>30</v>
      </c>
      <c r="B6249" s="160" t="s">
        <v>3</v>
      </c>
      <c r="C6249" s="160">
        <f>_xlfn.XLOOKUP(B6249,'2.1.trackMPD'!$R$7:$R$29,'2.1.trackMPD'!$T$7:$T$29)</f>
        <v>2</v>
      </c>
      <c r="D6249" s="160">
        <v>10</v>
      </c>
      <c r="E6249" s="160" t="s">
        <v>6390</v>
      </c>
      <c r="F6249" s="160" t="s">
        <v>110</v>
      </c>
      <c r="G6249" s="160" t="s">
        <v>140</v>
      </c>
      <c r="H6249" s="160" t="s">
        <v>6393</v>
      </c>
      <c r="I6249" s="160" cm="1">
        <f t="array" ref="I6249">INDEX('2.1.trackMPD'!L:L/(24*60*60),
       MATCH(1,
             (A6249='2.1.trackMPD'!A:A)*
             (C6249='2.1.trackMPD'!D:D)*
             (D6249/10^6='2.1.trackMPD'!H:H)*
             (E6249='2.1.trackMPD'!F:F),
0))</f>
        <v>4.9870336805555554E-7</v>
      </c>
    </row>
    <row r="6250" spans="1:9" x14ac:dyDescent="0.2">
      <c r="A6250" s="160" t="s">
        <v>30</v>
      </c>
      <c r="B6250" s="160" t="s">
        <v>3</v>
      </c>
      <c r="C6250" s="160">
        <f>_xlfn.XLOOKUP(B6250,'2.1.trackMPD'!$R$7:$R$29,'2.1.trackMPD'!$T$7:$T$29)</f>
        <v>2</v>
      </c>
      <c r="D6250" s="160">
        <v>100</v>
      </c>
      <c r="E6250" s="160" t="s">
        <v>6390</v>
      </c>
      <c r="F6250" s="160" t="s">
        <v>110</v>
      </c>
      <c r="G6250" s="160" t="s">
        <v>124</v>
      </c>
      <c r="H6250" s="160" t="s">
        <v>6392</v>
      </c>
      <c r="I6250" s="160" cm="1">
        <f t="array" ref="I6250">INDEX('2.1.trackMPD'!I:I/(24*60*60),
       MATCH(1,
             (A6250='2.1.trackMPD'!A:A)*
             (C6250='2.1.trackMPD'!D:D)*
             (D6250/10^6='2.1.trackMPD'!H:H)*
             (E6250='2.1.trackMPD'!F:F),
0))</f>
        <v>2.8801991550925925E-6</v>
      </c>
    </row>
    <row r="6251" spans="1:9" x14ac:dyDescent="0.2">
      <c r="A6251" s="160" t="s">
        <v>30</v>
      </c>
      <c r="B6251" s="160" t="s">
        <v>3</v>
      </c>
      <c r="C6251" s="160">
        <f>_xlfn.XLOOKUP(B6251,'2.1.trackMPD'!$R$7:$R$29,'2.1.trackMPD'!$T$7:$T$29)</f>
        <v>2</v>
      </c>
      <c r="D6251" s="160">
        <v>100</v>
      </c>
      <c r="E6251" s="160" t="s">
        <v>6390</v>
      </c>
      <c r="F6251" s="160" t="s">
        <v>110</v>
      </c>
      <c r="G6251" s="160" t="s">
        <v>140</v>
      </c>
      <c r="H6251" s="160" t="s">
        <v>6392</v>
      </c>
      <c r="I6251" s="160" cm="1">
        <f t="array" ref="I6251">INDEX('2.1.trackMPD'!J:J/(24*60*60),
       MATCH(1,
             (A6251='2.1.trackMPD'!A:A)*
             (C6251='2.1.trackMPD'!D:D)*
             (D6251/10^6='2.1.trackMPD'!H:H)*
             (E6251='2.1.trackMPD'!F:F),
0))</f>
        <v>2.1742394016203704E-4</v>
      </c>
    </row>
    <row r="6252" spans="1:9" x14ac:dyDescent="0.2">
      <c r="A6252" s="160" t="s">
        <v>30</v>
      </c>
      <c r="B6252" s="160" t="s">
        <v>3</v>
      </c>
      <c r="C6252" s="160">
        <f>_xlfn.XLOOKUP(B6252,'2.1.trackMPD'!$R$7:$R$29,'2.1.trackMPD'!$T$7:$T$29)</f>
        <v>2</v>
      </c>
      <c r="D6252" s="160">
        <v>100</v>
      </c>
      <c r="E6252" s="160" t="s">
        <v>6390</v>
      </c>
      <c r="F6252" s="160" t="s">
        <v>110</v>
      </c>
      <c r="G6252" s="160" t="s">
        <v>124</v>
      </c>
      <c r="H6252" s="160" t="s">
        <v>6393</v>
      </c>
      <c r="I6252" s="160" cm="1">
        <f t="array" ref="I6252">INDEX('2.1.trackMPD'!K:K/(24*60*60),
       MATCH(1,
             (A6252='2.1.trackMPD'!A:A)*
             (C6252='2.1.trackMPD'!D:D)*
             (D6252/10^6='2.1.trackMPD'!H:H)*
             (E6252='2.1.trackMPD'!F:F),
0))</f>
        <v>0</v>
      </c>
    </row>
    <row r="6253" spans="1:9" x14ac:dyDescent="0.2">
      <c r="A6253" s="160" t="s">
        <v>30</v>
      </c>
      <c r="B6253" s="160" t="s">
        <v>3</v>
      </c>
      <c r="C6253" s="160">
        <f>_xlfn.XLOOKUP(B6253,'2.1.trackMPD'!$R$7:$R$29,'2.1.trackMPD'!$T$7:$T$29)</f>
        <v>2</v>
      </c>
      <c r="D6253" s="160">
        <v>100</v>
      </c>
      <c r="E6253" s="160" t="s">
        <v>6390</v>
      </c>
      <c r="F6253" s="160" t="s">
        <v>110</v>
      </c>
      <c r="G6253" s="160" t="s">
        <v>140</v>
      </c>
      <c r="H6253" s="160" t="s">
        <v>6393</v>
      </c>
      <c r="I6253" s="160" cm="1">
        <f t="array" ref="I6253">INDEX('2.1.trackMPD'!L:L/(24*60*60),
       MATCH(1,
             (A6253='2.1.trackMPD'!A:A)*
             (C6253='2.1.trackMPD'!D:D)*
             (D6253/10^6='2.1.trackMPD'!H:H)*
             (E6253='2.1.trackMPD'!F:F),
0))</f>
        <v>0</v>
      </c>
    </row>
    <row r="6254" spans="1:9" x14ac:dyDescent="0.2">
      <c r="A6254" s="160" t="s">
        <v>30</v>
      </c>
      <c r="B6254" s="160" t="s">
        <v>3</v>
      </c>
      <c r="C6254" s="160">
        <f>_xlfn.XLOOKUP(B6254,'2.1.trackMPD'!$R$7:$R$29,'2.1.trackMPD'!$T$7:$T$29)</f>
        <v>2</v>
      </c>
      <c r="D6254" s="160">
        <v>1000</v>
      </c>
      <c r="E6254" s="160" t="s">
        <v>6390</v>
      </c>
      <c r="F6254" s="160" t="s">
        <v>110</v>
      </c>
      <c r="G6254" s="160" t="s">
        <v>124</v>
      </c>
      <c r="H6254" s="160" t="s">
        <v>6392</v>
      </c>
      <c r="I6254" s="160" cm="1">
        <f t="array" ref="I6254">INDEX('2.1.trackMPD'!I:I/(24*60*60),
       MATCH(1,
             (A6254='2.1.trackMPD'!A:A)*
             (C6254='2.1.trackMPD'!D:D)*
             (D6254/10^6='2.1.trackMPD'!H:H)*
             (E6254='2.1.trackMPD'!F:F),
0))</f>
        <v>4.3706168981481479E-7</v>
      </c>
    </row>
    <row r="6255" spans="1:9" x14ac:dyDescent="0.2">
      <c r="A6255" s="160" t="s">
        <v>30</v>
      </c>
      <c r="B6255" s="160" t="s">
        <v>3</v>
      </c>
      <c r="C6255" s="160">
        <f>_xlfn.XLOOKUP(B6255,'2.1.trackMPD'!$R$7:$R$29,'2.1.trackMPD'!$T$7:$T$29)</f>
        <v>2</v>
      </c>
      <c r="D6255" s="160">
        <v>1000</v>
      </c>
      <c r="E6255" s="160" t="s">
        <v>6390</v>
      </c>
      <c r="F6255" s="160" t="s">
        <v>110</v>
      </c>
      <c r="G6255" s="160" t="s">
        <v>140</v>
      </c>
      <c r="H6255" s="160" t="s">
        <v>6392</v>
      </c>
      <c r="I6255" s="160" cm="1">
        <f t="array" ref="I6255">INDEX('2.1.trackMPD'!J:J/(24*60*60),
       MATCH(1,
             (A6255='2.1.trackMPD'!A:A)*
             (C6255='2.1.trackMPD'!D:D)*
             (D6255/10^6='2.1.trackMPD'!H:H)*
             (E6255='2.1.trackMPD'!F:F),
0))</f>
        <v>1.5034845023148148E-4</v>
      </c>
    </row>
    <row r="6256" spans="1:9" x14ac:dyDescent="0.2">
      <c r="A6256" s="160" t="s">
        <v>30</v>
      </c>
      <c r="B6256" s="160" t="s">
        <v>3</v>
      </c>
      <c r="C6256" s="160">
        <f>_xlfn.XLOOKUP(B6256,'2.1.trackMPD'!$R$7:$R$29,'2.1.trackMPD'!$T$7:$T$29)</f>
        <v>2</v>
      </c>
      <c r="D6256" s="160">
        <v>1000</v>
      </c>
      <c r="E6256" s="160" t="s">
        <v>6390</v>
      </c>
      <c r="F6256" s="160" t="s">
        <v>110</v>
      </c>
      <c r="G6256" s="160" t="s">
        <v>124</v>
      </c>
      <c r="H6256" s="160" t="s">
        <v>6393</v>
      </c>
      <c r="I6256" s="160" cm="1">
        <f t="array" ref="I6256">INDEX('2.1.trackMPD'!K:K/(24*60*60),
       MATCH(1,
             (A6256='2.1.trackMPD'!A:A)*
             (C6256='2.1.trackMPD'!D:D)*
             (D6256/10^6='2.1.trackMPD'!H:H)*
             (E6256='2.1.trackMPD'!F:F),
0))</f>
        <v>0</v>
      </c>
    </row>
    <row r="6257" spans="1:9" x14ac:dyDescent="0.2">
      <c r="A6257" s="160" t="s">
        <v>30</v>
      </c>
      <c r="B6257" s="160" t="s">
        <v>3</v>
      </c>
      <c r="C6257" s="160">
        <f>_xlfn.XLOOKUP(B6257,'2.1.trackMPD'!$R$7:$R$29,'2.1.trackMPD'!$T$7:$T$29)</f>
        <v>2</v>
      </c>
      <c r="D6257" s="160">
        <v>1000</v>
      </c>
      <c r="E6257" s="160" t="s">
        <v>6390</v>
      </c>
      <c r="F6257" s="160" t="s">
        <v>110</v>
      </c>
      <c r="G6257" s="160" t="s">
        <v>140</v>
      </c>
      <c r="H6257" s="160" t="s">
        <v>6393</v>
      </c>
      <c r="I6257" s="160" cm="1">
        <f t="array" ref="I6257">INDEX('2.1.trackMPD'!L:L/(24*60*60),
       MATCH(1,
             (A6257='2.1.trackMPD'!A:A)*
             (C6257='2.1.trackMPD'!D:D)*
             (D6257/10^6='2.1.trackMPD'!H:H)*
             (E6257='2.1.trackMPD'!F:F),
0))</f>
        <v>1.1720581365740742E-6</v>
      </c>
    </row>
    <row r="6258" spans="1:9" x14ac:dyDescent="0.2">
      <c r="A6258" s="160" t="s">
        <v>30</v>
      </c>
      <c r="B6258" s="160" t="s">
        <v>3</v>
      </c>
      <c r="C6258" s="160">
        <f>_xlfn.XLOOKUP(B6258,'2.1.trackMPD'!$R$7:$R$29,'2.1.trackMPD'!$T$7:$T$29)</f>
        <v>2</v>
      </c>
      <c r="D6258" s="160">
        <v>5000</v>
      </c>
      <c r="E6258" s="160" t="s">
        <v>6390</v>
      </c>
      <c r="F6258" s="160" t="s">
        <v>110</v>
      </c>
      <c r="G6258" s="160" t="s">
        <v>124</v>
      </c>
      <c r="H6258" s="160" t="s">
        <v>6392</v>
      </c>
      <c r="I6258" s="160" cm="1">
        <f t="array" ref="I6258">INDEX('2.1.trackMPD'!I:I/(24*60*60),
       MATCH(1,
             (A6258='2.1.trackMPD'!A:A)*
             (C6258='2.1.trackMPD'!D:D)*
             (D6258/10^6='2.1.trackMPD'!H:H)*
             (E6258='2.1.trackMPD'!F:F),
0))</f>
        <v>4.5819800925925931E-7</v>
      </c>
    </row>
    <row r="6259" spans="1:9" x14ac:dyDescent="0.2">
      <c r="A6259" s="160" t="s">
        <v>30</v>
      </c>
      <c r="B6259" s="160" t="s">
        <v>3</v>
      </c>
      <c r="C6259" s="160">
        <f>_xlfn.XLOOKUP(B6259,'2.1.trackMPD'!$R$7:$R$29,'2.1.trackMPD'!$T$7:$T$29)</f>
        <v>2</v>
      </c>
      <c r="D6259" s="160">
        <v>5000</v>
      </c>
      <c r="E6259" s="160" t="s">
        <v>6390</v>
      </c>
      <c r="F6259" s="160" t="s">
        <v>110</v>
      </c>
      <c r="G6259" s="160" t="s">
        <v>140</v>
      </c>
      <c r="H6259" s="160" t="s">
        <v>6392</v>
      </c>
      <c r="I6259" s="160" cm="1">
        <f t="array" ref="I6259">INDEX('2.1.trackMPD'!J:J/(24*60*60),
       MATCH(1,
             (A6259='2.1.trackMPD'!A:A)*
             (C6259='2.1.trackMPD'!D:D)*
             (D6259/10^6='2.1.trackMPD'!H:H)*
             (E6259='2.1.trackMPD'!F:F),
0))</f>
        <v>1.1801198321759259E-5</v>
      </c>
    </row>
    <row r="6260" spans="1:9" x14ac:dyDescent="0.2">
      <c r="A6260" s="160" t="s">
        <v>30</v>
      </c>
      <c r="B6260" s="160" t="s">
        <v>3</v>
      </c>
      <c r="C6260" s="160">
        <f>_xlfn.XLOOKUP(B6260,'2.1.trackMPD'!$R$7:$R$29,'2.1.trackMPD'!$T$7:$T$29)</f>
        <v>2</v>
      </c>
      <c r="D6260" s="160">
        <v>5000</v>
      </c>
      <c r="E6260" s="160" t="s">
        <v>6390</v>
      </c>
      <c r="F6260" s="160" t="s">
        <v>110</v>
      </c>
      <c r="G6260" s="160" t="s">
        <v>124</v>
      </c>
      <c r="H6260" s="160" t="s">
        <v>6393</v>
      </c>
      <c r="I6260" s="160" cm="1">
        <f t="array" ref="I6260">INDEX('2.1.trackMPD'!K:K/(24*60*60),
       MATCH(1,
             (A6260='2.1.trackMPD'!A:A)*
             (C6260='2.1.trackMPD'!D:D)*
             (D6260/10^6='2.1.trackMPD'!H:H)*
             (E6260='2.1.trackMPD'!F:F),
0))</f>
        <v>2.4281274305555555E-7</v>
      </c>
    </row>
    <row r="6261" spans="1:9" x14ac:dyDescent="0.2">
      <c r="A6261" s="160" t="s">
        <v>30</v>
      </c>
      <c r="B6261" s="160" t="s">
        <v>3</v>
      </c>
      <c r="C6261" s="160">
        <f>_xlfn.XLOOKUP(B6261,'2.1.trackMPD'!$R$7:$R$29,'2.1.trackMPD'!$T$7:$T$29)</f>
        <v>2</v>
      </c>
      <c r="D6261" s="160">
        <v>5000</v>
      </c>
      <c r="E6261" s="160" t="s">
        <v>6390</v>
      </c>
      <c r="F6261" s="160" t="s">
        <v>110</v>
      </c>
      <c r="G6261" s="160" t="s">
        <v>140</v>
      </c>
      <c r="H6261" s="160" t="s">
        <v>6393</v>
      </c>
      <c r="I6261" s="160" cm="1">
        <f t="array" ref="I6261">INDEX('2.1.trackMPD'!L:L/(24*60*60),
       MATCH(1,
             (A6261='2.1.trackMPD'!A:A)*
             (C6261='2.1.trackMPD'!D:D)*
             (D6261/10^6='2.1.trackMPD'!H:H)*
             (E6261='2.1.trackMPD'!F:F),
0))</f>
        <v>6.3001733796296296E-7</v>
      </c>
    </row>
    <row r="6262" spans="1:9" x14ac:dyDescent="0.2">
      <c r="A6262" s="160" t="s">
        <v>30</v>
      </c>
      <c r="B6262" s="160" t="s">
        <v>3</v>
      </c>
      <c r="C6262" s="160">
        <f>_xlfn.XLOOKUP(B6262,'2.1.trackMPD'!$R$7:$R$29,'2.1.trackMPD'!$T$7:$T$29)</f>
        <v>2</v>
      </c>
      <c r="D6262" s="160">
        <v>1</v>
      </c>
      <c r="E6262" s="160" t="s">
        <v>6394</v>
      </c>
      <c r="F6262" s="160" t="s">
        <v>110</v>
      </c>
      <c r="G6262" s="160" t="s">
        <v>124</v>
      </c>
      <c r="H6262" s="160" t="s">
        <v>6392</v>
      </c>
      <c r="I6262" s="160" t="e" cm="1">
        <f t="array" ref="I6262">INDEX('2.1.trackMPD'!I:I/(24*60*60),
       MATCH(1,
             (A6262='2.1.trackMPD'!A:A)*
             (C6262='2.1.trackMPD'!D:D)*
             (D6262/10^6='2.1.trackMPD'!H:H)*
             (E6262='2.1.trackMPD'!F:F),
0))</f>
        <v>#N/A</v>
      </c>
    </row>
    <row r="6263" spans="1:9" x14ac:dyDescent="0.2">
      <c r="A6263" s="160" t="s">
        <v>30</v>
      </c>
      <c r="B6263" s="160" t="s">
        <v>3</v>
      </c>
      <c r="C6263" s="160">
        <f>_xlfn.XLOOKUP(B6263,'2.1.trackMPD'!$R$7:$R$29,'2.1.trackMPD'!$T$7:$T$29)</f>
        <v>2</v>
      </c>
      <c r="D6263" s="160">
        <v>1</v>
      </c>
      <c r="E6263" s="160" t="s">
        <v>6394</v>
      </c>
      <c r="F6263" s="160" t="s">
        <v>110</v>
      </c>
      <c r="G6263" s="160" t="s">
        <v>140</v>
      </c>
      <c r="H6263" s="160" t="s">
        <v>6392</v>
      </c>
      <c r="I6263" s="160" t="e" cm="1">
        <f t="array" ref="I6263">INDEX('2.1.trackMPD'!J:J/(24*60*60),
       MATCH(1,
             (A6263='2.1.trackMPD'!A:A)*
             (C6263='2.1.trackMPD'!D:D)*
             (D6263/10^6='2.1.trackMPD'!H:H)*
             (E6263='2.1.trackMPD'!F:F),
0))</f>
        <v>#N/A</v>
      </c>
    </row>
    <row r="6264" spans="1:9" x14ac:dyDescent="0.2">
      <c r="A6264" s="160" t="s">
        <v>30</v>
      </c>
      <c r="B6264" s="160" t="s">
        <v>3</v>
      </c>
      <c r="C6264" s="160">
        <f>_xlfn.XLOOKUP(B6264,'2.1.trackMPD'!$R$7:$R$29,'2.1.trackMPD'!$T$7:$T$29)</f>
        <v>2</v>
      </c>
      <c r="D6264" s="160">
        <v>1</v>
      </c>
      <c r="E6264" s="160" t="s">
        <v>6394</v>
      </c>
      <c r="F6264" s="160" t="s">
        <v>110</v>
      </c>
      <c r="G6264" s="160" t="s">
        <v>124</v>
      </c>
      <c r="H6264" s="160" t="s">
        <v>6393</v>
      </c>
      <c r="I6264" s="160" t="e" cm="1">
        <f t="array" ref="I6264">INDEX('2.1.trackMPD'!K:K/(24*60*60),
       MATCH(1,
             (A6264='2.1.trackMPD'!A:A)*
             (C6264='2.1.trackMPD'!D:D)*
             (D6264/10^6='2.1.trackMPD'!H:H)*
             (E6264='2.1.trackMPD'!F:F),
0))</f>
        <v>#N/A</v>
      </c>
    </row>
    <row r="6265" spans="1:9" x14ac:dyDescent="0.2">
      <c r="A6265" s="160" t="s">
        <v>30</v>
      </c>
      <c r="B6265" s="160" t="s">
        <v>3</v>
      </c>
      <c r="C6265" s="160">
        <f>_xlfn.XLOOKUP(B6265,'2.1.trackMPD'!$R$7:$R$29,'2.1.trackMPD'!$T$7:$T$29)</f>
        <v>2</v>
      </c>
      <c r="D6265" s="160">
        <v>1</v>
      </c>
      <c r="E6265" s="160" t="s">
        <v>6394</v>
      </c>
      <c r="F6265" s="160" t="s">
        <v>110</v>
      </c>
      <c r="G6265" s="160" t="s">
        <v>140</v>
      </c>
      <c r="H6265" s="160" t="s">
        <v>6393</v>
      </c>
      <c r="I6265" s="160" t="e" cm="1">
        <f t="array" ref="I6265">INDEX('2.1.trackMPD'!L:L/(24*60*60),
       MATCH(1,
             (A6265='2.1.trackMPD'!A:A)*
             (C6265='2.1.trackMPD'!D:D)*
             (D6265/10^6='2.1.trackMPD'!H:H)*
             (E6265='2.1.trackMPD'!F:F),
0))</f>
        <v>#N/A</v>
      </c>
    </row>
    <row r="6266" spans="1:9" x14ac:dyDescent="0.2">
      <c r="A6266" s="160" t="s">
        <v>30</v>
      </c>
      <c r="B6266" s="160" t="s">
        <v>3</v>
      </c>
      <c r="C6266" s="160">
        <f>_xlfn.XLOOKUP(B6266,'2.1.trackMPD'!$R$7:$R$29,'2.1.trackMPD'!$T$7:$T$29)</f>
        <v>2</v>
      </c>
      <c r="D6266" s="160">
        <v>10</v>
      </c>
      <c r="E6266" s="160" t="s">
        <v>6394</v>
      </c>
      <c r="F6266" s="160" t="s">
        <v>110</v>
      </c>
      <c r="G6266" s="160" t="s">
        <v>124</v>
      </c>
      <c r="H6266" s="160" t="s">
        <v>6392</v>
      </c>
      <c r="I6266" s="160" t="e" cm="1">
        <f t="array" ref="I6266">INDEX('2.1.trackMPD'!I:I/(24*60*60),
       MATCH(1,
             (A6266='2.1.trackMPD'!A:A)*
             (C6266='2.1.trackMPD'!D:D)*
             (D6266/10^6='2.1.trackMPD'!H:H)*
             (E6266='2.1.trackMPD'!F:F),
0))</f>
        <v>#N/A</v>
      </c>
    </row>
    <row r="6267" spans="1:9" x14ac:dyDescent="0.2">
      <c r="A6267" s="160" t="s">
        <v>30</v>
      </c>
      <c r="B6267" s="160" t="s">
        <v>3</v>
      </c>
      <c r="C6267" s="160">
        <f>_xlfn.XLOOKUP(B6267,'2.1.trackMPD'!$R$7:$R$29,'2.1.trackMPD'!$T$7:$T$29)</f>
        <v>2</v>
      </c>
      <c r="D6267" s="160">
        <v>10</v>
      </c>
      <c r="E6267" s="160" t="s">
        <v>6394</v>
      </c>
      <c r="F6267" s="160" t="s">
        <v>110</v>
      </c>
      <c r="G6267" s="160" t="s">
        <v>140</v>
      </c>
      <c r="H6267" s="160" t="s">
        <v>6392</v>
      </c>
      <c r="I6267" s="160" t="e" cm="1">
        <f t="array" ref="I6267">INDEX('2.1.trackMPD'!J:J/(24*60*60),
       MATCH(1,
             (A6267='2.1.trackMPD'!A:A)*
             (C6267='2.1.trackMPD'!D:D)*
             (D6267/10^6='2.1.trackMPD'!H:H)*
             (E6267='2.1.trackMPD'!F:F),
0))</f>
        <v>#N/A</v>
      </c>
    </row>
    <row r="6268" spans="1:9" x14ac:dyDescent="0.2">
      <c r="A6268" s="160" t="s">
        <v>30</v>
      </c>
      <c r="B6268" s="160" t="s">
        <v>3</v>
      </c>
      <c r="C6268" s="160">
        <f>_xlfn.XLOOKUP(B6268,'2.1.trackMPD'!$R$7:$R$29,'2.1.trackMPD'!$T$7:$T$29)</f>
        <v>2</v>
      </c>
      <c r="D6268" s="160">
        <v>10</v>
      </c>
      <c r="E6268" s="160" t="s">
        <v>6394</v>
      </c>
      <c r="F6268" s="160" t="s">
        <v>110</v>
      </c>
      <c r="G6268" s="160" t="s">
        <v>124</v>
      </c>
      <c r="H6268" s="160" t="s">
        <v>6393</v>
      </c>
      <c r="I6268" s="160" t="e" cm="1">
        <f t="array" ref="I6268">INDEX('2.1.trackMPD'!K:K/(24*60*60),
       MATCH(1,
             (A6268='2.1.trackMPD'!A:A)*
             (C6268='2.1.trackMPD'!D:D)*
             (D6268/10^6='2.1.trackMPD'!H:H)*
             (E6268='2.1.trackMPD'!F:F),
0))</f>
        <v>#N/A</v>
      </c>
    </row>
    <row r="6269" spans="1:9" x14ac:dyDescent="0.2">
      <c r="A6269" s="160" t="s">
        <v>30</v>
      </c>
      <c r="B6269" s="160" t="s">
        <v>3</v>
      </c>
      <c r="C6269" s="160">
        <f>_xlfn.XLOOKUP(B6269,'2.1.trackMPD'!$R$7:$R$29,'2.1.trackMPD'!$T$7:$T$29)</f>
        <v>2</v>
      </c>
      <c r="D6269" s="160">
        <v>10</v>
      </c>
      <c r="E6269" s="160" t="s">
        <v>6394</v>
      </c>
      <c r="F6269" s="160" t="s">
        <v>110</v>
      </c>
      <c r="G6269" s="160" t="s">
        <v>140</v>
      </c>
      <c r="H6269" s="160" t="s">
        <v>6393</v>
      </c>
      <c r="I6269" s="160" t="e" cm="1">
        <f t="array" ref="I6269">INDEX('2.1.trackMPD'!L:L/(24*60*60),
       MATCH(1,
             (A6269='2.1.trackMPD'!A:A)*
             (C6269='2.1.trackMPD'!D:D)*
             (D6269/10^6='2.1.trackMPD'!H:H)*
             (E6269='2.1.trackMPD'!F:F),
0))</f>
        <v>#N/A</v>
      </c>
    </row>
    <row r="6270" spans="1:9" x14ac:dyDescent="0.2">
      <c r="A6270" s="160" t="s">
        <v>30</v>
      </c>
      <c r="B6270" s="160" t="s">
        <v>3</v>
      </c>
      <c r="C6270" s="160">
        <f>_xlfn.XLOOKUP(B6270,'2.1.trackMPD'!$R$7:$R$29,'2.1.trackMPD'!$T$7:$T$29)</f>
        <v>2</v>
      </c>
      <c r="D6270" s="160">
        <v>100</v>
      </c>
      <c r="E6270" s="160" t="s">
        <v>6394</v>
      </c>
      <c r="F6270" s="160" t="s">
        <v>110</v>
      </c>
      <c r="G6270" s="160" t="s">
        <v>124</v>
      </c>
      <c r="H6270" s="160" t="s">
        <v>6392</v>
      </c>
      <c r="I6270" s="160" t="e" cm="1">
        <f t="array" ref="I6270">INDEX('2.1.trackMPD'!I:I/(24*60*60),
       MATCH(1,
             (A6270='2.1.trackMPD'!A:A)*
             (C6270='2.1.trackMPD'!D:D)*
             (D6270/10^6='2.1.trackMPD'!H:H)*
             (E6270='2.1.trackMPD'!F:F),
0))</f>
        <v>#N/A</v>
      </c>
    </row>
    <row r="6271" spans="1:9" x14ac:dyDescent="0.2">
      <c r="A6271" s="160" t="s">
        <v>30</v>
      </c>
      <c r="B6271" s="160" t="s">
        <v>3</v>
      </c>
      <c r="C6271" s="160">
        <f>_xlfn.XLOOKUP(B6271,'2.1.trackMPD'!$R$7:$R$29,'2.1.trackMPD'!$T$7:$T$29)</f>
        <v>2</v>
      </c>
      <c r="D6271" s="160">
        <v>100</v>
      </c>
      <c r="E6271" s="160" t="s">
        <v>6394</v>
      </c>
      <c r="F6271" s="160" t="s">
        <v>110</v>
      </c>
      <c r="G6271" s="160" t="s">
        <v>140</v>
      </c>
      <c r="H6271" s="160" t="s">
        <v>6392</v>
      </c>
      <c r="I6271" s="160" t="e" cm="1">
        <f t="array" ref="I6271">INDEX('2.1.trackMPD'!J:J/(24*60*60),
       MATCH(1,
             (A6271='2.1.trackMPD'!A:A)*
             (C6271='2.1.trackMPD'!D:D)*
             (D6271/10^6='2.1.trackMPD'!H:H)*
             (E6271='2.1.trackMPD'!F:F),
0))</f>
        <v>#N/A</v>
      </c>
    </row>
    <row r="6272" spans="1:9" x14ac:dyDescent="0.2">
      <c r="A6272" s="160" t="s">
        <v>30</v>
      </c>
      <c r="B6272" s="160" t="s">
        <v>3</v>
      </c>
      <c r="C6272" s="160">
        <f>_xlfn.XLOOKUP(B6272,'2.1.trackMPD'!$R$7:$R$29,'2.1.trackMPD'!$T$7:$T$29)</f>
        <v>2</v>
      </c>
      <c r="D6272" s="160">
        <v>100</v>
      </c>
      <c r="E6272" s="160" t="s">
        <v>6394</v>
      </c>
      <c r="F6272" s="160" t="s">
        <v>110</v>
      </c>
      <c r="G6272" s="160" t="s">
        <v>124</v>
      </c>
      <c r="H6272" s="160" t="s">
        <v>6393</v>
      </c>
      <c r="I6272" s="160" t="e" cm="1">
        <f t="array" ref="I6272">INDEX('2.1.trackMPD'!K:K/(24*60*60),
       MATCH(1,
             (A6272='2.1.trackMPD'!A:A)*
             (C6272='2.1.trackMPD'!D:D)*
             (D6272/10^6='2.1.trackMPD'!H:H)*
             (E6272='2.1.trackMPD'!F:F),
0))</f>
        <v>#N/A</v>
      </c>
    </row>
    <row r="6273" spans="1:9" x14ac:dyDescent="0.2">
      <c r="A6273" s="160" t="s">
        <v>30</v>
      </c>
      <c r="B6273" s="160" t="s">
        <v>3</v>
      </c>
      <c r="C6273" s="160">
        <f>_xlfn.XLOOKUP(B6273,'2.1.trackMPD'!$R$7:$R$29,'2.1.trackMPD'!$T$7:$T$29)</f>
        <v>2</v>
      </c>
      <c r="D6273" s="160">
        <v>100</v>
      </c>
      <c r="E6273" s="160" t="s">
        <v>6394</v>
      </c>
      <c r="F6273" s="160" t="s">
        <v>110</v>
      </c>
      <c r="G6273" s="160" t="s">
        <v>140</v>
      </c>
      <c r="H6273" s="160" t="s">
        <v>6393</v>
      </c>
      <c r="I6273" s="160" t="e" cm="1">
        <f t="array" ref="I6273">INDEX('2.1.trackMPD'!L:L/(24*60*60),
       MATCH(1,
             (A6273='2.1.trackMPD'!A:A)*
             (C6273='2.1.trackMPD'!D:D)*
             (D6273/10^6='2.1.trackMPD'!H:H)*
             (E6273='2.1.trackMPD'!F:F),
0))</f>
        <v>#N/A</v>
      </c>
    </row>
    <row r="6274" spans="1:9" x14ac:dyDescent="0.2">
      <c r="A6274" s="160" t="s">
        <v>30</v>
      </c>
      <c r="B6274" s="160" t="s">
        <v>3</v>
      </c>
      <c r="C6274" s="160">
        <f>_xlfn.XLOOKUP(B6274,'2.1.trackMPD'!$R$7:$R$29,'2.1.trackMPD'!$T$7:$T$29)</f>
        <v>2</v>
      </c>
      <c r="D6274" s="160">
        <v>1000</v>
      </c>
      <c r="E6274" s="160" t="s">
        <v>6394</v>
      </c>
      <c r="F6274" s="160" t="s">
        <v>110</v>
      </c>
      <c r="G6274" s="160" t="s">
        <v>124</v>
      </c>
      <c r="H6274" s="160" t="s">
        <v>6392</v>
      </c>
      <c r="I6274" s="160" cm="1">
        <f t="array" ref="I6274">INDEX('2.1.trackMPD'!I:I/(24*60*60),
       MATCH(1,
             (A6274='2.1.trackMPD'!A:A)*
             (C6274='2.1.trackMPD'!D:D)*
             (D6274/10^6='2.1.trackMPD'!H:H)*
             (E6274='2.1.trackMPD'!F:F),
0))</f>
        <v>3.3331608796296297E-7</v>
      </c>
    </row>
    <row r="6275" spans="1:9" x14ac:dyDescent="0.2">
      <c r="A6275" s="160" t="s">
        <v>30</v>
      </c>
      <c r="B6275" s="160" t="s">
        <v>3</v>
      </c>
      <c r="C6275" s="160">
        <f>_xlfn.XLOOKUP(B6275,'2.1.trackMPD'!$R$7:$R$29,'2.1.trackMPD'!$T$7:$T$29)</f>
        <v>2</v>
      </c>
      <c r="D6275" s="160">
        <v>1000</v>
      </c>
      <c r="E6275" s="160" t="s">
        <v>6394</v>
      </c>
      <c r="F6275" s="160" t="s">
        <v>110</v>
      </c>
      <c r="G6275" s="160" t="s">
        <v>140</v>
      </c>
      <c r="H6275" s="160" t="s">
        <v>6392</v>
      </c>
      <c r="I6275" s="160" cm="1">
        <f t="array" ref="I6275">INDEX('2.1.trackMPD'!J:J/(24*60*60),
       MATCH(1,
             (A6275='2.1.trackMPD'!A:A)*
             (C6275='2.1.trackMPD'!D:D)*
             (D6275/10^6='2.1.trackMPD'!H:H)*
             (E6275='2.1.trackMPD'!F:F),
0))</f>
        <v>5.9241915694444448E-5</v>
      </c>
    </row>
    <row r="6276" spans="1:9" x14ac:dyDescent="0.2">
      <c r="A6276" s="160" t="s">
        <v>30</v>
      </c>
      <c r="B6276" s="160" t="s">
        <v>3</v>
      </c>
      <c r="C6276" s="160">
        <f>_xlfn.XLOOKUP(B6276,'2.1.trackMPD'!$R$7:$R$29,'2.1.trackMPD'!$T$7:$T$29)</f>
        <v>2</v>
      </c>
      <c r="D6276" s="160">
        <v>1000</v>
      </c>
      <c r="E6276" s="160" t="s">
        <v>6394</v>
      </c>
      <c r="F6276" s="160" t="s">
        <v>110</v>
      </c>
      <c r="G6276" s="160" t="s">
        <v>124</v>
      </c>
      <c r="H6276" s="160" t="s">
        <v>6393</v>
      </c>
      <c r="I6276" s="160" cm="1">
        <f t="array" ref="I6276">INDEX('2.1.trackMPD'!K:K/(24*60*60),
       MATCH(1,
             (A6276='2.1.trackMPD'!A:A)*
             (C6276='2.1.trackMPD'!D:D)*
             (D6276/10^6='2.1.trackMPD'!H:H)*
             (E6276='2.1.trackMPD'!F:F),
0))</f>
        <v>2.7722443287037037E-7</v>
      </c>
    </row>
    <row r="6277" spans="1:9" x14ac:dyDescent="0.2">
      <c r="A6277" s="160" t="s">
        <v>30</v>
      </c>
      <c r="B6277" s="160" t="s">
        <v>3</v>
      </c>
      <c r="C6277" s="160">
        <f>_xlfn.XLOOKUP(B6277,'2.1.trackMPD'!$R$7:$R$29,'2.1.trackMPD'!$T$7:$T$29)</f>
        <v>2</v>
      </c>
      <c r="D6277" s="160">
        <v>1000</v>
      </c>
      <c r="E6277" s="160" t="s">
        <v>6394</v>
      </c>
      <c r="F6277" s="160" t="s">
        <v>110</v>
      </c>
      <c r="G6277" s="160" t="s">
        <v>140</v>
      </c>
      <c r="H6277" s="160" t="s">
        <v>6393</v>
      </c>
      <c r="I6277" s="160" cm="1">
        <f t="array" ref="I6277">INDEX('2.1.trackMPD'!L:L/(24*60*60),
       MATCH(1,
             (A6277='2.1.trackMPD'!A:A)*
             (C6277='2.1.trackMPD'!D:D)*
             (D6277/10^6='2.1.trackMPD'!H:H)*
             (E6277='2.1.trackMPD'!F:F),
0))</f>
        <v>4.3233921296296292E-7</v>
      </c>
    </row>
    <row r="6278" spans="1:9" x14ac:dyDescent="0.2">
      <c r="A6278" s="160" t="s">
        <v>30</v>
      </c>
      <c r="B6278" s="160" t="s">
        <v>3</v>
      </c>
      <c r="C6278" s="160">
        <f>_xlfn.XLOOKUP(B6278,'2.1.trackMPD'!$R$7:$R$29,'2.1.trackMPD'!$T$7:$T$29)</f>
        <v>2</v>
      </c>
      <c r="D6278" s="160">
        <v>5000</v>
      </c>
      <c r="E6278" s="160" t="s">
        <v>6394</v>
      </c>
      <c r="F6278" s="160" t="s">
        <v>110</v>
      </c>
      <c r="G6278" s="160" t="s">
        <v>124</v>
      </c>
      <c r="H6278" s="160" t="s">
        <v>6392</v>
      </c>
      <c r="I6278" s="160" cm="1">
        <f t="array" ref="I6278">INDEX('2.1.trackMPD'!I:I/(24*60*60),
       MATCH(1,
             (A6278='2.1.trackMPD'!A:A)*
             (C6278='2.1.trackMPD'!D:D)*
             (D6278/10^6='2.1.trackMPD'!H:H)*
             (E6278='2.1.trackMPD'!F:F),
0))</f>
        <v>3.2173605324074074E-7</v>
      </c>
    </row>
    <row r="6279" spans="1:9" x14ac:dyDescent="0.2">
      <c r="A6279" s="160" t="s">
        <v>30</v>
      </c>
      <c r="B6279" s="160" t="s">
        <v>3</v>
      </c>
      <c r="C6279" s="160">
        <f>_xlfn.XLOOKUP(B6279,'2.1.trackMPD'!$R$7:$R$29,'2.1.trackMPD'!$T$7:$T$29)</f>
        <v>2</v>
      </c>
      <c r="D6279" s="160">
        <v>5000</v>
      </c>
      <c r="E6279" s="160" t="s">
        <v>6394</v>
      </c>
      <c r="F6279" s="160" t="s">
        <v>110</v>
      </c>
      <c r="G6279" s="160" t="s">
        <v>140</v>
      </c>
      <c r="H6279" s="160" t="s">
        <v>6392</v>
      </c>
      <c r="I6279" s="160" cm="1">
        <f t="array" ref="I6279">INDEX('2.1.trackMPD'!J:J/(24*60*60),
       MATCH(1,
             (A6279='2.1.trackMPD'!A:A)*
             (C6279='2.1.trackMPD'!D:D)*
             (D6279/10^6='2.1.trackMPD'!H:H)*
             (E6279='2.1.trackMPD'!F:F),
0))</f>
        <v>1.0157140023148149E-5</v>
      </c>
    </row>
    <row r="6280" spans="1:9" x14ac:dyDescent="0.2">
      <c r="A6280" s="160" t="s">
        <v>30</v>
      </c>
      <c r="B6280" s="160" t="s">
        <v>3</v>
      </c>
      <c r="C6280" s="160">
        <f>_xlfn.XLOOKUP(B6280,'2.1.trackMPD'!$R$7:$R$29,'2.1.trackMPD'!$T$7:$T$29)</f>
        <v>2</v>
      </c>
      <c r="D6280" s="160">
        <v>5000</v>
      </c>
      <c r="E6280" s="160" t="s">
        <v>6394</v>
      </c>
      <c r="F6280" s="160" t="s">
        <v>110</v>
      </c>
      <c r="G6280" s="160" t="s">
        <v>124</v>
      </c>
      <c r="H6280" s="160" t="s">
        <v>6393</v>
      </c>
      <c r="I6280" s="160" cm="1">
        <f t="array" ref="I6280">INDEX('2.1.trackMPD'!K:K/(24*60*60),
       MATCH(1,
             (A6280='2.1.trackMPD'!A:A)*
             (C6280='2.1.trackMPD'!D:D)*
             (D6280/10^6='2.1.trackMPD'!H:H)*
             (E6280='2.1.trackMPD'!F:F),
0))</f>
        <v>2.1385449074074072E-7</v>
      </c>
    </row>
    <row r="6281" spans="1:9" x14ac:dyDescent="0.2">
      <c r="A6281" s="160" t="s">
        <v>30</v>
      </c>
      <c r="B6281" s="160" t="s">
        <v>3</v>
      </c>
      <c r="C6281" s="160">
        <f>_xlfn.XLOOKUP(B6281,'2.1.trackMPD'!$R$7:$R$29,'2.1.trackMPD'!$T$7:$T$29)</f>
        <v>2</v>
      </c>
      <c r="D6281" s="160">
        <v>5000</v>
      </c>
      <c r="E6281" s="160" t="s">
        <v>6394</v>
      </c>
      <c r="F6281" s="160" t="s">
        <v>110</v>
      </c>
      <c r="G6281" s="160" t="s">
        <v>140</v>
      </c>
      <c r="H6281" s="160" t="s">
        <v>6393</v>
      </c>
      <c r="I6281" s="160" cm="1">
        <f t="array" ref="I6281">INDEX('2.1.trackMPD'!L:L/(24*60*60),
       MATCH(1,
             (A6281='2.1.trackMPD'!A:A)*
             (C6281='2.1.trackMPD'!D:D)*
             (D6281/10^6='2.1.trackMPD'!H:H)*
             (E6281='2.1.trackMPD'!F:F),
0))</f>
        <v>5.2559702546296291E-7</v>
      </c>
    </row>
    <row r="6282" spans="1:9" x14ac:dyDescent="0.2">
      <c r="A6282" s="160" t="s">
        <v>30</v>
      </c>
      <c r="B6282" s="160" t="s">
        <v>3</v>
      </c>
      <c r="C6282" s="160">
        <f>_xlfn.XLOOKUP(B6282,'2.1.trackMPD'!$R$7:$R$29,'2.1.trackMPD'!$T$7:$T$29)</f>
        <v>2</v>
      </c>
      <c r="D6282" s="160">
        <v>1</v>
      </c>
      <c r="E6282" s="160" t="s">
        <v>6395</v>
      </c>
      <c r="F6282" s="160" t="s">
        <v>110</v>
      </c>
      <c r="G6282" s="160" t="s">
        <v>124</v>
      </c>
      <c r="H6282" s="160" t="s">
        <v>6392</v>
      </c>
      <c r="I6282" s="160" t="e" cm="1">
        <f t="array" ref="I6282">INDEX('2.1.trackMPD'!I:I/(24*60*60),
       MATCH(1,
             (A6282='2.1.trackMPD'!A:A)*
             (C6282='2.1.trackMPD'!D:D)*
             (D6282/10^6='2.1.trackMPD'!H:H)*
             (E6282='2.1.trackMPD'!F:F),
0))</f>
        <v>#N/A</v>
      </c>
    </row>
    <row r="6283" spans="1:9" x14ac:dyDescent="0.2">
      <c r="A6283" s="160" t="s">
        <v>30</v>
      </c>
      <c r="B6283" s="160" t="s">
        <v>3</v>
      </c>
      <c r="C6283" s="160">
        <f>_xlfn.XLOOKUP(B6283,'2.1.trackMPD'!$R$7:$R$29,'2.1.trackMPD'!$T$7:$T$29)</f>
        <v>2</v>
      </c>
      <c r="D6283" s="160">
        <v>1</v>
      </c>
      <c r="E6283" s="160" t="s">
        <v>6395</v>
      </c>
      <c r="F6283" s="160" t="s">
        <v>110</v>
      </c>
      <c r="G6283" s="160" t="s">
        <v>140</v>
      </c>
      <c r="H6283" s="160" t="s">
        <v>6392</v>
      </c>
      <c r="I6283" s="160" t="e" cm="1">
        <f t="array" ref="I6283">INDEX('2.1.trackMPD'!J:J/(24*60*60),
       MATCH(1,
             (A6283='2.1.trackMPD'!A:A)*
             (C6283='2.1.trackMPD'!D:D)*
             (D6283/10^6='2.1.trackMPD'!H:H)*
             (E6283='2.1.trackMPD'!F:F),
0))</f>
        <v>#N/A</v>
      </c>
    </row>
    <row r="6284" spans="1:9" x14ac:dyDescent="0.2">
      <c r="A6284" s="160" t="s">
        <v>30</v>
      </c>
      <c r="B6284" s="160" t="s">
        <v>3</v>
      </c>
      <c r="C6284" s="160">
        <f>_xlfn.XLOOKUP(B6284,'2.1.trackMPD'!$R$7:$R$29,'2.1.trackMPD'!$T$7:$T$29)</f>
        <v>2</v>
      </c>
      <c r="D6284" s="160">
        <v>1</v>
      </c>
      <c r="E6284" s="160" t="s">
        <v>6395</v>
      </c>
      <c r="F6284" s="160" t="s">
        <v>110</v>
      </c>
      <c r="G6284" s="160" t="s">
        <v>124</v>
      </c>
      <c r="H6284" s="160" t="s">
        <v>6393</v>
      </c>
      <c r="I6284" s="160" t="e" cm="1">
        <f t="array" ref="I6284">INDEX('2.1.trackMPD'!K:K/(24*60*60),
       MATCH(1,
             (A6284='2.1.trackMPD'!A:A)*
             (C6284='2.1.trackMPD'!D:D)*
             (D6284/10^6='2.1.trackMPD'!H:H)*
             (E6284='2.1.trackMPD'!F:F),
0))</f>
        <v>#N/A</v>
      </c>
    </row>
    <row r="6285" spans="1:9" x14ac:dyDescent="0.2">
      <c r="A6285" s="160" t="s">
        <v>30</v>
      </c>
      <c r="B6285" s="160" t="s">
        <v>3</v>
      </c>
      <c r="C6285" s="160">
        <f>_xlfn.XLOOKUP(B6285,'2.1.trackMPD'!$R$7:$R$29,'2.1.trackMPD'!$T$7:$T$29)</f>
        <v>2</v>
      </c>
      <c r="D6285" s="160">
        <v>1</v>
      </c>
      <c r="E6285" s="160" t="s">
        <v>6395</v>
      </c>
      <c r="F6285" s="160" t="s">
        <v>110</v>
      </c>
      <c r="G6285" s="160" t="s">
        <v>140</v>
      </c>
      <c r="H6285" s="160" t="s">
        <v>6393</v>
      </c>
      <c r="I6285" s="160" t="e" cm="1">
        <f t="array" ref="I6285">INDEX('2.1.trackMPD'!L:L/(24*60*60),
       MATCH(1,
             (A6285='2.1.trackMPD'!A:A)*
             (C6285='2.1.trackMPD'!D:D)*
             (D6285/10^6='2.1.trackMPD'!H:H)*
             (E6285='2.1.trackMPD'!F:F),
0))</f>
        <v>#N/A</v>
      </c>
    </row>
    <row r="6286" spans="1:9" x14ac:dyDescent="0.2">
      <c r="A6286" s="160" t="s">
        <v>30</v>
      </c>
      <c r="B6286" s="160" t="s">
        <v>3</v>
      </c>
      <c r="C6286" s="160">
        <f>_xlfn.XLOOKUP(B6286,'2.1.trackMPD'!$R$7:$R$29,'2.1.trackMPD'!$T$7:$T$29)</f>
        <v>2</v>
      </c>
      <c r="D6286" s="160">
        <v>10</v>
      </c>
      <c r="E6286" s="160" t="s">
        <v>6395</v>
      </c>
      <c r="F6286" s="160" t="s">
        <v>110</v>
      </c>
      <c r="G6286" s="160" t="s">
        <v>124</v>
      </c>
      <c r="H6286" s="160" t="s">
        <v>6392</v>
      </c>
      <c r="I6286" s="160" t="e" cm="1">
        <f t="array" ref="I6286">INDEX('2.1.trackMPD'!I:I/(24*60*60),
       MATCH(1,
             (A6286='2.1.trackMPD'!A:A)*
             (C6286='2.1.trackMPD'!D:D)*
             (D6286/10^6='2.1.trackMPD'!H:H)*
             (E6286='2.1.trackMPD'!F:F),
0))</f>
        <v>#N/A</v>
      </c>
    </row>
    <row r="6287" spans="1:9" x14ac:dyDescent="0.2">
      <c r="A6287" s="160" t="s">
        <v>30</v>
      </c>
      <c r="B6287" s="160" t="s">
        <v>3</v>
      </c>
      <c r="C6287" s="160">
        <f>_xlfn.XLOOKUP(B6287,'2.1.trackMPD'!$R$7:$R$29,'2.1.trackMPD'!$T$7:$T$29)</f>
        <v>2</v>
      </c>
      <c r="D6287" s="160">
        <v>10</v>
      </c>
      <c r="E6287" s="160" t="s">
        <v>6395</v>
      </c>
      <c r="F6287" s="160" t="s">
        <v>110</v>
      </c>
      <c r="G6287" s="160" t="s">
        <v>140</v>
      </c>
      <c r="H6287" s="160" t="s">
        <v>6392</v>
      </c>
      <c r="I6287" s="160" t="e" cm="1">
        <f t="array" ref="I6287">INDEX('2.1.trackMPD'!J:J/(24*60*60),
       MATCH(1,
             (A6287='2.1.trackMPD'!A:A)*
             (C6287='2.1.trackMPD'!D:D)*
             (D6287/10^6='2.1.trackMPD'!H:H)*
             (E6287='2.1.trackMPD'!F:F),
0))</f>
        <v>#N/A</v>
      </c>
    </row>
    <row r="6288" spans="1:9" x14ac:dyDescent="0.2">
      <c r="A6288" s="160" t="s">
        <v>30</v>
      </c>
      <c r="B6288" s="160" t="s">
        <v>3</v>
      </c>
      <c r="C6288" s="160">
        <f>_xlfn.XLOOKUP(B6288,'2.1.trackMPD'!$R$7:$R$29,'2.1.trackMPD'!$T$7:$T$29)</f>
        <v>2</v>
      </c>
      <c r="D6288" s="160">
        <v>10</v>
      </c>
      <c r="E6288" s="160" t="s">
        <v>6395</v>
      </c>
      <c r="F6288" s="160" t="s">
        <v>110</v>
      </c>
      <c r="G6288" s="160" t="s">
        <v>124</v>
      </c>
      <c r="H6288" s="160" t="s">
        <v>6393</v>
      </c>
      <c r="I6288" s="160" t="e" cm="1">
        <f t="array" ref="I6288">INDEX('2.1.trackMPD'!K:K/(24*60*60),
       MATCH(1,
             (A6288='2.1.trackMPD'!A:A)*
             (C6288='2.1.trackMPD'!D:D)*
             (D6288/10^6='2.1.trackMPD'!H:H)*
             (E6288='2.1.trackMPD'!F:F),
0))</f>
        <v>#N/A</v>
      </c>
    </row>
    <row r="6289" spans="1:9" x14ac:dyDescent="0.2">
      <c r="A6289" s="160" t="s">
        <v>30</v>
      </c>
      <c r="B6289" s="160" t="s">
        <v>3</v>
      </c>
      <c r="C6289" s="160">
        <f>_xlfn.XLOOKUP(B6289,'2.1.trackMPD'!$R$7:$R$29,'2.1.trackMPD'!$T$7:$T$29)</f>
        <v>2</v>
      </c>
      <c r="D6289" s="160">
        <v>10</v>
      </c>
      <c r="E6289" s="160" t="s">
        <v>6395</v>
      </c>
      <c r="F6289" s="160" t="s">
        <v>110</v>
      </c>
      <c r="G6289" s="160" t="s">
        <v>140</v>
      </c>
      <c r="H6289" s="160" t="s">
        <v>6393</v>
      </c>
      <c r="I6289" s="160" t="e" cm="1">
        <f t="array" ref="I6289">INDEX('2.1.trackMPD'!L:L/(24*60*60),
       MATCH(1,
             (A6289='2.1.trackMPD'!A:A)*
             (C6289='2.1.trackMPD'!D:D)*
             (D6289/10^6='2.1.trackMPD'!H:H)*
             (E6289='2.1.trackMPD'!F:F),
0))</f>
        <v>#N/A</v>
      </c>
    </row>
    <row r="6290" spans="1:9" x14ac:dyDescent="0.2">
      <c r="A6290" s="160" t="s">
        <v>30</v>
      </c>
      <c r="B6290" s="160" t="s">
        <v>3</v>
      </c>
      <c r="C6290" s="160">
        <f>_xlfn.XLOOKUP(B6290,'2.1.trackMPD'!$R$7:$R$29,'2.1.trackMPD'!$T$7:$T$29)</f>
        <v>2</v>
      </c>
      <c r="D6290" s="160">
        <v>100</v>
      </c>
      <c r="E6290" s="160" t="s">
        <v>6395</v>
      </c>
      <c r="F6290" s="160" t="s">
        <v>110</v>
      </c>
      <c r="G6290" s="160" t="s">
        <v>124</v>
      </c>
      <c r="H6290" s="160" t="s">
        <v>6392</v>
      </c>
      <c r="I6290" s="160" t="e" cm="1">
        <f t="array" ref="I6290">INDEX('2.1.trackMPD'!I:I/(24*60*60),
       MATCH(1,
             (A6290='2.1.trackMPD'!A:A)*
             (C6290='2.1.trackMPD'!D:D)*
             (D6290/10^6='2.1.trackMPD'!H:H)*
             (E6290='2.1.trackMPD'!F:F),
0))</f>
        <v>#N/A</v>
      </c>
    </row>
    <row r="6291" spans="1:9" x14ac:dyDescent="0.2">
      <c r="A6291" s="160" t="s">
        <v>30</v>
      </c>
      <c r="B6291" s="160" t="s">
        <v>3</v>
      </c>
      <c r="C6291" s="160">
        <f>_xlfn.XLOOKUP(B6291,'2.1.trackMPD'!$R$7:$R$29,'2.1.trackMPD'!$T$7:$T$29)</f>
        <v>2</v>
      </c>
      <c r="D6291" s="160">
        <v>100</v>
      </c>
      <c r="E6291" s="160" t="s">
        <v>6395</v>
      </c>
      <c r="F6291" s="160" t="s">
        <v>110</v>
      </c>
      <c r="G6291" s="160" t="s">
        <v>140</v>
      </c>
      <c r="H6291" s="160" t="s">
        <v>6392</v>
      </c>
      <c r="I6291" s="160" t="e" cm="1">
        <f t="array" ref="I6291">INDEX('2.1.trackMPD'!J:J/(24*60*60),
       MATCH(1,
             (A6291='2.1.trackMPD'!A:A)*
             (C6291='2.1.trackMPD'!D:D)*
             (D6291/10^6='2.1.trackMPD'!H:H)*
             (E6291='2.1.trackMPD'!F:F),
0))</f>
        <v>#N/A</v>
      </c>
    </row>
    <row r="6292" spans="1:9" x14ac:dyDescent="0.2">
      <c r="A6292" s="160" t="s">
        <v>30</v>
      </c>
      <c r="B6292" s="160" t="s">
        <v>3</v>
      </c>
      <c r="C6292" s="160">
        <f>_xlfn.XLOOKUP(B6292,'2.1.trackMPD'!$R$7:$R$29,'2.1.trackMPD'!$T$7:$T$29)</f>
        <v>2</v>
      </c>
      <c r="D6292" s="160">
        <v>100</v>
      </c>
      <c r="E6292" s="160" t="s">
        <v>6395</v>
      </c>
      <c r="F6292" s="160" t="s">
        <v>110</v>
      </c>
      <c r="G6292" s="160" t="s">
        <v>124</v>
      </c>
      <c r="H6292" s="160" t="s">
        <v>6393</v>
      </c>
      <c r="I6292" s="160" t="e" cm="1">
        <f t="array" ref="I6292">INDEX('2.1.trackMPD'!K:K/(24*60*60),
       MATCH(1,
             (A6292='2.1.trackMPD'!A:A)*
             (C6292='2.1.trackMPD'!D:D)*
             (D6292/10^6='2.1.trackMPD'!H:H)*
             (E6292='2.1.trackMPD'!F:F),
0))</f>
        <v>#N/A</v>
      </c>
    </row>
    <row r="6293" spans="1:9" x14ac:dyDescent="0.2">
      <c r="A6293" s="160" t="s">
        <v>30</v>
      </c>
      <c r="B6293" s="160" t="s">
        <v>3</v>
      </c>
      <c r="C6293" s="160">
        <f>_xlfn.XLOOKUP(B6293,'2.1.trackMPD'!$R$7:$R$29,'2.1.trackMPD'!$T$7:$T$29)</f>
        <v>2</v>
      </c>
      <c r="D6293" s="160">
        <v>100</v>
      </c>
      <c r="E6293" s="160" t="s">
        <v>6395</v>
      </c>
      <c r="F6293" s="160" t="s">
        <v>110</v>
      </c>
      <c r="G6293" s="160" t="s">
        <v>140</v>
      </c>
      <c r="H6293" s="160" t="s">
        <v>6393</v>
      </c>
      <c r="I6293" s="160" t="e" cm="1">
        <f t="array" ref="I6293">INDEX('2.1.trackMPD'!L:L/(24*60*60),
       MATCH(1,
             (A6293='2.1.trackMPD'!A:A)*
             (C6293='2.1.trackMPD'!D:D)*
             (D6293/10^6='2.1.trackMPD'!H:H)*
             (E6293='2.1.trackMPD'!F:F),
0))</f>
        <v>#N/A</v>
      </c>
    </row>
    <row r="6294" spans="1:9" x14ac:dyDescent="0.2">
      <c r="A6294" s="160" t="s">
        <v>30</v>
      </c>
      <c r="B6294" s="160" t="s">
        <v>23</v>
      </c>
      <c r="C6294" s="160">
        <f>_xlfn.XLOOKUP(B6294,'2.1.trackMPD'!$R$7:$R$29,'2.1.trackMPD'!$T$7:$T$29)</f>
        <v>5</v>
      </c>
      <c r="D6294" s="160">
        <v>1</v>
      </c>
      <c r="E6294" s="160" t="s">
        <v>6390</v>
      </c>
      <c r="F6294" s="160" t="s">
        <v>110</v>
      </c>
      <c r="G6294" s="160" t="s">
        <v>124</v>
      </c>
      <c r="H6294" s="160" t="s">
        <v>6392</v>
      </c>
      <c r="I6294" s="160" cm="1">
        <f t="array" ref="I6294">INDEX('2.1.trackMPD'!I:I/(24*60*60),
       MATCH(1,
             (A6294='2.1.trackMPD'!A:A)*
             (C6294='2.1.trackMPD'!D:D)*
             (D6294/10^6='2.1.trackMPD'!H:H)*
             (E6294='2.1.trackMPD'!F:F),
0))</f>
        <v>3.3016782407407408E-7</v>
      </c>
    </row>
    <row r="6295" spans="1:9" x14ac:dyDescent="0.2">
      <c r="A6295" s="160" t="s">
        <v>30</v>
      </c>
      <c r="B6295" s="160" t="s">
        <v>23</v>
      </c>
      <c r="C6295" s="160">
        <f>_xlfn.XLOOKUP(B6295,'2.1.trackMPD'!$R$7:$R$29,'2.1.trackMPD'!$T$7:$T$29)</f>
        <v>5</v>
      </c>
      <c r="D6295" s="160">
        <v>1</v>
      </c>
      <c r="E6295" s="160" t="s">
        <v>6390</v>
      </c>
      <c r="F6295" s="160" t="s">
        <v>110</v>
      </c>
      <c r="G6295" s="160" t="s">
        <v>140</v>
      </c>
      <c r="H6295" s="160" t="s">
        <v>6392</v>
      </c>
      <c r="I6295" s="160" cm="1">
        <f t="array" ref="I6295">INDEX('2.1.trackMPD'!J:J/(24*60*60),
       MATCH(1,
             (A6295='2.1.trackMPD'!A:A)*
             (C6295='2.1.trackMPD'!D:D)*
             (D6295/10^6='2.1.trackMPD'!H:H)*
             (E6295='2.1.trackMPD'!F:F),
0))</f>
        <v>9.5092767939814814E-6</v>
      </c>
    </row>
    <row r="6296" spans="1:9" x14ac:dyDescent="0.2">
      <c r="A6296" s="160" t="s">
        <v>30</v>
      </c>
      <c r="B6296" s="160" t="s">
        <v>23</v>
      </c>
      <c r="C6296" s="160">
        <f>_xlfn.XLOOKUP(B6296,'2.1.trackMPD'!$R$7:$R$29,'2.1.trackMPD'!$T$7:$T$29)</f>
        <v>5</v>
      </c>
      <c r="D6296" s="160">
        <v>1</v>
      </c>
      <c r="E6296" s="160" t="s">
        <v>6390</v>
      </c>
      <c r="F6296" s="160" t="s">
        <v>110</v>
      </c>
      <c r="G6296" s="160" t="s">
        <v>124</v>
      </c>
      <c r="H6296" s="160" t="s">
        <v>6393</v>
      </c>
      <c r="I6296" s="160" cm="1">
        <f t="array" ref="I6296">INDEX('2.1.trackMPD'!K:K/(24*60*60),
       MATCH(1,
             (A6296='2.1.trackMPD'!A:A)*
             (C6296='2.1.trackMPD'!D:D)*
             (D6296/10^6='2.1.trackMPD'!H:H)*
             (E6296='2.1.trackMPD'!F:F),
0))</f>
        <v>1.995529976851852E-7</v>
      </c>
    </row>
    <row r="6297" spans="1:9" x14ac:dyDescent="0.2">
      <c r="A6297" s="160" t="s">
        <v>30</v>
      </c>
      <c r="B6297" s="160" t="s">
        <v>23</v>
      </c>
      <c r="C6297" s="160">
        <f>_xlfn.XLOOKUP(B6297,'2.1.trackMPD'!$R$7:$R$29,'2.1.trackMPD'!$T$7:$T$29)</f>
        <v>5</v>
      </c>
      <c r="D6297" s="160">
        <v>1</v>
      </c>
      <c r="E6297" s="160" t="s">
        <v>6390</v>
      </c>
      <c r="F6297" s="160" t="s">
        <v>110</v>
      </c>
      <c r="G6297" s="160" t="s">
        <v>140</v>
      </c>
      <c r="H6297" s="160" t="s">
        <v>6393</v>
      </c>
      <c r="I6297" s="160" cm="1">
        <f t="array" ref="I6297">INDEX('2.1.trackMPD'!L:L/(24*60*60),
       MATCH(1,
             (A6297='2.1.trackMPD'!A:A)*
             (C6297='2.1.trackMPD'!D:D)*
             (D6297/10^6='2.1.trackMPD'!H:H)*
             (E6297='2.1.trackMPD'!F:F),
0))</f>
        <v>3.8035281249999997E-7</v>
      </c>
    </row>
    <row r="6298" spans="1:9" x14ac:dyDescent="0.2">
      <c r="A6298" s="160" t="s">
        <v>30</v>
      </c>
      <c r="B6298" s="160" t="s">
        <v>23</v>
      </c>
      <c r="C6298" s="160">
        <f>_xlfn.XLOOKUP(B6298,'2.1.trackMPD'!$R$7:$R$29,'2.1.trackMPD'!$T$7:$T$29)</f>
        <v>5</v>
      </c>
      <c r="D6298" s="160">
        <v>10</v>
      </c>
      <c r="E6298" s="160" t="s">
        <v>6390</v>
      </c>
      <c r="F6298" s="160" t="s">
        <v>110</v>
      </c>
      <c r="G6298" s="160" t="s">
        <v>124</v>
      </c>
      <c r="H6298" s="160" t="s">
        <v>6392</v>
      </c>
      <c r="I6298" s="160" cm="1">
        <f t="array" ref="I6298">INDEX('2.1.trackMPD'!I:I/(24*60*60),
       MATCH(1,
             (A6298='2.1.trackMPD'!A:A)*
             (C6298='2.1.trackMPD'!D:D)*
             (D6298/10^6='2.1.trackMPD'!H:H)*
             (E6298='2.1.trackMPD'!F:F),
0))</f>
        <v>1.9224372800925927E-6</v>
      </c>
    </row>
    <row r="6299" spans="1:9" x14ac:dyDescent="0.2">
      <c r="A6299" s="160" t="s">
        <v>30</v>
      </c>
      <c r="B6299" s="160" t="s">
        <v>23</v>
      </c>
      <c r="C6299" s="160">
        <f>_xlfn.XLOOKUP(B6299,'2.1.trackMPD'!$R$7:$R$29,'2.1.trackMPD'!$T$7:$T$29)</f>
        <v>5</v>
      </c>
      <c r="D6299" s="160">
        <v>10</v>
      </c>
      <c r="E6299" s="160" t="s">
        <v>6390</v>
      </c>
      <c r="F6299" s="160" t="s">
        <v>110</v>
      </c>
      <c r="G6299" s="160" t="s">
        <v>140</v>
      </c>
      <c r="H6299" s="160" t="s">
        <v>6392</v>
      </c>
      <c r="I6299" s="160" cm="1">
        <f t="array" ref="I6299">INDEX('2.1.trackMPD'!J:J/(24*60*60),
       MATCH(1,
             (A6299='2.1.trackMPD'!A:A)*
             (C6299='2.1.trackMPD'!D:D)*
             (D6299/10^6='2.1.trackMPD'!H:H)*
             (E6299='2.1.trackMPD'!F:F),
0))</f>
        <v>1.3926816747685185E-5</v>
      </c>
    </row>
    <row r="6300" spans="1:9" x14ac:dyDescent="0.2">
      <c r="A6300" s="160" t="s">
        <v>30</v>
      </c>
      <c r="B6300" s="160" t="s">
        <v>23</v>
      </c>
      <c r="C6300" s="160">
        <f>_xlfn.XLOOKUP(B6300,'2.1.trackMPD'!$R$7:$R$29,'2.1.trackMPD'!$T$7:$T$29)</f>
        <v>5</v>
      </c>
      <c r="D6300" s="160">
        <v>10</v>
      </c>
      <c r="E6300" s="160" t="s">
        <v>6390</v>
      </c>
      <c r="F6300" s="160" t="s">
        <v>110</v>
      </c>
      <c r="G6300" s="160" t="s">
        <v>124</v>
      </c>
      <c r="H6300" s="160" t="s">
        <v>6393</v>
      </c>
      <c r="I6300" s="160" cm="1">
        <f t="array" ref="I6300">INDEX('2.1.trackMPD'!K:K/(24*60*60),
       MATCH(1,
             (A6300='2.1.trackMPD'!A:A)*
             (C6300='2.1.trackMPD'!D:D)*
             (D6300/10^6='2.1.trackMPD'!H:H)*
             (E6300='2.1.trackMPD'!F:F),
0))</f>
        <v>1.215623125E-6</v>
      </c>
    </row>
    <row r="6301" spans="1:9" x14ac:dyDescent="0.2">
      <c r="A6301" s="160" t="s">
        <v>30</v>
      </c>
      <c r="B6301" s="160" t="s">
        <v>23</v>
      </c>
      <c r="C6301" s="160">
        <f>_xlfn.XLOOKUP(B6301,'2.1.trackMPD'!$R$7:$R$29,'2.1.trackMPD'!$T$7:$T$29)</f>
        <v>5</v>
      </c>
      <c r="D6301" s="160">
        <v>10</v>
      </c>
      <c r="E6301" s="160" t="s">
        <v>6390</v>
      </c>
      <c r="F6301" s="160" t="s">
        <v>110</v>
      </c>
      <c r="G6301" s="160" t="s">
        <v>140</v>
      </c>
      <c r="H6301" s="160" t="s">
        <v>6393</v>
      </c>
      <c r="I6301" s="160" cm="1">
        <f t="array" ref="I6301">INDEX('2.1.trackMPD'!L:L/(24*60*60),
       MATCH(1,
             (A6301='2.1.trackMPD'!A:A)*
             (C6301='2.1.trackMPD'!D:D)*
             (D6301/10^6='2.1.trackMPD'!H:H)*
             (E6301='2.1.trackMPD'!F:F),
0))</f>
        <v>3.906860416666667E-7</v>
      </c>
    </row>
    <row r="6302" spans="1:9" x14ac:dyDescent="0.2">
      <c r="A6302" s="160" t="s">
        <v>30</v>
      </c>
      <c r="B6302" s="160" t="s">
        <v>23</v>
      </c>
      <c r="C6302" s="160">
        <f>_xlfn.XLOOKUP(B6302,'2.1.trackMPD'!$R$7:$R$29,'2.1.trackMPD'!$T$7:$T$29)</f>
        <v>5</v>
      </c>
      <c r="D6302" s="160">
        <v>100</v>
      </c>
      <c r="E6302" s="160" t="s">
        <v>6390</v>
      </c>
      <c r="F6302" s="160" t="s">
        <v>110</v>
      </c>
      <c r="G6302" s="160" t="s">
        <v>124</v>
      </c>
      <c r="H6302" s="160" t="s">
        <v>6392</v>
      </c>
      <c r="I6302" s="160" cm="1">
        <f t="array" ref="I6302">INDEX('2.1.trackMPD'!I:I/(24*60*60),
       MATCH(1,
             (A6302='2.1.trackMPD'!A:A)*
             (C6302='2.1.trackMPD'!D:D)*
             (D6302/10^6='2.1.trackMPD'!H:H)*
             (E6302='2.1.trackMPD'!F:F),
0))</f>
        <v>4.4268663645833333E-5</v>
      </c>
    </row>
    <row r="6303" spans="1:9" x14ac:dyDescent="0.2">
      <c r="A6303" s="160" t="s">
        <v>30</v>
      </c>
      <c r="B6303" s="160" t="s">
        <v>23</v>
      </c>
      <c r="C6303" s="160">
        <f>_xlfn.XLOOKUP(B6303,'2.1.trackMPD'!$R$7:$R$29,'2.1.trackMPD'!$T$7:$T$29)</f>
        <v>5</v>
      </c>
      <c r="D6303" s="160">
        <v>100</v>
      </c>
      <c r="E6303" s="160" t="s">
        <v>6390</v>
      </c>
      <c r="F6303" s="160" t="s">
        <v>110</v>
      </c>
      <c r="G6303" s="160" t="s">
        <v>140</v>
      </c>
      <c r="H6303" s="160" t="s">
        <v>6392</v>
      </c>
      <c r="I6303" s="160" cm="1">
        <f t="array" ref="I6303">INDEX('2.1.trackMPD'!J:J/(24*60*60),
       MATCH(1,
             (A6303='2.1.trackMPD'!A:A)*
             (C6303='2.1.trackMPD'!D:D)*
             (D6303/10^6='2.1.trackMPD'!H:H)*
             (E6303='2.1.trackMPD'!F:F),
0))</f>
        <v>2.8964828981481482E-4</v>
      </c>
    </row>
    <row r="6304" spans="1:9" x14ac:dyDescent="0.2">
      <c r="A6304" s="160" t="s">
        <v>30</v>
      </c>
      <c r="B6304" s="160" t="s">
        <v>23</v>
      </c>
      <c r="C6304" s="160">
        <f>_xlfn.XLOOKUP(B6304,'2.1.trackMPD'!$R$7:$R$29,'2.1.trackMPD'!$T$7:$T$29)</f>
        <v>5</v>
      </c>
      <c r="D6304" s="160">
        <v>100</v>
      </c>
      <c r="E6304" s="160" t="s">
        <v>6390</v>
      </c>
      <c r="F6304" s="160" t="s">
        <v>110</v>
      </c>
      <c r="G6304" s="160" t="s">
        <v>124</v>
      </c>
      <c r="H6304" s="160" t="s">
        <v>6393</v>
      </c>
      <c r="I6304" s="160" cm="1">
        <f t="array" ref="I6304">INDEX('2.1.trackMPD'!K:K/(24*60*60),
       MATCH(1,
             (A6304='2.1.trackMPD'!A:A)*
             (C6304='2.1.trackMPD'!D:D)*
             (D6304/10^6='2.1.trackMPD'!H:H)*
             (E6304='2.1.trackMPD'!F:F),
0))</f>
        <v>0</v>
      </c>
    </row>
    <row r="6305" spans="1:9" x14ac:dyDescent="0.2">
      <c r="A6305" s="160" t="s">
        <v>30</v>
      </c>
      <c r="B6305" s="160" t="s">
        <v>23</v>
      </c>
      <c r="C6305" s="160">
        <f>_xlfn.XLOOKUP(B6305,'2.1.trackMPD'!$R$7:$R$29,'2.1.trackMPD'!$T$7:$T$29)</f>
        <v>5</v>
      </c>
      <c r="D6305" s="160">
        <v>100</v>
      </c>
      <c r="E6305" s="160" t="s">
        <v>6390</v>
      </c>
      <c r="F6305" s="160" t="s">
        <v>110</v>
      </c>
      <c r="G6305" s="160" t="s">
        <v>140</v>
      </c>
      <c r="H6305" s="160" t="s">
        <v>6393</v>
      </c>
      <c r="I6305" s="160" cm="1">
        <f t="array" ref="I6305">INDEX('2.1.trackMPD'!L:L/(24*60*60),
       MATCH(1,
             (A6305='2.1.trackMPD'!A:A)*
             (C6305='2.1.trackMPD'!D:D)*
             (D6305/10^6='2.1.trackMPD'!H:H)*
             (E6305='2.1.trackMPD'!F:F),
0))</f>
        <v>0</v>
      </c>
    </row>
    <row r="6306" spans="1:9" x14ac:dyDescent="0.2">
      <c r="A6306" s="160" t="s">
        <v>30</v>
      </c>
      <c r="B6306" s="160" t="s">
        <v>23</v>
      </c>
      <c r="C6306" s="160">
        <f>_xlfn.XLOOKUP(B6306,'2.1.trackMPD'!$R$7:$R$29,'2.1.trackMPD'!$T$7:$T$29)</f>
        <v>5</v>
      </c>
      <c r="D6306" s="160">
        <v>1000</v>
      </c>
      <c r="E6306" s="160" t="s">
        <v>6390</v>
      </c>
      <c r="F6306" s="160" t="s">
        <v>110</v>
      </c>
      <c r="G6306" s="160" t="s">
        <v>124</v>
      </c>
      <c r="H6306" s="160" t="s">
        <v>6392</v>
      </c>
      <c r="I6306" s="160" cm="1">
        <f t="array" ref="I6306">INDEX('2.1.trackMPD'!I:I/(24*60*60),
       MATCH(1,
             (A6306='2.1.trackMPD'!A:A)*
             (C6306='2.1.trackMPD'!D:D)*
             (D6306/10^6='2.1.trackMPD'!H:H)*
             (E6306='2.1.trackMPD'!F:F),
0))</f>
        <v>0.16732511226851851</v>
      </c>
    </row>
    <row r="6307" spans="1:9" x14ac:dyDescent="0.2">
      <c r="A6307" s="160" t="s">
        <v>30</v>
      </c>
      <c r="B6307" s="160" t="s">
        <v>23</v>
      </c>
      <c r="C6307" s="160">
        <f>_xlfn.XLOOKUP(B6307,'2.1.trackMPD'!$R$7:$R$29,'2.1.trackMPD'!$T$7:$T$29)</f>
        <v>5</v>
      </c>
      <c r="D6307" s="160">
        <v>1000</v>
      </c>
      <c r="E6307" s="160" t="s">
        <v>6390</v>
      </c>
      <c r="F6307" s="160" t="s">
        <v>110</v>
      </c>
      <c r="G6307" s="160" t="s">
        <v>140</v>
      </c>
      <c r="H6307" s="160" t="s">
        <v>6392</v>
      </c>
      <c r="I6307" s="160" cm="1">
        <f t="array" ref="I6307">INDEX('2.1.trackMPD'!J:J/(24*60*60),
       MATCH(1,
             (A6307='2.1.trackMPD'!A:A)*
             (C6307='2.1.trackMPD'!D:D)*
             (D6307/10^6='2.1.trackMPD'!H:H)*
             (E6307='2.1.trackMPD'!F:F),
0))</f>
        <v>1.2481089861111112E-2</v>
      </c>
    </row>
    <row r="6308" spans="1:9" x14ac:dyDescent="0.2">
      <c r="A6308" s="160" t="s">
        <v>30</v>
      </c>
      <c r="B6308" s="160" t="s">
        <v>23</v>
      </c>
      <c r="C6308" s="160">
        <f>_xlfn.XLOOKUP(B6308,'2.1.trackMPD'!$R$7:$R$29,'2.1.trackMPD'!$T$7:$T$29)</f>
        <v>5</v>
      </c>
      <c r="D6308" s="160">
        <v>1000</v>
      </c>
      <c r="E6308" s="160" t="s">
        <v>6390</v>
      </c>
      <c r="F6308" s="160" t="s">
        <v>110</v>
      </c>
      <c r="G6308" s="160" t="s">
        <v>124</v>
      </c>
      <c r="H6308" s="160" t="s">
        <v>6393</v>
      </c>
      <c r="I6308" s="160" cm="1">
        <f t="array" ref="I6308">INDEX('2.1.trackMPD'!K:K/(24*60*60),
       MATCH(1,
             (A6308='2.1.trackMPD'!A:A)*
             (C6308='2.1.trackMPD'!D:D)*
             (D6308/10^6='2.1.trackMPD'!H:H)*
             (E6308='2.1.trackMPD'!F:F),
0))</f>
        <v>0</v>
      </c>
    </row>
    <row r="6309" spans="1:9" x14ac:dyDescent="0.2">
      <c r="A6309" s="160" t="s">
        <v>30</v>
      </c>
      <c r="B6309" s="160" t="s">
        <v>23</v>
      </c>
      <c r="C6309" s="160">
        <f>_xlfn.XLOOKUP(B6309,'2.1.trackMPD'!$R$7:$R$29,'2.1.trackMPD'!$T$7:$T$29)</f>
        <v>5</v>
      </c>
      <c r="D6309" s="160">
        <v>1000</v>
      </c>
      <c r="E6309" s="160" t="s">
        <v>6390</v>
      </c>
      <c r="F6309" s="160" t="s">
        <v>110</v>
      </c>
      <c r="G6309" s="160" t="s">
        <v>140</v>
      </c>
      <c r="H6309" s="160" t="s">
        <v>6393</v>
      </c>
      <c r="I6309" s="160" cm="1">
        <f t="array" ref="I6309">INDEX('2.1.trackMPD'!L:L/(24*60*60),
       MATCH(1,
             (A6309='2.1.trackMPD'!A:A)*
             (C6309='2.1.trackMPD'!D:D)*
             (D6309/10^6='2.1.trackMPD'!H:H)*
             (E6309='2.1.trackMPD'!F:F),
0))</f>
        <v>0</v>
      </c>
    </row>
    <row r="6310" spans="1:9" x14ac:dyDescent="0.2">
      <c r="A6310" s="160" t="s">
        <v>30</v>
      </c>
      <c r="B6310" s="160" t="s">
        <v>23</v>
      </c>
      <c r="C6310" s="160">
        <f>_xlfn.XLOOKUP(B6310,'2.1.trackMPD'!$R$7:$R$29,'2.1.trackMPD'!$T$7:$T$29)</f>
        <v>5</v>
      </c>
      <c r="D6310" s="160">
        <v>5000</v>
      </c>
      <c r="E6310" s="160" t="s">
        <v>6390</v>
      </c>
      <c r="F6310" s="160" t="s">
        <v>110</v>
      </c>
      <c r="G6310" s="160" t="s">
        <v>124</v>
      </c>
      <c r="H6310" s="160" t="s">
        <v>6392</v>
      </c>
      <c r="I6310" s="160" cm="1">
        <f t="array" ref="I6310">INDEX('2.1.trackMPD'!I:I/(24*60*60),
       MATCH(1,
             (A6310='2.1.trackMPD'!A:A)*
             (C6310='2.1.trackMPD'!D:D)*
             (D6310/10^6='2.1.trackMPD'!H:H)*
             (E6310='2.1.trackMPD'!F:F),
0))</f>
        <v>5.1918404791666672</v>
      </c>
    </row>
    <row r="6311" spans="1:9" x14ac:dyDescent="0.2">
      <c r="A6311" s="160" t="s">
        <v>30</v>
      </c>
      <c r="B6311" s="160" t="s">
        <v>23</v>
      </c>
      <c r="C6311" s="160">
        <f>_xlfn.XLOOKUP(B6311,'2.1.trackMPD'!$R$7:$R$29,'2.1.trackMPD'!$T$7:$T$29)</f>
        <v>5</v>
      </c>
      <c r="D6311" s="160">
        <v>5000</v>
      </c>
      <c r="E6311" s="160" t="s">
        <v>6390</v>
      </c>
      <c r="F6311" s="160" t="s">
        <v>110</v>
      </c>
      <c r="G6311" s="160" t="s">
        <v>140</v>
      </c>
      <c r="H6311" s="160" t="s">
        <v>6392</v>
      </c>
      <c r="I6311" s="160" cm="1">
        <f t="array" ref="I6311">INDEX('2.1.trackMPD'!J:J/(24*60*60),
       MATCH(1,
             (A6311='2.1.trackMPD'!A:A)*
             (C6311='2.1.trackMPD'!D:D)*
             (D6311/10^6='2.1.trackMPD'!H:H)*
             (E6311='2.1.trackMPD'!F:F),
0))</f>
        <v>6.9507521122685184E-2</v>
      </c>
    </row>
    <row r="6312" spans="1:9" x14ac:dyDescent="0.2">
      <c r="A6312" s="160" t="s">
        <v>30</v>
      </c>
      <c r="B6312" s="160" t="s">
        <v>23</v>
      </c>
      <c r="C6312" s="160">
        <f>_xlfn.XLOOKUP(B6312,'2.1.trackMPD'!$R$7:$R$29,'2.1.trackMPD'!$T$7:$T$29)</f>
        <v>5</v>
      </c>
      <c r="D6312" s="160">
        <v>5000</v>
      </c>
      <c r="E6312" s="160" t="s">
        <v>6390</v>
      </c>
      <c r="F6312" s="160" t="s">
        <v>110</v>
      </c>
      <c r="G6312" s="160" t="s">
        <v>124</v>
      </c>
      <c r="H6312" s="160" t="s">
        <v>6393</v>
      </c>
      <c r="I6312" s="160" cm="1">
        <f t="array" ref="I6312">INDEX('2.1.trackMPD'!K:K/(24*60*60),
       MATCH(1,
             (A6312='2.1.trackMPD'!A:A)*
             (C6312='2.1.trackMPD'!D:D)*
             (D6312/10^6='2.1.trackMPD'!H:H)*
             (E6312='2.1.trackMPD'!F:F),
0))</f>
        <v>0</v>
      </c>
    </row>
    <row r="6313" spans="1:9" x14ac:dyDescent="0.2">
      <c r="A6313" s="160" t="s">
        <v>30</v>
      </c>
      <c r="B6313" s="160" t="s">
        <v>23</v>
      </c>
      <c r="C6313" s="160">
        <f>_xlfn.XLOOKUP(B6313,'2.1.trackMPD'!$R$7:$R$29,'2.1.trackMPD'!$T$7:$T$29)</f>
        <v>5</v>
      </c>
      <c r="D6313" s="160">
        <v>5000</v>
      </c>
      <c r="E6313" s="160" t="s">
        <v>6390</v>
      </c>
      <c r="F6313" s="160" t="s">
        <v>110</v>
      </c>
      <c r="G6313" s="160" t="s">
        <v>140</v>
      </c>
      <c r="H6313" s="160" t="s">
        <v>6393</v>
      </c>
      <c r="I6313" s="160" cm="1">
        <f t="array" ref="I6313">INDEX('2.1.trackMPD'!L:L/(24*60*60),
       MATCH(1,
             (A6313='2.1.trackMPD'!A:A)*
             (C6313='2.1.trackMPD'!D:D)*
             (D6313/10^6='2.1.trackMPD'!H:H)*
             (E6313='2.1.trackMPD'!F:F),
0))</f>
        <v>0</v>
      </c>
    </row>
    <row r="6314" spans="1:9" x14ac:dyDescent="0.2">
      <c r="A6314" s="160" t="s">
        <v>30</v>
      </c>
      <c r="B6314" s="160" t="s">
        <v>23</v>
      </c>
      <c r="C6314" s="160">
        <f>_xlfn.XLOOKUP(B6314,'2.1.trackMPD'!$R$7:$R$29,'2.1.trackMPD'!$T$7:$T$29)</f>
        <v>5</v>
      </c>
      <c r="D6314" s="160">
        <v>1</v>
      </c>
      <c r="E6314" s="160" t="s">
        <v>6394</v>
      </c>
      <c r="F6314" s="160" t="s">
        <v>110</v>
      </c>
      <c r="G6314" s="160" t="s">
        <v>124</v>
      </c>
      <c r="H6314" s="160" t="s">
        <v>6392</v>
      </c>
      <c r="I6314" s="160" t="e" cm="1">
        <f t="array" ref="I6314">INDEX('2.1.trackMPD'!I:I/(24*60*60),
       MATCH(1,
             (A6314='2.1.trackMPD'!A:A)*
             (C6314='2.1.trackMPD'!D:D)*
             (D6314/10^6='2.1.trackMPD'!H:H)*
             (E6314='2.1.trackMPD'!F:F),
0))</f>
        <v>#N/A</v>
      </c>
    </row>
    <row r="6315" spans="1:9" x14ac:dyDescent="0.2">
      <c r="A6315" s="160" t="s">
        <v>30</v>
      </c>
      <c r="B6315" s="160" t="s">
        <v>23</v>
      </c>
      <c r="C6315" s="160">
        <f>_xlfn.XLOOKUP(B6315,'2.1.trackMPD'!$R$7:$R$29,'2.1.trackMPD'!$T$7:$T$29)</f>
        <v>5</v>
      </c>
      <c r="D6315" s="160">
        <v>1</v>
      </c>
      <c r="E6315" s="160" t="s">
        <v>6394</v>
      </c>
      <c r="F6315" s="160" t="s">
        <v>110</v>
      </c>
      <c r="G6315" s="160" t="s">
        <v>140</v>
      </c>
      <c r="H6315" s="160" t="s">
        <v>6392</v>
      </c>
      <c r="I6315" s="160" t="e" cm="1">
        <f t="array" ref="I6315">INDEX('2.1.trackMPD'!J:J/(24*60*60),
       MATCH(1,
             (A6315='2.1.trackMPD'!A:A)*
             (C6315='2.1.trackMPD'!D:D)*
             (D6315/10^6='2.1.trackMPD'!H:H)*
             (E6315='2.1.trackMPD'!F:F),
0))</f>
        <v>#N/A</v>
      </c>
    </row>
    <row r="6316" spans="1:9" x14ac:dyDescent="0.2">
      <c r="A6316" s="160" t="s">
        <v>30</v>
      </c>
      <c r="B6316" s="160" t="s">
        <v>23</v>
      </c>
      <c r="C6316" s="160">
        <f>_xlfn.XLOOKUP(B6316,'2.1.trackMPD'!$R$7:$R$29,'2.1.trackMPD'!$T$7:$T$29)</f>
        <v>5</v>
      </c>
      <c r="D6316" s="160">
        <v>1</v>
      </c>
      <c r="E6316" s="160" t="s">
        <v>6394</v>
      </c>
      <c r="F6316" s="160" t="s">
        <v>110</v>
      </c>
      <c r="G6316" s="160" t="s">
        <v>124</v>
      </c>
      <c r="H6316" s="160" t="s">
        <v>6393</v>
      </c>
      <c r="I6316" s="160" t="e" cm="1">
        <f t="array" ref="I6316">INDEX('2.1.trackMPD'!K:K/(24*60*60),
       MATCH(1,
             (A6316='2.1.trackMPD'!A:A)*
             (C6316='2.1.trackMPD'!D:D)*
             (D6316/10^6='2.1.trackMPD'!H:H)*
             (E6316='2.1.trackMPD'!F:F),
0))</f>
        <v>#N/A</v>
      </c>
    </row>
    <row r="6317" spans="1:9" x14ac:dyDescent="0.2">
      <c r="A6317" s="160" t="s">
        <v>30</v>
      </c>
      <c r="B6317" s="160" t="s">
        <v>23</v>
      </c>
      <c r="C6317" s="160">
        <f>_xlfn.XLOOKUP(B6317,'2.1.trackMPD'!$R$7:$R$29,'2.1.trackMPD'!$T$7:$T$29)</f>
        <v>5</v>
      </c>
      <c r="D6317" s="160">
        <v>1</v>
      </c>
      <c r="E6317" s="160" t="s">
        <v>6394</v>
      </c>
      <c r="F6317" s="160" t="s">
        <v>110</v>
      </c>
      <c r="G6317" s="160" t="s">
        <v>140</v>
      </c>
      <c r="H6317" s="160" t="s">
        <v>6393</v>
      </c>
      <c r="I6317" s="160" t="e" cm="1">
        <f t="array" ref="I6317">INDEX('2.1.trackMPD'!L:L/(24*60*60),
       MATCH(1,
             (A6317='2.1.trackMPD'!A:A)*
             (C6317='2.1.trackMPD'!D:D)*
             (D6317/10^6='2.1.trackMPD'!H:H)*
             (E6317='2.1.trackMPD'!F:F),
0))</f>
        <v>#N/A</v>
      </c>
    </row>
    <row r="6318" spans="1:9" x14ac:dyDescent="0.2">
      <c r="A6318" s="160" t="s">
        <v>30</v>
      </c>
      <c r="B6318" s="160" t="s">
        <v>23</v>
      </c>
      <c r="C6318" s="160">
        <f>_xlfn.XLOOKUP(B6318,'2.1.trackMPD'!$R$7:$R$29,'2.1.trackMPD'!$T$7:$T$29)</f>
        <v>5</v>
      </c>
      <c r="D6318" s="160">
        <v>10</v>
      </c>
      <c r="E6318" s="160" t="s">
        <v>6394</v>
      </c>
      <c r="F6318" s="160" t="s">
        <v>110</v>
      </c>
      <c r="G6318" s="160" t="s">
        <v>124</v>
      </c>
      <c r="H6318" s="160" t="s">
        <v>6392</v>
      </c>
      <c r="I6318" s="160" t="e" cm="1">
        <f t="array" ref="I6318">INDEX('2.1.trackMPD'!I:I/(24*60*60),
       MATCH(1,
             (A6318='2.1.trackMPD'!A:A)*
             (C6318='2.1.trackMPD'!D:D)*
             (D6318/10^6='2.1.trackMPD'!H:H)*
             (E6318='2.1.trackMPD'!F:F),
0))</f>
        <v>#N/A</v>
      </c>
    </row>
    <row r="6319" spans="1:9" x14ac:dyDescent="0.2">
      <c r="A6319" s="160" t="s">
        <v>30</v>
      </c>
      <c r="B6319" s="160" t="s">
        <v>23</v>
      </c>
      <c r="C6319" s="160">
        <f>_xlfn.XLOOKUP(B6319,'2.1.trackMPD'!$R$7:$R$29,'2.1.trackMPD'!$T$7:$T$29)</f>
        <v>5</v>
      </c>
      <c r="D6319" s="160">
        <v>10</v>
      </c>
      <c r="E6319" s="160" t="s">
        <v>6394</v>
      </c>
      <c r="F6319" s="160" t="s">
        <v>110</v>
      </c>
      <c r="G6319" s="160" t="s">
        <v>140</v>
      </c>
      <c r="H6319" s="160" t="s">
        <v>6392</v>
      </c>
      <c r="I6319" s="160" t="e" cm="1">
        <f t="array" ref="I6319">INDEX('2.1.trackMPD'!J:J/(24*60*60),
       MATCH(1,
             (A6319='2.1.trackMPD'!A:A)*
             (C6319='2.1.trackMPD'!D:D)*
             (D6319/10^6='2.1.trackMPD'!H:H)*
             (E6319='2.1.trackMPD'!F:F),
0))</f>
        <v>#N/A</v>
      </c>
    </row>
    <row r="6320" spans="1:9" x14ac:dyDescent="0.2">
      <c r="A6320" s="160" t="s">
        <v>30</v>
      </c>
      <c r="B6320" s="160" t="s">
        <v>23</v>
      </c>
      <c r="C6320" s="160">
        <f>_xlfn.XLOOKUP(B6320,'2.1.trackMPD'!$R$7:$R$29,'2.1.trackMPD'!$T$7:$T$29)</f>
        <v>5</v>
      </c>
      <c r="D6320" s="160">
        <v>10</v>
      </c>
      <c r="E6320" s="160" t="s">
        <v>6394</v>
      </c>
      <c r="F6320" s="160" t="s">
        <v>110</v>
      </c>
      <c r="G6320" s="160" t="s">
        <v>124</v>
      </c>
      <c r="H6320" s="160" t="s">
        <v>6393</v>
      </c>
      <c r="I6320" s="160" t="e" cm="1">
        <f t="array" ref="I6320">INDEX('2.1.trackMPD'!K:K/(24*60*60),
       MATCH(1,
             (A6320='2.1.trackMPD'!A:A)*
             (C6320='2.1.trackMPD'!D:D)*
             (D6320/10^6='2.1.trackMPD'!H:H)*
             (E6320='2.1.trackMPD'!F:F),
0))</f>
        <v>#N/A</v>
      </c>
    </row>
    <row r="6321" spans="1:9" x14ac:dyDescent="0.2">
      <c r="A6321" s="160" t="s">
        <v>30</v>
      </c>
      <c r="B6321" s="160" t="s">
        <v>23</v>
      </c>
      <c r="C6321" s="160">
        <f>_xlfn.XLOOKUP(B6321,'2.1.trackMPD'!$R$7:$R$29,'2.1.trackMPD'!$T$7:$T$29)</f>
        <v>5</v>
      </c>
      <c r="D6321" s="160">
        <v>10</v>
      </c>
      <c r="E6321" s="160" t="s">
        <v>6394</v>
      </c>
      <c r="F6321" s="160" t="s">
        <v>110</v>
      </c>
      <c r="G6321" s="160" t="s">
        <v>140</v>
      </c>
      <c r="H6321" s="160" t="s">
        <v>6393</v>
      </c>
      <c r="I6321" s="160" t="e" cm="1">
        <f t="array" ref="I6321">INDEX('2.1.trackMPD'!L:L/(24*60*60),
       MATCH(1,
             (A6321='2.1.trackMPD'!A:A)*
             (C6321='2.1.trackMPD'!D:D)*
             (D6321/10^6='2.1.trackMPD'!H:H)*
             (E6321='2.1.trackMPD'!F:F),
0))</f>
        <v>#N/A</v>
      </c>
    </row>
    <row r="6322" spans="1:9" x14ac:dyDescent="0.2">
      <c r="A6322" s="160" t="s">
        <v>30</v>
      </c>
      <c r="B6322" s="160" t="s">
        <v>23</v>
      </c>
      <c r="C6322" s="160">
        <f>_xlfn.XLOOKUP(B6322,'2.1.trackMPD'!$R$7:$R$29,'2.1.trackMPD'!$T$7:$T$29)</f>
        <v>5</v>
      </c>
      <c r="D6322" s="160">
        <v>100</v>
      </c>
      <c r="E6322" s="160" t="s">
        <v>6394</v>
      </c>
      <c r="F6322" s="160" t="s">
        <v>110</v>
      </c>
      <c r="G6322" s="160" t="s">
        <v>124</v>
      </c>
      <c r="H6322" s="160" t="s">
        <v>6392</v>
      </c>
      <c r="I6322" s="160" t="e" cm="1">
        <f t="array" ref="I6322">INDEX('2.1.trackMPD'!I:I/(24*60*60),
       MATCH(1,
             (A6322='2.1.trackMPD'!A:A)*
             (C6322='2.1.trackMPD'!D:D)*
             (D6322/10^6='2.1.trackMPD'!H:H)*
             (E6322='2.1.trackMPD'!F:F),
0))</f>
        <v>#N/A</v>
      </c>
    </row>
    <row r="6323" spans="1:9" x14ac:dyDescent="0.2">
      <c r="A6323" s="160" t="s">
        <v>30</v>
      </c>
      <c r="B6323" s="160" t="s">
        <v>23</v>
      </c>
      <c r="C6323" s="160">
        <f>_xlfn.XLOOKUP(B6323,'2.1.trackMPD'!$R$7:$R$29,'2.1.trackMPD'!$T$7:$T$29)</f>
        <v>5</v>
      </c>
      <c r="D6323" s="160">
        <v>100</v>
      </c>
      <c r="E6323" s="160" t="s">
        <v>6394</v>
      </c>
      <c r="F6323" s="160" t="s">
        <v>110</v>
      </c>
      <c r="G6323" s="160" t="s">
        <v>140</v>
      </c>
      <c r="H6323" s="160" t="s">
        <v>6392</v>
      </c>
      <c r="I6323" s="160" t="e" cm="1">
        <f t="array" ref="I6323">INDEX('2.1.trackMPD'!J:J/(24*60*60),
       MATCH(1,
             (A6323='2.1.trackMPD'!A:A)*
             (C6323='2.1.trackMPD'!D:D)*
             (D6323/10^6='2.1.trackMPD'!H:H)*
             (E6323='2.1.trackMPD'!F:F),
0))</f>
        <v>#N/A</v>
      </c>
    </row>
    <row r="6324" spans="1:9" x14ac:dyDescent="0.2">
      <c r="A6324" s="160" t="s">
        <v>30</v>
      </c>
      <c r="B6324" s="160" t="s">
        <v>23</v>
      </c>
      <c r="C6324" s="160">
        <f>_xlfn.XLOOKUP(B6324,'2.1.trackMPD'!$R$7:$R$29,'2.1.trackMPD'!$T$7:$T$29)</f>
        <v>5</v>
      </c>
      <c r="D6324" s="160">
        <v>100</v>
      </c>
      <c r="E6324" s="160" t="s">
        <v>6394</v>
      </c>
      <c r="F6324" s="160" t="s">
        <v>110</v>
      </c>
      <c r="G6324" s="160" t="s">
        <v>124</v>
      </c>
      <c r="H6324" s="160" t="s">
        <v>6393</v>
      </c>
      <c r="I6324" s="160" t="e" cm="1">
        <f t="array" ref="I6324">INDEX('2.1.trackMPD'!K:K/(24*60*60),
       MATCH(1,
             (A6324='2.1.trackMPD'!A:A)*
             (C6324='2.1.trackMPD'!D:D)*
             (D6324/10^6='2.1.trackMPD'!H:H)*
             (E6324='2.1.trackMPD'!F:F),
0))</f>
        <v>#N/A</v>
      </c>
    </row>
    <row r="6325" spans="1:9" x14ac:dyDescent="0.2">
      <c r="A6325" s="160" t="s">
        <v>30</v>
      </c>
      <c r="B6325" s="160" t="s">
        <v>23</v>
      </c>
      <c r="C6325" s="160">
        <f>_xlfn.XLOOKUP(B6325,'2.1.trackMPD'!$R$7:$R$29,'2.1.trackMPD'!$T$7:$T$29)</f>
        <v>5</v>
      </c>
      <c r="D6325" s="160">
        <v>100</v>
      </c>
      <c r="E6325" s="160" t="s">
        <v>6394</v>
      </c>
      <c r="F6325" s="160" t="s">
        <v>110</v>
      </c>
      <c r="G6325" s="160" t="s">
        <v>140</v>
      </c>
      <c r="H6325" s="160" t="s">
        <v>6393</v>
      </c>
      <c r="I6325" s="160" t="e" cm="1">
        <f t="array" ref="I6325">INDEX('2.1.trackMPD'!L:L/(24*60*60),
       MATCH(1,
             (A6325='2.1.trackMPD'!A:A)*
             (C6325='2.1.trackMPD'!D:D)*
             (D6325/10^6='2.1.trackMPD'!H:H)*
             (E6325='2.1.trackMPD'!F:F),
0))</f>
        <v>#N/A</v>
      </c>
    </row>
    <row r="6326" spans="1:9" x14ac:dyDescent="0.2">
      <c r="A6326" s="160" t="s">
        <v>30</v>
      </c>
      <c r="B6326" s="160" t="s">
        <v>23</v>
      </c>
      <c r="C6326" s="160">
        <f>_xlfn.XLOOKUP(B6326,'2.1.trackMPD'!$R$7:$R$29,'2.1.trackMPD'!$T$7:$T$29)</f>
        <v>5</v>
      </c>
      <c r="D6326" s="160">
        <v>1000</v>
      </c>
      <c r="E6326" s="160" t="s">
        <v>6394</v>
      </c>
      <c r="F6326" s="160" t="s">
        <v>110</v>
      </c>
      <c r="G6326" s="160" t="s">
        <v>124</v>
      </c>
      <c r="H6326" s="160" t="s">
        <v>6392</v>
      </c>
      <c r="I6326" s="160" cm="1">
        <f t="array" ref="I6326">INDEX('2.1.trackMPD'!I:I/(24*60*60),
       MATCH(1,
             (A6326='2.1.trackMPD'!A:A)*
             (C6326='2.1.trackMPD'!D:D)*
             (D6326/10^6='2.1.trackMPD'!H:H)*
             (E6326='2.1.trackMPD'!F:F),
0))</f>
        <v>0.21990334791666666</v>
      </c>
    </row>
    <row r="6327" spans="1:9" x14ac:dyDescent="0.2">
      <c r="A6327" s="160" t="s">
        <v>30</v>
      </c>
      <c r="B6327" s="160" t="s">
        <v>23</v>
      </c>
      <c r="C6327" s="160">
        <f>_xlfn.XLOOKUP(B6327,'2.1.trackMPD'!$R$7:$R$29,'2.1.trackMPD'!$T$7:$T$29)</f>
        <v>5</v>
      </c>
      <c r="D6327" s="160">
        <v>1000</v>
      </c>
      <c r="E6327" s="160" t="s">
        <v>6394</v>
      </c>
      <c r="F6327" s="160" t="s">
        <v>110</v>
      </c>
      <c r="G6327" s="160" t="s">
        <v>140</v>
      </c>
      <c r="H6327" s="160" t="s">
        <v>6392</v>
      </c>
      <c r="I6327" s="160" cm="1">
        <f t="array" ref="I6327">INDEX('2.1.trackMPD'!J:J/(24*60*60),
       MATCH(1,
             (A6327='2.1.trackMPD'!A:A)*
             (C6327='2.1.trackMPD'!D:D)*
             (D6327/10^6='2.1.trackMPD'!H:H)*
             (E6327='2.1.trackMPD'!F:F),
0))</f>
        <v>1.4331184791666667E-2</v>
      </c>
    </row>
    <row r="6328" spans="1:9" x14ac:dyDescent="0.2">
      <c r="A6328" s="160" t="s">
        <v>30</v>
      </c>
      <c r="B6328" s="160" t="s">
        <v>23</v>
      </c>
      <c r="C6328" s="160">
        <f>_xlfn.XLOOKUP(B6328,'2.1.trackMPD'!$R$7:$R$29,'2.1.trackMPD'!$T$7:$T$29)</f>
        <v>5</v>
      </c>
      <c r="D6328" s="160">
        <v>1000</v>
      </c>
      <c r="E6328" s="160" t="s">
        <v>6394</v>
      </c>
      <c r="F6328" s="160" t="s">
        <v>110</v>
      </c>
      <c r="G6328" s="160" t="s">
        <v>124</v>
      </c>
      <c r="H6328" s="160" t="s">
        <v>6393</v>
      </c>
      <c r="I6328" s="160" cm="1">
        <f t="array" ref="I6328">INDEX('2.1.trackMPD'!K:K/(24*60*60),
       MATCH(1,
             (A6328='2.1.trackMPD'!A:A)*
             (C6328='2.1.trackMPD'!D:D)*
             (D6328/10^6='2.1.trackMPD'!H:H)*
             (E6328='2.1.trackMPD'!F:F),
0))</f>
        <v>0</v>
      </c>
    </row>
    <row r="6329" spans="1:9" x14ac:dyDescent="0.2">
      <c r="A6329" s="160" t="s">
        <v>30</v>
      </c>
      <c r="B6329" s="160" t="s">
        <v>23</v>
      </c>
      <c r="C6329" s="160">
        <f>_xlfn.XLOOKUP(B6329,'2.1.trackMPD'!$R$7:$R$29,'2.1.trackMPD'!$T$7:$T$29)</f>
        <v>5</v>
      </c>
      <c r="D6329" s="160">
        <v>1000</v>
      </c>
      <c r="E6329" s="160" t="s">
        <v>6394</v>
      </c>
      <c r="F6329" s="160" t="s">
        <v>110</v>
      </c>
      <c r="G6329" s="160" t="s">
        <v>140</v>
      </c>
      <c r="H6329" s="160" t="s">
        <v>6393</v>
      </c>
      <c r="I6329" s="160" cm="1">
        <f t="array" ref="I6329">INDEX('2.1.trackMPD'!L:L/(24*60*60),
       MATCH(1,
             (A6329='2.1.trackMPD'!A:A)*
             (C6329='2.1.trackMPD'!D:D)*
             (D6329/10^6='2.1.trackMPD'!H:H)*
             (E6329='2.1.trackMPD'!F:F),
0))</f>
        <v>0</v>
      </c>
    </row>
    <row r="6330" spans="1:9" x14ac:dyDescent="0.2">
      <c r="A6330" s="160" t="s">
        <v>30</v>
      </c>
      <c r="B6330" s="160" t="s">
        <v>23</v>
      </c>
      <c r="C6330" s="160">
        <f>_xlfn.XLOOKUP(B6330,'2.1.trackMPD'!$R$7:$R$29,'2.1.trackMPD'!$T$7:$T$29)</f>
        <v>5</v>
      </c>
      <c r="D6330" s="160">
        <v>5000</v>
      </c>
      <c r="E6330" s="160" t="s">
        <v>6394</v>
      </c>
      <c r="F6330" s="160" t="s">
        <v>110</v>
      </c>
      <c r="G6330" s="160" t="s">
        <v>124</v>
      </c>
      <c r="H6330" s="160" t="s">
        <v>6392</v>
      </c>
      <c r="I6330" s="160" cm="1">
        <f t="array" ref="I6330">INDEX('2.1.trackMPD'!I:I/(24*60*60),
       MATCH(1,
             (A6330='2.1.trackMPD'!A:A)*
             (C6330='2.1.trackMPD'!D:D)*
             (D6330/10^6='2.1.trackMPD'!H:H)*
             (E6330='2.1.trackMPD'!F:F),
0))</f>
        <v>2.368707864583333</v>
      </c>
    </row>
    <row r="6331" spans="1:9" x14ac:dyDescent="0.2">
      <c r="A6331" s="160" t="s">
        <v>30</v>
      </c>
      <c r="B6331" s="160" t="s">
        <v>23</v>
      </c>
      <c r="C6331" s="160">
        <f>_xlfn.XLOOKUP(B6331,'2.1.trackMPD'!$R$7:$R$29,'2.1.trackMPD'!$T$7:$T$29)</f>
        <v>5</v>
      </c>
      <c r="D6331" s="160">
        <v>5000</v>
      </c>
      <c r="E6331" s="160" t="s">
        <v>6394</v>
      </c>
      <c r="F6331" s="160" t="s">
        <v>110</v>
      </c>
      <c r="G6331" s="160" t="s">
        <v>140</v>
      </c>
      <c r="H6331" s="160" t="s">
        <v>6392</v>
      </c>
      <c r="I6331" s="160" cm="1">
        <f t="array" ref="I6331">INDEX('2.1.trackMPD'!J:J/(24*60*60),
       MATCH(1,
             (A6331='2.1.trackMPD'!A:A)*
             (C6331='2.1.trackMPD'!D:D)*
             (D6331/10^6='2.1.trackMPD'!H:H)*
             (E6331='2.1.trackMPD'!F:F),
0))</f>
        <v>4.6949058333333335E-2</v>
      </c>
    </row>
    <row r="6332" spans="1:9" x14ac:dyDescent="0.2">
      <c r="A6332" s="160" t="s">
        <v>30</v>
      </c>
      <c r="B6332" s="160" t="s">
        <v>23</v>
      </c>
      <c r="C6332" s="160">
        <f>_xlfn.XLOOKUP(B6332,'2.1.trackMPD'!$R$7:$R$29,'2.1.trackMPD'!$T$7:$T$29)</f>
        <v>5</v>
      </c>
      <c r="D6332" s="160">
        <v>5000</v>
      </c>
      <c r="E6332" s="160" t="s">
        <v>6394</v>
      </c>
      <c r="F6332" s="160" t="s">
        <v>110</v>
      </c>
      <c r="G6332" s="160" t="s">
        <v>124</v>
      </c>
      <c r="H6332" s="160" t="s">
        <v>6393</v>
      </c>
      <c r="I6332" s="160" cm="1">
        <f t="array" ref="I6332">INDEX('2.1.trackMPD'!K:K/(24*60*60),
       MATCH(1,
             (A6332='2.1.trackMPD'!A:A)*
             (C6332='2.1.trackMPD'!D:D)*
             (D6332/10^6='2.1.trackMPD'!H:H)*
             (E6332='2.1.trackMPD'!F:F),
0))</f>
        <v>0</v>
      </c>
    </row>
    <row r="6333" spans="1:9" x14ac:dyDescent="0.2">
      <c r="A6333" s="160" t="s">
        <v>30</v>
      </c>
      <c r="B6333" s="160" t="s">
        <v>23</v>
      </c>
      <c r="C6333" s="160">
        <f>_xlfn.XLOOKUP(B6333,'2.1.trackMPD'!$R$7:$R$29,'2.1.trackMPD'!$T$7:$T$29)</f>
        <v>5</v>
      </c>
      <c r="D6333" s="160">
        <v>5000</v>
      </c>
      <c r="E6333" s="160" t="s">
        <v>6394</v>
      </c>
      <c r="F6333" s="160" t="s">
        <v>110</v>
      </c>
      <c r="G6333" s="160" t="s">
        <v>140</v>
      </c>
      <c r="H6333" s="160" t="s">
        <v>6393</v>
      </c>
      <c r="I6333" s="160" cm="1">
        <f t="array" ref="I6333">INDEX('2.1.trackMPD'!L:L/(24*60*60),
       MATCH(1,
             (A6333='2.1.trackMPD'!A:A)*
             (C6333='2.1.trackMPD'!D:D)*
             (D6333/10^6='2.1.trackMPD'!H:H)*
             (E6333='2.1.trackMPD'!F:F),
0))</f>
        <v>0</v>
      </c>
    </row>
    <row r="6334" spans="1:9" x14ac:dyDescent="0.2">
      <c r="A6334" s="160" t="s">
        <v>30</v>
      </c>
      <c r="B6334" s="160" t="s">
        <v>23</v>
      </c>
      <c r="C6334" s="160">
        <f>_xlfn.XLOOKUP(B6334,'2.1.trackMPD'!$R$7:$R$29,'2.1.trackMPD'!$T$7:$T$29)</f>
        <v>5</v>
      </c>
      <c r="D6334" s="160">
        <v>1</v>
      </c>
      <c r="E6334" s="160" t="s">
        <v>6395</v>
      </c>
      <c r="F6334" s="160" t="s">
        <v>110</v>
      </c>
      <c r="G6334" s="160" t="s">
        <v>124</v>
      </c>
      <c r="H6334" s="160" t="s">
        <v>6392</v>
      </c>
      <c r="I6334" s="160" t="e" cm="1">
        <f t="array" ref="I6334">INDEX('2.1.trackMPD'!I:I/(24*60*60),
       MATCH(1,
             (A6334='2.1.trackMPD'!A:A)*
             (C6334='2.1.trackMPD'!D:D)*
             (D6334/10^6='2.1.trackMPD'!H:H)*
             (E6334='2.1.trackMPD'!F:F),
0))</f>
        <v>#N/A</v>
      </c>
    </row>
    <row r="6335" spans="1:9" x14ac:dyDescent="0.2">
      <c r="A6335" s="160" t="s">
        <v>30</v>
      </c>
      <c r="B6335" s="160" t="s">
        <v>23</v>
      </c>
      <c r="C6335" s="160">
        <f>_xlfn.XLOOKUP(B6335,'2.1.trackMPD'!$R$7:$R$29,'2.1.trackMPD'!$T$7:$T$29)</f>
        <v>5</v>
      </c>
      <c r="D6335" s="160">
        <v>1</v>
      </c>
      <c r="E6335" s="160" t="s">
        <v>6395</v>
      </c>
      <c r="F6335" s="160" t="s">
        <v>110</v>
      </c>
      <c r="G6335" s="160" t="s">
        <v>140</v>
      </c>
      <c r="H6335" s="160" t="s">
        <v>6392</v>
      </c>
      <c r="I6335" s="160" t="e" cm="1">
        <f t="array" ref="I6335">INDEX('2.1.trackMPD'!J:J/(24*60*60),
       MATCH(1,
             (A6335='2.1.trackMPD'!A:A)*
             (C6335='2.1.trackMPD'!D:D)*
             (D6335/10^6='2.1.trackMPD'!H:H)*
             (E6335='2.1.trackMPD'!F:F),
0))</f>
        <v>#N/A</v>
      </c>
    </row>
    <row r="6336" spans="1:9" x14ac:dyDescent="0.2">
      <c r="A6336" s="160" t="s">
        <v>30</v>
      </c>
      <c r="B6336" s="160" t="s">
        <v>23</v>
      </c>
      <c r="C6336" s="160">
        <f>_xlfn.XLOOKUP(B6336,'2.1.trackMPD'!$R$7:$R$29,'2.1.trackMPD'!$T$7:$T$29)</f>
        <v>5</v>
      </c>
      <c r="D6336" s="160">
        <v>1</v>
      </c>
      <c r="E6336" s="160" t="s">
        <v>6395</v>
      </c>
      <c r="F6336" s="160" t="s">
        <v>110</v>
      </c>
      <c r="G6336" s="160" t="s">
        <v>124</v>
      </c>
      <c r="H6336" s="160" t="s">
        <v>6393</v>
      </c>
      <c r="I6336" s="160" t="e" cm="1">
        <f t="array" ref="I6336">INDEX('2.1.trackMPD'!K:K/(24*60*60),
       MATCH(1,
             (A6336='2.1.trackMPD'!A:A)*
             (C6336='2.1.trackMPD'!D:D)*
             (D6336/10^6='2.1.trackMPD'!H:H)*
             (E6336='2.1.trackMPD'!F:F),
0))</f>
        <v>#N/A</v>
      </c>
    </row>
    <row r="6337" spans="1:9" x14ac:dyDescent="0.2">
      <c r="A6337" s="160" t="s">
        <v>30</v>
      </c>
      <c r="B6337" s="160" t="s">
        <v>23</v>
      </c>
      <c r="C6337" s="160">
        <f>_xlfn.XLOOKUP(B6337,'2.1.trackMPD'!$R$7:$R$29,'2.1.trackMPD'!$T$7:$T$29)</f>
        <v>5</v>
      </c>
      <c r="D6337" s="160">
        <v>1</v>
      </c>
      <c r="E6337" s="160" t="s">
        <v>6395</v>
      </c>
      <c r="F6337" s="160" t="s">
        <v>110</v>
      </c>
      <c r="G6337" s="160" t="s">
        <v>140</v>
      </c>
      <c r="H6337" s="160" t="s">
        <v>6393</v>
      </c>
      <c r="I6337" s="160" t="e" cm="1">
        <f t="array" ref="I6337">INDEX('2.1.trackMPD'!L:L/(24*60*60),
       MATCH(1,
             (A6337='2.1.trackMPD'!A:A)*
             (C6337='2.1.trackMPD'!D:D)*
             (D6337/10^6='2.1.trackMPD'!H:H)*
             (E6337='2.1.trackMPD'!F:F),
0))</f>
        <v>#N/A</v>
      </c>
    </row>
    <row r="6338" spans="1:9" x14ac:dyDescent="0.2">
      <c r="A6338" s="160" t="s">
        <v>30</v>
      </c>
      <c r="B6338" s="160" t="s">
        <v>23</v>
      </c>
      <c r="C6338" s="160">
        <f>_xlfn.XLOOKUP(B6338,'2.1.trackMPD'!$R$7:$R$29,'2.1.trackMPD'!$T$7:$T$29)</f>
        <v>5</v>
      </c>
      <c r="D6338" s="160">
        <v>10</v>
      </c>
      <c r="E6338" s="160" t="s">
        <v>6395</v>
      </c>
      <c r="F6338" s="160" t="s">
        <v>110</v>
      </c>
      <c r="G6338" s="160" t="s">
        <v>124</v>
      </c>
      <c r="H6338" s="160" t="s">
        <v>6392</v>
      </c>
      <c r="I6338" s="160" t="e" cm="1">
        <f t="array" ref="I6338">INDEX('2.1.trackMPD'!I:I/(24*60*60),
       MATCH(1,
             (A6338='2.1.trackMPD'!A:A)*
             (C6338='2.1.trackMPD'!D:D)*
             (D6338/10^6='2.1.trackMPD'!H:H)*
             (E6338='2.1.trackMPD'!F:F),
0))</f>
        <v>#N/A</v>
      </c>
    </row>
    <row r="6339" spans="1:9" x14ac:dyDescent="0.2">
      <c r="A6339" s="160" t="s">
        <v>30</v>
      </c>
      <c r="B6339" s="160" t="s">
        <v>23</v>
      </c>
      <c r="C6339" s="160">
        <f>_xlfn.XLOOKUP(B6339,'2.1.trackMPD'!$R$7:$R$29,'2.1.trackMPD'!$T$7:$T$29)</f>
        <v>5</v>
      </c>
      <c r="D6339" s="160">
        <v>10</v>
      </c>
      <c r="E6339" s="160" t="s">
        <v>6395</v>
      </c>
      <c r="F6339" s="160" t="s">
        <v>110</v>
      </c>
      <c r="G6339" s="160" t="s">
        <v>140</v>
      </c>
      <c r="H6339" s="160" t="s">
        <v>6392</v>
      </c>
      <c r="I6339" s="160" t="e" cm="1">
        <f t="array" ref="I6339">INDEX('2.1.trackMPD'!J:J/(24*60*60),
       MATCH(1,
             (A6339='2.1.trackMPD'!A:A)*
             (C6339='2.1.trackMPD'!D:D)*
             (D6339/10^6='2.1.trackMPD'!H:H)*
             (E6339='2.1.trackMPD'!F:F),
0))</f>
        <v>#N/A</v>
      </c>
    </row>
    <row r="6340" spans="1:9" x14ac:dyDescent="0.2">
      <c r="A6340" s="160" t="s">
        <v>30</v>
      </c>
      <c r="B6340" s="160" t="s">
        <v>23</v>
      </c>
      <c r="C6340" s="160">
        <f>_xlfn.XLOOKUP(B6340,'2.1.trackMPD'!$R$7:$R$29,'2.1.trackMPD'!$T$7:$T$29)</f>
        <v>5</v>
      </c>
      <c r="D6340" s="160">
        <v>10</v>
      </c>
      <c r="E6340" s="160" t="s">
        <v>6395</v>
      </c>
      <c r="F6340" s="160" t="s">
        <v>110</v>
      </c>
      <c r="G6340" s="160" t="s">
        <v>124</v>
      </c>
      <c r="H6340" s="160" t="s">
        <v>6393</v>
      </c>
      <c r="I6340" s="160" t="e" cm="1">
        <f t="array" ref="I6340">INDEX('2.1.trackMPD'!K:K/(24*60*60),
       MATCH(1,
             (A6340='2.1.trackMPD'!A:A)*
             (C6340='2.1.trackMPD'!D:D)*
             (D6340/10^6='2.1.trackMPD'!H:H)*
             (E6340='2.1.trackMPD'!F:F),
0))</f>
        <v>#N/A</v>
      </c>
    </row>
    <row r="6341" spans="1:9" x14ac:dyDescent="0.2">
      <c r="A6341" s="160" t="s">
        <v>30</v>
      </c>
      <c r="B6341" s="160" t="s">
        <v>23</v>
      </c>
      <c r="C6341" s="160">
        <f>_xlfn.XLOOKUP(B6341,'2.1.trackMPD'!$R$7:$R$29,'2.1.trackMPD'!$T$7:$T$29)</f>
        <v>5</v>
      </c>
      <c r="D6341" s="160">
        <v>10</v>
      </c>
      <c r="E6341" s="160" t="s">
        <v>6395</v>
      </c>
      <c r="F6341" s="160" t="s">
        <v>110</v>
      </c>
      <c r="G6341" s="160" t="s">
        <v>140</v>
      </c>
      <c r="H6341" s="160" t="s">
        <v>6393</v>
      </c>
      <c r="I6341" s="160" t="e" cm="1">
        <f t="array" ref="I6341">INDEX('2.1.trackMPD'!L:L/(24*60*60),
       MATCH(1,
             (A6341='2.1.trackMPD'!A:A)*
             (C6341='2.1.trackMPD'!D:D)*
             (D6341/10^6='2.1.trackMPD'!H:H)*
             (E6341='2.1.trackMPD'!F:F),
0))</f>
        <v>#N/A</v>
      </c>
    </row>
    <row r="6342" spans="1:9" x14ac:dyDescent="0.2">
      <c r="A6342" s="160" t="s">
        <v>30</v>
      </c>
      <c r="B6342" s="160" t="s">
        <v>23</v>
      </c>
      <c r="C6342" s="160">
        <f>_xlfn.XLOOKUP(B6342,'2.1.trackMPD'!$R$7:$R$29,'2.1.trackMPD'!$T$7:$T$29)</f>
        <v>5</v>
      </c>
      <c r="D6342" s="160">
        <v>100</v>
      </c>
      <c r="E6342" s="160" t="s">
        <v>6395</v>
      </c>
      <c r="F6342" s="160" t="s">
        <v>110</v>
      </c>
      <c r="G6342" s="160" t="s">
        <v>124</v>
      </c>
      <c r="H6342" s="160" t="s">
        <v>6392</v>
      </c>
      <c r="I6342" s="160" t="e" cm="1">
        <f t="array" ref="I6342">INDEX('2.1.trackMPD'!I:I/(24*60*60),
       MATCH(1,
             (A6342='2.1.trackMPD'!A:A)*
             (C6342='2.1.trackMPD'!D:D)*
             (D6342/10^6='2.1.trackMPD'!H:H)*
             (E6342='2.1.trackMPD'!F:F),
0))</f>
        <v>#N/A</v>
      </c>
    </row>
    <row r="6343" spans="1:9" x14ac:dyDescent="0.2">
      <c r="A6343" s="160" t="s">
        <v>30</v>
      </c>
      <c r="B6343" s="160" t="s">
        <v>23</v>
      </c>
      <c r="C6343" s="160">
        <f>_xlfn.XLOOKUP(B6343,'2.1.trackMPD'!$R$7:$R$29,'2.1.trackMPD'!$T$7:$T$29)</f>
        <v>5</v>
      </c>
      <c r="D6343" s="160">
        <v>100</v>
      </c>
      <c r="E6343" s="160" t="s">
        <v>6395</v>
      </c>
      <c r="F6343" s="160" t="s">
        <v>110</v>
      </c>
      <c r="G6343" s="160" t="s">
        <v>140</v>
      </c>
      <c r="H6343" s="160" t="s">
        <v>6392</v>
      </c>
      <c r="I6343" s="160" t="e" cm="1">
        <f t="array" ref="I6343">INDEX('2.1.trackMPD'!J:J/(24*60*60),
       MATCH(1,
             (A6343='2.1.trackMPD'!A:A)*
             (C6343='2.1.trackMPD'!D:D)*
             (D6343/10^6='2.1.trackMPD'!H:H)*
             (E6343='2.1.trackMPD'!F:F),
0))</f>
        <v>#N/A</v>
      </c>
    </row>
    <row r="6344" spans="1:9" x14ac:dyDescent="0.2">
      <c r="A6344" s="160" t="s">
        <v>30</v>
      </c>
      <c r="B6344" s="160" t="s">
        <v>23</v>
      </c>
      <c r="C6344" s="160">
        <f>_xlfn.XLOOKUP(B6344,'2.1.trackMPD'!$R$7:$R$29,'2.1.trackMPD'!$T$7:$T$29)</f>
        <v>5</v>
      </c>
      <c r="D6344" s="160">
        <v>100</v>
      </c>
      <c r="E6344" s="160" t="s">
        <v>6395</v>
      </c>
      <c r="F6344" s="160" t="s">
        <v>110</v>
      </c>
      <c r="G6344" s="160" t="s">
        <v>124</v>
      </c>
      <c r="H6344" s="160" t="s">
        <v>6393</v>
      </c>
      <c r="I6344" s="160" t="e" cm="1">
        <f t="array" ref="I6344">INDEX('2.1.trackMPD'!K:K/(24*60*60),
       MATCH(1,
             (A6344='2.1.trackMPD'!A:A)*
             (C6344='2.1.trackMPD'!D:D)*
             (D6344/10^6='2.1.trackMPD'!H:H)*
             (E6344='2.1.trackMPD'!F:F),
0))</f>
        <v>#N/A</v>
      </c>
    </row>
    <row r="6345" spans="1:9" x14ac:dyDescent="0.2">
      <c r="A6345" s="160" t="s">
        <v>30</v>
      </c>
      <c r="B6345" s="160" t="s">
        <v>23</v>
      </c>
      <c r="C6345" s="160">
        <f>_xlfn.XLOOKUP(B6345,'2.1.trackMPD'!$R$7:$R$29,'2.1.trackMPD'!$T$7:$T$29)</f>
        <v>5</v>
      </c>
      <c r="D6345" s="160">
        <v>100</v>
      </c>
      <c r="E6345" s="160" t="s">
        <v>6395</v>
      </c>
      <c r="F6345" s="160" t="s">
        <v>110</v>
      </c>
      <c r="G6345" s="160" t="s">
        <v>140</v>
      </c>
      <c r="H6345" s="160" t="s">
        <v>6393</v>
      </c>
      <c r="I6345" s="160" t="e" cm="1">
        <f t="array" ref="I6345">INDEX('2.1.trackMPD'!L:L/(24*60*60),
       MATCH(1,
             (A6345='2.1.trackMPD'!A:A)*
             (C6345='2.1.trackMPD'!D:D)*
             (D6345/10^6='2.1.trackMPD'!H:H)*
             (E6345='2.1.trackMPD'!F:F),
0))</f>
        <v>#N/A</v>
      </c>
    </row>
    <row r="6346" spans="1:9" x14ac:dyDescent="0.2">
      <c r="A6346" s="160" t="s">
        <v>30</v>
      </c>
      <c r="B6346" s="160" t="s">
        <v>4</v>
      </c>
      <c r="C6346" s="160">
        <f>_xlfn.XLOOKUP(B6346,'2.1.trackMPD'!$R$7:$R$29,'2.1.trackMPD'!$T$7:$T$29)</f>
        <v>6</v>
      </c>
      <c r="D6346" s="160">
        <v>1</v>
      </c>
      <c r="E6346" s="160" t="s">
        <v>6390</v>
      </c>
      <c r="F6346" s="160" t="s">
        <v>110</v>
      </c>
      <c r="G6346" s="160" t="s">
        <v>124</v>
      </c>
      <c r="H6346" s="160" t="s">
        <v>6392</v>
      </c>
      <c r="I6346" s="160" cm="1">
        <f t="array" ref="I6346">INDEX('2.1.trackMPD'!I:I/(24*60*60),
       MATCH(1,
             (A6346='2.1.trackMPD'!A:A)*
             (C6346='2.1.trackMPD'!D:D)*
             (D6346/10^6='2.1.trackMPD'!H:H)*
             (E6346='2.1.trackMPD'!F:F),
0))</f>
        <v>4.9964811342592585E-7</v>
      </c>
    </row>
    <row r="6347" spans="1:9" x14ac:dyDescent="0.2">
      <c r="A6347" s="160" t="s">
        <v>30</v>
      </c>
      <c r="B6347" s="160" t="s">
        <v>4</v>
      </c>
      <c r="C6347" s="160">
        <f>_xlfn.XLOOKUP(B6347,'2.1.trackMPD'!$R$7:$R$29,'2.1.trackMPD'!$T$7:$T$29)</f>
        <v>6</v>
      </c>
      <c r="D6347" s="160">
        <v>1</v>
      </c>
      <c r="E6347" s="160" t="s">
        <v>6390</v>
      </c>
      <c r="F6347" s="160" t="s">
        <v>110</v>
      </c>
      <c r="G6347" s="160" t="s">
        <v>140</v>
      </c>
      <c r="H6347" s="160" t="s">
        <v>6392</v>
      </c>
      <c r="I6347" s="160" cm="1">
        <f t="array" ref="I6347">INDEX('2.1.trackMPD'!J:J/(24*60*60),
       MATCH(1,
             (A6347='2.1.trackMPD'!A:A)*
             (C6347='2.1.trackMPD'!D:D)*
             (D6347/10^6='2.1.trackMPD'!H:H)*
             (E6347='2.1.trackMPD'!F:F),
0))</f>
        <v>1.023820386574074E-5</v>
      </c>
    </row>
    <row r="6348" spans="1:9" x14ac:dyDescent="0.2">
      <c r="A6348" s="160" t="s">
        <v>30</v>
      </c>
      <c r="B6348" s="160" t="s">
        <v>4</v>
      </c>
      <c r="C6348" s="160">
        <f>_xlfn.XLOOKUP(B6348,'2.1.trackMPD'!$R$7:$R$29,'2.1.trackMPD'!$T$7:$T$29)</f>
        <v>6</v>
      </c>
      <c r="D6348" s="160">
        <v>1</v>
      </c>
      <c r="E6348" s="160" t="s">
        <v>6390</v>
      </c>
      <c r="F6348" s="160" t="s">
        <v>110</v>
      </c>
      <c r="G6348" s="160" t="s">
        <v>124</v>
      </c>
      <c r="H6348" s="160" t="s">
        <v>6393</v>
      </c>
      <c r="I6348" s="160" cm="1">
        <f t="array" ref="I6348">INDEX('2.1.trackMPD'!K:K/(24*60*60),
       MATCH(1,
             (A6348='2.1.trackMPD'!A:A)*
             (C6348='2.1.trackMPD'!D:D)*
             (D6348/10^6='2.1.trackMPD'!H:H)*
             (E6348='2.1.trackMPD'!F:F),
0))</f>
        <v>1.9038915509259259E-7</v>
      </c>
    </row>
    <row r="6349" spans="1:9" x14ac:dyDescent="0.2">
      <c r="A6349" s="160" t="s">
        <v>30</v>
      </c>
      <c r="B6349" s="160" t="s">
        <v>4</v>
      </c>
      <c r="C6349" s="160">
        <f>_xlfn.XLOOKUP(B6349,'2.1.trackMPD'!$R$7:$R$29,'2.1.trackMPD'!$T$7:$T$29)</f>
        <v>6</v>
      </c>
      <c r="D6349" s="160">
        <v>1</v>
      </c>
      <c r="E6349" s="160" t="s">
        <v>6390</v>
      </c>
      <c r="F6349" s="160" t="s">
        <v>110</v>
      </c>
      <c r="G6349" s="160" t="s">
        <v>140</v>
      </c>
      <c r="H6349" s="160" t="s">
        <v>6393</v>
      </c>
      <c r="I6349" s="160" cm="1">
        <f t="array" ref="I6349">INDEX('2.1.trackMPD'!L:L/(24*60*60),
       MATCH(1,
             (A6349='2.1.trackMPD'!A:A)*
             (C6349='2.1.trackMPD'!D:D)*
             (D6349/10^6='2.1.trackMPD'!H:H)*
             (E6349='2.1.trackMPD'!F:F),
0))</f>
        <v>2.7286724537037039E-7</v>
      </c>
    </row>
    <row r="6350" spans="1:9" x14ac:dyDescent="0.2">
      <c r="A6350" s="160" t="s">
        <v>30</v>
      </c>
      <c r="B6350" s="160" t="s">
        <v>4</v>
      </c>
      <c r="C6350" s="160">
        <f>_xlfn.XLOOKUP(B6350,'2.1.trackMPD'!$R$7:$R$29,'2.1.trackMPD'!$T$7:$T$29)</f>
        <v>6</v>
      </c>
      <c r="D6350" s="160">
        <v>10</v>
      </c>
      <c r="E6350" s="160" t="s">
        <v>6390</v>
      </c>
      <c r="F6350" s="160" t="s">
        <v>110</v>
      </c>
      <c r="G6350" s="160" t="s">
        <v>124</v>
      </c>
      <c r="H6350" s="160" t="s">
        <v>6392</v>
      </c>
      <c r="I6350" s="160" cm="1">
        <f t="array" ref="I6350">INDEX('2.1.trackMPD'!I:I/(24*60*60),
       MATCH(1,
             (A6350='2.1.trackMPD'!A:A)*
             (C6350='2.1.trackMPD'!D:D)*
             (D6350/10^6='2.1.trackMPD'!H:H)*
             (E6350='2.1.trackMPD'!F:F),
0))</f>
        <v>2.7210218981481485E-6</v>
      </c>
    </row>
    <row r="6351" spans="1:9" x14ac:dyDescent="0.2">
      <c r="A6351" s="160" t="s">
        <v>30</v>
      </c>
      <c r="B6351" s="160" t="s">
        <v>4</v>
      </c>
      <c r="C6351" s="160">
        <f>_xlfn.XLOOKUP(B6351,'2.1.trackMPD'!$R$7:$R$29,'2.1.trackMPD'!$T$7:$T$29)</f>
        <v>6</v>
      </c>
      <c r="D6351" s="160">
        <v>10</v>
      </c>
      <c r="E6351" s="160" t="s">
        <v>6390</v>
      </c>
      <c r="F6351" s="160" t="s">
        <v>110</v>
      </c>
      <c r="G6351" s="160" t="s">
        <v>140</v>
      </c>
      <c r="H6351" s="160" t="s">
        <v>6392</v>
      </c>
      <c r="I6351" s="160" cm="1">
        <f t="array" ref="I6351">INDEX('2.1.trackMPD'!J:J/(24*60*60),
       MATCH(1,
             (A6351='2.1.trackMPD'!A:A)*
             (C6351='2.1.trackMPD'!D:D)*
             (D6351/10^6='2.1.trackMPD'!H:H)*
             (E6351='2.1.trackMPD'!F:F),
0))</f>
        <v>1.5877855567129629E-5</v>
      </c>
    </row>
    <row r="6352" spans="1:9" x14ac:dyDescent="0.2">
      <c r="A6352" s="160" t="s">
        <v>30</v>
      </c>
      <c r="B6352" s="160" t="s">
        <v>4</v>
      </c>
      <c r="C6352" s="160">
        <f>_xlfn.XLOOKUP(B6352,'2.1.trackMPD'!$R$7:$R$29,'2.1.trackMPD'!$T$7:$T$29)</f>
        <v>6</v>
      </c>
      <c r="D6352" s="160">
        <v>10</v>
      </c>
      <c r="E6352" s="160" t="s">
        <v>6390</v>
      </c>
      <c r="F6352" s="160" t="s">
        <v>110</v>
      </c>
      <c r="G6352" s="160" t="s">
        <v>124</v>
      </c>
      <c r="H6352" s="160" t="s">
        <v>6393</v>
      </c>
      <c r="I6352" s="160" cm="1">
        <f t="array" ref="I6352">INDEX('2.1.trackMPD'!K:K/(24*60*60),
       MATCH(1,
             (A6352='2.1.trackMPD'!A:A)*
             (C6352='2.1.trackMPD'!D:D)*
             (D6352/10^6='2.1.trackMPD'!H:H)*
             (E6352='2.1.trackMPD'!F:F),
0))</f>
        <v>1.361655775462963E-6</v>
      </c>
    </row>
    <row r="6353" spans="1:9" x14ac:dyDescent="0.2">
      <c r="A6353" s="160" t="s">
        <v>30</v>
      </c>
      <c r="B6353" s="160" t="s">
        <v>4</v>
      </c>
      <c r="C6353" s="160">
        <f>_xlfn.XLOOKUP(B6353,'2.1.trackMPD'!$R$7:$R$29,'2.1.trackMPD'!$T$7:$T$29)</f>
        <v>6</v>
      </c>
      <c r="D6353" s="160">
        <v>10</v>
      </c>
      <c r="E6353" s="160" t="s">
        <v>6390</v>
      </c>
      <c r="F6353" s="160" t="s">
        <v>110</v>
      </c>
      <c r="G6353" s="160" t="s">
        <v>140</v>
      </c>
      <c r="H6353" s="160" t="s">
        <v>6393</v>
      </c>
      <c r="I6353" s="160" cm="1">
        <f t="array" ref="I6353">INDEX('2.1.trackMPD'!L:L/(24*60*60),
       MATCH(1,
             (A6353='2.1.trackMPD'!A:A)*
             (C6353='2.1.trackMPD'!D:D)*
             (D6353/10^6='2.1.trackMPD'!H:H)*
             (E6353='2.1.trackMPD'!F:F),
0))</f>
        <v>3.0067909722222224E-7</v>
      </c>
    </row>
    <row r="6354" spans="1:9" x14ac:dyDescent="0.2">
      <c r="A6354" s="160" t="s">
        <v>30</v>
      </c>
      <c r="B6354" s="160" t="s">
        <v>4</v>
      </c>
      <c r="C6354" s="160">
        <f>_xlfn.XLOOKUP(B6354,'2.1.trackMPD'!$R$7:$R$29,'2.1.trackMPD'!$T$7:$T$29)</f>
        <v>6</v>
      </c>
      <c r="D6354" s="160">
        <v>100</v>
      </c>
      <c r="E6354" s="160" t="s">
        <v>6390</v>
      </c>
      <c r="F6354" s="160" t="s">
        <v>110</v>
      </c>
      <c r="G6354" s="160" t="s">
        <v>124</v>
      </c>
      <c r="H6354" s="160" t="s">
        <v>6392</v>
      </c>
      <c r="I6354" s="160" cm="1">
        <f t="array" ref="I6354">INDEX('2.1.trackMPD'!I:I/(24*60*60),
       MATCH(1,
             (A6354='2.1.trackMPD'!A:A)*
             (C6354='2.1.trackMPD'!D:D)*
             (D6354/10^6='2.1.trackMPD'!H:H)*
             (E6354='2.1.trackMPD'!F:F),
0))</f>
        <v>2.8827486377314814E-3</v>
      </c>
    </row>
    <row r="6355" spans="1:9" x14ac:dyDescent="0.2">
      <c r="A6355" s="160" t="s">
        <v>30</v>
      </c>
      <c r="B6355" s="160" t="s">
        <v>4</v>
      </c>
      <c r="C6355" s="160">
        <f>_xlfn.XLOOKUP(B6355,'2.1.trackMPD'!$R$7:$R$29,'2.1.trackMPD'!$T$7:$T$29)</f>
        <v>6</v>
      </c>
      <c r="D6355" s="160">
        <v>100</v>
      </c>
      <c r="E6355" s="160" t="s">
        <v>6390</v>
      </c>
      <c r="F6355" s="160" t="s">
        <v>110</v>
      </c>
      <c r="G6355" s="160" t="s">
        <v>140</v>
      </c>
      <c r="H6355" s="160" t="s">
        <v>6392</v>
      </c>
      <c r="I6355" s="160" cm="1">
        <f t="array" ref="I6355">INDEX('2.1.trackMPD'!J:J/(24*60*60),
       MATCH(1,
             (A6355='2.1.trackMPD'!A:A)*
             (C6355='2.1.trackMPD'!D:D)*
             (D6355/10^6='2.1.trackMPD'!H:H)*
             (E6355='2.1.trackMPD'!F:F),
0))</f>
        <v>1.6078842916666667E-3</v>
      </c>
    </row>
    <row r="6356" spans="1:9" x14ac:dyDescent="0.2">
      <c r="A6356" s="160" t="s">
        <v>30</v>
      </c>
      <c r="B6356" s="160" t="s">
        <v>4</v>
      </c>
      <c r="C6356" s="160">
        <f>_xlfn.XLOOKUP(B6356,'2.1.trackMPD'!$R$7:$R$29,'2.1.trackMPD'!$T$7:$T$29)</f>
        <v>6</v>
      </c>
      <c r="D6356" s="160">
        <v>100</v>
      </c>
      <c r="E6356" s="160" t="s">
        <v>6390</v>
      </c>
      <c r="F6356" s="160" t="s">
        <v>110</v>
      </c>
      <c r="G6356" s="160" t="s">
        <v>124</v>
      </c>
      <c r="H6356" s="160" t="s">
        <v>6393</v>
      </c>
      <c r="I6356" s="160" cm="1">
        <f t="array" ref="I6356">INDEX('2.1.trackMPD'!K:K/(24*60*60),
       MATCH(1,
             (A6356='2.1.trackMPD'!A:A)*
             (C6356='2.1.trackMPD'!D:D)*
             (D6356/10^6='2.1.trackMPD'!H:H)*
             (E6356='2.1.trackMPD'!F:F),
0))</f>
        <v>0</v>
      </c>
    </row>
    <row r="6357" spans="1:9" x14ac:dyDescent="0.2">
      <c r="A6357" s="160" t="s">
        <v>30</v>
      </c>
      <c r="B6357" s="160" t="s">
        <v>4</v>
      </c>
      <c r="C6357" s="160">
        <f>_xlfn.XLOOKUP(B6357,'2.1.trackMPD'!$R$7:$R$29,'2.1.trackMPD'!$T$7:$T$29)</f>
        <v>6</v>
      </c>
      <c r="D6357" s="160">
        <v>100</v>
      </c>
      <c r="E6357" s="160" t="s">
        <v>6390</v>
      </c>
      <c r="F6357" s="160" t="s">
        <v>110</v>
      </c>
      <c r="G6357" s="160" t="s">
        <v>140</v>
      </c>
      <c r="H6357" s="160" t="s">
        <v>6393</v>
      </c>
      <c r="I6357" s="160" cm="1">
        <f t="array" ref="I6357">INDEX('2.1.trackMPD'!L:L/(24*60*60),
       MATCH(1,
             (A6357='2.1.trackMPD'!A:A)*
             (C6357='2.1.trackMPD'!D:D)*
             (D6357/10^6='2.1.trackMPD'!H:H)*
             (E6357='2.1.trackMPD'!F:F),
0))</f>
        <v>0</v>
      </c>
    </row>
    <row r="6358" spans="1:9" x14ac:dyDescent="0.2">
      <c r="A6358" s="160" t="s">
        <v>30</v>
      </c>
      <c r="B6358" s="160" t="s">
        <v>4</v>
      </c>
      <c r="C6358" s="160">
        <f>_xlfn.XLOOKUP(B6358,'2.1.trackMPD'!$R$7:$R$29,'2.1.trackMPD'!$T$7:$T$29)</f>
        <v>6</v>
      </c>
      <c r="D6358" s="160">
        <v>1000</v>
      </c>
      <c r="E6358" s="160" t="s">
        <v>6390</v>
      </c>
      <c r="F6358" s="160" t="s">
        <v>110</v>
      </c>
      <c r="G6358" s="160" t="s">
        <v>124</v>
      </c>
      <c r="H6358" s="160" t="s">
        <v>6392</v>
      </c>
      <c r="I6358" s="160" cm="1">
        <f t="array" ref="I6358">INDEX('2.1.trackMPD'!I:I/(24*60*60),
       MATCH(1,
             (A6358='2.1.trackMPD'!A:A)*
             (C6358='2.1.trackMPD'!D:D)*
             (D6358/10^6='2.1.trackMPD'!H:H)*
             (E6358='2.1.trackMPD'!F:F),
0))</f>
        <v>3.7698223321759259</v>
      </c>
    </row>
    <row r="6359" spans="1:9" x14ac:dyDescent="0.2">
      <c r="A6359" s="160" t="s">
        <v>30</v>
      </c>
      <c r="B6359" s="160" t="s">
        <v>4</v>
      </c>
      <c r="C6359" s="160">
        <f>_xlfn.XLOOKUP(B6359,'2.1.trackMPD'!$R$7:$R$29,'2.1.trackMPD'!$T$7:$T$29)</f>
        <v>6</v>
      </c>
      <c r="D6359" s="160">
        <v>1000</v>
      </c>
      <c r="E6359" s="160" t="s">
        <v>6390</v>
      </c>
      <c r="F6359" s="160" t="s">
        <v>110</v>
      </c>
      <c r="G6359" s="160" t="s">
        <v>140</v>
      </c>
      <c r="H6359" s="160" t="s">
        <v>6392</v>
      </c>
      <c r="I6359" s="160" cm="1">
        <f t="array" ref="I6359">INDEX('2.1.trackMPD'!J:J/(24*60*60),
       MATCH(1,
             (A6359='2.1.trackMPD'!A:A)*
             (C6359='2.1.trackMPD'!D:D)*
             (D6359/10^6='2.1.trackMPD'!H:H)*
             (E6359='2.1.trackMPD'!F:F),
0))</f>
        <v>5.9228616747685189E-2</v>
      </c>
    </row>
    <row r="6360" spans="1:9" x14ac:dyDescent="0.2">
      <c r="A6360" s="160" t="s">
        <v>30</v>
      </c>
      <c r="B6360" s="160" t="s">
        <v>4</v>
      </c>
      <c r="C6360" s="160">
        <f>_xlfn.XLOOKUP(B6360,'2.1.trackMPD'!$R$7:$R$29,'2.1.trackMPD'!$T$7:$T$29)</f>
        <v>6</v>
      </c>
      <c r="D6360" s="160">
        <v>1000</v>
      </c>
      <c r="E6360" s="160" t="s">
        <v>6390</v>
      </c>
      <c r="F6360" s="160" t="s">
        <v>110</v>
      </c>
      <c r="G6360" s="160" t="s">
        <v>124</v>
      </c>
      <c r="H6360" s="160" t="s">
        <v>6393</v>
      </c>
      <c r="I6360" s="160" cm="1">
        <f t="array" ref="I6360">INDEX('2.1.trackMPD'!K:K/(24*60*60),
       MATCH(1,
             (A6360='2.1.trackMPD'!A:A)*
             (C6360='2.1.trackMPD'!D:D)*
             (D6360/10^6='2.1.trackMPD'!H:H)*
             (E6360='2.1.trackMPD'!F:F),
0))</f>
        <v>0</v>
      </c>
    </row>
    <row r="6361" spans="1:9" x14ac:dyDescent="0.2">
      <c r="A6361" s="160" t="s">
        <v>30</v>
      </c>
      <c r="B6361" s="160" t="s">
        <v>4</v>
      </c>
      <c r="C6361" s="160">
        <f>_xlfn.XLOOKUP(B6361,'2.1.trackMPD'!$R$7:$R$29,'2.1.trackMPD'!$T$7:$T$29)</f>
        <v>6</v>
      </c>
      <c r="D6361" s="160">
        <v>1000</v>
      </c>
      <c r="E6361" s="160" t="s">
        <v>6390</v>
      </c>
      <c r="F6361" s="160" t="s">
        <v>110</v>
      </c>
      <c r="G6361" s="160" t="s">
        <v>140</v>
      </c>
      <c r="H6361" s="160" t="s">
        <v>6393</v>
      </c>
      <c r="I6361" s="160" cm="1">
        <f t="array" ref="I6361">INDEX('2.1.trackMPD'!L:L/(24*60*60),
       MATCH(1,
             (A6361='2.1.trackMPD'!A:A)*
             (C6361='2.1.trackMPD'!D:D)*
             (D6361/10^6='2.1.trackMPD'!H:H)*
             (E6361='2.1.trackMPD'!F:F),
0))</f>
        <v>0</v>
      </c>
    </row>
    <row r="6362" spans="1:9" x14ac:dyDescent="0.2">
      <c r="A6362" s="160" t="s">
        <v>30</v>
      </c>
      <c r="B6362" s="160" t="s">
        <v>4</v>
      </c>
      <c r="C6362" s="160">
        <f>_xlfn.XLOOKUP(B6362,'2.1.trackMPD'!$R$7:$R$29,'2.1.trackMPD'!$T$7:$T$29)</f>
        <v>6</v>
      </c>
      <c r="D6362" s="160">
        <v>5000</v>
      </c>
      <c r="E6362" s="160" t="s">
        <v>6390</v>
      </c>
      <c r="F6362" s="160" t="s">
        <v>110</v>
      </c>
      <c r="G6362" s="160" t="s">
        <v>124</v>
      </c>
      <c r="H6362" s="160" t="s">
        <v>6392</v>
      </c>
      <c r="I6362" s="160" cm="1">
        <f t="array" ref="I6362">INDEX('2.1.trackMPD'!I:I/(24*60*60),
       MATCH(1,
             (A6362='2.1.trackMPD'!A:A)*
             (C6362='2.1.trackMPD'!D:D)*
             (D6362/10^6='2.1.trackMPD'!H:H)*
             (E6362='2.1.trackMPD'!F:F),
0))</f>
        <v>58.271851724537036</v>
      </c>
    </row>
    <row r="6363" spans="1:9" x14ac:dyDescent="0.2">
      <c r="A6363" s="160" t="s">
        <v>30</v>
      </c>
      <c r="B6363" s="160" t="s">
        <v>4</v>
      </c>
      <c r="C6363" s="160">
        <f>_xlfn.XLOOKUP(B6363,'2.1.trackMPD'!$R$7:$R$29,'2.1.trackMPD'!$T$7:$T$29)</f>
        <v>6</v>
      </c>
      <c r="D6363" s="160">
        <v>5000</v>
      </c>
      <c r="E6363" s="160" t="s">
        <v>6390</v>
      </c>
      <c r="F6363" s="160" t="s">
        <v>110</v>
      </c>
      <c r="G6363" s="160" t="s">
        <v>140</v>
      </c>
      <c r="H6363" s="160" t="s">
        <v>6392</v>
      </c>
      <c r="I6363" s="160" cm="1">
        <f t="array" ref="I6363">INDEX('2.1.trackMPD'!J:J/(24*60*60),
       MATCH(1,
             (A6363='2.1.trackMPD'!A:A)*
             (C6363='2.1.trackMPD'!D:D)*
             (D6363/10^6='2.1.trackMPD'!H:H)*
             (E6363='2.1.trackMPD'!F:F),
0))</f>
        <v>0.2328630119212963</v>
      </c>
    </row>
    <row r="6364" spans="1:9" x14ac:dyDescent="0.2">
      <c r="A6364" s="160" t="s">
        <v>30</v>
      </c>
      <c r="B6364" s="160" t="s">
        <v>4</v>
      </c>
      <c r="C6364" s="160">
        <f>_xlfn.XLOOKUP(B6364,'2.1.trackMPD'!$R$7:$R$29,'2.1.trackMPD'!$T$7:$T$29)</f>
        <v>6</v>
      </c>
      <c r="D6364" s="160">
        <v>5000</v>
      </c>
      <c r="E6364" s="160" t="s">
        <v>6390</v>
      </c>
      <c r="F6364" s="160" t="s">
        <v>110</v>
      </c>
      <c r="G6364" s="160" t="s">
        <v>124</v>
      </c>
      <c r="H6364" s="160" t="s">
        <v>6393</v>
      </c>
      <c r="I6364" s="160" cm="1">
        <f t="array" ref="I6364">INDEX('2.1.trackMPD'!K:K/(24*60*60),
       MATCH(1,
             (A6364='2.1.trackMPD'!A:A)*
             (C6364='2.1.trackMPD'!D:D)*
             (D6364/10^6='2.1.trackMPD'!H:H)*
             (E6364='2.1.trackMPD'!F:F),
0))</f>
        <v>0</v>
      </c>
    </row>
    <row r="6365" spans="1:9" x14ac:dyDescent="0.2">
      <c r="A6365" s="160" t="s">
        <v>30</v>
      </c>
      <c r="B6365" s="160" t="s">
        <v>4</v>
      </c>
      <c r="C6365" s="160">
        <f>_xlfn.XLOOKUP(B6365,'2.1.trackMPD'!$R$7:$R$29,'2.1.trackMPD'!$T$7:$T$29)</f>
        <v>6</v>
      </c>
      <c r="D6365" s="160">
        <v>5000</v>
      </c>
      <c r="E6365" s="160" t="s">
        <v>6390</v>
      </c>
      <c r="F6365" s="160" t="s">
        <v>110</v>
      </c>
      <c r="G6365" s="160" t="s">
        <v>140</v>
      </c>
      <c r="H6365" s="160" t="s">
        <v>6393</v>
      </c>
      <c r="I6365" s="160" cm="1">
        <f t="array" ref="I6365">INDEX('2.1.trackMPD'!L:L/(24*60*60),
       MATCH(1,
             (A6365='2.1.trackMPD'!A:A)*
             (C6365='2.1.trackMPD'!D:D)*
             (D6365/10^6='2.1.trackMPD'!H:H)*
             (E6365='2.1.trackMPD'!F:F),
0))</f>
        <v>0</v>
      </c>
    </row>
    <row r="6366" spans="1:9" x14ac:dyDescent="0.2">
      <c r="A6366" s="160" t="s">
        <v>30</v>
      </c>
      <c r="B6366" s="160" t="s">
        <v>4</v>
      </c>
      <c r="C6366" s="160">
        <f>_xlfn.XLOOKUP(B6366,'2.1.trackMPD'!$R$7:$R$29,'2.1.trackMPD'!$T$7:$T$29)</f>
        <v>6</v>
      </c>
      <c r="D6366" s="160">
        <v>1</v>
      </c>
      <c r="E6366" s="160" t="s">
        <v>6394</v>
      </c>
      <c r="F6366" s="160" t="s">
        <v>110</v>
      </c>
      <c r="G6366" s="160" t="s">
        <v>124</v>
      </c>
      <c r="H6366" s="160" t="s">
        <v>6392</v>
      </c>
      <c r="I6366" s="160" cm="1">
        <f t="array" ref="I6366">INDEX('2.1.trackMPD'!I:I/(24*60*60),
       MATCH(1,
             (A6366='2.1.trackMPD'!A:A)*
             (C6366='2.1.trackMPD'!D:D)*
             (D6366/10^6='2.1.trackMPD'!H:H)*
             (E6366='2.1.trackMPD'!F:F),
0))</f>
        <v>6.0159310185185188E-7</v>
      </c>
    </row>
    <row r="6367" spans="1:9" x14ac:dyDescent="0.2">
      <c r="A6367" s="160" t="s">
        <v>30</v>
      </c>
      <c r="B6367" s="160" t="s">
        <v>4</v>
      </c>
      <c r="C6367" s="160">
        <f>_xlfn.XLOOKUP(B6367,'2.1.trackMPD'!$R$7:$R$29,'2.1.trackMPD'!$T$7:$T$29)</f>
        <v>6</v>
      </c>
      <c r="D6367" s="160">
        <v>1</v>
      </c>
      <c r="E6367" s="160" t="s">
        <v>6394</v>
      </c>
      <c r="F6367" s="160" t="s">
        <v>110</v>
      </c>
      <c r="G6367" s="160" t="s">
        <v>140</v>
      </c>
      <c r="H6367" s="160" t="s">
        <v>6392</v>
      </c>
      <c r="I6367" s="160" cm="1">
        <f t="array" ref="I6367">INDEX('2.1.trackMPD'!J:J/(24*60*60),
       MATCH(1,
             (A6367='2.1.trackMPD'!A:A)*
             (C6367='2.1.trackMPD'!D:D)*
             (D6367/10^6='2.1.trackMPD'!H:H)*
             (E6367='2.1.trackMPD'!F:F),
0))</f>
        <v>9.2396482407407414E-6</v>
      </c>
    </row>
    <row r="6368" spans="1:9" x14ac:dyDescent="0.2">
      <c r="A6368" s="160" t="s">
        <v>30</v>
      </c>
      <c r="B6368" s="160" t="s">
        <v>4</v>
      </c>
      <c r="C6368" s="160">
        <f>_xlfn.XLOOKUP(B6368,'2.1.trackMPD'!$R$7:$R$29,'2.1.trackMPD'!$T$7:$T$29)</f>
        <v>6</v>
      </c>
      <c r="D6368" s="160">
        <v>1</v>
      </c>
      <c r="E6368" s="160" t="s">
        <v>6394</v>
      </c>
      <c r="F6368" s="160" t="s">
        <v>110</v>
      </c>
      <c r="G6368" s="160" t="s">
        <v>124</v>
      </c>
      <c r="H6368" s="160" t="s">
        <v>6393</v>
      </c>
      <c r="I6368" s="160" cm="1">
        <f t="array" ref="I6368">INDEX('2.1.trackMPD'!K:K/(24*60*60),
       MATCH(1,
             (A6368='2.1.trackMPD'!A:A)*
             (C6368='2.1.trackMPD'!D:D)*
             (D6368/10^6='2.1.trackMPD'!H:H)*
             (E6368='2.1.trackMPD'!F:F),
0))</f>
        <v>3.5438356481481482E-7</v>
      </c>
    </row>
    <row r="6369" spans="1:9" x14ac:dyDescent="0.2">
      <c r="A6369" s="160" t="s">
        <v>30</v>
      </c>
      <c r="B6369" s="160" t="s">
        <v>4</v>
      </c>
      <c r="C6369" s="160">
        <f>_xlfn.XLOOKUP(B6369,'2.1.trackMPD'!$R$7:$R$29,'2.1.trackMPD'!$T$7:$T$29)</f>
        <v>6</v>
      </c>
      <c r="D6369" s="160">
        <v>1</v>
      </c>
      <c r="E6369" s="160" t="s">
        <v>6394</v>
      </c>
      <c r="F6369" s="160" t="s">
        <v>110</v>
      </c>
      <c r="G6369" s="160" t="s">
        <v>140</v>
      </c>
      <c r="H6369" s="160" t="s">
        <v>6393</v>
      </c>
      <c r="I6369" s="160" cm="1">
        <f t="array" ref="I6369">INDEX('2.1.trackMPD'!L:L/(24*60*60),
       MATCH(1,
             (A6369='2.1.trackMPD'!A:A)*
             (C6369='2.1.trackMPD'!D:D)*
             (D6369/10^6='2.1.trackMPD'!H:H)*
             (E6369='2.1.trackMPD'!F:F),
0))</f>
        <v>1.8518518518518519E-6</v>
      </c>
    </row>
    <row r="6370" spans="1:9" x14ac:dyDescent="0.2">
      <c r="A6370" s="160" t="s">
        <v>30</v>
      </c>
      <c r="B6370" s="160" t="s">
        <v>4</v>
      </c>
      <c r="C6370" s="160">
        <f>_xlfn.XLOOKUP(B6370,'2.1.trackMPD'!$R$7:$R$29,'2.1.trackMPD'!$T$7:$T$29)</f>
        <v>6</v>
      </c>
      <c r="D6370" s="160">
        <v>10</v>
      </c>
      <c r="E6370" s="160" t="s">
        <v>6394</v>
      </c>
      <c r="F6370" s="160" t="s">
        <v>110</v>
      </c>
      <c r="G6370" s="160" t="s">
        <v>124</v>
      </c>
      <c r="H6370" s="160" t="s">
        <v>6392</v>
      </c>
      <c r="I6370" s="160" cm="1">
        <f t="array" ref="I6370">INDEX('2.1.trackMPD'!I:I/(24*60*60),
       MATCH(1,
             (A6370='2.1.trackMPD'!A:A)*
             (C6370='2.1.trackMPD'!D:D)*
             (D6370/10^6='2.1.trackMPD'!H:H)*
             (E6370='2.1.trackMPD'!F:F),
0))</f>
        <v>1.3299796111111112E-5</v>
      </c>
    </row>
    <row r="6371" spans="1:9" x14ac:dyDescent="0.2">
      <c r="A6371" s="160" t="s">
        <v>30</v>
      </c>
      <c r="B6371" s="160" t="s">
        <v>4</v>
      </c>
      <c r="C6371" s="160">
        <f>_xlfn.XLOOKUP(B6371,'2.1.trackMPD'!$R$7:$R$29,'2.1.trackMPD'!$T$7:$T$29)</f>
        <v>6</v>
      </c>
      <c r="D6371" s="160">
        <v>10</v>
      </c>
      <c r="E6371" s="160" t="s">
        <v>6394</v>
      </c>
      <c r="F6371" s="160" t="s">
        <v>110</v>
      </c>
      <c r="G6371" s="160" t="s">
        <v>140</v>
      </c>
      <c r="H6371" s="160" t="s">
        <v>6392</v>
      </c>
      <c r="I6371" s="160" cm="1">
        <f t="array" ref="I6371">INDEX('2.1.trackMPD'!J:J/(24*60*60),
       MATCH(1,
             (A6371='2.1.trackMPD'!A:A)*
             (C6371='2.1.trackMPD'!D:D)*
             (D6371/10^6='2.1.trackMPD'!H:H)*
             (E6371='2.1.trackMPD'!F:F),
0))</f>
        <v>5.5052842002314816E-5</v>
      </c>
    </row>
    <row r="6372" spans="1:9" x14ac:dyDescent="0.2">
      <c r="A6372" s="160" t="s">
        <v>30</v>
      </c>
      <c r="B6372" s="160" t="s">
        <v>4</v>
      </c>
      <c r="C6372" s="160">
        <f>_xlfn.XLOOKUP(B6372,'2.1.trackMPD'!$R$7:$R$29,'2.1.trackMPD'!$T$7:$T$29)</f>
        <v>6</v>
      </c>
      <c r="D6372" s="160">
        <v>10</v>
      </c>
      <c r="E6372" s="160" t="s">
        <v>6394</v>
      </c>
      <c r="F6372" s="160" t="s">
        <v>110</v>
      </c>
      <c r="G6372" s="160" t="s">
        <v>124</v>
      </c>
      <c r="H6372" s="160" t="s">
        <v>6393</v>
      </c>
      <c r="I6372" s="160" cm="1">
        <f t="array" ref="I6372">INDEX('2.1.trackMPD'!K:K/(24*60*60),
       MATCH(1,
             (A6372='2.1.trackMPD'!A:A)*
             (C6372='2.1.trackMPD'!D:D)*
             (D6372/10^6='2.1.trackMPD'!H:H)*
             (E6372='2.1.trackMPD'!F:F),
0))</f>
        <v>0</v>
      </c>
    </row>
    <row r="6373" spans="1:9" x14ac:dyDescent="0.2">
      <c r="A6373" s="160" t="s">
        <v>30</v>
      </c>
      <c r="B6373" s="160" t="s">
        <v>4</v>
      </c>
      <c r="C6373" s="160">
        <f>_xlfn.XLOOKUP(B6373,'2.1.trackMPD'!$R$7:$R$29,'2.1.trackMPD'!$T$7:$T$29)</f>
        <v>6</v>
      </c>
      <c r="D6373" s="160">
        <v>10</v>
      </c>
      <c r="E6373" s="160" t="s">
        <v>6394</v>
      </c>
      <c r="F6373" s="160" t="s">
        <v>110</v>
      </c>
      <c r="G6373" s="160" t="s">
        <v>140</v>
      </c>
      <c r="H6373" s="160" t="s">
        <v>6393</v>
      </c>
      <c r="I6373" s="160" cm="1">
        <f t="array" ref="I6373">INDEX('2.1.trackMPD'!L:L/(24*60*60),
       MATCH(1,
             (A6373='2.1.trackMPD'!A:A)*
             (C6373='2.1.trackMPD'!D:D)*
             (D6373/10^6='2.1.trackMPD'!H:H)*
             (E6373='2.1.trackMPD'!F:F),
0))</f>
        <v>7.1963155092592586E-7</v>
      </c>
    </row>
    <row r="6374" spans="1:9" x14ac:dyDescent="0.2">
      <c r="A6374" s="160" t="s">
        <v>30</v>
      </c>
      <c r="B6374" s="160" t="s">
        <v>4</v>
      </c>
      <c r="C6374" s="160">
        <f>_xlfn.XLOOKUP(B6374,'2.1.trackMPD'!$R$7:$R$29,'2.1.trackMPD'!$T$7:$T$29)</f>
        <v>6</v>
      </c>
      <c r="D6374" s="160">
        <v>100</v>
      </c>
      <c r="E6374" s="160" t="s">
        <v>6394</v>
      </c>
      <c r="F6374" s="160" t="s">
        <v>110</v>
      </c>
      <c r="G6374" s="160" t="s">
        <v>124</v>
      </c>
      <c r="H6374" s="160" t="s">
        <v>6392</v>
      </c>
      <c r="I6374" s="160" cm="1">
        <f t="array" ref="I6374">INDEX('2.1.trackMPD'!I:I/(24*60*60),
       MATCH(1,
             (A6374='2.1.trackMPD'!A:A)*
             (C6374='2.1.trackMPD'!D:D)*
             (D6374/10^6='2.1.trackMPD'!H:H)*
             (E6374='2.1.trackMPD'!F:F),
0))</f>
        <v>2.461078412037037E-2</v>
      </c>
    </row>
    <row r="6375" spans="1:9" x14ac:dyDescent="0.2">
      <c r="A6375" s="160" t="s">
        <v>30</v>
      </c>
      <c r="B6375" s="160" t="s">
        <v>4</v>
      </c>
      <c r="C6375" s="160">
        <f>_xlfn.XLOOKUP(B6375,'2.1.trackMPD'!$R$7:$R$29,'2.1.trackMPD'!$T$7:$T$29)</f>
        <v>6</v>
      </c>
      <c r="D6375" s="160">
        <v>100</v>
      </c>
      <c r="E6375" s="160" t="s">
        <v>6394</v>
      </c>
      <c r="F6375" s="160" t="s">
        <v>110</v>
      </c>
      <c r="G6375" s="160" t="s">
        <v>140</v>
      </c>
      <c r="H6375" s="160" t="s">
        <v>6392</v>
      </c>
      <c r="I6375" s="160" cm="1">
        <f t="array" ref="I6375">INDEX('2.1.trackMPD'!J:J/(24*60*60),
       MATCH(1,
             (A6375='2.1.trackMPD'!A:A)*
             (C6375='2.1.trackMPD'!D:D)*
             (D6375/10^6='2.1.trackMPD'!H:H)*
             (E6375='2.1.trackMPD'!F:F),
0))</f>
        <v>4.7587979768518515E-3</v>
      </c>
    </row>
    <row r="6376" spans="1:9" x14ac:dyDescent="0.2">
      <c r="A6376" s="160" t="s">
        <v>30</v>
      </c>
      <c r="B6376" s="160" t="s">
        <v>4</v>
      </c>
      <c r="C6376" s="160">
        <f>_xlfn.XLOOKUP(B6376,'2.1.trackMPD'!$R$7:$R$29,'2.1.trackMPD'!$T$7:$T$29)</f>
        <v>6</v>
      </c>
      <c r="D6376" s="160">
        <v>100</v>
      </c>
      <c r="E6376" s="160" t="s">
        <v>6394</v>
      </c>
      <c r="F6376" s="160" t="s">
        <v>110</v>
      </c>
      <c r="G6376" s="160" t="s">
        <v>124</v>
      </c>
      <c r="H6376" s="160" t="s">
        <v>6393</v>
      </c>
      <c r="I6376" s="160" cm="1">
        <f t="array" ref="I6376">INDEX('2.1.trackMPD'!K:K/(24*60*60),
       MATCH(1,
             (A6376='2.1.trackMPD'!A:A)*
             (C6376='2.1.trackMPD'!D:D)*
             (D6376/10^6='2.1.trackMPD'!H:H)*
             (E6376='2.1.trackMPD'!F:F),
0))</f>
        <v>0</v>
      </c>
    </row>
    <row r="6377" spans="1:9" x14ac:dyDescent="0.2">
      <c r="A6377" s="160" t="s">
        <v>30</v>
      </c>
      <c r="B6377" s="160" t="s">
        <v>4</v>
      </c>
      <c r="C6377" s="160">
        <f>_xlfn.XLOOKUP(B6377,'2.1.trackMPD'!$R$7:$R$29,'2.1.trackMPD'!$T$7:$T$29)</f>
        <v>6</v>
      </c>
      <c r="D6377" s="160">
        <v>100</v>
      </c>
      <c r="E6377" s="160" t="s">
        <v>6394</v>
      </c>
      <c r="F6377" s="160" t="s">
        <v>110</v>
      </c>
      <c r="G6377" s="160" t="s">
        <v>140</v>
      </c>
      <c r="H6377" s="160" t="s">
        <v>6393</v>
      </c>
      <c r="I6377" s="160" cm="1">
        <f t="array" ref="I6377">INDEX('2.1.trackMPD'!L:L/(24*60*60),
       MATCH(1,
             (A6377='2.1.trackMPD'!A:A)*
             (C6377='2.1.trackMPD'!D:D)*
             (D6377/10^6='2.1.trackMPD'!H:H)*
             (E6377='2.1.trackMPD'!F:F),
0))</f>
        <v>0</v>
      </c>
    </row>
    <row r="6378" spans="1:9" x14ac:dyDescent="0.2">
      <c r="A6378" s="160" t="s">
        <v>30</v>
      </c>
      <c r="B6378" s="160" t="s">
        <v>4</v>
      </c>
      <c r="C6378" s="160">
        <f>_xlfn.XLOOKUP(B6378,'2.1.trackMPD'!$R$7:$R$29,'2.1.trackMPD'!$T$7:$T$29)</f>
        <v>6</v>
      </c>
      <c r="D6378" s="160">
        <v>1000</v>
      </c>
      <c r="E6378" s="160" t="s">
        <v>6394</v>
      </c>
      <c r="F6378" s="160" t="s">
        <v>110</v>
      </c>
      <c r="G6378" s="160" t="s">
        <v>124</v>
      </c>
      <c r="H6378" s="160" t="s">
        <v>6392</v>
      </c>
      <c r="I6378" s="160" cm="1">
        <f t="array" ref="I6378">INDEX('2.1.trackMPD'!I:I/(24*60*60),
       MATCH(1,
             (A6378='2.1.trackMPD'!A:A)*
             (C6378='2.1.trackMPD'!D:D)*
             (D6378/10^6='2.1.trackMPD'!H:H)*
             (E6378='2.1.trackMPD'!F:F),
0))</f>
        <v>3.0701569791666667</v>
      </c>
    </row>
    <row r="6379" spans="1:9" x14ac:dyDescent="0.2">
      <c r="A6379" s="160" t="s">
        <v>30</v>
      </c>
      <c r="B6379" s="160" t="s">
        <v>4</v>
      </c>
      <c r="C6379" s="160">
        <f>_xlfn.XLOOKUP(B6379,'2.1.trackMPD'!$R$7:$R$29,'2.1.trackMPD'!$T$7:$T$29)</f>
        <v>6</v>
      </c>
      <c r="D6379" s="160">
        <v>1000</v>
      </c>
      <c r="E6379" s="160" t="s">
        <v>6394</v>
      </c>
      <c r="F6379" s="160" t="s">
        <v>110</v>
      </c>
      <c r="G6379" s="160" t="s">
        <v>140</v>
      </c>
      <c r="H6379" s="160" t="s">
        <v>6392</v>
      </c>
      <c r="I6379" s="160" cm="1">
        <f t="array" ref="I6379">INDEX('2.1.trackMPD'!J:J/(24*60*60),
       MATCH(1,
             (A6379='2.1.trackMPD'!A:A)*
             (C6379='2.1.trackMPD'!D:D)*
             (D6379/10^6='2.1.trackMPD'!H:H)*
             (E6379='2.1.trackMPD'!F:F),
0))</f>
        <v>5.3450457430555556E-2</v>
      </c>
    </row>
    <row r="6380" spans="1:9" x14ac:dyDescent="0.2">
      <c r="A6380" s="160" t="s">
        <v>30</v>
      </c>
      <c r="B6380" s="160" t="s">
        <v>4</v>
      </c>
      <c r="C6380" s="160">
        <f>_xlfn.XLOOKUP(B6380,'2.1.trackMPD'!$R$7:$R$29,'2.1.trackMPD'!$T$7:$T$29)</f>
        <v>6</v>
      </c>
      <c r="D6380" s="160">
        <v>1000</v>
      </c>
      <c r="E6380" s="160" t="s">
        <v>6394</v>
      </c>
      <c r="F6380" s="160" t="s">
        <v>110</v>
      </c>
      <c r="G6380" s="160" t="s">
        <v>124</v>
      </c>
      <c r="H6380" s="160" t="s">
        <v>6393</v>
      </c>
      <c r="I6380" s="160" cm="1">
        <f t="array" ref="I6380">INDEX('2.1.trackMPD'!K:K/(24*60*60),
       MATCH(1,
             (A6380='2.1.trackMPD'!A:A)*
             (C6380='2.1.trackMPD'!D:D)*
             (D6380/10^6='2.1.trackMPD'!H:H)*
             (E6380='2.1.trackMPD'!F:F),
0))</f>
        <v>0</v>
      </c>
    </row>
    <row r="6381" spans="1:9" x14ac:dyDescent="0.2">
      <c r="A6381" s="160" t="s">
        <v>30</v>
      </c>
      <c r="B6381" s="160" t="s">
        <v>4</v>
      </c>
      <c r="C6381" s="160">
        <f>_xlfn.XLOOKUP(B6381,'2.1.trackMPD'!$R$7:$R$29,'2.1.trackMPD'!$T$7:$T$29)</f>
        <v>6</v>
      </c>
      <c r="D6381" s="160">
        <v>1000</v>
      </c>
      <c r="E6381" s="160" t="s">
        <v>6394</v>
      </c>
      <c r="F6381" s="160" t="s">
        <v>110</v>
      </c>
      <c r="G6381" s="160" t="s">
        <v>140</v>
      </c>
      <c r="H6381" s="160" t="s">
        <v>6393</v>
      </c>
      <c r="I6381" s="160" cm="1">
        <f t="array" ref="I6381">INDEX('2.1.trackMPD'!L:L/(24*60*60),
       MATCH(1,
             (A6381='2.1.trackMPD'!A:A)*
             (C6381='2.1.trackMPD'!D:D)*
             (D6381/10^6='2.1.trackMPD'!H:H)*
             (E6381='2.1.trackMPD'!F:F),
0))</f>
        <v>0</v>
      </c>
    </row>
    <row r="6382" spans="1:9" x14ac:dyDescent="0.2">
      <c r="A6382" s="160" t="s">
        <v>30</v>
      </c>
      <c r="B6382" s="160" t="s">
        <v>4</v>
      </c>
      <c r="C6382" s="160">
        <f>_xlfn.XLOOKUP(B6382,'2.1.trackMPD'!$R$7:$R$29,'2.1.trackMPD'!$T$7:$T$29)</f>
        <v>6</v>
      </c>
      <c r="D6382" s="160">
        <v>5000</v>
      </c>
      <c r="E6382" s="160" t="s">
        <v>6394</v>
      </c>
      <c r="F6382" s="160" t="s">
        <v>110</v>
      </c>
      <c r="G6382" s="160" t="s">
        <v>124</v>
      </c>
      <c r="H6382" s="160" t="s">
        <v>6392</v>
      </c>
      <c r="I6382" s="160" cm="1">
        <f t="array" ref="I6382">INDEX('2.1.trackMPD'!I:I/(24*60*60),
       MATCH(1,
             (A6382='2.1.trackMPD'!A:A)*
             (C6382='2.1.trackMPD'!D:D)*
             (D6382/10^6='2.1.trackMPD'!H:H)*
             (E6382='2.1.trackMPD'!F:F),
0))</f>
        <v>17.966330706018518</v>
      </c>
    </row>
    <row r="6383" spans="1:9" x14ac:dyDescent="0.2">
      <c r="A6383" s="160" t="s">
        <v>30</v>
      </c>
      <c r="B6383" s="160" t="s">
        <v>4</v>
      </c>
      <c r="C6383" s="160">
        <f>_xlfn.XLOOKUP(B6383,'2.1.trackMPD'!$R$7:$R$29,'2.1.trackMPD'!$T$7:$T$29)</f>
        <v>6</v>
      </c>
      <c r="D6383" s="160">
        <v>5000</v>
      </c>
      <c r="E6383" s="160" t="s">
        <v>6394</v>
      </c>
      <c r="F6383" s="160" t="s">
        <v>110</v>
      </c>
      <c r="G6383" s="160" t="s">
        <v>140</v>
      </c>
      <c r="H6383" s="160" t="s">
        <v>6392</v>
      </c>
      <c r="I6383" s="160" cm="1">
        <f t="array" ref="I6383">INDEX('2.1.trackMPD'!J:J/(24*60*60),
       MATCH(1,
             (A6383='2.1.trackMPD'!A:A)*
             (C6383='2.1.trackMPD'!D:D)*
             (D6383/10^6='2.1.trackMPD'!H:H)*
             (E6383='2.1.trackMPD'!F:F),
0))</f>
        <v>0.1293006886574074</v>
      </c>
    </row>
    <row r="6384" spans="1:9" x14ac:dyDescent="0.2">
      <c r="A6384" s="160" t="s">
        <v>30</v>
      </c>
      <c r="B6384" s="160" t="s">
        <v>4</v>
      </c>
      <c r="C6384" s="160">
        <f>_xlfn.XLOOKUP(B6384,'2.1.trackMPD'!$R$7:$R$29,'2.1.trackMPD'!$T$7:$T$29)</f>
        <v>6</v>
      </c>
      <c r="D6384" s="160">
        <v>5000</v>
      </c>
      <c r="E6384" s="160" t="s">
        <v>6394</v>
      </c>
      <c r="F6384" s="160" t="s">
        <v>110</v>
      </c>
      <c r="G6384" s="160" t="s">
        <v>124</v>
      </c>
      <c r="H6384" s="160" t="s">
        <v>6393</v>
      </c>
      <c r="I6384" s="160" cm="1">
        <f t="array" ref="I6384">INDEX('2.1.trackMPD'!K:K/(24*60*60),
       MATCH(1,
             (A6384='2.1.trackMPD'!A:A)*
             (C6384='2.1.trackMPD'!D:D)*
             (D6384/10^6='2.1.trackMPD'!H:H)*
             (E6384='2.1.trackMPD'!F:F),
0))</f>
        <v>0</v>
      </c>
    </row>
    <row r="6385" spans="1:9" x14ac:dyDescent="0.2">
      <c r="A6385" s="160" t="s">
        <v>30</v>
      </c>
      <c r="B6385" s="160" t="s">
        <v>4</v>
      </c>
      <c r="C6385" s="160">
        <f>_xlfn.XLOOKUP(B6385,'2.1.trackMPD'!$R$7:$R$29,'2.1.trackMPD'!$T$7:$T$29)</f>
        <v>6</v>
      </c>
      <c r="D6385" s="160">
        <v>5000</v>
      </c>
      <c r="E6385" s="160" t="s">
        <v>6394</v>
      </c>
      <c r="F6385" s="160" t="s">
        <v>110</v>
      </c>
      <c r="G6385" s="160" t="s">
        <v>140</v>
      </c>
      <c r="H6385" s="160" t="s">
        <v>6393</v>
      </c>
      <c r="I6385" s="160" cm="1">
        <f t="array" ref="I6385">INDEX('2.1.trackMPD'!L:L/(24*60*60),
       MATCH(1,
             (A6385='2.1.trackMPD'!A:A)*
             (C6385='2.1.trackMPD'!D:D)*
             (D6385/10^6='2.1.trackMPD'!H:H)*
             (E6385='2.1.trackMPD'!F:F),
0))</f>
        <v>0</v>
      </c>
    </row>
    <row r="6386" spans="1:9" x14ac:dyDescent="0.2">
      <c r="A6386" s="160" t="s">
        <v>30</v>
      </c>
      <c r="B6386" s="160" t="s">
        <v>4</v>
      </c>
      <c r="C6386" s="160">
        <f>_xlfn.XLOOKUP(B6386,'2.1.trackMPD'!$R$7:$R$29,'2.1.trackMPD'!$T$7:$T$29)</f>
        <v>6</v>
      </c>
      <c r="D6386" s="160">
        <v>1</v>
      </c>
      <c r="E6386" s="160" t="s">
        <v>6395</v>
      </c>
      <c r="F6386" s="160" t="s">
        <v>110</v>
      </c>
      <c r="G6386" s="160" t="s">
        <v>124</v>
      </c>
      <c r="H6386" s="160" t="s">
        <v>6392</v>
      </c>
      <c r="I6386" s="160" t="e" cm="1">
        <f t="array" ref="I6386">INDEX('2.1.trackMPD'!I:I/(24*60*60),
       MATCH(1,
             (A6386='2.1.trackMPD'!A:A)*
             (C6386='2.1.trackMPD'!D:D)*
             (D6386/10^6='2.1.trackMPD'!H:H)*
             (E6386='2.1.trackMPD'!F:F),
0))</f>
        <v>#N/A</v>
      </c>
    </row>
    <row r="6387" spans="1:9" x14ac:dyDescent="0.2">
      <c r="A6387" s="160" t="s">
        <v>30</v>
      </c>
      <c r="B6387" s="160" t="s">
        <v>4</v>
      </c>
      <c r="C6387" s="160">
        <f>_xlfn.XLOOKUP(B6387,'2.1.trackMPD'!$R$7:$R$29,'2.1.trackMPD'!$T$7:$T$29)</f>
        <v>6</v>
      </c>
      <c r="D6387" s="160">
        <v>1</v>
      </c>
      <c r="E6387" s="160" t="s">
        <v>6395</v>
      </c>
      <c r="F6387" s="160" t="s">
        <v>110</v>
      </c>
      <c r="G6387" s="160" t="s">
        <v>140</v>
      </c>
      <c r="H6387" s="160" t="s">
        <v>6392</v>
      </c>
      <c r="I6387" s="160" t="e" cm="1">
        <f t="array" ref="I6387">INDEX('2.1.trackMPD'!J:J/(24*60*60),
       MATCH(1,
             (A6387='2.1.trackMPD'!A:A)*
             (C6387='2.1.trackMPD'!D:D)*
             (D6387/10^6='2.1.trackMPD'!H:H)*
             (E6387='2.1.trackMPD'!F:F),
0))</f>
        <v>#N/A</v>
      </c>
    </row>
    <row r="6388" spans="1:9" x14ac:dyDescent="0.2">
      <c r="A6388" s="160" t="s">
        <v>30</v>
      </c>
      <c r="B6388" s="160" t="s">
        <v>4</v>
      </c>
      <c r="C6388" s="160">
        <f>_xlfn.XLOOKUP(B6388,'2.1.trackMPD'!$R$7:$R$29,'2.1.trackMPD'!$T$7:$T$29)</f>
        <v>6</v>
      </c>
      <c r="D6388" s="160">
        <v>1</v>
      </c>
      <c r="E6388" s="160" t="s">
        <v>6395</v>
      </c>
      <c r="F6388" s="160" t="s">
        <v>110</v>
      </c>
      <c r="G6388" s="160" t="s">
        <v>124</v>
      </c>
      <c r="H6388" s="160" t="s">
        <v>6393</v>
      </c>
      <c r="I6388" s="160" t="e" cm="1">
        <f t="array" ref="I6388">INDEX('2.1.trackMPD'!K:K/(24*60*60),
       MATCH(1,
             (A6388='2.1.trackMPD'!A:A)*
             (C6388='2.1.trackMPD'!D:D)*
             (D6388/10^6='2.1.trackMPD'!H:H)*
             (E6388='2.1.trackMPD'!F:F),
0))</f>
        <v>#N/A</v>
      </c>
    </row>
    <row r="6389" spans="1:9" x14ac:dyDescent="0.2">
      <c r="A6389" s="160" t="s">
        <v>30</v>
      </c>
      <c r="B6389" s="160" t="s">
        <v>4</v>
      </c>
      <c r="C6389" s="160">
        <f>_xlfn.XLOOKUP(B6389,'2.1.trackMPD'!$R$7:$R$29,'2.1.trackMPD'!$T$7:$T$29)</f>
        <v>6</v>
      </c>
      <c r="D6389" s="160">
        <v>1</v>
      </c>
      <c r="E6389" s="160" t="s">
        <v>6395</v>
      </c>
      <c r="F6389" s="160" t="s">
        <v>110</v>
      </c>
      <c r="G6389" s="160" t="s">
        <v>140</v>
      </c>
      <c r="H6389" s="160" t="s">
        <v>6393</v>
      </c>
      <c r="I6389" s="160" t="e" cm="1">
        <f t="array" ref="I6389">INDEX('2.1.trackMPD'!L:L/(24*60*60),
       MATCH(1,
             (A6389='2.1.trackMPD'!A:A)*
             (C6389='2.1.trackMPD'!D:D)*
             (D6389/10^6='2.1.trackMPD'!H:H)*
             (E6389='2.1.trackMPD'!F:F),
0))</f>
        <v>#N/A</v>
      </c>
    </row>
    <row r="6390" spans="1:9" x14ac:dyDescent="0.2">
      <c r="A6390" s="160" t="s">
        <v>30</v>
      </c>
      <c r="B6390" s="160" t="s">
        <v>4</v>
      </c>
      <c r="C6390" s="160">
        <f>_xlfn.XLOOKUP(B6390,'2.1.trackMPD'!$R$7:$R$29,'2.1.trackMPD'!$T$7:$T$29)</f>
        <v>6</v>
      </c>
      <c r="D6390" s="160">
        <v>10</v>
      </c>
      <c r="E6390" s="160" t="s">
        <v>6395</v>
      </c>
      <c r="F6390" s="160" t="s">
        <v>110</v>
      </c>
      <c r="G6390" s="160" t="s">
        <v>124</v>
      </c>
      <c r="H6390" s="160" t="s">
        <v>6392</v>
      </c>
      <c r="I6390" s="160" t="e" cm="1">
        <f t="array" ref="I6390">INDEX('2.1.trackMPD'!I:I/(24*60*60),
       MATCH(1,
             (A6390='2.1.trackMPD'!A:A)*
             (C6390='2.1.trackMPD'!D:D)*
             (D6390/10^6='2.1.trackMPD'!H:H)*
             (E6390='2.1.trackMPD'!F:F),
0))</f>
        <v>#N/A</v>
      </c>
    </row>
    <row r="6391" spans="1:9" x14ac:dyDescent="0.2">
      <c r="A6391" s="160" t="s">
        <v>30</v>
      </c>
      <c r="B6391" s="160" t="s">
        <v>4</v>
      </c>
      <c r="C6391" s="160">
        <f>_xlfn.XLOOKUP(B6391,'2.1.trackMPD'!$R$7:$R$29,'2.1.trackMPD'!$T$7:$T$29)</f>
        <v>6</v>
      </c>
      <c r="D6391" s="160">
        <v>10</v>
      </c>
      <c r="E6391" s="160" t="s">
        <v>6395</v>
      </c>
      <c r="F6391" s="160" t="s">
        <v>110</v>
      </c>
      <c r="G6391" s="160" t="s">
        <v>140</v>
      </c>
      <c r="H6391" s="160" t="s">
        <v>6392</v>
      </c>
      <c r="I6391" s="160" t="e" cm="1">
        <f t="array" ref="I6391">INDEX('2.1.trackMPD'!J:J/(24*60*60),
       MATCH(1,
             (A6391='2.1.trackMPD'!A:A)*
             (C6391='2.1.trackMPD'!D:D)*
             (D6391/10^6='2.1.trackMPD'!H:H)*
             (E6391='2.1.trackMPD'!F:F),
0))</f>
        <v>#N/A</v>
      </c>
    </row>
    <row r="6392" spans="1:9" x14ac:dyDescent="0.2">
      <c r="A6392" s="160" t="s">
        <v>30</v>
      </c>
      <c r="B6392" s="160" t="s">
        <v>4</v>
      </c>
      <c r="C6392" s="160">
        <f>_xlfn.XLOOKUP(B6392,'2.1.trackMPD'!$R$7:$R$29,'2.1.trackMPD'!$T$7:$T$29)</f>
        <v>6</v>
      </c>
      <c r="D6392" s="160">
        <v>10</v>
      </c>
      <c r="E6392" s="160" t="s">
        <v>6395</v>
      </c>
      <c r="F6392" s="160" t="s">
        <v>110</v>
      </c>
      <c r="G6392" s="160" t="s">
        <v>124</v>
      </c>
      <c r="H6392" s="160" t="s">
        <v>6393</v>
      </c>
      <c r="I6392" s="160" t="e" cm="1">
        <f t="array" ref="I6392">INDEX('2.1.trackMPD'!K:K/(24*60*60),
       MATCH(1,
             (A6392='2.1.trackMPD'!A:A)*
             (C6392='2.1.trackMPD'!D:D)*
             (D6392/10^6='2.1.trackMPD'!H:H)*
             (E6392='2.1.trackMPD'!F:F),
0))</f>
        <v>#N/A</v>
      </c>
    </row>
    <row r="6393" spans="1:9" x14ac:dyDescent="0.2">
      <c r="A6393" s="160" t="s">
        <v>30</v>
      </c>
      <c r="B6393" s="160" t="s">
        <v>4</v>
      </c>
      <c r="C6393" s="160">
        <f>_xlfn.XLOOKUP(B6393,'2.1.trackMPD'!$R$7:$R$29,'2.1.trackMPD'!$T$7:$T$29)</f>
        <v>6</v>
      </c>
      <c r="D6393" s="160">
        <v>10</v>
      </c>
      <c r="E6393" s="160" t="s">
        <v>6395</v>
      </c>
      <c r="F6393" s="160" t="s">
        <v>110</v>
      </c>
      <c r="G6393" s="160" t="s">
        <v>140</v>
      </c>
      <c r="H6393" s="160" t="s">
        <v>6393</v>
      </c>
      <c r="I6393" s="160" t="e" cm="1">
        <f t="array" ref="I6393">INDEX('2.1.trackMPD'!L:L/(24*60*60),
       MATCH(1,
             (A6393='2.1.trackMPD'!A:A)*
             (C6393='2.1.trackMPD'!D:D)*
             (D6393/10^6='2.1.trackMPD'!H:H)*
             (E6393='2.1.trackMPD'!F:F),
0))</f>
        <v>#N/A</v>
      </c>
    </row>
    <row r="6394" spans="1:9" x14ac:dyDescent="0.2">
      <c r="A6394" s="160" t="s">
        <v>30</v>
      </c>
      <c r="B6394" s="160" t="s">
        <v>4</v>
      </c>
      <c r="C6394" s="160">
        <f>_xlfn.XLOOKUP(B6394,'2.1.trackMPD'!$R$7:$R$29,'2.1.trackMPD'!$T$7:$T$29)</f>
        <v>6</v>
      </c>
      <c r="D6394" s="160">
        <v>100</v>
      </c>
      <c r="E6394" s="160" t="s">
        <v>6395</v>
      </c>
      <c r="F6394" s="160" t="s">
        <v>110</v>
      </c>
      <c r="G6394" s="160" t="s">
        <v>124</v>
      </c>
      <c r="H6394" s="160" t="s">
        <v>6392</v>
      </c>
      <c r="I6394" s="160" t="e" cm="1">
        <f t="array" ref="I6394">INDEX('2.1.trackMPD'!I:I/(24*60*60),
       MATCH(1,
             (A6394='2.1.trackMPD'!A:A)*
             (C6394='2.1.trackMPD'!D:D)*
             (D6394/10^6='2.1.trackMPD'!H:H)*
             (E6394='2.1.trackMPD'!F:F),
0))</f>
        <v>#N/A</v>
      </c>
    </row>
    <row r="6395" spans="1:9" x14ac:dyDescent="0.2">
      <c r="A6395" s="160" t="s">
        <v>30</v>
      </c>
      <c r="B6395" s="160" t="s">
        <v>4</v>
      </c>
      <c r="C6395" s="160">
        <f>_xlfn.XLOOKUP(B6395,'2.1.trackMPD'!$R$7:$R$29,'2.1.trackMPD'!$T$7:$T$29)</f>
        <v>6</v>
      </c>
      <c r="D6395" s="160">
        <v>100</v>
      </c>
      <c r="E6395" s="160" t="s">
        <v>6395</v>
      </c>
      <c r="F6395" s="160" t="s">
        <v>110</v>
      </c>
      <c r="G6395" s="160" t="s">
        <v>140</v>
      </c>
      <c r="H6395" s="160" t="s">
        <v>6392</v>
      </c>
      <c r="I6395" s="160" t="e" cm="1">
        <f t="array" ref="I6395">INDEX('2.1.trackMPD'!J:J/(24*60*60),
       MATCH(1,
             (A6395='2.1.trackMPD'!A:A)*
             (C6395='2.1.trackMPD'!D:D)*
             (D6395/10^6='2.1.trackMPD'!H:H)*
             (E6395='2.1.trackMPD'!F:F),
0))</f>
        <v>#N/A</v>
      </c>
    </row>
    <row r="6396" spans="1:9" x14ac:dyDescent="0.2">
      <c r="A6396" s="160" t="s">
        <v>30</v>
      </c>
      <c r="B6396" s="160" t="s">
        <v>4</v>
      </c>
      <c r="C6396" s="160">
        <f>_xlfn.XLOOKUP(B6396,'2.1.trackMPD'!$R$7:$R$29,'2.1.trackMPD'!$T$7:$T$29)</f>
        <v>6</v>
      </c>
      <c r="D6396" s="160">
        <v>100</v>
      </c>
      <c r="E6396" s="160" t="s">
        <v>6395</v>
      </c>
      <c r="F6396" s="160" t="s">
        <v>110</v>
      </c>
      <c r="G6396" s="160" t="s">
        <v>124</v>
      </c>
      <c r="H6396" s="160" t="s">
        <v>6393</v>
      </c>
      <c r="I6396" s="160" t="e" cm="1">
        <f t="array" ref="I6396">INDEX('2.1.trackMPD'!K:K/(24*60*60),
       MATCH(1,
             (A6396='2.1.trackMPD'!A:A)*
             (C6396='2.1.trackMPD'!D:D)*
             (D6396/10^6='2.1.trackMPD'!H:H)*
             (E6396='2.1.trackMPD'!F:F),
0))</f>
        <v>#N/A</v>
      </c>
    </row>
    <row r="6397" spans="1:9" x14ac:dyDescent="0.2">
      <c r="A6397" s="160" t="s">
        <v>30</v>
      </c>
      <c r="B6397" s="160" t="s">
        <v>4</v>
      </c>
      <c r="C6397" s="160">
        <f>_xlfn.XLOOKUP(B6397,'2.1.trackMPD'!$R$7:$R$29,'2.1.trackMPD'!$T$7:$T$29)</f>
        <v>6</v>
      </c>
      <c r="D6397" s="160">
        <v>100</v>
      </c>
      <c r="E6397" s="160" t="s">
        <v>6395</v>
      </c>
      <c r="F6397" s="160" t="s">
        <v>110</v>
      </c>
      <c r="G6397" s="160" t="s">
        <v>140</v>
      </c>
      <c r="H6397" s="160" t="s">
        <v>6393</v>
      </c>
      <c r="I6397" s="160" t="e" cm="1">
        <f t="array" ref="I6397">INDEX('2.1.trackMPD'!L:L/(24*60*60),
       MATCH(1,
             (A6397='2.1.trackMPD'!A:A)*
             (C6397='2.1.trackMPD'!D:D)*
             (D6397/10^6='2.1.trackMPD'!H:H)*
             (E6397='2.1.trackMPD'!F:F),
0))</f>
        <v>#N/A</v>
      </c>
    </row>
    <row r="6398" spans="1:9" x14ac:dyDescent="0.2">
      <c r="A6398" s="160" t="s">
        <v>30</v>
      </c>
      <c r="B6398" s="160" t="s">
        <v>166</v>
      </c>
      <c r="C6398" s="160">
        <f>_xlfn.XLOOKUP(B6398,'2.1.trackMPD'!$R$7:$R$29,'2.1.trackMPD'!$T$7:$T$29)</f>
        <v>5</v>
      </c>
      <c r="D6398" s="160">
        <v>1</v>
      </c>
      <c r="E6398" s="160" t="s">
        <v>6390</v>
      </c>
      <c r="F6398" s="160" t="s">
        <v>110</v>
      </c>
      <c r="G6398" s="160" t="s">
        <v>124</v>
      </c>
      <c r="H6398" s="160" t="s">
        <v>6392</v>
      </c>
      <c r="I6398" s="160" cm="1">
        <f t="array" ref="I6398">INDEX('2.1.trackMPD'!I:I/(24*60*60),
       MATCH(1,
             (A6398='2.1.trackMPD'!A:A)*
             (C6398='2.1.trackMPD'!D:D)*
             (D6398/10^6='2.1.trackMPD'!H:H)*
             (E6398='2.1.trackMPD'!F:F),
0))</f>
        <v>3.3016782407407408E-7</v>
      </c>
    </row>
    <row r="6399" spans="1:9" x14ac:dyDescent="0.2">
      <c r="A6399" s="160" t="s">
        <v>30</v>
      </c>
      <c r="B6399" s="160" t="s">
        <v>166</v>
      </c>
      <c r="C6399" s="160">
        <f>_xlfn.XLOOKUP(B6399,'2.1.trackMPD'!$R$7:$R$29,'2.1.trackMPD'!$T$7:$T$29)</f>
        <v>5</v>
      </c>
      <c r="D6399" s="160">
        <v>1</v>
      </c>
      <c r="E6399" s="160" t="s">
        <v>6390</v>
      </c>
      <c r="F6399" s="160" t="s">
        <v>110</v>
      </c>
      <c r="G6399" s="160" t="s">
        <v>140</v>
      </c>
      <c r="H6399" s="160" t="s">
        <v>6392</v>
      </c>
      <c r="I6399" s="160" cm="1">
        <f t="array" ref="I6399">INDEX('2.1.trackMPD'!J:J/(24*60*60),
       MATCH(1,
             (A6399='2.1.trackMPD'!A:A)*
             (C6399='2.1.trackMPD'!D:D)*
             (D6399/10^6='2.1.trackMPD'!H:H)*
             (E6399='2.1.trackMPD'!F:F),
0))</f>
        <v>9.5092767939814814E-6</v>
      </c>
    </row>
    <row r="6400" spans="1:9" x14ac:dyDescent="0.2">
      <c r="A6400" s="160" t="s">
        <v>30</v>
      </c>
      <c r="B6400" s="160" t="s">
        <v>166</v>
      </c>
      <c r="C6400" s="160">
        <f>_xlfn.XLOOKUP(B6400,'2.1.trackMPD'!$R$7:$R$29,'2.1.trackMPD'!$T$7:$T$29)</f>
        <v>5</v>
      </c>
      <c r="D6400" s="160">
        <v>1</v>
      </c>
      <c r="E6400" s="160" t="s">
        <v>6390</v>
      </c>
      <c r="F6400" s="160" t="s">
        <v>110</v>
      </c>
      <c r="G6400" s="160" t="s">
        <v>124</v>
      </c>
      <c r="H6400" s="160" t="s">
        <v>6393</v>
      </c>
      <c r="I6400" s="160" cm="1">
        <f t="array" ref="I6400">INDEX('2.1.trackMPD'!K:K/(24*60*60),
       MATCH(1,
             (A6400='2.1.trackMPD'!A:A)*
             (C6400='2.1.trackMPD'!D:D)*
             (D6400/10^6='2.1.trackMPD'!H:H)*
             (E6400='2.1.trackMPD'!F:F),
0))</f>
        <v>1.995529976851852E-7</v>
      </c>
    </row>
    <row r="6401" spans="1:9" x14ac:dyDescent="0.2">
      <c r="A6401" s="160" t="s">
        <v>30</v>
      </c>
      <c r="B6401" s="160" t="s">
        <v>166</v>
      </c>
      <c r="C6401" s="160">
        <f>_xlfn.XLOOKUP(B6401,'2.1.trackMPD'!$R$7:$R$29,'2.1.trackMPD'!$T$7:$T$29)</f>
        <v>5</v>
      </c>
      <c r="D6401" s="160">
        <v>1</v>
      </c>
      <c r="E6401" s="160" t="s">
        <v>6390</v>
      </c>
      <c r="F6401" s="160" t="s">
        <v>110</v>
      </c>
      <c r="G6401" s="160" t="s">
        <v>140</v>
      </c>
      <c r="H6401" s="160" t="s">
        <v>6393</v>
      </c>
      <c r="I6401" s="160" cm="1">
        <f t="array" ref="I6401">INDEX('2.1.trackMPD'!L:L/(24*60*60),
       MATCH(1,
             (A6401='2.1.trackMPD'!A:A)*
             (C6401='2.1.trackMPD'!D:D)*
             (D6401/10^6='2.1.trackMPD'!H:H)*
             (E6401='2.1.trackMPD'!F:F),
0))</f>
        <v>3.8035281249999997E-7</v>
      </c>
    </row>
    <row r="6402" spans="1:9" x14ac:dyDescent="0.2">
      <c r="A6402" s="160" t="s">
        <v>30</v>
      </c>
      <c r="B6402" s="160" t="s">
        <v>166</v>
      </c>
      <c r="C6402" s="160">
        <f>_xlfn.XLOOKUP(B6402,'2.1.trackMPD'!$R$7:$R$29,'2.1.trackMPD'!$T$7:$T$29)</f>
        <v>5</v>
      </c>
      <c r="D6402" s="160">
        <v>10</v>
      </c>
      <c r="E6402" s="160" t="s">
        <v>6390</v>
      </c>
      <c r="F6402" s="160" t="s">
        <v>110</v>
      </c>
      <c r="G6402" s="160" t="s">
        <v>124</v>
      </c>
      <c r="H6402" s="160" t="s">
        <v>6392</v>
      </c>
      <c r="I6402" s="160" cm="1">
        <f t="array" ref="I6402">INDEX('2.1.trackMPD'!I:I/(24*60*60),
       MATCH(1,
             (A6402='2.1.trackMPD'!A:A)*
             (C6402='2.1.trackMPD'!D:D)*
             (D6402/10^6='2.1.trackMPD'!H:H)*
             (E6402='2.1.trackMPD'!F:F),
0))</f>
        <v>1.9224372800925927E-6</v>
      </c>
    </row>
    <row r="6403" spans="1:9" x14ac:dyDescent="0.2">
      <c r="A6403" s="160" t="s">
        <v>30</v>
      </c>
      <c r="B6403" s="160" t="s">
        <v>166</v>
      </c>
      <c r="C6403" s="160">
        <f>_xlfn.XLOOKUP(B6403,'2.1.trackMPD'!$R$7:$R$29,'2.1.trackMPD'!$T$7:$T$29)</f>
        <v>5</v>
      </c>
      <c r="D6403" s="160">
        <v>10</v>
      </c>
      <c r="E6403" s="160" t="s">
        <v>6390</v>
      </c>
      <c r="F6403" s="160" t="s">
        <v>110</v>
      </c>
      <c r="G6403" s="160" t="s">
        <v>140</v>
      </c>
      <c r="H6403" s="160" t="s">
        <v>6392</v>
      </c>
      <c r="I6403" s="160" cm="1">
        <f t="array" ref="I6403">INDEX('2.1.trackMPD'!J:J/(24*60*60),
       MATCH(1,
             (A6403='2.1.trackMPD'!A:A)*
             (C6403='2.1.trackMPD'!D:D)*
             (D6403/10^6='2.1.trackMPD'!H:H)*
             (E6403='2.1.trackMPD'!F:F),
0))</f>
        <v>1.3926816747685185E-5</v>
      </c>
    </row>
    <row r="6404" spans="1:9" x14ac:dyDescent="0.2">
      <c r="A6404" s="160" t="s">
        <v>30</v>
      </c>
      <c r="B6404" s="160" t="s">
        <v>166</v>
      </c>
      <c r="C6404" s="160">
        <f>_xlfn.XLOOKUP(B6404,'2.1.trackMPD'!$R$7:$R$29,'2.1.trackMPD'!$T$7:$T$29)</f>
        <v>5</v>
      </c>
      <c r="D6404" s="160">
        <v>10</v>
      </c>
      <c r="E6404" s="160" t="s">
        <v>6390</v>
      </c>
      <c r="F6404" s="160" t="s">
        <v>110</v>
      </c>
      <c r="G6404" s="160" t="s">
        <v>124</v>
      </c>
      <c r="H6404" s="160" t="s">
        <v>6393</v>
      </c>
      <c r="I6404" s="160" cm="1">
        <f t="array" ref="I6404">INDEX('2.1.trackMPD'!K:K/(24*60*60),
       MATCH(1,
             (A6404='2.1.trackMPD'!A:A)*
             (C6404='2.1.trackMPD'!D:D)*
             (D6404/10^6='2.1.trackMPD'!H:H)*
             (E6404='2.1.trackMPD'!F:F),
0))</f>
        <v>1.215623125E-6</v>
      </c>
    </row>
    <row r="6405" spans="1:9" x14ac:dyDescent="0.2">
      <c r="A6405" s="160" t="s">
        <v>30</v>
      </c>
      <c r="B6405" s="160" t="s">
        <v>166</v>
      </c>
      <c r="C6405" s="160">
        <f>_xlfn.XLOOKUP(B6405,'2.1.trackMPD'!$R$7:$R$29,'2.1.trackMPD'!$T$7:$T$29)</f>
        <v>5</v>
      </c>
      <c r="D6405" s="160">
        <v>10</v>
      </c>
      <c r="E6405" s="160" t="s">
        <v>6390</v>
      </c>
      <c r="F6405" s="160" t="s">
        <v>110</v>
      </c>
      <c r="G6405" s="160" t="s">
        <v>140</v>
      </c>
      <c r="H6405" s="160" t="s">
        <v>6393</v>
      </c>
      <c r="I6405" s="160" cm="1">
        <f t="array" ref="I6405">INDEX('2.1.trackMPD'!L:L/(24*60*60),
       MATCH(1,
             (A6405='2.1.trackMPD'!A:A)*
             (C6405='2.1.trackMPD'!D:D)*
             (D6405/10^6='2.1.trackMPD'!H:H)*
             (E6405='2.1.trackMPD'!F:F),
0))</f>
        <v>3.906860416666667E-7</v>
      </c>
    </row>
    <row r="6406" spans="1:9" x14ac:dyDescent="0.2">
      <c r="A6406" s="160" t="s">
        <v>30</v>
      </c>
      <c r="B6406" s="160" t="s">
        <v>166</v>
      </c>
      <c r="C6406" s="160">
        <f>_xlfn.XLOOKUP(B6406,'2.1.trackMPD'!$R$7:$R$29,'2.1.trackMPD'!$T$7:$T$29)</f>
        <v>5</v>
      </c>
      <c r="D6406" s="160">
        <v>100</v>
      </c>
      <c r="E6406" s="160" t="s">
        <v>6390</v>
      </c>
      <c r="F6406" s="160" t="s">
        <v>110</v>
      </c>
      <c r="G6406" s="160" t="s">
        <v>124</v>
      </c>
      <c r="H6406" s="160" t="s">
        <v>6392</v>
      </c>
      <c r="I6406" s="160" cm="1">
        <f t="array" ref="I6406">INDEX('2.1.trackMPD'!I:I/(24*60*60),
       MATCH(1,
             (A6406='2.1.trackMPD'!A:A)*
             (C6406='2.1.trackMPD'!D:D)*
             (D6406/10^6='2.1.trackMPD'!H:H)*
             (E6406='2.1.trackMPD'!F:F),
0))</f>
        <v>4.4268663645833333E-5</v>
      </c>
    </row>
    <row r="6407" spans="1:9" x14ac:dyDescent="0.2">
      <c r="A6407" s="160" t="s">
        <v>30</v>
      </c>
      <c r="B6407" s="160" t="s">
        <v>166</v>
      </c>
      <c r="C6407" s="160">
        <f>_xlfn.XLOOKUP(B6407,'2.1.trackMPD'!$R$7:$R$29,'2.1.trackMPD'!$T$7:$T$29)</f>
        <v>5</v>
      </c>
      <c r="D6407" s="160">
        <v>100</v>
      </c>
      <c r="E6407" s="160" t="s">
        <v>6390</v>
      </c>
      <c r="F6407" s="160" t="s">
        <v>110</v>
      </c>
      <c r="G6407" s="160" t="s">
        <v>140</v>
      </c>
      <c r="H6407" s="160" t="s">
        <v>6392</v>
      </c>
      <c r="I6407" s="160" cm="1">
        <f t="array" ref="I6407">INDEX('2.1.trackMPD'!J:J/(24*60*60),
       MATCH(1,
             (A6407='2.1.trackMPD'!A:A)*
             (C6407='2.1.trackMPD'!D:D)*
             (D6407/10^6='2.1.trackMPD'!H:H)*
             (E6407='2.1.trackMPD'!F:F),
0))</f>
        <v>2.8964828981481482E-4</v>
      </c>
    </row>
    <row r="6408" spans="1:9" x14ac:dyDescent="0.2">
      <c r="A6408" s="160" t="s">
        <v>30</v>
      </c>
      <c r="B6408" s="160" t="s">
        <v>166</v>
      </c>
      <c r="C6408" s="160">
        <f>_xlfn.XLOOKUP(B6408,'2.1.trackMPD'!$R$7:$R$29,'2.1.trackMPD'!$T$7:$T$29)</f>
        <v>5</v>
      </c>
      <c r="D6408" s="160">
        <v>100</v>
      </c>
      <c r="E6408" s="160" t="s">
        <v>6390</v>
      </c>
      <c r="F6408" s="160" t="s">
        <v>110</v>
      </c>
      <c r="G6408" s="160" t="s">
        <v>124</v>
      </c>
      <c r="H6408" s="160" t="s">
        <v>6393</v>
      </c>
      <c r="I6408" s="160" cm="1">
        <f t="array" ref="I6408">INDEX('2.1.trackMPD'!K:K/(24*60*60),
       MATCH(1,
             (A6408='2.1.trackMPD'!A:A)*
             (C6408='2.1.trackMPD'!D:D)*
             (D6408/10^6='2.1.trackMPD'!H:H)*
             (E6408='2.1.trackMPD'!F:F),
0))</f>
        <v>0</v>
      </c>
    </row>
    <row r="6409" spans="1:9" x14ac:dyDescent="0.2">
      <c r="A6409" s="160" t="s">
        <v>30</v>
      </c>
      <c r="B6409" s="160" t="s">
        <v>166</v>
      </c>
      <c r="C6409" s="160">
        <f>_xlfn.XLOOKUP(B6409,'2.1.trackMPD'!$R$7:$R$29,'2.1.trackMPD'!$T$7:$T$29)</f>
        <v>5</v>
      </c>
      <c r="D6409" s="160">
        <v>100</v>
      </c>
      <c r="E6409" s="160" t="s">
        <v>6390</v>
      </c>
      <c r="F6409" s="160" t="s">
        <v>110</v>
      </c>
      <c r="G6409" s="160" t="s">
        <v>140</v>
      </c>
      <c r="H6409" s="160" t="s">
        <v>6393</v>
      </c>
      <c r="I6409" s="160" cm="1">
        <f t="array" ref="I6409">INDEX('2.1.trackMPD'!L:L/(24*60*60),
       MATCH(1,
             (A6409='2.1.trackMPD'!A:A)*
             (C6409='2.1.trackMPD'!D:D)*
             (D6409/10^6='2.1.trackMPD'!H:H)*
             (E6409='2.1.trackMPD'!F:F),
0))</f>
        <v>0</v>
      </c>
    </row>
    <row r="6410" spans="1:9" x14ac:dyDescent="0.2">
      <c r="A6410" s="160" t="s">
        <v>30</v>
      </c>
      <c r="B6410" s="160" t="s">
        <v>166</v>
      </c>
      <c r="C6410" s="160">
        <f>_xlfn.XLOOKUP(B6410,'2.1.trackMPD'!$R$7:$R$29,'2.1.trackMPD'!$T$7:$T$29)</f>
        <v>5</v>
      </c>
      <c r="D6410" s="160">
        <v>1000</v>
      </c>
      <c r="E6410" s="160" t="s">
        <v>6390</v>
      </c>
      <c r="F6410" s="160" t="s">
        <v>110</v>
      </c>
      <c r="G6410" s="160" t="s">
        <v>124</v>
      </c>
      <c r="H6410" s="160" t="s">
        <v>6392</v>
      </c>
      <c r="I6410" s="160" cm="1">
        <f t="array" ref="I6410">INDEX('2.1.trackMPD'!I:I/(24*60*60),
       MATCH(1,
             (A6410='2.1.trackMPD'!A:A)*
             (C6410='2.1.trackMPD'!D:D)*
             (D6410/10^6='2.1.trackMPD'!H:H)*
             (E6410='2.1.trackMPD'!F:F),
0))</f>
        <v>0.16732511226851851</v>
      </c>
    </row>
    <row r="6411" spans="1:9" x14ac:dyDescent="0.2">
      <c r="A6411" s="160" t="s">
        <v>30</v>
      </c>
      <c r="B6411" s="160" t="s">
        <v>166</v>
      </c>
      <c r="C6411" s="160">
        <f>_xlfn.XLOOKUP(B6411,'2.1.trackMPD'!$R$7:$R$29,'2.1.trackMPD'!$T$7:$T$29)</f>
        <v>5</v>
      </c>
      <c r="D6411" s="160">
        <v>1000</v>
      </c>
      <c r="E6411" s="160" t="s">
        <v>6390</v>
      </c>
      <c r="F6411" s="160" t="s">
        <v>110</v>
      </c>
      <c r="G6411" s="160" t="s">
        <v>140</v>
      </c>
      <c r="H6411" s="160" t="s">
        <v>6392</v>
      </c>
      <c r="I6411" s="160" cm="1">
        <f t="array" ref="I6411">INDEX('2.1.trackMPD'!J:J/(24*60*60),
       MATCH(1,
             (A6411='2.1.trackMPD'!A:A)*
             (C6411='2.1.trackMPD'!D:D)*
             (D6411/10^6='2.1.trackMPD'!H:H)*
             (E6411='2.1.trackMPD'!F:F),
0))</f>
        <v>1.2481089861111112E-2</v>
      </c>
    </row>
    <row r="6412" spans="1:9" x14ac:dyDescent="0.2">
      <c r="A6412" s="160" t="s">
        <v>30</v>
      </c>
      <c r="B6412" s="160" t="s">
        <v>166</v>
      </c>
      <c r="C6412" s="160">
        <f>_xlfn.XLOOKUP(B6412,'2.1.trackMPD'!$R$7:$R$29,'2.1.trackMPD'!$T$7:$T$29)</f>
        <v>5</v>
      </c>
      <c r="D6412" s="160">
        <v>1000</v>
      </c>
      <c r="E6412" s="160" t="s">
        <v>6390</v>
      </c>
      <c r="F6412" s="160" t="s">
        <v>110</v>
      </c>
      <c r="G6412" s="160" t="s">
        <v>124</v>
      </c>
      <c r="H6412" s="160" t="s">
        <v>6393</v>
      </c>
      <c r="I6412" s="160" cm="1">
        <f t="array" ref="I6412">INDEX('2.1.trackMPD'!K:K/(24*60*60),
       MATCH(1,
             (A6412='2.1.trackMPD'!A:A)*
             (C6412='2.1.trackMPD'!D:D)*
             (D6412/10^6='2.1.trackMPD'!H:H)*
             (E6412='2.1.trackMPD'!F:F),
0))</f>
        <v>0</v>
      </c>
    </row>
    <row r="6413" spans="1:9" x14ac:dyDescent="0.2">
      <c r="A6413" s="160" t="s">
        <v>30</v>
      </c>
      <c r="B6413" s="160" t="s">
        <v>166</v>
      </c>
      <c r="C6413" s="160">
        <f>_xlfn.XLOOKUP(B6413,'2.1.trackMPD'!$R$7:$R$29,'2.1.trackMPD'!$T$7:$T$29)</f>
        <v>5</v>
      </c>
      <c r="D6413" s="160">
        <v>1000</v>
      </c>
      <c r="E6413" s="160" t="s">
        <v>6390</v>
      </c>
      <c r="F6413" s="160" t="s">
        <v>110</v>
      </c>
      <c r="G6413" s="160" t="s">
        <v>140</v>
      </c>
      <c r="H6413" s="160" t="s">
        <v>6393</v>
      </c>
      <c r="I6413" s="160" cm="1">
        <f t="array" ref="I6413">INDEX('2.1.trackMPD'!L:L/(24*60*60),
       MATCH(1,
             (A6413='2.1.trackMPD'!A:A)*
             (C6413='2.1.trackMPD'!D:D)*
             (D6413/10^6='2.1.trackMPD'!H:H)*
             (E6413='2.1.trackMPD'!F:F),
0))</f>
        <v>0</v>
      </c>
    </row>
    <row r="6414" spans="1:9" x14ac:dyDescent="0.2">
      <c r="A6414" s="160" t="s">
        <v>30</v>
      </c>
      <c r="B6414" s="160" t="s">
        <v>166</v>
      </c>
      <c r="C6414" s="160">
        <f>_xlfn.XLOOKUP(B6414,'2.1.trackMPD'!$R$7:$R$29,'2.1.trackMPD'!$T$7:$T$29)</f>
        <v>5</v>
      </c>
      <c r="D6414" s="160">
        <v>5000</v>
      </c>
      <c r="E6414" s="160" t="s">
        <v>6390</v>
      </c>
      <c r="F6414" s="160" t="s">
        <v>110</v>
      </c>
      <c r="G6414" s="160" t="s">
        <v>124</v>
      </c>
      <c r="H6414" s="160" t="s">
        <v>6392</v>
      </c>
      <c r="I6414" s="160" cm="1">
        <f t="array" ref="I6414">INDEX('2.1.trackMPD'!I:I/(24*60*60),
       MATCH(1,
             (A6414='2.1.trackMPD'!A:A)*
             (C6414='2.1.trackMPD'!D:D)*
             (D6414/10^6='2.1.trackMPD'!H:H)*
             (E6414='2.1.trackMPD'!F:F),
0))</f>
        <v>5.1918404791666672</v>
      </c>
    </row>
    <row r="6415" spans="1:9" x14ac:dyDescent="0.2">
      <c r="A6415" s="160" t="s">
        <v>30</v>
      </c>
      <c r="B6415" s="160" t="s">
        <v>166</v>
      </c>
      <c r="C6415" s="160">
        <f>_xlfn.XLOOKUP(B6415,'2.1.trackMPD'!$R$7:$R$29,'2.1.trackMPD'!$T$7:$T$29)</f>
        <v>5</v>
      </c>
      <c r="D6415" s="160">
        <v>5000</v>
      </c>
      <c r="E6415" s="160" t="s">
        <v>6390</v>
      </c>
      <c r="F6415" s="160" t="s">
        <v>110</v>
      </c>
      <c r="G6415" s="160" t="s">
        <v>140</v>
      </c>
      <c r="H6415" s="160" t="s">
        <v>6392</v>
      </c>
      <c r="I6415" s="160" cm="1">
        <f t="array" ref="I6415">INDEX('2.1.trackMPD'!J:J/(24*60*60),
       MATCH(1,
             (A6415='2.1.trackMPD'!A:A)*
             (C6415='2.1.trackMPD'!D:D)*
             (D6415/10^6='2.1.trackMPD'!H:H)*
             (E6415='2.1.trackMPD'!F:F),
0))</f>
        <v>6.9507521122685184E-2</v>
      </c>
    </row>
    <row r="6416" spans="1:9" x14ac:dyDescent="0.2">
      <c r="A6416" s="160" t="s">
        <v>30</v>
      </c>
      <c r="B6416" s="160" t="s">
        <v>166</v>
      </c>
      <c r="C6416" s="160">
        <f>_xlfn.XLOOKUP(B6416,'2.1.trackMPD'!$R$7:$R$29,'2.1.trackMPD'!$T$7:$T$29)</f>
        <v>5</v>
      </c>
      <c r="D6416" s="160">
        <v>5000</v>
      </c>
      <c r="E6416" s="160" t="s">
        <v>6390</v>
      </c>
      <c r="F6416" s="160" t="s">
        <v>110</v>
      </c>
      <c r="G6416" s="160" t="s">
        <v>124</v>
      </c>
      <c r="H6416" s="160" t="s">
        <v>6393</v>
      </c>
      <c r="I6416" s="160" cm="1">
        <f t="array" ref="I6416">INDEX('2.1.trackMPD'!K:K/(24*60*60),
       MATCH(1,
             (A6416='2.1.trackMPD'!A:A)*
             (C6416='2.1.trackMPD'!D:D)*
             (D6416/10^6='2.1.trackMPD'!H:H)*
             (E6416='2.1.trackMPD'!F:F),
0))</f>
        <v>0</v>
      </c>
    </row>
    <row r="6417" spans="1:9" x14ac:dyDescent="0.2">
      <c r="A6417" s="160" t="s">
        <v>30</v>
      </c>
      <c r="B6417" s="160" t="s">
        <v>166</v>
      </c>
      <c r="C6417" s="160">
        <f>_xlfn.XLOOKUP(B6417,'2.1.trackMPD'!$R$7:$R$29,'2.1.trackMPD'!$T$7:$T$29)</f>
        <v>5</v>
      </c>
      <c r="D6417" s="160">
        <v>5000</v>
      </c>
      <c r="E6417" s="160" t="s">
        <v>6390</v>
      </c>
      <c r="F6417" s="160" t="s">
        <v>110</v>
      </c>
      <c r="G6417" s="160" t="s">
        <v>140</v>
      </c>
      <c r="H6417" s="160" t="s">
        <v>6393</v>
      </c>
      <c r="I6417" s="160" cm="1">
        <f t="array" ref="I6417">INDEX('2.1.trackMPD'!L:L/(24*60*60),
       MATCH(1,
             (A6417='2.1.trackMPD'!A:A)*
             (C6417='2.1.trackMPD'!D:D)*
             (D6417/10^6='2.1.trackMPD'!H:H)*
             (E6417='2.1.trackMPD'!F:F),
0))</f>
        <v>0</v>
      </c>
    </row>
    <row r="6418" spans="1:9" x14ac:dyDescent="0.2">
      <c r="A6418" s="160" t="s">
        <v>30</v>
      </c>
      <c r="B6418" s="160" t="s">
        <v>166</v>
      </c>
      <c r="C6418" s="160">
        <f>_xlfn.XLOOKUP(B6418,'2.1.trackMPD'!$R$7:$R$29,'2.1.trackMPD'!$T$7:$T$29)</f>
        <v>5</v>
      </c>
      <c r="D6418" s="160">
        <v>1</v>
      </c>
      <c r="E6418" s="160" t="s">
        <v>6394</v>
      </c>
      <c r="F6418" s="160" t="s">
        <v>110</v>
      </c>
      <c r="G6418" s="160" t="s">
        <v>124</v>
      </c>
      <c r="H6418" s="160" t="s">
        <v>6392</v>
      </c>
      <c r="I6418" s="160" t="e" cm="1">
        <f t="array" ref="I6418">INDEX('2.1.trackMPD'!I:I/(24*60*60),
       MATCH(1,
             (A6418='2.1.trackMPD'!A:A)*
             (C6418='2.1.trackMPD'!D:D)*
             (D6418/10^6='2.1.trackMPD'!H:H)*
             (E6418='2.1.trackMPD'!F:F),
0))</f>
        <v>#N/A</v>
      </c>
    </row>
    <row r="6419" spans="1:9" x14ac:dyDescent="0.2">
      <c r="A6419" s="160" t="s">
        <v>30</v>
      </c>
      <c r="B6419" s="160" t="s">
        <v>166</v>
      </c>
      <c r="C6419" s="160">
        <f>_xlfn.XLOOKUP(B6419,'2.1.trackMPD'!$R$7:$R$29,'2.1.trackMPD'!$T$7:$T$29)</f>
        <v>5</v>
      </c>
      <c r="D6419" s="160">
        <v>1</v>
      </c>
      <c r="E6419" s="160" t="s">
        <v>6394</v>
      </c>
      <c r="F6419" s="160" t="s">
        <v>110</v>
      </c>
      <c r="G6419" s="160" t="s">
        <v>140</v>
      </c>
      <c r="H6419" s="160" t="s">
        <v>6392</v>
      </c>
      <c r="I6419" s="160" t="e" cm="1">
        <f t="array" ref="I6419">INDEX('2.1.trackMPD'!J:J/(24*60*60),
       MATCH(1,
             (A6419='2.1.trackMPD'!A:A)*
             (C6419='2.1.trackMPD'!D:D)*
             (D6419/10^6='2.1.trackMPD'!H:H)*
             (E6419='2.1.trackMPD'!F:F),
0))</f>
        <v>#N/A</v>
      </c>
    </row>
    <row r="6420" spans="1:9" x14ac:dyDescent="0.2">
      <c r="A6420" s="160" t="s">
        <v>30</v>
      </c>
      <c r="B6420" s="160" t="s">
        <v>166</v>
      </c>
      <c r="C6420" s="160">
        <f>_xlfn.XLOOKUP(B6420,'2.1.trackMPD'!$R$7:$R$29,'2.1.trackMPD'!$T$7:$T$29)</f>
        <v>5</v>
      </c>
      <c r="D6420" s="160">
        <v>1</v>
      </c>
      <c r="E6420" s="160" t="s">
        <v>6394</v>
      </c>
      <c r="F6420" s="160" t="s">
        <v>110</v>
      </c>
      <c r="G6420" s="160" t="s">
        <v>124</v>
      </c>
      <c r="H6420" s="160" t="s">
        <v>6393</v>
      </c>
      <c r="I6420" s="160" t="e" cm="1">
        <f t="array" ref="I6420">INDEX('2.1.trackMPD'!K:K/(24*60*60),
       MATCH(1,
             (A6420='2.1.trackMPD'!A:A)*
             (C6420='2.1.trackMPD'!D:D)*
             (D6420/10^6='2.1.trackMPD'!H:H)*
             (E6420='2.1.trackMPD'!F:F),
0))</f>
        <v>#N/A</v>
      </c>
    </row>
    <row r="6421" spans="1:9" x14ac:dyDescent="0.2">
      <c r="A6421" s="160" t="s">
        <v>30</v>
      </c>
      <c r="B6421" s="160" t="s">
        <v>166</v>
      </c>
      <c r="C6421" s="160">
        <f>_xlfn.XLOOKUP(B6421,'2.1.trackMPD'!$R$7:$R$29,'2.1.trackMPD'!$T$7:$T$29)</f>
        <v>5</v>
      </c>
      <c r="D6421" s="160">
        <v>1</v>
      </c>
      <c r="E6421" s="160" t="s">
        <v>6394</v>
      </c>
      <c r="F6421" s="160" t="s">
        <v>110</v>
      </c>
      <c r="G6421" s="160" t="s">
        <v>140</v>
      </c>
      <c r="H6421" s="160" t="s">
        <v>6393</v>
      </c>
      <c r="I6421" s="160" t="e" cm="1">
        <f t="array" ref="I6421">INDEX('2.1.trackMPD'!L:L/(24*60*60),
       MATCH(1,
             (A6421='2.1.trackMPD'!A:A)*
             (C6421='2.1.trackMPD'!D:D)*
             (D6421/10^6='2.1.trackMPD'!H:H)*
             (E6421='2.1.trackMPD'!F:F),
0))</f>
        <v>#N/A</v>
      </c>
    </row>
    <row r="6422" spans="1:9" x14ac:dyDescent="0.2">
      <c r="A6422" s="160" t="s">
        <v>30</v>
      </c>
      <c r="B6422" s="160" t="s">
        <v>166</v>
      </c>
      <c r="C6422" s="160">
        <f>_xlfn.XLOOKUP(B6422,'2.1.trackMPD'!$R$7:$R$29,'2.1.trackMPD'!$T$7:$T$29)</f>
        <v>5</v>
      </c>
      <c r="D6422" s="160">
        <v>10</v>
      </c>
      <c r="E6422" s="160" t="s">
        <v>6394</v>
      </c>
      <c r="F6422" s="160" t="s">
        <v>110</v>
      </c>
      <c r="G6422" s="160" t="s">
        <v>124</v>
      </c>
      <c r="H6422" s="160" t="s">
        <v>6392</v>
      </c>
      <c r="I6422" s="160" t="e" cm="1">
        <f t="array" ref="I6422">INDEX('2.1.trackMPD'!I:I/(24*60*60),
       MATCH(1,
             (A6422='2.1.trackMPD'!A:A)*
             (C6422='2.1.trackMPD'!D:D)*
             (D6422/10^6='2.1.trackMPD'!H:H)*
             (E6422='2.1.trackMPD'!F:F),
0))</f>
        <v>#N/A</v>
      </c>
    </row>
    <row r="6423" spans="1:9" x14ac:dyDescent="0.2">
      <c r="A6423" s="160" t="s">
        <v>30</v>
      </c>
      <c r="B6423" s="160" t="s">
        <v>166</v>
      </c>
      <c r="C6423" s="160">
        <f>_xlfn.XLOOKUP(B6423,'2.1.trackMPD'!$R$7:$R$29,'2.1.trackMPD'!$T$7:$T$29)</f>
        <v>5</v>
      </c>
      <c r="D6423" s="160">
        <v>10</v>
      </c>
      <c r="E6423" s="160" t="s">
        <v>6394</v>
      </c>
      <c r="F6423" s="160" t="s">
        <v>110</v>
      </c>
      <c r="G6423" s="160" t="s">
        <v>140</v>
      </c>
      <c r="H6423" s="160" t="s">
        <v>6392</v>
      </c>
      <c r="I6423" s="160" t="e" cm="1">
        <f t="array" ref="I6423">INDEX('2.1.trackMPD'!J:J/(24*60*60),
       MATCH(1,
             (A6423='2.1.trackMPD'!A:A)*
             (C6423='2.1.trackMPD'!D:D)*
             (D6423/10^6='2.1.trackMPD'!H:H)*
             (E6423='2.1.trackMPD'!F:F),
0))</f>
        <v>#N/A</v>
      </c>
    </row>
    <row r="6424" spans="1:9" x14ac:dyDescent="0.2">
      <c r="A6424" s="160" t="s">
        <v>30</v>
      </c>
      <c r="B6424" s="160" t="s">
        <v>166</v>
      </c>
      <c r="C6424" s="160">
        <f>_xlfn.XLOOKUP(B6424,'2.1.trackMPD'!$R$7:$R$29,'2.1.trackMPD'!$T$7:$T$29)</f>
        <v>5</v>
      </c>
      <c r="D6424" s="160">
        <v>10</v>
      </c>
      <c r="E6424" s="160" t="s">
        <v>6394</v>
      </c>
      <c r="F6424" s="160" t="s">
        <v>110</v>
      </c>
      <c r="G6424" s="160" t="s">
        <v>124</v>
      </c>
      <c r="H6424" s="160" t="s">
        <v>6393</v>
      </c>
      <c r="I6424" s="160" t="e" cm="1">
        <f t="array" ref="I6424">INDEX('2.1.trackMPD'!K:K/(24*60*60),
       MATCH(1,
             (A6424='2.1.trackMPD'!A:A)*
             (C6424='2.1.trackMPD'!D:D)*
             (D6424/10^6='2.1.trackMPD'!H:H)*
             (E6424='2.1.trackMPD'!F:F),
0))</f>
        <v>#N/A</v>
      </c>
    </row>
    <row r="6425" spans="1:9" x14ac:dyDescent="0.2">
      <c r="A6425" s="160" t="s">
        <v>30</v>
      </c>
      <c r="B6425" s="160" t="s">
        <v>166</v>
      </c>
      <c r="C6425" s="160">
        <f>_xlfn.XLOOKUP(B6425,'2.1.trackMPD'!$R$7:$R$29,'2.1.trackMPD'!$T$7:$T$29)</f>
        <v>5</v>
      </c>
      <c r="D6425" s="160">
        <v>10</v>
      </c>
      <c r="E6425" s="160" t="s">
        <v>6394</v>
      </c>
      <c r="F6425" s="160" t="s">
        <v>110</v>
      </c>
      <c r="G6425" s="160" t="s">
        <v>140</v>
      </c>
      <c r="H6425" s="160" t="s">
        <v>6393</v>
      </c>
      <c r="I6425" s="160" t="e" cm="1">
        <f t="array" ref="I6425">INDEX('2.1.trackMPD'!L:L/(24*60*60),
       MATCH(1,
             (A6425='2.1.trackMPD'!A:A)*
             (C6425='2.1.trackMPD'!D:D)*
             (D6425/10^6='2.1.trackMPD'!H:H)*
             (E6425='2.1.trackMPD'!F:F),
0))</f>
        <v>#N/A</v>
      </c>
    </row>
    <row r="6426" spans="1:9" x14ac:dyDescent="0.2">
      <c r="A6426" s="160" t="s">
        <v>30</v>
      </c>
      <c r="B6426" s="160" t="s">
        <v>166</v>
      </c>
      <c r="C6426" s="160">
        <f>_xlfn.XLOOKUP(B6426,'2.1.trackMPD'!$R$7:$R$29,'2.1.trackMPD'!$T$7:$T$29)</f>
        <v>5</v>
      </c>
      <c r="D6426" s="160">
        <v>100</v>
      </c>
      <c r="E6426" s="160" t="s">
        <v>6394</v>
      </c>
      <c r="F6426" s="160" t="s">
        <v>110</v>
      </c>
      <c r="G6426" s="160" t="s">
        <v>124</v>
      </c>
      <c r="H6426" s="160" t="s">
        <v>6392</v>
      </c>
      <c r="I6426" s="160" t="e" cm="1">
        <f t="array" ref="I6426">INDEX('2.1.trackMPD'!I:I/(24*60*60),
       MATCH(1,
             (A6426='2.1.trackMPD'!A:A)*
             (C6426='2.1.trackMPD'!D:D)*
             (D6426/10^6='2.1.trackMPD'!H:H)*
             (E6426='2.1.trackMPD'!F:F),
0))</f>
        <v>#N/A</v>
      </c>
    </row>
    <row r="6427" spans="1:9" x14ac:dyDescent="0.2">
      <c r="A6427" s="160" t="s">
        <v>30</v>
      </c>
      <c r="B6427" s="160" t="s">
        <v>166</v>
      </c>
      <c r="C6427" s="160">
        <f>_xlfn.XLOOKUP(B6427,'2.1.trackMPD'!$R$7:$R$29,'2.1.trackMPD'!$T$7:$T$29)</f>
        <v>5</v>
      </c>
      <c r="D6427" s="160">
        <v>100</v>
      </c>
      <c r="E6427" s="160" t="s">
        <v>6394</v>
      </c>
      <c r="F6427" s="160" t="s">
        <v>110</v>
      </c>
      <c r="G6427" s="160" t="s">
        <v>140</v>
      </c>
      <c r="H6427" s="160" t="s">
        <v>6392</v>
      </c>
      <c r="I6427" s="160" t="e" cm="1">
        <f t="array" ref="I6427">INDEX('2.1.trackMPD'!J:J/(24*60*60),
       MATCH(1,
             (A6427='2.1.trackMPD'!A:A)*
             (C6427='2.1.trackMPD'!D:D)*
             (D6427/10^6='2.1.trackMPD'!H:H)*
             (E6427='2.1.trackMPD'!F:F),
0))</f>
        <v>#N/A</v>
      </c>
    </row>
    <row r="6428" spans="1:9" x14ac:dyDescent="0.2">
      <c r="A6428" s="160" t="s">
        <v>30</v>
      </c>
      <c r="B6428" s="160" t="s">
        <v>166</v>
      </c>
      <c r="C6428" s="160">
        <f>_xlfn.XLOOKUP(B6428,'2.1.trackMPD'!$R$7:$R$29,'2.1.trackMPD'!$T$7:$T$29)</f>
        <v>5</v>
      </c>
      <c r="D6428" s="160">
        <v>100</v>
      </c>
      <c r="E6428" s="160" t="s">
        <v>6394</v>
      </c>
      <c r="F6428" s="160" t="s">
        <v>110</v>
      </c>
      <c r="G6428" s="160" t="s">
        <v>124</v>
      </c>
      <c r="H6428" s="160" t="s">
        <v>6393</v>
      </c>
      <c r="I6428" s="160" t="e" cm="1">
        <f t="array" ref="I6428">INDEX('2.1.trackMPD'!K:K/(24*60*60),
       MATCH(1,
             (A6428='2.1.trackMPD'!A:A)*
             (C6428='2.1.trackMPD'!D:D)*
             (D6428/10^6='2.1.trackMPD'!H:H)*
             (E6428='2.1.trackMPD'!F:F),
0))</f>
        <v>#N/A</v>
      </c>
    </row>
    <row r="6429" spans="1:9" x14ac:dyDescent="0.2">
      <c r="A6429" s="160" t="s">
        <v>30</v>
      </c>
      <c r="B6429" s="160" t="s">
        <v>166</v>
      </c>
      <c r="C6429" s="160">
        <f>_xlfn.XLOOKUP(B6429,'2.1.trackMPD'!$R$7:$R$29,'2.1.trackMPD'!$T$7:$T$29)</f>
        <v>5</v>
      </c>
      <c r="D6429" s="160">
        <v>100</v>
      </c>
      <c r="E6429" s="160" t="s">
        <v>6394</v>
      </c>
      <c r="F6429" s="160" t="s">
        <v>110</v>
      </c>
      <c r="G6429" s="160" t="s">
        <v>140</v>
      </c>
      <c r="H6429" s="160" t="s">
        <v>6393</v>
      </c>
      <c r="I6429" s="160" t="e" cm="1">
        <f t="array" ref="I6429">INDEX('2.1.trackMPD'!L:L/(24*60*60),
       MATCH(1,
             (A6429='2.1.trackMPD'!A:A)*
             (C6429='2.1.trackMPD'!D:D)*
             (D6429/10^6='2.1.trackMPD'!H:H)*
             (E6429='2.1.trackMPD'!F:F),
0))</f>
        <v>#N/A</v>
      </c>
    </row>
    <row r="6430" spans="1:9" x14ac:dyDescent="0.2">
      <c r="A6430" s="160" t="s">
        <v>30</v>
      </c>
      <c r="B6430" s="160" t="s">
        <v>166</v>
      </c>
      <c r="C6430" s="160">
        <f>_xlfn.XLOOKUP(B6430,'2.1.trackMPD'!$R$7:$R$29,'2.1.trackMPD'!$T$7:$T$29)</f>
        <v>5</v>
      </c>
      <c r="D6430" s="160">
        <v>1000</v>
      </c>
      <c r="E6430" s="160" t="s">
        <v>6394</v>
      </c>
      <c r="F6430" s="160" t="s">
        <v>110</v>
      </c>
      <c r="G6430" s="160" t="s">
        <v>124</v>
      </c>
      <c r="H6430" s="160" t="s">
        <v>6392</v>
      </c>
      <c r="I6430" s="160" cm="1">
        <f t="array" ref="I6430">INDEX('2.1.trackMPD'!I:I/(24*60*60),
       MATCH(1,
             (A6430='2.1.trackMPD'!A:A)*
             (C6430='2.1.trackMPD'!D:D)*
             (D6430/10^6='2.1.trackMPD'!H:H)*
             (E6430='2.1.trackMPD'!F:F),
0))</f>
        <v>0.21990334791666666</v>
      </c>
    </row>
    <row r="6431" spans="1:9" x14ac:dyDescent="0.2">
      <c r="A6431" s="160" t="s">
        <v>30</v>
      </c>
      <c r="B6431" s="160" t="s">
        <v>166</v>
      </c>
      <c r="C6431" s="160">
        <f>_xlfn.XLOOKUP(B6431,'2.1.trackMPD'!$R$7:$R$29,'2.1.trackMPD'!$T$7:$T$29)</f>
        <v>5</v>
      </c>
      <c r="D6431" s="160">
        <v>1000</v>
      </c>
      <c r="E6431" s="160" t="s">
        <v>6394</v>
      </c>
      <c r="F6431" s="160" t="s">
        <v>110</v>
      </c>
      <c r="G6431" s="160" t="s">
        <v>140</v>
      </c>
      <c r="H6431" s="160" t="s">
        <v>6392</v>
      </c>
      <c r="I6431" s="160" cm="1">
        <f t="array" ref="I6431">INDEX('2.1.trackMPD'!J:J/(24*60*60),
       MATCH(1,
             (A6431='2.1.trackMPD'!A:A)*
             (C6431='2.1.trackMPD'!D:D)*
             (D6431/10^6='2.1.trackMPD'!H:H)*
             (E6431='2.1.trackMPD'!F:F),
0))</f>
        <v>1.4331184791666667E-2</v>
      </c>
    </row>
    <row r="6432" spans="1:9" x14ac:dyDescent="0.2">
      <c r="A6432" s="160" t="s">
        <v>30</v>
      </c>
      <c r="B6432" s="160" t="s">
        <v>166</v>
      </c>
      <c r="C6432" s="160">
        <f>_xlfn.XLOOKUP(B6432,'2.1.trackMPD'!$R$7:$R$29,'2.1.trackMPD'!$T$7:$T$29)</f>
        <v>5</v>
      </c>
      <c r="D6432" s="160">
        <v>1000</v>
      </c>
      <c r="E6432" s="160" t="s">
        <v>6394</v>
      </c>
      <c r="F6432" s="160" t="s">
        <v>110</v>
      </c>
      <c r="G6432" s="160" t="s">
        <v>124</v>
      </c>
      <c r="H6432" s="160" t="s">
        <v>6393</v>
      </c>
      <c r="I6432" s="160" cm="1">
        <f t="array" ref="I6432">INDEX('2.1.trackMPD'!K:K/(24*60*60),
       MATCH(1,
             (A6432='2.1.trackMPD'!A:A)*
             (C6432='2.1.trackMPD'!D:D)*
             (D6432/10^6='2.1.trackMPD'!H:H)*
             (E6432='2.1.trackMPD'!F:F),
0))</f>
        <v>0</v>
      </c>
    </row>
    <row r="6433" spans="1:9" x14ac:dyDescent="0.2">
      <c r="A6433" s="160" t="s">
        <v>30</v>
      </c>
      <c r="B6433" s="160" t="s">
        <v>166</v>
      </c>
      <c r="C6433" s="160">
        <f>_xlfn.XLOOKUP(B6433,'2.1.trackMPD'!$R$7:$R$29,'2.1.trackMPD'!$T$7:$T$29)</f>
        <v>5</v>
      </c>
      <c r="D6433" s="160">
        <v>1000</v>
      </c>
      <c r="E6433" s="160" t="s">
        <v>6394</v>
      </c>
      <c r="F6433" s="160" t="s">
        <v>110</v>
      </c>
      <c r="G6433" s="160" t="s">
        <v>140</v>
      </c>
      <c r="H6433" s="160" t="s">
        <v>6393</v>
      </c>
      <c r="I6433" s="160" cm="1">
        <f t="array" ref="I6433">INDEX('2.1.trackMPD'!L:L/(24*60*60),
       MATCH(1,
             (A6433='2.1.trackMPD'!A:A)*
             (C6433='2.1.trackMPD'!D:D)*
             (D6433/10^6='2.1.trackMPD'!H:H)*
             (E6433='2.1.trackMPD'!F:F),
0))</f>
        <v>0</v>
      </c>
    </row>
    <row r="6434" spans="1:9" x14ac:dyDescent="0.2">
      <c r="A6434" s="160" t="s">
        <v>30</v>
      </c>
      <c r="B6434" s="160" t="s">
        <v>166</v>
      </c>
      <c r="C6434" s="160">
        <f>_xlfn.XLOOKUP(B6434,'2.1.trackMPD'!$R$7:$R$29,'2.1.trackMPD'!$T$7:$T$29)</f>
        <v>5</v>
      </c>
      <c r="D6434" s="160">
        <v>5000</v>
      </c>
      <c r="E6434" s="160" t="s">
        <v>6394</v>
      </c>
      <c r="F6434" s="160" t="s">
        <v>110</v>
      </c>
      <c r="G6434" s="160" t="s">
        <v>124</v>
      </c>
      <c r="H6434" s="160" t="s">
        <v>6392</v>
      </c>
      <c r="I6434" s="160" cm="1">
        <f t="array" ref="I6434">INDEX('2.1.trackMPD'!I:I/(24*60*60),
       MATCH(1,
             (A6434='2.1.trackMPD'!A:A)*
             (C6434='2.1.trackMPD'!D:D)*
             (D6434/10^6='2.1.trackMPD'!H:H)*
             (E6434='2.1.trackMPD'!F:F),
0))</f>
        <v>2.368707864583333</v>
      </c>
    </row>
    <row r="6435" spans="1:9" x14ac:dyDescent="0.2">
      <c r="A6435" s="160" t="s">
        <v>30</v>
      </c>
      <c r="B6435" s="160" t="s">
        <v>166</v>
      </c>
      <c r="C6435" s="160">
        <f>_xlfn.XLOOKUP(B6435,'2.1.trackMPD'!$R$7:$R$29,'2.1.trackMPD'!$T$7:$T$29)</f>
        <v>5</v>
      </c>
      <c r="D6435" s="160">
        <v>5000</v>
      </c>
      <c r="E6435" s="160" t="s">
        <v>6394</v>
      </c>
      <c r="F6435" s="160" t="s">
        <v>110</v>
      </c>
      <c r="G6435" s="160" t="s">
        <v>140</v>
      </c>
      <c r="H6435" s="160" t="s">
        <v>6392</v>
      </c>
      <c r="I6435" s="160" cm="1">
        <f t="array" ref="I6435">INDEX('2.1.trackMPD'!J:J/(24*60*60),
       MATCH(1,
             (A6435='2.1.trackMPD'!A:A)*
             (C6435='2.1.trackMPD'!D:D)*
             (D6435/10^6='2.1.trackMPD'!H:H)*
             (E6435='2.1.trackMPD'!F:F),
0))</f>
        <v>4.6949058333333335E-2</v>
      </c>
    </row>
    <row r="6436" spans="1:9" x14ac:dyDescent="0.2">
      <c r="A6436" s="160" t="s">
        <v>30</v>
      </c>
      <c r="B6436" s="160" t="s">
        <v>166</v>
      </c>
      <c r="C6436" s="160">
        <f>_xlfn.XLOOKUP(B6436,'2.1.trackMPD'!$R$7:$R$29,'2.1.trackMPD'!$T$7:$T$29)</f>
        <v>5</v>
      </c>
      <c r="D6436" s="160">
        <v>5000</v>
      </c>
      <c r="E6436" s="160" t="s">
        <v>6394</v>
      </c>
      <c r="F6436" s="160" t="s">
        <v>110</v>
      </c>
      <c r="G6436" s="160" t="s">
        <v>124</v>
      </c>
      <c r="H6436" s="160" t="s">
        <v>6393</v>
      </c>
      <c r="I6436" s="160" cm="1">
        <f t="array" ref="I6436">INDEX('2.1.trackMPD'!K:K/(24*60*60),
       MATCH(1,
             (A6436='2.1.trackMPD'!A:A)*
             (C6436='2.1.trackMPD'!D:D)*
             (D6436/10^6='2.1.trackMPD'!H:H)*
             (E6436='2.1.trackMPD'!F:F),
0))</f>
        <v>0</v>
      </c>
    </row>
    <row r="6437" spans="1:9" x14ac:dyDescent="0.2">
      <c r="A6437" s="160" t="s">
        <v>30</v>
      </c>
      <c r="B6437" s="160" t="s">
        <v>166</v>
      </c>
      <c r="C6437" s="160">
        <f>_xlfn.XLOOKUP(B6437,'2.1.trackMPD'!$R$7:$R$29,'2.1.trackMPD'!$T$7:$T$29)</f>
        <v>5</v>
      </c>
      <c r="D6437" s="160">
        <v>5000</v>
      </c>
      <c r="E6437" s="160" t="s">
        <v>6394</v>
      </c>
      <c r="F6437" s="160" t="s">
        <v>110</v>
      </c>
      <c r="G6437" s="160" t="s">
        <v>140</v>
      </c>
      <c r="H6437" s="160" t="s">
        <v>6393</v>
      </c>
      <c r="I6437" s="160" cm="1">
        <f t="array" ref="I6437">INDEX('2.1.trackMPD'!L:L/(24*60*60),
       MATCH(1,
             (A6437='2.1.trackMPD'!A:A)*
             (C6437='2.1.trackMPD'!D:D)*
             (D6437/10^6='2.1.trackMPD'!H:H)*
             (E6437='2.1.trackMPD'!F:F),
0))</f>
        <v>0</v>
      </c>
    </row>
    <row r="6438" spans="1:9" x14ac:dyDescent="0.2">
      <c r="A6438" s="160" t="s">
        <v>30</v>
      </c>
      <c r="B6438" s="160" t="s">
        <v>166</v>
      </c>
      <c r="C6438" s="160">
        <f>_xlfn.XLOOKUP(B6438,'2.1.trackMPD'!$R$7:$R$29,'2.1.trackMPD'!$T$7:$T$29)</f>
        <v>5</v>
      </c>
      <c r="D6438" s="160">
        <v>1</v>
      </c>
      <c r="E6438" s="160" t="s">
        <v>6395</v>
      </c>
      <c r="F6438" s="160" t="s">
        <v>110</v>
      </c>
      <c r="G6438" s="160" t="s">
        <v>124</v>
      </c>
      <c r="H6438" s="160" t="s">
        <v>6392</v>
      </c>
      <c r="I6438" s="160" t="e" cm="1">
        <f t="array" ref="I6438">INDEX('2.1.trackMPD'!I:I/(24*60*60),
       MATCH(1,
             (A6438='2.1.trackMPD'!A:A)*
             (C6438='2.1.trackMPD'!D:D)*
             (D6438/10^6='2.1.trackMPD'!H:H)*
             (E6438='2.1.trackMPD'!F:F),
0))</f>
        <v>#N/A</v>
      </c>
    </row>
    <row r="6439" spans="1:9" x14ac:dyDescent="0.2">
      <c r="A6439" s="160" t="s">
        <v>30</v>
      </c>
      <c r="B6439" s="160" t="s">
        <v>166</v>
      </c>
      <c r="C6439" s="160">
        <f>_xlfn.XLOOKUP(B6439,'2.1.trackMPD'!$R$7:$R$29,'2.1.trackMPD'!$T$7:$T$29)</f>
        <v>5</v>
      </c>
      <c r="D6439" s="160">
        <v>1</v>
      </c>
      <c r="E6439" s="160" t="s">
        <v>6395</v>
      </c>
      <c r="F6439" s="160" t="s">
        <v>110</v>
      </c>
      <c r="G6439" s="160" t="s">
        <v>140</v>
      </c>
      <c r="H6439" s="160" t="s">
        <v>6392</v>
      </c>
      <c r="I6439" s="160" t="e" cm="1">
        <f t="array" ref="I6439">INDEX('2.1.trackMPD'!J:J/(24*60*60),
       MATCH(1,
             (A6439='2.1.trackMPD'!A:A)*
             (C6439='2.1.trackMPD'!D:D)*
             (D6439/10^6='2.1.trackMPD'!H:H)*
             (E6439='2.1.trackMPD'!F:F),
0))</f>
        <v>#N/A</v>
      </c>
    </row>
    <row r="6440" spans="1:9" x14ac:dyDescent="0.2">
      <c r="A6440" s="160" t="s">
        <v>30</v>
      </c>
      <c r="B6440" s="160" t="s">
        <v>166</v>
      </c>
      <c r="C6440" s="160">
        <f>_xlfn.XLOOKUP(B6440,'2.1.trackMPD'!$R$7:$R$29,'2.1.trackMPD'!$T$7:$T$29)</f>
        <v>5</v>
      </c>
      <c r="D6440" s="160">
        <v>1</v>
      </c>
      <c r="E6440" s="160" t="s">
        <v>6395</v>
      </c>
      <c r="F6440" s="160" t="s">
        <v>110</v>
      </c>
      <c r="G6440" s="160" t="s">
        <v>124</v>
      </c>
      <c r="H6440" s="160" t="s">
        <v>6393</v>
      </c>
      <c r="I6440" s="160" t="e" cm="1">
        <f t="array" ref="I6440">INDEX('2.1.trackMPD'!K:K/(24*60*60),
       MATCH(1,
             (A6440='2.1.trackMPD'!A:A)*
             (C6440='2.1.trackMPD'!D:D)*
             (D6440/10^6='2.1.trackMPD'!H:H)*
             (E6440='2.1.trackMPD'!F:F),
0))</f>
        <v>#N/A</v>
      </c>
    </row>
    <row r="6441" spans="1:9" x14ac:dyDescent="0.2">
      <c r="A6441" s="160" t="s">
        <v>30</v>
      </c>
      <c r="B6441" s="160" t="s">
        <v>166</v>
      </c>
      <c r="C6441" s="160">
        <f>_xlfn.XLOOKUP(B6441,'2.1.trackMPD'!$R$7:$R$29,'2.1.trackMPD'!$T$7:$T$29)</f>
        <v>5</v>
      </c>
      <c r="D6441" s="160">
        <v>1</v>
      </c>
      <c r="E6441" s="160" t="s">
        <v>6395</v>
      </c>
      <c r="F6441" s="160" t="s">
        <v>110</v>
      </c>
      <c r="G6441" s="160" t="s">
        <v>140</v>
      </c>
      <c r="H6441" s="160" t="s">
        <v>6393</v>
      </c>
      <c r="I6441" s="160" t="e" cm="1">
        <f t="array" ref="I6441">INDEX('2.1.trackMPD'!L:L/(24*60*60),
       MATCH(1,
             (A6441='2.1.trackMPD'!A:A)*
             (C6441='2.1.trackMPD'!D:D)*
             (D6441/10^6='2.1.trackMPD'!H:H)*
             (E6441='2.1.trackMPD'!F:F),
0))</f>
        <v>#N/A</v>
      </c>
    </row>
    <row r="6442" spans="1:9" x14ac:dyDescent="0.2">
      <c r="A6442" s="160" t="s">
        <v>30</v>
      </c>
      <c r="B6442" s="160" t="s">
        <v>166</v>
      </c>
      <c r="C6442" s="160">
        <f>_xlfn.XLOOKUP(B6442,'2.1.trackMPD'!$R$7:$R$29,'2.1.trackMPD'!$T$7:$T$29)</f>
        <v>5</v>
      </c>
      <c r="D6442" s="160">
        <v>10</v>
      </c>
      <c r="E6442" s="160" t="s">
        <v>6395</v>
      </c>
      <c r="F6442" s="160" t="s">
        <v>110</v>
      </c>
      <c r="G6442" s="160" t="s">
        <v>124</v>
      </c>
      <c r="H6442" s="160" t="s">
        <v>6392</v>
      </c>
      <c r="I6442" s="160" t="e" cm="1">
        <f t="array" ref="I6442">INDEX('2.1.trackMPD'!I:I/(24*60*60),
       MATCH(1,
             (A6442='2.1.trackMPD'!A:A)*
             (C6442='2.1.trackMPD'!D:D)*
             (D6442/10^6='2.1.trackMPD'!H:H)*
             (E6442='2.1.trackMPD'!F:F),
0))</f>
        <v>#N/A</v>
      </c>
    </row>
    <row r="6443" spans="1:9" x14ac:dyDescent="0.2">
      <c r="A6443" s="160" t="s">
        <v>30</v>
      </c>
      <c r="B6443" s="160" t="s">
        <v>166</v>
      </c>
      <c r="C6443" s="160">
        <f>_xlfn.XLOOKUP(B6443,'2.1.trackMPD'!$R$7:$R$29,'2.1.trackMPD'!$T$7:$T$29)</f>
        <v>5</v>
      </c>
      <c r="D6443" s="160">
        <v>10</v>
      </c>
      <c r="E6443" s="160" t="s">
        <v>6395</v>
      </c>
      <c r="F6443" s="160" t="s">
        <v>110</v>
      </c>
      <c r="G6443" s="160" t="s">
        <v>140</v>
      </c>
      <c r="H6443" s="160" t="s">
        <v>6392</v>
      </c>
      <c r="I6443" s="160" t="e" cm="1">
        <f t="array" ref="I6443">INDEX('2.1.trackMPD'!J:J/(24*60*60),
       MATCH(1,
             (A6443='2.1.trackMPD'!A:A)*
             (C6443='2.1.trackMPD'!D:D)*
             (D6443/10^6='2.1.trackMPD'!H:H)*
             (E6443='2.1.trackMPD'!F:F),
0))</f>
        <v>#N/A</v>
      </c>
    </row>
    <row r="6444" spans="1:9" x14ac:dyDescent="0.2">
      <c r="A6444" s="160" t="s">
        <v>30</v>
      </c>
      <c r="B6444" s="160" t="s">
        <v>166</v>
      </c>
      <c r="C6444" s="160">
        <f>_xlfn.XLOOKUP(B6444,'2.1.trackMPD'!$R$7:$R$29,'2.1.trackMPD'!$T$7:$T$29)</f>
        <v>5</v>
      </c>
      <c r="D6444" s="160">
        <v>10</v>
      </c>
      <c r="E6444" s="160" t="s">
        <v>6395</v>
      </c>
      <c r="F6444" s="160" t="s">
        <v>110</v>
      </c>
      <c r="G6444" s="160" t="s">
        <v>124</v>
      </c>
      <c r="H6444" s="160" t="s">
        <v>6393</v>
      </c>
      <c r="I6444" s="160" t="e" cm="1">
        <f t="array" ref="I6444">INDEX('2.1.trackMPD'!K:K/(24*60*60),
       MATCH(1,
             (A6444='2.1.trackMPD'!A:A)*
             (C6444='2.1.trackMPD'!D:D)*
             (D6444/10^6='2.1.trackMPD'!H:H)*
             (E6444='2.1.trackMPD'!F:F),
0))</f>
        <v>#N/A</v>
      </c>
    </row>
    <row r="6445" spans="1:9" x14ac:dyDescent="0.2">
      <c r="A6445" s="160" t="s">
        <v>30</v>
      </c>
      <c r="B6445" s="160" t="s">
        <v>166</v>
      </c>
      <c r="C6445" s="160">
        <f>_xlfn.XLOOKUP(B6445,'2.1.trackMPD'!$R$7:$R$29,'2.1.trackMPD'!$T$7:$T$29)</f>
        <v>5</v>
      </c>
      <c r="D6445" s="160">
        <v>10</v>
      </c>
      <c r="E6445" s="160" t="s">
        <v>6395</v>
      </c>
      <c r="F6445" s="160" t="s">
        <v>110</v>
      </c>
      <c r="G6445" s="160" t="s">
        <v>140</v>
      </c>
      <c r="H6445" s="160" t="s">
        <v>6393</v>
      </c>
      <c r="I6445" s="160" t="e" cm="1">
        <f t="array" ref="I6445">INDEX('2.1.trackMPD'!L:L/(24*60*60),
       MATCH(1,
             (A6445='2.1.trackMPD'!A:A)*
             (C6445='2.1.trackMPD'!D:D)*
             (D6445/10^6='2.1.trackMPD'!H:H)*
             (E6445='2.1.trackMPD'!F:F),
0))</f>
        <v>#N/A</v>
      </c>
    </row>
    <row r="6446" spans="1:9" x14ac:dyDescent="0.2">
      <c r="A6446" s="160" t="s">
        <v>30</v>
      </c>
      <c r="B6446" s="160" t="s">
        <v>166</v>
      </c>
      <c r="C6446" s="160">
        <f>_xlfn.XLOOKUP(B6446,'2.1.trackMPD'!$R$7:$R$29,'2.1.trackMPD'!$T$7:$T$29)</f>
        <v>5</v>
      </c>
      <c r="D6446" s="160">
        <v>100</v>
      </c>
      <c r="E6446" s="160" t="s">
        <v>6395</v>
      </c>
      <c r="F6446" s="160" t="s">
        <v>110</v>
      </c>
      <c r="G6446" s="160" t="s">
        <v>124</v>
      </c>
      <c r="H6446" s="160" t="s">
        <v>6392</v>
      </c>
      <c r="I6446" s="160" t="e" cm="1">
        <f t="array" ref="I6446">INDEX('2.1.trackMPD'!I:I/(24*60*60),
       MATCH(1,
             (A6446='2.1.trackMPD'!A:A)*
             (C6446='2.1.trackMPD'!D:D)*
             (D6446/10^6='2.1.trackMPD'!H:H)*
             (E6446='2.1.trackMPD'!F:F),
0))</f>
        <v>#N/A</v>
      </c>
    </row>
    <row r="6447" spans="1:9" x14ac:dyDescent="0.2">
      <c r="A6447" s="160" t="s">
        <v>30</v>
      </c>
      <c r="B6447" s="160" t="s">
        <v>166</v>
      </c>
      <c r="C6447" s="160">
        <f>_xlfn.XLOOKUP(B6447,'2.1.trackMPD'!$R$7:$R$29,'2.1.trackMPD'!$T$7:$T$29)</f>
        <v>5</v>
      </c>
      <c r="D6447" s="160">
        <v>100</v>
      </c>
      <c r="E6447" s="160" t="s">
        <v>6395</v>
      </c>
      <c r="F6447" s="160" t="s">
        <v>110</v>
      </c>
      <c r="G6447" s="160" t="s">
        <v>140</v>
      </c>
      <c r="H6447" s="160" t="s">
        <v>6392</v>
      </c>
      <c r="I6447" s="160" t="e" cm="1">
        <f t="array" ref="I6447">INDEX('2.1.trackMPD'!J:J/(24*60*60),
       MATCH(1,
             (A6447='2.1.trackMPD'!A:A)*
             (C6447='2.1.trackMPD'!D:D)*
             (D6447/10^6='2.1.trackMPD'!H:H)*
             (E6447='2.1.trackMPD'!F:F),
0))</f>
        <v>#N/A</v>
      </c>
    </row>
    <row r="6448" spans="1:9" x14ac:dyDescent="0.2">
      <c r="A6448" s="160" t="s">
        <v>30</v>
      </c>
      <c r="B6448" s="160" t="s">
        <v>166</v>
      </c>
      <c r="C6448" s="160">
        <f>_xlfn.XLOOKUP(B6448,'2.1.trackMPD'!$R$7:$R$29,'2.1.trackMPD'!$T$7:$T$29)</f>
        <v>5</v>
      </c>
      <c r="D6448" s="160">
        <v>100</v>
      </c>
      <c r="E6448" s="160" t="s">
        <v>6395</v>
      </c>
      <c r="F6448" s="160" t="s">
        <v>110</v>
      </c>
      <c r="G6448" s="160" t="s">
        <v>124</v>
      </c>
      <c r="H6448" s="160" t="s">
        <v>6393</v>
      </c>
      <c r="I6448" s="160" t="e" cm="1">
        <f t="array" ref="I6448">INDEX('2.1.trackMPD'!K:K/(24*60*60),
       MATCH(1,
             (A6448='2.1.trackMPD'!A:A)*
             (C6448='2.1.trackMPD'!D:D)*
             (D6448/10^6='2.1.trackMPD'!H:H)*
             (E6448='2.1.trackMPD'!F:F),
0))</f>
        <v>#N/A</v>
      </c>
    </row>
    <row r="6449" spans="1:9" x14ac:dyDescent="0.2">
      <c r="A6449" s="160" t="s">
        <v>30</v>
      </c>
      <c r="B6449" s="160" t="s">
        <v>166</v>
      </c>
      <c r="C6449" s="160">
        <f>_xlfn.XLOOKUP(B6449,'2.1.trackMPD'!$R$7:$R$29,'2.1.trackMPD'!$T$7:$T$29)</f>
        <v>5</v>
      </c>
      <c r="D6449" s="160">
        <v>100</v>
      </c>
      <c r="E6449" s="160" t="s">
        <v>6395</v>
      </c>
      <c r="F6449" s="160" t="s">
        <v>110</v>
      </c>
      <c r="G6449" s="160" t="s">
        <v>140</v>
      </c>
      <c r="H6449" s="160" t="s">
        <v>6393</v>
      </c>
      <c r="I6449" s="160" t="e" cm="1">
        <f t="array" ref="I6449">INDEX('2.1.trackMPD'!L:L/(24*60*60),
       MATCH(1,
             (A6449='2.1.trackMPD'!A:A)*
             (C6449='2.1.trackMPD'!D:D)*
             (D6449/10^6='2.1.trackMPD'!H:H)*
             (E6449='2.1.trackMPD'!F:F),
0))</f>
        <v>#N/A</v>
      </c>
    </row>
    <row r="6450" spans="1:9" x14ac:dyDescent="0.2">
      <c r="A6450" s="160" t="s">
        <v>30</v>
      </c>
      <c r="B6450" s="160" t="s">
        <v>10</v>
      </c>
      <c r="C6450" s="160">
        <f>_xlfn.XLOOKUP(B6450,'2.1.trackMPD'!$R$7:$R$29,'2.1.trackMPD'!$T$7:$T$29)</f>
        <v>5</v>
      </c>
      <c r="D6450" s="160">
        <v>1</v>
      </c>
      <c r="E6450" s="160" t="s">
        <v>6390</v>
      </c>
      <c r="F6450" s="160" t="s">
        <v>110</v>
      </c>
      <c r="G6450" s="160" t="s">
        <v>124</v>
      </c>
      <c r="H6450" s="160" t="s">
        <v>6392</v>
      </c>
      <c r="I6450" s="160" cm="1">
        <f t="array" ref="I6450">INDEX('2.1.trackMPD'!I:I/(24*60*60),
       MATCH(1,
             (A6450='2.1.trackMPD'!A:A)*
             (C6450='2.1.trackMPD'!D:D)*
             (D6450/10^6='2.1.trackMPD'!H:H)*
             (E6450='2.1.trackMPD'!F:F),
0))</f>
        <v>3.3016782407407408E-7</v>
      </c>
    </row>
    <row r="6451" spans="1:9" x14ac:dyDescent="0.2">
      <c r="A6451" s="160" t="s">
        <v>30</v>
      </c>
      <c r="B6451" s="160" t="s">
        <v>10</v>
      </c>
      <c r="C6451" s="160">
        <f>_xlfn.XLOOKUP(B6451,'2.1.trackMPD'!$R$7:$R$29,'2.1.trackMPD'!$T$7:$T$29)</f>
        <v>5</v>
      </c>
      <c r="D6451" s="160">
        <v>1</v>
      </c>
      <c r="E6451" s="160" t="s">
        <v>6390</v>
      </c>
      <c r="F6451" s="160" t="s">
        <v>110</v>
      </c>
      <c r="G6451" s="160" t="s">
        <v>140</v>
      </c>
      <c r="H6451" s="160" t="s">
        <v>6392</v>
      </c>
      <c r="I6451" s="160" cm="1">
        <f t="array" ref="I6451">INDEX('2.1.trackMPD'!J:J/(24*60*60),
       MATCH(1,
             (A6451='2.1.trackMPD'!A:A)*
             (C6451='2.1.trackMPD'!D:D)*
             (D6451/10^6='2.1.trackMPD'!H:H)*
             (E6451='2.1.trackMPD'!F:F),
0))</f>
        <v>9.5092767939814814E-6</v>
      </c>
    </row>
    <row r="6452" spans="1:9" x14ac:dyDescent="0.2">
      <c r="A6452" s="160" t="s">
        <v>30</v>
      </c>
      <c r="B6452" s="160" t="s">
        <v>10</v>
      </c>
      <c r="C6452" s="160">
        <f>_xlfn.XLOOKUP(B6452,'2.1.trackMPD'!$R$7:$R$29,'2.1.trackMPD'!$T$7:$T$29)</f>
        <v>5</v>
      </c>
      <c r="D6452" s="160">
        <v>1</v>
      </c>
      <c r="E6452" s="160" t="s">
        <v>6390</v>
      </c>
      <c r="F6452" s="160" t="s">
        <v>110</v>
      </c>
      <c r="G6452" s="160" t="s">
        <v>124</v>
      </c>
      <c r="H6452" s="160" t="s">
        <v>6393</v>
      </c>
      <c r="I6452" s="160" cm="1">
        <f t="array" ref="I6452">INDEX('2.1.trackMPD'!K:K/(24*60*60),
       MATCH(1,
             (A6452='2.1.trackMPD'!A:A)*
             (C6452='2.1.trackMPD'!D:D)*
             (D6452/10^6='2.1.trackMPD'!H:H)*
             (E6452='2.1.trackMPD'!F:F),
0))</f>
        <v>1.995529976851852E-7</v>
      </c>
    </row>
    <row r="6453" spans="1:9" x14ac:dyDescent="0.2">
      <c r="A6453" s="160" t="s">
        <v>30</v>
      </c>
      <c r="B6453" s="160" t="s">
        <v>10</v>
      </c>
      <c r="C6453" s="160">
        <f>_xlfn.XLOOKUP(B6453,'2.1.trackMPD'!$R$7:$R$29,'2.1.trackMPD'!$T$7:$T$29)</f>
        <v>5</v>
      </c>
      <c r="D6453" s="160">
        <v>1</v>
      </c>
      <c r="E6453" s="160" t="s">
        <v>6390</v>
      </c>
      <c r="F6453" s="160" t="s">
        <v>110</v>
      </c>
      <c r="G6453" s="160" t="s">
        <v>140</v>
      </c>
      <c r="H6453" s="160" t="s">
        <v>6393</v>
      </c>
      <c r="I6453" s="160" cm="1">
        <f t="array" ref="I6453">INDEX('2.1.trackMPD'!L:L/(24*60*60),
       MATCH(1,
             (A6453='2.1.trackMPD'!A:A)*
             (C6453='2.1.trackMPD'!D:D)*
             (D6453/10^6='2.1.trackMPD'!H:H)*
             (E6453='2.1.trackMPD'!F:F),
0))</f>
        <v>3.8035281249999997E-7</v>
      </c>
    </row>
    <row r="6454" spans="1:9" x14ac:dyDescent="0.2">
      <c r="A6454" s="160" t="s">
        <v>30</v>
      </c>
      <c r="B6454" s="160" t="s">
        <v>10</v>
      </c>
      <c r="C6454" s="160">
        <f>_xlfn.XLOOKUP(B6454,'2.1.trackMPD'!$R$7:$R$29,'2.1.trackMPD'!$T$7:$T$29)</f>
        <v>5</v>
      </c>
      <c r="D6454" s="160">
        <v>10</v>
      </c>
      <c r="E6454" s="160" t="s">
        <v>6390</v>
      </c>
      <c r="F6454" s="160" t="s">
        <v>110</v>
      </c>
      <c r="G6454" s="160" t="s">
        <v>124</v>
      </c>
      <c r="H6454" s="160" t="s">
        <v>6392</v>
      </c>
      <c r="I6454" s="160" cm="1">
        <f t="array" ref="I6454">INDEX('2.1.trackMPD'!I:I/(24*60*60),
       MATCH(1,
             (A6454='2.1.trackMPD'!A:A)*
             (C6454='2.1.trackMPD'!D:D)*
             (D6454/10^6='2.1.trackMPD'!H:H)*
             (E6454='2.1.trackMPD'!F:F),
0))</f>
        <v>1.9224372800925927E-6</v>
      </c>
    </row>
    <row r="6455" spans="1:9" x14ac:dyDescent="0.2">
      <c r="A6455" s="160" t="s">
        <v>30</v>
      </c>
      <c r="B6455" s="160" t="s">
        <v>10</v>
      </c>
      <c r="C6455" s="160">
        <f>_xlfn.XLOOKUP(B6455,'2.1.trackMPD'!$R$7:$R$29,'2.1.trackMPD'!$T$7:$T$29)</f>
        <v>5</v>
      </c>
      <c r="D6455" s="160">
        <v>10</v>
      </c>
      <c r="E6455" s="160" t="s">
        <v>6390</v>
      </c>
      <c r="F6455" s="160" t="s">
        <v>110</v>
      </c>
      <c r="G6455" s="160" t="s">
        <v>140</v>
      </c>
      <c r="H6455" s="160" t="s">
        <v>6392</v>
      </c>
      <c r="I6455" s="160" cm="1">
        <f t="array" ref="I6455">INDEX('2.1.trackMPD'!J:J/(24*60*60),
       MATCH(1,
             (A6455='2.1.trackMPD'!A:A)*
             (C6455='2.1.trackMPD'!D:D)*
             (D6455/10^6='2.1.trackMPD'!H:H)*
             (E6455='2.1.trackMPD'!F:F),
0))</f>
        <v>1.3926816747685185E-5</v>
      </c>
    </row>
    <row r="6456" spans="1:9" x14ac:dyDescent="0.2">
      <c r="A6456" s="160" t="s">
        <v>30</v>
      </c>
      <c r="B6456" s="160" t="s">
        <v>10</v>
      </c>
      <c r="C6456" s="160">
        <f>_xlfn.XLOOKUP(B6456,'2.1.trackMPD'!$R$7:$R$29,'2.1.trackMPD'!$T$7:$T$29)</f>
        <v>5</v>
      </c>
      <c r="D6456" s="160">
        <v>10</v>
      </c>
      <c r="E6456" s="160" t="s">
        <v>6390</v>
      </c>
      <c r="F6456" s="160" t="s">
        <v>110</v>
      </c>
      <c r="G6456" s="160" t="s">
        <v>124</v>
      </c>
      <c r="H6456" s="160" t="s">
        <v>6393</v>
      </c>
      <c r="I6456" s="160" cm="1">
        <f t="array" ref="I6456">INDEX('2.1.trackMPD'!K:K/(24*60*60),
       MATCH(1,
             (A6456='2.1.trackMPD'!A:A)*
             (C6456='2.1.trackMPD'!D:D)*
             (D6456/10^6='2.1.trackMPD'!H:H)*
             (E6456='2.1.trackMPD'!F:F),
0))</f>
        <v>1.215623125E-6</v>
      </c>
    </row>
    <row r="6457" spans="1:9" x14ac:dyDescent="0.2">
      <c r="A6457" s="160" t="s">
        <v>30</v>
      </c>
      <c r="B6457" s="160" t="s">
        <v>10</v>
      </c>
      <c r="C6457" s="160">
        <f>_xlfn.XLOOKUP(B6457,'2.1.trackMPD'!$R$7:$R$29,'2.1.trackMPD'!$T$7:$T$29)</f>
        <v>5</v>
      </c>
      <c r="D6457" s="160">
        <v>10</v>
      </c>
      <c r="E6457" s="160" t="s">
        <v>6390</v>
      </c>
      <c r="F6457" s="160" t="s">
        <v>110</v>
      </c>
      <c r="G6457" s="160" t="s">
        <v>140</v>
      </c>
      <c r="H6457" s="160" t="s">
        <v>6393</v>
      </c>
      <c r="I6457" s="160" cm="1">
        <f t="array" ref="I6457">INDEX('2.1.trackMPD'!L:L/(24*60*60),
       MATCH(1,
             (A6457='2.1.trackMPD'!A:A)*
             (C6457='2.1.trackMPD'!D:D)*
             (D6457/10^6='2.1.trackMPD'!H:H)*
             (E6457='2.1.trackMPD'!F:F),
0))</f>
        <v>3.906860416666667E-7</v>
      </c>
    </row>
    <row r="6458" spans="1:9" x14ac:dyDescent="0.2">
      <c r="A6458" s="160" t="s">
        <v>30</v>
      </c>
      <c r="B6458" s="160" t="s">
        <v>10</v>
      </c>
      <c r="C6458" s="160">
        <f>_xlfn.XLOOKUP(B6458,'2.1.trackMPD'!$R$7:$R$29,'2.1.trackMPD'!$T$7:$T$29)</f>
        <v>5</v>
      </c>
      <c r="D6458" s="160">
        <v>100</v>
      </c>
      <c r="E6458" s="160" t="s">
        <v>6390</v>
      </c>
      <c r="F6458" s="160" t="s">
        <v>110</v>
      </c>
      <c r="G6458" s="160" t="s">
        <v>124</v>
      </c>
      <c r="H6458" s="160" t="s">
        <v>6392</v>
      </c>
      <c r="I6458" s="160" cm="1">
        <f t="array" ref="I6458">INDEX('2.1.trackMPD'!I:I/(24*60*60),
       MATCH(1,
             (A6458='2.1.trackMPD'!A:A)*
             (C6458='2.1.trackMPD'!D:D)*
             (D6458/10^6='2.1.trackMPD'!H:H)*
             (E6458='2.1.trackMPD'!F:F),
0))</f>
        <v>4.4268663645833333E-5</v>
      </c>
    </row>
    <row r="6459" spans="1:9" x14ac:dyDescent="0.2">
      <c r="A6459" s="160" t="s">
        <v>30</v>
      </c>
      <c r="B6459" s="160" t="s">
        <v>10</v>
      </c>
      <c r="C6459" s="160">
        <f>_xlfn.XLOOKUP(B6459,'2.1.trackMPD'!$R$7:$R$29,'2.1.trackMPD'!$T$7:$T$29)</f>
        <v>5</v>
      </c>
      <c r="D6459" s="160">
        <v>100</v>
      </c>
      <c r="E6459" s="160" t="s">
        <v>6390</v>
      </c>
      <c r="F6459" s="160" t="s">
        <v>110</v>
      </c>
      <c r="G6459" s="160" t="s">
        <v>140</v>
      </c>
      <c r="H6459" s="160" t="s">
        <v>6392</v>
      </c>
      <c r="I6459" s="160" cm="1">
        <f t="array" ref="I6459">INDEX('2.1.trackMPD'!J:J/(24*60*60),
       MATCH(1,
             (A6459='2.1.trackMPD'!A:A)*
             (C6459='2.1.trackMPD'!D:D)*
             (D6459/10^6='2.1.trackMPD'!H:H)*
             (E6459='2.1.trackMPD'!F:F),
0))</f>
        <v>2.8964828981481482E-4</v>
      </c>
    </row>
    <row r="6460" spans="1:9" x14ac:dyDescent="0.2">
      <c r="A6460" s="160" t="s">
        <v>30</v>
      </c>
      <c r="B6460" s="160" t="s">
        <v>10</v>
      </c>
      <c r="C6460" s="160">
        <f>_xlfn.XLOOKUP(B6460,'2.1.trackMPD'!$R$7:$R$29,'2.1.trackMPD'!$T$7:$T$29)</f>
        <v>5</v>
      </c>
      <c r="D6460" s="160">
        <v>100</v>
      </c>
      <c r="E6460" s="160" t="s">
        <v>6390</v>
      </c>
      <c r="F6460" s="160" t="s">
        <v>110</v>
      </c>
      <c r="G6460" s="160" t="s">
        <v>124</v>
      </c>
      <c r="H6460" s="160" t="s">
        <v>6393</v>
      </c>
      <c r="I6460" s="160" cm="1">
        <f t="array" ref="I6460">INDEX('2.1.trackMPD'!K:K/(24*60*60),
       MATCH(1,
             (A6460='2.1.trackMPD'!A:A)*
             (C6460='2.1.trackMPD'!D:D)*
             (D6460/10^6='2.1.trackMPD'!H:H)*
             (E6460='2.1.trackMPD'!F:F),
0))</f>
        <v>0</v>
      </c>
    </row>
    <row r="6461" spans="1:9" x14ac:dyDescent="0.2">
      <c r="A6461" s="160" t="s">
        <v>30</v>
      </c>
      <c r="B6461" s="160" t="s">
        <v>10</v>
      </c>
      <c r="C6461" s="160">
        <f>_xlfn.XLOOKUP(B6461,'2.1.trackMPD'!$R$7:$R$29,'2.1.trackMPD'!$T$7:$T$29)</f>
        <v>5</v>
      </c>
      <c r="D6461" s="160">
        <v>100</v>
      </c>
      <c r="E6461" s="160" t="s">
        <v>6390</v>
      </c>
      <c r="F6461" s="160" t="s">
        <v>110</v>
      </c>
      <c r="G6461" s="160" t="s">
        <v>140</v>
      </c>
      <c r="H6461" s="160" t="s">
        <v>6393</v>
      </c>
      <c r="I6461" s="160" cm="1">
        <f t="array" ref="I6461">INDEX('2.1.trackMPD'!L:L/(24*60*60),
       MATCH(1,
             (A6461='2.1.trackMPD'!A:A)*
             (C6461='2.1.trackMPD'!D:D)*
             (D6461/10^6='2.1.trackMPD'!H:H)*
             (E6461='2.1.trackMPD'!F:F),
0))</f>
        <v>0</v>
      </c>
    </row>
    <row r="6462" spans="1:9" x14ac:dyDescent="0.2">
      <c r="A6462" s="160" t="s">
        <v>30</v>
      </c>
      <c r="B6462" s="160" t="s">
        <v>10</v>
      </c>
      <c r="C6462" s="160">
        <f>_xlfn.XLOOKUP(B6462,'2.1.trackMPD'!$R$7:$R$29,'2.1.trackMPD'!$T$7:$T$29)</f>
        <v>5</v>
      </c>
      <c r="D6462" s="160">
        <v>1000</v>
      </c>
      <c r="E6462" s="160" t="s">
        <v>6390</v>
      </c>
      <c r="F6462" s="160" t="s">
        <v>110</v>
      </c>
      <c r="G6462" s="160" t="s">
        <v>124</v>
      </c>
      <c r="H6462" s="160" t="s">
        <v>6392</v>
      </c>
      <c r="I6462" s="160" cm="1">
        <f t="array" ref="I6462">INDEX('2.1.trackMPD'!I:I/(24*60*60),
       MATCH(1,
             (A6462='2.1.trackMPD'!A:A)*
             (C6462='2.1.trackMPD'!D:D)*
             (D6462/10^6='2.1.trackMPD'!H:H)*
             (E6462='2.1.trackMPD'!F:F),
0))</f>
        <v>0.16732511226851851</v>
      </c>
    </row>
    <row r="6463" spans="1:9" x14ac:dyDescent="0.2">
      <c r="A6463" s="160" t="s">
        <v>30</v>
      </c>
      <c r="B6463" s="160" t="s">
        <v>10</v>
      </c>
      <c r="C6463" s="160">
        <f>_xlfn.XLOOKUP(B6463,'2.1.trackMPD'!$R$7:$R$29,'2.1.trackMPD'!$T$7:$T$29)</f>
        <v>5</v>
      </c>
      <c r="D6463" s="160">
        <v>1000</v>
      </c>
      <c r="E6463" s="160" t="s">
        <v>6390</v>
      </c>
      <c r="F6463" s="160" t="s">
        <v>110</v>
      </c>
      <c r="G6463" s="160" t="s">
        <v>140</v>
      </c>
      <c r="H6463" s="160" t="s">
        <v>6392</v>
      </c>
      <c r="I6463" s="160" cm="1">
        <f t="array" ref="I6463">INDEX('2.1.trackMPD'!J:J/(24*60*60),
       MATCH(1,
             (A6463='2.1.trackMPD'!A:A)*
             (C6463='2.1.trackMPD'!D:D)*
             (D6463/10^6='2.1.trackMPD'!H:H)*
             (E6463='2.1.trackMPD'!F:F),
0))</f>
        <v>1.2481089861111112E-2</v>
      </c>
    </row>
    <row r="6464" spans="1:9" x14ac:dyDescent="0.2">
      <c r="A6464" s="160" t="s">
        <v>30</v>
      </c>
      <c r="B6464" s="160" t="s">
        <v>10</v>
      </c>
      <c r="C6464" s="160">
        <f>_xlfn.XLOOKUP(B6464,'2.1.trackMPD'!$R$7:$R$29,'2.1.trackMPD'!$T$7:$T$29)</f>
        <v>5</v>
      </c>
      <c r="D6464" s="160">
        <v>1000</v>
      </c>
      <c r="E6464" s="160" t="s">
        <v>6390</v>
      </c>
      <c r="F6464" s="160" t="s">
        <v>110</v>
      </c>
      <c r="G6464" s="160" t="s">
        <v>124</v>
      </c>
      <c r="H6464" s="160" t="s">
        <v>6393</v>
      </c>
      <c r="I6464" s="160" cm="1">
        <f t="array" ref="I6464">INDEX('2.1.trackMPD'!K:K/(24*60*60),
       MATCH(1,
             (A6464='2.1.trackMPD'!A:A)*
             (C6464='2.1.trackMPD'!D:D)*
             (D6464/10^6='2.1.trackMPD'!H:H)*
             (E6464='2.1.trackMPD'!F:F),
0))</f>
        <v>0</v>
      </c>
    </row>
    <row r="6465" spans="1:9" x14ac:dyDescent="0.2">
      <c r="A6465" s="160" t="s">
        <v>30</v>
      </c>
      <c r="B6465" s="160" t="s">
        <v>10</v>
      </c>
      <c r="C6465" s="160">
        <f>_xlfn.XLOOKUP(B6465,'2.1.trackMPD'!$R$7:$R$29,'2.1.trackMPD'!$T$7:$T$29)</f>
        <v>5</v>
      </c>
      <c r="D6465" s="160">
        <v>1000</v>
      </c>
      <c r="E6465" s="160" t="s">
        <v>6390</v>
      </c>
      <c r="F6465" s="160" t="s">
        <v>110</v>
      </c>
      <c r="G6465" s="160" t="s">
        <v>140</v>
      </c>
      <c r="H6465" s="160" t="s">
        <v>6393</v>
      </c>
      <c r="I6465" s="160" cm="1">
        <f t="array" ref="I6465">INDEX('2.1.trackMPD'!L:L/(24*60*60),
       MATCH(1,
             (A6465='2.1.trackMPD'!A:A)*
             (C6465='2.1.trackMPD'!D:D)*
             (D6465/10^6='2.1.trackMPD'!H:H)*
             (E6465='2.1.trackMPD'!F:F),
0))</f>
        <v>0</v>
      </c>
    </row>
    <row r="6466" spans="1:9" x14ac:dyDescent="0.2">
      <c r="A6466" s="160" t="s">
        <v>30</v>
      </c>
      <c r="B6466" s="160" t="s">
        <v>10</v>
      </c>
      <c r="C6466" s="160">
        <f>_xlfn.XLOOKUP(B6466,'2.1.trackMPD'!$R$7:$R$29,'2.1.trackMPD'!$T$7:$T$29)</f>
        <v>5</v>
      </c>
      <c r="D6466" s="160">
        <v>5000</v>
      </c>
      <c r="E6466" s="160" t="s">
        <v>6390</v>
      </c>
      <c r="F6466" s="160" t="s">
        <v>110</v>
      </c>
      <c r="G6466" s="160" t="s">
        <v>124</v>
      </c>
      <c r="H6466" s="160" t="s">
        <v>6392</v>
      </c>
      <c r="I6466" s="160" cm="1">
        <f t="array" ref="I6466">INDEX('2.1.trackMPD'!I:I/(24*60*60),
       MATCH(1,
             (A6466='2.1.trackMPD'!A:A)*
             (C6466='2.1.trackMPD'!D:D)*
             (D6466/10^6='2.1.trackMPD'!H:H)*
             (E6466='2.1.trackMPD'!F:F),
0))</f>
        <v>5.1918404791666672</v>
      </c>
    </row>
    <row r="6467" spans="1:9" x14ac:dyDescent="0.2">
      <c r="A6467" s="160" t="s">
        <v>30</v>
      </c>
      <c r="B6467" s="160" t="s">
        <v>10</v>
      </c>
      <c r="C6467" s="160">
        <f>_xlfn.XLOOKUP(B6467,'2.1.trackMPD'!$R$7:$R$29,'2.1.trackMPD'!$T$7:$T$29)</f>
        <v>5</v>
      </c>
      <c r="D6467" s="160">
        <v>5000</v>
      </c>
      <c r="E6467" s="160" t="s">
        <v>6390</v>
      </c>
      <c r="F6467" s="160" t="s">
        <v>110</v>
      </c>
      <c r="G6467" s="160" t="s">
        <v>140</v>
      </c>
      <c r="H6467" s="160" t="s">
        <v>6392</v>
      </c>
      <c r="I6467" s="160" cm="1">
        <f t="array" ref="I6467">INDEX('2.1.trackMPD'!J:J/(24*60*60),
       MATCH(1,
             (A6467='2.1.trackMPD'!A:A)*
             (C6467='2.1.trackMPD'!D:D)*
             (D6467/10^6='2.1.trackMPD'!H:H)*
             (E6467='2.1.trackMPD'!F:F),
0))</f>
        <v>6.9507521122685184E-2</v>
      </c>
    </row>
    <row r="6468" spans="1:9" x14ac:dyDescent="0.2">
      <c r="A6468" s="160" t="s">
        <v>30</v>
      </c>
      <c r="B6468" s="160" t="s">
        <v>10</v>
      </c>
      <c r="C6468" s="160">
        <f>_xlfn.XLOOKUP(B6468,'2.1.trackMPD'!$R$7:$R$29,'2.1.trackMPD'!$T$7:$T$29)</f>
        <v>5</v>
      </c>
      <c r="D6468" s="160">
        <v>5000</v>
      </c>
      <c r="E6468" s="160" t="s">
        <v>6390</v>
      </c>
      <c r="F6468" s="160" t="s">
        <v>110</v>
      </c>
      <c r="G6468" s="160" t="s">
        <v>124</v>
      </c>
      <c r="H6468" s="160" t="s">
        <v>6393</v>
      </c>
      <c r="I6468" s="160" cm="1">
        <f t="array" ref="I6468">INDEX('2.1.trackMPD'!K:K/(24*60*60),
       MATCH(1,
             (A6468='2.1.trackMPD'!A:A)*
             (C6468='2.1.trackMPD'!D:D)*
             (D6468/10^6='2.1.trackMPD'!H:H)*
             (E6468='2.1.trackMPD'!F:F),
0))</f>
        <v>0</v>
      </c>
    </row>
    <row r="6469" spans="1:9" x14ac:dyDescent="0.2">
      <c r="A6469" s="160" t="s">
        <v>30</v>
      </c>
      <c r="B6469" s="160" t="s">
        <v>10</v>
      </c>
      <c r="C6469" s="160">
        <f>_xlfn.XLOOKUP(B6469,'2.1.trackMPD'!$R$7:$R$29,'2.1.trackMPD'!$T$7:$T$29)</f>
        <v>5</v>
      </c>
      <c r="D6469" s="160">
        <v>5000</v>
      </c>
      <c r="E6469" s="160" t="s">
        <v>6390</v>
      </c>
      <c r="F6469" s="160" t="s">
        <v>110</v>
      </c>
      <c r="G6469" s="160" t="s">
        <v>140</v>
      </c>
      <c r="H6469" s="160" t="s">
        <v>6393</v>
      </c>
      <c r="I6469" s="160" cm="1">
        <f t="array" ref="I6469">INDEX('2.1.trackMPD'!L:L/(24*60*60),
       MATCH(1,
             (A6469='2.1.trackMPD'!A:A)*
             (C6469='2.1.trackMPD'!D:D)*
             (D6469/10^6='2.1.trackMPD'!H:H)*
             (E6469='2.1.trackMPD'!F:F),
0))</f>
        <v>0</v>
      </c>
    </row>
    <row r="6470" spans="1:9" x14ac:dyDescent="0.2">
      <c r="A6470" s="160" t="s">
        <v>30</v>
      </c>
      <c r="B6470" s="160" t="s">
        <v>10</v>
      </c>
      <c r="C6470" s="160">
        <f>_xlfn.XLOOKUP(B6470,'2.1.trackMPD'!$R$7:$R$29,'2.1.trackMPD'!$T$7:$T$29)</f>
        <v>5</v>
      </c>
      <c r="D6470" s="160">
        <v>1</v>
      </c>
      <c r="E6470" s="160" t="s">
        <v>6394</v>
      </c>
      <c r="F6470" s="160" t="s">
        <v>110</v>
      </c>
      <c r="G6470" s="160" t="s">
        <v>124</v>
      </c>
      <c r="H6470" s="160" t="s">
        <v>6392</v>
      </c>
      <c r="I6470" s="160" t="e" cm="1">
        <f t="array" ref="I6470">INDEX('2.1.trackMPD'!I:I/(24*60*60),
       MATCH(1,
             (A6470='2.1.trackMPD'!A:A)*
             (C6470='2.1.trackMPD'!D:D)*
             (D6470/10^6='2.1.trackMPD'!H:H)*
             (E6470='2.1.trackMPD'!F:F),
0))</f>
        <v>#N/A</v>
      </c>
    </row>
    <row r="6471" spans="1:9" x14ac:dyDescent="0.2">
      <c r="A6471" s="160" t="s">
        <v>30</v>
      </c>
      <c r="B6471" s="160" t="s">
        <v>10</v>
      </c>
      <c r="C6471" s="160">
        <f>_xlfn.XLOOKUP(B6471,'2.1.trackMPD'!$R$7:$R$29,'2.1.trackMPD'!$T$7:$T$29)</f>
        <v>5</v>
      </c>
      <c r="D6471" s="160">
        <v>1</v>
      </c>
      <c r="E6471" s="160" t="s">
        <v>6394</v>
      </c>
      <c r="F6471" s="160" t="s">
        <v>110</v>
      </c>
      <c r="G6471" s="160" t="s">
        <v>140</v>
      </c>
      <c r="H6471" s="160" t="s">
        <v>6392</v>
      </c>
      <c r="I6471" s="160" t="e" cm="1">
        <f t="array" ref="I6471">INDEX('2.1.trackMPD'!J:J/(24*60*60),
       MATCH(1,
             (A6471='2.1.trackMPD'!A:A)*
             (C6471='2.1.trackMPD'!D:D)*
             (D6471/10^6='2.1.trackMPD'!H:H)*
             (E6471='2.1.trackMPD'!F:F),
0))</f>
        <v>#N/A</v>
      </c>
    </row>
    <row r="6472" spans="1:9" x14ac:dyDescent="0.2">
      <c r="A6472" s="160" t="s">
        <v>30</v>
      </c>
      <c r="B6472" s="160" t="s">
        <v>10</v>
      </c>
      <c r="C6472" s="160">
        <f>_xlfn.XLOOKUP(B6472,'2.1.trackMPD'!$R$7:$R$29,'2.1.trackMPD'!$T$7:$T$29)</f>
        <v>5</v>
      </c>
      <c r="D6472" s="160">
        <v>1</v>
      </c>
      <c r="E6472" s="160" t="s">
        <v>6394</v>
      </c>
      <c r="F6472" s="160" t="s">
        <v>110</v>
      </c>
      <c r="G6472" s="160" t="s">
        <v>124</v>
      </c>
      <c r="H6472" s="160" t="s">
        <v>6393</v>
      </c>
      <c r="I6472" s="160" t="e" cm="1">
        <f t="array" ref="I6472">INDEX('2.1.trackMPD'!K:K/(24*60*60),
       MATCH(1,
             (A6472='2.1.trackMPD'!A:A)*
             (C6472='2.1.trackMPD'!D:D)*
             (D6472/10^6='2.1.trackMPD'!H:H)*
             (E6472='2.1.trackMPD'!F:F),
0))</f>
        <v>#N/A</v>
      </c>
    </row>
    <row r="6473" spans="1:9" x14ac:dyDescent="0.2">
      <c r="A6473" s="160" t="s">
        <v>30</v>
      </c>
      <c r="B6473" s="160" t="s">
        <v>10</v>
      </c>
      <c r="C6473" s="160">
        <f>_xlfn.XLOOKUP(B6473,'2.1.trackMPD'!$R$7:$R$29,'2.1.trackMPD'!$T$7:$T$29)</f>
        <v>5</v>
      </c>
      <c r="D6473" s="160">
        <v>1</v>
      </c>
      <c r="E6473" s="160" t="s">
        <v>6394</v>
      </c>
      <c r="F6473" s="160" t="s">
        <v>110</v>
      </c>
      <c r="G6473" s="160" t="s">
        <v>140</v>
      </c>
      <c r="H6473" s="160" t="s">
        <v>6393</v>
      </c>
      <c r="I6473" s="160" t="e" cm="1">
        <f t="array" ref="I6473">INDEX('2.1.trackMPD'!L:L/(24*60*60),
       MATCH(1,
             (A6473='2.1.trackMPD'!A:A)*
             (C6473='2.1.trackMPD'!D:D)*
             (D6473/10^6='2.1.trackMPD'!H:H)*
             (E6473='2.1.trackMPD'!F:F),
0))</f>
        <v>#N/A</v>
      </c>
    </row>
    <row r="6474" spans="1:9" x14ac:dyDescent="0.2">
      <c r="A6474" s="160" t="s">
        <v>30</v>
      </c>
      <c r="B6474" s="160" t="s">
        <v>10</v>
      </c>
      <c r="C6474" s="160">
        <f>_xlfn.XLOOKUP(B6474,'2.1.trackMPD'!$R$7:$R$29,'2.1.trackMPD'!$T$7:$T$29)</f>
        <v>5</v>
      </c>
      <c r="D6474" s="160">
        <v>10</v>
      </c>
      <c r="E6474" s="160" t="s">
        <v>6394</v>
      </c>
      <c r="F6474" s="160" t="s">
        <v>110</v>
      </c>
      <c r="G6474" s="160" t="s">
        <v>124</v>
      </c>
      <c r="H6474" s="160" t="s">
        <v>6392</v>
      </c>
      <c r="I6474" s="160" t="e" cm="1">
        <f t="array" ref="I6474">INDEX('2.1.trackMPD'!I:I/(24*60*60),
       MATCH(1,
             (A6474='2.1.trackMPD'!A:A)*
             (C6474='2.1.trackMPD'!D:D)*
             (D6474/10^6='2.1.trackMPD'!H:H)*
             (E6474='2.1.trackMPD'!F:F),
0))</f>
        <v>#N/A</v>
      </c>
    </row>
    <row r="6475" spans="1:9" x14ac:dyDescent="0.2">
      <c r="A6475" s="160" t="s">
        <v>30</v>
      </c>
      <c r="B6475" s="160" t="s">
        <v>10</v>
      </c>
      <c r="C6475" s="160">
        <f>_xlfn.XLOOKUP(B6475,'2.1.trackMPD'!$R$7:$R$29,'2.1.trackMPD'!$T$7:$T$29)</f>
        <v>5</v>
      </c>
      <c r="D6475" s="160">
        <v>10</v>
      </c>
      <c r="E6475" s="160" t="s">
        <v>6394</v>
      </c>
      <c r="F6475" s="160" t="s">
        <v>110</v>
      </c>
      <c r="G6475" s="160" t="s">
        <v>140</v>
      </c>
      <c r="H6475" s="160" t="s">
        <v>6392</v>
      </c>
      <c r="I6475" s="160" t="e" cm="1">
        <f t="array" ref="I6475">INDEX('2.1.trackMPD'!J:J/(24*60*60),
       MATCH(1,
             (A6475='2.1.trackMPD'!A:A)*
             (C6475='2.1.trackMPD'!D:D)*
             (D6475/10^6='2.1.trackMPD'!H:H)*
             (E6475='2.1.trackMPD'!F:F),
0))</f>
        <v>#N/A</v>
      </c>
    </row>
    <row r="6476" spans="1:9" x14ac:dyDescent="0.2">
      <c r="A6476" s="160" t="s">
        <v>30</v>
      </c>
      <c r="B6476" s="160" t="s">
        <v>10</v>
      </c>
      <c r="C6476" s="160">
        <f>_xlfn.XLOOKUP(B6476,'2.1.trackMPD'!$R$7:$R$29,'2.1.trackMPD'!$T$7:$T$29)</f>
        <v>5</v>
      </c>
      <c r="D6476" s="160">
        <v>10</v>
      </c>
      <c r="E6476" s="160" t="s">
        <v>6394</v>
      </c>
      <c r="F6476" s="160" t="s">
        <v>110</v>
      </c>
      <c r="G6476" s="160" t="s">
        <v>124</v>
      </c>
      <c r="H6476" s="160" t="s">
        <v>6393</v>
      </c>
      <c r="I6476" s="160" t="e" cm="1">
        <f t="array" ref="I6476">INDEX('2.1.trackMPD'!K:K/(24*60*60),
       MATCH(1,
             (A6476='2.1.trackMPD'!A:A)*
             (C6476='2.1.trackMPD'!D:D)*
             (D6476/10^6='2.1.trackMPD'!H:H)*
             (E6476='2.1.trackMPD'!F:F),
0))</f>
        <v>#N/A</v>
      </c>
    </row>
    <row r="6477" spans="1:9" x14ac:dyDescent="0.2">
      <c r="A6477" s="160" t="s">
        <v>30</v>
      </c>
      <c r="B6477" s="160" t="s">
        <v>10</v>
      </c>
      <c r="C6477" s="160">
        <f>_xlfn.XLOOKUP(B6477,'2.1.trackMPD'!$R$7:$R$29,'2.1.trackMPD'!$T$7:$T$29)</f>
        <v>5</v>
      </c>
      <c r="D6477" s="160">
        <v>10</v>
      </c>
      <c r="E6477" s="160" t="s">
        <v>6394</v>
      </c>
      <c r="F6477" s="160" t="s">
        <v>110</v>
      </c>
      <c r="G6477" s="160" t="s">
        <v>140</v>
      </c>
      <c r="H6477" s="160" t="s">
        <v>6393</v>
      </c>
      <c r="I6477" s="160" t="e" cm="1">
        <f t="array" ref="I6477">INDEX('2.1.trackMPD'!L:L/(24*60*60),
       MATCH(1,
             (A6477='2.1.trackMPD'!A:A)*
             (C6477='2.1.trackMPD'!D:D)*
             (D6477/10^6='2.1.trackMPD'!H:H)*
             (E6477='2.1.trackMPD'!F:F),
0))</f>
        <v>#N/A</v>
      </c>
    </row>
    <row r="6478" spans="1:9" x14ac:dyDescent="0.2">
      <c r="A6478" s="160" t="s">
        <v>30</v>
      </c>
      <c r="B6478" s="160" t="s">
        <v>10</v>
      </c>
      <c r="C6478" s="160">
        <f>_xlfn.XLOOKUP(B6478,'2.1.trackMPD'!$R$7:$R$29,'2.1.trackMPD'!$T$7:$T$29)</f>
        <v>5</v>
      </c>
      <c r="D6478" s="160">
        <v>100</v>
      </c>
      <c r="E6478" s="160" t="s">
        <v>6394</v>
      </c>
      <c r="F6478" s="160" t="s">
        <v>110</v>
      </c>
      <c r="G6478" s="160" t="s">
        <v>124</v>
      </c>
      <c r="H6478" s="160" t="s">
        <v>6392</v>
      </c>
      <c r="I6478" s="160" t="e" cm="1">
        <f t="array" ref="I6478">INDEX('2.1.trackMPD'!I:I/(24*60*60),
       MATCH(1,
             (A6478='2.1.trackMPD'!A:A)*
             (C6478='2.1.trackMPD'!D:D)*
             (D6478/10^6='2.1.trackMPD'!H:H)*
             (E6478='2.1.trackMPD'!F:F),
0))</f>
        <v>#N/A</v>
      </c>
    </row>
    <row r="6479" spans="1:9" x14ac:dyDescent="0.2">
      <c r="A6479" s="160" t="s">
        <v>30</v>
      </c>
      <c r="B6479" s="160" t="s">
        <v>10</v>
      </c>
      <c r="C6479" s="160">
        <f>_xlfn.XLOOKUP(B6479,'2.1.trackMPD'!$R$7:$R$29,'2.1.trackMPD'!$T$7:$T$29)</f>
        <v>5</v>
      </c>
      <c r="D6479" s="160">
        <v>100</v>
      </c>
      <c r="E6479" s="160" t="s">
        <v>6394</v>
      </c>
      <c r="F6479" s="160" t="s">
        <v>110</v>
      </c>
      <c r="G6479" s="160" t="s">
        <v>140</v>
      </c>
      <c r="H6479" s="160" t="s">
        <v>6392</v>
      </c>
      <c r="I6479" s="160" t="e" cm="1">
        <f t="array" ref="I6479">INDEX('2.1.trackMPD'!J:J/(24*60*60),
       MATCH(1,
             (A6479='2.1.trackMPD'!A:A)*
             (C6479='2.1.trackMPD'!D:D)*
             (D6479/10^6='2.1.trackMPD'!H:H)*
             (E6479='2.1.trackMPD'!F:F),
0))</f>
        <v>#N/A</v>
      </c>
    </row>
    <row r="6480" spans="1:9" x14ac:dyDescent="0.2">
      <c r="A6480" s="160" t="s">
        <v>30</v>
      </c>
      <c r="B6480" s="160" t="s">
        <v>10</v>
      </c>
      <c r="C6480" s="160">
        <f>_xlfn.XLOOKUP(B6480,'2.1.trackMPD'!$R$7:$R$29,'2.1.trackMPD'!$T$7:$T$29)</f>
        <v>5</v>
      </c>
      <c r="D6480" s="160">
        <v>100</v>
      </c>
      <c r="E6480" s="160" t="s">
        <v>6394</v>
      </c>
      <c r="F6480" s="160" t="s">
        <v>110</v>
      </c>
      <c r="G6480" s="160" t="s">
        <v>124</v>
      </c>
      <c r="H6480" s="160" t="s">
        <v>6393</v>
      </c>
      <c r="I6480" s="160" t="e" cm="1">
        <f t="array" ref="I6480">INDEX('2.1.trackMPD'!K:K/(24*60*60),
       MATCH(1,
             (A6480='2.1.trackMPD'!A:A)*
             (C6480='2.1.trackMPD'!D:D)*
             (D6480/10^6='2.1.trackMPD'!H:H)*
             (E6480='2.1.trackMPD'!F:F),
0))</f>
        <v>#N/A</v>
      </c>
    </row>
    <row r="6481" spans="1:9" x14ac:dyDescent="0.2">
      <c r="A6481" s="160" t="s">
        <v>30</v>
      </c>
      <c r="B6481" s="160" t="s">
        <v>10</v>
      </c>
      <c r="C6481" s="160">
        <f>_xlfn.XLOOKUP(B6481,'2.1.trackMPD'!$R$7:$R$29,'2.1.trackMPD'!$T$7:$T$29)</f>
        <v>5</v>
      </c>
      <c r="D6481" s="160">
        <v>100</v>
      </c>
      <c r="E6481" s="160" t="s">
        <v>6394</v>
      </c>
      <c r="F6481" s="160" t="s">
        <v>110</v>
      </c>
      <c r="G6481" s="160" t="s">
        <v>140</v>
      </c>
      <c r="H6481" s="160" t="s">
        <v>6393</v>
      </c>
      <c r="I6481" s="160" t="e" cm="1">
        <f t="array" ref="I6481">INDEX('2.1.trackMPD'!L:L/(24*60*60),
       MATCH(1,
             (A6481='2.1.trackMPD'!A:A)*
             (C6481='2.1.trackMPD'!D:D)*
             (D6481/10^6='2.1.trackMPD'!H:H)*
             (E6481='2.1.trackMPD'!F:F),
0))</f>
        <v>#N/A</v>
      </c>
    </row>
    <row r="6482" spans="1:9" x14ac:dyDescent="0.2">
      <c r="A6482" s="160" t="s">
        <v>30</v>
      </c>
      <c r="B6482" s="160" t="s">
        <v>10</v>
      </c>
      <c r="C6482" s="160">
        <f>_xlfn.XLOOKUP(B6482,'2.1.trackMPD'!$R$7:$R$29,'2.1.trackMPD'!$T$7:$T$29)</f>
        <v>5</v>
      </c>
      <c r="D6482" s="160">
        <v>1000</v>
      </c>
      <c r="E6482" s="160" t="s">
        <v>6394</v>
      </c>
      <c r="F6482" s="160" t="s">
        <v>110</v>
      </c>
      <c r="G6482" s="160" t="s">
        <v>124</v>
      </c>
      <c r="H6482" s="160" t="s">
        <v>6392</v>
      </c>
      <c r="I6482" s="160" cm="1">
        <f t="array" ref="I6482">INDEX('2.1.trackMPD'!I:I/(24*60*60),
       MATCH(1,
             (A6482='2.1.trackMPD'!A:A)*
             (C6482='2.1.trackMPD'!D:D)*
             (D6482/10^6='2.1.trackMPD'!H:H)*
             (E6482='2.1.trackMPD'!F:F),
0))</f>
        <v>0.21990334791666666</v>
      </c>
    </row>
    <row r="6483" spans="1:9" x14ac:dyDescent="0.2">
      <c r="A6483" s="160" t="s">
        <v>30</v>
      </c>
      <c r="B6483" s="160" t="s">
        <v>10</v>
      </c>
      <c r="C6483" s="160">
        <f>_xlfn.XLOOKUP(B6483,'2.1.trackMPD'!$R$7:$R$29,'2.1.trackMPD'!$T$7:$T$29)</f>
        <v>5</v>
      </c>
      <c r="D6483" s="160">
        <v>1000</v>
      </c>
      <c r="E6483" s="160" t="s">
        <v>6394</v>
      </c>
      <c r="F6483" s="160" t="s">
        <v>110</v>
      </c>
      <c r="G6483" s="160" t="s">
        <v>140</v>
      </c>
      <c r="H6483" s="160" t="s">
        <v>6392</v>
      </c>
      <c r="I6483" s="160" cm="1">
        <f t="array" ref="I6483">INDEX('2.1.trackMPD'!J:J/(24*60*60),
       MATCH(1,
             (A6483='2.1.trackMPD'!A:A)*
             (C6483='2.1.trackMPD'!D:D)*
             (D6483/10^6='2.1.trackMPD'!H:H)*
             (E6483='2.1.trackMPD'!F:F),
0))</f>
        <v>1.4331184791666667E-2</v>
      </c>
    </row>
    <row r="6484" spans="1:9" x14ac:dyDescent="0.2">
      <c r="A6484" s="160" t="s">
        <v>30</v>
      </c>
      <c r="B6484" s="160" t="s">
        <v>10</v>
      </c>
      <c r="C6484" s="160">
        <f>_xlfn.XLOOKUP(B6484,'2.1.trackMPD'!$R$7:$R$29,'2.1.trackMPD'!$T$7:$T$29)</f>
        <v>5</v>
      </c>
      <c r="D6484" s="160">
        <v>1000</v>
      </c>
      <c r="E6484" s="160" t="s">
        <v>6394</v>
      </c>
      <c r="F6484" s="160" t="s">
        <v>110</v>
      </c>
      <c r="G6484" s="160" t="s">
        <v>124</v>
      </c>
      <c r="H6484" s="160" t="s">
        <v>6393</v>
      </c>
      <c r="I6484" s="160" cm="1">
        <f t="array" ref="I6484">INDEX('2.1.trackMPD'!K:K/(24*60*60),
       MATCH(1,
             (A6484='2.1.trackMPD'!A:A)*
             (C6484='2.1.trackMPD'!D:D)*
             (D6484/10^6='2.1.trackMPD'!H:H)*
             (E6484='2.1.trackMPD'!F:F),
0))</f>
        <v>0</v>
      </c>
    </row>
    <row r="6485" spans="1:9" x14ac:dyDescent="0.2">
      <c r="A6485" s="160" t="s">
        <v>30</v>
      </c>
      <c r="B6485" s="160" t="s">
        <v>10</v>
      </c>
      <c r="C6485" s="160">
        <f>_xlfn.XLOOKUP(B6485,'2.1.trackMPD'!$R$7:$R$29,'2.1.trackMPD'!$T$7:$T$29)</f>
        <v>5</v>
      </c>
      <c r="D6485" s="160">
        <v>1000</v>
      </c>
      <c r="E6485" s="160" t="s">
        <v>6394</v>
      </c>
      <c r="F6485" s="160" t="s">
        <v>110</v>
      </c>
      <c r="G6485" s="160" t="s">
        <v>140</v>
      </c>
      <c r="H6485" s="160" t="s">
        <v>6393</v>
      </c>
      <c r="I6485" s="160" cm="1">
        <f t="array" ref="I6485">INDEX('2.1.trackMPD'!L:L/(24*60*60),
       MATCH(1,
             (A6485='2.1.trackMPD'!A:A)*
             (C6485='2.1.trackMPD'!D:D)*
             (D6485/10^6='2.1.trackMPD'!H:H)*
             (E6485='2.1.trackMPD'!F:F),
0))</f>
        <v>0</v>
      </c>
    </row>
    <row r="6486" spans="1:9" x14ac:dyDescent="0.2">
      <c r="A6486" s="160" t="s">
        <v>30</v>
      </c>
      <c r="B6486" s="160" t="s">
        <v>10</v>
      </c>
      <c r="C6486" s="160">
        <f>_xlfn.XLOOKUP(B6486,'2.1.trackMPD'!$R$7:$R$29,'2.1.trackMPD'!$T$7:$T$29)</f>
        <v>5</v>
      </c>
      <c r="D6486" s="160">
        <v>5000</v>
      </c>
      <c r="E6486" s="160" t="s">
        <v>6394</v>
      </c>
      <c r="F6486" s="160" t="s">
        <v>110</v>
      </c>
      <c r="G6486" s="160" t="s">
        <v>124</v>
      </c>
      <c r="H6486" s="160" t="s">
        <v>6392</v>
      </c>
      <c r="I6486" s="160" cm="1">
        <f t="array" ref="I6486">INDEX('2.1.trackMPD'!I:I/(24*60*60),
       MATCH(1,
             (A6486='2.1.trackMPD'!A:A)*
             (C6486='2.1.trackMPD'!D:D)*
             (D6486/10^6='2.1.trackMPD'!H:H)*
             (E6486='2.1.trackMPD'!F:F),
0))</f>
        <v>2.368707864583333</v>
      </c>
    </row>
    <row r="6487" spans="1:9" x14ac:dyDescent="0.2">
      <c r="A6487" s="160" t="s">
        <v>30</v>
      </c>
      <c r="B6487" s="160" t="s">
        <v>10</v>
      </c>
      <c r="C6487" s="160">
        <f>_xlfn.XLOOKUP(B6487,'2.1.trackMPD'!$R$7:$R$29,'2.1.trackMPD'!$T$7:$T$29)</f>
        <v>5</v>
      </c>
      <c r="D6487" s="160">
        <v>5000</v>
      </c>
      <c r="E6487" s="160" t="s">
        <v>6394</v>
      </c>
      <c r="F6487" s="160" t="s">
        <v>110</v>
      </c>
      <c r="G6487" s="160" t="s">
        <v>140</v>
      </c>
      <c r="H6487" s="160" t="s">
        <v>6392</v>
      </c>
      <c r="I6487" s="160" cm="1">
        <f t="array" ref="I6487">INDEX('2.1.trackMPD'!J:J/(24*60*60),
       MATCH(1,
             (A6487='2.1.trackMPD'!A:A)*
             (C6487='2.1.trackMPD'!D:D)*
             (D6487/10^6='2.1.trackMPD'!H:H)*
             (E6487='2.1.trackMPD'!F:F),
0))</f>
        <v>4.6949058333333335E-2</v>
      </c>
    </row>
    <row r="6488" spans="1:9" x14ac:dyDescent="0.2">
      <c r="A6488" s="160" t="s">
        <v>30</v>
      </c>
      <c r="B6488" s="160" t="s">
        <v>10</v>
      </c>
      <c r="C6488" s="160">
        <f>_xlfn.XLOOKUP(B6488,'2.1.trackMPD'!$R$7:$R$29,'2.1.trackMPD'!$T$7:$T$29)</f>
        <v>5</v>
      </c>
      <c r="D6488" s="160">
        <v>5000</v>
      </c>
      <c r="E6488" s="160" t="s">
        <v>6394</v>
      </c>
      <c r="F6488" s="160" t="s">
        <v>110</v>
      </c>
      <c r="G6488" s="160" t="s">
        <v>124</v>
      </c>
      <c r="H6488" s="160" t="s">
        <v>6393</v>
      </c>
      <c r="I6488" s="160" cm="1">
        <f t="array" ref="I6488">INDEX('2.1.trackMPD'!K:K/(24*60*60),
       MATCH(1,
             (A6488='2.1.trackMPD'!A:A)*
             (C6488='2.1.trackMPD'!D:D)*
             (D6488/10^6='2.1.trackMPD'!H:H)*
             (E6488='2.1.trackMPD'!F:F),
0))</f>
        <v>0</v>
      </c>
    </row>
    <row r="6489" spans="1:9" x14ac:dyDescent="0.2">
      <c r="A6489" s="160" t="s">
        <v>30</v>
      </c>
      <c r="B6489" s="160" t="s">
        <v>10</v>
      </c>
      <c r="C6489" s="160">
        <f>_xlfn.XLOOKUP(B6489,'2.1.trackMPD'!$R$7:$R$29,'2.1.trackMPD'!$T$7:$T$29)</f>
        <v>5</v>
      </c>
      <c r="D6489" s="160">
        <v>5000</v>
      </c>
      <c r="E6489" s="160" t="s">
        <v>6394</v>
      </c>
      <c r="F6489" s="160" t="s">
        <v>110</v>
      </c>
      <c r="G6489" s="160" t="s">
        <v>140</v>
      </c>
      <c r="H6489" s="160" t="s">
        <v>6393</v>
      </c>
      <c r="I6489" s="160" cm="1">
        <f t="array" ref="I6489">INDEX('2.1.trackMPD'!L:L/(24*60*60),
       MATCH(1,
             (A6489='2.1.trackMPD'!A:A)*
             (C6489='2.1.trackMPD'!D:D)*
             (D6489/10^6='2.1.trackMPD'!H:H)*
             (E6489='2.1.trackMPD'!F:F),
0))</f>
        <v>0</v>
      </c>
    </row>
    <row r="6490" spans="1:9" x14ac:dyDescent="0.2">
      <c r="A6490" s="160" t="s">
        <v>30</v>
      </c>
      <c r="B6490" s="160" t="s">
        <v>10</v>
      </c>
      <c r="C6490" s="160">
        <f>_xlfn.XLOOKUP(B6490,'2.1.trackMPD'!$R$7:$R$29,'2.1.trackMPD'!$T$7:$T$29)</f>
        <v>5</v>
      </c>
      <c r="D6490" s="160">
        <v>1</v>
      </c>
      <c r="E6490" s="160" t="s">
        <v>6395</v>
      </c>
      <c r="F6490" s="160" t="s">
        <v>110</v>
      </c>
      <c r="G6490" s="160" t="s">
        <v>124</v>
      </c>
      <c r="H6490" s="160" t="s">
        <v>6392</v>
      </c>
      <c r="I6490" s="160" t="e" cm="1">
        <f t="array" ref="I6490">INDEX('2.1.trackMPD'!I:I/(24*60*60),
       MATCH(1,
             (A6490='2.1.trackMPD'!A:A)*
             (C6490='2.1.trackMPD'!D:D)*
             (D6490/10^6='2.1.trackMPD'!H:H)*
             (E6490='2.1.trackMPD'!F:F),
0))</f>
        <v>#N/A</v>
      </c>
    </row>
    <row r="6491" spans="1:9" x14ac:dyDescent="0.2">
      <c r="A6491" s="160" t="s">
        <v>30</v>
      </c>
      <c r="B6491" s="160" t="s">
        <v>10</v>
      </c>
      <c r="C6491" s="160">
        <f>_xlfn.XLOOKUP(B6491,'2.1.trackMPD'!$R$7:$R$29,'2.1.trackMPD'!$T$7:$T$29)</f>
        <v>5</v>
      </c>
      <c r="D6491" s="160">
        <v>1</v>
      </c>
      <c r="E6491" s="160" t="s">
        <v>6395</v>
      </c>
      <c r="F6491" s="160" t="s">
        <v>110</v>
      </c>
      <c r="G6491" s="160" t="s">
        <v>140</v>
      </c>
      <c r="H6491" s="160" t="s">
        <v>6392</v>
      </c>
      <c r="I6491" s="160" t="e" cm="1">
        <f t="array" ref="I6491">INDEX('2.1.trackMPD'!J:J/(24*60*60),
       MATCH(1,
             (A6491='2.1.trackMPD'!A:A)*
             (C6491='2.1.trackMPD'!D:D)*
             (D6491/10^6='2.1.trackMPD'!H:H)*
             (E6491='2.1.trackMPD'!F:F),
0))</f>
        <v>#N/A</v>
      </c>
    </row>
    <row r="6492" spans="1:9" x14ac:dyDescent="0.2">
      <c r="A6492" s="160" t="s">
        <v>30</v>
      </c>
      <c r="B6492" s="160" t="s">
        <v>10</v>
      </c>
      <c r="C6492" s="160">
        <f>_xlfn.XLOOKUP(B6492,'2.1.trackMPD'!$R$7:$R$29,'2.1.trackMPD'!$T$7:$T$29)</f>
        <v>5</v>
      </c>
      <c r="D6492" s="160">
        <v>1</v>
      </c>
      <c r="E6492" s="160" t="s">
        <v>6395</v>
      </c>
      <c r="F6492" s="160" t="s">
        <v>110</v>
      </c>
      <c r="G6492" s="160" t="s">
        <v>124</v>
      </c>
      <c r="H6492" s="160" t="s">
        <v>6393</v>
      </c>
      <c r="I6492" s="160" t="e" cm="1">
        <f t="array" ref="I6492">INDEX('2.1.trackMPD'!K:K/(24*60*60),
       MATCH(1,
             (A6492='2.1.trackMPD'!A:A)*
             (C6492='2.1.trackMPD'!D:D)*
             (D6492/10^6='2.1.trackMPD'!H:H)*
             (E6492='2.1.trackMPD'!F:F),
0))</f>
        <v>#N/A</v>
      </c>
    </row>
    <row r="6493" spans="1:9" x14ac:dyDescent="0.2">
      <c r="A6493" s="160" t="s">
        <v>30</v>
      </c>
      <c r="B6493" s="160" t="s">
        <v>10</v>
      </c>
      <c r="C6493" s="160">
        <f>_xlfn.XLOOKUP(B6493,'2.1.trackMPD'!$R$7:$R$29,'2.1.trackMPD'!$T$7:$T$29)</f>
        <v>5</v>
      </c>
      <c r="D6493" s="160">
        <v>1</v>
      </c>
      <c r="E6493" s="160" t="s">
        <v>6395</v>
      </c>
      <c r="F6493" s="160" t="s">
        <v>110</v>
      </c>
      <c r="G6493" s="160" t="s">
        <v>140</v>
      </c>
      <c r="H6493" s="160" t="s">
        <v>6393</v>
      </c>
      <c r="I6493" s="160" t="e" cm="1">
        <f t="array" ref="I6493">INDEX('2.1.trackMPD'!L:L/(24*60*60),
       MATCH(1,
             (A6493='2.1.trackMPD'!A:A)*
             (C6493='2.1.trackMPD'!D:D)*
             (D6493/10^6='2.1.trackMPD'!H:H)*
             (E6493='2.1.trackMPD'!F:F),
0))</f>
        <v>#N/A</v>
      </c>
    </row>
    <row r="6494" spans="1:9" x14ac:dyDescent="0.2">
      <c r="A6494" s="160" t="s">
        <v>30</v>
      </c>
      <c r="B6494" s="160" t="s">
        <v>10</v>
      </c>
      <c r="C6494" s="160">
        <f>_xlfn.XLOOKUP(B6494,'2.1.trackMPD'!$R$7:$R$29,'2.1.trackMPD'!$T$7:$T$29)</f>
        <v>5</v>
      </c>
      <c r="D6494" s="160">
        <v>10</v>
      </c>
      <c r="E6494" s="160" t="s">
        <v>6395</v>
      </c>
      <c r="F6494" s="160" t="s">
        <v>110</v>
      </c>
      <c r="G6494" s="160" t="s">
        <v>124</v>
      </c>
      <c r="H6494" s="160" t="s">
        <v>6392</v>
      </c>
      <c r="I6494" s="160" t="e" cm="1">
        <f t="array" ref="I6494">INDEX('2.1.trackMPD'!I:I/(24*60*60),
       MATCH(1,
             (A6494='2.1.trackMPD'!A:A)*
             (C6494='2.1.trackMPD'!D:D)*
             (D6494/10^6='2.1.trackMPD'!H:H)*
             (E6494='2.1.trackMPD'!F:F),
0))</f>
        <v>#N/A</v>
      </c>
    </row>
    <row r="6495" spans="1:9" x14ac:dyDescent="0.2">
      <c r="A6495" s="160" t="s">
        <v>30</v>
      </c>
      <c r="B6495" s="160" t="s">
        <v>10</v>
      </c>
      <c r="C6495" s="160">
        <f>_xlfn.XLOOKUP(B6495,'2.1.trackMPD'!$R$7:$R$29,'2.1.trackMPD'!$T$7:$T$29)</f>
        <v>5</v>
      </c>
      <c r="D6495" s="160">
        <v>10</v>
      </c>
      <c r="E6495" s="160" t="s">
        <v>6395</v>
      </c>
      <c r="F6495" s="160" t="s">
        <v>110</v>
      </c>
      <c r="G6495" s="160" t="s">
        <v>140</v>
      </c>
      <c r="H6495" s="160" t="s">
        <v>6392</v>
      </c>
      <c r="I6495" s="160" t="e" cm="1">
        <f t="array" ref="I6495">INDEX('2.1.trackMPD'!J:J/(24*60*60),
       MATCH(1,
             (A6495='2.1.trackMPD'!A:A)*
             (C6495='2.1.trackMPD'!D:D)*
             (D6495/10^6='2.1.trackMPD'!H:H)*
             (E6495='2.1.trackMPD'!F:F),
0))</f>
        <v>#N/A</v>
      </c>
    </row>
    <row r="6496" spans="1:9" x14ac:dyDescent="0.2">
      <c r="A6496" s="160" t="s">
        <v>30</v>
      </c>
      <c r="B6496" s="160" t="s">
        <v>10</v>
      </c>
      <c r="C6496" s="160">
        <f>_xlfn.XLOOKUP(B6496,'2.1.trackMPD'!$R$7:$R$29,'2.1.trackMPD'!$T$7:$T$29)</f>
        <v>5</v>
      </c>
      <c r="D6496" s="160">
        <v>10</v>
      </c>
      <c r="E6496" s="160" t="s">
        <v>6395</v>
      </c>
      <c r="F6496" s="160" t="s">
        <v>110</v>
      </c>
      <c r="G6496" s="160" t="s">
        <v>124</v>
      </c>
      <c r="H6496" s="160" t="s">
        <v>6393</v>
      </c>
      <c r="I6496" s="160" t="e" cm="1">
        <f t="array" ref="I6496">INDEX('2.1.trackMPD'!K:K/(24*60*60),
       MATCH(1,
             (A6496='2.1.trackMPD'!A:A)*
             (C6496='2.1.trackMPD'!D:D)*
             (D6496/10^6='2.1.trackMPD'!H:H)*
             (E6496='2.1.trackMPD'!F:F),
0))</f>
        <v>#N/A</v>
      </c>
    </row>
    <row r="6497" spans="1:9" x14ac:dyDescent="0.2">
      <c r="A6497" s="160" t="s">
        <v>30</v>
      </c>
      <c r="B6497" s="160" t="s">
        <v>10</v>
      </c>
      <c r="C6497" s="160">
        <f>_xlfn.XLOOKUP(B6497,'2.1.trackMPD'!$R$7:$R$29,'2.1.trackMPD'!$T$7:$T$29)</f>
        <v>5</v>
      </c>
      <c r="D6497" s="160">
        <v>10</v>
      </c>
      <c r="E6497" s="160" t="s">
        <v>6395</v>
      </c>
      <c r="F6497" s="160" t="s">
        <v>110</v>
      </c>
      <c r="G6497" s="160" t="s">
        <v>140</v>
      </c>
      <c r="H6497" s="160" t="s">
        <v>6393</v>
      </c>
      <c r="I6497" s="160" t="e" cm="1">
        <f t="array" ref="I6497">INDEX('2.1.trackMPD'!L:L/(24*60*60),
       MATCH(1,
             (A6497='2.1.trackMPD'!A:A)*
             (C6497='2.1.trackMPD'!D:D)*
             (D6497/10^6='2.1.trackMPD'!H:H)*
             (E6497='2.1.trackMPD'!F:F),
0))</f>
        <v>#N/A</v>
      </c>
    </row>
    <row r="6498" spans="1:9" x14ac:dyDescent="0.2">
      <c r="A6498" s="160" t="s">
        <v>30</v>
      </c>
      <c r="B6498" s="160" t="s">
        <v>10</v>
      </c>
      <c r="C6498" s="160">
        <f>_xlfn.XLOOKUP(B6498,'2.1.trackMPD'!$R$7:$R$29,'2.1.trackMPD'!$T$7:$T$29)</f>
        <v>5</v>
      </c>
      <c r="D6498" s="160">
        <v>100</v>
      </c>
      <c r="E6498" s="160" t="s">
        <v>6395</v>
      </c>
      <c r="F6498" s="160" t="s">
        <v>110</v>
      </c>
      <c r="G6498" s="160" t="s">
        <v>124</v>
      </c>
      <c r="H6498" s="160" t="s">
        <v>6392</v>
      </c>
      <c r="I6498" s="160" t="e" cm="1">
        <f t="array" ref="I6498">INDEX('2.1.trackMPD'!I:I/(24*60*60),
       MATCH(1,
             (A6498='2.1.trackMPD'!A:A)*
             (C6498='2.1.trackMPD'!D:D)*
             (D6498/10^6='2.1.trackMPD'!H:H)*
             (E6498='2.1.trackMPD'!F:F),
0))</f>
        <v>#N/A</v>
      </c>
    </row>
    <row r="6499" spans="1:9" x14ac:dyDescent="0.2">
      <c r="A6499" s="160" t="s">
        <v>30</v>
      </c>
      <c r="B6499" s="160" t="s">
        <v>10</v>
      </c>
      <c r="C6499" s="160">
        <f>_xlfn.XLOOKUP(B6499,'2.1.trackMPD'!$R$7:$R$29,'2.1.trackMPD'!$T$7:$T$29)</f>
        <v>5</v>
      </c>
      <c r="D6499" s="160">
        <v>100</v>
      </c>
      <c r="E6499" s="160" t="s">
        <v>6395</v>
      </c>
      <c r="F6499" s="160" t="s">
        <v>110</v>
      </c>
      <c r="G6499" s="160" t="s">
        <v>140</v>
      </c>
      <c r="H6499" s="160" t="s">
        <v>6392</v>
      </c>
      <c r="I6499" s="160" t="e" cm="1">
        <f t="array" ref="I6499">INDEX('2.1.trackMPD'!J:J/(24*60*60),
       MATCH(1,
             (A6499='2.1.trackMPD'!A:A)*
             (C6499='2.1.trackMPD'!D:D)*
             (D6499/10^6='2.1.trackMPD'!H:H)*
             (E6499='2.1.trackMPD'!F:F),
0))</f>
        <v>#N/A</v>
      </c>
    </row>
    <row r="6500" spans="1:9" x14ac:dyDescent="0.2">
      <c r="A6500" s="160" t="s">
        <v>30</v>
      </c>
      <c r="B6500" s="160" t="s">
        <v>10</v>
      </c>
      <c r="C6500" s="160">
        <f>_xlfn.XLOOKUP(B6500,'2.1.trackMPD'!$R$7:$R$29,'2.1.trackMPD'!$T$7:$T$29)</f>
        <v>5</v>
      </c>
      <c r="D6500" s="160">
        <v>100</v>
      </c>
      <c r="E6500" s="160" t="s">
        <v>6395</v>
      </c>
      <c r="F6500" s="160" t="s">
        <v>110</v>
      </c>
      <c r="G6500" s="160" t="s">
        <v>124</v>
      </c>
      <c r="H6500" s="160" t="s">
        <v>6393</v>
      </c>
      <c r="I6500" s="160" t="e" cm="1">
        <f t="array" ref="I6500">INDEX('2.1.trackMPD'!K:K/(24*60*60),
       MATCH(1,
             (A6500='2.1.trackMPD'!A:A)*
             (C6500='2.1.trackMPD'!D:D)*
             (D6500/10^6='2.1.trackMPD'!H:H)*
             (E6500='2.1.trackMPD'!F:F),
0))</f>
        <v>#N/A</v>
      </c>
    </row>
    <row r="6501" spans="1:9" x14ac:dyDescent="0.2">
      <c r="A6501" s="160" t="s">
        <v>30</v>
      </c>
      <c r="B6501" s="160" t="s">
        <v>10</v>
      </c>
      <c r="C6501" s="160">
        <f>_xlfn.XLOOKUP(B6501,'2.1.trackMPD'!$R$7:$R$29,'2.1.trackMPD'!$T$7:$T$29)</f>
        <v>5</v>
      </c>
      <c r="D6501" s="160">
        <v>100</v>
      </c>
      <c r="E6501" s="160" t="s">
        <v>6395</v>
      </c>
      <c r="F6501" s="160" t="s">
        <v>110</v>
      </c>
      <c r="G6501" s="160" t="s">
        <v>140</v>
      </c>
      <c r="H6501" s="160" t="s">
        <v>6393</v>
      </c>
      <c r="I6501" s="160" t="e" cm="1">
        <f t="array" ref="I6501">INDEX('2.1.trackMPD'!L:L/(24*60*60),
       MATCH(1,
             (A6501='2.1.trackMPD'!A:A)*
             (C6501='2.1.trackMPD'!D:D)*
             (D6501/10^6='2.1.trackMPD'!H:H)*
             (E6501='2.1.trackMPD'!F:F),
0))</f>
        <v>#N/A</v>
      </c>
    </row>
    <row r="6502" spans="1:9" x14ac:dyDescent="0.2">
      <c r="A6502" s="160" t="s">
        <v>30</v>
      </c>
      <c r="B6502" s="160" t="s">
        <v>6</v>
      </c>
      <c r="C6502" s="160">
        <f>_xlfn.XLOOKUP(B6502,'2.1.trackMPD'!$R$7:$R$29,'2.1.trackMPD'!$T$7:$T$29)</f>
        <v>6</v>
      </c>
      <c r="D6502" s="160">
        <v>1</v>
      </c>
      <c r="E6502" s="160" t="s">
        <v>6390</v>
      </c>
      <c r="F6502" s="160" t="s">
        <v>110</v>
      </c>
      <c r="G6502" s="160" t="s">
        <v>124</v>
      </c>
      <c r="H6502" s="160" t="s">
        <v>6392</v>
      </c>
      <c r="I6502" s="160" cm="1">
        <f t="array" ref="I6502">INDEX('2.1.trackMPD'!I:I/(24*60*60),
       MATCH(1,
             (A6502='2.1.trackMPD'!A:A)*
             (C6502='2.1.trackMPD'!D:D)*
             (D6502/10^6='2.1.trackMPD'!H:H)*
             (E6502='2.1.trackMPD'!F:F),
0))</f>
        <v>4.9964811342592585E-7</v>
      </c>
    </row>
    <row r="6503" spans="1:9" x14ac:dyDescent="0.2">
      <c r="A6503" s="160" t="s">
        <v>30</v>
      </c>
      <c r="B6503" s="160" t="s">
        <v>6</v>
      </c>
      <c r="C6503" s="160">
        <f>_xlfn.XLOOKUP(B6503,'2.1.trackMPD'!$R$7:$R$29,'2.1.trackMPD'!$T$7:$T$29)</f>
        <v>6</v>
      </c>
      <c r="D6503" s="160">
        <v>1</v>
      </c>
      <c r="E6503" s="160" t="s">
        <v>6390</v>
      </c>
      <c r="F6503" s="160" t="s">
        <v>110</v>
      </c>
      <c r="G6503" s="160" t="s">
        <v>140</v>
      </c>
      <c r="H6503" s="160" t="s">
        <v>6392</v>
      </c>
      <c r="I6503" s="160" cm="1">
        <f t="array" ref="I6503">INDEX('2.1.trackMPD'!J:J/(24*60*60),
       MATCH(1,
             (A6503='2.1.trackMPD'!A:A)*
             (C6503='2.1.trackMPD'!D:D)*
             (D6503/10^6='2.1.trackMPD'!H:H)*
             (E6503='2.1.trackMPD'!F:F),
0))</f>
        <v>1.023820386574074E-5</v>
      </c>
    </row>
    <row r="6504" spans="1:9" x14ac:dyDescent="0.2">
      <c r="A6504" s="160" t="s">
        <v>30</v>
      </c>
      <c r="B6504" s="160" t="s">
        <v>6</v>
      </c>
      <c r="C6504" s="160">
        <f>_xlfn.XLOOKUP(B6504,'2.1.trackMPD'!$R$7:$R$29,'2.1.trackMPD'!$T$7:$T$29)</f>
        <v>6</v>
      </c>
      <c r="D6504" s="160">
        <v>1</v>
      </c>
      <c r="E6504" s="160" t="s">
        <v>6390</v>
      </c>
      <c r="F6504" s="160" t="s">
        <v>110</v>
      </c>
      <c r="G6504" s="160" t="s">
        <v>124</v>
      </c>
      <c r="H6504" s="160" t="s">
        <v>6393</v>
      </c>
      <c r="I6504" s="160" cm="1">
        <f t="array" ref="I6504">INDEX('2.1.trackMPD'!K:K/(24*60*60),
       MATCH(1,
             (A6504='2.1.trackMPD'!A:A)*
             (C6504='2.1.trackMPD'!D:D)*
             (D6504/10^6='2.1.trackMPD'!H:H)*
             (E6504='2.1.trackMPD'!F:F),
0))</f>
        <v>1.9038915509259259E-7</v>
      </c>
    </row>
    <row r="6505" spans="1:9" x14ac:dyDescent="0.2">
      <c r="A6505" s="160" t="s">
        <v>30</v>
      </c>
      <c r="B6505" s="160" t="s">
        <v>6</v>
      </c>
      <c r="C6505" s="160">
        <f>_xlfn.XLOOKUP(B6505,'2.1.trackMPD'!$R$7:$R$29,'2.1.trackMPD'!$T$7:$T$29)</f>
        <v>6</v>
      </c>
      <c r="D6505" s="160">
        <v>1</v>
      </c>
      <c r="E6505" s="160" t="s">
        <v>6390</v>
      </c>
      <c r="F6505" s="160" t="s">
        <v>110</v>
      </c>
      <c r="G6505" s="160" t="s">
        <v>140</v>
      </c>
      <c r="H6505" s="160" t="s">
        <v>6393</v>
      </c>
      <c r="I6505" s="160" cm="1">
        <f t="array" ref="I6505">INDEX('2.1.trackMPD'!L:L/(24*60*60),
       MATCH(1,
             (A6505='2.1.trackMPD'!A:A)*
             (C6505='2.1.trackMPD'!D:D)*
             (D6505/10^6='2.1.trackMPD'!H:H)*
             (E6505='2.1.trackMPD'!F:F),
0))</f>
        <v>2.7286724537037039E-7</v>
      </c>
    </row>
    <row r="6506" spans="1:9" x14ac:dyDescent="0.2">
      <c r="A6506" s="160" t="s">
        <v>30</v>
      </c>
      <c r="B6506" s="160" t="s">
        <v>6</v>
      </c>
      <c r="C6506" s="160">
        <f>_xlfn.XLOOKUP(B6506,'2.1.trackMPD'!$R$7:$R$29,'2.1.trackMPD'!$T$7:$T$29)</f>
        <v>6</v>
      </c>
      <c r="D6506" s="160">
        <v>10</v>
      </c>
      <c r="E6506" s="160" t="s">
        <v>6390</v>
      </c>
      <c r="F6506" s="160" t="s">
        <v>110</v>
      </c>
      <c r="G6506" s="160" t="s">
        <v>124</v>
      </c>
      <c r="H6506" s="160" t="s">
        <v>6392</v>
      </c>
      <c r="I6506" s="160" cm="1">
        <f t="array" ref="I6506">INDEX('2.1.trackMPD'!I:I/(24*60*60),
       MATCH(1,
             (A6506='2.1.trackMPD'!A:A)*
             (C6506='2.1.trackMPD'!D:D)*
             (D6506/10^6='2.1.trackMPD'!H:H)*
             (E6506='2.1.trackMPD'!F:F),
0))</f>
        <v>2.7210218981481485E-6</v>
      </c>
    </row>
    <row r="6507" spans="1:9" x14ac:dyDescent="0.2">
      <c r="A6507" s="160" t="s">
        <v>30</v>
      </c>
      <c r="B6507" s="160" t="s">
        <v>6</v>
      </c>
      <c r="C6507" s="160">
        <f>_xlfn.XLOOKUP(B6507,'2.1.trackMPD'!$R$7:$R$29,'2.1.trackMPD'!$T$7:$T$29)</f>
        <v>6</v>
      </c>
      <c r="D6507" s="160">
        <v>10</v>
      </c>
      <c r="E6507" s="160" t="s">
        <v>6390</v>
      </c>
      <c r="F6507" s="160" t="s">
        <v>110</v>
      </c>
      <c r="G6507" s="160" t="s">
        <v>140</v>
      </c>
      <c r="H6507" s="160" t="s">
        <v>6392</v>
      </c>
      <c r="I6507" s="160" cm="1">
        <f t="array" ref="I6507">INDEX('2.1.trackMPD'!J:J/(24*60*60),
       MATCH(1,
             (A6507='2.1.trackMPD'!A:A)*
             (C6507='2.1.trackMPD'!D:D)*
             (D6507/10^6='2.1.trackMPD'!H:H)*
             (E6507='2.1.trackMPD'!F:F),
0))</f>
        <v>1.5877855567129629E-5</v>
      </c>
    </row>
    <row r="6508" spans="1:9" x14ac:dyDescent="0.2">
      <c r="A6508" s="160" t="s">
        <v>30</v>
      </c>
      <c r="B6508" s="160" t="s">
        <v>6</v>
      </c>
      <c r="C6508" s="160">
        <f>_xlfn.XLOOKUP(B6508,'2.1.trackMPD'!$R$7:$R$29,'2.1.trackMPD'!$T$7:$T$29)</f>
        <v>6</v>
      </c>
      <c r="D6508" s="160">
        <v>10</v>
      </c>
      <c r="E6508" s="160" t="s">
        <v>6390</v>
      </c>
      <c r="F6508" s="160" t="s">
        <v>110</v>
      </c>
      <c r="G6508" s="160" t="s">
        <v>124</v>
      </c>
      <c r="H6508" s="160" t="s">
        <v>6393</v>
      </c>
      <c r="I6508" s="160" cm="1">
        <f t="array" ref="I6508">INDEX('2.1.trackMPD'!K:K/(24*60*60),
       MATCH(1,
             (A6508='2.1.trackMPD'!A:A)*
             (C6508='2.1.trackMPD'!D:D)*
             (D6508/10^6='2.1.trackMPD'!H:H)*
             (E6508='2.1.trackMPD'!F:F),
0))</f>
        <v>1.361655775462963E-6</v>
      </c>
    </row>
    <row r="6509" spans="1:9" x14ac:dyDescent="0.2">
      <c r="A6509" s="160" t="s">
        <v>30</v>
      </c>
      <c r="B6509" s="160" t="s">
        <v>6</v>
      </c>
      <c r="C6509" s="160">
        <f>_xlfn.XLOOKUP(B6509,'2.1.trackMPD'!$R$7:$R$29,'2.1.trackMPD'!$T$7:$T$29)</f>
        <v>6</v>
      </c>
      <c r="D6509" s="160">
        <v>10</v>
      </c>
      <c r="E6509" s="160" t="s">
        <v>6390</v>
      </c>
      <c r="F6509" s="160" t="s">
        <v>110</v>
      </c>
      <c r="G6509" s="160" t="s">
        <v>140</v>
      </c>
      <c r="H6509" s="160" t="s">
        <v>6393</v>
      </c>
      <c r="I6509" s="160" cm="1">
        <f t="array" ref="I6509">INDEX('2.1.trackMPD'!L:L/(24*60*60),
       MATCH(1,
             (A6509='2.1.trackMPD'!A:A)*
             (C6509='2.1.trackMPD'!D:D)*
             (D6509/10^6='2.1.trackMPD'!H:H)*
             (E6509='2.1.trackMPD'!F:F),
0))</f>
        <v>3.0067909722222224E-7</v>
      </c>
    </row>
    <row r="6510" spans="1:9" x14ac:dyDescent="0.2">
      <c r="A6510" s="160" t="s">
        <v>30</v>
      </c>
      <c r="B6510" s="160" t="s">
        <v>6</v>
      </c>
      <c r="C6510" s="160">
        <f>_xlfn.XLOOKUP(B6510,'2.1.trackMPD'!$R$7:$R$29,'2.1.trackMPD'!$T$7:$T$29)</f>
        <v>6</v>
      </c>
      <c r="D6510" s="160">
        <v>100</v>
      </c>
      <c r="E6510" s="160" t="s">
        <v>6390</v>
      </c>
      <c r="F6510" s="160" t="s">
        <v>110</v>
      </c>
      <c r="G6510" s="160" t="s">
        <v>124</v>
      </c>
      <c r="H6510" s="160" t="s">
        <v>6392</v>
      </c>
      <c r="I6510" s="160" cm="1">
        <f t="array" ref="I6510">INDEX('2.1.trackMPD'!I:I/(24*60*60),
       MATCH(1,
             (A6510='2.1.trackMPD'!A:A)*
             (C6510='2.1.trackMPD'!D:D)*
             (D6510/10^6='2.1.trackMPD'!H:H)*
             (E6510='2.1.trackMPD'!F:F),
0))</f>
        <v>2.8827486377314814E-3</v>
      </c>
    </row>
    <row r="6511" spans="1:9" x14ac:dyDescent="0.2">
      <c r="A6511" s="160" t="s">
        <v>30</v>
      </c>
      <c r="B6511" s="160" t="s">
        <v>6</v>
      </c>
      <c r="C6511" s="160">
        <f>_xlfn.XLOOKUP(B6511,'2.1.trackMPD'!$R$7:$R$29,'2.1.trackMPD'!$T$7:$T$29)</f>
        <v>6</v>
      </c>
      <c r="D6511" s="160">
        <v>100</v>
      </c>
      <c r="E6511" s="160" t="s">
        <v>6390</v>
      </c>
      <c r="F6511" s="160" t="s">
        <v>110</v>
      </c>
      <c r="G6511" s="160" t="s">
        <v>140</v>
      </c>
      <c r="H6511" s="160" t="s">
        <v>6392</v>
      </c>
      <c r="I6511" s="160" cm="1">
        <f t="array" ref="I6511">INDEX('2.1.trackMPD'!J:J/(24*60*60),
       MATCH(1,
             (A6511='2.1.trackMPD'!A:A)*
             (C6511='2.1.trackMPD'!D:D)*
             (D6511/10^6='2.1.trackMPD'!H:H)*
             (E6511='2.1.trackMPD'!F:F),
0))</f>
        <v>1.6078842916666667E-3</v>
      </c>
    </row>
    <row r="6512" spans="1:9" x14ac:dyDescent="0.2">
      <c r="A6512" s="160" t="s">
        <v>30</v>
      </c>
      <c r="B6512" s="160" t="s">
        <v>6</v>
      </c>
      <c r="C6512" s="160">
        <f>_xlfn.XLOOKUP(B6512,'2.1.trackMPD'!$R$7:$R$29,'2.1.trackMPD'!$T$7:$T$29)</f>
        <v>6</v>
      </c>
      <c r="D6512" s="160">
        <v>100</v>
      </c>
      <c r="E6512" s="160" t="s">
        <v>6390</v>
      </c>
      <c r="F6512" s="160" t="s">
        <v>110</v>
      </c>
      <c r="G6512" s="160" t="s">
        <v>124</v>
      </c>
      <c r="H6512" s="160" t="s">
        <v>6393</v>
      </c>
      <c r="I6512" s="160" cm="1">
        <f t="array" ref="I6512">INDEX('2.1.trackMPD'!K:K/(24*60*60),
       MATCH(1,
             (A6512='2.1.trackMPD'!A:A)*
             (C6512='2.1.trackMPD'!D:D)*
             (D6512/10^6='2.1.trackMPD'!H:H)*
             (E6512='2.1.trackMPD'!F:F),
0))</f>
        <v>0</v>
      </c>
    </row>
    <row r="6513" spans="1:9" x14ac:dyDescent="0.2">
      <c r="A6513" s="160" t="s">
        <v>30</v>
      </c>
      <c r="B6513" s="160" t="s">
        <v>6</v>
      </c>
      <c r="C6513" s="160">
        <f>_xlfn.XLOOKUP(B6513,'2.1.trackMPD'!$R$7:$R$29,'2.1.trackMPD'!$T$7:$T$29)</f>
        <v>6</v>
      </c>
      <c r="D6513" s="160">
        <v>100</v>
      </c>
      <c r="E6513" s="160" t="s">
        <v>6390</v>
      </c>
      <c r="F6513" s="160" t="s">
        <v>110</v>
      </c>
      <c r="G6513" s="160" t="s">
        <v>140</v>
      </c>
      <c r="H6513" s="160" t="s">
        <v>6393</v>
      </c>
      <c r="I6513" s="160" cm="1">
        <f t="array" ref="I6513">INDEX('2.1.trackMPD'!L:L/(24*60*60),
       MATCH(1,
             (A6513='2.1.trackMPD'!A:A)*
             (C6513='2.1.trackMPD'!D:D)*
             (D6513/10^6='2.1.trackMPD'!H:H)*
             (E6513='2.1.trackMPD'!F:F),
0))</f>
        <v>0</v>
      </c>
    </row>
    <row r="6514" spans="1:9" x14ac:dyDescent="0.2">
      <c r="A6514" s="160" t="s">
        <v>30</v>
      </c>
      <c r="B6514" s="160" t="s">
        <v>6</v>
      </c>
      <c r="C6514" s="160">
        <f>_xlfn.XLOOKUP(B6514,'2.1.trackMPD'!$R$7:$R$29,'2.1.trackMPD'!$T$7:$T$29)</f>
        <v>6</v>
      </c>
      <c r="D6514" s="160">
        <v>1000</v>
      </c>
      <c r="E6514" s="160" t="s">
        <v>6390</v>
      </c>
      <c r="F6514" s="160" t="s">
        <v>110</v>
      </c>
      <c r="G6514" s="160" t="s">
        <v>124</v>
      </c>
      <c r="H6514" s="160" t="s">
        <v>6392</v>
      </c>
      <c r="I6514" s="160" cm="1">
        <f t="array" ref="I6514">INDEX('2.1.trackMPD'!I:I/(24*60*60),
       MATCH(1,
             (A6514='2.1.trackMPD'!A:A)*
             (C6514='2.1.trackMPD'!D:D)*
             (D6514/10^6='2.1.trackMPD'!H:H)*
             (E6514='2.1.trackMPD'!F:F),
0))</f>
        <v>3.7698223321759259</v>
      </c>
    </row>
    <row r="6515" spans="1:9" x14ac:dyDescent="0.2">
      <c r="A6515" s="160" t="s">
        <v>30</v>
      </c>
      <c r="B6515" s="160" t="s">
        <v>6</v>
      </c>
      <c r="C6515" s="160">
        <f>_xlfn.XLOOKUP(B6515,'2.1.trackMPD'!$R$7:$R$29,'2.1.trackMPD'!$T$7:$T$29)</f>
        <v>6</v>
      </c>
      <c r="D6515" s="160">
        <v>1000</v>
      </c>
      <c r="E6515" s="160" t="s">
        <v>6390</v>
      </c>
      <c r="F6515" s="160" t="s">
        <v>110</v>
      </c>
      <c r="G6515" s="160" t="s">
        <v>140</v>
      </c>
      <c r="H6515" s="160" t="s">
        <v>6392</v>
      </c>
      <c r="I6515" s="160" cm="1">
        <f t="array" ref="I6515">INDEX('2.1.trackMPD'!J:J/(24*60*60),
       MATCH(1,
             (A6515='2.1.trackMPD'!A:A)*
             (C6515='2.1.trackMPD'!D:D)*
             (D6515/10^6='2.1.trackMPD'!H:H)*
             (E6515='2.1.trackMPD'!F:F),
0))</f>
        <v>5.9228616747685189E-2</v>
      </c>
    </row>
    <row r="6516" spans="1:9" x14ac:dyDescent="0.2">
      <c r="A6516" s="160" t="s">
        <v>30</v>
      </c>
      <c r="B6516" s="160" t="s">
        <v>6</v>
      </c>
      <c r="C6516" s="160">
        <f>_xlfn.XLOOKUP(B6516,'2.1.trackMPD'!$R$7:$R$29,'2.1.trackMPD'!$T$7:$T$29)</f>
        <v>6</v>
      </c>
      <c r="D6516" s="160">
        <v>1000</v>
      </c>
      <c r="E6516" s="160" t="s">
        <v>6390</v>
      </c>
      <c r="F6516" s="160" t="s">
        <v>110</v>
      </c>
      <c r="G6516" s="160" t="s">
        <v>124</v>
      </c>
      <c r="H6516" s="160" t="s">
        <v>6393</v>
      </c>
      <c r="I6516" s="160" cm="1">
        <f t="array" ref="I6516">INDEX('2.1.trackMPD'!K:K/(24*60*60),
       MATCH(1,
             (A6516='2.1.trackMPD'!A:A)*
             (C6516='2.1.trackMPD'!D:D)*
             (D6516/10^6='2.1.trackMPD'!H:H)*
             (E6516='2.1.trackMPD'!F:F),
0))</f>
        <v>0</v>
      </c>
    </row>
    <row r="6517" spans="1:9" x14ac:dyDescent="0.2">
      <c r="A6517" s="160" t="s">
        <v>30</v>
      </c>
      <c r="B6517" s="160" t="s">
        <v>6</v>
      </c>
      <c r="C6517" s="160">
        <f>_xlfn.XLOOKUP(B6517,'2.1.trackMPD'!$R$7:$R$29,'2.1.trackMPD'!$T$7:$T$29)</f>
        <v>6</v>
      </c>
      <c r="D6517" s="160">
        <v>1000</v>
      </c>
      <c r="E6517" s="160" t="s">
        <v>6390</v>
      </c>
      <c r="F6517" s="160" t="s">
        <v>110</v>
      </c>
      <c r="G6517" s="160" t="s">
        <v>140</v>
      </c>
      <c r="H6517" s="160" t="s">
        <v>6393</v>
      </c>
      <c r="I6517" s="160" cm="1">
        <f t="array" ref="I6517">INDEX('2.1.trackMPD'!L:L/(24*60*60),
       MATCH(1,
             (A6517='2.1.trackMPD'!A:A)*
             (C6517='2.1.trackMPD'!D:D)*
             (D6517/10^6='2.1.trackMPD'!H:H)*
             (E6517='2.1.trackMPD'!F:F),
0))</f>
        <v>0</v>
      </c>
    </row>
    <row r="6518" spans="1:9" x14ac:dyDescent="0.2">
      <c r="A6518" s="160" t="s">
        <v>30</v>
      </c>
      <c r="B6518" s="160" t="s">
        <v>6</v>
      </c>
      <c r="C6518" s="160">
        <f>_xlfn.XLOOKUP(B6518,'2.1.trackMPD'!$R$7:$R$29,'2.1.trackMPD'!$T$7:$T$29)</f>
        <v>6</v>
      </c>
      <c r="D6518" s="160">
        <v>5000</v>
      </c>
      <c r="E6518" s="160" t="s">
        <v>6390</v>
      </c>
      <c r="F6518" s="160" t="s">
        <v>110</v>
      </c>
      <c r="G6518" s="160" t="s">
        <v>124</v>
      </c>
      <c r="H6518" s="160" t="s">
        <v>6392</v>
      </c>
      <c r="I6518" s="160" cm="1">
        <f t="array" ref="I6518">INDEX('2.1.trackMPD'!I:I/(24*60*60),
       MATCH(1,
             (A6518='2.1.trackMPD'!A:A)*
             (C6518='2.1.trackMPD'!D:D)*
             (D6518/10^6='2.1.trackMPD'!H:H)*
             (E6518='2.1.trackMPD'!F:F),
0))</f>
        <v>58.271851724537036</v>
      </c>
    </row>
    <row r="6519" spans="1:9" x14ac:dyDescent="0.2">
      <c r="A6519" s="160" t="s">
        <v>30</v>
      </c>
      <c r="B6519" s="160" t="s">
        <v>6</v>
      </c>
      <c r="C6519" s="160">
        <f>_xlfn.XLOOKUP(B6519,'2.1.trackMPD'!$R$7:$R$29,'2.1.trackMPD'!$T$7:$T$29)</f>
        <v>6</v>
      </c>
      <c r="D6519" s="160">
        <v>5000</v>
      </c>
      <c r="E6519" s="160" t="s">
        <v>6390</v>
      </c>
      <c r="F6519" s="160" t="s">
        <v>110</v>
      </c>
      <c r="G6519" s="160" t="s">
        <v>140</v>
      </c>
      <c r="H6519" s="160" t="s">
        <v>6392</v>
      </c>
      <c r="I6519" s="160" cm="1">
        <f t="array" ref="I6519">INDEX('2.1.trackMPD'!J:J/(24*60*60),
       MATCH(1,
             (A6519='2.1.trackMPD'!A:A)*
             (C6519='2.1.trackMPD'!D:D)*
             (D6519/10^6='2.1.trackMPD'!H:H)*
             (E6519='2.1.trackMPD'!F:F),
0))</f>
        <v>0.2328630119212963</v>
      </c>
    </row>
    <row r="6520" spans="1:9" x14ac:dyDescent="0.2">
      <c r="A6520" s="160" t="s">
        <v>30</v>
      </c>
      <c r="B6520" s="160" t="s">
        <v>6</v>
      </c>
      <c r="C6520" s="160">
        <f>_xlfn.XLOOKUP(B6520,'2.1.trackMPD'!$R$7:$R$29,'2.1.trackMPD'!$T$7:$T$29)</f>
        <v>6</v>
      </c>
      <c r="D6520" s="160">
        <v>5000</v>
      </c>
      <c r="E6520" s="160" t="s">
        <v>6390</v>
      </c>
      <c r="F6520" s="160" t="s">
        <v>110</v>
      </c>
      <c r="G6520" s="160" t="s">
        <v>124</v>
      </c>
      <c r="H6520" s="160" t="s">
        <v>6393</v>
      </c>
      <c r="I6520" s="160" cm="1">
        <f t="array" ref="I6520">INDEX('2.1.trackMPD'!K:K/(24*60*60),
       MATCH(1,
             (A6520='2.1.trackMPD'!A:A)*
             (C6520='2.1.trackMPD'!D:D)*
             (D6520/10^6='2.1.trackMPD'!H:H)*
             (E6520='2.1.trackMPD'!F:F),
0))</f>
        <v>0</v>
      </c>
    </row>
    <row r="6521" spans="1:9" x14ac:dyDescent="0.2">
      <c r="A6521" s="160" t="s">
        <v>30</v>
      </c>
      <c r="B6521" s="160" t="s">
        <v>6</v>
      </c>
      <c r="C6521" s="160">
        <f>_xlfn.XLOOKUP(B6521,'2.1.trackMPD'!$R$7:$R$29,'2.1.trackMPD'!$T$7:$T$29)</f>
        <v>6</v>
      </c>
      <c r="D6521" s="160">
        <v>5000</v>
      </c>
      <c r="E6521" s="160" t="s">
        <v>6390</v>
      </c>
      <c r="F6521" s="160" t="s">
        <v>110</v>
      </c>
      <c r="G6521" s="160" t="s">
        <v>140</v>
      </c>
      <c r="H6521" s="160" t="s">
        <v>6393</v>
      </c>
      <c r="I6521" s="160" cm="1">
        <f t="array" ref="I6521">INDEX('2.1.trackMPD'!L:L/(24*60*60),
       MATCH(1,
             (A6521='2.1.trackMPD'!A:A)*
             (C6521='2.1.trackMPD'!D:D)*
             (D6521/10^6='2.1.trackMPD'!H:H)*
             (E6521='2.1.trackMPD'!F:F),
0))</f>
        <v>0</v>
      </c>
    </row>
    <row r="6522" spans="1:9" x14ac:dyDescent="0.2">
      <c r="A6522" s="160" t="s">
        <v>30</v>
      </c>
      <c r="B6522" s="160" t="s">
        <v>6</v>
      </c>
      <c r="C6522" s="160">
        <f>_xlfn.XLOOKUP(B6522,'2.1.trackMPD'!$R$7:$R$29,'2.1.trackMPD'!$T$7:$T$29)</f>
        <v>6</v>
      </c>
      <c r="D6522" s="160">
        <v>1</v>
      </c>
      <c r="E6522" s="160" t="s">
        <v>6394</v>
      </c>
      <c r="F6522" s="160" t="s">
        <v>110</v>
      </c>
      <c r="G6522" s="160" t="s">
        <v>124</v>
      </c>
      <c r="H6522" s="160" t="s">
        <v>6392</v>
      </c>
      <c r="I6522" s="160" cm="1">
        <f t="array" ref="I6522">INDEX('2.1.trackMPD'!I:I/(24*60*60),
       MATCH(1,
             (A6522='2.1.trackMPD'!A:A)*
             (C6522='2.1.trackMPD'!D:D)*
             (D6522/10^6='2.1.trackMPD'!H:H)*
             (E6522='2.1.trackMPD'!F:F),
0))</f>
        <v>6.0159310185185188E-7</v>
      </c>
    </row>
    <row r="6523" spans="1:9" x14ac:dyDescent="0.2">
      <c r="A6523" s="160" t="s">
        <v>30</v>
      </c>
      <c r="B6523" s="160" t="s">
        <v>6</v>
      </c>
      <c r="C6523" s="160">
        <f>_xlfn.XLOOKUP(B6523,'2.1.trackMPD'!$R$7:$R$29,'2.1.trackMPD'!$T$7:$T$29)</f>
        <v>6</v>
      </c>
      <c r="D6523" s="160">
        <v>1</v>
      </c>
      <c r="E6523" s="160" t="s">
        <v>6394</v>
      </c>
      <c r="F6523" s="160" t="s">
        <v>110</v>
      </c>
      <c r="G6523" s="160" t="s">
        <v>140</v>
      </c>
      <c r="H6523" s="160" t="s">
        <v>6392</v>
      </c>
      <c r="I6523" s="160" cm="1">
        <f t="array" ref="I6523">INDEX('2.1.trackMPD'!J:J/(24*60*60),
       MATCH(1,
             (A6523='2.1.trackMPD'!A:A)*
             (C6523='2.1.trackMPD'!D:D)*
             (D6523/10^6='2.1.trackMPD'!H:H)*
             (E6523='2.1.trackMPD'!F:F),
0))</f>
        <v>9.2396482407407414E-6</v>
      </c>
    </row>
    <row r="6524" spans="1:9" x14ac:dyDescent="0.2">
      <c r="A6524" s="160" t="s">
        <v>30</v>
      </c>
      <c r="B6524" s="160" t="s">
        <v>6</v>
      </c>
      <c r="C6524" s="160">
        <f>_xlfn.XLOOKUP(B6524,'2.1.trackMPD'!$R$7:$R$29,'2.1.trackMPD'!$T$7:$T$29)</f>
        <v>6</v>
      </c>
      <c r="D6524" s="160">
        <v>1</v>
      </c>
      <c r="E6524" s="160" t="s">
        <v>6394</v>
      </c>
      <c r="F6524" s="160" t="s">
        <v>110</v>
      </c>
      <c r="G6524" s="160" t="s">
        <v>124</v>
      </c>
      <c r="H6524" s="160" t="s">
        <v>6393</v>
      </c>
      <c r="I6524" s="160" cm="1">
        <f t="array" ref="I6524">INDEX('2.1.trackMPD'!K:K/(24*60*60),
       MATCH(1,
             (A6524='2.1.trackMPD'!A:A)*
             (C6524='2.1.trackMPD'!D:D)*
             (D6524/10^6='2.1.trackMPD'!H:H)*
             (E6524='2.1.trackMPD'!F:F),
0))</f>
        <v>3.5438356481481482E-7</v>
      </c>
    </row>
    <row r="6525" spans="1:9" x14ac:dyDescent="0.2">
      <c r="A6525" s="160" t="s">
        <v>30</v>
      </c>
      <c r="B6525" s="160" t="s">
        <v>6</v>
      </c>
      <c r="C6525" s="160">
        <f>_xlfn.XLOOKUP(B6525,'2.1.trackMPD'!$R$7:$R$29,'2.1.trackMPD'!$T$7:$T$29)</f>
        <v>6</v>
      </c>
      <c r="D6525" s="160">
        <v>1</v>
      </c>
      <c r="E6525" s="160" t="s">
        <v>6394</v>
      </c>
      <c r="F6525" s="160" t="s">
        <v>110</v>
      </c>
      <c r="G6525" s="160" t="s">
        <v>140</v>
      </c>
      <c r="H6525" s="160" t="s">
        <v>6393</v>
      </c>
      <c r="I6525" s="160" cm="1">
        <f t="array" ref="I6525">INDEX('2.1.trackMPD'!L:L/(24*60*60),
       MATCH(1,
             (A6525='2.1.trackMPD'!A:A)*
             (C6525='2.1.trackMPD'!D:D)*
             (D6525/10^6='2.1.trackMPD'!H:H)*
             (E6525='2.1.trackMPD'!F:F),
0))</f>
        <v>1.8518518518518519E-6</v>
      </c>
    </row>
    <row r="6526" spans="1:9" x14ac:dyDescent="0.2">
      <c r="A6526" s="160" t="s">
        <v>30</v>
      </c>
      <c r="B6526" s="160" t="s">
        <v>6</v>
      </c>
      <c r="C6526" s="160">
        <f>_xlfn.XLOOKUP(B6526,'2.1.trackMPD'!$R$7:$R$29,'2.1.trackMPD'!$T$7:$T$29)</f>
        <v>6</v>
      </c>
      <c r="D6526" s="160">
        <v>10</v>
      </c>
      <c r="E6526" s="160" t="s">
        <v>6394</v>
      </c>
      <c r="F6526" s="160" t="s">
        <v>110</v>
      </c>
      <c r="G6526" s="160" t="s">
        <v>124</v>
      </c>
      <c r="H6526" s="160" t="s">
        <v>6392</v>
      </c>
      <c r="I6526" s="160" cm="1">
        <f t="array" ref="I6526">INDEX('2.1.trackMPD'!I:I/(24*60*60),
       MATCH(1,
             (A6526='2.1.trackMPD'!A:A)*
             (C6526='2.1.trackMPD'!D:D)*
             (D6526/10^6='2.1.trackMPD'!H:H)*
             (E6526='2.1.trackMPD'!F:F),
0))</f>
        <v>1.3299796111111112E-5</v>
      </c>
    </row>
    <row r="6527" spans="1:9" x14ac:dyDescent="0.2">
      <c r="A6527" s="160" t="s">
        <v>30</v>
      </c>
      <c r="B6527" s="160" t="s">
        <v>6</v>
      </c>
      <c r="C6527" s="160">
        <f>_xlfn.XLOOKUP(B6527,'2.1.trackMPD'!$R$7:$R$29,'2.1.trackMPD'!$T$7:$T$29)</f>
        <v>6</v>
      </c>
      <c r="D6527" s="160">
        <v>10</v>
      </c>
      <c r="E6527" s="160" t="s">
        <v>6394</v>
      </c>
      <c r="F6527" s="160" t="s">
        <v>110</v>
      </c>
      <c r="G6527" s="160" t="s">
        <v>140</v>
      </c>
      <c r="H6527" s="160" t="s">
        <v>6392</v>
      </c>
      <c r="I6527" s="160" cm="1">
        <f t="array" ref="I6527">INDEX('2.1.trackMPD'!J:J/(24*60*60),
       MATCH(1,
             (A6527='2.1.trackMPD'!A:A)*
             (C6527='2.1.trackMPD'!D:D)*
             (D6527/10^6='2.1.trackMPD'!H:H)*
             (E6527='2.1.trackMPD'!F:F),
0))</f>
        <v>5.5052842002314816E-5</v>
      </c>
    </row>
    <row r="6528" spans="1:9" x14ac:dyDescent="0.2">
      <c r="A6528" s="160" t="s">
        <v>30</v>
      </c>
      <c r="B6528" s="160" t="s">
        <v>6</v>
      </c>
      <c r="C6528" s="160">
        <f>_xlfn.XLOOKUP(B6528,'2.1.trackMPD'!$R$7:$R$29,'2.1.trackMPD'!$T$7:$T$29)</f>
        <v>6</v>
      </c>
      <c r="D6528" s="160">
        <v>10</v>
      </c>
      <c r="E6528" s="160" t="s">
        <v>6394</v>
      </c>
      <c r="F6528" s="160" t="s">
        <v>110</v>
      </c>
      <c r="G6528" s="160" t="s">
        <v>124</v>
      </c>
      <c r="H6528" s="160" t="s">
        <v>6393</v>
      </c>
      <c r="I6528" s="160" cm="1">
        <f t="array" ref="I6528">INDEX('2.1.trackMPD'!K:K/(24*60*60),
       MATCH(1,
             (A6528='2.1.trackMPD'!A:A)*
             (C6528='2.1.trackMPD'!D:D)*
             (D6528/10^6='2.1.trackMPD'!H:H)*
             (E6528='2.1.trackMPD'!F:F),
0))</f>
        <v>0</v>
      </c>
    </row>
    <row r="6529" spans="1:9" x14ac:dyDescent="0.2">
      <c r="A6529" s="160" t="s">
        <v>30</v>
      </c>
      <c r="B6529" s="160" t="s">
        <v>6</v>
      </c>
      <c r="C6529" s="160">
        <f>_xlfn.XLOOKUP(B6529,'2.1.trackMPD'!$R$7:$R$29,'2.1.trackMPD'!$T$7:$T$29)</f>
        <v>6</v>
      </c>
      <c r="D6529" s="160">
        <v>10</v>
      </c>
      <c r="E6529" s="160" t="s">
        <v>6394</v>
      </c>
      <c r="F6529" s="160" t="s">
        <v>110</v>
      </c>
      <c r="G6529" s="160" t="s">
        <v>140</v>
      </c>
      <c r="H6529" s="160" t="s">
        <v>6393</v>
      </c>
      <c r="I6529" s="160" cm="1">
        <f t="array" ref="I6529">INDEX('2.1.trackMPD'!L:L/(24*60*60),
       MATCH(1,
             (A6529='2.1.trackMPD'!A:A)*
             (C6529='2.1.trackMPD'!D:D)*
             (D6529/10^6='2.1.trackMPD'!H:H)*
             (E6529='2.1.trackMPD'!F:F),
0))</f>
        <v>7.1963155092592586E-7</v>
      </c>
    </row>
    <row r="6530" spans="1:9" x14ac:dyDescent="0.2">
      <c r="A6530" s="160" t="s">
        <v>30</v>
      </c>
      <c r="B6530" s="160" t="s">
        <v>6</v>
      </c>
      <c r="C6530" s="160">
        <f>_xlfn.XLOOKUP(B6530,'2.1.trackMPD'!$R$7:$R$29,'2.1.trackMPD'!$T$7:$T$29)</f>
        <v>6</v>
      </c>
      <c r="D6530" s="160">
        <v>100</v>
      </c>
      <c r="E6530" s="160" t="s">
        <v>6394</v>
      </c>
      <c r="F6530" s="160" t="s">
        <v>110</v>
      </c>
      <c r="G6530" s="160" t="s">
        <v>124</v>
      </c>
      <c r="H6530" s="160" t="s">
        <v>6392</v>
      </c>
      <c r="I6530" s="160" cm="1">
        <f t="array" ref="I6530">INDEX('2.1.trackMPD'!I:I/(24*60*60),
       MATCH(1,
             (A6530='2.1.trackMPD'!A:A)*
             (C6530='2.1.trackMPD'!D:D)*
             (D6530/10^6='2.1.trackMPD'!H:H)*
             (E6530='2.1.trackMPD'!F:F),
0))</f>
        <v>2.461078412037037E-2</v>
      </c>
    </row>
    <row r="6531" spans="1:9" x14ac:dyDescent="0.2">
      <c r="A6531" s="160" t="s">
        <v>30</v>
      </c>
      <c r="B6531" s="160" t="s">
        <v>6</v>
      </c>
      <c r="C6531" s="160">
        <f>_xlfn.XLOOKUP(B6531,'2.1.trackMPD'!$R$7:$R$29,'2.1.trackMPD'!$T$7:$T$29)</f>
        <v>6</v>
      </c>
      <c r="D6531" s="160">
        <v>100</v>
      </c>
      <c r="E6531" s="160" t="s">
        <v>6394</v>
      </c>
      <c r="F6531" s="160" t="s">
        <v>110</v>
      </c>
      <c r="G6531" s="160" t="s">
        <v>140</v>
      </c>
      <c r="H6531" s="160" t="s">
        <v>6392</v>
      </c>
      <c r="I6531" s="160" cm="1">
        <f t="array" ref="I6531">INDEX('2.1.trackMPD'!J:J/(24*60*60),
       MATCH(1,
             (A6531='2.1.trackMPD'!A:A)*
             (C6531='2.1.trackMPD'!D:D)*
             (D6531/10^6='2.1.trackMPD'!H:H)*
             (E6531='2.1.trackMPD'!F:F),
0))</f>
        <v>4.7587979768518515E-3</v>
      </c>
    </row>
    <row r="6532" spans="1:9" x14ac:dyDescent="0.2">
      <c r="A6532" s="160" t="s">
        <v>30</v>
      </c>
      <c r="B6532" s="160" t="s">
        <v>6</v>
      </c>
      <c r="C6532" s="160">
        <f>_xlfn.XLOOKUP(B6532,'2.1.trackMPD'!$R$7:$R$29,'2.1.trackMPD'!$T$7:$T$29)</f>
        <v>6</v>
      </c>
      <c r="D6532" s="160">
        <v>100</v>
      </c>
      <c r="E6532" s="160" t="s">
        <v>6394</v>
      </c>
      <c r="F6532" s="160" t="s">
        <v>110</v>
      </c>
      <c r="G6532" s="160" t="s">
        <v>124</v>
      </c>
      <c r="H6532" s="160" t="s">
        <v>6393</v>
      </c>
      <c r="I6532" s="160" cm="1">
        <f t="array" ref="I6532">INDEX('2.1.trackMPD'!K:K/(24*60*60),
       MATCH(1,
             (A6532='2.1.trackMPD'!A:A)*
             (C6532='2.1.trackMPD'!D:D)*
             (D6532/10^6='2.1.trackMPD'!H:H)*
             (E6532='2.1.trackMPD'!F:F),
0))</f>
        <v>0</v>
      </c>
    </row>
    <row r="6533" spans="1:9" x14ac:dyDescent="0.2">
      <c r="A6533" s="160" t="s">
        <v>30</v>
      </c>
      <c r="B6533" s="160" t="s">
        <v>6</v>
      </c>
      <c r="C6533" s="160">
        <f>_xlfn.XLOOKUP(B6533,'2.1.trackMPD'!$R$7:$R$29,'2.1.trackMPD'!$T$7:$T$29)</f>
        <v>6</v>
      </c>
      <c r="D6533" s="160">
        <v>100</v>
      </c>
      <c r="E6533" s="160" t="s">
        <v>6394</v>
      </c>
      <c r="F6533" s="160" t="s">
        <v>110</v>
      </c>
      <c r="G6533" s="160" t="s">
        <v>140</v>
      </c>
      <c r="H6533" s="160" t="s">
        <v>6393</v>
      </c>
      <c r="I6533" s="160" cm="1">
        <f t="array" ref="I6533">INDEX('2.1.trackMPD'!L:L/(24*60*60),
       MATCH(1,
             (A6533='2.1.trackMPD'!A:A)*
             (C6533='2.1.trackMPD'!D:D)*
             (D6533/10^6='2.1.trackMPD'!H:H)*
             (E6533='2.1.trackMPD'!F:F),
0))</f>
        <v>0</v>
      </c>
    </row>
    <row r="6534" spans="1:9" x14ac:dyDescent="0.2">
      <c r="A6534" s="160" t="s">
        <v>30</v>
      </c>
      <c r="B6534" s="160" t="s">
        <v>6</v>
      </c>
      <c r="C6534" s="160">
        <f>_xlfn.XLOOKUP(B6534,'2.1.trackMPD'!$R$7:$R$29,'2.1.trackMPD'!$T$7:$T$29)</f>
        <v>6</v>
      </c>
      <c r="D6534" s="160">
        <v>1000</v>
      </c>
      <c r="E6534" s="160" t="s">
        <v>6394</v>
      </c>
      <c r="F6534" s="160" t="s">
        <v>110</v>
      </c>
      <c r="G6534" s="160" t="s">
        <v>124</v>
      </c>
      <c r="H6534" s="160" t="s">
        <v>6392</v>
      </c>
      <c r="I6534" s="160" cm="1">
        <f t="array" ref="I6534">INDEX('2.1.trackMPD'!I:I/(24*60*60),
       MATCH(1,
             (A6534='2.1.trackMPD'!A:A)*
             (C6534='2.1.trackMPD'!D:D)*
             (D6534/10^6='2.1.trackMPD'!H:H)*
             (E6534='2.1.trackMPD'!F:F),
0))</f>
        <v>3.0701569791666667</v>
      </c>
    </row>
    <row r="6535" spans="1:9" x14ac:dyDescent="0.2">
      <c r="A6535" s="160" t="s">
        <v>30</v>
      </c>
      <c r="B6535" s="160" t="s">
        <v>6</v>
      </c>
      <c r="C6535" s="160">
        <f>_xlfn.XLOOKUP(B6535,'2.1.trackMPD'!$R$7:$R$29,'2.1.trackMPD'!$T$7:$T$29)</f>
        <v>6</v>
      </c>
      <c r="D6535" s="160">
        <v>1000</v>
      </c>
      <c r="E6535" s="160" t="s">
        <v>6394</v>
      </c>
      <c r="F6535" s="160" t="s">
        <v>110</v>
      </c>
      <c r="G6535" s="160" t="s">
        <v>140</v>
      </c>
      <c r="H6535" s="160" t="s">
        <v>6392</v>
      </c>
      <c r="I6535" s="160" cm="1">
        <f t="array" ref="I6535">INDEX('2.1.trackMPD'!J:J/(24*60*60),
       MATCH(1,
             (A6535='2.1.trackMPD'!A:A)*
             (C6535='2.1.trackMPD'!D:D)*
             (D6535/10^6='2.1.trackMPD'!H:H)*
             (E6535='2.1.trackMPD'!F:F),
0))</f>
        <v>5.3450457430555556E-2</v>
      </c>
    </row>
    <row r="6536" spans="1:9" x14ac:dyDescent="0.2">
      <c r="A6536" s="160" t="s">
        <v>30</v>
      </c>
      <c r="B6536" s="160" t="s">
        <v>6</v>
      </c>
      <c r="C6536" s="160">
        <f>_xlfn.XLOOKUP(B6536,'2.1.trackMPD'!$R$7:$R$29,'2.1.trackMPD'!$T$7:$T$29)</f>
        <v>6</v>
      </c>
      <c r="D6536" s="160">
        <v>1000</v>
      </c>
      <c r="E6536" s="160" t="s">
        <v>6394</v>
      </c>
      <c r="F6536" s="160" t="s">
        <v>110</v>
      </c>
      <c r="G6536" s="160" t="s">
        <v>124</v>
      </c>
      <c r="H6536" s="160" t="s">
        <v>6393</v>
      </c>
      <c r="I6536" s="160" cm="1">
        <f t="array" ref="I6536">INDEX('2.1.trackMPD'!K:K/(24*60*60),
       MATCH(1,
             (A6536='2.1.trackMPD'!A:A)*
             (C6536='2.1.trackMPD'!D:D)*
             (D6536/10^6='2.1.trackMPD'!H:H)*
             (E6536='2.1.trackMPD'!F:F),
0))</f>
        <v>0</v>
      </c>
    </row>
    <row r="6537" spans="1:9" x14ac:dyDescent="0.2">
      <c r="A6537" s="160" t="s">
        <v>30</v>
      </c>
      <c r="B6537" s="160" t="s">
        <v>6</v>
      </c>
      <c r="C6537" s="160">
        <f>_xlfn.XLOOKUP(B6537,'2.1.trackMPD'!$R$7:$R$29,'2.1.trackMPD'!$T$7:$T$29)</f>
        <v>6</v>
      </c>
      <c r="D6537" s="160">
        <v>1000</v>
      </c>
      <c r="E6537" s="160" t="s">
        <v>6394</v>
      </c>
      <c r="F6537" s="160" t="s">
        <v>110</v>
      </c>
      <c r="G6537" s="160" t="s">
        <v>140</v>
      </c>
      <c r="H6537" s="160" t="s">
        <v>6393</v>
      </c>
      <c r="I6537" s="160" cm="1">
        <f t="array" ref="I6537">INDEX('2.1.trackMPD'!L:L/(24*60*60),
       MATCH(1,
             (A6537='2.1.trackMPD'!A:A)*
             (C6537='2.1.trackMPD'!D:D)*
             (D6537/10^6='2.1.trackMPD'!H:H)*
             (E6537='2.1.trackMPD'!F:F),
0))</f>
        <v>0</v>
      </c>
    </row>
    <row r="6538" spans="1:9" x14ac:dyDescent="0.2">
      <c r="A6538" s="160" t="s">
        <v>30</v>
      </c>
      <c r="B6538" s="160" t="s">
        <v>6</v>
      </c>
      <c r="C6538" s="160">
        <f>_xlfn.XLOOKUP(B6538,'2.1.trackMPD'!$R$7:$R$29,'2.1.trackMPD'!$T$7:$T$29)</f>
        <v>6</v>
      </c>
      <c r="D6538" s="160">
        <v>5000</v>
      </c>
      <c r="E6538" s="160" t="s">
        <v>6394</v>
      </c>
      <c r="F6538" s="160" t="s">
        <v>110</v>
      </c>
      <c r="G6538" s="160" t="s">
        <v>124</v>
      </c>
      <c r="H6538" s="160" t="s">
        <v>6392</v>
      </c>
      <c r="I6538" s="160" cm="1">
        <f t="array" ref="I6538">INDEX('2.1.trackMPD'!I:I/(24*60*60),
       MATCH(1,
             (A6538='2.1.trackMPD'!A:A)*
             (C6538='2.1.trackMPD'!D:D)*
             (D6538/10^6='2.1.trackMPD'!H:H)*
             (E6538='2.1.trackMPD'!F:F),
0))</f>
        <v>17.966330706018518</v>
      </c>
    </row>
    <row r="6539" spans="1:9" x14ac:dyDescent="0.2">
      <c r="A6539" s="160" t="s">
        <v>30</v>
      </c>
      <c r="B6539" s="160" t="s">
        <v>6</v>
      </c>
      <c r="C6539" s="160">
        <f>_xlfn.XLOOKUP(B6539,'2.1.trackMPD'!$R$7:$R$29,'2.1.trackMPD'!$T$7:$T$29)</f>
        <v>6</v>
      </c>
      <c r="D6539" s="160">
        <v>5000</v>
      </c>
      <c r="E6539" s="160" t="s">
        <v>6394</v>
      </c>
      <c r="F6539" s="160" t="s">
        <v>110</v>
      </c>
      <c r="G6539" s="160" t="s">
        <v>140</v>
      </c>
      <c r="H6539" s="160" t="s">
        <v>6392</v>
      </c>
      <c r="I6539" s="160" cm="1">
        <f t="array" ref="I6539">INDEX('2.1.trackMPD'!J:J/(24*60*60),
       MATCH(1,
             (A6539='2.1.trackMPD'!A:A)*
             (C6539='2.1.trackMPD'!D:D)*
             (D6539/10^6='2.1.trackMPD'!H:H)*
             (E6539='2.1.trackMPD'!F:F),
0))</f>
        <v>0.1293006886574074</v>
      </c>
    </row>
    <row r="6540" spans="1:9" x14ac:dyDescent="0.2">
      <c r="A6540" s="160" t="s">
        <v>30</v>
      </c>
      <c r="B6540" s="160" t="s">
        <v>6</v>
      </c>
      <c r="C6540" s="160">
        <f>_xlfn.XLOOKUP(B6540,'2.1.trackMPD'!$R$7:$R$29,'2.1.trackMPD'!$T$7:$T$29)</f>
        <v>6</v>
      </c>
      <c r="D6540" s="160">
        <v>5000</v>
      </c>
      <c r="E6540" s="160" t="s">
        <v>6394</v>
      </c>
      <c r="F6540" s="160" t="s">
        <v>110</v>
      </c>
      <c r="G6540" s="160" t="s">
        <v>124</v>
      </c>
      <c r="H6540" s="160" t="s">
        <v>6393</v>
      </c>
      <c r="I6540" s="160" cm="1">
        <f t="array" ref="I6540">INDEX('2.1.trackMPD'!K:K/(24*60*60),
       MATCH(1,
             (A6540='2.1.trackMPD'!A:A)*
             (C6540='2.1.trackMPD'!D:D)*
             (D6540/10^6='2.1.trackMPD'!H:H)*
             (E6540='2.1.trackMPD'!F:F),
0))</f>
        <v>0</v>
      </c>
    </row>
    <row r="6541" spans="1:9" x14ac:dyDescent="0.2">
      <c r="A6541" s="160" t="s">
        <v>30</v>
      </c>
      <c r="B6541" s="160" t="s">
        <v>6</v>
      </c>
      <c r="C6541" s="160">
        <f>_xlfn.XLOOKUP(B6541,'2.1.trackMPD'!$R$7:$R$29,'2.1.trackMPD'!$T$7:$T$29)</f>
        <v>6</v>
      </c>
      <c r="D6541" s="160">
        <v>5000</v>
      </c>
      <c r="E6541" s="160" t="s">
        <v>6394</v>
      </c>
      <c r="F6541" s="160" t="s">
        <v>110</v>
      </c>
      <c r="G6541" s="160" t="s">
        <v>140</v>
      </c>
      <c r="H6541" s="160" t="s">
        <v>6393</v>
      </c>
      <c r="I6541" s="160" cm="1">
        <f t="array" ref="I6541">INDEX('2.1.trackMPD'!L:L/(24*60*60),
       MATCH(1,
             (A6541='2.1.trackMPD'!A:A)*
             (C6541='2.1.trackMPD'!D:D)*
             (D6541/10^6='2.1.trackMPD'!H:H)*
             (E6541='2.1.trackMPD'!F:F),
0))</f>
        <v>0</v>
      </c>
    </row>
    <row r="6542" spans="1:9" x14ac:dyDescent="0.2">
      <c r="A6542" s="160" t="s">
        <v>30</v>
      </c>
      <c r="B6542" s="160" t="s">
        <v>6</v>
      </c>
      <c r="C6542" s="160">
        <f>_xlfn.XLOOKUP(B6542,'2.1.trackMPD'!$R$7:$R$29,'2.1.trackMPD'!$T$7:$T$29)</f>
        <v>6</v>
      </c>
      <c r="D6542" s="160">
        <v>1</v>
      </c>
      <c r="E6542" s="160" t="s">
        <v>6395</v>
      </c>
      <c r="F6542" s="160" t="s">
        <v>110</v>
      </c>
      <c r="G6542" s="160" t="s">
        <v>124</v>
      </c>
      <c r="H6542" s="160" t="s">
        <v>6392</v>
      </c>
      <c r="I6542" s="160" t="e" cm="1">
        <f t="array" ref="I6542">INDEX('2.1.trackMPD'!I:I/(24*60*60),
       MATCH(1,
             (A6542='2.1.trackMPD'!A:A)*
             (C6542='2.1.trackMPD'!D:D)*
             (D6542/10^6='2.1.trackMPD'!H:H)*
             (E6542='2.1.trackMPD'!F:F),
0))</f>
        <v>#N/A</v>
      </c>
    </row>
    <row r="6543" spans="1:9" x14ac:dyDescent="0.2">
      <c r="A6543" s="160" t="s">
        <v>30</v>
      </c>
      <c r="B6543" s="160" t="s">
        <v>6</v>
      </c>
      <c r="C6543" s="160">
        <f>_xlfn.XLOOKUP(B6543,'2.1.trackMPD'!$R$7:$R$29,'2.1.trackMPD'!$T$7:$T$29)</f>
        <v>6</v>
      </c>
      <c r="D6543" s="160">
        <v>1</v>
      </c>
      <c r="E6543" s="160" t="s">
        <v>6395</v>
      </c>
      <c r="F6543" s="160" t="s">
        <v>110</v>
      </c>
      <c r="G6543" s="160" t="s">
        <v>140</v>
      </c>
      <c r="H6543" s="160" t="s">
        <v>6392</v>
      </c>
      <c r="I6543" s="160" t="e" cm="1">
        <f t="array" ref="I6543">INDEX('2.1.trackMPD'!J:J/(24*60*60),
       MATCH(1,
             (A6543='2.1.trackMPD'!A:A)*
             (C6543='2.1.trackMPD'!D:D)*
             (D6543/10^6='2.1.trackMPD'!H:H)*
             (E6543='2.1.trackMPD'!F:F),
0))</f>
        <v>#N/A</v>
      </c>
    </row>
    <row r="6544" spans="1:9" x14ac:dyDescent="0.2">
      <c r="A6544" s="160" t="s">
        <v>30</v>
      </c>
      <c r="B6544" s="160" t="s">
        <v>6</v>
      </c>
      <c r="C6544" s="160">
        <f>_xlfn.XLOOKUP(B6544,'2.1.trackMPD'!$R$7:$R$29,'2.1.trackMPD'!$T$7:$T$29)</f>
        <v>6</v>
      </c>
      <c r="D6544" s="160">
        <v>1</v>
      </c>
      <c r="E6544" s="160" t="s">
        <v>6395</v>
      </c>
      <c r="F6544" s="160" t="s">
        <v>110</v>
      </c>
      <c r="G6544" s="160" t="s">
        <v>124</v>
      </c>
      <c r="H6544" s="160" t="s">
        <v>6393</v>
      </c>
      <c r="I6544" s="160" t="e" cm="1">
        <f t="array" ref="I6544">INDEX('2.1.trackMPD'!K:K/(24*60*60),
       MATCH(1,
             (A6544='2.1.trackMPD'!A:A)*
             (C6544='2.1.trackMPD'!D:D)*
             (D6544/10^6='2.1.trackMPD'!H:H)*
             (E6544='2.1.trackMPD'!F:F),
0))</f>
        <v>#N/A</v>
      </c>
    </row>
    <row r="6545" spans="1:9" x14ac:dyDescent="0.2">
      <c r="A6545" s="160" t="s">
        <v>30</v>
      </c>
      <c r="B6545" s="160" t="s">
        <v>6</v>
      </c>
      <c r="C6545" s="160">
        <f>_xlfn.XLOOKUP(B6545,'2.1.trackMPD'!$R$7:$R$29,'2.1.trackMPD'!$T$7:$T$29)</f>
        <v>6</v>
      </c>
      <c r="D6545" s="160">
        <v>1</v>
      </c>
      <c r="E6545" s="160" t="s">
        <v>6395</v>
      </c>
      <c r="F6545" s="160" t="s">
        <v>110</v>
      </c>
      <c r="G6545" s="160" t="s">
        <v>140</v>
      </c>
      <c r="H6545" s="160" t="s">
        <v>6393</v>
      </c>
      <c r="I6545" s="160" t="e" cm="1">
        <f t="array" ref="I6545">INDEX('2.1.trackMPD'!L:L/(24*60*60),
       MATCH(1,
             (A6545='2.1.trackMPD'!A:A)*
             (C6545='2.1.trackMPD'!D:D)*
             (D6545/10^6='2.1.trackMPD'!H:H)*
             (E6545='2.1.trackMPD'!F:F),
0))</f>
        <v>#N/A</v>
      </c>
    </row>
    <row r="6546" spans="1:9" x14ac:dyDescent="0.2">
      <c r="A6546" s="160" t="s">
        <v>30</v>
      </c>
      <c r="B6546" s="160" t="s">
        <v>6</v>
      </c>
      <c r="C6546" s="160">
        <f>_xlfn.XLOOKUP(B6546,'2.1.trackMPD'!$R$7:$R$29,'2.1.trackMPD'!$T$7:$T$29)</f>
        <v>6</v>
      </c>
      <c r="D6546" s="160">
        <v>10</v>
      </c>
      <c r="E6546" s="160" t="s">
        <v>6395</v>
      </c>
      <c r="F6546" s="160" t="s">
        <v>110</v>
      </c>
      <c r="G6546" s="160" t="s">
        <v>124</v>
      </c>
      <c r="H6546" s="160" t="s">
        <v>6392</v>
      </c>
      <c r="I6546" s="160" t="e" cm="1">
        <f t="array" ref="I6546">INDEX('2.1.trackMPD'!I:I/(24*60*60),
       MATCH(1,
             (A6546='2.1.trackMPD'!A:A)*
             (C6546='2.1.trackMPD'!D:D)*
             (D6546/10^6='2.1.trackMPD'!H:H)*
             (E6546='2.1.trackMPD'!F:F),
0))</f>
        <v>#N/A</v>
      </c>
    </row>
    <row r="6547" spans="1:9" x14ac:dyDescent="0.2">
      <c r="A6547" s="160" t="s">
        <v>30</v>
      </c>
      <c r="B6547" s="160" t="s">
        <v>6</v>
      </c>
      <c r="C6547" s="160">
        <f>_xlfn.XLOOKUP(B6547,'2.1.trackMPD'!$R$7:$R$29,'2.1.trackMPD'!$T$7:$T$29)</f>
        <v>6</v>
      </c>
      <c r="D6547" s="160">
        <v>10</v>
      </c>
      <c r="E6547" s="160" t="s">
        <v>6395</v>
      </c>
      <c r="F6547" s="160" t="s">
        <v>110</v>
      </c>
      <c r="G6547" s="160" t="s">
        <v>140</v>
      </c>
      <c r="H6547" s="160" t="s">
        <v>6392</v>
      </c>
      <c r="I6547" s="160" t="e" cm="1">
        <f t="array" ref="I6547">INDEX('2.1.trackMPD'!J:J/(24*60*60),
       MATCH(1,
             (A6547='2.1.trackMPD'!A:A)*
             (C6547='2.1.trackMPD'!D:D)*
             (D6547/10^6='2.1.trackMPD'!H:H)*
             (E6547='2.1.trackMPD'!F:F),
0))</f>
        <v>#N/A</v>
      </c>
    </row>
    <row r="6548" spans="1:9" x14ac:dyDescent="0.2">
      <c r="A6548" s="160" t="s">
        <v>30</v>
      </c>
      <c r="B6548" s="160" t="s">
        <v>6</v>
      </c>
      <c r="C6548" s="160">
        <f>_xlfn.XLOOKUP(B6548,'2.1.trackMPD'!$R$7:$R$29,'2.1.trackMPD'!$T$7:$T$29)</f>
        <v>6</v>
      </c>
      <c r="D6548" s="160">
        <v>10</v>
      </c>
      <c r="E6548" s="160" t="s">
        <v>6395</v>
      </c>
      <c r="F6548" s="160" t="s">
        <v>110</v>
      </c>
      <c r="G6548" s="160" t="s">
        <v>124</v>
      </c>
      <c r="H6548" s="160" t="s">
        <v>6393</v>
      </c>
      <c r="I6548" s="160" t="e" cm="1">
        <f t="array" ref="I6548">INDEX('2.1.trackMPD'!K:K/(24*60*60),
       MATCH(1,
             (A6548='2.1.trackMPD'!A:A)*
             (C6548='2.1.trackMPD'!D:D)*
             (D6548/10^6='2.1.trackMPD'!H:H)*
             (E6548='2.1.trackMPD'!F:F),
0))</f>
        <v>#N/A</v>
      </c>
    </row>
    <row r="6549" spans="1:9" x14ac:dyDescent="0.2">
      <c r="A6549" s="160" t="s">
        <v>30</v>
      </c>
      <c r="B6549" s="160" t="s">
        <v>6</v>
      </c>
      <c r="C6549" s="160">
        <f>_xlfn.XLOOKUP(B6549,'2.1.trackMPD'!$R$7:$R$29,'2.1.trackMPD'!$T$7:$T$29)</f>
        <v>6</v>
      </c>
      <c r="D6549" s="160">
        <v>10</v>
      </c>
      <c r="E6549" s="160" t="s">
        <v>6395</v>
      </c>
      <c r="F6549" s="160" t="s">
        <v>110</v>
      </c>
      <c r="G6549" s="160" t="s">
        <v>140</v>
      </c>
      <c r="H6549" s="160" t="s">
        <v>6393</v>
      </c>
      <c r="I6549" s="160" t="e" cm="1">
        <f t="array" ref="I6549">INDEX('2.1.trackMPD'!L:L/(24*60*60),
       MATCH(1,
             (A6549='2.1.trackMPD'!A:A)*
             (C6549='2.1.trackMPD'!D:D)*
             (D6549/10^6='2.1.trackMPD'!H:H)*
             (E6549='2.1.trackMPD'!F:F),
0))</f>
        <v>#N/A</v>
      </c>
    </row>
    <row r="6550" spans="1:9" x14ac:dyDescent="0.2">
      <c r="A6550" s="160" t="s">
        <v>30</v>
      </c>
      <c r="B6550" s="160" t="s">
        <v>6</v>
      </c>
      <c r="C6550" s="160">
        <f>_xlfn.XLOOKUP(B6550,'2.1.trackMPD'!$R$7:$R$29,'2.1.trackMPD'!$T$7:$T$29)</f>
        <v>6</v>
      </c>
      <c r="D6550" s="160">
        <v>100</v>
      </c>
      <c r="E6550" s="160" t="s">
        <v>6395</v>
      </c>
      <c r="F6550" s="160" t="s">
        <v>110</v>
      </c>
      <c r="G6550" s="160" t="s">
        <v>124</v>
      </c>
      <c r="H6550" s="160" t="s">
        <v>6392</v>
      </c>
      <c r="I6550" s="160" t="e" cm="1">
        <f t="array" ref="I6550">INDEX('2.1.trackMPD'!I:I/(24*60*60),
       MATCH(1,
             (A6550='2.1.trackMPD'!A:A)*
             (C6550='2.1.trackMPD'!D:D)*
             (D6550/10^6='2.1.trackMPD'!H:H)*
             (E6550='2.1.trackMPD'!F:F),
0))</f>
        <v>#N/A</v>
      </c>
    </row>
    <row r="6551" spans="1:9" x14ac:dyDescent="0.2">
      <c r="A6551" s="160" t="s">
        <v>30</v>
      </c>
      <c r="B6551" s="160" t="s">
        <v>6</v>
      </c>
      <c r="C6551" s="160">
        <f>_xlfn.XLOOKUP(B6551,'2.1.trackMPD'!$R$7:$R$29,'2.1.trackMPD'!$T$7:$T$29)</f>
        <v>6</v>
      </c>
      <c r="D6551" s="160">
        <v>100</v>
      </c>
      <c r="E6551" s="160" t="s">
        <v>6395</v>
      </c>
      <c r="F6551" s="160" t="s">
        <v>110</v>
      </c>
      <c r="G6551" s="160" t="s">
        <v>140</v>
      </c>
      <c r="H6551" s="160" t="s">
        <v>6392</v>
      </c>
      <c r="I6551" s="160" t="e" cm="1">
        <f t="array" ref="I6551">INDEX('2.1.trackMPD'!J:J/(24*60*60),
       MATCH(1,
             (A6551='2.1.trackMPD'!A:A)*
             (C6551='2.1.trackMPD'!D:D)*
             (D6551/10^6='2.1.trackMPD'!H:H)*
             (E6551='2.1.trackMPD'!F:F),
0))</f>
        <v>#N/A</v>
      </c>
    </row>
    <row r="6552" spans="1:9" x14ac:dyDescent="0.2">
      <c r="A6552" s="160" t="s">
        <v>30</v>
      </c>
      <c r="B6552" s="160" t="s">
        <v>6</v>
      </c>
      <c r="C6552" s="160">
        <f>_xlfn.XLOOKUP(B6552,'2.1.trackMPD'!$R$7:$R$29,'2.1.trackMPD'!$T$7:$T$29)</f>
        <v>6</v>
      </c>
      <c r="D6552" s="160">
        <v>100</v>
      </c>
      <c r="E6552" s="160" t="s">
        <v>6395</v>
      </c>
      <c r="F6552" s="160" t="s">
        <v>110</v>
      </c>
      <c r="G6552" s="160" t="s">
        <v>124</v>
      </c>
      <c r="H6552" s="160" t="s">
        <v>6393</v>
      </c>
      <c r="I6552" s="160" t="e" cm="1">
        <f t="array" ref="I6552">INDEX('2.1.trackMPD'!K:K/(24*60*60),
       MATCH(1,
             (A6552='2.1.trackMPD'!A:A)*
             (C6552='2.1.trackMPD'!D:D)*
             (D6552/10^6='2.1.trackMPD'!H:H)*
             (E6552='2.1.trackMPD'!F:F),
0))</f>
        <v>#N/A</v>
      </c>
    </row>
    <row r="6553" spans="1:9" x14ac:dyDescent="0.2">
      <c r="A6553" s="160" t="s">
        <v>30</v>
      </c>
      <c r="B6553" s="160" t="s">
        <v>6</v>
      </c>
      <c r="C6553" s="160">
        <f>_xlfn.XLOOKUP(B6553,'2.1.trackMPD'!$R$7:$R$29,'2.1.trackMPD'!$T$7:$T$29)</f>
        <v>6</v>
      </c>
      <c r="D6553" s="160">
        <v>100</v>
      </c>
      <c r="E6553" s="160" t="s">
        <v>6395</v>
      </c>
      <c r="F6553" s="160" t="s">
        <v>110</v>
      </c>
      <c r="G6553" s="160" t="s">
        <v>140</v>
      </c>
      <c r="H6553" s="160" t="s">
        <v>6393</v>
      </c>
      <c r="I6553" s="160" t="e" cm="1">
        <f t="array" ref="I6553">INDEX('2.1.trackMPD'!L:L/(24*60*60),
       MATCH(1,
             (A6553='2.1.trackMPD'!A:A)*
             (C6553='2.1.trackMPD'!D:D)*
             (D6553/10^6='2.1.trackMPD'!H:H)*
             (E6553='2.1.trackMPD'!F:F),
0))</f>
        <v>#N/A</v>
      </c>
    </row>
    <row r="6554" spans="1:9" x14ac:dyDescent="0.2">
      <c r="A6554" s="160" t="s">
        <v>30</v>
      </c>
      <c r="B6554" s="160" t="s">
        <v>7</v>
      </c>
      <c r="C6554" s="160">
        <f>_xlfn.XLOOKUP(B6554,'2.1.trackMPD'!$R$7:$R$29,'2.1.trackMPD'!$T$7:$T$29)</f>
        <v>6</v>
      </c>
      <c r="D6554" s="160">
        <v>1</v>
      </c>
      <c r="E6554" s="160" t="s">
        <v>6390</v>
      </c>
      <c r="F6554" s="160" t="s">
        <v>110</v>
      </c>
      <c r="G6554" s="160" t="s">
        <v>124</v>
      </c>
      <c r="H6554" s="160" t="s">
        <v>6392</v>
      </c>
      <c r="I6554" s="160" cm="1">
        <f t="array" ref="I6554">INDEX('2.1.trackMPD'!I:I/(24*60*60),
       MATCH(1,
             (A6554='2.1.trackMPD'!A:A)*
             (C6554='2.1.trackMPD'!D:D)*
             (D6554/10^6='2.1.trackMPD'!H:H)*
             (E6554='2.1.trackMPD'!F:F),
0))</f>
        <v>4.9964811342592585E-7</v>
      </c>
    </row>
    <row r="6555" spans="1:9" x14ac:dyDescent="0.2">
      <c r="A6555" s="160" t="s">
        <v>30</v>
      </c>
      <c r="B6555" s="160" t="s">
        <v>7</v>
      </c>
      <c r="C6555" s="160">
        <f>_xlfn.XLOOKUP(B6555,'2.1.trackMPD'!$R$7:$R$29,'2.1.trackMPD'!$T$7:$T$29)</f>
        <v>6</v>
      </c>
      <c r="D6555" s="160">
        <v>1</v>
      </c>
      <c r="E6555" s="160" t="s">
        <v>6390</v>
      </c>
      <c r="F6555" s="160" t="s">
        <v>110</v>
      </c>
      <c r="G6555" s="160" t="s">
        <v>140</v>
      </c>
      <c r="H6555" s="160" t="s">
        <v>6392</v>
      </c>
      <c r="I6555" s="160" cm="1">
        <f t="array" ref="I6555">INDEX('2.1.trackMPD'!J:J/(24*60*60),
       MATCH(1,
             (A6555='2.1.trackMPD'!A:A)*
             (C6555='2.1.trackMPD'!D:D)*
             (D6555/10^6='2.1.trackMPD'!H:H)*
             (E6555='2.1.trackMPD'!F:F),
0))</f>
        <v>1.023820386574074E-5</v>
      </c>
    </row>
    <row r="6556" spans="1:9" x14ac:dyDescent="0.2">
      <c r="A6556" s="160" t="s">
        <v>30</v>
      </c>
      <c r="B6556" s="160" t="s">
        <v>7</v>
      </c>
      <c r="C6556" s="160">
        <f>_xlfn.XLOOKUP(B6556,'2.1.trackMPD'!$R$7:$R$29,'2.1.trackMPD'!$T$7:$T$29)</f>
        <v>6</v>
      </c>
      <c r="D6556" s="160">
        <v>1</v>
      </c>
      <c r="E6556" s="160" t="s">
        <v>6390</v>
      </c>
      <c r="F6556" s="160" t="s">
        <v>110</v>
      </c>
      <c r="G6556" s="160" t="s">
        <v>124</v>
      </c>
      <c r="H6556" s="160" t="s">
        <v>6393</v>
      </c>
      <c r="I6556" s="160" cm="1">
        <f t="array" ref="I6556">INDEX('2.1.trackMPD'!K:K/(24*60*60),
       MATCH(1,
             (A6556='2.1.trackMPD'!A:A)*
             (C6556='2.1.trackMPD'!D:D)*
             (D6556/10^6='2.1.trackMPD'!H:H)*
             (E6556='2.1.trackMPD'!F:F),
0))</f>
        <v>1.9038915509259259E-7</v>
      </c>
    </row>
    <row r="6557" spans="1:9" x14ac:dyDescent="0.2">
      <c r="A6557" s="160" t="s">
        <v>30</v>
      </c>
      <c r="B6557" s="160" t="s">
        <v>7</v>
      </c>
      <c r="C6557" s="160">
        <f>_xlfn.XLOOKUP(B6557,'2.1.trackMPD'!$R$7:$R$29,'2.1.trackMPD'!$T$7:$T$29)</f>
        <v>6</v>
      </c>
      <c r="D6557" s="160">
        <v>1</v>
      </c>
      <c r="E6557" s="160" t="s">
        <v>6390</v>
      </c>
      <c r="F6557" s="160" t="s">
        <v>110</v>
      </c>
      <c r="G6557" s="160" t="s">
        <v>140</v>
      </c>
      <c r="H6557" s="160" t="s">
        <v>6393</v>
      </c>
      <c r="I6557" s="160" cm="1">
        <f t="array" ref="I6557">INDEX('2.1.trackMPD'!L:L/(24*60*60),
       MATCH(1,
             (A6557='2.1.trackMPD'!A:A)*
             (C6557='2.1.trackMPD'!D:D)*
             (D6557/10^6='2.1.trackMPD'!H:H)*
             (E6557='2.1.trackMPD'!F:F),
0))</f>
        <v>2.7286724537037039E-7</v>
      </c>
    </row>
    <row r="6558" spans="1:9" x14ac:dyDescent="0.2">
      <c r="A6558" s="160" t="s">
        <v>30</v>
      </c>
      <c r="B6558" s="160" t="s">
        <v>7</v>
      </c>
      <c r="C6558" s="160">
        <f>_xlfn.XLOOKUP(B6558,'2.1.trackMPD'!$R$7:$R$29,'2.1.trackMPD'!$T$7:$T$29)</f>
        <v>6</v>
      </c>
      <c r="D6558" s="160">
        <v>10</v>
      </c>
      <c r="E6558" s="160" t="s">
        <v>6390</v>
      </c>
      <c r="F6558" s="160" t="s">
        <v>110</v>
      </c>
      <c r="G6558" s="160" t="s">
        <v>124</v>
      </c>
      <c r="H6558" s="160" t="s">
        <v>6392</v>
      </c>
      <c r="I6558" s="160" cm="1">
        <f t="array" ref="I6558">INDEX('2.1.trackMPD'!I:I/(24*60*60),
       MATCH(1,
             (A6558='2.1.trackMPD'!A:A)*
             (C6558='2.1.trackMPD'!D:D)*
             (D6558/10^6='2.1.trackMPD'!H:H)*
             (E6558='2.1.trackMPD'!F:F),
0))</f>
        <v>2.7210218981481485E-6</v>
      </c>
    </row>
    <row r="6559" spans="1:9" x14ac:dyDescent="0.2">
      <c r="A6559" s="160" t="s">
        <v>30</v>
      </c>
      <c r="B6559" s="160" t="s">
        <v>7</v>
      </c>
      <c r="C6559" s="160">
        <f>_xlfn.XLOOKUP(B6559,'2.1.trackMPD'!$R$7:$R$29,'2.1.trackMPD'!$T$7:$T$29)</f>
        <v>6</v>
      </c>
      <c r="D6559" s="160">
        <v>10</v>
      </c>
      <c r="E6559" s="160" t="s">
        <v>6390</v>
      </c>
      <c r="F6559" s="160" t="s">
        <v>110</v>
      </c>
      <c r="G6559" s="160" t="s">
        <v>140</v>
      </c>
      <c r="H6559" s="160" t="s">
        <v>6392</v>
      </c>
      <c r="I6559" s="160" cm="1">
        <f t="array" ref="I6559">INDEX('2.1.trackMPD'!J:J/(24*60*60),
       MATCH(1,
             (A6559='2.1.trackMPD'!A:A)*
             (C6559='2.1.trackMPD'!D:D)*
             (D6559/10^6='2.1.trackMPD'!H:H)*
             (E6559='2.1.trackMPD'!F:F),
0))</f>
        <v>1.5877855567129629E-5</v>
      </c>
    </row>
    <row r="6560" spans="1:9" x14ac:dyDescent="0.2">
      <c r="A6560" s="160" t="s">
        <v>30</v>
      </c>
      <c r="B6560" s="160" t="s">
        <v>7</v>
      </c>
      <c r="C6560" s="160">
        <f>_xlfn.XLOOKUP(B6560,'2.1.trackMPD'!$R$7:$R$29,'2.1.trackMPD'!$T$7:$T$29)</f>
        <v>6</v>
      </c>
      <c r="D6560" s="160">
        <v>10</v>
      </c>
      <c r="E6560" s="160" t="s">
        <v>6390</v>
      </c>
      <c r="F6560" s="160" t="s">
        <v>110</v>
      </c>
      <c r="G6560" s="160" t="s">
        <v>124</v>
      </c>
      <c r="H6560" s="160" t="s">
        <v>6393</v>
      </c>
      <c r="I6560" s="160" cm="1">
        <f t="array" ref="I6560">INDEX('2.1.trackMPD'!K:K/(24*60*60),
       MATCH(1,
             (A6560='2.1.trackMPD'!A:A)*
             (C6560='2.1.trackMPD'!D:D)*
             (D6560/10^6='2.1.trackMPD'!H:H)*
             (E6560='2.1.trackMPD'!F:F),
0))</f>
        <v>1.361655775462963E-6</v>
      </c>
    </row>
    <row r="6561" spans="1:9" x14ac:dyDescent="0.2">
      <c r="A6561" s="160" t="s">
        <v>30</v>
      </c>
      <c r="B6561" s="160" t="s">
        <v>7</v>
      </c>
      <c r="C6561" s="160">
        <f>_xlfn.XLOOKUP(B6561,'2.1.trackMPD'!$R$7:$R$29,'2.1.trackMPD'!$T$7:$T$29)</f>
        <v>6</v>
      </c>
      <c r="D6561" s="160">
        <v>10</v>
      </c>
      <c r="E6561" s="160" t="s">
        <v>6390</v>
      </c>
      <c r="F6561" s="160" t="s">
        <v>110</v>
      </c>
      <c r="G6561" s="160" t="s">
        <v>140</v>
      </c>
      <c r="H6561" s="160" t="s">
        <v>6393</v>
      </c>
      <c r="I6561" s="160" cm="1">
        <f t="array" ref="I6561">INDEX('2.1.trackMPD'!L:L/(24*60*60),
       MATCH(1,
             (A6561='2.1.trackMPD'!A:A)*
             (C6561='2.1.trackMPD'!D:D)*
             (D6561/10^6='2.1.trackMPD'!H:H)*
             (E6561='2.1.trackMPD'!F:F),
0))</f>
        <v>3.0067909722222224E-7</v>
      </c>
    </row>
    <row r="6562" spans="1:9" x14ac:dyDescent="0.2">
      <c r="A6562" s="160" t="s">
        <v>30</v>
      </c>
      <c r="B6562" s="160" t="s">
        <v>7</v>
      </c>
      <c r="C6562" s="160">
        <f>_xlfn.XLOOKUP(B6562,'2.1.trackMPD'!$R$7:$R$29,'2.1.trackMPD'!$T$7:$T$29)</f>
        <v>6</v>
      </c>
      <c r="D6562" s="160">
        <v>100</v>
      </c>
      <c r="E6562" s="160" t="s">
        <v>6390</v>
      </c>
      <c r="F6562" s="160" t="s">
        <v>110</v>
      </c>
      <c r="G6562" s="160" t="s">
        <v>124</v>
      </c>
      <c r="H6562" s="160" t="s">
        <v>6392</v>
      </c>
      <c r="I6562" s="160" cm="1">
        <f t="array" ref="I6562">INDEX('2.1.trackMPD'!I:I/(24*60*60),
       MATCH(1,
             (A6562='2.1.trackMPD'!A:A)*
             (C6562='2.1.trackMPD'!D:D)*
             (D6562/10^6='2.1.trackMPD'!H:H)*
             (E6562='2.1.trackMPD'!F:F),
0))</f>
        <v>2.8827486377314814E-3</v>
      </c>
    </row>
    <row r="6563" spans="1:9" x14ac:dyDescent="0.2">
      <c r="A6563" s="160" t="s">
        <v>30</v>
      </c>
      <c r="B6563" s="160" t="s">
        <v>7</v>
      </c>
      <c r="C6563" s="160">
        <f>_xlfn.XLOOKUP(B6563,'2.1.trackMPD'!$R$7:$R$29,'2.1.trackMPD'!$T$7:$T$29)</f>
        <v>6</v>
      </c>
      <c r="D6563" s="160">
        <v>100</v>
      </c>
      <c r="E6563" s="160" t="s">
        <v>6390</v>
      </c>
      <c r="F6563" s="160" t="s">
        <v>110</v>
      </c>
      <c r="G6563" s="160" t="s">
        <v>140</v>
      </c>
      <c r="H6563" s="160" t="s">
        <v>6392</v>
      </c>
      <c r="I6563" s="160" cm="1">
        <f t="array" ref="I6563">INDEX('2.1.trackMPD'!J:J/(24*60*60),
       MATCH(1,
             (A6563='2.1.trackMPD'!A:A)*
             (C6563='2.1.trackMPD'!D:D)*
             (D6563/10^6='2.1.trackMPD'!H:H)*
             (E6563='2.1.trackMPD'!F:F),
0))</f>
        <v>1.6078842916666667E-3</v>
      </c>
    </row>
    <row r="6564" spans="1:9" x14ac:dyDescent="0.2">
      <c r="A6564" s="160" t="s">
        <v>30</v>
      </c>
      <c r="B6564" s="160" t="s">
        <v>7</v>
      </c>
      <c r="C6564" s="160">
        <f>_xlfn.XLOOKUP(B6564,'2.1.trackMPD'!$R$7:$R$29,'2.1.trackMPD'!$T$7:$T$29)</f>
        <v>6</v>
      </c>
      <c r="D6564" s="160">
        <v>100</v>
      </c>
      <c r="E6564" s="160" t="s">
        <v>6390</v>
      </c>
      <c r="F6564" s="160" t="s">
        <v>110</v>
      </c>
      <c r="G6564" s="160" t="s">
        <v>124</v>
      </c>
      <c r="H6564" s="160" t="s">
        <v>6393</v>
      </c>
      <c r="I6564" s="160" cm="1">
        <f t="array" ref="I6564">INDEX('2.1.trackMPD'!K:K/(24*60*60),
       MATCH(1,
             (A6564='2.1.trackMPD'!A:A)*
             (C6564='2.1.trackMPD'!D:D)*
             (D6564/10^6='2.1.trackMPD'!H:H)*
             (E6564='2.1.trackMPD'!F:F),
0))</f>
        <v>0</v>
      </c>
    </row>
    <row r="6565" spans="1:9" x14ac:dyDescent="0.2">
      <c r="A6565" s="160" t="s">
        <v>30</v>
      </c>
      <c r="B6565" s="160" t="s">
        <v>7</v>
      </c>
      <c r="C6565" s="160">
        <f>_xlfn.XLOOKUP(B6565,'2.1.trackMPD'!$R$7:$R$29,'2.1.trackMPD'!$T$7:$T$29)</f>
        <v>6</v>
      </c>
      <c r="D6565" s="160">
        <v>100</v>
      </c>
      <c r="E6565" s="160" t="s">
        <v>6390</v>
      </c>
      <c r="F6565" s="160" t="s">
        <v>110</v>
      </c>
      <c r="G6565" s="160" t="s">
        <v>140</v>
      </c>
      <c r="H6565" s="160" t="s">
        <v>6393</v>
      </c>
      <c r="I6565" s="160" cm="1">
        <f t="array" ref="I6565">INDEX('2.1.trackMPD'!L:L/(24*60*60),
       MATCH(1,
             (A6565='2.1.trackMPD'!A:A)*
             (C6565='2.1.trackMPD'!D:D)*
             (D6565/10^6='2.1.trackMPD'!H:H)*
             (E6565='2.1.trackMPD'!F:F),
0))</f>
        <v>0</v>
      </c>
    </row>
    <row r="6566" spans="1:9" x14ac:dyDescent="0.2">
      <c r="A6566" s="160" t="s">
        <v>30</v>
      </c>
      <c r="B6566" s="160" t="s">
        <v>7</v>
      </c>
      <c r="C6566" s="160">
        <f>_xlfn.XLOOKUP(B6566,'2.1.trackMPD'!$R$7:$R$29,'2.1.trackMPD'!$T$7:$T$29)</f>
        <v>6</v>
      </c>
      <c r="D6566" s="160">
        <v>1000</v>
      </c>
      <c r="E6566" s="160" t="s">
        <v>6390</v>
      </c>
      <c r="F6566" s="160" t="s">
        <v>110</v>
      </c>
      <c r="G6566" s="160" t="s">
        <v>124</v>
      </c>
      <c r="H6566" s="160" t="s">
        <v>6392</v>
      </c>
      <c r="I6566" s="160" cm="1">
        <f t="array" ref="I6566">INDEX('2.1.trackMPD'!I:I/(24*60*60),
       MATCH(1,
             (A6566='2.1.trackMPD'!A:A)*
             (C6566='2.1.trackMPD'!D:D)*
             (D6566/10^6='2.1.trackMPD'!H:H)*
             (E6566='2.1.trackMPD'!F:F),
0))</f>
        <v>3.7698223321759259</v>
      </c>
    </row>
    <row r="6567" spans="1:9" x14ac:dyDescent="0.2">
      <c r="A6567" s="160" t="s">
        <v>30</v>
      </c>
      <c r="B6567" s="160" t="s">
        <v>7</v>
      </c>
      <c r="C6567" s="160">
        <f>_xlfn.XLOOKUP(B6567,'2.1.trackMPD'!$R$7:$R$29,'2.1.trackMPD'!$T$7:$T$29)</f>
        <v>6</v>
      </c>
      <c r="D6567" s="160">
        <v>1000</v>
      </c>
      <c r="E6567" s="160" t="s">
        <v>6390</v>
      </c>
      <c r="F6567" s="160" t="s">
        <v>110</v>
      </c>
      <c r="G6567" s="160" t="s">
        <v>140</v>
      </c>
      <c r="H6567" s="160" t="s">
        <v>6392</v>
      </c>
      <c r="I6567" s="160" cm="1">
        <f t="array" ref="I6567">INDEX('2.1.trackMPD'!J:J/(24*60*60),
       MATCH(1,
             (A6567='2.1.trackMPD'!A:A)*
             (C6567='2.1.trackMPD'!D:D)*
             (D6567/10^6='2.1.trackMPD'!H:H)*
             (E6567='2.1.trackMPD'!F:F),
0))</f>
        <v>5.9228616747685189E-2</v>
      </c>
    </row>
    <row r="6568" spans="1:9" x14ac:dyDescent="0.2">
      <c r="A6568" s="160" t="s">
        <v>30</v>
      </c>
      <c r="B6568" s="160" t="s">
        <v>7</v>
      </c>
      <c r="C6568" s="160">
        <f>_xlfn.XLOOKUP(B6568,'2.1.trackMPD'!$R$7:$R$29,'2.1.trackMPD'!$T$7:$T$29)</f>
        <v>6</v>
      </c>
      <c r="D6568" s="160">
        <v>1000</v>
      </c>
      <c r="E6568" s="160" t="s">
        <v>6390</v>
      </c>
      <c r="F6568" s="160" t="s">
        <v>110</v>
      </c>
      <c r="G6568" s="160" t="s">
        <v>124</v>
      </c>
      <c r="H6568" s="160" t="s">
        <v>6393</v>
      </c>
      <c r="I6568" s="160" cm="1">
        <f t="array" ref="I6568">INDEX('2.1.trackMPD'!K:K/(24*60*60),
       MATCH(1,
             (A6568='2.1.trackMPD'!A:A)*
             (C6568='2.1.trackMPD'!D:D)*
             (D6568/10^6='2.1.trackMPD'!H:H)*
             (E6568='2.1.trackMPD'!F:F),
0))</f>
        <v>0</v>
      </c>
    </row>
    <row r="6569" spans="1:9" x14ac:dyDescent="0.2">
      <c r="A6569" s="160" t="s">
        <v>30</v>
      </c>
      <c r="B6569" s="160" t="s">
        <v>7</v>
      </c>
      <c r="C6569" s="160">
        <f>_xlfn.XLOOKUP(B6569,'2.1.trackMPD'!$R$7:$R$29,'2.1.trackMPD'!$T$7:$T$29)</f>
        <v>6</v>
      </c>
      <c r="D6569" s="160">
        <v>1000</v>
      </c>
      <c r="E6569" s="160" t="s">
        <v>6390</v>
      </c>
      <c r="F6569" s="160" t="s">
        <v>110</v>
      </c>
      <c r="G6569" s="160" t="s">
        <v>140</v>
      </c>
      <c r="H6569" s="160" t="s">
        <v>6393</v>
      </c>
      <c r="I6569" s="160" cm="1">
        <f t="array" ref="I6569">INDEX('2.1.trackMPD'!L:L/(24*60*60),
       MATCH(1,
             (A6569='2.1.trackMPD'!A:A)*
             (C6569='2.1.trackMPD'!D:D)*
             (D6569/10^6='2.1.trackMPD'!H:H)*
             (E6569='2.1.trackMPD'!F:F),
0))</f>
        <v>0</v>
      </c>
    </row>
    <row r="6570" spans="1:9" x14ac:dyDescent="0.2">
      <c r="A6570" s="160" t="s">
        <v>30</v>
      </c>
      <c r="B6570" s="160" t="s">
        <v>7</v>
      </c>
      <c r="C6570" s="160">
        <f>_xlfn.XLOOKUP(B6570,'2.1.trackMPD'!$R$7:$R$29,'2.1.trackMPD'!$T$7:$T$29)</f>
        <v>6</v>
      </c>
      <c r="D6570" s="160">
        <v>5000</v>
      </c>
      <c r="E6570" s="160" t="s">
        <v>6390</v>
      </c>
      <c r="F6570" s="160" t="s">
        <v>110</v>
      </c>
      <c r="G6570" s="160" t="s">
        <v>124</v>
      </c>
      <c r="H6570" s="160" t="s">
        <v>6392</v>
      </c>
      <c r="I6570" s="160" cm="1">
        <f t="array" ref="I6570">INDEX('2.1.trackMPD'!I:I/(24*60*60),
       MATCH(1,
             (A6570='2.1.trackMPD'!A:A)*
             (C6570='2.1.trackMPD'!D:D)*
             (D6570/10^6='2.1.trackMPD'!H:H)*
             (E6570='2.1.trackMPD'!F:F),
0))</f>
        <v>58.271851724537036</v>
      </c>
    </row>
    <row r="6571" spans="1:9" x14ac:dyDescent="0.2">
      <c r="A6571" s="160" t="s">
        <v>30</v>
      </c>
      <c r="B6571" s="160" t="s">
        <v>7</v>
      </c>
      <c r="C6571" s="160">
        <f>_xlfn.XLOOKUP(B6571,'2.1.trackMPD'!$R$7:$R$29,'2.1.trackMPD'!$T$7:$T$29)</f>
        <v>6</v>
      </c>
      <c r="D6571" s="160">
        <v>5000</v>
      </c>
      <c r="E6571" s="160" t="s">
        <v>6390</v>
      </c>
      <c r="F6571" s="160" t="s">
        <v>110</v>
      </c>
      <c r="G6571" s="160" t="s">
        <v>140</v>
      </c>
      <c r="H6571" s="160" t="s">
        <v>6392</v>
      </c>
      <c r="I6571" s="160" cm="1">
        <f t="array" ref="I6571">INDEX('2.1.trackMPD'!J:J/(24*60*60),
       MATCH(1,
             (A6571='2.1.trackMPD'!A:A)*
             (C6571='2.1.trackMPD'!D:D)*
             (D6571/10^6='2.1.trackMPD'!H:H)*
             (E6571='2.1.trackMPD'!F:F),
0))</f>
        <v>0.2328630119212963</v>
      </c>
    </row>
    <row r="6572" spans="1:9" x14ac:dyDescent="0.2">
      <c r="A6572" s="160" t="s">
        <v>30</v>
      </c>
      <c r="B6572" s="160" t="s">
        <v>7</v>
      </c>
      <c r="C6572" s="160">
        <f>_xlfn.XLOOKUP(B6572,'2.1.trackMPD'!$R$7:$R$29,'2.1.trackMPD'!$T$7:$T$29)</f>
        <v>6</v>
      </c>
      <c r="D6572" s="160">
        <v>5000</v>
      </c>
      <c r="E6572" s="160" t="s">
        <v>6390</v>
      </c>
      <c r="F6572" s="160" t="s">
        <v>110</v>
      </c>
      <c r="G6572" s="160" t="s">
        <v>124</v>
      </c>
      <c r="H6572" s="160" t="s">
        <v>6393</v>
      </c>
      <c r="I6572" s="160" cm="1">
        <f t="array" ref="I6572">INDEX('2.1.trackMPD'!K:K/(24*60*60),
       MATCH(1,
             (A6572='2.1.trackMPD'!A:A)*
             (C6572='2.1.trackMPD'!D:D)*
             (D6572/10^6='2.1.trackMPD'!H:H)*
             (E6572='2.1.trackMPD'!F:F),
0))</f>
        <v>0</v>
      </c>
    </row>
    <row r="6573" spans="1:9" x14ac:dyDescent="0.2">
      <c r="A6573" s="160" t="s">
        <v>30</v>
      </c>
      <c r="B6573" s="160" t="s">
        <v>7</v>
      </c>
      <c r="C6573" s="160">
        <f>_xlfn.XLOOKUP(B6573,'2.1.trackMPD'!$R$7:$R$29,'2.1.trackMPD'!$T$7:$T$29)</f>
        <v>6</v>
      </c>
      <c r="D6573" s="160">
        <v>5000</v>
      </c>
      <c r="E6573" s="160" t="s">
        <v>6390</v>
      </c>
      <c r="F6573" s="160" t="s">
        <v>110</v>
      </c>
      <c r="G6573" s="160" t="s">
        <v>140</v>
      </c>
      <c r="H6573" s="160" t="s">
        <v>6393</v>
      </c>
      <c r="I6573" s="160" cm="1">
        <f t="array" ref="I6573">INDEX('2.1.trackMPD'!L:L/(24*60*60),
       MATCH(1,
             (A6573='2.1.trackMPD'!A:A)*
             (C6573='2.1.trackMPD'!D:D)*
             (D6573/10^6='2.1.trackMPD'!H:H)*
             (E6573='2.1.trackMPD'!F:F),
0))</f>
        <v>0</v>
      </c>
    </row>
    <row r="6574" spans="1:9" x14ac:dyDescent="0.2">
      <c r="A6574" s="160" t="s">
        <v>30</v>
      </c>
      <c r="B6574" s="160" t="s">
        <v>7</v>
      </c>
      <c r="C6574" s="160">
        <f>_xlfn.XLOOKUP(B6574,'2.1.trackMPD'!$R$7:$R$29,'2.1.trackMPD'!$T$7:$T$29)</f>
        <v>6</v>
      </c>
      <c r="D6574" s="160">
        <v>1</v>
      </c>
      <c r="E6574" s="160" t="s">
        <v>6394</v>
      </c>
      <c r="F6574" s="160" t="s">
        <v>110</v>
      </c>
      <c r="G6574" s="160" t="s">
        <v>124</v>
      </c>
      <c r="H6574" s="160" t="s">
        <v>6392</v>
      </c>
      <c r="I6574" s="160" cm="1">
        <f t="array" ref="I6574">INDEX('2.1.trackMPD'!I:I/(24*60*60),
       MATCH(1,
             (A6574='2.1.trackMPD'!A:A)*
             (C6574='2.1.trackMPD'!D:D)*
             (D6574/10^6='2.1.trackMPD'!H:H)*
             (E6574='2.1.trackMPD'!F:F),
0))</f>
        <v>6.0159310185185188E-7</v>
      </c>
    </row>
    <row r="6575" spans="1:9" x14ac:dyDescent="0.2">
      <c r="A6575" s="160" t="s">
        <v>30</v>
      </c>
      <c r="B6575" s="160" t="s">
        <v>7</v>
      </c>
      <c r="C6575" s="160">
        <f>_xlfn.XLOOKUP(B6575,'2.1.trackMPD'!$R$7:$R$29,'2.1.trackMPD'!$T$7:$T$29)</f>
        <v>6</v>
      </c>
      <c r="D6575" s="160">
        <v>1</v>
      </c>
      <c r="E6575" s="160" t="s">
        <v>6394</v>
      </c>
      <c r="F6575" s="160" t="s">
        <v>110</v>
      </c>
      <c r="G6575" s="160" t="s">
        <v>140</v>
      </c>
      <c r="H6575" s="160" t="s">
        <v>6392</v>
      </c>
      <c r="I6575" s="160" cm="1">
        <f t="array" ref="I6575">INDEX('2.1.trackMPD'!J:J/(24*60*60),
       MATCH(1,
             (A6575='2.1.trackMPD'!A:A)*
             (C6575='2.1.trackMPD'!D:D)*
             (D6575/10^6='2.1.trackMPD'!H:H)*
             (E6575='2.1.trackMPD'!F:F),
0))</f>
        <v>9.2396482407407414E-6</v>
      </c>
    </row>
    <row r="6576" spans="1:9" x14ac:dyDescent="0.2">
      <c r="A6576" s="160" t="s">
        <v>30</v>
      </c>
      <c r="B6576" s="160" t="s">
        <v>7</v>
      </c>
      <c r="C6576" s="160">
        <f>_xlfn.XLOOKUP(B6576,'2.1.trackMPD'!$R$7:$R$29,'2.1.trackMPD'!$T$7:$T$29)</f>
        <v>6</v>
      </c>
      <c r="D6576" s="160">
        <v>1</v>
      </c>
      <c r="E6576" s="160" t="s">
        <v>6394</v>
      </c>
      <c r="F6576" s="160" t="s">
        <v>110</v>
      </c>
      <c r="G6576" s="160" t="s">
        <v>124</v>
      </c>
      <c r="H6576" s="160" t="s">
        <v>6393</v>
      </c>
      <c r="I6576" s="160" cm="1">
        <f t="array" ref="I6576">INDEX('2.1.trackMPD'!K:K/(24*60*60),
       MATCH(1,
             (A6576='2.1.trackMPD'!A:A)*
             (C6576='2.1.trackMPD'!D:D)*
             (D6576/10^6='2.1.trackMPD'!H:H)*
             (E6576='2.1.trackMPD'!F:F),
0))</f>
        <v>3.5438356481481482E-7</v>
      </c>
    </row>
    <row r="6577" spans="1:9" x14ac:dyDescent="0.2">
      <c r="A6577" s="160" t="s">
        <v>30</v>
      </c>
      <c r="B6577" s="160" t="s">
        <v>7</v>
      </c>
      <c r="C6577" s="160">
        <f>_xlfn.XLOOKUP(B6577,'2.1.trackMPD'!$R$7:$R$29,'2.1.trackMPD'!$T$7:$T$29)</f>
        <v>6</v>
      </c>
      <c r="D6577" s="160">
        <v>1</v>
      </c>
      <c r="E6577" s="160" t="s">
        <v>6394</v>
      </c>
      <c r="F6577" s="160" t="s">
        <v>110</v>
      </c>
      <c r="G6577" s="160" t="s">
        <v>140</v>
      </c>
      <c r="H6577" s="160" t="s">
        <v>6393</v>
      </c>
      <c r="I6577" s="160" cm="1">
        <f t="array" ref="I6577">INDEX('2.1.trackMPD'!L:L/(24*60*60),
       MATCH(1,
             (A6577='2.1.trackMPD'!A:A)*
             (C6577='2.1.trackMPD'!D:D)*
             (D6577/10^6='2.1.trackMPD'!H:H)*
             (E6577='2.1.trackMPD'!F:F),
0))</f>
        <v>1.8518518518518519E-6</v>
      </c>
    </row>
    <row r="6578" spans="1:9" x14ac:dyDescent="0.2">
      <c r="A6578" s="160" t="s">
        <v>30</v>
      </c>
      <c r="B6578" s="160" t="s">
        <v>7</v>
      </c>
      <c r="C6578" s="160">
        <f>_xlfn.XLOOKUP(B6578,'2.1.trackMPD'!$R$7:$R$29,'2.1.trackMPD'!$T$7:$T$29)</f>
        <v>6</v>
      </c>
      <c r="D6578" s="160">
        <v>10</v>
      </c>
      <c r="E6578" s="160" t="s">
        <v>6394</v>
      </c>
      <c r="F6578" s="160" t="s">
        <v>110</v>
      </c>
      <c r="G6578" s="160" t="s">
        <v>124</v>
      </c>
      <c r="H6578" s="160" t="s">
        <v>6392</v>
      </c>
      <c r="I6578" s="160" cm="1">
        <f t="array" ref="I6578">INDEX('2.1.trackMPD'!I:I/(24*60*60),
       MATCH(1,
             (A6578='2.1.trackMPD'!A:A)*
             (C6578='2.1.trackMPD'!D:D)*
             (D6578/10^6='2.1.trackMPD'!H:H)*
             (E6578='2.1.trackMPD'!F:F),
0))</f>
        <v>1.3299796111111112E-5</v>
      </c>
    </row>
    <row r="6579" spans="1:9" x14ac:dyDescent="0.2">
      <c r="A6579" s="160" t="s">
        <v>30</v>
      </c>
      <c r="B6579" s="160" t="s">
        <v>7</v>
      </c>
      <c r="C6579" s="160">
        <f>_xlfn.XLOOKUP(B6579,'2.1.trackMPD'!$R$7:$R$29,'2.1.trackMPD'!$T$7:$T$29)</f>
        <v>6</v>
      </c>
      <c r="D6579" s="160">
        <v>10</v>
      </c>
      <c r="E6579" s="160" t="s">
        <v>6394</v>
      </c>
      <c r="F6579" s="160" t="s">
        <v>110</v>
      </c>
      <c r="G6579" s="160" t="s">
        <v>140</v>
      </c>
      <c r="H6579" s="160" t="s">
        <v>6392</v>
      </c>
      <c r="I6579" s="160" cm="1">
        <f t="array" ref="I6579">INDEX('2.1.trackMPD'!J:J/(24*60*60),
       MATCH(1,
             (A6579='2.1.trackMPD'!A:A)*
             (C6579='2.1.trackMPD'!D:D)*
             (D6579/10^6='2.1.trackMPD'!H:H)*
             (E6579='2.1.trackMPD'!F:F),
0))</f>
        <v>5.5052842002314816E-5</v>
      </c>
    </row>
    <row r="6580" spans="1:9" x14ac:dyDescent="0.2">
      <c r="A6580" s="160" t="s">
        <v>30</v>
      </c>
      <c r="B6580" s="160" t="s">
        <v>7</v>
      </c>
      <c r="C6580" s="160">
        <f>_xlfn.XLOOKUP(B6580,'2.1.trackMPD'!$R$7:$R$29,'2.1.trackMPD'!$T$7:$T$29)</f>
        <v>6</v>
      </c>
      <c r="D6580" s="160">
        <v>10</v>
      </c>
      <c r="E6580" s="160" t="s">
        <v>6394</v>
      </c>
      <c r="F6580" s="160" t="s">
        <v>110</v>
      </c>
      <c r="G6580" s="160" t="s">
        <v>124</v>
      </c>
      <c r="H6580" s="160" t="s">
        <v>6393</v>
      </c>
      <c r="I6580" s="160" cm="1">
        <f t="array" ref="I6580">INDEX('2.1.trackMPD'!K:K/(24*60*60),
       MATCH(1,
             (A6580='2.1.trackMPD'!A:A)*
             (C6580='2.1.trackMPD'!D:D)*
             (D6580/10^6='2.1.trackMPD'!H:H)*
             (E6580='2.1.trackMPD'!F:F),
0))</f>
        <v>0</v>
      </c>
    </row>
    <row r="6581" spans="1:9" x14ac:dyDescent="0.2">
      <c r="A6581" s="160" t="s">
        <v>30</v>
      </c>
      <c r="B6581" s="160" t="s">
        <v>7</v>
      </c>
      <c r="C6581" s="160">
        <f>_xlfn.XLOOKUP(B6581,'2.1.trackMPD'!$R$7:$R$29,'2.1.trackMPD'!$T$7:$T$29)</f>
        <v>6</v>
      </c>
      <c r="D6581" s="160">
        <v>10</v>
      </c>
      <c r="E6581" s="160" t="s">
        <v>6394</v>
      </c>
      <c r="F6581" s="160" t="s">
        <v>110</v>
      </c>
      <c r="G6581" s="160" t="s">
        <v>140</v>
      </c>
      <c r="H6581" s="160" t="s">
        <v>6393</v>
      </c>
      <c r="I6581" s="160" cm="1">
        <f t="array" ref="I6581">INDEX('2.1.trackMPD'!L:L/(24*60*60),
       MATCH(1,
             (A6581='2.1.trackMPD'!A:A)*
             (C6581='2.1.trackMPD'!D:D)*
             (D6581/10^6='2.1.trackMPD'!H:H)*
             (E6581='2.1.trackMPD'!F:F),
0))</f>
        <v>7.1963155092592586E-7</v>
      </c>
    </row>
    <row r="6582" spans="1:9" x14ac:dyDescent="0.2">
      <c r="A6582" s="160" t="s">
        <v>30</v>
      </c>
      <c r="B6582" s="160" t="s">
        <v>7</v>
      </c>
      <c r="C6582" s="160">
        <f>_xlfn.XLOOKUP(B6582,'2.1.trackMPD'!$R$7:$R$29,'2.1.trackMPD'!$T$7:$T$29)</f>
        <v>6</v>
      </c>
      <c r="D6582" s="160">
        <v>100</v>
      </c>
      <c r="E6582" s="160" t="s">
        <v>6394</v>
      </c>
      <c r="F6582" s="160" t="s">
        <v>110</v>
      </c>
      <c r="G6582" s="160" t="s">
        <v>124</v>
      </c>
      <c r="H6582" s="160" t="s">
        <v>6392</v>
      </c>
      <c r="I6582" s="160" cm="1">
        <f t="array" ref="I6582">INDEX('2.1.trackMPD'!I:I/(24*60*60),
       MATCH(1,
             (A6582='2.1.trackMPD'!A:A)*
             (C6582='2.1.trackMPD'!D:D)*
             (D6582/10^6='2.1.trackMPD'!H:H)*
             (E6582='2.1.trackMPD'!F:F),
0))</f>
        <v>2.461078412037037E-2</v>
      </c>
    </row>
    <row r="6583" spans="1:9" x14ac:dyDescent="0.2">
      <c r="A6583" s="160" t="s">
        <v>30</v>
      </c>
      <c r="B6583" s="160" t="s">
        <v>7</v>
      </c>
      <c r="C6583" s="160">
        <f>_xlfn.XLOOKUP(B6583,'2.1.trackMPD'!$R$7:$R$29,'2.1.trackMPD'!$T$7:$T$29)</f>
        <v>6</v>
      </c>
      <c r="D6583" s="160">
        <v>100</v>
      </c>
      <c r="E6583" s="160" t="s">
        <v>6394</v>
      </c>
      <c r="F6583" s="160" t="s">
        <v>110</v>
      </c>
      <c r="G6583" s="160" t="s">
        <v>140</v>
      </c>
      <c r="H6583" s="160" t="s">
        <v>6392</v>
      </c>
      <c r="I6583" s="160" cm="1">
        <f t="array" ref="I6583">INDEX('2.1.trackMPD'!J:J/(24*60*60),
       MATCH(1,
             (A6583='2.1.trackMPD'!A:A)*
             (C6583='2.1.trackMPD'!D:D)*
             (D6583/10^6='2.1.trackMPD'!H:H)*
             (E6583='2.1.trackMPD'!F:F),
0))</f>
        <v>4.7587979768518515E-3</v>
      </c>
    </row>
    <row r="6584" spans="1:9" x14ac:dyDescent="0.2">
      <c r="A6584" s="160" t="s">
        <v>30</v>
      </c>
      <c r="B6584" s="160" t="s">
        <v>7</v>
      </c>
      <c r="C6584" s="160">
        <f>_xlfn.XLOOKUP(B6584,'2.1.trackMPD'!$R$7:$R$29,'2.1.trackMPD'!$T$7:$T$29)</f>
        <v>6</v>
      </c>
      <c r="D6584" s="160">
        <v>100</v>
      </c>
      <c r="E6584" s="160" t="s">
        <v>6394</v>
      </c>
      <c r="F6584" s="160" t="s">
        <v>110</v>
      </c>
      <c r="G6584" s="160" t="s">
        <v>124</v>
      </c>
      <c r="H6584" s="160" t="s">
        <v>6393</v>
      </c>
      <c r="I6584" s="160" cm="1">
        <f t="array" ref="I6584">INDEX('2.1.trackMPD'!K:K/(24*60*60),
       MATCH(1,
             (A6584='2.1.trackMPD'!A:A)*
             (C6584='2.1.trackMPD'!D:D)*
             (D6584/10^6='2.1.trackMPD'!H:H)*
             (E6584='2.1.trackMPD'!F:F),
0))</f>
        <v>0</v>
      </c>
    </row>
    <row r="6585" spans="1:9" x14ac:dyDescent="0.2">
      <c r="A6585" s="160" t="s">
        <v>30</v>
      </c>
      <c r="B6585" s="160" t="s">
        <v>7</v>
      </c>
      <c r="C6585" s="160">
        <f>_xlfn.XLOOKUP(B6585,'2.1.trackMPD'!$R$7:$R$29,'2.1.trackMPD'!$T$7:$T$29)</f>
        <v>6</v>
      </c>
      <c r="D6585" s="160">
        <v>100</v>
      </c>
      <c r="E6585" s="160" t="s">
        <v>6394</v>
      </c>
      <c r="F6585" s="160" t="s">
        <v>110</v>
      </c>
      <c r="G6585" s="160" t="s">
        <v>140</v>
      </c>
      <c r="H6585" s="160" t="s">
        <v>6393</v>
      </c>
      <c r="I6585" s="160" cm="1">
        <f t="array" ref="I6585">INDEX('2.1.trackMPD'!L:L/(24*60*60),
       MATCH(1,
             (A6585='2.1.trackMPD'!A:A)*
             (C6585='2.1.trackMPD'!D:D)*
             (D6585/10^6='2.1.trackMPD'!H:H)*
             (E6585='2.1.trackMPD'!F:F),
0))</f>
        <v>0</v>
      </c>
    </row>
    <row r="6586" spans="1:9" x14ac:dyDescent="0.2">
      <c r="A6586" s="160" t="s">
        <v>30</v>
      </c>
      <c r="B6586" s="160" t="s">
        <v>7</v>
      </c>
      <c r="C6586" s="160">
        <f>_xlfn.XLOOKUP(B6586,'2.1.trackMPD'!$R$7:$R$29,'2.1.trackMPD'!$T$7:$T$29)</f>
        <v>6</v>
      </c>
      <c r="D6586" s="160">
        <v>1000</v>
      </c>
      <c r="E6586" s="160" t="s">
        <v>6394</v>
      </c>
      <c r="F6586" s="160" t="s">
        <v>110</v>
      </c>
      <c r="G6586" s="160" t="s">
        <v>124</v>
      </c>
      <c r="H6586" s="160" t="s">
        <v>6392</v>
      </c>
      <c r="I6586" s="160" cm="1">
        <f t="array" ref="I6586">INDEX('2.1.trackMPD'!I:I/(24*60*60),
       MATCH(1,
             (A6586='2.1.trackMPD'!A:A)*
             (C6586='2.1.trackMPD'!D:D)*
             (D6586/10^6='2.1.trackMPD'!H:H)*
             (E6586='2.1.trackMPD'!F:F),
0))</f>
        <v>3.0701569791666667</v>
      </c>
    </row>
    <row r="6587" spans="1:9" x14ac:dyDescent="0.2">
      <c r="A6587" s="160" t="s">
        <v>30</v>
      </c>
      <c r="B6587" s="160" t="s">
        <v>7</v>
      </c>
      <c r="C6587" s="160">
        <f>_xlfn.XLOOKUP(B6587,'2.1.trackMPD'!$R$7:$R$29,'2.1.trackMPD'!$T$7:$T$29)</f>
        <v>6</v>
      </c>
      <c r="D6587" s="160">
        <v>1000</v>
      </c>
      <c r="E6587" s="160" t="s">
        <v>6394</v>
      </c>
      <c r="F6587" s="160" t="s">
        <v>110</v>
      </c>
      <c r="G6587" s="160" t="s">
        <v>140</v>
      </c>
      <c r="H6587" s="160" t="s">
        <v>6392</v>
      </c>
      <c r="I6587" s="160" cm="1">
        <f t="array" ref="I6587">INDEX('2.1.trackMPD'!J:J/(24*60*60),
       MATCH(1,
             (A6587='2.1.trackMPD'!A:A)*
             (C6587='2.1.trackMPD'!D:D)*
             (D6587/10^6='2.1.trackMPD'!H:H)*
             (E6587='2.1.trackMPD'!F:F),
0))</f>
        <v>5.3450457430555556E-2</v>
      </c>
    </row>
    <row r="6588" spans="1:9" x14ac:dyDescent="0.2">
      <c r="A6588" s="160" t="s">
        <v>30</v>
      </c>
      <c r="B6588" s="160" t="s">
        <v>7</v>
      </c>
      <c r="C6588" s="160">
        <f>_xlfn.XLOOKUP(B6588,'2.1.trackMPD'!$R$7:$R$29,'2.1.trackMPD'!$T$7:$T$29)</f>
        <v>6</v>
      </c>
      <c r="D6588" s="160">
        <v>1000</v>
      </c>
      <c r="E6588" s="160" t="s">
        <v>6394</v>
      </c>
      <c r="F6588" s="160" t="s">
        <v>110</v>
      </c>
      <c r="G6588" s="160" t="s">
        <v>124</v>
      </c>
      <c r="H6588" s="160" t="s">
        <v>6393</v>
      </c>
      <c r="I6588" s="160" cm="1">
        <f t="array" ref="I6588">INDEX('2.1.trackMPD'!K:K/(24*60*60),
       MATCH(1,
             (A6588='2.1.trackMPD'!A:A)*
             (C6588='2.1.trackMPD'!D:D)*
             (D6588/10^6='2.1.trackMPD'!H:H)*
             (E6588='2.1.trackMPD'!F:F),
0))</f>
        <v>0</v>
      </c>
    </row>
    <row r="6589" spans="1:9" x14ac:dyDescent="0.2">
      <c r="A6589" s="160" t="s">
        <v>30</v>
      </c>
      <c r="B6589" s="160" t="s">
        <v>7</v>
      </c>
      <c r="C6589" s="160">
        <f>_xlfn.XLOOKUP(B6589,'2.1.trackMPD'!$R$7:$R$29,'2.1.trackMPD'!$T$7:$T$29)</f>
        <v>6</v>
      </c>
      <c r="D6589" s="160">
        <v>1000</v>
      </c>
      <c r="E6589" s="160" t="s">
        <v>6394</v>
      </c>
      <c r="F6589" s="160" t="s">
        <v>110</v>
      </c>
      <c r="G6589" s="160" t="s">
        <v>140</v>
      </c>
      <c r="H6589" s="160" t="s">
        <v>6393</v>
      </c>
      <c r="I6589" s="160" cm="1">
        <f t="array" ref="I6589">INDEX('2.1.trackMPD'!L:L/(24*60*60),
       MATCH(1,
             (A6589='2.1.trackMPD'!A:A)*
             (C6589='2.1.trackMPD'!D:D)*
             (D6589/10^6='2.1.trackMPD'!H:H)*
             (E6589='2.1.trackMPD'!F:F),
0))</f>
        <v>0</v>
      </c>
    </row>
    <row r="6590" spans="1:9" x14ac:dyDescent="0.2">
      <c r="A6590" s="160" t="s">
        <v>30</v>
      </c>
      <c r="B6590" s="160" t="s">
        <v>7</v>
      </c>
      <c r="C6590" s="160">
        <f>_xlfn.XLOOKUP(B6590,'2.1.trackMPD'!$R$7:$R$29,'2.1.trackMPD'!$T$7:$T$29)</f>
        <v>6</v>
      </c>
      <c r="D6590" s="160">
        <v>5000</v>
      </c>
      <c r="E6590" s="160" t="s">
        <v>6394</v>
      </c>
      <c r="F6590" s="160" t="s">
        <v>110</v>
      </c>
      <c r="G6590" s="160" t="s">
        <v>124</v>
      </c>
      <c r="H6590" s="160" t="s">
        <v>6392</v>
      </c>
      <c r="I6590" s="160" cm="1">
        <f t="array" ref="I6590">INDEX('2.1.trackMPD'!I:I/(24*60*60),
       MATCH(1,
             (A6590='2.1.trackMPD'!A:A)*
             (C6590='2.1.trackMPD'!D:D)*
             (D6590/10^6='2.1.trackMPD'!H:H)*
             (E6590='2.1.trackMPD'!F:F),
0))</f>
        <v>17.966330706018518</v>
      </c>
    </row>
    <row r="6591" spans="1:9" x14ac:dyDescent="0.2">
      <c r="A6591" s="160" t="s">
        <v>30</v>
      </c>
      <c r="B6591" s="160" t="s">
        <v>7</v>
      </c>
      <c r="C6591" s="160">
        <f>_xlfn.XLOOKUP(B6591,'2.1.trackMPD'!$R$7:$R$29,'2.1.trackMPD'!$T$7:$T$29)</f>
        <v>6</v>
      </c>
      <c r="D6591" s="160">
        <v>5000</v>
      </c>
      <c r="E6591" s="160" t="s">
        <v>6394</v>
      </c>
      <c r="F6591" s="160" t="s">
        <v>110</v>
      </c>
      <c r="G6591" s="160" t="s">
        <v>140</v>
      </c>
      <c r="H6591" s="160" t="s">
        <v>6392</v>
      </c>
      <c r="I6591" s="160" cm="1">
        <f t="array" ref="I6591">INDEX('2.1.trackMPD'!J:J/(24*60*60),
       MATCH(1,
             (A6591='2.1.trackMPD'!A:A)*
             (C6591='2.1.trackMPD'!D:D)*
             (D6591/10^6='2.1.trackMPD'!H:H)*
             (E6591='2.1.trackMPD'!F:F),
0))</f>
        <v>0.1293006886574074</v>
      </c>
    </row>
    <row r="6592" spans="1:9" x14ac:dyDescent="0.2">
      <c r="A6592" s="160" t="s">
        <v>30</v>
      </c>
      <c r="B6592" s="160" t="s">
        <v>7</v>
      </c>
      <c r="C6592" s="160">
        <f>_xlfn.XLOOKUP(B6592,'2.1.trackMPD'!$R$7:$R$29,'2.1.trackMPD'!$T$7:$T$29)</f>
        <v>6</v>
      </c>
      <c r="D6592" s="160">
        <v>5000</v>
      </c>
      <c r="E6592" s="160" t="s">
        <v>6394</v>
      </c>
      <c r="F6592" s="160" t="s">
        <v>110</v>
      </c>
      <c r="G6592" s="160" t="s">
        <v>124</v>
      </c>
      <c r="H6592" s="160" t="s">
        <v>6393</v>
      </c>
      <c r="I6592" s="160" cm="1">
        <f t="array" ref="I6592">INDEX('2.1.trackMPD'!K:K/(24*60*60),
       MATCH(1,
             (A6592='2.1.trackMPD'!A:A)*
             (C6592='2.1.trackMPD'!D:D)*
             (D6592/10^6='2.1.trackMPD'!H:H)*
             (E6592='2.1.trackMPD'!F:F),
0))</f>
        <v>0</v>
      </c>
    </row>
    <row r="6593" spans="1:9" x14ac:dyDescent="0.2">
      <c r="A6593" s="160" t="s">
        <v>30</v>
      </c>
      <c r="B6593" s="160" t="s">
        <v>7</v>
      </c>
      <c r="C6593" s="160">
        <f>_xlfn.XLOOKUP(B6593,'2.1.trackMPD'!$R$7:$R$29,'2.1.trackMPD'!$T$7:$T$29)</f>
        <v>6</v>
      </c>
      <c r="D6593" s="160">
        <v>5000</v>
      </c>
      <c r="E6593" s="160" t="s">
        <v>6394</v>
      </c>
      <c r="F6593" s="160" t="s">
        <v>110</v>
      </c>
      <c r="G6593" s="160" t="s">
        <v>140</v>
      </c>
      <c r="H6593" s="160" t="s">
        <v>6393</v>
      </c>
      <c r="I6593" s="160" cm="1">
        <f t="array" ref="I6593">INDEX('2.1.trackMPD'!L:L/(24*60*60),
       MATCH(1,
             (A6593='2.1.trackMPD'!A:A)*
             (C6593='2.1.trackMPD'!D:D)*
             (D6593/10^6='2.1.trackMPD'!H:H)*
             (E6593='2.1.trackMPD'!F:F),
0))</f>
        <v>0</v>
      </c>
    </row>
    <row r="6594" spans="1:9" x14ac:dyDescent="0.2">
      <c r="A6594" s="160" t="s">
        <v>30</v>
      </c>
      <c r="B6594" s="160" t="s">
        <v>7</v>
      </c>
      <c r="C6594" s="160">
        <f>_xlfn.XLOOKUP(B6594,'2.1.trackMPD'!$R$7:$R$29,'2.1.trackMPD'!$T$7:$T$29)</f>
        <v>6</v>
      </c>
      <c r="D6594" s="160">
        <v>1</v>
      </c>
      <c r="E6594" s="160" t="s">
        <v>6395</v>
      </c>
      <c r="F6594" s="160" t="s">
        <v>110</v>
      </c>
      <c r="G6594" s="160" t="s">
        <v>124</v>
      </c>
      <c r="H6594" s="160" t="s">
        <v>6392</v>
      </c>
      <c r="I6594" s="160" t="e" cm="1">
        <f t="array" ref="I6594">INDEX('2.1.trackMPD'!I:I/(24*60*60),
       MATCH(1,
             (A6594='2.1.trackMPD'!A:A)*
             (C6594='2.1.trackMPD'!D:D)*
             (D6594/10^6='2.1.trackMPD'!H:H)*
             (E6594='2.1.trackMPD'!F:F),
0))</f>
        <v>#N/A</v>
      </c>
    </row>
    <row r="6595" spans="1:9" x14ac:dyDescent="0.2">
      <c r="A6595" s="160" t="s">
        <v>30</v>
      </c>
      <c r="B6595" s="160" t="s">
        <v>7</v>
      </c>
      <c r="C6595" s="160">
        <f>_xlfn.XLOOKUP(B6595,'2.1.trackMPD'!$R$7:$R$29,'2.1.trackMPD'!$T$7:$T$29)</f>
        <v>6</v>
      </c>
      <c r="D6595" s="160">
        <v>1</v>
      </c>
      <c r="E6595" s="160" t="s">
        <v>6395</v>
      </c>
      <c r="F6595" s="160" t="s">
        <v>110</v>
      </c>
      <c r="G6595" s="160" t="s">
        <v>140</v>
      </c>
      <c r="H6595" s="160" t="s">
        <v>6392</v>
      </c>
      <c r="I6595" s="160" t="e" cm="1">
        <f t="array" ref="I6595">INDEX('2.1.trackMPD'!J:J/(24*60*60),
       MATCH(1,
             (A6595='2.1.trackMPD'!A:A)*
             (C6595='2.1.trackMPD'!D:D)*
             (D6595/10^6='2.1.trackMPD'!H:H)*
             (E6595='2.1.trackMPD'!F:F),
0))</f>
        <v>#N/A</v>
      </c>
    </row>
    <row r="6596" spans="1:9" x14ac:dyDescent="0.2">
      <c r="A6596" s="160" t="s">
        <v>30</v>
      </c>
      <c r="B6596" s="160" t="s">
        <v>7</v>
      </c>
      <c r="C6596" s="160">
        <f>_xlfn.XLOOKUP(B6596,'2.1.trackMPD'!$R$7:$R$29,'2.1.trackMPD'!$T$7:$T$29)</f>
        <v>6</v>
      </c>
      <c r="D6596" s="160">
        <v>1</v>
      </c>
      <c r="E6596" s="160" t="s">
        <v>6395</v>
      </c>
      <c r="F6596" s="160" t="s">
        <v>110</v>
      </c>
      <c r="G6596" s="160" t="s">
        <v>124</v>
      </c>
      <c r="H6596" s="160" t="s">
        <v>6393</v>
      </c>
      <c r="I6596" s="160" t="e" cm="1">
        <f t="array" ref="I6596">INDEX('2.1.trackMPD'!K:K/(24*60*60),
       MATCH(1,
             (A6596='2.1.trackMPD'!A:A)*
             (C6596='2.1.trackMPD'!D:D)*
             (D6596/10^6='2.1.trackMPD'!H:H)*
             (E6596='2.1.trackMPD'!F:F),
0))</f>
        <v>#N/A</v>
      </c>
    </row>
    <row r="6597" spans="1:9" x14ac:dyDescent="0.2">
      <c r="A6597" s="160" t="s">
        <v>30</v>
      </c>
      <c r="B6597" s="160" t="s">
        <v>7</v>
      </c>
      <c r="C6597" s="160">
        <f>_xlfn.XLOOKUP(B6597,'2.1.trackMPD'!$R$7:$R$29,'2.1.trackMPD'!$T$7:$T$29)</f>
        <v>6</v>
      </c>
      <c r="D6597" s="160">
        <v>1</v>
      </c>
      <c r="E6597" s="160" t="s">
        <v>6395</v>
      </c>
      <c r="F6597" s="160" t="s">
        <v>110</v>
      </c>
      <c r="G6597" s="160" t="s">
        <v>140</v>
      </c>
      <c r="H6597" s="160" t="s">
        <v>6393</v>
      </c>
      <c r="I6597" s="160" t="e" cm="1">
        <f t="array" ref="I6597">INDEX('2.1.trackMPD'!L:L/(24*60*60),
       MATCH(1,
             (A6597='2.1.trackMPD'!A:A)*
             (C6597='2.1.trackMPD'!D:D)*
             (D6597/10^6='2.1.trackMPD'!H:H)*
             (E6597='2.1.trackMPD'!F:F),
0))</f>
        <v>#N/A</v>
      </c>
    </row>
    <row r="6598" spans="1:9" x14ac:dyDescent="0.2">
      <c r="A6598" s="160" t="s">
        <v>30</v>
      </c>
      <c r="B6598" s="160" t="s">
        <v>7</v>
      </c>
      <c r="C6598" s="160">
        <f>_xlfn.XLOOKUP(B6598,'2.1.trackMPD'!$R$7:$R$29,'2.1.trackMPD'!$T$7:$T$29)</f>
        <v>6</v>
      </c>
      <c r="D6598" s="160">
        <v>10</v>
      </c>
      <c r="E6598" s="160" t="s">
        <v>6395</v>
      </c>
      <c r="F6598" s="160" t="s">
        <v>110</v>
      </c>
      <c r="G6598" s="160" t="s">
        <v>124</v>
      </c>
      <c r="H6598" s="160" t="s">
        <v>6392</v>
      </c>
      <c r="I6598" s="160" t="e" cm="1">
        <f t="array" ref="I6598">INDEX('2.1.trackMPD'!I:I/(24*60*60),
       MATCH(1,
             (A6598='2.1.trackMPD'!A:A)*
             (C6598='2.1.trackMPD'!D:D)*
             (D6598/10^6='2.1.trackMPD'!H:H)*
             (E6598='2.1.trackMPD'!F:F),
0))</f>
        <v>#N/A</v>
      </c>
    </row>
    <row r="6599" spans="1:9" x14ac:dyDescent="0.2">
      <c r="A6599" s="160" t="s">
        <v>30</v>
      </c>
      <c r="B6599" s="160" t="s">
        <v>7</v>
      </c>
      <c r="C6599" s="160">
        <f>_xlfn.XLOOKUP(B6599,'2.1.trackMPD'!$R$7:$R$29,'2.1.trackMPD'!$T$7:$T$29)</f>
        <v>6</v>
      </c>
      <c r="D6599" s="160">
        <v>10</v>
      </c>
      <c r="E6599" s="160" t="s">
        <v>6395</v>
      </c>
      <c r="F6599" s="160" t="s">
        <v>110</v>
      </c>
      <c r="G6599" s="160" t="s">
        <v>140</v>
      </c>
      <c r="H6599" s="160" t="s">
        <v>6392</v>
      </c>
      <c r="I6599" s="160" t="e" cm="1">
        <f t="array" ref="I6599">INDEX('2.1.trackMPD'!J:J/(24*60*60),
       MATCH(1,
             (A6599='2.1.trackMPD'!A:A)*
             (C6599='2.1.trackMPD'!D:D)*
             (D6599/10^6='2.1.trackMPD'!H:H)*
             (E6599='2.1.trackMPD'!F:F),
0))</f>
        <v>#N/A</v>
      </c>
    </row>
    <row r="6600" spans="1:9" x14ac:dyDescent="0.2">
      <c r="A6600" s="160" t="s">
        <v>30</v>
      </c>
      <c r="B6600" s="160" t="s">
        <v>7</v>
      </c>
      <c r="C6600" s="160">
        <f>_xlfn.XLOOKUP(B6600,'2.1.trackMPD'!$R$7:$R$29,'2.1.trackMPD'!$T$7:$T$29)</f>
        <v>6</v>
      </c>
      <c r="D6600" s="160">
        <v>10</v>
      </c>
      <c r="E6600" s="160" t="s">
        <v>6395</v>
      </c>
      <c r="F6600" s="160" t="s">
        <v>110</v>
      </c>
      <c r="G6600" s="160" t="s">
        <v>124</v>
      </c>
      <c r="H6600" s="160" t="s">
        <v>6393</v>
      </c>
      <c r="I6600" s="160" t="e" cm="1">
        <f t="array" ref="I6600">INDEX('2.1.trackMPD'!K:K/(24*60*60),
       MATCH(1,
             (A6600='2.1.trackMPD'!A:A)*
             (C6600='2.1.trackMPD'!D:D)*
             (D6600/10^6='2.1.trackMPD'!H:H)*
             (E6600='2.1.trackMPD'!F:F),
0))</f>
        <v>#N/A</v>
      </c>
    </row>
    <row r="6601" spans="1:9" x14ac:dyDescent="0.2">
      <c r="A6601" s="160" t="s">
        <v>30</v>
      </c>
      <c r="B6601" s="160" t="s">
        <v>7</v>
      </c>
      <c r="C6601" s="160">
        <f>_xlfn.XLOOKUP(B6601,'2.1.trackMPD'!$R$7:$R$29,'2.1.trackMPD'!$T$7:$T$29)</f>
        <v>6</v>
      </c>
      <c r="D6601" s="160">
        <v>10</v>
      </c>
      <c r="E6601" s="160" t="s">
        <v>6395</v>
      </c>
      <c r="F6601" s="160" t="s">
        <v>110</v>
      </c>
      <c r="G6601" s="160" t="s">
        <v>140</v>
      </c>
      <c r="H6601" s="160" t="s">
        <v>6393</v>
      </c>
      <c r="I6601" s="160" t="e" cm="1">
        <f t="array" ref="I6601">INDEX('2.1.trackMPD'!L:L/(24*60*60),
       MATCH(1,
             (A6601='2.1.trackMPD'!A:A)*
             (C6601='2.1.trackMPD'!D:D)*
             (D6601/10^6='2.1.trackMPD'!H:H)*
             (E6601='2.1.trackMPD'!F:F),
0))</f>
        <v>#N/A</v>
      </c>
    </row>
    <row r="6602" spans="1:9" x14ac:dyDescent="0.2">
      <c r="A6602" s="160" t="s">
        <v>30</v>
      </c>
      <c r="B6602" s="160" t="s">
        <v>7</v>
      </c>
      <c r="C6602" s="160">
        <f>_xlfn.XLOOKUP(B6602,'2.1.trackMPD'!$R$7:$R$29,'2.1.trackMPD'!$T$7:$T$29)</f>
        <v>6</v>
      </c>
      <c r="D6602" s="160">
        <v>100</v>
      </c>
      <c r="E6602" s="160" t="s">
        <v>6395</v>
      </c>
      <c r="F6602" s="160" t="s">
        <v>110</v>
      </c>
      <c r="G6602" s="160" t="s">
        <v>124</v>
      </c>
      <c r="H6602" s="160" t="s">
        <v>6392</v>
      </c>
      <c r="I6602" s="160" t="e" cm="1">
        <f t="array" ref="I6602">INDEX('2.1.trackMPD'!I:I/(24*60*60),
       MATCH(1,
             (A6602='2.1.trackMPD'!A:A)*
             (C6602='2.1.trackMPD'!D:D)*
             (D6602/10^6='2.1.trackMPD'!H:H)*
             (E6602='2.1.trackMPD'!F:F),
0))</f>
        <v>#N/A</v>
      </c>
    </row>
    <row r="6603" spans="1:9" x14ac:dyDescent="0.2">
      <c r="A6603" s="160" t="s">
        <v>30</v>
      </c>
      <c r="B6603" s="160" t="s">
        <v>7</v>
      </c>
      <c r="C6603" s="160">
        <f>_xlfn.XLOOKUP(B6603,'2.1.trackMPD'!$R$7:$R$29,'2.1.trackMPD'!$T$7:$T$29)</f>
        <v>6</v>
      </c>
      <c r="D6603" s="160">
        <v>100</v>
      </c>
      <c r="E6603" s="160" t="s">
        <v>6395</v>
      </c>
      <c r="F6603" s="160" t="s">
        <v>110</v>
      </c>
      <c r="G6603" s="160" t="s">
        <v>140</v>
      </c>
      <c r="H6603" s="160" t="s">
        <v>6392</v>
      </c>
      <c r="I6603" s="160" t="e" cm="1">
        <f t="array" ref="I6603">INDEX('2.1.trackMPD'!J:J/(24*60*60),
       MATCH(1,
             (A6603='2.1.trackMPD'!A:A)*
             (C6603='2.1.trackMPD'!D:D)*
             (D6603/10^6='2.1.trackMPD'!H:H)*
             (E6603='2.1.trackMPD'!F:F),
0))</f>
        <v>#N/A</v>
      </c>
    </row>
    <row r="6604" spans="1:9" x14ac:dyDescent="0.2">
      <c r="A6604" s="160" t="s">
        <v>30</v>
      </c>
      <c r="B6604" s="160" t="s">
        <v>7</v>
      </c>
      <c r="C6604" s="160">
        <f>_xlfn.XLOOKUP(B6604,'2.1.trackMPD'!$R$7:$R$29,'2.1.trackMPD'!$T$7:$T$29)</f>
        <v>6</v>
      </c>
      <c r="D6604" s="160">
        <v>100</v>
      </c>
      <c r="E6604" s="160" t="s">
        <v>6395</v>
      </c>
      <c r="F6604" s="160" t="s">
        <v>110</v>
      </c>
      <c r="G6604" s="160" t="s">
        <v>124</v>
      </c>
      <c r="H6604" s="160" t="s">
        <v>6393</v>
      </c>
      <c r="I6604" s="160" t="e" cm="1">
        <f t="array" ref="I6604">INDEX('2.1.trackMPD'!K:K/(24*60*60),
       MATCH(1,
             (A6604='2.1.trackMPD'!A:A)*
             (C6604='2.1.trackMPD'!D:D)*
             (D6604/10^6='2.1.trackMPD'!H:H)*
             (E6604='2.1.trackMPD'!F:F),
0))</f>
        <v>#N/A</v>
      </c>
    </row>
    <row r="6605" spans="1:9" x14ac:dyDescent="0.2">
      <c r="A6605" s="160" t="s">
        <v>30</v>
      </c>
      <c r="B6605" s="160" t="s">
        <v>7</v>
      </c>
      <c r="C6605" s="160">
        <f>_xlfn.XLOOKUP(B6605,'2.1.trackMPD'!$R$7:$R$29,'2.1.trackMPD'!$T$7:$T$29)</f>
        <v>6</v>
      </c>
      <c r="D6605" s="160">
        <v>100</v>
      </c>
      <c r="E6605" s="160" t="s">
        <v>6395</v>
      </c>
      <c r="F6605" s="160" t="s">
        <v>110</v>
      </c>
      <c r="G6605" s="160" t="s">
        <v>140</v>
      </c>
      <c r="H6605" s="160" t="s">
        <v>6393</v>
      </c>
      <c r="I6605" s="160" t="e" cm="1">
        <f t="array" ref="I6605">INDEX('2.1.trackMPD'!L:L/(24*60*60),
       MATCH(1,
             (A6605='2.1.trackMPD'!A:A)*
             (C6605='2.1.trackMPD'!D:D)*
             (D6605/10^6='2.1.trackMPD'!H:H)*
             (E6605='2.1.trackMPD'!F:F),
0))</f>
        <v>#N/A</v>
      </c>
    </row>
    <row r="6606" spans="1:9" x14ac:dyDescent="0.2">
      <c r="A6606" s="160" t="s">
        <v>30</v>
      </c>
      <c r="B6606" s="160" t="s">
        <v>20</v>
      </c>
      <c r="C6606" s="160">
        <f>_xlfn.XLOOKUP(B6606,'2.1.trackMPD'!$R$7:$R$29,'2.1.trackMPD'!$T$7:$T$29)</f>
        <v>6</v>
      </c>
      <c r="D6606" s="160">
        <v>1</v>
      </c>
      <c r="E6606" s="160" t="s">
        <v>6390</v>
      </c>
      <c r="F6606" s="160" t="s">
        <v>110</v>
      </c>
      <c r="G6606" s="160" t="s">
        <v>124</v>
      </c>
      <c r="H6606" s="160" t="s">
        <v>6392</v>
      </c>
      <c r="I6606" s="160" cm="1">
        <f t="array" ref="I6606">INDEX('2.1.trackMPD'!I:I/(24*60*60),
       MATCH(1,
             (A6606='2.1.trackMPD'!A:A)*
             (C6606='2.1.trackMPD'!D:D)*
             (D6606/10^6='2.1.trackMPD'!H:H)*
             (E6606='2.1.trackMPD'!F:F),
0))</f>
        <v>4.9964811342592585E-7</v>
      </c>
    </row>
    <row r="6607" spans="1:9" x14ac:dyDescent="0.2">
      <c r="A6607" s="160" t="s">
        <v>30</v>
      </c>
      <c r="B6607" s="160" t="s">
        <v>20</v>
      </c>
      <c r="C6607" s="160">
        <f>_xlfn.XLOOKUP(B6607,'2.1.trackMPD'!$R$7:$R$29,'2.1.trackMPD'!$T$7:$T$29)</f>
        <v>6</v>
      </c>
      <c r="D6607" s="160">
        <v>1</v>
      </c>
      <c r="E6607" s="160" t="s">
        <v>6390</v>
      </c>
      <c r="F6607" s="160" t="s">
        <v>110</v>
      </c>
      <c r="G6607" s="160" t="s">
        <v>140</v>
      </c>
      <c r="H6607" s="160" t="s">
        <v>6392</v>
      </c>
      <c r="I6607" s="160" cm="1">
        <f t="array" ref="I6607">INDEX('2.1.trackMPD'!J:J/(24*60*60),
       MATCH(1,
             (A6607='2.1.trackMPD'!A:A)*
             (C6607='2.1.trackMPD'!D:D)*
             (D6607/10^6='2.1.trackMPD'!H:H)*
             (E6607='2.1.trackMPD'!F:F),
0))</f>
        <v>1.023820386574074E-5</v>
      </c>
    </row>
    <row r="6608" spans="1:9" x14ac:dyDescent="0.2">
      <c r="A6608" s="160" t="s">
        <v>30</v>
      </c>
      <c r="B6608" s="160" t="s">
        <v>20</v>
      </c>
      <c r="C6608" s="160">
        <f>_xlfn.XLOOKUP(B6608,'2.1.trackMPD'!$R$7:$R$29,'2.1.trackMPD'!$T$7:$T$29)</f>
        <v>6</v>
      </c>
      <c r="D6608" s="160">
        <v>1</v>
      </c>
      <c r="E6608" s="160" t="s">
        <v>6390</v>
      </c>
      <c r="F6608" s="160" t="s">
        <v>110</v>
      </c>
      <c r="G6608" s="160" t="s">
        <v>124</v>
      </c>
      <c r="H6608" s="160" t="s">
        <v>6393</v>
      </c>
      <c r="I6608" s="160" cm="1">
        <f t="array" ref="I6608">INDEX('2.1.trackMPD'!K:K/(24*60*60),
       MATCH(1,
             (A6608='2.1.trackMPD'!A:A)*
             (C6608='2.1.trackMPD'!D:D)*
             (D6608/10^6='2.1.trackMPD'!H:H)*
             (E6608='2.1.trackMPD'!F:F),
0))</f>
        <v>1.9038915509259259E-7</v>
      </c>
    </row>
    <row r="6609" spans="1:9" x14ac:dyDescent="0.2">
      <c r="A6609" s="160" t="s">
        <v>30</v>
      </c>
      <c r="B6609" s="160" t="s">
        <v>20</v>
      </c>
      <c r="C6609" s="160">
        <f>_xlfn.XLOOKUP(B6609,'2.1.trackMPD'!$R$7:$R$29,'2.1.trackMPD'!$T$7:$T$29)</f>
        <v>6</v>
      </c>
      <c r="D6609" s="160">
        <v>1</v>
      </c>
      <c r="E6609" s="160" t="s">
        <v>6390</v>
      </c>
      <c r="F6609" s="160" t="s">
        <v>110</v>
      </c>
      <c r="G6609" s="160" t="s">
        <v>140</v>
      </c>
      <c r="H6609" s="160" t="s">
        <v>6393</v>
      </c>
      <c r="I6609" s="160" cm="1">
        <f t="array" ref="I6609">INDEX('2.1.trackMPD'!L:L/(24*60*60),
       MATCH(1,
             (A6609='2.1.trackMPD'!A:A)*
             (C6609='2.1.trackMPD'!D:D)*
             (D6609/10^6='2.1.trackMPD'!H:H)*
             (E6609='2.1.trackMPD'!F:F),
0))</f>
        <v>2.7286724537037039E-7</v>
      </c>
    </row>
    <row r="6610" spans="1:9" x14ac:dyDescent="0.2">
      <c r="A6610" s="160" t="s">
        <v>30</v>
      </c>
      <c r="B6610" s="160" t="s">
        <v>20</v>
      </c>
      <c r="C6610" s="160">
        <f>_xlfn.XLOOKUP(B6610,'2.1.trackMPD'!$R$7:$R$29,'2.1.trackMPD'!$T$7:$T$29)</f>
        <v>6</v>
      </c>
      <c r="D6610" s="160">
        <v>10</v>
      </c>
      <c r="E6610" s="160" t="s">
        <v>6390</v>
      </c>
      <c r="F6610" s="160" t="s">
        <v>110</v>
      </c>
      <c r="G6610" s="160" t="s">
        <v>124</v>
      </c>
      <c r="H6610" s="160" t="s">
        <v>6392</v>
      </c>
      <c r="I6610" s="160" cm="1">
        <f t="array" ref="I6610">INDEX('2.1.trackMPD'!I:I/(24*60*60),
       MATCH(1,
             (A6610='2.1.trackMPD'!A:A)*
             (C6610='2.1.trackMPD'!D:D)*
             (D6610/10^6='2.1.trackMPD'!H:H)*
             (E6610='2.1.trackMPD'!F:F),
0))</f>
        <v>2.7210218981481485E-6</v>
      </c>
    </row>
    <row r="6611" spans="1:9" x14ac:dyDescent="0.2">
      <c r="A6611" s="160" t="s">
        <v>30</v>
      </c>
      <c r="B6611" s="160" t="s">
        <v>20</v>
      </c>
      <c r="C6611" s="160">
        <f>_xlfn.XLOOKUP(B6611,'2.1.trackMPD'!$R$7:$R$29,'2.1.trackMPD'!$T$7:$T$29)</f>
        <v>6</v>
      </c>
      <c r="D6611" s="160">
        <v>10</v>
      </c>
      <c r="E6611" s="160" t="s">
        <v>6390</v>
      </c>
      <c r="F6611" s="160" t="s">
        <v>110</v>
      </c>
      <c r="G6611" s="160" t="s">
        <v>140</v>
      </c>
      <c r="H6611" s="160" t="s">
        <v>6392</v>
      </c>
      <c r="I6611" s="160" cm="1">
        <f t="array" ref="I6611">INDEX('2.1.trackMPD'!J:J/(24*60*60),
       MATCH(1,
             (A6611='2.1.trackMPD'!A:A)*
             (C6611='2.1.trackMPD'!D:D)*
             (D6611/10^6='2.1.trackMPD'!H:H)*
             (E6611='2.1.trackMPD'!F:F),
0))</f>
        <v>1.5877855567129629E-5</v>
      </c>
    </row>
    <row r="6612" spans="1:9" x14ac:dyDescent="0.2">
      <c r="A6612" s="160" t="s">
        <v>30</v>
      </c>
      <c r="B6612" s="160" t="s">
        <v>20</v>
      </c>
      <c r="C6612" s="160">
        <f>_xlfn.XLOOKUP(B6612,'2.1.trackMPD'!$R$7:$R$29,'2.1.trackMPD'!$T$7:$T$29)</f>
        <v>6</v>
      </c>
      <c r="D6612" s="160">
        <v>10</v>
      </c>
      <c r="E6612" s="160" t="s">
        <v>6390</v>
      </c>
      <c r="F6612" s="160" t="s">
        <v>110</v>
      </c>
      <c r="G6612" s="160" t="s">
        <v>124</v>
      </c>
      <c r="H6612" s="160" t="s">
        <v>6393</v>
      </c>
      <c r="I6612" s="160" cm="1">
        <f t="array" ref="I6612">INDEX('2.1.trackMPD'!K:K/(24*60*60),
       MATCH(1,
             (A6612='2.1.trackMPD'!A:A)*
             (C6612='2.1.trackMPD'!D:D)*
             (D6612/10^6='2.1.trackMPD'!H:H)*
             (E6612='2.1.trackMPD'!F:F),
0))</f>
        <v>1.361655775462963E-6</v>
      </c>
    </row>
    <row r="6613" spans="1:9" x14ac:dyDescent="0.2">
      <c r="A6613" s="160" t="s">
        <v>30</v>
      </c>
      <c r="B6613" s="160" t="s">
        <v>20</v>
      </c>
      <c r="C6613" s="160">
        <f>_xlfn.XLOOKUP(B6613,'2.1.trackMPD'!$R$7:$R$29,'2.1.trackMPD'!$T$7:$T$29)</f>
        <v>6</v>
      </c>
      <c r="D6613" s="160">
        <v>10</v>
      </c>
      <c r="E6613" s="160" t="s">
        <v>6390</v>
      </c>
      <c r="F6613" s="160" t="s">
        <v>110</v>
      </c>
      <c r="G6613" s="160" t="s">
        <v>140</v>
      </c>
      <c r="H6613" s="160" t="s">
        <v>6393</v>
      </c>
      <c r="I6613" s="160" cm="1">
        <f t="array" ref="I6613">INDEX('2.1.trackMPD'!L:L/(24*60*60),
       MATCH(1,
             (A6613='2.1.trackMPD'!A:A)*
             (C6613='2.1.trackMPD'!D:D)*
             (D6613/10^6='2.1.trackMPD'!H:H)*
             (E6613='2.1.trackMPD'!F:F),
0))</f>
        <v>3.0067909722222224E-7</v>
      </c>
    </row>
    <row r="6614" spans="1:9" x14ac:dyDescent="0.2">
      <c r="A6614" s="160" t="s">
        <v>30</v>
      </c>
      <c r="B6614" s="160" t="s">
        <v>20</v>
      </c>
      <c r="C6614" s="160">
        <f>_xlfn.XLOOKUP(B6614,'2.1.trackMPD'!$R$7:$R$29,'2.1.trackMPD'!$T$7:$T$29)</f>
        <v>6</v>
      </c>
      <c r="D6614" s="160">
        <v>100</v>
      </c>
      <c r="E6614" s="160" t="s">
        <v>6390</v>
      </c>
      <c r="F6614" s="160" t="s">
        <v>110</v>
      </c>
      <c r="G6614" s="160" t="s">
        <v>124</v>
      </c>
      <c r="H6614" s="160" t="s">
        <v>6392</v>
      </c>
      <c r="I6614" s="160" cm="1">
        <f t="array" ref="I6614">INDEX('2.1.trackMPD'!I:I/(24*60*60),
       MATCH(1,
             (A6614='2.1.trackMPD'!A:A)*
             (C6614='2.1.trackMPD'!D:D)*
             (D6614/10^6='2.1.trackMPD'!H:H)*
             (E6614='2.1.trackMPD'!F:F),
0))</f>
        <v>2.8827486377314814E-3</v>
      </c>
    </row>
    <row r="6615" spans="1:9" x14ac:dyDescent="0.2">
      <c r="A6615" s="160" t="s">
        <v>30</v>
      </c>
      <c r="B6615" s="160" t="s">
        <v>20</v>
      </c>
      <c r="C6615" s="160">
        <f>_xlfn.XLOOKUP(B6615,'2.1.trackMPD'!$R$7:$R$29,'2.1.trackMPD'!$T$7:$T$29)</f>
        <v>6</v>
      </c>
      <c r="D6615" s="160">
        <v>100</v>
      </c>
      <c r="E6615" s="160" t="s">
        <v>6390</v>
      </c>
      <c r="F6615" s="160" t="s">
        <v>110</v>
      </c>
      <c r="G6615" s="160" t="s">
        <v>140</v>
      </c>
      <c r="H6615" s="160" t="s">
        <v>6392</v>
      </c>
      <c r="I6615" s="160" cm="1">
        <f t="array" ref="I6615">INDEX('2.1.trackMPD'!J:J/(24*60*60),
       MATCH(1,
             (A6615='2.1.trackMPD'!A:A)*
             (C6615='2.1.trackMPD'!D:D)*
             (D6615/10^6='2.1.trackMPD'!H:H)*
             (E6615='2.1.trackMPD'!F:F),
0))</f>
        <v>1.6078842916666667E-3</v>
      </c>
    </row>
    <row r="6616" spans="1:9" x14ac:dyDescent="0.2">
      <c r="A6616" s="160" t="s">
        <v>30</v>
      </c>
      <c r="B6616" s="160" t="s">
        <v>20</v>
      </c>
      <c r="C6616" s="160">
        <f>_xlfn.XLOOKUP(B6616,'2.1.trackMPD'!$R$7:$R$29,'2.1.trackMPD'!$T$7:$T$29)</f>
        <v>6</v>
      </c>
      <c r="D6616" s="160">
        <v>100</v>
      </c>
      <c r="E6616" s="160" t="s">
        <v>6390</v>
      </c>
      <c r="F6616" s="160" t="s">
        <v>110</v>
      </c>
      <c r="G6616" s="160" t="s">
        <v>124</v>
      </c>
      <c r="H6616" s="160" t="s">
        <v>6393</v>
      </c>
      <c r="I6616" s="160" cm="1">
        <f t="array" ref="I6616">INDEX('2.1.trackMPD'!K:K/(24*60*60),
       MATCH(1,
             (A6616='2.1.trackMPD'!A:A)*
             (C6616='2.1.trackMPD'!D:D)*
             (D6616/10^6='2.1.trackMPD'!H:H)*
             (E6616='2.1.trackMPD'!F:F),
0))</f>
        <v>0</v>
      </c>
    </row>
    <row r="6617" spans="1:9" x14ac:dyDescent="0.2">
      <c r="A6617" s="160" t="s">
        <v>30</v>
      </c>
      <c r="B6617" s="160" t="s">
        <v>20</v>
      </c>
      <c r="C6617" s="160">
        <f>_xlfn.XLOOKUP(B6617,'2.1.trackMPD'!$R$7:$R$29,'2.1.trackMPD'!$T$7:$T$29)</f>
        <v>6</v>
      </c>
      <c r="D6617" s="160">
        <v>100</v>
      </c>
      <c r="E6617" s="160" t="s">
        <v>6390</v>
      </c>
      <c r="F6617" s="160" t="s">
        <v>110</v>
      </c>
      <c r="G6617" s="160" t="s">
        <v>140</v>
      </c>
      <c r="H6617" s="160" t="s">
        <v>6393</v>
      </c>
      <c r="I6617" s="160" cm="1">
        <f t="array" ref="I6617">INDEX('2.1.trackMPD'!L:L/(24*60*60),
       MATCH(1,
             (A6617='2.1.trackMPD'!A:A)*
             (C6617='2.1.trackMPD'!D:D)*
             (D6617/10^6='2.1.trackMPD'!H:H)*
             (E6617='2.1.trackMPD'!F:F),
0))</f>
        <v>0</v>
      </c>
    </row>
    <row r="6618" spans="1:9" x14ac:dyDescent="0.2">
      <c r="A6618" s="160" t="s">
        <v>30</v>
      </c>
      <c r="B6618" s="160" t="s">
        <v>20</v>
      </c>
      <c r="C6618" s="160">
        <f>_xlfn.XLOOKUP(B6618,'2.1.trackMPD'!$R$7:$R$29,'2.1.trackMPD'!$T$7:$T$29)</f>
        <v>6</v>
      </c>
      <c r="D6618" s="160">
        <v>1000</v>
      </c>
      <c r="E6618" s="160" t="s">
        <v>6390</v>
      </c>
      <c r="F6618" s="160" t="s">
        <v>110</v>
      </c>
      <c r="G6618" s="160" t="s">
        <v>124</v>
      </c>
      <c r="H6618" s="160" t="s">
        <v>6392</v>
      </c>
      <c r="I6618" s="160" cm="1">
        <f t="array" ref="I6618">INDEX('2.1.trackMPD'!I:I/(24*60*60),
       MATCH(1,
             (A6618='2.1.trackMPD'!A:A)*
             (C6618='2.1.trackMPD'!D:D)*
             (D6618/10^6='2.1.trackMPD'!H:H)*
             (E6618='2.1.trackMPD'!F:F),
0))</f>
        <v>3.7698223321759259</v>
      </c>
    </row>
    <row r="6619" spans="1:9" x14ac:dyDescent="0.2">
      <c r="A6619" s="160" t="s">
        <v>30</v>
      </c>
      <c r="B6619" s="160" t="s">
        <v>20</v>
      </c>
      <c r="C6619" s="160">
        <f>_xlfn.XLOOKUP(B6619,'2.1.trackMPD'!$R$7:$R$29,'2.1.trackMPD'!$T$7:$T$29)</f>
        <v>6</v>
      </c>
      <c r="D6619" s="160">
        <v>1000</v>
      </c>
      <c r="E6619" s="160" t="s">
        <v>6390</v>
      </c>
      <c r="F6619" s="160" t="s">
        <v>110</v>
      </c>
      <c r="G6619" s="160" t="s">
        <v>140</v>
      </c>
      <c r="H6619" s="160" t="s">
        <v>6392</v>
      </c>
      <c r="I6619" s="160" cm="1">
        <f t="array" ref="I6619">INDEX('2.1.trackMPD'!J:J/(24*60*60),
       MATCH(1,
             (A6619='2.1.trackMPD'!A:A)*
             (C6619='2.1.trackMPD'!D:D)*
             (D6619/10^6='2.1.trackMPD'!H:H)*
             (E6619='2.1.trackMPD'!F:F),
0))</f>
        <v>5.9228616747685189E-2</v>
      </c>
    </row>
    <row r="6620" spans="1:9" x14ac:dyDescent="0.2">
      <c r="A6620" s="160" t="s">
        <v>30</v>
      </c>
      <c r="B6620" s="160" t="s">
        <v>20</v>
      </c>
      <c r="C6620" s="160">
        <f>_xlfn.XLOOKUP(B6620,'2.1.trackMPD'!$R$7:$R$29,'2.1.trackMPD'!$T$7:$T$29)</f>
        <v>6</v>
      </c>
      <c r="D6620" s="160">
        <v>1000</v>
      </c>
      <c r="E6620" s="160" t="s">
        <v>6390</v>
      </c>
      <c r="F6620" s="160" t="s">
        <v>110</v>
      </c>
      <c r="G6620" s="160" t="s">
        <v>124</v>
      </c>
      <c r="H6620" s="160" t="s">
        <v>6393</v>
      </c>
      <c r="I6620" s="160" cm="1">
        <f t="array" ref="I6620">INDEX('2.1.trackMPD'!K:K/(24*60*60),
       MATCH(1,
             (A6620='2.1.trackMPD'!A:A)*
             (C6620='2.1.trackMPD'!D:D)*
             (D6620/10^6='2.1.trackMPD'!H:H)*
             (E6620='2.1.trackMPD'!F:F),
0))</f>
        <v>0</v>
      </c>
    </row>
    <row r="6621" spans="1:9" x14ac:dyDescent="0.2">
      <c r="A6621" s="160" t="s">
        <v>30</v>
      </c>
      <c r="B6621" s="160" t="s">
        <v>20</v>
      </c>
      <c r="C6621" s="160">
        <f>_xlfn.XLOOKUP(B6621,'2.1.trackMPD'!$R$7:$R$29,'2.1.trackMPD'!$T$7:$T$29)</f>
        <v>6</v>
      </c>
      <c r="D6621" s="160">
        <v>1000</v>
      </c>
      <c r="E6621" s="160" t="s">
        <v>6390</v>
      </c>
      <c r="F6621" s="160" t="s">
        <v>110</v>
      </c>
      <c r="G6621" s="160" t="s">
        <v>140</v>
      </c>
      <c r="H6621" s="160" t="s">
        <v>6393</v>
      </c>
      <c r="I6621" s="160" cm="1">
        <f t="array" ref="I6621">INDEX('2.1.trackMPD'!L:L/(24*60*60),
       MATCH(1,
             (A6621='2.1.trackMPD'!A:A)*
             (C6621='2.1.trackMPD'!D:D)*
             (D6621/10^6='2.1.trackMPD'!H:H)*
             (E6621='2.1.trackMPD'!F:F),
0))</f>
        <v>0</v>
      </c>
    </row>
    <row r="6622" spans="1:9" x14ac:dyDescent="0.2">
      <c r="A6622" s="160" t="s">
        <v>30</v>
      </c>
      <c r="B6622" s="160" t="s">
        <v>20</v>
      </c>
      <c r="C6622" s="160">
        <f>_xlfn.XLOOKUP(B6622,'2.1.trackMPD'!$R$7:$R$29,'2.1.trackMPD'!$T$7:$T$29)</f>
        <v>6</v>
      </c>
      <c r="D6622" s="160">
        <v>5000</v>
      </c>
      <c r="E6622" s="160" t="s">
        <v>6390</v>
      </c>
      <c r="F6622" s="160" t="s">
        <v>110</v>
      </c>
      <c r="G6622" s="160" t="s">
        <v>124</v>
      </c>
      <c r="H6622" s="160" t="s">
        <v>6392</v>
      </c>
      <c r="I6622" s="160" cm="1">
        <f t="array" ref="I6622">INDEX('2.1.trackMPD'!I:I/(24*60*60),
       MATCH(1,
             (A6622='2.1.trackMPD'!A:A)*
             (C6622='2.1.trackMPD'!D:D)*
             (D6622/10^6='2.1.trackMPD'!H:H)*
             (E6622='2.1.trackMPD'!F:F),
0))</f>
        <v>58.271851724537036</v>
      </c>
    </row>
    <row r="6623" spans="1:9" x14ac:dyDescent="0.2">
      <c r="A6623" s="160" t="s">
        <v>30</v>
      </c>
      <c r="B6623" s="160" t="s">
        <v>20</v>
      </c>
      <c r="C6623" s="160">
        <f>_xlfn.XLOOKUP(B6623,'2.1.trackMPD'!$R$7:$R$29,'2.1.trackMPD'!$T$7:$T$29)</f>
        <v>6</v>
      </c>
      <c r="D6623" s="160">
        <v>5000</v>
      </c>
      <c r="E6623" s="160" t="s">
        <v>6390</v>
      </c>
      <c r="F6623" s="160" t="s">
        <v>110</v>
      </c>
      <c r="G6623" s="160" t="s">
        <v>140</v>
      </c>
      <c r="H6623" s="160" t="s">
        <v>6392</v>
      </c>
      <c r="I6623" s="160" cm="1">
        <f t="array" ref="I6623">INDEX('2.1.trackMPD'!J:J/(24*60*60),
       MATCH(1,
             (A6623='2.1.trackMPD'!A:A)*
             (C6623='2.1.trackMPD'!D:D)*
             (D6623/10^6='2.1.trackMPD'!H:H)*
             (E6623='2.1.trackMPD'!F:F),
0))</f>
        <v>0.2328630119212963</v>
      </c>
    </row>
    <row r="6624" spans="1:9" x14ac:dyDescent="0.2">
      <c r="A6624" s="160" t="s">
        <v>30</v>
      </c>
      <c r="B6624" s="160" t="s">
        <v>20</v>
      </c>
      <c r="C6624" s="160">
        <f>_xlfn.XLOOKUP(B6624,'2.1.trackMPD'!$R$7:$R$29,'2.1.trackMPD'!$T$7:$T$29)</f>
        <v>6</v>
      </c>
      <c r="D6624" s="160">
        <v>5000</v>
      </c>
      <c r="E6624" s="160" t="s">
        <v>6390</v>
      </c>
      <c r="F6624" s="160" t="s">
        <v>110</v>
      </c>
      <c r="G6624" s="160" t="s">
        <v>124</v>
      </c>
      <c r="H6624" s="160" t="s">
        <v>6393</v>
      </c>
      <c r="I6624" s="160" cm="1">
        <f t="array" ref="I6624">INDEX('2.1.trackMPD'!K:K/(24*60*60),
       MATCH(1,
             (A6624='2.1.trackMPD'!A:A)*
             (C6624='2.1.trackMPD'!D:D)*
             (D6624/10^6='2.1.trackMPD'!H:H)*
             (E6624='2.1.trackMPD'!F:F),
0))</f>
        <v>0</v>
      </c>
    </row>
    <row r="6625" spans="1:9" x14ac:dyDescent="0.2">
      <c r="A6625" s="160" t="s">
        <v>30</v>
      </c>
      <c r="B6625" s="160" t="s">
        <v>20</v>
      </c>
      <c r="C6625" s="160">
        <f>_xlfn.XLOOKUP(B6625,'2.1.trackMPD'!$R$7:$R$29,'2.1.trackMPD'!$T$7:$T$29)</f>
        <v>6</v>
      </c>
      <c r="D6625" s="160">
        <v>5000</v>
      </c>
      <c r="E6625" s="160" t="s">
        <v>6390</v>
      </c>
      <c r="F6625" s="160" t="s">
        <v>110</v>
      </c>
      <c r="G6625" s="160" t="s">
        <v>140</v>
      </c>
      <c r="H6625" s="160" t="s">
        <v>6393</v>
      </c>
      <c r="I6625" s="160" cm="1">
        <f t="array" ref="I6625">INDEX('2.1.trackMPD'!L:L/(24*60*60),
       MATCH(1,
             (A6625='2.1.trackMPD'!A:A)*
             (C6625='2.1.trackMPD'!D:D)*
             (D6625/10^6='2.1.trackMPD'!H:H)*
             (E6625='2.1.trackMPD'!F:F),
0))</f>
        <v>0</v>
      </c>
    </row>
    <row r="6626" spans="1:9" x14ac:dyDescent="0.2">
      <c r="A6626" s="160" t="s">
        <v>30</v>
      </c>
      <c r="B6626" s="160" t="s">
        <v>20</v>
      </c>
      <c r="C6626" s="160">
        <f>_xlfn.XLOOKUP(B6626,'2.1.trackMPD'!$R$7:$R$29,'2.1.trackMPD'!$T$7:$T$29)</f>
        <v>6</v>
      </c>
      <c r="D6626" s="160">
        <v>1</v>
      </c>
      <c r="E6626" s="160" t="s">
        <v>6394</v>
      </c>
      <c r="F6626" s="160" t="s">
        <v>110</v>
      </c>
      <c r="G6626" s="160" t="s">
        <v>124</v>
      </c>
      <c r="H6626" s="160" t="s">
        <v>6392</v>
      </c>
      <c r="I6626" s="160" cm="1">
        <f t="array" ref="I6626">INDEX('2.1.trackMPD'!I:I/(24*60*60),
       MATCH(1,
             (A6626='2.1.trackMPD'!A:A)*
             (C6626='2.1.trackMPD'!D:D)*
             (D6626/10^6='2.1.trackMPD'!H:H)*
             (E6626='2.1.trackMPD'!F:F),
0))</f>
        <v>6.0159310185185188E-7</v>
      </c>
    </row>
    <row r="6627" spans="1:9" x14ac:dyDescent="0.2">
      <c r="A6627" s="160" t="s">
        <v>30</v>
      </c>
      <c r="B6627" s="160" t="s">
        <v>20</v>
      </c>
      <c r="C6627" s="160">
        <f>_xlfn.XLOOKUP(B6627,'2.1.trackMPD'!$R$7:$R$29,'2.1.trackMPD'!$T$7:$T$29)</f>
        <v>6</v>
      </c>
      <c r="D6627" s="160">
        <v>1</v>
      </c>
      <c r="E6627" s="160" t="s">
        <v>6394</v>
      </c>
      <c r="F6627" s="160" t="s">
        <v>110</v>
      </c>
      <c r="G6627" s="160" t="s">
        <v>140</v>
      </c>
      <c r="H6627" s="160" t="s">
        <v>6392</v>
      </c>
      <c r="I6627" s="160" cm="1">
        <f t="array" ref="I6627">INDEX('2.1.trackMPD'!J:J/(24*60*60),
       MATCH(1,
             (A6627='2.1.trackMPD'!A:A)*
             (C6627='2.1.trackMPD'!D:D)*
             (D6627/10^6='2.1.trackMPD'!H:H)*
             (E6627='2.1.trackMPD'!F:F),
0))</f>
        <v>9.2396482407407414E-6</v>
      </c>
    </row>
    <row r="6628" spans="1:9" x14ac:dyDescent="0.2">
      <c r="A6628" s="160" t="s">
        <v>30</v>
      </c>
      <c r="B6628" s="160" t="s">
        <v>20</v>
      </c>
      <c r="C6628" s="160">
        <f>_xlfn.XLOOKUP(B6628,'2.1.trackMPD'!$R$7:$R$29,'2.1.trackMPD'!$T$7:$T$29)</f>
        <v>6</v>
      </c>
      <c r="D6628" s="160">
        <v>1</v>
      </c>
      <c r="E6628" s="160" t="s">
        <v>6394</v>
      </c>
      <c r="F6628" s="160" t="s">
        <v>110</v>
      </c>
      <c r="G6628" s="160" t="s">
        <v>124</v>
      </c>
      <c r="H6628" s="160" t="s">
        <v>6393</v>
      </c>
      <c r="I6628" s="160" cm="1">
        <f t="array" ref="I6628">INDEX('2.1.trackMPD'!K:K/(24*60*60),
       MATCH(1,
             (A6628='2.1.trackMPD'!A:A)*
             (C6628='2.1.trackMPD'!D:D)*
             (D6628/10^6='2.1.trackMPD'!H:H)*
             (E6628='2.1.trackMPD'!F:F),
0))</f>
        <v>3.5438356481481482E-7</v>
      </c>
    </row>
    <row r="6629" spans="1:9" x14ac:dyDescent="0.2">
      <c r="A6629" s="160" t="s">
        <v>30</v>
      </c>
      <c r="B6629" s="160" t="s">
        <v>20</v>
      </c>
      <c r="C6629" s="160">
        <f>_xlfn.XLOOKUP(B6629,'2.1.trackMPD'!$R$7:$R$29,'2.1.trackMPD'!$T$7:$T$29)</f>
        <v>6</v>
      </c>
      <c r="D6629" s="160">
        <v>1</v>
      </c>
      <c r="E6629" s="160" t="s">
        <v>6394</v>
      </c>
      <c r="F6629" s="160" t="s">
        <v>110</v>
      </c>
      <c r="G6629" s="160" t="s">
        <v>140</v>
      </c>
      <c r="H6629" s="160" t="s">
        <v>6393</v>
      </c>
      <c r="I6629" s="160" cm="1">
        <f t="array" ref="I6629">INDEX('2.1.trackMPD'!L:L/(24*60*60),
       MATCH(1,
             (A6629='2.1.trackMPD'!A:A)*
             (C6629='2.1.trackMPD'!D:D)*
             (D6629/10^6='2.1.trackMPD'!H:H)*
             (E6629='2.1.trackMPD'!F:F),
0))</f>
        <v>1.8518518518518519E-6</v>
      </c>
    </row>
    <row r="6630" spans="1:9" x14ac:dyDescent="0.2">
      <c r="A6630" s="160" t="s">
        <v>30</v>
      </c>
      <c r="B6630" s="160" t="s">
        <v>20</v>
      </c>
      <c r="C6630" s="160">
        <f>_xlfn.XLOOKUP(B6630,'2.1.trackMPD'!$R$7:$R$29,'2.1.trackMPD'!$T$7:$T$29)</f>
        <v>6</v>
      </c>
      <c r="D6630" s="160">
        <v>10</v>
      </c>
      <c r="E6630" s="160" t="s">
        <v>6394</v>
      </c>
      <c r="F6630" s="160" t="s">
        <v>110</v>
      </c>
      <c r="G6630" s="160" t="s">
        <v>124</v>
      </c>
      <c r="H6630" s="160" t="s">
        <v>6392</v>
      </c>
      <c r="I6630" s="160" cm="1">
        <f t="array" ref="I6630">INDEX('2.1.trackMPD'!I:I/(24*60*60),
       MATCH(1,
             (A6630='2.1.trackMPD'!A:A)*
             (C6630='2.1.trackMPD'!D:D)*
             (D6630/10^6='2.1.trackMPD'!H:H)*
             (E6630='2.1.trackMPD'!F:F),
0))</f>
        <v>1.3299796111111112E-5</v>
      </c>
    </row>
    <row r="6631" spans="1:9" x14ac:dyDescent="0.2">
      <c r="A6631" s="160" t="s">
        <v>30</v>
      </c>
      <c r="B6631" s="160" t="s">
        <v>20</v>
      </c>
      <c r="C6631" s="160">
        <f>_xlfn.XLOOKUP(B6631,'2.1.trackMPD'!$R$7:$R$29,'2.1.trackMPD'!$T$7:$T$29)</f>
        <v>6</v>
      </c>
      <c r="D6631" s="160">
        <v>10</v>
      </c>
      <c r="E6631" s="160" t="s">
        <v>6394</v>
      </c>
      <c r="F6631" s="160" t="s">
        <v>110</v>
      </c>
      <c r="G6631" s="160" t="s">
        <v>140</v>
      </c>
      <c r="H6631" s="160" t="s">
        <v>6392</v>
      </c>
      <c r="I6631" s="160" cm="1">
        <f t="array" ref="I6631">INDEX('2.1.trackMPD'!J:J/(24*60*60),
       MATCH(1,
             (A6631='2.1.trackMPD'!A:A)*
             (C6631='2.1.trackMPD'!D:D)*
             (D6631/10^6='2.1.trackMPD'!H:H)*
             (E6631='2.1.trackMPD'!F:F),
0))</f>
        <v>5.5052842002314816E-5</v>
      </c>
    </row>
    <row r="6632" spans="1:9" x14ac:dyDescent="0.2">
      <c r="A6632" s="160" t="s">
        <v>30</v>
      </c>
      <c r="B6632" s="160" t="s">
        <v>20</v>
      </c>
      <c r="C6632" s="160">
        <f>_xlfn.XLOOKUP(B6632,'2.1.trackMPD'!$R$7:$R$29,'2.1.trackMPD'!$T$7:$T$29)</f>
        <v>6</v>
      </c>
      <c r="D6632" s="160">
        <v>10</v>
      </c>
      <c r="E6632" s="160" t="s">
        <v>6394</v>
      </c>
      <c r="F6632" s="160" t="s">
        <v>110</v>
      </c>
      <c r="G6632" s="160" t="s">
        <v>124</v>
      </c>
      <c r="H6632" s="160" t="s">
        <v>6393</v>
      </c>
      <c r="I6632" s="160" cm="1">
        <f t="array" ref="I6632">INDEX('2.1.trackMPD'!K:K/(24*60*60),
       MATCH(1,
             (A6632='2.1.trackMPD'!A:A)*
             (C6632='2.1.trackMPD'!D:D)*
             (D6632/10^6='2.1.trackMPD'!H:H)*
             (E6632='2.1.trackMPD'!F:F),
0))</f>
        <v>0</v>
      </c>
    </row>
    <row r="6633" spans="1:9" x14ac:dyDescent="0.2">
      <c r="A6633" s="160" t="s">
        <v>30</v>
      </c>
      <c r="B6633" s="160" t="s">
        <v>20</v>
      </c>
      <c r="C6633" s="160">
        <f>_xlfn.XLOOKUP(B6633,'2.1.trackMPD'!$R$7:$R$29,'2.1.trackMPD'!$T$7:$T$29)</f>
        <v>6</v>
      </c>
      <c r="D6633" s="160">
        <v>10</v>
      </c>
      <c r="E6633" s="160" t="s">
        <v>6394</v>
      </c>
      <c r="F6633" s="160" t="s">
        <v>110</v>
      </c>
      <c r="G6633" s="160" t="s">
        <v>140</v>
      </c>
      <c r="H6633" s="160" t="s">
        <v>6393</v>
      </c>
      <c r="I6633" s="160" cm="1">
        <f t="array" ref="I6633">INDEX('2.1.trackMPD'!L:L/(24*60*60),
       MATCH(1,
             (A6633='2.1.trackMPD'!A:A)*
             (C6633='2.1.trackMPD'!D:D)*
             (D6633/10^6='2.1.trackMPD'!H:H)*
             (E6633='2.1.trackMPD'!F:F),
0))</f>
        <v>7.1963155092592586E-7</v>
      </c>
    </row>
    <row r="6634" spans="1:9" x14ac:dyDescent="0.2">
      <c r="A6634" s="160" t="s">
        <v>30</v>
      </c>
      <c r="B6634" s="160" t="s">
        <v>20</v>
      </c>
      <c r="C6634" s="160">
        <f>_xlfn.XLOOKUP(B6634,'2.1.trackMPD'!$R$7:$R$29,'2.1.trackMPD'!$T$7:$T$29)</f>
        <v>6</v>
      </c>
      <c r="D6634" s="160">
        <v>100</v>
      </c>
      <c r="E6634" s="160" t="s">
        <v>6394</v>
      </c>
      <c r="F6634" s="160" t="s">
        <v>110</v>
      </c>
      <c r="G6634" s="160" t="s">
        <v>124</v>
      </c>
      <c r="H6634" s="160" t="s">
        <v>6392</v>
      </c>
      <c r="I6634" s="160" cm="1">
        <f t="array" ref="I6634">INDEX('2.1.trackMPD'!I:I/(24*60*60),
       MATCH(1,
             (A6634='2.1.trackMPD'!A:A)*
             (C6634='2.1.trackMPD'!D:D)*
             (D6634/10^6='2.1.trackMPD'!H:H)*
             (E6634='2.1.trackMPD'!F:F),
0))</f>
        <v>2.461078412037037E-2</v>
      </c>
    </row>
    <row r="6635" spans="1:9" x14ac:dyDescent="0.2">
      <c r="A6635" s="160" t="s">
        <v>30</v>
      </c>
      <c r="B6635" s="160" t="s">
        <v>20</v>
      </c>
      <c r="C6635" s="160">
        <f>_xlfn.XLOOKUP(B6635,'2.1.trackMPD'!$R$7:$R$29,'2.1.trackMPD'!$T$7:$T$29)</f>
        <v>6</v>
      </c>
      <c r="D6635" s="160">
        <v>100</v>
      </c>
      <c r="E6635" s="160" t="s">
        <v>6394</v>
      </c>
      <c r="F6635" s="160" t="s">
        <v>110</v>
      </c>
      <c r="G6635" s="160" t="s">
        <v>140</v>
      </c>
      <c r="H6635" s="160" t="s">
        <v>6392</v>
      </c>
      <c r="I6635" s="160" cm="1">
        <f t="array" ref="I6635">INDEX('2.1.trackMPD'!J:J/(24*60*60),
       MATCH(1,
             (A6635='2.1.trackMPD'!A:A)*
             (C6635='2.1.trackMPD'!D:D)*
             (D6635/10^6='2.1.trackMPD'!H:H)*
             (E6635='2.1.trackMPD'!F:F),
0))</f>
        <v>4.7587979768518515E-3</v>
      </c>
    </row>
    <row r="6636" spans="1:9" x14ac:dyDescent="0.2">
      <c r="A6636" s="160" t="s">
        <v>30</v>
      </c>
      <c r="B6636" s="160" t="s">
        <v>20</v>
      </c>
      <c r="C6636" s="160">
        <f>_xlfn.XLOOKUP(B6636,'2.1.trackMPD'!$R$7:$R$29,'2.1.trackMPD'!$T$7:$T$29)</f>
        <v>6</v>
      </c>
      <c r="D6636" s="160">
        <v>100</v>
      </c>
      <c r="E6636" s="160" t="s">
        <v>6394</v>
      </c>
      <c r="F6636" s="160" t="s">
        <v>110</v>
      </c>
      <c r="G6636" s="160" t="s">
        <v>124</v>
      </c>
      <c r="H6636" s="160" t="s">
        <v>6393</v>
      </c>
      <c r="I6636" s="160" cm="1">
        <f t="array" ref="I6636">INDEX('2.1.trackMPD'!K:K/(24*60*60),
       MATCH(1,
             (A6636='2.1.trackMPD'!A:A)*
             (C6636='2.1.trackMPD'!D:D)*
             (D6636/10^6='2.1.trackMPD'!H:H)*
             (E6636='2.1.trackMPD'!F:F),
0))</f>
        <v>0</v>
      </c>
    </row>
    <row r="6637" spans="1:9" x14ac:dyDescent="0.2">
      <c r="A6637" s="160" t="s">
        <v>30</v>
      </c>
      <c r="B6637" s="160" t="s">
        <v>20</v>
      </c>
      <c r="C6637" s="160">
        <f>_xlfn.XLOOKUP(B6637,'2.1.trackMPD'!$R$7:$R$29,'2.1.trackMPD'!$T$7:$T$29)</f>
        <v>6</v>
      </c>
      <c r="D6637" s="160">
        <v>100</v>
      </c>
      <c r="E6637" s="160" t="s">
        <v>6394</v>
      </c>
      <c r="F6637" s="160" t="s">
        <v>110</v>
      </c>
      <c r="G6637" s="160" t="s">
        <v>140</v>
      </c>
      <c r="H6637" s="160" t="s">
        <v>6393</v>
      </c>
      <c r="I6637" s="160" cm="1">
        <f t="array" ref="I6637">INDEX('2.1.trackMPD'!L:L/(24*60*60),
       MATCH(1,
             (A6637='2.1.trackMPD'!A:A)*
             (C6637='2.1.trackMPD'!D:D)*
             (D6637/10^6='2.1.trackMPD'!H:H)*
             (E6637='2.1.trackMPD'!F:F),
0))</f>
        <v>0</v>
      </c>
    </row>
    <row r="6638" spans="1:9" x14ac:dyDescent="0.2">
      <c r="A6638" s="160" t="s">
        <v>30</v>
      </c>
      <c r="B6638" s="160" t="s">
        <v>20</v>
      </c>
      <c r="C6638" s="160">
        <f>_xlfn.XLOOKUP(B6638,'2.1.trackMPD'!$R$7:$R$29,'2.1.trackMPD'!$T$7:$T$29)</f>
        <v>6</v>
      </c>
      <c r="D6638" s="160">
        <v>1000</v>
      </c>
      <c r="E6638" s="160" t="s">
        <v>6394</v>
      </c>
      <c r="F6638" s="160" t="s">
        <v>110</v>
      </c>
      <c r="G6638" s="160" t="s">
        <v>124</v>
      </c>
      <c r="H6638" s="160" t="s">
        <v>6392</v>
      </c>
      <c r="I6638" s="160" cm="1">
        <f t="array" ref="I6638">INDEX('2.1.trackMPD'!I:I/(24*60*60),
       MATCH(1,
             (A6638='2.1.trackMPD'!A:A)*
             (C6638='2.1.trackMPD'!D:D)*
             (D6638/10^6='2.1.trackMPD'!H:H)*
             (E6638='2.1.trackMPD'!F:F),
0))</f>
        <v>3.0701569791666667</v>
      </c>
    </row>
    <row r="6639" spans="1:9" x14ac:dyDescent="0.2">
      <c r="A6639" s="160" t="s">
        <v>30</v>
      </c>
      <c r="B6639" s="160" t="s">
        <v>20</v>
      </c>
      <c r="C6639" s="160">
        <f>_xlfn.XLOOKUP(B6639,'2.1.trackMPD'!$R$7:$R$29,'2.1.trackMPD'!$T$7:$T$29)</f>
        <v>6</v>
      </c>
      <c r="D6639" s="160">
        <v>1000</v>
      </c>
      <c r="E6639" s="160" t="s">
        <v>6394</v>
      </c>
      <c r="F6639" s="160" t="s">
        <v>110</v>
      </c>
      <c r="G6639" s="160" t="s">
        <v>140</v>
      </c>
      <c r="H6639" s="160" t="s">
        <v>6392</v>
      </c>
      <c r="I6639" s="160" cm="1">
        <f t="array" ref="I6639">INDEX('2.1.trackMPD'!J:J/(24*60*60),
       MATCH(1,
             (A6639='2.1.trackMPD'!A:A)*
             (C6639='2.1.trackMPD'!D:D)*
             (D6639/10^6='2.1.trackMPD'!H:H)*
             (E6639='2.1.trackMPD'!F:F),
0))</f>
        <v>5.3450457430555556E-2</v>
      </c>
    </row>
    <row r="6640" spans="1:9" x14ac:dyDescent="0.2">
      <c r="A6640" s="160" t="s">
        <v>30</v>
      </c>
      <c r="B6640" s="160" t="s">
        <v>20</v>
      </c>
      <c r="C6640" s="160">
        <f>_xlfn.XLOOKUP(B6640,'2.1.trackMPD'!$R$7:$R$29,'2.1.trackMPD'!$T$7:$T$29)</f>
        <v>6</v>
      </c>
      <c r="D6640" s="160">
        <v>1000</v>
      </c>
      <c r="E6640" s="160" t="s">
        <v>6394</v>
      </c>
      <c r="F6640" s="160" t="s">
        <v>110</v>
      </c>
      <c r="G6640" s="160" t="s">
        <v>124</v>
      </c>
      <c r="H6640" s="160" t="s">
        <v>6393</v>
      </c>
      <c r="I6640" s="160" cm="1">
        <f t="array" ref="I6640">INDEX('2.1.trackMPD'!K:K/(24*60*60),
       MATCH(1,
             (A6640='2.1.trackMPD'!A:A)*
             (C6640='2.1.trackMPD'!D:D)*
             (D6640/10^6='2.1.trackMPD'!H:H)*
             (E6640='2.1.trackMPD'!F:F),
0))</f>
        <v>0</v>
      </c>
    </row>
    <row r="6641" spans="1:9" x14ac:dyDescent="0.2">
      <c r="A6641" s="160" t="s">
        <v>30</v>
      </c>
      <c r="B6641" s="160" t="s">
        <v>20</v>
      </c>
      <c r="C6641" s="160">
        <f>_xlfn.XLOOKUP(B6641,'2.1.trackMPD'!$R$7:$R$29,'2.1.trackMPD'!$T$7:$T$29)</f>
        <v>6</v>
      </c>
      <c r="D6641" s="160">
        <v>1000</v>
      </c>
      <c r="E6641" s="160" t="s">
        <v>6394</v>
      </c>
      <c r="F6641" s="160" t="s">
        <v>110</v>
      </c>
      <c r="G6641" s="160" t="s">
        <v>140</v>
      </c>
      <c r="H6641" s="160" t="s">
        <v>6393</v>
      </c>
      <c r="I6641" s="160" cm="1">
        <f t="array" ref="I6641">INDEX('2.1.trackMPD'!L:L/(24*60*60),
       MATCH(1,
             (A6641='2.1.trackMPD'!A:A)*
             (C6641='2.1.trackMPD'!D:D)*
             (D6641/10^6='2.1.trackMPD'!H:H)*
             (E6641='2.1.trackMPD'!F:F),
0))</f>
        <v>0</v>
      </c>
    </row>
    <row r="6642" spans="1:9" x14ac:dyDescent="0.2">
      <c r="A6642" s="160" t="s">
        <v>30</v>
      </c>
      <c r="B6642" s="160" t="s">
        <v>20</v>
      </c>
      <c r="C6642" s="160">
        <f>_xlfn.XLOOKUP(B6642,'2.1.trackMPD'!$R$7:$R$29,'2.1.trackMPD'!$T$7:$T$29)</f>
        <v>6</v>
      </c>
      <c r="D6642" s="160">
        <v>5000</v>
      </c>
      <c r="E6642" s="160" t="s">
        <v>6394</v>
      </c>
      <c r="F6642" s="160" t="s">
        <v>110</v>
      </c>
      <c r="G6642" s="160" t="s">
        <v>124</v>
      </c>
      <c r="H6642" s="160" t="s">
        <v>6392</v>
      </c>
      <c r="I6642" s="160" cm="1">
        <f t="array" ref="I6642">INDEX('2.1.trackMPD'!I:I/(24*60*60),
       MATCH(1,
             (A6642='2.1.trackMPD'!A:A)*
             (C6642='2.1.trackMPD'!D:D)*
             (D6642/10^6='2.1.trackMPD'!H:H)*
             (E6642='2.1.trackMPD'!F:F),
0))</f>
        <v>17.966330706018518</v>
      </c>
    </row>
    <row r="6643" spans="1:9" x14ac:dyDescent="0.2">
      <c r="A6643" s="160" t="s">
        <v>30</v>
      </c>
      <c r="B6643" s="160" t="s">
        <v>20</v>
      </c>
      <c r="C6643" s="160">
        <f>_xlfn.XLOOKUP(B6643,'2.1.trackMPD'!$R$7:$R$29,'2.1.trackMPD'!$T$7:$T$29)</f>
        <v>6</v>
      </c>
      <c r="D6643" s="160">
        <v>5000</v>
      </c>
      <c r="E6643" s="160" t="s">
        <v>6394</v>
      </c>
      <c r="F6643" s="160" t="s">
        <v>110</v>
      </c>
      <c r="G6643" s="160" t="s">
        <v>140</v>
      </c>
      <c r="H6643" s="160" t="s">
        <v>6392</v>
      </c>
      <c r="I6643" s="160" cm="1">
        <f t="array" ref="I6643">INDEX('2.1.trackMPD'!J:J/(24*60*60),
       MATCH(1,
             (A6643='2.1.trackMPD'!A:A)*
             (C6643='2.1.trackMPD'!D:D)*
             (D6643/10^6='2.1.trackMPD'!H:H)*
             (E6643='2.1.trackMPD'!F:F),
0))</f>
        <v>0.1293006886574074</v>
      </c>
    </row>
    <row r="6644" spans="1:9" x14ac:dyDescent="0.2">
      <c r="A6644" s="160" t="s">
        <v>30</v>
      </c>
      <c r="B6644" s="160" t="s">
        <v>20</v>
      </c>
      <c r="C6644" s="160">
        <f>_xlfn.XLOOKUP(B6644,'2.1.trackMPD'!$R$7:$R$29,'2.1.trackMPD'!$T$7:$T$29)</f>
        <v>6</v>
      </c>
      <c r="D6644" s="160">
        <v>5000</v>
      </c>
      <c r="E6644" s="160" t="s">
        <v>6394</v>
      </c>
      <c r="F6644" s="160" t="s">
        <v>110</v>
      </c>
      <c r="G6644" s="160" t="s">
        <v>124</v>
      </c>
      <c r="H6644" s="160" t="s">
        <v>6393</v>
      </c>
      <c r="I6644" s="160" cm="1">
        <f t="array" ref="I6644">INDEX('2.1.trackMPD'!K:K/(24*60*60),
       MATCH(1,
             (A6644='2.1.trackMPD'!A:A)*
             (C6644='2.1.trackMPD'!D:D)*
             (D6644/10^6='2.1.trackMPD'!H:H)*
             (E6644='2.1.trackMPD'!F:F),
0))</f>
        <v>0</v>
      </c>
    </row>
    <row r="6645" spans="1:9" x14ac:dyDescent="0.2">
      <c r="A6645" s="160" t="s">
        <v>30</v>
      </c>
      <c r="B6645" s="160" t="s">
        <v>20</v>
      </c>
      <c r="C6645" s="160">
        <f>_xlfn.XLOOKUP(B6645,'2.1.trackMPD'!$R$7:$R$29,'2.1.trackMPD'!$T$7:$T$29)</f>
        <v>6</v>
      </c>
      <c r="D6645" s="160">
        <v>5000</v>
      </c>
      <c r="E6645" s="160" t="s">
        <v>6394</v>
      </c>
      <c r="F6645" s="160" t="s">
        <v>110</v>
      </c>
      <c r="G6645" s="160" t="s">
        <v>140</v>
      </c>
      <c r="H6645" s="160" t="s">
        <v>6393</v>
      </c>
      <c r="I6645" s="160" cm="1">
        <f t="array" ref="I6645">INDEX('2.1.trackMPD'!L:L/(24*60*60),
       MATCH(1,
             (A6645='2.1.trackMPD'!A:A)*
             (C6645='2.1.trackMPD'!D:D)*
             (D6645/10^6='2.1.trackMPD'!H:H)*
             (E6645='2.1.trackMPD'!F:F),
0))</f>
        <v>0</v>
      </c>
    </row>
    <row r="6646" spans="1:9" x14ac:dyDescent="0.2">
      <c r="A6646" s="160" t="s">
        <v>30</v>
      </c>
      <c r="B6646" s="160" t="s">
        <v>20</v>
      </c>
      <c r="C6646" s="160">
        <f>_xlfn.XLOOKUP(B6646,'2.1.trackMPD'!$R$7:$R$29,'2.1.trackMPD'!$T$7:$T$29)</f>
        <v>6</v>
      </c>
      <c r="D6646" s="160">
        <v>1</v>
      </c>
      <c r="E6646" s="160" t="s">
        <v>6395</v>
      </c>
      <c r="F6646" s="160" t="s">
        <v>110</v>
      </c>
      <c r="G6646" s="160" t="s">
        <v>124</v>
      </c>
      <c r="H6646" s="160" t="s">
        <v>6392</v>
      </c>
      <c r="I6646" s="160" t="e" cm="1">
        <f t="array" ref="I6646">INDEX('2.1.trackMPD'!I:I/(24*60*60),
       MATCH(1,
             (A6646='2.1.trackMPD'!A:A)*
             (C6646='2.1.trackMPD'!D:D)*
             (D6646/10^6='2.1.trackMPD'!H:H)*
             (E6646='2.1.trackMPD'!F:F),
0))</f>
        <v>#N/A</v>
      </c>
    </row>
    <row r="6647" spans="1:9" x14ac:dyDescent="0.2">
      <c r="A6647" s="160" t="s">
        <v>30</v>
      </c>
      <c r="B6647" s="160" t="s">
        <v>20</v>
      </c>
      <c r="C6647" s="160">
        <f>_xlfn.XLOOKUP(B6647,'2.1.trackMPD'!$R$7:$R$29,'2.1.trackMPD'!$T$7:$T$29)</f>
        <v>6</v>
      </c>
      <c r="D6647" s="160">
        <v>1</v>
      </c>
      <c r="E6647" s="160" t="s">
        <v>6395</v>
      </c>
      <c r="F6647" s="160" t="s">
        <v>110</v>
      </c>
      <c r="G6647" s="160" t="s">
        <v>140</v>
      </c>
      <c r="H6647" s="160" t="s">
        <v>6392</v>
      </c>
      <c r="I6647" s="160" t="e" cm="1">
        <f t="array" ref="I6647">INDEX('2.1.trackMPD'!J:J/(24*60*60),
       MATCH(1,
             (A6647='2.1.trackMPD'!A:A)*
             (C6647='2.1.trackMPD'!D:D)*
             (D6647/10^6='2.1.trackMPD'!H:H)*
             (E6647='2.1.trackMPD'!F:F),
0))</f>
        <v>#N/A</v>
      </c>
    </row>
    <row r="6648" spans="1:9" x14ac:dyDescent="0.2">
      <c r="A6648" s="160" t="s">
        <v>30</v>
      </c>
      <c r="B6648" s="160" t="s">
        <v>20</v>
      </c>
      <c r="C6648" s="160">
        <f>_xlfn.XLOOKUP(B6648,'2.1.trackMPD'!$R$7:$R$29,'2.1.trackMPD'!$T$7:$T$29)</f>
        <v>6</v>
      </c>
      <c r="D6648" s="160">
        <v>1</v>
      </c>
      <c r="E6648" s="160" t="s">
        <v>6395</v>
      </c>
      <c r="F6648" s="160" t="s">
        <v>110</v>
      </c>
      <c r="G6648" s="160" t="s">
        <v>124</v>
      </c>
      <c r="H6648" s="160" t="s">
        <v>6393</v>
      </c>
      <c r="I6648" s="160" t="e" cm="1">
        <f t="array" ref="I6648">INDEX('2.1.trackMPD'!K:K/(24*60*60),
       MATCH(1,
             (A6648='2.1.trackMPD'!A:A)*
             (C6648='2.1.trackMPD'!D:D)*
             (D6648/10^6='2.1.trackMPD'!H:H)*
             (E6648='2.1.trackMPD'!F:F),
0))</f>
        <v>#N/A</v>
      </c>
    </row>
    <row r="6649" spans="1:9" x14ac:dyDescent="0.2">
      <c r="A6649" s="160" t="s">
        <v>30</v>
      </c>
      <c r="B6649" s="160" t="s">
        <v>20</v>
      </c>
      <c r="C6649" s="160">
        <f>_xlfn.XLOOKUP(B6649,'2.1.trackMPD'!$R$7:$R$29,'2.1.trackMPD'!$T$7:$T$29)</f>
        <v>6</v>
      </c>
      <c r="D6649" s="160">
        <v>1</v>
      </c>
      <c r="E6649" s="160" t="s">
        <v>6395</v>
      </c>
      <c r="F6649" s="160" t="s">
        <v>110</v>
      </c>
      <c r="G6649" s="160" t="s">
        <v>140</v>
      </c>
      <c r="H6649" s="160" t="s">
        <v>6393</v>
      </c>
      <c r="I6649" s="160" t="e" cm="1">
        <f t="array" ref="I6649">INDEX('2.1.trackMPD'!L:L/(24*60*60),
       MATCH(1,
             (A6649='2.1.trackMPD'!A:A)*
             (C6649='2.1.trackMPD'!D:D)*
             (D6649/10^6='2.1.trackMPD'!H:H)*
             (E6649='2.1.trackMPD'!F:F),
0))</f>
        <v>#N/A</v>
      </c>
    </row>
    <row r="6650" spans="1:9" x14ac:dyDescent="0.2">
      <c r="A6650" s="160" t="s">
        <v>30</v>
      </c>
      <c r="B6650" s="160" t="s">
        <v>20</v>
      </c>
      <c r="C6650" s="160">
        <f>_xlfn.XLOOKUP(B6650,'2.1.trackMPD'!$R$7:$R$29,'2.1.trackMPD'!$T$7:$T$29)</f>
        <v>6</v>
      </c>
      <c r="D6650" s="160">
        <v>10</v>
      </c>
      <c r="E6650" s="160" t="s">
        <v>6395</v>
      </c>
      <c r="F6650" s="160" t="s">
        <v>110</v>
      </c>
      <c r="G6650" s="160" t="s">
        <v>124</v>
      </c>
      <c r="H6650" s="160" t="s">
        <v>6392</v>
      </c>
      <c r="I6650" s="160" t="e" cm="1">
        <f t="array" ref="I6650">INDEX('2.1.trackMPD'!I:I/(24*60*60),
       MATCH(1,
             (A6650='2.1.trackMPD'!A:A)*
             (C6650='2.1.trackMPD'!D:D)*
             (D6650/10^6='2.1.trackMPD'!H:H)*
             (E6650='2.1.trackMPD'!F:F),
0))</f>
        <v>#N/A</v>
      </c>
    </row>
    <row r="6651" spans="1:9" x14ac:dyDescent="0.2">
      <c r="A6651" s="160" t="s">
        <v>30</v>
      </c>
      <c r="B6651" s="160" t="s">
        <v>20</v>
      </c>
      <c r="C6651" s="160">
        <f>_xlfn.XLOOKUP(B6651,'2.1.trackMPD'!$R$7:$R$29,'2.1.trackMPD'!$T$7:$T$29)</f>
        <v>6</v>
      </c>
      <c r="D6651" s="160">
        <v>10</v>
      </c>
      <c r="E6651" s="160" t="s">
        <v>6395</v>
      </c>
      <c r="F6651" s="160" t="s">
        <v>110</v>
      </c>
      <c r="G6651" s="160" t="s">
        <v>140</v>
      </c>
      <c r="H6651" s="160" t="s">
        <v>6392</v>
      </c>
      <c r="I6651" s="160" t="e" cm="1">
        <f t="array" ref="I6651">INDEX('2.1.trackMPD'!J:J/(24*60*60),
       MATCH(1,
             (A6651='2.1.trackMPD'!A:A)*
             (C6651='2.1.trackMPD'!D:D)*
             (D6651/10^6='2.1.trackMPD'!H:H)*
             (E6651='2.1.trackMPD'!F:F),
0))</f>
        <v>#N/A</v>
      </c>
    </row>
    <row r="6652" spans="1:9" x14ac:dyDescent="0.2">
      <c r="A6652" s="160" t="s">
        <v>30</v>
      </c>
      <c r="B6652" s="160" t="s">
        <v>20</v>
      </c>
      <c r="C6652" s="160">
        <f>_xlfn.XLOOKUP(B6652,'2.1.trackMPD'!$R$7:$R$29,'2.1.trackMPD'!$T$7:$T$29)</f>
        <v>6</v>
      </c>
      <c r="D6652" s="160">
        <v>10</v>
      </c>
      <c r="E6652" s="160" t="s">
        <v>6395</v>
      </c>
      <c r="F6652" s="160" t="s">
        <v>110</v>
      </c>
      <c r="G6652" s="160" t="s">
        <v>124</v>
      </c>
      <c r="H6652" s="160" t="s">
        <v>6393</v>
      </c>
      <c r="I6652" s="160" t="e" cm="1">
        <f t="array" ref="I6652">INDEX('2.1.trackMPD'!K:K/(24*60*60),
       MATCH(1,
             (A6652='2.1.trackMPD'!A:A)*
             (C6652='2.1.trackMPD'!D:D)*
             (D6652/10^6='2.1.trackMPD'!H:H)*
             (E6652='2.1.trackMPD'!F:F),
0))</f>
        <v>#N/A</v>
      </c>
    </row>
    <row r="6653" spans="1:9" x14ac:dyDescent="0.2">
      <c r="A6653" s="160" t="s">
        <v>30</v>
      </c>
      <c r="B6653" s="160" t="s">
        <v>20</v>
      </c>
      <c r="C6653" s="160">
        <f>_xlfn.XLOOKUP(B6653,'2.1.trackMPD'!$R$7:$R$29,'2.1.trackMPD'!$T$7:$T$29)</f>
        <v>6</v>
      </c>
      <c r="D6653" s="160">
        <v>10</v>
      </c>
      <c r="E6653" s="160" t="s">
        <v>6395</v>
      </c>
      <c r="F6653" s="160" t="s">
        <v>110</v>
      </c>
      <c r="G6653" s="160" t="s">
        <v>140</v>
      </c>
      <c r="H6653" s="160" t="s">
        <v>6393</v>
      </c>
      <c r="I6653" s="160" t="e" cm="1">
        <f t="array" ref="I6653">INDEX('2.1.trackMPD'!L:L/(24*60*60),
       MATCH(1,
             (A6653='2.1.trackMPD'!A:A)*
             (C6653='2.1.trackMPD'!D:D)*
             (D6653/10^6='2.1.trackMPD'!H:H)*
             (E6653='2.1.trackMPD'!F:F),
0))</f>
        <v>#N/A</v>
      </c>
    </row>
    <row r="6654" spans="1:9" x14ac:dyDescent="0.2">
      <c r="A6654" s="160" t="s">
        <v>30</v>
      </c>
      <c r="B6654" s="160" t="s">
        <v>20</v>
      </c>
      <c r="C6654" s="160">
        <f>_xlfn.XLOOKUP(B6654,'2.1.trackMPD'!$R$7:$R$29,'2.1.trackMPD'!$T$7:$T$29)</f>
        <v>6</v>
      </c>
      <c r="D6654" s="160">
        <v>100</v>
      </c>
      <c r="E6654" s="160" t="s">
        <v>6395</v>
      </c>
      <c r="F6654" s="160" t="s">
        <v>110</v>
      </c>
      <c r="G6654" s="160" t="s">
        <v>124</v>
      </c>
      <c r="H6654" s="160" t="s">
        <v>6392</v>
      </c>
      <c r="I6654" s="160" t="e" cm="1">
        <f t="array" ref="I6654">INDEX('2.1.trackMPD'!I:I/(24*60*60),
       MATCH(1,
             (A6654='2.1.trackMPD'!A:A)*
             (C6654='2.1.trackMPD'!D:D)*
             (D6654/10^6='2.1.trackMPD'!H:H)*
             (E6654='2.1.trackMPD'!F:F),
0))</f>
        <v>#N/A</v>
      </c>
    </row>
    <row r="6655" spans="1:9" x14ac:dyDescent="0.2">
      <c r="A6655" s="160" t="s">
        <v>30</v>
      </c>
      <c r="B6655" s="160" t="s">
        <v>20</v>
      </c>
      <c r="C6655" s="160">
        <f>_xlfn.XLOOKUP(B6655,'2.1.trackMPD'!$R$7:$R$29,'2.1.trackMPD'!$T$7:$T$29)</f>
        <v>6</v>
      </c>
      <c r="D6655" s="160">
        <v>100</v>
      </c>
      <c r="E6655" s="160" t="s">
        <v>6395</v>
      </c>
      <c r="F6655" s="160" t="s">
        <v>110</v>
      </c>
      <c r="G6655" s="160" t="s">
        <v>140</v>
      </c>
      <c r="H6655" s="160" t="s">
        <v>6392</v>
      </c>
      <c r="I6655" s="160" t="e" cm="1">
        <f t="array" ref="I6655">INDEX('2.1.trackMPD'!J:J/(24*60*60),
       MATCH(1,
             (A6655='2.1.trackMPD'!A:A)*
             (C6655='2.1.trackMPD'!D:D)*
             (D6655/10^6='2.1.trackMPD'!H:H)*
             (E6655='2.1.trackMPD'!F:F),
0))</f>
        <v>#N/A</v>
      </c>
    </row>
    <row r="6656" spans="1:9" x14ac:dyDescent="0.2">
      <c r="A6656" s="160" t="s">
        <v>30</v>
      </c>
      <c r="B6656" s="160" t="s">
        <v>20</v>
      </c>
      <c r="C6656" s="160">
        <f>_xlfn.XLOOKUP(B6656,'2.1.trackMPD'!$R$7:$R$29,'2.1.trackMPD'!$T$7:$T$29)</f>
        <v>6</v>
      </c>
      <c r="D6656" s="160">
        <v>100</v>
      </c>
      <c r="E6656" s="160" t="s">
        <v>6395</v>
      </c>
      <c r="F6656" s="160" t="s">
        <v>110</v>
      </c>
      <c r="G6656" s="160" t="s">
        <v>124</v>
      </c>
      <c r="H6656" s="160" t="s">
        <v>6393</v>
      </c>
      <c r="I6656" s="160" t="e" cm="1">
        <f t="array" ref="I6656">INDEX('2.1.trackMPD'!K:K/(24*60*60),
       MATCH(1,
             (A6656='2.1.trackMPD'!A:A)*
             (C6656='2.1.trackMPD'!D:D)*
             (D6656/10^6='2.1.trackMPD'!H:H)*
             (E6656='2.1.trackMPD'!F:F),
0))</f>
        <v>#N/A</v>
      </c>
    </row>
    <row r="6657" spans="1:9" x14ac:dyDescent="0.2">
      <c r="A6657" s="160" t="s">
        <v>30</v>
      </c>
      <c r="B6657" s="160" t="s">
        <v>20</v>
      </c>
      <c r="C6657" s="160">
        <f>_xlfn.XLOOKUP(B6657,'2.1.trackMPD'!$R$7:$R$29,'2.1.trackMPD'!$T$7:$T$29)</f>
        <v>6</v>
      </c>
      <c r="D6657" s="160">
        <v>100</v>
      </c>
      <c r="E6657" s="160" t="s">
        <v>6395</v>
      </c>
      <c r="F6657" s="160" t="s">
        <v>110</v>
      </c>
      <c r="G6657" s="160" t="s">
        <v>140</v>
      </c>
      <c r="H6657" s="160" t="s">
        <v>6393</v>
      </c>
      <c r="I6657" s="160" t="e" cm="1">
        <f t="array" ref="I6657">INDEX('2.1.trackMPD'!L:L/(24*60*60),
       MATCH(1,
             (A6657='2.1.trackMPD'!A:A)*
             (C6657='2.1.trackMPD'!D:D)*
             (D6657/10^6='2.1.trackMPD'!H:H)*
             (E6657='2.1.trackMPD'!F:F),
0))</f>
        <v>#N/A</v>
      </c>
    </row>
    <row r="6658" spans="1:9" x14ac:dyDescent="0.2">
      <c r="A6658" s="160" t="s">
        <v>30</v>
      </c>
      <c r="B6658" s="160" t="s">
        <v>167</v>
      </c>
      <c r="C6658" s="160">
        <f>_xlfn.XLOOKUP(B6658,'2.1.trackMPD'!$R$7:$R$29,'2.1.trackMPD'!$T$7:$T$29)</f>
        <v>5</v>
      </c>
      <c r="D6658" s="160">
        <v>1</v>
      </c>
      <c r="E6658" s="160" t="s">
        <v>6390</v>
      </c>
      <c r="F6658" s="160" t="s">
        <v>110</v>
      </c>
      <c r="G6658" s="160" t="s">
        <v>124</v>
      </c>
      <c r="H6658" s="160" t="s">
        <v>6392</v>
      </c>
      <c r="I6658" s="160" cm="1">
        <f t="array" ref="I6658">INDEX('2.1.trackMPD'!I:I/(24*60*60),
       MATCH(1,
             (A6658='2.1.trackMPD'!A:A)*
             (C6658='2.1.trackMPD'!D:D)*
             (D6658/10^6='2.1.trackMPD'!H:H)*
             (E6658='2.1.trackMPD'!F:F),
0))</f>
        <v>3.3016782407407408E-7</v>
      </c>
    </row>
    <row r="6659" spans="1:9" x14ac:dyDescent="0.2">
      <c r="A6659" s="160" t="s">
        <v>30</v>
      </c>
      <c r="B6659" s="160" t="s">
        <v>167</v>
      </c>
      <c r="C6659" s="160">
        <f>_xlfn.XLOOKUP(B6659,'2.1.trackMPD'!$R$7:$R$29,'2.1.trackMPD'!$T$7:$T$29)</f>
        <v>5</v>
      </c>
      <c r="D6659" s="160">
        <v>1</v>
      </c>
      <c r="E6659" s="160" t="s">
        <v>6390</v>
      </c>
      <c r="F6659" s="160" t="s">
        <v>110</v>
      </c>
      <c r="G6659" s="160" t="s">
        <v>140</v>
      </c>
      <c r="H6659" s="160" t="s">
        <v>6392</v>
      </c>
      <c r="I6659" s="160" cm="1">
        <f t="array" ref="I6659">INDEX('2.1.trackMPD'!J:J/(24*60*60),
       MATCH(1,
             (A6659='2.1.trackMPD'!A:A)*
             (C6659='2.1.trackMPD'!D:D)*
             (D6659/10^6='2.1.trackMPD'!H:H)*
             (E6659='2.1.trackMPD'!F:F),
0))</f>
        <v>9.5092767939814814E-6</v>
      </c>
    </row>
    <row r="6660" spans="1:9" x14ac:dyDescent="0.2">
      <c r="A6660" s="160" t="s">
        <v>30</v>
      </c>
      <c r="B6660" s="160" t="s">
        <v>167</v>
      </c>
      <c r="C6660" s="160">
        <f>_xlfn.XLOOKUP(B6660,'2.1.trackMPD'!$R$7:$R$29,'2.1.trackMPD'!$T$7:$T$29)</f>
        <v>5</v>
      </c>
      <c r="D6660" s="160">
        <v>1</v>
      </c>
      <c r="E6660" s="160" t="s">
        <v>6390</v>
      </c>
      <c r="F6660" s="160" t="s">
        <v>110</v>
      </c>
      <c r="G6660" s="160" t="s">
        <v>124</v>
      </c>
      <c r="H6660" s="160" t="s">
        <v>6393</v>
      </c>
      <c r="I6660" s="160" cm="1">
        <f t="array" ref="I6660">INDEX('2.1.trackMPD'!K:K/(24*60*60),
       MATCH(1,
             (A6660='2.1.trackMPD'!A:A)*
             (C6660='2.1.trackMPD'!D:D)*
             (D6660/10^6='2.1.trackMPD'!H:H)*
             (E6660='2.1.trackMPD'!F:F),
0))</f>
        <v>1.995529976851852E-7</v>
      </c>
    </row>
    <row r="6661" spans="1:9" x14ac:dyDescent="0.2">
      <c r="A6661" s="160" t="s">
        <v>30</v>
      </c>
      <c r="B6661" s="160" t="s">
        <v>167</v>
      </c>
      <c r="C6661" s="160">
        <f>_xlfn.XLOOKUP(B6661,'2.1.trackMPD'!$R$7:$R$29,'2.1.trackMPD'!$T$7:$T$29)</f>
        <v>5</v>
      </c>
      <c r="D6661" s="160">
        <v>1</v>
      </c>
      <c r="E6661" s="160" t="s">
        <v>6390</v>
      </c>
      <c r="F6661" s="160" t="s">
        <v>110</v>
      </c>
      <c r="G6661" s="160" t="s">
        <v>140</v>
      </c>
      <c r="H6661" s="160" t="s">
        <v>6393</v>
      </c>
      <c r="I6661" s="160" cm="1">
        <f t="array" ref="I6661">INDEX('2.1.trackMPD'!L:L/(24*60*60),
       MATCH(1,
             (A6661='2.1.trackMPD'!A:A)*
             (C6661='2.1.trackMPD'!D:D)*
             (D6661/10^6='2.1.trackMPD'!H:H)*
             (E6661='2.1.trackMPD'!F:F),
0))</f>
        <v>3.8035281249999997E-7</v>
      </c>
    </row>
    <row r="6662" spans="1:9" x14ac:dyDescent="0.2">
      <c r="A6662" s="160" t="s">
        <v>30</v>
      </c>
      <c r="B6662" s="160" t="s">
        <v>167</v>
      </c>
      <c r="C6662" s="160">
        <f>_xlfn.XLOOKUP(B6662,'2.1.trackMPD'!$R$7:$R$29,'2.1.trackMPD'!$T$7:$T$29)</f>
        <v>5</v>
      </c>
      <c r="D6662" s="160">
        <v>10</v>
      </c>
      <c r="E6662" s="160" t="s">
        <v>6390</v>
      </c>
      <c r="F6662" s="160" t="s">
        <v>110</v>
      </c>
      <c r="G6662" s="160" t="s">
        <v>124</v>
      </c>
      <c r="H6662" s="160" t="s">
        <v>6392</v>
      </c>
      <c r="I6662" s="160" cm="1">
        <f t="array" ref="I6662">INDEX('2.1.trackMPD'!I:I/(24*60*60),
       MATCH(1,
             (A6662='2.1.trackMPD'!A:A)*
             (C6662='2.1.trackMPD'!D:D)*
             (D6662/10^6='2.1.trackMPD'!H:H)*
             (E6662='2.1.trackMPD'!F:F),
0))</f>
        <v>1.9224372800925927E-6</v>
      </c>
    </row>
    <row r="6663" spans="1:9" x14ac:dyDescent="0.2">
      <c r="A6663" s="160" t="s">
        <v>30</v>
      </c>
      <c r="B6663" s="160" t="s">
        <v>167</v>
      </c>
      <c r="C6663" s="160">
        <f>_xlfn.XLOOKUP(B6663,'2.1.trackMPD'!$R$7:$R$29,'2.1.trackMPD'!$T$7:$T$29)</f>
        <v>5</v>
      </c>
      <c r="D6663" s="160">
        <v>10</v>
      </c>
      <c r="E6663" s="160" t="s">
        <v>6390</v>
      </c>
      <c r="F6663" s="160" t="s">
        <v>110</v>
      </c>
      <c r="G6663" s="160" t="s">
        <v>140</v>
      </c>
      <c r="H6663" s="160" t="s">
        <v>6392</v>
      </c>
      <c r="I6663" s="160" cm="1">
        <f t="array" ref="I6663">INDEX('2.1.trackMPD'!J:J/(24*60*60),
       MATCH(1,
             (A6663='2.1.trackMPD'!A:A)*
             (C6663='2.1.trackMPD'!D:D)*
             (D6663/10^6='2.1.trackMPD'!H:H)*
             (E6663='2.1.trackMPD'!F:F),
0))</f>
        <v>1.3926816747685185E-5</v>
      </c>
    </row>
    <row r="6664" spans="1:9" x14ac:dyDescent="0.2">
      <c r="A6664" s="160" t="s">
        <v>30</v>
      </c>
      <c r="B6664" s="160" t="s">
        <v>167</v>
      </c>
      <c r="C6664" s="160">
        <f>_xlfn.XLOOKUP(B6664,'2.1.trackMPD'!$R$7:$R$29,'2.1.trackMPD'!$T$7:$T$29)</f>
        <v>5</v>
      </c>
      <c r="D6664" s="160">
        <v>10</v>
      </c>
      <c r="E6664" s="160" t="s">
        <v>6390</v>
      </c>
      <c r="F6664" s="160" t="s">
        <v>110</v>
      </c>
      <c r="G6664" s="160" t="s">
        <v>124</v>
      </c>
      <c r="H6664" s="160" t="s">
        <v>6393</v>
      </c>
      <c r="I6664" s="160" cm="1">
        <f t="array" ref="I6664">INDEX('2.1.trackMPD'!K:K/(24*60*60),
       MATCH(1,
             (A6664='2.1.trackMPD'!A:A)*
             (C6664='2.1.trackMPD'!D:D)*
             (D6664/10^6='2.1.trackMPD'!H:H)*
             (E6664='2.1.trackMPD'!F:F),
0))</f>
        <v>1.215623125E-6</v>
      </c>
    </row>
    <row r="6665" spans="1:9" x14ac:dyDescent="0.2">
      <c r="A6665" s="160" t="s">
        <v>30</v>
      </c>
      <c r="B6665" s="160" t="s">
        <v>167</v>
      </c>
      <c r="C6665" s="160">
        <f>_xlfn.XLOOKUP(B6665,'2.1.trackMPD'!$R$7:$R$29,'2.1.trackMPD'!$T$7:$T$29)</f>
        <v>5</v>
      </c>
      <c r="D6665" s="160">
        <v>10</v>
      </c>
      <c r="E6665" s="160" t="s">
        <v>6390</v>
      </c>
      <c r="F6665" s="160" t="s">
        <v>110</v>
      </c>
      <c r="G6665" s="160" t="s">
        <v>140</v>
      </c>
      <c r="H6665" s="160" t="s">
        <v>6393</v>
      </c>
      <c r="I6665" s="160" cm="1">
        <f t="array" ref="I6665">INDEX('2.1.trackMPD'!L:L/(24*60*60),
       MATCH(1,
             (A6665='2.1.trackMPD'!A:A)*
             (C6665='2.1.trackMPD'!D:D)*
             (D6665/10^6='2.1.trackMPD'!H:H)*
             (E6665='2.1.trackMPD'!F:F),
0))</f>
        <v>3.906860416666667E-7</v>
      </c>
    </row>
    <row r="6666" spans="1:9" x14ac:dyDescent="0.2">
      <c r="A6666" s="160" t="s">
        <v>30</v>
      </c>
      <c r="B6666" s="160" t="s">
        <v>167</v>
      </c>
      <c r="C6666" s="160">
        <f>_xlfn.XLOOKUP(B6666,'2.1.trackMPD'!$R$7:$R$29,'2.1.trackMPD'!$T$7:$T$29)</f>
        <v>5</v>
      </c>
      <c r="D6666" s="160">
        <v>100</v>
      </c>
      <c r="E6666" s="160" t="s">
        <v>6390</v>
      </c>
      <c r="F6666" s="160" t="s">
        <v>110</v>
      </c>
      <c r="G6666" s="160" t="s">
        <v>124</v>
      </c>
      <c r="H6666" s="160" t="s">
        <v>6392</v>
      </c>
      <c r="I6666" s="160" cm="1">
        <f t="array" ref="I6666">INDEX('2.1.trackMPD'!I:I/(24*60*60),
       MATCH(1,
             (A6666='2.1.trackMPD'!A:A)*
             (C6666='2.1.trackMPD'!D:D)*
             (D6666/10^6='2.1.trackMPD'!H:H)*
             (E6666='2.1.trackMPD'!F:F),
0))</f>
        <v>4.4268663645833333E-5</v>
      </c>
    </row>
    <row r="6667" spans="1:9" x14ac:dyDescent="0.2">
      <c r="A6667" s="160" t="s">
        <v>30</v>
      </c>
      <c r="B6667" s="160" t="s">
        <v>167</v>
      </c>
      <c r="C6667" s="160">
        <f>_xlfn.XLOOKUP(B6667,'2.1.trackMPD'!$R$7:$R$29,'2.1.trackMPD'!$T$7:$T$29)</f>
        <v>5</v>
      </c>
      <c r="D6667" s="160">
        <v>100</v>
      </c>
      <c r="E6667" s="160" t="s">
        <v>6390</v>
      </c>
      <c r="F6667" s="160" t="s">
        <v>110</v>
      </c>
      <c r="G6667" s="160" t="s">
        <v>140</v>
      </c>
      <c r="H6667" s="160" t="s">
        <v>6392</v>
      </c>
      <c r="I6667" s="160" cm="1">
        <f t="array" ref="I6667">INDEX('2.1.trackMPD'!J:J/(24*60*60),
       MATCH(1,
             (A6667='2.1.trackMPD'!A:A)*
             (C6667='2.1.trackMPD'!D:D)*
             (D6667/10^6='2.1.trackMPD'!H:H)*
             (E6667='2.1.trackMPD'!F:F),
0))</f>
        <v>2.8964828981481482E-4</v>
      </c>
    </row>
    <row r="6668" spans="1:9" x14ac:dyDescent="0.2">
      <c r="A6668" s="160" t="s">
        <v>30</v>
      </c>
      <c r="B6668" s="160" t="s">
        <v>167</v>
      </c>
      <c r="C6668" s="160">
        <f>_xlfn.XLOOKUP(B6668,'2.1.trackMPD'!$R$7:$R$29,'2.1.trackMPD'!$T$7:$T$29)</f>
        <v>5</v>
      </c>
      <c r="D6668" s="160">
        <v>100</v>
      </c>
      <c r="E6668" s="160" t="s">
        <v>6390</v>
      </c>
      <c r="F6668" s="160" t="s">
        <v>110</v>
      </c>
      <c r="G6668" s="160" t="s">
        <v>124</v>
      </c>
      <c r="H6668" s="160" t="s">
        <v>6393</v>
      </c>
      <c r="I6668" s="160" cm="1">
        <f t="array" ref="I6668">INDEX('2.1.trackMPD'!K:K/(24*60*60),
       MATCH(1,
             (A6668='2.1.trackMPD'!A:A)*
             (C6668='2.1.trackMPD'!D:D)*
             (D6668/10^6='2.1.trackMPD'!H:H)*
             (E6668='2.1.trackMPD'!F:F),
0))</f>
        <v>0</v>
      </c>
    </row>
    <row r="6669" spans="1:9" x14ac:dyDescent="0.2">
      <c r="A6669" s="160" t="s">
        <v>30</v>
      </c>
      <c r="B6669" s="160" t="s">
        <v>167</v>
      </c>
      <c r="C6669" s="160">
        <f>_xlfn.XLOOKUP(B6669,'2.1.trackMPD'!$R$7:$R$29,'2.1.trackMPD'!$T$7:$T$29)</f>
        <v>5</v>
      </c>
      <c r="D6669" s="160">
        <v>100</v>
      </c>
      <c r="E6669" s="160" t="s">
        <v>6390</v>
      </c>
      <c r="F6669" s="160" t="s">
        <v>110</v>
      </c>
      <c r="G6669" s="160" t="s">
        <v>140</v>
      </c>
      <c r="H6669" s="160" t="s">
        <v>6393</v>
      </c>
      <c r="I6669" s="160" cm="1">
        <f t="array" ref="I6669">INDEX('2.1.trackMPD'!L:L/(24*60*60),
       MATCH(1,
             (A6669='2.1.trackMPD'!A:A)*
             (C6669='2.1.trackMPD'!D:D)*
             (D6669/10^6='2.1.trackMPD'!H:H)*
             (E6669='2.1.trackMPD'!F:F),
0))</f>
        <v>0</v>
      </c>
    </row>
    <row r="6670" spans="1:9" x14ac:dyDescent="0.2">
      <c r="A6670" s="160" t="s">
        <v>30</v>
      </c>
      <c r="B6670" s="160" t="s">
        <v>167</v>
      </c>
      <c r="C6670" s="160">
        <f>_xlfn.XLOOKUP(B6670,'2.1.trackMPD'!$R$7:$R$29,'2.1.trackMPD'!$T$7:$T$29)</f>
        <v>5</v>
      </c>
      <c r="D6670" s="160">
        <v>1000</v>
      </c>
      <c r="E6670" s="160" t="s">
        <v>6390</v>
      </c>
      <c r="F6670" s="160" t="s">
        <v>110</v>
      </c>
      <c r="G6670" s="160" t="s">
        <v>124</v>
      </c>
      <c r="H6670" s="160" t="s">
        <v>6392</v>
      </c>
      <c r="I6670" s="160" cm="1">
        <f t="array" ref="I6670">INDEX('2.1.trackMPD'!I:I/(24*60*60),
       MATCH(1,
             (A6670='2.1.trackMPD'!A:A)*
             (C6670='2.1.trackMPD'!D:D)*
             (D6670/10^6='2.1.trackMPD'!H:H)*
             (E6670='2.1.trackMPD'!F:F),
0))</f>
        <v>0.16732511226851851</v>
      </c>
    </row>
    <row r="6671" spans="1:9" x14ac:dyDescent="0.2">
      <c r="A6671" s="160" t="s">
        <v>30</v>
      </c>
      <c r="B6671" s="160" t="s">
        <v>167</v>
      </c>
      <c r="C6671" s="160">
        <f>_xlfn.XLOOKUP(B6671,'2.1.trackMPD'!$R$7:$R$29,'2.1.trackMPD'!$T$7:$T$29)</f>
        <v>5</v>
      </c>
      <c r="D6671" s="160">
        <v>1000</v>
      </c>
      <c r="E6671" s="160" t="s">
        <v>6390</v>
      </c>
      <c r="F6671" s="160" t="s">
        <v>110</v>
      </c>
      <c r="G6671" s="160" t="s">
        <v>140</v>
      </c>
      <c r="H6671" s="160" t="s">
        <v>6392</v>
      </c>
      <c r="I6671" s="160" cm="1">
        <f t="array" ref="I6671">INDEX('2.1.trackMPD'!J:J/(24*60*60),
       MATCH(1,
             (A6671='2.1.trackMPD'!A:A)*
             (C6671='2.1.trackMPD'!D:D)*
             (D6671/10^6='2.1.trackMPD'!H:H)*
             (E6671='2.1.trackMPD'!F:F),
0))</f>
        <v>1.2481089861111112E-2</v>
      </c>
    </row>
    <row r="6672" spans="1:9" x14ac:dyDescent="0.2">
      <c r="A6672" s="160" t="s">
        <v>30</v>
      </c>
      <c r="B6672" s="160" t="s">
        <v>167</v>
      </c>
      <c r="C6672" s="160">
        <f>_xlfn.XLOOKUP(B6672,'2.1.trackMPD'!$R$7:$R$29,'2.1.trackMPD'!$T$7:$T$29)</f>
        <v>5</v>
      </c>
      <c r="D6672" s="160">
        <v>1000</v>
      </c>
      <c r="E6672" s="160" t="s">
        <v>6390</v>
      </c>
      <c r="F6672" s="160" t="s">
        <v>110</v>
      </c>
      <c r="G6672" s="160" t="s">
        <v>124</v>
      </c>
      <c r="H6672" s="160" t="s">
        <v>6393</v>
      </c>
      <c r="I6672" s="160" cm="1">
        <f t="array" ref="I6672">INDEX('2.1.trackMPD'!K:K/(24*60*60),
       MATCH(1,
             (A6672='2.1.trackMPD'!A:A)*
             (C6672='2.1.trackMPD'!D:D)*
             (D6672/10^6='2.1.trackMPD'!H:H)*
             (E6672='2.1.trackMPD'!F:F),
0))</f>
        <v>0</v>
      </c>
    </row>
    <row r="6673" spans="1:9" x14ac:dyDescent="0.2">
      <c r="A6673" s="160" t="s">
        <v>30</v>
      </c>
      <c r="B6673" s="160" t="s">
        <v>167</v>
      </c>
      <c r="C6673" s="160">
        <f>_xlfn.XLOOKUP(B6673,'2.1.trackMPD'!$R$7:$R$29,'2.1.trackMPD'!$T$7:$T$29)</f>
        <v>5</v>
      </c>
      <c r="D6673" s="160">
        <v>1000</v>
      </c>
      <c r="E6673" s="160" t="s">
        <v>6390</v>
      </c>
      <c r="F6673" s="160" t="s">
        <v>110</v>
      </c>
      <c r="G6673" s="160" t="s">
        <v>140</v>
      </c>
      <c r="H6673" s="160" t="s">
        <v>6393</v>
      </c>
      <c r="I6673" s="160" cm="1">
        <f t="array" ref="I6673">INDEX('2.1.trackMPD'!L:L/(24*60*60),
       MATCH(1,
             (A6673='2.1.trackMPD'!A:A)*
             (C6673='2.1.trackMPD'!D:D)*
             (D6673/10^6='2.1.trackMPD'!H:H)*
             (E6673='2.1.trackMPD'!F:F),
0))</f>
        <v>0</v>
      </c>
    </row>
    <row r="6674" spans="1:9" x14ac:dyDescent="0.2">
      <c r="A6674" s="160" t="s">
        <v>30</v>
      </c>
      <c r="B6674" s="160" t="s">
        <v>167</v>
      </c>
      <c r="C6674" s="160">
        <f>_xlfn.XLOOKUP(B6674,'2.1.trackMPD'!$R$7:$R$29,'2.1.trackMPD'!$T$7:$T$29)</f>
        <v>5</v>
      </c>
      <c r="D6674" s="160">
        <v>5000</v>
      </c>
      <c r="E6674" s="160" t="s">
        <v>6390</v>
      </c>
      <c r="F6674" s="160" t="s">
        <v>110</v>
      </c>
      <c r="G6674" s="160" t="s">
        <v>124</v>
      </c>
      <c r="H6674" s="160" t="s">
        <v>6392</v>
      </c>
      <c r="I6674" s="160" cm="1">
        <f t="array" ref="I6674">INDEX('2.1.trackMPD'!I:I/(24*60*60),
       MATCH(1,
             (A6674='2.1.trackMPD'!A:A)*
             (C6674='2.1.trackMPD'!D:D)*
             (D6674/10^6='2.1.trackMPD'!H:H)*
             (E6674='2.1.trackMPD'!F:F),
0))</f>
        <v>5.1918404791666672</v>
      </c>
    </row>
    <row r="6675" spans="1:9" x14ac:dyDescent="0.2">
      <c r="A6675" s="160" t="s">
        <v>30</v>
      </c>
      <c r="B6675" s="160" t="s">
        <v>167</v>
      </c>
      <c r="C6675" s="160">
        <f>_xlfn.XLOOKUP(B6675,'2.1.trackMPD'!$R$7:$R$29,'2.1.trackMPD'!$T$7:$T$29)</f>
        <v>5</v>
      </c>
      <c r="D6675" s="160">
        <v>5000</v>
      </c>
      <c r="E6675" s="160" t="s">
        <v>6390</v>
      </c>
      <c r="F6675" s="160" t="s">
        <v>110</v>
      </c>
      <c r="G6675" s="160" t="s">
        <v>140</v>
      </c>
      <c r="H6675" s="160" t="s">
        <v>6392</v>
      </c>
      <c r="I6675" s="160" cm="1">
        <f t="array" ref="I6675">INDEX('2.1.trackMPD'!J:J/(24*60*60),
       MATCH(1,
             (A6675='2.1.trackMPD'!A:A)*
             (C6675='2.1.trackMPD'!D:D)*
             (D6675/10^6='2.1.trackMPD'!H:H)*
             (E6675='2.1.trackMPD'!F:F),
0))</f>
        <v>6.9507521122685184E-2</v>
      </c>
    </row>
    <row r="6676" spans="1:9" x14ac:dyDescent="0.2">
      <c r="A6676" s="160" t="s">
        <v>30</v>
      </c>
      <c r="B6676" s="160" t="s">
        <v>167</v>
      </c>
      <c r="C6676" s="160">
        <f>_xlfn.XLOOKUP(B6676,'2.1.trackMPD'!$R$7:$R$29,'2.1.trackMPD'!$T$7:$T$29)</f>
        <v>5</v>
      </c>
      <c r="D6676" s="160">
        <v>5000</v>
      </c>
      <c r="E6676" s="160" t="s">
        <v>6390</v>
      </c>
      <c r="F6676" s="160" t="s">
        <v>110</v>
      </c>
      <c r="G6676" s="160" t="s">
        <v>124</v>
      </c>
      <c r="H6676" s="160" t="s">
        <v>6393</v>
      </c>
      <c r="I6676" s="160" cm="1">
        <f t="array" ref="I6676">INDEX('2.1.trackMPD'!K:K/(24*60*60),
       MATCH(1,
             (A6676='2.1.trackMPD'!A:A)*
             (C6676='2.1.trackMPD'!D:D)*
             (D6676/10^6='2.1.trackMPD'!H:H)*
             (E6676='2.1.trackMPD'!F:F),
0))</f>
        <v>0</v>
      </c>
    </row>
    <row r="6677" spans="1:9" x14ac:dyDescent="0.2">
      <c r="A6677" s="160" t="s">
        <v>30</v>
      </c>
      <c r="B6677" s="160" t="s">
        <v>167</v>
      </c>
      <c r="C6677" s="160">
        <f>_xlfn.XLOOKUP(B6677,'2.1.trackMPD'!$R$7:$R$29,'2.1.trackMPD'!$T$7:$T$29)</f>
        <v>5</v>
      </c>
      <c r="D6677" s="160">
        <v>5000</v>
      </c>
      <c r="E6677" s="160" t="s">
        <v>6390</v>
      </c>
      <c r="F6677" s="160" t="s">
        <v>110</v>
      </c>
      <c r="G6677" s="160" t="s">
        <v>140</v>
      </c>
      <c r="H6677" s="160" t="s">
        <v>6393</v>
      </c>
      <c r="I6677" s="160" cm="1">
        <f t="array" ref="I6677">INDEX('2.1.trackMPD'!L:L/(24*60*60),
       MATCH(1,
             (A6677='2.1.trackMPD'!A:A)*
             (C6677='2.1.trackMPD'!D:D)*
             (D6677/10^6='2.1.trackMPD'!H:H)*
             (E6677='2.1.trackMPD'!F:F),
0))</f>
        <v>0</v>
      </c>
    </row>
    <row r="6678" spans="1:9" x14ac:dyDescent="0.2">
      <c r="A6678" s="160" t="s">
        <v>30</v>
      </c>
      <c r="B6678" s="160" t="s">
        <v>167</v>
      </c>
      <c r="C6678" s="160">
        <f>_xlfn.XLOOKUP(B6678,'2.1.trackMPD'!$R$7:$R$29,'2.1.trackMPD'!$T$7:$T$29)</f>
        <v>5</v>
      </c>
      <c r="D6678" s="160">
        <v>1</v>
      </c>
      <c r="E6678" s="160" t="s">
        <v>6394</v>
      </c>
      <c r="F6678" s="160" t="s">
        <v>110</v>
      </c>
      <c r="G6678" s="160" t="s">
        <v>124</v>
      </c>
      <c r="H6678" s="160" t="s">
        <v>6392</v>
      </c>
      <c r="I6678" s="160" t="e" cm="1">
        <f t="array" ref="I6678">INDEX('2.1.trackMPD'!I:I/(24*60*60),
       MATCH(1,
             (A6678='2.1.trackMPD'!A:A)*
             (C6678='2.1.trackMPD'!D:D)*
             (D6678/10^6='2.1.trackMPD'!H:H)*
             (E6678='2.1.trackMPD'!F:F),
0))</f>
        <v>#N/A</v>
      </c>
    </row>
    <row r="6679" spans="1:9" x14ac:dyDescent="0.2">
      <c r="A6679" s="160" t="s">
        <v>30</v>
      </c>
      <c r="B6679" s="160" t="s">
        <v>167</v>
      </c>
      <c r="C6679" s="160">
        <f>_xlfn.XLOOKUP(B6679,'2.1.trackMPD'!$R$7:$R$29,'2.1.trackMPD'!$T$7:$T$29)</f>
        <v>5</v>
      </c>
      <c r="D6679" s="160">
        <v>1</v>
      </c>
      <c r="E6679" s="160" t="s">
        <v>6394</v>
      </c>
      <c r="F6679" s="160" t="s">
        <v>110</v>
      </c>
      <c r="G6679" s="160" t="s">
        <v>140</v>
      </c>
      <c r="H6679" s="160" t="s">
        <v>6392</v>
      </c>
      <c r="I6679" s="160" t="e" cm="1">
        <f t="array" ref="I6679">INDEX('2.1.trackMPD'!J:J/(24*60*60),
       MATCH(1,
             (A6679='2.1.trackMPD'!A:A)*
             (C6679='2.1.trackMPD'!D:D)*
             (D6679/10^6='2.1.trackMPD'!H:H)*
             (E6679='2.1.trackMPD'!F:F),
0))</f>
        <v>#N/A</v>
      </c>
    </row>
    <row r="6680" spans="1:9" x14ac:dyDescent="0.2">
      <c r="A6680" s="160" t="s">
        <v>30</v>
      </c>
      <c r="B6680" s="160" t="s">
        <v>167</v>
      </c>
      <c r="C6680" s="160">
        <f>_xlfn.XLOOKUP(B6680,'2.1.trackMPD'!$R$7:$R$29,'2.1.trackMPD'!$T$7:$T$29)</f>
        <v>5</v>
      </c>
      <c r="D6680" s="160">
        <v>1</v>
      </c>
      <c r="E6680" s="160" t="s">
        <v>6394</v>
      </c>
      <c r="F6680" s="160" t="s">
        <v>110</v>
      </c>
      <c r="G6680" s="160" t="s">
        <v>124</v>
      </c>
      <c r="H6680" s="160" t="s">
        <v>6393</v>
      </c>
      <c r="I6680" s="160" t="e" cm="1">
        <f t="array" ref="I6680">INDEX('2.1.trackMPD'!K:K/(24*60*60),
       MATCH(1,
             (A6680='2.1.trackMPD'!A:A)*
             (C6680='2.1.trackMPD'!D:D)*
             (D6680/10^6='2.1.trackMPD'!H:H)*
             (E6680='2.1.trackMPD'!F:F),
0))</f>
        <v>#N/A</v>
      </c>
    </row>
    <row r="6681" spans="1:9" x14ac:dyDescent="0.2">
      <c r="A6681" s="160" t="s">
        <v>30</v>
      </c>
      <c r="B6681" s="160" t="s">
        <v>167</v>
      </c>
      <c r="C6681" s="160">
        <f>_xlfn.XLOOKUP(B6681,'2.1.trackMPD'!$R$7:$R$29,'2.1.trackMPD'!$T$7:$T$29)</f>
        <v>5</v>
      </c>
      <c r="D6681" s="160">
        <v>1</v>
      </c>
      <c r="E6681" s="160" t="s">
        <v>6394</v>
      </c>
      <c r="F6681" s="160" t="s">
        <v>110</v>
      </c>
      <c r="G6681" s="160" t="s">
        <v>140</v>
      </c>
      <c r="H6681" s="160" t="s">
        <v>6393</v>
      </c>
      <c r="I6681" s="160" t="e" cm="1">
        <f t="array" ref="I6681">INDEX('2.1.trackMPD'!L:L/(24*60*60),
       MATCH(1,
             (A6681='2.1.trackMPD'!A:A)*
             (C6681='2.1.trackMPD'!D:D)*
             (D6681/10^6='2.1.trackMPD'!H:H)*
             (E6681='2.1.trackMPD'!F:F),
0))</f>
        <v>#N/A</v>
      </c>
    </row>
    <row r="6682" spans="1:9" x14ac:dyDescent="0.2">
      <c r="A6682" s="160" t="s">
        <v>30</v>
      </c>
      <c r="B6682" s="160" t="s">
        <v>167</v>
      </c>
      <c r="C6682" s="160">
        <f>_xlfn.XLOOKUP(B6682,'2.1.trackMPD'!$R$7:$R$29,'2.1.trackMPD'!$T$7:$T$29)</f>
        <v>5</v>
      </c>
      <c r="D6682" s="160">
        <v>10</v>
      </c>
      <c r="E6682" s="160" t="s">
        <v>6394</v>
      </c>
      <c r="F6682" s="160" t="s">
        <v>110</v>
      </c>
      <c r="G6682" s="160" t="s">
        <v>124</v>
      </c>
      <c r="H6682" s="160" t="s">
        <v>6392</v>
      </c>
      <c r="I6682" s="160" t="e" cm="1">
        <f t="array" ref="I6682">INDEX('2.1.trackMPD'!I:I/(24*60*60),
       MATCH(1,
             (A6682='2.1.trackMPD'!A:A)*
             (C6682='2.1.trackMPD'!D:D)*
             (D6682/10^6='2.1.trackMPD'!H:H)*
             (E6682='2.1.trackMPD'!F:F),
0))</f>
        <v>#N/A</v>
      </c>
    </row>
    <row r="6683" spans="1:9" x14ac:dyDescent="0.2">
      <c r="A6683" s="160" t="s">
        <v>30</v>
      </c>
      <c r="B6683" s="160" t="s">
        <v>167</v>
      </c>
      <c r="C6683" s="160">
        <f>_xlfn.XLOOKUP(B6683,'2.1.trackMPD'!$R$7:$R$29,'2.1.trackMPD'!$T$7:$T$29)</f>
        <v>5</v>
      </c>
      <c r="D6683" s="160">
        <v>10</v>
      </c>
      <c r="E6683" s="160" t="s">
        <v>6394</v>
      </c>
      <c r="F6683" s="160" t="s">
        <v>110</v>
      </c>
      <c r="G6683" s="160" t="s">
        <v>140</v>
      </c>
      <c r="H6683" s="160" t="s">
        <v>6392</v>
      </c>
      <c r="I6683" s="160" t="e" cm="1">
        <f t="array" ref="I6683">INDEX('2.1.trackMPD'!J:J/(24*60*60),
       MATCH(1,
             (A6683='2.1.trackMPD'!A:A)*
             (C6683='2.1.trackMPD'!D:D)*
             (D6683/10^6='2.1.trackMPD'!H:H)*
             (E6683='2.1.trackMPD'!F:F),
0))</f>
        <v>#N/A</v>
      </c>
    </row>
    <row r="6684" spans="1:9" x14ac:dyDescent="0.2">
      <c r="A6684" s="160" t="s">
        <v>30</v>
      </c>
      <c r="B6684" s="160" t="s">
        <v>167</v>
      </c>
      <c r="C6684" s="160">
        <f>_xlfn.XLOOKUP(B6684,'2.1.trackMPD'!$R$7:$R$29,'2.1.trackMPD'!$T$7:$T$29)</f>
        <v>5</v>
      </c>
      <c r="D6684" s="160">
        <v>10</v>
      </c>
      <c r="E6684" s="160" t="s">
        <v>6394</v>
      </c>
      <c r="F6684" s="160" t="s">
        <v>110</v>
      </c>
      <c r="G6684" s="160" t="s">
        <v>124</v>
      </c>
      <c r="H6684" s="160" t="s">
        <v>6393</v>
      </c>
      <c r="I6684" s="160" t="e" cm="1">
        <f t="array" ref="I6684">INDEX('2.1.trackMPD'!K:K/(24*60*60),
       MATCH(1,
             (A6684='2.1.trackMPD'!A:A)*
             (C6684='2.1.trackMPD'!D:D)*
             (D6684/10^6='2.1.trackMPD'!H:H)*
             (E6684='2.1.trackMPD'!F:F),
0))</f>
        <v>#N/A</v>
      </c>
    </row>
    <row r="6685" spans="1:9" x14ac:dyDescent="0.2">
      <c r="A6685" s="160" t="s">
        <v>30</v>
      </c>
      <c r="B6685" s="160" t="s">
        <v>167</v>
      </c>
      <c r="C6685" s="160">
        <f>_xlfn.XLOOKUP(B6685,'2.1.trackMPD'!$R$7:$R$29,'2.1.trackMPD'!$T$7:$T$29)</f>
        <v>5</v>
      </c>
      <c r="D6685" s="160">
        <v>10</v>
      </c>
      <c r="E6685" s="160" t="s">
        <v>6394</v>
      </c>
      <c r="F6685" s="160" t="s">
        <v>110</v>
      </c>
      <c r="G6685" s="160" t="s">
        <v>140</v>
      </c>
      <c r="H6685" s="160" t="s">
        <v>6393</v>
      </c>
      <c r="I6685" s="160" t="e" cm="1">
        <f t="array" ref="I6685">INDEX('2.1.trackMPD'!L:L/(24*60*60),
       MATCH(1,
             (A6685='2.1.trackMPD'!A:A)*
             (C6685='2.1.trackMPD'!D:D)*
             (D6685/10^6='2.1.trackMPD'!H:H)*
             (E6685='2.1.trackMPD'!F:F),
0))</f>
        <v>#N/A</v>
      </c>
    </row>
    <row r="6686" spans="1:9" x14ac:dyDescent="0.2">
      <c r="A6686" s="160" t="s">
        <v>30</v>
      </c>
      <c r="B6686" s="160" t="s">
        <v>167</v>
      </c>
      <c r="C6686" s="160">
        <f>_xlfn.XLOOKUP(B6686,'2.1.trackMPD'!$R$7:$R$29,'2.1.trackMPD'!$T$7:$T$29)</f>
        <v>5</v>
      </c>
      <c r="D6686" s="160">
        <v>100</v>
      </c>
      <c r="E6686" s="160" t="s">
        <v>6394</v>
      </c>
      <c r="F6686" s="160" t="s">
        <v>110</v>
      </c>
      <c r="G6686" s="160" t="s">
        <v>124</v>
      </c>
      <c r="H6686" s="160" t="s">
        <v>6392</v>
      </c>
      <c r="I6686" s="160" t="e" cm="1">
        <f t="array" ref="I6686">INDEX('2.1.trackMPD'!I:I/(24*60*60),
       MATCH(1,
             (A6686='2.1.trackMPD'!A:A)*
             (C6686='2.1.trackMPD'!D:D)*
             (D6686/10^6='2.1.trackMPD'!H:H)*
             (E6686='2.1.trackMPD'!F:F),
0))</f>
        <v>#N/A</v>
      </c>
    </row>
    <row r="6687" spans="1:9" x14ac:dyDescent="0.2">
      <c r="A6687" s="160" t="s">
        <v>30</v>
      </c>
      <c r="B6687" s="160" t="s">
        <v>167</v>
      </c>
      <c r="C6687" s="160">
        <f>_xlfn.XLOOKUP(B6687,'2.1.trackMPD'!$R$7:$R$29,'2.1.trackMPD'!$T$7:$T$29)</f>
        <v>5</v>
      </c>
      <c r="D6687" s="160">
        <v>100</v>
      </c>
      <c r="E6687" s="160" t="s">
        <v>6394</v>
      </c>
      <c r="F6687" s="160" t="s">
        <v>110</v>
      </c>
      <c r="G6687" s="160" t="s">
        <v>140</v>
      </c>
      <c r="H6687" s="160" t="s">
        <v>6392</v>
      </c>
      <c r="I6687" s="160" t="e" cm="1">
        <f t="array" ref="I6687">INDEX('2.1.trackMPD'!J:J/(24*60*60),
       MATCH(1,
             (A6687='2.1.trackMPD'!A:A)*
             (C6687='2.1.trackMPD'!D:D)*
             (D6687/10^6='2.1.trackMPD'!H:H)*
             (E6687='2.1.trackMPD'!F:F),
0))</f>
        <v>#N/A</v>
      </c>
    </row>
    <row r="6688" spans="1:9" x14ac:dyDescent="0.2">
      <c r="A6688" s="160" t="s">
        <v>30</v>
      </c>
      <c r="B6688" s="160" t="s">
        <v>167</v>
      </c>
      <c r="C6688" s="160">
        <f>_xlfn.XLOOKUP(B6688,'2.1.trackMPD'!$R$7:$R$29,'2.1.trackMPD'!$T$7:$T$29)</f>
        <v>5</v>
      </c>
      <c r="D6688" s="160">
        <v>100</v>
      </c>
      <c r="E6688" s="160" t="s">
        <v>6394</v>
      </c>
      <c r="F6688" s="160" t="s">
        <v>110</v>
      </c>
      <c r="G6688" s="160" t="s">
        <v>124</v>
      </c>
      <c r="H6688" s="160" t="s">
        <v>6393</v>
      </c>
      <c r="I6688" s="160" t="e" cm="1">
        <f t="array" ref="I6688">INDEX('2.1.trackMPD'!K:K/(24*60*60),
       MATCH(1,
             (A6688='2.1.trackMPD'!A:A)*
             (C6688='2.1.trackMPD'!D:D)*
             (D6688/10^6='2.1.trackMPD'!H:H)*
             (E6688='2.1.trackMPD'!F:F),
0))</f>
        <v>#N/A</v>
      </c>
    </row>
    <row r="6689" spans="1:9" x14ac:dyDescent="0.2">
      <c r="A6689" s="160" t="s">
        <v>30</v>
      </c>
      <c r="B6689" s="160" t="s">
        <v>167</v>
      </c>
      <c r="C6689" s="160">
        <f>_xlfn.XLOOKUP(B6689,'2.1.trackMPD'!$R$7:$R$29,'2.1.trackMPD'!$T$7:$T$29)</f>
        <v>5</v>
      </c>
      <c r="D6689" s="160">
        <v>100</v>
      </c>
      <c r="E6689" s="160" t="s">
        <v>6394</v>
      </c>
      <c r="F6689" s="160" t="s">
        <v>110</v>
      </c>
      <c r="G6689" s="160" t="s">
        <v>140</v>
      </c>
      <c r="H6689" s="160" t="s">
        <v>6393</v>
      </c>
      <c r="I6689" s="160" t="e" cm="1">
        <f t="array" ref="I6689">INDEX('2.1.trackMPD'!L:L/(24*60*60),
       MATCH(1,
             (A6689='2.1.trackMPD'!A:A)*
             (C6689='2.1.trackMPD'!D:D)*
             (D6689/10^6='2.1.trackMPD'!H:H)*
             (E6689='2.1.trackMPD'!F:F),
0))</f>
        <v>#N/A</v>
      </c>
    </row>
    <row r="6690" spans="1:9" x14ac:dyDescent="0.2">
      <c r="A6690" s="160" t="s">
        <v>30</v>
      </c>
      <c r="B6690" s="160" t="s">
        <v>167</v>
      </c>
      <c r="C6690" s="160">
        <f>_xlfn.XLOOKUP(B6690,'2.1.trackMPD'!$R$7:$R$29,'2.1.trackMPD'!$T$7:$T$29)</f>
        <v>5</v>
      </c>
      <c r="D6690" s="160">
        <v>1000</v>
      </c>
      <c r="E6690" s="160" t="s">
        <v>6394</v>
      </c>
      <c r="F6690" s="160" t="s">
        <v>110</v>
      </c>
      <c r="G6690" s="160" t="s">
        <v>124</v>
      </c>
      <c r="H6690" s="160" t="s">
        <v>6392</v>
      </c>
      <c r="I6690" s="160" cm="1">
        <f t="array" ref="I6690">INDEX('2.1.trackMPD'!I:I/(24*60*60),
       MATCH(1,
             (A6690='2.1.trackMPD'!A:A)*
             (C6690='2.1.trackMPD'!D:D)*
             (D6690/10^6='2.1.trackMPD'!H:H)*
             (E6690='2.1.trackMPD'!F:F),
0))</f>
        <v>0.21990334791666666</v>
      </c>
    </row>
    <row r="6691" spans="1:9" x14ac:dyDescent="0.2">
      <c r="A6691" s="160" t="s">
        <v>30</v>
      </c>
      <c r="B6691" s="160" t="s">
        <v>167</v>
      </c>
      <c r="C6691" s="160">
        <f>_xlfn.XLOOKUP(B6691,'2.1.trackMPD'!$R$7:$R$29,'2.1.trackMPD'!$T$7:$T$29)</f>
        <v>5</v>
      </c>
      <c r="D6691" s="160">
        <v>1000</v>
      </c>
      <c r="E6691" s="160" t="s">
        <v>6394</v>
      </c>
      <c r="F6691" s="160" t="s">
        <v>110</v>
      </c>
      <c r="G6691" s="160" t="s">
        <v>140</v>
      </c>
      <c r="H6691" s="160" t="s">
        <v>6392</v>
      </c>
      <c r="I6691" s="160" cm="1">
        <f t="array" ref="I6691">INDEX('2.1.trackMPD'!J:J/(24*60*60),
       MATCH(1,
             (A6691='2.1.trackMPD'!A:A)*
             (C6691='2.1.trackMPD'!D:D)*
             (D6691/10^6='2.1.trackMPD'!H:H)*
             (E6691='2.1.trackMPD'!F:F),
0))</f>
        <v>1.4331184791666667E-2</v>
      </c>
    </row>
    <row r="6692" spans="1:9" x14ac:dyDescent="0.2">
      <c r="A6692" s="160" t="s">
        <v>30</v>
      </c>
      <c r="B6692" s="160" t="s">
        <v>167</v>
      </c>
      <c r="C6692" s="160">
        <f>_xlfn.XLOOKUP(B6692,'2.1.trackMPD'!$R$7:$R$29,'2.1.trackMPD'!$T$7:$T$29)</f>
        <v>5</v>
      </c>
      <c r="D6692" s="160">
        <v>1000</v>
      </c>
      <c r="E6692" s="160" t="s">
        <v>6394</v>
      </c>
      <c r="F6692" s="160" t="s">
        <v>110</v>
      </c>
      <c r="G6692" s="160" t="s">
        <v>124</v>
      </c>
      <c r="H6692" s="160" t="s">
        <v>6393</v>
      </c>
      <c r="I6692" s="160" cm="1">
        <f t="array" ref="I6692">INDEX('2.1.trackMPD'!K:K/(24*60*60),
       MATCH(1,
             (A6692='2.1.trackMPD'!A:A)*
             (C6692='2.1.trackMPD'!D:D)*
             (D6692/10^6='2.1.trackMPD'!H:H)*
             (E6692='2.1.trackMPD'!F:F),
0))</f>
        <v>0</v>
      </c>
    </row>
    <row r="6693" spans="1:9" x14ac:dyDescent="0.2">
      <c r="A6693" s="160" t="s">
        <v>30</v>
      </c>
      <c r="B6693" s="160" t="s">
        <v>167</v>
      </c>
      <c r="C6693" s="160">
        <f>_xlfn.XLOOKUP(B6693,'2.1.trackMPD'!$R$7:$R$29,'2.1.trackMPD'!$T$7:$T$29)</f>
        <v>5</v>
      </c>
      <c r="D6693" s="160">
        <v>1000</v>
      </c>
      <c r="E6693" s="160" t="s">
        <v>6394</v>
      </c>
      <c r="F6693" s="160" t="s">
        <v>110</v>
      </c>
      <c r="G6693" s="160" t="s">
        <v>140</v>
      </c>
      <c r="H6693" s="160" t="s">
        <v>6393</v>
      </c>
      <c r="I6693" s="160" cm="1">
        <f t="array" ref="I6693">INDEX('2.1.trackMPD'!L:L/(24*60*60),
       MATCH(1,
             (A6693='2.1.trackMPD'!A:A)*
             (C6693='2.1.trackMPD'!D:D)*
             (D6693/10^6='2.1.trackMPD'!H:H)*
             (E6693='2.1.trackMPD'!F:F),
0))</f>
        <v>0</v>
      </c>
    </row>
    <row r="6694" spans="1:9" x14ac:dyDescent="0.2">
      <c r="A6694" s="160" t="s">
        <v>30</v>
      </c>
      <c r="B6694" s="160" t="s">
        <v>167</v>
      </c>
      <c r="C6694" s="160">
        <f>_xlfn.XLOOKUP(B6694,'2.1.trackMPD'!$R$7:$R$29,'2.1.trackMPD'!$T$7:$T$29)</f>
        <v>5</v>
      </c>
      <c r="D6694" s="160">
        <v>5000</v>
      </c>
      <c r="E6694" s="160" t="s">
        <v>6394</v>
      </c>
      <c r="F6694" s="160" t="s">
        <v>110</v>
      </c>
      <c r="G6694" s="160" t="s">
        <v>124</v>
      </c>
      <c r="H6694" s="160" t="s">
        <v>6392</v>
      </c>
      <c r="I6694" s="160" cm="1">
        <f t="array" ref="I6694">INDEX('2.1.trackMPD'!I:I/(24*60*60),
       MATCH(1,
             (A6694='2.1.trackMPD'!A:A)*
             (C6694='2.1.trackMPD'!D:D)*
             (D6694/10^6='2.1.trackMPD'!H:H)*
             (E6694='2.1.trackMPD'!F:F),
0))</f>
        <v>2.368707864583333</v>
      </c>
    </row>
    <row r="6695" spans="1:9" x14ac:dyDescent="0.2">
      <c r="A6695" s="160" t="s">
        <v>30</v>
      </c>
      <c r="B6695" s="160" t="s">
        <v>167</v>
      </c>
      <c r="C6695" s="160">
        <f>_xlfn.XLOOKUP(B6695,'2.1.trackMPD'!$R$7:$R$29,'2.1.trackMPD'!$T$7:$T$29)</f>
        <v>5</v>
      </c>
      <c r="D6695" s="160">
        <v>5000</v>
      </c>
      <c r="E6695" s="160" t="s">
        <v>6394</v>
      </c>
      <c r="F6695" s="160" t="s">
        <v>110</v>
      </c>
      <c r="G6695" s="160" t="s">
        <v>140</v>
      </c>
      <c r="H6695" s="160" t="s">
        <v>6392</v>
      </c>
      <c r="I6695" s="160" cm="1">
        <f t="array" ref="I6695">INDEX('2.1.trackMPD'!J:J/(24*60*60),
       MATCH(1,
             (A6695='2.1.trackMPD'!A:A)*
             (C6695='2.1.trackMPD'!D:D)*
             (D6695/10^6='2.1.trackMPD'!H:H)*
             (E6695='2.1.trackMPD'!F:F),
0))</f>
        <v>4.6949058333333335E-2</v>
      </c>
    </row>
    <row r="6696" spans="1:9" x14ac:dyDescent="0.2">
      <c r="A6696" s="160" t="s">
        <v>30</v>
      </c>
      <c r="B6696" s="160" t="s">
        <v>167</v>
      </c>
      <c r="C6696" s="160">
        <f>_xlfn.XLOOKUP(B6696,'2.1.trackMPD'!$R$7:$R$29,'2.1.trackMPD'!$T$7:$T$29)</f>
        <v>5</v>
      </c>
      <c r="D6696" s="160">
        <v>5000</v>
      </c>
      <c r="E6696" s="160" t="s">
        <v>6394</v>
      </c>
      <c r="F6696" s="160" t="s">
        <v>110</v>
      </c>
      <c r="G6696" s="160" t="s">
        <v>124</v>
      </c>
      <c r="H6696" s="160" t="s">
        <v>6393</v>
      </c>
      <c r="I6696" s="160" cm="1">
        <f t="array" ref="I6696">INDEX('2.1.trackMPD'!K:K/(24*60*60),
       MATCH(1,
             (A6696='2.1.trackMPD'!A:A)*
             (C6696='2.1.trackMPD'!D:D)*
             (D6696/10^6='2.1.trackMPD'!H:H)*
             (E6696='2.1.trackMPD'!F:F),
0))</f>
        <v>0</v>
      </c>
    </row>
    <row r="6697" spans="1:9" x14ac:dyDescent="0.2">
      <c r="A6697" s="160" t="s">
        <v>30</v>
      </c>
      <c r="B6697" s="160" t="s">
        <v>167</v>
      </c>
      <c r="C6697" s="160">
        <f>_xlfn.XLOOKUP(B6697,'2.1.trackMPD'!$R$7:$R$29,'2.1.trackMPD'!$T$7:$T$29)</f>
        <v>5</v>
      </c>
      <c r="D6697" s="160">
        <v>5000</v>
      </c>
      <c r="E6697" s="160" t="s">
        <v>6394</v>
      </c>
      <c r="F6697" s="160" t="s">
        <v>110</v>
      </c>
      <c r="G6697" s="160" t="s">
        <v>140</v>
      </c>
      <c r="H6697" s="160" t="s">
        <v>6393</v>
      </c>
      <c r="I6697" s="160" cm="1">
        <f t="array" ref="I6697">INDEX('2.1.trackMPD'!L:L/(24*60*60),
       MATCH(1,
             (A6697='2.1.trackMPD'!A:A)*
             (C6697='2.1.trackMPD'!D:D)*
             (D6697/10^6='2.1.trackMPD'!H:H)*
             (E6697='2.1.trackMPD'!F:F),
0))</f>
        <v>0</v>
      </c>
    </row>
    <row r="6698" spans="1:9" x14ac:dyDescent="0.2">
      <c r="A6698" s="160" t="s">
        <v>30</v>
      </c>
      <c r="B6698" s="160" t="s">
        <v>167</v>
      </c>
      <c r="C6698" s="160">
        <f>_xlfn.XLOOKUP(B6698,'2.1.trackMPD'!$R$7:$R$29,'2.1.trackMPD'!$T$7:$T$29)</f>
        <v>5</v>
      </c>
      <c r="D6698" s="160">
        <v>1</v>
      </c>
      <c r="E6698" s="160" t="s">
        <v>6395</v>
      </c>
      <c r="F6698" s="160" t="s">
        <v>110</v>
      </c>
      <c r="G6698" s="160" t="s">
        <v>124</v>
      </c>
      <c r="H6698" s="160" t="s">
        <v>6392</v>
      </c>
      <c r="I6698" s="160" t="e" cm="1">
        <f t="array" ref="I6698">INDEX('2.1.trackMPD'!I:I/(24*60*60),
       MATCH(1,
             (A6698='2.1.trackMPD'!A:A)*
             (C6698='2.1.trackMPD'!D:D)*
             (D6698/10^6='2.1.trackMPD'!H:H)*
             (E6698='2.1.trackMPD'!F:F),
0))</f>
        <v>#N/A</v>
      </c>
    </row>
    <row r="6699" spans="1:9" x14ac:dyDescent="0.2">
      <c r="A6699" s="160" t="s">
        <v>30</v>
      </c>
      <c r="B6699" s="160" t="s">
        <v>167</v>
      </c>
      <c r="C6699" s="160">
        <f>_xlfn.XLOOKUP(B6699,'2.1.trackMPD'!$R$7:$R$29,'2.1.trackMPD'!$T$7:$T$29)</f>
        <v>5</v>
      </c>
      <c r="D6699" s="160">
        <v>1</v>
      </c>
      <c r="E6699" s="160" t="s">
        <v>6395</v>
      </c>
      <c r="F6699" s="160" t="s">
        <v>110</v>
      </c>
      <c r="G6699" s="160" t="s">
        <v>140</v>
      </c>
      <c r="H6699" s="160" t="s">
        <v>6392</v>
      </c>
      <c r="I6699" s="160" t="e" cm="1">
        <f t="array" ref="I6699">INDEX('2.1.trackMPD'!J:J/(24*60*60),
       MATCH(1,
             (A6699='2.1.trackMPD'!A:A)*
             (C6699='2.1.trackMPD'!D:D)*
             (D6699/10^6='2.1.trackMPD'!H:H)*
             (E6699='2.1.trackMPD'!F:F),
0))</f>
        <v>#N/A</v>
      </c>
    </row>
    <row r="6700" spans="1:9" x14ac:dyDescent="0.2">
      <c r="A6700" s="160" t="s">
        <v>30</v>
      </c>
      <c r="B6700" s="160" t="s">
        <v>167</v>
      </c>
      <c r="C6700" s="160">
        <f>_xlfn.XLOOKUP(B6700,'2.1.trackMPD'!$R$7:$R$29,'2.1.trackMPD'!$T$7:$T$29)</f>
        <v>5</v>
      </c>
      <c r="D6700" s="160">
        <v>1</v>
      </c>
      <c r="E6700" s="160" t="s">
        <v>6395</v>
      </c>
      <c r="F6700" s="160" t="s">
        <v>110</v>
      </c>
      <c r="G6700" s="160" t="s">
        <v>124</v>
      </c>
      <c r="H6700" s="160" t="s">
        <v>6393</v>
      </c>
      <c r="I6700" s="160" t="e" cm="1">
        <f t="array" ref="I6700">INDEX('2.1.trackMPD'!K:K/(24*60*60),
       MATCH(1,
             (A6700='2.1.trackMPD'!A:A)*
             (C6700='2.1.trackMPD'!D:D)*
             (D6700/10^6='2.1.trackMPD'!H:H)*
             (E6700='2.1.trackMPD'!F:F),
0))</f>
        <v>#N/A</v>
      </c>
    </row>
    <row r="6701" spans="1:9" x14ac:dyDescent="0.2">
      <c r="A6701" s="160" t="s">
        <v>30</v>
      </c>
      <c r="B6701" s="160" t="s">
        <v>167</v>
      </c>
      <c r="C6701" s="160">
        <f>_xlfn.XLOOKUP(B6701,'2.1.trackMPD'!$R$7:$R$29,'2.1.trackMPD'!$T$7:$T$29)</f>
        <v>5</v>
      </c>
      <c r="D6701" s="160">
        <v>1</v>
      </c>
      <c r="E6701" s="160" t="s">
        <v>6395</v>
      </c>
      <c r="F6701" s="160" t="s">
        <v>110</v>
      </c>
      <c r="G6701" s="160" t="s">
        <v>140</v>
      </c>
      <c r="H6701" s="160" t="s">
        <v>6393</v>
      </c>
      <c r="I6701" s="160" t="e" cm="1">
        <f t="array" ref="I6701">INDEX('2.1.trackMPD'!L:L/(24*60*60),
       MATCH(1,
             (A6701='2.1.trackMPD'!A:A)*
             (C6701='2.1.trackMPD'!D:D)*
             (D6701/10^6='2.1.trackMPD'!H:H)*
             (E6701='2.1.trackMPD'!F:F),
0))</f>
        <v>#N/A</v>
      </c>
    </row>
    <row r="6702" spans="1:9" x14ac:dyDescent="0.2">
      <c r="A6702" s="160" t="s">
        <v>30</v>
      </c>
      <c r="B6702" s="160" t="s">
        <v>167</v>
      </c>
      <c r="C6702" s="160">
        <f>_xlfn.XLOOKUP(B6702,'2.1.trackMPD'!$R$7:$R$29,'2.1.trackMPD'!$T$7:$T$29)</f>
        <v>5</v>
      </c>
      <c r="D6702" s="160">
        <v>10</v>
      </c>
      <c r="E6702" s="160" t="s">
        <v>6395</v>
      </c>
      <c r="F6702" s="160" t="s">
        <v>110</v>
      </c>
      <c r="G6702" s="160" t="s">
        <v>124</v>
      </c>
      <c r="H6702" s="160" t="s">
        <v>6392</v>
      </c>
      <c r="I6702" s="160" t="e" cm="1">
        <f t="array" ref="I6702">INDEX('2.1.trackMPD'!I:I/(24*60*60),
       MATCH(1,
             (A6702='2.1.trackMPD'!A:A)*
             (C6702='2.1.trackMPD'!D:D)*
             (D6702/10^6='2.1.trackMPD'!H:H)*
             (E6702='2.1.trackMPD'!F:F),
0))</f>
        <v>#N/A</v>
      </c>
    </row>
    <row r="6703" spans="1:9" x14ac:dyDescent="0.2">
      <c r="A6703" s="160" t="s">
        <v>30</v>
      </c>
      <c r="B6703" s="160" t="s">
        <v>167</v>
      </c>
      <c r="C6703" s="160">
        <f>_xlfn.XLOOKUP(B6703,'2.1.trackMPD'!$R$7:$R$29,'2.1.trackMPD'!$T$7:$T$29)</f>
        <v>5</v>
      </c>
      <c r="D6703" s="160">
        <v>10</v>
      </c>
      <c r="E6703" s="160" t="s">
        <v>6395</v>
      </c>
      <c r="F6703" s="160" t="s">
        <v>110</v>
      </c>
      <c r="G6703" s="160" t="s">
        <v>140</v>
      </c>
      <c r="H6703" s="160" t="s">
        <v>6392</v>
      </c>
      <c r="I6703" s="160" t="e" cm="1">
        <f t="array" ref="I6703">INDEX('2.1.trackMPD'!J:J/(24*60*60),
       MATCH(1,
             (A6703='2.1.trackMPD'!A:A)*
             (C6703='2.1.trackMPD'!D:D)*
             (D6703/10^6='2.1.trackMPD'!H:H)*
             (E6703='2.1.trackMPD'!F:F),
0))</f>
        <v>#N/A</v>
      </c>
    </row>
    <row r="6704" spans="1:9" x14ac:dyDescent="0.2">
      <c r="A6704" s="160" t="s">
        <v>30</v>
      </c>
      <c r="B6704" s="160" t="s">
        <v>167</v>
      </c>
      <c r="C6704" s="160">
        <f>_xlfn.XLOOKUP(B6704,'2.1.trackMPD'!$R$7:$R$29,'2.1.trackMPD'!$T$7:$T$29)</f>
        <v>5</v>
      </c>
      <c r="D6704" s="160">
        <v>10</v>
      </c>
      <c r="E6704" s="160" t="s">
        <v>6395</v>
      </c>
      <c r="F6704" s="160" t="s">
        <v>110</v>
      </c>
      <c r="G6704" s="160" t="s">
        <v>124</v>
      </c>
      <c r="H6704" s="160" t="s">
        <v>6393</v>
      </c>
      <c r="I6704" s="160" t="e" cm="1">
        <f t="array" ref="I6704">INDEX('2.1.trackMPD'!K:K/(24*60*60),
       MATCH(1,
             (A6704='2.1.trackMPD'!A:A)*
             (C6704='2.1.trackMPD'!D:D)*
             (D6704/10^6='2.1.trackMPD'!H:H)*
             (E6704='2.1.trackMPD'!F:F),
0))</f>
        <v>#N/A</v>
      </c>
    </row>
    <row r="6705" spans="1:9" x14ac:dyDescent="0.2">
      <c r="A6705" s="160" t="s">
        <v>30</v>
      </c>
      <c r="B6705" s="160" t="s">
        <v>167</v>
      </c>
      <c r="C6705" s="160">
        <f>_xlfn.XLOOKUP(B6705,'2.1.trackMPD'!$R$7:$R$29,'2.1.trackMPD'!$T$7:$T$29)</f>
        <v>5</v>
      </c>
      <c r="D6705" s="160">
        <v>10</v>
      </c>
      <c r="E6705" s="160" t="s">
        <v>6395</v>
      </c>
      <c r="F6705" s="160" t="s">
        <v>110</v>
      </c>
      <c r="G6705" s="160" t="s">
        <v>140</v>
      </c>
      <c r="H6705" s="160" t="s">
        <v>6393</v>
      </c>
      <c r="I6705" s="160" t="e" cm="1">
        <f t="array" ref="I6705">INDEX('2.1.trackMPD'!L:L/(24*60*60),
       MATCH(1,
             (A6705='2.1.trackMPD'!A:A)*
             (C6705='2.1.trackMPD'!D:D)*
             (D6705/10^6='2.1.trackMPD'!H:H)*
             (E6705='2.1.trackMPD'!F:F),
0))</f>
        <v>#N/A</v>
      </c>
    </row>
    <row r="6706" spans="1:9" x14ac:dyDescent="0.2">
      <c r="A6706" s="160" t="s">
        <v>30</v>
      </c>
      <c r="B6706" s="160" t="s">
        <v>167</v>
      </c>
      <c r="C6706" s="160">
        <f>_xlfn.XLOOKUP(B6706,'2.1.trackMPD'!$R$7:$R$29,'2.1.trackMPD'!$T$7:$T$29)</f>
        <v>5</v>
      </c>
      <c r="D6706" s="160">
        <v>100</v>
      </c>
      <c r="E6706" s="160" t="s">
        <v>6395</v>
      </c>
      <c r="F6706" s="160" t="s">
        <v>110</v>
      </c>
      <c r="G6706" s="160" t="s">
        <v>124</v>
      </c>
      <c r="H6706" s="160" t="s">
        <v>6392</v>
      </c>
      <c r="I6706" s="160" t="e" cm="1">
        <f t="array" ref="I6706">INDEX('2.1.trackMPD'!I:I/(24*60*60),
       MATCH(1,
             (A6706='2.1.trackMPD'!A:A)*
             (C6706='2.1.trackMPD'!D:D)*
             (D6706/10^6='2.1.trackMPD'!H:H)*
             (E6706='2.1.trackMPD'!F:F),
0))</f>
        <v>#N/A</v>
      </c>
    </row>
    <row r="6707" spans="1:9" x14ac:dyDescent="0.2">
      <c r="A6707" s="160" t="s">
        <v>30</v>
      </c>
      <c r="B6707" s="160" t="s">
        <v>167</v>
      </c>
      <c r="C6707" s="160">
        <f>_xlfn.XLOOKUP(B6707,'2.1.trackMPD'!$R$7:$R$29,'2.1.trackMPD'!$T$7:$T$29)</f>
        <v>5</v>
      </c>
      <c r="D6707" s="160">
        <v>100</v>
      </c>
      <c r="E6707" s="160" t="s">
        <v>6395</v>
      </c>
      <c r="F6707" s="160" t="s">
        <v>110</v>
      </c>
      <c r="G6707" s="160" t="s">
        <v>140</v>
      </c>
      <c r="H6707" s="160" t="s">
        <v>6392</v>
      </c>
      <c r="I6707" s="160" t="e" cm="1">
        <f t="array" ref="I6707">INDEX('2.1.trackMPD'!J:J/(24*60*60),
       MATCH(1,
             (A6707='2.1.trackMPD'!A:A)*
             (C6707='2.1.trackMPD'!D:D)*
             (D6707/10^6='2.1.trackMPD'!H:H)*
             (E6707='2.1.trackMPD'!F:F),
0))</f>
        <v>#N/A</v>
      </c>
    </row>
    <row r="6708" spans="1:9" x14ac:dyDescent="0.2">
      <c r="A6708" s="160" t="s">
        <v>30</v>
      </c>
      <c r="B6708" s="160" t="s">
        <v>167</v>
      </c>
      <c r="C6708" s="160">
        <f>_xlfn.XLOOKUP(B6708,'2.1.trackMPD'!$R$7:$R$29,'2.1.trackMPD'!$T$7:$T$29)</f>
        <v>5</v>
      </c>
      <c r="D6708" s="160">
        <v>100</v>
      </c>
      <c r="E6708" s="160" t="s">
        <v>6395</v>
      </c>
      <c r="F6708" s="160" t="s">
        <v>110</v>
      </c>
      <c r="G6708" s="160" t="s">
        <v>124</v>
      </c>
      <c r="H6708" s="160" t="s">
        <v>6393</v>
      </c>
      <c r="I6708" s="160" t="e" cm="1">
        <f t="array" ref="I6708">INDEX('2.1.trackMPD'!K:K/(24*60*60),
       MATCH(1,
             (A6708='2.1.trackMPD'!A:A)*
             (C6708='2.1.trackMPD'!D:D)*
             (D6708/10^6='2.1.trackMPD'!H:H)*
             (E6708='2.1.trackMPD'!F:F),
0))</f>
        <v>#N/A</v>
      </c>
    </row>
    <row r="6709" spans="1:9" x14ac:dyDescent="0.2">
      <c r="A6709" s="160" t="s">
        <v>30</v>
      </c>
      <c r="B6709" s="160" t="s">
        <v>167</v>
      </c>
      <c r="C6709" s="160">
        <f>_xlfn.XLOOKUP(B6709,'2.1.trackMPD'!$R$7:$R$29,'2.1.trackMPD'!$T$7:$T$29)</f>
        <v>5</v>
      </c>
      <c r="D6709" s="160">
        <v>100</v>
      </c>
      <c r="E6709" s="160" t="s">
        <v>6395</v>
      </c>
      <c r="F6709" s="160" t="s">
        <v>110</v>
      </c>
      <c r="G6709" s="160" t="s">
        <v>140</v>
      </c>
      <c r="H6709" s="160" t="s">
        <v>6393</v>
      </c>
      <c r="I6709" s="160" t="e" cm="1">
        <f t="array" ref="I6709">INDEX('2.1.trackMPD'!L:L/(24*60*60),
       MATCH(1,
             (A6709='2.1.trackMPD'!A:A)*
             (C6709='2.1.trackMPD'!D:D)*
             (D6709/10^6='2.1.trackMPD'!H:H)*
             (E6709='2.1.trackMPD'!F:F),
0))</f>
        <v>#N/A</v>
      </c>
    </row>
    <row r="6710" spans="1:9" x14ac:dyDescent="0.2">
      <c r="A6710" s="160" t="s">
        <v>30</v>
      </c>
      <c r="B6710" s="160" t="s">
        <v>168</v>
      </c>
      <c r="C6710" s="160">
        <f>_xlfn.XLOOKUP(B6710,'2.1.trackMPD'!$R$7:$R$29,'2.1.trackMPD'!$T$7:$T$29)</f>
        <v>6</v>
      </c>
      <c r="D6710" s="160">
        <v>1</v>
      </c>
      <c r="E6710" s="160" t="s">
        <v>6390</v>
      </c>
      <c r="F6710" s="160" t="s">
        <v>110</v>
      </c>
      <c r="G6710" s="160" t="s">
        <v>124</v>
      </c>
      <c r="H6710" s="160" t="s">
        <v>6392</v>
      </c>
      <c r="I6710" s="160" cm="1">
        <f t="array" ref="I6710">INDEX('2.1.trackMPD'!I:I/(24*60*60),
       MATCH(1,
             (A6710='2.1.trackMPD'!A:A)*
             (C6710='2.1.trackMPD'!D:D)*
             (D6710/10^6='2.1.trackMPD'!H:H)*
             (E6710='2.1.trackMPD'!F:F),
0))</f>
        <v>4.9964811342592585E-7</v>
      </c>
    </row>
    <row r="6711" spans="1:9" x14ac:dyDescent="0.2">
      <c r="A6711" s="160" t="s">
        <v>30</v>
      </c>
      <c r="B6711" s="160" t="s">
        <v>168</v>
      </c>
      <c r="C6711" s="160">
        <f>_xlfn.XLOOKUP(B6711,'2.1.trackMPD'!$R$7:$R$29,'2.1.trackMPD'!$T$7:$T$29)</f>
        <v>6</v>
      </c>
      <c r="D6711" s="160">
        <v>1</v>
      </c>
      <c r="E6711" s="160" t="s">
        <v>6390</v>
      </c>
      <c r="F6711" s="160" t="s">
        <v>110</v>
      </c>
      <c r="G6711" s="160" t="s">
        <v>140</v>
      </c>
      <c r="H6711" s="160" t="s">
        <v>6392</v>
      </c>
      <c r="I6711" s="160" cm="1">
        <f t="array" ref="I6711">INDEX('2.1.trackMPD'!J:J/(24*60*60),
       MATCH(1,
             (A6711='2.1.trackMPD'!A:A)*
             (C6711='2.1.trackMPD'!D:D)*
             (D6711/10^6='2.1.trackMPD'!H:H)*
             (E6711='2.1.trackMPD'!F:F),
0))</f>
        <v>1.023820386574074E-5</v>
      </c>
    </row>
    <row r="6712" spans="1:9" x14ac:dyDescent="0.2">
      <c r="A6712" s="160" t="s">
        <v>30</v>
      </c>
      <c r="B6712" s="160" t="s">
        <v>168</v>
      </c>
      <c r="C6712" s="160">
        <f>_xlfn.XLOOKUP(B6712,'2.1.trackMPD'!$R$7:$R$29,'2.1.trackMPD'!$T$7:$T$29)</f>
        <v>6</v>
      </c>
      <c r="D6712" s="160">
        <v>1</v>
      </c>
      <c r="E6712" s="160" t="s">
        <v>6390</v>
      </c>
      <c r="F6712" s="160" t="s">
        <v>110</v>
      </c>
      <c r="G6712" s="160" t="s">
        <v>124</v>
      </c>
      <c r="H6712" s="160" t="s">
        <v>6393</v>
      </c>
      <c r="I6712" s="160" cm="1">
        <f t="array" ref="I6712">INDEX('2.1.trackMPD'!K:K/(24*60*60),
       MATCH(1,
             (A6712='2.1.trackMPD'!A:A)*
             (C6712='2.1.trackMPD'!D:D)*
             (D6712/10^6='2.1.trackMPD'!H:H)*
             (E6712='2.1.trackMPD'!F:F),
0))</f>
        <v>1.9038915509259259E-7</v>
      </c>
    </row>
    <row r="6713" spans="1:9" x14ac:dyDescent="0.2">
      <c r="A6713" s="160" t="s">
        <v>30</v>
      </c>
      <c r="B6713" s="160" t="s">
        <v>168</v>
      </c>
      <c r="C6713" s="160">
        <f>_xlfn.XLOOKUP(B6713,'2.1.trackMPD'!$R$7:$R$29,'2.1.trackMPD'!$T$7:$T$29)</f>
        <v>6</v>
      </c>
      <c r="D6713" s="160">
        <v>1</v>
      </c>
      <c r="E6713" s="160" t="s">
        <v>6390</v>
      </c>
      <c r="F6713" s="160" t="s">
        <v>110</v>
      </c>
      <c r="G6713" s="160" t="s">
        <v>140</v>
      </c>
      <c r="H6713" s="160" t="s">
        <v>6393</v>
      </c>
      <c r="I6713" s="160" cm="1">
        <f t="array" ref="I6713">INDEX('2.1.trackMPD'!L:L/(24*60*60),
       MATCH(1,
             (A6713='2.1.trackMPD'!A:A)*
             (C6713='2.1.trackMPD'!D:D)*
             (D6713/10^6='2.1.trackMPD'!H:H)*
             (E6713='2.1.trackMPD'!F:F),
0))</f>
        <v>2.7286724537037039E-7</v>
      </c>
    </row>
    <row r="6714" spans="1:9" x14ac:dyDescent="0.2">
      <c r="A6714" s="160" t="s">
        <v>30</v>
      </c>
      <c r="B6714" s="160" t="s">
        <v>168</v>
      </c>
      <c r="C6714" s="160">
        <f>_xlfn.XLOOKUP(B6714,'2.1.trackMPD'!$R$7:$R$29,'2.1.trackMPD'!$T$7:$T$29)</f>
        <v>6</v>
      </c>
      <c r="D6714" s="160">
        <v>10</v>
      </c>
      <c r="E6714" s="160" t="s">
        <v>6390</v>
      </c>
      <c r="F6714" s="160" t="s">
        <v>110</v>
      </c>
      <c r="G6714" s="160" t="s">
        <v>124</v>
      </c>
      <c r="H6714" s="160" t="s">
        <v>6392</v>
      </c>
      <c r="I6714" s="160" cm="1">
        <f t="array" ref="I6714">INDEX('2.1.trackMPD'!I:I/(24*60*60),
       MATCH(1,
             (A6714='2.1.trackMPD'!A:A)*
             (C6714='2.1.trackMPD'!D:D)*
             (D6714/10^6='2.1.trackMPD'!H:H)*
             (E6714='2.1.trackMPD'!F:F),
0))</f>
        <v>2.7210218981481485E-6</v>
      </c>
    </row>
    <row r="6715" spans="1:9" x14ac:dyDescent="0.2">
      <c r="A6715" s="160" t="s">
        <v>30</v>
      </c>
      <c r="B6715" s="160" t="s">
        <v>168</v>
      </c>
      <c r="C6715" s="160">
        <f>_xlfn.XLOOKUP(B6715,'2.1.trackMPD'!$R$7:$R$29,'2.1.trackMPD'!$T$7:$T$29)</f>
        <v>6</v>
      </c>
      <c r="D6715" s="160">
        <v>10</v>
      </c>
      <c r="E6715" s="160" t="s">
        <v>6390</v>
      </c>
      <c r="F6715" s="160" t="s">
        <v>110</v>
      </c>
      <c r="G6715" s="160" t="s">
        <v>140</v>
      </c>
      <c r="H6715" s="160" t="s">
        <v>6392</v>
      </c>
      <c r="I6715" s="160" cm="1">
        <f t="array" ref="I6715">INDEX('2.1.trackMPD'!J:J/(24*60*60),
       MATCH(1,
             (A6715='2.1.trackMPD'!A:A)*
             (C6715='2.1.trackMPD'!D:D)*
             (D6715/10^6='2.1.trackMPD'!H:H)*
             (E6715='2.1.trackMPD'!F:F),
0))</f>
        <v>1.5877855567129629E-5</v>
      </c>
    </row>
    <row r="6716" spans="1:9" x14ac:dyDescent="0.2">
      <c r="A6716" s="160" t="s">
        <v>30</v>
      </c>
      <c r="B6716" s="160" t="s">
        <v>168</v>
      </c>
      <c r="C6716" s="160">
        <f>_xlfn.XLOOKUP(B6716,'2.1.trackMPD'!$R$7:$R$29,'2.1.trackMPD'!$T$7:$T$29)</f>
        <v>6</v>
      </c>
      <c r="D6716" s="160">
        <v>10</v>
      </c>
      <c r="E6716" s="160" t="s">
        <v>6390</v>
      </c>
      <c r="F6716" s="160" t="s">
        <v>110</v>
      </c>
      <c r="G6716" s="160" t="s">
        <v>124</v>
      </c>
      <c r="H6716" s="160" t="s">
        <v>6393</v>
      </c>
      <c r="I6716" s="160" cm="1">
        <f t="array" ref="I6716">INDEX('2.1.trackMPD'!K:K/(24*60*60),
       MATCH(1,
             (A6716='2.1.trackMPD'!A:A)*
             (C6716='2.1.trackMPD'!D:D)*
             (D6716/10^6='2.1.trackMPD'!H:H)*
             (E6716='2.1.trackMPD'!F:F),
0))</f>
        <v>1.361655775462963E-6</v>
      </c>
    </row>
    <row r="6717" spans="1:9" x14ac:dyDescent="0.2">
      <c r="A6717" s="160" t="s">
        <v>30</v>
      </c>
      <c r="B6717" s="160" t="s">
        <v>168</v>
      </c>
      <c r="C6717" s="160">
        <f>_xlfn.XLOOKUP(B6717,'2.1.trackMPD'!$R$7:$R$29,'2.1.trackMPD'!$T$7:$T$29)</f>
        <v>6</v>
      </c>
      <c r="D6717" s="160">
        <v>10</v>
      </c>
      <c r="E6717" s="160" t="s">
        <v>6390</v>
      </c>
      <c r="F6717" s="160" t="s">
        <v>110</v>
      </c>
      <c r="G6717" s="160" t="s">
        <v>140</v>
      </c>
      <c r="H6717" s="160" t="s">
        <v>6393</v>
      </c>
      <c r="I6717" s="160" cm="1">
        <f t="array" ref="I6717">INDEX('2.1.trackMPD'!L:L/(24*60*60),
       MATCH(1,
             (A6717='2.1.trackMPD'!A:A)*
             (C6717='2.1.trackMPD'!D:D)*
             (D6717/10^6='2.1.trackMPD'!H:H)*
             (E6717='2.1.trackMPD'!F:F),
0))</f>
        <v>3.0067909722222224E-7</v>
      </c>
    </row>
    <row r="6718" spans="1:9" x14ac:dyDescent="0.2">
      <c r="A6718" s="160" t="s">
        <v>30</v>
      </c>
      <c r="B6718" s="160" t="s">
        <v>168</v>
      </c>
      <c r="C6718" s="160">
        <f>_xlfn.XLOOKUP(B6718,'2.1.trackMPD'!$R$7:$R$29,'2.1.trackMPD'!$T$7:$T$29)</f>
        <v>6</v>
      </c>
      <c r="D6718" s="160">
        <v>100</v>
      </c>
      <c r="E6718" s="160" t="s">
        <v>6390</v>
      </c>
      <c r="F6718" s="160" t="s">
        <v>110</v>
      </c>
      <c r="G6718" s="160" t="s">
        <v>124</v>
      </c>
      <c r="H6718" s="160" t="s">
        <v>6392</v>
      </c>
      <c r="I6718" s="160" cm="1">
        <f t="array" ref="I6718">INDEX('2.1.trackMPD'!I:I/(24*60*60),
       MATCH(1,
             (A6718='2.1.trackMPD'!A:A)*
             (C6718='2.1.trackMPD'!D:D)*
             (D6718/10^6='2.1.trackMPD'!H:H)*
             (E6718='2.1.trackMPD'!F:F),
0))</f>
        <v>2.8827486377314814E-3</v>
      </c>
    </row>
    <row r="6719" spans="1:9" x14ac:dyDescent="0.2">
      <c r="A6719" s="160" t="s">
        <v>30</v>
      </c>
      <c r="B6719" s="160" t="s">
        <v>168</v>
      </c>
      <c r="C6719" s="160">
        <f>_xlfn.XLOOKUP(B6719,'2.1.trackMPD'!$R$7:$R$29,'2.1.trackMPD'!$T$7:$T$29)</f>
        <v>6</v>
      </c>
      <c r="D6719" s="160">
        <v>100</v>
      </c>
      <c r="E6719" s="160" t="s">
        <v>6390</v>
      </c>
      <c r="F6719" s="160" t="s">
        <v>110</v>
      </c>
      <c r="G6719" s="160" t="s">
        <v>140</v>
      </c>
      <c r="H6719" s="160" t="s">
        <v>6392</v>
      </c>
      <c r="I6719" s="160" cm="1">
        <f t="array" ref="I6719">INDEX('2.1.trackMPD'!J:J/(24*60*60),
       MATCH(1,
             (A6719='2.1.trackMPD'!A:A)*
             (C6719='2.1.trackMPD'!D:D)*
             (D6719/10^6='2.1.trackMPD'!H:H)*
             (E6719='2.1.trackMPD'!F:F),
0))</f>
        <v>1.6078842916666667E-3</v>
      </c>
    </row>
    <row r="6720" spans="1:9" x14ac:dyDescent="0.2">
      <c r="A6720" s="160" t="s">
        <v>30</v>
      </c>
      <c r="B6720" s="160" t="s">
        <v>168</v>
      </c>
      <c r="C6720" s="160">
        <f>_xlfn.XLOOKUP(B6720,'2.1.trackMPD'!$R$7:$R$29,'2.1.trackMPD'!$T$7:$T$29)</f>
        <v>6</v>
      </c>
      <c r="D6720" s="160">
        <v>100</v>
      </c>
      <c r="E6720" s="160" t="s">
        <v>6390</v>
      </c>
      <c r="F6720" s="160" t="s">
        <v>110</v>
      </c>
      <c r="G6720" s="160" t="s">
        <v>124</v>
      </c>
      <c r="H6720" s="160" t="s">
        <v>6393</v>
      </c>
      <c r="I6720" s="160" cm="1">
        <f t="array" ref="I6720">INDEX('2.1.trackMPD'!K:K/(24*60*60),
       MATCH(1,
             (A6720='2.1.trackMPD'!A:A)*
             (C6720='2.1.trackMPD'!D:D)*
             (D6720/10^6='2.1.trackMPD'!H:H)*
             (E6720='2.1.trackMPD'!F:F),
0))</f>
        <v>0</v>
      </c>
    </row>
    <row r="6721" spans="1:9" x14ac:dyDescent="0.2">
      <c r="A6721" s="160" t="s">
        <v>30</v>
      </c>
      <c r="B6721" s="160" t="s">
        <v>168</v>
      </c>
      <c r="C6721" s="160">
        <f>_xlfn.XLOOKUP(B6721,'2.1.trackMPD'!$R$7:$R$29,'2.1.trackMPD'!$T$7:$T$29)</f>
        <v>6</v>
      </c>
      <c r="D6721" s="160">
        <v>100</v>
      </c>
      <c r="E6721" s="160" t="s">
        <v>6390</v>
      </c>
      <c r="F6721" s="160" t="s">
        <v>110</v>
      </c>
      <c r="G6721" s="160" t="s">
        <v>140</v>
      </c>
      <c r="H6721" s="160" t="s">
        <v>6393</v>
      </c>
      <c r="I6721" s="160" cm="1">
        <f t="array" ref="I6721">INDEX('2.1.trackMPD'!L:L/(24*60*60),
       MATCH(1,
             (A6721='2.1.trackMPD'!A:A)*
             (C6721='2.1.trackMPD'!D:D)*
             (D6721/10^6='2.1.trackMPD'!H:H)*
             (E6721='2.1.trackMPD'!F:F),
0))</f>
        <v>0</v>
      </c>
    </row>
    <row r="6722" spans="1:9" x14ac:dyDescent="0.2">
      <c r="A6722" s="160" t="s">
        <v>30</v>
      </c>
      <c r="B6722" s="160" t="s">
        <v>168</v>
      </c>
      <c r="C6722" s="160">
        <f>_xlfn.XLOOKUP(B6722,'2.1.trackMPD'!$R$7:$R$29,'2.1.trackMPD'!$T$7:$T$29)</f>
        <v>6</v>
      </c>
      <c r="D6722" s="160">
        <v>1000</v>
      </c>
      <c r="E6722" s="160" t="s">
        <v>6390</v>
      </c>
      <c r="F6722" s="160" t="s">
        <v>110</v>
      </c>
      <c r="G6722" s="160" t="s">
        <v>124</v>
      </c>
      <c r="H6722" s="160" t="s">
        <v>6392</v>
      </c>
      <c r="I6722" s="160" cm="1">
        <f t="array" ref="I6722">INDEX('2.1.trackMPD'!I:I/(24*60*60),
       MATCH(1,
             (A6722='2.1.trackMPD'!A:A)*
             (C6722='2.1.trackMPD'!D:D)*
             (D6722/10^6='2.1.trackMPD'!H:H)*
             (E6722='2.1.trackMPD'!F:F),
0))</f>
        <v>3.7698223321759259</v>
      </c>
    </row>
    <row r="6723" spans="1:9" x14ac:dyDescent="0.2">
      <c r="A6723" s="160" t="s">
        <v>30</v>
      </c>
      <c r="B6723" s="160" t="s">
        <v>168</v>
      </c>
      <c r="C6723" s="160">
        <f>_xlfn.XLOOKUP(B6723,'2.1.trackMPD'!$R$7:$R$29,'2.1.trackMPD'!$T$7:$T$29)</f>
        <v>6</v>
      </c>
      <c r="D6723" s="160">
        <v>1000</v>
      </c>
      <c r="E6723" s="160" t="s">
        <v>6390</v>
      </c>
      <c r="F6723" s="160" t="s">
        <v>110</v>
      </c>
      <c r="G6723" s="160" t="s">
        <v>140</v>
      </c>
      <c r="H6723" s="160" t="s">
        <v>6392</v>
      </c>
      <c r="I6723" s="160" cm="1">
        <f t="array" ref="I6723">INDEX('2.1.trackMPD'!J:J/(24*60*60),
       MATCH(1,
             (A6723='2.1.trackMPD'!A:A)*
             (C6723='2.1.trackMPD'!D:D)*
             (D6723/10^6='2.1.trackMPD'!H:H)*
             (E6723='2.1.trackMPD'!F:F),
0))</f>
        <v>5.9228616747685189E-2</v>
      </c>
    </row>
    <row r="6724" spans="1:9" x14ac:dyDescent="0.2">
      <c r="A6724" s="160" t="s">
        <v>30</v>
      </c>
      <c r="B6724" s="160" t="s">
        <v>168</v>
      </c>
      <c r="C6724" s="160">
        <f>_xlfn.XLOOKUP(B6724,'2.1.trackMPD'!$R$7:$R$29,'2.1.trackMPD'!$T$7:$T$29)</f>
        <v>6</v>
      </c>
      <c r="D6724" s="160">
        <v>1000</v>
      </c>
      <c r="E6724" s="160" t="s">
        <v>6390</v>
      </c>
      <c r="F6724" s="160" t="s">
        <v>110</v>
      </c>
      <c r="G6724" s="160" t="s">
        <v>124</v>
      </c>
      <c r="H6724" s="160" t="s">
        <v>6393</v>
      </c>
      <c r="I6724" s="160" cm="1">
        <f t="array" ref="I6724">INDEX('2.1.trackMPD'!K:K/(24*60*60),
       MATCH(1,
             (A6724='2.1.trackMPD'!A:A)*
             (C6724='2.1.trackMPD'!D:D)*
             (D6724/10^6='2.1.trackMPD'!H:H)*
             (E6724='2.1.trackMPD'!F:F),
0))</f>
        <v>0</v>
      </c>
    </row>
    <row r="6725" spans="1:9" x14ac:dyDescent="0.2">
      <c r="A6725" s="160" t="s">
        <v>30</v>
      </c>
      <c r="B6725" s="160" t="s">
        <v>168</v>
      </c>
      <c r="C6725" s="160">
        <f>_xlfn.XLOOKUP(B6725,'2.1.trackMPD'!$R$7:$R$29,'2.1.trackMPD'!$T$7:$T$29)</f>
        <v>6</v>
      </c>
      <c r="D6725" s="160">
        <v>1000</v>
      </c>
      <c r="E6725" s="160" t="s">
        <v>6390</v>
      </c>
      <c r="F6725" s="160" t="s">
        <v>110</v>
      </c>
      <c r="G6725" s="160" t="s">
        <v>140</v>
      </c>
      <c r="H6725" s="160" t="s">
        <v>6393</v>
      </c>
      <c r="I6725" s="160" cm="1">
        <f t="array" ref="I6725">INDEX('2.1.trackMPD'!L:L/(24*60*60),
       MATCH(1,
             (A6725='2.1.trackMPD'!A:A)*
             (C6725='2.1.trackMPD'!D:D)*
             (D6725/10^6='2.1.trackMPD'!H:H)*
             (E6725='2.1.trackMPD'!F:F),
0))</f>
        <v>0</v>
      </c>
    </row>
    <row r="6726" spans="1:9" x14ac:dyDescent="0.2">
      <c r="A6726" s="160" t="s">
        <v>30</v>
      </c>
      <c r="B6726" s="160" t="s">
        <v>168</v>
      </c>
      <c r="C6726" s="160">
        <f>_xlfn.XLOOKUP(B6726,'2.1.trackMPD'!$R$7:$R$29,'2.1.trackMPD'!$T$7:$T$29)</f>
        <v>6</v>
      </c>
      <c r="D6726" s="160">
        <v>5000</v>
      </c>
      <c r="E6726" s="160" t="s">
        <v>6390</v>
      </c>
      <c r="F6726" s="160" t="s">
        <v>110</v>
      </c>
      <c r="G6726" s="160" t="s">
        <v>124</v>
      </c>
      <c r="H6726" s="160" t="s">
        <v>6392</v>
      </c>
      <c r="I6726" s="160" cm="1">
        <f t="array" ref="I6726">INDEX('2.1.trackMPD'!I:I/(24*60*60),
       MATCH(1,
             (A6726='2.1.trackMPD'!A:A)*
             (C6726='2.1.trackMPD'!D:D)*
             (D6726/10^6='2.1.trackMPD'!H:H)*
             (E6726='2.1.trackMPD'!F:F),
0))</f>
        <v>58.271851724537036</v>
      </c>
    </row>
    <row r="6727" spans="1:9" x14ac:dyDescent="0.2">
      <c r="A6727" s="160" t="s">
        <v>30</v>
      </c>
      <c r="B6727" s="160" t="s">
        <v>168</v>
      </c>
      <c r="C6727" s="160">
        <f>_xlfn.XLOOKUP(B6727,'2.1.trackMPD'!$R$7:$R$29,'2.1.trackMPD'!$T$7:$T$29)</f>
        <v>6</v>
      </c>
      <c r="D6727" s="160">
        <v>5000</v>
      </c>
      <c r="E6727" s="160" t="s">
        <v>6390</v>
      </c>
      <c r="F6727" s="160" t="s">
        <v>110</v>
      </c>
      <c r="G6727" s="160" t="s">
        <v>140</v>
      </c>
      <c r="H6727" s="160" t="s">
        <v>6392</v>
      </c>
      <c r="I6727" s="160" cm="1">
        <f t="array" ref="I6727">INDEX('2.1.trackMPD'!J:J/(24*60*60),
       MATCH(1,
             (A6727='2.1.trackMPD'!A:A)*
             (C6727='2.1.trackMPD'!D:D)*
             (D6727/10^6='2.1.trackMPD'!H:H)*
             (E6727='2.1.trackMPD'!F:F),
0))</f>
        <v>0.2328630119212963</v>
      </c>
    </row>
    <row r="6728" spans="1:9" x14ac:dyDescent="0.2">
      <c r="A6728" s="160" t="s">
        <v>30</v>
      </c>
      <c r="B6728" s="160" t="s">
        <v>168</v>
      </c>
      <c r="C6728" s="160">
        <f>_xlfn.XLOOKUP(B6728,'2.1.trackMPD'!$R$7:$R$29,'2.1.trackMPD'!$T$7:$T$29)</f>
        <v>6</v>
      </c>
      <c r="D6728" s="160">
        <v>5000</v>
      </c>
      <c r="E6728" s="160" t="s">
        <v>6390</v>
      </c>
      <c r="F6728" s="160" t="s">
        <v>110</v>
      </c>
      <c r="G6728" s="160" t="s">
        <v>124</v>
      </c>
      <c r="H6728" s="160" t="s">
        <v>6393</v>
      </c>
      <c r="I6728" s="160" cm="1">
        <f t="array" ref="I6728">INDEX('2.1.trackMPD'!K:K/(24*60*60),
       MATCH(1,
             (A6728='2.1.trackMPD'!A:A)*
             (C6728='2.1.trackMPD'!D:D)*
             (D6728/10^6='2.1.trackMPD'!H:H)*
             (E6728='2.1.trackMPD'!F:F),
0))</f>
        <v>0</v>
      </c>
    </row>
    <row r="6729" spans="1:9" x14ac:dyDescent="0.2">
      <c r="A6729" s="160" t="s">
        <v>30</v>
      </c>
      <c r="B6729" s="160" t="s">
        <v>168</v>
      </c>
      <c r="C6729" s="160">
        <f>_xlfn.XLOOKUP(B6729,'2.1.trackMPD'!$R$7:$R$29,'2.1.trackMPD'!$T$7:$T$29)</f>
        <v>6</v>
      </c>
      <c r="D6729" s="160">
        <v>5000</v>
      </c>
      <c r="E6729" s="160" t="s">
        <v>6390</v>
      </c>
      <c r="F6729" s="160" t="s">
        <v>110</v>
      </c>
      <c r="G6729" s="160" t="s">
        <v>140</v>
      </c>
      <c r="H6729" s="160" t="s">
        <v>6393</v>
      </c>
      <c r="I6729" s="160" cm="1">
        <f t="array" ref="I6729">INDEX('2.1.trackMPD'!L:L/(24*60*60),
       MATCH(1,
             (A6729='2.1.trackMPD'!A:A)*
             (C6729='2.1.trackMPD'!D:D)*
             (D6729/10^6='2.1.trackMPD'!H:H)*
             (E6729='2.1.trackMPD'!F:F),
0))</f>
        <v>0</v>
      </c>
    </row>
    <row r="6730" spans="1:9" x14ac:dyDescent="0.2">
      <c r="A6730" s="160" t="s">
        <v>30</v>
      </c>
      <c r="B6730" s="160" t="s">
        <v>168</v>
      </c>
      <c r="C6730" s="160">
        <f>_xlfn.XLOOKUP(B6730,'2.1.trackMPD'!$R$7:$R$29,'2.1.trackMPD'!$T$7:$T$29)</f>
        <v>6</v>
      </c>
      <c r="D6730" s="160">
        <v>1</v>
      </c>
      <c r="E6730" s="160" t="s">
        <v>6394</v>
      </c>
      <c r="F6730" s="160" t="s">
        <v>110</v>
      </c>
      <c r="G6730" s="160" t="s">
        <v>124</v>
      </c>
      <c r="H6730" s="160" t="s">
        <v>6392</v>
      </c>
      <c r="I6730" s="160" cm="1">
        <f t="array" ref="I6730">INDEX('2.1.trackMPD'!I:I/(24*60*60),
       MATCH(1,
             (A6730='2.1.trackMPD'!A:A)*
             (C6730='2.1.trackMPD'!D:D)*
             (D6730/10^6='2.1.trackMPD'!H:H)*
             (E6730='2.1.trackMPD'!F:F),
0))</f>
        <v>6.0159310185185188E-7</v>
      </c>
    </row>
    <row r="6731" spans="1:9" x14ac:dyDescent="0.2">
      <c r="A6731" s="160" t="s">
        <v>30</v>
      </c>
      <c r="B6731" s="160" t="s">
        <v>168</v>
      </c>
      <c r="C6731" s="160">
        <f>_xlfn.XLOOKUP(B6731,'2.1.trackMPD'!$R$7:$R$29,'2.1.trackMPD'!$T$7:$T$29)</f>
        <v>6</v>
      </c>
      <c r="D6731" s="160">
        <v>1</v>
      </c>
      <c r="E6731" s="160" t="s">
        <v>6394</v>
      </c>
      <c r="F6731" s="160" t="s">
        <v>110</v>
      </c>
      <c r="G6731" s="160" t="s">
        <v>140</v>
      </c>
      <c r="H6731" s="160" t="s">
        <v>6392</v>
      </c>
      <c r="I6731" s="160" cm="1">
        <f t="array" ref="I6731">INDEX('2.1.trackMPD'!J:J/(24*60*60),
       MATCH(1,
             (A6731='2.1.trackMPD'!A:A)*
             (C6731='2.1.trackMPD'!D:D)*
             (D6731/10^6='2.1.trackMPD'!H:H)*
             (E6731='2.1.trackMPD'!F:F),
0))</f>
        <v>9.2396482407407414E-6</v>
      </c>
    </row>
    <row r="6732" spans="1:9" x14ac:dyDescent="0.2">
      <c r="A6732" s="160" t="s">
        <v>30</v>
      </c>
      <c r="B6732" s="160" t="s">
        <v>168</v>
      </c>
      <c r="C6732" s="160">
        <f>_xlfn.XLOOKUP(B6732,'2.1.trackMPD'!$R$7:$R$29,'2.1.trackMPD'!$T$7:$T$29)</f>
        <v>6</v>
      </c>
      <c r="D6732" s="160">
        <v>1</v>
      </c>
      <c r="E6732" s="160" t="s">
        <v>6394</v>
      </c>
      <c r="F6732" s="160" t="s">
        <v>110</v>
      </c>
      <c r="G6732" s="160" t="s">
        <v>124</v>
      </c>
      <c r="H6732" s="160" t="s">
        <v>6393</v>
      </c>
      <c r="I6732" s="160" cm="1">
        <f t="array" ref="I6732">INDEX('2.1.trackMPD'!K:K/(24*60*60),
       MATCH(1,
             (A6732='2.1.trackMPD'!A:A)*
             (C6732='2.1.trackMPD'!D:D)*
             (D6732/10^6='2.1.trackMPD'!H:H)*
             (E6732='2.1.trackMPD'!F:F),
0))</f>
        <v>3.5438356481481482E-7</v>
      </c>
    </row>
    <row r="6733" spans="1:9" x14ac:dyDescent="0.2">
      <c r="A6733" s="160" t="s">
        <v>30</v>
      </c>
      <c r="B6733" s="160" t="s">
        <v>168</v>
      </c>
      <c r="C6733" s="160">
        <f>_xlfn.XLOOKUP(B6733,'2.1.trackMPD'!$R$7:$R$29,'2.1.trackMPD'!$T$7:$T$29)</f>
        <v>6</v>
      </c>
      <c r="D6733" s="160">
        <v>1</v>
      </c>
      <c r="E6733" s="160" t="s">
        <v>6394</v>
      </c>
      <c r="F6733" s="160" t="s">
        <v>110</v>
      </c>
      <c r="G6733" s="160" t="s">
        <v>140</v>
      </c>
      <c r="H6733" s="160" t="s">
        <v>6393</v>
      </c>
      <c r="I6733" s="160" cm="1">
        <f t="array" ref="I6733">INDEX('2.1.trackMPD'!L:L/(24*60*60),
       MATCH(1,
             (A6733='2.1.trackMPD'!A:A)*
             (C6733='2.1.trackMPD'!D:D)*
             (D6733/10^6='2.1.trackMPD'!H:H)*
             (E6733='2.1.trackMPD'!F:F),
0))</f>
        <v>1.8518518518518519E-6</v>
      </c>
    </row>
    <row r="6734" spans="1:9" x14ac:dyDescent="0.2">
      <c r="A6734" s="160" t="s">
        <v>30</v>
      </c>
      <c r="B6734" s="160" t="s">
        <v>168</v>
      </c>
      <c r="C6734" s="160">
        <f>_xlfn.XLOOKUP(B6734,'2.1.trackMPD'!$R$7:$R$29,'2.1.trackMPD'!$T$7:$T$29)</f>
        <v>6</v>
      </c>
      <c r="D6734" s="160">
        <v>10</v>
      </c>
      <c r="E6734" s="160" t="s">
        <v>6394</v>
      </c>
      <c r="F6734" s="160" t="s">
        <v>110</v>
      </c>
      <c r="G6734" s="160" t="s">
        <v>124</v>
      </c>
      <c r="H6734" s="160" t="s">
        <v>6392</v>
      </c>
      <c r="I6734" s="160" cm="1">
        <f t="array" ref="I6734">INDEX('2.1.trackMPD'!I:I/(24*60*60),
       MATCH(1,
             (A6734='2.1.trackMPD'!A:A)*
             (C6734='2.1.trackMPD'!D:D)*
             (D6734/10^6='2.1.trackMPD'!H:H)*
             (E6734='2.1.trackMPD'!F:F),
0))</f>
        <v>1.3299796111111112E-5</v>
      </c>
    </row>
    <row r="6735" spans="1:9" x14ac:dyDescent="0.2">
      <c r="A6735" s="160" t="s">
        <v>30</v>
      </c>
      <c r="B6735" s="160" t="s">
        <v>168</v>
      </c>
      <c r="C6735" s="160">
        <f>_xlfn.XLOOKUP(B6735,'2.1.trackMPD'!$R$7:$R$29,'2.1.trackMPD'!$T$7:$T$29)</f>
        <v>6</v>
      </c>
      <c r="D6735" s="160">
        <v>10</v>
      </c>
      <c r="E6735" s="160" t="s">
        <v>6394</v>
      </c>
      <c r="F6735" s="160" t="s">
        <v>110</v>
      </c>
      <c r="G6735" s="160" t="s">
        <v>140</v>
      </c>
      <c r="H6735" s="160" t="s">
        <v>6392</v>
      </c>
      <c r="I6735" s="160" cm="1">
        <f t="array" ref="I6735">INDEX('2.1.trackMPD'!J:J/(24*60*60),
       MATCH(1,
             (A6735='2.1.trackMPD'!A:A)*
             (C6735='2.1.trackMPD'!D:D)*
             (D6735/10^6='2.1.trackMPD'!H:H)*
             (E6735='2.1.trackMPD'!F:F),
0))</f>
        <v>5.5052842002314816E-5</v>
      </c>
    </row>
    <row r="6736" spans="1:9" x14ac:dyDescent="0.2">
      <c r="A6736" s="160" t="s">
        <v>30</v>
      </c>
      <c r="B6736" s="160" t="s">
        <v>168</v>
      </c>
      <c r="C6736" s="160">
        <f>_xlfn.XLOOKUP(B6736,'2.1.trackMPD'!$R$7:$R$29,'2.1.trackMPD'!$T$7:$T$29)</f>
        <v>6</v>
      </c>
      <c r="D6736" s="160">
        <v>10</v>
      </c>
      <c r="E6736" s="160" t="s">
        <v>6394</v>
      </c>
      <c r="F6736" s="160" t="s">
        <v>110</v>
      </c>
      <c r="G6736" s="160" t="s">
        <v>124</v>
      </c>
      <c r="H6736" s="160" t="s">
        <v>6393</v>
      </c>
      <c r="I6736" s="160" cm="1">
        <f t="array" ref="I6736">INDEX('2.1.trackMPD'!K:K/(24*60*60),
       MATCH(1,
             (A6736='2.1.trackMPD'!A:A)*
             (C6736='2.1.trackMPD'!D:D)*
             (D6736/10^6='2.1.trackMPD'!H:H)*
             (E6736='2.1.trackMPD'!F:F),
0))</f>
        <v>0</v>
      </c>
    </row>
    <row r="6737" spans="1:9" x14ac:dyDescent="0.2">
      <c r="A6737" s="160" t="s">
        <v>30</v>
      </c>
      <c r="B6737" s="160" t="s">
        <v>168</v>
      </c>
      <c r="C6737" s="160">
        <f>_xlfn.XLOOKUP(B6737,'2.1.trackMPD'!$R$7:$R$29,'2.1.trackMPD'!$T$7:$T$29)</f>
        <v>6</v>
      </c>
      <c r="D6737" s="160">
        <v>10</v>
      </c>
      <c r="E6737" s="160" t="s">
        <v>6394</v>
      </c>
      <c r="F6737" s="160" t="s">
        <v>110</v>
      </c>
      <c r="G6737" s="160" t="s">
        <v>140</v>
      </c>
      <c r="H6737" s="160" t="s">
        <v>6393</v>
      </c>
      <c r="I6737" s="160" cm="1">
        <f t="array" ref="I6737">INDEX('2.1.trackMPD'!L:L/(24*60*60),
       MATCH(1,
             (A6737='2.1.trackMPD'!A:A)*
             (C6737='2.1.trackMPD'!D:D)*
             (D6737/10^6='2.1.trackMPD'!H:H)*
             (E6737='2.1.trackMPD'!F:F),
0))</f>
        <v>7.1963155092592586E-7</v>
      </c>
    </row>
    <row r="6738" spans="1:9" x14ac:dyDescent="0.2">
      <c r="A6738" s="160" t="s">
        <v>30</v>
      </c>
      <c r="B6738" s="160" t="s">
        <v>168</v>
      </c>
      <c r="C6738" s="160">
        <f>_xlfn.XLOOKUP(B6738,'2.1.trackMPD'!$R$7:$R$29,'2.1.trackMPD'!$T$7:$T$29)</f>
        <v>6</v>
      </c>
      <c r="D6738" s="160">
        <v>100</v>
      </c>
      <c r="E6738" s="160" t="s">
        <v>6394</v>
      </c>
      <c r="F6738" s="160" t="s">
        <v>110</v>
      </c>
      <c r="G6738" s="160" t="s">
        <v>124</v>
      </c>
      <c r="H6738" s="160" t="s">
        <v>6392</v>
      </c>
      <c r="I6738" s="160" cm="1">
        <f t="array" ref="I6738">INDEX('2.1.trackMPD'!I:I/(24*60*60),
       MATCH(1,
             (A6738='2.1.trackMPD'!A:A)*
             (C6738='2.1.trackMPD'!D:D)*
             (D6738/10^6='2.1.trackMPD'!H:H)*
             (E6738='2.1.trackMPD'!F:F),
0))</f>
        <v>2.461078412037037E-2</v>
      </c>
    </row>
    <row r="6739" spans="1:9" x14ac:dyDescent="0.2">
      <c r="A6739" s="160" t="s">
        <v>30</v>
      </c>
      <c r="B6739" s="160" t="s">
        <v>168</v>
      </c>
      <c r="C6739" s="160">
        <f>_xlfn.XLOOKUP(B6739,'2.1.trackMPD'!$R$7:$R$29,'2.1.trackMPD'!$T$7:$T$29)</f>
        <v>6</v>
      </c>
      <c r="D6739" s="160">
        <v>100</v>
      </c>
      <c r="E6739" s="160" t="s">
        <v>6394</v>
      </c>
      <c r="F6739" s="160" t="s">
        <v>110</v>
      </c>
      <c r="G6739" s="160" t="s">
        <v>140</v>
      </c>
      <c r="H6739" s="160" t="s">
        <v>6392</v>
      </c>
      <c r="I6739" s="160" cm="1">
        <f t="array" ref="I6739">INDEX('2.1.trackMPD'!J:J/(24*60*60),
       MATCH(1,
             (A6739='2.1.trackMPD'!A:A)*
             (C6739='2.1.trackMPD'!D:D)*
             (D6739/10^6='2.1.trackMPD'!H:H)*
             (E6739='2.1.trackMPD'!F:F),
0))</f>
        <v>4.7587979768518515E-3</v>
      </c>
    </row>
    <row r="6740" spans="1:9" x14ac:dyDescent="0.2">
      <c r="A6740" s="160" t="s">
        <v>30</v>
      </c>
      <c r="B6740" s="160" t="s">
        <v>168</v>
      </c>
      <c r="C6740" s="160">
        <f>_xlfn.XLOOKUP(B6740,'2.1.trackMPD'!$R$7:$R$29,'2.1.trackMPD'!$T$7:$T$29)</f>
        <v>6</v>
      </c>
      <c r="D6740" s="160">
        <v>100</v>
      </c>
      <c r="E6740" s="160" t="s">
        <v>6394</v>
      </c>
      <c r="F6740" s="160" t="s">
        <v>110</v>
      </c>
      <c r="G6740" s="160" t="s">
        <v>124</v>
      </c>
      <c r="H6740" s="160" t="s">
        <v>6393</v>
      </c>
      <c r="I6740" s="160" cm="1">
        <f t="array" ref="I6740">INDEX('2.1.trackMPD'!K:K/(24*60*60),
       MATCH(1,
             (A6740='2.1.trackMPD'!A:A)*
             (C6740='2.1.trackMPD'!D:D)*
             (D6740/10^6='2.1.trackMPD'!H:H)*
             (E6740='2.1.trackMPD'!F:F),
0))</f>
        <v>0</v>
      </c>
    </row>
    <row r="6741" spans="1:9" x14ac:dyDescent="0.2">
      <c r="A6741" s="160" t="s">
        <v>30</v>
      </c>
      <c r="B6741" s="160" t="s">
        <v>168</v>
      </c>
      <c r="C6741" s="160">
        <f>_xlfn.XLOOKUP(B6741,'2.1.trackMPD'!$R$7:$R$29,'2.1.trackMPD'!$T$7:$T$29)</f>
        <v>6</v>
      </c>
      <c r="D6741" s="160">
        <v>100</v>
      </c>
      <c r="E6741" s="160" t="s">
        <v>6394</v>
      </c>
      <c r="F6741" s="160" t="s">
        <v>110</v>
      </c>
      <c r="G6741" s="160" t="s">
        <v>140</v>
      </c>
      <c r="H6741" s="160" t="s">
        <v>6393</v>
      </c>
      <c r="I6741" s="160" cm="1">
        <f t="array" ref="I6741">INDEX('2.1.trackMPD'!L:L/(24*60*60),
       MATCH(1,
             (A6741='2.1.trackMPD'!A:A)*
             (C6741='2.1.trackMPD'!D:D)*
             (D6741/10^6='2.1.trackMPD'!H:H)*
             (E6741='2.1.trackMPD'!F:F),
0))</f>
        <v>0</v>
      </c>
    </row>
    <row r="6742" spans="1:9" x14ac:dyDescent="0.2">
      <c r="A6742" s="160" t="s">
        <v>30</v>
      </c>
      <c r="B6742" s="160" t="s">
        <v>168</v>
      </c>
      <c r="C6742" s="160">
        <f>_xlfn.XLOOKUP(B6742,'2.1.trackMPD'!$R$7:$R$29,'2.1.trackMPD'!$T$7:$T$29)</f>
        <v>6</v>
      </c>
      <c r="D6742" s="160">
        <v>1000</v>
      </c>
      <c r="E6742" s="160" t="s">
        <v>6394</v>
      </c>
      <c r="F6742" s="160" t="s">
        <v>110</v>
      </c>
      <c r="G6742" s="160" t="s">
        <v>124</v>
      </c>
      <c r="H6742" s="160" t="s">
        <v>6392</v>
      </c>
      <c r="I6742" s="160" cm="1">
        <f t="array" ref="I6742">INDEX('2.1.trackMPD'!I:I/(24*60*60),
       MATCH(1,
             (A6742='2.1.trackMPD'!A:A)*
             (C6742='2.1.trackMPD'!D:D)*
             (D6742/10^6='2.1.trackMPD'!H:H)*
             (E6742='2.1.trackMPD'!F:F),
0))</f>
        <v>3.0701569791666667</v>
      </c>
    </row>
    <row r="6743" spans="1:9" x14ac:dyDescent="0.2">
      <c r="A6743" s="160" t="s">
        <v>30</v>
      </c>
      <c r="B6743" s="160" t="s">
        <v>168</v>
      </c>
      <c r="C6743" s="160">
        <f>_xlfn.XLOOKUP(B6743,'2.1.trackMPD'!$R$7:$R$29,'2.1.trackMPD'!$T$7:$T$29)</f>
        <v>6</v>
      </c>
      <c r="D6743" s="160">
        <v>1000</v>
      </c>
      <c r="E6743" s="160" t="s">
        <v>6394</v>
      </c>
      <c r="F6743" s="160" t="s">
        <v>110</v>
      </c>
      <c r="G6743" s="160" t="s">
        <v>140</v>
      </c>
      <c r="H6743" s="160" t="s">
        <v>6392</v>
      </c>
      <c r="I6743" s="160" cm="1">
        <f t="array" ref="I6743">INDEX('2.1.trackMPD'!J:J/(24*60*60),
       MATCH(1,
             (A6743='2.1.trackMPD'!A:A)*
             (C6743='2.1.trackMPD'!D:D)*
             (D6743/10^6='2.1.trackMPD'!H:H)*
             (E6743='2.1.trackMPD'!F:F),
0))</f>
        <v>5.3450457430555556E-2</v>
      </c>
    </row>
    <row r="6744" spans="1:9" x14ac:dyDescent="0.2">
      <c r="A6744" s="160" t="s">
        <v>30</v>
      </c>
      <c r="B6744" s="160" t="s">
        <v>168</v>
      </c>
      <c r="C6744" s="160">
        <f>_xlfn.XLOOKUP(B6744,'2.1.trackMPD'!$R$7:$R$29,'2.1.trackMPD'!$T$7:$T$29)</f>
        <v>6</v>
      </c>
      <c r="D6744" s="160">
        <v>1000</v>
      </c>
      <c r="E6744" s="160" t="s">
        <v>6394</v>
      </c>
      <c r="F6744" s="160" t="s">
        <v>110</v>
      </c>
      <c r="G6744" s="160" t="s">
        <v>124</v>
      </c>
      <c r="H6744" s="160" t="s">
        <v>6393</v>
      </c>
      <c r="I6744" s="160" cm="1">
        <f t="array" ref="I6744">INDEX('2.1.trackMPD'!K:K/(24*60*60),
       MATCH(1,
             (A6744='2.1.trackMPD'!A:A)*
             (C6744='2.1.trackMPD'!D:D)*
             (D6744/10^6='2.1.trackMPD'!H:H)*
             (E6744='2.1.trackMPD'!F:F),
0))</f>
        <v>0</v>
      </c>
    </row>
    <row r="6745" spans="1:9" x14ac:dyDescent="0.2">
      <c r="A6745" s="160" t="s">
        <v>30</v>
      </c>
      <c r="B6745" s="160" t="s">
        <v>168</v>
      </c>
      <c r="C6745" s="160">
        <f>_xlfn.XLOOKUP(B6745,'2.1.trackMPD'!$R$7:$R$29,'2.1.trackMPD'!$T$7:$T$29)</f>
        <v>6</v>
      </c>
      <c r="D6745" s="160">
        <v>1000</v>
      </c>
      <c r="E6745" s="160" t="s">
        <v>6394</v>
      </c>
      <c r="F6745" s="160" t="s">
        <v>110</v>
      </c>
      <c r="G6745" s="160" t="s">
        <v>140</v>
      </c>
      <c r="H6745" s="160" t="s">
        <v>6393</v>
      </c>
      <c r="I6745" s="160" cm="1">
        <f t="array" ref="I6745">INDEX('2.1.trackMPD'!L:L/(24*60*60),
       MATCH(1,
             (A6745='2.1.trackMPD'!A:A)*
             (C6745='2.1.trackMPD'!D:D)*
             (D6745/10^6='2.1.trackMPD'!H:H)*
             (E6745='2.1.trackMPD'!F:F),
0))</f>
        <v>0</v>
      </c>
    </row>
    <row r="6746" spans="1:9" x14ac:dyDescent="0.2">
      <c r="A6746" s="160" t="s">
        <v>30</v>
      </c>
      <c r="B6746" s="160" t="s">
        <v>168</v>
      </c>
      <c r="C6746" s="160">
        <f>_xlfn.XLOOKUP(B6746,'2.1.trackMPD'!$R$7:$R$29,'2.1.trackMPD'!$T$7:$T$29)</f>
        <v>6</v>
      </c>
      <c r="D6746" s="160">
        <v>5000</v>
      </c>
      <c r="E6746" s="160" t="s">
        <v>6394</v>
      </c>
      <c r="F6746" s="160" t="s">
        <v>110</v>
      </c>
      <c r="G6746" s="160" t="s">
        <v>124</v>
      </c>
      <c r="H6746" s="160" t="s">
        <v>6392</v>
      </c>
      <c r="I6746" s="160" cm="1">
        <f t="array" ref="I6746">INDEX('2.1.trackMPD'!I:I/(24*60*60),
       MATCH(1,
             (A6746='2.1.trackMPD'!A:A)*
             (C6746='2.1.trackMPD'!D:D)*
             (D6746/10^6='2.1.trackMPD'!H:H)*
             (E6746='2.1.trackMPD'!F:F),
0))</f>
        <v>17.966330706018518</v>
      </c>
    </row>
    <row r="6747" spans="1:9" x14ac:dyDescent="0.2">
      <c r="A6747" s="160" t="s">
        <v>30</v>
      </c>
      <c r="B6747" s="160" t="s">
        <v>168</v>
      </c>
      <c r="C6747" s="160">
        <f>_xlfn.XLOOKUP(B6747,'2.1.trackMPD'!$R$7:$R$29,'2.1.trackMPD'!$T$7:$T$29)</f>
        <v>6</v>
      </c>
      <c r="D6747" s="160">
        <v>5000</v>
      </c>
      <c r="E6747" s="160" t="s">
        <v>6394</v>
      </c>
      <c r="F6747" s="160" t="s">
        <v>110</v>
      </c>
      <c r="G6747" s="160" t="s">
        <v>140</v>
      </c>
      <c r="H6747" s="160" t="s">
        <v>6392</v>
      </c>
      <c r="I6747" s="160" cm="1">
        <f t="array" ref="I6747">INDEX('2.1.trackMPD'!J:J/(24*60*60),
       MATCH(1,
             (A6747='2.1.trackMPD'!A:A)*
             (C6747='2.1.trackMPD'!D:D)*
             (D6747/10^6='2.1.trackMPD'!H:H)*
             (E6747='2.1.trackMPD'!F:F),
0))</f>
        <v>0.1293006886574074</v>
      </c>
    </row>
    <row r="6748" spans="1:9" x14ac:dyDescent="0.2">
      <c r="A6748" s="160" t="s">
        <v>30</v>
      </c>
      <c r="B6748" s="160" t="s">
        <v>168</v>
      </c>
      <c r="C6748" s="160">
        <f>_xlfn.XLOOKUP(B6748,'2.1.trackMPD'!$R$7:$R$29,'2.1.trackMPD'!$T$7:$T$29)</f>
        <v>6</v>
      </c>
      <c r="D6748" s="160">
        <v>5000</v>
      </c>
      <c r="E6748" s="160" t="s">
        <v>6394</v>
      </c>
      <c r="F6748" s="160" t="s">
        <v>110</v>
      </c>
      <c r="G6748" s="160" t="s">
        <v>124</v>
      </c>
      <c r="H6748" s="160" t="s">
        <v>6393</v>
      </c>
      <c r="I6748" s="160" cm="1">
        <f t="array" ref="I6748">INDEX('2.1.trackMPD'!K:K/(24*60*60),
       MATCH(1,
             (A6748='2.1.trackMPD'!A:A)*
             (C6748='2.1.trackMPD'!D:D)*
             (D6748/10^6='2.1.trackMPD'!H:H)*
             (E6748='2.1.trackMPD'!F:F),
0))</f>
        <v>0</v>
      </c>
    </row>
    <row r="6749" spans="1:9" x14ac:dyDescent="0.2">
      <c r="A6749" s="160" t="s">
        <v>30</v>
      </c>
      <c r="B6749" s="160" t="s">
        <v>168</v>
      </c>
      <c r="C6749" s="160">
        <f>_xlfn.XLOOKUP(B6749,'2.1.trackMPD'!$R$7:$R$29,'2.1.trackMPD'!$T$7:$T$29)</f>
        <v>6</v>
      </c>
      <c r="D6749" s="160">
        <v>5000</v>
      </c>
      <c r="E6749" s="160" t="s">
        <v>6394</v>
      </c>
      <c r="F6749" s="160" t="s">
        <v>110</v>
      </c>
      <c r="G6749" s="160" t="s">
        <v>140</v>
      </c>
      <c r="H6749" s="160" t="s">
        <v>6393</v>
      </c>
      <c r="I6749" s="160" cm="1">
        <f t="array" ref="I6749">INDEX('2.1.trackMPD'!L:L/(24*60*60),
       MATCH(1,
             (A6749='2.1.trackMPD'!A:A)*
             (C6749='2.1.trackMPD'!D:D)*
             (D6749/10^6='2.1.trackMPD'!H:H)*
             (E6749='2.1.trackMPD'!F:F),
0))</f>
        <v>0</v>
      </c>
    </row>
    <row r="6750" spans="1:9" x14ac:dyDescent="0.2">
      <c r="A6750" s="160" t="s">
        <v>30</v>
      </c>
      <c r="B6750" s="160" t="s">
        <v>168</v>
      </c>
      <c r="C6750" s="160">
        <f>_xlfn.XLOOKUP(B6750,'2.1.trackMPD'!$R$7:$R$29,'2.1.trackMPD'!$T$7:$T$29)</f>
        <v>6</v>
      </c>
      <c r="D6750" s="160">
        <v>1</v>
      </c>
      <c r="E6750" s="160" t="s">
        <v>6395</v>
      </c>
      <c r="F6750" s="160" t="s">
        <v>110</v>
      </c>
      <c r="G6750" s="160" t="s">
        <v>124</v>
      </c>
      <c r="H6750" s="160" t="s">
        <v>6392</v>
      </c>
      <c r="I6750" s="160" t="e" cm="1">
        <f t="array" ref="I6750">INDEX('2.1.trackMPD'!I:I/(24*60*60),
       MATCH(1,
             (A6750='2.1.trackMPD'!A:A)*
             (C6750='2.1.trackMPD'!D:D)*
             (D6750/10^6='2.1.trackMPD'!H:H)*
             (E6750='2.1.trackMPD'!F:F),
0))</f>
        <v>#N/A</v>
      </c>
    </row>
    <row r="6751" spans="1:9" x14ac:dyDescent="0.2">
      <c r="A6751" s="160" t="s">
        <v>30</v>
      </c>
      <c r="B6751" s="160" t="s">
        <v>168</v>
      </c>
      <c r="C6751" s="160">
        <f>_xlfn.XLOOKUP(B6751,'2.1.trackMPD'!$R$7:$R$29,'2.1.trackMPD'!$T$7:$T$29)</f>
        <v>6</v>
      </c>
      <c r="D6751" s="160">
        <v>1</v>
      </c>
      <c r="E6751" s="160" t="s">
        <v>6395</v>
      </c>
      <c r="F6751" s="160" t="s">
        <v>110</v>
      </c>
      <c r="G6751" s="160" t="s">
        <v>140</v>
      </c>
      <c r="H6751" s="160" t="s">
        <v>6392</v>
      </c>
      <c r="I6751" s="160" t="e" cm="1">
        <f t="array" ref="I6751">INDEX('2.1.trackMPD'!J:J/(24*60*60),
       MATCH(1,
             (A6751='2.1.trackMPD'!A:A)*
             (C6751='2.1.trackMPD'!D:D)*
             (D6751/10^6='2.1.trackMPD'!H:H)*
             (E6751='2.1.trackMPD'!F:F),
0))</f>
        <v>#N/A</v>
      </c>
    </row>
    <row r="6752" spans="1:9" x14ac:dyDescent="0.2">
      <c r="A6752" s="160" t="s">
        <v>30</v>
      </c>
      <c r="B6752" s="160" t="s">
        <v>168</v>
      </c>
      <c r="C6752" s="160">
        <f>_xlfn.XLOOKUP(B6752,'2.1.trackMPD'!$R$7:$R$29,'2.1.trackMPD'!$T$7:$T$29)</f>
        <v>6</v>
      </c>
      <c r="D6752" s="160">
        <v>1</v>
      </c>
      <c r="E6752" s="160" t="s">
        <v>6395</v>
      </c>
      <c r="F6752" s="160" t="s">
        <v>110</v>
      </c>
      <c r="G6752" s="160" t="s">
        <v>124</v>
      </c>
      <c r="H6752" s="160" t="s">
        <v>6393</v>
      </c>
      <c r="I6752" s="160" t="e" cm="1">
        <f t="array" ref="I6752">INDEX('2.1.trackMPD'!K:K/(24*60*60),
       MATCH(1,
             (A6752='2.1.trackMPD'!A:A)*
             (C6752='2.1.trackMPD'!D:D)*
             (D6752/10^6='2.1.trackMPD'!H:H)*
             (E6752='2.1.trackMPD'!F:F),
0))</f>
        <v>#N/A</v>
      </c>
    </row>
    <row r="6753" spans="1:9" x14ac:dyDescent="0.2">
      <c r="A6753" s="160" t="s">
        <v>30</v>
      </c>
      <c r="B6753" s="160" t="s">
        <v>168</v>
      </c>
      <c r="C6753" s="160">
        <f>_xlfn.XLOOKUP(B6753,'2.1.trackMPD'!$R$7:$R$29,'2.1.trackMPD'!$T$7:$T$29)</f>
        <v>6</v>
      </c>
      <c r="D6753" s="160">
        <v>1</v>
      </c>
      <c r="E6753" s="160" t="s">
        <v>6395</v>
      </c>
      <c r="F6753" s="160" t="s">
        <v>110</v>
      </c>
      <c r="G6753" s="160" t="s">
        <v>140</v>
      </c>
      <c r="H6753" s="160" t="s">
        <v>6393</v>
      </c>
      <c r="I6753" s="160" t="e" cm="1">
        <f t="array" ref="I6753">INDEX('2.1.trackMPD'!L:L/(24*60*60),
       MATCH(1,
             (A6753='2.1.trackMPD'!A:A)*
             (C6753='2.1.trackMPD'!D:D)*
             (D6753/10^6='2.1.trackMPD'!H:H)*
             (E6753='2.1.trackMPD'!F:F),
0))</f>
        <v>#N/A</v>
      </c>
    </row>
    <row r="6754" spans="1:9" x14ac:dyDescent="0.2">
      <c r="A6754" s="160" t="s">
        <v>30</v>
      </c>
      <c r="B6754" s="160" t="s">
        <v>168</v>
      </c>
      <c r="C6754" s="160">
        <f>_xlfn.XLOOKUP(B6754,'2.1.trackMPD'!$R$7:$R$29,'2.1.trackMPD'!$T$7:$T$29)</f>
        <v>6</v>
      </c>
      <c r="D6754" s="160">
        <v>10</v>
      </c>
      <c r="E6754" s="160" t="s">
        <v>6395</v>
      </c>
      <c r="F6754" s="160" t="s">
        <v>110</v>
      </c>
      <c r="G6754" s="160" t="s">
        <v>124</v>
      </c>
      <c r="H6754" s="160" t="s">
        <v>6392</v>
      </c>
      <c r="I6754" s="160" t="e" cm="1">
        <f t="array" ref="I6754">INDEX('2.1.trackMPD'!I:I/(24*60*60),
       MATCH(1,
             (A6754='2.1.trackMPD'!A:A)*
             (C6754='2.1.trackMPD'!D:D)*
             (D6754/10^6='2.1.trackMPD'!H:H)*
             (E6754='2.1.trackMPD'!F:F),
0))</f>
        <v>#N/A</v>
      </c>
    </row>
    <row r="6755" spans="1:9" x14ac:dyDescent="0.2">
      <c r="A6755" s="160" t="s">
        <v>30</v>
      </c>
      <c r="B6755" s="160" t="s">
        <v>168</v>
      </c>
      <c r="C6755" s="160">
        <f>_xlfn.XLOOKUP(B6755,'2.1.trackMPD'!$R$7:$R$29,'2.1.trackMPD'!$T$7:$T$29)</f>
        <v>6</v>
      </c>
      <c r="D6755" s="160">
        <v>10</v>
      </c>
      <c r="E6755" s="160" t="s">
        <v>6395</v>
      </c>
      <c r="F6755" s="160" t="s">
        <v>110</v>
      </c>
      <c r="G6755" s="160" t="s">
        <v>140</v>
      </c>
      <c r="H6755" s="160" t="s">
        <v>6392</v>
      </c>
      <c r="I6755" s="160" t="e" cm="1">
        <f t="array" ref="I6755">INDEX('2.1.trackMPD'!J:J/(24*60*60),
       MATCH(1,
             (A6755='2.1.trackMPD'!A:A)*
             (C6755='2.1.trackMPD'!D:D)*
             (D6755/10^6='2.1.trackMPD'!H:H)*
             (E6755='2.1.trackMPD'!F:F),
0))</f>
        <v>#N/A</v>
      </c>
    </row>
    <row r="6756" spans="1:9" x14ac:dyDescent="0.2">
      <c r="A6756" s="160" t="s">
        <v>30</v>
      </c>
      <c r="B6756" s="160" t="s">
        <v>168</v>
      </c>
      <c r="C6756" s="160">
        <f>_xlfn.XLOOKUP(B6756,'2.1.trackMPD'!$R$7:$R$29,'2.1.trackMPD'!$T$7:$T$29)</f>
        <v>6</v>
      </c>
      <c r="D6756" s="160">
        <v>10</v>
      </c>
      <c r="E6756" s="160" t="s">
        <v>6395</v>
      </c>
      <c r="F6756" s="160" t="s">
        <v>110</v>
      </c>
      <c r="G6756" s="160" t="s">
        <v>124</v>
      </c>
      <c r="H6756" s="160" t="s">
        <v>6393</v>
      </c>
      <c r="I6756" s="160" t="e" cm="1">
        <f t="array" ref="I6756">INDEX('2.1.trackMPD'!K:K/(24*60*60),
       MATCH(1,
             (A6756='2.1.trackMPD'!A:A)*
             (C6756='2.1.trackMPD'!D:D)*
             (D6756/10^6='2.1.trackMPD'!H:H)*
             (E6756='2.1.trackMPD'!F:F),
0))</f>
        <v>#N/A</v>
      </c>
    </row>
    <row r="6757" spans="1:9" x14ac:dyDescent="0.2">
      <c r="A6757" s="160" t="s">
        <v>30</v>
      </c>
      <c r="B6757" s="160" t="s">
        <v>168</v>
      </c>
      <c r="C6757" s="160">
        <f>_xlfn.XLOOKUP(B6757,'2.1.trackMPD'!$R$7:$R$29,'2.1.trackMPD'!$T$7:$T$29)</f>
        <v>6</v>
      </c>
      <c r="D6757" s="160">
        <v>10</v>
      </c>
      <c r="E6757" s="160" t="s">
        <v>6395</v>
      </c>
      <c r="F6757" s="160" t="s">
        <v>110</v>
      </c>
      <c r="G6757" s="160" t="s">
        <v>140</v>
      </c>
      <c r="H6757" s="160" t="s">
        <v>6393</v>
      </c>
      <c r="I6757" s="160" t="e" cm="1">
        <f t="array" ref="I6757">INDEX('2.1.trackMPD'!L:L/(24*60*60),
       MATCH(1,
             (A6757='2.1.trackMPD'!A:A)*
             (C6757='2.1.trackMPD'!D:D)*
             (D6757/10^6='2.1.trackMPD'!H:H)*
             (E6757='2.1.trackMPD'!F:F),
0))</f>
        <v>#N/A</v>
      </c>
    </row>
    <row r="6758" spans="1:9" x14ac:dyDescent="0.2">
      <c r="A6758" s="160" t="s">
        <v>30</v>
      </c>
      <c r="B6758" s="160" t="s">
        <v>168</v>
      </c>
      <c r="C6758" s="160">
        <f>_xlfn.XLOOKUP(B6758,'2.1.trackMPD'!$R$7:$R$29,'2.1.trackMPD'!$T$7:$T$29)</f>
        <v>6</v>
      </c>
      <c r="D6758" s="160">
        <v>100</v>
      </c>
      <c r="E6758" s="160" t="s">
        <v>6395</v>
      </c>
      <c r="F6758" s="160" t="s">
        <v>110</v>
      </c>
      <c r="G6758" s="160" t="s">
        <v>124</v>
      </c>
      <c r="H6758" s="160" t="s">
        <v>6392</v>
      </c>
      <c r="I6758" s="160" t="e" cm="1">
        <f t="array" ref="I6758">INDEX('2.1.trackMPD'!I:I/(24*60*60),
       MATCH(1,
             (A6758='2.1.trackMPD'!A:A)*
             (C6758='2.1.trackMPD'!D:D)*
             (D6758/10^6='2.1.trackMPD'!H:H)*
             (E6758='2.1.trackMPD'!F:F),
0))</f>
        <v>#N/A</v>
      </c>
    </row>
    <row r="6759" spans="1:9" x14ac:dyDescent="0.2">
      <c r="A6759" s="160" t="s">
        <v>30</v>
      </c>
      <c r="B6759" s="160" t="s">
        <v>168</v>
      </c>
      <c r="C6759" s="160">
        <f>_xlfn.XLOOKUP(B6759,'2.1.trackMPD'!$R$7:$R$29,'2.1.trackMPD'!$T$7:$T$29)</f>
        <v>6</v>
      </c>
      <c r="D6759" s="160">
        <v>100</v>
      </c>
      <c r="E6759" s="160" t="s">
        <v>6395</v>
      </c>
      <c r="F6759" s="160" t="s">
        <v>110</v>
      </c>
      <c r="G6759" s="160" t="s">
        <v>140</v>
      </c>
      <c r="H6759" s="160" t="s">
        <v>6392</v>
      </c>
      <c r="I6759" s="160" t="e" cm="1">
        <f t="array" ref="I6759">INDEX('2.1.trackMPD'!J:J/(24*60*60),
       MATCH(1,
             (A6759='2.1.trackMPD'!A:A)*
             (C6759='2.1.trackMPD'!D:D)*
             (D6759/10^6='2.1.trackMPD'!H:H)*
             (E6759='2.1.trackMPD'!F:F),
0))</f>
        <v>#N/A</v>
      </c>
    </row>
    <row r="6760" spans="1:9" x14ac:dyDescent="0.2">
      <c r="A6760" s="160" t="s">
        <v>30</v>
      </c>
      <c r="B6760" s="160" t="s">
        <v>168</v>
      </c>
      <c r="C6760" s="160">
        <f>_xlfn.XLOOKUP(B6760,'2.1.trackMPD'!$R$7:$R$29,'2.1.trackMPD'!$T$7:$T$29)</f>
        <v>6</v>
      </c>
      <c r="D6760" s="160">
        <v>100</v>
      </c>
      <c r="E6760" s="160" t="s">
        <v>6395</v>
      </c>
      <c r="F6760" s="160" t="s">
        <v>110</v>
      </c>
      <c r="G6760" s="160" t="s">
        <v>124</v>
      </c>
      <c r="H6760" s="160" t="s">
        <v>6393</v>
      </c>
      <c r="I6760" s="160" t="e" cm="1">
        <f t="array" ref="I6760">INDEX('2.1.trackMPD'!K:K/(24*60*60),
       MATCH(1,
             (A6760='2.1.trackMPD'!A:A)*
             (C6760='2.1.trackMPD'!D:D)*
             (D6760/10^6='2.1.trackMPD'!H:H)*
             (E6760='2.1.trackMPD'!F:F),
0))</f>
        <v>#N/A</v>
      </c>
    </row>
    <row r="6761" spans="1:9" x14ac:dyDescent="0.2">
      <c r="A6761" s="160" t="s">
        <v>30</v>
      </c>
      <c r="B6761" s="160" t="s">
        <v>168</v>
      </c>
      <c r="C6761" s="160">
        <f>_xlfn.XLOOKUP(B6761,'2.1.trackMPD'!$R$7:$R$29,'2.1.trackMPD'!$T$7:$T$29)</f>
        <v>6</v>
      </c>
      <c r="D6761" s="160">
        <v>100</v>
      </c>
      <c r="E6761" s="160" t="s">
        <v>6395</v>
      </c>
      <c r="F6761" s="160" t="s">
        <v>110</v>
      </c>
      <c r="G6761" s="160" t="s">
        <v>140</v>
      </c>
      <c r="H6761" s="160" t="s">
        <v>6393</v>
      </c>
      <c r="I6761" s="160" t="e" cm="1">
        <f t="array" ref="I6761">INDEX('2.1.trackMPD'!L:L/(24*60*60),
       MATCH(1,
             (A6761='2.1.trackMPD'!A:A)*
             (C6761='2.1.trackMPD'!D:D)*
             (D6761/10^6='2.1.trackMPD'!H:H)*
             (E6761='2.1.trackMPD'!F:F),
0))</f>
        <v>#N/A</v>
      </c>
    </row>
    <row r="6762" spans="1:9" x14ac:dyDescent="0.2">
      <c r="A6762" s="160" t="s">
        <v>30</v>
      </c>
      <c r="B6762" s="160" t="s">
        <v>15</v>
      </c>
      <c r="C6762" s="160">
        <f>_xlfn.XLOOKUP(B6762,'2.1.trackMPD'!$R$7:$R$29,'2.1.trackMPD'!$T$7:$T$29)</f>
        <v>6</v>
      </c>
      <c r="D6762" s="160">
        <v>1</v>
      </c>
      <c r="E6762" s="160" t="s">
        <v>6390</v>
      </c>
      <c r="F6762" s="160" t="s">
        <v>110</v>
      </c>
      <c r="G6762" s="160" t="s">
        <v>124</v>
      </c>
      <c r="H6762" s="160" t="s">
        <v>6392</v>
      </c>
      <c r="I6762" s="160" cm="1">
        <f t="array" ref="I6762">INDEX('2.1.trackMPD'!I:I/(24*60*60),
       MATCH(1,
             (A6762='2.1.trackMPD'!A:A)*
             (C6762='2.1.trackMPD'!D:D)*
             (D6762/10^6='2.1.trackMPD'!H:H)*
             (E6762='2.1.trackMPD'!F:F),
0))</f>
        <v>4.9964811342592585E-7</v>
      </c>
    </row>
    <row r="6763" spans="1:9" x14ac:dyDescent="0.2">
      <c r="A6763" s="160" t="s">
        <v>30</v>
      </c>
      <c r="B6763" s="160" t="s">
        <v>15</v>
      </c>
      <c r="C6763" s="160">
        <f>_xlfn.XLOOKUP(B6763,'2.1.trackMPD'!$R$7:$R$29,'2.1.trackMPD'!$T$7:$T$29)</f>
        <v>6</v>
      </c>
      <c r="D6763" s="160">
        <v>1</v>
      </c>
      <c r="E6763" s="160" t="s">
        <v>6390</v>
      </c>
      <c r="F6763" s="160" t="s">
        <v>110</v>
      </c>
      <c r="G6763" s="160" t="s">
        <v>140</v>
      </c>
      <c r="H6763" s="160" t="s">
        <v>6392</v>
      </c>
      <c r="I6763" s="160" cm="1">
        <f t="array" ref="I6763">INDEX('2.1.trackMPD'!J:J/(24*60*60),
       MATCH(1,
             (A6763='2.1.trackMPD'!A:A)*
             (C6763='2.1.trackMPD'!D:D)*
             (D6763/10^6='2.1.trackMPD'!H:H)*
             (E6763='2.1.trackMPD'!F:F),
0))</f>
        <v>1.023820386574074E-5</v>
      </c>
    </row>
    <row r="6764" spans="1:9" x14ac:dyDescent="0.2">
      <c r="A6764" s="160" t="s">
        <v>30</v>
      </c>
      <c r="B6764" s="160" t="s">
        <v>15</v>
      </c>
      <c r="C6764" s="160">
        <f>_xlfn.XLOOKUP(B6764,'2.1.trackMPD'!$R$7:$R$29,'2.1.trackMPD'!$T$7:$T$29)</f>
        <v>6</v>
      </c>
      <c r="D6764" s="160">
        <v>1</v>
      </c>
      <c r="E6764" s="160" t="s">
        <v>6390</v>
      </c>
      <c r="F6764" s="160" t="s">
        <v>110</v>
      </c>
      <c r="G6764" s="160" t="s">
        <v>124</v>
      </c>
      <c r="H6764" s="160" t="s">
        <v>6393</v>
      </c>
      <c r="I6764" s="160" cm="1">
        <f t="array" ref="I6764">INDEX('2.1.trackMPD'!K:K/(24*60*60),
       MATCH(1,
             (A6764='2.1.trackMPD'!A:A)*
             (C6764='2.1.trackMPD'!D:D)*
             (D6764/10^6='2.1.trackMPD'!H:H)*
             (E6764='2.1.trackMPD'!F:F),
0))</f>
        <v>1.9038915509259259E-7</v>
      </c>
    </row>
    <row r="6765" spans="1:9" x14ac:dyDescent="0.2">
      <c r="A6765" s="160" t="s">
        <v>30</v>
      </c>
      <c r="B6765" s="160" t="s">
        <v>15</v>
      </c>
      <c r="C6765" s="160">
        <f>_xlfn.XLOOKUP(B6765,'2.1.trackMPD'!$R$7:$R$29,'2.1.trackMPD'!$T$7:$T$29)</f>
        <v>6</v>
      </c>
      <c r="D6765" s="160">
        <v>1</v>
      </c>
      <c r="E6765" s="160" t="s">
        <v>6390</v>
      </c>
      <c r="F6765" s="160" t="s">
        <v>110</v>
      </c>
      <c r="G6765" s="160" t="s">
        <v>140</v>
      </c>
      <c r="H6765" s="160" t="s">
        <v>6393</v>
      </c>
      <c r="I6765" s="160" cm="1">
        <f t="array" ref="I6765">INDEX('2.1.trackMPD'!L:L/(24*60*60),
       MATCH(1,
             (A6765='2.1.trackMPD'!A:A)*
             (C6765='2.1.trackMPD'!D:D)*
             (D6765/10^6='2.1.trackMPD'!H:H)*
             (E6765='2.1.trackMPD'!F:F),
0))</f>
        <v>2.7286724537037039E-7</v>
      </c>
    </row>
    <row r="6766" spans="1:9" x14ac:dyDescent="0.2">
      <c r="A6766" s="160" t="s">
        <v>30</v>
      </c>
      <c r="B6766" s="160" t="s">
        <v>15</v>
      </c>
      <c r="C6766" s="160">
        <f>_xlfn.XLOOKUP(B6766,'2.1.trackMPD'!$R$7:$R$29,'2.1.trackMPD'!$T$7:$T$29)</f>
        <v>6</v>
      </c>
      <c r="D6766" s="160">
        <v>10</v>
      </c>
      <c r="E6766" s="160" t="s">
        <v>6390</v>
      </c>
      <c r="F6766" s="160" t="s">
        <v>110</v>
      </c>
      <c r="G6766" s="160" t="s">
        <v>124</v>
      </c>
      <c r="H6766" s="160" t="s">
        <v>6392</v>
      </c>
      <c r="I6766" s="160" cm="1">
        <f t="array" ref="I6766">INDEX('2.1.trackMPD'!I:I/(24*60*60),
       MATCH(1,
             (A6766='2.1.trackMPD'!A:A)*
             (C6766='2.1.trackMPD'!D:D)*
             (D6766/10^6='2.1.trackMPD'!H:H)*
             (E6766='2.1.trackMPD'!F:F),
0))</f>
        <v>2.7210218981481485E-6</v>
      </c>
    </row>
    <row r="6767" spans="1:9" x14ac:dyDescent="0.2">
      <c r="A6767" s="160" t="s">
        <v>30</v>
      </c>
      <c r="B6767" s="160" t="s">
        <v>15</v>
      </c>
      <c r="C6767" s="160">
        <f>_xlfn.XLOOKUP(B6767,'2.1.trackMPD'!$R$7:$R$29,'2.1.trackMPD'!$T$7:$T$29)</f>
        <v>6</v>
      </c>
      <c r="D6767" s="160">
        <v>10</v>
      </c>
      <c r="E6767" s="160" t="s">
        <v>6390</v>
      </c>
      <c r="F6767" s="160" t="s">
        <v>110</v>
      </c>
      <c r="G6767" s="160" t="s">
        <v>140</v>
      </c>
      <c r="H6767" s="160" t="s">
        <v>6392</v>
      </c>
      <c r="I6767" s="160" cm="1">
        <f t="array" ref="I6767">INDEX('2.1.trackMPD'!J:J/(24*60*60),
       MATCH(1,
             (A6767='2.1.trackMPD'!A:A)*
             (C6767='2.1.trackMPD'!D:D)*
             (D6767/10^6='2.1.trackMPD'!H:H)*
             (E6767='2.1.trackMPD'!F:F),
0))</f>
        <v>1.5877855567129629E-5</v>
      </c>
    </row>
    <row r="6768" spans="1:9" x14ac:dyDescent="0.2">
      <c r="A6768" s="160" t="s">
        <v>30</v>
      </c>
      <c r="B6768" s="160" t="s">
        <v>15</v>
      </c>
      <c r="C6768" s="160">
        <f>_xlfn.XLOOKUP(B6768,'2.1.trackMPD'!$R$7:$R$29,'2.1.trackMPD'!$T$7:$T$29)</f>
        <v>6</v>
      </c>
      <c r="D6768" s="160">
        <v>10</v>
      </c>
      <c r="E6768" s="160" t="s">
        <v>6390</v>
      </c>
      <c r="F6768" s="160" t="s">
        <v>110</v>
      </c>
      <c r="G6768" s="160" t="s">
        <v>124</v>
      </c>
      <c r="H6768" s="160" t="s">
        <v>6393</v>
      </c>
      <c r="I6768" s="160" cm="1">
        <f t="array" ref="I6768">INDEX('2.1.trackMPD'!K:K/(24*60*60),
       MATCH(1,
             (A6768='2.1.trackMPD'!A:A)*
             (C6768='2.1.trackMPD'!D:D)*
             (D6768/10^6='2.1.trackMPD'!H:H)*
             (E6768='2.1.trackMPD'!F:F),
0))</f>
        <v>1.361655775462963E-6</v>
      </c>
    </row>
    <row r="6769" spans="1:9" x14ac:dyDescent="0.2">
      <c r="A6769" s="160" t="s">
        <v>30</v>
      </c>
      <c r="B6769" s="160" t="s">
        <v>15</v>
      </c>
      <c r="C6769" s="160">
        <f>_xlfn.XLOOKUP(B6769,'2.1.trackMPD'!$R$7:$R$29,'2.1.trackMPD'!$T$7:$T$29)</f>
        <v>6</v>
      </c>
      <c r="D6769" s="160">
        <v>10</v>
      </c>
      <c r="E6769" s="160" t="s">
        <v>6390</v>
      </c>
      <c r="F6769" s="160" t="s">
        <v>110</v>
      </c>
      <c r="G6769" s="160" t="s">
        <v>140</v>
      </c>
      <c r="H6769" s="160" t="s">
        <v>6393</v>
      </c>
      <c r="I6769" s="160" cm="1">
        <f t="array" ref="I6769">INDEX('2.1.trackMPD'!L:L/(24*60*60),
       MATCH(1,
             (A6769='2.1.trackMPD'!A:A)*
             (C6769='2.1.trackMPD'!D:D)*
             (D6769/10^6='2.1.trackMPD'!H:H)*
             (E6769='2.1.trackMPD'!F:F),
0))</f>
        <v>3.0067909722222224E-7</v>
      </c>
    </row>
    <row r="6770" spans="1:9" x14ac:dyDescent="0.2">
      <c r="A6770" s="160" t="s">
        <v>30</v>
      </c>
      <c r="B6770" s="160" t="s">
        <v>15</v>
      </c>
      <c r="C6770" s="160">
        <f>_xlfn.XLOOKUP(B6770,'2.1.trackMPD'!$R$7:$R$29,'2.1.trackMPD'!$T$7:$T$29)</f>
        <v>6</v>
      </c>
      <c r="D6770" s="160">
        <v>100</v>
      </c>
      <c r="E6770" s="160" t="s">
        <v>6390</v>
      </c>
      <c r="F6770" s="160" t="s">
        <v>110</v>
      </c>
      <c r="G6770" s="160" t="s">
        <v>124</v>
      </c>
      <c r="H6770" s="160" t="s">
        <v>6392</v>
      </c>
      <c r="I6770" s="160" cm="1">
        <f t="array" ref="I6770">INDEX('2.1.trackMPD'!I:I/(24*60*60),
       MATCH(1,
             (A6770='2.1.trackMPD'!A:A)*
             (C6770='2.1.trackMPD'!D:D)*
             (D6770/10^6='2.1.trackMPD'!H:H)*
             (E6770='2.1.trackMPD'!F:F),
0))</f>
        <v>2.8827486377314814E-3</v>
      </c>
    </row>
    <row r="6771" spans="1:9" x14ac:dyDescent="0.2">
      <c r="A6771" s="160" t="s">
        <v>30</v>
      </c>
      <c r="B6771" s="160" t="s">
        <v>15</v>
      </c>
      <c r="C6771" s="160">
        <f>_xlfn.XLOOKUP(B6771,'2.1.trackMPD'!$R$7:$R$29,'2.1.trackMPD'!$T$7:$T$29)</f>
        <v>6</v>
      </c>
      <c r="D6771" s="160">
        <v>100</v>
      </c>
      <c r="E6771" s="160" t="s">
        <v>6390</v>
      </c>
      <c r="F6771" s="160" t="s">
        <v>110</v>
      </c>
      <c r="G6771" s="160" t="s">
        <v>140</v>
      </c>
      <c r="H6771" s="160" t="s">
        <v>6392</v>
      </c>
      <c r="I6771" s="160" cm="1">
        <f t="array" ref="I6771">INDEX('2.1.trackMPD'!J:J/(24*60*60),
       MATCH(1,
             (A6771='2.1.trackMPD'!A:A)*
             (C6771='2.1.trackMPD'!D:D)*
             (D6771/10^6='2.1.trackMPD'!H:H)*
             (E6771='2.1.trackMPD'!F:F),
0))</f>
        <v>1.6078842916666667E-3</v>
      </c>
    </row>
    <row r="6772" spans="1:9" x14ac:dyDescent="0.2">
      <c r="A6772" s="160" t="s">
        <v>30</v>
      </c>
      <c r="B6772" s="160" t="s">
        <v>15</v>
      </c>
      <c r="C6772" s="160">
        <f>_xlfn.XLOOKUP(B6772,'2.1.trackMPD'!$R$7:$R$29,'2.1.trackMPD'!$T$7:$T$29)</f>
        <v>6</v>
      </c>
      <c r="D6772" s="160">
        <v>100</v>
      </c>
      <c r="E6772" s="160" t="s">
        <v>6390</v>
      </c>
      <c r="F6772" s="160" t="s">
        <v>110</v>
      </c>
      <c r="G6772" s="160" t="s">
        <v>124</v>
      </c>
      <c r="H6772" s="160" t="s">
        <v>6393</v>
      </c>
      <c r="I6772" s="160" cm="1">
        <f t="array" ref="I6772">INDEX('2.1.trackMPD'!K:K/(24*60*60),
       MATCH(1,
             (A6772='2.1.trackMPD'!A:A)*
             (C6772='2.1.trackMPD'!D:D)*
             (D6772/10^6='2.1.trackMPD'!H:H)*
             (E6772='2.1.trackMPD'!F:F),
0))</f>
        <v>0</v>
      </c>
    </row>
    <row r="6773" spans="1:9" x14ac:dyDescent="0.2">
      <c r="A6773" s="160" t="s">
        <v>30</v>
      </c>
      <c r="B6773" s="160" t="s">
        <v>15</v>
      </c>
      <c r="C6773" s="160">
        <f>_xlfn.XLOOKUP(B6773,'2.1.trackMPD'!$R$7:$R$29,'2.1.trackMPD'!$T$7:$T$29)</f>
        <v>6</v>
      </c>
      <c r="D6773" s="160">
        <v>100</v>
      </c>
      <c r="E6773" s="160" t="s">
        <v>6390</v>
      </c>
      <c r="F6773" s="160" t="s">
        <v>110</v>
      </c>
      <c r="G6773" s="160" t="s">
        <v>140</v>
      </c>
      <c r="H6773" s="160" t="s">
        <v>6393</v>
      </c>
      <c r="I6773" s="160" cm="1">
        <f t="array" ref="I6773">INDEX('2.1.trackMPD'!L:L/(24*60*60),
       MATCH(1,
             (A6773='2.1.trackMPD'!A:A)*
             (C6773='2.1.trackMPD'!D:D)*
             (D6773/10^6='2.1.trackMPD'!H:H)*
             (E6773='2.1.trackMPD'!F:F),
0))</f>
        <v>0</v>
      </c>
    </row>
    <row r="6774" spans="1:9" x14ac:dyDescent="0.2">
      <c r="A6774" s="160" t="s">
        <v>30</v>
      </c>
      <c r="B6774" s="160" t="s">
        <v>15</v>
      </c>
      <c r="C6774" s="160">
        <f>_xlfn.XLOOKUP(B6774,'2.1.trackMPD'!$R$7:$R$29,'2.1.trackMPD'!$T$7:$T$29)</f>
        <v>6</v>
      </c>
      <c r="D6774" s="160">
        <v>1000</v>
      </c>
      <c r="E6774" s="160" t="s">
        <v>6390</v>
      </c>
      <c r="F6774" s="160" t="s">
        <v>110</v>
      </c>
      <c r="G6774" s="160" t="s">
        <v>124</v>
      </c>
      <c r="H6774" s="160" t="s">
        <v>6392</v>
      </c>
      <c r="I6774" s="160" cm="1">
        <f t="array" ref="I6774">INDEX('2.1.trackMPD'!I:I/(24*60*60),
       MATCH(1,
             (A6774='2.1.trackMPD'!A:A)*
             (C6774='2.1.trackMPD'!D:D)*
             (D6774/10^6='2.1.trackMPD'!H:H)*
             (E6774='2.1.trackMPD'!F:F),
0))</f>
        <v>3.7698223321759259</v>
      </c>
    </row>
    <row r="6775" spans="1:9" x14ac:dyDescent="0.2">
      <c r="A6775" s="160" t="s">
        <v>30</v>
      </c>
      <c r="B6775" s="160" t="s">
        <v>15</v>
      </c>
      <c r="C6775" s="160">
        <f>_xlfn.XLOOKUP(B6775,'2.1.trackMPD'!$R$7:$R$29,'2.1.trackMPD'!$T$7:$T$29)</f>
        <v>6</v>
      </c>
      <c r="D6775" s="160">
        <v>1000</v>
      </c>
      <c r="E6775" s="160" t="s">
        <v>6390</v>
      </c>
      <c r="F6775" s="160" t="s">
        <v>110</v>
      </c>
      <c r="G6775" s="160" t="s">
        <v>140</v>
      </c>
      <c r="H6775" s="160" t="s">
        <v>6392</v>
      </c>
      <c r="I6775" s="160" cm="1">
        <f t="array" ref="I6775">INDEX('2.1.trackMPD'!J:J/(24*60*60),
       MATCH(1,
             (A6775='2.1.trackMPD'!A:A)*
             (C6775='2.1.trackMPD'!D:D)*
             (D6775/10^6='2.1.trackMPD'!H:H)*
             (E6775='2.1.trackMPD'!F:F),
0))</f>
        <v>5.9228616747685189E-2</v>
      </c>
    </row>
    <row r="6776" spans="1:9" x14ac:dyDescent="0.2">
      <c r="A6776" s="160" t="s">
        <v>30</v>
      </c>
      <c r="B6776" s="160" t="s">
        <v>15</v>
      </c>
      <c r="C6776" s="160">
        <f>_xlfn.XLOOKUP(B6776,'2.1.trackMPD'!$R$7:$R$29,'2.1.trackMPD'!$T$7:$T$29)</f>
        <v>6</v>
      </c>
      <c r="D6776" s="160">
        <v>1000</v>
      </c>
      <c r="E6776" s="160" t="s">
        <v>6390</v>
      </c>
      <c r="F6776" s="160" t="s">
        <v>110</v>
      </c>
      <c r="G6776" s="160" t="s">
        <v>124</v>
      </c>
      <c r="H6776" s="160" t="s">
        <v>6393</v>
      </c>
      <c r="I6776" s="160" cm="1">
        <f t="array" ref="I6776">INDEX('2.1.trackMPD'!K:K/(24*60*60),
       MATCH(1,
             (A6776='2.1.trackMPD'!A:A)*
             (C6776='2.1.trackMPD'!D:D)*
             (D6776/10^6='2.1.trackMPD'!H:H)*
             (E6776='2.1.trackMPD'!F:F),
0))</f>
        <v>0</v>
      </c>
    </row>
    <row r="6777" spans="1:9" x14ac:dyDescent="0.2">
      <c r="A6777" s="160" t="s">
        <v>30</v>
      </c>
      <c r="B6777" s="160" t="s">
        <v>15</v>
      </c>
      <c r="C6777" s="160">
        <f>_xlfn.XLOOKUP(B6777,'2.1.trackMPD'!$R$7:$R$29,'2.1.trackMPD'!$T$7:$T$29)</f>
        <v>6</v>
      </c>
      <c r="D6777" s="160">
        <v>1000</v>
      </c>
      <c r="E6777" s="160" t="s">
        <v>6390</v>
      </c>
      <c r="F6777" s="160" t="s">
        <v>110</v>
      </c>
      <c r="G6777" s="160" t="s">
        <v>140</v>
      </c>
      <c r="H6777" s="160" t="s">
        <v>6393</v>
      </c>
      <c r="I6777" s="160" cm="1">
        <f t="array" ref="I6777">INDEX('2.1.trackMPD'!L:L/(24*60*60),
       MATCH(1,
             (A6777='2.1.trackMPD'!A:A)*
             (C6777='2.1.trackMPD'!D:D)*
             (D6777/10^6='2.1.trackMPD'!H:H)*
             (E6777='2.1.trackMPD'!F:F),
0))</f>
        <v>0</v>
      </c>
    </row>
    <row r="6778" spans="1:9" x14ac:dyDescent="0.2">
      <c r="A6778" s="160" t="s">
        <v>30</v>
      </c>
      <c r="B6778" s="160" t="s">
        <v>15</v>
      </c>
      <c r="C6778" s="160">
        <f>_xlfn.XLOOKUP(B6778,'2.1.trackMPD'!$R$7:$R$29,'2.1.trackMPD'!$T$7:$T$29)</f>
        <v>6</v>
      </c>
      <c r="D6778" s="160">
        <v>5000</v>
      </c>
      <c r="E6778" s="160" t="s">
        <v>6390</v>
      </c>
      <c r="F6778" s="160" t="s">
        <v>110</v>
      </c>
      <c r="G6778" s="160" t="s">
        <v>124</v>
      </c>
      <c r="H6778" s="160" t="s">
        <v>6392</v>
      </c>
      <c r="I6778" s="160" cm="1">
        <f t="array" ref="I6778">INDEX('2.1.trackMPD'!I:I/(24*60*60),
       MATCH(1,
             (A6778='2.1.trackMPD'!A:A)*
             (C6778='2.1.trackMPD'!D:D)*
             (D6778/10^6='2.1.trackMPD'!H:H)*
             (E6778='2.1.trackMPD'!F:F),
0))</f>
        <v>58.271851724537036</v>
      </c>
    </row>
    <row r="6779" spans="1:9" x14ac:dyDescent="0.2">
      <c r="A6779" s="160" t="s">
        <v>30</v>
      </c>
      <c r="B6779" s="160" t="s">
        <v>15</v>
      </c>
      <c r="C6779" s="160">
        <f>_xlfn.XLOOKUP(B6779,'2.1.trackMPD'!$R$7:$R$29,'2.1.trackMPD'!$T$7:$T$29)</f>
        <v>6</v>
      </c>
      <c r="D6779" s="160">
        <v>5000</v>
      </c>
      <c r="E6779" s="160" t="s">
        <v>6390</v>
      </c>
      <c r="F6779" s="160" t="s">
        <v>110</v>
      </c>
      <c r="G6779" s="160" t="s">
        <v>140</v>
      </c>
      <c r="H6779" s="160" t="s">
        <v>6392</v>
      </c>
      <c r="I6779" s="160" cm="1">
        <f t="array" ref="I6779">INDEX('2.1.trackMPD'!J:J/(24*60*60),
       MATCH(1,
             (A6779='2.1.trackMPD'!A:A)*
             (C6779='2.1.trackMPD'!D:D)*
             (D6779/10^6='2.1.trackMPD'!H:H)*
             (E6779='2.1.trackMPD'!F:F),
0))</f>
        <v>0.2328630119212963</v>
      </c>
    </row>
    <row r="6780" spans="1:9" x14ac:dyDescent="0.2">
      <c r="A6780" s="160" t="s">
        <v>30</v>
      </c>
      <c r="B6780" s="160" t="s">
        <v>15</v>
      </c>
      <c r="C6780" s="160">
        <f>_xlfn.XLOOKUP(B6780,'2.1.trackMPD'!$R$7:$R$29,'2.1.trackMPD'!$T$7:$T$29)</f>
        <v>6</v>
      </c>
      <c r="D6780" s="160">
        <v>5000</v>
      </c>
      <c r="E6780" s="160" t="s">
        <v>6390</v>
      </c>
      <c r="F6780" s="160" t="s">
        <v>110</v>
      </c>
      <c r="G6780" s="160" t="s">
        <v>124</v>
      </c>
      <c r="H6780" s="160" t="s">
        <v>6393</v>
      </c>
      <c r="I6780" s="160" cm="1">
        <f t="array" ref="I6780">INDEX('2.1.trackMPD'!K:K/(24*60*60),
       MATCH(1,
             (A6780='2.1.trackMPD'!A:A)*
             (C6780='2.1.trackMPD'!D:D)*
             (D6780/10^6='2.1.trackMPD'!H:H)*
             (E6780='2.1.trackMPD'!F:F),
0))</f>
        <v>0</v>
      </c>
    </row>
    <row r="6781" spans="1:9" x14ac:dyDescent="0.2">
      <c r="A6781" s="160" t="s">
        <v>30</v>
      </c>
      <c r="B6781" s="160" t="s">
        <v>15</v>
      </c>
      <c r="C6781" s="160">
        <f>_xlfn.XLOOKUP(B6781,'2.1.trackMPD'!$R$7:$R$29,'2.1.trackMPD'!$T$7:$T$29)</f>
        <v>6</v>
      </c>
      <c r="D6781" s="160">
        <v>5000</v>
      </c>
      <c r="E6781" s="160" t="s">
        <v>6390</v>
      </c>
      <c r="F6781" s="160" t="s">
        <v>110</v>
      </c>
      <c r="G6781" s="160" t="s">
        <v>140</v>
      </c>
      <c r="H6781" s="160" t="s">
        <v>6393</v>
      </c>
      <c r="I6781" s="160" cm="1">
        <f t="array" ref="I6781">INDEX('2.1.trackMPD'!L:L/(24*60*60),
       MATCH(1,
             (A6781='2.1.trackMPD'!A:A)*
             (C6781='2.1.trackMPD'!D:D)*
             (D6781/10^6='2.1.trackMPD'!H:H)*
             (E6781='2.1.trackMPD'!F:F),
0))</f>
        <v>0</v>
      </c>
    </row>
    <row r="6782" spans="1:9" x14ac:dyDescent="0.2">
      <c r="A6782" s="160" t="s">
        <v>30</v>
      </c>
      <c r="B6782" s="160" t="s">
        <v>15</v>
      </c>
      <c r="C6782" s="160">
        <f>_xlfn.XLOOKUP(B6782,'2.1.trackMPD'!$R$7:$R$29,'2.1.trackMPD'!$T$7:$T$29)</f>
        <v>6</v>
      </c>
      <c r="D6782" s="160">
        <v>1</v>
      </c>
      <c r="E6782" s="160" t="s">
        <v>6394</v>
      </c>
      <c r="F6782" s="160" t="s">
        <v>110</v>
      </c>
      <c r="G6782" s="160" t="s">
        <v>124</v>
      </c>
      <c r="H6782" s="160" t="s">
        <v>6392</v>
      </c>
      <c r="I6782" s="160" cm="1">
        <f t="array" ref="I6782">INDEX('2.1.trackMPD'!I:I/(24*60*60),
       MATCH(1,
             (A6782='2.1.trackMPD'!A:A)*
             (C6782='2.1.trackMPD'!D:D)*
             (D6782/10^6='2.1.trackMPD'!H:H)*
             (E6782='2.1.trackMPD'!F:F),
0))</f>
        <v>6.0159310185185188E-7</v>
      </c>
    </row>
    <row r="6783" spans="1:9" x14ac:dyDescent="0.2">
      <c r="A6783" s="160" t="s">
        <v>30</v>
      </c>
      <c r="B6783" s="160" t="s">
        <v>15</v>
      </c>
      <c r="C6783" s="160">
        <f>_xlfn.XLOOKUP(B6783,'2.1.trackMPD'!$R$7:$R$29,'2.1.trackMPD'!$T$7:$T$29)</f>
        <v>6</v>
      </c>
      <c r="D6783" s="160">
        <v>1</v>
      </c>
      <c r="E6783" s="160" t="s">
        <v>6394</v>
      </c>
      <c r="F6783" s="160" t="s">
        <v>110</v>
      </c>
      <c r="G6783" s="160" t="s">
        <v>140</v>
      </c>
      <c r="H6783" s="160" t="s">
        <v>6392</v>
      </c>
      <c r="I6783" s="160" cm="1">
        <f t="array" ref="I6783">INDEX('2.1.trackMPD'!J:J/(24*60*60),
       MATCH(1,
             (A6783='2.1.trackMPD'!A:A)*
             (C6783='2.1.trackMPD'!D:D)*
             (D6783/10^6='2.1.trackMPD'!H:H)*
             (E6783='2.1.trackMPD'!F:F),
0))</f>
        <v>9.2396482407407414E-6</v>
      </c>
    </row>
    <row r="6784" spans="1:9" x14ac:dyDescent="0.2">
      <c r="A6784" s="160" t="s">
        <v>30</v>
      </c>
      <c r="B6784" s="160" t="s">
        <v>15</v>
      </c>
      <c r="C6784" s="160">
        <f>_xlfn.XLOOKUP(B6784,'2.1.trackMPD'!$R$7:$R$29,'2.1.trackMPD'!$T$7:$T$29)</f>
        <v>6</v>
      </c>
      <c r="D6784" s="160">
        <v>1</v>
      </c>
      <c r="E6784" s="160" t="s">
        <v>6394</v>
      </c>
      <c r="F6784" s="160" t="s">
        <v>110</v>
      </c>
      <c r="G6784" s="160" t="s">
        <v>124</v>
      </c>
      <c r="H6784" s="160" t="s">
        <v>6393</v>
      </c>
      <c r="I6784" s="160" cm="1">
        <f t="array" ref="I6784">INDEX('2.1.trackMPD'!K:K/(24*60*60),
       MATCH(1,
             (A6784='2.1.trackMPD'!A:A)*
             (C6784='2.1.trackMPD'!D:D)*
             (D6784/10^6='2.1.trackMPD'!H:H)*
             (E6784='2.1.trackMPD'!F:F),
0))</f>
        <v>3.5438356481481482E-7</v>
      </c>
    </row>
    <row r="6785" spans="1:9" x14ac:dyDescent="0.2">
      <c r="A6785" s="160" t="s">
        <v>30</v>
      </c>
      <c r="B6785" s="160" t="s">
        <v>15</v>
      </c>
      <c r="C6785" s="160">
        <f>_xlfn.XLOOKUP(B6785,'2.1.trackMPD'!$R$7:$R$29,'2.1.trackMPD'!$T$7:$T$29)</f>
        <v>6</v>
      </c>
      <c r="D6785" s="160">
        <v>1</v>
      </c>
      <c r="E6785" s="160" t="s">
        <v>6394</v>
      </c>
      <c r="F6785" s="160" t="s">
        <v>110</v>
      </c>
      <c r="G6785" s="160" t="s">
        <v>140</v>
      </c>
      <c r="H6785" s="160" t="s">
        <v>6393</v>
      </c>
      <c r="I6785" s="160" cm="1">
        <f t="array" ref="I6785">INDEX('2.1.trackMPD'!L:L/(24*60*60),
       MATCH(1,
             (A6785='2.1.trackMPD'!A:A)*
             (C6785='2.1.trackMPD'!D:D)*
             (D6785/10^6='2.1.trackMPD'!H:H)*
             (E6785='2.1.trackMPD'!F:F),
0))</f>
        <v>1.8518518518518519E-6</v>
      </c>
    </row>
    <row r="6786" spans="1:9" x14ac:dyDescent="0.2">
      <c r="A6786" s="160" t="s">
        <v>30</v>
      </c>
      <c r="B6786" s="160" t="s">
        <v>15</v>
      </c>
      <c r="C6786" s="160">
        <f>_xlfn.XLOOKUP(B6786,'2.1.trackMPD'!$R$7:$R$29,'2.1.trackMPD'!$T$7:$T$29)</f>
        <v>6</v>
      </c>
      <c r="D6786" s="160">
        <v>10</v>
      </c>
      <c r="E6786" s="160" t="s">
        <v>6394</v>
      </c>
      <c r="F6786" s="160" t="s">
        <v>110</v>
      </c>
      <c r="G6786" s="160" t="s">
        <v>124</v>
      </c>
      <c r="H6786" s="160" t="s">
        <v>6392</v>
      </c>
      <c r="I6786" s="160" cm="1">
        <f t="array" ref="I6786">INDEX('2.1.trackMPD'!I:I/(24*60*60),
       MATCH(1,
             (A6786='2.1.trackMPD'!A:A)*
             (C6786='2.1.trackMPD'!D:D)*
             (D6786/10^6='2.1.trackMPD'!H:H)*
             (E6786='2.1.trackMPD'!F:F),
0))</f>
        <v>1.3299796111111112E-5</v>
      </c>
    </row>
    <row r="6787" spans="1:9" x14ac:dyDescent="0.2">
      <c r="A6787" s="160" t="s">
        <v>30</v>
      </c>
      <c r="B6787" s="160" t="s">
        <v>15</v>
      </c>
      <c r="C6787" s="160">
        <f>_xlfn.XLOOKUP(B6787,'2.1.trackMPD'!$R$7:$R$29,'2.1.trackMPD'!$T$7:$T$29)</f>
        <v>6</v>
      </c>
      <c r="D6787" s="160">
        <v>10</v>
      </c>
      <c r="E6787" s="160" t="s">
        <v>6394</v>
      </c>
      <c r="F6787" s="160" t="s">
        <v>110</v>
      </c>
      <c r="G6787" s="160" t="s">
        <v>140</v>
      </c>
      <c r="H6787" s="160" t="s">
        <v>6392</v>
      </c>
      <c r="I6787" s="160" cm="1">
        <f t="array" ref="I6787">INDEX('2.1.trackMPD'!J:J/(24*60*60),
       MATCH(1,
             (A6787='2.1.trackMPD'!A:A)*
             (C6787='2.1.trackMPD'!D:D)*
             (D6787/10^6='2.1.trackMPD'!H:H)*
             (E6787='2.1.trackMPD'!F:F),
0))</f>
        <v>5.5052842002314816E-5</v>
      </c>
    </row>
    <row r="6788" spans="1:9" x14ac:dyDescent="0.2">
      <c r="A6788" s="160" t="s">
        <v>30</v>
      </c>
      <c r="B6788" s="160" t="s">
        <v>15</v>
      </c>
      <c r="C6788" s="160">
        <f>_xlfn.XLOOKUP(B6788,'2.1.trackMPD'!$R$7:$R$29,'2.1.trackMPD'!$T$7:$T$29)</f>
        <v>6</v>
      </c>
      <c r="D6788" s="160">
        <v>10</v>
      </c>
      <c r="E6788" s="160" t="s">
        <v>6394</v>
      </c>
      <c r="F6788" s="160" t="s">
        <v>110</v>
      </c>
      <c r="G6788" s="160" t="s">
        <v>124</v>
      </c>
      <c r="H6788" s="160" t="s">
        <v>6393</v>
      </c>
      <c r="I6788" s="160" cm="1">
        <f t="array" ref="I6788">INDEX('2.1.trackMPD'!K:K/(24*60*60),
       MATCH(1,
             (A6788='2.1.trackMPD'!A:A)*
             (C6788='2.1.trackMPD'!D:D)*
             (D6788/10^6='2.1.trackMPD'!H:H)*
             (E6788='2.1.trackMPD'!F:F),
0))</f>
        <v>0</v>
      </c>
    </row>
    <row r="6789" spans="1:9" x14ac:dyDescent="0.2">
      <c r="A6789" s="160" t="s">
        <v>30</v>
      </c>
      <c r="B6789" s="160" t="s">
        <v>15</v>
      </c>
      <c r="C6789" s="160">
        <f>_xlfn.XLOOKUP(B6789,'2.1.trackMPD'!$R$7:$R$29,'2.1.trackMPD'!$T$7:$T$29)</f>
        <v>6</v>
      </c>
      <c r="D6789" s="160">
        <v>10</v>
      </c>
      <c r="E6789" s="160" t="s">
        <v>6394</v>
      </c>
      <c r="F6789" s="160" t="s">
        <v>110</v>
      </c>
      <c r="G6789" s="160" t="s">
        <v>140</v>
      </c>
      <c r="H6789" s="160" t="s">
        <v>6393</v>
      </c>
      <c r="I6789" s="160" cm="1">
        <f t="array" ref="I6789">INDEX('2.1.trackMPD'!L:L/(24*60*60),
       MATCH(1,
             (A6789='2.1.trackMPD'!A:A)*
             (C6789='2.1.trackMPD'!D:D)*
             (D6789/10^6='2.1.trackMPD'!H:H)*
             (E6789='2.1.trackMPD'!F:F),
0))</f>
        <v>7.1963155092592586E-7</v>
      </c>
    </row>
    <row r="6790" spans="1:9" x14ac:dyDescent="0.2">
      <c r="A6790" s="160" t="s">
        <v>30</v>
      </c>
      <c r="B6790" s="160" t="s">
        <v>15</v>
      </c>
      <c r="C6790" s="160">
        <f>_xlfn.XLOOKUP(B6790,'2.1.trackMPD'!$R$7:$R$29,'2.1.trackMPD'!$T$7:$T$29)</f>
        <v>6</v>
      </c>
      <c r="D6790" s="160">
        <v>100</v>
      </c>
      <c r="E6790" s="160" t="s">
        <v>6394</v>
      </c>
      <c r="F6790" s="160" t="s">
        <v>110</v>
      </c>
      <c r="G6790" s="160" t="s">
        <v>124</v>
      </c>
      <c r="H6790" s="160" t="s">
        <v>6392</v>
      </c>
      <c r="I6790" s="160" cm="1">
        <f t="array" ref="I6790">INDEX('2.1.trackMPD'!I:I/(24*60*60),
       MATCH(1,
             (A6790='2.1.trackMPD'!A:A)*
             (C6790='2.1.trackMPD'!D:D)*
             (D6790/10^6='2.1.trackMPD'!H:H)*
             (E6790='2.1.trackMPD'!F:F),
0))</f>
        <v>2.461078412037037E-2</v>
      </c>
    </row>
    <row r="6791" spans="1:9" x14ac:dyDescent="0.2">
      <c r="A6791" s="160" t="s">
        <v>30</v>
      </c>
      <c r="B6791" s="160" t="s">
        <v>15</v>
      </c>
      <c r="C6791" s="160">
        <f>_xlfn.XLOOKUP(B6791,'2.1.trackMPD'!$R$7:$R$29,'2.1.trackMPD'!$T$7:$T$29)</f>
        <v>6</v>
      </c>
      <c r="D6791" s="160">
        <v>100</v>
      </c>
      <c r="E6791" s="160" t="s">
        <v>6394</v>
      </c>
      <c r="F6791" s="160" t="s">
        <v>110</v>
      </c>
      <c r="G6791" s="160" t="s">
        <v>140</v>
      </c>
      <c r="H6791" s="160" t="s">
        <v>6392</v>
      </c>
      <c r="I6791" s="160" cm="1">
        <f t="array" ref="I6791">INDEX('2.1.trackMPD'!J:J/(24*60*60),
       MATCH(1,
             (A6791='2.1.trackMPD'!A:A)*
             (C6791='2.1.trackMPD'!D:D)*
             (D6791/10^6='2.1.trackMPD'!H:H)*
             (E6791='2.1.trackMPD'!F:F),
0))</f>
        <v>4.7587979768518515E-3</v>
      </c>
    </row>
    <row r="6792" spans="1:9" x14ac:dyDescent="0.2">
      <c r="A6792" s="160" t="s">
        <v>30</v>
      </c>
      <c r="B6792" s="160" t="s">
        <v>15</v>
      </c>
      <c r="C6792" s="160">
        <f>_xlfn.XLOOKUP(B6792,'2.1.trackMPD'!$R$7:$R$29,'2.1.trackMPD'!$T$7:$T$29)</f>
        <v>6</v>
      </c>
      <c r="D6792" s="160">
        <v>100</v>
      </c>
      <c r="E6792" s="160" t="s">
        <v>6394</v>
      </c>
      <c r="F6792" s="160" t="s">
        <v>110</v>
      </c>
      <c r="G6792" s="160" t="s">
        <v>124</v>
      </c>
      <c r="H6792" s="160" t="s">
        <v>6393</v>
      </c>
      <c r="I6792" s="160" cm="1">
        <f t="array" ref="I6792">INDEX('2.1.trackMPD'!K:K/(24*60*60),
       MATCH(1,
             (A6792='2.1.trackMPD'!A:A)*
             (C6792='2.1.trackMPD'!D:D)*
             (D6792/10^6='2.1.trackMPD'!H:H)*
             (E6792='2.1.trackMPD'!F:F),
0))</f>
        <v>0</v>
      </c>
    </row>
    <row r="6793" spans="1:9" x14ac:dyDescent="0.2">
      <c r="A6793" s="160" t="s">
        <v>30</v>
      </c>
      <c r="B6793" s="160" t="s">
        <v>15</v>
      </c>
      <c r="C6793" s="160">
        <f>_xlfn.XLOOKUP(B6793,'2.1.trackMPD'!$R$7:$R$29,'2.1.trackMPD'!$T$7:$T$29)</f>
        <v>6</v>
      </c>
      <c r="D6793" s="160">
        <v>100</v>
      </c>
      <c r="E6793" s="160" t="s">
        <v>6394</v>
      </c>
      <c r="F6793" s="160" t="s">
        <v>110</v>
      </c>
      <c r="G6793" s="160" t="s">
        <v>140</v>
      </c>
      <c r="H6793" s="160" t="s">
        <v>6393</v>
      </c>
      <c r="I6793" s="160" cm="1">
        <f t="array" ref="I6793">INDEX('2.1.trackMPD'!L:L/(24*60*60),
       MATCH(1,
             (A6793='2.1.trackMPD'!A:A)*
             (C6793='2.1.trackMPD'!D:D)*
             (D6793/10^6='2.1.trackMPD'!H:H)*
             (E6793='2.1.trackMPD'!F:F),
0))</f>
        <v>0</v>
      </c>
    </row>
    <row r="6794" spans="1:9" x14ac:dyDescent="0.2">
      <c r="A6794" s="160" t="s">
        <v>30</v>
      </c>
      <c r="B6794" s="160" t="s">
        <v>15</v>
      </c>
      <c r="C6794" s="160">
        <f>_xlfn.XLOOKUP(B6794,'2.1.trackMPD'!$R$7:$R$29,'2.1.trackMPD'!$T$7:$T$29)</f>
        <v>6</v>
      </c>
      <c r="D6794" s="160">
        <v>1000</v>
      </c>
      <c r="E6794" s="160" t="s">
        <v>6394</v>
      </c>
      <c r="F6794" s="160" t="s">
        <v>110</v>
      </c>
      <c r="G6794" s="160" t="s">
        <v>124</v>
      </c>
      <c r="H6794" s="160" t="s">
        <v>6392</v>
      </c>
      <c r="I6794" s="160" cm="1">
        <f t="array" ref="I6794">INDEX('2.1.trackMPD'!I:I/(24*60*60),
       MATCH(1,
             (A6794='2.1.trackMPD'!A:A)*
             (C6794='2.1.trackMPD'!D:D)*
             (D6794/10^6='2.1.trackMPD'!H:H)*
             (E6794='2.1.trackMPD'!F:F),
0))</f>
        <v>3.0701569791666667</v>
      </c>
    </row>
    <row r="6795" spans="1:9" x14ac:dyDescent="0.2">
      <c r="A6795" s="160" t="s">
        <v>30</v>
      </c>
      <c r="B6795" s="160" t="s">
        <v>15</v>
      </c>
      <c r="C6795" s="160">
        <f>_xlfn.XLOOKUP(B6795,'2.1.trackMPD'!$R$7:$R$29,'2.1.trackMPD'!$T$7:$T$29)</f>
        <v>6</v>
      </c>
      <c r="D6795" s="160">
        <v>1000</v>
      </c>
      <c r="E6795" s="160" t="s">
        <v>6394</v>
      </c>
      <c r="F6795" s="160" t="s">
        <v>110</v>
      </c>
      <c r="G6795" s="160" t="s">
        <v>140</v>
      </c>
      <c r="H6795" s="160" t="s">
        <v>6392</v>
      </c>
      <c r="I6795" s="160" cm="1">
        <f t="array" ref="I6795">INDEX('2.1.trackMPD'!J:J/(24*60*60),
       MATCH(1,
             (A6795='2.1.trackMPD'!A:A)*
             (C6795='2.1.trackMPD'!D:D)*
             (D6795/10^6='2.1.trackMPD'!H:H)*
             (E6795='2.1.trackMPD'!F:F),
0))</f>
        <v>5.3450457430555556E-2</v>
      </c>
    </row>
    <row r="6796" spans="1:9" x14ac:dyDescent="0.2">
      <c r="A6796" s="160" t="s">
        <v>30</v>
      </c>
      <c r="B6796" s="160" t="s">
        <v>15</v>
      </c>
      <c r="C6796" s="160">
        <f>_xlfn.XLOOKUP(B6796,'2.1.trackMPD'!$R$7:$R$29,'2.1.trackMPD'!$T$7:$T$29)</f>
        <v>6</v>
      </c>
      <c r="D6796" s="160">
        <v>1000</v>
      </c>
      <c r="E6796" s="160" t="s">
        <v>6394</v>
      </c>
      <c r="F6796" s="160" t="s">
        <v>110</v>
      </c>
      <c r="G6796" s="160" t="s">
        <v>124</v>
      </c>
      <c r="H6796" s="160" t="s">
        <v>6393</v>
      </c>
      <c r="I6796" s="160" cm="1">
        <f t="array" ref="I6796">INDEX('2.1.trackMPD'!K:K/(24*60*60),
       MATCH(1,
             (A6796='2.1.trackMPD'!A:A)*
             (C6796='2.1.trackMPD'!D:D)*
             (D6796/10^6='2.1.trackMPD'!H:H)*
             (E6796='2.1.trackMPD'!F:F),
0))</f>
        <v>0</v>
      </c>
    </row>
    <row r="6797" spans="1:9" x14ac:dyDescent="0.2">
      <c r="A6797" s="160" t="s">
        <v>30</v>
      </c>
      <c r="B6797" s="160" t="s">
        <v>15</v>
      </c>
      <c r="C6797" s="160">
        <f>_xlfn.XLOOKUP(B6797,'2.1.trackMPD'!$R$7:$R$29,'2.1.trackMPD'!$T$7:$T$29)</f>
        <v>6</v>
      </c>
      <c r="D6797" s="160">
        <v>1000</v>
      </c>
      <c r="E6797" s="160" t="s">
        <v>6394</v>
      </c>
      <c r="F6797" s="160" t="s">
        <v>110</v>
      </c>
      <c r="G6797" s="160" t="s">
        <v>140</v>
      </c>
      <c r="H6797" s="160" t="s">
        <v>6393</v>
      </c>
      <c r="I6797" s="160" cm="1">
        <f t="array" ref="I6797">INDEX('2.1.trackMPD'!L:L/(24*60*60),
       MATCH(1,
             (A6797='2.1.trackMPD'!A:A)*
             (C6797='2.1.trackMPD'!D:D)*
             (D6797/10^6='2.1.trackMPD'!H:H)*
             (E6797='2.1.trackMPD'!F:F),
0))</f>
        <v>0</v>
      </c>
    </row>
    <row r="6798" spans="1:9" x14ac:dyDescent="0.2">
      <c r="A6798" s="160" t="s">
        <v>30</v>
      </c>
      <c r="B6798" s="160" t="s">
        <v>15</v>
      </c>
      <c r="C6798" s="160">
        <f>_xlfn.XLOOKUP(B6798,'2.1.trackMPD'!$R$7:$R$29,'2.1.trackMPD'!$T$7:$T$29)</f>
        <v>6</v>
      </c>
      <c r="D6798" s="160">
        <v>5000</v>
      </c>
      <c r="E6798" s="160" t="s">
        <v>6394</v>
      </c>
      <c r="F6798" s="160" t="s">
        <v>110</v>
      </c>
      <c r="G6798" s="160" t="s">
        <v>124</v>
      </c>
      <c r="H6798" s="160" t="s">
        <v>6392</v>
      </c>
      <c r="I6798" s="160" cm="1">
        <f t="array" ref="I6798">INDEX('2.1.trackMPD'!I:I/(24*60*60),
       MATCH(1,
             (A6798='2.1.trackMPD'!A:A)*
             (C6798='2.1.trackMPD'!D:D)*
             (D6798/10^6='2.1.trackMPD'!H:H)*
             (E6798='2.1.trackMPD'!F:F),
0))</f>
        <v>17.966330706018518</v>
      </c>
    </row>
    <row r="6799" spans="1:9" x14ac:dyDescent="0.2">
      <c r="A6799" s="160" t="s">
        <v>30</v>
      </c>
      <c r="B6799" s="160" t="s">
        <v>15</v>
      </c>
      <c r="C6799" s="160">
        <f>_xlfn.XLOOKUP(B6799,'2.1.trackMPD'!$R$7:$R$29,'2.1.trackMPD'!$T$7:$T$29)</f>
        <v>6</v>
      </c>
      <c r="D6799" s="160">
        <v>5000</v>
      </c>
      <c r="E6799" s="160" t="s">
        <v>6394</v>
      </c>
      <c r="F6799" s="160" t="s">
        <v>110</v>
      </c>
      <c r="G6799" s="160" t="s">
        <v>140</v>
      </c>
      <c r="H6799" s="160" t="s">
        <v>6392</v>
      </c>
      <c r="I6799" s="160" cm="1">
        <f t="array" ref="I6799">INDEX('2.1.trackMPD'!J:J/(24*60*60),
       MATCH(1,
             (A6799='2.1.trackMPD'!A:A)*
             (C6799='2.1.trackMPD'!D:D)*
             (D6799/10^6='2.1.trackMPD'!H:H)*
             (E6799='2.1.trackMPD'!F:F),
0))</f>
        <v>0.1293006886574074</v>
      </c>
    </row>
    <row r="6800" spans="1:9" x14ac:dyDescent="0.2">
      <c r="A6800" s="160" t="s">
        <v>30</v>
      </c>
      <c r="B6800" s="160" t="s">
        <v>15</v>
      </c>
      <c r="C6800" s="160">
        <f>_xlfn.XLOOKUP(B6800,'2.1.trackMPD'!$R$7:$R$29,'2.1.trackMPD'!$T$7:$T$29)</f>
        <v>6</v>
      </c>
      <c r="D6800" s="160">
        <v>5000</v>
      </c>
      <c r="E6800" s="160" t="s">
        <v>6394</v>
      </c>
      <c r="F6800" s="160" t="s">
        <v>110</v>
      </c>
      <c r="G6800" s="160" t="s">
        <v>124</v>
      </c>
      <c r="H6800" s="160" t="s">
        <v>6393</v>
      </c>
      <c r="I6800" s="160" cm="1">
        <f t="array" ref="I6800">INDEX('2.1.trackMPD'!K:K/(24*60*60),
       MATCH(1,
             (A6800='2.1.trackMPD'!A:A)*
             (C6800='2.1.trackMPD'!D:D)*
             (D6800/10^6='2.1.trackMPD'!H:H)*
             (E6800='2.1.trackMPD'!F:F),
0))</f>
        <v>0</v>
      </c>
    </row>
    <row r="6801" spans="1:9" x14ac:dyDescent="0.2">
      <c r="A6801" s="160" t="s">
        <v>30</v>
      </c>
      <c r="B6801" s="160" t="s">
        <v>15</v>
      </c>
      <c r="C6801" s="160">
        <f>_xlfn.XLOOKUP(B6801,'2.1.trackMPD'!$R$7:$R$29,'2.1.trackMPD'!$T$7:$T$29)</f>
        <v>6</v>
      </c>
      <c r="D6801" s="160">
        <v>5000</v>
      </c>
      <c r="E6801" s="160" t="s">
        <v>6394</v>
      </c>
      <c r="F6801" s="160" t="s">
        <v>110</v>
      </c>
      <c r="G6801" s="160" t="s">
        <v>140</v>
      </c>
      <c r="H6801" s="160" t="s">
        <v>6393</v>
      </c>
      <c r="I6801" s="160" cm="1">
        <f t="array" ref="I6801">INDEX('2.1.trackMPD'!L:L/(24*60*60),
       MATCH(1,
             (A6801='2.1.trackMPD'!A:A)*
             (C6801='2.1.trackMPD'!D:D)*
             (D6801/10^6='2.1.trackMPD'!H:H)*
             (E6801='2.1.trackMPD'!F:F),
0))</f>
        <v>0</v>
      </c>
    </row>
    <row r="6802" spans="1:9" x14ac:dyDescent="0.2">
      <c r="A6802" s="160" t="s">
        <v>30</v>
      </c>
      <c r="B6802" s="160" t="s">
        <v>15</v>
      </c>
      <c r="C6802" s="160">
        <f>_xlfn.XLOOKUP(B6802,'2.1.trackMPD'!$R$7:$R$29,'2.1.trackMPD'!$T$7:$T$29)</f>
        <v>6</v>
      </c>
      <c r="D6802" s="160">
        <v>1</v>
      </c>
      <c r="E6802" s="160" t="s">
        <v>6395</v>
      </c>
      <c r="F6802" s="160" t="s">
        <v>110</v>
      </c>
      <c r="G6802" s="160" t="s">
        <v>124</v>
      </c>
      <c r="H6802" s="160" t="s">
        <v>6392</v>
      </c>
      <c r="I6802" s="160" t="e" cm="1">
        <f t="array" ref="I6802">INDEX('2.1.trackMPD'!I:I/(24*60*60),
       MATCH(1,
             (A6802='2.1.trackMPD'!A:A)*
             (C6802='2.1.trackMPD'!D:D)*
             (D6802/10^6='2.1.trackMPD'!H:H)*
             (E6802='2.1.trackMPD'!F:F),
0))</f>
        <v>#N/A</v>
      </c>
    </row>
    <row r="6803" spans="1:9" x14ac:dyDescent="0.2">
      <c r="A6803" s="160" t="s">
        <v>30</v>
      </c>
      <c r="B6803" s="160" t="s">
        <v>15</v>
      </c>
      <c r="C6803" s="160">
        <f>_xlfn.XLOOKUP(B6803,'2.1.trackMPD'!$R$7:$R$29,'2.1.trackMPD'!$T$7:$T$29)</f>
        <v>6</v>
      </c>
      <c r="D6803" s="160">
        <v>1</v>
      </c>
      <c r="E6803" s="160" t="s">
        <v>6395</v>
      </c>
      <c r="F6803" s="160" t="s">
        <v>110</v>
      </c>
      <c r="G6803" s="160" t="s">
        <v>140</v>
      </c>
      <c r="H6803" s="160" t="s">
        <v>6392</v>
      </c>
      <c r="I6803" s="160" t="e" cm="1">
        <f t="array" ref="I6803">INDEX('2.1.trackMPD'!J:J/(24*60*60),
       MATCH(1,
             (A6803='2.1.trackMPD'!A:A)*
             (C6803='2.1.trackMPD'!D:D)*
             (D6803/10^6='2.1.trackMPD'!H:H)*
             (E6803='2.1.trackMPD'!F:F),
0))</f>
        <v>#N/A</v>
      </c>
    </row>
    <row r="6804" spans="1:9" x14ac:dyDescent="0.2">
      <c r="A6804" s="160" t="s">
        <v>30</v>
      </c>
      <c r="B6804" s="160" t="s">
        <v>15</v>
      </c>
      <c r="C6804" s="160">
        <f>_xlfn.XLOOKUP(B6804,'2.1.trackMPD'!$R$7:$R$29,'2.1.trackMPD'!$T$7:$T$29)</f>
        <v>6</v>
      </c>
      <c r="D6804" s="160">
        <v>1</v>
      </c>
      <c r="E6804" s="160" t="s">
        <v>6395</v>
      </c>
      <c r="F6804" s="160" t="s">
        <v>110</v>
      </c>
      <c r="G6804" s="160" t="s">
        <v>124</v>
      </c>
      <c r="H6804" s="160" t="s">
        <v>6393</v>
      </c>
      <c r="I6804" s="160" t="e" cm="1">
        <f t="array" ref="I6804">INDEX('2.1.trackMPD'!K:K/(24*60*60),
       MATCH(1,
             (A6804='2.1.trackMPD'!A:A)*
             (C6804='2.1.trackMPD'!D:D)*
             (D6804/10^6='2.1.trackMPD'!H:H)*
             (E6804='2.1.trackMPD'!F:F),
0))</f>
        <v>#N/A</v>
      </c>
    </row>
    <row r="6805" spans="1:9" x14ac:dyDescent="0.2">
      <c r="A6805" s="160" t="s">
        <v>30</v>
      </c>
      <c r="B6805" s="160" t="s">
        <v>15</v>
      </c>
      <c r="C6805" s="160">
        <f>_xlfn.XLOOKUP(B6805,'2.1.trackMPD'!$R$7:$R$29,'2.1.trackMPD'!$T$7:$T$29)</f>
        <v>6</v>
      </c>
      <c r="D6805" s="160">
        <v>1</v>
      </c>
      <c r="E6805" s="160" t="s">
        <v>6395</v>
      </c>
      <c r="F6805" s="160" t="s">
        <v>110</v>
      </c>
      <c r="G6805" s="160" t="s">
        <v>140</v>
      </c>
      <c r="H6805" s="160" t="s">
        <v>6393</v>
      </c>
      <c r="I6805" s="160" t="e" cm="1">
        <f t="array" ref="I6805">INDEX('2.1.trackMPD'!L:L/(24*60*60),
       MATCH(1,
             (A6805='2.1.trackMPD'!A:A)*
             (C6805='2.1.trackMPD'!D:D)*
             (D6805/10^6='2.1.trackMPD'!H:H)*
             (E6805='2.1.trackMPD'!F:F),
0))</f>
        <v>#N/A</v>
      </c>
    </row>
    <row r="6806" spans="1:9" x14ac:dyDescent="0.2">
      <c r="A6806" s="160" t="s">
        <v>30</v>
      </c>
      <c r="B6806" s="160" t="s">
        <v>15</v>
      </c>
      <c r="C6806" s="160">
        <f>_xlfn.XLOOKUP(B6806,'2.1.trackMPD'!$R$7:$R$29,'2.1.trackMPD'!$T$7:$T$29)</f>
        <v>6</v>
      </c>
      <c r="D6806" s="160">
        <v>10</v>
      </c>
      <c r="E6806" s="160" t="s">
        <v>6395</v>
      </c>
      <c r="F6806" s="160" t="s">
        <v>110</v>
      </c>
      <c r="G6806" s="160" t="s">
        <v>124</v>
      </c>
      <c r="H6806" s="160" t="s">
        <v>6392</v>
      </c>
      <c r="I6806" s="160" t="e" cm="1">
        <f t="array" ref="I6806">INDEX('2.1.trackMPD'!I:I/(24*60*60),
       MATCH(1,
             (A6806='2.1.trackMPD'!A:A)*
             (C6806='2.1.trackMPD'!D:D)*
             (D6806/10^6='2.1.trackMPD'!H:H)*
             (E6806='2.1.trackMPD'!F:F),
0))</f>
        <v>#N/A</v>
      </c>
    </row>
    <row r="6807" spans="1:9" x14ac:dyDescent="0.2">
      <c r="A6807" s="160" t="s">
        <v>30</v>
      </c>
      <c r="B6807" s="160" t="s">
        <v>15</v>
      </c>
      <c r="C6807" s="160">
        <f>_xlfn.XLOOKUP(B6807,'2.1.trackMPD'!$R$7:$R$29,'2.1.trackMPD'!$T$7:$T$29)</f>
        <v>6</v>
      </c>
      <c r="D6807" s="160">
        <v>10</v>
      </c>
      <c r="E6807" s="160" t="s">
        <v>6395</v>
      </c>
      <c r="F6807" s="160" t="s">
        <v>110</v>
      </c>
      <c r="G6807" s="160" t="s">
        <v>140</v>
      </c>
      <c r="H6807" s="160" t="s">
        <v>6392</v>
      </c>
      <c r="I6807" s="160" t="e" cm="1">
        <f t="array" ref="I6807">INDEX('2.1.trackMPD'!J:J/(24*60*60),
       MATCH(1,
             (A6807='2.1.trackMPD'!A:A)*
             (C6807='2.1.trackMPD'!D:D)*
             (D6807/10^6='2.1.trackMPD'!H:H)*
             (E6807='2.1.trackMPD'!F:F),
0))</f>
        <v>#N/A</v>
      </c>
    </row>
    <row r="6808" spans="1:9" x14ac:dyDescent="0.2">
      <c r="A6808" s="160" t="s">
        <v>30</v>
      </c>
      <c r="B6808" s="160" t="s">
        <v>15</v>
      </c>
      <c r="C6808" s="160">
        <f>_xlfn.XLOOKUP(B6808,'2.1.trackMPD'!$R$7:$R$29,'2.1.trackMPD'!$T$7:$T$29)</f>
        <v>6</v>
      </c>
      <c r="D6808" s="160">
        <v>10</v>
      </c>
      <c r="E6808" s="160" t="s">
        <v>6395</v>
      </c>
      <c r="F6808" s="160" t="s">
        <v>110</v>
      </c>
      <c r="G6808" s="160" t="s">
        <v>124</v>
      </c>
      <c r="H6808" s="160" t="s">
        <v>6393</v>
      </c>
      <c r="I6808" s="160" t="e" cm="1">
        <f t="array" ref="I6808">INDEX('2.1.trackMPD'!K:K/(24*60*60),
       MATCH(1,
             (A6808='2.1.trackMPD'!A:A)*
             (C6808='2.1.trackMPD'!D:D)*
             (D6808/10^6='2.1.trackMPD'!H:H)*
             (E6808='2.1.trackMPD'!F:F),
0))</f>
        <v>#N/A</v>
      </c>
    </row>
    <row r="6809" spans="1:9" x14ac:dyDescent="0.2">
      <c r="A6809" s="160" t="s">
        <v>30</v>
      </c>
      <c r="B6809" s="160" t="s">
        <v>15</v>
      </c>
      <c r="C6809" s="160">
        <f>_xlfn.XLOOKUP(B6809,'2.1.trackMPD'!$R$7:$R$29,'2.1.trackMPD'!$T$7:$T$29)</f>
        <v>6</v>
      </c>
      <c r="D6809" s="160">
        <v>10</v>
      </c>
      <c r="E6809" s="160" t="s">
        <v>6395</v>
      </c>
      <c r="F6809" s="160" t="s">
        <v>110</v>
      </c>
      <c r="G6809" s="160" t="s">
        <v>140</v>
      </c>
      <c r="H6809" s="160" t="s">
        <v>6393</v>
      </c>
      <c r="I6809" s="160" t="e" cm="1">
        <f t="array" ref="I6809">INDEX('2.1.trackMPD'!L:L/(24*60*60),
       MATCH(1,
             (A6809='2.1.trackMPD'!A:A)*
             (C6809='2.1.trackMPD'!D:D)*
             (D6809/10^6='2.1.trackMPD'!H:H)*
             (E6809='2.1.trackMPD'!F:F),
0))</f>
        <v>#N/A</v>
      </c>
    </row>
    <row r="6810" spans="1:9" x14ac:dyDescent="0.2">
      <c r="A6810" s="160" t="s">
        <v>30</v>
      </c>
      <c r="B6810" s="160" t="s">
        <v>15</v>
      </c>
      <c r="C6810" s="160">
        <f>_xlfn.XLOOKUP(B6810,'2.1.trackMPD'!$R$7:$R$29,'2.1.trackMPD'!$T$7:$T$29)</f>
        <v>6</v>
      </c>
      <c r="D6810" s="160">
        <v>100</v>
      </c>
      <c r="E6810" s="160" t="s">
        <v>6395</v>
      </c>
      <c r="F6810" s="160" t="s">
        <v>110</v>
      </c>
      <c r="G6810" s="160" t="s">
        <v>124</v>
      </c>
      <c r="H6810" s="160" t="s">
        <v>6392</v>
      </c>
      <c r="I6810" s="160" t="e" cm="1">
        <f t="array" ref="I6810">INDEX('2.1.trackMPD'!I:I/(24*60*60),
       MATCH(1,
             (A6810='2.1.trackMPD'!A:A)*
             (C6810='2.1.trackMPD'!D:D)*
             (D6810/10^6='2.1.trackMPD'!H:H)*
             (E6810='2.1.trackMPD'!F:F),
0))</f>
        <v>#N/A</v>
      </c>
    </row>
    <row r="6811" spans="1:9" x14ac:dyDescent="0.2">
      <c r="A6811" s="160" t="s">
        <v>30</v>
      </c>
      <c r="B6811" s="160" t="s">
        <v>15</v>
      </c>
      <c r="C6811" s="160">
        <f>_xlfn.XLOOKUP(B6811,'2.1.trackMPD'!$R$7:$R$29,'2.1.trackMPD'!$T$7:$T$29)</f>
        <v>6</v>
      </c>
      <c r="D6811" s="160">
        <v>100</v>
      </c>
      <c r="E6811" s="160" t="s">
        <v>6395</v>
      </c>
      <c r="F6811" s="160" t="s">
        <v>110</v>
      </c>
      <c r="G6811" s="160" t="s">
        <v>140</v>
      </c>
      <c r="H6811" s="160" t="s">
        <v>6392</v>
      </c>
      <c r="I6811" s="160" t="e" cm="1">
        <f t="array" ref="I6811">INDEX('2.1.trackMPD'!J:J/(24*60*60),
       MATCH(1,
             (A6811='2.1.trackMPD'!A:A)*
             (C6811='2.1.trackMPD'!D:D)*
             (D6811/10^6='2.1.trackMPD'!H:H)*
             (E6811='2.1.trackMPD'!F:F),
0))</f>
        <v>#N/A</v>
      </c>
    </row>
    <row r="6812" spans="1:9" x14ac:dyDescent="0.2">
      <c r="A6812" s="160" t="s">
        <v>30</v>
      </c>
      <c r="B6812" s="160" t="s">
        <v>15</v>
      </c>
      <c r="C6812" s="160">
        <f>_xlfn.XLOOKUP(B6812,'2.1.trackMPD'!$R$7:$R$29,'2.1.trackMPD'!$T$7:$T$29)</f>
        <v>6</v>
      </c>
      <c r="D6812" s="160">
        <v>100</v>
      </c>
      <c r="E6812" s="160" t="s">
        <v>6395</v>
      </c>
      <c r="F6812" s="160" t="s">
        <v>110</v>
      </c>
      <c r="G6812" s="160" t="s">
        <v>124</v>
      </c>
      <c r="H6812" s="160" t="s">
        <v>6393</v>
      </c>
      <c r="I6812" s="160" t="e" cm="1">
        <f t="array" ref="I6812">INDEX('2.1.trackMPD'!K:K/(24*60*60),
       MATCH(1,
             (A6812='2.1.trackMPD'!A:A)*
             (C6812='2.1.trackMPD'!D:D)*
             (D6812/10^6='2.1.trackMPD'!H:H)*
             (E6812='2.1.trackMPD'!F:F),
0))</f>
        <v>#N/A</v>
      </c>
    </row>
    <row r="6813" spans="1:9" x14ac:dyDescent="0.2">
      <c r="A6813" s="160" t="s">
        <v>30</v>
      </c>
      <c r="B6813" s="160" t="s">
        <v>15</v>
      </c>
      <c r="C6813" s="160">
        <f>_xlfn.XLOOKUP(B6813,'2.1.trackMPD'!$R$7:$R$29,'2.1.trackMPD'!$T$7:$T$29)</f>
        <v>6</v>
      </c>
      <c r="D6813" s="160">
        <v>100</v>
      </c>
      <c r="E6813" s="160" t="s">
        <v>6395</v>
      </c>
      <c r="F6813" s="160" t="s">
        <v>110</v>
      </c>
      <c r="G6813" s="160" t="s">
        <v>140</v>
      </c>
      <c r="H6813" s="160" t="s">
        <v>6393</v>
      </c>
      <c r="I6813" s="160" t="e" cm="1">
        <f t="array" ref="I6813">INDEX('2.1.trackMPD'!L:L/(24*60*60),
       MATCH(1,
             (A6813='2.1.trackMPD'!A:A)*
             (C6813='2.1.trackMPD'!D:D)*
             (D6813/10^6='2.1.trackMPD'!H:H)*
             (E6813='2.1.trackMPD'!F:F),
0))</f>
        <v>#N/A</v>
      </c>
    </row>
    <row r="6814" spans="1:9" x14ac:dyDescent="0.2">
      <c r="A6814" s="160" t="s">
        <v>30</v>
      </c>
      <c r="B6814" s="160" t="s">
        <v>9</v>
      </c>
      <c r="C6814" s="160">
        <f>_xlfn.XLOOKUP(B6814,'2.1.trackMPD'!$R$7:$R$29,'2.1.trackMPD'!$T$7:$T$29)</f>
        <v>6</v>
      </c>
      <c r="D6814" s="160">
        <v>1</v>
      </c>
      <c r="E6814" s="160" t="s">
        <v>6390</v>
      </c>
      <c r="F6814" s="160" t="s">
        <v>110</v>
      </c>
      <c r="G6814" s="160" t="s">
        <v>124</v>
      </c>
      <c r="H6814" s="160" t="s">
        <v>6392</v>
      </c>
      <c r="I6814" s="160" cm="1">
        <f t="array" ref="I6814">INDEX('2.1.trackMPD'!I:I/(24*60*60),
       MATCH(1,
             (A6814='2.1.trackMPD'!A:A)*
             (C6814='2.1.trackMPD'!D:D)*
             (D6814/10^6='2.1.trackMPD'!H:H)*
             (E6814='2.1.trackMPD'!F:F),
0))</f>
        <v>4.9964811342592585E-7</v>
      </c>
    </row>
    <row r="6815" spans="1:9" x14ac:dyDescent="0.2">
      <c r="A6815" s="160" t="s">
        <v>30</v>
      </c>
      <c r="B6815" s="160" t="s">
        <v>9</v>
      </c>
      <c r="C6815" s="160">
        <f>_xlfn.XLOOKUP(B6815,'2.1.trackMPD'!$R$7:$R$29,'2.1.trackMPD'!$T$7:$T$29)</f>
        <v>6</v>
      </c>
      <c r="D6815" s="160">
        <v>1</v>
      </c>
      <c r="E6815" s="160" t="s">
        <v>6390</v>
      </c>
      <c r="F6815" s="160" t="s">
        <v>110</v>
      </c>
      <c r="G6815" s="160" t="s">
        <v>140</v>
      </c>
      <c r="H6815" s="160" t="s">
        <v>6392</v>
      </c>
      <c r="I6815" s="160" cm="1">
        <f t="array" ref="I6815">INDEX('2.1.trackMPD'!J:J/(24*60*60),
       MATCH(1,
             (A6815='2.1.trackMPD'!A:A)*
             (C6815='2.1.trackMPD'!D:D)*
             (D6815/10^6='2.1.trackMPD'!H:H)*
             (E6815='2.1.trackMPD'!F:F),
0))</f>
        <v>1.023820386574074E-5</v>
      </c>
    </row>
    <row r="6816" spans="1:9" x14ac:dyDescent="0.2">
      <c r="A6816" s="160" t="s">
        <v>30</v>
      </c>
      <c r="B6816" s="160" t="s">
        <v>9</v>
      </c>
      <c r="C6816" s="160">
        <f>_xlfn.XLOOKUP(B6816,'2.1.trackMPD'!$R$7:$R$29,'2.1.trackMPD'!$T$7:$T$29)</f>
        <v>6</v>
      </c>
      <c r="D6816" s="160">
        <v>1</v>
      </c>
      <c r="E6816" s="160" t="s">
        <v>6390</v>
      </c>
      <c r="F6816" s="160" t="s">
        <v>110</v>
      </c>
      <c r="G6816" s="160" t="s">
        <v>124</v>
      </c>
      <c r="H6816" s="160" t="s">
        <v>6393</v>
      </c>
      <c r="I6816" s="160" cm="1">
        <f t="array" ref="I6816">INDEX('2.1.trackMPD'!K:K/(24*60*60),
       MATCH(1,
             (A6816='2.1.trackMPD'!A:A)*
             (C6816='2.1.trackMPD'!D:D)*
             (D6816/10^6='2.1.trackMPD'!H:H)*
             (E6816='2.1.trackMPD'!F:F),
0))</f>
        <v>1.9038915509259259E-7</v>
      </c>
    </row>
    <row r="6817" spans="1:9" x14ac:dyDescent="0.2">
      <c r="A6817" s="160" t="s">
        <v>30</v>
      </c>
      <c r="B6817" s="160" t="s">
        <v>9</v>
      </c>
      <c r="C6817" s="160">
        <f>_xlfn.XLOOKUP(B6817,'2.1.trackMPD'!$R$7:$R$29,'2.1.trackMPD'!$T$7:$T$29)</f>
        <v>6</v>
      </c>
      <c r="D6817" s="160">
        <v>1</v>
      </c>
      <c r="E6817" s="160" t="s">
        <v>6390</v>
      </c>
      <c r="F6817" s="160" t="s">
        <v>110</v>
      </c>
      <c r="G6817" s="160" t="s">
        <v>140</v>
      </c>
      <c r="H6817" s="160" t="s">
        <v>6393</v>
      </c>
      <c r="I6817" s="160" cm="1">
        <f t="array" ref="I6817">INDEX('2.1.trackMPD'!L:L/(24*60*60),
       MATCH(1,
             (A6817='2.1.trackMPD'!A:A)*
             (C6817='2.1.trackMPD'!D:D)*
             (D6817/10^6='2.1.trackMPD'!H:H)*
             (E6817='2.1.trackMPD'!F:F),
0))</f>
        <v>2.7286724537037039E-7</v>
      </c>
    </row>
    <row r="6818" spans="1:9" x14ac:dyDescent="0.2">
      <c r="A6818" s="160" t="s">
        <v>30</v>
      </c>
      <c r="B6818" s="160" t="s">
        <v>9</v>
      </c>
      <c r="C6818" s="160">
        <f>_xlfn.XLOOKUP(B6818,'2.1.trackMPD'!$R$7:$R$29,'2.1.trackMPD'!$T$7:$T$29)</f>
        <v>6</v>
      </c>
      <c r="D6818" s="160">
        <v>10</v>
      </c>
      <c r="E6818" s="160" t="s">
        <v>6390</v>
      </c>
      <c r="F6818" s="160" t="s">
        <v>110</v>
      </c>
      <c r="G6818" s="160" t="s">
        <v>124</v>
      </c>
      <c r="H6818" s="160" t="s">
        <v>6392</v>
      </c>
      <c r="I6818" s="160" cm="1">
        <f t="array" ref="I6818">INDEX('2.1.trackMPD'!I:I/(24*60*60),
       MATCH(1,
             (A6818='2.1.trackMPD'!A:A)*
             (C6818='2.1.trackMPD'!D:D)*
             (D6818/10^6='2.1.trackMPD'!H:H)*
             (E6818='2.1.trackMPD'!F:F),
0))</f>
        <v>2.7210218981481485E-6</v>
      </c>
    </row>
    <row r="6819" spans="1:9" x14ac:dyDescent="0.2">
      <c r="A6819" s="160" t="s">
        <v>30</v>
      </c>
      <c r="B6819" s="160" t="s">
        <v>9</v>
      </c>
      <c r="C6819" s="160">
        <f>_xlfn.XLOOKUP(B6819,'2.1.trackMPD'!$R$7:$R$29,'2.1.trackMPD'!$T$7:$T$29)</f>
        <v>6</v>
      </c>
      <c r="D6819" s="160">
        <v>10</v>
      </c>
      <c r="E6819" s="160" t="s">
        <v>6390</v>
      </c>
      <c r="F6819" s="160" t="s">
        <v>110</v>
      </c>
      <c r="G6819" s="160" t="s">
        <v>140</v>
      </c>
      <c r="H6819" s="160" t="s">
        <v>6392</v>
      </c>
      <c r="I6819" s="160" cm="1">
        <f t="array" ref="I6819">INDEX('2.1.trackMPD'!J:J/(24*60*60),
       MATCH(1,
             (A6819='2.1.trackMPD'!A:A)*
             (C6819='2.1.trackMPD'!D:D)*
             (D6819/10^6='2.1.trackMPD'!H:H)*
             (E6819='2.1.trackMPD'!F:F),
0))</f>
        <v>1.5877855567129629E-5</v>
      </c>
    </row>
    <row r="6820" spans="1:9" x14ac:dyDescent="0.2">
      <c r="A6820" s="160" t="s">
        <v>30</v>
      </c>
      <c r="B6820" s="160" t="s">
        <v>9</v>
      </c>
      <c r="C6820" s="160">
        <f>_xlfn.XLOOKUP(B6820,'2.1.trackMPD'!$R$7:$R$29,'2.1.trackMPD'!$T$7:$T$29)</f>
        <v>6</v>
      </c>
      <c r="D6820" s="160">
        <v>10</v>
      </c>
      <c r="E6820" s="160" t="s">
        <v>6390</v>
      </c>
      <c r="F6820" s="160" t="s">
        <v>110</v>
      </c>
      <c r="G6820" s="160" t="s">
        <v>124</v>
      </c>
      <c r="H6820" s="160" t="s">
        <v>6393</v>
      </c>
      <c r="I6820" s="160" cm="1">
        <f t="array" ref="I6820">INDEX('2.1.trackMPD'!K:K/(24*60*60),
       MATCH(1,
             (A6820='2.1.trackMPD'!A:A)*
             (C6820='2.1.trackMPD'!D:D)*
             (D6820/10^6='2.1.trackMPD'!H:H)*
             (E6820='2.1.trackMPD'!F:F),
0))</f>
        <v>1.361655775462963E-6</v>
      </c>
    </row>
    <row r="6821" spans="1:9" x14ac:dyDescent="0.2">
      <c r="A6821" s="160" t="s">
        <v>30</v>
      </c>
      <c r="B6821" s="160" t="s">
        <v>9</v>
      </c>
      <c r="C6821" s="160">
        <f>_xlfn.XLOOKUP(B6821,'2.1.trackMPD'!$R$7:$R$29,'2.1.trackMPD'!$T$7:$T$29)</f>
        <v>6</v>
      </c>
      <c r="D6821" s="160">
        <v>10</v>
      </c>
      <c r="E6821" s="160" t="s">
        <v>6390</v>
      </c>
      <c r="F6821" s="160" t="s">
        <v>110</v>
      </c>
      <c r="G6821" s="160" t="s">
        <v>140</v>
      </c>
      <c r="H6821" s="160" t="s">
        <v>6393</v>
      </c>
      <c r="I6821" s="160" cm="1">
        <f t="array" ref="I6821">INDEX('2.1.trackMPD'!L:L/(24*60*60),
       MATCH(1,
             (A6821='2.1.trackMPD'!A:A)*
             (C6821='2.1.trackMPD'!D:D)*
             (D6821/10^6='2.1.trackMPD'!H:H)*
             (E6821='2.1.trackMPD'!F:F),
0))</f>
        <v>3.0067909722222224E-7</v>
      </c>
    </row>
    <row r="6822" spans="1:9" x14ac:dyDescent="0.2">
      <c r="A6822" s="160" t="s">
        <v>30</v>
      </c>
      <c r="B6822" s="160" t="s">
        <v>9</v>
      </c>
      <c r="C6822" s="160">
        <f>_xlfn.XLOOKUP(B6822,'2.1.trackMPD'!$R$7:$R$29,'2.1.trackMPD'!$T$7:$T$29)</f>
        <v>6</v>
      </c>
      <c r="D6822" s="160">
        <v>100</v>
      </c>
      <c r="E6822" s="160" t="s">
        <v>6390</v>
      </c>
      <c r="F6822" s="160" t="s">
        <v>110</v>
      </c>
      <c r="G6822" s="160" t="s">
        <v>124</v>
      </c>
      <c r="H6822" s="160" t="s">
        <v>6392</v>
      </c>
      <c r="I6822" s="160" cm="1">
        <f t="array" ref="I6822">INDEX('2.1.trackMPD'!I:I/(24*60*60),
       MATCH(1,
             (A6822='2.1.trackMPD'!A:A)*
             (C6822='2.1.trackMPD'!D:D)*
             (D6822/10^6='2.1.trackMPD'!H:H)*
             (E6822='2.1.trackMPD'!F:F),
0))</f>
        <v>2.8827486377314814E-3</v>
      </c>
    </row>
    <row r="6823" spans="1:9" x14ac:dyDescent="0.2">
      <c r="A6823" s="160" t="s">
        <v>30</v>
      </c>
      <c r="B6823" s="160" t="s">
        <v>9</v>
      </c>
      <c r="C6823" s="160">
        <f>_xlfn.XLOOKUP(B6823,'2.1.trackMPD'!$R$7:$R$29,'2.1.trackMPD'!$T$7:$T$29)</f>
        <v>6</v>
      </c>
      <c r="D6823" s="160">
        <v>100</v>
      </c>
      <c r="E6823" s="160" t="s">
        <v>6390</v>
      </c>
      <c r="F6823" s="160" t="s">
        <v>110</v>
      </c>
      <c r="G6823" s="160" t="s">
        <v>140</v>
      </c>
      <c r="H6823" s="160" t="s">
        <v>6392</v>
      </c>
      <c r="I6823" s="160" cm="1">
        <f t="array" ref="I6823">INDEX('2.1.trackMPD'!J:J/(24*60*60),
       MATCH(1,
             (A6823='2.1.trackMPD'!A:A)*
             (C6823='2.1.trackMPD'!D:D)*
             (D6823/10^6='2.1.trackMPD'!H:H)*
             (E6823='2.1.trackMPD'!F:F),
0))</f>
        <v>1.6078842916666667E-3</v>
      </c>
    </row>
    <row r="6824" spans="1:9" x14ac:dyDescent="0.2">
      <c r="A6824" s="160" t="s">
        <v>30</v>
      </c>
      <c r="B6824" s="160" t="s">
        <v>9</v>
      </c>
      <c r="C6824" s="160">
        <f>_xlfn.XLOOKUP(B6824,'2.1.trackMPD'!$R$7:$R$29,'2.1.trackMPD'!$T$7:$T$29)</f>
        <v>6</v>
      </c>
      <c r="D6824" s="160">
        <v>100</v>
      </c>
      <c r="E6824" s="160" t="s">
        <v>6390</v>
      </c>
      <c r="F6824" s="160" t="s">
        <v>110</v>
      </c>
      <c r="G6824" s="160" t="s">
        <v>124</v>
      </c>
      <c r="H6824" s="160" t="s">
        <v>6393</v>
      </c>
      <c r="I6824" s="160" cm="1">
        <f t="array" ref="I6824">INDEX('2.1.trackMPD'!K:K/(24*60*60),
       MATCH(1,
             (A6824='2.1.trackMPD'!A:A)*
             (C6824='2.1.trackMPD'!D:D)*
             (D6824/10^6='2.1.trackMPD'!H:H)*
             (E6824='2.1.trackMPD'!F:F),
0))</f>
        <v>0</v>
      </c>
    </row>
    <row r="6825" spans="1:9" x14ac:dyDescent="0.2">
      <c r="A6825" s="160" t="s">
        <v>30</v>
      </c>
      <c r="B6825" s="160" t="s">
        <v>9</v>
      </c>
      <c r="C6825" s="160">
        <f>_xlfn.XLOOKUP(B6825,'2.1.trackMPD'!$R$7:$R$29,'2.1.trackMPD'!$T$7:$T$29)</f>
        <v>6</v>
      </c>
      <c r="D6825" s="160">
        <v>100</v>
      </c>
      <c r="E6825" s="160" t="s">
        <v>6390</v>
      </c>
      <c r="F6825" s="160" t="s">
        <v>110</v>
      </c>
      <c r="G6825" s="160" t="s">
        <v>140</v>
      </c>
      <c r="H6825" s="160" t="s">
        <v>6393</v>
      </c>
      <c r="I6825" s="160" cm="1">
        <f t="array" ref="I6825">INDEX('2.1.trackMPD'!L:L/(24*60*60),
       MATCH(1,
             (A6825='2.1.trackMPD'!A:A)*
             (C6825='2.1.trackMPD'!D:D)*
             (D6825/10^6='2.1.trackMPD'!H:H)*
             (E6825='2.1.trackMPD'!F:F),
0))</f>
        <v>0</v>
      </c>
    </row>
    <row r="6826" spans="1:9" x14ac:dyDescent="0.2">
      <c r="A6826" s="160" t="s">
        <v>30</v>
      </c>
      <c r="B6826" s="160" t="s">
        <v>9</v>
      </c>
      <c r="C6826" s="160">
        <f>_xlfn.XLOOKUP(B6826,'2.1.trackMPD'!$R$7:$R$29,'2.1.trackMPD'!$T$7:$T$29)</f>
        <v>6</v>
      </c>
      <c r="D6826" s="160">
        <v>1000</v>
      </c>
      <c r="E6826" s="160" t="s">
        <v>6390</v>
      </c>
      <c r="F6826" s="160" t="s">
        <v>110</v>
      </c>
      <c r="G6826" s="160" t="s">
        <v>124</v>
      </c>
      <c r="H6826" s="160" t="s">
        <v>6392</v>
      </c>
      <c r="I6826" s="160" cm="1">
        <f t="array" ref="I6826">INDEX('2.1.trackMPD'!I:I/(24*60*60),
       MATCH(1,
             (A6826='2.1.trackMPD'!A:A)*
             (C6826='2.1.trackMPD'!D:D)*
             (D6826/10^6='2.1.trackMPD'!H:H)*
             (E6826='2.1.trackMPD'!F:F),
0))</f>
        <v>3.7698223321759259</v>
      </c>
    </row>
    <row r="6827" spans="1:9" x14ac:dyDescent="0.2">
      <c r="A6827" s="160" t="s">
        <v>30</v>
      </c>
      <c r="B6827" s="160" t="s">
        <v>9</v>
      </c>
      <c r="C6827" s="160">
        <f>_xlfn.XLOOKUP(B6827,'2.1.trackMPD'!$R$7:$R$29,'2.1.trackMPD'!$T$7:$T$29)</f>
        <v>6</v>
      </c>
      <c r="D6827" s="160">
        <v>1000</v>
      </c>
      <c r="E6827" s="160" t="s">
        <v>6390</v>
      </c>
      <c r="F6827" s="160" t="s">
        <v>110</v>
      </c>
      <c r="G6827" s="160" t="s">
        <v>140</v>
      </c>
      <c r="H6827" s="160" t="s">
        <v>6392</v>
      </c>
      <c r="I6827" s="160" cm="1">
        <f t="array" ref="I6827">INDEX('2.1.trackMPD'!J:J/(24*60*60),
       MATCH(1,
             (A6827='2.1.trackMPD'!A:A)*
             (C6827='2.1.trackMPD'!D:D)*
             (D6827/10^6='2.1.trackMPD'!H:H)*
             (E6827='2.1.trackMPD'!F:F),
0))</f>
        <v>5.9228616747685189E-2</v>
      </c>
    </row>
    <row r="6828" spans="1:9" x14ac:dyDescent="0.2">
      <c r="A6828" s="160" t="s">
        <v>30</v>
      </c>
      <c r="B6828" s="160" t="s">
        <v>9</v>
      </c>
      <c r="C6828" s="160">
        <f>_xlfn.XLOOKUP(B6828,'2.1.trackMPD'!$R$7:$R$29,'2.1.trackMPD'!$T$7:$T$29)</f>
        <v>6</v>
      </c>
      <c r="D6828" s="160">
        <v>1000</v>
      </c>
      <c r="E6828" s="160" t="s">
        <v>6390</v>
      </c>
      <c r="F6828" s="160" t="s">
        <v>110</v>
      </c>
      <c r="G6828" s="160" t="s">
        <v>124</v>
      </c>
      <c r="H6828" s="160" t="s">
        <v>6393</v>
      </c>
      <c r="I6828" s="160" cm="1">
        <f t="array" ref="I6828">INDEX('2.1.trackMPD'!K:K/(24*60*60),
       MATCH(1,
             (A6828='2.1.trackMPD'!A:A)*
             (C6828='2.1.trackMPD'!D:D)*
             (D6828/10^6='2.1.trackMPD'!H:H)*
             (E6828='2.1.trackMPD'!F:F),
0))</f>
        <v>0</v>
      </c>
    </row>
    <row r="6829" spans="1:9" x14ac:dyDescent="0.2">
      <c r="A6829" s="160" t="s">
        <v>30</v>
      </c>
      <c r="B6829" s="160" t="s">
        <v>9</v>
      </c>
      <c r="C6829" s="160">
        <f>_xlfn.XLOOKUP(B6829,'2.1.trackMPD'!$R$7:$R$29,'2.1.trackMPD'!$T$7:$T$29)</f>
        <v>6</v>
      </c>
      <c r="D6829" s="160">
        <v>1000</v>
      </c>
      <c r="E6829" s="160" t="s">
        <v>6390</v>
      </c>
      <c r="F6829" s="160" t="s">
        <v>110</v>
      </c>
      <c r="G6829" s="160" t="s">
        <v>140</v>
      </c>
      <c r="H6829" s="160" t="s">
        <v>6393</v>
      </c>
      <c r="I6829" s="160" cm="1">
        <f t="array" ref="I6829">INDEX('2.1.trackMPD'!L:L/(24*60*60),
       MATCH(1,
             (A6829='2.1.trackMPD'!A:A)*
             (C6829='2.1.trackMPD'!D:D)*
             (D6829/10^6='2.1.trackMPD'!H:H)*
             (E6829='2.1.trackMPD'!F:F),
0))</f>
        <v>0</v>
      </c>
    </row>
    <row r="6830" spans="1:9" x14ac:dyDescent="0.2">
      <c r="A6830" s="160" t="s">
        <v>30</v>
      </c>
      <c r="B6830" s="160" t="s">
        <v>9</v>
      </c>
      <c r="C6830" s="160">
        <f>_xlfn.XLOOKUP(B6830,'2.1.trackMPD'!$R$7:$R$29,'2.1.trackMPD'!$T$7:$T$29)</f>
        <v>6</v>
      </c>
      <c r="D6830" s="160">
        <v>5000</v>
      </c>
      <c r="E6830" s="160" t="s">
        <v>6390</v>
      </c>
      <c r="F6830" s="160" t="s">
        <v>110</v>
      </c>
      <c r="G6830" s="160" t="s">
        <v>124</v>
      </c>
      <c r="H6830" s="160" t="s">
        <v>6392</v>
      </c>
      <c r="I6830" s="160" cm="1">
        <f t="array" ref="I6830">INDEX('2.1.trackMPD'!I:I/(24*60*60),
       MATCH(1,
             (A6830='2.1.trackMPD'!A:A)*
             (C6830='2.1.trackMPD'!D:D)*
             (D6830/10^6='2.1.trackMPD'!H:H)*
             (E6830='2.1.trackMPD'!F:F),
0))</f>
        <v>58.271851724537036</v>
      </c>
    </row>
    <row r="6831" spans="1:9" x14ac:dyDescent="0.2">
      <c r="A6831" s="160" t="s">
        <v>30</v>
      </c>
      <c r="B6831" s="160" t="s">
        <v>9</v>
      </c>
      <c r="C6831" s="160">
        <f>_xlfn.XLOOKUP(B6831,'2.1.trackMPD'!$R$7:$R$29,'2.1.trackMPD'!$T$7:$T$29)</f>
        <v>6</v>
      </c>
      <c r="D6831" s="160">
        <v>5000</v>
      </c>
      <c r="E6831" s="160" t="s">
        <v>6390</v>
      </c>
      <c r="F6831" s="160" t="s">
        <v>110</v>
      </c>
      <c r="G6831" s="160" t="s">
        <v>140</v>
      </c>
      <c r="H6831" s="160" t="s">
        <v>6392</v>
      </c>
      <c r="I6831" s="160" cm="1">
        <f t="array" ref="I6831">INDEX('2.1.trackMPD'!J:J/(24*60*60),
       MATCH(1,
             (A6831='2.1.trackMPD'!A:A)*
             (C6831='2.1.trackMPD'!D:D)*
             (D6831/10^6='2.1.trackMPD'!H:H)*
             (E6831='2.1.trackMPD'!F:F),
0))</f>
        <v>0.2328630119212963</v>
      </c>
    </row>
    <row r="6832" spans="1:9" x14ac:dyDescent="0.2">
      <c r="A6832" s="160" t="s">
        <v>30</v>
      </c>
      <c r="B6832" s="160" t="s">
        <v>9</v>
      </c>
      <c r="C6832" s="160">
        <f>_xlfn.XLOOKUP(B6832,'2.1.trackMPD'!$R$7:$R$29,'2.1.trackMPD'!$T$7:$T$29)</f>
        <v>6</v>
      </c>
      <c r="D6832" s="160">
        <v>5000</v>
      </c>
      <c r="E6832" s="160" t="s">
        <v>6390</v>
      </c>
      <c r="F6832" s="160" t="s">
        <v>110</v>
      </c>
      <c r="G6832" s="160" t="s">
        <v>124</v>
      </c>
      <c r="H6832" s="160" t="s">
        <v>6393</v>
      </c>
      <c r="I6832" s="160" cm="1">
        <f t="array" ref="I6832">INDEX('2.1.trackMPD'!K:K/(24*60*60),
       MATCH(1,
             (A6832='2.1.trackMPD'!A:A)*
             (C6832='2.1.trackMPD'!D:D)*
             (D6832/10^6='2.1.trackMPD'!H:H)*
             (E6832='2.1.trackMPD'!F:F),
0))</f>
        <v>0</v>
      </c>
    </row>
    <row r="6833" spans="1:9" x14ac:dyDescent="0.2">
      <c r="A6833" s="160" t="s">
        <v>30</v>
      </c>
      <c r="B6833" s="160" t="s">
        <v>9</v>
      </c>
      <c r="C6833" s="160">
        <f>_xlfn.XLOOKUP(B6833,'2.1.trackMPD'!$R$7:$R$29,'2.1.trackMPD'!$T$7:$T$29)</f>
        <v>6</v>
      </c>
      <c r="D6833" s="160">
        <v>5000</v>
      </c>
      <c r="E6833" s="160" t="s">
        <v>6390</v>
      </c>
      <c r="F6833" s="160" t="s">
        <v>110</v>
      </c>
      <c r="G6833" s="160" t="s">
        <v>140</v>
      </c>
      <c r="H6833" s="160" t="s">
        <v>6393</v>
      </c>
      <c r="I6833" s="160" cm="1">
        <f t="array" ref="I6833">INDEX('2.1.trackMPD'!L:L/(24*60*60),
       MATCH(1,
             (A6833='2.1.trackMPD'!A:A)*
             (C6833='2.1.trackMPD'!D:D)*
             (D6833/10^6='2.1.trackMPD'!H:H)*
             (E6833='2.1.trackMPD'!F:F),
0))</f>
        <v>0</v>
      </c>
    </row>
    <row r="6834" spans="1:9" x14ac:dyDescent="0.2">
      <c r="A6834" s="160" t="s">
        <v>30</v>
      </c>
      <c r="B6834" s="160" t="s">
        <v>9</v>
      </c>
      <c r="C6834" s="160">
        <f>_xlfn.XLOOKUP(B6834,'2.1.trackMPD'!$R$7:$R$29,'2.1.trackMPD'!$T$7:$T$29)</f>
        <v>6</v>
      </c>
      <c r="D6834" s="160">
        <v>1</v>
      </c>
      <c r="E6834" s="160" t="s">
        <v>6394</v>
      </c>
      <c r="F6834" s="160" t="s">
        <v>110</v>
      </c>
      <c r="G6834" s="160" t="s">
        <v>124</v>
      </c>
      <c r="H6834" s="160" t="s">
        <v>6392</v>
      </c>
      <c r="I6834" s="160" cm="1">
        <f t="array" ref="I6834">INDEX('2.1.trackMPD'!I:I/(24*60*60),
       MATCH(1,
             (A6834='2.1.trackMPD'!A:A)*
             (C6834='2.1.trackMPD'!D:D)*
             (D6834/10^6='2.1.trackMPD'!H:H)*
             (E6834='2.1.trackMPD'!F:F),
0))</f>
        <v>6.0159310185185188E-7</v>
      </c>
    </row>
    <row r="6835" spans="1:9" x14ac:dyDescent="0.2">
      <c r="A6835" s="160" t="s">
        <v>30</v>
      </c>
      <c r="B6835" s="160" t="s">
        <v>9</v>
      </c>
      <c r="C6835" s="160">
        <f>_xlfn.XLOOKUP(B6835,'2.1.trackMPD'!$R$7:$R$29,'2.1.trackMPD'!$T$7:$T$29)</f>
        <v>6</v>
      </c>
      <c r="D6835" s="160">
        <v>1</v>
      </c>
      <c r="E6835" s="160" t="s">
        <v>6394</v>
      </c>
      <c r="F6835" s="160" t="s">
        <v>110</v>
      </c>
      <c r="G6835" s="160" t="s">
        <v>140</v>
      </c>
      <c r="H6835" s="160" t="s">
        <v>6392</v>
      </c>
      <c r="I6835" s="160" cm="1">
        <f t="array" ref="I6835">INDEX('2.1.trackMPD'!J:J/(24*60*60),
       MATCH(1,
             (A6835='2.1.trackMPD'!A:A)*
             (C6835='2.1.trackMPD'!D:D)*
             (D6835/10^6='2.1.trackMPD'!H:H)*
             (E6835='2.1.trackMPD'!F:F),
0))</f>
        <v>9.2396482407407414E-6</v>
      </c>
    </row>
    <row r="6836" spans="1:9" x14ac:dyDescent="0.2">
      <c r="A6836" s="160" t="s">
        <v>30</v>
      </c>
      <c r="B6836" s="160" t="s">
        <v>9</v>
      </c>
      <c r="C6836" s="160">
        <f>_xlfn.XLOOKUP(B6836,'2.1.trackMPD'!$R$7:$R$29,'2.1.trackMPD'!$T$7:$T$29)</f>
        <v>6</v>
      </c>
      <c r="D6836" s="160">
        <v>1</v>
      </c>
      <c r="E6836" s="160" t="s">
        <v>6394</v>
      </c>
      <c r="F6836" s="160" t="s">
        <v>110</v>
      </c>
      <c r="G6836" s="160" t="s">
        <v>124</v>
      </c>
      <c r="H6836" s="160" t="s">
        <v>6393</v>
      </c>
      <c r="I6836" s="160" cm="1">
        <f t="array" ref="I6836">INDEX('2.1.trackMPD'!K:K/(24*60*60),
       MATCH(1,
             (A6836='2.1.trackMPD'!A:A)*
             (C6836='2.1.trackMPD'!D:D)*
             (D6836/10^6='2.1.trackMPD'!H:H)*
             (E6836='2.1.trackMPD'!F:F),
0))</f>
        <v>3.5438356481481482E-7</v>
      </c>
    </row>
    <row r="6837" spans="1:9" x14ac:dyDescent="0.2">
      <c r="A6837" s="160" t="s">
        <v>30</v>
      </c>
      <c r="B6837" s="160" t="s">
        <v>9</v>
      </c>
      <c r="C6837" s="160">
        <f>_xlfn.XLOOKUP(B6837,'2.1.trackMPD'!$R$7:$R$29,'2.1.trackMPD'!$T$7:$T$29)</f>
        <v>6</v>
      </c>
      <c r="D6837" s="160">
        <v>1</v>
      </c>
      <c r="E6837" s="160" t="s">
        <v>6394</v>
      </c>
      <c r="F6837" s="160" t="s">
        <v>110</v>
      </c>
      <c r="G6837" s="160" t="s">
        <v>140</v>
      </c>
      <c r="H6837" s="160" t="s">
        <v>6393</v>
      </c>
      <c r="I6837" s="160" cm="1">
        <f t="array" ref="I6837">INDEX('2.1.trackMPD'!L:L/(24*60*60),
       MATCH(1,
             (A6837='2.1.trackMPD'!A:A)*
             (C6837='2.1.trackMPD'!D:D)*
             (D6837/10^6='2.1.trackMPD'!H:H)*
             (E6837='2.1.trackMPD'!F:F),
0))</f>
        <v>1.8518518518518519E-6</v>
      </c>
    </row>
    <row r="6838" spans="1:9" x14ac:dyDescent="0.2">
      <c r="A6838" s="160" t="s">
        <v>30</v>
      </c>
      <c r="B6838" s="160" t="s">
        <v>9</v>
      </c>
      <c r="C6838" s="160">
        <f>_xlfn.XLOOKUP(B6838,'2.1.trackMPD'!$R$7:$R$29,'2.1.trackMPD'!$T$7:$T$29)</f>
        <v>6</v>
      </c>
      <c r="D6838" s="160">
        <v>10</v>
      </c>
      <c r="E6838" s="160" t="s">
        <v>6394</v>
      </c>
      <c r="F6838" s="160" t="s">
        <v>110</v>
      </c>
      <c r="G6838" s="160" t="s">
        <v>124</v>
      </c>
      <c r="H6838" s="160" t="s">
        <v>6392</v>
      </c>
      <c r="I6838" s="160" cm="1">
        <f t="array" ref="I6838">INDEX('2.1.trackMPD'!I:I/(24*60*60),
       MATCH(1,
             (A6838='2.1.trackMPD'!A:A)*
             (C6838='2.1.trackMPD'!D:D)*
             (D6838/10^6='2.1.trackMPD'!H:H)*
             (E6838='2.1.trackMPD'!F:F),
0))</f>
        <v>1.3299796111111112E-5</v>
      </c>
    </row>
    <row r="6839" spans="1:9" x14ac:dyDescent="0.2">
      <c r="A6839" s="160" t="s">
        <v>30</v>
      </c>
      <c r="B6839" s="160" t="s">
        <v>9</v>
      </c>
      <c r="C6839" s="160">
        <f>_xlfn.XLOOKUP(B6839,'2.1.trackMPD'!$R$7:$R$29,'2.1.trackMPD'!$T$7:$T$29)</f>
        <v>6</v>
      </c>
      <c r="D6839" s="160">
        <v>10</v>
      </c>
      <c r="E6839" s="160" t="s">
        <v>6394</v>
      </c>
      <c r="F6839" s="160" t="s">
        <v>110</v>
      </c>
      <c r="G6839" s="160" t="s">
        <v>140</v>
      </c>
      <c r="H6839" s="160" t="s">
        <v>6392</v>
      </c>
      <c r="I6839" s="160" cm="1">
        <f t="array" ref="I6839">INDEX('2.1.trackMPD'!J:J/(24*60*60),
       MATCH(1,
             (A6839='2.1.trackMPD'!A:A)*
             (C6839='2.1.trackMPD'!D:D)*
             (D6839/10^6='2.1.trackMPD'!H:H)*
             (E6839='2.1.trackMPD'!F:F),
0))</f>
        <v>5.5052842002314816E-5</v>
      </c>
    </row>
    <row r="6840" spans="1:9" x14ac:dyDescent="0.2">
      <c r="A6840" s="160" t="s">
        <v>30</v>
      </c>
      <c r="B6840" s="160" t="s">
        <v>9</v>
      </c>
      <c r="C6840" s="160">
        <f>_xlfn.XLOOKUP(B6840,'2.1.trackMPD'!$R$7:$R$29,'2.1.trackMPD'!$T$7:$T$29)</f>
        <v>6</v>
      </c>
      <c r="D6840" s="160">
        <v>10</v>
      </c>
      <c r="E6840" s="160" t="s">
        <v>6394</v>
      </c>
      <c r="F6840" s="160" t="s">
        <v>110</v>
      </c>
      <c r="G6840" s="160" t="s">
        <v>124</v>
      </c>
      <c r="H6840" s="160" t="s">
        <v>6393</v>
      </c>
      <c r="I6840" s="160" cm="1">
        <f t="array" ref="I6840">INDEX('2.1.trackMPD'!K:K/(24*60*60),
       MATCH(1,
             (A6840='2.1.trackMPD'!A:A)*
             (C6840='2.1.trackMPD'!D:D)*
             (D6840/10^6='2.1.trackMPD'!H:H)*
             (E6840='2.1.trackMPD'!F:F),
0))</f>
        <v>0</v>
      </c>
    </row>
    <row r="6841" spans="1:9" x14ac:dyDescent="0.2">
      <c r="A6841" s="160" t="s">
        <v>30</v>
      </c>
      <c r="B6841" s="160" t="s">
        <v>9</v>
      </c>
      <c r="C6841" s="160">
        <f>_xlfn.XLOOKUP(B6841,'2.1.trackMPD'!$R$7:$R$29,'2.1.trackMPD'!$T$7:$T$29)</f>
        <v>6</v>
      </c>
      <c r="D6841" s="160">
        <v>10</v>
      </c>
      <c r="E6841" s="160" t="s">
        <v>6394</v>
      </c>
      <c r="F6841" s="160" t="s">
        <v>110</v>
      </c>
      <c r="G6841" s="160" t="s">
        <v>140</v>
      </c>
      <c r="H6841" s="160" t="s">
        <v>6393</v>
      </c>
      <c r="I6841" s="160" cm="1">
        <f t="array" ref="I6841">INDEX('2.1.trackMPD'!L:L/(24*60*60),
       MATCH(1,
             (A6841='2.1.trackMPD'!A:A)*
             (C6841='2.1.trackMPD'!D:D)*
             (D6841/10^6='2.1.trackMPD'!H:H)*
             (E6841='2.1.trackMPD'!F:F),
0))</f>
        <v>7.1963155092592586E-7</v>
      </c>
    </row>
    <row r="6842" spans="1:9" x14ac:dyDescent="0.2">
      <c r="A6842" s="160" t="s">
        <v>30</v>
      </c>
      <c r="B6842" s="160" t="s">
        <v>9</v>
      </c>
      <c r="C6842" s="160">
        <f>_xlfn.XLOOKUP(B6842,'2.1.trackMPD'!$R$7:$R$29,'2.1.trackMPD'!$T$7:$T$29)</f>
        <v>6</v>
      </c>
      <c r="D6842" s="160">
        <v>100</v>
      </c>
      <c r="E6842" s="160" t="s">
        <v>6394</v>
      </c>
      <c r="F6842" s="160" t="s">
        <v>110</v>
      </c>
      <c r="G6842" s="160" t="s">
        <v>124</v>
      </c>
      <c r="H6842" s="160" t="s">
        <v>6392</v>
      </c>
      <c r="I6842" s="160" cm="1">
        <f t="array" ref="I6842">INDEX('2.1.trackMPD'!I:I/(24*60*60),
       MATCH(1,
             (A6842='2.1.trackMPD'!A:A)*
             (C6842='2.1.trackMPD'!D:D)*
             (D6842/10^6='2.1.trackMPD'!H:H)*
             (E6842='2.1.trackMPD'!F:F),
0))</f>
        <v>2.461078412037037E-2</v>
      </c>
    </row>
    <row r="6843" spans="1:9" x14ac:dyDescent="0.2">
      <c r="A6843" s="160" t="s">
        <v>30</v>
      </c>
      <c r="B6843" s="160" t="s">
        <v>9</v>
      </c>
      <c r="C6843" s="160">
        <f>_xlfn.XLOOKUP(B6843,'2.1.trackMPD'!$R$7:$R$29,'2.1.trackMPD'!$T$7:$T$29)</f>
        <v>6</v>
      </c>
      <c r="D6843" s="160">
        <v>100</v>
      </c>
      <c r="E6843" s="160" t="s">
        <v>6394</v>
      </c>
      <c r="F6843" s="160" t="s">
        <v>110</v>
      </c>
      <c r="G6843" s="160" t="s">
        <v>140</v>
      </c>
      <c r="H6843" s="160" t="s">
        <v>6392</v>
      </c>
      <c r="I6843" s="160" cm="1">
        <f t="array" ref="I6843">INDEX('2.1.trackMPD'!J:J/(24*60*60),
       MATCH(1,
             (A6843='2.1.trackMPD'!A:A)*
             (C6843='2.1.trackMPD'!D:D)*
             (D6843/10^6='2.1.trackMPD'!H:H)*
             (E6843='2.1.trackMPD'!F:F),
0))</f>
        <v>4.7587979768518515E-3</v>
      </c>
    </row>
    <row r="6844" spans="1:9" x14ac:dyDescent="0.2">
      <c r="A6844" s="160" t="s">
        <v>30</v>
      </c>
      <c r="B6844" s="160" t="s">
        <v>9</v>
      </c>
      <c r="C6844" s="160">
        <f>_xlfn.XLOOKUP(B6844,'2.1.trackMPD'!$R$7:$R$29,'2.1.trackMPD'!$T$7:$T$29)</f>
        <v>6</v>
      </c>
      <c r="D6844" s="160">
        <v>100</v>
      </c>
      <c r="E6844" s="160" t="s">
        <v>6394</v>
      </c>
      <c r="F6844" s="160" t="s">
        <v>110</v>
      </c>
      <c r="G6844" s="160" t="s">
        <v>124</v>
      </c>
      <c r="H6844" s="160" t="s">
        <v>6393</v>
      </c>
      <c r="I6844" s="160" cm="1">
        <f t="array" ref="I6844">INDEX('2.1.trackMPD'!K:K/(24*60*60),
       MATCH(1,
             (A6844='2.1.trackMPD'!A:A)*
             (C6844='2.1.trackMPD'!D:D)*
             (D6844/10^6='2.1.trackMPD'!H:H)*
             (E6844='2.1.trackMPD'!F:F),
0))</f>
        <v>0</v>
      </c>
    </row>
    <row r="6845" spans="1:9" x14ac:dyDescent="0.2">
      <c r="A6845" s="160" t="s">
        <v>30</v>
      </c>
      <c r="B6845" s="160" t="s">
        <v>9</v>
      </c>
      <c r="C6845" s="160">
        <f>_xlfn.XLOOKUP(B6845,'2.1.trackMPD'!$R$7:$R$29,'2.1.trackMPD'!$T$7:$T$29)</f>
        <v>6</v>
      </c>
      <c r="D6845" s="160">
        <v>100</v>
      </c>
      <c r="E6845" s="160" t="s">
        <v>6394</v>
      </c>
      <c r="F6845" s="160" t="s">
        <v>110</v>
      </c>
      <c r="G6845" s="160" t="s">
        <v>140</v>
      </c>
      <c r="H6845" s="160" t="s">
        <v>6393</v>
      </c>
      <c r="I6845" s="160" cm="1">
        <f t="array" ref="I6845">INDEX('2.1.trackMPD'!L:L/(24*60*60),
       MATCH(1,
             (A6845='2.1.trackMPD'!A:A)*
             (C6845='2.1.trackMPD'!D:D)*
             (D6845/10^6='2.1.trackMPD'!H:H)*
             (E6845='2.1.trackMPD'!F:F),
0))</f>
        <v>0</v>
      </c>
    </row>
    <row r="6846" spans="1:9" x14ac:dyDescent="0.2">
      <c r="A6846" s="160" t="s">
        <v>30</v>
      </c>
      <c r="B6846" s="160" t="s">
        <v>9</v>
      </c>
      <c r="C6846" s="160">
        <f>_xlfn.XLOOKUP(B6846,'2.1.trackMPD'!$R$7:$R$29,'2.1.trackMPD'!$T$7:$T$29)</f>
        <v>6</v>
      </c>
      <c r="D6846" s="160">
        <v>1000</v>
      </c>
      <c r="E6846" s="160" t="s">
        <v>6394</v>
      </c>
      <c r="F6846" s="160" t="s">
        <v>110</v>
      </c>
      <c r="G6846" s="160" t="s">
        <v>124</v>
      </c>
      <c r="H6846" s="160" t="s">
        <v>6392</v>
      </c>
      <c r="I6846" s="160" cm="1">
        <f t="array" ref="I6846">INDEX('2.1.trackMPD'!I:I/(24*60*60),
       MATCH(1,
             (A6846='2.1.trackMPD'!A:A)*
             (C6846='2.1.trackMPD'!D:D)*
             (D6846/10^6='2.1.trackMPD'!H:H)*
             (E6846='2.1.trackMPD'!F:F),
0))</f>
        <v>3.0701569791666667</v>
      </c>
    </row>
    <row r="6847" spans="1:9" x14ac:dyDescent="0.2">
      <c r="A6847" s="160" t="s">
        <v>30</v>
      </c>
      <c r="B6847" s="160" t="s">
        <v>9</v>
      </c>
      <c r="C6847" s="160">
        <f>_xlfn.XLOOKUP(B6847,'2.1.trackMPD'!$R$7:$R$29,'2.1.trackMPD'!$T$7:$T$29)</f>
        <v>6</v>
      </c>
      <c r="D6847" s="160">
        <v>1000</v>
      </c>
      <c r="E6847" s="160" t="s">
        <v>6394</v>
      </c>
      <c r="F6847" s="160" t="s">
        <v>110</v>
      </c>
      <c r="G6847" s="160" t="s">
        <v>140</v>
      </c>
      <c r="H6847" s="160" t="s">
        <v>6392</v>
      </c>
      <c r="I6847" s="160" cm="1">
        <f t="array" ref="I6847">INDEX('2.1.trackMPD'!J:J/(24*60*60),
       MATCH(1,
             (A6847='2.1.trackMPD'!A:A)*
             (C6847='2.1.trackMPD'!D:D)*
             (D6847/10^6='2.1.trackMPD'!H:H)*
             (E6847='2.1.trackMPD'!F:F),
0))</f>
        <v>5.3450457430555556E-2</v>
      </c>
    </row>
    <row r="6848" spans="1:9" x14ac:dyDescent="0.2">
      <c r="A6848" s="160" t="s">
        <v>30</v>
      </c>
      <c r="B6848" s="160" t="s">
        <v>9</v>
      </c>
      <c r="C6848" s="160">
        <f>_xlfn.XLOOKUP(B6848,'2.1.trackMPD'!$R$7:$R$29,'2.1.trackMPD'!$T$7:$T$29)</f>
        <v>6</v>
      </c>
      <c r="D6848" s="160">
        <v>1000</v>
      </c>
      <c r="E6848" s="160" t="s">
        <v>6394</v>
      </c>
      <c r="F6848" s="160" t="s">
        <v>110</v>
      </c>
      <c r="G6848" s="160" t="s">
        <v>124</v>
      </c>
      <c r="H6848" s="160" t="s">
        <v>6393</v>
      </c>
      <c r="I6848" s="160" cm="1">
        <f t="array" ref="I6848">INDEX('2.1.trackMPD'!K:K/(24*60*60),
       MATCH(1,
             (A6848='2.1.trackMPD'!A:A)*
             (C6848='2.1.trackMPD'!D:D)*
             (D6848/10^6='2.1.trackMPD'!H:H)*
             (E6848='2.1.trackMPD'!F:F),
0))</f>
        <v>0</v>
      </c>
    </row>
    <row r="6849" spans="1:9" x14ac:dyDescent="0.2">
      <c r="A6849" s="160" t="s">
        <v>30</v>
      </c>
      <c r="B6849" s="160" t="s">
        <v>9</v>
      </c>
      <c r="C6849" s="160">
        <f>_xlfn.XLOOKUP(B6849,'2.1.trackMPD'!$R$7:$R$29,'2.1.trackMPD'!$T$7:$T$29)</f>
        <v>6</v>
      </c>
      <c r="D6849" s="160">
        <v>1000</v>
      </c>
      <c r="E6849" s="160" t="s">
        <v>6394</v>
      </c>
      <c r="F6849" s="160" t="s">
        <v>110</v>
      </c>
      <c r="G6849" s="160" t="s">
        <v>140</v>
      </c>
      <c r="H6849" s="160" t="s">
        <v>6393</v>
      </c>
      <c r="I6849" s="160" cm="1">
        <f t="array" ref="I6849">INDEX('2.1.trackMPD'!L:L/(24*60*60),
       MATCH(1,
             (A6849='2.1.trackMPD'!A:A)*
             (C6849='2.1.trackMPD'!D:D)*
             (D6849/10^6='2.1.trackMPD'!H:H)*
             (E6849='2.1.trackMPD'!F:F),
0))</f>
        <v>0</v>
      </c>
    </row>
    <row r="6850" spans="1:9" x14ac:dyDescent="0.2">
      <c r="A6850" s="160" t="s">
        <v>30</v>
      </c>
      <c r="B6850" s="160" t="s">
        <v>9</v>
      </c>
      <c r="C6850" s="160">
        <f>_xlfn.XLOOKUP(B6850,'2.1.trackMPD'!$R$7:$R$29,'2.1.trackMPD'!$T$7:$T$29)</f>
        <v>6</v>
      </c>
      <c r="D6850" s="160">
        <v>5000</v>
      </c>
      <c r="E6850" s="160" t="s">
        <v>6394</v>
      </c>
      <c r="F6850" s="160" t="s">
        <v>110</v>
      </c>
      <c r="G6850" s="160" t="s">
        <v>124</v>
      </c>
      <c r="H6850" s="160" t="s">
        <v>6392</v>
      </c>
      <c r="I6850" s="160" cm="1">
        <f t="array" ref="I6850">INDEX('2.1.trackMPD'!I:I/(24*60*60),
       MATCH(1,
             (A6850='2.1.trackMPD'!A:A)*
             (C6850='2.1.trackMPD'!D:D)*
             (D6850/10^6='2.1.trackMPD'!H:H)*
             (E6850='2.1.trackMPD'!F:F),
0))</f>
        <v>17.966330706018518</v>
      </c>
    </row>
    <row r="6851" spans="1:9" x14ac:dyDescent="0.2">
      <c r="A6851" s="160" t="s">
        <v>30</v>
      </c>
      <c r="B6851" s="160" t="s">
        <v>9</v>
      </c>
      <c r="C6851" s="160">
        <f>_xlfn.XLOOKUP(B6851,'2.1.trackMPD'!$R$7:$R$29,'2.1.trackMPD'!$T$7:$T$29)</f>
        <v>6</v>
      </c>
      <c r="D6851" s="160">
        <v>5000</v>
      </c>
      <c r="E6851" s="160" t="s">
        <v>6394</v>
      </c>
      <c r="F6851" s="160" t="s">
        <v>110</v>
      </c>
      <c r="G6851" s="160" t="s">
        <v>140</v>
      </c>
      <c r="H6851" s="160" t="s">
        <v>6392</v>
      </c>
      <c r="I6851" s="160" cm="1">
        <f t="array" ref="I6851">INDEX('2.1.trackMPD'!J:J/(24*60*60),
       MATCH(1,
             (A6851='2.1.trackMPD'!A:A)*
             (C6851='2.1.trackMPD'!D:D)*
             (D6851/10^6='2.1.trackMPD'!H:H)*
             (E6851='2.1.trackMPD'!F:F),
0))</f>
        <v>0.1293006886574074</v>
      </c>
    </row>
    <row r="6852" spans="1:9" x14ac:dyDescent="0.2">
      <c r="A6852" s="160" t="s">
        <v>30</v>
      </c>
      <c r="B6852" s="160" t="s">
        <v>9</v>
      </c>
      <c r="C6852" s="160">
        <f>_xlfn.XLOOKUP(B6852,'2.1.trackMPD'!$R$7:$R$29,'2.1.trackMPD'!$T$7:$T$29)</f>
        <v>6</v>
      </c>
      <c r="D6852" s="160">
        <v>5000</v>
      </c>
      <c r="E6852" s="160" t="s">
        <v>6394</v>
      </c>
      <c r="F6852" s="160" t="s">
        <v>110</v>
      </c>
      <c r="G6852" s="160" t="s">
        <v>124</v>
      </c>
      <c r="H6852" s="160" t="s">
        <v>6393</v>
      </c>
      <c r="I6852" s="160" cm="1">
        <f t="array" ref="I6852">INDEX('2.1.trackMPD'!K:K/(24*60*60),
       MATCH(1,
             (A6852='2.1.trackMPD'!A:A)*
             (C6852='2.1.trackMPD'!D:D)*
             (D6852/10^6='2.1.trackMPD'!H:H)*
             (E6852='2.1.trackMPD'!F:F),
0))</f>
        <v>0</v>
      </c>
    </row>
    <row r="6853" spans="1:9" x14ac:dyDescent="0.2">
      <c r="A6853" s="160" t="s">
        <v>30</v>
      </c>
      <c r="B6853" s="160" t="s">
        <v>9</v>
      </c>
      <c r="C6853" s="160">
        <f>_xlfn.XLOOKUP(B6853,'2.1.trackMPD'!$R$7:$R$29,'2.1.trackMPD'!$T$7:$T$29)</f>
        <v>6</v>
      </c>
      <c r="D6853" s="160">
        <v>5000</v>
      </c>
      <c r="E6853" s="160" t="s">
        <v>6394</v>
      </c>
      <c r="F6853" s="160" t="s">
        <v>110</v>
      </c>
      <c r="G6853" s="160" t="s">
        <v>140</v>
      </c>
      <c r="H6853" s="160" t="s">
        <v>6393</v>
      </c>
      <c r="I6853" s="160" cm="1">
        <f t="array" ref="I6853">INDEX('2.1.trackMPD'!L:L/(24*60*60),
       MATCH(1,
             (A6853='2.1.trackMPD'!A:A)*
             (C6853='2.1.trackMPD'!D:D)*
             (D6853/10^6='2.1.trackMPD'!H:H)*
             (E6853='2.1.trackMPD'!F:F),
0))</f>
        <v>0</v>
      </c>
    </row>
    <row r="6854" spans="1:9" x14ac:dyDescent="0.2">
      <c r="A6854" s="160" t="s">
        <v>30</v>
      </c>
      <c r="B6854" s="160" t="s">
        <v>9</v>
      </c>
      <c r="C6854" s="160">
        <f>_xlfn.XLOOKUP(B6854,'2.1.trackMPD'!$R$7:$R$29,'2.1.trackMPD'!$T$7:$T$29)</f>
        <v>6</v>
      </c>
      <c r="D6854" s="160">
        <v>1</v>
      </c>
      <c r="E6854" s="160" t="s">
        <v>6395</v>
      </c>
      <c r="F6854" s="160" t="s">
        <v>110</v>
      </c>
      <c r="G6854" s="160" t="s">
        <v>124</v>
      </c>
      <c r="H6854" s="160" t="s">
        <v>6392</v>
      </c>
      <c r="I6854" s="160" t="e" cm="1">
        <f t="array" ref="I6854">INDEX('2.1.trackMPD'!I:I/(24*60*60),
       MATCH(1,
             (A6854='2.1.trackMPD'!A:A)*
             (C6854='2.1.trackMPD'!D:D)*
             (D6854/10^6='2.1.trackMPD'!H:H)*
             (E6854='2.1.trackMPD'!F:F),
0))</f>
        <v>#N/A</v>
      </c>
    </row>
    <row r="6855" spans="1:9" x14ac:dyDescent="0.2">
      <c r="A6855" s="160" t="s">
        <v>30</v>
      </c>
      <c r="B6855" s="160" t="s">
        <v>9</v>
      </c>
      <c r="C6855" s="160">
        <f>_xlfn.XLOOKUP(B6855,'2.1.trackMPD'!$R$7:$R$29,'2.1.trackMPD'!$T$7:$T$29)</f>
        <v>6</v>
      </c>
      <c r="D6855" s="160">
        <v>1</v>
      </c>
      <c r="E6855" s="160" t="s">
        <v>6395</v>
      </c>
      <c r="F6855" s="160" t="s">
        <v>110</v>
      </c>
      <c r="G6855" s="160" t="s">
        <v>140</v>
      </c>
      <c r="H6855" s="160" t="s">
        <v>6392</v>
      </c>
      <c r="I6855" s="160" t="e" cm="1">
        <f t="array" ref="I6855">INDEX('2.1.trackMPD'!J:J/(24*60*60),
       MATCH(1,
             (A6855='2.1.trackMPD'!A:A)*
             (C6855='2.1.trackMPD'!D:D)*
             (D6855/10^6='2.1.trackMPD'!H:H)*
             (E6855='2.1.trackMPD'!F:F),
0))</f>
        <v>#N/A</v>
      </c>
    </row>
    <row r="6856" spans="1:9" x14ac:dyDescent="0.2">
      <c r="A6856" s="160" t="s">
        <v>30</v>
      </c>
      <c r="B6856" s="160" t="s">
        <v>9</v>
      </c>
      <c r="C6856" s="160">
        <f>_xlfn.XLOOKUP(B6856,'2.1.trackMPD'!$R$7:$R$29,'2.1.trackMPD'!$T$7:$T$29)</f>
        <v>6</v>
      </c>
      <c r="D6856" s="160">
        <v>1</v>
      </c>
      <c r="E6856" s="160" t="s">
        <v>6395</v>
      </c>
      <c r="F6856" s="160" t="s">
        <v>110</v>
      </c>
      <c r="G6856" s="160" t="s">
        <v>124</v>
      </c>
      <c r="H6856" s="160" t="s">
        <v>6393</v>
      </c>
      <c r="I6856" s="160" t="e" cm="1">
        <f t="array" ref="I6856">INDEX('2.1.trackMPD'!K:K/(24*60*60),
       MATCH(1,
             (A6856='2.1.trackMPD'!A:A)*
             (C6856='2.1.trackMPD'!D:D)*
             (D6856/10^6='2.1.trackMPD'!H:H)*
             (E6856='2.1.trackMPD'!F:F),
0))</f>
        <v>#N/A</v>
      </c>
    </row>
    <row r="6857" spans="1:9" x14ac:dyDescent="0.2">
      <c r="A6857" s="160" t="s">
        <v>30</v>
      </c>
      <c r="B6857" s="160" t="s">
        <v>9</v>
      </c>
      <c r="C6857" s="160">
        <f>_xlfn.XLOOKUP(B6857,'2.1.trackMPD'!$R$7:$R$29,'2.1.trackMPD'!$T$7:$T$29)</f>
        <v>6</v>
      </c>
      <c r="D6857" s="160">
        <v>1</v>
      </c>
      <c r="E6857" s="160" t="s">
        <v>6395</v>
      </c>
      <c r="F6857" s="160" t="s">
        <v>110</v>
      </c>
      <c r="G6857" s="160" t="s">
        <v>140</v>
      </c>
      <c r="H6857" s="160" t="s">
        <v>6393</v>
      </c>
      <c r="I6857" s="160" t="e" cm="1">
        <f t="array" ref="I6857">INDEX('2.1.trackMPD'!L:L/(24*60*60),
       MATCH(1,
             (A6857='2.1.trackMPD'!A:A)*
             (C6857='2.1.trackMPD'!D:D)*
             (D6857/10^6='2.1.trackMPD'!H:H)*
             (E6857='2.1.trackMPD'!F:F),
0))</f>
        <v>#N/A</v>
      </c>
    </row>
    <row r="6858" spans="1:9" x14ac:dyDescent="0.2">
      <c r="A6858" s="160" t="s">
        <v>30</v>
      </c>
      <c r="B6858" s="160" t="s">
        <v>9</v>
      </c>
      <c r="C6858" s="160">
        <f>_xlfn.XLOOKUP(B6858,'2.1.trackMPD'!$R$7:$R$29,'2.1.trackMPD'!$T$7:$T$29)</f>
        <v>6</v>
      </c>
      <c r="D6858" s="160">
        <v>10</v>
      </c>
      <c r="E6858" s="160" t="s">
        <v>6395</v>
      </c>
      <c r="F6858" s="160" t="s">
        <v>110</v>
      </c>
      <c r="G6858" s="160" t="s">
        <v>124</v>
      </c>
      <c r="H6858" s="160" t="s">
        <v>6392</v>
      </c>
      <c r="I6858" s="160" t="e" cm="1">
        <f t="array" ref="I6858">INDEX('2.1.trackMPD'!I:I/(24*60*60),
       MATCH(1,
             (A6858='2.1.trackMPD'!A:A)*
             (C6858='2.1.trackMPD'!D:D)*
             (D6858/10^6='2.1.trackMPD'!H:H)*
             (E6858='2.1.trackMPD'!F:F),
0))</f>
        <v>#N/A</v>
      </c>
    </row>
    <row r="6859" spans="1:9" x14ac:dyDescent="0.2">
      <c r="A6859" s="160" t="s">
        <v>30</v>
      </c>
      <c r="B6859" s="160" t="s">
        <v>9</v>
      </c>
      <c r="C6859" s="160">
        <f>_xlfn.XLOOKUP(B6859,'2.1.trackMPD'!$R$7:$R$29,'2.1.trackMPD'!$T$7:$T$29)</f>
        <v>6</v>
      </c>
      <c r="D6859" s="160">
        <v>10</v>
      </c>
      <c r="E6859" s="160" t="s">
        <v>6395</v>
      </c>
      <c r="F6859" s="160" t="s">
        <v>110</v>
      </c>
      <c r="G6859" s="160" t="s">
        <v>140</v>
      </c>
      <c r="H6859" s="160" t="s">
        <v>6392</v>
      </c>
      <c r="I6859" s="160" t="e" cm="1">
        <f t="array" ref="I6859">INDEX('2.1.trackMPD'!J:J/(24*60*60),
       MATCH(1,
             (A6859='2.1.trackMPD'!A:A)*
             (C6859='2.1.trackMPD'!D:D)*
             (D6859/10^6='2.1.trackMPD'!H:H)*
             (E6859='2.1.trackMPD'!F:F),
0))</f>
        <v>#N/A</v>
      </c>
    </row>
    <row r="6860" spans="1:9" x14ac:dyDescent="0.2">
      <c r="A6860" s="160" t="s">
        <v>30</v>
      </c>
      <c r="B6860" s="160" t="s">
        <v>9</v>
      </c>
      <c r="C6860" s="160">
        <f>_xlfn.XLOOKUP(B6860,'2.1.trackMPD'!$R$7:$R$29,'2.1.trackMPD'!$T$7:$T$29)</f>
        <v>6</v>
      </c>
      <c r="D6860" s="160">
        <v>10</v>
      </c>
      <c r="E6860" s="160" t="s">
        <v>6395</v>
      </c>
      <c r="F6860" s="160" t="s">
        <v>110</v>
      </c>
      <c r="G6860" s="160" t="s">
        <v>124</v>
      </c>
      <c r="H6860" s="160" t="s">
        <v>6393</v>
      </c>
      <c r="I6860" s="160" t="e" cm="1">
        <f t="array" ref="I6860">INDEX('2.1.trackMPD'!K:K/(24*60*60),
       MATCH(1,
             (A6860='2.1.trackMPD'!A:A)*
             (C6860='2.1.trackMPD'!D:D)*
             (D6860/10^6='2.1.trackMPD'!H:H)*
             (E6860='2.1.trackMPD'!F:F),
0))</f>
        <v>#N/A</v>
      </c>
    </row>
    <row r="6861" spans="1:9" x14ac:dyDescent="0.2">
      <c r="A6861" s="160" t="s">
        <v>30</v>
      </c>
      <c r="B6861" s="160" t="s">
        <v>9</v>
      </c>
      <c r="C6861" s="160">
        <f>_xlfn.XLOOKUP(B6861,'2.1.trackMPD'!$R$7:$R$29,'2.1.trackMPD'!$T$7:$T$29)</f>
        <v>6</v>
      </c>
      <c r="D6861" s="160">
        <v>10</v>
      </c>
      <c r="E6861" s="160" t="s">
        <v>6395</v>
      </c>
      <c r="F6861" s="160" t="s">
        <v>110</v>
      </c>
      <c r="G6861" s="160" t="s">
        <v>140</v>
      </c>
      <c r="H6861" s="160" t="s">
        <v>6393</v>
      </c>
      <c r="I6861" s="160" t="e" cm="1">
        <f t="array" ref="I6861">INDEX('2.1.trackMPD'!L:L/(24*60*60),
       MATCH(1,
             (A6861='2.1.trackMPD'!A:A)*
             (C6861='2.1.trackMPD'!D:D)*
             (D6861/10^6='2.1.trackMPD'!H:H)*
             (E6861='2.1.trackMPD'!F:F),
0))</f>
        <v>#N/A</v>
      </c>
    </row>
    <row r="6862" spans="1:9" x14ac:dyDescent="0.2">
      <c r="A6862" s="160" t="s">
        <v>30</v>
      </c>
      <c r="B6862" s="160" t="s">
        <v>9</v>
      </c>
      <c r="C6862" s="160">
        <f>_xlfn.XLOOKUP(B6862,'2.1.trackMPD'!$R$7:$R$29,'2.1.trackMPD'!$T$7:$T$29)</f>
        <v>6</v>
      </c>
      <c r="D6862" s="160">
        <v>100</v>
      </c>
      <c r="E6862" s="160" t="s">
        <v>6395</v>
      </c>
      <c r="F6862" s="160" t="s">
        <v>110</v>
      </c>
      <c r="G6862" s="160" t="s">
        <v>124</v>
      </c>
      <c r="H6862" s="160" t="s">
        <v>6392</v>
      </c>
      <c r="I6862" s="160" t="e" cm="1">
        <f t="array" ref="I6862">INDEX('2.1.trackMPD'!I:I/(24*60*60),
       MATCH(1,
             (A6862='2.1.trackMPD'!A:A)*
             (C6862='2.1.trackMPD'!D:D)*
             (D6862/10^6='2.1.trackMPD'!H:H)*
             (E6862='2.1.trackMPD'!F:F),
0))</f>
        <v>#N/A</v>
      </c>
    </row>
    <row r="6863" spans="1:9" x14ac:dyDescent="0.2">
      <c r="A6863" s="160" t="s">
        <v>30</v>
      </c>
      <c r="B6863" s="160" t="s">
        <v>9</v>
      </c>
      <c r="C6863" s="160">
        <f>_xlfn.XLOOKUP(B6863,'2.1.trackMPD'!$R$7:$R$29,'2.1.trackMPD'!$T$7:$T$29)</f>
        <v>6</v>
      </c>
      <c r="D6863" s="160">
        <v>100</v>
      </c>
      <c r="E6863" s="160" t="s">
        <v>6395</v>
      </c>
      <c r="F6863" s="160" t="s">
        <v>110</v>
      </c>
      <c r="G6863" s="160" t="s">
        <v>140</v>
      </c>
      <c r="H6863" s="160" t="s">
        <v>6392</v>
      </c>
      <c r="I6863" s="160" t="e" cm="1">
        <f t="array" ref="I6863">INDEX('2.1.trackMPD'!J:J/(24*60*60),
       MATCH(1,
             (A6863='2.1.trackMPD'!A:A)*
             (C6863='2.1.trackMPD'!D:D)*
             (D6863/10^6='2.1.trackMPD'!H:H)*
             (E6863='2.1.trackMPD'!F:F),
0))</f>
        <v>#N/A</v>
      </c>
    </row>
    <row r="6864" spans="1:9" x14ac:dyDescent="0.2">
      <c r="A6864" s="160" t="s">
        <v>30</v>
      </c>
      <c r="B6864" s="160" t="s">
        <v>9</v>
      </c>
      <c r="C6864" s="160">
        <f>_xlfn.XLOOKUP(B6864,'2.1.trackMPD'!$R$7:$R$29,'2.1.trackMPD'!$T$7:$T$29)</f>
        <v>6</v>
      </c>
      <c r="D6864" s="160">
        <v>100</v>
      </c>
      <c r="E6864" s="160" t="s">
        <v>6395</v>
      </c>
      <c r="F6864" s="160" t="s">
        <v>110</v>
      </c>
      <c r="G6864" s="160" t="s">
        <v>124</v>
      </c>
      <c r="H6864" s="160" t="s">
        <v>6393</v>
      </c>
      <c r="I6864" s="160" t="e" cm="1">
        <f t="array" ref="I6864">INDEX('2.1.trackMPD'!K:K/(24*60*60),
       MATCH(1,
             (A6864='2.1.trackMPD'!A:A)*
             (C6864='2.1.trackMPD'!D:D)*
             (D6864/10^6='2.1.trackMPD'!H:H)*
             (E6864='2.1.trackMPD'!F:F),
0))</f>
        <v>#N/A</v>
      </c>
    </row>
    <row r="6865" spans="1:9" x14ac:dyDescent="0.2">
      <c r="A6865" s="160" t="s">
        <v>30</v>
      </c>
      <c r="B6865" s="160" t="s">
        <v>9</v>
      </c>
      <c r="C6865" s="160">
        <f>_xlfn.XLOOKUP(B6865,'2.1.trackMPD'!$R$7:$R$29,'2.1.trackMPD'!$T$7:$T$29)</f>
        <v>6</v>
      </c>
      <c r="D6865" s="160">
        <v>100</v>
      </c>
      <c r="E6865" s="160" t="s">
        <v>6395</v>
      </c>
      <c r="F6865" s="160" t="s">
        <v>110</v>
      </c>
      <c r="G6865" s="160" t="s">
        <v>140</v>
      </c>
      <c r="H6865" s="160" t="s">
        <v>6393</v>
      </c>
      <c r="I6865" s="160" t="e" cm="1">
        <f t="array" ref="I6865">INDEX('2.1.trackMPD'!L:L/(24*60*60),
       MATCH(1,
             (A6865='2.1.trackMPD'!A:A)*
             (C6865='2.1.trackMPD'!D:D)*
             (D6865/10^6='2.1.trackMPD'!H:H)*
             (E6865='2.1.trackMPD'!F:F),
0))</f>
        <v>#N/A</v>
      </c>
    </row>
    <row r="6866" spans="1:9" x14ac:dyDescent="0.2">
      <c r="A6866" s="160" t="s">
        <v>30</v>
      </c>
      <c r="B6866" s="160" t="s">
        <v>146</v>
      </c>
      <c r="C6866" s="160">
        <f>_xlfn.XLOOKUP(B6866,'2.1.trackMPD'!$R$7:$R$29,'2.1.trackMPD'!$T$7:$T$29)</f>
        <v>6</v>
      </c>
      <c r="D6866" s="160">
        <v>1</v>
      </c>
      <c r="E6866" s="160" t="s">
        <v>6390</v>
      </c>
      <c r="F6866" s="160" t="s">
        <v>110</v>
      </c>
      <c r="G6866" s="160" t="s">
        <v>124</v>
      </c>
      <c r="H6866" s="160" t="s">
        <v>6392</v>
      </c>
      <c r="I6866" s="160" cm="1">
        <f t="array" ref="I6866">INDEX('2.1.trackMPD'!I:I/(24*60*60),
       MATCH(1,
             (A6866='2.1.trackMPD'!A:A)*
             (C6866='2.1.trackMPD'!D:D)*
             (D6866/10^6='2.1.trackMPD'!H:H)*
             (E6866='2.1.trackMPD'!F:F),
0))</f>
        <v>4.9964811342592585E-7</v>
      </c>
    </row>
    <row r="6867" spans="1:9" x14ac:dyDescent="0.2">
      <c r="A6867" s="160" t="s">
        <v>30</v>
      </c>
      <c r="B6867" s="160" t="s">
        <v>146</v>
      </c>
      <c r="C6867" s="160">
        <f>_xlfn.XLOOKUP(B6867,'2.1.trackMPD'!$R$7:$R$29,'2.1.trackMPD'!$T$7:$T$29)</f>
        <v>6</v>
      </c>
      <c r="D6867" s="160">
        <v>1</v>
      </c>
      <c r="E6867" s="160" t="s">
        <v>6390</v>
      </c>
      <c r="F6867" s="160" t="s">
        <v>110</v>
      </c>
      <c r="G6867" s="160" t="s">
        <v>140</v>
      </c>
      <c r="H6867" s="160" t="s">
        <v>6392</v>
      </c>
      <c r="I6867" s="160" cm="1">
        <f t="array" ref="I6867">INDEX('2.1.trackMPD'!J:J/(24*60*60),
       MATCH(1,
             (A6867='2.1.trackMPD'!A:A)*
             (C6867='2.1.trackMPD'!D:D)*
             (D6867/10^6='2.1.trackMPD'!H:H)*
             (E6867='2.1.trackMPD'!F:F),
0))</f>
        <v>1.023820386574074E-5</v>
      </c>
    </row>
    <row r="6868" spans="1:9" x14ac:dyDescent="0.2">
      <c r="A6868" s="160" t="s">
        <v>30</v>
      </c>
      <c r="B6868" s="160" t="s">
        <v>146</v>
      </c>
      <c r="C6868" s="160">
        <f>_xlfn.XLOOKUP(B6868,'2.1.trackMPD'!$R$7:$R$29,'2.1.trackMPD'!$T$7:$T$29)</f>
        <v>6</v>
      </c>
      <c r="D6868" s="160">
        <v>1</v>
      </c>
      <c r="E6868" s="160" t="s">
        <v>6390</v>
      </c>
      <c r="F6868" s="160" t="s">
        <v>110</v>
      </c>
      <c r="G6868" s="160" t="s">
        <v>124</v>
      </c>
      <c r="H6868" s="160" t="s">
        <v>6393</v>
      </c>
      <c r="I6868" s="160" cm="1">
        <f t="array" ref="I6868">INDEX('2.1.trackMPD'!K:K/(24*60*60),
       MATCH(1,
             (A6868='2.1.trackMPD'!A:A)*
             (C6868='2.1.trackMPD'!D:D)*
             (D6868/10^6='2.1.trackMPD'!H:H)*
             (E6868='2.1.trackMPD'!F:F),
0))</f>
        <v>1.9038915509259259E-7</v>
      </c>
    </row>
    <row r="6869" spans="1:9" x14ac:dyDescent="0.2">
      <c r="A6869" s="160" t="s">
        <v>30</v>
      </c>
      <c r="B6869" s="160" t="s">
        <v>146</v>
      </c>
      <c r="C6869" s="160">
        <f>_xlfn.XLOOKUP(B6869,'2.1.trackMPD'!$R$7:$R$29,'2.1.trackMPD'!$T$7:$T$29)</f>
        <v>6</v>
      </c>
      <c r="D6869" s="160">
        <v>1</v>
      </c>
      <c r="E6869" s="160" t="s">
        <v>6390</v>
      </c>
      <c r="F6869" s="160" t="s">
        <v>110</v>
      </c>
      <c r="G6869" s="160" t="s">
        <v>140</v>
      </c>
      <c r="H6869" s="160" t="s">
        <v>6393</v>
      </c>
      <c r="I6869" s="160" cm="1">
        <f t="array" ref="I6869">INDEX('2.1.trackMPD'!L:L/(24*60*60),
       MATCH(1,
             (A6869='2.1.trackMPD'!A:A)*
             (C6869='2.1.trackMPD'!D:D)*
             (D6869/10^6='2.1.trackMPD'!H:H)*
             (E6869='2.1.trackMPD'!F:F),
0))</f>
        <v>2.7286724537037039E-7</v>
      </c>
    </row>
    <row r="6870" spans="1:9" x14ac:dyDescent="0.2">
      <c r="A6870" s="160" t="s">
        <v>30</v>
      </c>
      <c r="B6870" s="160" t="s">
        <v>146</v>
      </c>
      <c r="C6870" s="160">
        <f>_xlfn.XLOOKUP(B6870,'2.1.trackMPD'!$R$7:$R$29,'2.1.trackMPD'!$T$7:$T$29)</f>
        <v>6</v>
      </c>
      <c r="D6870" s="160">
        <v>10</v>
      </c>
      <c r="E6870" s="160" t="s">
        <v>6390</v>
      </c>
      <c r="F6870" s="160" t="s">
        <v>110</v>
      </c>
      <c r="G6870" s="160" t="s">
        <v>124</v>
      </c>
      <c r="H6870" s="160" t="s">
        <v>6392</v>
      </c>
      <c r="I6870" s="160" cm="1">
        <f t="array" ref="I6870">INDEX('2.1.trackMPD'!I:I/(24*60*60),
       MATCH(1,
             (A6870='2.1.trackMPD'!A:A)*
             (C6870='2.1.trackMPD'!D:D)*
             (D6870/10^6='2.1.trackMPD'!H:H)*
             (E6870='2.1.trackMPD'!F:F),
0))</f>
        <v>2.7210218981481485E-6</v>
      </c>
    </row>
    <row r="6871" spans="1:9" x14ac:dyDescent="0.2">
      <c r="A6871" s="160" t="s">
        <v>30</v>
      </c>
      <c r="B6871" s="160" t="s">
        <v>146</v>
      </c>
      <c r="C6871" s="160">
        <f>_xlfn.XLOOKUP(B6871,'2.1.trackMPD'!$R$7:$R$29,'2.1.trackMPD'!$T$7:$T$29)</f>
        <v>6</v>
      </c>
      <c r="D6871" s="160">
        <v>10</v>
      </c>
      <c r="E6871" s="160" t="s">
        <v>6390</v>
      </c>
      <c r="F6871" s="160" t="s">
        <v>110</v>
      </c>
      <c r="G6871" s="160" t="s">
        <v>140</v>
      </c>
      <c r="H6871" s="160" t="s">
        <v>6392</v>
      </c>
      <c r="I6871" s="160" cm="1">
        <f t="array" ref="I6871">INDEX('2.1.trackMPD'!J:J/(24*60*60),
       MATCH(1,
             (A6871='2.1.trackMPD'!A:A)*
             (C6871='2.1.trackMPD'!D:D)*
             (D6871/10^6='2.1.trackMPD'!H:H)*
             (E6871='2.1.trackMPD'!F:F),
0))</f>
        <v>1.5877855567129629E-5</v>
      </c>
    </row>
    <row r="6872" spans="1:9" x14ac:dyDescent="0.2">
      <c r="A6872" s="160" t="s">
        <v>30</v>
      </c>
      <c r="B6872" s="160" t="s">
        <v>146</v>
      </c>
      <c r="C6872" s="160">
        <f>_xlfn.XLOOKUP(B6872,'2.1.trackMPD'!$R$7:$R$29,'2.1.trackMPD'!$T$7:$T$29)</f>
        <v>6</v>
      </c>
      <c r="D6872" s="160">
        <v>10</v>
      </c>
      <c r="E6872" s="160" t="s">
        <v>6390</v>
      </c>
      <c r="F6872" s="160" t="s">
        <v>110</v>
      </c>
      <c r="G6872" s="160" t="s">
        <v>124</v>
      </c>
      <c r="H6872" s="160" t="s">
        <v>6393</v>
      </c>
      <c r="I6872" s="160" cm="1">
        <f t="array" ref="I6872">INDEX('2.1.trackMPD'!K:K/(24*60*60),
       MATCH(1,
             (A6872='2.1.trackMPD'!A:A)*
             (C6872='2.1.trackMPD'!D:D)*
             (D6872/10^6='2.1.trackMPD'!H:H)*
             (E6872='2.1.trackMPD'!F:F),
0))</f>
        <v>1.361655775462963E-6</v>
      </c>
    </row>
    <row r="6873" spans="1:9" x14ac:dyDescent="0.2">
      <c r="A6873" s="160" t="s">
        <v>30</v>
      </c>
      <c r="B6873" s="160" t="s">
        <v>146</v>
      </c>
      <c r="C6873" s="160">
        <f>_xlfn.XLOOKUP(B6873,'2.1.trackMPD'!$R$7:$R$29,'2.1.trackMPD'!$T$7:$T$29)</f>
        <v>6</v>
      </c>
      <c r="D6873" s="160">
        <v>10</v>
      </c>
      <c r="E6873" s="160" t="s">
        <v>6390</v>
      </c>
      <c r="F6873" s="160" t="s">
        <v>110</v>
      </c>
      <c r="G6873" s="160" t="s">
        <v>140</v>
      </c>
      <c r="H6873" s="160" t="s">
        <v>6393</v>
      </c>
      <c r="I6873" s="160" cm="1">
        <f t="array" ref="I6873">INDEX('2.1.trackMPD'!L:L/(24*60*60),
       MATCH(1,
             (A6873='2.1.trackMPD'!A:A)*
             (C6873='2.1.trackMPD'!D:D)*
             (D6873/10^6='2.1.trackMPD'!H:H)*
             (E6873='2.1.trackMPD'!F:F),
0))</f>
        <v>3.0067909722222224E-7</v>
      </c>
    </row>
    <row r="6874" spans="1:9" x14ac:dyDescent="0.2">
      <c r="A6874" s="160" t="s">
        <v>30</v>
      </c>
      <c r="B6874" s="160" t="s">
        <v>146</v>
      </c>
      <c r="C6874" s="160">
        <f>_xlfn.XLOOKUP(B6874,'2.1.trackMPD'!$R$7:$R$29,'2.1.trackMPD'!$T$7:$T$29)</f>
        <v>6</v>
      </c>
      <c r="D6874" s="160">
        <v>100</v>
      </c>
      <c r="E6874" s="160" t="s">
        <v>6390</v>
      </c>
      <c r="F6874" s="160" t="s">
        <v>110</v>
      </c>
      <c r="G6874" s="160" t="s">
        <v>124</v>
      </c>
      <c r="H6874" s="160" t="s">
        <v>6392</v>
      </c>
      <c r="I6874" s="160" cm="1">
        <f t="array" ref="I6874">INDEX('2.1.trackMPD'!I:I/(24*60*60),
       MATCH(1,
             (A6874='2.1.trackMPD'!A:A)*
             (C6874='2.1.trackMPD'!D:D)*
             (D6874/10^6='2.1.trackMPD'!H:H)*
             (E6874='2.1.trackMPD'!F:F),
0))</f>
        <v>2.8827486377314814E-3</v>
      </c>
    </row>
    <row r="6875" spans="1:9" x14ac:dyDescent="0.2">
      <c r="A6875" s="160" t="s">
        <v>30</v>
      </c>
      <c r="B6875" s="160" t="s">
        <v>146</v>
      </c>
      <c r="C6875" s="160">
        <f>_xlfn.XLOOKUP(B6875,'2.1.trackMPD'!$R$7:$R$29,'2.1.trackMPD'!$T$7:$T$29)</f>
        <v>6</v>
      </c>
      <c r="D6875" s="160">
        <v>100</v>
      </c>
      <c r="E6875" s="160" t="s">
        <v>6390</v>
      </c>
      <c r="F6875" s="160" t="s">
        <v>110</v>
      </c>
      <c r="G6875" s="160" t="s">
        <v>140</v>
      </c>
      <c r="H6875" s="160" t="s">
        <v>6392</v>
      </c>
      <c r="I6875" s="160" cm="1">
        <f t="array" ref="I6875">INDEX('2.1.trackMPD'!J:J/(24*60*60),
       MATCH(1,
             (A6875='2.1.trackMPD'!A:A)*
             (C6875='2.1.trackMPD'!D:D)*
             (D6875/10^6='2.1.trackMPD'!H:H)*
             (E6875='2.1.trackMPD'!F:F),
0))</f>
        <v>1.6078842916666667E-3</v>
      </c>
    </row>
    <row r="6876" spans="1:9" x14ac:dyDescent="0.2">
      <c r="A6876" s="160" t="s">
        <v>30</v>
      </c>
      <c r="B6876" s="160" t="s">
        <v>146</v>
      </c>
      <c r="C6876" s="160">
        <f>_xlfn.XLOOKUP(B6876,'2.1.trackMPD'!$R$7:$R$29,'2.1.trackMPD'!$T$7:$T$29)</f>
        <v>6</v>
      </c>
      <c r="D6876" s="160">
        <v>100</v>
      </c>
      <c r="E6876" s="160" t="s">
        <v>6390</v>
      </c>
      <c r="F6876" s="160" t="s">
        <v>110</v>
      </c>
      <c r="G6876" s="160" t="s">
        <v>124</v>
      </c>
      <c r="H6876" s="160" t="s">
        <v>6393</v>
      </c>
      <c r="I6876" s="160" cm="1">
        <f t="array" ref="I6876">INDEX('2.1.trackMPD'!K:K/(24*60*60),
       MATCH(1,
             (A6876='2.1.trackMPD'!A:A)*
             (C6876='2.1.trackMPD'!D:D)*
             (D6876/10^6='2.1.trackMPD'!H:H)*
             (E6876='2.1.trackMPD'!F:F),
0))</f>
        <v>0</v>
      </c>
    </row>
    <row r="6877" spans="1:9" x14ac:dyDescent="0.2">
      <c r="A6877" s="160" t="s">
        <v>30</v>
      </c>
      <c r="B6877" s="160" t="s">
        <v>146</v>
      </c>
      <c r="C6877" s="160">
        <f>_xlfn.XLOOKUP(B6877,'2.1.trackMPD'!$R$7:$R$29,'2.1.trackMPD'!$T$7:$T$29)</f>
        <v>6</v>
      </c>
      <c r="D6877" s="160">
        <v>100</v>
      </c>
      <c r="E6877" s="160" t="s">
        <v>6390</v>
      </c>
      <c r="F6877" s="160" t="s">
        <v>110</v>
      </c>
      <c r="G6877" s="160" t="s">
        <v>140</v>
      </c>
      <c r="H6877" s="160" t="s">
        <v>6393</v>
      </c>
      <c r="I6877" s="160" cm="1">
        <f t="array" ref="I6877">INDEX('2.1.trackMPD'!L:L/(24*60*60),
       MATCH(1,
             (A6877='2.1.trackMPD'!A:A)*
             (C6877='2.1.trackMPD'!D:D)*
             (D6877/10^6='2.1.trackMPD'!H:H)*
             (E6877='2.1.trackMPD'!F:F),
0))</f>
        <v>0</v>
      </c>
    </row>
    <row r="6878" spans="1:9" x14ac:dyDescent="0.2">
      <c r="A6878" s="160" t="s">
        <v>30</v>
      </c>
      <c r="B6878" s="160" t="s">
        <v>146</v>
      </c>
      <c r="C6878" s="160">
        <f>_xlfn.XLOOKUP(B6878,'2.1.trackMPD'!$R$7:$R$29,'2.1.trackMPD'!$T$7:$T$29)</f>
        <v>6</v>
      </c>
      <c r="D6878" s="160">
        <v>1000</v>
      </c>
      <c r="E6878" s="160" t="s">
        <v>6390</v>
      </c>
      <c r="F6878" s="160" t="s">
        <v>110</v>
      </c>
      <c r="G6878" s="160" t="s">
        <v>124</v>
      </c>
      <c r="H6878" s="160" t="s">
        <v>6392</v>
      </c>
      <c r="I6878" s="160" cm="1">
        <f t="array" ref="I6878">INDEX('2.1.trackMPD'!I:I/(24*60*60),
       MATCH(1,
             (A6878='2.1.trackMPD'!A:A)*
             (C6878='2.1.trackMPD'!D:D)*
             (D6878/10^6='2.1.trackMPD'!H:H)*
             (E6878='2.1.trackMPD'!F:F),
0))</f>
        <v>3.7698223321759259</v>
      </c>
    </row>
    <row r="6879" spans="1:9" x14ac:dyDescent="0.2">
      <c r="A6879" s="160" t="s">
        <v>30</v>
      </c>
      <c r="B6879" s="160" t="s">
        <v>146</v>
      </c>
      <c r="C6879" s="160">
        <f>_xlfn.XLOOKUP(B6879,'2.1.trackMPD'!$R$7:$R$29,'2.1.trackMPD'!$T$7:$T$29)</f>
        <v>6</v>
      </c>
      <c r="D6879" s="160">
        <v>1000</v>
      </c>
      <c r="E6879" s="160" t="s">
        <v>6390</v>
      </c>
      <c r="F6879" s="160" t="s">
        <v>110</v>
      </c>
      <c r="G6879" s="160" t="s">
        <v>140</v>
      </c>
      <c r="H6879" s="160" t="s">
        <v>6392</v>
      </c>
      <c r="I6879" s="160" cm="1">
        <f t="array" ref="I6879">INDEX('2.1.trackMPD'!J:J/(24*60*60),
       MATCH(1,
             (A6879='2.1.trackMPD'!A:A)*
             (C6879='2.1.trackMPD'!D:D)*
             (D6879/10^6='2.1.trackMPD'!H:H)*
             (E6879='2.1.trackMPD'!F:F),
0))</f>
        <v>5.9228616747685189E-2</v>
      </c>
    </row>
    <row r="6880" spans="1:9" x14ac:dyDescent="0.2">
      <c r="A6880" s="160" t="s">
        <v>30</v>
      </c>
      <c r="B6880" s="160" t="s">
        <v>146</v>
      </c>
      <c r="C6880" s="160">
        <f>_xlfn.XLOOKUP(B6880,'2.1.trackMPD'!$R$7:$R$29,'2.1.trackMPD'!$T$7:$T$29)</f>
        <v>6</v>
      </c>
      <c r="D6880" s="160">
        <v>1000</v>
      </c>
      <c r="E6880" s="160" t="s">
        <v>6390</v>
      </c>
      <c r="F6880" s="160" t="s">
        <v>110</v>
      </c>
      <c r="G6880" s="160" t="s">
        <v>124</v>
      </c>
      <c r="H6880" s="160" t="s">
        <v>6393</v>
      </c>
      <c r="I6880" s="160" cm="1">
        <f t="array" ref="I6880">INDEX('2.1.trackMPD'!K:K/(24*60*60),
       MATCH(1,
             (A6880='2.1.trackMPD'!A:A)*
             (C6880='2.1.trackMPD'!D:D)*
             (D6880/10^6='2.1.trackMPD'!H:H)*
             (E6880='2.1.trackMPD'!F:F),
0))</f>
        <v>0</v>
      </c>
    </row>
    <row r="6881" spans="1:9" x14ac:dyDescent="0.2">
      <c r="A6881" s="160" t="s">
        <v>30</v>
      </c>
      <c r="B6881" s="160" t="s">
        <v>146</v>
      </c>
      <c r="C6881" s="160">
        <f>_xlfn.XLOOKUP(B6881,'2.1.trackMPD'!$R$7:$R$29,'2.1.trackMPD'!$T$7:$T$29)</f>
        <v>6</v>
      </c>
      <c r="D6881" s="160">
        <v>1000</v>
      </c>
      <c r="E6881" s="160" t="s">
        <v>6390</v>
      </c>
      <c r="F6881" s="160" t="s">
        <v>110</v>
      </c>
      <c r="G6881" s="160" t="s">
        <v>140</v>
      </c>
      <c r="H6881" s="160" t="s">
        <v>6393</v>
      </c>
      <c r="I6881" s="160" cm="1">
        <f t="array" ref="I6881">INDEX('2.1.trackMPD'!L:L/(24*60*60),
       MATCH(1,
             (A6881='2.1.trackMPD'!A:A)*
             (C6881='2.1.trackMPD'!D:D)*
             (D6881/10^6='2.1.trackMPD'!H:H)*
             (E6881='2.1.trackMPD'!F:F),
0))</f>
        <v>0</v>
      </c>
    </row>
    <row r="6882" spans="1:9" x14ac:dyDescent="0.2">
      <c r="A6882" s="160" t="s">
        <v>30</v>
      </c>
      <c r="B6882" s="160" t="s">
        <v>146</v>
      </c>
      <c r="C6882" s="160">
        <f>_xlfn.XLOOKUP(B6882,'2.1.trackMPD'!$R$7:$R$29,'2.1.trackMPD'!$T$7:$T$29)</f>
        <v>6</v>
      </c>
      <c r="D6882" s="160">
        <v>5000</v>
      </c>
      <c r="E6882" s="160" t="s">
        <v>6390</v>
      </c>
      <c r="F6882" s="160" t="s">
        <v>110</v>
      </c>
      <c r="G6882" s="160" t="s">
        <v>124</v>
      </c>
      <c r="H6882" s="160" t="s">
        <v>6392</v>
      </c>
      <c r="I6882" s="160" cm="1">
        <f t="array" ref="I6882">INDEX('2.1.trackMPD'!I:I/(24*60*60),
       MATCH(1,
             (A6882='2.1.trackMPD'!A:A)*
             (C6882='2.1.trackMPD'!D:D)*
             (D6882/10^6='2.1.trackMPD'!H:H)*
             (E6882='2.1.trackMPD'!F:F),
0))</f>
        <v>58.271851724537036</v>
      </c>
    </row>
    <row r="6883" spans="1:9" x14ac:dyDescent="0.2">
      <c r="A6883" s="160" t="s">
        <v>30</v>
      </c>
      <c r="B6883" s="160" t="s">
        <v>146</v>
      </c>
      <c r="C6883" s="160">
        <f>_xlfn.XLOOKUP(B6883,'2.1.trackMPD'!$R$7:$R$29,'2.1.trackMPD'!$T$7:$T$29)</f>
        <v>6</v>
      </c>
      <c r="D6883" s="160">
        <v>5000</v>
      </c>
      <c r="E6883" s="160" t="s">
        <v>6390</v>
      </c>
      <c r="F6883" s="160" t="s">
        <v>110</v>
      </c>
      <c r="G6883" s="160" t="s">
        <v>140</v>
      </c>
      <c r="H6883" s="160" t="s">
        <v>6392</v>
      </c>
      <c r="I6883" s="160" cm="1">
        <f t="array" ref="I6883">INDEX('2.1.trackMPD'!J:J/(24*60*60),
       MATCH(1,
             (A6883='2.1.trackMPD'!A:A)*
             (C6883='2.1.trackMPD'!D:D)*
             (D6883/10^6='2.1.trackMPD'!H:H)*
             (E6883='2.1.trackMPD'!F:F),
0))</f>
        <v>0.2328630119212963</v>
      </c>
    </row>
    <row r="6884" spans="1:9" x14ac:dyDescent="0.2">
      <c r="A6884" s="160" t="s">
        <v>30</v>
      </c>
      <c r="B6884" s="160" t="s">
        <v>146</v>
      </c>
      <c r="C6884" s="160">
        <f>_xlfn.XLOOKUP(B6884,'2.1.trackMPD'!$R$7:$R$29,'2.1.trackMPD'!$T$7:$T$29)</f>
        <v>6</v>
      </c>
      <c r="D6884" s="160">
        <v>5000</v>
      </c>
      <c r="E6884" s="160" t="s">
        <v>6390</v>
      </c>
      <c r="F6884" s="160" t="s">
        <v>110</v>
      </c>
      <c r="G6884" s="160" t="s">
        <v>124</v>
      </c>
      <c r="H6884" s="160" t="s">
        <v>6393</v>
      </c>
      <c r="I6884" s="160" cm="1">
        <f t="array" ref="I6884">INDEX('2.1.trackMPD'!K:K/(24*60*60),
       MATCH(1,
             (A6884='2.1.trackMPD'!A:A)*
             (C6884='2.1.trackMPD'!D:D)*
             (D6884/10^6='2.1.trackMPD'!H:H)*
             (E6884='2.1.trackMPD'!F:F),
0))</f>
        <v>0</v>
      </c>
    </row>
    <row r="6885" spans="1:9" x14ac:dyDescent="0.2">
      <c r="A6885" s="160" t="s">
        <v>30</v>
      </c>
      <c r="B6885" s="160" t="s">
        <v>146</v>
      </c>
      <c r="C6885" s="160">
        <f>_xlfn.XLOOKUP(B6885,'2.1.trackMPD'!$R$7:$R$29,'2.1.trackMPD'!$T$7:$T$29)</f>
        <v>6</v>
      </c>
      <c r="D6885" s="160">
        <v>5000</v>
      </c>
      <c r="E6885" s="160" t="s">
        <v>6390</v>
      </c>
      <c r="F6885" s="160" t="s">
        <v>110</v>
      </c>
      <c r="G6885" s="160" t="s">
        <v>140</v>
      </c>
      <c r="H6885" s="160" t="s">
        <v>6393</v>
      </c>
      <c r="I6885" s="160" cm="1">
        <f t="array" ref="I6885">INDEX('2.1.trackMPD'!L:L/(24*60*60),
       MATCH(1,
             (A6885='2.1.trackMPD'!A:A)*
             (C6885='2.1.trackMPD'!D:D)*
             (D6885/10^6='2.1.trackMPD'!H:H)*
             (E6885='2.1.trackMPD'!F:F),
0))</f>
        <v>0</v>
      </c>
    </row>
    <row r="6886" spans="1:9" x14ac:dyDescent="0.2">
      <c r="A6886" s="160" t="s">
        <v>30</v>
      </c>
      <c r="B6886" s="160" t="s">
        <v>146</v>
      </c>
      <c r="C6886" s="160">
        <f>_xlfn.XLOOKUP(B6886,'2.1.trackMPD'!$R$7:$R$29,'2.1.trackMPD'!$T$7:$T$29)</f>
        <v>6</v>
      </c>
      <c r="D6886" s="160">
        <v>1</v>
      </c>
      <c r="E6886" s="160" t="s">
        <v>6394</v>
      </c>
      <c r="F6886" s="160" t="s">
        <v>110</v>
      </c>
      <c r="G6886" s="160" t="s">
        <v>124</v>
      </c>
      <c r="H6886" s="160" t="s">
        <v>6392</v>
      </c>
      <c r="I6886" s="160" cm="1">
        <f t="array" ref="I6886">INDEX('2.1.trackMPD'!I:I/(24*60*60),
       MATCH(1,
             (A6886='2.1.trackMPD'!A:A)*
             (C6886='2.1.trackMPD'!D:D)*
             (D6886/10^6='2.1.trackMPD'!H:H)*
             (E6886='2.1.trackMPD'!F:F),
0))</f>
        <v>6.0159310185185188E-7</v>
      </c>
    </row>
    <row r="6887" spans="1:9" x14ac:dyDescent="0.2">
      <c r="A6887" s="160" t="s">
        <v>30</v>
      </c>
      <c r="B6887" s="160" t="s">
        <v>146</v>
      </c>
      <c r="C6887" s="160">
        <f>_xlfn.XLOOKUP(B6887,'2.1.trackMPD'!$R$7:$R$29,'2.1.trackMPD'!$T$7:$T$29)</f>
        <v>6</v>
      </c>
      <c r="D6887" s="160">
        <v>1</v>
      </c>
      <c r="E6887" s="160" t="s">
        <v>6394</v>
      </c>
      <c r="F6887" s="160" t="s">
        <v>110</v>
      </c>
      <c r="G6887" s="160" t="s">
        <v>140</v>
      </c>
      <c r="H6887" s="160" t="s">
        <v>6392</v>
      </c>
      <c r="I6887" s="160" cm="1">
        <f t="array" ref="I6887">INDEX('2.1.trackMPD'!J:J/(24*60*60),
       MATCH(1,
             (A6887='2.1.trackMPD'!A:A)*
             (C6887='2.1.trackMPD'!D:D)*
             (D6887/10^6='2.1.trackMPD'!H:H)*
             (E6887='2.1.trackMPD'!F:F),
0))</f>
        <v>9.2396482407407414E-6</v>
      </c>
    </row>
    <row r="6888" spans="1:9" x14ac:dyDescent="0.2">
      <c r="A6888" s="160" t="s">
        <v>30</v>
      </c>
      <c r="B6888" s="160" t="s">
        <v>146</v>
      </c>
      <c r="C6888" s="160">
        <f>_xlfn.XLOOKUP(B6888,'2.1.trackMPD'!$R$7:$R$29,'2.1.trackMPD'!$T$7:$T$29)</f>
        <v>6</v>
      </c>
      <c r="D6888" s="160">
        <v>1</v>
      </c>
      <c r="E6888" s="160" t="s">
        <v>6394</v>
      </c>
      <c r="F6888" s="160" t="s">
        <v>110</v>
      </c>
      <c r="G6888" s="160" t="s">
        <v>124</v>
      </c>
      <c r="H6888" s="160" t="s">
        <v>6393</v>
      </c>
      <c r="I6888" s="160" cm="1">
        <f t="array" ref="I6888">INDEX('2.1.trackMPD'!K:K/(24*60*60),
       MATCH(1,
             (A6888='2.1.trackMPD'!A:A)*
             (C6888='2.1.trackMPD'!D:D)*
             (D6888/10^6='2.1.trackMPD'!H:H)*
             (E6888='2.1.trackMPD'!F:F),
0))</f>
        <v>3.5438356481481482E-7</v>
      </c>
    </row>
    <row r="6889" spans="1:9" x14ac:dyDescent="0.2">
      <c r="A6889" s="160" t="s">
        <v>30</v>
      </c>
      <c r="B6889" s="160" t="s">
        <v>146</v>
      </c>
      <c r="C6889" s="160">
        <f>_xlfn.XLOOKUP(B6889,'2.1.trackMPD'!$R$7:$R$29,'2.1.trackMPD'!$T$7:$T$29)</f>
        <v>6</v>
      </c>
      <c r="D6889" s="160">
        <v>1</v>
      </c>
      <c r="E6889" s="160" t="s">
        <v>6394</v>
      </c>
      <c r="F6889" s="160" t="s">
        <v>110</v>
      </c>
      <c r="G6889" s="160" t="s">
        <v>140</v>
      </c>
      <c r="H6889" s="160" t="s">
        <v>6393</v>
      </c>
      <c r="I6889" s="160" cm="1">
        <f t="array" ref="I6889">INDEX('2.1.trackMPD'!L:L/(24*60*60),
       MATCH(1,
             (A6889='2.1.trackMPD'!A:A)*
             (C6889='2.1.trackMPD'!D:D)*
             (D6889/10^6='2.1.trackMPD'!H:H)*
             (E6889='2.1.trackMPD'!F:F),
0))</f>
        <v>1.8518518518518519E-6</v>
      </c>
    </row>
    <row r="6890" spans="1:9" x14ac:dyDescent="0.2">
      <c r="A6890" s="160" t="s">
        <v>30</v>
      </c>
      <c r="B6890" s="160" t="s">
        <v>146</v>
      </c>
      <c r="C6890" s="160">
        <f>_xlfn.XLOOKUP(B6890,'2.1.trackMPD'!$R$7:$R$29,'2.1.trackMPD'!$T$7:$T$29)</f>
        <v>6</v>
      </c>
      <c r="D6890" s="160">
        <v>10</v>
      </c>
      <c r="E6890" s="160" t="s">
        <v>6394</v>
      </c>
      <c r="F6890" s="160" t="s">
        <v>110</v>
      </c>
      <c r="G6890" s="160" t="s">
        <v>124</v>
      </c>
      <c r="H6890" s="160" t="s">
        <v>6392</v>
      </c>
      <c r="I6890" s="160" cm="1">
        <f t="array" ref="I6890">INDEX('2.1.trackMPD'!I:I/(24*60*60),
       MATCH(1,
             (A6890='2.1.trackMPD'!A:A)*
             (C6890='2.1.trackMPD'!D:D)*
             (D6890/10^6='2.1.trackMPD'!H:H)*
             (E6890='2.1.trackMPD'!F:F),
0))</f>
        <v>1.3299796111111112E-5</v>
      </c>
    </row>
    <row r="6891" spans="1:9" x14ac:dyDescent="0.2">
      <c r="A6891" s="160" t="s">
        <v>30</v>
      </c>
      <c r="B6891" s="160" t="s">
        <v>146</v>
      </c>
      <c r="C6891" s="160">
        <f>_xlfn.XLOOKUP(B6891,'2.1.trackMPD'!$R$7:$R$29,'2.1.trackMPD'!$T$7:$T$29)</f>
        <v>6</v>
      </c>
      <c r="D6891" s="160">
        <v>10</v>
      </c>
      <c r="E6891" s="160" t="s">
        <v>6394</v>
      </c>
      <c r="F6891" s="160" t="s">
        <v>110</v>
      </c>
      <c r="G6891" s="160" t="s">
        <v>140</v>
      </c>
      <c r="H6891" s="160" t="s">
        <v>6392</v>
      </c>
      <c r="I6891" s="160" cm="1">
        <f t="array" ref="I6891">INDEX('2.1.trackMPD'!J:J/(24*60*60),
       MATCH(1,
             (A6891='2.1.trackMPD'!A:A)*
             (C6891='2.1.trackMPD'!D:D)*
             (D6891/10^6='2.1.trackMPD'!H:H)*
             (E6891='2.1.trackMPD'!F:F),
0))</f>
        <v>5.5052842002314816E-5</v>
      </c>
    </row>
    <row r="6892" spans="1:9" x14ac:dyDescent="0.2">
      <c r="A6892" s="160" t="s">
        <v>30</v>
      </c>
      <c r="B6892" s="160" t="s">
        <v>146</v>
      </c>
      <c r="C6892" s="160">
        <f>_xlfn.XLOOKUP(B6892,'2.1.trackMPD'!$R$7:$R$29,'2.1.trackMPD'!$T$7:$T$29)</f>
        <v>6</v>
      </c>
      <c r="D6892" s="160">
        <v>10</v>
      </c>
      <c r="E6892" s="160" t="s">
        <v>6394</v>
      </c>
      <c r="F6892" s="160" t="s">
        <v>110</v>
      </c>
      <c r="G6892" s="160" t="s">
        <v>124</v>
      </c>
      <c r="H6892" s="160" t="s">
        <v>6393</v>
      </c>
      <c r="I6892" s="160" cm="1">
        <f t="array" ref="I6892">INDEX('2.1.trackMPD'!K:K/(24*60*60),
       MATCH(1,
             (A6892='2.1.trackMPD'!A:A)*
             (C6892='2.1.trackMPD'!D:D)*
             (D6892/10^6='2.1.trackMPD'!H:H)*
             (E6892='2.1.trackMPD'!F:F),
0))</f>
        <v>0</v>
      </c>
    </row>
    <row r="6893" spans="1:9" x14ac:dyDescent="0.2">
      <c r="A6893" s="160" t="s">
        <v>30</v>
      </c>
      <c r="B6893" s="160" t="s">
        <v>146</v>
      </c>
      <c r="C6893" s="160">
        <f>_xlfn.XLOOKUP(B6893,'2.1.trackMPD'!$R$7:$R$29,'2.1.trackMPD'!$T$7:$T$29)</f>
        <v>6</v>
      </c>
      <c r="D6893" s="160">
        <v>10</v>
      </c>
      <c r="E6893" s="160" t="s">
        <v>6394</v>
      </c>
      <c r="F6893" s="160" t="s">
        <v>110</v>
      </c>
      <c r="G6893" s="160" t="s">
        <v>140</v>
      </c>
      <c r="H6893" s="160" t="s">
        <v>6393</v>
      </c>
      <c r="I6893" s="160" cm="1">
        <f t="array" ref="I6893">INDEX('2.1.trackMPD'!L:L/(24*60*60),
       MATCH(1,
             (A6893='2.1.trackMPD'!A:A)*
             (C6893='2.1.trackMPD'!D:D)*
             (D6893/10^6='2.1.trackMPD'!H:H)*
             (E6893='2.1.trackMPD'!F:F),
0))</f>
        <v>7.1963155092592586E-7</v>
      </c>
    </row>
    <row r="6894" spans="1:9" x14ac:dyDescent="0.2">
      <c r="A6894" s="160" t="s">
        <v>30</v>
      </c>
      <c r="B6894" s="160" t="s">
        <v>146</v>
      </c>
      <c r="C6894" s="160">
        <f>_xlfn.XLOOKUP(B6894,'2.1.trackMPD'!$R$7:$R$29,'2.1.trackMPD'!$T$7:$T$29)</f>
        <v>6</v>
      </c>
      <c r="D6894" s="160">
        <v>100</v>
      </c>
      <c r="E6894" s="160" t="s">
        <v>6394</v>
      </c>
      <c r="F6894" s="160" t="s">
        <v>110</v>
      </c>
      <c r="G6894" s="160" t="s">
        <v>124</v>
      </c>
      <c r="H6894" s="160" t="s">
        <v>6392</v>
      </c>
      <c r="I6894" s="160" cm="1">
        <f t="array" ref="I6894">INDEX('2.1.trackMPD'!I:I/(24*60*60),
       MATCH(1,
             (A6894='2.1.trackMPD'!A:A)*
             (C6894='2.1.trackMPD'!D:D)*
             (D6894/10^6='2.1.trackMPD'!H:H)*
             (E6894='2.1.trackMPD'!F:F),
0))</f>
        <v>2.461078412037037E-2</v>
      </c>
    </row>
    <row r="6895" spans="1:9" x14ac:dyDescent="0.2">
      <c r="A6895" s="160" t="s">
        <v>30</v>
      </c>
      <c r="B6895" s="160" t="s">
        <v>146</v>
      </c>
      <c r="C6895" s="160">
        <f>_xlfn.XLOOKUP(B6895,'2.1.trackMPD'!$R$7:$R$29,'2.1.trackMPD'!$T$7:$T$29)</f>
        <v>6</v>
      </c>
      <c r="D6895" s="160">
        <v>100</v>
      </c>
      <c r="E6895" s="160" t="s">
        <v>6394</v>
      </c>
      <c r="F6895" s="160" t="s">
        <v>110</v>
      </c>
      <c r="G6895" s="160" t="s">
        <v>140</v>
      </c>
      <c r="H6895" s="160" t="s">
        <v>6392</v>
      </c>
      <c r="I6895" s="160" cm="1">
        <f t="array" ref="I6895">INDEX('2.1.trackMPD'!J:J/(24*60*60),
       MATCH(1,
             (A6895='2.1.trackMPD'!A:A)*
             (C6895='2.1.trackMPD'!D:D)*
             (D6895/10^6='2.1.trackMPD'!H:H)*
             (E6895='2.1.trackMPD'!F:F),
0))</f>
        <v>4.7587979768518515E-3</v>
      </c>
    </row>
    <row r="6896" spans="1:9" x14ac:dyDescent="0.2">
      <c r="A6896" s="160" t="s">
        <v>30</v>
      </c>
      <c r="B6896" s="160" t="s">
        <v>146</v>
      </c>
      <c r="C6896" s="160">
        <f>_xlfn.XLOOKUP(B6896,'2.1.trackMPD'!$R$7:$R$29,'2.1.trackMPD'!$T$7:$T$29)</f>
        <v>6</v>
      </c>
      <c r="D6896" s="160">
        <v>100</v>
      </c>
      <c r="E6896" s="160" t="s">
        <v>6394</v>
      </c>
      <c r="F6896" s="160" t="s">
        <v>110</v>
      </c>
      <c r="G6896" s="160" t="s">
        <v>124</v>
      </c>
      <c r="H6896" s="160" t="s">
        <v>6393</v>
      </c>
      <c r="I6896" s="160" cm="1">
        <f t="array" ref="I6896">INDEX('2.1.trackMPD'!K:K/(24*60*60),
       MATCH(1,
             (A6896='2.1.trackMPD'!A:A)*
             (C6896='2.1.trackMPD'!D:D)*
             (D6896/10^6='2.1.trackMPD'!H:H)*
             (E6896='2.1.trackMPD'!F:F),
0))</f>
        <v>0</v>
      </c>
    </row>
    <row r="6897" spans="1:9" x14ac:dyDescent="0.2">
      <c r="A6897" s="160" t="s">
        <v>30</v>
      </c>
      <c r="B6897" s="160" t="s">
        <v>146</v>
      </c>
      <c r="C6897" s="160">
        <f>_xlfn.XLOOKUP(B6897,'2.1.trackMPD'!$R$7:$R$29,'2.1.trackMPD'!$T$7:$T$29)</f>
        <v>6</v>
      </c>
      <c r="D6897" s="160">
        <v>100</v>
      </c>
      <c r="E6897" s="160" t="s">
        <v>6394</v>
      </c>
      <c r="F6897" s="160" t="s">
        <v>110</v>
      </c>
      <c r="G6897" s="160" t="s">
        <v>140</v>
      </c>
      <c r="H6897" s="160" t="s">
        <v>6393</v>
      </c>
      <c r="I6897" s="160" cm="1">
        <f t="array" ref="I6897">INDEX('2.1.trackMPD'!L:L/(24*60*60),
       MATCH(1,
             (A6897='2.1.trackMPD'!A:A)*
             (C6897='2.1.trackMPD'!D:D)*
             (D6897/10^6='2.1.trackMPD'!H:H)*
             (E6897='2.1.trackMPD'!F:F),
0))</f>
        <v>0</v>
      </c>
    </row>
    <row r="6898" spans="1:9" x14ac:dyDescent="0.2">
      <c r="A6898" s="160" t="s">
        <v>30</v>
      </c>
      <c r="B6898" s="160" t="s">
        <v>146</v>
      </c>
      <c r="C6898" s="160">
        <f>_xlfn.XLOOKUP(B6898,'2.1.trackMPD'!$R$7:$R$29,'2.1.trackMPD'!$T$7:$T$29)</f>
        <v>6</v>
      </c>
      <c r="D6898" s="160">
        <v>1000</v>
      </c>
      <c r="E6898" s="160" t="s">
        <v>6394</v>
      </c>
      <c r="F6898" s="160" t="s">
        <v>110</v>
      </c>
      <c r="G6898" s="160" t="s">
        <v>124</v>
      </c>
      <c r="H6898" s="160" t="s">
        <v>6392</v>
      </c>
      <c r="I6898" s="160" cm="1">
        <f t="array" ref="I6898">INDEX('2.1.trackMPD'!I:I/(24*60*60),
       MATCH(1,
             (A6898='2.1.trackMPD'!A:A)*
             (C6898='2.1.trackMPD'!D:D)*
             (D6898/10^6='2.1.trackMPD'!H:H)*
             (E6898='2.1.trackMPD'!F:F),
0))</f>
        <v>3.0701569791666667</v>
      </c>
    </row>
    <row r="6899" spans="1:9" x14ac:dyDescent="0.2">
      <c r="A6899" s="160" t="s">
        <v>30</v>
      </c>
      <c r="B6899" s="160" t="s">
        <v>146</v>
      </c>
      <c r="C6899" s="160">
        <f>_xlfn.XLOOKUP(B6899,'2.1.trackMPD'!$R$7:$R$29,'2.1.trackMPD'!$T$7:$T$29)</f>
        <v>6</v>
      </c>
      <c r="D6899" s="160">
        <v>1000</v>
      </c>
      <c r="E6899" s="160" t="s">
        <v>6394</v>
      </c>
      <c r="F6899" s="160" t="s">
        <v>110</v>
      </c>
      <c r="G6899" s="160" t="s">
        <v>140</v>
      </c>
      <c r="H6899" s="160" t="s">
        <v>6392</v>
      </c>
      <c r="I6899" s="160" cm="1">
        <f t="array" ref="I6899">INDEX('2.1.trackMPD'!J:J/(24*60*60),
       MATCH(1,
             (A6899='2.1.trackMPD'!A:A)*
             (C6899='2.1.trackMPD'!D:D)*
             (D6899/10^6='2.1.trackMPD'!H:H)*
             (E6899='2.1.trackMPD'!F:F),
0))</f>
        <v>5.3450457430555556E-2</v>
      </c>
    </row>
    <row r="6900" spans="1:9" x14ac:dyDescent="0.2">
      <c r="A6900" s="160" t="s">
        <v>30</v>
      </c>
      <c r="B6900" s="160" t="s">
        <v>146</v>
      </c>
      <c r="C6900" s="160">
        <f>_xlfn.XLOOKUP(B6900,'2.1.trackMPD'!$R$7:$R$29,'2.1.trackMPD'!$T$7:$T$29)</f>
        <v>6</v>
      </c>
      <c r="D6900" s="160">
        <v>1000</v>
      </c>
      <c r="E6900" s="160" t="s">
        <v>6394</v>
      </c>
      <c r="F6900" s="160" t="s">
        <v>110</v>
      </c>
      <c r="G6900" s="160" t="s">
        <v>124</v>
      </c>
      <c r="H6900" s="160" t="s">
        <v>6393</v>
      </c>
      <c r="I6900" s="160" cm="1">
        <f t="array" ref="I6900">INDEX('2.1.trackMPD'!K:K/(24*60*60),
       MATCH(1,
             (A6900='2.1.trackMPD'!A:A)*
             (C6900='2.1.trackMPD'!D:D)*
             (D6900/10^6='2.1.trackMPD'!H:H)*
             (E6900='2.1.trackMPD'!F:F),
0))</f>
        <v>0</v>
      </c>
    </row>
    <row r="6901" spans="1:9" x14ac:dyDescent="0.2">
      <c r="A6901" s="160" t="s">
        <v>30</v>
      </c>
      <c r="B6901" s="160" t="s">
        <v>146</v>
      </c>
      <c r="C6901" s="160">
        <f>_xlfn.XLOOKUP(B6901,'2.1.trackMPD'!$R$7:$R$29,'2.1.trackMPD'!$T$7:$T$29)</f>
        <v>6</v>
      </c>
      <c r="D6901" s="160">
        <v>1000</v>
      </c>
      <c r="E6901" s="160" t="s">
        <v>6394</v>
      </c>
      <c r="F6901" s="160" t="s">
        <v>110</v>
      </c>
      <c r="G6901" s="160" t="s">
        <v>140</v>
      </c>
      <c r="H6901" s="160" t="s">
        <v>6393</v>
      </c>
      <c r="I6901" s="160" cm="1">
        <f t="array" ref="I6901">INDEX('2.1.trackMPD'!L:L/(24*60*60),
       MATCH(1,
             (A6901='2.1.trackMPD'!A:A)*
             (C6901='2.1.trackMPD'!D:D)*
             (D6901/10^6='2.1.trackMPD'!H:H)*
             (E6901='2.1.trackMPD'!F:F),
0))</f>
        <v>0</v>
      </c>
    </row>
    <row r="6902" spans="1:9" x14ac:dyDescent="0.2">
      <c r="A6902" s="160" t="s">
        <v>30</v>
      </c>
      <c r="B6902" s="160" t="s">
        <v>146</v>
      </c>
      <c r="C6902" s="160">
        <f>_xlfn.XLOOKUP(B6902,'2.1.trackMPD'!$R$7:$R$29,'2.1.trackMPD'!$T$7:$T$29)</f>
        <v>6</v>
      </c>
      <c r="D6902" s="160">
        <v>5000</v>
      </c>
      <c r="E6902" s="160" t="s">
        <v>6394</v>
      </c>
      <c r="F6902" s="160" t="s">
        <v>110</v>
      </c>
      <c r="G6902" s="160" t="s">
        <v>124</v>
      </c>
      <c r="H6902" s="160" t="s">
        <v>6392</v>
      </c>
      <c r="I6902" s="160" cm="1">
        <f t="array" ref="I6902">INDEX('2.1.trackMPD'!I:I/(24*60*60),
       MATCH(1,
             (A6902='2.1.trackMPD'!A:A)*
             (C6902='2.1.trackMPD'!D:D)*
             (D6902/10^6='2.1.trackMPD'!H:H)*
             (E6902='2.1.trackMPD'!F:F),
0))</f>
        <v>17.966330706018518</v>
      </c>
    </row>
    <row r="6903" spans="1:9" x14ac:dyDescent="0.2">
      <c r="A6903" s="160" t="s">
        <v>30</v>
      </c>
      <c r="B6903" s="160" t="s">
        <v>146</v>
      </c>
      <c r="C6903" s="160">
        <f>_xlfn.XLOOKUP(B6903,'2.1.trackMPD'!$R$7:$R$29,'2.1.trackMPD'!$T$7:$T$29)</f>
        <v>6</v>
      </c>
      <c r="D6903" s="160">
        <v>5000</v>
      </c>
      <c r="E6903" s="160" t="s">
        <v>6394</v>
      </c>
      <c r="F6903" s="160" t="s">
        <v>110</v>
      </c>
      <c r="G6903" s="160" t="s">
        <v>140</v>
      </c>
      <c r="H6903" s="160" t="s">
        <v>6392</v>
      </c>
      <c r="I6903" s="160" cm="1">
        <f t="array" ref="I6903">INDEX('2.1.trackMPD'!J:J/(24*60*60),
       MATCH(1,
             (A6903='2.1.trackMPD'!A:A)*
             (C6903='2.1.trackMPD'!D:D)*
             (D6903/10^6='2.1.trackMPD'!H:H)*
             (E6903='2.1.trackMPD'!F:F),
0))</f>
        <v>0.1293006886574074</v>
      </c>
    </row>
    <row r="6904" spans="1:9" x14ac:dyDescent="0.2">
      <c r="A6904" s="160" t="s">
        <v>30</v>
      </c>
      <c r="B6904" s="160" t="s">
        <v>146</v>
      </c>
      <c r="C6904" s="160">
        <f>_xlfn.XLOOKUP(B6904,'2.1.trackMPD'!$R$7:$R$29,'2.1.trackMPD'!$T$7:$T$29)</f>
        <v>6</v>
      </c>
      <c r="D6904" s="160">
        <v>5000</v>
      </c>
      <c r="E6904" s="160" t="s">
        <v>6394</v>
      </c>
      <c r="F6904" s="160" t="s">
        <v>110</v>
      </c>
      <c r="G6904" s="160" t="s">
        <v>124</v>
      </c>
      <c r="H6904" s="160" t="s">
        <v>6393</v>
      </c>
      <c r="I6904" s="160" cm="1">
        <f t="array" ref="I6904">INDEX('2.1.trackMPD'!K:K/(24*60*60),
       MATCH(1,
             (A6904='2.1.trackMPD'!A:A)*
             (C6904='2.1.trackMPD'!D:D)*
             (D6904/10^6='2.1.trackMPD'!H:H)*
             (E6904='2.1.trackMPD'!F:F),
0))</f>
        <v>0</v>
      </c>
    </row>
    <row r="6905" spans="1:9" x14ac:dyDescent="0.2">
      <c r="A6905" s="160" t="s">
        <v>30</v>
      </c>
      <c r="B6905" s="160" t="s">
        <v>146</v>
      </c>
      <c r="C6905" s="160">
        <f>_xlfn.XLOOKUP(B6905,'2.1.trackMPD'!$R$7:$R$29,'2.1.trackMPD'!$T$7:$T$29)</f>
        <v>6</v>
      </c>
      <c r="D6905" s="160">
        <v>5000</v>
      </c>
      <c r="E6905" s="160" t="s">
        <v>6394</v>
      </c>
      <c r="F6905" s="160" t="s">
        <v>110</v>
      </c>
      <c r="G6905" s="160" t="s">
        <v>140</v>
      </c>
      <c r="H6905" s="160" t="s">
        <v>6393</v>
      </c>
      <c r="I6905" s="160" cm="1">
        <f t="array" ref="I6905">INDEX('2.1.trackMPD'!L:L/(24*60*60),
       MATCH(1,
             (A6905='2.1.trackMPD'!A:A)*
             (C6905='2.1.trackMPD'!D:D)*
             (D6905/10^6='2.1.trackMPD'!H:H)*
             (E6905='2.1.trackMPD'!F:F),
0))</f>
        <v>0</v>
      </c>
    </row>
    <row r="6906" spans="1:9" x14ac:dyDescent="0.2">
      <c r="A6906" s="160" t="s">
        <v>30</v>
      </c>
      <c r="B6906" s="160" t="s">
        <v>146</v>
      </c>
      <c r="C6906" s="160">
        <f>_xlfn.XLOOKUP(B6906,'2.1.trackMPD'!$R$7:$R$29,'2.1.trackMPD'!$T$7:$T$29)</f>
        <v>6</v>
      </c>
      <c r="D6906" s="160">
        <v>1</v>
      </c>
      <c r="E6906" s="160" t="s">
        <v>6395</v>
      </c>
      <c r="F6906" s="160" t="s">
        <v>110</v>
      </c>
      <c r="G6906" s="160" t="s">
        <v>124</v>
      </c>
      <c r="H6906" s="160" t="s">
        <v>6392</v>
      </c>
      <c r="I6906" s="160" t="e" cm="1">
        <f t="array" ref="I6906">INDEX('2.1.trackMPD'!I:I/(24*60*60),
       MATCH(1,
             (A6906='2.1.trackMPD'!A:A)*
             (C6906='2.1.trackMPD'!D:D)*
             (D6906/10^6='2.1.trackMPD'!H:H)*
             (E6906='2.1.trackMPD'!F:F),
0))</f>
        <v>#N/A</v>
      </c>
    </row>
    <row r="6907" spans="1:9" x14ac:dyDescent="0.2">
      <c r="A6907" s="160" t="s">
        <v>30</v>
      </c>
      <c r="B6907" s="160" t="s">
        <v>146</v>
      </c>
      <c r="C6907" s="160">
        <f>_xlfn.XLOOKUP(B6907,'2.1.trackMPD'!$R$7:$R$29,'2.1.trackMPD'!$T$7:$T$29)</f>
        <v>6</v>
      </c>
      <c r="D6907" s="160">
        <v>1</v>
      </c>
      <c r="E6907" s="160" t="s">
        <v>6395</v>
      </c>
      <c r="F6907" s="160" t="s">
        <v>110</v>
      </c>
      <c r="G6907" s="160" t="s">
        <v>140</v>
      </c>
      <c r="H6907" s="160" t="s">
        <v>6392</v>
      </c>
      <c r="I6907" s="160" t="e" cm="1">
        <f t="array" ref="I6907">INDEX('2.1.trackMPD'!J:J/(24*60*60),
       MATCH(1,
             (A6907='2.1.trackMPD'!A:A)*
             (C6907='2.1.trackMPD'!D:D)*
             (D6907/10^6='2.1.trackMPD'!H:H)*
             (E6907='2.1.trackMPD'!F:F),
0))</f>
        <v>#N/A</v>
      </c>
    </row>
    <row r="6908" spans="1:9" x14ac:dyDescent="0.2">
      <c r="A6908" s="160" t="s">
        <v>30</v>
      </c>
      <c r="B6908" s="160" t="s">
        <v>146</v>
      </c>
      <c r="C6908" s="160">
        <f>_xlfn.XLOOKUP(B6908,'2.1.trackMPD'!$R$7:$R$29,'2.1.trackMPD'!$T$7:$T$29)</f>
        <v>6</v>
      </c>
      <c r="D6908" s="160">
        <v>1</v>
      </c>
      <c r="E6908" s="160" t="s">
        <v>6395</v>
      </c>
      <c r="F6908" s="160" t="s">
        <v>110</v>
      </c>
      <c r="G6908" s="160" t="s">
        <v>124</v>
      </c>
      <c r="H6908" s="160" t="s">
        <v>6393</v>
      </c>
      <c r="I6908" s="160" t="e" cm="1">
        <f t="array" ref="I6908">INDEX('2.1.trackMPD'!K:K/(24*60*60),
       MATCH(1,
             (A6908='2.1.trackMPD'!A:A)*
             (C6908='2.1.trackMPD'!D:D)*
             (D6908/10^6='2.1.trackMPD'!H:H)*
             (E6908='2.1.trackMPD'!F:F),
0))</f>
        <v>#N/A</v>
      </c>
    </row>
    <row r="6909" spans="1:9" x14ac:dyDescent="0.2">
      <c r="A6909" s="160" t="s">
        <v>30</v>
      </c>
      <c r="B6909" s="160" t="s">
        <v>146</v>
      </c>
      <c r="C6909" s="160">
        <f>_xlfn.XLOOKUP(B6909,'2.1.trackMPD'!$R$7:$R$29,'2.1.trackMPD'!$T$7:$T$29)</f>
        <v>6</v>
      </c>
      <c r="D6909" s="160">
        <v>1</v>
      </c>
      <c r="E6909" s="160" t="s">
        <v>6395</v>
      </c>
      <c r="F6909" s="160" t="s">
        <v>110</v>
      </c>
      <c r="G6909" s="160" t="s">
        <v>140</v>
      </c>
      <c r="H6909" s="160" t="s">
        <v>6393</v>
      </c>
      <c r="I6909" s="160" t="e" cm="1">
        <f t="array" ref="I6909">INDEX('2.1.trackMPD'!L:L/(24*60*60),
       MATCH(1,
             (A6909='2.1.trackMPD'!A:A)*
             (C6909='2.1.trackMPD'!D:D)*
             (D6909/10^6='2.1.trackMPD'!H:H)*
             (E6909='2.1.trackMPD'!F:F),
0))</f>
        <v>#N/A</v>
      </c>
    </row>
    <row r="6910" spans="1:9" x14ac:dyDescent="0.2">
      <c r="A6910" s="160" t="s">
        <v>30</v>
      </c>
      <c r="B6910" s="160" t="s">
        <v>146</v>
      </c>
      <c r="C6910" s="160">
        <f>_xlfn.XLOOKUP(B6910,'2.1.trackMPD'!$R$7:$R$29,'2.1.trackMPD'!$T$7:$T$29)</f>
        <v>6</v>
      </c>
      <c r="D6910" s="160">
        <v>10</v>
      </c>
      <c r="E6910" s="160" t="s">
        <v>6395</v>
      </c>
      <c r="F6910" s="160" t="s">
        <v>110</v>
      </c>
      <c r="G6910" s="160" t="s">
        <v>124</v>
      </c>
      <c r="H6910" s="160" t="s">
        <v>6392</v>
      </c>
      <c r="I6910" s="160" t="e" cm="1">
        <f t="array" ref="I6910">INDEX('2.1.trackMPD'!I:I/(24*60*60),
       MATCH(1,
             (A6910='2.1.trackMPD'!A:A)*
             (C6910='2.1.trackMPD'!D:D)*
             (D6910/10^6='2.1.trackMPD'!H:H)*
             (E6910='2.1.trackMPD'!F:F),
0))</f>
        <v>#N/A</v>
      </c>
    </row>
    <row r="6911" spans="1:9" x14ac:dyDescent="0.2">
      <c r="A6911" s="160" t="s">
        <v>30</v>
      </c>
      <c r="B6911" s="160" t="s">
        <v>146</v>
      </c>
      <c r="C6911" s="160">
        <f>_xlfn.XLOOKUP(B6911,'2.1.trackMPD'!$R$7:$R$29,'2.1.trackMPD'!$T$7:$T$29)</f>
        <v>6</v>
      </c>
      <c r="D6911" s="160">
        <v>10</v>
      </c>
      <c r="E6911" s="160" t="s">
        <v>6395</v>
      </c>
      <c r="F6911" s="160" t="s">
        <v>110</v>
      </c>
      <c r="G6911" s="160" t="s">
        <v>140</v>
      </c>
      <c r="H6911" s="160" t="s">
        <v>6392</v>
      </c>
      <c r="I6911" s="160" t="e" cm="1">
        <f t="array" ref="I6911">INDEX('2.1.trackMPD'!J:J/(24*60*60),
       MATCH(1,
             (A6911='2.1.trackMPD'!A:A)*
             (C6911='2.1.trackMPD'!D:D)*
             (D6911/10^6='2.1.trackMPD'!H:H)*
             (E6911='2.1.trackMPD'!F:F),
0))</f>
        <v>#N/A</v>
      </c>
    </row>
    <row r="6912" spans="1:9" x14ac:dyDescent="0.2">
      <c r="A6912" s="160" t="s">
        <v>30</v>
      </c>
      <c r="B6912" s="160" t="s">
        <v>146</v>
      </c>
      <c r="C6912" s="160">
        <f>_xlfn.XLOOKUP(B6912,'2.1.trackMPD'!$R$7:$R$29,'2.1.trackMPD'!$T$7:$T$29)</f>
        <v>6</v>
      </c>
      <c r="D6912" s="160">
        <v>10</v>
      </c>
      <c r="E6912" s="160" t="s">
        <v>6395</v>
      </c>
      <c r="F6912" s="160" t="s">
        <v>110</v>
      </c>
      <c r="G6912" s="160" t="s">
        <v>124</v>
      </c>
      <c r="H6912" s="160" t="s">
        <v>6393</v>
      </c>
      <c r="I6912" s="160" t="e" cm="1">
        <f t="array" ref="I6912">INDEX('2.1.trackMPD'!K:K/(24*60*60),
       MATCH(1,
             (A6912='2.1.trackMPD'!A:A)*
             (C6912='2.1.trackMPD'!D:D)*
             (D6912/10^6='2.1.trackMPD'!H:H)*
             (E6912='2.1.trackMPD'!F:F),
0))</f>
        <v>#N/A</v>
      </c>
    </row>
    <row r="6913" spans="1:9" x14ac:dyDescent="0.2">
      <c r="A6913" s="160" t="s">
        <v>30</v>
      </c>
      <c r="B6913" s="160" t="s">
        <v>146</v>
      </c>
      <c r="C6913" s="160">
        <f>_xlfn.XLOOKUP(B6913,'2.1.trackMPD'!$R$7:$R$29,'2.1.trackMPD'!$T$7:$T$29)</f>
        <v>6</v>
      </c>
      <c r="D6913" s="160">
        <v>10</v>
      </c>
      <c r="E6913" s="160" t="s">
        <v>6395</v>
      </c>
      <c r="F6913" s="160" t="s">
        <v>110</v>
      </c>
      <c r="G6913" s="160" t="s">
        <v>140</v>
      </c>
      <c r="H6913" s="160" t="s">
        <v>6393</v>
      </c>
      <c r="I6913" s="160" t="e" cm="1">
        <f t="array" ref="I6913">INDEX('2.1.trackMPD'!L:L/(24*60*60),
       MATCH(1,
             (A6913='2.1.trackMPD'!A:A)*
             (C6913='2.1.trackMPD'!D:D)*
             (D6913/10^6='2.1.trackMPD'!H:H)*
             (E6913='2.1.trackMPD'!F:F),
0))</f>
        <v>#N/A</v>
      </c>
    </row>
    <row r="6914" spans="1:9" x14ac:dyDescent="0.2">
      <c r="A6914" s="160" t="s">
        <v>30</v>
      </c>
      <c r="B6914" s="160" t="s">
        <v>146</v>
      </c>
      <c r="C6914" s="160">
        <f>_xlfn.XLOOKUP(B6914,'2.1.trackMPD'!$R$7:$R$29,'2.1.trackMPD'!$T$7:$T$29)</f>
        <v>6</v>
      </c>
      <c r="D6914" s="160">
        <v>100</v>
      </c>
      <c r="E6914" s="160" t="s">
        <v>6395</v>
      </c>
      <c r="F6914" s="160" t="s">
        <v>110</v>
      </c>
      <c r="G6914" s="160" t="s">
        <v>124</v>
      </c>
      <c r="H6914" s="160" t="s">
        <v>6392</v>
      </c>
      <c r="I6914" s="160" t="e" cm="1">
        <f t="array" ref="I6914">INDEX('2.1.trackMPD'!I:I/(24*60*60),
       MATCH(1,
             (A6914='2.1.trackMPD'!A:A)*
             (C6914='2.1.trackMPD'!D:D)*
             (D6914/10^6='2.1.trackMPD'!H:H)*
             (E6914='2.1.trackMPD'!F:F),
0))</f>
        <v>#N/A</v>
      </c>
    </row>
    <row r="6915" spans="1:9" x14ac:dyDescent="0.2">
      <c r="A6915" s="160" t="s">
        <v>30</v>
      </c>
      <c r="B6915" s="160" t="s">
        <v>146</v>
      </c>
      <c r="C6915" s="160">
        <f>_xlfn.XLOOKUP(B6915,'2.1.trackMPD'!$R$7:$R$29,'2.1.trackMPD'!$T$7:$T$29)</f>
        <v>6</v>
      </c>
      <c r="D6915" s="160">
        <v>100</v>
      </c>
      <c r="E6915" s="160" t="s">
        <v>6395</v>
      </c>
      <c r="F6915" s="160" t="s">
        <v>110</v>
      </c>
      <c r="G6915" s="160" t="s">
        <v>140</v>
      </c>
      <c r="H6915" s="160" t="s">
        <v>6392</v>
      </c>
      <c r="I6915" s="160" t="e" cm="1">
        <f t="array" ref="I6915">INDEX('2.1.trackMPD'!J:J/(24*60*60),
       MATCH(1,
             (A6915='2.1.trackMPD'!A:A)*
             (C6915='2.1.trackMPD'!D:D)*
             (D6915/10^6='2.1.trackMPD'!H:H)*
             (E6915='2.1.trackMPD'!F:F),
0))</f>
        <v>#N/A</v>
      </c>
    </row>
    <row r="6916" spans="1:9" x14ac:dyDescent="0.2">
      <c r="A6916" s="160" t="s">
        <v>30</v>
      </c>
      <c r="B6916" s="160" t="s">
        <v>146</v>
      </c>
      <c r="C6916" s="160">
        <f>_xlfn.XLOOKUP(B6916,'2.1.trackMPD'!$R$7:$R$29,'2.1.trackMPD'!$T$7:$T$29)</f>
        <v>6</v>
      </c>
      <c r="D6916" s="160">
        <v>100</v>
      </c>
      <c r="E6916" s="160" t="s">
        <v>6395</v>
      </c>
      <c r="F6916" s="160" t="s">
        <v>110</v>
      </c>
      <c r="G6916" s="160" t="s">
        <v>124</v>
      </c>
      <c r="H6916" s="160" t="s">
        <v>6393</v>
      </c>
      <c r="I6916" s="160" t="e" cm="1">
        <f t="array" ref="I6916">INDEX('2.1.trackMPD'!K:K/(24*60*60),
       MATCH(1,
             (A6916='2.1.trackMPD'!A:A)*
             (C6916='2.1.trackMPD'!D:D)*
             (D6916/10^6='2.1.trackMPD'!H:H)*
             (E6916='2.1.trackMPD'!F:F),
0))</f>
        <v>#N/A</v>
      </c>
    </row>
    <row r="6917" spans="1:9" x14ac:dyDescent="0.2">
      <c r="A6917" s="160" t="s">
        <v>30</v>
      </c>
      <c r="B6917" s="160" t="s">
        <v>146</v>
      </c>
      <c r="C6917" s="160">
        <f>_xlfn.XLOOKUP(B6917,'2.1.trackMPD'!$R$7:$R$29,'2.1.trackMPD'!$T$7:$T$29)</f>
        <v>6</v>
      </c>
      <c r="D6917" s="160">
        <v>100</v>
      </c>
      <c r="E6917" s="160" t="s">
        <v>6395</v>
      </c>
      <c r="F6917" s="160" t="s">
        <v>110</v>
      </c>
      <c r="G6917" s="160" t="s">
        <v>140</v>
      </c>
      <c r="H6917" s="160" t="s">
        <v>6393</v>
      </c>
      <c r="I6917" s="160" t="e" cm="1">
        <f t="array" ref="I6917">INDEX('2.1.trackMPD'!L:L/(24*60*60),
       MATCH(1,
             (A6917='2.1.trackMPD'!A:A)*
             (C6917='2.1.trackMPD'!D:D)*
             (D6917/10^6='2.1.trackMPD'!H:H)*
             (E6917='2.1.trackMPD'!F:F),
0))</f>
        <v>#N/A</v>
      </c>
    </row>
    <row r="6918" spans="1:9" x14ac:dyDescent="0.2">
      <c r="A6918" s="160" t="s">
        <v>30</v>
      </c>
      <c r="B6918" s="160" t="s">
        <v>147</v>
      </c>
      <c r="C6918" s="160">
        <f>_xlfn.XLOOKUP(B6918,'2.1.trackMPD'!$R$7:$R$29,'2.1.trackMPD'!$T$7:$T$29)</f>
        <v>6</v>
      </c>
      <c r="D6918" s="160">
        <v>1</v>
      </c>
      <c r="E6918" s="160" t="s">
        <v>6390</v>
      </c>
      <c r="F6918" s="160" t="s">
        <v>110</v>
      </c>
      <c r="G6918" s="160" t="s">
        <v>124</v>
      </c>
      <c r="H6918" s="160" t="s">
        <v>6392</v>
      </c>
      <c r="I6918" s="160" cm="1">
        <f t="array" ref="I6918">INDEX('2.1.trackMPD'!I:I/(24*60*60),
       MATCH(1,
             (A6918='2.1.trackMPD'!A:A)*
             (C6918='2.1.trackMPD'!D:D)*
             (D6918/10^6='2.1.trackMPD'!H:H)*
             (E6918='2.1.trackMPD'!F:F),
0))</f>
        <v>4.9964811342592585E-7</v>
      </c>
    </row>
    <row r="6919" spans="1:9" x14ac:dyDescent="0.2">
      <c r="A6919" s="160" t="s">
        <v>30</v>
      </c>
      <c r="B6919" s="160" t="s">
        <v>147</v>
      </c>
      <c r="C6919" s="160">
        <f>_xlfn.XLOOKUP(B6919,'2.1.trackMPD'!$R$7:$R$29,'2.1.trackMPD'!$T$7:$T$29)</f>
        <v>6</v>
      </c>
      <c r="D6919" s="160">
        <v>1</v>
      </c>
      <c r="E6919" s="160" t="s">
        <v>6390</v>
      </c>
      <c r="F6919" s="160" t="s">
        <v>110</v>
      </c>
      <c r="G6919" s="160" t="s">
        <v>140</v>
      </c>
      <c r="H6919" s="160" t="s">
        <v>6392</v>
      </c>
      <c r="I6919" s="160" cm="1">
        <f t="array" ref="I6919">INDEX('2.1.trackMPD'!J:J/(24*60*60),
       MATCH(1,
             (A6919='2.1.trackMPD'!A:A)*
             (C6919='2.1.trackMPD'!D:D)*
             (D6919/10^6='2.1.trackMPD'!H:H)*
             (E6919='2.1.trackMPD'!F:F),
0))</f>
        <v>1.023820386574074E-5</v>
      </c>
    </row>
    <row r="6920" spans="1:9" x14ac:dyDescent="0.2">
      <c r="A6920" s="160" t="s">
        <v>30</v>
      </c>
      <c r="B6920" s="160" t="s">
        <v>147</v>
      </c>
      <c r="C6920" s="160">
        <f>_xlfn.XLOOKUP(B6920,'2.1.trackMPD'!$R$7:$R$29,'2.1.trackMPD'!$T$7:$T$29)</f>
        <v>6</v>
      </c>
      <c r="D6920" s="160">
        <v>1</v>
      </c>
      <c r="E6920" s="160" t="s">
        <v>6390</v>
      </c>
      <c r="F6920" s="160" t="s">
        <v>110</v>
      </c>
      <c r="G6920" s="160" t="s">
        <v>124</v>
      </c>
      <c r="H6920" s="160" t="s">
        <v>6393</v>
      </c>
      <c r="I6920" s="160" cm="1">
        <f t="array" ref="I6920">INDEX('2.1.trackMPD'!K:K/(24*60*60),
       MATCH(1,
             (A6920='2.1.trackMPD'!A:A)*
             (C6920='2.1.trackMPD'!D:D)*
             (D6920/10^6='2.1.trackMPD'!H:H)*
             (E6920='2.1.trackMPD'!F:F),
0))</f>
        <v>1.9038915509259259E-7</v>
      </c>
    </row>
    <row r="6921" spans="1:9" x14ac:dyDescent="0.2">
      <c r="A6921" s="160" t="s">
        <v>30</v>
      </c>
      <c r="B6921" s="160" t="s">
        <v>147</v>
      </c>
      <c r="C6921" s="160">
        <f>_xlfn.XLOOKUP(B6921,'2.1.trackMPD'!$R$7:$R$29,'2.1.trackMPD'!$T$7:$T$29)</f>
        <v>6</v>
      </c>
      <c r="D6921" s="160">
        <v>1</v>
      </c>
      <c r="E6921" s="160" t="s">
        <v>6390</v>
      </c>
      <c r="F6921" s="160" t="s">
        <v>110</v>
      </c>
      <c r="G6921" s="160" t="s">
        <v>140</v>
      </c>
      <c r="H6921" s="160" t="s">
        <v>6393</v>
      </c>
      <c r="I6921" s="160" cm="1">
        <f t="array" ref="I6921">INDEX('2.1.trackMPD'!L:L/(24*60*60),
       MATCH(1,
             (A6921='2.1.trackMPD'!A:A)*
             (C6921='2.1.trackMPD'!D:D)*
             (D6921/10^6='2.1.trackMPD'!H:H)*
             (E6921='2.1.trackMPD'!F:F),
0))</f>
        <v>2.7286724537037039E-7</v>
      </c>
    </row>
    <row r="6922" spans="1:9" x14ac:dyDescent="0.2">
      <c r="A6922" s="160" t="s">
        <v>30</v>
      </c>
      <c r="B6922" s="160" t="s">
        <v>147</v>
      </c>
      <c r="C6922" s="160">
        <f>_xlfn.XLOOKUP(B6922,'2.1.trackMPD'!$R$7:$R$29,'2.1.trackMPD'!$T$7:$T$29)</f>
        <v>6</v>
      </c>
      <c r="D6922" s="160">
        <v>10</v>
      </c>
      <c r="E6922" s="160" t="s">
        <v>6390</v>
      </c>
      <c r="F6922" s="160" t="s">
        <v>110</v>
      </c>
      <c r="G6922" s="160" t="s">
        <v>124</v>
      </c>
      <c r="H6922" s="160" t="s">
        <v>6392</v>
      </c>
      <c r="I6922" s="160" cm="1">
        <f t="array" ref="I6922">INDEX('2.1.trackMPD'!I:I/(24*60*60),
       MATCH(1,
             (A6922='2.1.trackMPD'!A:A)*
             (C6922='2.1.trackMPD'!D:D)*
             (D6922/10^6='2.1.trackMPD'!H:H)*
             (E6922='2.1.trackMPD'!F:F),
0))</f>
        <v>2.7210218981481485E-6</v>
      </c>
    </row>
    <row r="6923" spans="1:9" x14ac:dyDescent="0.2">
      <c r="A6923" s="160" t="s">
        <v>30</v>
      </c>
      <c r="B6923" s="160" t="s">
        <v>147</v>
      </c>
      <c r="C6923" s="160">
        <f>_xlfn.XLOOKUP(B6923,'2.1.trackMPD'!$R$7:$R$29,'2.1.trackMPD'!$T$7:$T$29)</f>
        <v>6</v>
      </c>
      <c r="D6923" s="160">
        <v>10</v>
      </c>
      <c r="E6923" s="160" t="s">
        <v>6390</v>
      </c>
      <c r="F6923" s="160" t="s">
        <v>110</v>
      </c>
      <c r="G6923" s="160" t="s">
        <v>140</v>
      </c>
      <c r="H6923" s="160" t="s">
        <v>6392</v>
      </c>
      <c r="I6923" s="160" cm="1">
        <f t="array" ref="I6923">INDEX('2.1.trackMPD'!J:J/(24*60*60),
       MATCH(1,
             (A6923='2.1.trackMPD'!A:A)*
             (C6923='2.1.trackMPD'!D:D)*
             (D6923/10^6='2.1.trackMPD'!H:H)*
             (E6923='2.1.trackMPD'!F:F),
0))</f>
        <v>1.5877855567129629E-5</v>
      </c>
    </row>
    <row r="6924" spans="1:9" x14ac:dyDescent="0.2">
      <c r="A6924" s="160" t="s">
        <v>30</v>
      </c>
      <c r="B6924" s="160" t="s">
        <v>147</v>
      </c>
      <c r="C6924" s="160">
        <f>_xlfn.XLOOKUP(B6924,'2.1.trackMPD'!$R$7:$R$29,'2.1.trackMPD'!$T$7:$T$29)</f>
        <v>6</v>
      </c>
      <c r="D6924" s="160">
        <v>10</v>
      </c>
      <c r="E6924" s="160" t="s">
        <v>6390</v>
      </c>
      <c r="F6924" s="160" t="s">
        <v>110</v>
      </c>
      <c r="G6924" s="160" t="s">
        <v>124</v>
      </c>
      <c r="H6924" s="160" t="s">
        <v>6393</v>
      </c>
      <c r="I6924" s="160" cm="1">
        <f t="array" ref="I6924">INDEX('2.1.trackMPD'!K:K/(24*60*60),
       MATCH(1,
             (A6924='2.1.trackMPD'!A:A)*
             (C6924='2.1.trackMPD'!D:D)*
             (D6924/10^6='2.1.trackMPD'!H:H)*
             (E6924='2.1.trackMPD'!F:F),
0))</f>
        <v>1.361655775462963E-6</v>
      </c>
    </row>
    <row r="6925" spans="1:9" x14ac:dyDescent="0.2">
      <c r="A6925" s="160" t="s">
        <v>30</v>
      </c>
      <c r="B6925" s="160" t="s">
        <v>147</v>
      </c>
      <c r="C6925" s="160">
        <f>_xlfn.XLOOKUP(B6925,'2.1.trackMPD'!$R$7:$R$29,'2.1.trackMPD'!$T$7:$T$29)</f>
        <v>6</v>
      </c>
      <c r="D6925" s="160">
        <v>10</v>
      </c>
      <c r="E6925" s="160" t="s">
        <v>6390</v>
      </c>
      <c r="F6925" s="160" t="s">
        <v>110</v>
      </c>
      <c r="G6925" s="160" t="s">
        <v>140</v>
      </c>
      <c r="H6925" s="160" t="s">
        <v>6393</v>
      </c>
      <c r="I6925" s="160" cm="1">
        <f t="array" ref="I6925">INDEX('2.1.trackMPD'!L:L/(24*60*60),
       MATCH(1,
             (A6925='2.1.trackMPD'!A:A)*
             (C6925='2.1.trackMPD'!D:D)*
             (D6925/10^6='2.1.trackMPD'!H:H)*
             (E6925='2.1.trackMPD'!F:F),
0))</f>
        <v>3.0067909722222224E-7</v>
      </c>
    </row>
    <row r="6926" spans="1:9" x14ac:dyDescent="0.2">
      <c r="A6926" s="160" t="s">
        <v>30</v>
      </c>
      <c r="B6926" s="160" t="s">
        <v>147</v>
      </c>
      <c r="C6926" s="160">
        <f>_xlfn.XLOOKUP(B6926,'2.1.trackMPD'!$R$7:$R$29,'2.1.trackMPD'!$T$7:$T$29)</f>
        <v>6</v>
      </c>
      <c r="D6926" s="160">
        <v>100</v>
      </c>
      <c r="E6926" s="160" t="s">
        <v>6390</v>
      </c>
      <c r="F6926" s="160" t="s">
        <v>110</v>
      </c>
      <c r="G6926" s="160" t="s">
        <v>124</v>
      </c>
      <c r="H6926" s="160" t="s">
        <v>6392</v>
      </c>
      <c r="I6926" s="160" cm="1">
        <f t="array" ref="I6926">INDEX('2.1.trackMPD'!I:I/(24*60*60),
       MATCH(1,
             (A6926='2.1.trackMPD'!A:A)*
             (C6926='2.1.trackMPD'!D:D)*
             (D6926/10^6='2.1.trackMPD'!H:H)*
             (E6926='2.1.trackMPD'!F:F),
0))</f>
        <v>2.8827486377314814E-3</v>
      </c>
    </row>
    <row r="6927" spans="1:9" x14ac:dyDescent="0.2">
      <c r="A6927" s="160" t="s">
        <v>30</v>
      </c>
      <c r="B6927" s="160" t="s">
        <v>147</v>
      </c>
      <c r="C6927" s="160">
        <f>_xlfn.XLOOKUP(B6927,'2.1.trackMPD'!$R$7:$R$29,'2.1.trackMPD'!$T$7:$T$29)</f>
        <v>6</v>
      </c>
      <c r="D6927" s="160">
        <v>100</v>
      </c>
      <c r="E6927" s="160" t="s">
        <v>6390</v>
      </c>
      <c r="F6927" s="160" t="s">
        <v>110</v>
      </c>
      <c r="G6927" s="160" t="s">
        <v>140</v>
      </c>
      <c r="H6927" s="160" t="s">
        <v>6392</v>
      </c>
      <c r="I6927" s="160" cm="1">
        <f t="array" ref="I6927">INDEX('2.1.trackMPD'!J:J/(24*60*60),
       MATCH(1,
             (A6927='2.1.trackMPD'!A:A)*
             (C6927='2.1.trackMPD'!D:D)*
             (D6927/10^6='2.1.trackMPD'!H:H)*
             (E6927='2.1.trackMPD'!F:F),
0))</f>
        <v>1.6078842916666667E-3</v>
      </c>
    </row>
    <row r="6928" spans="1:9" x14ac:dyDescent="0.2">
      <c r="A6928" s="160" t="s">
        <v>30</v>
      </c>
      <c r="B6928" s="160" t="s">
        <v>147</v>
      </c>
      <c r="C6928" s="160">
        <f>_xlfn.XLOOKUP(B6928,'2.1.trackMPD'!$R$7:$R$29,'2.1.trackMPD'!$T$7:$T$29)</f>
        <v>6</v>
      </c>
      <c r="D6928" s="160">
        <v>100</v>
      </c>
      <c r="E6928" s="160" t="s">
        <v>6390</v>
      </c>
      <c r="F6928" s="160" t="s">
        <v>110</v>
      </c>
      <c r="G6928" s="160" t="s">
        <v>124</v>
      </c>
      <c r="H6928" s="160" t="s">
        <v>6393</v>
      </c>
      <c r="I6928" s="160" cm="1">
        <f t="array" ref="I6928">INDEX('2.1.trackMPD'!K:K/(24*60*60),
       MATCH(1,
             (A6928='2.1.trackMPD'!A:A)*
             (C6928='2.1.trackMPD'!D:D)*
             (D6928/10^6='2.1.trackMPD'!H:H)*
             (E6928='2.1.trackMPD'!F:F),
0))</f>
        <v>0</v>
      </c>
    </row>
    <row r="6929" spans="1:9" x14ac:dyDescent="0.2">
      <c r="A6929" s="160" t="s">
        <v>30</v>
      </c>
      <c r="B6929" s="160" t="s">
        <v>147</v>
      </c>
      <c r="C6929" s="160">
        <f>_xlfn.XLOOKUP(B6929,'2.1.trackMPD'!$R$7:$R$29,'2.1.trackMPD'!$T$7:$T$29)</f>
        <v>6</v>
      </c>
      <c r="D6929" s="160">
        <v>100</v>
      </c>
      <c r="E6929" s="160" t="s">
        <v>6390</v>
      </c>
      <c r="F6929" s="160" t="s">
        <v>110</v>
      </c>
      <c r="G6929" s="160" t="s">
        <v>140</v>
      </c>
      <c r="H6929" s="160" t="s">
        <v>6393</v>
      </c>
      <c r="I6929" s="160" cm="1">
        <f t="array" ref="I6929">INDEX('2.1.trackMPD'!L:L/(24*60*60),
       MATCH(1,
             (A6929='2.1.trackMPD'!A:A)*
             (C6929='2.1.trackMPD'!D:D)*
             (D6929/10^6='2.1.trackMPD'!H:H)*
             (E6929='2.1.trackMPD'!F:F),
0))</f>
        <v>0</v>
      </c>
    </row>
    <row r="6930" spans="1:9" x14ac:dyDescent="0.2">
      <c r="A6930" s="160" t="s">
        <v>30</v>
      </c>
      <c r="B6930" s="160" t="s">
        <v>147</v>
      </c>
      <c r="C6930" s="160">
        <f>_xlfn.XLOOKUP(B6930,'2.1.trackMPD'!$R$7:$R$29,'2.1.trackMPD'!$T$7:$T$29)</f>
        <v>6</v>
      </c>
      <c r="D6930" s="160">
        <v>1000</v>
      </c>
      <c r="E6930" s="160" t="s">
        <v>6390</v>
      </c>
      <c r="F6930" s="160" t="s">
        <v>110</v>
      </c>
      <c r="G6930" s="160" t="s">
        <v>124</v>
      </c>
      <c r="H6930" s="160" t="s">
        <v>6392</v>
      </c>
      <c r="I6930" s="160" cm="1">
        <f t="array" ref="I6930">INDEX('2.1.trackMPD'!I:I/(24*60*60),
       MATCH(1,
             (A6930='2.1.trackMPD'!A:A)*
             (C6930='2.1.trackMPD'!D:D)*
             (D6930/10^6='2.1.trackMPD'!H:H)*
             (E6930='2.1.trackMPD'!F:F),
0))</f>
        <v>3.7698223321759259</v>
      </c>
    </row>
    <row r="6931" spans="1:9" x14ac:dyDescent="0.2">
      <c r="A6931" s="160" t="s">
        <v>30</v>
      </c>
      <c r="B6931" s="160" t="s">
        <v>147</v>
      </c>
      <c r="C6931" s="160">
        <f>_xlfn.XLOOKUP(B6931,'2.1.trackMPD'!$R$7:$R$29,'2.1.trackMPD'!$T$7:$T$29)</f>
        <v>6</v>
      </c>
      <c r="D6931" s="160">
        <v>1000</v>
      </c>
      <c r="E6931" s="160" t="s">
        <v>6390</v>
      </c>
      <c r="F6931" s="160" t="s">
        <v>110</v>
      </c>
      <c r="G6931" s="160" t="s">
        <v>140</v>
      </c>
      <c r="H6931" s="160" t="s">
        <v>6392</v>
      </c>
      <c r="I6931" s="160" cm="1">
        <f t="array" ref="I6931">INDEX('2.1.trackMPD'!J:J/(24*60*60),
       MATCH(1,
             (A6931='2.1.trackMPD'!A:A)*
             (C6931='2.1.trackMPD'!D:D)*
             (D6931/10^6='2.1.trackMPD'!H:H)*
             (E6931='2.1.trackMPD'!F:F),
0))</f>
        <v>5.9228616747685189E-2</v>
      </c>
    </row>
    <row r="6932" spans="1:9" x14ac:dyDescent="0.2">
      <c r="A6932" s="160" t="s">
        <v>30</v>
      </c>
      <c r="B6932" s="160" t="s">
        <v>147</v>
      </c>
      <c r="C6932" s="160">
        <f>_xlfn.XLOOKUP(B6932,'2.1.trackMPD'!$R$7:$R$29,'2.1.trackMPD'!$T$7:$T$29)</f>
        <v>6</v>
      </c>
      <c r="D6932" s="160">
        <v>1000</v>
      </c>
      <c r="E6932" s="160" t="s">
        <v>6390</v>
      </c>
      <c r="F6932" s="160" t="s">
        <v>110</v>
      </c>
      <c r="G6932" s="160" t="s">
        <v>124</v>
      </c>
      <c r="H6932" s="160" t="s">
        <v>6393</v>
      </c>
      <c r="I6932" s="160" cm="1">
        <f t="array" ref="I6932">INDEX('2.1.trackMPD'!K:K/(24*60*60),
       MATCH(1,
             (A6932='2.1.trackMPD'!A:A)*
             (C6932='2.1.trackMPD'!D:D)*
             (D6932/10^6='2.1.trackMPD'!H:H)*
             (E6932='2.1.trackMPD'!F:F),
0))</f>
        <v>0</v>
      </c>
    </row>
    <row r="6933" spans="1:9" x14ac:dyDescent="0.2">
      <c r="A6933" s="160" t="s">
        <v>30</v>
      </c>
      <c r="B6933" s="160" t="s">
        <v>147</v>
      </c>
      <c r="C6933" s="160">
        <f>_xlfn.XLOOKUP(B6933,'2.1.trackMPD'!$R$7:$R$29,'2.1.trackMPD'!$T$7:$T$29)</f>
        <v>6</v>
      </c>
      <c r="D6933" s="160">
        <v>1000</v>
      </c>
      <c r="E6933" s="160" t="s">
        <v>6390</v>
      </c>
      <c r="F6933" s="160" t="s">
        <v>110</v>
      </c>
      <c r="G6933" s="160" t="s">
        <v>140</v>
      </c>
      <c r="H6933" s="160" t="s">
        <v>6393</v>
      </c>
      <c r="I6933" s="160" cm="1">
        <f t="array" ref="I6933">INDEX('2.1.trackMPD'!L:L/(24*60*60),
       MATCH(1,
             (A6933='2.1.trackMPD'!A:A)*
             (C6933='2.1.trackMPD'!D:D)*
             (D6933/10^6='2.1.trackMPD'!H:H)*
             (E6933='2.1.trackMPD'!F:F),
0))</f>
        <v>0</v>
      </c>
    </row>
    <row r="6934" spans="1:9" x14ac:dyDescent="0.2">
      <c r="A6934" s="160" t="s">
        <v>30</v>
      </c>
      <c r="B6934" s="160" t="s">
        <v>147</v>
      </c>
      <c r="C6934" s="160">
        <f>_xlfn.XLOOKUP(B6934,'2.1.trackMPD'!$R$7:$R$29,'2.1.trackMPD'!$T$7:$T$29)</f>
        <v>6</v>
      </c>
      <c r="D6934" s="160">
        <v>5000</v>
      </c>
      <c r="E6934" s="160" t="s">
        <v>6390</v>
      </c>
      <c r="F6934" s="160" t="s">
        <v>110</v>
      </c>
      <c r="G6934" s="160" t="s">
        <v>124</v>
      </c>
      <c r="H6934" s="160" t="s">
        <v>6392</v>
      </c>
      <c r="I6934" s="160" cm="1">
        <f t="array" ref="I6934">INDEX('2.1.trackMPD'!I:I/(24*60*60),
       MATCH(1,
             (A6934='2.1.trackMPD'!A:A)*
             (C6934='2.1.trackMPD'!D:D)*
             (D6934/10^6='2.1.trackMPD'!H:H)*
             (E6934='2.1.trackMPD'!F:F),
0))</f>
        <v>58.271851724537036</v>
      </c>
    </row>
    <row r="6935" spans="1:9" x14ac:dyDescent="0.2">
      <c r="A6935" s="160" t="s">
        <v>30</v>
      </c>
      <c r="B6935" s="160" t="s">
        <v>147</v>
      </c>
      <c r="C6935" s="160">
        <f>_xlfn.XLOOKUP(B6935,'2.1.trackMPD'!$R$7:$R$29,'2.1.trackMPD'!$T$7:$T$29)</f>
        <v>6</v>
      </c>
      <c r="D6935" s="160">
        <v>5000</v>
      </c>
      <c r="E6935" s="160" t="s">
        <v>6390</v>
      </c>
      <c r="F6935" s="160" t="s">
        <v>110</v>
      </c>
      <c r="G6935" s="160" t="s">
        <v>140</v>
      </c>
      <c r="H6935" s="160" t="s">
        <v>6392</v>
      </c>
      <c r="I6935" s="160" cm="1">
        <f t="array" ref="I6935">INDEX('2.1.trackMPD'!J:J/(24*60*60),
       MATCH(1,
             (A6935='2.1.trackMPD'!A:A)*
             (C6935='2.1.trackMPD'!D:D)*
             (D6935/10^6='2.1.trackMPD'!H:H)*
             (E6935='2.1.trackMPD'!F:F),
0))</f>
        <v>0.2328630119212963</v>
      </c>
    </row>
    <row r="6936" spans="1:9" x14ac:dyDescent="0.2">
      <c r="A6936" s="160" t="s">
        <v>30</v>
      </c>
      <c r="B6936" s="160" t="s">
        <v>147</v>
      </c>
      <c r="C6936" s="160">
        <f>_xlfn.XLOOKUP(B6936,'2.1.trackMPD'!$R$7:$R$29,'2.1.trackMPD'!$T$7:$T$29)</f>
        <v>6</v>
      </c>
      <c r="D6936" s="160">
        <v>5000</v>
      </c>
      <c r="E6936" s="160" t="s">
        <v>6390</v>
      </c>
      <c r="F6936" s="160" t="s">
        <v>110</v>
      </c>
      <c r="G6936" s="160" t="s">
        <v>124</v>
      </c>
      <c r="H6936" s="160" t="s">
        <v>6393</v>
      </c>
      <c r="I6936" s="160" cm="1">
        <f t="array" ref="I6936">INDEX('2.1.trackMPD'!K:K/(24*60*60),
       MATCH(1,
             (A6936='2.1.trackMPD'!A:A)*
             (C6936='2.1.trackMPD'!D:D)*
             (D6936/10^6='2.1.trackMPD'!H:H)*
             (E6936='2.1.trackMPD'!F:F),
0))</f>
        <v>0</v>
      </c>
    </row>
    <row r="6937" spans="1:9" x14ac:dyDescent="0.2">
      <c r="A6937" s="160" t="s">
        <v>30</v>
      </c>
      <c r="B6937" s="160" t="s">
        <v>147</v>
      </c>
      <c r="C6937" s="160">
        <f>_xlfn.XLOOKUP(B6937,'2.1.trackMPD'!$R$7:$R$29,'2.1.trackMPD'!$T$7:$T$29)</f>
        <v>6</v>
      </c>
      <c r="D6937" s="160">
        <v>5000</v>
      </c>
      <c r="E6937" s="160" t="s">
        <v>6390</v>
      </c>
      <c r="F6937" s="160" t="s">
        <v>110</v>
      </c>
      <c r="G6937" s="160" t="s">
        <v>140</v>
      </c>
      <c r="H6937" s="160" t="s">
        <v>6393</v>
      </c>
      <c r="I6937" s="160" cm="1">
        <f t="array" ref="I6937">INDEX('2.1.trackMPD'!L:L/(24*60*60),
       MATCH(1,
             (A6937='2.1.trackMPD'!A:A)*
             (C6937='2.1.trackMPD'!D:D)*
             (D6937/10^6='2.1.trackMPD'!H:H)*
             (E6937='2.1.trackMPD'!F:F),
0))</f>
        <v>0</v>
      </c>
    </row>
    <row r="6938" spans="1:9" x14ac:dyDescent="0.2">
      <c r="A6938" s="160" t="s">
        <v>30</v>
      </c>
      <c r="B6938" s="160" t="s">
        <v>147</v>
      </c>
      <c r="C6938" s="160">
        <f>_xlfn.XLOOKUP(B6938,'2.1.trackMPD'!$R$7:$R$29,'2.1.trackMPD'!$T$7:$T$29)</f>
        <v>6</v>
      </c>
      <c r="D6938" s="160">
        <v>1</v>
      </c>
      <c r="E6938" s="160" t="s">
        <v>6394</v>
      </c>
      <c r="F6938" s="160" t="s">
        <v>110</v>
      </c>
      <c r="G6938" s="160" t="s">
        <v>124</v>
      </c>
      <c r="H6938" s="160" t="s">
        <v>6392</v>
      </c>
      <c r="I6938" s="160" cm="1">
        <f t="array" ref="I6938">INDEX('2.1.trackMPD'!I:I/(24*60*60),
       MATCH(1,
             (A6938='2.1.trackMPD'!A:A)*
             (C6938='2.1.trackMPD'!D:D)*
             (D6938/10^6='2.1.trackMPD'!H:H)*
             (E6938='2.1.trackMPD'!F:F),
0))</f>
        <v>6.0159310185185188E-7</v>
      </c>
    </row>
    <row r="6939" spans="1:9" x14ac:dyDescent="0.2">
      <c r="A6939" s="160" t="s">
        <v>30</v>
      </c>
      <c r="B6939" s="160" t="s">
        <v>147</v>
      </c>
      <c r="C6939" s="160">
        <f>_xlfn.XLOOKUP(B6939,'2.1.trackMPD'!$R$7:$R$29,'2.1.trackMPD'!$T$7:$T$29)</f>
        <v>6</v>
      </c>
      <c r="D6939" s="160">
        <v>1</v>
      </c>
      <c r="E6939" s="160" t="s">
        <v>6394</v>
      </c>
      <c r="F6939" s="160" t="s">
        <v>110</v>
      </c>
      <c r="G6939" s="160" t="s">
        <v>140</v>
      </c>
      <c r="H6939" s="160" t="s">
        <v>6392</v>
      </c>
      <c r="I6939" s="160" cm="1">
        <f t="array" ref="I6939">INDEX('2.1.trackMPD'!J:J/(24*60*60),
       MATCH(1,
             (A6939='2.1.trackMPD'!A:A)*
             (C6939='2.1.trackMPD'!D:D)*
             (D6939/10^6='2.1.trackMPD'!H:H)*
             (E6939='2.1.trackMPD'!F:F),
0))</f>
        <v>9.2396482407407414E-6</v>
      </c>
    </row>
    <row r="6940" spans="1:9" x14ac:dyDescent="0.2">
      <c r="A6940" s="160" t="s">
        <v>30</v>
      </c>
      <c r="B6940" s="160" t="s">
        <v>147</v>
      </c>
      <c r="C6940" s="160">
        <f>_xlfn.XLOOKUP(B6940,'2.1.trackMPD'!$R$7:$R$29,'2.1.trackMPD'!$T$7:$T$29)</f>
        <v>6</v>
      </c>
      <c r="D6940" s="160">
        <v>1</v>
      </c>
      <c r="E6940" s="160" t="s">
        <v>6394</v>
      </c>
      <c r="F6940" s="160" t="s">
        <v>110</v>
      </c>
      <c r="G6940" s="160" t="s">
        <v>124</v>
      </c>
      <c r="H6940" s="160" t="s">
        <v>6393</v>
      </c>
      <c r="I6940" s="160" cm="1">
        <f t="array" ref="I6940">INDEX('2.1.trackMPD'!K:K/(24*60*60),
       MATCH(1,
             (A6940='2.1.trackMPD'!A:A)*
             (C6940='2.1.trackMPD'!D:D)*
             (D6940/10^6='2.1.trackMPD'!H:H)*
             (E6940='2.1.trackMPD'!F:F),
0))</f>
        <v>3.5438356481481482E-7</v>
      </c>
    </row>
    <row r="6941" spans="1:9" x14ac:dyDescent="0.2">
      <c r="A6941" s="160" t="s">
        <v>30</v>
      </c>
      <c r="B6941" s="160" t="s">
        <v>147</v>
      </c>
      <c r="C6941" s="160">
        <f>_xlfn.XLOOKUP(B6941,'2.1.trackMPD'!$R$7:$R$29,'2.1.trackMPD'!$T$7:$T$29)</f>
        <v>6</v>
      </c>
      <c r="D6941" s="160">
        <v>1</v>
      </c>
      <c r="E6941" s="160" t="s">
        <v>6394</v>
      </c>
      <c r="F6941" s="160" t="s">
        <v>110</v>
      </c>
      <c r="G6941" s="160" t="s">
        <v>140</v>
      </c>
      <c r="H6941" s="160" t="s">
        <v>6393</v>
      </c>
      <c r="I6941" s="160" cm="1">
        <f t="array" ref="I6941">INDEX('2.1.trackMPD'!L:L/(24*60*60),
       MATCH(1,
             (A6941='2.1.trackMPD'!A:A)*
             (C6941='2.1.trackMPD'!D:D)*
             (D6941/10^6='2.1.trackMPD'!H:H)*
             (E6941='2.1.trackMPD'!F:F),
0))</f>
        <v>1.8518518518518519E-6</v>
      </c>
    </row>
    <row r="6942" spans="1:9" x14ac:dyDescent="0.2">
      <c r="A6942" s="160" t="s">
        <v>30</v>
      </c>
      <c r="B6942" s="160" t="s">
        <v>147</v>
      </c>
      <c r="C6942" s="160">
        <f>_xlfn.XLOOKUP(B6942,'2.1.trackMPD'!$R$7:$R$29,'2.1.trackMPD'!$T$7:$T$29)</f>
        <v>6</v>
      </c>
      <c r="D6942" s="160">
        <v>10</v>
      </c>
      <c r="E6942" s="160" t="s">
        <v>6394</v>
      </c>
      <c r="F6942" s="160" t="s">
        <v>110</v>
      </c>
      <c r="G6942" s="160" t="s">
        <v>124</v>
      </c>
      <c r="H6942" s="160" t="s">
        <v>6392</v>
      </c>
      <c r="I6942" s="160" cm="1">
        <f t="array" ref="I6942">INDEX('2.1.trackMPD'!I:I/(24*60*60),
       MATCH(1,
             (A6942='2.1.trackMPD'!A:A)*
             (C6942='2.1.trackMPD'!D:D)*
             (D6942/10^6='2.1.trackMPD'!H:H)*
             (E6942='2.1.trackMPD'!F:F),
0))</f>
        <v>1.3299796111111112E-5</v>
      </c>
    </row>
    <row r="6943" spans="1:9" x14ac:dyDescent="0.2">
      <c r="A6943" s="160" t="s">
        <v>30</v>
      </c>
      <c r="B6943" s="160" t="s">
        <v>147</v>
      </c>
      <c r="C6943" s="160">
        <f>_xlfn.XLOOKUP(B6943,'2.1.trackMPD'!$R$7:$R$29,'2.1.trackMPD'!$T$7:$T$29)</f>
        <v>6</v>
      </c>
      <c r="D6943" s="160">
        <v>10</v>
      </c>
      <c r="E6943" s="160" t="s">
        <v>6394</v>
      </c>
      <c r="F6943" s="160" t="s">
        <v>110</v>
      </c>
      <c r="G6943" s="160" t="s">
        <v>140</v>
      </c>
      <c r="H6943" s="160" t="s">
        <v>6392</v>
      </c>
      <c r="I6943" s="160" cm="1">
        <f t="array" ref="I6943">INDEX('2.1.trackMPD'!J:J/(24*60*60),
       MATCH(1,
             (A6943='2.1.trackMPD'!A:A)*
             (C6943='2.1.trackMPD'!D:D)*
             (D6943/10^6='2.1.trackMPD'!H:H)*
             (E6943='2.1.trackMPD'!F:F),
0))</f>
        <v>5.5052842002314816E-5</v>
      </c>
    </row>
    <row r="6944" spans="1:9" x14ac:dyDescent="0.2">
      <c r="A6944" s="160" t="s">
        <v>30</v>
      </c>
      <c r="B6944" s="160" t="s">
        <v>147</v>
      </c>
      <c r="C6944" s="160">
        <f>_xlfn.XLOOKUP(B6944,'2.1.trackMPD'!$R$7:$R$29,'2.1.trackMPD'!$T$7:$T$29)</f>
        <v>6</v>
      </c>
      <c r="D6944" s="160">
        <v>10</v>
      </c>
      <c r="E6944" s="160" t="s">
        <v>6394</v>
      </c>
      <c r="F6944" s="160" t="s">
        <v>110</v>
      </c>
      <c r="G6944" s="160" t="s">
        <v>124</v>
      </c>
      <c r="H6944" s="160" t="s">
        <v>6393</v>
      </c>
      <c r="I6944" s="160" cm="1">
        <f t="array" ref="I6944">INDEX('2.1.trackMPD'!K:K/(24*60*60),
       MATCH(1,
             (A6944='2.1.trackMPD'!A:A)*
             (C6944='2.1.trackMPD'!D:D)*
             (D6944/10^6='2.1.trackMPD'!H:H)*
             (E6944='2.1.trackMPD'!F:F),
0))</f>
        <v>0</v>
      </c>
    </row>
    <row r="6945" spans="1:9" x14ac:dyDescent="0.2">
      <c r="A6945" s="160" t="s">
        <v>30</v>
      </c>
      <c r="B6945" s="160" t="s">
        <v>147</v>
      </c>
      <c r="C6945" s="160">
        <f>_xlfn.XLOOKUP(B6945,'2.1.trackMPD'!$R$7:$R$29,'2.1.trackMPD'!$T$7:$T$29)</f>
        <v>6</v>
      </c>
      <c r="D6945" s="160">
        <v>10</v>
      </c>
      <c r="E6945" s="160" t="s">
        <v>6394</v>
      </c>
      <c r="F6945" s="160" t="s">
        <v>110</v>
      </c>
      <c r="G6945" s="160" t="s">
        <v>140</v>
      </c>
      <c r="H6945" s="160" t="s">
        <v>6393</v>
      </c>
      <c r="I6945" s="160" cm="1">
        <f t="array" ref="I6945">INDEX('2.1.trackMPD'!L:L/(24*60*60),
       MATCH(1,
             (A6945='2.1.trackMPD'!A:A)*
             (C6945='2.1.trackMPD'!D:D)*
             (D6945/10^6='2.1.trackMPD'!H:H)*
             (E6945='2.1.trackMPD'!F:F),
0))</f>
        <v>7.1963155092592586E-7</v>
      </c>
    </row>
    <row r="6946" spans="1:9" x14ac:dyDescent="0.2">
      <c r="A6946" s="160" t="s">
        <v>30</v>
      </c>
      <c r="B6946" s="160" t="s">
        <v>147</v>
      </c>
      <c r="C6946" s="160">
        <f>_xlfn.XLOOKUP(B6946,'2.1.trackMPD'!$R$7:$R$29,'2.1.trackMPD'!$T$7:$T$29)</f>
        <v>6</v>
      </c>
      <c r="D6946" s="160">
        <v>100</v>
      </c>
      <c r="E6946" s="160" t="s">
        <v>6394</v>
      </c>
      <c r="F6946" s="160" t="s">
        <v>110</v>
      </c>
      <c r="G6946" s="160" t="s">
        <v>124</v>
      </c>
      <c r="H6946" s="160" t="s">
        <v>6392</v>
      </c>
      <c r="I6946" s="160" cm="1">
        <f t="array" ref="I6946">INDEX('2.1.trackMPD'!I:I/(24*60*60),
       MATCH(1,
             (A6946='2.1.trackMPD'!A:A)*
             (C6946='2.1.trackMPD'!D:D)*
             (D6946/10^6='2.1.trackMPD'!H:H)*
             (E6946='2.1.trackMPD'!F:F),
0))</f>
        <v>2.461078412037037E-2</v>
      </c>
    </row>
    <row r="6947" spans="1:9" x14ac:dyDescent="0.2">
      <c r="A6947" s="160" t="s">
        <v>30</v>
      </c>
      <c r="B6947" s="160" t="s">
        <v>147</v>
      </c>
      <c r="C6947" s="160">
        <f>_xlfn.XLOOKUP(B6947,'2.1.trackMPD'!$R$7:$R$29,'2.1.trackMPD'!$T$7:$T$29)</f>
        <v>6</v>
      </c>
      <c r="D6947" s="160">
        <v>100</v>
      </c>
      <c r="E6947" s="160" t="s">
        <v>6394</v>
      </c>
      <c r="F6947" s="160" t="s">
        <v>110</v>
      </c>
      <c r="G6947" s="160" t="s">
        <v>140</v>
      </c>
      <c r="H6947" s="160" t="s">
        <v>6392</v>
      </c>
      <c r="I6947" s="160" cm="1">
        <f t="array" ref="I6947">INDEX('2.1.trackMPD'!J:J/(24*60*60),
       MATCH(1,
             (A6947='2.1.trackMPD'!A:A)*
             (C6947='2.1.trackMPD'!D:D)*
             (D6947/10^6='2.1.trackMPD'!H:H)*
             (E6947='2.1.trackMPD'!F:F),
0))</f>
        <v>4.7587979768518515E-3</v>
      </c>
    </row>
    <row r="6948" spans="1:9" x14ac:dyDescent="0.2">
      <c r="A6948" s="160" t="s">
        <v>30</v>
      </c>
      <c r="B6948" s="160" t="s">
        <v>147</v>
      </c>
      <c r="C6948" s="160">
        <f>_xlfn.XLOOKUP(B6948,'2.1.trackMPD'!$R$7:$R$29,'2.1.trackMPD'!$T$7:$T$29)</f>
        <v>6</v>
      </c>
      <c r="D6948" s="160">
        <v>100</v>
      </c>
      <c r="E6948" s="160" t="s">
        <v>6394</v>
      </c>
      <c r="F6948" s="160" t="s">
        <v>110</v>
      </c>
      <c r="G6948" s="160" t="s">
        <v>124</v>
      </c>
      <c r="H6948" s="160" t="s">
        <v>6393</v>
      </c>
      <c r="I6948" s="160" cm="1">
        <f t="array" ref="I6948">INDEX('2.1.trackMPD'!K:K/(24*60*60),
       MATCH(1,
             (A6948='2.1.trackMPD'!A:A)*
             (C6948='2.1.trackMPD'!D:D)*
             (D6948/10^6='2.1.trackMPD'!H:H)*
             (E6948='2.1.trackMPD'!F:F),
0))</f>
        <v>0</v>
      </c>
    </row>
    <row r="6949" spans="1:9" x14ac:dyDescent="0.2">
      <c r="A6949" s="160" t="s">
        <v>30</v>
      </c>
      <c r="B6949" s="160" t="s">
        <v>147</v>
      </c>
      <c r="C6949" s="160">
        <f>_xlfn.XLOOKUP(B6949,'2.1.trackMPD'!$R$7:$R$29,'2.1.trackMPD'!$T$7:$T$29)</f>
        <v>6</v>
      </c>
      <c r="D6949" s="160">
        <v>100</v>
      </c>
      <c r="E6949" s="160" t="s">
        <v>6394</v>
      </c>
      <c r="F6949" s="160" t="s">
        <v>110</v>
      </c>
      <c r="G6949" s="160" t="s">
        <v>140</v>
      </c>
      <c r="H6949" s="160" t="s">
        <v>6393</v>
      </c>
      <c r="I6949" s="160" cm="1">
        <f t="array" ref="I6949">INDEX('2.1.trackMPD'!L:L/(24*60*60),
       MATCH(1,
             (A6949='2.1.trackMPD'!A:A)*
             (C6949='2.1.trackMPD'!D:D)*
             (D6949/10^6='2.1.trackMPD'!H:H)*
             (E6949='2.1.trackMPD'!F:F),
0))</f>
        <v>0</v>
      </c>
    </row>
    <row r="6950" spans="1:9" x14ac:dyDescent="0.2">
      <c r="A6950" s="160" t="s">
        <v>30</v>
      </c>
      <c r="B6950" s="160" t="s">
        <v>147</v>
      </c>
      <c r="C6950" s="160">
        <f>_xlfn.XLOOKUP(B6950,'2.1.trackMPD'!$R$7:$R$29,'2.1.trackMPD'!$T$7:$T$29)</f>
        <v>6</v>
      </c>
      <c r="D6950" s="160">
        <v>1000</v>
      </c>
      <c r="E6950" s="160" t="s">
        <v>6394</v>
      </c>
      <c r="F6950" s="160" t="s">
        <v>110</v>
      </c>
      <c r="G6950" s="160" t="s">
        <v>124</v>
      </c>
      <c r="H6950" s="160" t="s">
        <v>6392</v>
      </c>
      <c r="I6950" s="160" cm="1">
        <f t="array" ref="I6950">INDEX('2.1.trackMPD'!I:I/(24*60*60),
       MATCH(1,
             (A6950='2.1.trackMPD'!A:A)*
             (C6950='2.1.trackMPD'!D:D)*
             (D6950/10^6='2.1.trackMPD'!H:H)*
             (E6950='2.1.trackMPD'!F:F),
0))</f>
        <v>3.0701569791666667</v>
      </c>
    </row>
    <row r="6951" spans="1:9" x14ac:dyDescent="0.2">
      <c r="A6951" s="160" t="s">
        <v>30</v>
      </c>
      <c r="B6951" s="160" t="s">
        <v>147</v>
      </c>
      <c r="C6951" s="160">
        <f>_xlfn.XLOOKUP(B6951,'2.1.trackMPD'!$R$7:$R$29,'2.1.trackMPD'!$T$7:$T$29)</f>
        <v>6</v>
      </c>
      <c r="D6951" s="160">
        <v>1000</v>
      </c>
      <c r="E6951" s="160" t="s">
        <v>6394</v>
      </c>
      <c r="F6951" s="160" t="s">
        <v>110</v>
      </c>
      <c r="G6951" s="160" t="s">
        <v>140</v>
      </c>
      <c r="H6951" s="160" t="s">
        <v>6392</v>
      </c>
      <c r="I6951" s="160" cm="1">
        <f t="array" ref="I6951">INDEX('2.1.trackMPD'!J:J/(24*60*60),
       MATCH(1,
             (A6951='2.1.trackMPD'!A:A)*
             (C6951='2.1.trackMPD'!D:D)*
             (D6951/10^6='2.1.trackMPD'!H:H)*
             (E6951='2.1.trackMPD'!F:F),
0))</f>
        <v>5.3450457430555556E-2</v>
      </c>
    </row>
    <row r="6952" spans="1:9" x14ac:dyDescent="0.2">
      <c r="A6952" s="160" t="s">
        <v>30</v>
      </c>
      <c r="B6952" s="160" t="s">
        <v>147</v>
      </c>
      <c r="C6952" s="160">
        <f>_xlfn.XLOOKUP(B6952,'2.1.trackMPD'!$R$7:$R$29,'2.1.trackMPD'!$T$7:$T$29)</f>
        <v>6</v>
      </c>
      <c r="D6952" s="160">
        <v>1000</v>
      </c>
      <c r="E6952" s="160" t="s">
        <v>6394</v>
      </c>
      <c r="F6952" s="160" t="s">
        <v>110</v>
      </c>
      <c r="G6952" s="160" t="s">
        <v>124</v>
      </c>
      <c r="H6952" s="160" t="s">
        <v>6393</v>
      </c>
      <c r="I6952" s="160" cm="1">
        <f t="array" ref="I6952">INDEX('2.1.trackMPD'!K:K/(24*60*60),
       MATCH(1,
             (A6952='2.1.trackMPD'!A:A)*
             (C6952='2.1.trackMPD'!D:D)*
             (D6952/10^6='2.1.trackMPD'!H:H)*
             (E6952='2.1.trackMPD'!F:F),
0))</f>
        <v>0</v>
      </c>
    </row>
    <row r="6953" spans="1:9" x14ac:dyDescent="0.2">
      <c r="A6953" s="160" t="s">
        <v>30</v>
      </c>
      <c r="B6953" s="160" t="s">
        <v>147</v>
      </c>
      <c r="C6953" s="160">
        <f>_xlfn.XLOOKUP(B6953,'2.1.trackMPD'!$R$7:$R$29,'2.1.trackMPD'!$T$7:$T$29)</f>
        <v>6</v>
      </c>
      <c r="D6953" s="160">
        <v>1000</v>
      </c>
      <c r="E6953" s="160" t="s">
        <v>6394</v>
      </c>
      <c r="F6953" s="160" t="s">
        <v>110</v>
      </c>
      <c r="G6953" s="160" t="s">
        <v>140</v>
      </c>
      <c r="H6953" s="160" t="s">
        <v>6393</v>
      </c>
      <c r="I6953" s="160" cm="1">
        <f t="array" ref="I6953">INDEX('2.1.trackMPD'!L:L/(24*60*60),
       MATCH(1,
             (A6953='2.1.trackMPD'!A:A)*
             (C6953='2.1.trackMPD'!D:D)*
             (D6953/10^6='2.1.trackMPD'!H:H)*
             (E6953='2.1.trackMPD'!F:F),
0))</f>
        <v>0</v>
      </c>
    </row>
    <row r="6954" spans="1:9" x14ac:dyDescent="0.2">
      <c r="A6954" s="160" t="s">
        <v>30</v>
      </c>
      <c r="B6954" s="160" t="s">
        <v>147</v>
      </c>
      <c r="C6954" s="160">
        <f>_xlfn.XLOOKUP(B6954,'2.1.trackMPD'!$R$7:$R$29,'2.1.trackMPD'!$T$7:$T$29)</f>
        <v>6</v>
      </c>
      <c r="D6954" s="160">
        <v>5000</v>
      </c>
      <c r="E6954" s="160" t="s">
        <v>6394</v>
      </c>
      <c r="F6954" s="160" t="s">
        <v>110</v>
      </c>
      <c r="G6954" s="160" t="s">
        <v>124</v>
      </c>
      <c r="H6954" s="160" t="s">
        <v>6392</v>
      </c>
      <c r="I6954" s="160" cm="1">
        <f t="array" ref="I6954">INDEX('2.1.trackMPD'!I:I/(24*60*60),
       MATCH(1,
             (A6954='2.1.trackMPD'!A:A)*
             (C6954='2.1.trackMPD'!D:D)*
             (D6954/10^6='2.1.trackMPD'!H:H)*
             (E6954='2.1.trackMPD'!F:F),
0))</f>
        <v>17.966330706018518</v>
      </c>
    </row>
    <row r="6955" spans="1:9" x14ac:dyDescent="0.2">
      <c r="A6955" s="160" t="s">
        <v>30</v>
      </c>
      <c r="B6955" s="160" t="s">
        <v>147</v>
      </c>
      <c r="C6955" s="160">
        <f>_xlfn.XLOOKUP(B6955,'2.1.trackMPD'!$R$7:$R$29,'2.1.trackMPD'!$T$7:$T$29)</f>
        <v>6</v>
      </c>
      <c r="D6955" s="160">
        <v>5000</v>
      </c>
      <c r="E6955" s="160" t="s">
        <v>6394</v>
      </c>
      <c r="F6955" s="160" t="s">
        <v>110</v>
      </c>
      <c r="G6955" s="160" t="s">
        <v>140</v>
      </c>
      <c r="H6955" s="160" t="s">
        <v>6392</v>
      </c>
      <c r="I6955" s="160" cm="1">
        <f t="array" ref="I6955">INDEX('2.1.trackMPD'!J:J/(24*60*60),
       MATCH(1,
             (A6955='2.1.trackMPD'!A:A)*
             (C6955='2.1.trackMPD'!D:D)*
             (D6955/10^6='2.1.trackMPD'!H:H)*
             (E6955='2.1.trackMPD'!F:F),
0))</f>
        <v>0.1293006886574074</v>
      </c>
    </row>
    <row r="6956" spans="1:9" x14ac:dyDescent="0.2">
      <c r="A6956" s="160" t="s">
        <v>30</v>
      </c>
      <c r="B6956" s="160" t="s">
        <v>147</v>
      </c>
      <c r="C6956" s="160">
        <f>_xlfn.XLOOKUP(B6956,'2.1.trackMPD'!$R$7:$R$29,'2.1.trackMPD'!$T$7:$T$29)</f>
        <v>6</v>
      </c>
      <c r="D6956" s="160">
        <v>5000</v>
      </c>
      <c r="E6956" s="160" t="s">
        <v>6394</v>
      </c>
      <c r="F6956" s="160" t="s">
        <v>110</v>
      </c>
      <c r="G6956" s="160" t="s">
        <v>124</v>
      </c>
      <c r="H6956" s="160" t="s">
        <v>6393</v>
      </c>
      <c r="I6956" s="160" cm="1">
        <f t="array" ref="I6956">INDEX('2.1.trackMPD'!K:K/(24*60*60),
       MATCH(1,
             (A6956='2.1.trackMPD'!A:A)*
             (C6956='2.1.trackMPD'!D:D)*
             (D6956/10^6='2.1.trackMPD'!H:H)*
             (E6956='2.1.trackMPD'!F:F),
0))</f>
        <v>0</v>
      </c>
    </row>
    <row r="6957" spans="1:9" x14ac:dyDescent="0.2">
      <c r="A6957" s="160" t="s">
        <v>30</v>
      </c>
      <c r="B6957" s="160" t="s">
        <v>147</v>
      </c>
      <c r="C6957" s="160">
        <f>_xlfn.XLOOKUP(B6957,'2.1.trackMPD'!$R$7:$R$29,'2.1.trackMPD'!$T$7:$T$29)</f>
        <v>6</v>
      </c>
      <c r="D6957" s="160">
        <v>5000</v>
      </c>
      <c r="E6957" s="160" t="s">
        <v>6394</v>
      </c>
      <c r="F6957" s="160" t="s">
        <v>110</v>
      </c>
      <c r="G6957" s="160" t="s">
        <v>140</v>
      </c>
      <c r="H6957" s="160" t="s">
        <v>6393</v>
      </c>
      <c r="I6957" s="160" cm="1">
        <f t="array" ref="I6957">INDEX('2.1.trackMPD'!L:L/(24*60*60),
       MATCH(1,
             (A6957='2.1.trackMPD'!A:A)*
             (C6957='2.1.trackMPD'!D:D)*
             (D6957/10^6='2.1.trackMPD'!H:H)*
             (E6957='2.1.trackMPD'!F:F),
0))</f>
        <v>0</v>
      </c>
    </row>
    <row r="6958" spans="1:9" x14ac:dyDescent="0.2">
      <c r="A6958" s="160" t="s">
        <v>30</v>
      </c>
      <c r="B6958" s="160" t="s">
        <v>147</v>
      </c>
      <c r="C6958" s="160">
        <f>_xlfn.XLOOKUP(B6958,'2.1.trackMPD'!$R$7:$R$29,'2.1.trackMPD'!$T$7:$T$29)</f>
        <v>6</v>
      </c>
      <c r="D6958" s="160">
        <v>1</v>
      </c>
      <c r="E6958" s="160" t="s">
        <v>6395</v>
      </c>
      <c r="F6958" s="160" t="s">
        <v>110</v>
      </c>
      <c r="G6958" s="160" t="s">
        <v>124</v>
      </c>
      <c r="H6958" s="160" t="s">
        <v>6392</v>
      </c>
      <c r="I6958" s="160" t="e" cm="1">
        <f t="array" ref="I6958">INDEX('2.1.trackMPD'!I:I/(24*60*60),
       MATCH(1,
             (A6958='2.1.trackMPD'!A:A)*
             (C6958='2.1.trackMPD'!D:D)*
             (D6958/10^6='2.1.trackMPD'!H:H)*
             (E6958='2.1.trackMPD'!F:F),
0))</f>
        <v>#N/A</v>
      </c>
    </row>
    <row r="6959" spans="1:9" x14ac:dyDescent="0.2">
      <c r="A6959" s="160" t="s">
        <v>30</v>
      </c>
      <c r="B6959" s="160" t="s">
        <v>147</v>
      </c>
      <c r="C6959" s="160">
        <f>_xlfn.XLOOKUP(B6959,'2.1.trackMPD'!$R$7:$R$29,'2.1.trackMPD'!$T$7:$T$29)</f>
        <v>6</v>
      </c>
      <c r="D6959" s="160">
        <v>1</v>
      </c>
      <c r="E6959" s="160" t="s">
        <v>6395</v>
      </c>
      <c r="F6959" s="160" t="s">
        <v>110</v>
      </c>
      <c r="G6959" s="160" t="s">
        <v>140</v>
      </c>
      <c r="H6959" s="160" t="s">
        <v>6392</v>
      </c>
      <c r="I6959" s="160" t="e" cm="1">
        <f t="array" ref="I6959">INDEX('2.1.trackMPD'!J:J/(24*60*60),
       MATCH(1,
             (A6959='2.1.trackMPD'!A:A)*
             (C6959='2.1.trackMPD'!D:D)*
             (D6959/10^6='2.1.trackMPD'!H:H)*
             (E6959='2.1.trackMPD'!F:F),
0))</f>
        <v>#N/A</v>
      </c>
    </row>
    <row r="6960" spans="1:9" x14ac:dyDescent="0.2">
      <c r="A6960" s="160" t="s">
        <v>30</v>
      </c>
      <c r="B6960" s="160" t="s">
        <v>147</v>
      </c>
      <c r="C6960" s="160">
        <f>_xlfn.XLOOKUP(B6960,'2.1.trackMPD'!$R$7:$R$29,'2.1.trackMPD'!$T$7:$T$29)</f>
        <v>6</v>
      </c>
      <c r="D6960" s="160">
        <v>1</v>
      </c>
      <c r="E6960" s="160" t="s">
        <v>6395</v>
      </c>
      <c r="F6960" s="160" t="s">
        <v>110</v>
      </c>
      <c r="G6960" s="160" t="s">
        <v>124</v>
      </c>
      <c r="H6960" s="160" t="s">
        <v>6393</v>
      </c>
      <c r="I6960" s="160" t="e" cm="1">
        <f t="array" ref="I6960">INDEX('2.1.trackMPD'!K:K/(24*60*60),
       MATCH(1,
             (A6960='2.1.trackMPD'!A:A)*
             (C6960='2.1.trackMPD'!D:D)*
             (D6960/10^6='2.1.trackMPD'!H:H)*
             (E6960='2.1.trackMPD'!F:F),
0))</f>
        <v>#N/A</v>
      </c>
    </row>
    <row r="6961" spans="1:9" x14ac:dyDescent="0.2">
      <c r="A6961" s="160" t="s">
        <v>30</v>
      </c>
      <c r="B6961" s="160" t="s">
        <v>147</v>
      </c>
      <c r="C6961" s="160">
        <f>_xlfn.XLOOKUP(B6961,'2.1.trackMPD'!$R$7:$R$29,'2.1.trackMPD'!$T$7:$T$29)</f>
        <v>6</v>
      </c>
      <c r="D6961" s="160">
        <v>1</v>
      </c>
      <c r="E6961" s="160" t="s">
        <v>6395</v>
      </c>
      <c r="F6961" s="160" t="s">
        <v>110</v>
      </c>
      <c r="G6961" s="160" t="s">
        <v>140</v>
      </c>
      <c r="H6961" s="160" t="s">
        <v>6393</v>
      </c>
      <c r="I6961" s="160" t="e" cm="1">
        <f t="array" ref="I6961">INDEX('2.1.trackMPD'!L:L/(24*60*60),
       MATCH(1,
             (A6961='2.1.trackMPD'!A:A)*
             (C6961='2.1.trackMPD'!D:D)*
             (D6961/10^6='2.1.trackMPD'!H:H)*
             (E6961='2.1.trackMPD'!F:F),
0))</f>
        <v>#N/A</v>
      </c>
    </row>
    <row r="6962" spans="1:9" x14ac:dyDescent="0.2">
      <c r="A6962" s="160" t="s">
        <v>30</v>
      </c>
      <c r="B6962" s="160" t="s">
        <v>147</v>
      </c>
      <c r="C6962" s="160">
        <f>_xlfn.XLOOKUP(B6962,'2.1.trackMPD'!$R$7:$R$29,'2.1.trackMPD'!$T$7:$T$29)</f>
        <v>6</v>
      </c>
      <c r="D6962" s="160">
        <v>10</v>
      </c>
      <c r="E6962" s="160" t="s">
        <v>6395</v>
      </c>
      <c r="F6962" s="160" t="s">
        <v>110</v>
      </c>
      <c r="G6962" s="160" t="s">
        <v>124</v>
      </c>
      <c r="H6962" s="160" t="s">
        <v>6392</v>
      </c>
      <c r="I6962" s="160" t="e" cm="1">
        <f t="array" ref="I6962">INDEX('2.1.trackMPD'!I:I/(24*60*60),
       MATCH(1,
             (A6962='2.1.trackMPD'!A:A)*
             (C6962='2.1.trackMPD'!D:D)*
             (D6962/10^6='2.1.trackMPD'!H:H)*
             (E6962='2.1.trackMPD'!F:F),
0))</f>
        <v>#N/A</v>
      </c>
    </row>
    <row r="6963" spans="1:9" x14ac:dyDescent="0.2">
      <c r="A6963" s="160" t="s">
        <v>30</v>
      </c>
      <c r="B6963" s="160" t="s">
        <v>147</v>
      </c>
      <c r="C6963" s="160">
        <f>_xlfn.XLOOKUP(B6963,'2.1.trackMPD'!$R$7:$R$29,'2.1.trackMPD'!$T$7:$T$29)</f>
        <v>6</v>
      </c>
      <c r="D6963" s="160">
        <v>10</v>
      </c>
      <c r="E6963" s="160" t="s">
        <v>6395</v>
      </c>
      <c r="F6963" s="160" t="s">
        <v>110</v>
      </c>
      <c r="G6963" s="160" t="s">
        <v>140</v>
      </c>
      <c r="H6963" s="160" t="s">
        <v>6392</v>
      </c>
      <c r="I6963" s="160" t="e" cm="1">
        <f t="array" ref="I6963">INDEX('2.1.trackMPD'!J:J/(24*60*60),
       MATCH(1,
             (A6963='2.1.trackMPD'!A:A)*
             (C6963='2.1.trackMPD'!D:D)*
             (D6963/10^6='2.1.trackMPD'!H:H)*
             (E6963='2.1.trackMPD'!F:F),
0))</f>
        <v>#N/A</v>
      </c>
    </row>
    <row r="6964" spans="1:9" x14ac:dyDescent="0.2">
      <c r="A6964" s="160" t="s">
        <v>30</v>
      </c>
      <c r="B6964" s="160" t="s">
        <v>147</v>
      </c>
      <c r="C6964" s="160">
        <f>_xlfn.XLOOKUP(B6964,'2.1.trackMPD'!$R$7:$R$29,'2.1.trackMPD'!$T$7:$T$29)</f>
        <v>6</v>
      </c>
      <c r="D6964" s="160">
        <v>10</v>
      </c>
      <c r="E6964" s="160" t="s">
        <v>6395</v>
      </c>
      <c r="F6964" s="160" t="s">
        <v>110</v>
      </c>
      <c r="G6964" s="160" t="s">
        <v>124</v>
      </c>
      <c r="H6964" s="160" t="s">
        <v>6393</v>
      </c>
      <c r="I6964" s="160" t="e" cm="1">
        <f t="array" ref="I6964">INDEX('2.1.trackMPD'!K:K/(24*60*60),
       MATCH(1,
             (A6964='2.1.trackMPD'!A:A)*
             (C6964='2.1.trackMPD'!D:D)*
             (D6964/10^6='2.1.trackMPD'!H:H)*
             (E6964='2.1.trackMPD'!F:F),
0))</f>
        <v>#N/A</v>
      </c>
    </row>
    <row r="6965" spans="1:9" x14ac:dyDescent="0.2">
      <c r="A6965" s="160" t="s">
        <v>30</v>
      </c>
      <c r="B6965" s="160" t="s">
        <v>147</v>
      </c>
      <c r="C6965" s="160">
        <f>_xlfn.XLOOKUP(B6965,'2.1.trackMPD'!$R$7:$R$29,'2.1.trackMPD'!$T$7:$T$29)</f>
        <v>6</v>
      </c>
      <c r="D6965" s="160">
        <v>10</v>
      </c>
      <c r="E6965" s="160" t="s">
        <v>6395</v>
      </c>
      <c r="F6965" s="160" t="s">
        <v>110</v>
      </c>
      <c r="G6965" s="160" t="s">
        <v>140</v>
      </c>
      <c r="H6965" s="160" t="s">
        <v>6393</v>
      </c>
      <c r="I6965" s="160" t="e" cm="1">
        <f t="array" ref="I6965">INDEX('2.1.trackMPD'!L:L/(24*60*60),
       MATCH(1,
             (A6965='2.1.trackMPD'!A:A)*
             (C6965='2.1.trackMPD'!D:D)*
             (D6965/10^6='2.1.trackMPD'!H:H)*
             (E6965='2.1.trackMPD'!F:F),
0))</f>
        <v>#N/A</v>
      </c>
    </row>
    <row r="6966" spans="1:9" x14ac:dyDescent="0.2">
      <c r="A6966" s="160" t="s">
        <v>30</v>
      </c>
      <c r="B6966" s="160" t="s">
        <v>147</v>
      </c>
      <c r="C6966" s="160">
        <f>_xlfn.XLOOKUP(B6966,'2.1.trackMPD'!$R$7:$R$29,'2.1.trackMPD'!$T$7:$T$29)</f>
        <v>6</v>
      </c>
      <c r="D6966" s="160">
        <v>100</v>
      </c>
      <c r="E6966" s="160" t="s">
        <v>6395</v>
      </c>
      <c r="F6966" s="160" t="s">
        <v>110</v>
      </c>
      <c r="G6966" s="160" t="s">
        <v>124</v>
      </c>
      <c r="H6966" s="160" t="s">
        <v>6392</v>
      </c>
      <c r="I6966" s="160" t="e" cm="1">
        <f t="array" ref="I6966">INDEX('2.1.trackMPD'!I:I/(24*60*60),
       MATCH(1,
             (A6966='2.1.trackMPD'!A:A)*
             (C6966='2.1.trackMPD'!D:D)*
             (D6966/10^6='2.1.trackMPD'!H:H)*
             (E6966='2.1.trackMPD'!F:F),
0))</f>
        <v>#N/A</v>
      </c>
    </row>
    <row r="6967" spans="1:9" x14ac:dyDescent="0.2">
      <c r="A6967" s="160" t="s">
        <v>30</v>
      </c>
      <c r="B6967" s="160" t="s">
        <v>147</v>
      </c>
      <c r="C6967" s="160">
        <f>_xlfn.XLOOKUP(B6967,'2.1.trackMPD'!$R$7:$R$29,'2.1.trackMPD'!$T$7:$T$29)</f>
        <v>6</v>
      </c>
      <c r="D6967" s="160">
        <v>100</v>
      </c>
      <c r="E6967" s="160" t="s">
        <v>6395</v>
      </c>
      <c r="F6967" s="160" t="s">
        <v>110</v>
      </c>
      <c r="G6967" s="160" t="s">
        <v>140</v>
      </c>
      <c r="H6967" s="160" t="s">
        <v>6392</v>
      </c>
      <c r="I6967" s="160" t="e" cm="1">
        <f t="array" ref="I6967">INDEX('2.1.trackMPD'!J:J/(24*60*60),
       MATCH(1,
             (A6967='2.1.trackMPD'!A:A)*
             (C6967='2.1.trackMPD'!D:D)*
             (D6967/10^6='2.1.trackMPD'!H:H)*
             (E6967='2.1.trackMPD'!F:F),
0))</f>
        <v>#N/A</v>
      </c>
    </row>
    <row r="6968" spans="1:9" x14ac:dyDescent="0.2">
      <c r="A6968" s="160" t="s">
        <v>30</v>
      </c>
      <c r="B6968" s="160" t="s">
        <v>147</v>
      </c>
      <c r="C6968" s="160">
        <f>_xlfn.XLOOKUP(B6968,'2.1.trackMPD'!$R$7:$R$29,'2.1.trackMPD'!$T$7:$T$29)</f>
        <v>6</v>
      </c>
      <c r="D6968" s="160">
        <v>100</v>
      </c>
      <c r="E6968" s="160" t="s">
        <v>6395</v>
      </c>
      <c r="F6968" s="160" t="s">
        <v>110</v>
      </c>
      <c r="G6968" s="160" t="s">
        <v>124</v>
      </c>
      <c r="H6968" s="160" t="s">
        <v>6393</v>
      </c>
      <c r="I6968" s="160" t="e" cm="1">
        <f t="array" ref="I6968">INDEX('2.1.trackMPD'!K:K/(24*60*60),
       MATCH(1,
             (A6968='2.1.trackMPD'!A:A)*
             (C6968='2.1.trackMPD'!D:D)*
             (D6968/10^6='2.1.trackMPD'!H:H)*
             (E6968='2.1.trackMPD'!F:F),
0))</f>
        <v>#N/A</v>
      </c>
    </row>
    <row r="6969" spans="1:9" x14ac:dyDescent="0.2">
      <c r="A6969" s="160" t="s">
        <v>30</v>
      </c>
      <c r="B6969" s="160" t="s">
        <v>147</v>
      </c>
      <c r="C6969" s="160">
        <f>_xlfn.XLOOKUP(B6969,'2.1.trackMPD'!$R$7:$R$29,'2.1.trackMPD'!$T$7:$T$29)</f>
        <v>6</v>
      </c>
      <c r="D6969" s="160">
        <v>100</v>
      </c>
      <c r="E6969" s="160" t="s">
        <v>6395</v>
      </c>
      <c r="F6969" s="160" t="s">
        <v>110</v>
      </c>
      <c r="G6969" s="160" t="s">
        <v>140</v>
      </c>
      <c r="H6969" s="160" t="s">
        <v>6393</v>
      </c>
      <c r="I6969" s="160" t="e" cm="1">
        <f t="array" ref="I6969">INDEX('2.1.trackMPD'!L:L/(24*60*60),
       MATCH(1,
             (A6969='2.1.trackMPD'!A:A)*
             (C6969='2.1.trackMPD'!D:D)*
             (D6969/10^6='2.1.trackMPD'!H:H)*
             (E6969='2.1.trackMPD'!F:F),
0))</f>
        <v>#N/A</v>
      </c>
    </row>
    <row r="6970" spans="1:9" x14ac:dyDescent="0.2">
      <c r="A6970" s="160" t="s">
        <v>30</v>
      </c>
      <c r="B6970" s="160" t="s">
        <v>148</v>
      </c>
      <c r="C6970" s="160">
        <f>_xlfn.XLOOKUP(B6970,'2.1.trackMPD'!$R$7:$R$29,'2.1.trackMPD'!$T$7:$T$29)</f>
        <v>6</v>
      </c>
      <c r="D6970" s="160">
        <v>1</v>
      </c>
      <c r="E6970" s="160" t="s">
        <v>6390</v>
      </c>
      <c r="F6970" s="160" t="s">
        <v>110</v>
      </c>
      <c r="G6970" s="160" t="s">
        <v>124</v>
      </c>
      <c r="H6970" s="160" t="s">
        <v>6392</v>
      </c>
      <c r="I6970" s="160" cm="1">
        <f t="array" ref="I6970">INDEX('2.1.trackMPD'!I:I/(24*60*60),
       MATCH(1,
             (A6970='2.1.trackMPD'!A:A)*
             (C6970='2.1.trackMPD'!D:D)*
             (D6970/10^6='2.1.trackMPD'!H:H)*
             (E6970='2.1.trackMPD'!F:F),
0))</f>
        <v>4.9964811342592585E-7</v>
      </c>
    </row>
    <row r="6971" spans="1:9" x14ac:dyDescent="0.2">
      <c r="A6971" s="160" t="s">
        <v>30</v>
      </c>
      <c r="B6971" s="160" t="s">
        <v>148</v>
      </c>
      <c r="C6971" s="160">
        <f>_xlfn.XLOOKUP(B6971,'2.1.trackMPD'!$R$7:$R$29,'2.1.trackMPD'!$T$7:$T$29)</f>
        <v>6</v>
      </c>
      <c r="D6971" s="160">
        <v>1</v>
      </c>
      <c r="E6971" s="160" t="s">
        <v>6390</v>
      </c>
      <c r="F6971" s="160" t="s">
        <v>110</v>
      </c>
      <c r="G6971" s="160" t="s">
        <v>140</v>
      </c>
      <c r="H6971" s="160" t="s">
        <v>6392</v>
      </c>
      <c r="I6971" s="160" cm="1">
        <f t="array" ref="I6971">INDEX('2.1.trackMPD'!J:J/(24*60*60),
       MATCH(1,
             (A6971='2.1.trackMPD'!A:A)*
             (C6971='2.1.trackMPD'!D:D)*
             (D6971/10^6='2.1.trackMPD'!H:H)*
             (E6971='2.1.trackMPD'!F:F),
0))</f>
        <v>1.023820386574074E-5</v>
      </c>
    </row>
    <row r="6972" spans="1:9" x14ac:dyDescent="0.2">
      <c r="A6972" s="160" t="s">
        <v>30</v>
      </c>
      <c r="B6972" s="160" t="s">
        <v>148</v>
      </c>
      <c r="C6972" s="160">
        <f>_xlfn.XLOOKUP(B6972,'2.1.trackMPD'!$R$7:$R$29,'2.1.trackMPD'!$T$7:$T$29)</f>
        <v>6</v>
      </c>
      <c r="D6972" s="160">
        <v>1</v>
      </c>
      <c r="E6972" s="160" t="s">
        <v>6390</v>
      </c>
      <c r="F6972" s="160" t="s">
        <v>110</v>
      </c>
      <c r="G6972" s="160" t="s">
        <v>124</v>
      </c>
      <c r="H6972" s="160" t="s">
        <v>6393</v>
      </c>
      <c r="I6972" s="160" cm="1">
        <f t="array" ref="I6972">INDEX('2.1.trackMPD'!K:K/(24*60*60),
       MATCH(1,
             (A6972='2.1.trackMPD'!A:A)*
             (C6972='2.1.trackMPD'!D:D)*
             (D6972/10^6='2.1.trackMPD'!H:H)*
             (E6972='2.1.trackMPD'!F:F),
0))</f>
        <v>1.9038915509259259E-7</v>
      </c>
    </row>
    <row r="6973" spans="1:9" x14ac:dyDescent="0.2">
      <c r="A6973" s="160" t="s">
        <v>30</v>
      </c>
      <c r="B6973" s="160" t="s">
        <v>148</v>
      </c>
      <c r="C6973" s="160">
        <f>_xlfn.XLOOKUP(B6973,'2.1.trackMPD'!$R$7:$R$29,'2.1.trackMPD'!$T$7:$T$29)</f>
        <v>6</v>
      </c>
      <c r="D6973" s="160">
        <v>1</v>
      </c>
      <c r="E6973" s="160" t="s">
        <v>6390</v>
      </c>
      <c r="F6973" s="160" t="s">
        <v>110</v>
      </c>
      <c r="G6973" s="160" t="s">
        <v>140</v>
      </c>
      <c r="H6973" s="160" t="s">
        <v>6393</v>
      </c>
      <c r="I6973" s="160" cm="1">
        <f t="array" ref="I6973">INDEX('2.1.trackMPD'!L:L/(24*60*60),
       MATCH(1,
             (A6973='2.1.trackMPD'!A:A)*
             (C6973='2.1.trackMPD'!D:D)*
             (D6973/10^6='2.1.trackMPD'!H:H)*
             (E6973='2.1.trackMPD'!F:F),
0))</f>
        <v>2.7286724537037039E-7</v>
      </c>
    </row>
    <row r="6974" spans="1:9" x14ac:dyDescent="0.2">
      <c r="A6974" s="160" t="s">
        <v>30</v>
      </c>
      <c r="B6974" s="160" t="s">
        <v>148</v>
      </c>
      <c r="C6974" s="160">
        <f>_xlfn.XLOOKUP(B6974,'2.1.trackMPD'!$R$7:$R$29,'2.1.trackMPD'!$T$7:$T$29)</f>
        <v>6</v>
      </c>
      <c r="D6974" s="160">
        <v>10</v>
      </c>
      <c r="E6974" s="160" t="s">
        <v>6390</v>
      </c>
      <c r="F6974" s="160" t="s">
        <v>110</v>
      </c>
      <c r="G6974" s="160" t="s">
        <v>124</v>
      </c>
      <c r="H6974" s="160" t="s">
        <v>6392</v>
      </c>
      <c r="I6974" s="160" cm="1">
        <f t="array" ref="I6974">INDEX('2.1.trackMPD'!I:I/(24*60*60),
       MATCH(1,
             (A6974='2.1.trackMPD'!A:A)*
             (C6974='2.1.trackMPD'!D:D)*
             (D6974/10^6='2.1.trackMPD'!H:H)*
             (E6974='2.1.trackMPD'!F:F),
0))</f>
        <v>2.7210218981481485E-6</v>
      </c>
    </row>
    <row r="6975" spans="1:9" x14ac:dyDescent="0.2">
      <c r="A6975" s="160" t="s">
        <v>30</v>
      </c>
      <c r="B6975" s="160" t="s">
        <v>148</v>
      </c>
      <c r="C6975" s="160">
        <f>_xlfn.XLOOKUP(B6975,'2.1.trackMPD'!$R$7:$R$29,'2.1.trackMPD'!$T$7:$T$29)</f>
        <v>6</v>
      </c>
      <c r="D6975" s="160">
        <v>10</v>
      </c>
      <c r="E6975" s="160" t="s">
        <v>6390</v>
      </c>
      <c r="F6975" s="160" t="s">
        <v>110</v>
      </c>
      <c r="G6975" s="160" t="s">
        <v>140</v>
      </c>
      <c r="H6975" s="160" t="s">
        <v>6392</v>
      </c>
      <c r="I6975" s="160" cm="1">
        <f t="array" ref="I6975">INDEX('2.1.trackMPD'!J:J/(24*60*60),
       MATCH(1,
             (A6975='2.1.trackMPD'!A:A)*
             (C6975='2.1.trackMPD'!D:D)*
             (D6975/10^6='2.1.trackMPD'!H:H)*
             (E6975='2.1.trackMPD'!F:F),
0))</f>
        <v>1.5877855567129629E-5</v>
      </c>
    </row>
    <row r="6976" spans="1:9" x14ac:dyDescent="0.2">
      <c r="A6976" s="160" t="s">
        <v>30</v>
      </c>
      <c r="B6976" s="160" t="s">
        <v>148</v>
      </c>
      <c r="C6976" s="160">
        <f>_xlfn.XLOOKUP(B6976,'2.1.trackMPD'!$R$7:$R$29,'2.1.trackMPD'!$T$7:$T$29)</f>
        <v>6</v>
      </c>
      <c r="D6976" s="160">
        <v>10</v>
      </c>
      <c r="E6976" s="160" t="s">
        <v>6390</v>
      </c>
      <c r="F6976" s="160" t="s">
        <v>110</v>
      </c>
      <c r="G6976" s="160" t="s">
        <v>124</v>
      </c>
      <c r="H6976" s="160" t="s">
        <v>6393</v>
      </c>
      <c r="I6976" s="160" cm="1">
        <f t="array" ref="I6976">INDEX('2.1.trackMPD'!K:K/(24*60*60),
       MATCH(1,
             (A6976='2.1.trackMPD'!A:A)*
             (C6976='2.1.trackMPD'!D:D)*
             (D6976/10^6='2.1.trackMPD'!H:H)*
             (E6976='2.1.trackMPD'!F:F),
0))</f>
        <v>1.361655775462963E-6</v>
      </c>
    </row>
    <row r="6977" spans="1:9" x14ac:dyDescent="0.2">
      <c r="A6977" s="160" t="s">
        <v>30</v>
      </c>
      <c r="B6977" s="160" t="s">
        <v>148</v>
      </c>
      <c r="C6977" s="160">
        <f>_xlfn.XLOOKUP(B6977,'2.1.trackMPD'!$R$7:$R$29,'2.1.trackMPD'!$T$7:$T$29)</f>
        <v>6</v>
      </c>
      <c r="D6977" s="160">
        <v>10</v>
      </c>
      <c r="E6977" s="160" t="s">
        <v>6390</v>
      </c>
      <c r="F6977" s="160" t="s">
        <v>110</v>
      </c>
      <c r="G6977" s="160" t="s">
        <v>140</v>
      </c>
      <c r="H6977" s="160" t="s">
        <v>6393</v>
      </c>
      <c r="I6977" s="160" cm="1">
        <f t="array" ref="I6977">INDEX('2.1.trackMPD'!L:L/(24*60*60),
       MATCH(1,
             (A6977='2.1.trackMPD'!A:A)*
             (C6977='2.1.trackMPD'!D:D)*
             (D6977/10^6='2.1.trackMPD'!H:H)*
             (E6977='2.1.trackMPD'!F:F),
0))</f>
        <v>3.0067909722222224E-7</v>
      </c>
    </row>
    <row r="6978" spans="1:9" x14ac:dyDescent="0.2">
      <c r="A6978" s="160" t="s">
        <v>30</v>
      </c>
      <c r="B6978" s="160" t="s">
        <v>148</v>
      </c>
      <c r="C6978" s="160">
        <f>_xlfn.XLOOKUP(B6978,'2.1.trackMPD'!$R$7:$R$29,'2.1.trackMPD'!$T$7:$T$29)</f>
        <v>6</v>
      </c>
      <c r="D6978" s="160">
        <v>100</v>
      </c>
      <c r="E6978" s="160" t="s">
        <v>6390</v>
      </c>
      <c r="F6978" s="160" t="s">
        <v>110</v>
      </c>
      <c r="G6978" s="160" t="s">
        <v>124</v>
      </c>
      <c r="H6978" s="160" t="s">
        <v>6392</v>
      </c>
      <c r="I6978" s="160" cm="1">
        <f t="array" ref="I6978">INDEX('2.1.trackMPD'!I:I/(24*60*60),
       MATCH(1,
             (A6978='2.1.trackMPD'!A:A)*
             (C6978='2.1.trackMPD'!D:D)*
             (D6978/10^6='2.1.trackMPD'!H:H)*
             (E6978='2.1.trackMPD'!F:F),
0))</f>
        <v>2.8827486377314814E-3</v>
      </c>
    </row>
    <row r="6979" spans="1:9" x14ac:dyDescent="0.2">
      <c r="A6979" s="160" t="s">
        <v>30</v>
      </c>
      <c r="B6979" s="160" t="s">
        <v>148</v>
      </c>
      <c r="C6979" s="160">
        <f>_xlfn.XLOOKUP(B6979,'2.1.trackMPD'!$R$7:$R$29,'2.1.trackMPD'!$T$7:$T$29)</f>
        <v>6</v>
      </c>
      <c r="D6979" s="160">
        <v>100</v>
      </c>
      <c r="E6979" s="160" t="s">
        <v>6390</v>
      </c>
      <c r="F6979" s="160" t="s">
        <v>110</v>
      </c>
      <c r="G6979" s="160" t="s">
        <v>140</v>
      </c>
      <c r="H6979" s="160" t="s">
        <v>6392</v>
      </c>
      <c r="I6979" s="160" cm="1">
        <f t="array" ref="I6979">INDEX('2.1.trackMPD'!J:J/(24*60*60),
       MATCH(1,
             (A6979='2.1.trackMPD'!A:A)*
             (C6979='2.1.trackMPD'!D:D)*
             (D6979/10^6='2.1.trackMPD'!H:H)*
             (E6979='2.1.trackMPD'!F:F),
0))</f>
        <v>1.6078842916666667E-3</v>
      </c>
    </row>
    <row r="6980" spans="1:9" x14ac:dyDescent="0.2">
      <c r="A6980" s="160" t="s">
        <v>30</v>
      </c>
      <c r="B6980" s="160" t="s">
        <v>148</v>
      </c>
      <c r="C6980" s="160">
        <f>_xlfn.XLOOKUP(B6980,'2.1.trackMPD'!$R$7:$R$29,'2.1.trackMPD'!$T$7:$T$29)</f>
        <v>6</v>
      </c>
      <c r="D6980" s="160">
        <v>100</v>
      </c>
      <c r="E6980" s="160" t="s">
        <v>6390</v>
      </c>
      <c r="F6980" s="160" t="s">
        <v>110</v>
      </c>
      <c r="G6980" s="160" t="s">
        <v>124</v>
      </c>
      <c r="H6980" s="160" t="s">
        <v>6393</v>
      </c>
      <c r="I6980" s="160" cm="1">
        <f t="array" ref="I6980">INDEX('2.1.trackMPD'!K:K/(24*60*60),
       MATCH(1,
             (A6980='2.1.trackMPD'!A:A)*
             (C6980='2.1.trackMPD'!D:D)*
             (D6980/10^6='2.1.trackMPD'!H:H)*
             (E6980='2.1.trackMPD'!F:F),
0))</f>
        <v>0</v>
      </c>
    </row>
    <row r="6981" spans="1:9" x14ac:dyDescent="0.2">
      <c r="A6981" s="160" t="s">
        <v>30</v>
      </c>
      <c r="B6981" s="160" t="s">
        <v>148</v>
      </c>
      <c r="C6981" s="160">
        <f>_xlfn.XLOOKUP(B6981,'2.1.trackMPD'!$R$7:$R$29,'2.1.trackMPD'!$T$7:$T$29)</f>
        <v>6</v>
      </c>
      <c r="D6981" s="160">
        <v>100</v>
      </c>
      <c r="E6981" s="160" t="s">
        <v>6390</v>
      </c>
      <c r="F6981" s="160" t="s">
        <v>110</v>
      </c>
      <c r="G6981" s="160" t="s">
        <v>140</v>
      </c>
      <c r="H6981" s="160" t="s">
        <v>6393</v>
      </c>
      <c r="I6981" s="160" cm="1">
        <f t="array" ref="I6981">INDEX('2.1.trackMPD'!L:L/(24*60*60),
       MATCH(1,
             (A6981='2.1.trackMPD'!A:A)*
             (C6981='2.1.trackMPD'!D:D)*
             (D6981/10^6='2.1.trackMPD'!H:H)*
             (E6981='2.1.trackMPD'!F:F),
0))</f>
        <v>0</v>
      </c>
    </row>
    <row r="6982" spans="1:9" x14ac:dyDescent="0.2">
      <c r="A6982" s="160" t="s">
        <v>30</v>
      </c>
      <c r="B6982" s="160" t="s">
        <v>148</v>
      </c>
      <c r="C6982" s="160">
        <f>_xlfn.XLOOKUP(B6982,'2.1.trackMPD'!$R$7:$R$29,'2.1.trackMPD'!$T$7:$T$29)</f>
        <v>6</v>
      </c>
      <c r="D6982" s="160">
        <v>1000</v>
      </c>
      <c r="E6982" s="160" t="s">
        <v>6390</v>
      </c>
      <c r="F6982" s="160" t="s">
        <v>110</v>
      </c>
      <c r="G6982" s="160" t="s">
        <v>124</v>
      </c>
      <c r="H6982" s="160" t="s">
        <v>6392</v>
      </c>
      <c r="I6982" s="160" cm="1">
        <f t="array" ref="I6982">INDEX('2.1.trackMPD'!I:I/(24*60*60),
       MATCH(1,
             (A6982='2.1.trackMPD'!A:A)*
             (C6982='2.1.trackMPD'!D:D)*
             (D6982/10^6='2.1.trackMPD'!H:H)*
             (E6982='2.1.trackMPD'!F:F),
0))</f>
        <v>3.7698223321759259</v>
      </c>
    </row>
    <row r="6983" spans="1:9" x14ac:dyDescent="0.2">
      <c r="A6983" s="160" t="s">
        <v>30</v>
      </c>
      <c r="B6983" s="160" t="s">
        <v>148</v>
      </c>
      <c r="C6983" s="160">
        <f>_xlfn.XLOOKUP(B6983,'2.1.trackMPD'!$R$7:$R$29,'2.1.trackMPD'!$T$7:$T$29)</f>
        <v>6</v>
      </c>
      <c r="D6983" s="160">
        <v>1000</v>
      </c>
      <c r="E6983" s="160" t="s">
        <v>6390</v>
      </c>
      <c r="F6983" s="160" t="s">
        <v>110</v>
      </c>
      <c r="G6983" s="160" t="s">
        <v>140</v>
      </c>
      <c r="H6983" s="160" t="s">
        <v>6392</v>
      </c>
      <c r="I6983" s="160" cm="1">
        <f t="array" ref="I6983">INDEX('2.1.trackMPD'!J:J/(24*60*60),
       MATCH(1,
             (A6983='2.1.trackMPD'!A:A)*
             (C6983='2.1.trackMPD'!D:D)*
             (D6983/10^6='2.1.trackMPD'!H:H)*
             (E6983='2.1.trackMPD'!F:F),
0))</f>
        <v>5.9228616747685189E-2</v>
      </c>
    </row>
    <row r="6984" spans="1:9" x14ac:dyDescent="0.2">
      <c r="A6984" s="160" t="s">
        <v>30</v>
      </c>
      <c r="B6984" s="160" t="s">
        <v>148</v>
      </c>
      <c r="C6984" s="160">
        <f>_xlfn.XLOOKUP(B6984,'2.1.trackMPD'!$R$7:$R$29,'2.1.trackMPD'!$T$7:$T$29)</f>
        <v>6</v>
      </c>
      <c r="D6984" s="160">
        <v>1000</v>
      </c>
      <c r="E6984" s="160" t="s">
        <v>6390</v>
      </c>
      <c r="F6984" s="160" t="s">
        <v>110</v>
      </c>
      <c r="G6984" s="160" t="s">
        <v>124</v>
      </c>
      <c r="H6984" s="160" t="s">
        <v>6393</v>
      </c>
      <c r="I6984" s="160" cm="1">
        <f t="array" ref="I6984">INDEX('2.1.trackMPD'!K:K/(24*60*60),
       MATCH(1,
             (A6984='2.1.trackMPD'!A:A)*
             (C6984='2.1.trackMPD'!D:D)*
             (D6984/10^6='2.1.trackMPD'!H:H)*
             (E6984='2.1.trackMPD'!F:F),
0))</f>
        <v>0</v>
      </c>
    </row>
    <row r="6985" spans="1:9" x14ac:dyDescent="0.2">
      <c r="A6985" s="160" t="s">
        <v>30</v>
      </c>
      <c r="B6985" s="160" t="s">
        <v>148</v>
      </c>
      <c r="C6985" s="160">
        <f>_xlfn.XLOOKUP(B6985,'2.1.trackMPD'!$R$7:$R$29,'2.1.trackMPD'!$T$7:$T$29)</f>
        <v>6</v>
      </c>
      <c r="D6985" s="160">
        <v>1000</v>
      </c>
      <c r="E6985" s="160" t="s">
        <v>6390</v>
      </c>
      <c r="F6985" s="160" t="s">
        <v>110</v>
      </c>
      <c r="G6985" s="160" t="s">
        <v>140</v>
      </c>
      <c r="H6985" s="160" t="s">
        <v>6393</v>
      </c>
      <c r="I6985" s="160" cm="1">
        <f t="array" ref="I6985">INDEX('2.1.trackMPD'!L:L/(24*60*60),
       MATCH(1,
             (A6985='2.1.trackMPD'!A:A)*
             (C6985='2.1.trackMPD'!D:D)*
             (D6985/10^6='2.1.trackMPD'!H:H)*
             (E6985='2.1.trackMPD'!F:F),
0))</f>
        <v>0</v>
      </c>
    </row>
    <row r="6986" spans="1:9" x14ac:dyDescent="0.2">
      <c r="A6986" s="160" t="s">
        <v>30</v>
      </c>
      <c r="B6986" s="160" t="s">
        <v>148</v>
      </c>
      <c r="C6986" s="160">
        <f>_xlfn.XLOOKUP(B6986,'2.1.trackMPD'!$R$7:$R$29,'2.1.trackMPD'!$T$7:$T$29)</f>
        <v>6</v>
      </c>
      <c r="D6986" s="160">
        <v>5000</v>
      </c>
      <c r="E6986" s="160" t="s">
        <v>6390</v>
      </c>
      <c r="F6986" s="160" t="s">
        <v>110</v>
      </c>
      <c r="G6986" s="160" t="s">
        <v>124</v>
      </c>
      <c r="H6986" s="160" t="s">
        <v>6392</v>
      </c>
      <c r="I6986" s="160" cm="1">
        <f t="array" ref="I6986">INDEX('2.1.trackMPD'!I:I/(24*60*60),
       MATCH(1,
             (A6986='2.1.trackMPD'!A:A)*
             (C6986='2.1.trackMPD'!D:D)*
             (D6986/10^6='2.1.trackMPD'!H:H)*
             (E6986='2.1.trackMPD'!F:F),
0))</f>
        <v>58.271851724537036</v>
      </c>
    </row>
    <row r="6987" spans="1:9" x14ac:dyDescent="0.2">
      <c r="A6987" s="160" t="s">
        <v>30</v>
      </c>
      <c r="B6987" s="160" t="s">
        <v>148</v>
      </c>
      <c r="C6987" s="160">
        <f>_xlfn.XLOOKUP(B6987,'2.1.trackMPD'!$R$7:$R$29,'2.1.trackMPD'!$T$7:$T$29)</f>
        <v>6</v>
      </c>
      <c r="D6987" s="160">
        <v>5000</v>
      </c>
      <c r="E6987" s="160" t="s">
        <v>6390</v>
      </c>
      <c r="F6987" s="160" t="s">
        <v>110</v>
      </c>
      <c r="G6987" s="160" t="s">
        <v>140</v>
      </c>
      <c r="H6987" s="160" t="s">
        <v>6392</v>
      </c>
      <c r="I6987" s="160" cm="1">
        <f t="array" ref="I6987">INDEX('2.1.trackMPD'!J:J/(24*60*60),
       MATCH(1,
             (A6987='2.1.trackMPD'!A:A)*
             (C6987='2.1.trackMPD'!D:D)*
             (D6987/10^6='2.1.trackMPD'!H:H)*
             (E6987='2.1.trackMPD'!F:F),
0))</f>
        <v>0.2328630119212963</v>
      </c>
    </row>
    <row r="6988" spans="1:9" x14ac:dyDescent="0.2">
      <c r="A6988" s="160" t="s">
        <v>30</v>
      </c>
      <c r="B6988" s="160" t="s">
        <v>148</v>
      </c>
      <c r="C6988" s="160">
        <f>_xlfn.XLOOKUP(B6988,'2.1.trackMPD'!$R$7:$R$29,'2.1.trackMPD'!$T$7:$T$29)</f>
        <v>6</v>
      </c>
      <c r="D6988" s="160">
        <v>5000</v>
      </c>
      <c r="E6988" s="160" t="s">
        <v>6390</v>
      </c>
      <c r="F6988" s="160" t="s">
        <v>110</v>
      </c>
      <c r="G6988" s="160" t="s">
        <v>124</v>
      </c>
      <c r="H6988" s="160" t="s">
        <v>6393</v>
      </c>
      <c r="I6988" s="160" cm="1">
        <f t="array" ref="I6988">INDEX('2.1.trackMPD'!K:K/(24*60*60),
       MATCH(1,
             (A6988='2.1.trackMPD'!A:A)*
             (C6988='2.1.trackMPD'!D:D)*
             (D6988/10^6='2.1.trackMPD'!H:H)*
             (E6988='2.1.trackMPD'!F:F),
0))</f>
        <v>0</v>
      </c>
    </row>
    <row r="6989" spans="1:9" x14ac:dyDescent="0.2">
      <c r="A6989" s="160" t="s">
        <v>30</v>
      </c>
      <c r="B6989" s="160" t="s">
        <v>148</v>
      </c>
      <c r="C6989" s="160">
        <f>_xlfn.XLOOKUP(B6989,'2.1.trackMPD'!$R$7:$R$29,'2.1.trackMPD'!$T$7:$T$29)</f>
        <v>6</v>
      </c>
      <c r="D6989" s="160">
        <v>5000</v>
      </c>
      <c r="E6989" s="160" t="s">
        <v>6390</v>
      </c>
      <c r="F6989" s="160" t="s">
        <v>110</v>
      </c>
      <c r="G6989" s="160" t="s">
        <v>140</v>
      </c>
      <c r="H6989" s="160" t="s">
        <v>6393</v>
      </c>
      <c r="I6989" s="160" cm="1">
        <f t="array" ref="I6989">INDEX('2.1.trackMPD'!L:L/(24*60*60),
       MATCH(1,
             (A6989='2.1.trackMPD'!A:A)*
             (C6989='2.1.trackMPD'!D:D)*
             (D6989/10^6='2.1.trackMPD'!H:H)*
             (E6989='2.1.trackMPD'!F:F),
0))</f>
        <v>0</v>
      </c>
    </row>
    <row r="6990" spans="1:9" x14ac:dyDescent="0.2">
      <c r="A6990" s="160" t="s">
        <v>30</v>
      </c>
      <c r="B6990" s="160" t="s">
        <v>148</v>
      </c>
      <c r="C6990" s="160">
        <f>_xlfn.XLOOKUP(B6990,'2.1.trackMPD'!$R$7:$R$29,'2.1.trackMPD'!$T$7:$T$29)</f>
        <v>6</v>
      </c>
      <c r="D6990" s="160">
        <v>1</v>
      </c>
      <c r="E6990" s="160" t="s">
        <v>6394</v>
      </c>
      <c r="F6990" s="160" t="s">
        <v>110</v>
      </c>
      <c r="G6990" s="160" t="s">
        <v>124</v>
      </c>
      <c r="H6990" s="160" t="s">
        <v>6392</v>
      </c>
      <c r="I6990" s="160" cm="1">
        <f t="array" ref="I6990">INDEX('2.1.trackMPD'!I:I/(24*60*60),
       MATCH(1,
             (A6990='2.1.trackMPD'!A:A)*
             (C6990='2.1.trackMPD'!D:D)*
             (D6990/10^6='2.1.trackMPD'!H:H)*
             (E6990='2.1.trackMPD'!F:F),
0))</f>
        <v>6.0159310185185188E-7</v>
      </c>
    </row>
    <row r="6991" spans="1:9" x14ac:dyDescent="0.2">
      <c r="A6991" s="160" t="s">
        <v>30</v>
      </c>
      <c r="B6991" s="160" t="s">
        <v>148</v>
      </c>
      <c r="C6991" s="160">
        <f>_xlfn.XLOOKUP(B6991,'2.1.trackMPD'!$R$7:$R$29,'2.1.trackMPD'!$T$7:$T$29)</f>
        <v>6</v>
      </c>
      <c r="D6991" s="160">
        <v>1</v>
      </c>
      <c r="E6991" s="160" t="s">
        <v>6394</v>
      </c>
      <c r="F6991" s="160" t="s">
        <v>110</v>
      </c>
      <c r="G6991" s="160" t="s">
        <v>140</v>
      </c>
      <c r="H6991" s="160" t="s">
        <v>6392</v>
      </c>
      <c r="I6991" s="160" cm="1">
        <f t="array" ref="I6991">INDEX('2.1.trackMPD'!J:J/(24*60*60),
       MATCH(1,
             (A6991='2.1.trackMPD'!A:A)*
             (C6991='2.1.trackMPD'!D:D)*
             (D6991/10^6='2.1.trackMPD'!H:H)*
             (E6991='2.1.trackMPD'!F:F),
0))</f>
        <v>9.2396482407407414E-6</v>
      </c>
    </row>
    <row r="6992" spans="1:9" x14ac:dyDescent="0.2">
      <c r="A6992" s="160" t="s">
        <v>30</v>
      </c>
      <c r="B6992" s="160" t="s">
        <v>148</v>
      </c>
      <c r="C6992" s="160">
        <f>_xlfn.XLOOKUP(B6992,'2.1.trackMPD'!$R$7:$R$29,'2.1.trackMPD'!$T$7:$T$29)</f>
        <v>6</v>
      </c>
      <c r="D6992" s="160">
        <v>1</v>
      </c>
      <c r="E6992" s="160" t="s">
        <v>6394</v>
      </c>
      <c r="F6992" s="160" t="s">
        <v>110</v>
      </c>
      <c r="G6992" s="160" t="s">
        <v>124</v>
      </c>
      <c r="H6992" s="160" t="s">
        <v>6393</v>
      </c>
      <c r="I6992" s="160" cm="1">
        <f t="array" ref="I6992">INDEX('2.1.trackMPD'!K:K/(24*60*60),
       MATCH(1,
             (A6992='2.1.trackMPD'!A:A)*
             (C6992='2.1.trackMPD'!D:D)*
             (D6992/10^6='2.1.trackMPD'!H:H)*
             (E6992='2.1.trackMPD'!F:F),
0))</f>
        <v>3.5438356481481482E-7</v>
      </c>
    </row>
    <row r="6993" spans="1:9" x14ac:dyDescent="0.2">
      <c r="A6993" s="160" t="s">
        <v>30</v>
      </c>
      <c r="B6993" s="160" t="s">
        <v>148</v>
      </c>
      <c r="C6993" s="160">
        <f>_xlfn.XLOOKUP(B6993,'2.1.trackMPD'!$R$7:$R$29,'2.1.trackMPD'!$T$7:$T$29)</f>
        <v>6</v>
      </c>
      <c r="D6993" s="160">
        <v>1</v>
      </c>
      <c r="E6993" s="160" t="s">
        <v>6394</v>
      </c>
      <c r="F6993" s="160" t="s">
        <v>110</v>
      </c>
      <c r="G6993" s="160" t="s">
        <v>140</v>
      </c>
      <c r="H6993" s="160" t="s">
        <v>6393</v>
      </c>
      <c r="I6993" s="160" cm="1">
        <f t="array" ref="I6993">INDEX('2.1.trackMPD'!L:L/(24*60*60),
       MATCH(1,
             (A6993='2.1.trackMPD'!A:A)*
             (C6993='2.1.trackMPD'!D:D)*
             (D6993/10^6='2.1.trackMPD'!H:H)*
             (E6993='2.1.trackMPD'!F:F),
0))</f>
        <v>1.8518518518518519E-6</v>
      </c>
    </row>
    <row r="6994" spans="1:9" x14ac:dyDescent="0.2">
      <c r="A6994" s="160" t="s">
        <v>30</v>
      </c>
      <c r="B6994" s="160" t="s">
        <v>148</v>
      </c>
      <c r="C6994" s="160">
        <f>_xlfn.XLOOKUP(B6994,'2.1.trackMPD'!$R$7:$R$29,'2.1.trackMPD'!$T$7:$T$29)</f>
        <v>6</v>
      </c>
      <c r="D6994" s="160">
        <v>10</v>
      </c>
      <c r="E6994" s="160" t="s">
        <v>6394</v>
      </c>
      <c r="F6994" s="160" t="s">
        <v>110</v>
      </c>
      <c r="G6994" s="160" t="s">
        <v>124</v>
      </c>
      <c r="H6994" s="160" t="s">
        <v>6392</v>
      </c>
      <c r="I6994" s="160" cm="1">
        <f t="array" ref="I6994">INDEX('2.1.trackMPD'!I:I/(24*60*60),
       MATCH(1,
             (A6994='2.1.trackMPD'!A:A)*
             (C6994='2.1.trackMPD'!D:D)*
             (D6994/10^6='2.1.trackMPD'!H:H)*
             (E6994='2.1.trackMPD'!F:F),
0))</f>
        <v>1.3299796111111112E-5</v>
      </c>
    </row>
    <row r="6995" spans="1:9" x14ac:dyDescent="0.2">
      <c r="A6995" s="160" t="s">
        <v>30</v>
      </c>
      <c r="B6995" s="160" t="s">
        <v>148</v>
      </c>
      <c r="C6995" s="160">
        <f>_xlfn.XLOOKUP(B6995,'2.1.trackMPD'!$R$7:$R$29,'2.1.trackMPD'!$T$7:$T$29)</f>
        <v>6</v>
      </c>
      <c r="D6995" s="160">
        <v>10</v>
      </c>
      <c r="E6995" s="160" t="s">
        <v>6394</v>
      </c>
      <c r="F6995" s="160" t="s">
        <v>110</v>
      </c>
      <c r="G6995" s="160" t="s">
        <v>140</v>
      </c>
      <c r="H6995" s="160" t="s">
        <v>6392</v>
      </c>
      <c r="I6995" s="160" cm="1">
        <f t="array" ref="I6995">INDEX('2.1.trackMPD'!J:J/(24*60*60),
       MATCH(1,
             (A6995='2.1.trackMPD'!A:A)*
             (C6995='2.1.trackMPD'!D:D)*
             (D6995/10^6='2.1.trackMPD'!H:H)*
             (E6995='2.1.trackMPD'!F:F),
0))</f>
        <v>5.5052842002314816E-5</v>
      </c>
    </row>
    <row r="6996" spans="1:9" x14ac:dyDescent="0.2">
      <c r="A6996" s="160" t="s">
        <v>30</v>
      </c>
      <c r="B6996" s="160" t="s">
        <v>148</v>
      </c>
      <c r="C6996" s="160">
        <f>_xlfn.XLOOKUP(B6996,'2.1.trackMPD'!$R$7:$R$29,'2.1.trackMPD'!$T$7:$T$29)</f>
        <v>6</v>
      </c>
      <c r="D6996" s="160">
        <v>10</v>
      </c>
      <c r="E6996" s="160" t="s">
        <v>6394</v>
      </c>
      <c r="F6996" s="160" t="s">
        <v>110</v>
      </c>
      <c r="G6996" s="160" t="s">
        <v>124</v>
      </c>
      <c r="H6996" s="160" t="s">
        <v>6393</v>
      </c>
      <c r="I6996" s="160" cm="1">
        <f t="array" ref="I6996">INDEX('2.1.trackMPD'!K:K/(24*60*60),
       MATCH(1,
             (A6996='2.1.trackMPD'!A:A)*
             (C6996='2.1.trackMPD'!D:D)*
             (D6996/10^6='2.1.trackMPD'!H:H)*
             (E6996='2.1.trackMPD'!F:F),
0))</f>
        <v>0</v>
      </c>
    </row>
    <row r="6997" spans="1:9" x14ac:dyDescent="0.2">
      <c r="A6997" s="160" t="s">
        <v>30</v>
      </c>
      <c r="B6997" s="160" t="s">
        <v>148</v>
      </c>
      <c r="C6997" s="160">
        <f>_xlfn.XLOOKUP(B6997,'2.1.trackMPD'!$R$7:$R$29,'2.1.trackMPD'!$T$7:$T$29)</f>
        <v>6</v>
      </c>
      <c r="D6997" s="160">
        <v>10</v>
      </c>
      <c r="E6997" s="160" t="s">
        <v>6394</v>
      </c>
      <c r="F6997" s="160" t="s">
        <v>110</v>
      </c>
      <c r="G6997" s="160" t="s">
        <v>140</v>
      </c>
      <c r="H6997" s="160" t="s">
        <v>6393</v>
      </c>
      <c r="I6997" s="160" cm="1">
        <f t="array" ref="I6997">INDEX('2.1.trackMPD'!L:L/(24*60*60),
       MATCH(1,
             (A6997='2.1.trackMPD'!A:A)*
             (C6997='2.1.trackMPD'!D:D)*
             (D6997/10^6='2.1.trackMPD'!H:H)*
             (E6997='2.1.trackMPD'!F:F),
0))</f>
        <v>7.1963155092592586E-7</v>
      </c>
    </row>
    <row r="6998" spans="1:9" x14ac:dyDescent="0.2">
      <c r="A6998" s="160" t="s">
        <v>30</v>
      </c>
      <c r="B6998" s="160" t="s">
        <v>148</v>
      </c>
      <c r="C6998" s="160">
        <f>_xlfn.XLOOKUP(B6998,'2.1.trackMPD'!$R$7:$R$29,'2.1.trackMPD'!$T$7:$T$29)</f>
        <v>6</v>
      </c>
      <c r="D6998" s="160">
        <v>100</v>
      </c>
      <c r="E6998" s="160" t="s">
        <v>6394</v>
      </c>
      <c r="F6998" s="160" t="s">
        <v>110</v>
      </c>
      <c r="G6998" s="160" t="s">
        <v>124</v>
      </c>
      <c r="H6998" s="160" t="s">
        <v>6392</v>
      </c>
      <c r="I6998" s="160" cm="1">
        <f t="array" ref="I6998">INDEX('2.1.trackMPD'!I:I/(24*60*60),
       MATCH(1,
             (A6998='2.1.trackMPD'!A:A)*
             (C6998='2.1.trackMPD'!D:D)*
             (D6998/10^6='2.1.trackMPD'!H:H)*
             (E6998='2.1.trackMPD'!F:F),
0))</f>
        <v>2.461078412037037E-2</v>
      </c>
    </row>
    <row r="6999" spans="1:9" x14ac:dyDescent="0.2">
      <c r="A6999" s="160" t="s">
        <v>30</v>
      </c>
      <c r="B6999" s="160" t="s">
        <v>148</v>
      </c>
      <c r="C6999" s="160">
        <f>_xlfn.XLOOKUP(B6999,'2.1.trackMPD'!$R$7:$R$29,'2.1.trackMPD'!$T$7:$T$29)</f>
        <v>6</v>
      </c>
      <c r="D6999" s="160">
        <v>100</v>
      </c>
      <c r="E6999" s="160" t="s">
        <v>6394</v>
      </c>
      <c r="F6999" s="160" t="s">
        <v>110</v>
      </c>
      <c r="G6999" s="160" t="s">
        <v>140</v>
      </c>
      <c r="H6999" s="160" t="s">
        <v>6392</v>
      </c>
      <c r="I6999" s="160" cm="1">
        <f t="array" ref="I6999">INDEX('2.1.trackMPD'!J:J/(24*60*60),
       MATCH(1,
             (A6999='2.1.trackMPD'!A:A)*
             (C6999='2.1.trackMPD'!D:D)*
             (D6999/10^6='2.1.trackMPD'!H:H)*
             (E6999='2.1.trackMPD'!F:F),
0))</f>
        <v>4.7587979768518515E-3</v>
      </c>
    </row>
    <row r="7000" spans="1:9" x14ac:dyDescent="0.2">
      <c r="A7000" s="160" t="s">
        <v>30</v>
      </c>
      <c r="B7000" s="160" t="s">
        <v>148</v>
      </c>
      <c r="C7000" s="160">
        <f>_xlfn.XLOOKUP(B7000,'2.1.trackMPD'!$R$7:$R$29,'2.1.trackMPD'!$T$7:$T$29)</f>
        <v>6</v>
      </c>
      <c r="D7000" s="160">
        <v>100</v>
      </c>
      <c r="E7000" s="160" t="s">
        <v>6394</v>
      </c>
      <c r="F7000" s="160" t="s">
        <v>110</v>
      </c>
      <c r="G7000" s="160" t="s">
        <v>124</v>
      </c>
      <c r="H7000" s="160" t="s">
        <v>6393</v>
      </c>
      <c r="I7000" s="160" cm="1">
        <f t="array" ref="I7000">INDEX('2.1.trackMPD'!K:K/(24*60*60),
       MATCH(1,
             (A7000='2.1.trackMPD'!A:A)*
             (C7000='2.1.trackMPD'!D:D)*
             (D7000/10^6='2.1.trackMPD'!H:H)*
             (E7000='2.1.trackMPD'!F:F),
0))</f>
        <v>0</v>
      </c>
    </row>
    <row r="7001" spans="1:9" x14ac:dyDescent="0.2">
      <c r="A7001" s="160" t="s">
        <v>30</v>
      </c>
      <c r="B7001" s="160" t="s">
        <v>148</v>
      </c>
      <c r="C7001" s="160">
        <f>_xlfn.XLOOKUP(B7001,'2.1.trackMPD'!$R$7:$R$29,'2.1.trackMPD'!$T$7:$T$29)</f>
        <v>6</v>
      </c>
      <c r="D7001" s="160">
        <v>100</v>
      </c>
      <c r="E7001" s="160" t="s">
        <v>6394</v>
      </c>
      <c r="F7001" s="160" t="s">
        <v>110</v>
      </c>
      <c r="G7001" s="160" t="s">
        <v>140</v>
      </c>
      <c r="H7001" s="160" t="s">
        <v>6393</v>
      </c>
      <c r="I7001" s="160" cm="1">
        <f t="array" ref="I7001">INDEX('2.1.trackMPD'!L:L/(24*60*60),
       MATCH(1,
             (A7001='2.1.trackMPD'!A:A)*
             (C7001='2.1.trackMPD'!D:D)*
             (D7001/10^6='2.1.trackMPD'!H:H)*
             (E7001='2.1.trackMPD'!F:F),
0))</f>
        <v>0</v>
      </c>
    </row>
    <row r="7002" spans="1:9" x14ac:dyDescent="0.2">
      <c r="A7002" s="160" t="s">
        <v>30</v>
      </c>
      <c r="B7002" s="160" t="s">
        <v>148</v>
      </c>
      <c r="C7002" s="160">
        <f>_xlfn.XLOOKUP(B7002,'2.1.trackMPD'!$R$7:$R$29,'2.1.trackMPD'!$T$7:$T$29)</f>
        <v>6</v>
      </c>
      <c r="D7002" s="160">
        <v>1000</v>
      </c>
      <c r="E7002" s="160" t="s">
        <v>6394</v>
      </c>
      <c r="F7002" s="160" t="s">
        <v>110</v>
      </c>
      <c r="G7002" s="160" t="s">
        <v>124</v>
      </c>
      <c r="H7002" s="160" t="s">
        <v>6392</v>
      </c>
      <c r="I7002" s="160" cm="1">
        <f t="array" ref="I7002">INDEX('2.1.trackMPD'!I:I/(24*60*60),
       MATCH(1,
             (A7002='2.1.trackMPD'!A:A)*
             (C7002='2.1.trackMPD'!D:D)*
             (D7002/10^6='2.1.trackMPD'!H:H)*
             (E7002='2.1.trackMPD'!F:F),
0))</f>
        <v>3.0701569791666667</v>
      </c>
    </row>
    <row r="7003" spans="1:9" x14ac:dyDescent="0.2">
      <c r="A7003" s="160" t="s">
        <v>30</v>
      </c>
      <c r="B7003" s="160" t="s">
        <v>148</v>
      </c>
      <c r="C7003" s="160">
        <f>_xlfn.XLOOKUP(B7003,'2.1.trackMPD'!$R$7:$R$29,'2.1.trackMPD'!$T$7:$T$29)</f>
        <v>6</v>
      </c>
      <c r="D7003" s="160">
        <v>1000</v>
      </c>
      <c r="E7003" s="160" t="s">
        <v>6394</v>
      </c>
      <c r="F7003" s="160" t="s">
        <v>110</v>
      </c>
      <c r="G7003" s="160" t="s">
        <v>140</v>
      </c>
      <c r="H7003" s="160" t="s">
        <v>6392</v>
      </c>
      <c r="I7003" s="160" cm="1">
        <f t="array" ref="I7003">INDEX('2.1.trackMPD'!J:J/(24*60*60),
       MATCH(1,
             (A7003='2.1.trackMPD'!A:A)*
             (C7003='2.1.trackMPD'!D:D)*
             (D7003/10^6='2.1.trackMPD'!H:H)*
             (E7003='2.1.trackMPD'!F:F),
0))</f>
        <v>5.3450457430555556E-2</v>
      </c>
    </row>
    <row r="7004" spans="1:9" x14ac:dyDescent="0.2">
      <c r="A7004" s="160" t="s">
        <v>30</v>
      </c>
      <c r="B7004" s="160" t="s">
        <v>148</v>
      </c>
      <c r="C7004" s="160">
        <f>_xlfn.XLOOKUP(B7004,'2.1.trackMPD'!$R$7:$R$29,'2.1.trackMPD'!$T$7:$T$29)</f>
        <v>6</v>
      </c>
      <c r="D7004" s="160">
        <v>1000</v>
      </c>
      <c r="E7004" s="160" t="s">
        <v>6394</v>
      </c>
      <c r="F7004" s="160" t="s">
        <v>110</v>
      </c>
      <c r="G7004" s="160" t="s">
        <v>124</v>
      </c>
      <c r="H7004" s="160" t="s">
        <v>6393</v>
      </c>
      <c r="I7004" s="160" cm="1">
        <f t="array" ref="I7004">INDEX('2.1.trackMPD'!K:K/(24*60*60),
       MATCH(1,
             (A7004='2.1.trackMPD'!A:A)*
             (C7004='2.1.trackMPD'!D:D)*
             (D7004/10^6='2.1.trackMPD'!H:H)*
             (E7004='2.1.trackMPD'!F:F),
0))</f>
        <v>0</v>
      </c>
    </row>
    <row r="7005" spans="1:9" x14ac:dyDescent="0.2">
      <c r="A7005" s="160" t="s">
        <v>30</v>
      </c>
      <c r="B7005" s="160" t="s">
        <v>148</v>
      </c>
      <c r="C7005" s="160">
        <f>_xlfn.XLOOKUP(B7005,'2.1.trackMPD'!$R$7:$R$29,'2.1.trackMPD'!$T$7:$T$29)</f>
        <v>6</v>
      </c>
      <c r="D7005" s="160">
        <v>1000</v>
      </c>
      <c r="E7005" s="160" t="s">
        <v>6394</v>
      </c>
      <c r="F7005" s="160" t="s">
        <v>110</v>
      </c>
      <c r="G7005" s="160" t="s">
        <v>140</v>
      </c>
      <c r="H7005" s="160" t="s">
        <v>6393</v>
      </c>
      <c r="I7005" s="160" cm="1">
        <f t="array" ref="I7005">INDEX('2.1.trackMPD'!L:L/(24*60*60),
       MATCH(1,
             (A7005='2.1.trackMPD'!A:A)*
             (C7005='2.1.trackMPD'!D:D)*
             (D7005/10^6='2.1.trackMPD'!H:H)*
             (E7005='2.1.trackMPD'!F:F),
0))</f>
        <v>0</v>
      </c>
    </row>
    <row r="7006" spans="1:9" x14ac:dyDescent="0.2">
      <c r="A7006" s="160" t="s">
        <v>30</v>
      </c>
      <c r="B7006" s="160" t="s">
        <v>148</v>
      </c>
      <c r="C7006" s="160">
        <f>_xlfn.XLOOKUP(B7006,'2.1.trackMPD'!$R$7:$R$29,'2.1.trackMPD'!$T$7:$T$29)</f>
        <v>6</v>
      </c>
      <c r="D7006" s="160">
        <v>5000</v>
      </c>
      <c r="E7006" s="160" t="s">
        <v>6394</v>
      </c>
      <c r="F7006" s="160" t="s">
        <v>110</v>
      </c>
      <c r="G7006" s="160" t="s">
        <v>124</v>
      </c>
      <c r="H7006" s="160" t="s">
        <v>6392</v>
      </c>
      <c r="I7006" s="160" cm="1">
        <f t="array" ref="I7006">INDEX('2.1.trackMPD'!I:I/(24*60*60),
       MATCH(1,
             (A7006='2.1.trackMPD'!A:A)*
             (C7006='2.1.trackMPD'!D:D)*
             (D7006/10^6='2.1.trackMPD'!H:H)*
             (E7006='2.1.trackMPD'!F:F),
0))</f>
        <v>17.966330706018518</v>
      </c>
    </row>
    <row r="7007" spans="1:9" x14ac:dyDescent="0.2">
      <c r="A7007" s="160" t="s">
        <v>30</v>
      </c>
      <c r="B7007" s="160" t="s">
        <v>148</v>
      </c>
      <c r="C7007" s="160">
        <f>_xlfn.XLOOKUP(B7007,'2.1.trackMPD'!$R$7:$R$29,'2.1.trackMPD'!$T$7:$T$29)</f>
        <v>6</v>
      </c>
      <c r="D7007" s="160">
        <v>5000</v>
      </c>
      <c r="E7007" s="160" t="s">
        <v>6394</v>
      </c>
      <c r="F7007" s="160" t="s">
        <v>110</v>
      </c>
      <c r="G7007" s="160" t="s">
        <v>140</v>
      </c>
      <c r="H7007" s="160" t="s">
        <v>6392</v>
      </c>
      <c r="I7007" s="160" cm="1">
        <f t="array" ref="I7007">INDEX('2.1.trackMPD'!J:J/(24*60*60),
       MATCH(1,
             (A7007='2.1.trackMPD'!A:A)*
             (C7007='2.1.trackMPD'!D:D)*
             (D7007/10^6='2.1.trackMPD'!H:H)*
             (E7007='2.1.trackMPD'!F:F),
0))</f>
        <v>0.1293006886574074</v>
      </c>
    </row>
    <row r="7008" spans="1:9" x14ac:dyDescent="0.2">
      <c r="A7008" s="160" t="s">
        <v>30</v>
      </c>
      <c r="B7008" s="160" t="s">
        <v>148</v>
      </c>
      <c r="C7008" s="160">
        <f>_xlfn.XLOOKUP(B7008,'2.1.trackMPD'!$R$7:$R$29,'2.1.trackMPD'!$T$7:$T$29)</f>
        <v>6</v>
      </c>
      <c r="D7008" s="160">
        <v>5000</v>
      </c>
      <c r="E7008" s="160" t="s">
        <v>6394</v>
      </c>
      <c r="F7008" s="160" t="s">
        <v>110</v>
      </c>
      <c r="G7008" s="160" t="s">
        <v>124</v>
      </c>
      <c r="H7008" s="160" t="s">
        <v>6393</v>
      </c>
      <c r="I7008" s="160" cm="1">
        <f t="array" ref="I7008">INDEX('2.1.trackMPD'!K:K/(24*60*60),
       MATCH(1,
             (A7008='2.1.trackMPD'!A:A)*
             (C7008='2.1.trackMPD'!D:D)*
             (D7008/10^6='2.1.trackMPD'!H:H)*
             (E7008='2.1.trackMPD'!F:F),
0))</f>
        <v>0</v>
      </c>
    </row>
    <row r="7009" spans="1:9" x14ac:dyDescent="0.2">
      <c r="A7009" s="160" t="s">
        <v>30</v>
      </c>
      <c r="B7009" s="160" t="s">
        <v>148</v>
      </c>
      <c r="C7009" s="160">
        <f>_xlfn.XLOOKUP(B7009,'2.1.trackMPD'!$R$7:$R$29,'2.1.trackMPD'!$T$7:$T$29)</f>
        <v>6</v>
      </c>
      <c r="D7009" s="160">
        <v>5000</v>
      </c>
      <c r="E7009" s="160" t="s">
        <v>6394</v>
      </c>
      <c r="F7009" s="160" t="s">
        <v>110</v>
      </c>
      <c r="G7009" s="160" t="s">
        <v>140</v>
      </c>
      <c r="H7009" s="160" t="s">
        <v>6393</v>
      </c>
      <c r="I7009" s="160" cm="1">
        <f t="array" ref="I7009">INDEX('2.1.trackMPD'!L:L/(24*60*60),
       MATCH(1,
             (A7009='2.1.trackMPD'!A:A)*
             (C7009='2.1.trackMPD'!D:D)*
             (D7009/10^6='2.1.trackMPD'!H:H)*
             (E7009='2.1.trackMPD'!F:F),
0))</f>
        <v>0</v>
      </c>
    </row>
    <row r="7010" spans="1:9" x14ac:dyDescent="0.2">
      <c r="A7010" s="160" t="s">
        <v>30</v>
      </c>
      <c r="B7010" s="160" t="s">
        <v>148</v>
      </c>
      <c r="C7010" s="160">
        <f>_xlfn.XLOOKUP(B7010,'2.1.trackMPD'!$R$7:$R$29,'2.1.trackMPD'!$T$7:$T$29)</f>
        <v>6</v>
      </c>
      <c r="D7010" s="160">
        <v>1</v>
      </c>
      <c r="E7010" s="160" t="s">
        <v>6395</v>
      </c>
      <c r="F7010" s="160" t="s">
        <v>110</v>
      </c>
      <c r="G7010" s="160" t="s">
        <v>124</v>
      </c>
      <c r="H7010" s="160" t="s">
        <v>6392</v>
      </c>
      <c r="I7010" s="160" t="e" cm="1">
        <f t="array" ref="I7010">INDEX('2.1.trackMPD'!I:I/(24*60*60),
       MATCH(1,
             (A7010='2.1.trackMPD'!A:A)*
             (C7010='2.1.trackMPD'!D:D)*
             (D7010/10^6='2.1.trackMPD'!H:H)*
             (E7010='2.1.trackMPD'!F:F),
0))</f>
        <v>#N/A</v>
      </c>
    </row>
    <row r="7011" spans="1:9" x14ac:dyDescent="0.2">
      <c r="A7011" s="160" t="s">
        <v>30</v>
      </c>
      <c r="B7011" s="160" t="s">
        <v>148</v>
      </c>
      <c r="C7011" s="160">
        <f>_xlfn.XLOOKUP(B7011,'2.1.trackMPD'!$R$7:$R$29,'2.1.trackMPD'!$T$7:$T$29)</f>
        <v>6</v>
      </c>
      <c r="D7011" s="160">
        <v>1</v>
      </c>
      <c r="E7011" s="160" t="s">
        <v>6395</v>
      </c>
      <c r="F7011" s="160" t="s">
        <v>110</v>
      </c>
      <c r="G7011" s="160" t="s">
        <v>140</v>
      </c>
      <c r="H7011" s="160" t="s">
        <v>6392</v>
      </c>
      <c r="I7011" s="160" t="e" cm="1">
        <f t="array" ref="I7011">INDEX('2.1.trackMPD'!J:J/(24*60*60),
       MATCH(1,
             (A7011='2.1.trackMPD'!A:A)*
             (C7011='2.1.trackMPD'!D:D)*
             (D7011/10^6='2.1.trackMPD'!H:H)*
             (E7011='2.1.trackMPD'!F:F),
0))</f>
        <v>#N/A</v>
      </c>
    </row>
    <row r="7012" spans="1:9" x14ac:dyDescent="0.2">
      <c r="A7012" s="160" t="s">
        <v>30</v>
      </c>
      <c r="B7012" s="160" t="s">
        <v>148</v>
      </c>
      <c r="C7012" s="160">
        <f>_xlfn.XLOOKUP(B7012,'2.1.trackMPD'!$R$7:$R$29,'2.1.trackMPD'!$T$7:$T$29)</f>
        <v>6</v>
      </c>
      <c r="D7012" s="160">
        <v>1</v>
      </c>
      <c r="E7012" s="160" t="s">
        <v>6395</v>
      </c>
      <c r="F7012" s="160" t="s">
        <v>110</v>
      </c>
      <c r="G7012" s="160" t="s">
        <v>124</v>
      </c>
      <c r="H7012" s="160" t="s">
        <v>6393</v>
      </c>
      <c r="I7012" s="160" t="e" cm="1">
        <f t="array" ref="I7012">INDEX('2.1.trackMPD'!K:K/(24*60*60),
       MATCH(1,
             (A7012='2.1.trackMPD'!A:A)*
             (C7012='2.1.trackMPD'!D:D)*
             (D7012/10^6='2.1.trackMPD'!H:H)*
             (E7012='2.1.trackMPD'!F:F),
0))</f>
        <v>#N/A</v>
      </c>
    </row>
    <row r="7013" spans="1:9" x14ac:dyDescent="0.2">
      <c r="A7013" s="160" t="s">
        <v>30</v>
      </c>
      <c r="B7013" s="160" t="s">
        <v>148</v>
      </c>
      <c r="C7013" s="160">
        <f>_xlfn.XLOOKUP(B7013,'2.1.trackMPD'!$R$7:$R$29,'2.1.trackMPD'!$T$7:$T$29)</f>
        <v>6</v>
      </c>
      <c r="D7013" s="160">
        <v>1</v>
      </c>
      <c r="E7013" s="160" t="s">
        <v>6395</v>
      </c>
      <c r="F7013" s="160" t="s">
        <v>110</v>
      </c>
      <c r="G7013" s="160" t="s">
        <v>140</v>
      </c>
      <c r="H7013" s="160" t="s">
        <v>6393</v>
      </c>
      <c r="I7013" s="160" t="e" cm="1">
        <f t="array" ref="I7013">INDEX('2.1.trackMPD'!L:L/(24*60*60),
       MATCH(1,
             (A7013='2.1.trackMPD'!A:A)*
             (C7013='2.1.trackMPD'!D:D)*
             (D7013/10^6='2.1.trackMPD'!H:H)*
             (E7013='2.1.trackMPD'!F:F),
0))</f>
        <v>#N/A</v>
      </c>
    </row>
    <row r="7014" spans="1:9" x14ac:dyDescent="0.2">
      <c r="A7014" s="160" t="s">
        <v>30</v>
      </c>
      <c r="B7014" s="160" t="s">
        <v>148</v>
      </c>
      <c r="C7014" s="160">
        <f>_xlfn.XLOOKUP(B7014,'2.1.trackMPD'!$R$7:$R$29,'2.1.trackMPD'!$T$7:$T$29)</f>
        <v>6</v>
      </c>
      <c r="D7014" s="160">
        <v>10</v>
      </c>
      <c r="E7014" s="160" t="s">
        <v>6395</v>
      </c>
      <c r="F7014" s="160" t="s">
        <v>110</v>
      </c>
      <c r="G7014" s="160" t="s">
        <v>124</v>
      </c>
      <c r="H7014" s="160" t="s">
        <v>6392</v>
      </c>
      <c r="I7014" s="160" t="e" cm="1">
        <f t="array" ref="I7014">INDEX('2.1.trackMPD'!I:I/(24*60*60),
       MATCH(1,
             (A7014='2.1.trackMPD'!A:A)*
             (C7014='2.1.trackMPD'!D:D)*
             (D7014/10^6='2.1.trackMPD'!H:H)*
             (E7014='2.1.trackMPD'!F:F),
0))</f>
        <v>#N/A</v>
      </c>
    </row>
    <row r="7015" spans="1:9" x14ac:dyDescent="0.2">
      <c r="A7015" s="160" t="s">
        <v>30</v>
      </c>
      <c r="B7015" s="160" t="s">
        <v>148</v>
      </c>
      <c r="C7015" s="160">
        <f>_xlfn.XLOOKUP(B7015,'2.1.trackMPD'!$R$7:$R$29,'2.1.trackMPD'!$T$7:$T$29)</f>
        <v>6</v>
      </c>
      <c r="D7015" s="160">
        <v>10</v>
      </c>
      <c r="E7015" s="160" t="s">
        <v>6395</v>
      </c>
      <c r="F7015" s="160" t="s">
        <v>110</v>
      </c>
      <c r="G7015" s="160" t="s">
        <v>140</v>
      </c>
      <c r="H7015" s="160" t="s">
        <v>6392</v>
      </c>
      <c r="I7015" s="160" t="e" cm="1">
        <f t="array" ref="I7015">INDEX('2.1.trackMPD'!J:J/(24*60*60),
       MATCH(1,
             (A7015='2.1.trackMPD'!A:A)*
             (C7015='2.1.trackMPD'!D:D)*
             (D7015/10^6='2.1.trackMPD'!H:H)*
             (E7015='2.1.trackMPD'!F:F),
0))</f>
        <v>#N/A</v>
      </c>
    </row>
    <row r="7016" spans="1:9" x14ac:dyDescent="0.2">
      <c r="A7016" s="160" t="s">
        <v>30</v>
      </c>
      <c r="B7016" s="160" t="s">
        <v>148</v>
      </c>
      <c r="C7016" s="160">
        <f>_xlfn.XLOOKUP(B7016,'2.1.trackMPD'!$R$7:$R$29,'2.1.trackMPD'!$T$7:$T$29)</f>
        <v>6</v>
      </c>
      <c r="D7016" s="160">
        <v>10</v>
      </c>
      <c r="E7016" s="160" t="s">
        <v>6395</v>
      </c>
      <c r="F7016" s="160" t="s">
        <v>110</v>
      </c>
      <c r="G7016" s="160" t="s">
        <v>124</v>
      </c>
      <c r="H7016" s="160" t="s">
        <v>6393</v>
      </c>
      <c r="I7016" s="160" t="e" cm="1">
        <f t="array" ref="I7016">INDEX('2.1.trackMPD'!K:K/(24*60*60),
       MATCH(1,
             (A7016='2.1.trackMPD'!A:A)*
             (C7016='2.1.trackMPD'!D:D)*
             (D7016/10^6='2.1.trackMPD'!H:H)*
             (E7016='2.1.trackMPD'!F:F),
0))</f>
        <v>#N/A</v>
      </c>
    </row>
    <row r="7017" spans="1:9" x14ac:dyDescent="0.2">
      <c r="A7017" s="160" t="s">
        <v>30</v>
      </c>
      <c r="B7017" s="160" t="s">
        <v>148</v>
      </c>
      <c r="C7017" s="160">
        <f>_xlfn.XLOOKUP(B7017,'2.1.trackMPD'!$R$7:$R$29,'2.1.trackMPD'!$T$7:$T$29)</f>
        <v>6</v>
      </c>
      <c r="D7017" s="160">
        <v>10</v>
      </c>
      <c r="E7017" s="160" t="s">
        <v>6395</v>
      </c>
      <c r="F7017" s="160" t="s">
        <v>110</v>
      </c>
      <c r="G7017" s="160" t="s">
        <v>140</v>
      </c>
      <c r="H7017" s="160" t="s">
        <v>6393</v>
      </c>
      <c r="I7017" s="160" t="e" cm="1">
        <f t="array" ref="I7017">INDEX('2.1.trackMPD'!L:L/(24*60*60),
       MATCH(1,
             (A7017='2.1.trackMPD'!A:A)*
             (C7017='2.1.trackMPD'!D:D)*
             (D7017/10^6='2.1.trackMPD'!H:H)*
             (E7017='2.1.trackMPD'!F:F),
0))</f>
        <v>#N/A</v>
      </c>
    </row>
    <row r="7018" spans="1:9" x14ac:dyDescent="0.2">
      <c r="A7018" s="160" t="s">
        <v>30</v>
      </c>
      <c r="B7018" s="160" t="s">
        <v>148</v>
      </c>
      <c r="C7018" s="160">
        <f>_xlfn.XLOOKUP(B7018,'2.1.trackMPD'!$R$7:$R$29,'2.1.trackMPD'!$T$7:$T$29)</f>
        <v>6</v>
      </c>
      <c r="D7018" s="160">
        <v>100</v>
      </c>
      <c r="E7018" s="160" t="s">
        <v>6395</v>
      </c>
      <c r="F7018" s="160" t="s">
        <v>110</v>
      </c>
      <c r="G7018" s="160" t="s">
        <v>124</v>
      </c>
      <c r="H7018" s="160" t="s">
        <v>6392</v>
      </c>
      <c r="I7018" s="160" t="e" cm="1">
        <f t="array" ref="I7018">INDEX('2.1.trackMPD'!I:I/(24*60*60),
       MATCH(1,
             (A7018='2.1.trackMPD'!A:A)*
             (C7018='2.1.trackMPD'!D:D)*
             (D7018/10^6='2.1.trackMPD'!H:H)*
             (E7018='2.1.trackMPD'!F:F),
0))</f>
        <v>#N/A</v>
      </c>
    </row>
    <row r="7019" spans="1:9" x14ac:dyDescent="0.2">
      <c r="A7019" s="160" t="s">
        <v>30</v>
      </c>
      <c r="B7019" s="160" t="s">
        <v>148</v>
      </c>
      <c r="C7019" s="160">
        <f>_xlfn.XLOOKUP(B7019,'2.1.trackMPD'!$R$7:$R$29,'2.1.trackMPD'!$T$7:$T$29)</f>
        <v>6</v>
      </c>
      <c r="D7019" s="160">
        <v>100</v>
      </c>
      <c r="E7019" s="160" t="s">
        <v>6395</v>
      </c>
      <c r="F7019" s="160" t="s">
        <v>110</v>
      </c>
      <c r="G7019" s="160" t="s">
        <v>140</v>
      </c>
      <c r="H7019" s="160" t="s">
        <v>6392</v>
      </c>
      <c r="I7019" s="160" t="e" cm="1">
        <f t="array" ref="I7019">INDEX('2.1.trackMPD'!J:J/(24*60*60),
       MATCH(1,
             (A7019='2.1.trackMPD'!A:A)*
             (C7019='2.1.trackMPD'!D:D)*
             (D7019/10^6='2.1.trackMPD'!H:H)*
             (E7019='2.1.trackMPD'!F:F),
0))</f>
        <v>#N/A</v>
      </c>
    </row>
    <row r="7020" spans="1:9" x14ac:dyDescent="0.2">
      <c r="A7020" s="160" t="s">
        <v>30</v>
      </c>
      <c r="B7020" s="160" t="s">
        <v>148</v>
      </c>
      <c r="C7020" s="160">
        <f>_xlfn.XLOOKUP(B7020,'2.1.trackMPD'!$R$7:$R$29,'2.1.trackMPD'!$T$7:$T$29)</f>
        <v>6</v>
      </c>
      <c r="D7020" s="160">
        <v>100</v>
      </c>
      <c r="E7020" s="160" t="s">
        <v>6395</v>
      </c>
      <c r="F7020" s="160" t="s">
        <v>110</v>
      </c>
      <c r="G7020" s="160" t="s">
        <v>124</v>
      </c>
      <c r="H7020" s="160" t="s">
        <v>6393</v>
      </c>
      <c r="I7020" s="160" t="e" cm="1">
        <f t="array" ref="I7020">INDEX('2.1.trackMPD'!K:K/(24*60*60),
       MATCH(1,
             (A7020='2.1.trackMPD'!A:A)*
             (C7020='2.1.trackMPD'!D:D)*
             (D7020/10^6='2.1.trackMPD'!H:H)*
             (E7020='2.1.trackMPD'!F:F),
0))</f>
        <v>#N/A</v>
      </c>
    </row>
    <row r="7021" spans="1:9" x14ac:dyDescent="0.2">
      <c r="A7021" s="160" t="s">
        <v>30</v>
      </c>
      <c r="B7021" s="160" t="s">
        <v>148</v>
      </c>
      <c r="C7021" s="160">
        <f>_xlfn.XLOOKUP(B7021,'2.1.trackMPD'!$R$7:$R$29,'2.1.trackMPD'!$T$7:$T$29)</f>
        <v>6</v>
      </c>
      <c r="D7021" s="160">
        <v>100</v>
      </c>
      <c r="E7021" s="160" t="s">
        <v>6395</v>
      </c>
      <c r="F7021" s="160" t="s">
        <v>110</v>
      </c>
      <c r="G7021" s="160" t="s">
        <v>140</v>
      </c>
      <c r="H7021" s="160" t="s">
        <v>6393</v>
      </c>
      <c r="I7021" s="160" t="e" cm="1">
        <f t="array" ref="I7021">INDEX('2.1.trackMPD'!L:L/(24*60*60),
       MATCH(1,
             (A7021='2.1.trackMPD'!A:A)*
             (C7021='2.1.trackMPD'!D:D)*
             (D7021/10^6='2.1.trackMPD'!H:H)*
             (E7021='2.1.trackMPD'!F:F),
0))</f>
        <v>#N/A</v>
      </c>
    </row>
    <row r="7022" spans="1:9" x14ac:dyDescent="0.2">
      <c r="A7022" s="160" t="s">
        <v>30</v>
      </c>
      <c r="B7022" s="160" t="s">
        <v>149</v>
      </c>
      <c r="C7022" s="160">
        <f>_xlfn.XLOOKUP(B7022,'2.1.trackMPD'!$R$7:$R$29,'2.1.trackMPD'!$T$7:$T$29)</f>
        <v>6</v>
      </c>
      <c r="D7022" s="160">
        <v>1</v>
      </c>
      <c r="E7022" s="160" t="s">
        <v>6390</v>
      </c>
      <c r="F7022" s="160" t="s">
        <v>110</v>
      </c>
      <c r="G7022" s="160" t="s">
        <v>124</v>
      </c>
      <c r="H7022" s="160" t="s">
        <v>6392</v>
      </c>
      <c r="I7022" s="160" cm="1">
        <f t="array" ref="I7022">INDEX('2.1.trackMPD'!I:I/(24*60*60),
       MATCH(1,
             (A7022='2.1.trackMPD'!A:A)*
             (C7022='2.1.trackMPD'!D:D)*
             (D7022/10^6='2.1.trackMPD'!H:H)*
             (E7022='2.1.trackMPD'!F:F),
0))</f>
        <v>4.9964811342592585E-7</v>
      </c>
    </row>
    <row r="7023" spans="1:9" x14ac:dyDescent="0.2">
      <c r="A7023" s="160" t="s">
        <v>30</v>
      </c>
      <c r="B7023" s="160" t="s">
        <v>149</v>
      </c>
      <c r="C7023" s="160">
        <f>_xlfn.XLOOKUP(B7023,'2.1.trackMPD'!$R$7:$R$29,'2.1.trackMPD'!$T$7:$T$29)</f>
        <v>6</v>
      </c>
      <c r="D7023" s="160">
        <v>1</v>
      </c>
      <c r="E7023" s="160" t="s">
        <v>6390</v>
      </c>
      <c r="F7023" s="160" t="s">
        <v>110</v>
      </c>
      <c r="G7023" s="160" t="s">
        <v>140</v>
      </c>
      <c r="H7023" s="160" t="s">
        <v>6392</v>
      </c>
      <c r="I7023" s="160" cm="1">
        <f t="array" ref="I7023">INDEX('2.1.trackMPD'!J:J/(24*60*60),
       MATCH(1,
             (A7023='2.1.trackMPD'!A:A)*
             (C7023='2.1.trackMPD'!D:D)*
             (D7023/10^6='2.1.trackMPD'!H:H)*
             (E7023='2.1.trackMPD'!F:F),
0))</f>
        <v>1.023820386574074E-5</v>
      </c>
    </row>
    <row r="7024" spans="1:9" x14ac:dyDescent="0.2">
      <c r="A7024" s="160" t="s">
        <v>30</v>
      </c>
      <c r="B7024" s="160" t="s">
        <v>149</v>
      </c>
      <c r="C7024" s="160">
        <f>_xlfn.XLOOKUP(B7024,'2.1.trackMPD'!$R$7:$R$29,'2.1.trackMPD'!$T$7:$T$29)</f>
        <v>6</v>
      </c>
      <c r="D7024" s="160">
        <v>1</v>
      </c>
      <c r="E7024" s="160" t="s">
        <v>6390</v>
      </c>
      <c r="F7024" s="160" t="s">
        <v>110</v>
      </c>
      <c r="G7024" s="160" t="s">
        <v>124</v>
      </c>
      <c r="H7024" s="160" t="s">
        <v>6393</v>
      </c>
      <c r="I7024" s="160" cm="1">
        <f t="array" ref="I7024">INDEX('2.1.trackMPD'!K:K/(24*60*60),
       MATCH(1,
             (A7024='2.1.trackMPD'!A:A)*
             (C7024='2.1.trackMPD'!D:D)*
             (D7024/10^6='2.1.trackMPD'!H:H)*
             (E7024='2.1.trackMPD'!F:F),
0))</f>
        <v>1.9038915509259259E-7</v>
      </c>
    </row>
    <row r="7025" spans="1:9" x14ac:dyDescent="0.2">
      <c r="A7025" s="160" t="s">
        <v>30</v>
      </c>
      <c r="B7025" s="160" t="s">
        <v>149</v>
      </c>
      <c r="C7025" s="160">
        <f>_xlfn.XLOOKUP(B7025,'2.1.trackMPD'!$R$7:$R$29,'2.1.trackMPD'!$T$7:$T$29)</f>
        <v>6</v>
      </c>
      <c r="D7025" s="160">
        <v>1</v>
      </c>
      <c r="E7025" s="160" t="s">
        <v>6390</v>
      </c>
      <c r="F7025" s="160" t="s">
        <v>110</v>
      </c>
      <c r="G7025" s="160" t="s">
        <v>140</v>
      </c>
      <c r="H7025" s="160" t="s">
        <v>6393</v>
      </c>
      <c r="I7025" s="160" cm="1">
        <f t="array" ref="I7025">INDEX('2.1.trackMPD'!L:L/(24*60*60),
       MATCH(1,
             (A7025='2.1.trackMPD'!A:A)*
             (C7025='2.1.trackMPD'!D:D)*
             (D7025/10^6='2.1.trackMPD'!H:H)*
             (E7025='2.1.trackMPD'!F:F),
0))</f>
        <v>2.7286724537037039E-7</v>
      </c>
    </row>
    <row r="7026" spans="1:9" x14ac:dyDescent="0.2">
      <c r="A7026" s="160" t="s">
        <v>30</v>
      </c>
      <c r="B7026" s="160" t="s">
        <v>149</v>
      </c>
      <c r="C7026" s="160">
        <f>_xlfn.XLOOKUP(B7026,'2.1.trackMPD'!$R$7:$R$29,'2.1.trackMPD'!$T$7:$T$29)</f>
        <v>6</v>
      </c>
      <c r="D7026" s="160">
        <v>10</v>
      </c>
      <c r="E7026" s="160" t="s">
        <v>6390</v>
      </c>
      <c r="F7026" s="160" t="s">
        <v>110</v>
      </c>
      <c r="G7026" s="160" t="s">
        <v>124</v>
      </c>
      <c r="H7026" s="160" t="s">
        <v>6392</v>
      </c>
      <c r="I7026" s="160" cm="1">
        <f t="array" ref="I7026">INDEX('2.1.trackMPD'!I:I/(24*60*60),
       MATCH(1,
             (A7026='2.1.trackMPD'!A:A)*
             (C7026='2.1.trackMPD'!D:D)*
             (D7026/10^6='2.1.trackMPD'!H:H)*
             (E7026='2.1.trackMPD'!F:F),
0))</f>
        <v>2.7210218981481485E-6</v>
      </c>
    </row>
    <row r="7027" spans="1:9" x14ac:dyDescent="0.2">
      <c r="A7027" s="160" t="s">
        <v>30</v>
      </c>
      <c r="B7027" s="160" t="s">
        <v>149</v>
      </c>
      <c r="C7027" s="160">
        <f>_xlfn.XLOOKUP(B7027,'2.1.trackMPD'!$R$7:$R$29,'2.1.trackMPD'!$T$7:$T$29)</f>
        <v>6</v>
      </c>
      <c r="D7027" s="160">
        <v>10</v>
      </c>
      <c r="E7027" s="160" t="s">
        <v>6390</v>
      </c>
      <c r="F7027" s="160" t="s">
        <v>110</v>
      </c>
      <c r="G7027" s="160" t="s">
        <v>140</v>
      </c>
      <c r="H7027" s="160" t="s">
        <v>6392</v>
      </c>
      <c r="I7027" s="160" cm="1">
        <f t="array" ref="I7027">INDEX('2.1.trackMPD'!J:J/(24*60*60),
       MATCH(1,
             (A7027='2.1.trackMPD'!A:A)*
             (C7027='2.1.trackMPD'!D:D)*
             (D7027/10^6='2.1.trackMPD'!H:H)*
             (E7027='2.1.trackMPD'!F:F),
0))</f>
        <v>1.5877855567129629E-5</v>
      </c>
    </row>
    <row r="7028" spans="1:9" x14ac:dyDescent="0.2">
      <c r="A7028" s="160" t="s">
        <v>30</v>
      </c>
      <c r="B7028" s="160" t="s">
        <v>149</v>
      </c>
      <c r="C7028" s="160">
        <f>_xlfn.XLOOKUP(B7028,'2.1.trackMPD'!$R$7:$R$29,'2.1.trackMPD'!$T$7:$T$29)</f>
        <v>6</v>
      </c>
      <c r="D7028" s="160">
        <v>10</v>
      </c>
      <c r="E7028" s="160" t="s">
        <v>6390</v>
      </c>
      <c r="F7028" s="160" t="s">
        <v>110</v>
      </c>
      <c r="G7028" s="160" t="s">
        <v>124</v>
      </c>
      <c r="H7028" s="160" t="s">
        <v>6393</v>
      </c>
      <c r="I7028" s="160" cm="1">
        <f t="array" ref="I7028">INDEX('2.1.trackMPD'!K:K/(24*60*60),
       MATCH(1,
             (A7028='2.1.trackMPD'!A:A)*
             (C7028='2.1.trackMPD'!D:D)*
             (D7028/10^6='2.1.trackMPD'!H:H)*
             (E7028='2.1.trackMPD'!F:F),
0))</f>
        <v>1.361655775462963E-6</v>
      </c>
    </row>
    <row r="7029" spans="1:9" x14ac:dyDescent="0.2">
      <c r="A7029" s="160" t="s">
        <v>30</v>
      </c>
      <c r="B7029" s="160" t="s">
        <v>149</v>
      </c>
      <c r="C7029" s="160">
        <f>_xlfn.XLOOKUP(B7029,'2.1.trackMPD'!$R$7:$R$29,'2.1.trackMPD'!$T$7:$T$29)</f>
        <v>6</v>
      </c>
      <c r="D7029" s="160">
        <v>10</v>
      </c>
      <c r="E7029" s="160" t="s">
        <v>6390</v>
      </c>
      <c r="F7029" s="160" t="s">
        <v>110</v>
      </c>
      <c r="G7029" s="160" t="s">
        <v>140</v>
      </c>
      <c r="H7029" s="160" t="s">
        <v>6393</v>
      </c>
      <c r="I7029" s="160" cm="1">
        <f t="array" ref="I7029">INDEX('2.1.trackMPD'!L:L/(24*60*60),
       MATCH(1,
             (A7029='2.1.trackMPD'!A:A)*
             (C7029='2.1.trackMPD'!D:D)*
             (D7029/10^6='2.1.trackMPD'!H:H)*
             (E7029='2.1.trackMPD'!F:F),
0))</f>
        <v>3.0067909722222224E-7</v>
      </c>
    </row>
    <row r="7030" spans="1:9" x14ac:dyDescent="0.2">
      <c r="A7030" s="160" t="s">
        <v>30</v>
      </c>
      <c r="B7030" s="160" t="s">
        <v>149</v>
      </c>
      <c r="C7030" s="160">
        <f>_xlfn.XLOOKUP(B7030,'2.1.trackMPD'!$R$7:$R$29,'2.1.trackMPD'!$T$7:$T$29)</f>
        <v>6</v>
      </c>
      <c r="D7030" s="160">
        <v>100</v>
      </c>
      <c r="E7030" s="160" t="s">
        <v>6390</v>
      </c>
      <c r="F7030" s="160" t="s">
        <v>110</v>
      </c>
      <c r="G7030" s="160" t="s">
        <v>124</v>
      </c>
      <c r="H7030" s="160" t="s">
        <v>6392</v>
      </c>
      <c r="I7030" s="160" cm="1">
        <f t="array" ref="I7030">INDEX('2.1.trackMPD'!I:I/(24*60*60),
       MATCH(1,
             (A7030='2.1.trackMPD'!A:A)*
             (C7030='2.1.trackMPD'!D:D)*
             (D7030/10^6='2.1.trackMPD'!H:H)*
             (E7030='2.1.trackMPD'!F:F),
0))</f>
        <v>2.8827486377314814E-3</v>
      </c>
    </row>
    <row r="7031" spans="1:9" x14ac:dyDescent="0.2">
      <c r="A7031" s="160" t="s">
        <v>30</v>
      </c>
      <c r="B7031" s="160" t="s">
        <v>149</v>
      </c>
      <c r="C7031" s="160">
        <f>_xlfn.XLOOKUP(B7031,'2.1.trackMPD'!$R$7:$R$29,'2.1.trackMPD'!$T$7:$T$29)</f>
        <v>6</v>
      </c>
      <c r="D7031" s="160">
        <v>100</v>
      </c>
      <c r="E7031" s="160" t="s">
        <v>6390</v>
      </c>
      <c r="F7031" s="160" t="s">
        <v>110</v>
      </c>
      <c r="G7031" s="160" t="s">
        <v>140</v>
      </c>
      <c r="H7031" s="160" t="s">
        <v>6392</v>
      </c>
      <c r="I7031" s="160" cm="1">
        <f t="array" ref="I7031">INDEX('2.1.trackMPD'!J:J/(24*60*60),
       MATCH(1,
             (A7031='2.1.trackMPD'!A:A)*
             (C7031='2.1.trackMPD'!D:D)*
             (D7031/10^6='2.1.trackMPD'!H:H)*
             (E7031='2.1.trackMPD'!F:F),
0))</f>
        <v>1.6078842916666667E-3</v>
      </c>
    </row>
    <row r="7032" spans="1:9" x14ac:dyDescent="0.2">
      <c r="A7032" s="160" t="s">
        <v>30</v>
      </c>
      <c r="B7032" s="160" t="s">
        <v>149</v>
      </c>
      <c r="C7032" s="160">
        <f>_xlfn.XLOOKUP(B7032,'2.1.trackMPD'!$R$7:$R$29,'2.1.trackMPD'!$T$7:$T$29)</f>
        <v>6</v>
      </c>
      <c r="D7032" s="160">
        <v>100</v>
      </c>
      <c r="E7032" s="160" t="s">
        <v>6390</v>
      </c>
      <c r="F7032" s="160" t="s">
        <v>110</v>
      </c>
      <c r="G7032" s="160" t="s">
        <v>124</v>
      </c>
      <c r="H7032" s="160" t="s">
        <v>6393</v>
      </c>
      <c r="I7032" s="160" cm="1">
        <f t="array" ref="I7032">INDEX('2.1.trackMPD'!K:K/(24*60*60),
       MATCH(1,
             (A7032='2.1.trackMPD'!A:A)*
             (C7032='2.1.trackMPD'!D:D)*
             (D7032/10^6='2.1.trackMPD'!H:H)*
             (E7032='2.1.trackMPD'!F:F),
0))</f>
        <v>0</v>
      </c>
    </row>
    <row r="7033" spans="1:9" x14ac:dyDescent="0.2">
      <c r="A7033" s="160" t="s">
        <v>30</v>
      </c>
      <c r="B7033" s="160" t="s">
        <v>149</v>
      </c>
      <c r="C7033" s="160">
        <f>_xlfn.XLOOKUP(B7033,'2.1.trackMPD'!$R$7:$R$29,'2.1.trackMPD'!$T$7:$T$29)</f>
        <v>6</v>
      </c>
      <c r="D7033" s="160">
        <v>100</v>
      </c>
      <c r="E7033" s="160" t="s">
        <v>6390</v>
      </c>
      <c r="F7033" s="160" t="s">
        <v>110</v>
      </c>
      <c r="G7033" s="160" t="s">
        <v>140</v>
      </c>
      <c r="H7033" s="160" t="s">
        <v>6393</v>
      </c>
      <c r="I7033" s="160" cm="1">
        <f t="array" ref="I7033">INDEX('2.1.trackMPD'!L:L/(24*60*60),
       MATCH(1,
             (A7033='2.1.trackMPD'!A:A)*
             (C7033='2.1.trackMPD'!D:D)*
             (D7033/10^6='2.1.trackMPD'!H:H)*
             (E7033='2.1.trackMPD'!F:F),
0))</f>
        <v>0</v>
      </c>
    </row>
    <row r="7034" spans="1:9" x14ac:dyDescent="0.2">
      <c r="A7034" s="160" t="s">
        <v>30</v>
      </c>
      <c r="B7034" s="160" t="s">
        <v>149</v>
      </c>
      <c r="C7034" s="160">
        <f>_xlfn.XLOOKUP(B7034,'2.1.trackMPD'!$R$7:$R$29,'2.1.trackMPD'!$T$7:$T$29)</f>
        <v>6</v>
      </c>
      <c r="D7034" s="160">
        <v>1000</v>
      </c>
      <c r="E7034" s="160" t="s">
        <v>6390</v>
      </c>
      <c r="F7034" s="160" t="s">
        <v>110</v>
      </c>
      <c r="G7034" s="160" t="s">
        <v>124</v>
      </c>
      <c r="H7034" s="160" t="s">
        <v>6392</v>
      </c>
      <c r="I7034" s="160" cm="1">
        <f t="array" ref="I7034">INDEX('2.1.trackMPD'!I:I/(24*60*60),
       MATCH(1,
             (A7034='2.1.trackMPD'!A:A)*
             (C7034='2.1.trackMPD'!D:D)*
             (D7034/10^6='2.1.trackMPD'!H:H)*
             (E7034='2.1.trackMPD'!F:F),
0))</f>
        <v>3.7698223321759259</v>
      </c>
    </row>
    <row r="7035" spans="1:9" x14ac:dyDescent="0.2">
      <c r="A7035" s="160" t="s">
        <v>30</v>
      </c>
      <c r="B7035" s="160" t="s">
        <v>149</v>
      </c>
      <c r="C7035" s="160">
        <f>_xlfn.XLOOKUP(B7035,'2.1.trackMPD'!$R$7:$R$29,'2.1.trackMPD'!$T$7:$T$29)</f>
        <v>6</v>
      </c>
      <c r="D7035" s="160">
        <v>1000</v>
      </c>
      <c r="E7035" s="160" t="s">
        <v>6390</v>
      </c>
      <c r="F7035" s="160" t="s">
        <v>110</v>
      </c>
      <c r="G7035" s="160" t="s">
        <v>140</v>
      </c>
      <c r="H7035" s="160" t="s">
        <v>6392</v>
      </c>
      <c r="I7035" s="160" cm="1">
        <f t="array" ref="I7035">INDEX('2.1.trackMPD'!J:J/(24*60*60),
       MATCH(1,
             (A7035='2.1.trackMPD'!A:A)*
             (C7035='2.1.trackMPD'!D:D)*
             (D7035/10^6='2.1.trackMPD'!H:H)*
             (E7035='2.1.trackMPD'!F:F),
0))</f>
        <v>5.9228616747685189E-2</v>
      </c>
    </row>
    <row r="7036" spans="1:9" x14ac:dyDescent="0.2">
      <c r="A7036" s="160" t="s">
        <v>30</v>
      </c>
      <c r="B7036" s="160" t="s">
        <v>149</v>
      </c>
      <c r="C7036" s="160">
        <f>_xlfn.XLOOKUP(B7036,'2.1.trackMPD'!$R$7:$R$29,'2.1.trackMPD'!$T$7:$T$29)</f>
        <v>6</v>
      </c>
      <c r="D7036" s="160">
        <v>1000</v>
      </c>
      <c r="E7036" s="160" t="s">
        <v>6390</v>
      </c>
      <c r="F7036" s="160" t="s">
        <v>110</v>
      </c>
      <c r="G7036" s="160" t="s">
        <v>124</v>
      </c>
      <c r="H7036" s="160" t="s">
        <v>6393</v>
      </c>
      <c r="I7036" s="160" cm="1">
        <f t="array" ref="I7036">INDEX('2.1.trackMPD'!K:K/(24*60*60),
       MATCH(1,
             (A7036='2.1.trackMPD'!A:A)*
             (C7036='2.1.trackMPD'!D:D)*
             (D7036/10^6='2.1.trackMPD'!H:H)*
             (E7036='2.1.trackMPD'!F:F),
0))</f>
        <v>0</v>
      </c>
    </row>
    <row r="7037" spans="1:9" x14ac:dyDescent="0.2">
      <c r="A7037" s="160" t="s">
        <v>30</v>
      </c>
      <c r="B7037" s="160" t="s">
        <v>149</v>
      </c>
      <c r="C7037" s="160">
        <f>_xlfn.XLOOKUP(B7037,'2.1.trackMPD'!$R$7:$R$29,'2.1.trackMPD'!$T$7:$T$29)</f>
        <v>6</v>
      </c>
      <c r="D7037" s="160">
        <v>1000</v>
      </c>
      <c r="E7037" s="160" t="s">
        <v>6390</v>
      </c>
      <c r="F7037" s="160" t="s">
        <v>110</v>
      </c>
      <c r="G7037" s="160" t="s">
        <v>140</v>
      </c>
      <c r="H7037" s="160" t="s">
        <v>6393</v>
      </c>
      <c r="I7037" s="160" cm="1">
        <f t="array" ref="I7037">INDEX('2.1.trackMPD'!L:L/(24*60*60),
       MATCH(1,
             (A7037='2.1.trackMPD'!A:A)*
             (C7037='2.1.trackMPD'!D:D)*
             (D7037/10^6='2.1.trackMPD'!H:H)*
             (E7037='2.1.trackMPD'!F:F),
0))</f>
        <v>0</v>
      </c>
    </row>
    <row r="7038" spans="1:9" x14ac:dyDescent="0.2">
      <c r="A7038" s="160" t="s">
        <v>30</v>
      </c>
      <c r="B7038" s="160" t="s">
        <v>149</v>
      </c>
      <c r="C7038" s="160">
        <f>_xlfn.XLOOKUP(B7038,'2.1.trackMPD'!$R$7:$R$29,'2.1.trackMPD'!$T$7:$T$29)</f>
        <v>6</v>
      </c>
      <c r="D7038" s="160">
        <v>5000</v>
      </c>
      <c r="E7038" s="160" t="s">
        <v>6390</v>
      </c>
      <c r="F7038" s="160" t="s">
        <v>110</v>
      </c>
      <c r="G7038" s="160" t="s">
        <v>124</v>
      </c>
      <c r="H7038" s="160" t="s">
        <v>6392</v>
      </c>
      <c r="I7038" s="160" cm="1">
        <f t="array" ref="I7038">INDEX('2.1.trackMPD'!I:I/(24*60*60),
       MATCH(1,
             (A7038='2.1.trackMPD'!A:A)*
             (C7038='2.1.trackMPD'!D:D)*
             (D7038/10^6='2.1.trackMPD'!H:H)*
             (E7038='2.1.trackMPD'!F:F),
0))</f>
        <v>58.271851724537036</v>
      </c>
    </row>
    <row r="7039" spans="1:9" x14ac:dyDescent="0.2">
      <c r="A7039" s="160" t="s">
        <v>30</v>
      </c>
      <c r="B7039" s="160" t="s">
        <v>149</v>
      </c>
      <c r="C7039" s="160">
        <f>_xlfn.XLOOKUP(B7039,'2.1.trackMPD'!$R$7:$R$29,'2.1.trackMPD'!$T$7:$T$29)</f>
        <v>6</v>
      </c>
      <c r="D7039" s="160">
        <v>5000</v>
      </c>
      <c r="E7039" s="160" t="s">
        <v>6390</v>
      </c>
      <c r="F7039" s="160" t="s">
        <v>110</v>
      </c>
      <c r="G7039" s="160" t="s">
        <v>140</v>
      </c>
      <c r="H7039" s="160" t="s">
        <v>6392</v>
      </c>
      <c r="I7039" s="160" cm="1">
        <f t="array" ref="I7039">INDEX('2.1.trackMPD'!J:J/(24*60*60),
       MATCH(1,
             (A7039='2.1.trackMPD'!A:A)*
             (C7039='2.1.trackMPD'!D:D)*
             (D7039/10^6='2.1.trackMPD'!H:H)*
             (E7039='2.1.trackMPD'!F:F),
0))</f>
        <v>0.2328630119212963</v>
      </c>
    </row>
    <row r="7040" spans="1:9" x14ac:dyDescent="0.2">
      <c r="A7040" s="160" t="s">
        <v>30</v>
      </c>
      <c r="B7040" s="160" t="s">
        <v>149</v>
      </c>
      <c r="C7040" s="160">
        <f>_xlfn.XLOOKUP(B7040,'2.1.trackMPD'!$R$7:$R$29,'2.1.trackMPD'!$T$7:$T$29)</f>
        <v>6</v>
      </c>
      <c r="D7040" s="160">
        <v>5000</v>
      </c>
      <c r="E7040" s="160" t="s">
        <v>6390</v>
      </c>
      <c r="F7040" s="160" t="s">
        <v>110</v>
      </c>
      <c r="G7040" s="160" t="s">
        <v>124</v>
      </c>
      <c r="H7040" s="160" t="s">
        <v>6393</v>
      </c>
      <c r="I7040" s="160" cm="1">
        <f t="array" ref="I7040">INDEX('2.1.trackMPD'!K:K/(24*60*60),
       MATCH(1,
             (A7040='2.1.trackMPD'!A:A)*
             (C7040='2.1.trackMPD'!D:D)*
             (D7040/10^6='2.1.trackMPD'!H:H)*
             (E7040='2.1.trackMPD'!F:F),
0))</f>
        <v>0</v>
      </c>
    </row>
    <row r="7041" spans="1:9" x14ac:dyDescent="0.2">
      <c r="A7041" s="160" t="s">
        <v>30</v>
      </c>
      <c r="B7041" s="160" t="s">
        <v>149</v>
      </c>
      <c r="C7041" s="160">
        <f>_xlfn.XLOOKUP(B7041,'2.1.trackMPD'!$R$7:$R$29,'2.1.trackMPD'!$T$7:$T$29)</f>
        <v>6</v>
      </c>
      <c r="D7041" s="160">
        <v>5000</v>
      </c>
      <c r="E7041" s="160" t="s">
        <v>6390</v>
      </c>
      <c r="F7041" s="160" t="s">
        <v>110</v>
      </c>
      <c r="G7041" s="160" t="s">
        <v>140</v>
      </c>
      <c r="H7041" s="160" t="s">
        <v>6393</v>
      </c>
      <c r="I7041" s="160" cm="1">
        <f t="array" ref="I7041">INDEX('2.1.trackMPD'!L:L/(24*60*60),
       MATCH(1,
             (A7041='2.1.trackMPD'!A:A)*
             (C7041='2.1.trackMPD'!D:D)*
             (D7041/10^6='2.1.trackMPD'!H:H)*
             (E7041='2.1.trackMPD'!F:F),
0))</f>
        <v>0</v>
      </c>
    </row>
    <row r="7042" spans="1:9" x14ac:dyDescent="0.2">
      <c r="A7042" s="160" t="s">
        <v>30</v>
      </c>
      <c r="B7042" s="160" t="s">
        <v>149</v>
      </c>
      <c r="C7042" s="160">
        <f>_xlfn.XLOOKUP(B7042,'2.1.trackMPD'!$R$7:$R$29,'2.1.trackMPD'!$T$7:$T$29)</f>
        <v>6</v>
      </c>
      <c r="D7042" s="160">
        <v>1</v>
      </c>
      <c r="E7042" s="160" t="s">
        <v>6394</v>
      </c>
      <c r="F7042" s="160" t="s">
        <v>110</v>
      </c>
      <c r="G7042" s="160" t="s">
        <v>124</v>
      </c>
      <c r="H7042" s="160" t="s">
        <v>6392</v>
      </c>
      <c r="I7042" s="160" cm="1">
        <f t="array" ref="I7042">INDEX('2.1.trackMPD'!I:I/(24*60*60),
       MATCH(1,
             (A7042='2.1.trackMPD'!A:A)*
             (C7042='2.1.trackMPD'!D:D)*
             (D7042/10^6='2.1.trackMPD'!H:H)*
             (E7042='2.1.trackMPD'!F:F),
0))</f>
        <v>6.0159310185185188E-7</v>
      </c>
    </row>
    <row r="7043" spans="1:9" x14ac:dyDescent="0.2">
      <c r="A7043" s="160" t="s">
        <v>30</v>
      </c>
      <c r="B7043" s="160" t="s">
        <v>149</v>
      </c>
      <c r="C7043" s="160">
        <f>_xlfn.XLOOKUP(B7043,'2.1.trackMPD'!$R$7:$R$29,'2.1.trackMPD'!$T$7:$T$29)</f>
        <v>6</v>
      </c>
      <c r="D7043" s="160">
        <v>1</v>
      </c>
      <c r="E7043" s="160" t="s">
        <v>6394</v>
      </c>
      <c r="F7043" s="160" t="s">
        <v>110</v>
      </c>
      <c r="G7043" s="160" t="s">
        <v>140</v>
      </c>
      <c r="H7043" s="160" t="s">
        <v>6392</v>
      </c>
      <c r="I7043" s="160" cm="1">
        <f t="array" ref="I7043">INDEX('2.1.trackMPD'!J:J/(24*60*60),
       MATCH(1,
             (A7043='2.1.trackMPD'!A:A)*
             (C7043='2.1.trackMPD'!D:D)*
             (D7043/10^6='2.1.trackMPD'!H:H)*
             (E7043='2.1.trackMPD'!F:F),
0))</f>
        <v>9.2396482407407414E-6</v>
      </c>
    </row>
    <row r="7044" spans="1:9" x14ac:dyDescent="0.2">
      <c r="A7044" s="160" t="s">
        <v>30</v>
      </c>
      <c r="B7044" s="160" t="s">
        <v>149</v>
      </c>
      <c r="C7044" s="160">
        <f>_xlfn.XLOOKUP(B7044,'2.1.trackMPD'!$R$7:$R$29,'2.1.trackMPD'!$T$7:$T$29)</f>
        <v>6</v>
      </c>
      <c r="D7044" s="160">
        <v>1</v>
      </c>
      <c r="E7044" s="160" t="s">
        <v>6394</v>
      </c>
      <c r="F7044" s="160" t="s">
        <v>110</v>
      </c>
      <c r="G7044" s="160" t="s">
        <v>124</v>
      </c>
      <c r="H7044" s="160" t="s">
        <v>6393</v>
      </c>
      <c r="I7044" s="160" cm="1">
        <f t="array" ref="I7044">INDEX('2.1.trackMPD'!K:K/(24*60*60),
       MATCH(1,
             (A7044='2.1.trackMPD'!A:A)*
             (C7044='2.1.trackMPD'!D:D)*
             (D7044/10^6='2.1.trackMPD'!H:H)*
             (E7044='2.1.trackMPD'!F:F),
0))</f>
        <v>3.5438356481481482E-7</v>
      </c>
    </row>
    <row r="7045" spans="1:9" x14ac:dyDescent="0.2">
      <c r="A7045" s="160" t="s">
        <v>30</v>
      </c>
      <c r="B7045" s="160" t="s">
        <v>149</v>
      </c>
      <c r="C7045" s="160">
        <f>_xlfn.XLOOKUP(B7045,'2.1.trackMPD'!$R$7:$R$29,'2.1.trackMPD'!$T$7:$T$29)</f>
        <v>6</v>
      </c>
      <c r="D7045" s="160">
        <v>1</v>
      </c>
      <c r="E7045" s="160" t="s">
        <v>6394</v>
      </c>
      <c r="F7045" s="160" t="s">
        <v>110</v>
      </c>
      <c r="G7045" s="160" t="s">
        <v>140</v>
      </c>
      <c r="H7045" s="160" t="s">
        <v>6393</v>
      </c>
      <c r="I7045" s="160" cm="1">
        <f t="array" ref="I7045">INDEX('2.1.trackMPD'!L:L/(24*60*60),
       MATCH(1,
             (A7045='2.1.trackMPD'!A:A)*
             (C7045='2.1.trackMPD'!D:D)*
             (D7045/10^6='2.1.trackMPD'!H:H)*
             (E7045='2.1.trackMPD'!F:F),
0))</f>
        <v>1.8518518518518519E-6</v>
      </c>
    </row>
    <row r="7046" spans="1:9" x14ac:dyDescent="0.2">
      <c r="A7046" s="160" t="s">
        <v>30</v>
      </c>
      <c r="B7046" s="160" t="s">
        <v>149</v>
      </c>
      <c r="C7046" s="160">
        <f>_xlfn.XLOOKUP(B7046,'2.1.trackMPD'!$R$7:$R$29,'2.1.trackMPD'!$T$7:$T$29)</f>
        <v>6</v>
      </c>
      <c r="D7046" s="160">
        <v>10</v>
      </c>
      <c r="E7046" s="160" t="s">
        <v>6394</v>
      </c>
      <c r="F7046" s="160" t="s">
        <v>110</v>
      </c>
      <c r="G7046" s="160" t="s">
        <v>124</v>
      </c>
      <c r="H7046" s="160" t="s">
        <v>6392</v>
      </c>
      <c r="I7046" s="160" cm="1">
        <f t="array" ref="I7046">INDEX('2.1.trackMPD'!I:I/(24*60*60),
       MATCH(1,
             (A7046='2.1.trackMPD'!A:A)*
             (C7046='2.1.trackMPD'!D:D)*
             (D7046/10^6='2.1.trackMPD'!H:H)*
             (E7046='2.1.trackMPD'!F:F),
0))</f>
        <v>1.3299796111111112E-5</v>
      </c>
    </row>
    <row r="7047" spans="1:9" x14ac:dyDescent="0.2">
      <c r="A7047" s="160" t="s">
        <v>30</v>
      </c>
      <c r="B7047" s="160" t="s">
        <v>149</v>
      </c>
      <c r="C7047" s="160">
        <f>_xlfn.XLOOKUP(B7047,'2.1.trackMPD'!$R$7:$R$29,'2.1.trackMPD'!$T$7:$T$29)</f>
        <v>6</v>
      </c>
      <c r="D7047" s="160">
        <v>10</v>
      </c>
      <c r="E7047" s="160" t="s">
        <v>6394</v>
      </c>
      <c r="F7047" s="160" t="s">
        <v>110</v>
      </c>
      <c r="G7047" s="160" t="s">
        <v>140</v>
      </c>
      <c r="H7047" s="160" t="s">
        <v>6392</v>
      </c>
      <c r="I7047" s="160" cm="1">
        <f t="array" ref="I7047">INDEX('2.1.trackMPD'!J:J/(24*60*60),
       MATCH(1,
             (A7047='2.1.trackMPD'!A:A)*
             (C7047='2.1.trackMPD'!D:D)*
             (D7047/10^6='2.1.trackMPD'!H:H)*
             (E7047='2.1.trackMPD'!F:F),
0))</f>
        <v>5.5052842002314816E-5</v>
      </c>
    </row>
    <row r="7048" spans="1:9" x14ac:dyDescent="0.2">
      <c r="A7048" s="160" t="s">
        <v>30</v>
      </c>
      <c r="B7048" s="160" t="s">
        <v>149</v>
      </c>
      <c r="C7048" s="160">
        <f>_xlfn.XLOOKUP(B7048,'2.1.trackMPD'!$R$7:$R$29,'2.1.trackMPD'!$T$7:$T$29)</f>
        <v>6</v>
      </c>
      <c r="D7048" s="160">
        <v>10</v>
      </c>
      <c r="E7048" s="160" t="s">
        <v>6394</v>
      </c>
      <c r="F7048" s="160" t="s">
        <v>110</v>
      </c>
      <c r="G7048" s="160" t="s">
        <v>124</v>
      </c>
      <c r="H7048" s="160" t="s">
        <v>6393</v>
      </c>
      <c r="I7048" s="160" cm="1">
        <f t="array" ref="I7048">INDEX('2.1.trackMPD'!K:K/(24*60*60),
       MATCH(1,
             (A7048='2.1.trackMPD'!A:A)*
             (C7048='2.1.trackMPD'!D:D)*
             (D7048/10^6='2.1.trackMPD'!H:H)*
             (E7048='2.1.trackMPD'!F:F),
0))</f>
        <v>0</v>
      </c>
    </row>
    <row r="7049" spans="1:9" x14ac:dyDescent="0.2">
      <c r="A7049" s="160" t="s">
        <v>30</v>
      </c>
      <c r="B7049" s="160" t="s">
        <v>149</v>
      </c>
      <c r="C7049" s="160">
        <f>_xlfn.XLOOKUP(B7049,'2.1.trackMPD'!$R$7:$R$29,'2.1.trackMPD'!$T$7:$T$29)</f>
        <v>6</v>
      </c>
      <c r="D7049" s="160">
        <v>10</v>
      </c>
      <c r="E7049" s="160" t="s">
        <v>6394</v>
      </c>
      <c r="F7049" s="160" t="s">
        <v>110</v>
      </c>
      <c r="G7049" s="160" t="s">
        <v>140</v>
      </c>
      <c r="H7049" s="160" t="s">
        <v>6393</v>
      </c>
      <c r="I7049" s="160" cm="1">
        <f t="array" ref="I7049">INDEX('2.1.trackMPD'!L:L/(24*60*60),
       MATCH(1,
             (A7049='2.1.trackMPD'!A:A)*
             (C7049='2.1.trackMPD'!D:D)*
             (D7049/10^6='2.1.trackMPD'!H:H)*
             (E7049='2.1.trackMPD'!F:F),
0))</f>
        <v>7.1963155092592586E-7</v>
      </c>
    </row>
    <row r="7050" spans="1:9" x14ac:dyDescent="0.2">
      <c r="A7050" s="160" t="s">
        <v>30</v>
      </c>
      <c r="B7050" s="160" t="s">
        <v>149</v>
      </c>
      <c r="C7050" s="160">
        <f>_xlfn.XLOOKUP(B7050,'2.1.trackMPD'!$R$7:$R$29,'2.1.trackMPD'!$T$7:$T$29)</f>
        <v>6</v>
      </c>
      <c r="D7050" s="160">
        <v>100</v>
      </c>
      <c r="E7050" s="160" t="s">
        <v>6394</v>
      </c>
      <c r="F7050" s="160" t="s">
        <v>110</v>
      </c>
      <c r="G7050" s="160" t="s">
        <v>124</v>
      </c>
      <c r="H7050" s="160" t="s">
        <v>6392</v>
      </c>
      <c r="I7050" s="160" cm="1">
        <f t="array" ref="I7050">INDEX('2.1.trackMPD'!I:I/(24*60*60),
       MATCH(1,
             (A7050='2.1.trackMPD'!A:A)*
             (C7050='2.1.trackMPD'!D:D)*
             (D7050/10^6='2.1.trackMPD'!H:H)*
             (E7050='2.1.trackMPD'!F:F),
0))</f>
        <v>2.461078412037037E-2</v>
      </c>
    </row>
    <row r="7051" spans="1:9" x14ac:dyDescent="0.2">
      <c r="A7051" s="160" t="s">
        <v>30</v>
      </c>
      <c r="B7051" s="160" t="s">
        <v>149</v>
      </c>
      <c r="C7051" s="160">
        <f>_xlfn.XLOOKUP(B7051,'2.1.trackMPD'!$R$7:$R$29,'2.1.trackMPD'!$T$7:$T$29)</f>
        <v>6</v>
      </c>
      <c r="D7051" s="160">
        <v>100</v>
      </c>
      <c r="E7051" s="160" t="s">
        <v>6394</v>
      </c>
      <c r="F7051" s="160" t="s">
        <v>110</v>
      </c>
      <c r="G7051" s="160" t="s">
        <v>140</v>
      </c>
      <c r="H7051" s="160" t="s">
        <v>6392</v>
      </c>
      <c r="I7051" s="160" cm="1">
        <f t="array" ref="I7051">INDEX('2.1.trackMPD'!J:J/(24*60*60),
       MATCH(1,
             (A7051='2.1.trackMPD'!A:A)*
             (C7051='2.1.trackMPD'!D:D)*
             (D7051/10^6='2.1.trackMPD'!H:H)*
             (E7051='2.1.trackMPD'!F:F),
0))</f>
        <v>4.7587979768518515E-3</v>
      </c>
    </row>
    <row r="7052" spans="1:9" x14ac:dyDescent="0.2">
      <c r="A7052" s="160" t="s">
        <v>30</v>
      </c>
      <c r="B7052" s="160" t="s">
        <v>149</v>
      </c>
      <c r="C7052" s="160">
        <f>_xlfn.XLOOKUP(B7052,'2.1.trackMPD'!$R$7:$R$29,'2.1.trackMPD'!$T$7:$T$29)</f>
        <v>6</v>
      </c>
      <c r="D7052" s="160">
        <v>100</v>
      </c>
      <c r="E7052" s="160" t="s">
        <v>6394</v>
      </c>
      <c r="F7052" s="160" t="s">
        <v>110</v>
      </c>
      <c r="G7052" s="160" t="s">
        <v>124</v>
      </c>
      <c r="H7052" s="160" t="s">
        <v>6393</v>
      </c>
      <c r="I7052" s="160" cm="1">
        <f t="array" ref="I7052">INDEX('2.1.trackMPD'!K:K/(24*60*60),
       MATCH(1,
             (A7052='2.1.trackMPD'!A:A)*
             (C7052='2.1.trackMPD'!D:D)*
             (D7052/10^6='2.1.trackMPD'!H:H)*
             (E7052='2.1.trackMPD'!F:F),
0))</f>
        <v>0</v>
      </c>
    </row>
    <row r="7053" spans="1:9" x14ac:dyDescent="0.2">
      <c r="A7053" s="160" t="s">
        <v>30</v>
      </c>
      <c r="B7053" s="160" t="s">
        <v>149</v>
      </c>
      <c r="C7053" s="160">
        <f>_xlfn.XLOOKUP(B7053,'2.1.trackMPD'!$R$7:$R$29,'2.1.trackMPD'!$T$7:$T$29)</f>
        <v>6</v>
      </c>
      <c r="D7053" s="160">
        <v>100</v>
      </c>
      <c r="E7053" s="160" t="s">
        <v>6394</v>
      </c>
      <c r="F7053" s="160" t="s">
        <v>110</v>
      </c>
      <c r="G7053" s="160" t="s">
        <v>140</v>
      </c>
      <c r="H7053" s="160" t="s">
        <v>6393</v>
      </c>
      <c r="I7053" s="160" cm="1">
        <f t="array" ref="I7053">INDEX('2.1.trackMPD'!L:L/(24*60*60),
       MATCH(1,
             (A7053='2.1.trackMPD'!A:A)*
             (C7053='2.1.trackMPD'!D:D)*
             (D7053/10^6='2.1.trackMPD'!H:H)*
             (E7053='2.1.trackMPD'!F:F),
0))</f>
        <v>0</v>
      </c>
    </row>
    <row r="7054" spans="1:9" x14ac:dyDescent="0.2">
      <c r="A7054" s="160" t="s">
        <v>30</v>
      </c>
      <c r="B7054" s="160" t="s">
        <v>149</v>
      </c>
      <c r="C7054" s="160">
        <f>_xlfn.XLOOKUP(B7054,'2.1.trackMPD'!$R$7:$R$29,'2.1.trackMPD'!$T$7:$T$29)</f>
        <v>6</v>
      </c>
      <c r="D7054" s="160">
        <v>1000</v>
      </c>
      <c r="E7054" s="160" t="s">
        <v>6394</v>
      </c>
      <c r="F7054" s="160" t="s">
        <v>110</v>
      </c>
      <c r="G7054" s="160" t="s">
        <v>124</v>
      </c>
      <c r="H7054" s="160" t="s">
        <v>6392</v>
      </c>
      <c r="I7054" s="160" cm="1">
        <f t="array" ref="I7054">INDEX('2.1.trackMPD'!I:I/(24*60*60),
       MATCH(1,
             (A7054='2.1.trackMPD'!A:A)*
             (C7054='2.1.trackMPD'!D:D)*
             (D7054/10^6='2.1.trackMPD'!H:H)*
             (E7054='2.1.trackMPD'!F:F),
0))</f>
        <v>3.0701569791666667</v>
      </c>
    </row>
    <row r="7055" spans="1:9" x14ac:dyDescent="0.2">
      <c r="A7055" s="160" t="s">
        <v>30</v>
      </c>
      <c r="B7055" s="160" t="s">
        <v>149</v>
      </c>
      <c r="C7055" s="160">
        <f>_xlfn.XLOOKUP(B7055,'2.1.trackMPD'!$R$7:$R$29,'2.1.trackMPD'!$T$7:$T$29)</f>
        <v>6</v>
      </c>
      <c r="D7055" s="160">
        <v>1000</v>
      </c>
      <c r="E7055" s="160" t="s">
        <v>6394</v>
      </c>
      <c r="F7055" s="160" t="s">
        <v>110</v>
      </c>
      <c r="G7055" s="160" t="s">
        <v>140</v>
      </c>
      <c r="H7055" s="160" t="s">
        <v>6392</v>
      </c>
      <c r="I7055" s="160" cm="1">
        <f t="array" ref="I7055">INDEX('2.1.trackMPD'!J:J/(24*60*60),
       MATCH(1,
             (A7055='2.1.trackMPD'!A:A)*
             (C7055='2.1.trackMPD'!D:D)*
             (D7055/10^6='2.1.trackMPD'!H:H)*
             (E7055='2.1.trackMPD'!F:F),
0))</f>
        <v>5.3450457430555556E-2</v>
      </c>
    </row>
    <row r="7056" spans="1:9" x14ac:dyDescent="0.2">
      <c r="A7056" s="160" t="s">
        <v>30</v>
      </c>
      <c r="B7056" s="160" t="s">
        <v>149</v>
      </c>
      <c r="C7056" s="160">
        <f>_xlfn.XLOOKUP(B7056,'2.1.trackMPD'!$R$7:$R$29,'2.1.trackMPD'!$T$7:$T$29)</f>
        <v>6</v>
      </c>
      <c r="D7056" s="160">
        <v>1000</v>
      </c>
      <c r="E7056" s="160" t="s">
        <v>6394</v>
      </c>
      <c r="F7056" s="160" t="s">
        <v>110</v>
      </c>
      <c r="G7056" s="160" t="s">
        <v>124</v>
      </c>
      <c r="H7056" s="160" t="s">
        <v>6393</v>
      </c>
      <c r="I7056" s="160" cm="1">
        <f t="array" ref="I7056">INDEX('2.1.trackMPD'!K:K/(24*60*60),
       MATCH(1,
             (A7056='2.1.trackMPD'!A:A)*
             (C7056='2.1.trackMPD'!D:D)*
             (D7056/10^6='2.1.trackMPD'!H:H)*
             (E7056='2.1.trackMPD'!F:F),
0))</f>
        <v>0</v>
      </c>
    </row>
    <row r="7057" spans="1:9" x14ac:dyDescent="0.2">
      <c r="A7057" s="160" t="s">
        <v>30</v>
      </c>
      <c r="B7057" s="160" t="s">
        <v>149</v>
      </c>
      <c r="C7057" s="160">
        <f>_xlfn.XLOOKUP(B7057,'2.1.trackMPD'!$R$7:$R$29,'2.1.trackMPD'!$T$7:$T$29)</f>
        <v>6</v>
      </c>
      <c r="D7057" s="160">
        <v>1000</v>
      </c>
      <c r="E7057" s="160" t="s">
        <v>6394</v>
      </c>
      <c r="F7057" s="160" t="s">
        <v>110</v>
      </c>
      <c r="G7057" s="160" t="s">
        <v>140</v>
      </c>
      <c r="H7057" s="160" t="s">
        <v>6393</v>
      </c>
      <c r="I7057" s="160" cm="1">
        <f t="array" ref="I7057">INDEX('2.1.trackMPD'!L:L/(24*60*60),
       MATCH(1,
             (A7057='2.1.trackMPD'!A:A)*
             (C7057='2.1.trackMPD'!D:D)*
             (D7057/10^6='2.1.trackMPD'!H:H)*
             (E7057='2.1.trackMPD'!F:F),
0))</f>
        <v>0</v>
      </c>
    </row>
    <row r="7058" spans="1:9" x14ac:dyDescent="0.2">
      <c r="A7058" s="160" t="s">
        <v>30</v>
      </c>
      <c r="B7058" s="160" t="s">
        <v>149</v>
      </c>
      <c r="C7058" s="160">
        <f>_xlfn.XLOOKUP(B7058,'2.1.trackMPD'!$R$7:$R$29,'2.1.trackMPD'!$T$7:$T$29)</f>
        <v>6</v>
      </c>
      <c r="D7058" s="160">
        <v>5000</v>
      </c>
      <c r="E7058" s="160" t="s">
        <v>6394</v>
      </c>
      <c r="F7058" s="160" t="s">
        <v>110</v>
      </c>
      <c r="G7058" s="160" t="s">
        <v>124</v>
      </c>
      <c r="H7058" s="160" t="s">
        <v>6392</v>
      </c>
      <c r="I7058" s="160" cm="1">
        <f t="array" ref="I7058">INDEX('2.1.trackMPD'!I:I/(24*60*60),
       MATCH(1,
             (A7058='2.1.trackMPD'!A:A)*
             (C7058='2.1.trackMPD'!D:D)*
             (D7058/10^6='2.1.trackMPD'!H:H)*
             (E7058='2.1.trackMPD'!F:F),
0))</f>
        <v>17.966330706018518</v>
      </c>
    </row>
    <row r="7059" spans="1:9" x14ac:dyDescent="0.2">
      <c r="A7059" s="160" t="s">
        <v>30</v>
      </c>
      <c r="B7059" s="160" t="s">
        <v>149</v>
      </c>
      <c r="C7059" s="160">
        <f>_xlfn.XLOOKUP(B7059,'2.1.trackMPD'!$R$7:$R$29,'2.1.trackMPD'!$T$7:$T$29)</f>
        <v>6</v>
      </c>
      <c r="D7059" s="160">
        <v>5000</v>
      </c>
      <c r="E7059" s="160" t="s">
        <v>6394</v>
      </c>
      <c r="F7059" s="160" t="s">
        <v>110</v>
      </c>
      <c r="G7059" s="160" t="s">
        <v>140</v>
      </c>
      <c r="H7059" s="160" t="s">
        <v>6392</v>
      </c>
      <c r="I7059" s="160" cm="1">
        <f t="array" ref="I7059">INDEX('2.1.trackMPD'!J:J/(24*60*60),
       MATCH(1,
             (A7059='2.1.trackMPD'!A:A)*
             (C7059='2.1.trackMPD'!D:D)*
             (D7059/10^6='2.1.trackMPD'!H:H)*
             (E7059='2.1.trackMPD'!F:F),
0))</f>
        <v>0.1293006886574074</v>
      </c>
    </row>
    <row r="7060" spans="1:9" x14ac:dyDescent="0.2">
      <c r="A7060" s="160" t="s">
        <v>30</v>
      </c>
      <c r="B7060" s="160" t="s">
        <v>149</v>
      </c>
      <c r="C7060" s="160">
        <f>_xlfn.XLOOKUP(B7060,'2.1.trackMPD'!$R$7:$R$29,'2.1.trackMPD'!$T$7:$T$29)</f>
        <v>6</v>
      </c>
      <c r="D7060" s="160">
        <v>5000</v>
      </c>
      <c r="E7060" s="160" t="s">
        <v>6394</v>
      </c>
      <c r="F7060" s="160" t="s">
        <v>110</v>
      </c>
      <c r="G7060" s="160" t="s">
        <v>124</v>
      </c>
      <c r="H7060" s="160" t="s">
        <v>6393</v>
      </c>
      <c r="I7060" s="160" cm="1">
        <f t="array" ref="I7060">INDEX('2.1.trackMPD'!K:K/(24*60*60),
       MATCH(1,
             (A7060='2.1.trackMPD'!A:A)*
             (C7060='2.1.trackMPD'!D:D)*
             (D7060/10^6='2.1.trackMPD'!H:H)*
             (E7060='2.1.trackMPD'!F:F),
0))</f>
        <v>0</v>
      </c>
    </row>
    <row r="7061" spans="1:9" x14ac:dyDescent="0.2">
      <c r="A7061" s="160" t="s">
        <v>30</v>
      </c>
      <c r="B7061" s="160" t="s">
        <v>149</v>
      </c>
      <c r="C7061" s="160">
        <f>_xlfn.XLOOKUP(B7061,'2.1.trackMPD'!$R$7:$R$29,'2.1.trackMPD'!$T$7:$T$29)</f>
        <v>6</v>
      </c>
      <c r="D7061" s="160">
        <v>5000</v>
      </c>
      <c r="E7061" s="160" t="s">
        <v>6394</v>
      </c>
      <c r="F7061" s="160" t="s">
        <v>110</v>
      </c>
      <c r="G7061" s="160" t="s">
        <v>140</v>
      </c>
      <c r="H7061" s="160" t="s">
        <v>6393</v>
      </c>
      <c r="I7061" s="160" cm="1">
        <f t="array" ref="I7061">INDEX('2.1.trackMPD'!L:L/(24*60*60),
       MATCH(1,
             (A7061='2.1.trackMPD'!A:A)*
             (C7061='2.1.trackMPD'!D:D)*
             (D7061/10^6='2.1.trackMPD'!H:H)*
             (E7061='2.1.trackMPD'!F:F),
0))</f>
        <v>0</v>
      </c>
    </row>
    <row r="7062" spans="1:9" x14ac:dyDescent="0.2">
      <c r="A7062" s="160" t="s">
        <v>30</v>
      </c>
      <c r="B7062" s="160" t="s">
        <v>149</v>
      </c>
      <c r="C7062" s="160">
        <f>_xlfn.XLOOKUP(B7062,'2.1.trackMPD'!$R$7:$R$29,'2.1.trackMPD'!$T$7:$T$29)</f>
        <v>6</v>
      </c>
      <c r="D7062" s="160">
        <v>1</v>
      </c>
      <c r="E7062" s="160" t="s">
        <v>6395</v>
      </c>
      <c r="F7062" s="160" t="s">
        <v>110</v>
      </c>
      <c r="G7062" s="160" t="s">
        <v>124</v>
      </c>
      <c r="H7062" s="160" t="s">
        <v>6392</v>
      </c>
      <c r="I7062" s="160" t="e" cm="1">
        <f t="array" ref="I7062">INDEX('2.1.trackMPD'!I:I/(24*60*60),
       MATCH(1,
             (A7062='2.1.trackMPD'!A:A)*
             (C7062='2.1.trackMPD'!D:D)*
             (D7062/10^6='2.1.trackMPD'!H:H)*
             (E7062='2.1.trackMPD'!F:F),
0))</f>
        <v>#N/A</v>
      </c>
    </row>
    <row r="7063" spans="1:9" x14ac:dyDescent="0.2">
      <c r="A7063" s="160" t="s">
        <v>30</v>
      </c>
      <c r="B7063" s="160" t="s">
        <v>149</v>
      </c>
      <c r="C7063" s="160">
        <f>_xlfn.XLOOKUP(B7063,'2.1.trackMPD'!$R$7:$R$29,'2.1.trackMPD'!$T$7:$T$29)</f>
        <v>6</v>
      </c>
      <c r="D7063" s="160">
        <v>1</v>
      </c>
      <c r="E7063" s="160" t="s">
        <v>6395</v>
      </c>
      <c r="F7063" s="160" t="s">
        <v>110</v>
      </c>
      <c r="G7063" s="160" t="s">
        <v>140</v>
      </c>
      <c r="H7063" s="160" t="s">
        <v>6392</v>
      </c>
      <c r="I7063" s="160" t="e" cm="1">
        <f t="array" ref="I7063">INDEX('2.1.trackMPD'!J:J/(24*60*60),
       MATCH(1,
             (A7063='2.1.trackMPD'!A:A)*
             (C7063='2.1.trackMPD'!D:D)*
             (D7063/10^6='2.1.trackMPD'!H:H)*
             (E7063='2.1.trackMPD'!F:F),
0))</f>
        <v>#N/A</v>
      </c>
    </row>
    <row r="7064" spans="1:9" x14ac:dyDescent="0.2">
      <c r="A7064" s="160" t="s">
        <v>30</v>
      </c>
      <c r="B7064" s="160" t="s">
        <v>149</v>
      </c>
      <c r="C7064" s="160">
        <f>_xlfn.XLOOKUP(B7064,'2.1.trackMPD'!$R$7:$R$29,'2.1.trackMPD'!$T$7:$T$29)</f>
        <v>6</v>
      </c>
      <c r="D7064" s="160">
        <v>1</v>
      </c>
      <c r="E7064" s="160" t="s">
        <v>6395</v>
      </c>
      <c r="F7064" s="160" t="s">
        <v>110</v>
      </c>
      <c r="G7064" s="160" t="s">
        <v>124</v>
      </c>
      <c r="H7064" s="160" t="s">
        <v>6393</v>
      </c>
      <c r="I7064" s="160" t="e" cm="1">
        <f t="array" ref="I7064">INDEX('2.1.trackMPD'!K:K/(24*60*60),
       MATCH(1,
             (A7064='2.1.trackMPD'!A:A)*
             (C7064='2.1.trackMPD'!D:D)*
             (D7064/10^6='2.1.trackMPD'!H:H)*
             (E7064='2.1.trackMPD'!F:F),
0))</f>
        <v>#N/A</v>
      </c>
    </row>
    <row r="7065" spans="1:9" x14ac:dyDescent="0.2">
      <c r="A7065" s="160" t="s">
        <v>30</v>
      </c>
      <c r="B7065" s="160" t="s">
        <v>149</v>
      </c>
      <c r="C7065" s="160">
        <f>_xlfn.XLOOKUP(B7065,'2.1.trackMPD'!$R$7:$R$29,'2.1.trackMPD'!$T$7:$T$29)</f>
        <v>6</v>
      </c>
      <c r="D7065" s="160">
        <v>1</v>
      </c>
      <c r="E7065" s="160" t="s">
        <v>6395</v>
      </c>
      <c r="F7065" s="160" t="s">
        <v>110</v>
      </c>
      <c r="G7065" s="160" t="s">
        <v>140</v>
      </c>
      <c r="H7065" s="160" t="s">
        <v>6393</v>
      </c>
      <c r="I7065" s="160" t="e" cm="1">
        <f t="array" ref="I7065">INDEX('2.1.trackMPD'!L:L/(24*60*60),
       MATCH(1,
             (A7065='2.1.trackMPD'!A:A)*
             (C7065='2.1.trackMPD'!D:D)*
             (D7065/10^6='2.1.trackMPD'!H:H)*
             (E7065='2.1.trackMPD'!F:F),
0))</f>
        <v>#N/A</v>
      </c>
    </row>
    <row r="7066" spans="1:9" x14ac:dyDescent="0.2">
      <c r="A7066" s="160" t="s">
        <v>30</v>
      </c>
      <c r="B7066" s="160" t="s">
        <v>149</v>
      </c>
      <c r="C7066" s="160">
        <f>_xlfn.XLOOKUP(B7066,'2.1.trackMPD'!$R$7:$R$29,'2.1.trackMPD'!$T$7:$T$29)</f>
        <v>6</v>
      </c>
      <c r="D7066" s="160">
        <v>10</v>
      </c>
      <c r="E7066" s="160" t="s">
        <v>6395</v>
      </c>
      <c r="F7066" s="160" t="s">
        <v>110</v>
      </c>
      <c r="G7066" s="160" t="s">
        <v>124</v>
      </c>
      <c r="H7066" s="160" t="s">
        <v>6392</v>
      </c>
      <c r="I7066" s="160" t="e" cm="1">
        <f t="array" ref="I7066">INDEX('2.1.trackMPD'!I:I/(24*60*60),
       MATCH(1,
             (A7066='2.1.trackMPD'!A:A)*
             (C7066='2.1.trackMPD'!D:D)*
             (D7066/10^6='2.1.trackMPD'!H:H)*
             (E7066='2.1.trackMPD'!F:F),
0))</f>
        <v>#N/A</v>
      </c>
    </row>
    <row r="7067" spans="1:9" x14ac:dyDescent="0.2">
      <c r="A7067" s="160" t="s">
        <v>30</v>
      </c>
      <c r="B7067" s="160" t="s">
        <v>149</v>
      </c>
      <c r="C7067" s="160">
        <f>_xlfn.XLOOKUP(B7067,'2.1.trackMPD'!$R$7:$R$29,'2.1.trackMPD'!$T$7:$T$29)</f>
        <v>6</v>
      </c>
      <c r="D7067" s="160">
        <v>10</v>
      </c>
      <c r="E7067" s="160" t="s">
        <v>6395</v>
      </c>
      <c r="F7067" s="160" t="s">
        <v>110</v>
      </c>
      <c r="G7067" s="160" t="s">
        <v>140</v>
      </c>
      <c r="H7067" s="160" t="s">
        <v>6392</v>
      </c>
      <c r="I7067" s="160" t="e" cm="1">
        <f t="array" ref="I7067">INDEX('2.1.trackMPD'!J:J/(24*60*60),
       MATCH(1,
             (A7067='2.1.trackMPD'!A:A)*
             (C7067='2.1.trackMPD'!D:D)*
             (D7067/10^6='2.1.trackMPD'!H:H)*
             (E7067='2.1.trackMPD'!F:F),
0))</f>
        <v>#N/A</v>
      </c>
    </row>
    <row r="7068" spans="1:9" x14ac:dyDescent="0.2">
      <c r="A7068" s="160" t="s">
        <v>30</v>
      </c>
      <c r="B7068" s="160" t="s">
        <v>149</v>
      </c>
      <c r="C7068" s="160">
        <f>_xlfn.XLOOKUP(B7068,'2.1.trackMPD'!$R$7:$R$29,'2.1.trackMPD'!$T$7:$T$29)</f>
        <v>6</v>
      </c>
      <c r="D7068" s="160">
        <v>10</v>
      </c>
      <c r="E7068" s="160" t="s">
        <v>6395</v>
      </c>
      <c r="F7068" s="160" t="s">
        <v>110</v>
      </c>
      <c r="G7068" s="160" t="s">
        <v>124</v>
      </c>
      <c r="H7068" s="160" t="s">
        <v>6393</v>
      </c>
      <c r="I7068" s="160" t="e" cm="1">
        <f t="array" ref="I7068">INDEX('2.1.trackMPD'!K:K/(24*60*60),
       MATCH(1,
             (A7068='2.1.trackMPD'!A:A)*
             (C7068='2.1.trackMPD'!D:D)*
             (D7068/10^6='2.1.trackMPD'!H:H)*
             (E7068='2.1.trackMPD'!F:F),
0))</f>
        <v>#N/A</v>
      </c>
    </row>
    <row r="7069" spans="1:9" x14ac:dyDescent="0.2">
      <c r="A7069" s="160" t="s">
        <v>30</v>
      </c>
      <c r="B7069" s="160" t="s">
        <v>149</v>
      </c>
      <c r="C7069" s="160">
        <f>_xlfn.XLOOKUP(B7069,'2.1.trackMPD'!$R$7:$R$29,'2.1.trackMPD'!$T$7:$T$29)</f>
        <v>6</v>
      </c>
      <c r="D7069" s="160">
        <v>10</v>
      </c>
      <c r="E7069" s="160" t="s">
        <v>6395</v>
      </c>
      <c r="F7069" s="160" t="s">
        <v>110</v>
      </c>
      <c r="G7069" s="160" t="s">
        <v>140</v>
      </c>
      <c r="H7069" s="160" t="s">
        <v>6393</v>
      </c>
      <c r="I7069" s="160" t="e" cm="1">
        <f t="array" ref="I7069">INDEX('2.1.trackMPD'!L:L/(24*60*60),
       MATCH(1,
             (A7069='2.1.trackMPD'!A:A)*
             (C7069='2.1.trackMPD'!D:D)*
             (D7069/10^6='2.1.trackMPD'!H:H)*
             (E7069='2.1.trackMPD'!F:F),
0))</f>
        <v>#N/A</v>
      </c>
    </row>
    <row r="7070" spans="1:9" x14ac:dyDescent="0.2">
      <c r="A7070" s="160" t="s">
        <v>30</v>
      </c>
      <c r="B7070" s="160" t="s">
        <v>149</v>
      </c>
      <c r="C7070" s="160">
        <f>_xlfn.XLOOKUP(B7070,'2.1.trackMPD'!$R$7:$R$29,'2.1.trackMPD'!$T$7:$T$29)</f>
        <v>6</v>
      </c>
      <c r="D7070" s="160">
        <v>100</v>
      </c>
      <c r="E7070" s="160" t="s">
        <v>6395</v>
      </c>
      <c r="F7070" s="160" t="s">
        <v>110</v>
      </c>
      <c r="G7070" s="160" t="s">
        <v>124</v>
      </c>
      <c r="H7070" s="160" t="s">
        <v>6392</v>
      </c>
      <c r="I7070" s="160" t="e" cm="1">
        <f t="array" ref="I7070">INDEX('2.1.trackMPD'!I:I/(24*60*60),
       MATCH(1,
             (A7070='2.1.trackMPD'!A:A)*
             (C7070='2.1.trackMPD'!D:D)*
             (D7070/10^6='2.1.trackMPD'!H:H)*
             (E7070='2.1.trackMPD'!F:F),
0))</f>
        <v>#N/A</v>
      </c>
    </row>
    <row r="7071" spans="1:9" x14ac:dyDescent="0.2">
      <c r="A7071" s="160" t="s">
        <v>30</v>
      </c>
      <c r="B7071" s="160" t="s">
        <v>149</v>
      </c>
      <c r="C7071" s="160">
        <f>_xlfn.XLOOKUP(B7071,'2.1.trackMPD'!$R$7:$R$29,'2.1.trackMPD'!$T$7:$T$29)</f>
        <v>6</v>
      </c>
      <c r="D7071" s="160">
        <v>100</v>
      </c>
      <c r="E7071" s="160" t="s">
        <v>6395</v>
      </c>
      <c r="F7071" s="160" t="s">
        <v>110</v>
      </c>
      <c r="G7071" s="160" t="s">
        <v>140</v>
      </c>
      <c r="H7071" s="160" t="s">
        <v>6392</v>
      </c>
      <c r="I7071" s="160" t="e" cm="1">
        <f t="array" ref="I7071">INDEX('2.1.trackMPD'!J:J/(24*60*60),
       MATCH(1,
             (A7071='2.1.trackMPD'!A:A)*
             (C7071='2.1.trackMPD'!D:D)*
             (D7071/10^6='2.1.trackMPD'!H:H)*
             (E7071='2.1.trackMPD'!F:F),
0))</f>
        <v>#N/A</v>
      </c>
    </row>
    <row r="7072" spans="1:9" x14ac:dyDescent="0.2">
      <c r="A7072" s="160" t="s">
        <v>30</v>
      </c>
      <c r="B7072" s="160" t="s">
        <v>149</v>
      </c>
      <c r="C7072" s="160">
        <f>_xlfn.XLOOKUP(B7072,'2.1.trackMPD'!$R$7:$R$29,'2.1.trackMPD'!$T$7:$T$29)</f>
        <v>6</v>
      </c>
      <c r="D7072" s="160">
        <v>100</v>
      </c>
      <c r="E7072" s="160" t="s">
        <v>6395</v>
      </c>
      <c r="F7072" s="160" t="s">
        <v>110</v>
      </c>
      <c r="G7072" s="160" t="s">
        <v>124</v>
      </c>
      <c r="H7072" s="160" t="s">
        <v>6393</v>
      </c>
      <c r="I7072" s="160" t="e" cm="1">
        <f t="array" ref="I7072">INDEX('2.1.trackMPD'!K:K/(24*60*60),
       MATCH(1,
             (A7072='2.1.trackMPD'!A:A)*
             (C7072='2.1.trackMPD'!D:D)*
             (D7072/10^6='2.1.trackMPD'!H:H)*
             (E7072='2.1.trackMPD'!F:F),
0))</f>
        <v>#N/A</v>
      </c>
    </row>
    <row r="7073" spans="1:9" x14ac:dyDescent="0.2">
      <c r="A7073" s="160" t="s">
        <v>30</v>
      </c>
      <c r="B7073" s="160" t="s">
        <v>149</v>
      </c>
      <c r="C7073" s="160">
        <f>_xlfn.XLOOKUP(B7073,'2.1.trackMPD'!$R$7:$R$29,'2.1.trackMPD'!$T$7:$T$29)</f>
        <v>6</v>
      </c>
      <c r="D7073" s="160">
        <v>100</v>
      </c>
      <c r="E7073" s="160" t="s">
        <v>6395</v>
      </c>
      <c r="F7073" s="160" t="s">
        <v>110</v>
      </c>
      <c r="G7073" s="160" t="s">
        <v>140</v>
      </c>
      <c r="H7073" s="160" t="s">
        <v>6393</v>
      </c>
      <c r="I7073" s="160" t="e" cm="1">
        <f t="array" ref="I7073">INDEX('2.1.trackMPD'!L:L/(24*60*60),
       MATCH(1,
             (A7073='2.1.trackMPD'!A:A)*
             (C7073='2.1.trackMPD'!D:D)*
             (D7073/10^6='2.1.trackMPD'!H:H)*
             (E7073='2.1.trackMPD'!F:F),
0))</f>
        <v>#N/A</v>
      </c>
    </row>
    <row r="7074" spans="1:9" x14ac:dyDescent="0.2">
      <c r="A7074" s="160" t="s">
        <v>30</v>
      </c>
      <c r="B7074" s="160" t="s">
        <v>150</v>
      </c>
      <c r="C7074" s="160">
        <f>_xlfn.XLOOKUP(B7074,'2.1.trackMPD'!$R$7:$R$29,'2.1.trackMPD'!$T$7:$T$29)</f>
        <v>6</v>
      </c>
      <c r="D7074" s="160">
        <v>1</v>
      </c>
      <c r="E7074" s="160" t="s">
        <v>6390</v>
      </c>
      <c r="F7074" s="160" t="s">
        <v>110</v>
      </c>
      <c r="G7074" s="160" t="s">
        <v>124</v>
      </c>
      <c r="H7074" s="160" t="s">
        <v>6392</v>
      </c>
      <c r="I7074" s="160" cm="1">
        <f t="array" ref="I7074">INDEX('2.1.trackMPD'!I:I/(24*60*60),
       MATCH(1,
             (A7074='2.1.trackMPD'!A:A)*
             (C7074='2.1.trackMPD'!D:D)*
             (D7074/10^6='2.1.trackMPD'!H:H)*
             (E7074='2.1.trackMPD'!F:F),
0))</f>
        <v>4.9964811342592585E-7</v>
      </c>
    </row>
    <row r="7075" spans="1:9" x14ac:dyDescent="0.2">
      <c r="A7075" s="160" t="s">
        <v>30</v>
      </c>
      <c r="B7075" s="160" t="s">
        <v>150</v>
      </c>
      <c r="C7075" s="160">
        <f>_xlfn.XLOOKUP(B7075,'2.1.trackMPD'!$R$7:$R$29,'2.1.trackMPD'!$T$7:$T$29)</f>
        <v>6</v>
      </c>
      <c r="D7075" s="160">
        <v>1</v>
      </c>
      <c r="E7075" s="160" t="s">
        <v>6390</v>
      </c>
      <c r="F7075" s="160" t="s">
        <v>110</v>
      </c>
      <c r="G7075" s="160" t="s">
        <v>140</v>
      </c>
      <c r="H7075" s="160" t="s">
        <v>6392</v>
      </c>
      <c r="I7075" s="160" cm="1">
        <f t="array" ref="I7075">INDEX('2.1.trackMPD'!J:J/(24*60*60),
       MATCH(1,
             (A7075='2.1.trackMPD'!A:A)*
             (C7075='2.1.trackMPD'!D:D)*
             (D7075/10^6='2.1.trackMPD'!H:H)*
             (E7075='2.1.trackMPD'!F:F),
0))</f>
        <v>1.023820386574074E-5</v>
      </c>
    </row>
    <row r="7076" spans="1:9" x14ac:dyDescent="0.2">
      <c r="A7076" s="160" t="s">
        <v>30</v>
      </c>
      <c r="B7076" s="160" t="s">
        <v>150</v>
      </c>
      <c r="C7076" s="160">
        <f>_xlfn.XLOOKUP(B7076,'2.1.trackMPD'!$R$7:$R$29,'2.1.trackMPD'!$T$7:$T$29)</f>
        <v>6</v>
      </c>
      <c r="D7076" s="160">
        <v>1</v>
      </c>
      <c r="E7076" s="160" t="s">
        <v>6390</v>
      </c>
      <c r="F7076" s="160" t="s">
        <v>110</v>
      </c>
      <c r="G7076" s="160" t="s">
        <v>124</v>
      </c>
      <c r="H7076" s="160" t="s">
        <v>6393</v>
      </c>
      <c r="I7076" s="160" cm="1">
        <f t="array" ref="I7076">INDEX('2.1.trackMPD'!K:K/(24*60*60),
       MATCH(1,
             (A7076='2.1.trackMPD'!A:A)*
             (C7076='2.1.trackMPD'!D:D)*
             (D7076/10^6='2.1.trackMPD'!H:H)*
             (E7076='2.1.trackMPD'!F:F),
0))</f>
        <v>1.9038915509259259E-7</v>
      </c>
    </row>
    <row r="7077" spans="1:9" x14ac:dyDescent="0.2">
      <c r="A7077" s="160" t="s">
        <v>30</v>
      </c>
      <c r="B7077" s="160" t="s">
        <v>150</v>
      </c>
      <c r="C7077" s="160">
        <f>_xlfn.XLOOKUP(B7077,'2.1.trackMPD'!$R$7:$R$29,'2.1.trackMPD'!$T$7:$T$29)</f>
        <v>6</v>
      </c>
      <c r="D7077" s="160">
        <v>1</v>
      </c>
      <c r="E7077" s="160" t="s">
        <v>6390</v>
      </c>
      <c r="F7077" s="160" t="s">
        <v>110</v>
      </c>
      <c r="G7077" s="160" t="s">
        <v>140</v>
      </c>
      <c r="H7077" s="160" t="s">
        <v>6393</v>
      </c>
      <c r="I7077" s="160" cm="1">
        <f t="array" ref="I7077">INDEX('2.1.trackMPD'!L:L/(24*60*60),
       MATCH(1,
             (A7077='2.1.trackMPD'!A:A)*
             (C7077='2.1.trackMPD'!D:D)*
             (D7077/10^6='2.1.trackMPD'!H:H)*
             (E7077='2.1.trackMPD'!F:F),
0))</f>
        <v>2.7286724537037039E-7</v>
      </c>
    </row>
    <row r="7078" spans="1:9" x14ac:dyDescent="0.2">
      <c r="A7078" s="160" t="s">
        <v>30</v>
      </c>
      <c r="B7078" s="160" t="s">
        <v>150</v>
      </c>
      <c r="C7078" s="160">
        <f>_xlfn.XLOOKUP(B7078,'2.1.trackMPD'!$R$7:$R$29,'2.1.trackMPD'!$T$7:$T$29)</f>
        <v>6</v>
      </c>
      <c r="D7078" s="160">
        <v>10</v>
      </c>
      <c r="E7078" s="160" t="s">
        <v>6390</v>
      </c>
      <c r="F7078" s="160" t="s">
        <v>110</v>
      </c>
      <c r="G7078" s="160" t="s">
        <v>124</v>
      </c>
      <c r="H7078" s="160" t="s">
        <v>6392</v>
      </c>
      <c r="I7078" s="160" cm="1">
        <f t="array" ref="I7078">INDEX('2.1.trackMPD'!I:I/(24*60*60),
       MATCH(1,
             (A7078='2.1.trackMPD'!A:A)*
             (C7078='2.1.trackMPD'!D:D)*
             (D7078/10^6='2.1.trackMPD'!H:H)*
             (E7078='2.1.trackMPD'!F:F),
0))</f>
        <v>2.7210218981481485E-6</v>
      </c>
    </row>
    <row r="7079" spans="1:9" x14ac:dyDescent="0.2">
      <c r="A7079" s="160" t="s">
        <v>30</v>
      </c>
      <c r="B7079" s="160" t="s">
        <v>150</v>
      </c>
      <c r="C7079" s="160">
        <f>_xlfn.XLOOKUP(B7079,'2.1.trackMPD'!$R$7:$R$29,'2.1.trackMPD'!$T$7:$T$29)</f>
        <v>6</v>
      </c>
      <c r="D7079" s="160">
        <v>10</v>
      </c>
      <c r="E7079" s="160" t="s">
        <v>6390</v>
      </c>
      <c r="F7079" s="160" t="s">
        <v>110</v>
      </c>
      <c r="G7079" s="160" t="s">
        <v>140</v>
      </c>
      <c r="H7079" s="160" t="s">
        <v>6392</v>
      </c>
      <c r="I7079" s="160" cm="1">
        <f t="array" ref="I7079">INDEX('2.1.trackMPD'!J:J/(24*60*60),
       MATCH(1,
             (A7079='2.1.trackMPD'!A:A)*
             (C7079='2.1.trackMPD'!D:D)*
             (D7079/10^6='2.1.trackMPD'!H:H)*
             (E7079='2.1.trackMPD'!F:F),
0))</f>
        <v>1.5877855567129629E-5</v>
      </c>
    </row>
    <row r="7080" spans="1:9" x14ac:dyDescent="0.2">
      <c r="A7080" s="160" t="s">
        <v>30</v>
      </c>
      <c r="B7080" s="160" t="s">
        <v>150</v>
      </c>
      <c r="C7080" s="160">
        <f>_xlfn.XLOOKUP(B7080,'2.1.trackMPD'!$R$7:$R$29,'2.1.trackMPD'!$T$7:$T$29)</f>
        <v>6</v>
      </c>
      <c r="D7080" s="160">
        <v>10</v>
      </c>
      <c r="E7080" s="160" t="s">
        <v>6390</v>
      </c>
      <c r="F7080" s="160" t="s">
        <v>110</v>
      </c>
      <c r="G7080" s="160" t="s">
        <v>124</v>
      </c>
      <c r="H7080" s="160" t="s">
        <v>6393</v>
      </c>
      <c r="I7080" s="160" cm="1">
        <f t="array" ref="I7080">INDEX('2.1.trackMPD'!K:K/(24*60*60),
       MATCH(1,
             (A7080='2.1.trackMPD'!A:A)*
             (C7080='2.1.trackMPD'!D:D)*
             (D7080/10^6='2.1.trackMPD'!H:H)*
             (E7080='2.1.trackMPD'!F:F),
0))</f>
        <v>1.361655775462963E-6</v>
      </c>
    </row>
    <row r="7081" spans="1:9" x14ac:dyDescent="0.2">
      <c r="A7081" s="160" t="s">
        <v>30</v>
      </c>
      <c r="B7081" s="160" t="s">
        <v>150</v>
      </c>
      <c r="C7081" s="160">
        <f>_xlfn.XLOOKUP(B7081,'2.1.trackMPD'!$R$7:$R$29,'2.1.trackMPD'!$T$7:$T$29)</f>
        <v>6</v>
      </c>
      <c r="D7081" s="160">
        <v>10</v>
      </c>
      <c r="E7081" s="160" t="s">
        <v>6390</v>
      </c>
      <c r="F7081" s="160" t="s">
        <v>110</v>
      </c>
      <c r="G7081" s="160" t="s">
        <v>140</v>
      </c>
      <c r="H7081" s="160" t="s">
        <v>6393</v>
      </c>
      <c r="I7081" s="160" cm="1">
        <f t="array" ref="I7081">INDEX('2.1.trackMPD'!L:L/(24*60*60),
       MATCH(1,
             (A7081='2.1.trackMPD'!A:A)*
             (C7081='2.1.trackMPD'!D:D)*
             (D7081/10^6='2.1.trackMPD'!H:H)*
             (E7081='2.1.trackMPD'!F:F),
0))</f>
        <v>3.0067909722222224E-7</v>
      </c>
    </row>
    <row r="7082" spans="1:9" x14ac:dyDescent="0.2">
      <c r="A7082" s="160" t="s">
        <v>30</v>
      </c>
      <c r="B7082" s="160" t="s">
        <v>150</v>
      </c>
      <c r="C7082" s="160">
        <f>_xlfn.XLOOKUP(B7082,'2.1.trackMPD'!$R$7:$R$29,'2.1.trackMPD'!$T$7:$T$29)</f>
        <v>6</v>
      </c>
      <c r="D7082" s="160">
        <v>100</v>
      </c>
      <c r="E7082" s="160" t="s">
        <v>6390</v>
      </c>
      <c r="F7082" s="160" t="s">
        <v>110</v>
      </c>
      <c r="G7082" s="160" t="s">
        <v>124</v>
      </c>
      <c r="H7082" s="160" t="s">
        <v>6392</v>
      </c>
      <c r="I7082" s="160" cm="1">
        <f t="array" ref="I7082">INDEX('2.1.trackMPD'!I:I/(24*60*60),
       MATCH(1,
             (A7082='2.1.trackMPD'!A:A)*
             (C7082='2.1.trackMPD'!D:D)*
             (D7082/10^6='2.1.trackMPD'!H:H)*
             (E7082='2.1.trackMPD'!F:F),
0))</f>
        <v>2.8827486377314814E-3</v>
      </c>
    </row>
    <row r="7083" spans="1:9" x14ac:dyDescent="0.2">
      <c r="A7083" s="160" t="s">
        <v>30</v>
      </c>
      <c r="B7083" s="160" t="s">
        <v>150</v>
      </c>
      <c r="C7083" s="160">
        <f>_xlfn.XLOOKUP(B7083,'2.1.trackMPD'!$R$7:$R$29,'2.1.trackMPD'!$T$7:$T$29)</f>
        <v>6</v>
      </c>
      <c r="D7083" s="160">
        <v>100</v>
      </c>
      <c r="E7083" s="160" t="s">
        <v>6390</v>
      </c>
      <c r="F7083" s="160" t="s">
        <v>110</v>
      </c>
      <c r="G7083" s="160" t="s">
        <v>140</v>
      </c>
      <c r="H7083" s="160" t="s">
        <v>6392</v>
      </c>
      <c r="I7083" s="160" cm="1">
        <f t="array" ref="I7083">INDEX('2.1.trackMPD'!J:J/(24*60*60),
       MATCH(1,
             (A7083='2.1.trackMPD'!A:A)*
             (C7083='2.1.trackMPD'!D:D)*
             (D7083/10^6='2.1.trackMPD'!H:H)*
             (E7083='2.1.trackMPD'!F:F),
0))</f>
        <v>1.6078842916666667E-3</v>
      </c>
    </row>
    <row r="7084" spans="1:9" x14ac:dyDescent="0.2">
      <c r="A7084" s="160" t="s">
        <v>30</v>
      </c>
      <c r="B7084" s="160" t="s">
        <v>150</v>
      </c>
      <c r="C7084" s="160">
        <f>_xlfn.XLOOKUP(B7084,'2.1.trackMPD'!$R$7:$R$29,'2.1.trackMPD'!$T$7:$T$29)</f>
        <v>6</v>
      </c>
      <c r="D7084" s="160">
        <v>100</v>
      </c>
      <c r="E7084" s="160" t="s">
        <v>6390</v>
      </c>
      <c r="F7084" s="160" t="s">
        <v>110</v>
      </c>
      <c r="G7084" s="160" t="s">
        <v>124</v>
      </c>
      <c r="H7084" s="160" t="s">
        <v>6393</v>
      </c>
      <c r="I7084" s="160" cm="1">
        <f t="array" ref="I7084">INDEX('2.1.trackMPD'!K:K/(24*60*60),
       MATCH(1,
             (A7084='2.1.trackMPD'!A:A)*
             (C7084='2.1.trackMPD'!D:D)*
             (D7084/10^6='2.1.trackMPD'!H:H)*
             (E7084='2.1.trackMPD'!F:F),
0))</f>
        <v>0</v>
      </c>
    </row>
    <row r="7085" spans="1:9" x14ac:dyDescent="0.2">
      <c r="A7085" s="160" t="s">
        <v>30</v>
      </c>
      <c r="B7085" s="160" t="s">
        <v>150</v>
      </c>
      <c r="C7085" s="160">
        <f>_xlfn.XLOOKUP(B7085,'2.1.trackMPD'!$R$7:$R$29,'2.1.trackMPD'!$T$7:$T$29)</f>
        <v>6</v>
      </c>
      <c r="D7085" s="160">
        <v>100</v>
      </c>
      <c r="E7085" s="160" t="s">
        <v>6390</v>
      </c>
      <c r="F7085" s="160" t="s">
        <v>110</v>
      </c>
      <c r="G7085" s="160" t="s">
        <v>140</v>
      </c>
      <c r="H7085" s="160" t="s">
        <v>6393</v>
      </c>
      <c r="I7085" s="160" cm="1">
        <f t="array" ref="I7085">INDEX('2.1.trackMPD'!L:L/(24*60*60),
       MATCH(1,
             (A7085='2.1.trackMPD'!A:A)*
             (C7085='2.1.trackMPD'!D:D)*
             (D7085/10^6='2.1.trackMPD'!H:H)*
             (E7085='2.1.trackMPD'!F:F),
0))</f>
        <v>0</v>
      </c>
    </row>
    <row r="7086" spans="1:9" x14ac:dyDescent="0.2">
      <c r="A7086" s="160" t="s">
        <v>30</v>
      </c>
      <c r="B7086" s="160" t="s">
        <v>150</v>
      </c>
      <c r="C7086" s="160">
        <f>_xlfn.XLOOKUP(B7086,'2.1.trackMPD'!$R$7:$R$29,'2.1.trackMPD'!$T$7:$T$29)</f>
        <v>6</v>
      </c>
      <c r="D7086" s="160">
        <v>1000</v>
      </c>
      <c r="E7086" s="160" t="s">
        <v>6390</v>
      </c>
      <c r="F7086" s="160" t="s">
        <v>110</v>
      </c>
      <c r="G7086" s="160" t="s">
        <v>124</v>
      </c>
      <c r="H7086" s="160" t="s">
        <v>6392</v>
      </c>
      <c r="I7086" s="160" cm="1">
        <f t="array" ref="I7086">INDEX('2.1.trackMPD'!I:I/(24*60*60),
       MATCH(1,
             (A7086='2.1.trackMPD'!A:A)*
             (C7086='2.1.trackMPD'!D:D)*
             (D7086/10^6='2.1.trackMPD'!H:H)*
             (E7086='2.1.trackMPD'!F:F),
0))</f>
        <v>3.7698223321759259</v>
      </c>
    </row>
    <row r="7087" spans="1:9" x14ac:dyDescent="0.2">
      <c r="A7087" s="160" t="s">
        <v>30</v>
      </c>
      <c r="B7087" s="160" t="s">
        <v>150</v>
      </c>
      <c r="C7087" s="160">
        <f>_xlfn.XLOOKUP(B7087,'2.1.trackMPD'!$R$7:$R$29,'2.1.trackMPD'!$T$7:$T$29)</f>
        <v>6</v>
      </c>
      <c r="D7087" s="160">
        <v>1000</v>
      </c>
      <c r="E7087" s="160" t="s">
        <v>6390</v>
      </c>
      <c r="F7087" s="160" t="s">
        <v>110</v>
      </c>
      <c r="G7087" s="160" t="s">
        <v>140</v>
      </c>
      <c r="H7087" s="160" t="s">
        <v>6392</v>
      </c>
      <c r="I7087" s="160" cm="1">
        <f t="array" ref="I7087">INDEX('2.1.trackMPD'!J:J/(24*60*60),
       MATCH(1,
             (A7087='2.1.trackMPD'!A:A)*
             (C7087='2.1.trackMPD'!D:D)*
             (D7087/10^6='2.1.trackMPD'!H:H)*
             (E7087='2.1.trackMPD'!F:F),
0))</f>
        <v>5.9228616747685189E-2</v>
      </c>
    </row>
    <row r="7088" spans="1:9" x14ac:dyDescent="0.2">
      <c r="A7088" s="160" t="s">
        <v>30</v>
      </c>
      <c r="B7088" s="160" t="s">
        <v>150</v>
      </c>
      <c r="C7088" s="160">
        <f>_xlfn.XLOOKUP(B7088,'2.1.trackMPD'!$R$7:$R$29,'2.1.trackMPD'!$T$7:$T$29)</f>
        <v>6</v>
      </c>
      <c r="D7088" s="160">
        <v>1000</v>
      </c>
      <c r="E7088" s="160" t="s">
        <v>6390</v>
      </c>
      <c r="F7088" s="160" t="s">
        <v>110</v>
      </c>
      <c r="G7088" s="160" t="s">
        <v>124</v>
      </c>
      <c r="H7088" s="160" t="s">
        <v>6393</v>
      </c>
      <c r="I7088" s="160" cm="1">
        <f t="array" ref="I7088">INDEX('2.1.trackMPD'!K:K/(24*60*60),
       MATCH(1,
             (A7088='2.1.trackMPD'!A:A)*
             (C7088='2.1.trackMPD'!D:D)*
             (D7088/10^6='2.1.trackMPD'!H:H)*
             (E7088='2.1.trackMPD'!F:F),
0))</f>
        <v>0</v>
      </c>
    </row>
    <row r="7089" spans="1:9" x14ac:dyDescent="0.2">
      <c r="A7089" s="160" t="s">
        <v>30</v>
      </c>
      <c r="B7089" s="160" t="s">
        <v>150</v>
      </c>
      <c r="C7089" s="160">
        <f>_xlfn.XLOOKUP(B7089,'2.1.trackMPD'!$R$7:$R$29,'2.1.trackMPD'!$T$7:$T$29)</f>
        <v>6</v>
      </c>
      <c r="D7089" s="160">
        <v>1000</v>
      </c>
      <c r="E7089" s="160" t="s">
        <v>6390</v>
      </c>
      <c r="F7089" s="160" t="s">
        <v>110</v>
      </c>
      <c r="G7089" s="160" t="s">
        <v>140</v>
      </c>
      <c r="H7089" s="160" t="s">
        <v>6393</v>
      </c>
      <c r="I7089" s="160" cm="1">
        <f t="array" ref="I7089">INDEX('2.1.trackMPD'!L:L/(24*60*60),
       MATCH(1,
             (A7089='2.1.trackMPD'!A:A)*
             (C7089='2.1.trackMPD'!D:D)*
             (D7089/10^6='2.1.trackMPD'!H:H)*
             (E7089='2.1.trackMPD'!F:F),
0))</f>
        <v>0</v>
      </c>
    </row>
    <row r="7090" spans="1:9" x14ac:dyDescent="0.2">
      <c r="A7090" s="160" t="s">
        <v>30</v>
      </c>
      <c r="B7090" s="160" t="s">
        <v>150</v>
      </c>
      <c r="C7090" s="160">
        <f>_xlfn.XLOOKUP(B7090,'2.1.trackMPD'!$R$7:$R$29,'2.1.trackMPD'!$T$7:$T$29)</f>
        <v>6</v>
      </c>
      <c r="D7090" s="160">
        <v>5000</v>
      </c>
      <c r="E7090" s="160" t="s">
        <v>6390</v>
      </c>
      <c r="F7090" s="160" t="s">
        <v>110</v>
      </c>
      <c r="G7090" s="160" t="s">
        <v>124</v>
      </c>
      <c r="H7090" s="160" t="s">
        <v>6392</v>
      </c>
      <c r="I7090" s="160" cm="1">
        <f t="array" ref="I7090">INDEX('2.1.trackMPD'!I:I/(24*60*60),
       MATCH(1,
             (A7090='2.1.trackMPD'!A:A)*
             (C7090='2.1.trackMPD'!D:D)*
             (D7090/10^6='2.1.trackMPD'!H:H)*
             (E7090='2.1.trackMPD'!F:F),
0))</f>
        <v>58.271851724537036</v>
      </c>
    </row>
    <row r="7091" spans="1:9" x14ac:dyDescent="0.2">
      <c r="A7091" s="160" t="s">
        <v>30</v>
      </c>
      <c r="B7091" s="160" t="s">
        <v>150</v>
      </c>
      <c r="C7091" s="160">
        <f>_xlfn.XLOOKUP(B7091,'2.1.trackMPD'!$R$7:$R$29,'2.1.trackMPD'!$T$7:$T$29)</f>
        <v>6</v>
      </c>
      <c r="D7091" s="160">
        <v>5000</v>
      </c>
      <c r="E7091" s="160" t="s">
        <v>6390</v>
      </c>
      <c r="F7091" s="160" t="s">
        <v>110</v>
      </c>
      <c r="G7091" s="160" t="s">
        <v>140</v>
      </c>
      <c r="H7091" s="160" t="s">
        <v>6392</v>
      </c>
      <c r="I7091" s="160" cm="1">
        <f t="array" ref="I7091">INDEX('2.1.trackMPD'!J:J/(24*60*60),
       MATCH(1,
             (A7091='2.1.trackMPD'!A:A)*
             (C7091='2.1.trackMPD'!D:D)*
             (D7091/10^6='2.1.trackMPD'!H:H)*
             (E7091='2.1.trackMPD'!F:F),
0))</f>
        <v>0.2328630119212963</v>
      </c>
    </row>
    <row r="7092" spans="1:9" x14ac:dyDescent="0.2">
      <c r="A7092" s="160" t="s">
        <v>30</v>
      </c>
      <c r="B7092" s="160" t="s">
        <v>150</v>
      </c>
      <c r="C7092" s="160">
        <f>_xlfn.XLOOKUP(B7092,'2.1.trackMPD'!$R$7:$R$29,'2.1.trackMPD'!$T$7:$T$29)</f>
        <v>6</v>
      </c>
      <c r="D7092" s="160">
        <v>5000</v>
      </c>
      <c r="E7092" s="160" t="s">
        <v>6390</v>
      </c>
      <c r="F7092" s="160" t="s">
        <v>110</v>
      </c>
      <c r="G7092" s="160" t="s">
        <v>124</v>
      </c>
      <c r="H7092" s="160" t="s">
        <v>6393</v>
      </c>
      <c r="I7092" s="160" cm="1">
        <f t="array" ref="I7092">INDEX('2.1.trackMPD'!K:K/(24*60*60),
       MATCH(1,
             (A7092='2.1.trackMPD'!A:A)*
             (C7092='2.1.trackMPD'!D:D)*
             (D7092/10^6='2.1.trackMPD'!H:H)*
             (E7092='2.1.trackMPD'!F:F),
0))</f>
        <v>0</v>
      </c>
    </row>
    <row r="7093" spans="1:9" x14ac:dyDescent="0.2">
      <c r="A7093" s="160" t="s">
        <v>30</v>
      </c>
      <c r="B7093" s="160" t="s">
        <v>150</v>
      </c>
      <c r="C7093" s="160">
        <f>_xlfn.XLOOKUP(B7093,'2.1.trackMPD'!$R$7:$R$29,'2.1.trackMPD'!$T$7:$T$29)</f>
        <v>6</v>
      </c>
      <c r="D7093" s="160">
        <v>5000</v>
      </c>
      <c r="E7093" s="160" t="s">
        <v>6390</v>
      </c>
      <c r="F7093" s="160" t="s">
        <v>110</v>
      </c>
      <c r="G7093" s="160" t="s">
        <v>140</v>
      </c>
      <c r="H7093" s="160" t="s">
        <v>6393</v>
      </c>
      <c r="I7093" s="160" cm="1">
        <f t="array" ref="I7093">INDEX('2.1.trackMPD'!L:L/(24*60*60),
       MATCH(1,
             (A7093='2.1.trackMPD'!A:A)*
             (C7093='2.1.trackMPD'!D:D)*
             (D7093/10^6='2.1.trackMPD'!H:H)*
             (E7093='2.1.trackMPD'!F:F),
0))</f>
        <v>0</v>
      </c>
    </row>
    <row r="7094" spans="1:9" x14ac:dyDescent="0.2">
      <c r="A7094" s="160" t="s">
        <v>30</v>
      </c>
      <c r="B7094" s="160" t="s">
        <v>150</v>
      </c>
      <c r="C7094" s="160">
        <f>_xlfn.XLOOKUP(B7094,'2.1.trackMPD'!$R$7:$R$29,'2.1.trackMPD'!$T$7:$T$29)</f>
        <v>6</v>
      </c>
      <c r="D7094" s="160">
        <v>1</v>
      </c>
      <c r="E7094" s="160" t="s">
        <v>6394</v>
      </c>
      <c r="F7094" s="160" t="s">
        <v>110</v>
      </c>
      <c r="G7094" s="160" t="s">
        <v>124</v>
      </c>
      <c r="H7094" s="160" t="s">
        <v>6392</v>
      </c>
      <c r="I7094" s="160" cm="1">
        <f t="array" ref="I7094">INDEX('2.1.trackMPD'!I:I/(24*60*60),
       MATCH(1,
             (A7094='2.1.trackMPD'!A:A)*
             (C7094='2.1.trackMPD'!D:D)*
             (D7094/10^6='2.1.trackMPD'!H:H)*
             (E7094='2.1.trackMPD'!F:F),
0))</f>
        <v>6.0159310185185188E-7</v>
      </c>
    </row>
    <row r="7095" spans="1:9" x14ac:dyDescent="0.2">
      <c r="A7095" s="160" t="s">
        <v>30</v>
      </c>
      <c r="B7095" s="160" t="s">
        <v>150</v>
      </c>
      <c r="C7095" s="160">
        <f>_xlfn.XLOOKUP(B7095,'2.1.trackMPD'!$R$7:$R$29,'2.1.trackMPD'!$T$7:$T$29)</f>
        <v>6</v>
      </c>
      <c r="D7095" s="160">
        <v>1</v>
      </c>
      <c r="E7095" s="160" t="s">
        <v>6394</v>
      </c>
      <c r="F7095" s="160" t="s">
        <v>110</v>
      </c>
      <c r="G7095" s="160" t="s">
        <v>140</v>
      </c>
      <c r="H7095" s="160" t="s">
        <v>6392</v>
      </c>
      <c r="I7095" s="160" cm="1">
        <f t="array" ref="I7095">INDEX('2.1.trackMPD'!J:J/(24*60*60),
       MATCH(1,
             (A7095='2.1.trackMPD'!A:A)*
             (C7095='2.1.trackMPD'!D:D)*
             (D7095/10^6='2.1.trackMPD'!H:H)*
             (E7095='2.1.trackMPD'!F:F),
0))</f>
        <v>9.2396482407407414E-6</v>
      </c>
    </row>
    <row r="7096" spans="1:9" x14ac:dyDescent="0.2">
      <c r="A7096" s="160" t="s">
        <v>30</v>
      </c>
      <c r="B7096" s="160" t="s">
        <v>150</v>
      </c>
      <c r="C7096" s="160">
        <f>_xlfn.XLOOKUP(B7096,'2.1.trackMPD'!$R$7:$R$29,'2.1.trackMPD'!$T$7:$T$29)</f>
        <v>6</v>
      </c>
      <c r="D7096" s="160">
        <v>1</v>
      </c>
      <c r="E7096" s="160" t="s">
        <v>6394</v>
      </c>
      <c r="F7096" s="160" t="s">
        <v>110</v>
      </c>
      <c r="G7096" s="160" t="s">
        <v>124</v>
      </c>
      <c r="H7096" s="160" t="s">
        <v>6393</v>
      </c>
      <c r="I7096" s="160" cm="1">
        <f t="array" ref="I7096">INDEX('2.1.trackMPD'!K:K/(24*60*60),
       MATCH(1,
             (A7096='2.1.trackMPD'!A:A)*
             (C7096='2.1.trackMPD'!D:D)*
             (D7096/10^6='2.1.trackMPD'!H:H)*
             (E7096='2.1.trackMPD'!F:F),
0))</f>
        <v>3.5438356481481482E-7</v>
      </c>
    </row>
    <row r="7097" spans="1:9" x14ac:dyDescent="0.2">
      <c r="A7097" s="160" t="s">
        <v>30</v>
      </c>
      <c r="B7097" s="160" t="s">
        <v>150</v>
      </c>
      <c r="C7097" s="160">
        <f>_xlfn.XLOOKUP(B7097,'2.1.trackMPD'!$R$7:$R$29,'2.1.trackMPD'!$T$7:$T$29)</f>
        <v>6</v>
      </c>
      <c r="D7097" s="160">
        <v>1</v>
      </c>
      <c r="E7097" s="160" t="s">
        <v>6394</v>
      </c>
      <c r="F7097" s="160" t="s">
        <v>110</v>
      </c>
      <c r="G7097" s="160" t="s">
        <v>140</v>
      </c>
      <c r="H7097" s="160" t="s">
        <v>6393</v>
      </c>
      <c r="I7097" s="160" cm="1">
        <f t="array" ref="I7097">INDEX('2.1.trackMPD'!L:L/(24*60*60),
       MATCH(1,
             (A7097='2.1.trackMPD'!A:A)*
             (C7097='2.1.trackMPD'!D:D)*
             (D7097/10^6='2.1.trackMPD'!H:H)*
             (E7097='2.1.trackMPD'!F:F),
0))</f>
        <v>1.8518518518518519E-6</v>
      </c>
    </row>
    <row r="7098" spans="1:9" x14ac:dyDescent="0.2">
      <c r="A7098" s="160" t="s">
        <v>30</v>
      </c>
      <c r="B7098" s="160" t="s">
        <v>150</v>
      </c>
      <c r="C7098" s="160">
        <f>_xlfn.XLOOKUP(B7098,'2.1.trackMPD'!$R$7:$R$29,'2.1.trackMPD'!$T$7:$T$29)</f>
        <v>6</v>
      </c>
      <c r="D7098" s="160">
        <v>10</v>
      </c>
      <c r="E7098" s="160" t="s">
        <v>6394</v>
      </c>
      <c r="F7098" s="160" t="s">
        <v>110</v>
      </c>
      <c r="G7098" s="160" t="s">
        <v>124</v>
      </c>
      <c r="H7098" s="160" t="s">
        <v>6392</v>
      </c>
      <c r="I7098" s="160" cm="1">
        <f t="array" ref="I7098">INDEX('2.1.trackMPD'!I:I/(24*60*60),
       MATCH(1,
             (A7098='2.1.trackMPD'!A:A)*
             (C7098='2.1.trackMPD'!D:D)*
             (D7098/10^6='2.1.trackMPD'!H:H)*
             (E7098='2.1.trackMPD'!F:F),
0))</f>
        <v>1.3299796111111112E-5</v>
      </c>
    </row>
    <row r="7099" spans="1:9" x14ac:dyDescent="0.2">
      <c r="A7099" s="160" t="s">
        <v>30</v>
      </c>
      <c r="B7099" s="160" t="s">
        <v>150</v>
      </c>
      <c r="C7099" s="160">
        <f>_xlfn.XLOOKUP(B7099,'2.1.trackMPD'!$R$7:$R$29,'2.1.trackMPD'!$T$7:$T$29)</f>
        <v>6</v>
      </c>
      <c r="D7099" s="160">
        <v>10</v>
      </c>
      <c r="E7099" s="160" t="s">
        <v>6394</v>
      </c>
      <c r="F7099" s="160" t="s">
        <v>110</v>
      </c>
      <c r="G7099" s="160" t="s">
        <v>140</v>
      </c>
      <c r="H7099" s="160" t="s">
        <v>6392</v>
      </c>
      <c r="I7099" s="160" cm="1">
        <f t="array" ref="I7099">INDEX('2.1.trackMPD'!J:J/(24*60*60),
       MATCH(1,
             (A7099='2.1.trackMPD'!A:A)*
             (C7099='2.1.trackMPD'!D:D)*
             (D7099/10^6='2.1.trackMPD'!H:H)*
             (E7099='2.1.trackMPD'!F:F),
0))</f>
        <v>5.5052842002314816E-5</v>
      </c>
    </row>
    <row r="7100" spans="1:9" x14ac:dyDescent="0.2">
      <c r="A7100" s="160" t="s">
        <v>30</v>
      </c>
      <c r="B7100" s="160" t="s">
        <v>150</v>
      </c>
      <c r="C7100" s="160">
        <f>_xlfn.XLOOKUP(B7100,'2.1.trackMPD'!$R$7:$R$29,'2.1.trackMPD'!$T$7:$T$29)</f>
        <v>6</v>
      </c>
      <c r="D7100" s="160">
        <v>10</v>
      </c>
      <c r="E7100" s="160" t="s">
        <v>6394</v>
      </c>
      <c r="F7100" s="160" t="s">
        <v>110</v>
      </c>
      <c r="G7100" s="160" t="s">
        <v>124</v>
      </c>
      <c r="H7100" s="160" t="s">
        <v>6393</v>
      </c>
      <c r="I7100" s="160" cm="1">
        <f t="array" ref="I7100">INDEX('2.1.trackMPD'!K:K/(24*60*60),
       MATCH(1,
             (A7100='2.1.trackMPD'!A:A)*
             (C7100='2.1.trackMPD'!D:D)*
             (D7100/10^6='2.1.trackMPD'!H:H)*
             (E7100='2.1.trackMPD'!F:F),
0))</f>
        <v>0</v>
      </c>
    </row>
    <row r="7101" spans="1:9" x14ac:dyDescent="0.2">
      <c r="A7101" s="160" t="s">
        <v>30</v>
      </c>
      <c r="B7101" s="160" t="s">
        <v>150</v>
      </c>
      <c r="C7101" s="160">
        <f>_xlfn.XLOOKUP(B7101,'2.1.trackMPD'!$R$7:$R$29,'2.1.trackMPD'!$T$7:$T$29)</f>
        <v>6</v>
      </c>
      <c r="D7101" s="160">
        <v>10</v>
      </c>
      <c r="E7101" s="160" t="s">
        <v>6394</v>
      </c>
      <c r="F7101" s="160" t="s">
        <v>110</v>
      </c>
      <c r="G7101" s="160" t="s">
        <v>140</v>
      </c>
      <c r="H7101" s="160" t="s">
        <v>6393</v>
      </c>
      <c r="I7101" s="160" cm="1">
        <f t="array" ref="I7101">INDEX('2.1.trackMPD'!L:L/(24*60*60),
       MATCH(1,
             (A7101='2.1.trackMPD'!A:A)*
             (C7101='2.1.trackMPD'!D:D)*
             (D7101/10^6='2.1.trackMPD'!H:H)*
             (E7101='2.1.trackMPD'!F:F),
0))</f>
        <v>7.1963155092592586E-7</v>
      </c>
    </row>
    <row r="7102" spans="1:9" x14ac:dyDescent="0.2">
      <c r="A7102" s="160" t="s">
        <v>30</v>
      </c>
      <c r="B7102" s="160" t="s">
        <v>150</v>
      </c>
      <c r="C7102" s="160">
        <f>_xlfn.XLOOKUP(B7102,'2.1.trackMPD'!$R$7:$R$29,'2.1.trackMPD'!$T$7:$T$29)</f>
        <v>6</v>
      </c>
      <c r="D7102" s="160">
        <v>100</v>
      </c>
      <c r="E7102" s="160" t="s">
        <v>6394</v>
      </c>
      <c r="F7102" s="160" t="s">
        <v>110</v>
      </c>
      <c r="G7102" s="160" t="s">
        <v>124</v>
      </c>
      <c r="H7102" s="160" t="s">
        <v>6392</v>
      </c>
      <c r="I7102" s="160" cm="1">
        <f t="array" ref="I7102">INDEX('2.1.trackMPD'!I:I/(24*60*60),
       MATCH(1,
             (A7102='2.1.trackMPD'!A:A)*
             (C7102='2.1.trackMPD'!D:D)*
             (D7102/10^6='2.1.trackMPD'!H:H)*
             (E7102='2.1.trackMPD'!F:F),
0))</f>
        <v>2.461078412037037E-2</v>
      </c>
    </row>
    <row r="7103" spans="1:9" x14ac:dyDescent="0.2">
      <c r="A7103" s="160" t="s">
        <v>30</v>
      </c>
      <c r="B7103" s="160" t="s">
        <v>150</v>
      </c>
      <c r="C7103" s="160">
        <f>_xlfn.XLOOKUP(B7103,'2.1.trackMPD'!$R$7:$R$29,'2.1.trackMPD'!$T$7:$T$29)</f>
        <v>6</v>
      </c>
      <c r="D7103" s="160">
        <v>100</v>
      </c>
      <c r="E7103" s="160" t="s">
        <v>6394</v>
      </c>
      <c r="F7103" s="160" t="s">
        <v>110</v>
      </c>
      <c r="G7103" s="160" t="s">
        <v>140</v>
      </c>
      <c r="H7103" s="160" t="s">
        <v>6392</v>
      </c>
      <c r="I7103" s="160" cm="1">
        <f t="array" ref="I7103">INDEX('2.1.trackMPD'!J:J/(24*60*60),
       MATCH(1,
             (A7103='2.1.trackMPD'!A:A)*
             (C7103='2.1.trackMPD'!D:D)*
             (D7103/10^6='2.1.trackMPD'!H:H)*
             (E7103='2.1.trackMPD'!F:F),
0))</f>
        <v>4.7587979768518515E-3</v>
      </c>
    </row>
    <row r="7104" spans="1:9" x14ac:dyDescent="0.2">
      <c r="A7104" s="160" t="s">
        <v>30</v>
      </c>
      <c r="B7104" s="160" t="s">
        <v>150</v>
      </c>
      <c r="C7104" s="160">
        <f>_xlfn.XLOOKUP(B7104,'2.1.trackMPD'!$R$7:$R$29,'2.1.trackMPD'!$T$7:$T$29)</f>
        <v>6</v>
      </c>
      <c r="D7104" s="160">
        <v>100</v>
      </c>
      <c r="E7104" s="160" t="s">
        <v>6394</v>
      </c>
      <c r="F7104" s="160" t="s">
        <v>110</v>
      </c>
      <c r="G7104" s="160" t="s">
        <v>124</v>
      </c>
      <c r="H7104" s="160" t="s">
        <v>6393</v>
      </c>
      <c r="I7104" s="160" cm="1">
        <f t="array" ref="I7104">INDEX('2.1.trackMPD'!K:K/(24*60*60),
       MATCH(1,
             (A7104='2.1.trackMPD'!A:A)*
             (C7104='2.1.trackMPD'!D:D)*
             (D7104/10^6='2.1.trackMPD'!H:H)*
             (E7104='2.1.trackMPD'!F:F),
0))</f>
        <v>0</v>
      </c>
    </row>
    <row r="7105" spans="1:9" x14ac:dyDescent="0.2">
      <c r="A7105" s="160" t="s">
        <v>30</v>
      </c>
      <c r="B7105" s="160" t="s">
        <v>150</v>
      </c>
      <c r="C7105" s="160">
        <f>_xlfn.XLOOKUP(B7105,'2.1.trackMPD'!$R$7:$R$29,'2.1.trackMPD'!$T$7:$T$29)</f>
        <v>6</v>
      </c>
      <c r="D7105" s="160">
        <v>100</v>
      </c>
      <c r="E7105" s="160" t="s">
        <v>6394</v>
      </c>
      <c r="F7105" s="160" t="s">
        <v>110</v>
      </c>
      <c r="G7105" s="160" t="s">
        <v>140</v>
      </c>
      <c r="H7105" s="160" t="s">
        <v>6393</v>
      </c>
      <c r="I7105" s="160" cm="1">
        <f t="array" ref="I7105">INDEX('2.1.trackMPD'!L:L/(24*60*60),
       MATCH(1,
             (A7105='2.1.trackMPD'!A:A)*
             (C7105='2.1.trackMPD'!D:D)*
             (D7105/10^6='2.1.trackMPD'!H:H)*
             (E7105='2.1.trackMPD'!F:F),
0))</f>
        <v>0</v>
      </c>
    </row>
    <row r="7106" spans="1:9" x14ac:dyDescent="0.2">
      <c r="A7106" s="160" t="s">
        <v>30</v>
      </c>
      <c r="B7106" s="160" t="s">
        <v>150</v>
      </c>
      <c r="C7106" s="160">
        <f>_xlfn.XLOOKUP(B7106,'2.1.trackMPD'!$R$7:$R$29,'2.1.trackMPD'!$T$7:$T$29)</f>
        <v>6</v>
      </c>
      <c r="D7106" s="160">
        <v>1000</v>
      </c>
      <c r="E7106" s="160" t="s">
        <v>6394</v>
      </c>
      <c r="F7106" s="160" t="s">
        <v>110</v>
      </c>
      <c r="G7106" s="160" t="s">
        <v>124</v>
      </c>
      <c r="H7106" s="160" t="s">
        <v>6392</v>
      </c>
      <c r="I7106" s="160" cm="1">
        <f t="array" ref="I7106">INDEX('2.1.trackMPD'!I:I/(24*60*60),
       MATCH(1,
             (A7106='2.1.trackMPD'!A:A)*
             (C7106='2.1.trackMPD'!D:D)*
             (D7106/10^6='2.1.trackMPD'!H:H)*
             (E7106='2.1.trackMPD'!F:F),
0))</f>
        <v>3.0701569791666667</v>
      </c>
    </row>
    <row r="7107" spans="1:9" x14ac:dyDescent="0.2">
      <c r="A7107" s="160" t="s">
        <v>30</v>
      </c>
      <c r="B7107" s="160" t="s">
        <v>150</v>
      </c>
      <c r="C7107" s="160">
        <f>_xlfn.XLOOKUP(B7107,'2.1.trackMPD'!$R$7:$R$29,'2.1.trackMPD'!$T$7:$T$29)</f>
        <v>6</v>
      </c>
      <c r="D7107" s="160">
        <v>1000</v>
      </c>
      <c r="E7107" s="160" t="s">
        <v>6394</v>
      </c>
      <c r="F7107" s="160" t="s">
        <v>110</v>
      </c>
      <c r="G7107" s="160" t="s">
        <v>140</v>
      </c>
      <c r="H7107" s="160" t="s">
        <v>6392</v>
      </c>
      <c r="I7107" s="160" cm="1">
        <f t="array" ref="I7107">INDEX('2.1.trackMPD'!J:J/(24*60*60),
       MATCH(1,
             (A7107='2.1.trackMPD'!A:A)*
             (C7107='2.1.trackMPD'!D:D)*
             (D7107/10^6='2.1.trackMPD'!H:H)*
             (E7107='2.1.trackMPD'!F:F),
0))</f>
        <v>5.3450457430555556E-2</v>
      </c>
    </row>
    <row r="7108" spans="1:9" x14ac:dyDescent="0.2">
      <c r="A7108" s="160" t="s">
        <v>30</v>
      </c>
      <c r="B7108" s="160" t="s">
        <v>150</v>
      </c>
      <c r="C7108" s="160">
        <f>_xlfn.XLOOKUP(B7108,'2.1.trackMPD'!$R$7:$R$29,'2.1.trackMPD'!$T$7:$T$29)</f>
        <v>6</v>
      </c>
      <c r="D7108" s="160">
        <v>1000</v>
      </c>
      <c r="E7108" s="160" t="s">
        <v>6394</v>
      </c>
      <c r="F7108" s="160" t="s">
        <v>110</v>
      </c>
      <c r="G7108" s="160" t="s">
        <v>124</v>
      </c>
      <c r="H7108" s="160" t="s">
        <v>6393</v>
      </c>
      <c r="I7108" s="160" cm="1">
        <f t="array" ref="I7108">INDEX('2.1.trackMPD'!K:K/(24*60*60),
       MATCH(1,
             (A7108='2.1.trackMPD'!A:A)*
             (C7108='2.1.trackMPD'!D:D)*
             (D7108/10^6='2.1.trackMPD'!H:H)*
             (E7108='2.1.trackMPD'!F:F),
0))</f>
        <v>0</v>
      </c>
    </row>
    <row r="7109" spans="1:9" x14ac:dyDescent="0.2">
      <c r="A7109" s="160" t="s">
        <v>30</v>
      </c>
      <c r="B7109" s="160" t="s">
        <v>150</v>
      </c>
      <c r="C7109" s="160">
        <f>_xlfn.XLOOKUP(B7109,'2.1.trackMPD'!$R$7:$R$29,'2.1.trackMPD'!$T$7:$T$29)</f>
        <v>6</v>
      </c>
      <c r="D7109" s="160">
        <v>1000</v>
      </c>
      <c r="E7109" s="160" t="s">
        <v>6394</v>
      </c>
      <c r="F7109" s="160" t="s">
        <v>110</v>
      </c>
      <c r="G7109" s="160" t="s">
        <v>140</v>
      </c>
      <c r="H7109" s="160" t="s">
        <v>6393</v>
      </c>
      <c r="I7109" s="160" cm="1">
        <f t="array" ref="I7109">INDEX('2.1.trackMPD'!L:L/(24*60*60),
       MATCH(1,
             (A7109='2.1.trackMPD'!A:A)*
             (C7109='2.1.trackMPD'!D:D)*
             (D7109/10^6='2.1.trackMPD'!H:H)*
             (E7109='2.1.trackMPD'!F:F),
0))</f>
        <v>0</v>
      </c>
    </row>
    <row r="7110" spans="1:9" x14ac:dyDescent="0.2">
      <c r="A7110" s="160" t="s">
        <v>30</v>
      </c>
      <c r="B7110" s="160" t="s">
        <v>150</v>
      </c>
      <c r="C7110" s="160">
        <f>_xlfn.XLOOKUP(B7110,'2.1.trackMPD'!$R$7:$R$29,'2.1.trackMPD'!$T$7:$T$29)</f>
        <v>6</v>
      </c>
      <c r="D7110" s="160">
        <v>5000</v>
      </c>
      <c r="E7110" s="160" t="s">
        <v>6394</v>
      </c>
      <c r="F7110" s="160" t="s">
        <v>110</v>
      </c>
      <c r="G7110" s="160" t="s">
        <v>124</v>
      </c>
      <c r="H7110" s="160" t="s">
        <v>6392</v>
      </c>
      <c r="I7110" s="160" cm="1">
        <f t="array" ref="I7110">INDEX('2.1.trackMPD'!I:I/(24*60*60),
       MATCH(1,
             (A7110='2.1.trackMPD'!A:A)*
             (C7110='2.1.trackMPD'!D:D)*
             (D7110/10^6='2.1.trackMPD'!H:H)*
             (E7110='2.1.trackMPD'!F:F),
0))</f>
        <v>17.966330706018518</v>
      </c>
    </row>
    <row r="7111" spans="1:9" x14ac:dyDescent="0.2">
      <c r="A7111" s="160" t="s">
        <v>30</v>
      </c>
      <c r="B7111" s="160" t="s">
        <v>150</v>
      </c>
      <c r="C7111" s="160">
        <f>_xlfn.XLOOKUP(B7111,'2.1.trackMPD'!$R$7:$R$29,'2.1.trackMPD'!$T$7:$T$29)</f>
        <v>6</v>
      </c>
      <c r="D7111" s="160">
        <v>5000</v>
      </c>
      <c r="E7111" s="160" t="s">
        <v>6394</v>
      </c>
      <c r="F7111" s="160" t="s">
        <v>110</v>
      </c>
      <c r="G7111" s="160" t="s">
        <v>140</v>
      </c>
      <c r="H7111" s="160" t="s">
        <v>6392</v>
      </c>
      <c r="I7111" s="160" cm="1">
        <f t="array" ref="I7111">INDEX('2.1.trackMPD'!J:J/(24*60*60),
       MATCH(1,
             (A7111='2.1.trackMPD'!A:A)*
             (C7111='2.1.trackMPD'!D:D)*
             (D7111/10^6='2.1.trackMPD'!H:H)*
             (E7111='2.1.trackMPD'!F:F),
0))</f>
        <v>0.1293006886574074</v>
      </c>
    </row>
    <row r="7112" spans="1:9" x14ac:dyDescent="0.2">
      <c r="A7112" s="160" t="s">
        <v>30</v>
      </c>
      <c r="B7112" s="160" t="s">
        <v>150</v>
      </c>
      <c r="C7112" s="160">
        <f>_xlfn.XLOOKUP(B7112,'2.1.trackMPD'!$R$7:$R$29,'2.1.trackMPD'!$T$7:$T$29)</f>
        <v>6</v>
      </c>
      <c r="D7112" s="160">
        <v>5000</v>
      </c>
      <c r="E7112" s="160" t="s">
        <v>6394</v>
      </c>
      <c r="F7112" s="160" t="s">
        <v>110</v>
      </c>
      <c r="G7112" s="160" t="s">
        <v>124</v>
      </c>
      <c r="H7112" s="160" t="s">
        <v>6393</v>
      </c>
      <c r="I7112" s="160" cm="1">
        <f t="array" ref="I7112">INDEX('2.1.trackMPD'!K:K/(24*60*60),
       MATCH(1,
             (A7112='2.1.trackMPD'!A:A)*
             (C7112='2.1.trackMPD'!D:D)*
             (D7112/10^6='2.1.trackMPD'!H:H)*
             (E7112='2.1.trackMPD'!F:F),
0))</f>
        <v>0</v>
      </c>
    </row>
    <row r="7113" spans="1:9" x14ac:dyDescent="0.2">
      <c r="A7113" s="160" t="s">
        <v>30</v>
      </c>
      <c r="B7113" s="160" t="s">
        <v>150</v>
      </c>
      <c r="C7113" s="160">
        <f>_xlfn.XLOOKUP(B7113,'2.1.trackMPD'!$R$7:$R$29,'2.1.trackMPD'!$T$7:$T$29)</f>
        <v>6</v>
      </c>
      <c r="D7113" s="160">
        <v>5000</v>
      </c>
      <c r="E7113" s="160" t="s">
        <v>6394</v>
      </c>
      <c r="F7113" s="160" t="s">
        <v>110</v>
      </c>
      <c r="G7113" s="160" t="s">
        <v>140</v>
      </c>
      <c r="H7113" s="160" t="s">
        <v>6393</v>
      </c>
      <c r="I7113" s="160" cm="1">
        <f t="array" ref="I7113">INDEX('2.1.trackMPD'!L:L/(24*60*60),
       MATCH(1,
             (A7113='2.1.trackMPD'!A:A)*
             (C7113='2.1.trackMPD'!D:D)*
             (D7113/10^6='2.1.trackMPD'!H:H)*
             (E7113='2.1.trackMPD'!F:F),
0))</f>
        <v>0</v>
      </c>
    </row>
    <row r="7114" spans="1:9" x14ac:dyDescent="0.2">
      <c r="A7114" s="160" t="s">
        <v>30</v>
      </c>
      <c r="B7114" s="160" t="s">
        <v>150</v>
      </c>
      <c r="C7114" s="160">
        <f>_xlfn.XLOOKUP(B7114,'2.1.trackMPD'!$R$7:$R$29,'2.1.trackMPD'!$T$7:$T$29)</f>
        <v>6</v>
      </c>
      <c r="D7114" s="160">
        <v>1</v>
      </c>
      <c r="E7114" s="160" t="s">
        <v>6395</v>
      </c>
      <c r="F7114" s="160" t="s">
        <v>110</v>
      </c>
      <c r="G7114" s="160" t="s">
        <v>124</v>
      </c>
      <c r="H7114" s="160" t="s">
        <v>6392</v>
      </c>
      <c r="I7114" s="160" t="e" cm="1">
        <f t="array" ref="I7114">INDEX('2.1.trackMPD'!I:I/(24*60*60),
       MATCH(1,
             (A7114='2.1.trackMPD'!A:A)*
             (C7114='2.1.trackMPD'!D:D)*
             (D7114/10^6='2.1.trackMPD'!H:H)*
             (E7114='2.1.trackMPD'!F:F),
0))</f>
        <v>#N/A</v>
      </c>
    </row>
    <row r="7115" spans="1:9" x14ac:dyDescent="0.2">
      <c r="A7115" s="160" t="s">
        <v>30</v>
      </c>
      <c r="B7115" s="160" t="s">
        <v>150</v>
      </c>
      <c r="C7115" s="160">
        <f>_xlfn.XLOOKUP(B7115,'2.1.trackMPD'!$R$7:$R$29,'2.1.trackMPD'!$T$7:$T$29)</f>
        <v>6</v>
      </c>
      <c r="D7115" s="160">
        <v>1</v>
      </c>
      <c r="E7115" s="160" t="s">
        <v>6395</v>
      </c>
      <c r="F7115" s="160" t="s">
        <v>110</v>
      </c>
      <c r="G7115" s="160" t="s">
        <v>140</v>
      </c>
      <c r="H7115" s="160" t="s">
        <v>6392</v>
      </c>
      <c r="I7115" s="160" t="e" cm="1">
        <f t="array" ref="I7115">INDEX('2.1.trackMPD'!J:J/(24*60*60),
       MATCH(1,
             (A7115='2.1.trackMPD'!A:A)*
             (C7115='2.1.trackMPD'!D:D)*
             (D7115/10^6='2.1.trackMPD'!H:H)*
             (E7115='2.1.trackMPD'!F:F),
0))</f>
        <v>#N/A</v>
      </c>
    </row>
    <row r="7116" spans="1:9" x14ac:dyDescent="0.2">
      <c r="A7116" s="160" t="s">
        <v>30</v>
      </c>
      <c r="B7116" s="160" t="s">
        <v>150</v>
      </c>
      <c r="C7116" s="160">
        <f>_xlfn.XLOOKUP(B7116,'2.1.trackMPD'!$R$7:$R$29,'2.1.trackMPD'!$T$7:$T$29)</f>
        <v>6</v>
      </c>
      <c r="D7116" s="160">
        <v>1</v>
      </c>
      <c r="E7116" s="160" t="s">
        <v>6395</v>
      </c>
      <c r="F7116" s="160" t="s">
        <v>110</v>
      </c>
      <c r="G7116" s="160" t="s">
        <v>124</v>
      </c>
      <c r="H7116" s="160" t="s">
        <v>6393</v>
      </c>
      <c r="I7116" s="160" t="e" cm="1">
        <f t="array" ref="I7116">INDEX('2.1.trackMPD'!K:K/(24*60*60),
       MATCH(1,
             (A7116='2.1.trackMPD'!A:A)*
             (C7116='2.1.trackMPD'!D:D)*
             (D7116/10^6='2.1.trackMPD'!H:H)*
             (E7116='2.1.trackMPD'!F:F),
0))</f>
        <v>#N/A</v>
      </c>
    </row>
    <row r="7117" spans="1:9" x14ac:dyDescent="0.2">
      <c r="A7117" s="160" t="s">
        <v>30</v>
      </c>
      <c r="B7117" s="160" t="s">
        <v>150</v>
      </c>
      <c r="C7117" s="160">
        <f>_xlfn.XLOOKUP(B7117,'2.1.trackMPD'!$R$7:$R$29,'2.1.trackMPD'!$T$7:$T$29)</f>
        <v>6</v>
      </c>
      <c r="D7117" s="160">
        <v>1</v>
      </c>
      <c r="E7117" s="160" t="s">
        <v>6395</v>
      </c>
      <c r="F7117" s="160" t="s">
        <v>110</v>
      </c>
      <c r="G7117" s="160" t="s">
        <v>140</v>
      </c>
      <c r="H7117" s="160" t="s">
        <v>6393</v>
      </c>
      <c r="I7117" s="160" t="e" cm="1">
        <f t="array" ref="I7117">INDEX('2.1.trackMPD'!L:L/(24*60*60),
       MATCH(1,
             (A7117='2.1.trackMPD'!A:A)*
             (C7117='2.1.trackMPD'!D:D)*
             (D7117/10^6='2.1.trackMPD'!H:H)*
             (E7117='2.1.trackMPD'!F:F),
0))</f>
        <v>#N/A</v>
      </c>
    </row>
    <row r="7118" spans="1:9" x14ac:dyDescent="0.2">
      <c r="A7118" s="160" t="s">
        <v>30</v>
      </c>
      <c r="B7118" s="160" t="s">
        <v>150</v>
      </c>
      <c r="C7118" s="160">
        <f>_xlfn.XLOOKUP(B7118,'2.1.trackMPD'!$R$7:$R$29,'2.1.trackMPD'!$T$7:$T$29)</f>
        <v>6</v>
      </c>
      <c r="D7118" s="160">
        <v>10</v>
      </c>
      <c r="E7118" s="160" t="s">
        <v>6395</v>
      </c>
      <c r="F7118" s="160" t="s">
        <v>110</v>
      </c>
      <c r="G7118" s="160" t="s">
        <v>124</v>
      </c>
      <c r="H7118" s="160" t="s">
        <v>6392</v>
      </c>
      <c r="I7118" s="160" t="e" cm="1">
        <f t="array" ref="I7118">INDEX('2.1.trackMPD'!I:I/(24*60*60),
       MATCH(1,
             (A7118='2.1.trackMPD'!A:A)*
             (C7118='2.1.trackMPD'!D:D)*
             (D7118/10^6='2.1.trackMPD'!H:H)*
             (E7118='2.1.trackMPD'!F:F),
0))</f>
        <v>#N/A</v>
      </c>
    </row>
    <row r="7119" spans="1:9" x14ac:dyDescent="0.2">
      <c r="A7119" s="160" t="s">
        <v>30</v>
      </c>
      <c r="B7119" s="160" t="s">
        <v>150</v>
      </c>
      <c r="C7119" s="160">
        <f>_xlfn.XLOOKUP(B7119,'2.1.trackMPD'!$R$7:$R$29,'2.1.trackMPD'!$T$7:$T$29)</f>
        <v>6</v>
      </c>
      <c r="D7119" s="160">
        <v>10</v>
      </c>
      <c r="E7119" s="160" t="s">
        <v>6395</v>
      </c>
      <c r="F7119" s="160" t="s">
        <v>110</v>
      </c>
      <c r="G7119" s="160" t="s">
        <v>140</v>
      </c>
      <c r="H7119" s="160" t="s">
        <v>6392</v>
      </c>
      <c r="I7119" s="160" t="e" cm="1">
        <f t="array" ref="I7119">INDEX('2.1.trackMPD'!J:J/(24*60*60),
       MATCH(1,
             (A7119='2.1.trackMPD'!A:A)*
             (C7119='2.1.trackMPD'!D:D)*
             (D7119/10^6='2.1.trackMPD'!H:H)*
             (E7119='2.1.trackMPD'!F:F),
0))</f>
        <v>#N/A</v>
      </c>
    </row>
    <row r="7120" spans="1:9" x14ac:dyDescent="0.2">
      <c r="A7120" s="160" t="s">
        <v>30</v>
      </c>
      <c r="B7120" s="160" t="s">
        <v>150</v>
      </c>
      <c r="C7120" s="160">
        <f>_xlfn.XLOOKUP(B7120,'2.1.trackMPD'!$R$7:$R$29,'2.1.trackMPD'!$T$7:$T$29)</f>
        <v>6</v>
      </c>
      <c r="D7120" s="160">
        <v>10</v>
      </c>
      <c r="E7120" s="160" t="s">
        <v>6395</v>
      </c>
      <c r="F7120" s="160" t="s">
        <v>110</v>
      </c>
      <c r="G7120" s="160" t="s">
        <v>124</v>
      </c>
      <c r="H7120" s="160" t="s">
        <v>6393</v>
      </c>
      <c r="I7120" s="160" t="e" cm="1">
        <f t="array" ref="I7120">INDEX('2.1.trackMPD'!K:K/(24*60*60),
       MATCH(1,
             (A7120='2.1.trackMPD'!A:A)*
             (C7120='2.1.trackMPD'!D:D)*
             (D7120/10^6='2.1.trackMPD'!H:H)*
             (E7120='2.1.trackMPD'!F:F),
0))</f>
        <v>#N/A</v>
      </c>
    </row>
    <row r="7121" spans="1:9" x14ac:dyDescent="0.2">
      <c r="A7121" s="160" t="s">
        <v>30</v>
      </c>
      <c r="B7121" s="160" t="s">
        <v>150</v>
      </c>
      <c r="C7121" s="160">
        <f>_xlfn.XLOOKUP(B7121,'2.1.trackMPD'!$R$7:$R$29,'2.1.trackMPD'!$T$7:$T$29)</f>
        <v>6</v>
      </c>
      <c r="D7121" s="160">
        <v>10</v>
      </c>
      <c r="E7121" s="160" t="s">
        <v>6395</v>
      </c>
      <c r="F7121" s="160" t="s">
        <v>110</v>
      </c>
      <c r="G7121" s="160" t="s">
        <v>140</v>
      </c>
      <c r="H7121" s="160" t="s">
        <v>6393</v>
      </c>
      <c r="I7121" s="160" t="e" cm="1">
        <f t="array" ref="I7121">INDEX('2.1.trackMPD'!L:L/(24*60*60),
       MATCH(1,
             (A7121='2.1.trackMPD'!A:A)*
             (C7121='2.1.trackMPD'!D:D)*
             (D7121/10^6='2.1.trackMPD'!H:H)*
             (E7121='2.1.trackMPD'!F:F),
0))</f>
        <v>#N/A</v>
      </c>
    </row>
    <row r="7122" spans="1:9" x14ac:dyDescent="0.2">
      <c r="A7122" s="160" t="s">
        <v>30</v>
      </c>
      <c r="B7122" s="160" t="s">
        <v>150</v>
      </c>
      <c r="C7122" s="160">
        <f>_xlfn.XLOOKUP(B7122,'2.1.trackMPD'!$R$7:$R$29,'2.1.trackMPD'!$T$7:$T$29)</f>
        <v>6</v>
      </c>
      <c r="D7122" s="160">
        <v>100</v>
      </c>
      <c r="E7122" s="160" t="s">
        <v>6395</v>
      </c>
      <c r="F7122" s="160" t="s">
        <v>110</v>
      </c>
      <c r="G7122" s="160" t="s">
        <v>124</v>
      </c>
      <c r="H7122" s="160" t="s">
        <v>6392</v>
      </c>
      <c r="I7122" s="160" t="e" cm="1">
        <f t="array" ref="I7122">INDEX('2.1.trackMPD'!I:I/(24*60*60),
       MATCH(1,
             (A7122='2.1.trackMPD'!A:A)*
             (C7122='2.1.trackMPD'!D:D)*
             (D7122/10^6='2.1.trackMPD'!H:H)*
             (E7122='2.1.trackMPD'!F:F),
0))</f>
        <v>#N/A</v>
      </c>
    </row>
    <row r="7123" spans="1:9" x14ac:dyDescent="0.2">
      <c r="A7123" s="160" t="s">
        <v>30</v>
      </c>
      <c r="B7123" s="160" t="s">
        <v>150</v>
      </c>
      <c r="C7123" s="160">
        <f>_xlfn.XLOOKUP(B7123,'2.1.trackMPD'!$R$7:$R$29,'2.1.trackMPD'!$T$7:$T$29)</f>
        <v>6</v>
      </c>
      <c r="D7123" s="160">
        <v>100</v>
      </c>
      <c r="E7123" s="160" t="s">
        <v>6395</v>
      </c>
      <c r="F7123" s="160" t="s">
        <v>110</v>
      </c>
      <c r="G7123" s="160" t="s">
        <v>140</v>
      </c>
      <c r="H7123" s="160" t="s">
        <v>6392</v>
      </c>
      <c r="I7123" s="160" t="e" cm="1">
        <f t="array" ref="I7123">INDEX('2.1.trackMPD'!J:J/(24*60*60),
       MATCH(1,
             (A7123='2.1.trackMPD'!A:A)*
             (C7123='2.1.trackMPD'!D:D)*
             (D7123/10^6='2.1.trackMPD'!H:H)*
             (E7123='2.1.trackMPD'!F:F),
0))</f>
        <v>#N/A</v>
      </c>
    </row>
    <row r="7124" spans="1:9" x14ac:dyDescent="0.2">
      <c r="A7124" s="160" t="s">
        <v>30</v>
      </c>
      <c r="B7124" s="160" t="s">
        <v>150</v>
      </c>
      <c r="C7124" s="160">
        <f>_xlfn.XLOOKUP(B7124,'2.1.trackMPD'!$R$7:$R$29,'2.1.trackMPD'!$T$7:$T$29)</f>
        <v>6</v>
      </c>
      <c r="D7124" s="160">
        <v>100</v>
      </c>
      <c r="E7124" s="160" t="s">
        <v>6395</v>
      </c>
      <c r="F7124" s="160" t="s">
        <v>110</v>
      </c>
      <c r="G7124" s="160" t="s">
        <v>124</v>
      </c>
      <c r="H7124" s="160" t="s">
        <v>6393</v>
      </c>
      <c r="I7124" s="160" t="e" cm="1">
        <f t="array" ref="I7124">INDEX('2.1.trackMPD'!K:K/(24*60*60),
       MATCH(1,
             (A7124='2.1.trackMPD'!A:A)*
             (C7124='2.1.trackMPD'!D:D)*
             (D7124/10^6='2.1.trackMPD'!H:H)*
             (E7124='2.1.trackMPD'!F:F),
0))</f>
        <v>#N/A</v>
      </c>
    </row>
    <row r="7125" spans="1:9" x14ac:dyDescent="0.2">
      <c r="A7125" s="160" t="s">
        <v>30</v>
      </c>
      <c r="B7125" s="160" t="s">
        <v>150</v>
      </c>
      <c r="C7125" s="160">
        <f>_xlfn.XLOOKUP(B7125,'2.1.trackMPD'!$R$7:$R$29,'2.1.trackMPD'!$T$7:$T$29)</f>
        <v>6</v>
      </c>
      <c r="D7125" s="160">
        <v>100</v>
      </c>
      <c r="E7125" s="160" t="s">
        <v>6395</v>
      </c>
      <c r="F7125" s="160" t="s">
        <v>110</v>
      </c>
      <c r="G7125" s="160" t="s">
        <v>140</v>
      </c>
      <c r="H7125" s="160" t="s">
        <v>6393</v>
      </c>
      <c r="I7125" s="160" t="e" cm="1">
        <f t="array" ref="I7125">INDEX('2.1.trackMPD'!L:L/(24*60*60),
       MATCH(1,
             (A7125='2.1.trackMPD'!A:A)*
             (C7125='2.1.trackMPD'!D:D)*
             (D7125/10^6='2.1.trackMPD'!H:H)*
             (E7125='2.1.trackMPD'!F:F),
0))</f>
        <v>#N/A</v>
      </c>
    </row>
    <row r="7126" spans="1:9" x14ac:dyDescent="0.2">
      <c r="A7126" s="160" t="s">
        <v>30</v>
      </c>
      <c r="B7126" s="160" t="s">
        <v>151</v>
      </c>
      <c r="C7126" s="160">
        <f>_xlfn.XLOOKUP(B7126,'2.1.trackMPD'!$R$7:$R$29,'2.1.trackMPD'!$T$7:$T$29)</f>
        <v>6</v>
      </c>
      <c r="D7126" s="160">
        <v>1</v>
      </c>
      <c r="E7126" s="160" t="s">
        <v>6390</v>
      </c>
      <c r="F7126" s="160" t="s">
        <v>110</v>
      </c>
      <c r="G7126" s="160" t="s">
        <v>124</v>
      </c>
      <c r="H7126" s="160" t="s">
        <v>6392</v>
      </c>
      <c r="I7126" s="160" cm="1">
        <f t="array" ref="I7126">INDEX('2.1.trackMPD'!I:I/(24*60*60),
       MATCH(1,
             (A7126='2.1.trackMPD'!A:A)*
             (C7126='2.1.trackMPD'!D:D)*
             (D7126/10^6='2.1.trackMPD'!H:H)*
             (E7126='2.1.trackMPD'!F:F),
0))</f>
        <v>4.9964811342592585E-7</v>
      </c>
    </row>
    <row r="7127" spans="1:9" x14ac:dyDescent="0.2">
      <c r="A7127" s="160" t="s">
        <v>30</v>
      </c>
      <c r="B7127" s="160" t="s">
        <v>151</v>
      </c>
      <c r="C7127" s="160">
        <f>_xlfn.XLOOKUP(B7127,'2.1.trackMPD'!$R$7:$R$29,'2.1.trackMPD'!$T$7:$T$29)</f>
        <v>6</v>
      </c>
      <c r="D7127" s="160">
        <v>1</v>
      </c>
      <c r="E7127" s="160" t="s">
        <v>6390</v>
      </c>
      <c r="F7127" s="160" t="s">
        <v>110</v>
      </c>
      <c r="G7127" s="160" t="s">
        <v>140</v>
      </c>
      <c r="H7127" s="160" t="s">
        <v>6392</v>
      </c>
      <c r="I7127" s="160" cm="1">
        <f t="array" ref="I7127">INDEX('2.1.trackMPD'!J:J/(24*60*60),
       MATCH(1,
             (A7127='2.1.trackMPD'!A:A)*
             (C7127='2.1.trackMPD'!D:D)*
             (D7127/10^6='2.1.trackMPD'!H:H)*
             (E7127='2.1.trackMPD'!F:F),
0))</f>
        <v>1.023820386574074E-5</v>
      </c>
    </row>
    <row r="7128" spans="1:9" x14ac:dyDescent="0.2">
      <c r="A7128" s="160" t="s">
        <v>30</v>
      </c>
      <c r="B7128" s="160" t="s">
        <v>151</v>
      </c>
      <c r="C7128" s="160">
        <f>_xlfn.XLOOKUP(B7128,'2.1.trackMPD'!$R$7:$R$29,'2.1.trackMPD'!$T$7:$T$29)</f>
        <v>6</v>
      </c>
      <c r="D7128" s="160">
        <v>1</v>
      </c>
      <c r="E7128" s="160" t="s">
        <v>6390</v>
      </c>
      <c r="F7128" s="160" t="s">
        <v>110</v>
      </c>
      <c r="G7128" s="160" t="s">
        <v>124</v>
      </c>
      <c r="H7128" s="160" t="s">
        <v>6393</v>
      </c>
      <c r="I7128" s="160" cm="1">
        <f t="array" ref="I7128">INDEX('2.1.trackMPD'!K:K/(24*60*60),
       MATCH(1,
             (A7128='2.1.trackMPD'!A:A)*
             (C7128='2.1.trackMPD'!D:D)*
             (D7128/10^6='2.1.trackMPD'!H:H)*
             (E7128='2.1.trackMPD'!F:F),
0))</f>
        <v>1.9038915509259259E-7</v>
      </c>
    </row>
    <row r="7129" spans="1:9" x14ac:dyDescent="0.2">
      <c r="A7129" s="160" t="s">
        <v>30</v>
      </c>
      <c r="B7129" s="160" t="s">
        <v>151</v>
      </c>
      <c r="C7129" s="160">
        <f>_xlfn.XLOOKUP(B7129,'2.1.trackMPD'!$R$7:$R$29,'2.1.trackMPD'!$T$7:$T$29)</f>
        <v>6</v>
      </c>
      <c r="D7129" s="160">
        <v>1</v>
      </c>
      <c r="E7129" s="160" t="s">
        <v>6390</v>
      </c>
      <c r="F7129" s="160" t="s">
        <v>110</v>
      </c>
      <c r="G7129" s="160" t="s">
        <v>140</v>
      </c>
      <c r="H7129" s="160" t="s">
        <v>6393</v>
      </c>
      <c r="I7129" s="160" cm="1">
        <f t="array" ref="I7129">INDEX('2.1.trackMPD'!L:L/(24*60*60),
       MATCH(1,
             (A7129='2.1.trackMPD'!A:A)*
             (C7129='2.1.trackMPD'!D:D)*
             (D7129/10^6='2.1.trackMPD'!H:H)*
             (E7129='2.1.trackMPD'!F:F),
0))</f>
        <v>2.7286724537037039E-7</v>
      </c>
    </row>
    <row r="7130" spans="1:9" x14ac:dyDescent="0.2">
      <c r="A7130" s="160" t="s">
        <v>30</v>
      </c>
      <c r="B7130" s="160" t="s">
        <v>151</v>
      </c>
      <c r="C7130" s="160">
        <f>_xlfn.XLOOKUP(B7130,'2.1.trackMPD'!$R$7:$R$29,'2.1.trackMPD'!$T$7:$T$29)</f>
        <v>6</v>
      </c>
      <c r="D7130" s="160">
        <v>10</v>
      </c>
      <c r="E7130" s="160" t="s">
        <v>6390</v>
      </c>
      <c r="F7130" s="160" t="s">
        <v>110</v>
      </c>
      <c r="G7130" s="160" t="s">
        <v>124</v>
      </c>
      <c r="H7130" s="160" t="s">
        <v>6392</v>
      </c>
      <c r="I7130" s="160" cm="1">
        <f t="array" ref="I7130">INDEX('2.1.trackMPD'!I:I/(24*60*60),
       MATCH(1,
             (A7130='2.1.trackMPD'!A:A)*
             (C7130='2.1.trackMPD'!D:D)*
             (D7130/10^6='2.1.trackMPD'!H:H)*
             (E7130='2.1.trackMPD'!F:F),
0))</f>
        <v>2.7210218981481485E-6</v>
      </c>
    </row>
    <row r="7131" spans="1:9" x14ac:dyDescent="0.2">
      <c r="A7131" s="160" t="s">
        <v>30</v>
      </c>
      <c r="B7131" s="160" t="s">
        <v>151</v>
      </c>
      <c r="C7131" s="160">
        <f>_xlfn.XLOOKUP(B7131,'2.1.trackMPD'!$R$7:$R$29,'2.1.trackMPD'!$T$7:$T$29)</f>
        <v>6</v>
      </c>
      <c r="D7131" s="160">
        <v>10</v>
      </c>
      <c r="E7131" s="160" t="s">
        <v>6390</v>
      </c>
      <c r="F7131" s="160" t="s">
        <v>110</v>
      </c>
      <c r="G7131" s="160" t="s">
        <v>140</v>
      </c>
      <c r="H7131" s="160" t="s">
        <v>6392</v>
      </c>
      <c r="I7131" s="160" cm="1">
        <f t="array" ref="I7131">INDEX('2.1.trackMPD'!J:J/(24*60*60),
       MATCH(1,
             (A7131='2.1.trackMPD'!A:A)*
             (C7131='2.1.trackMPD'!D:D)*
             (D7131/10^6='2.1.trackMPD'!H:H)*
             (E7131='2.1.trackMPD'!F:F),
0))</f>
        <v>1.5877855567129629E-5</v>
      </c>
    </row>
    <row r="7132" spans="1:9" x14ac:dyDescent="0.2">
      <c r="A7132" s="160" t="s">
        <v>30</v>
      </c>
      <c r="B7132" s="160" t="s">
        <v>151</v>
      </c>
      <c r="C7132" s="160">
        <f>_xlfn.XLOOKUP(B7132,'2.1.trackMPD'!$R$7:$R$29,'2.1.trackMPD'!$T$7:$T$29)</f>
        <v>6</v>
      </c>
      <c r="D7132" s="160">
        <v>10</v>
      </c>
      <c r="E7132" s="160" t="s">
        <v>6390</v>
      </c>
      <c r="F7132" s="160" t="s">
        <v>110</v>
      </c>
      <c r="G7132" s="160" t="s">
        <v>124</v>
      </c>
      <c r="H7132" s="160" t="s">
        <v>6393</v>
      </c>
      <c r="I7132" s="160" cm="1">
        <f t="array" ref="I7132">INDEX('2.1.trackMPD'!K:K/(24*60*60),
       MATCH(1,
             (A7132='2.1.trackMPD'!A:A)*
             (C7132='2.1.trackMPD'!D:D)*
             (D7132/10^6='2.1.trackMPD'!H:H)*
             (E7132='2.1.trackMPD'!F:F),
0))</f>
        <v>1.361655775462963E-6</v>
      </c>
    </row>
    <row r="7133" spans="1:9" x14ac:dyDescent="0.2">
      <c r="A7133" s="160" t="s">
        <v>30</v>
      </c>
      <c r="B7133" s="160" t="s">
        <v>151</v>
      </c>
      <c r="C7133" s="160">
        <f>_xlfn.XLOOKUP(B7133,'2.1.trackMPD'!$R$7:$R$29,'2.1.trackMPD'!$T$7:$T$29)</f>
        <v>6</v>
      </c>
      <c r="D7133" s="160">
        <v>10</v>
      </c>
      <c r="E7133" s="160" t="s">
        <v>6390</v>
      </c>
      <c r="F7133" s="160" t="s">
        <v>110</v>
      </c>
      <c r="G7133" s="160" t="s">
        <v>140</v>
      </c>
      <c r="H7133" s="160" t="s">
        <v>6393</v>
      </c>
      <c r="I7133" s="160" cm="1">
        <f t="array" ref="I7133">INDEX('2.1.trackMPD'!L:L/(24*60*60),
       MATCH(1,
             (A7133='2.1.trackMPD'!A:A)*
             (C7133='2.1.trackMPD'!D:D)*
             (D7133/10^6='2.1.trackMPD'!H:H)*
             (E7133='2.1.trackMPD'!F:F),
0))</f>
        <v>3.0067909722222224E-7</v>
      </c>
    </row>
    <row r="7134" spans="1:9" x14ac:dyDescent="0.2">
      <c r="A7134" s="160" t="s">
        <v>30</v>
      </c>
      <c r="B7134" s="160" t="s">
        <v>151</v>
      </c>
      <c r="C7134" s="160">
        <f>_xlfn.XLOOKUP(B7134,'2.1.trackMPD'!$R$7:$R$29,'2.1.trackMPD'!$T$7:$T$29)</f>
        <v>6</v>
      </c>
      <c r="D7134" s="160">
        <v>100</v>
      </c>
      <c r="E7134" s="160" t="s">
        <v>6390</v>
      </c>
      <c r="F7134" s="160" t="s">
        <v>110</v>
      </c>
      <c r="G7134" s="160" t="s">
        <v>124</v>
      </c>
      <c r="H7134" s="160" t="s">
        <v>6392</v>
      </c>
      <c r="I7134" s="160" cm="1">
        <f t="array" ref="I7134">INDEX('2.1.trackMPD'!I:I/(24*60*60),
       MATCH(1,
             (A7134='2.1.trackMPD'!A:A)*
             (C7134='2.1.trackMPD'!D:D)*
             (D7134/10^6='2.1.trackMPD'!H:H)*
             (E7134='2.1.trackMPD'!F:F),
0))</f>
        <v>2.8827486377314814E-3</v>
      </c>
    </row>
    <row r="7135" spans="1:9" x14ac:dyDescent="0.2">
      <c r="A7135" s="160" t="s">
        <v>30</v>
      </c>
      <c r="B7135" s="160" t="s">
        <v>151</v>
      </c>
      <c r="C7135" s="160">
        <f>_xlfn.XLOOKUP(B7135,'2.1.trackMPD'!$R$7:$R$29,'2.1.trackMPD'!$T$7:$T$29)</f>
        <v>6</v>
      </c>
      <c r="D7135" s="160">
        <v>100</v>
      </c>
      <c r="E7135" s="160" t="s">
        <v>6390</v>
      </c>
      <c r="F7135" s="160" t="s">
        <v>110</v>
      </c>
      <c r="G7135" s="160" t="s">
        <v>140</v>
      </c>
      <c r="H7135" s="160" t="s">
        <v>6392</v>
      </c>
      <c r="I7135" s="160" cm="1">
        <f t="array" ref="I7135">INDEX('2.1.trackMPD'!J:J/(24*60*60),
       MATCH(1,
             (A7135='2.1.trackMPD'!A:A)*
             (C7135='2.1.trackMPD'!D:D)*
             (D7135/10^6='2.1.trackMPD'!H:H)*
             (E7135='2.1.trackMPD'!F:F),
0))</f>
        <v>1.6078842916666667E-3</v>
      </c>
    </row>
    <row r="7136" spans="1:9" x14ac:dyDescent="0.2">
      <c r="A7136" s="160" t="s">
        <v>30</v>
      </c>
      <c r="B7136" s="160" t="s">
        <v>151</v>
      </c>
      <c r="C7136" s="160">
        <f>_xlfn.XLOOKUP(B7136,'2.1.trackMPD'!$R$7:$R$29,'2.1.trackMPD'!$T$7:$T$29)</f>
        <v>6</v>
      </c>
      <c r="D7136" s="160">
        <v>100</v>
      </c>
      <c r="E7136" s="160" t="s">
        <v>6390</v>
      </c>
      <c r="F7136" s="160" t="s">
        <v>110</v>
      </c>
      <c r="G7136" s="160" t="s">
        <v>124</v>
      </c>
      <c r="H7136" s="160" t="s">
        <v>6393</v>
      </c>
      <c r="I7136" s="160" cm="1">
        <f t="array" ref="I7136">INDEX('2.1.trackMPD'!K:K/(24*60*60),
       MATCH(1,
             (A7136='2.1.trackMPD'!A:A)*
             (C7136='2.1.trackMPD'!D:D)*
             (D7136/10^6='2.1.trackMPD'!H:H)*
             (E7136='2.1.trackMPD'!F:F),
0))</f>
        <v>0</v>
      </c>
    </row>
    <row r="7137" spans="1:9" x14ac:dyDescent="0.2">
      <c r="A7137" s="160" t="s">
        <v>30</v>
      </c>
      <c r="B7137" s="160" t="s">
        <v>151</v>
      </c>
      <c r="C7137" s="160">
        <f>_xlfn.XLOOKUP(B7137,'2.1.trackMPD'!$R$7:$R$29,'2.1.trackMPD'!$T$7:$T$29)</f>
        <v>6</v>
      </c>
      <c r="D7137" s="160">
        <v>100</v>
      </c>
      <c r="E7137" s="160" t="s">
        <v>6390</v>
      </c>
      <c r="F7137" s="160" t="s">
        <v>110</v>
      </c>
      <c r="G7137" s="160" t="s">
        <v>140</v>
      </c>
      <c r="H7137" s="160" t="s">
        <v>6393</v>
      </c>
      <c r="I7137" s="160" cm="1">
        <f t="array" ref="I7137">INDEX('2.1.trackMPD'!L:L/(24*60*60),
       MATCH(1,
             (A7137='2.1.trackMPD'!A:A)*
             (C7137='2.1.trackMPD'!D:D)*
             (D7137/10^6='2.1.trackMPD'!H:H)*
             (E7137='2.1.trackMPD'!F:F),
0))</f>
        <v>0</v>
      </c>
    </row>
    <row r="7138" spans="1:9" x14ac:dyDescent="0.2">
      <c r="A7138" s="160" t="s">
        <v>30</v>
      </c>
      <c r="B7138" s="160" t="s">
        <v>151</v>
      </c>
      <c r="C7138" s="160">
        <f>_xlfn.XLOOKUP(B7138,'2.1.trackMPD'!$R$7:$R$29,'2.1.trackMPD'!$T$7:$T$29)</f>
        <v>6</v>
      </c>
      <c r="D7138" s="160">
        <v>1000</v>
      </c>
      <c r="E7138" s="160" t="s">
        <v>6390</v>
      </c>
      <c r="F7138" s="160" t="s">
        <v>110</v>
      </c>
      <c r="G7138" s="160" t="s">
        <v>124</v>
      </c>
      <c r="H7138" s="160" t="s">
        <v>6392</v>
      </c>
      <c r="I7138" s="160" cm="1">
        <f t="array" ref="I7138">INDEX('2.1.trackMPD'!I:I/(24*60*60),
       MATCH(1,
             (A7138='2.1.trackMPD'!A:A)*
             (C7138='2.1.trackMPD'!D:D)*
             (D7138/10^6='2.1.trackMPD'!H:H)*
             (E7138='2.1.trackMPD'!F:F),
0))</f>
        <v>3.7698223321759259</v>
      </c>
    </row>
    <row r="7139" spans="1:9" x14ac:dyDescent="0.2">
      <c r="A7139" s="160" t="s">
        <v>30</v>
      </c>
      <c r="B7139" s="160" t="s">
        <v>151</v>
      </c>
      <c r="C7139" s="160">
        <f>_xlfn.XLOOKUP(B7139,'2.1.trackMPD'!$R$7:$R$29,'2.1.trackMPD'!$T$7:$T$29)</f>
        <v>6</v>
      </c>
      <c r="D7139" s="160">
        <v>1000</v>
      </c>
      <c r="E7139" s="160" t="s">
        <v>6390</v>
      </c>
      <c r="F7139" s="160" t="s">
        <v>110</v>
      </c>
      <c r="G7139" s="160" t="s">
        <v>140</v>
      </c>
      <c r="H7139" s="160" t="s">
        <v>6392</v>
      </c>
      <c r="I7139" s="160" cm="1">
        <f t="array" ref="I7139">INDEX('2.1.trackMPD'!J:J/(24*60*60),
       MATCH(1,
             (A7139='2.1.trackMPD'!A:A)*
             (C7139='2.1.trackMPD'!D:D)*
             (D7139/10^6='2.1.trackMPD'!H:H)*
             (E7139='2.1.trackMPD'!F:F),
0))</f>
        <v>5.9228616747685189E-2</v>
      </c>
    </row>
    <row r="7140" spans="1:9" x14ac:dyDescent="0.2">
      <c r="A7140" s="160" t="s">
        <v>30</v>
      </c>
      <c r="B7140" s="160" t="s">
        <v>151</v>
      </c>
      <c r="C7140" s="160">
        <f>_xlfn.XLOOKUP(B7140,'2.1.trackMPD'!$R$7:$R$29,'2.1.trackMPD'!$T$7:$T$29)</f>
        <v>6</v>
      </c>
      <c r="D7140" s="160">
        <v>1000</v>
      </c>
      <c r="E7140" s="160" t="s">
        <v>6390</v>
      </c>
      <c r="F7140" s="160" t="s">
        <v>110</v>
      </c>
      <c r="G7140" s="160" t="s">
        <v>124</v>
      </c>
      <c r="H7140" s="160" t="s">
        <v>6393</v>
      </c>
      <c r="I7140" s="160" cm="1">
        <f t="array" ref="I7140">INDEX('2.1.trackMPD'!K:K/(24*60*60),
       MATCH(1,
             (A7140='2.1.trackMPD'!A:A)*
             (C7140='2.1.trackMPD'!D:D)*
             (D7140/10^6='2.1.trackMPD'!H:H)*
             (E7140='2.1.trackMPD'!F:F),
0))</f>
        <v>0</v>
      </c>
    </row>
    <row r="7141" spans="1:9" x14ac:dyDescent="0.2">
      <c r="A7141" s="160" t="s">
        <v>30</v>
      </c>
      <c r="B7141" s="160" t="s">
        <v>151</v>
      </c>
      <c r="C7141" s="160">
        <f>_xlfn.XLOOKUP(B7141,'2.1.trackMPD'!$R$7:$R$29,'2.1.trackMPD'!$T$7:$T$29)</f>
        <v>6</v>
      </c>
      <c r="D7141" s="160">
        <v>1000</v>
      </c>
      <c r="E7141" s="160" t="s">
        <v>6390</v>
      </c>
      <c r="F7141" s="160" t="s">
        <v>110</v>
      </c>
      <c r="G7141" s="160" t="s">
        <v>140</v>
      </c>
      <c r="H7141" s="160" t="s">
        <v>6393</v>
      </c>
      <c r="I7141" s="160" cm="1">
        <f t="array" ref="I7141">INDEX('2.1.trackMPD'!L:L/(24*60*60),
       MATCH(1,
             (A7141='2.1.trackMPD'!A:A)*
             (C7141='2.1.trackMPD'!D:D)*
             (D7141/10^6='2.1.trackMPD'!H:H)*
             (E7141='2.1.trackMPD'!F:F),
0))</f>
        <v>0</v>
      </c>
    </row>
    <row r="7142" spans="1:9" x14ac:dyDescent="0.2">
      <c r="A7142" s="160" t="s">
        <v>30</v>
      </c>
      <c r="B7142" s="160" t="s">
        <v>151</v>
      </c>
      <c r="C7142" s="160">
        <f>_xlfn.XLOOKUP(B7142,'2.1.trackMPD'!$R$7:$R$29,'2.1.trackMPD'!$T$7:$T$29)</f>
        <v>6</v>
      </c>
      <c r="D7142" s="160">
        <v>5000</v>
      </c>
      <c r="E7142" s="160" t="s">
        <v>6390</v>
      </c>
      <c r="F7142" s="160" t="s">
        <v>110</v>
      </c>
      <c r="G7142" s="160" t="s">
        <v>124</v>
      </c>
      <c r="H7142" s="160" t="s">
        <v>6392</v>
      </c>
      <c r="I7142" s="160" cm="1">
        <f t="array" ref="I7142">INDEX('2.1.trackMPD'!I:I/(24*60*60),
       MATCH(1,
             (A7142='2.1.trackMPD'!A:A)*
             (C7142='2.1.trackMPD'!D:D)*
             (D7142/10^6='2.1.trackMPD'!H:H)*
             (E7142='2.1.trackMPD'!F:F),
0))</f>
        <v>58.271851724537036</v>
      </c>
    </row>
    <row r="7143" spans="1:9" x14ac:dyDescent="0.2">
      <c r="A7143" s="160" t="s">
        <v>30</v>
      </c>
      <c r="B7143" s="160" t="s">
        <v>151</v>
      </c>
      <c r="C7143" s="160">
        <f>_xlfn.XLOOKUP(B7143,'2.1.trackMPD'!$R$7:$R$29,'2.1.trackMPD'!$T$7:$T$29)</f>
        <v>6</v>
      </c>
      <c r="D7143" s="160">
        <v>5000</v>
      </c>
      <c r="E7143" s="160" t="s">
        <v>6390</v>
      </c>
      <c r="F7143" s="160" t="s">
        <v>110</v>
      </c>
      <c r="G7143" s="160" t="s">
        <v>140</v>
      </c>
      <c r="H7143" s="160" t="s">
        <v>6392</v>
      </c>
      <c r="I7143" s="160" cm="1">
        <f t="array" ref="I7143">INDEX('2.1.trackMPD'!J:J/(24*60*60),
       MATCH(1,
             (A7143='2.1.trackMPD'!A:A)*
             (C7143='2.1.trackMPD'!D:D)*
             (D7143/10^6='2.1.trackMPD'!H:H)*
             (E7143='2.1.trackMPD'!F:F),
0))</f>
        <v>0.2328630119212963</v>
      </c>
    </row>
    <row r="7144" spans="1:9" x14ac:dyDescent="0.2">
      <c r="A7144" s="160" t="s">
        <v>30</v>
      </c>
      <c r="B7144" s="160" t="s">
        <v>151</v>
      </c>
      <c r="C7144" s="160">
        <f>_xlfn.XLOOKUP(B7144,'2.1.trackMPD'!$R$7:$R$29,'2.1.trackMPD'!$T$7:$T$29)</f>
        <v>6</v>
      </c>
      <c r="D7144" s="160">
        <v>5000</v>
      </c>
      <c r="E7144" s="160" t="s">
        <v>6390</v>
      </c>
      <c r="F7144" s="160" t="s">
        <v>110</v>
      </c>
      <c r="G7144" s="160" t="s">
        <v>124</v>
      </c>
      <c r="H7144" s="160" t="s">
        <v>6393</v>
      </c>
      <c r="I7144" s="160" cm="1">
        <f t="array" ref="I7144">INDEX('2.1.trackMPD'!K:K/(24*60*60),
       MATCH(1,
             (A7144='2.1.trackMPD'!A:A)*
             (C7144='2.1.trackMPD'!D:D)*
             (D7144/10^6='2.1.trackMPD'!H:H)*
             (E7144='2.1.trackMPD'!F:F),
0))</f>
        <v>0</v>
      </c>
    </row>
    <row r="7145" spans="1:9" x14ac:dyDescent="0.2">
      <c r="A7145" s="160" t="s">
        <v>30</v>
      </c>
      <c r="B7145" s="160" t="s">
        <v>151</v>
      </c>
      <c r="C7145" s="160">
        <f>_xlfn.XLOOKUP(B7145,'2.1.trackMPD'!$R$7:$R$29,'2.1.trackMPD'!$T$7:$T$29)</f>
        <v>6</v>
      </c>
      <c r="D7145" s="160">
        <v>5000</v>
      </c>
      <c r="E7145" s="160" t="s">
        <v>6390</v>
      </c>
      <c r="F7145" s="160" t="s">
        <v>110</v>
      </c>
      <c r="G7145" s="160" t="s">
        <v>140</v>
      </c>
      <c r="H7145" s="160" t="s">
        <v>6393</v>
      </c>
      <c r="I7145" s="160" cm="1">
        <f t="array" ref="I7145">INDEX('2.1.trackMPD'!L:L/(24*60*60),
       MATCH(1,
             (A7145='2.1.trackMPD'!A:A)*
             (C7145='2.1.trackMPD'!D:D)*
             (D7145/10^6='2.1.trackMPD'!H:H)*
             (E7145='2.1.trackMPD'!F:F),
0))</f>
        <v>0</v>
      </c>
    </row>
    <row r="7146" spans="1:9" x14ac:dyDescent="0.2">
      <c r="A7146" s="160" t="s">
        <v>30</v>
      </c>
      <c r="B7146" s="160" t="s">
        <v>151</v>
      </c>
      <c r="C7146" s="160">
        <f>_xlfn.XLOOKUP(B7146,'2.1.trackMPD'!$R$7:$R$29,'2.1.trackMPD'!$T$7:$T$29)</f>
        <v>6</v>
      </c>
      <c r="D7146" s="160">
        <v>1</v>
      </c>
      <c r="E7146" s="160" t="s">
        <v>6394</v>
      </c>
      <c r="F7146" s="160" t="s">
        <v>110</v>
      </c>
      <c r="G7146" s="160" t="s">
        <v>124</v>
      </c>
      <c r="H7146" s="160" t="s">
        <v>6392</v>
      </c>
      <c r="I7146" s="160" cm="1">
        <f t="array" ref="I7146">INDEX('2.1.trackMPD'!I:I/(24*60*60),
       MATCH(1,
             (A7146='2.1.trackMPD'!A:A)*
             (C7146='2.1.trackMPD'!D:D)*
             (D7146/10^6='2.1.trackMPD'!H:H)*
             (E7146='2.1.trackMPD'!F:F),
0))</f>
        <v>6.0159310185185188E-7</v>
      </c>
    </row>
    <row r="7147" spans="1:9" x14ac:dyDescent="0.2">
      <c r="A7147" s="160" t="s">
        <v>30</v>
      </c>
      <c r="B7147" s="160" t="s">
        <v>151</v>
      </c>
      <c r="C7147" s="160">
        <f>_xlfn.XLOOKUP(B7147,'2.1.trackMPD'!$R$7:$R$29,'2.1.trackMPD'!$T$7:$T$29)</f>
        <v>6</v>
      </c>
      <c r="D7147" s="160">
        <v>1</v>
      </c>
      <c r="E7147" s="160" t="s">
        <v>6394</v>
      </c>
      <c r="F7147" s="160" t="s">
        <v>110</v>
      </c>
      <c r="G7147" s="160" t="s">
        <v>140</v>
      </c>
      <c r="H7147" s="160" t="s">
        <v>6392</v>
      </c>
      <c r="I7147" s="160" cm="1">
        <f t="array" ref="I7147">INDEX('2.1.trackMPD'!J:J/(24*60*60),
       MATCH(1,
             (A7147='2.1.trackMPD'!A:A)*
             (C7147='2.1.trackMPD'!D:D)*
             (D7147/10^6='2.1.trackMPD'!H:H)*
             (E7147='2.1.trackMPD'!F:F),
0))</f>
        <v>9.2396482407407414E-6</v>
      </c>
    </row>
    <row r="7148" spans="1:9" x14ac:dyDescent="0.2">
      <c r="A7148" s="160" t="s">
        <v>30</v>
      </c>
      <c r="B7148" s="160" t="s">
        <v>151</v>
      </c>
      <c r="C7148" s="160">
        <f>_xlfn.XLOOKUP(B7148,'2.1.trackMPD'!$R$7:$R$29,'2.1.trackMPD'!$T$7:$T$29)</f>
        <v>6</v>
      </c>
      <c r="D7148" s="160">
        <v>1</v>
      </c>
      <c r="E7148" s="160" t="s">
        <v>6394</v>
      </c>
      <c r="F7148" s="160" t="s">
        <v>110</v>
      </c>
      <c r="G7148" s="160" t="s">
        <v>124</v>
      </c>
      <c r="H7148" s="160" t="s">
        <v>6393</v>
      </c>
      <c r="I7148" s="160" cm="1">
        <f t="array" ref="I7148">INDEX('2.1.trackMPD'!K:K/(24*60*60),
       MATCH(1,
             (A7148='2.1.trackMPD'!A:A)*
             (C7148='2.1.trackMPD'!D:D)*
             (D7148/10^6='2.1.trackMPD'!H:H)*
             (E7148='2.1.trackMPD'!F:F),
0))</f>
        <v>3.5438356481481482E-7</v>
      </c>
    </row>
    <row r="7149" spans="1:9" x14ac:dyDescent="0.2">
      <c r="A7149" s="160" t="s">
        <v>30</v>
      </c>
      <c r="B7149" s="160" t="s">
        <v>151</v>
      </c>
      <c r="C7149" s="160">
        <f>_xlfn.XLOOKUP(B7149,'2.1.trackMPD'!$R$7:$R$29,'2.1.trackMPD'!$T$7:$T$29)</f>
        <v>6</v>
      </c>
      <c r="D7149" s="160">
        <v>1</v>
      </c>
      <c r="E7149" s="160" t="s">
        <v>6394</v>
      </c>
      <c r="F7149" s="160" t="s">
        <v>110</v>
      </c>
      <c r="G7149" s="160" t="s">
        <v>140</v>
      </c>
      <c r="H7149" s="160" t="s">
        <v>6393</v>
      </c>
      <c r="I7149" s="160" cm="1">
        <f t="array" ref="I7149">INDEX('2.1.trackMPD'!L:L/(24*60*60),
       MATCH(1,
             (A7149='2.1.trackMPD'!A:A)*
             (C7149='2.1.trackMPD'!D:D)*
             (D7149/10^6='2.1.trackMPD'!H:H)*
             (E7149='2.1.trackMPD'!F:F),
0))</f>
        <v>1.8518518518518519E-6</v>
      </c>
    </row>
    <row r="7150" spans="1:9" x14ac:dyDescent="0.2">
      <c r="A7150" s="160" t="s">
        <v>30</v>
      </c>
      <c r="B7150" s="160" t="s">
        <v>151</v>
      </c>
      <c r="C7150" s="160">
        <f>_xlfn.XLOOKUP(B7150,'2.1.trackMPD'!$R$7:$R$29,'2.1.trackMPD'!$T$7:$T$29)</f>
        <v>6</v>
      </c>
      <c r="D7150" s="160">
        <v>10</v>
      </c>
      <c r="E7150" s="160" t="s">
        <v>6394</v>
      </c>
      <c r="F7150" s="160" t="s">
        <v>110</v>
      </c>
      <c r="G7150" s="160" t="s">
        <v>124</v>
      </c>
      <c r="H7150" s="160" t="s">
        <v>6392</v>
      </c>
      <c r="I7150" s="160" cm="1">
        <f t="array" ref="I7150">INDEX('2.1.trackMPD'!I:I/(24*60*60),
       MATCH(1,
             (A7150='2.1.trackMPD'!A:A)*
             (C7150='2.1.trackMPD'!D:D)*
             (D7150/10^6='2.1.trackMPD'!H:H)*
             (E7150='2.1.trackMPD'!F:F),
0))</f>
        <v>1.3299796111111112E-5</v>
      </c>
    </row>
    <row r="7151" spans="1:9" x14ac:dyDescent="0.2">
      <c r="A7151" s="160" t="s">
        <v>30</v>
      </c>
      <c r="B7151" s="160" t="s">
        <v>151</v>
      </c>
      <c r="C7151" s="160">
        <f>_xlfn.XLOOKUP(B7151,'2.1.trackMPD'!$R$7:$R$29,'2.1.trackMPD'!$T$7:$T$29)</f>
        <v>6</v>
      </c>
      <c r="D7151" s="160">
        <v>10</v>
      </c>
      <c r="E7151" s="160" t="s">
        <v>6394</v>
      </c>
      <c r="F7151" s="160" t="s">
        <v>110</v>
      </c>
      <c r="G7151" s="160" t="s">
        <v>140</v>
      </c>
      <c r="H7151" s="160" t="s">
        <v>6392</v>
      </c>
      <c r="I7151" s="160" cm="1">
        <f t="array" ref="I7151">INDEX('2.1.trackMPD'!J:J/(24*60*60),
       MATCH(1,
             (A7151='2.1.trackMPD'!A:A)*
             (C7151='2.1.trackMPD'!D:D)*
             (D7151/10^6='2.1.trackMPD'!H:H)*
             (E7151='2.1.trackMPD'!F:F),
0))</f>
        <v>5.5052842002314816E-5</v>
      </c>
    </row>
    <row r="7152" spans="1:9" x14ac:dyDescent="0.2">
      <c r="A7152" s="160" t="s">
        <v>30</v>
      </c>
      <c r="B7152" s="160" t="s">
        <v>151</v>
      </c>
      <c r="C7152" s="160">
        <f>_xlfn.XLOOKUP(B7152,'2.1.trackMPD'!$R$7:$R$29,'2.1.trackMPD'!$T$7:$T$29)</f>
        <v>6</v>
      </c>
      <c r="D7152" s="160">
        <v>10</v>
      </c>
      <c r="E7152" s="160" t="s">
        <v>6394</v>
      </c>
      <c r="F7152" s="160" t="s">
        <v>110</v>
      </c>
      <c r="G7152" s="160" t="s">
        <v>124</v>
      </c>
      <c r="H7152" s="160" t="s">
        <v>6393</v>
      </c>
      <c r="I7152" s="160" cm="1">
        <f t="array" ref="I7152">INDEX('2.1.trackMPD'!K:K/(24*60*60),
       MATCH(1,
             (A7152='2.1.trackMPD'!A:A)*
             (C7152='2.1.trackMPD'!D:D)*
             (D7152/10^6='2.1.trackMPD'!H:H)*
             (E7152='2.1.trackMPD'!F:F),
0))</f>
        <v>0</v>
      </c>
    </row>
    <row r="7153" spans="1:9" x14ac:dyDescent="0.2">
      <c r="A7153" s="160" t="s">
        <v>30</v>
      </c>
      <c r="B7153" s="160" t="s">
        <v>151</v>
      </c>
      <c r="C7153" s="160">
        <f>_xlfn.XLOOKUP(B7153,'2.1.trackMPD'!$R$7:$R$29,'2.1.trackMPD'!$T$7:$T$29)</f>
        <v>6</v>
      </c>
      <c r="D7153" s="160">
        <v>10</v>
      </c>
      <c r="E7153" s="160" t="s">
        <v>6394</v>
      </c>
      <c r="F7153" s="160" t="s">
        <v>110</v>
      </c>
      <c r="G7153" s="160" t="s">
        <v>140</v>
      </c>
      <c r="H7153" s="160" t="s">
        <v>6393</v>
      </c>
      <c r="I7153" s="160" cm="1">
        <f t="array" ref="I7153">INDEX('2.1.trackMPD'!L:L/(24*60*60),
       MATCH(1,
             (A7153='2.1.trackMPD'!A:A)*
             (C7153='2.1.trackMPD'!D:D)*
             (D7153/10^6='2.1.trackMPD'!H:H)*
             (E7153='2.1.trackMPD'!F:F),
0))</f>
        <v>7.1963155092592586E-7</v>
      </c>
    </row>
    <row r="7154" spans="1:9" x14ac:dyDescent="0.2">
      <c r="A7154" s="160" t="s">
        <v>30</v>
      </c>
      <c r="B7154" s="160" t="s">
        <v>151</v>
      </c>
      <c r="C7154" s="160">
        <f>_xlfn.XLOOKUP(B7154,'2.1.trackMPD'!$R$7:$R$29,'2.1.trackMPD'!$T$7:$T$29)</f>
        <v>6</v>
      </c>
      <c r="D7154" s="160">
        <v>100</v>
      </c>
      <c r="E7154" s="160" t="s">
        <v>6394</v>
      </c>
      <c r="F7154" s="160" t="s">
        <v>110</v>
      </c>
      <c r="G7154" s="160" t="s">
        <v>124</v>
      </c>
      <c r="H7154" s="160" t="s">
        <v>6392</v>
      </c>
      <c r="I7154" s="160" cm="1">
        <f t="array" ref="I7154">INDEX('2.1.trackMPD'!I:I/(24*60*60),
       MATCH(1,
             (A7154='2.1.trackMPD'!A:A)*
             (C7154='2.1.trackMPD'!D:D)*
             (D7154/10^6='2.1.trackMPD'!H:H)*
             (E7154='2.1.trackMPD'!F:F),
0))</f>
        <v>2.461078412037037E-2</v>
      </c>
    </row>
    <row r="7155" spans="1:9" x14ac:dyDescent="0.2">
      <c r="A7155" s="160" t="s">
        <v>30</v>
      </c>
      <c r="B7155" s="160" t="s">
        <v>151</v>
      </c>
      <c r="C7155" s="160">
        <f>_xlfn.XLOOKUP(B7155,'2.1.trackMPD'!$R$7:$R$29,'2.1.trackMPD'!$T$7:$T$29)</f>
        <v>6</v>
      </c>
      <c r="D7155" s="160">
        <v>100</v>
      </c>
      <c r="E7155" s="160" t="s">
        <v>6394</v>
      </c>
      <c r="F7155" s="160" t="s">
        <v>110</v>
      </c>
      <c r="G7155" s="160" t="s">
        <v>140</v>
      </c>
      <c r="H7155" s="160" t="s">
        <v>6392</v>
      </c>
      <c r="I7155" s="160" cm="1">
        <f t="array" ref="I7155">INDEX('2.1.trackMPD'!J:J/(24*60*60),
       MATCH(1,
             (A7155='2.1.trackMPD'!A:A)*
             (C7155='2.1.trackMPD'!D:D)*
             (D7155/10^6='2.1.trackMPD'!H:H)*
             (E7155='2.1.trackMPD'!F:F),
0))</f>
        <v>4.7587979768518515E-3</v>
      </c>
    </row>
    <row r="7156" spans="1:9" x14ac:dyDescent="0.2">
      <c r="A7156" s="160" t="s">
        <v>30</v>
      </c>
      <c r="B7156" s="160" t="s">
        <v>151</v>
      </c>
      <c r="C7156" s="160">
        <f>_xlfn.XLOOKUP(B7156,'2.1.trackMPD'!$R$7:$R$29,'2.1.trackMPD'!$T$7:$T$29)</f>
        <v>6</v>
      </c>
      <c r="D7156" s="160">
        <v>100</v>
      </c>
      <c r="E7156" s="160" t="s">
        <v>6394</v>
      </c>
      <c r="F7156" s="160" t="s">
        <v>110</v>
      </c>
      <c r="G7156" s="160" t="s">
        <v>124</v>
      </c>
      <c r="H7156" s="160" t="s">
        <v>6393</v>
      </c>
      <c r="I7156" s="160" cm="1">
        <f t="array" ref="I7156">INDEX('2.1.trackMPD'!K:K/(24*60*60),
       MATCH(1,
             (A7156='2.1.trackMPD'!A:A)*
             (C7156='2.1.trackMPD'!D:D)*
             (D7156/10^6='2.1.trackMPD'!H:H)*
             (E7156='2.1.trackMPD'!F:F),
0))</f>
        <v>0</v>
      </c>
    </row>
    <row r="7157" spans="1:9" x14ac:dyDescent="0.2">
      <c r="A7157" s="160" t="s">
        <v>30</v>
      </c>
      <c r="B7157" s="160" t="s">
        <v>151</v>
      </c>
      <c r="C7157" s="160">
        <f>_xlfn.XLOOKUP(B7157,'2.1.trackMPD'!$R$7:$R$29,'2.1.trackMPD'!$T$7:$T$29)</f>
        <v>6</v>
      </c>
      <c r="D7157" s="160">
        <v>100</v>
      </c>
      <c r="E7157" s="160" t="s">
        <v>6394</v>
      </c>
      <c r="F7157" s="160" t="s">
        <v>110</v>
      </c>
      <c r="G7157" s="160" t="s">
        <v>140</v>
      </c>
      <c r="H7157" s="160" t="s">
        <v>6393</v>
      </c>
      <c r="I7157" s="160" cm="1">
        <f t="array" ref="I7157">INDEX('2.1.trackMPD'!L:L/(24*60*60),
       MATCH(1,
             (A7157='2.1.trackMPD'!A:A)*
             (C7157='2.1.trackMPD'!D:D)*
             (D7157/10^6='2.1.trackMPD'!H:H)*
             (E7157='2.1.trackMPD'!F:F),
0))</f>
        <v>0</v>
      </c>
    </row>
    <row r="7158" spans="1:9" x14ac:dyDescent="0.2">
      <c r="A7158" s="160" t="s">
        <v>30</v>
      </c>
      <c r="B7158" s="160" t="s">
        <v>151</v>
      </c>
      <c r="C7158" s="160">
        <f>_xlfn.XLOOKUP(B7158,'2.1.trackMPD'!$R$7:$R$29,'2.1.trackMPD'!$T$7:$T$29)</f>
        <v>6</v>
      </c>
      <c r="D7158" s="160">
        <v>1000</v>
      </c>
      <c r="E7158" s="160" t="s">
        <v>6394</v>
      </c>
      <c r="F7158" s="160" t="s">
        <v>110</v>
      </c>
      <c r="G7158" s="160" t="s">
        <v>124</v>
      </c>
      <c r="H7158" s="160" t="s">
        <v>6392</v>
      </c>
      <c r="I7158" s="160" cm="1">
        <f t="array" ref="I7158">INDEX('2.1.trackMPD'!I:I/(24*60*60),
       MATCH(1,
             (A7158='2.1.trackMPD'!A:A)*
             (C7158='2.1.trackMPD'!D:D)*
             (D7158/10^6='2.1.trackMPD'!H:H)*
             (E7158='2.1.trackMPD'!F:F),
0))</f>
        <v>3.0701569791666667</v>
      </c>
    </row>
    <row r="7159" spans="1:9" x14ac:dyDescent="0.2">
      <c r="A7159" s="160" t="s">
        <v>30</v>
      </c>
      <c r="B7159" s="160" t="s">
        <v>151</v>
      </c>
      <c r="C7159" s="160">
        <f>_xlfn.XLOOKUP(B7159,'2.1.trackMPD'!$R$7:$R$29,'2.1.trackMPD'!$T$7:$T$29)</f>
        <v>6</v>
      </c>
      <c r="D7159" s="160">
        <v>1000</v>
      </c>
      <c r="E7159" s="160" t="s">
        <v>6394</v>
      </c>
      <c r="F7159" s="160" t="s">
        <v>110</v>
      </c>
      <c r="G7159" s="160" t="s">
        <v>140</v>
      </c>
      <c r="H7159" s="160" t="s">
        <v>6392</v>
      </c>
      <c r="I7159" s="160" cm="1">
        <f t="array" ref="I7159">INDEX('2.1.trackMPD'!J:J/(24*60*60),
       MATCH(1,
             (A7159='2.1.trackMPD'!A:A)*
             (C7159='2.1.trackMPD'!D:D)*
             (D7159/10^6='2.1.trackMPD'!H:H)*
             (E7159='2.1.trackMPD'!F:F),
0))</f>
        <v>5.3450457430555556E-2</v>
      </c>
    </row>
    <row r="7160" spans="1:9" x14ac:dyDescent="0.2">
      <c r="A7160" s="160" t="s">
        <v>30</v>
      </c>
      <c r="B7160" s="160" t="s">
        <v>151</v>
      </c>
      <c r="C7160" s="160">
        <f>_xlfn.XLOOKUP(B7160,'2.1.trackMPD'!$R$7:$R$29,'2.1.trackMPD'!$T$7:$T$29)</f>
        <v>6</v>
      </c>
      <c r="D7160" s="160">
        <v>1000</v>
      </c>
      <c r="E7160" s="160" t="s">
        <v>6394</v>
      </c>
      <c r="F7160" s="160" t="s">
        <v>110</v>
      </c>
      <c r="G7160" s="160" t="s">
        <v>124</v>
      </c>
      <c r="H7160" s="160" t="s">
        <v>6393</v>
      </c>
      <c r="I7160" s="160" cm="1">
        <f t="array" ref="I7160">INDEX('2.1.trackMPD'!K:K/(24*60*60),
       MATCH(1,
             (A7160='2.1.trackMPD'!A:A)*
             (C7160='2.1.trackMPD'!D:D)*
             (D7160/10^6='2.1.trackMPD'!H:H)*
             (E7160='2.1.trackMPD'!F:F),
0))</f>
        <v>0</v>
      </c>
    </row>
    <row r="7161" spans="1:9" x14ac:dyDescent="0.2">
      <c r="A7161" s="160" t="s">
        <v>30</v>
      </c>
      <c r="B7161" s="160" t="s">
        <v>151</v>
      </c>
      <c r="C7161" s="160">
        <f>_xlfn.XLOOKUP(B7161,'2.1.trackMPD'!$R$7:$R$29,'2.1.trackMPD'!$T$7:$T$29)</f>
        <v>6</v>
      </c>
      <c r="D7161" s="160">
        <v>1000</v>
      </c>
      <c r="E7161" s="160" t="s">
        <v>6394</v>
      </c>
      <c r="F7161" s="160" t="s">
        <v>110</v>
      </c>
      <c r="G7161" s="160" t="s">
        <v>140</v>
      </c>
      <c r="H7161" s="160" t="s">
        <v>6393</v>
      </c>
      <c r="I7161" s="160" cm="1">
        <f t="array" ref="I7161">INDEX('2.1.trackMPD'!L:L/(24*60*60),
       MATCH(1,
             (A7161='2.1.trackMPD'!A:A)*
             (C7161='2.1.trackMPD'!D:D)*
             (D7161/10^6='2.1.trackMPD'!H:H)*
             (E7161='2.1.trackMPD'!F:F),
0))</f>
        <v>0</v>
      </c>
    </row>
    <row r="7162" spans="1:9" x14ac:dyDescent="0.2">
      <c r="A7162" s="160" t="s">
        <v>30</v>
      </c>
      <c r="B7162" s="160" t="s">
        <v>151</v>
      </c>
      <c r="C7162" s="160">
        <f>_xlfn.XLOOKUP(B7162,'2.1.trackMPD'!$R$7:$R$29,'2.1.trackMPD'!$T$7:$T$29)</f>
        <v>6</v>
      </c>
      <c r="D7162" s="160">
        <v>5000</v>
      </c>
      <c r="E7162" s="160" t="s">
        <v>6394</v>
      </c>
      <c r="F7162" s="160" t="s">
        <v>110</v>
      </c>
      <c r="G7162" s="160" t="s">
        <v>124</v>
      </c>
      <c r="H7162" s="160" t="s">
        <v>6392</v>
      </c>
      <c r="I7162" s="160" cm="1">
        <f t="array" ref="I7162">INDEX('2.1.trackMPD'!I:I/(24*60*60),
       MATCH(1,
             (A7162='2.1.trackMPD'!A:A)*
             (C7162='2.1.trackMPD'!D:D)*
             (D7162/10^6='2.1.trackMPD'!H:H)*
             (E7162='2.1.trackMPD'!F:F),
0))</f>
        <v>17.966330706018518</v>
      </c>
    </row>
    <row r="7163" spans="1:9" x14ac:dyDescent="0.2">
      <c r="A7163" s="160" t="s">
        <v>30</v>
      </c>
      <c r="B7163" s="160" t="s">
        <v>151</v>
      </c>
      <c r="C7163" s="160">
        <f>_xlfn.XLOOKUP(B7163,'2.1.trackMPD'!$R$7:$R$29,'2.1.trackMPD'!$T$7:$T$29)</f>
        <v>6</v>
      </c>
      <c r="D7163" s="160">
        <v>5000</v>
      </c>
      <c r="E7163" s="160" t="s">
        <v>6394</v>
      </c>
      <c r="F7163" s="160" t="s">
        <v>110</v>
      </c>
      <c r="G7163" s="160" t="s">
        <v>140</v>
      </c>
      <c r="H7163" s="160" t="s">
        <v>6392</v>
      </c>
      <c r="I7163" s="160" cm="1">
        <f t="array" ref="I7163">INDEX('2.1.trackMPD'!J:J/(24*60*60),
       MATCH(1,
             (A7163='2.1.trackMPD'!A:A)*
             (C7163='2.1.trackMPD'!D:D)*
             (D7163/10^6='2.1.trackMPD'!H:H)*
             (E7163='2.1.trackMPD'!F:F),
0))</f>
        <v>0.1293006886574074</v>
      </c>
    </row>
    <row r="7164" spans="1:9" x14ac:dyDescent="0.2">
      <c r="A7164" s="160" t="s">
        <v>30</v>
      </c>
      <c r="B7164" s="160" t="s">
        <v>151</v>
      </c>
      <c r="C7164" s="160">
        <f>_xlfn.XLOOKUP(B7164,'2.1.trackMPD'!$R$7:$R$29,'2.1.trackMPD'!$T$7:$T$29)</f>
        <v>6</v>
      </c>
      <c r="D7164" s="160">
        <v>5000</v>
      </c>
      <c r="E7164" s="160" t="s">
        <v>6394</v>
      </c>
      <c r="F7164" s="160" t="s">
        <v>110</v>
      </c>
      <c r="G7164" s="160" t="s">
        <v>124</v>
      </c>
      <c r="H7164" s="160" t="s">
        <v>6393</v>
      </c>
      <c r="I7164" s="160" cm="1">
        <f t="array" ref="I7164">INDEX('2.1.trackMPD'!K:K/(24*60*60),
       MATCH(1,
             (A7164='2.1.trackMPD'!A:A)*
             (C7164='2.1.trackMPD'!D:D)*
             (D7164/10^6='2.1.trackMPD'!H:H)*
             (E7164='2.1.trackMPD'!F:F),
0))</f>
        <v>0</v>
      </c>
    </row>
    <row r="7165" spans="1:9" x14ac:dyDescent="0.2">
      <c r="A7165" s="160" t="s">
        <v>30</v>
      </c>
      <c r="B7165" s="160" t="s">
        <v>151</v>
      </c>
      <c r="C7165" s="160">
        <f>_xlfn.XLOOKUP(B7165,'2.1.trackMPD'!$R$7:$R$29,'2.1.trackMPD'!$T$7:$T$29)</f>
        <v>6</v>
      </c>
      <c r="D7165" s="160">
        <v>5000</v>
      </c>
      <c r="E7165" s="160" t="s">
        <v>6394</v>
      </c>
      <c r="F7165" s="160" t="s">
        <v>110</v>
      </c>
      <c r="G7165" s="160" t="s">
        <v>140</v>
      </c>
      <c r="H7165" s="160" t="s">
        <v>6393</v>
      </c>
      <c r="I7165" s="160" cm="1">
        <f t="array" ref="I7165">INDEX('2.1.trackMPD'!L:L/(24*60*60),
       MATCH(1,
             (A7165='2.1.trackMPD'!A:A)*
             (C7165='2.1.trackMPD'!D:D)*
             (D7165/10^6='2.1.trackMPD'!H:H)*
             (E7165='2.1.trackMPD'!F:F),
0))</f>
        <v>0</v>
      </c>
    </row>
    <row r="7166" spans="1:9" x14ac:dyDescent="0.2">
      <c r="A7166" s="160" t="s">
        <v>30</v>
      </c>
      <c r="B7166" s="160" t="s">
        <v>151</v>
      </c>
      <c r="C7166" s="160">
        <f>_xlfn.XLOOKUP(B7166,'2.1.trackMPD'!$R$7:$R$29,'2.1.trackMPD'!$T$7:$T$29)</f>
        <v>6</v>
      </c>
      <c r="D7166" s="160">
        <v>1</v>
      </c>
      <c r="E7166" s="160" t="s">
        <v>6395</v>
      </c>
      <c r="F7166" s="160" t="s">
        <v>110</v>
      </c>
      <c r="G7166" s="160" t="s">
        <v>124</v>
      </c>
      <c r="H7166" s="160" t="s">
        <v>6392</v>
      </c>
      <c r="I7166" s="160" t="e" cm="1">
        <f t="array" ref="I7166">INDEX('2.1.trackMPD'!I:I/(24*60*60),
       MATCH(1,
             (A7166='2.1.trackMPD'!A:A)*
             (C7166='2.1.trackMPD'!D:D)*
             (D7166/10^6='2.1.trackMPD'!H:H)*
             (E7166='2.1.trackMPD'!F:F),
0))</f>
        <v>#N/A</v>
      </c>
    </row>
    <row r="7167" spans="1:9" x14ac:dyDescent="0.2">
      <c r="A7167" s="160" t="s">
        <v>30</v>
      </c>
      <c r="B7167" s="160" t="s">
        <v>151</v>
      </c>
      <c r="C7167" s="160">
        <f>_xlfn.XLOOKUP(B7167,'2.1.trackMPD'!$R$7:$R$29,'2.1.trackMPD'!$T$7:$T$29)</f>
        <v>6</v>
      </c>
      <c r="D7167" s="160">
        <v>1</v>
      </c>
      <c r="E7167" s="160" t="s">
        <v>6395</v>
      </c>
      <c r="F7167" s="160" t="s">
        <v>110</v>
      </c>
      <c r="G7167" s="160" t="s">
        <v>140</v>
      </c>
      <c r="H7167" s="160" t="s">
        <v>6392</v>
      </c>
      <c r="I7167" s="160" t="e" cm="1">
        <f t="array" ref="I7167">INDEX('2.1.trackMPD'!J:J/(24*60*60),
       MATCH(1,
             (A7167='2.1.trackMPD'!A:A)*
             (C7167='2.1.trackMPD'!D:D)*
             (D7167/10^6='2.1.trackMPD'!H:H)*
             (E7167='2.1.trackMPD'!F:F),
0))</f>
        <v>#N/A</v>
      </c>
    </row>
    <row r="7168" spans="1:9" x14ac:dyDescent="0.2">
      <c r="A7168" s="160" t="s">
        <v>30</v>
      </c>
      <c r="B7168" s="160" t="s">
        <v>151</v>
      </c>
      <c r="C7168" s="160">
        <f>_xlfn.XLOOKUP(B7168,'2.1.trackMPD'!$R$7:$R$29,'2.1.trackMPD'!$T$7:$T$29)</f>
        <v>6</v>
      </c>
      <c r="D7168" s="160">
        <v>1</v>
      </c>
      <c r="E7168" s="160" t="s">
        <v>6395</v>
      </c>
      <c r="F7168" s="160" t="s">
        <v>110</v>
      </c>
      <c r="G7168" s="160" t="s">
        <v>124</v>
      </c>
      <c r="H7168" s="160" t="s">
        <v>6393</v>
      </c>
      <c r="I7168" s="160" t="e" cm="1">
        <f t="array" ref="I7168">INDEX('2.1.trackMPD'!K:K/(24*60*60),
       MATCH(1,
             (A7168='2.1.trackMPD'!A:A)*
             (C7168='2.1.trackMPD'!D:D)*
             (D7168/10^6='2.1.trackMPD'!H:H)*
             (E7168='2.1.trackMPD'!F:F),
0))</f>
        <v>#N/A</v>
      </c>
    </row>
    <row r="7169" spans="1:20" x14ac:dyDescent="0.2">
      <c r="A7169" s="160" t="s">
        <v>30</v>
      </c>
      <c r="B7169" s="160" t="s">
        <v>151</v>
      </c>
      <c r="C7169" s="160">
        <f>_xlfn.XLOOKUP(B7169,'2.1.trackMPD'!$R$7:$R$29,'2.1.trackMPD'!$T$7:$T$29)</f>
        <v>6</v>
      </c>
      <c r="D7169" s="160">
        <v>1</v>
      </c>
      <c r="E7169" s="160" t="s">
        <v>6395</v>
      </c>
      <c r="F7169" s="160" t="s">
        <v>110</v>
      </c>
      <c r="G7169" s="160" t="s">
        <v>140</v>
      </c>
      <c r="H7169" s="160" t="s">
        <v>6393</v>
      </c>
      <c r="I7169" s="160" t="e" cm="1">
        <f t="array" ref="I7169">INDEX('2.1.trackMPD'!L:L/(24*60*60),
       MATCH(1,
             (A7169='2.1.trackMPD'!A:A)*
             (C7169='2.1.trackMPD'!D:D)*
             (D7169/10^6='2.1.trackMPD'!H:H)*
             (E7169='2.1.trackMPD'!F:F),
0))</f>
        <v>#N/A</v>
      </c>
    </row>
    <row r="7170" spans="1:20" x14ac:dyDescent="0.2">
      <c r="A7170" s="160" t="s">
        <v>30</v>
      </c>
      <c r="B7170" s="160" t="s">
        <v>151</v>
      </c>
      <c r="C7170" s="160">
        <f>_xlfn.XLOOKUP(B7170,'2.1.trackMPD'!$R$7:$R$29,'2.1.trackMPD'!$T$7:$T$29)</f>
        <v>6</v>
      </c>
      <c r="D7170" s="160">
        <v>10</v>
      </c>
      <c r="E7170" s="160" t="s">
        <v>6395</v>
      </c>
      <c r="F7170" s="160" t="s">
        <v>110</v>
      </c>
      <c r="G7170" s="160" t="s">
        <v>124</v>
      </c>
      <c r="H7170" s="160" t="s">
        <v>6392</v>
      </c>
      <c r="I7170" s="160" t="e" cm="1">
        <f t="array" ref="I7170">INDEX('2.1.trackMPD'!I:I/(24*60*60),
       MATCH(1,
             (A7170='2.1.trackMPD'!A:A)*
             (C7170='2.1.trackMPD'!D:D)*
             (D7170/10^6='2.1.trackMPD'!H:H)*
             (E7170='2.1.trackMPD'!F:F),
0))</f>
        <v>#N/A</v>
      </c>
    </row>
    <row r="7171" spans="1:20" x14ac:dyDescent="0.2">
      <c r="A7171" s="160" t="s">
        <v>30</v>
      </c>
      <c r="B7171" s="160" t="s">
        <v>151</v>
      </c>
      <c r="C7171" s="160">
        <f>_xlfn.XLOOKUP(B7171,'2.1.trackMPD'!$R$7:$R$29,'2.1.trackMPD'!$T$7:$T$29)</f>
        <v>6</v>
      </c>
      <c r="D7171" s="160">
        <v>10</v>
      </c>
      <c r="E7171" s="160" t="s">
        <v>6395</v>
      </c>
      <c r="F7171" s="160" t="s">
        <v>110</v>
      </c>
      <c r="G7171" s="160" t="s">
        <v>140</v>
      </c>
      <c r="H7171" s="160" t="s">
        <v>6392</v>
      </c>
      <c r="I7171" s="160" t="e" cm="1">
        <f t="array" ref="I7171">INDEX('2.1.trackMPD'!J:J/(24*60*60),
       MATCH(1,
             (A7171='2.1.trackMPD'!A:A)*
             (C7171='2.1.trackMPD'!D:D)*
             (D7171/10^6='2.1.trackMPD'!H:H)*
             (E7171='2.1.trackMPD'!F:F),
0))</f>
        <v>#N/A</v>
      </c>
    </row>
    <row r="7172" spans="1:20" x14ac:dyDescent="0.2">
      <c r="A7172" s="160" t="s">
        <v>30</v>
      </c>
      <c r="B7172" s="160" t="s">
        <v>151</v>
      </c>
      <c r="C7172" s="160">
        <f>_xlfn.XLOOKUP(B7172,'2.1.trackMPD'!$R$7:$R$29,'2.1.trackMPD'!$T$7:$T$29)</f>
        <v>6</v>
      </c>
      <c r="D7172" s="160">
        <v>10</v>
      </c>
      <c r="E7172" s="160" t="s">
        <v>6395</v>
      </c>
      <c r="F7172" s="160" t="s">
        <v>110</v>
      </c>
      <c r="G7172" s="160" t="s">
        <v>124</v>
      </c>
      <c r="H7172" s="160" t="s">
        <v>6393</v>
      </c>
      <c r="I7172" s="160" t="e" cm="1">
        <f t="array" ref="I7172">INDEX('2.1.trackMPD'!K:K/(24*60*60),
       MATCH(1,
             (A7172='2.1.trackMPD'!A:A)*
             (C7172='2.1.trackMPD'!D:D)*
             (D7172/10^6='2.1.trackMPD'!H:H)*
             (E7172='2.1.trackMPD'!F:F),
0))</f>
        <v>#N/A</v>
      </c>
    </row>
    <row r="7173" spans="1:20" x14ac:dyDescent="0.2">
      <c r="A7173" s="160" t="s">
        <v>30</v>
      </c>
      <c r="B7173" s="160" t="s">
        <v>151</v>
      </c>
      <c r="C7173" s="160">
        <f>_xlfn.XLOOKUP(B7173,'2.1.trackMPD'!$R$7:$R$29,'2.1.trackMPD'!$T$7:$T$29)</f>
        <v>6</v>
      </c>
      <c r="D7173" s="160">
        <v>10</v>
      </c>
      <c r="E7173" s="160" t="s">
        <v>6395</v>
      </c>
      <c r="F7173" s="160" t="s">
        <v>110</v>
      </c>
      <c r="G7173" s="160" t="s">
        <v>140</v>
      </c>
      <c r="H7173" s="160" t="s">
        <v>6393</v>
      </c>
      <c r="I7173" s="160" t="e" cm="1">
        <f t="array" ref="I7173">INDEX('2.1.trackMPD'!L:L/(24*60*60),
       MATCH(1,
             (A7173='2.1.trackMPD'!A:A)*
             (C7173='2.1.trackMPD'!D:D)*
             (D7173/10^6='2.1.trackMPD'!H:H)*
             (E7173='2.1.trackMPD'!F:F),
0))</f>
        <v>#N/A</v>
      </c>
    </row>
    <row r="7174" spans="1:20" x14ac:dyDescent="0.2">
      <c r="A7174" s="160" t="s">
        <v>30</v>
      </c>
      <c r="B7174" s="160" t="s">
        <v>151</v>
      </c>
      <c r="C7174" s="160">
        <f>_xlfn.XLOOKUP(B7174,'2.1.trackMPD'!$R$7:$R$29,'2.1.trackMPD'!$T$7:$T$29)</f>
        <v>6</v>
      </c>
      <c r="D7174" s="160">
        <v>100</v>
      </c>
      <c r="E7174" s="160" t="s">
        <v>6395</v>
      </c>
      <c r="F7174" s="160" t="s">
        <v>110</v>
      </c>
      <c r="G7174" s="160" t="s">
        <v>124</v>
      </c>
      <c r="H7174" s="160" t="s">
        <v>6392</v>
      </c>
      <c r="I7174" s="160" t="e" cm="1">
        <f t="array" ref="I7174">INDEX('2.1.trackMPD'!I:I/(24*60*60),
       MATCH(1,
             (A7174='2.1.trackMPD'!A:A)*
             (C7174='2.1.trackMPD'!D:D)*
             (D7174/10^6='2.1.trackMPD'!H:H)*
             (E7174='2.1.trackMPD'!F:F),
0))</f>
        <v>#N/A</v>
      </c>
    </row>
    <row r="7175" spans="1:20" x14ac:dyDescent="0.2">
      <c r="A7175" s="160" t="s">
        <v>30</v>
      </c>
      <c r="B7175" s="160" t="s">
        <v>151</v>
      </c>
      <c r="C7175" s="160">
        <f>_xlfn.XLOOKUP(B7175,'2.1.trackMPD'!$R$7:$R$29,'2.1.trackMPD'!$T$7:$T$29)</f>
        <v>6</v>
      </c>
      <c r="D7175" s="160">
        <v>100</v>
      </c>
      <c r="E7175" s="160" t="s">
        <v>6395</v>
      </c>
      <c r="F7175" s="160" t="s">
        <v>110</v>
      </c>
      <c r="G7175" s="160" t="s">
        <v>140</v>
      </c>
      <c r="H7175" s="160" t="s">
        <v>6392</v>
      </c>
      <c r="I7175" s="160" t="e" cm="1">
        <f t="array" ref="I7175">INDEX('2.1.trackMPD'!J:J/(24*60*60),
       MATCH(1,
             (A7175='2.1.trackMPD'!A:A)*
             (C7175='2.1.trackMPD'!D:D)*
             (D7175/10^6='2.1.trackMPD'!H:H)*
             (E7175='2.1.trackMPD'!F:F),
0))</f>
        <v>#N/A</v>
      </c>
    </row>
    <row r="7176" spans="1:20" x14ac:dyDescent="0.2">
      <c r="A7176" s="160" t="s">
        <v>30</v>
      </c>
      <c r="B7176" s="160" t="s">
        <v>151</v>
      </c>
      <c r="C7176" s="160">
        <f>_xlfn.XLOOKUP(B7176,'2.1.trackMPD'!$R$7:$R$29,'2.1.trackMPD'!$T$7:$T$29)</f>
        <v>6</v>
      </c>
      <c r="D7176" s="160">
        <v>100</v>
      </c>
      <c r="E7176" s="160" t="s">
        <v>6395</v>
      </c>
      <c r="F7176" s="160" t="s">
        <v>110</v>
      </c>
      <c r="G7176" s="160" t="s">
        <v>124</v>
      </c>
      <c r="H7176" s="160" t="s">
        <v>6393</v>
      </c>
      <c r="I7176" s="160" t="e" cm="1">
        <f t="array" ref="I7176">INDEX('2.1.trackMPD'!K:K/(24*60*60),
       MATCH(1,
             (A7176='2.1.trackMPD'!A:A)*
             (C7176='2.1.trackMPD'!D:D)*
             (D7176/10^6='2.1.trackMPD'!H:H)*
             (E7176='2.1.trackMPD'!F:F),
0))</f>
        <v>#N/A</v>
      </c>
    </row>
    <row r="7177" spans="1:20" x14ac:dyDescent="0.2">
      <c r="A7177" s="160" t="s">
        <v>30</v>
      </c>
      <c r="B7177" s="160" t="s">
        <v>151</v>
      </c>
      <c r="C7177" s="160">
        <f>_xlfn.XLOOKUP(B7177,'2.1.trackMPD'!$R$7:$R$29,'2.1.trackMPD'!$T$7:$T$29)</f>
        <v>6</v>
      </c>
      <c r="D7177" s="160">
        <v>100</v>
      </c>
      <c r="E7177" s="160" t="s">
        <v>6395</v>
      </c>
      <c r="F7177" s="160" t="s">
        <v>110</v>
      </c>
      <c r="G7177" s="160" t="s">
        <v>140</v>
      </c>
      <c r="H7177" s="160" t="s">
        <v>6393</v>
      </c>
      <c r="I7177" s="160" t="e" cm="1">
        <f t="array" ref="I7177">INDEX('2.1.trackMPD'!L:L/(24*60*60),
       MATCH(1,
             (A7177='2.1.trackMPD'!A:A)*
             (C7177='2.1.trackMPD'!D:D)*
             (D7177/10^6='2.1.trackMPD'!H:H)*
             (E7177='2.1.trackMPD'!F:F),
0))</f>
        <v>#N/A</v>
      </c>
    </row>
    <row r="7178" spans="1:20" x14ac:dyDescent="0.2">
      <c r="A7178" s="160" t="s">
        <v>31</v>
      </c>
      <c r="B7178" s="160" t="s">
        <v>5</v>
      </c>
      <c r="C7178" s="160">
        <f>_xlfn.XLOOKUP(B7178,'2.1.trackMPD'!$R$7:$R$29,'2.1.trackMPD'!$T$7:$T$29)</f>
        <v>1</v>
      </c>
      <c r="D7178" s="160">
        <v>1</v>
      </c>
      <c r="E7178" s="160" t="s">
        <v>6390</v>
      </c>
      <c r="F7178" s="160" t="s">
        <v>110</v>
      </c>
      <c r="G7178" s="160" t="s">
        <v>124</v>
      </c>
      <c r="H7178" s="160" t="s">
        <v>6392</v>
      </c>
      <c r="I7178" s="160" cm="1">
        <f t="array" ref="I7178">INDEX('2.1.trackMPD'!I:I/(24*60*60),
       MATCH(1,
             (A7178='2.1.trackMPD'!A:A)*
             (C7178='2.1.trackMPD'!D:D)*
             (D7178/10^6='2.1.trackMPD'!H:H)*
             (E7178='2.1.trackMPD'!F:F),
0))</f>
        <v>7.0647150780774768E-7</v>
      </c>
      <c r="L7178" s="16"/>
      <c r="M7178" s="16"/>
      <c r="N7178" s="16"/>
      <c r="O7178" s="16"/>
      <c r="P7178" s="16"/>
      <c r="Q7178" s="16"/>
      <c r="R7178" s="16"/>
      <c r="S7178" s="16"/>
      <c r="T7178" s="16"/>
    </row>
    <row r="7179" spans="1:20" x14ac:dyDescent="0.2">
      <c r="A7179" s="160" t="s">
        <v>31</v>
      </c>
      <c r="B7179" s="160" t="s">
        <v>5</v>
      </c>
      <c r="C7179" s="160">
        <f>_xlfn.XLOOKUP(B7179,'2.1.trackMPD'!$R$7:$R$29,'2.1.trackMPD'!$T$7:$T$29)</f>
        <v>1</v>
      </c>
      <c r="D7179" s="160">
        <v>1</v>
      </c>
      <c r="E7179" s="160" t="s">
        <v>6390</v>
      </c>
      <c r="F7179" s="160" t="s">
        <v>110</v>
      </c>
      <c r="G7179" s="160" t="s">
        <v>140</v>
      </c>
      <c r="H7179" s="160" t="s">
        <v>6392</v>
      </c>
      <c r="I7179" s="160" cm="1">
        <f t="array" ref="I7179">INDEX('2.1.trackMPD'!J:J/(24*60*60),
       MATCH(1,
             (A7179='2.1.trackMPD'!A:A)*
             (C7179='2.1.trackMPD'!D:D)*
             (D7179/10^6='2.1.trackMPD'!H:H)*
             (E7179='2.1.trackMPD'!F:F),
0))</f>
        <v>1.156567810711758E-5</v>
      </c>
      <c r="L7179" s="157"/>
      <c r="M7179" s="158"/>
      <c r="N7179" s="158"/>
      <c r="O7179" s="158"/>
      <c r="P7179" s="158"/>
      <c r="Q7179" s="158"/>
      <c r="R7179" s="158"/>
      <c r="S7179" s="158"/>
      <c r="T7179" s="158"/>
    </row>
    <row r="7180" spans="1:20" x14ac:dyDescent="0.2">
      <c r="A7180" s="160" t="s">
        <v>31</v>
      </c>
      <c r="B7180" s="160" t="s">
        <v>5</v>
      </c>
      <c r="C7180" s="160">
        <f>_xlfn.XLOOKUP(B7180,'2.1.trackMPD'!$R$7:$R$29,'2.1.trackMPD'!$T$7:$T$29)</f>
        <v>1</v>
      </c>
      <c r="D7180" s="160">
        <v>1</v>
      </c>
      <c r="E7180" s="160" t="s">
        <v>6390</v>
      </c>
      <c r="F7180" s="160" t="s">
        <v>110</v>
      </c>
      <c r="G7180" s="160" t="s">
        <v>124</v>
      </c>
      <c r="H7180" s="160" t="s">
        <v>6393</v>
      </c>
      <c r="I7180" s="160" cm="1">
        <f t="array" ref="I7180">INDEX('2.1.trackMPD'!K:K/(24*60*60),
       MATCH(1,
             (A7180='2.1.trackMPD'!A:A)*
             (C7180='2.1.trackMPD'!D:D)*
             (D7180/10^6='2.1.trackMPD'!H:H)*
             (E7180='2.1.trackMPD'!F:F),
0))</f>
        <v>0</v>
      </c>
    </row>
    <row r="7181" spans="1:20" x14ac:dyDescent="0.2">
      <c r="A7181" s="160" t="s">
        <v>31</v>
      </c>
      <c r="B7181" s="160" t="s">
        <v>5</v>
      </c>
      <c r="C7181" s="160">
        <f>_xlfn.XLOOKUP(B7181,'2.1.trackMPD'!$R$7:$R$29,'2.1.trackMPD'!$T$7:$T$29)</f>
        <v>1</v>
      </c>
      <c r="D7181" s="160">
        <v>1</v>
      </c>
      <c r="E7181" s="160" t="s">
        <v>6390</v>
      </c>
      <c r="F7181" s="160" t="s">
        <v>110</v>
      </c>
      <c r="G7181" s="160" t="s">
        <v>140</v>
      </c>
      <c r="H7181" s="160" t="s">
        <v>6393</v>
      </c>
      <c r="I7181" s="160" cm="1">
        <f t="array" ref="I7181">INDEX('2.1.trackMPD'!L:L/(24*60*60),
       MATCH(1,
             (A7181='2.1.trackMPD'!A:A)*
             (C7181='2.1.trackMPD'!D:D)*
             (D7181/10^6='2.1.trackMPD'!H:H)*
             (E7181='2.1.trackMPD'!F:F),
0))</f>
        <v>0</v>
      </c>
    </row>
    <row r="7182" spans="1:20" x14ac:dyDescent="0.2">
      <c r="A7182" s="160" t="s">
        <v>31</v>
      </c>
      <c r="B7182" s="160" t="s">
        <v>5</v>
      </c>
      <c r="C7182" s="160">
        <f>_xlfn.XLOOKUP(B7182,'2.1.trackMPD'!$R$7:$R$29,'2.1.trackMPD'!$T$7:$T$29)</f>
        <v>1</v>
      </c>
      <c r="D7182" s="160">
        <v>10</v>
      </c>
      <c r="E7182" s="160" t="s">
        <v>6390</v>
      </c>
      <c r="F7182" s="160" t="s">
        <v>110</v>
      </c>
      <c r="G7182" s="160" t="s">
        <v>124</v>
      </c>
      <c r="H7182" s="160" t="s">
        <v>6392</v>
      </c>
      <c r="I7182" s="160" cm="1">
        <f t="array" ref="I7182">INDEX('2.1.trackMPD'!I:I/(24*60*60),
       MATCH(1,
             (A7182='2.1.trackMPD'!A:A)*
             (C7182='2.1.trackMPD'!D:D)*
             (D7182/10^6='2.1.trackMPD'!H:H)*
             (E7182='2.1.trackMPD'!F:F),
0))</f>
        <v>4.9446120975505327E-6</v>
      </c>
    </row>
    <row r="7183" spans="1:20" x14ac:dyDescent="0.2">
      <c r="A7183" s="160" t="s">
        <v>31</v>
      </c>
      <c r="B7183" s="160" t="s">
        <v>5</v>
      </c>
      <c r="C7183" s="160">
        <f>_xlfn.XLOOKUP(B7183,'2.1.trackMPD'!$R$7:$R$29,'2.1.trackMPD'!$T$7:$T$29)</f>
        <v>1</v>
      </c>
      <c r="D7183" s="160">
        <v>10</v>
      </c>
      <c r="E7183" s="160" t="s">
        <v>6390</v>
      </c>
      <c r="F7183" s="160" t="s">
        <v>110</v>
      </c>
      <c r="G7183" s="160" t="s">
        <v>140</v>
      </c>
      <c r="H7183" s="160" t="s">
        <v>6392</v>
      </c>
      <c r="I7183" s="160" cm="1">
        <f t="array" ref="I7183">INDEX('2.1.trackMPD'!J:J/(24*60*60),
       MATCH(1,
             (A7183='2.1.trackMPD'!A:A)*
             (C7183='2.1.trackMPD'!D:D)*
             (D7183/10^6='2.1.trackMPD'!H:H)*
             (E7183='2.1.trackMPD'!F:F),
0))</f>
        <v>1.7161465791167244E-5</v>
      </c>
    </row>
    <row r="7184" spans="1:20" x14ac:dyDescent="0.2">
      <c r="A7184" s="160" t="s">
        <v>31</v>
      </c>
      <c r="B7184" s="160" t="s">
        <v>5</v>
      </c>
      <c r="C7184" s="160">
        <f>_xlfn.XLOOKUP(B7184,'2.1.trackMPD'!$R$7:$R$29,'2.1.trackMPD'!$T$7:$T$29)</f>
        <v>1</v>
      </c>
      <c r="D7184" s="160">
        <v>10</v>
      </c>
      <c r="E7184" s="160" t="s">
        <v>6390</v>
      </c>
      <c r="F7184" s="160" t="s">
        <v>110</v>
      </c>
      <c r="G7184" s="160" t="s">
        <v>124</v>
      </c>
      <c r="H7184" s="160" t="s">
        <v>6393</v>
      </c>
      <c r="I7184" s="160" cm="1">
        <f t="array" ref="I7184">INDEX('2.1.trackMPD'!K:K/(24*60*60),
       MATCH(1,
             (A7184='2.1.trackMPD'!A:A)*
             (C7184='2.1.trackMPD'!D:D)*
             (D7184/10^6='2.1.trackMPD'!H:H)*
             (E7184='2.1.trackMPD'!F:F),
0))</f>
        <v>0</v>
      </c>
    </row>
    <row r="7185" spans="1:9" x14ac:dyDescent="0.2">
      <c r="A7185" s="160" t="s">
        <v>31</v>
      </c>
      <c r="B7185" s="160" t="s">
        <v>5</v>
      </c>
      <c r="C7185" s="160">
        <f>_xlfn.XLOOKUP(B7185,'2.1.trackMPD'!$R$7:$R$29,'2.1.trackMPD'!$T$7:$T$29)</f>
        <v>1</v>
      </c>
      <c r="D7185" s="160">
        <v>10</v>
      </c>
      <c r="E7185" s="160" t="s">
        <v>6390</v>
      </c>
      <c r="F7185" s="160" t="s">
        <v>110</v>
      </c>
      <c r="G7185" s="160" t="s">
        <v>140</v>
      </c>
      <c r="H7185" s="160" t="s">
        <v>6393</v>
      </c>
      <c r="I7185" s="160" cm="1">
        <f t="array" ref="I7185">INDEX('2.1.trackMPD'!L:L/(24*60*60),
       MATCH(1,
             (A7185='2.1.trackMPD'!A:A)*
             (C7185='2.1.trackMPD'!D:D)*
             (D7185/10^6='2.1.trackMPD'!H:H)*
             (E7185='2.1.trackMPD'!F:F),
0))</f>
        <v>0</v>
      </c>
    </row>
    <row r="7186" spans="1:9" x14ac:dyDescent="0.2">
      <c r="A7186" s="160" t="s">
        <v>31</v>
      </c>
      <c r="B7186" s="160" t="s">
        <v>5</v>
      </c>
      <c r="C7186" s="160">
        <f>_xlfn.XLOOKUP(B7186,'2.1.trackMPD'!$R$7:$R$29,'2.1.trackMPD'!$T$7:$T$29)</f>
        <v>1</v>
      </c>
      <c r="D7186" s="160">
        <v>100</v>
      </c>
      <c r="E7186" s="160" t="s">
        <v>6390</v>
      </c>
      <c r="F7186" s="160" t="s">
        <v>110</v>
      </c>
      <c r="G7186" s="160" t="s">
        <v>124</v>
      </c>
      <c r="H7186" s="160" t="s">
        <v>6392</v>
      </c>
      <c r="I7186" s="160" cm="1">
        <f t="array" ref="I7186">INDEX('2.1.trackMPD'!I:I/(24*60*60),
       MATCH(1,
             (A7186='2.1.trackMPD'!A:A)*
             (C7186='2.1.trackMPD'!D:D)*
             (D7186/10^6='2.1.trackMPD'!H:H)*
             (E7186='2.1.trackMPD'!F:F),
0))</f>
        <v>2.0048965643608215E-6</v>
      </c>
    </row>
    <row r="7187" spans="1:9" x14ac:dyDescent="0.2">
      <c r="A7187" s="160" t="s">
        <v>31</v>
      </c>
      <c r="B7187" s="160" t="s">
        <v>5</v>
      </c>
      <c r="C7187" s="160">
        <f>_xlfn.XLOOKUP(B7187,'2.1.trackMPD'!$R$7:$R$29,'2.1.trackMPD'!$T$7:$T$29)</f>
        <v>1</v>
      </c>
      <c r="D7187" s="160">
        <v>100</v>
      </c>
      <c r="E7187" s="160" t="s">
        <v>6390</v>
      </c>
      <c r="F7187" s="160" t="s">
        <v>110</v>
      </c>
      <c r="G7187" s="160" t="s">
        <v>140</v>
      </c>
      <c r="H7187" s="160" t="s">
        <v>6392</v>
      </c>
      <c r="I7187" s="160" cm="1">
        <f t="array" ref="I7187">INDEX('2.1.trackMPD'!J:J/(24*60*60),
       MATCH(1,
             (A7187='2.1.trackMPD'!A:A)*
             (C7187='2.1.trackMPD'!D:D)*
             (D7187/10^6='2.1.trackMPD'!H:H)*
             (E7187='2.1.trackMPD'!F:F),
0))</f>
        <v>3.9819533773629056E-5</v>
      </c>
    </row>
    <row r="7188" spans="1:9" x14ac:dyDescent="0.2">
      <c r="A7188" s="160" t="s">
        <v>31</v>
      </c>
      <c r="B7188" s="160" t="s">
        <v>5</v>
      </c>
      <c r="C7188" s="160">
        <f>_xlfn.XLOOKUP(B7188,'2.1.trackMPD'!$R$7:$R$29,'2.1.trackMPD'!$T$7:$T$29)</f>
        <v>1</v>
      </c>
      <c r="D7188" s="160">
        <v>100</v>
      </c>
      <c r="E7188" s="160" t="s">
        <v>6390</v>
      </c>
      <c r="F7188" s="160" t="s">
        <v>110</v>
      </c>
      <c r="G7188" s="160" t="s">
        <v>124</v>
      </c>
      <c r="H7188" s="160" t="s">
        <v>6393</v>
      </c>
      <c r="I7188" s="160" cm="1">
        <f t="array" ref="I7188">INDEX('2.1.trackMPD'!K:K/(24*60*60),
       MATCH(1,
             (A7188='2.1.trackMPD'!A:A)*
             (C7188='2.1.trackMPD'!D:D)*
             (D7188/10^6='2.1.trackMPD'!H:H)*
             (E7188='2.1.trackMPD'!F:F),
0))</f>
        <v>0</v>
      </c>
    </row>
    <row r="7189" spans="1:9" x14ac:dyDescent="0.2">
      <c r="A7189" s="160" t="s">
        <v>31</v>
      </c>
      <c r="B7189" s="160" t="s">
        <v>5</v>
      </c>
      <c r="C7189" s="160">
        <f>_xlfn.XLOOKUP(B7189,'2.1.trackMPD'!$R$7:$R$29,'2.1.trackMPD'!$T$7:$T$29)</f>
        <v>1</v>
      </c>
      <c r="D7189" s="160">
        <v>100</v>
      </c>
      <c r="E7189" s="160" t="s">
        <v>6390</v>
      </c>
      <c r="F7189" s="160" t="s">
        <v>110</v>
      </c>
      <c r="G7189" s="160" t="s">
        <v>140</v>
      </c>
      <c r="H7189" s="160" t="s">
        <v>6393</v>
      </c>
      <c r="I7189" s="160" cm="1">
        <f t="array" ref="I7189">INDEX('2.1.trackMPD'!L:L/(24*60*60),
       MATCH(1,
             (A7189='2.1.trackMPD'!A:A)*
             (C7189='2.1.trackMPD'!D:D)*
             (D7189/10^6='2.1.trackMPD'!H:H)*
             (E7189='2.1.trackMPD'!F:F),
0))</f>
        <v>0</v>
      </c>
    </row>
    <row r="7190" spans="1:9" x14ac:dyDescent="0.2">
      <c r="A7190" s="160" t="s">
        <v>31</v>
      </c>
      <c r="B7190" s="160" t="s">
        <v>5</v>
      </c>
      <c r="C7190" s="160">
        <f>_xlfn.XLOOKUP(B7190,'2.1.trackMPD'!$R$7:$R$29,'2.1.trackMPD'!$T$7:$T$29)</f>
        <v>1</v>
      </c>
      <c r="D7190" s="160">
        <v>1000</v>
      </c>
      <c r="E7190" s="160" t="s">
        <v>6390</v>
      </c>
      <c r="F7190" s="160" t="s">
        <v>110</v>
      </c>
      <c r="G7190" s="160" t="s">
        <v>124</v>
      </c>
      <c r="H7190" s="160" t="s">
        <v>6392</v>
      </c>
      <c r="I7190" s="160" cm="1">
        <f t="array" ref="I7190">INDEX('2.1.trackMPD'!I:I/(24*60*60),
       MATCH(1,
             (A7190='2.1.trackMPD'!A:A)*
             (C7190='2.1.trackMPD'!D:D)*
             (D7190/10^6='2.1.trackMPD'!H:H)*
             (E7190='2.1.trackMPD'!F:F),
0))</f>
        <v>5.2075823970923612E-7</v>
      </c>
    </row>
    <row r="7191" spans="1:9" x14ac:dyDescent="0.2">
      <c r="A7191" s="160" t="s">
        <v>31</v>
      </c>
      <c r="B7191" s="160" t="s">
        <v>5</v>
      </c>
      <c r="C7191" s="160">
        <f>_xlfn.XLOOKUP(B7191,'2.1.trackMPD'!$R$7:$R$29,'2.1.trackMPD'!$T$7:$T$29)</f>
        <v>1</v>
      </c>
      <c r="D7191" s="160">
        <v>1000</v>
      </c>
      <c r="E7191" s="160" t="s">
        <v>6390</v>
      </c>
      <c r="F7191" s="160" t="s">
        <v>110</v>
      </c>
      <c r="G7191" s="160" t="s">
        <v>140</v>
      </c>
      <c r="H7191" s="160" t="s">
        <v>6392</v>
      </c>
      <c r="I7191" s="160" cm="1">
        <f t="array" ref="I7191">INDEX('2.1.trackMPD'!J:J/(24*60*60),
       MATCH(1,
             (A7191='2.1.trackMPD'!A:A)*
             (C7191='2.1.trackMPD'!D:D)*
             (D7191/10^6='2.1.trackMPD'!H:H)*
             (E7191='2.1.trackMPD'!F:F),
0))</f>
        <v>1.349209541828148E-5</v>
      </c>
    </row>
    <row r="7192" spans="1:9" x14ac:dyDescent="0.2">
      <c r="A7192" s="160" t="s">
        <v>31</v>
      </c>
      <c r="B7192" s="160" t="s">
        <v>5</v>
      </c>
      <c r="C7192" s="160">
        <f>_xlfn.XLOOKUP(B7192,'2.1.trackMPD'!$R$7:$R$29,'2.1.trackMPD'!$T$7:$T$29)</f>
        <v>1</v>
      </c>
      <c r="D7192" s="160">
        <v>1000</v>
      </c>
      <c r="E7192" s="160" t="s">
        <v>6390</v>
      </c>
      <c r="F7192" s="160" t="s">
        <v>110</v>
      </c>
      <c r="G7192" s="160" t="s">
        <v>124</v>
      </c>
      <c r="H7192" s="160" t="s">
        <v>6393</v>
      </c>
      <c r="I7192" s="160" cm="1">
        <f t="array" ref="I7192">INDEX('2.1.trackMPD'!K:K/(24*60*60),
       MATCH(1,
             (A7192='2.1.trackMPD'!A:A)*
             (C7192='2.1.trackMPD'!D:D)*
             (D7192/10^6='2.1.trackMPD'!H:H)*
             (E7192='2.1.trackMPD'!F:F),
0))</f>
        <v>0</v>
      </c>
    </row>
    <row r="7193" spans="1:9" x14ac:dyDescent="0.2">
      <c r="A7193" s="160" t="s">
        <v>31</v>
      </c>
      <c r="B7193" s="160" t="s">
        <v>5</v>
      </c>
      <c r="C7193" s="160">
        <f>_xlfn.XLOOKUP(B7193,'2.1.trackMPD'!$R$7:$R$29,'2.1.trackMPD'!$T$7:$T$29)</f>
        <v>1</v>
      </c>
      <c r="D7193" s="160">
        <v>1000</v>
      </c>
      <c r="E7193" s="160" t="s">
        <v>6390</v>
      </c>
      <c r="F7193" s="160" t="s">
        <v>110</v>
      </c>
      <c r="G7193" s="160" t="s">
        <v>140</v>
      </c>
      <c r="H7193" s="160" t="s">
        <v>6393</v>
      </c>
      <c r="I7193" s="160" cm="1">
        <f t="array" ref="I7193">INDEX('2.1.trackMPD'!L:L/(24*60*60),
       MATCH(1,
             (A7193='2.1.trackMPD'!A:A)*
             (C7193='2.1.trackMPD'!D:D)*
             (D7193/10^6='2.1.trackMPD'!H:H)*
             (E7193='2.1.trackMPD'!F:F),
0))</f>
        <v>0</v>
      </c>
    </row>
    <row r="7194" spans="1:9" x14ac:dyDescent="0.2">
      <c r="A7194" s="160" t="s">
        <v>31</v>
      </c>
      <c r="B7194" s="160" t="s">
        <v>5</v>
      </c>
      <c r="C7194" s="160">
        <f>_xlfn.XLOOKUP(B7194,'2.1.trackMPD'!$R$7:$R$29,'2.1.trackMPD'!$T$7:$T$29)</f>
        <v>1</v>
      </c>
      <c r="D7194" s="160">
        <v>5000</v>
      </c>
      <c r="E7194" s="160" t="s">
        <v>6390</v>
      </c>
      <c r="F7194" s="160" t="s">
        <v>110</v>
      </c>
      <c r="G7194" s="160" t="s">
        <v>124</v>
      </c>
      <c r="H7194" s="160" t="s">
        <v>6392</v>
      </c>
      <c r="I7194" s="160" cm="1">
        <f t="array" ref="I7194">INDEX('2.1.trackMPD'!I:I/(24*60*60),
       MATCH(1,
             (A7194='2.1.trackMPD'!A:A)*
             (C7194='2.1.trackMPD'!D:D)*
             (D7194/10^6='2.1.trackMPD'!H:H)*
             (E7194='2.1.trackMPD'!F:F),
0))</f>
        <v>5.6470841844111232E-7</v>
      </c>
    </row>
    <row r="7195" spans="1:9" x14ac:dyDescent="0.2">
      <c r="A7195" s="160" t="s">
        <v>31</v>
      </c>
      <c r="B7195" s="160" t="s">
        <v>5</v>
      </c>
      <c r="C7195" s="160">
        <f>_xlfn.XLOOKUP(B7195,'2.1.trackMPD'!$R$7:$R$29,'2.1.trackMPD'!$T$7:$T$29)</f>
        <v>1</v>
      </c>
      <c r="D7195" s="160">
        <v>5000</v>
      </c>
      <c r="E7195" s="160" t="s">
        <v>6390</v>
      </c>
      <c r="F7195" s="160" t="s">
        <v>110</v>
      </c>
      <c r="G7195" s="160" t="s">
        <v>140</v>
      </c>
      <c r="H7195" s="160" t="s">
        <v>6392</v>
      </c>
      <c r="I7195" s="160" cm="1">
        <f t="array" ref="I7195">INDEX('2.1.trackMPD'!J:J/(24*60*60),
       MATCH(1,
             (A7195='2.1.trackMPD'!A:A)*
             (C7195='2.1.trackMPD'!D:D)*
             (D7195/10^6='2.1.trackMPD'!H:H)*
             (E7195='2.1.trackMPD'!F:F),
0))</f>
        <v>1.1290064194617084E-5</v>
      </c>
    </row>
    <row r="7196" spans="1:9" x14ac:dyDescent="0.2">
      <c r="A7196" s="160" t="s">
        <v>31</v>
      </c>
      <c r="B7196" s="160" t="s">
        <v>5</v>
      </c>
      <c r="C7196" s="160">
        <f>_xlfn.XLOOKUP(B7196,'2.1.trackMPD'!$R$7:$R$29,'2.1.trackMPD'!$T$7:$T$29)</f>
        <v>1</v>
      </c>
      <c r="D7196" s="160">
        <v>5000</v>
      </c>
      <c r="E7196" s="160" t="s">
        <v>6390</v>
      </c>
      <c r="F7196" s="160" t="s">
        <v>110</v>
      </c>
      <c r="G7196" s="160" t="s">
        <v>124</v>
      </c>
      <c r="H7196" s="160" t="s">
        <v>6393</v>
      </c>
      <c r="I7196" s="160" cm="1">
        <f t="array" ref="I7196">INDEX('2.1.trackMPD'!K:K/(24*60*60),
       MATCH(1,
             (A7196='2.1.trackMPD'!A:A)*
             (C7196='2.1.trackMPD'!D:D)*
             (D7196/10^6='2.1.trackMPD'!H:H)*
             (E7196='2.1.trackMPD'!F:F),
0))</f>
        <v>0</v>
      </c>
    </row>
    <row r="7197" spans="1:9" x14ac:dyDescent="0.2">
      <c r="A7197" s="160" t="s">
        <v>31</v>
      </c>
      <c r="B7197" s="160" t="s">
        <v>5</v>
      </c>
      <c r="C7197" s="160">
        <f>_xlfn.XLOOKUP(B7197,'2.1.trackMPD'!$R$7:$R$29,'2.1.trackMPD'!$T$7:$T$29)</f>
        <v>1</v>
      </c>
      <c r="D7197" s="160">
        <v>5000</v>
      </c>
      <c r="E7197" s="160" t="s">
        <v>6390</v>
      </c>
      <c r="F7197" s="160" t="s">
        <v>110</v>
      </c>
      <c r="G7197" s="160" t="s">
        <v>140</v>
      </c>
      <c r="H7197" s="160" t="s">
        <v>6393</v>
      </c>
      <c r="I7197" s="160" cm="1">
        <f t="array" ref="I7197">INDEX('2.1.trackMPD'!L:L/(24*60*60),
       MATCH(1,
             (A7197='2.1.trackMPD'!A:A)*
             (C7197='2.1.trackMPD'!D:D)*
             (D7197/10^6='2.1.trackMPD'!H:H)*
             (E7197='2.1.trackMPD'!F:F),
0))</f>
        <v>0</v>
      </c>
    </row>
    <row r="7198" spans="1:9" x14ac:dyDescent="0.2">
      <c r="A7198" s="160" t="s">
        <v>31</v>
      </c>
      <c r="B7198" s="160" t="s">
        <v>5</v>
      </c>
      <c r="C7198" s="160">
        <f>_xlfn.XLOOKUP(B7198,'2.1.trackMPD'!$R$7:$R$29,'2.1.trackMPD'!$T$7:$T$29)</f>
        <v>1</v>
      </c>
      <c r="D7198" s="160">
        <v>1</v>
      </c>
      <c r="E7198" s="160" t="s">
        <v>6394</v>
      </c>
      <c r="F7198" s="160" t="s">
        <v>110</v>
      </c>
      <c r="G7198" s="160" t="s">
        <v>124</v>
      </c>
      <c r="H7198" s="160" t="s">
        <v>6392</v>
      </c>
      <c r="I7198" s="160" cm="1">
        <f t="array" ref="I7198">INDEX('2.1.trackMPD'!I:I/(24*60*60),
       MATCH(1,
             (A7198='2.1.trackMPD'!A:A)*
             (C7198='2.1.trackMPD'!D:D)*
             (D7198/10^6='2.1.trackMPD'!H:H)*
             (E7198='2.1.trackMPD'!F:F),
0))</f>
        <v>1.2941496267908101E-6</v>
      </c>
    </row>
    <row r="7199" spans="1:9" x14ac:dyDescent="0.2">
      <c r="A7199" s="160" t="s">
        <v>31</v>
      </c>
      <c r="B7199" s="160" t="s">
        <v>5</v>
      </c>
      <c r="C7199" s="160">
        <f>_xlfn.XLOOKUP(B7199,'2.1.trackMPD'!$R$7:$R$29,'2.1.trackMPD'!$T$7:$T$29)</f>
        <v>1</v>
      </c>
      <c r="D7199" s="160">
        <v>1</v>
      </c>
      <c r="E7199" s="160" t="s">
        <v>6394</v>
      </c>
      <c r="F7199" s="160" t="s">
        <v>110</v>
      </c>
      <c r="G7199" s="160" t="s">
        <v>140</v>
      </c>
      <c r="H7199" s="160" t="s">
        <v>6392</v>
      </c>
      <c r="I7199" s="160" cm="1">
        <f t="array" ref="I7199">INDEX('2.1.trackMPD'!J:J/(24*60*60),
       MATCH(1,
             (A7199='2.1.trackMPD'!A:A)*
             (C7199='2.1.trackMPD'!D:D)*
             (D7199/10^6='2.1.trackMPD'!H:H)*
             (E7199='2.1.trackMPD'!F:F),
0))</f>
        <v>1.1395337206478832E-5</v>
      </c>
    </row>
    <row r="7200" spans="1:9" x14ac:dyDescent="0.2">
      <c r="A7200" s="160" t="s">
        <v>31</v>
      </c>
      <c r="B7200" s="160" t="s">
        <v>5</v>
      </c>
      <c r="C7200" s="160">
        <f>_xlfn.XLOOKUP(B7200,'2.1.trackMPD'!$R$7:$R$29,'2.1.trackMPD'!$T$7:$T$29)</f>
        <v>1</v>
      </c>
      <c r="D7200" s="160">
        <v>1</v>
      </c>
      <c r="E7200" s="160" t="s">
        <v>6394</v>
      </c>
      <c r="F7200" s="160" t="s">
        <v>110</v>
      </c>
      <c r="G7200" s="160" t="s">
        <v>124</v>
      </c>
      <c r="H7200" s="160" t="s">
        <v>6393</v>
      </c>
      <c r="I7200" s="160" cm="1">
        <f t="array" ref="I7200">INDEX('2.1.trackMPD'!K:K/(24*60*60),
       MATCH(1,
             (A7200='2.1.trackMPD'!A:A)*
             (C7200='2.1.trackMPD'!D:D)*
             (D7200/10^6='2.1.trackMPD'!H:H)*
             (E7200='2.1.trackMPD'!F:F),
0))</f>
        <v>0</v>
      </c>
    </row>
    <row r="7201" spans="1:9" x14ac:dyDescent="0.2">
      <c r="A7201" s="160" t="s">
        <v>31</v>
      </c>
      <c r="B7201" s="160" t="s">
        <v>5</v>
      </c>
      <c r="C7201" s="160">
        <f>_xlfn.XLOOKUP(B7201,'2.1.trackMPD'!$R$7:$R$29,'2.1.trackMPD'!$T$7:$T$29)</f>
        <v>1</v>
      </c>
      <c r="D7201" s="160">
        <v>1</v>
      </c>
      <c r="E7201" s="160" t="s">
        <v>6394</v>
      </c>
      <c r="F7201" s="160" t="s">
        <v>110</v>
      </c>
      <c r="G7201" s="160" t="s">
        <v>140</v>
      </c>
      <c r="H7201" s="160" t="s">
        <v>6393</v>
      </c>
      <c r="I7201" s="160" cm="1">
        <f t="array" ref="I7201">INDEX('2.1.trackMPD'!L:L/(24*60*60),
       MATCH(1,
             (A7201='2.1.trackMPD'!A:A)*
             (C7201='2.1.trackMPD'!D:D)*
             (D7201/10^6='2.1.trackMPD'!H:H)*
             (E7201='2.1.trackMPD'!F:F),
0))</f>
        <v>0</v>
      </c>
    </row>
    <row r="7202" spans="1:9" x14ac:dyDescent="0.2">
      <c r="A7202" s="160" t="s">
        <v>31</v>
      </c>
      <c r="B7202" s="160" t="s">
        <v>5</v>
      </c>
      <c r="C7202" s="160">
        <f>_xlfn.XLOOKUP(B7202,'2.1.trackMPD'!$R$7:$R$29,'2.1.trackMPD'!$T$7:$T$29)</f>
        <v>1</v>
      </c>
      <c r="D7202" s="160">
        <v>10</v>
      </c>
      <c r="E7202" s="160" t="s">
        <v>6394</v>
      </c>
      <c r="F7202" s="160" t="s">
        <v>110</v>
      </c>
      <c r="G7202" s="160" t="s">
        <v>124</v>
      </c>
      <c r="H7202" s="160" t="s">
        <v>6392</v>
      </c>
      <c r="I7202" s="160" cm="1">
        <f t="array" ref="I7202">INDEX('2.1.trackMPD'!I:I/(24*60*60),
       MATCH(1,
             (A7202='2.1.trackMPD'!A:A)*
             (C7202='2.1.trackMPD'!D:D)*
             (D7202/10^6='2.1.trackMPD'!H:H)*
             (E7202='2.1.trackMPD'!F:F),
0))</f>
        <v>6.1443439498387725E-6</v>
      </c>
    </row>
    <row r="7203" spans="1:9" x14ac:dyDescent="0.2">
      <c r="A7203" s="160" t="s">
        <v>31</v>
      </c>
      <c r="B7203" s="160" t="s">
        <v>5</v>
      </c>
      <c r="C7203" s="160">
        <f>_xlfn.XLOOKUP(B7203,'2.1.trackMPD'!$R$7:$R$29,'2.1.trackMPD'!$T$7:$T$29)</f>
        <v>1</v>
      </c>
      <c r="D7203" s="160">
        <v>10</v>
      </c>
      <c r="E7203" s="160" t="s">
        <v>6394</v>
      </c>
      <c r="F7203" s="160" t="s">
        <v>110</v>
      </c>
      <c r="G7203" s="160" t="s">
        <v>140</v>
      </c>
      <c r="H7203" s="160" t="s">
        <v>6392</v>
      </c>
      <c r="I7203" s="160" cm="1">
        <f t="array" ref="I7203">INDEX('2.1.trackMPD'!J:J/(24*60*60),
       MATCH(1,
             (A7203='2.1.trackMPD'!A:A)*
             (C7203='2.1.trackMPD'!D:D)*
             (D7203/10^6='2.1.trackMPD'!H:H)*
             (E7203='2.1.trackMPD'!F:F),
0))</f>
        <v>3.9666034045334493E-5</v>
      </c>
    </row>
    <row r="7204" spans="1:9" x14ac:dyDescent="0.2">
      <c r="A7204" s="160" t="s">
        <v>31</v>
      </c>
      <c r="B7204" s="160" t="s">
        <v>5</v>
      </c>
      <c r="C7204" s="160">
        <f>_xlfn.XLOOKUP(B7204,'2.1.trackMPD'!$R$7:$R$29,'2.1.trackMPD'!$T$7:$T$29)</f>
        <v>1</v>
      </c>
      <c r="D7204" s="160">
        <v>10</v>
      </c>
      <c r="E7204" s="160" t="s">
        <v>6394</v>
      </c>
      <c r="F7204" s="160" t="s">
        <v>110</v>
      </c>
      <c r="G7204" s="160" t="s">
        <v>124</v>
      </c>
      <c r="H7204" s="160" t="s">
        <v>6393</v>
      </c>
      <c r="I7204" s="160" cm="1">
        <f t="array" ref="I7204">INDEX('2.1.trackMPD'!K:K/(24*60*60),
       MATCH(1,
             (A7204='2.1.trackMPD'!A:A)*
             (C7204='2.1.trackMPD'!D:D)*
             (D7204/10^6='2.1.trackMPD'!H:H)*
             (E7204='2.1.trackMPD'!F:F),
0))</f>
        <v>0</v>
      </c>
    </row>
    <row r="7205" spans="1:9" x14ac:dyDescent="0.2">
      <c r="A7205" s="160" t="s">
        <v>31</v>
      </c>
      <c r="B7205" s="160" t="s">
        <v>5</v>
      </c>
      <c r="C7205" s="160">
        <f>_xlfn.XLOOKUP(B7205,'2.1.trackMPD'!$R$7:$R$29,'2.1.trackMPD'!$T$7:$T$29)</f>
        <v>1</v>
      </c>
      <c r="D7205" s="160">
        <v>10</v>
      </c>
      <c r="E7205" s="160" t="s">
        <v>6394</v>
      </c>
      <c r="F7205" s="160" t="s">
        <v>110</v>
      </c>
      <c r="G7205" s="160" t="s">
        <v>140</v>
      </c>
      <c r="H7205" s="160" t="s">
        <v>6393</v>
      </c>
      <c r="I7205" s="160" cm="1">
        <f t="array" ref="I7205">INDEX('2.1.trackMPD'!L:L/(24*60*60),
       MATCH(1,
             (A7205='2.1.trackMPD'!A:A)*
             (C7205='2.1.trackMPD'!D:D)*
             (D7205/10^6='2.1.trackMPD'!H:H)*
             (E7205='2.1.trackMPD'!F:F),
0))</f>
        <v>0</v>
      </c>
    </row>
    <row r="7206" spans="1:9" x14ac:dyDescent="0.2">
      <c r="A7206" s="160" t="s">
        <v>31</v>
      </c>
      <c r="B7206" s="160" t="s">
        <v>5</v>
      </c>
      <c r="C7206" s="160">
        <f>_xlfn.XLOOKUP(B7206,'2.1.trackMPD'!$R$7:$R$29,'2.1.trackMPD'!$T$7:$T$29)</f>
        <v>1</v>
      </c>
      <c r="D7206" s="160">
        <v>100</v>
      </c>
      <c r="E7206" s="160" t="s">
        <v>6394</v>
      </c>
      <c r="F7206" s="160" t="s">
        <v>110</v>
      </c>
      <c r="G7206" s="160" t="s">
        <v>124</v>
      </c>
      <c r="H7206" s="160" t="s">
        <v>6392</v>
      </c>
      <c r="I7206" s="160" cm="1">
        <f t="array" ref="I7206">INDEX('2.1.trackMPD'!I:I/(24*60*60),
       MATCH(1,
             (A7206='2.1.trackMPD'!A:A)*
             (C7206='2.1.trackMPD'!D:D)*
             (D7206/10^6='2.1.trackMPD'!H:H)*
             (E7206='2.1.trackMPD'!F:F),
0))</f>
        <v>1.2641379074369443E-6</v>
      </c>
    </row>
    <row r="7207" spans="1:9" x14ac:dyDescent="0.2">
      <c r="A7207" s="160" t="s">
        <v>31</v>
      </c>
      <c r="B7207" s="160" t="s">
        <v>5</v>
      </c>
      <c r="C7207" s="160">
        <f>_xlfn.XLOOKUP(B7207,'2.1.trackMPD'!$R$7:$R$29,'2.1.trackMPD'!$T$7:$T$29)</f>
        <v>1</v>
      </c>
      <c r="D7207" s="160">
        <v>100</v>
      </c>
      <c r="E7207" s="160" t="s">
        <v>6394</v>
      </c>
      <c r="F7207" s="160" t="s">
        <v>110</v>
      </c>
      <c r="G7207" s="160" t="s">
        <v>140</v>
      </c>
      <c r="H7207" s="160" t="s">
        <v>6392</v>
      </c>
      <c r="I7207" s="160" cm="1">
        <f t="array" ref="I7207">INDEX('2.1.trackMPD'!J:J/(24*60*60),
       MATCH(1,
             (A7207='2.1.trackMPD'!A:A)*
             (C7207='2.1.trackMPD'!D:D)*
             (D7207/10^6='2.1.trackMPD'!H:H)*
             (E7207='2.1.trackMPD'!F:F),
0))</f>
        <v>2.8338642818675346E-5</v>
      </c>
    </row>
    <row r="7208" spans="1:9" x14ac:dyDescent="0.2">
      <c r="A7208" s="160" t="s">
        <v>31</v>
      </c>
      <c r="B7208" s="160" t="s">
        <v>5</v>
      </c>
      <c r="C7208" s="160">
        <f>_xlfn.XLOOKUP(B7208,'2.1.trackMPD'!$R$7:$R$29,'2.1.trackMPD'!$T$7:$T$29)</f>
        <v>1</v>
      </c>
      <c r="D7208" s="160">
        <v>100</v>
      </c>
      <c r="E7208" s="160" t="s">
        <v>6394</v>
      </c>
      <c r="F7208" s="160" t="s">
        <v>110</v>
      </c>
      <c r="G7208" s="160" t="s">
        <v>124</v>
      </c>
      <c r="H7208" s="160" t="s">
        <v>6393</v>
      </c>
      <c r="I7208" s="160" cm="1">
        <f t="array" ref="I7208">INDEX('2.1.trackMPD'!K:K/(24*60*60),
       MATCH(1,
             (A7208='2.1.trackMPD'!A:A)*
             (C7208='2.1.trackMPD'!D:D)*
             (D7208/10^6='2.1.trackMPD'!H:H)*
             (E7208='2.1.trackMPD'!F:F),
0))</f>
        <v>0</v>
      </c>
    </row>
    <row r="7209" spans="1:9" x14ac:dyDescent="0.2">
      <c r="A7209" s="160" t="s">
        <v>31</v>
      </c>
      <c r="B7209" s="160" t="s">
        <v>5</v>
      </c>
      <c r="C7209" s="160">
        <f>_xlfn.XLOOKUP(B7209,'2.1.trackMPD'!$R$7:$R$29,'2.1.trackMPD'!$T$7:$T$29)</f>
        <v>1</v>
      </c>
      <c r="D7209" s="160">
        <v>100</v>
      </c>
      <c r="E7209" s="160" t="s">
        <v>6394</v>
      </c>
      <c r="F7209" s="160" t="s">
        <v>110</v>
      </c>
      <c r="G7209" s="160" t="s">
        <v>140</v>
      </c>
      <c r="H7209" s="160" t="s">
        <v>6393</v>
      </c>
      <c r="I7209" s="160" cm="1">
        <f t="array" ref="I7209">INDEX('2.1.trackMPD'!L:L/(24*60*60),
       MATCH(1,
             (A7209='2.1.trackMPD'!A:A)*
             (C7209='2.1.trackMPD'!D:D)*
             (D7209/10^6='2.1.trackMPD'!H:H)*
             (E7209='2.1.trackMPD'!F:F),
0))</f>
        <v>0</v>
      </c>
    </row>
    <row r="7210" spans="1:9" x14ac:dyDescent="0.2">
      <c r="A7210" s="160" t="s">
        <v>31</v>
      </c>
      <c r="B7210" s="160" t="s">
        <v>5</v>
      </c>
      <c r="C7210" s="160">
        <f>_xlfn.XLOOKUP(B7210,'2.1.trackMPD'!$R$7:$R$29,'2.1.trackMPD'!$T$7:$T$29)</f>
        <v>1</v>
      </c>
      <c r="D7210" s="160">
        <v>1000</v>
      </c>
      <c r="E7210" s="160" t="s">
        <v>6394</v>
      </c>
      <c r="F7210" s="160" t="s">
        <v>110</v>
      </c>
      <c r="G7210" s="160" t="s">
        <v>124</v>
      </c>
      <c r="H7210" s="160" t="s">
        <v>6392</v>
      </c>
      <c r="I7210" s="160" cm="1">
        <f t="array" ref="I7210">INDEX('2.1.trackMPD'!I:I/(24*60*60),
       MATCH(1,
             (A7210='2.1.trackMPD'!A:A)*
             (C7210='2.1.trackMPD'!D:D)*
             (D7210/10^6='2.1.trackMPD'!H:H)*
             (E7210='2.1.trackMPD'!F:F),
0))</f>
        <v>5.8651186591875924E-7</v>
      </c>
    </row>
    <row r="7211" spans="1:9" x14ac:dyDescent="0.2">
      <c r="A7211" s="160" t="s">
        <v>31</v>
      </c>
      <c r="B7211" s="160" t="s">
        <v>5</v>
      </c>
      <c r="C7211" s="160">
        <f>_xlfn.XLOOKUP(B7211,'2.1.trackMPD'!$R$7:$R$29,'2.1.trackMPD'!$T$7:$T$29)</f>
        <v>1</v>
      </c>
      <c r="D7211" s="160">
        <v>1000</v>
      </c>
      <c r="E7211" s="160" t="s">
        <v>6394</v>
      </c>
      <c r="F7211" s="160" t="s">
        <v>110</v>
      </c>
      <c r="G7211" s="160" t="s">
        <v>140</v>
      </c>
      <c r="H7211" s="160" t="s">
        <v>6392</v>
      </c>
      <c r="I7211" s="160" cm="1">
        <f t="array" ref="I7211">INDEX('2.1.trackMPD'!J:J/(24*60*60),
       MATCH(1,
             (A7211='2.1.trackMPD'!A:A)*
             (C7211='2.1.trackMPD'!D:D)*
             (D7211/10^6='2.1.trackMPD'!H:H)*
             (E7211='2.1.trackMPD'!F:F),
0))</f>
        <v>1.1287477415349802E-5</v>
      </c>
    </row>
    <row r="7212" spans="1:9" x14ac:dyDescent="0.2">
      <c r="A7212" s="160" t="s">
        <v>31</v>
      </c>
      <c r="B7212" s="160" t="s">
        <v>5</v>
      </c>
      <c r="C7212" s="160">
        <f>_xlfn.XLOOKUP(B7212,'2.1.trackMPD'!$R$7:$R$29,'2.1.trackMPD'!$T$7:$T$29)</f>
        <v>1</v>
      </c>
      <c r="D7212" s="160">
        <v>1000</v>
      </c>
      <c r="E7212" s="160" t="s">
        <v>6394</v>
      </c>
      <c r="F7212" s="160" t="s">
        <v>110</v>
      </c>
      <c r="G7212" s="160" t="s">
        <v>124</v>
      </c>
      <c r="H7212" s="160" t="s">
        <v>6393</v>
      </c>
      <c r="I7212" s="160" cm="1">
        <f t="array" ref="I7212">INDEX('2.1.trackMPD'!K:K/(24*60*60),
       MATCH(1,
             (A7212='2.1.trackMPD'!A:A)*
             (C7212='2.1.trackMPD'!D:D)*
             (D7212/10^6='2.1.trackMPD'!H:H)*
             (E7212='2.1.trackMPD'!F:F),
0))</f>
        <v>0</v>
      </c>
    </row>
    <row r="7213" spans="1:9" x14ac:dyDescent="0.2">
      <c r="A7213" s="160" t="s">
        <v>31</v>
      </c>
      <c r="B7213" s="160" t="s">
        <v>5</v>
      </c>
      <c r="C7213" s="160">
        <f>_xlfn.XLOOKUP(B7213,'2.1.trackMPD'!$R$7:$R$29,'2.1.trackMPD'!$T$7:$T$29)</f>
        <v>1</v>
      </c>
      <c r="D7213" s="160">
        <v>1000</v>
      </c>
      <c r="E7213" s="160" t="s">
        <v>6394</v>
      </c>
      <c r="F7213" s="160" t="s">
        <v>110</v>
      </c>
      <c r="G7213" s="160" t="s">
        <v>140</v>
      </c>
      <c r="H7213" s="160" t="s">
        <v>6393</v>
      </c>
      <c r="I7213" s="160" cm="1">
        <f t="array" ref="I7213">INDEX('2.1.trackMPD'!L:L/(24*60*60),
       MATCH(1,
             (A7213='2.1.trackMPD'!A:A)*
             (C7213='2.1.trackMPD'!D:D)*
             (D7213/10^6='2.1.trackMPD'!H:H)*
             (E7213='2.1.trackMPD'!F:F),
0))</f>
        <v>0</v>
      </c>
    </row>
    <row r="7214" spans="1:9" x14ac:dyDescent="0.2">
      <c r="A7214" s="160" t="s">
        <v>31</v>
      </c>
      <c r="B7214" s="160" t="s">
        <v>5</v>
      </c>
      <c r="C7214" s="160">
        <f>_xlfn.XLOOKUP(B7214,'2.1.trackMPD'!$R$7:$R$29,'2.1.trackMPD'!$T$7:$T$29)</f>
        <v>1</v>
      </c>
      <c r="D7214" s="160">
        <v>5000</v>
      </c>
      <c r="E7214" s="160" t="s">
        <v>6394</v>
      </c>
      <c r="F7214" s="160" t="s">
        <v>110</v>
      </c>
      <c r="G7214" s="160" t="s">
        <v>124</v>
      </c>
      <c r="H7214" s="160" t="s">
        <v>6392</v>
      </c>
      <c r="I7214" s="160" cm="1">
        <f t="array" ref="I7214">INDEX('2.1.trackMPD'!I:I/(24*60*60),
       MATCH(1,
             (A7214='2.1.trackMPD'!A:A)*
             (C7214='2.1.trackMPD'!D:D)*
             (D7214/10^6='2.1.trackMPD'!H:H)*
             (E7214='2.1.trackMPD'!F:F),
0))</f>
        <v>5.4731687001988307E-7</v>
      </c>
    </row>
    <row r="7215" spans="1:9" x14ac:dyDescent="0.2">
      <c r="A7215" s="160" t="s">
        <v>31</v>
      </c>
      <c r="B7215" s="160" t="s">
        <v>5</v>
      </c>
      <c r="C7215" s="160">
        <f>_xlfn.XLOOKUP(B7215,'2.1.trackMPD'!$R$7:$R$29,'2.1.trackMPD'!$T$7:$T$29)</f>
        <v>1</v>
      </c>
      <c r="D7215" s="160">
        <v>5000</v>
      </c>
      <c r="E7215" s="160" t="s">
        <v>6394</v>
      </c>
      <c r="F7215" s="160" t="s">
        <v>110</v>
      </c>
      <c r="G7215" s="160" t="s">
        <v>140</v>
      </c>
      <c r="H7215" s="160" t="s">
        <v>6392</v>
      </c>
      <c r="I7215" s="160" cm="1">
        <f t="array" ref="I7215">INDEX('2.1.trackMPD'!J:J/(24*60*60),
       MATCH(1,
             (A7215='2.1.trackMPD'!A:A)*
             (C7215='2.1.trackMPD'!D:D)*
             (D7215/10^6='2.1.trackMPD'!H:H)*
             (E7215='2.1.trackMPD'!F:F),
0))</f>
        <v>1.1540251316758541E-5</v>
      </c>
    </row>
    <row r="7216" spans="1:9" x14ac:dyDescent="0.2">
      <c r="A7216" s="160" t="s">
        <v>31</v>
      </c>
      <c r="B7216" s="160" t="s">
        <v>5</v>
      </c>
      <c r="C7216" s="160">
        <f>_xlfn.XLOOKUP(B7216,'2.1.trackMPD'!$R$7:$R$29,'2.1.trackMPD'!$T$7:$T$29)</f>
        <v>1</v>
      </c>
      <c r="D7216" s="160">
        <v>5000</v>
      </c>
      <c r="E7216" s="160" t="s">
        <v>6394</v>
      </c>
      <c r="F7216" s="160" t="s">
        <v>110</v>
      </c>
      <c r="G7216" s="160" t="s">
        <v>124</v>
      </c>
      <c r="H7216" s="160" t="s">
        <v>6393</v>
      </c>
      <c r="I7216" s="160" cm="1">
        <f t="array" ref="I7216">INDEX('2.1.trackMPD'!K:K/(24*60*60),
       MATCH(1,
             (A7216='2.1.trackMPD'!A:A)*
             (C7216='2.1.trackMPD'!D:D)*
             (D7216/10^6='2.1.trackMPD'!H:H)*
             (E7216='2.1.trackMPD'!F:F),
0))</f>
        <v>0</v>
      </c>
    </row>
    <row r="7217" spans="1:9" x14ac:dyDescent="0.2">
      <c r="A7217" s="160" t="s">
        <v>31</v>
      </c>
      <c r="B7217" s="160" t="s">
        <v>5</v>
      </c>
      <c r="C7217" s="160">
        <f>_xlfn.XLOOKUP(B7217,'2.1.trackMPD'!$R$7:$R$29,'2.1.trackMPD'!$T$7:$T$29)</f>
        <v>1</v>
      </c>
      <c r="D7217" s="160">
        <v>5000</v>
      </c>
      <c r="E7217" s="160" t="s">
        <v>6394</v>
      </c>
      <c r="F7217" s="160" t="s">
        <v>110</v>
      </c>
      <c r="G7217" s="160" t="s">
        <v>140</v>
      </c>
      <c r="H7217" s="160" t="s">
        <v>6393</v>
      </c>
      <c r="I7217" s="160" cm="1">
        <f t="array" ref="I7217">INDEX('2.1.trackMPD'!L:L/(24*60*60),
       MATCH(1,
             (A7217='2.1.trackMPD'!A:A)*
             (C7217='2.1.trackMPD'!D:D)*
             (D7217/10^6='2.1.trackMPD'!H:H)*
             (E7217='2.1.trackMPD'!F:F),
0))</f>
        <v>0</v>
      </c>
    </row>
    <row r="7218" spans="1:9" x14ac:dyDescent="0.2">
      <c r="A7218" s="160" t="s">
        <v>31</v>
      </c>
      <c r="B7218" s="160" t="s">
        <v>5</v>
      </c>
      <c r="C7218" s="160">
        <f>_xlfn.XLOOKUP(B7218,'2.1.trackMPD'!$R$7:$R$29,'2.1.trackMPD'!$T$7:$T$29)</f>
        <v>1</v>
      </c>
      <c r="D7218" s="160">
        <v>1</v>
      </c>
      <c r="E7218" s="160" t="s">
        <v>6395</v>
      </c>
      <c r="F7218" s="160" t="s">
        <v>110</v>
      </c>
      <c r="G7218" s="160" t="s">
        <v>124</v>
      </c>
      <c r="H7218" s="160" t="s">
        <v>6392</v>
      </c>
      <c r="I7218" s="160" t="e" cm="1">
        <f t="array" ref="I7218">INDEX('2.1.trackMPD'!I:I/(24*60*60),
       MATCH(1,
             (A7218='2.1.trackMPD'!A:A)*
             (C7218='2.1.trackMPD'!D:D)*
             (D7218/10^6='2.1.trackMPD'!H:H)*
             (E7218='2.1.trackMPD'!F:F),
0))</f>
        <v>#N/A</v>
      </c>
    </row>
    <row r="7219" spans="1:9" x14ac:dyDescent="0.2">
      <c r="A7219" s="160" t="s">
        <v>31</v>
      </c>
      <c r="B7219" s="160" t="s">
        <v>5</v>
      </c>
      <c r="C7219" s="160">
        <f>_xlfn.XLOOKUP(B7219,'2.1.trackMPD'!$R$7:$R$29,'2.1.trackMPD'!$T$7:$T$29)</f>
        <v>1</v>
      </c>
      <c r="D7219" s="160">
        <v>1</v>
      </c>
      <c r="E7219" s="160" t="s">
        <v>6395</v>
      </c>
      <c r="F7219" s="160" t="s">
        <v>110</v>
      </c>
      <c r="G7219" s="160" t="s">
        <v>140</v>
      </c>
      <c r="H7219" s="160" t="s">
        <v>6392</v>
      </c>
      <c r="I7219" s="160" t="e" cm="1">
        <f t="array" ref="I7219">INDEX('2.1.trackMPD'!J:J/(24*60*60),
       MATCH(1,
             (A7219='2.1.trackMPD'!A:A)*
             (C7219='2.1.trackMPD'!D:D)*
             (D7219/10^6='2.1.trackMPD'!H:H)*
             (E7219='2.1.trackMPD'!F:F),
0))</f>
        <v>#N/A</v>
      </c>
    </row>
    <row r="7220" spans="1:9" x14ac:dyDescent="0.2">
      <c r="A7220" s="160" t="s">
        <v>31</v>
      </c>
      <c r="B7220" s="160" t="s">
        <v>5</v>
      </c>
      <c r="C7220" s="160">
        <f>_xlfn.XLOOKUP(B7220,'2.1.trackMPD'!$R$7:$R$29,'2.1.trackMPD'!$T$7:$T$29)</f>
        <v>1</v>
      </c>
      <c r="D7220" s="160">
        <v>1</v>
      </c>
      <c r="E7220" s="160" t="s">
        <v>6395</v>
      </c>
      <c r="F7220" s="160" t="s">
        <v>110</v>
      </c>
      <c r="G7220" s="160" t="s">
        <v>124</v>
      </c>
      <c r="H7220" s="160" t="s">
        <v>6393</v>
      </c>
      <c r="I7220" s="160" t="e" cm="1">
        <f t="array" ref="I7220">INDEX('2.1.trackMPD'!K:K/(24*60*60),
       MATCH(1,
             (A7220='2.1.trackMPD'!A:A)*
             (C7220='2.1.trackMPD'!D:D)*
             (D7220/10^6='2.1.trackMPD'!H:H)*
             (E7220='2.1.trackMPD'!F:F),
0))</f>
        <v>#N/A</v>
      </c>
    </row>
    <row r="7221" spans="1:9" x14ac:dyDescent="0.2">
      <c r="A7221" s="160" t="s">
        <v>31</v>
      </c>
      <c r="B7221" s="160" t="s">
        <v>5</v>
      </c>
      <c r="C7221" s="160">
        <f>_xlfn.XLOOKUP(B7221,'2.1.trackMPD'!$R$7:$R$29,'2.1.trackMPD'!$T$7:$T$29)</f>
        <v>1</v>
      </c>
      <c r="D7221" s="160">
        <v>1</v>
      </c>
      <c r="E7221" s="160" t="s">
        <v>6395</v>
      </c>
      <c r="F7221" s="160" t="s">
        <v>110</v>
      </c>
      <c r="G7221" s="160" t="s">
        <v>140</v>
      </c>
      <c r="H7221" s="160" t="s">
        <v>6393</v>
      </c>
      <c r="I7221" s="160" t="e" cm="1">
        <f t="array" ref="I7221">INDEX('2.1.trackMPD'!L:L/(24*60*60),
       MATCH(1,
             (A7221='2.1.trackMPD'!A:A)*
             (C7221='2.1.trackMPD'!D:D)*
             (D7221/10^6='2.1.trackMPD'!H:H)*
             (E7221='2.1.trackMPD'!F:F),
0))</f>
        <v>#N/A</v>
      </c>
    </row>
    <row r="7222" spans="1:9" x14ac:dyDescent="0.2">
      <c r="A7222" s="160" t="s">
        <v>31</v>
      </c>
      <c r="B7222" s="160" t="s">
        <v>5</v>
      </c>
      <c r="C7222" s="160">
        <f>_xlfn.XLOOKUP(B7222,'2.1.trackMPD'!$R$7:$R$29,'2.1.trackMPD'!$T$7:$T$29)</f>
        <v>1</v>
      </c>
      <c r="D7222" s="160">
        <v>10</v>
      </c>
      <c r="E7222" s="160" t="s">
        <v>6395</v>
      </c>
      <c r="F7222" s="160" t="s">
        <v>110</v>
      </c>
      <c r="G7222" s="160" t="s">
        <v>124</v>
      </c>
      <c r="H7222" s="160" t="s">
        <v>6392</v>
      </c>
      <c r="I7222" s="160" t="e" cm="1">
        <f t="array" ref="I7222">INDEX('2.1.trackMPD'!I:I/(24*60*60),
       MATCH(1,
             (A7222='2.1.trackMPD'!A:A)*
             (C7222='2.1.trackMPD'!D:D)*
             (D7222/10^6='2.1.trackMPD'!H:H)*
             (E7222='2.1.trackMPD'!F:F),
0))</f>
        <v>#N/A</v>
      </c>
    </row>
    <row r="7223" spans="1:9" x14ac:dyDescent="0.2">
      <c r="A7223" s="160" t="s">
        <v>31</v>
      </c>
      <c r="B7223" s="160" t="s">
        <v>5</v>
      </c>
      <c r="C7223" s="160">
        <f>_xlfn.XLOOKUP(B7223,'2.1.trackMPD'!$R$7:$R$29,'2.1.trackMPD'!$T$7:$T$29)</f>
        <v>1</v>
      </c>
      <c r="D7223" s="160">
        <v>10</v>
      </c>
      <c r="E7223" s="160" t="s">
        <v>6395</v>
      </c>
      <c r="F7223" s="160" t="s">
        <v>110</v>
      </c>
      <c r="G7223" s="160" t="s">
        <v>140</v>
      </c>
      <c r="H7223" s="160" t="s">
        <v>6392</v>
      </c>
      <c r="I7223" s="160" t="e" cm="1">
        <f t="array" ref="I7223">INDEX('2.1.trackMPD'!J:J/(24*60*60),
       MATCH(1,
             (A7223='2.1.trackMPD'!A:A)*
             (C7223='2.1.trackMPD'!D:D)*
             (D7223/10^6='2.1.trackMPD'!H:H)*
             (E7223='2.1.trackMPD'!F:F),
0))</f>
        <v>#N/A</v>
      </c>
    </row>
    <row r="7224" spans="1:9" x14ac:dyDescent="0.2">
      <c r="A7224" s="160" t="s">
        <v>31</v>
      </c>
      <c r="B7224" s="160" t="s">
        <v>5</v>
      </c>
      <c r="C7224" s="160">
        <f>_xlfn.XLOOKUP(B7224,'2.1.trackMPD'!$R$7:$R$29,'2.1.trackMPD'!$T$7:$T$29)</f>
        <v>1</v>
      </c>
      <c r="D7224" s="160">
        <v>10</v>
      </c>
      <c r="E7224" s="160" t="s">
        <v>6395</v>
      </c>
      <c r="F7224" s="160" t="s">
        <v>110</v>
      </c>
      <c r="G7224" s="160" t="s">
        <v>124</v>
      </c>
      <c r="H7224" s="160" t="s">
        <v>6393</v>
      </c>
      <c r="I7224" s="160" t="e" cm="1">
        <f t="array" ref="I7224">INDEX('2.1.trackMPD'!K:K/(24*60*60),
       MATCH(1,
             (A7224='2.1.trackMPD'!A:A)*
             (C7224='2.1.trackMPD'!D:D)*
             (D7224/10^6='2.1.trackMPD'!H:H)*
             (E7224='2.1.trackMPD'!F:F),
0))</f>
        <v>#N/A</v>
      </c>
    </row>
    <row r="7225" spans="1:9" x14ac:dyDescent="0.2">
      <c r="A7225" s="160" t="s">
        <v>31</v>
      </c>
      <c r="B7225" s="160" t="s">
        <v>5</v>
      </c>
      <c r="C7225" s="160">
        <f>_xlfn.XLOOKUP(B7225,'2.1.trackMPD'!$R$7:$R$29,'2.1.trackMPD'!$T$7:$T$29)</f>
        <v>1</v>
      </c>
      <c r="D7225" s="160">
        <v>10</v>
      </c>
      <c r="E7225" s="160" t="s">
        <v>6395</v>
      </c>
      <c r="F7225" s="160" t="s">
        <v>110</v>
      </c>
      <c r="G7225" s="160" t="s">
        <v>140</v>
      </c>
      <c r="H7225" s="160" t="s">
        <v>6393</v>
      </c>
      <c r="I7225" s="160" t="e" cm="1">
        <f t="array" ref="I7225">INDEX('2.1.trackMPD'!L:L/(24*60*60),
       MATCH(1,
             (A7225='2.1.trackMPD'!A:A)*
             (C7225='2.1.trackMPD'!D:D)*
             (D7225/10^6='2.1.trackMPD'!H:H)*
             (E7225='2.1.trackMPD'!F:F),
0))</f>
        <v>#N/A</v>
      </c>
    </row>
    <row r="7226" spans="1:9" x14ac:dyDescent="0.2">
      <c r="A7226" s="160" t="s">
        <v>31</v>
      </c>
      <c r="B7226" s="160" t="s">
        <v>5</v>
      </c>
      <c r="C7226" s="160">
        <f>_xlfn.XLOOKUP(B7226,'2.1.trackMPD'!$R$7:$R$29,'2.1.trackMPD'!$T$7:$T$29)</f>
        <v>1</v>
      </c>
      <c r="D7226" s="160">
        <v>100</v>
      </c>
      <c r="E7226" s="160" t="s">
        <v>6395</v>
      </c>
      <c r="F7226" s="160" t="s">
        <v>110</v>
      </c>
      <c r="G7226" s="160" t="s">
        <v>124</v>
      </c>
      <c r="H7226" s="160" t="s">
        <v>6392</v>
      </c>
      <c r="I7226" s="160" t="e" cm="1">
        <f t="array" ref="I7226">INDEX('2.1.trackMPD'!I:I/(24*60*60),
       MATCH(1,
             (A7226='2.1.trackMPD'!A:A)*
             (C7226='2.1.trackMPD'!D:D)*
             (D7226/10^6='2.1.trackMPD'!H:H)*
             (E7226='2.1.trackMPD'!F:F),
0))</f>
        <v>#N/A</v>
      </c>
    </row>
    <row r="7227" spans="1:9" x14ac:dyDescent="0.2">
      <c r="A7227" s="160" t="s">
        <v>31</v>
      </c>
      <c r="B7227" s="160" t="s">
        <v>5</v>
      </c>
      <c r="C7227" s="160">
        <f>_xlfn.XLOOKUP(B7227,'2.1.trackMPD'!$R$7:$R$29,'2.1.trackMPD'!$T$7:$T$29)</f>
        <v>1</v>
      </c>
      <c r="D7227" s="160">
        <v>100</v>
      </c>
      <c r="E7227" s="160" t="s">
        <v>6395</v>
      </c>
      <c r="F7227" s="160" t="s">
        <v>110</v>
      </c>
      <c r="G7227" s="160" t="s">
        <v>140</v>
      </c>
      <c r="H7227" s="160" t="s">
        <v>6392</v>
      </c>
      <c r="I7227" s="160" t="e" cm="1">
        <f t="array" ref="I7227">INDEX('2.1.trackMPD'!J:J/(24*60*60),
       MATCH(1,
             (A7227='2.1.trackMPD'!A:A)*
             (C7227='2.1.trackMPD'!D:D)*
             (D7227/10^6='2.1.trackMPD'!H:H)*
             (E7227='2.1.trackMPD'!F:F),
0))</f>
        <v>#N/A</v>
      </c>
    </row>
    <row r="7228" spans="1:9" x14ac:dyDescent="0.2">
      <c r="A7228" s="160" t="s">
        <v>31</v>
      </c>
      <c r="B7228" s="160" t="s">
        <v>5</v>
      </c>
      <c r="C7228" s="160">
        <f>_xlfn.XLOOKUP(B7228,'2.1.trackMPD'!$R$7:$R$29,'2.1.trackMPD'!$T$7:$T$29)</f>
        <v>1</v>
      </c>
      <c r="D7228" s="160">
        <v>100</v>
      </c>
      <c r="E7228" s="160" t="s">
        <v>6395</v>
      </c>
      <c r="F7228" s="160" t="s">
        <v>110</v>
      </c>
      <c r="G7228" s="160" t="s">
        <v>124</v>
      </c>
      <c r="H7228" s="160" t="s">
        <v>6393</v>
      </c>
      <c r="I7228" s="160" t="e" cm="1">
        <f t="array" ref="I7228">INDEX('2.1.trackMPD'!K:K/(24*60*60),
       MATCH(1,
             (A7228='2.1.trackMPD'!A:A)*
             (C7228='2.1.trackMPD'!D:D)*
             (D7228/10^6='2.1.trackMPD'!H:H)*
             (E7228='2.1.trackMPD'!F:F),
0))</f>
        <v>#N/A</v>
      </c>
    </row>
    <row r="7229" spans="1:9" x14ac:dyDescent="0.2">
      <c r="A7229" s="160" t="s">
        <v>31</v>
      </c>
      <c r="B7229" s="160" t="s">
        <v>5</v>
      </c>
      <c r="C7229" s="160">
        <f>_xlfn.XLOOKUP(B7229,'2.1.trackMPD'!$R$7:$R$29,'2.1.trackMPD'!$T$7:$T$29)</f>
        <v>1</v>
      </c>
      <c r="D7229" s="160">
        <v>100</v>
      </c>
      <c r="E7229" s="160" t="s">
        <v>6395</v>
      </c>
      <c r="F7229" s="160" t="s">
        <v>110</v>
      </c>
      <c r="G7229" s="160" t="s">
        <v>140</v>
      </c>
      <c r="H7229" s="160" t="s">
        <v>6393</v>
      </c>
      <c r="I7229" s="160" t="e" cm="1">
        <f t="array" ref="I7229">INDEX('2.1.trackMPD'!L:L/(24*60*60),
       MATCH(1,
             (A7229='2.1.trackMPD'!A:A)*
             (C7229='2.1.trackMPD'!D:D)*
             (D7229/10^6='2.1.trackMPD'!H:H)*
             (E7229='2.1.trackMPD'!F:F),
0))</f>
        <v>#N/A</v>
      </c>
    </row>
    <row r="7230" spans="1:9" x14ac:dyDescent="0.2">
      <c r="A7230" s="160" t="s">
        <v>31</v>
      </c>
      <c r="B7230" s="160" t="s">
        <v>0</v>
      </c>
      <c r="C7230" s="160">
        <f>_xlfn.XLOOKUP(B7230,'2.1.trackMPD'!$R$7:$R$29,'2.1.trackMPD'!$T$7:$T$29)</f>
        <v>4</v>
      </c>
      <c r="D7230" s="160">
        <v>1</v>
      </c>
      <c r="E7230" s="160" t="s">
        <v>6390</v>
      </c>
      <c r="F7230" s="160" t="s">
        <v>110</v>
      </c>
      <c r="G7230" s="160" t="s">
        <v>124</v>
      </c>
      <c r="H7230" s="160" t="s">
        <v>6392</v>
      </c>
      <c r="I7230" s="160" cm="1">
        <f t="array" ref="I7230">INDEX('2.1.trackMPD'!I:I/(24*60*60),
       MATCH(1,
             (A7230='2.1.trackMPD'!A:A)*
             (C7230='2.1.trackMPD'!D:D)*
             (D7230/10^6='2.1.trackMPD'!H:H)*
             (E7230='2.1.trackMPD'!F:F),
0))</f>
        <v>7.1825510316730896E-7</v>
      </c>
    </row>
    <row r="7231" spans="1:9" x14ac:dyDescent="0.2">
      <c r="A7231" s="160" t="s">
        <v>31</v>
      </c>
      <c r="B7231" s="160" t="s">
        <v>0</v>
      </c>
      <c r="C7231" s="160">
        <f>_xlfn.XLOOKUP(B7231,'2.1.trackMPD'!$R$7:$R$29,'2.1.trackMPD'!$T$7:$T$29)</f>
        <v>4</v>
      </c>
      <c r="D7231" s="160">
        <v>1</v>
      </c>
      <c r="E7231" s="160" t="s">
        <v>6390</v>
      </c>
      <c r="F7231" s="160" t="s">
        <v>110</v>
      </c>
      <c r="G7231" s="160" t="s">
        <v>140</v>
      </c>
      <c r="H7231" s="160" t="s">
        <v>6392</v>
      </c>
      <c r="I7231" s="160" cm="1">
        <f t="array" ref="I7231">INDEX('2.1.trackMPD'!J:J/(24*60*60),
       MATCH(1,
             (A7231='2.1.trackMPD'!A:A)*
             (C7231='2.1.trackMPD'!D:D)*
             (D7231/10^6='2.1.trackMPD'!H:H)*
             (E7231='2.1.trackMPD'!F:F),
0))</f>
        <v>1.1609453772725462E-5</v>
      </c>
    </row>
    <row r="7232" spans="1:9" x14ac:dyDescent="0.2">
      <c r="A7232" s="160" t="s">
        <v>31</v>
      </c>
      <c r="B7232" s="160" t="s">
        <v>0</v>
      </c>
      <c r="C7232" s="160">
        <f>_xlfn.XLOOKUP(B7232,'2.1.trackMPD'!$R$7:$R$29,'2.1.trackMPD'!$T$7:$T$29)</f>
        <v>4</v>
      </c>
      <c r="D7232" s="160">
        <v>1</v>
      </c>
      <c r="E7232" s="160" t="s">
        <v>6390</v>
      </c>
      <c r="F7232" s="160" t="s">
        <v>110</v>
      </c>
      <c r="G7232" s="160" t="s">
        <v>124</v>
      </c>
      <c r="H7232" s="160" t="s">
        <v>6393</v>
      </c>
      <c r="I7232" s="160" cm="1">
        <f t="array" ref="I7232">INDEX('2.1.trackMPD'!K:K/(24*60*60),
       MATCH(1,
             (A7232='2.1.trackMPD'!A:A)*
             (C7232='2.1.trackMPD'!D:D)*
             (D7232/10^6='2.1.trackMPD'!H:H)*
             (E7232='2.1.trackMPD'!F:F),
0))</f>
        <v>0</v>
      </c>
    </row>
    <row r="7233" spans="1:9" x14ac:dyDescent="0.2">
      <c r="A7233" s="160" t="s">
        <v>31</v>
      </c>
      <c r="B7233" s="160" t="s">
        <v>0</v>
      </c>
      <c r="C7233" s="160">
        <f>_xlfn.XLOOKUP(B7233,'2.1.trackMPD'!$R$7:$R$29,'2.1.trackMPD'!$T$7:$T$29)</f>
        <v>4</v>
      </c>
      <c r="D7233" s="160">
        <v>1</v>
      </c>
      <c r="E7233" s="160" t="s">
        <v>6390</v>
      </c>
      <c r="F7233" s="160" t="s">
        <v>110</v>
      </c>
      <c r="G7233" s="160" t="s">
        <v>140</v>
      </c>
      <c r="H7233" s="160" t="s">
        <v>6393</v>
      </c>
      <c r="I7233" s="160" cm="1">
        <f t="array" ref="I7233">INDEX('2.1.trackMPD'!L:L/(24*60*60),
       MATCH(1,
             (A7233='2.1.trackMPD'!A:A)*
             (C7233='2.1.trackMPD'!D:D)*
             (D7233/10^6='2.1.trackMPD'!H:H)*
             (E7233='2.1.trackMPD'!F:F),
0))</f>
        <v>0</v>
      </c>
    </row>
    <row r="7234" spans="1:9" x14ac:dyDescent="0.2">
      <c r="A7234" s="160" t="s">
        <v>31</v>
      </c>
      <c r="B7234" s="160" t="s">
        <v>0</v>
      </c>
      <c r="C7234" s="160">
        <f>_xlfn.XLOOKUP(B7234,'2.1.trackMPD'!$R$7:$R$29,'2.1.trackMPD'!$T$7:$T$29)</f>
        <v>4</v>
      </c>
      <c r="D7234" s="160">
        <v>10</v>
      </c>
      <c r="E7234" s="160" t="s">
        <v>6390</v>
      </c>
      <c r="F7234" s="160" t="s">
        <v>110</v>
      </c>
      <c r="G7234" s="160" t="s">
        <v>124</v>
      </c>
      <c r="H7234" s="160" t="s">
        <v>6392</v>
      </c>
      <c r="I7234" s="160" cm="1">
        <f t="array" ref="I7234">INDEX('2.1.trackMPD'!I:I/(24*60*60),
       MATCH(1,
             (A7234='2.1.trackMPD'!A:A)*
             (C7234='2.1.trackMPD'!D:D)*
             (D7234/10^6='2.1.trackMPD'!H:H)*
             (E7234='2.1.trackMPD'!F:F),
0))</f>
        <v>6.6092418014933328E-6</v>
      </c>
    </row>
    <row r="7235" spans="1:9" x14ac:dyDescent="0.2">
      <c r="A7235" s="160" t="s">
        <v>31</v>
      </c>
      <c r="B7235" s="160" t="s">
        <v>0</v>
      </c>
      <c r="C7235" s="160">
        <f>_xlfn.XLOOKUP(B7235,'2.1.trackMPD'!$R$7:$R$29,'2.1.trackMPD'!$T$7:$T$29)</f>
        <v>4</v>
      </c>
      <c r="D7235" s="160">
        <v>10</v>
      </c>
      <c r="E7235" s="160" t="s">
        <v>6390</v>
      </c>
      <c r="F7235" s="160" t="s">
        <v>110</v>
      </c>
      <c r="G7235" s="160" t="s">
        <v>140</v>
      </c>
      <c r="H7235" s="160" t="s">
        <v>6392</v>
      </c>
      <c r="I7235" s="160" cm="1">
        <f t="array" ref="I7235">INDEX('2.1.trackMPD'!J:J/(24*60*60),
       MATCH(1,
             (A7235='2.1.trackMPD'!A:A)*
             (C7235='2.1.trackMPD'!D:D)*
             (D7235/10^6='2.1.trackMPD'!H:H)*
             (E7235='2.1.trackMPD'!F:F),
0))</f>
        <v>1.7757550753054283E-5</v>
      </c>
    </row>
    <row r="7236" spans="1:9" x14ac:dyDescent="0.2">
      <c r="A7236" s="160" t="s">
        <v>31</v>
      </c>
      <c r="B7236" s="160" t="s">
        <v>0</v>
      </c>
      <c r="C7236" s="160">
        <f>_xlfn.XLOOKUP(B7236,'2.1.trackMPD'!$R$7:$R$29,'2.1.trackMPD'!$T$7:$T$29)</f>
        <v>4</v>
      </c>
      <c r="D7236" s="160">
        <v>10</v>
      </c>
      <c r="E7236" s="160" t="s">
        <v>6390</v>
      </c>
      <c r="F7236" s="160" t="s">
        <v>110</v>
      </c>
      <c r="G7236" s="160" t="s">
        <v>124</v>
      </c>
      <c r="H7236" s="160" t="s">
        <v>6393</v>
      </c>
      <c r="I7236" s="160" cm="1">
        <f t="array" ref="I7236">INDEX('2.1.trackMPD'!K:K/(24*60*60),
       MATCH(1,
             (A7236='2.1.trackMPD'!A:A)*
             (C7236='2.1.trackMPD'!D:D)*
             (D7236/10^6='2.1.trackMPD'!H:H)*
             (E7236='2.1.trackMPD'!F:F),
0))</f>
        <v>0</v>
      </c>
    </row>
    <row r="7237" spans="1:9" x14ac:dyDescent="0.2">
      <c r="A7237" s="160" t="s">
        <v>31</v>
      </c>
      <c r="B7237" s="160" t="s">
        <v>0</v>
      </c>
      <c r="C7237" s="160">
        <f>_xlfn.XLOOKUP(B7237,'2.1.trackMPD'!$R$7:$R$29,'2.1.trackMPD'!$T$7:$T$29)</f>
        <v>4</v>
      </c>
      <c r="D7237" s="160">
        <v>10</v>
      </c>
      <c r="E7237" s="160" t="s">
        <v>6390</v>
      </c>
      <c r="F7237" s="160" t="s">
        <v>110</v>
      </c>
      <c r="G7237" s="160" t="s">
        <v>140</v>
      </c>
      <c r="H7237" s="160" t="s">
        <v>6393</v>
      </c>
      <c r="I7237" s="160" cm="1">
        <f t="array" ref="I7237">INDEX('2.1.trackMPD'!L:L/(24*60*60),
       MATCH(1,
             (A7237='2.1.trackMPD'!A:A)*
             (C7237='2.1.trackMPD'!D:D)*
             (D7237/10^6='2.1.trackMPD'!H:H)*
             (E7237='2.1.trackMPD'!F:F),
0))</f>
        <v>0</v>
      </c>
    </row>
    <row r="7238" spans="1:9" x14ac:dyDescent="0.2">
      <c r="A7238" s="160" t="s">
        <v>31</v>
      </c>
      <c r="B7238" s="160" t="s">
        <v>0</v>
      </c>
      <c r="C7238" s="160">
        <f>_xlfn.XLOOKUP(B7238,'2.1.trackMPD'!$R$7:$R$29,'2.1.trackMPD'!$T$7:$T$29)</f>
        <v>4</v>
      </c>
      <c r="D7238" s="160">
        <v>100</v>
      </c>
      <c r="E7238" s="160" t="s">
        <v>6390</v>
      </c>
      <c r="F7238" s="160" t="s">
        <v>110</v>
      </c>
      <c r="G7238" s="160" t="s">
        <v>124</v>
      </c>
      <c r="H7238" s="160" t="s">
        <v>6392</v>
      </c>
      <c r="I7238" s="160" cm="1">
        <f t="array" ref="I7238">INDEX('2.1.trackMPD'!I:I/(24*60*60),
       MATCH(1,
             (A7238='2.1.trackMPD'!A:A)*
             (C7238='2.1.trackMPD'!D:D)*
             (D7238/10^6='2.1.trackMPD'!H:H)*
             (E7238='2.1.trackMPD'!F:F),
0))</f>
        <v>1.0160834345620404E-5</v>
      </c>
    </row>
    <row r="7239" spans="1:9" x14ac:dyDescent="0.2">
      <c r="A7239" s="160" t="s">
        <v>31</v>
      </c>
      <c r="B7239" s="160" t="s">
        <v>0</v>
      </c>
      <c r="C7239" s="160">
        <f>_xlfn.XLOOKUP(B7239,'2.1.trackMPD'!$R$7:$R$29,'2.1.trackMPD'!$T$7:$T$29)</f>
        <v>4</v>
      </c>
      <c r="D7239" s="160">
        <v>100</v>
      </c>
      <c r="E7239" s="160" t="s">
        <v>6390</v>
      </c>
      <c r="F7239" s="160" t="s">
        <v>110</v>
      </c>
      <c r="G7239" s="160" t="s">
        <v>140</v>
      </c>
      <c r="H7239" s="160" t="s">
        <v>6392</v>
      </c>
      <c r="I7239" s="160" cm="1">
        <f t="array" ref="I7239">INDEX('2.1.trackMPD'!J:J/(24*60*60),
       MATCH(1,
             (A7239='2.1.trackMPD'!A:A)*
             (C7239='2.1.trackMPD'!D:D)*
             (D7239/10^6='2.1.trackMPD'!H:H)*
             (E7239='2.1.trackMPD'!F:F),
0))</f>
        <v>1.4343634082585415E-4</v>
      </c>
    </row>
    <row r="7240" spans="1:9" x14ac:dyDescent="0.2">
      <c r="A7240" s="160" t="s">
        <v>31</v>
      </c>
      <c r="B7240" s="160" t="s">
        <v>0</v>
      </c>
      <c r="C7240" s="160">
        <f>_xlfn.XLOOKUP(B7240,'2.1.trackMPD'!$R$7:$R$29,'2.1.trackMPD'!$T$7:$T$29)</f>
        <v>4</v>
      </c>
      <c r="D7240" s="160">
        <v>100</v>
      </c>
      <c r="E7240" s="160" t="s">
        <v>6390</v>
      </c>
      <c r="F7240" s="160" t="s">
        <v>110</v>
      </c>
      <c r="G7240" s="160" t="s">
        <v>124</v>
      </c>
      <c r="H7240" s="160" t="s">
        <v>6393</v>
      </c>
      <c r="I7240" s="160" cm="1">
        <f t="array" ref="I7240">INDEX('2.1.trackMPD'!K:K/(24*60*60),
       MATCH(1,
             (A7240='2.1.trackMPD'!A:A)*
             (C7240='2.1.trackMPD'!D:D)*
             (D7240/10^6='2.1.trackMPD'!H:H)*
             (E7240='2.1.trackMPD'!F:F),
0))</f>
        <v>0</v>
      </c>
    </row>
    <row r="7241" spans="1:9" x14ac:dyDescent="0.2">
      <c r="A7241" s="160" t="s">
        <v>31</v>
      </c>
      <c r="B7241" s="160" t="s">
        <v>0</v>
      </c>
      <c r="C7241" s="160">
        <f>_xlfn.XLOOKUP(B7241,'2.1.trackMPD'!$R$7:$R$29,'2.1.trackMPD'!$T$7:$T$29)</f>
        <v>4</v>
      </c>
      <c r="D7241" s="160">
        <v>100</v>
      </c>
      <c r="E7241" s="160" t="s">
        <v>6390</v>
      </c>
      <c r="F7241" s="160" t="s">
        <v>110</v>
      </c>
      <c r="G7241" s="160" t="s">
        <v>140</v>
      </c>
      <c r="H7241" s="160" t="s">
        <v>6393</v>
      </c>
      <c r="I7241" s="160" cm="1">
        <f t="array" ref="I7241">INDEX('2.1.trackMPD'!L:L/(24*60*60),
       MATCH(1,
             (A7241='2.1.trackMPD'!A:A)*
             (C7241='2.1.trackMPD'!D:D)*
             (D7241/10^6='2.1.trackMPD'!H:H)*
             (E7241='2.1.trackMPD'!F:F),
0))</f>
        <v>0</v>
      </c>
    </row>
    <row r="7242" spans="1:9" x14ac:dyDescent="0.2">
      <c r="A7242" s="160" t="s">
        <v>31</v>
      </c>
      <c r="B7242" s="160" t="s">
        <v>0</v>
      </c>
      <c r="C7242" s="160">
        <f>_xlfn.XLOOKUP(B7242,'2.1.trackMPD'!$R$7:$R$29,'2.1.trackMPD'!$T$7:$T$29)</f>
        <v>4</v>
      </c>
      <c r="D7242" s="160">
        <v>1000</v>
      </c>
      <c r="E7242" s="160" t="s">
        <v>6390</v>
      </c>
      <c r="F7242" s="160" t="s">
        <v>110</v>
      </c>
      <c r="G7242" s="160" t="s">
        <v>124</v>
      </c>
      <c r="H7242" s="160" t="s">
        <v>6392</v>
      </c>
      <c r="I7242" s="160" cm="1">
        <f t="array" ref="I7242">INDEX('2.1.trackMPD'!I:I/(24*60*60),
       MATCH(1,
             (A7242='2.1.trackMPD'!A:A)*
             (C7242='2.1.trackMPD'!D:D)*
             (D7242/10^6='2.1.trackMPD'!H:H)*
             (E7242='2.1.trackMPD'!F:F),
0))</f>
        <v>1.7654474375997223E-6</v>
      </c>
    </row>
    <row r="7243" spans="1:9" x14ac:dyDescent="0.2">
      <c r="A7243" s="160" t="s">
        <v>31</v>
      </c>
      <c r="B7243" s="160" t="s">
        <v>0</v>
      </c>
      <c r="C7243" s="160">
        <f>_xlfn.XLOOKUP(B7243,'2.1.trackMPD'!$R$7:$R$29,'2.1.trackMPD'!$T$7:$T$29)</f>
        <v>4</v>
      </c>
      <c r="D7243" s="160">
        <v>1000</v>
      </c>
      <c r="E7243" s="160" t="s">
        <v>6390</v>
      </c>
      <c r="F7243" s="160" t="s">
        <v>110</v>
      </c>
      <c r="G7243" s="160" t="s">
        <v>140</v>
      </c>
      <c r="H7243" s="160" t="s">
        <v>6392</v>
      </c>
      <c r="I7243" s="160" cm="1">
        <f t="array" ref="I7243">INDEX('2.1.trackMPD'!J:J/(24*60*60),
       MATCH(1,
             (A7243='2.1.trackMPD'!A:A)*
             (C7243='2.1.trackMPD'!D:D)*
             (D7243/10^6='2.1.trackMPD'!H:H)*
             (E7243='2.1.trackMPD'!F:F),
0))</f>
        <v>4.026658475149699E-5</v>
      </c>
    </row>
    <row r="7244" spans="1:9" x14ac:dyDescent="0.2">
      <c r="A7244" s="160" t="s">
        <v>31</v>
      </c>
      <c r="B7244" s="160" t="s">
        <v>0</v>
      </c>
      <c r="C7244" s="160">
        <f>_xlfn.XLOOKUP(B7244,'2.1.trackMPD'!$R$7:$R$29,'2.1.trackMPD'!$T$7:$T$29)</f>
        <v>4</v>
      </c>
      <c r="D7244" s="160">
        <v>1000</v>
      </c>
      <c r="E7244" s="160" t="s">
        <v>6390</v>
      </c>
      <c r="F7244" s="160" t="s">
        <v>110</v>
      </c>
      <c r="G7244" s="160" t="s">
        <v>124</v>
      </c>
      <c r="H7244" s="160" t="s">
        <v>6393</v>
      </c>
      <c r="I7244" s="160" cm="1">
        <f t="array" ref="I7244">INDEX('2.1.trackMPD'!K:K/(24*60*60),
       MATCH(1,
             (A7244='2.1.trackMPD'!A:A)*
             (C7244='2.1.trackMPD'!D:D)*
             (D7244/10^6='2.1.trackMPD'!H:H)*
             (E7244='2.1.trackMPD'!F:F),
0))</f>
        <v>0</v>
      </c>
    </row>
    <row r="7245" spans="1:9" x14ac:dyDescent="0.2">
      <c r="A7245" s="160" t="s">
        <v>31</v>
      </c>
      <c r="B7245" s="160" t="s">
        <v>0</v>
      </c>
      <c r="C7245" s="160">
        <f>_xlfn.XLOOKUP(B7245,'2.1.trackMPD'!$R$7:$R$29,'2.1.trackMPD'!$T$7:$T$29)</f>
        <v>4</v>
      </c>
      <c r="D7245" s="160">
        <v>1000</v>
      </c>
      <c r="E7245" s="160" t="s">
        <v>6390</v>
      </c>
      <c r="F7245" s="160" t="s">
        <v>110</v>
      </c>
      <c r="G7245" s="160" t="s">
        <v>140</v>
      </c>
      <c r="H7245" s="160" t="s">
        <v>6393</v>
      </c>
      <c r="I7245" s="160" cm="1">
        <f t="array" ref="I7245">INDEX('2.1.trackMPD'!L:L/(24*60*60),
       MATCH(1,
             (A7245='2.1.trackMPD'!A:A)*
             (C7245='2.1.trackMPD'!D:D)*
             (D7245/10^6='2.1.trackMPD'!H:H)*
             (E7245='2.1.trackMPD'!F:F),
0))</f>
        <v>0</v>
      </c>
    </row>
    <row r="7246" spans="1:9" x14ac:dyDescent="0.2">
      <c r="A7246" s="160" t="s">
        <v>31</v>
      </c>
      <c r="B7246" s="160" t="s">
        <v>0</v>
      </c>
      <c r="C7246" s="160">
        <f>_xlfn.XLOOKUP(B7246,'2.1.trackMPD'!$R$7:$R$29,'2.1.trackMPD'!$T$7:$T$29)</f>
        <v>4</v>
      </c>
      <c r="D7246" s="160">
        <v>5000</v>
      </c>
      <c r="E7246" s="160" t="s">
        <v>6390</v>
      </c>
      <c r="F7246" s="160" t="s">
        <v>110</v>
      </c>
      <c r="G7246" s="160" t="s">
        <v>124</v>
      </c>
      <c r="H7246" s="160" t="s">
        <v>6392</v>
      </c>
      <c r="I7246" s="160" cm="1">
        <f t="array" ref="I7246">INDEX('2.1.trackMPD'!I:I/(24*60*60),
       MATCH(1,
             (A7246='2.1.trackMPD'!A:A)*
             (C7246='2.1.trackMPD'!D:D)*
             (D7246/10^6='2.1.trackMPD'!H:H)*
             (E7246='2.1.trackMPD'!F:F),
0))</f>
        <v>5.1707291738494101E-7</v>
      </c>
    </row>
    <row r="7247" spans="1:9" x14ac:dyDescent="0.2">
      <c r="A7247" s="160" t="s">
        <v>31</v>
      </c>
      <c r="B7247" s="160" t="s">
        <v>0</v>
      </c>
      <c r="C7247" s="160">
        <f>_xlfn.XLOOKUP(B7247,'2.1.trackMPD'!$R$7:$R$29,'2.1.trackMPD'!$T$7:$T$29)</f>
        <v>4</v>
      </c>
      <c r="D7247" s="160">
        <v>5000</v>
      </c>
      <c r="E7247" s="160" t="s">
        <v>6390</v>
      </c>
      <c r="F7247" s="160" t="s">
        <v>110</v>
      </c>
      <c r="G7247" s="160" t="s">
        <v>140</v>
      </c>
      <c r="H7247" s="160" t="s">
        <v>6392</v>
      </c>
      <c r="I7247" s="160" cm="1">
        <f t="array" ref="I7247">INDEX('2.1.trackMPD'!J:J/(24*60*60),
       MATCH(1,
             (A7247='2.1.trackMPD'!A:A)*
             (C7247='2.1.trackMPD'!D:D)*
             (D7247/10^6='2.1.trackMPD'!H:H)*
             (E7247='2.1.trackMPD'!F:F),
0))</f>
        <v>1.6375466828778936E-5</v>
      </c>
    </row>
    <row r="7248" spans="1:9" x14ac:dyDescent="0.2">
      <c r="A7248" s="160" t="s">
        <v>31</v>
      </c>
      <c r="B7248" s="160" t="s">
        <v>0</v>
      </c>
      <c r="C7248" s="160">
        <f>_xlfn.XLOOKUP(B7248,'2.1.trackMPD'!$R$7:$R$29,'2.1.trackMPD'!$T$7:$T$29)</f>
        <v>4</v>
      </c>
      <c r="D7248" s="160">
        <v>5000</v>
      </c>
      <c r="E7248" s="160" t="s">
        <v>6390</v>
      </c>
      <c r="F7248" s="160" t="s">
        <v>110</v>
      </c>
      <c r="G7248" s="160" t="s">
        <v>124</v>
      </c>
      <c r="H7248" s="160" t="s">
        <v>6393</v>
      </c>
      <c r="I7248" s="160" cm="1">
        <f t="array" ref="I7248">INDEX('2.1.trackMPD'!K:K/(24*60*60),
       MATCH(1,
             (A7248='2.1.trackMPD'!A:A)*
             (C7248='2.1.trackMPD'!D:D)*
             (D7248/10^6='2.1.trackMPD'!H:H)*
             (E7248='2.1.trackMPD'!F:F),
0))</f>
        <v>0</v>
      </c>
    </row>
    <row r="7249" spans="1:9" x14ac:dyDescent="0.2">
      <c r="A7249" s="160" t="s">
        <v>31</v>
      </c>
      <c r="B7249" s="160" t="s">
        <v>0</v>
      </c>
      <c r="C7249" s="160">
        <f>_xlfn.XLOOKUP(B7249,'2.1.trackMPD'!$R$7:$R$29,'2.1.trackMPD'!$T$7:$T$29)</f>
        <v>4</v>
      </c>
      <c r="D7249" s="160">
        <v>5000</v>
      </c>
      <c r="E7249" s="160" t="s">
        <v>6390</v>
      </c>
      <c r="F7249" s="160" t="s">
        <v>110</v>
      </c>
      <c r="G7249" s="160" t="s">
        <v>140</v>
      </c>
      <c r="H7249" s="160" t="s">
        <v>6393</v>
      </c>
      <c r="I7249" s="160" cm="1">
        <f t="array" ref="I7249">INDEX('2.1.trackMPD'!L:L/(24*60*60),
       MATCH(1,
             (A7249='2.1.trackMPD'!A:A)*
             (C7249='2.1.trackMPD'!D:D)*
             (D7249/10^6='2.1.trackMPD'!H:H)*
             (E7249='2.1.trackMPD'!F:F),
0))</f>
        <v>0</v>
      </c>
    </row>
    <row r="7250" spans="1:9" x14ac:dyDescent="0.2">
      <c r="A7250" s="160" t="s">
        <v>31</v>
      </c>
      <c r="B7250" s="160" t="s">
        <v>0</v>
      </c>
      <c r="C7250" s="160">
        <f>_xlfn.XLOOKUP(B7250,'2.1.trackMPD'!$R$7:$R$29,'2.1.trackMPD'!$T$7:$T$29)</f>
        <v>4</v>
      </c>
      <c r="D7250" s="160">
        <v>1</v>
      </c>
      <c r="E7250" s="160" t="s">
        <v>6394</v>
      </c>
      <c r="F7250" s="160" t="s">
        <v>110</v>
      </c>
      <c r="G7250" s="160" t="s">
        <v>124</v>
      </c>
      <c r="H7250" s="160" t="s">
        <v>6392</v>
      </c>
      <c r="I7250" s="160" cm="1">
        <f t="array" ref="I7250">INDEX('2.1.trackMPD'!I:I/(24*60*60),
       MATCH(1,
             (A7250='2.1.trackMPD'!A:A)*
             (C7250='2.1.trackMPD'!D:D)*
             (D7250/10^6='2.1.trackMPD'!H:H)*
             (E7250='2.1.trackMPD'!F:F),
0))</f>
        <v>1.0615941130491667E-6</v>
      </c>
    </row>
    <row r="7251" spans="1:9" x14ac:dyDescent="0.2">
      <c r="A7251" s="160" t="s">
        <v>31</v>
      </c>
      <c r="B7251" s="160" t="s">
        <v>0</v>
      </c>
      <c r="C7251" s="160">
        <f>_xlfn.XLOOKUP(B7251,'2.1.trackMPD'!$R$7:$R$29,'2.1.trackMPD'!$T$7:$T$29)</f>
        <v>4</v>
      </c>
      <c r="D7251" s="160">
        <v>1</v>
      </c>
      <c r="E7251" s="160" t="s">
        <v>6394</v>
      </c>
      <c r="F7251" s="160" t="s">
        <v>110</v>
      </c>
      <c r="G7251" s="160" t="s">
        <v>140</v>
      </c>
      <c r="H7251" s="160" t="s">
        <v>6392</v>
      </c>
      <c r="I7251" s="160" cm="1">
        <f t="array" ref="I7251">INDEX('2.1.trackMPD'!J:J/(24*60*60),
       MATCH(1,
             (A7251='2.1.trackMPD'!A:A)*
             (C7251='2.1.trackMPD'!D:D)*
             (D7251/10^6='2.1.trackMPD'!H:H)*
             (E7251='2.1.trackMPD'!F:F),
0))</f>
        <v>1.2037832078567015E-5</v>
      </c>
    </row>
    <row r="7252" spans="1:9" x14ac:dyDescent="0.2">
      <c r="A7252" s="160" t="s">
        <v>31</v>
      </c>
      <c r="B7252" s="160" t="s">
        <v>0</v>
      </c>
      <c r="C7252" s="160">
        <f>_xlfn.XLOOKUP(B7252,'2.1.trackMPD'!$R$7:$R$29,'2.1.trackMPD'!$T$7:$T$29)</f>
        <v>4</v>
      </c>
      <c r="D7252" s="160">
        <v>1</v>
      </c>
      <c r="E7252" s="160" t="s">
        <v>6394</v>
      </c>
      <c r="F7252" s="160" t="s">
        <v>110</v>
      </c>
      <c r="G7252" s="160" t="s">
        <v>124</v>
      </c>
      <c r="H7252" s="160" t="s">
        <v>6393</v>
      </c>
      <c r="I7252" s="160" cm="1">
        <f t="array" ref="I7252">INDEX('2.1.trackMPD'!K:K/(24*60*60),
       MATCH(1,
             (A7252='2.1.trackMPD'!A:A)*
             (C7252='2.1.trackMPD'!D:D)*
             (D7252/10^6='2.1.trackMPD'!H:H)*
             (E7252='2.1.trackMPD'!F:F),
0))</f>
        <v>0</v>
      </c>
    </row>
    <row r="7253" spans="1:9" x14ac:dyDescent="0.2">
      <c r="A7253" s="160" t="s">
        <v>31</v>
      </c>
      <c r="B7253" s="160" t="s">
        <v>0</v>
      </c>
      <c r="C7253" s="160">
        <f>_xlfn.XLOOKUP(B7253,'2.1.trackMPD'!$R$7:$R$29,'2.1.trackMPD'!$T$7:$T$29)</f>
        <v>4</v>
      </c>
      <c r="D7253" s="160">
        <v>1</v>
      </c>
      <c r="E7253" s="160" t="s">
        <v>6394</v>
      </c>
      <c r="F7253" s="160" t="s">
        <v>110</v>
      </c>
      <c r="G7253" s="160" t="s">
        <v>140</v>
      </c>
      <c r="H7253" s="160" t="s">
        <v>6393</v>
      </c>
      <c r="I7253" s="160" cm="1">
        <f t="array" ref="I7253">INDEX('2.1.trackMPD'!L:L/(24*60*60),
       MATCH(1,
             (A7253='2.1.trackMPD'!A:A)*
             (C7253='2.1.trackMPD'!D:D)*
             (D7253/10^6='2.1.trackMPD'!H:H)*
             (E7253='2.1.trackMPD'!F:F),
0))</f>
        <v>0</v>
      </c>
    </row>
    <row r="7254" spans="1:9" x14ac:dyDescent="0.2">
      <c r="A7254" s="160" t="s">
        <v>31</v>
      </c>
      <c r="B7254" s="160" t="s">
        <v>0</v>
      </c>
      <c r="C7254" s="160">
        <f>_xlfn.XLOOKUP(B7254,'2.1.trackMPD'!$R$7:$R$29,'2.1.trackMPD'!$T$7:$T$29)</f>
        <v>4</v>
      </c>
      <c r="D7254" s="160">
        <v>10</v>
      </c>
      <c r="E7254" s="160" t="s">
        <v>6394</v>
      </c>
      <c r="F7254" s="160" t="s">
        <v>110</v>
      </c>
      <c r="G7254" s="160" t="s">
        <v>124</v>
      </c>
      <c r="H7254" s="160" t="s">
        <v>6392</v>
      </c>
      <c r="I7254" s="160" cm="1">
        <f t="array" ref="I7254">INDEX('2.1.trackMPD'!I:I/(24*60*60),
       MATCH(1,
             (A7254='2.1.trackMPD'!A:A)*
             (C7254='2.1.trackMPD'!D:D)*
             (D7254/10^6='2.1.trackMPD'!H:H)*
             (E7254='2.1.trackMPD'!F:F),
0))</f>
        <v>1.6769137509768981E-5</v>
      </c>
    </row>
    <row r="7255" spans="1:9" x14ac:dyDescent="0.2">
      <c r="A7255" s="160" t="s">
        <v>31</v>
      </c>
      <c r="B7255" s="160" t="s">
        <v>0</v>
      </c>
      <c r="C7255" s="160">
        <f>_xlfn.XLOOKUP(B7255,'2.1.trackMPD'!$R$7:$R$29,'2.1.trackMPD'!$T$7:$T$29)</f>
        <v>4</v>
      </c>
      <c r="D7255" s="160">
        <v>10</v>
      </c>
      <c r="E7255" s="160" t="s">
        <v>6394</v>
      </c>
      <c r="F7255" s="160" t="s">
        <v>110</v>
      </c>
      <c r="G7255" s="160" t="s">
        <v>140</v>
      </c>
      <c r="H7255" s="160" t="s">
        <v>6392</v>
      </c>
      <c r="I7255" s="160" cm="1">
        <f t="array" ref="I7255">INDEX('2.1.trackMPD'!J:J/(24*60*60),
       MATCH(1,
             (A7255='2.1.trackMPD'!A:A)*
             (C7255='2.1.trackMPD'!D:D)*
             (D7255/10^6='2.1.trackMPD'!H:H)*
             (E7255='2.1.trackMPD'!F:F),
0))</f>
        <v>4.8299695442351153E-5</v>
      </c>
    </row>
    <row r="7256" spans="1:9" x14ac:dyDescent="0.2">
      <c r="A7256" s="160" t="s">
        <v>31</v>
      </c>
      <c r="B7256" s="160" t="s">
        <v>0</v>
      </c>
      <c r="C7256" s="160">
        <f>_xlfn.XLOOKUP(B7256,'2.1.trackMPD'!$R$7:$R$29,'2.1.trackMPD'!$T$7:$T$29)</f>
        <v>4</v>
      </c>
      <c r="D7256" s="160">
        <v>10</v>
      </c>
      <c r="E7256" s="160" t="s">
        <v>6394</v>
      </c>
      <c r="F7256" s="160" t="s">
        <v>110</v>
      </c>
      <c r="G7256" s="160" t="s">
        <v>124</v>
      </c>
      <c r="H7256" s="160" t="s">
        <v>6393</v>
      </c>
      <c r="I7256" s="160" cm="1">
        <f t="array" ref="I7256">INDEX('2.1.trackMPD'!K:K/(24*60*60),
       MATCH(1,
             (A7256='2.1.trackMPD'!A:A)*
             (C7256='2.1.trackMPD'!D:D)*
             (D7256/10^6='2.1.trackMPD'!H:H)*
             (E7256='2.1.trackMPD'!F:F),
0))</f>
        <v>0</v>
      </c>
    </row>
    <row r="7257" spans="1:9" x14ac:dyDescent="0.2">
      <c r="A7257" s="160" t="s">
        <v>31</v>
      </c>
      <c r="B7257" s="160" t="s">
        <v>0</v>
      </c>
      <c r="C7257" s="160">
        <f>_xlfn.XLOOKUP(B7257,'2.1.trackMPD'!$R$7:$R$29,'2.1.trackMPD'!$T$7:$T$29)</f>
        <v>4</v>
      </c>
      <c r="D7257" s="160">
        <v>10</v>
      </c>
      <c r="E7257" s="160" t="s">
        <v>6394</v>
      </c>
      <c r="F7257" s="160" t="s">
        <v>110</v>
      </c>
      <c r="G7257" s="160" t="s">
        <v>140</v>
      </c>
      <c r="H7257" s="160" t="s">
        <v>6393</v>
      </c>
      <c r="I7257" s="160" cm="1">
        <f t="array" ref="I7257">INDEX('2.1.trackMPD'!L:L/(24*60*60),
       MATCH(1,
             (A7257='2.1.trackMPD'!A:A)*
             (C7257='2.1.trackMPD'!D:D)*
             (D7257/10^6='2.1.trackMPD'!H:H)*
             (E7257='2.1.trackMPD'!F:F),
0))</f>
        <v>0</v>
      </c>
    </row>
    <row r="7258" spans="1:9" x14ac:dyDescent="0.2">
      <c r="A7258" s="160" t="s">
        <v>31</v>
      </c>
      <c r="B7258" s="160" t="s">
        <v>0</v>
      </c>
      <c r="C7258" s="160">
        <f>_xlfn.XLOOKUP(B7258,'2.1.trackMPD'!$R$7:$R$29,'2.1.trackMPD'!$T$7:$T$29)</f>
        <v>4</v>
      </c>
      <c r="D7258" s="160">
        <v>100</v>
      </c>
      <c r="E7258" s="160" t="s">
        <v>6394</v>
      </c>
      <c r="F7258" s="160" t="s">
        <v>110</v>
      </c>
      <c r="G7258" s="160" t="s">
        <v>124</v>
      </c>
      <c r="H7258" s="160" t="s">
        <v>6392</v>
      </c>
      <c r="I7258" s="160" cm="1">
        <f t="array" ref="I7258">INDEX('2.1.trackMPD'!I:I/(24*60*60),
       MATCH(1,
             (A7258='2.1.trackMPD'!A:A)*
             (C7258='2.1.trackMPD'!D:D)*
             (D7258/10^6='2.1.trackMPD'!H:H)*
             (E7258='2.1.trackMPD'!F:F),
0))</f>
        <v>7.9298272351363771E-6</v>
      </c>
    </row>
    <row r="7259" spans="1:9" x14ac:dyDescent="0.2">
      <c r="A7259" s="160" t="s">
        <v>31</v>
      </c>
      <c r="B7259" s="160" t="s">
        <v>0</v>
      </c>
      <c r="C7259" s="160">
        <f>_xlfn.XLOOKUP(B7259,'2.1.trackMPD'!$R$7:$R$29,'2.1.trackMPD'!$T$7:$T$29)</f>
        <v>4</v>
      </c>
      <c r="D7259" s="160">
        <v>100</v>
      </c>
      <c r="E7259" s="160" t="s">
        <v>6394</v>
      </c>
      <c r="F7259" s="160" t="s">
        <v>110</v>
      </c>
      <c r="G7259" s="160" t="s">
        <v>140</v>
      </c>
      <c r="H7259" s="160" t="s">
        <v>6392</v>
      </c>
      <c r="I7259" s="160" cm="1">
        <f t="array" ref="I7259">INDEX('2.1.trackMPD'!J:J/(24*60*60),
       MATCH(1,
             (A7259='2.1.trackMPD'!A:A)*
             (C7259='2.1.trackMPD'!D:D)*
             (D7259/10^6='2.1.trackMPD'!H:H)*
             (E7259='2.1.trackMPD'!F:F),
0))</f>
        <v>1.7677191354327894E-4</v>
      </c>
    </row>
    <row r="7260" spans="1:9" x14ac:dyDescent="0.2">
      <c r="A7260" s="160" t="s">
        <v>31</v>
      </c>
      <c r="B7260" s="160" t="s">
        <v>0</v>
      </c>
      <c r="C7260" s="160">
        <f>_xlfn.XLOOKUP(B7260,'2.1.trackMPD'!$R$7:$R$29,'2.1.trackMPD'!$T$7:$T$29)</f>
        <v>4</v>
      </c>
      <c r="D7260" s="160">
        <v>100</v>
      </c>
      <c r="E7260" s="160" t="s">
        <v>6394</v>
      </c>
      <c r="F7260" s="160" t="s">
        <v>110</v>
      </c>
      <c r="G7260" s="160" t="s">
        <v>124</v>
      </c>
      <c r="H7260" s="160" t="s">
        <v>6393</v>
      </c>
      <c r="I7260" s="160" cm="1">
        <f t="array" ref="I7260">INDEX('2.1.trackMPD'!K:K/(24*60*60),
       MATCH(1,
             (A7260='2.1.trackMPD'!A:A)*
             (C7260='2.1.trackMPD'!D:D)*
             (D7260/10^6='2.1.trackMPD'!H:H)*
             (E7260='2.1.trackMPD'!F:F),
0))</f>
        <v>0</v>
      </c>
    </row>
    <row r="7261" spans="1:9" x14ac:dyDescent="0.2">
      <c r="A7261" s="160" t="s">
        <v>31</v>
      </c>
      <c r="B7261" s="160" t="s">
        <v>0</v>
      </c>
      <c r="C7261" s="160">
        <f>_xlfn.XLOOKUP(B7261,'2.1.trackMPD'!$R$7:$R$29,'2.1.trackMPD'!$T$7:$T$29)</f>
        <v>4</v>
      </c>
      <c r="D7261" s="160">
        <v>100</v>
      </c>
      <c r="E7261" s="160" t="s">
        <v>6394</v>
      </c>
      <c r="F7261" s="160" t="s">
        <v>110</v>
      </c>
      <c r="G7261" s="160" t="s">
        <v>140</v>
      </c>
      <c r="H7261" s="160" t="s">
        <v>6393</v>
      </c>
      <c r="I7261" s="160" cm="1">
        <f t="array" ref="I7261">INDEX('2.1.trackMPD'!L:L/(24*60*60),
       MATCH(1,
             (A7261='2.1.trackMPD'!A:A)*
             (C7261='2.1.trackMPD'!D:D)*
             (D7261/10^6='2.1.trackMPD'!H:H)*
             (E7261='2.1.trackMPD'!F:F),
0))</f>
        <v>0</v>
      </c>
    </row>
    <row r="7262" spans="1:9" x14ac:dyDescent="0.2">
      <c r="A7262" s="160" t="s">
        <v>31</v>
      </c>
      <c r="B7262" s="160" t="s">
        <v>0</v>
      </c>
      <c r="C7262" s="160">
        <f>_xlfn.XLOOKUP(B7262,'2.1.trackMPD'!$R$7:$R$29,'2.1.trackMPD'!$T$7:$T$29)</f>
        <v>4</v>
      </c>
      <c r="D7262" s="160">
        <v>1000</v>
      </c>
      <c r="E7262" s="160" t="s">
        <v>6394</v>
      </c>
      <c r="F7262" s="160" t="s">
        <v>110</v>
      </c>
      <c r="G7262" s="160" t="s">
        <v>124</v>
      </c>
      <c r="H7262" s="160" t="s">
        <v>6392</v>
      </c>
      <c r="I7262" s="160" cm="1">
        <f t="array" ref="I7262">INDEX('2.1.trackMPD'!I:I/(24*60*60),
       MATCH(1,
             (A7262='2.1.trackMPD'!A:A)*
             (C7262='2.1.trackMPD'!D:D)*
             (D7262/10^6='2.1.trackMPD'!H:H)*
             (E7262='2.1.trackMPD'!F:F),
0))</f>
        <v>1.2707865331270602E-6</v>
      </c>
    </row>
    <row r="7263" spans="1:9" x14ac:dyDescent="0.2">
      <c r="A7263" s="160" t="s">
        <v>31</v>
      </c>
      <c r="B7263" s="160" t="s">
        <v>0</v>
      </c>
      <c r="C7263" s="160">
        <f>_xlfn.XLOOKUP(B7263,'2.1.trackMPD'!$R$7:$R$29,'2.1.trackMPD'!$T$7:$T$29)</f>
        <v>4</v>
      </c>
      <c r="D7263" s="160">
        <v>1000</v>
      </c>
      <c r="E7263" s="160" t="s">
        <v>6394</v>
      </c>
      <c r="F7263" s="160" t="s">
        <v>110</v>
      </c>
      <c r="G7263" s="160" t="s">
        <v>140</v>
      </c>
      <c r="H7263" s="160" t="s">
        <v>6392</v>
      </c>
      <c r="I7263" s="160" cm="1">
        <f t="array" ref="I7263">INDEX('2.1.trackMPD'!J:J/(24*60*60),
       MATCH(1,
             (A7263='2.1.trackMPD'!A:A)*
             (C7263='2.1.trackMPD'!D:D)*
             (D7263/10^6='2.1.trackMPD'!H:H)*
             (E7263='2.1.trackMPD'!F:F),
0))</f>
        <v>2.7058218443456832E-5</v>
      </c>
    </row>
    <row r="7264" spans="1:9" x14ac:dyDescent="0.2">
      <c r="A7264" s="160" t="s">
        <v>31</v>
      </c>
      <c r="B7264" s="160" t="s">
        <v>0</v>
      </c>
      <c r="C7264" s="160">
        <f>_xlfn.XLOOKUP(B7264,'2.1.trackMPD'!$R$7:$R$29,'2.1.trackMPD'!$T$7:$T$29)</f>
        <v>4</v>
      </c>
      <c r="D7264" s="160">
        <v>1000</v>
      </c>
      <c r="E7264" s="160" t="s">
        <v>6394</v>
      </c>
      <c r="F7264" s="160" t="s">
        <v>110</v>
      </c>
      <c r="G7264" s="160" t="s">
        <v>124</v>
      </c>
      <c r="H7264" s="160" t="s">
        <v>6393</v>
      </c>
      <c r="I7264" s="160" cm="1">
        <f t="array" ref="I7264">INDEX('2.1.trackMPD'!K:K/(24*60*60),
       MATCH(1,
             (A7264='2.1.trackMPD'!A:A)*
             (C7264='2.1.trackMPD'!D:D)*
             (D7264/10^6='2.1.trackMPD'!H:H)*
             (E7264='2.1.trackMPD'!F:F),
0))</f>
        <v>0</v>
      </c>
    </row>
    <row r="7265" spans="1:9" x14ac:dyDescent="0.2">
      <c r="A7265" s="160" t="s">
        <v>31</v>
      </c>
      <c r="B7265" s="160" t="s">
        <v>0</v>
      </c>
      <c r="C7265" s="160">
        <f>_xlfn.XLOOKUP(B7265,'2.1.trackMPD'!$R$7:$R$29,'2.1.trackMPD'!$T$7:$T$29)</f>
        <v>4</v>
      </c>
      <c r="D7265" s="160">
        <v>1000</v>
      </c>
      <c r="E7265" s="160" t="s">
        <v>6394</v>
      </c>
      <c r="F7265" s="160" t="s">
        <v>110</v>
      </c>
      <c r="G7265" s="160" t="s">
        <v>140</v>
      </c>
      <c r="H7265" s="160" t="s">
        <v>6393</v>
      </c>
      <c r="I7265" s="160" cm="1">
        <f t="array" ref="I7265">INDEX('2.1.trackMPD'!L:L/(24*60*60),
       MATCH(1,
             (A7265='2.1.trackMPD'!A:A)*
             (C7265='2.1.trackMPD'!D:D)*
             (D7265/10^6='2.1.trackMPD'!H:H)*
             (E7265='2.1.trackMPD'!F:F),
0))</f>
        <v>0</v>
      </c>
    </row>
    <row r="7266" spans="1:9" x14ac:dyDescent="0.2">
      <c r="A7266" s="160" t="s">
        <v>31</v>
      </c>
      <c r="B7266" s="160" t="s">
        <v>0</v>
      </c>
      <c r="C7266" s="160">
        <f>_xlfn.XLOOKUP(B7266,'2.1.trackMPD'!$R$7:$R$29,'2.1.trackMPD'!$T$7:$T$29)</f>
        <v>4</v>
      </c>
      <c r="D7266" s="160">
        <v>5000</v>
      </c>
      <c r="E7266" s="160" t="s">
        <v>6394</v>
      </c>
      <c r="F7266" s="160" t="s">
        <v>110</v>
      </c>
      <c r="G7266" s="160" t="s">
        <v>124</v>
      </c>
      <c r="H7266" s="160" t="s">
        <v>6392</v>
      </c>
      <c r="I7266" s="160" cm="1">
        <f t="array" ref="I7266">INDEX('2.1.trackMPD'!I:I/(24*60*60),
       MATCH(1,
             (A7266='2.1.trackMPD'!A:A)*
             (C7266='2.1.trackMPD'!D:D)*
             (D7266/10^6='2.1.trackMPD'!H:H)*
             (E7266='2.1.trackMPD'!F:F),
0))</f>
        <v>5.518228457343958E-7</v>
      </c>
    </row>
    <row r="7267" spans="1:9" x14ac:dyDescent="0.2">
      <c r="A7267" s="160" t="s">
        <v>31</v>
      </c>
      <c r="B7267" s="160" t="s">
        <v>0</v>
      </c>
      <c r="C7267" s="160">
        <f>_xlfn.XLOOKUP(B7267,'2.1.trackMPD'!$R$7:$R$29,'2.1.trackMPD'!$T$7:$T$29)</f>
        <v>4</v>
      </c>
      <c r="D7267" s="160">
        <v>5000</v>
      </c>
      <c r="E7267" s="160" t="s">
        <v>6394</v>
      </c>
      <c r="F7267" s="160" t="s">
        <v>110</v>
      </c>
      <c r="G7267" s="160" t="s">
        <v>140</v>
      </c>
      <c r="H7267" s="160" t="s">
        <v>6392</v>
      </c>
      <c r="I7267" s="160" cm="1">
        <f t="array" ref="I7267">INDEX('2.1.trackMPD'!J:J/(24*60*60),
       MATCH(1,
             (A7267='2.1.trackMPD'!A:A)*
             (C7267='2.1.trackMPD'!D:D)*
             (D7267/10^6='2.1.trackMPD'!H:H)*
             (E7267='2.1.trackMPD'!F:F),
0))</f>
        <v>1.319318492424861E-5</v>
      </c>
    </row>
    <row r="7268" spans="1:9" x14ac:dyDescent="0.2">
      <c r="A7268" s="160" t="s">
        <v>31</v>
      </c>
      <c r="B7268" s="160" t="s">
        <v>0</v>
      </c>
      <c r="C7268" s="160">
        <f>_xlfn.XLOOKUP(B7268,'2.1.trackMPD'!$R$7:$R$29,'2.1.trackMPD'!$T$7:$T$29)</f>
        <v>4</v>
      </c>
      <c r="D7268" s="160">
        <v>5000</v>
      </c>
      <c r="E7268" s="160" t="s">
        <v>6394</v>
      </c>
      <c r="F7268" s="160" t="s">
        <v>110</v>
      </c>
      <c r="G7268" s="160" t="s">
        <v>124</v>
      </c>
      <c r="H7268" s="160" t="s">
        <v>6393</v>
      </c>
      <c r="I7268" s="160" cm="1">
        <f t="array" ref="I7268">INDEX('2.1.trackMPD'!K:K/(24*60*60),
       MATCH(1,
             (A7268='2.1.trackMPD'!A:A)*
             (C7268='2.1.trackMPD'!D:D)*
             (D7268/10^6='2.1.trackMPD'!H:H)*
             (E7268='2.1.trackMPD'!F:F),
0))</f>
        <v>0</v>
      </c>
    </row>
    <row r="7269" spans="1:9" x14ac:dyDescent="0.2">
      <c r="A7269" s="160" t="s">
        <v>31</v>
      </c>
      <c r="B7269" s="160" t="s">
        <v>0</v>
      </c>
      <c r="C7269" s="160">
        <f>_xlfn.XLOOKUP(B7269,'2.1.trackMPD'!$R$7:$R$29,'2.1.trackMPD'!$T$7:$T$29)</f>
        <v>4</v>
      </c>
      <c r="D7269" s="160">
        <v>5000</v>
      </c>
      <c r="E7269" s="160" t="s">
        <v>6394</v>
      </c>
      <c r="F7269" s="160" t="s">
        <v>110</v>
      </c>
      <c r="G7269" s="160" t="s">
        <v>140</v>
      </c>
      <c r="H7269" s="160" t="s">
        <v>6393</v>
      </c>
      <c r="I7269" s="160" cm="1">
        <f t="array" ref="I7269">INDEX('2.1.trackMPD'!L:L/(24*60*60),
       MATCH(1,
             (A7269='2.1.trackMPD'!A:A)*
             (C7269='2.1.trackMPD'!D:D)*
             (D7269/10^6='2.1.trackMPD'!H:H)*
             (E7269='2.1.trackMPD'!F:F),
0))</f>
        <v>0</v>
      </c>
    </row>
    <row r="7270" spans="1:9" x14ac:dyDescent="0.2">
      <c r="A7270" s="160" t="s">
        <v>31</v>
      </c>
      <c r="B7270" s="160" t="s">
        <v>0</v>
      </c>
      <c r="C7270" s="160">
        <f>_xlfn.XLOOKUP(B7270,'2.1.trackMPD'!$R$7:$R$29,'2.1.trackMPD'!$T$7:$T$29)</f>
        <v>4</v>
      </c>
      <c r="D7270" s="160">
        <v>1</v>
      </c>
      <c r="E7270" s="160" t="s">
        <v>6395</v>
      </c>
      <c r="F7270" s="160" t="s">
        <v>110</v>
      </c>
      <c r="G7270" s="160" t="s">
        <v>124</v>
      </c>
      <c r="H7270" s="160" t="s">
        <v>6392</v>
      </c>
      <c r="I7270" s="160" t="e" cm="1">
        <f t="array" ref="I7270">INDEX('2.1.trackMPD'!I:I/(24*60*60),
       MATCH(1,
             (A7270='2.1.trackMPD'!A:A)*
             (C7270='2.1.trackMPD'!D:D)*
             (D7270/10^6='2.1.trackMPD'!H:H)*
             (E7270='2.1.trackMPD'!F:F),
0))</f>
        <v>#N/A</v>
      </c>
    </row>
    <row r="7271" spans="1:9" x14ac:dyDescent="0.2">
      <c r="A7271" s="160" t="s">
        <v>31</v>
      </c>
      <c r="B7271" s="160" t="s">
        <v>0</v>
      </c>
      <c r="C7271" s="160">
        <f>_xlfn.XLOOKUP(B7271,'2.1.trackMPD'!$R$7:$R$29,'2.1.trackMPD'!$T$7:$T$29)</f>
        <v>4</v>
      </c>
      <c r="D7271" s="160">
        <v>1</v>
      </c>
      <c r="E7271" s="160" t="s">
        <v>6395</v>
      </c>
      <c r="F7271" s="160" t="s">
        <v>110</v>
      </c>
      <c r="G7271" s="160" t="s">
        <v>140</v>
      </c>
      <c r="H7271" s="160" t="s">
        <v>6392</v>
      </c>
      <c r="I7271" s="160" t="e" cm="1">
        <f t="array" ref="I7271">INDEX('2.1.trackMPD'!J:J/(24*60*60),
       MATCH(1,
             (A7271='2.1.trackMPD'!A:A)*
             (C7271='2.1.trackMPD'!D:D)*
             (D7271/10^6='2.1.trackMPD'!H:H)*
             (E7271='2.1.trackMPD'!F:F),
0))</f>
        <v>#N/A</v>
      </c>
    </row>
    <row r="7272" spans="1:9" x14ac:dyDescent="0.2">
      <c r="A7272" s="160" t="s">
        <v>31</v>
      </c>
      <c r="B7272" s="160" t="s">
        <v>0</v>
      </c>
      <c r="C7272" s="160">
        <f>_xlfn.XLOOKUP(B7272,'2.1.trackMPD'!$R$7:$R$29,'2.1.trackMPD'!$T$7:$T$29)</f>
        <v>4</v>
      </c>
      <c r="D7272" s="160">
        <v>1</v>
      </c>
      <c r="E7272" s="160" t="s">
        <v>6395</v>
      </c>
      <c r="F7272" s="160" t="s">
        <v>110</v>
      </c>
      <c r="G7272" s="160" t="s">
        <v>124</v>
      </c>
      <c r="H7272" s="160" t="s">
        <v>6393</v>
      </c>
      <c r="I7272" s="160" t="e" cm="1">
        <f t="array" ref="I7272">INDEX('2.1.trackMPD'!K:K/(24*60*60),
       MATCH(1,
             (A7272='2.1.trackMPD'!A:A)*
             (C7272='2.1.trackMPD'!D:D)*
             (D7272/10^6='2.1.trackMPD'!H:H)*
             (E7272='2.1.trackMPD'!F:F),
0))</f>
        <v>#N/A</v>
      </c>
    </row>
    <row r="7273" spans="1:9" x14ac:dyDescent="0.2">
      <c r="A7273" s="160" t="s">
        <v>31</v>
      </c>
      <c r="B7273" s="160" t="s">
        <v>0</v>
      </c>
      <c r="C7273" s="160">
        <f>_xlfn.XLOOKUP(B7273,'2.1.trackMPD'!$R$7:$R$29,'2.1.trackMPD'!$T$7:$T$29)</f>
        <v>4</v>
      </c>
      <c r="D7273" s="160">
        <v>1</v>
      </c>
      <c r="E7273" s="160" t="s">
        <v>6395</v>
      </c>
      <c r="F7273" s="160" t="s">
        <v>110</v>
      </c>
      <c r="G7273" s="160" t="s">
        <v>140</v>
      </c>
      <c r="H7273" s="160" t="s">
        <v>6393</v>
      </c>
      <c r="I7273" s="160" t="e" cm="1">
        <f t="array" ref="I7273">INDEX('2.1.trackMPD'!L:L/(24*60*60),
       MATCH(1,
             (A7273='2.1.trackMPD'!A:A)*
             (C7273='2.1.trackMPD'!D:D)*
             (D7273/10^6='2.1.trackMPD'!H:H)*
             (E7273='2.1.trackMPD'!F:F),
0))</f>
        <v>#N/A</v>
      </c>
    </row>
    <row r="7274" spans="1:9" x14ac:dyDescent="0.2">
      <c r="A7274" s="160" t="s">
        <v>31</v>
      </c>
      <c r="B7274" s="160" t="s">
        <v>0</v>
      </c>
      <c r="C7274" s="160">
        <f>_xlfn.XLOOKUP(B7274,'2.1.trackMPD'!$R$7:$R$29,'2.1.trackMPD'!$T$7:$T$29)</f>
        <v>4</v>
      </c>
      <c r="D7274" s="160">
        <v>10</v>
      </c>
      <c r="E7274" s="160" t="s">
        <v>6395</v>
      </c>
      <c r="F7274" s="160" t="s">
        <v>110</v>
      </c>
      <c r="G7274" s="160" t="s">
        <v>124</v>
      </c>
      <c r="H7274" s="160" t="s">
        <v>6392</v>
      </c>
      <c r="I7274" s="160" t="e" cm="1">
        <f t="array" ref="I7274">INDEX('2.1.trackMPD'!I:I/(24*60*60),
       MATCH(1,
             (A7274='2.1.trackMPD'!A:A)*
             (C7274='2.1.trackMPD'!D:D)*
             (D7274/10^6='2.1.trackMPD'!H:H)*
             (E7274='2.1.trackMPD'!F:F),
0))</f>
        <v>#N/A</v>
      </c>
    </row>
    <row r="7275" spans="1:9" x14ac:dyDescent="0.2">
      <c r="A7275" s="160" t="s">
        <v>31</v>
      </c>
      <c r="B7275" s="160" t="s">
        <v>0</v>
      </c>
      <c r="C7275" s="160">
        <f>_xlfn.XLOOKUP(B7275,'2.1.trackMPD'!$R$7:$R$29,'2.1.trackMPD'!$T$7:$T$29)</f>
        <v>4</v>
      </c>
      <c r="D7275" s="160">
        <v>10</v>
      </c>
      <c r="E7275" s="160" t="s">
        <v>6395</v>
      </c>
      <c r="F7275" s="160" t="s">
        <v>110</v>
      </c>
      <c r="G7275" s="160" t="s">
        <v>140</v>
      </c>
      <c r="H7275" s="160" t="s">
        <v>6392</v>
      </c>
      <c r="I7275" s="160" t="e" cm="1">
        <f t="array" ref="I7275">INDEX('2.1.trackMPD'!J:J/(24*60*60),
       MATCH(1,
             (A7275='2.1.trackMPD'!A:A)*
             (C7275='2.1.trackMPD'!D:D)*
             (D7275/10^6='2.1.trackMPD'!H:H)*
             (E7275='2.1.trackMPD'!F:F),
0))</f>
        <v>#N/A</v>
      </c>
    </row>
    <row r="7276" spans="1:9" x14ac:dyDescent="0.2">
      <c r="A7276" s="160" t="s">
        <v>31</v>
      </c>
      <c r="B7276" s="160" t="s">
        <v>0</v>
      </c>
      <c r="C7276" s="160">
        <f>_xlfn.XLOOKUP(B7276,'2.1.trackMPD'!$R$7:$R$29,'2.1.trackMPD'!$T$7:$T$29)</f>
        <v>4</v>
      </c>
      <c r="D7276" s="160">
        <v>10</v>
      </c>
      <c r="E7276" s="160" t="s">
        <v>6395</v>
      </c>
      <c r="F7276" s="160" t="s">
        <v>110</v>
      </c>
      <c r="G7276" s="160" t="s">
        <v>124</v>
      </c>
      <c r="H7276" s="160" t="s">
        <v>6393</v>
      </c>
      <c r="I7276" s="160" t="e" cm="1">
        <f t="array" ref="I7276">INDEX('2.1.trackMPD'!K:K/(24*60*60),
       MATCH(1,
             (A7276='2.1.trackMPD'!A:A)*
             (C7276='2.1.trackMPD'!D:D)*
             (D7276/10^6='2.1.trackMPD'!H:H)*
             (E7276='2.1.trackMPD'!F:F),
0))</f>
        <v>#N/A</v>
      </c>
    </row>
    <row r="7277" spans="1:9" x14ac:dyDescent="0.2">
      <c r="A7277" s="160" t="s">
        <v>31</v>
      </c>
      <c r="B7277" s="160" t="s">
        <v>0</v>
      </c>
      <c r="C7277" s="160">
        <f>_xlfn.XLOOKUP(B7277,'2.1.trackMPD'!$R$7:$R$29,'2.1.trackMPD'!$T$7:$T$29)</f>
        <v>4</v>
      </c>
      <c r="D7277" s="160">
        <v>10</v>
      </c>
      <c r="E7277" s="160" t="s">
        <v>6395</v>
      </c>
      <c r="F7277" s="160" t="s">
        <v>110</v>
      </c>
      <c r="G7277" s="160" t="s">
        <v>140</v>
      </c>
      <c r="H7277" s="160" t="s">
        <v>6393</v>
      </c>
      <c r="I7277" s="160" t="e" cm="1">
        <f t="array" ref="I7277">INDEX('2.1.trackMPD'!L:L/(24*60*60),
       MATCH(1,
             (A7277='2.1.trackMPD'!A:A)*
             (C7277='2.1.trackMPD'!D:D)*
             (D7277/10^6='2.1.trackMPD'!H:H)*
             (E7277='2.1.trackMPD'!F:F),
0))</f>
        <v>#N/A</v>
      </c>
    </row>
    <row r="7278" spans="1:9" x14ac:dyDescent="0.2">
      <c r="A7278" s="160" t="s">
        <v>31</v>
      </c>
      <c r="B7278" s="160" t="s">
        <v>0</v>
      </c>
      <c r="C7278" s="160">
        <f>_xlfn.XLOOKUP(B7278,'2.1.trackMPD'!$R$7:$R$29,'2.1.trackMPD'!$T$7:$T$29)</f>
        <v>4</v>
      </c>
      <c r="D7278" s="160">
        <v>100</v>
      </c>
      <c r="E7278" s="160" t="s">
        <v>6395</v>
      </c>
      <c r="F7278" s="160" t="s">
        <v>110</v>
      </c>
      <c r="G7278" s="160" t="s">
        <v>124</v>
      </c>
      <c r="H7278" s="160" t="s">
        <v>6392</v>
      </c>
      <c r="I7278" s="160" t="e" cm="1">
        <f t="array" ref="I7278">INDEX('2.1.trackMPD'!I:I/(24*60*60),
       MATCH(1,
             (A7278='2.1.trackMPD'!A:A)*
             (C7278='2.1.trackMPD'!D:D)*
             (D7278/10^6='2.1.trackMPD'!H:H)*
             (E7278='2.1.trackMPD'!F:F),
0))</f>
        <v>#N/A</v>
      </c>
    </row>
    <row r="7279" spans="1:9" x14ac:dyDescent="0.2">
      <c r="A7279" s="160" t="s">
        <v>31</v>
      </c>
      <c r="B7279" s="160" t="s">
        <v>0</v>
      </c>
      <c r="C7279" s="160">
        <f>_xlfn.XLOOKUP(B7279,'2.1.trackMPD'!$R$7:$R$29,'2.1.trackMPD'!$T$7:$T$29)</f>
        <v>4</v>
      </c>
      <c r="D7279" s="160">
        <v>100</v>
      </c>
      <c r="E7279" s="160" t="s">
        <v>6395</v>
      </c>
      <c r="F7279" s="160" t="s">
        <v>110</v>
      </c>
      <c r="G7279" s="160" t="s">
        <v>140</v>
      </c>
      <c r="H7279" s="160" t="s">
        <v>6392</v>
      </c>
      <c r="I7279" s="160" t="e" cm="1">
        <f t="array" ref="I7279">INDEX('2.1.trackMPD'!J:J/(24*60*60),
       MATCH(1,
             (A7279='2.1.trackMPD'!A:A)*
             (C7279='2.1.trackMPD'!D:D)*
             (D7279/10^6='2.1.trackMPD'!H:H)*
             (E7279='2.1.trackMPD'!F:F),
0))</f>
        <v>#N/A</v>
      </c>
    </row>
    <row r="7280" spans="1:9" x14ac:dyDescent="0.2">
      <c r="A7280" s="160" t="s">
        <v>31</v>
      </c>
      <c r="B7280" s="160" t="s">
        <v>0</v>
      </c>
      <c r="C7280" s="160">
        <f>_xlfn.XLOOKUP(B7280,'2.1.trackMPD'!$R$7:$R$29,'2.1.trackMPD'!$T$7:$T$29)</f>
        <v>4</v>
      </c>
      <c r="D7280" s="160">
        <v>100</v>
      </c>
      <c r="E7280" s="160" t="s">
        <v>6395</v>
      </c>
      <c r="F7280" s="160" t="s">
        <v>110</v>
      </c>
      <c r="G7280" s="160" t="s">
        <v>124</v>
      </c>
      <c r="H7280" s="160" t="s">
        <v>6393</v>
      </c>
      <c r="I7280" s="160" t="e" cm="1">
        <f t="array" ref="I7280">INDEX('2.1.trackMPD'!K:K/(24*60*60),
       MATCH(1,
             (A7280='2.1.trackMPD'!A:A)*
             (C7280='2.1.trackMPD'!D:D)*
             (D7280/10^6='2.1.trackMPD'!H:H)*
             (E7280='2.1.trackMPD'!F:F),
0))</f>
        <v>#N/A</v>
      </c>
    </row>
    <row r="7281" spans="1:9" x14ac:dyDescent="0.2">
      <c r="A7281" s="160" t="s">
        <v>31</v>
      </c>
      <c r="B7281" s="160" t="s">
        <v>0</v>
      </c>
      <c r="C7281" s="160">
        <f>_xlfn.XLOOKUP(B7281,'2.1.trackMPD'!$R$7:$R$29,'2.1.trackMPD'!$T$7:$T$29)</f>
        <v>4</v>
      </c>
      <c r="D7281" s="160">
        <v>100</v>
      </c>
      <c r="E7281" s="160" t="s">
        <v>6395</v>
      </c>
      <c r="F7281" s="160" t="s">
        <v>110</v>
      </c>
      <c r="G7281" s="160" t="s">
        <v>140</v>
      </c>
      <c r="H7281" s="160" t="s">
        <v>6393</v>
      </c>
      <c r="I7281" s="160" t="e" cm="1">
        <f t="array" ref="I7281">INDEX('2.1.trackMPD'!L:L/(24*60*60),
       MATCH(1,
             (A7281='2.1.trackMPD'!A:A)*
             (C7281='2.1.trackMPD'!D:D)*
             (D7281/10^6='2.1.trackMPD'!H:H)*
             (E7281='2.1.trackMPD'!F:F),
0))</f>
        <v>#N/A</v>
      </c>
    </row>
    <row r="7282" spans="1:9" x14ac:dyDescent="0.2">
      <c r="A7282" s="160" t="s">
        <v>31</v>
      </c>
      <c r="B7282" s="160" t="s">
        <v>1</v>
      </c>
      <c r="C7282" s="160">
        <f>_xlfn.XLOOKUP(B7282,'2.1.trackMPD'!$R$7:$R$29,'2.1.trackMPD'!$T$7:$T$29)</f>
        <v>3</v>
      </c>
      <c r="D7282" s="160">
        <v>1</v>
      </c>
      <c r="E7282" s="160" t="s">
        <v>6390</v>
      </c>
      <c r="F7282" s="160" t="s">
        <v>110</v>
      </c>
      <c r="G7282" s="160" t="s">
        <v>124</v>
      </c>
      <c r="H7282" s="160" t="s">
        <v>6392</v>
      </c>
      <c r="I7282" s="160" cm="1">
        <f t="array" ref="I7282">INDEX('2.1.trackMPD'!I:I/(24*60*60),
       MATCH(1,
             (A7282='2.1.trackMPD'!A:A)*
             (C7282='2.1.trackMPD'!D:D)*
             (D7282/10^6='2.1.trackMPD'!H:H)*
             (E7282='2.1.trackMPD'!F:F),
0))</f>
        <v>6.8174916988008103E-7</v>
      </c>
    </row>
    <row r="7283" spans="1:9" x14ac:dyDescent="0.2">
      <c r="A7283" s="160" t="s">
        <v>31</v>
      </c>
      <c r="B7283" s="160" t="s">
        <v>1</v>
      </c>
      <c r="C7283" s="160">
        <f>_xlfn.XLOOKUP(B7283,'2.1.trackMPD'!$R$7:$R$29,'2.1.trackMPD'!$T$7:$T$29)</f>
        <v>3</v>
      </c>
      <c r="D7283" s="160">
        <v>1</v>
      </c>
      <c r="E7283" s="160" t="s">
        <v>6390</v>
      </c>
      <c r="F7283" s="160" t="s">
        <v>110</v>
      </c>
      <c r="G7283" s="160" t="s">
        <v>140</v>
      </c>
      <c r="H7283" s="160" t="s">
        <v>6392</v>
      </c>
      <c r="I7283" s="160" cm="1">
        <f t="array" ref="I7283">INDEX('2.1.trackMPD'!J:J/(24*60*60),
       MATCH(1,
             (A7283='2.1.trackMPD'!A:A)*
             (C7283='2.1.trackMPD'!D:D)*
             (D7283/10^6='2.1.trackMPD'!H:H)*
             (E7283='2.1.trackMPD'!F:F),
0))</f>
        <v>1.1042926823227732E-5</v>
      </c>
    </row>
    <row r="7284" spans="1:9" x14ac:dyDescent="0.2">
      <c r="A7284" s="160" t="s">
        <v>31</v>
      </c>
      <c r="B7284" s="160" t="s">
        <v>1</v>
      </c>
      <c r="C7284" s="160">
        <f>_xlfn.XLOOKUP(B7284,'2.1.trackMPD'!$R$7:$R$29,'2.1.trackMPD'!$T$7:$T$29)</f>
        <v>3</v>
      </c>
      <c r="D7284" s="160">
        <v>1</v>
      </c>
      <c r="E7284" s="160" t="s">
        <v>6390</v>
      </c>
      <c r="F7284" s="160" t="s">
        <v>110</v>
      </c>
      <c r="G7284" s="160" t="s">
        <v>124</v>
      </c>
      <c r="H7284" s="160" t="s">
        <v>6393</v>
      </c>
      <c r="I7284" s="160" cm="1">
        <f t="array" ref="I7284">INDEX('2.1.trackMPD'!K:K/(24*60*60),
       MATCH(1,
             (A7284='2.1.trackMPD'!A:A)*
             (C7284='2.1.trackMPD'!D:D)*
             (D7284/10^6='2.1.trackMPD'!H:H)*
             (E7284='2.1.trackMPD'!F:F),
0))</f>
        <v>0</v>
      </c>
    </row>
    <row r="7285" spans="1:9" x14ac:dyDescent="0.2">
      <c r="A7285" s="160" t="s">
        <v>31</v>
      </c>
      <c r="B7285" s="160" t="s">
        <v>1</v>
      </c>
      <c r="C7285" s="160">
        <f>_xlfn.XLOOKUP(B7285,'2.1.trackMPD'!$R$7:$R$29,'2.1.trackMPD'!$T$7:$T$29)</f>
        <v>3</v>
      </c>
      <c r="D7285" s="160">
        <v>1</v>
      </c>
      <c r="E7285" s="160" t="s">
        <v>6390</v>
      </c>
      <c r="F7285" s="160" t="s">
        <v>110</v>
      </c>
      <c r="G7285" s="160" t="s">
        <v>140</v>
      </c>
      <c r="H7285" s="160" t="s">
        <v>6393</v>
      </c>
      <c r="I7285" s="160" cm="1">
        <f t="array" ref="I7285">INDEX('2.1.trackMPD'!L:L/(24*60*60),
       MATCH(1,
             (A7285='2.1.trackMPD'!A:A)*
             (C7285='2.1.trackMPD'!D:D)*
             (D7285/10^6='2.1.trackMPD'!H:H)*
             (E7285='2.1.trackMPD'!F:F),
0))</f>
        <v>0</v>
      </c>
    </row>
    <row r="7286" spans="1:9" x14ac:dyDescent="0.2">
      <c r="A7286" s="160" t="s">
        <v>31</v>
      </c>
      <c r="B7286" s="160" t="s">
        <v>1</v>
      </c>
      <c r="C7286" s="160">
        <f>_xlfn.XLOOKUP(B7286,'2.1.trackMPD'!$R$7:$R$29,'2.1.trackMPD'!$T$7:$T$29)</f>
        <v>3</v>
      </c>
      <c r="D7286" s="160">
        <v>10</v>
      </c>
      <c r="E7286" s="160" t="s">
        <v>6390</v>
      </c>
      <c r="F7286" s="160" t="s">
        <v>110</v>
      </c>
      <c r="G7286" s="160" t="s">
        <v>124</v>
      </c>
      <c r="H7286" s="160" t="s">
        <v>6392</v>
      </c>
      <c r="I7286" s="160" cm="1">
        <f t="array" ref="I7286">INDEX('2.1.trackMPD'!I:I/(24*60*60),
       MATCH(1,
             (A7286='2.1.trackMPD'!A:A)*
             (C7286='2.1.trackMPD'!D:D)*
             (D7286/10^6='2.1.trackMPD'!H:H)*
             (E7286='2.1.trackMPD'!F:F),
0))</f>
        <v>7.1654170894269221E-6</v>
      </c>
    </row>
    <row r="7287" spans="1:9" x14ac:dyDescent="0.2">
      <c r="A7287" s="160" t="s">
        <v>31</v>
      </c>
      <c r="B7287" s="160" t="s">
        <v>1</v>
      </c>
      <c r="C7287" s="160">
        <f>_xlfn.XLOOKUP(B7287,'2.1.trackMPD'!$R$7:$R$29,'2.1.trackMPD'!$T$7:$T$29)</f>
        <v>3</v>
      </c>
      <c r="D7287" s="160">
        <v>10</v>
      </c>
      <c r="E7287" s="160" t="s">
        <v>6390</v>
      </c>
      <c r="F7287" s="160" t="s">
        <v>110</v>
      </c>
      <c r="G7287" s="160" t="s">
        <v>140</v>
      </c>
      <c r="H7287" s="160" t="s">
        <v>6392</v>
      </c>
      <c r="I7287" s="160" cm="1">
        <f t="array" ref="I7287">INDEX('2.1.trackMPD'!J:J/(24*60*60),
       MATCH(1,
             (A7287='2.1.trackMPD'!A:A)*
             (C7287='2.1.trackMPD'!D:D)*
             (D7287/10^6='2.1.trackMPD'!H:H)*
             (E7287='2.1.trackMPD'!F:F),
0))</f>
        <v>1.7859978625021761E-5</v>
      </c>
    </row>
    <row r="7288" spans="1:9" x14ac:dyDescent="0.2">
      <c r="A7288" s="160" t="s">
        <v>31</v>
      </c>
      <c r="B7288" s="160" t="s">
        <v>1</v>
      </c>
      <c r="C7288" s="160">
        <f>_xlfn.XLOOKUP(B7288,'2.1.trackMPD'!$R$7:$R$29,'2.1.trackMPD'!$T$7:$T$29)</f>
        <v>3</v>
      </c>
      <c r="D7288" s="160">
        <v>10</v>
      </c>
      <c r="E7288" s="160" t="s">
        <v>6390</v>
      </c>
      <c r="F7288" s="160" t="s">
        <v>110</v>
      </c>
      <c r="G7288" s="160" t="s">
        <v>124</v>
      </c>
      <c r="H7288" s="160" t="s">
        <v>6393</v>
      </c>
      <c r="I7288" s="160" cm="1">
        <f t="array" ref="I7288">INDEX('2.1.trackMPD'!K:K/(24*60*60),
       MATCH(1,
             (A7288='2.1.trackMPD'!A:A)*
             (C7288='2.1.trackMPD'!D:D)*
             (D7288/10^6='2.1.trackMPD'!H:H)*
             (E7288='2.1.trackMPD'!F:F),
0))</f>
        <v>0</v>
      </c>
    </row>
    <row r="7289" spans="1:9" x14ac:dyDescent="0.2">
      <c r="A7289" s="160" t="s">
        <v>31</v>
      </c>
      <c r="B7289" s="160" t="s">
        <v>1</v>
      </c>
      <c r="C7289" s="160">
        <f>_xlfn.XLOOKUP(B7289,'2.1.trackMPD'!$R$7:$R$29,'2.1.trackMPD'!$T$7:$T$29)</f>
        <v>3</v>
      </c>
      <c r="D7289" s="160">
        <v>10</v>
      </c>
      <c r="E7289" s="160" t="s">
        <v>6390</v>
      </c>
      <c r="F7289" s="160" t="s">
        <v>110</v>
      </c>
      <c r="G7289" s="160" t="s">
        <v>140</v>
      </c>
      <c r="H7289" s="160" t="s">
        <v>6393</v>
      </c>
      <c r="I7289" s="160" cm="1">
        <f t="array" ref="I7289">INDEX('2.1.trackMPD'!L:L/(24*60*60),
       MATCH(1,
             (A7289='2.1.trackMPD'!A:A)*
             (C7289='2.1.trackMPD'!D:D)*
             (D7289/10^6='2.1.trackMPD'!H:H)*
             (E7289='2.1.trackMPD'!F:F),
0))</f>
        <v>0</v>
      </c>
    </row>
    <row r="7290" spans="1:9" x14ac:dyDescent="0.2">
      <c r="A7290" s="160" t="s">
        <v>31</v>
      </c>
      <c r="B7290" s="160" t="s">
        <v>1</v>
      </c>
      <c r="C7290" s="160">
        <f>_xlfn.XLOOKUP(B7290,'2.1.trackMPD'!$R$7:$R$29,'2.1.trackMPD'!$T$7:$T$29)</f>
        <v>3</v>
      </c>
      <c r="D7290" s="160">
        <v>100</v>
      </c>
      <c r="E7290" s="160" t="s">
        <v>6390</v>
      </c>
      <c r="F7290" s="160" t="s">
        <v>110</v>
      </c>
      <c r="G7290" s="160" t="s">
        <v>124</v>
      </c>
      <c r="H7290" s="160" t="s">
        <v>6392</v>
      </c>
      <c r="I7290" s="160" cm="1">
        <f t="array" ref="I7290">INDEX('2.1.trackMPD'!I:I/(24*60*60),
       MATCH(1,
             (A7290='2.1.trackMPD'!A:A)*
             (C7290='2.1.trackMPD'!D:D)*
             (D7290/10^6='2.1.trackMPD'!H:H)*
             (E7290='2.1.trackMPD'!F:F),
0))</f>
        <v>7.7548444400241541E-6</v>
      </c>
    </row>
    <row r="7291" spans="1:9" x14ac:dyDescent="0.2">
      <c r="A7291" s="160" t="s">
        <v>31</v>
      </c>
      <c r="B7291" s="160" t="s">
        <v>1</v>
      </c>
      <c r="C7291" s="160">
        <f>_xlfn.XLOOKUP(B7291,'2.1.trackMPD'!$R$7:$R$29,'2.1.trackMPD'!$T$7:$T$29)</f>
        <v>3</v>
      </c>
      <c r="D7291" s="160">
        <v>100</v>
      </c>
      <c r="E7291" s="160" t="s">
        <v>6390</v>
      </c>
      <c r="F7291" s="160" t="s">
        <v>110</v>
      </c>
      <c r="G7291" s="160" t="s">
        <v>140</v>
      </c>
      <c r="H7291" s="160" t="s">
        <v>6392</v>
      </c>
      <c r="I7291" s="160" cm="1">
        <f t="array" ref="I7291">INDEX('2.1.trackMPD'!J:J/(24*60*60),
       MATCH(1,
             (A7291='2.1.trackMPD'!A:A)*
             (C7291='2.1.trackMPD'!D:D)*
             (D7291/10^6='2.1.trackMPD'!H:H)*
             (E7291='2.1.trackMPD'!F:F),
0))</f>
        <v>1.2170961566350231E-4</v>
      </c>
    </row>
    <row r="7292" spans="1:9" x14ac:dyDescent="0.2">
      <c r="A7292" s="160" t="s">
        <v>31</v>
      </c>
      <c r="B7292" s="160" t="s">
        <v>1</v>
      </c>
      <c r="C7292" s="160">
        <f>_xlfn.XLOOKUP(B7292,'2.1.trackMPD'!$R$7:$R$29,'2.1.trackMPD'!$T$7:$T$29)</f>
        <v>3</v>
      </c>
      <c r="D7292" s="160">
        <v>100</v>
      </c>
      <c r="E7292" s="160" t="s">
        <v>6390</v>
      </c>
      <c r="F7292" s="160" t="s">
        <v>110</v>
      </c>
      <c r="G7292" s="160" t="s">
        <v>124</v>
      </c>
      <c r="H7292" s="160" t="s">
        <v>6393</v>
      </c>
      <c r="I7292" s="160" cm="1">
        <f t="array" ref="I7292">INDEX('2.1.trackMPD'!K:K/(24*60*60),
       MATCH(1,
             (A7292='2.1.trackMPD'!A:A)*
             (C7292='2.1.trackMPD'!D:D)*
             (D7292/10^6='2.1.trackMPD'!H:H)*
             (E7292='2.1.trackMPD'!F:F),
0))</f>
        <v>0</v>
      </c>
    </row>
    <row r="7293" spans="1:9" x14ac:dyDescent="0.2">
      <c r="A7293" s="160" t="s">
        <v>31</v>
      </c>
      <c r="B7293" s="160" t="s">
        <v>1</v>
      </c>
      <c r="C7293" s="160">
        <f>_xlfn.XLOOKUP(B7293,'2.1.trackMPD'!$R$7:$R$29,'2.1.trackMPD'!$T$7:$T$29)</f>
        <v>3</v>
      </c>
      <c r="D7293" s="160">
        <v>100</v>
      </c>
      <c r="E7293" s="160" t="s">
        <v>6390</v>
      </c>
      <c r="F7293" s="160" t="s">
        <v>110</v>
      </c>
      <c r="G7293" s="160" t="s">
        <v>140</v>
      </c>
      <c r="H7293" s="160" t="s">
        <v>6393</v>
      </c>
      <c r="I7293" s="160" cm="1">
        <f t="array" ref="I7293">INDEX('2.1.trackMPD'!L:L/(24*60*60),
       MATCH(1,
             (A7293='2.1.trackMPD'!A:A)*
             (C7293='2.1.trackMPD'!D:D)*
             (D7293/10^6='2.1.trackMPD'!H:H)*
             (E7293='2.1.trackMPD'!F:F),
0))</f>
        <v>0</v>
      </c>
    </row>
    <row r="7294" spans="1:9" x14ac:dyDescent="0.2">
      <c r="A7294" s="160" t="s">
        <v>31</v>
      </c>
      <c r="B7294" s="160" t="s">
        <v>1</v>
      </c>
      <c r="C7294" s="160">
        <f>_xlfn.XLOOKUP(B7294,'2.1.trackMPD'!$R$7:$R$29,'2.1.trackMPD'!$T$7:$T$29)</f>
        <v>3</v>
      </c>
      <c r="D7294" s="160">
        <v>1000</v>
      </c>
      <c r="E7294" s="160" t="s">
        <v>6390</v>
      </c>
      <c r="F7294" s="160" t="s">
        <v>110</v>
      </c>
      <c r="G7294" s="160" t="s">
        <v>124</v>
      </c>
      <c r="H7294" s="160" t="s">
        <v>6392</v>
      </c>
      <c r="I7294" s="160" cm="1">
        <f t="array" ref="I7294">INDEX('2.1.trackMPD'!I:I/(24*60*60),
       MATCH(1,
             (A7294='2.1.trackMPD'!A:A)*
             (C7294='2.1.trackMPD'!D:D)*
             (D7294/10^6='2.1.trackMPD'!H:H)*
             (E7294='2.1.trackMPD'!F:F),
0))</f>
        <v>1.2822045450035648E-6</v>
      </c>
    </row>
    <row r="7295" spans="1:9" x14ac:dyDescent="0.2">
      <c r="A7295" s="160" t="s">
        <v>31</v>
      </c>
      <c r="B7295" s="160" t="s">
        <v>1</v>
      </c>
      <c r="C7295" s="160">
        <f>_xlfn.XLOOKUP(B7295,'2.1.trackMPD'!$R$7:$R$29,'2.1.trackMPD'!$T$7:$T$29)</f>
        <v>3</v>
      </c>
      <c r="D7295" s="160">
        <v>1000</v>
      </c>
      <c r="E7295" s="160" t="s">
        <v>6390</v>
      </c>
      <c r="F7295" s="160" t="s">
        <v>110</v>
      </c>
      <c r="G7295" s="160" t="s">
        <v>140</v>
      </c>
      <c r="H7295" s="160" t="s">
        <v>6392</v>
      </c>
      <c r="I7295" s="160" cm="1">
        <f t="array" ref="I7295">INDEX('2.1.trackMPD'!J:J/(24*60*60),
       MATCH(1,
             (A7295='2.1.trackMPD'!A:A)*
             (C7295='2.1.trackMPD'!D:D)*
             (D7295/10^6='2.1.trackMPD'!H:H)*
             (E7295='2.1.trackMPD'!F:F),
0))</f>
        <v>2.6062209543212614E-5</v>
      </c>
    </row>
    <row r="7296" spans="1:9" x14ac:dyDescent="0.2">
      <c r="A7296" s="160" t="s">
        <v>31</v>
      </c>
      <c r="B7296" s="160" t="s">
        <v>1</v>
      </c>
      <c r="C7296" s="160">
        <f>_xlfn.XLOOKUP(B7296,'2.1.trackMPD'!$R$7:$R$29,'2.1.trackMPD'!$T$7:$T$29)</f>
        <v>3</v>
      </c>
      <c r="D7296" s="160">
        <v>1000</v>
      </c>
      <c r="E7296" s="160" t="s">
        <v>6390</v>
      </c>
      <c r="F7296" s="160" t="s">
        <v>110</v>
      </c>
      <c r="G7296" s="160" t="s">
        <v>124</v>
      </c>
      <c r="H7296" s="160" t="s">
        <v>6393</v>
      </c>
      <c r="I7296" s="160" cm="1">
        <f t="array" ref="I7296">INDEX('2.1.trackMPD'!K:K/(24*60*60),
       MATCH(1,
             (A7296='2.1.trackMPD'!A:A)*
             (C7296='2.1.trackMPD'!D:D)*
             (D7296/10^6='2.1.trackMPD'!H:H)*
             (E7296='2.1.trackMPD'!F:F),
0))</f>
        <v>0</v>
      </c>
    </row>
    <row r="7297" spans="1:9" x14ac:dyDescent="0.2">
      <c r="A7297" s="160" t="s">
        <v>31</v>
      </c>
      <c r="B7297" s="160" t="s">
        <v>1</v>
      </c>
      <c r="C7297" s="160">
        <f>_xlfn.XLOOKUP(B7297,'2.1.trackMPD'!$R$7:$R$29,'2.1.trackMPD'!$T$7:$T$29)</f>
        <v>3</v>
      </c>
      <c r="D7297" s="160">
        <v>1000</v>
      </c>
      <c r="E7297" s="160" t="s">
        <v>6390</v>
      </c>
      <c r="F7297" s="160" t="s">
        <v>110</v>
      </c>
      <c r="G7297" s="160" t="s">
        <v>140</v>
      </c>
      <c r="H7297" s="160" t="s">
        <v>6393</v>
      </c>
      <c r="I7297" s="160" cm="1">
        <f t="array" ref="I7297">INDEX('2.1.trackMPD'!L:L/(24*60*60),
       MATCH(1,
             (A7297='2.1.trackMPD'!A:A)*
             (C7297='2.1.trackMPD'!D:D)*
             (D7297/10^6='2.1.trackMPD'!H:H)*
             (E7297='2.1.trackMPD'!F:F),
0))</f>
        <v>0</v>
      </c>
    </row>
    <row r="7298" spans="1:9" x14ac:dyDescent="0.2">
      <c r="A7298" s="160" t="s">
        <v>31</v>
      </c>
      <c r="B7298" s="160" t="s">
        <v>1</v>
      </c>
      <c r="C7298" s="160">
        <f>_xlfn.XLOOKUP(B7298,'2.1.trackMPD'!$R$7:$R$29,'2.1.trackMPD'!$T$7:$T$29)</f>
        <v>3</v>
      </c>
      <c r="D7298" s="160">
        <v>5000</v>
      </c>
      <c r="E7298" s="160" t="s">
        <v>6390</v>
      </c>
      <c r="F7298" s="160" t="s">
        <v>110</v>
      </c>
      <c r="G7298" s="160" t="s">
        <v>124</v>
      </c>
      <c r="H7298" s="160" t="s">
        <v>6392</v>
      </c>
      <c r="I7298" s="160" cm="1">
        <f t="array" ref="I7298">INDEX('2.1.trackMPD'!I:I/(24*60*60),
       MATCH(1,
             (A7298='2.1.trackMPD'!A:A)*
             (C7298='2.1.trackMPD'!D:D)*
             (D7298/10^6='2.1.trackMPD'!H:H)*
             (E7298='2.1.trackMPD'!F:F),
0))</f>
        <v>5.5881481421675224E-7</v>
      </c>
    </row>
    <row r="7299" spans="1:9" x14ac:dyDescent="0.2">
      <c r="A7299" s="160" t="s">
        <v>31</v>
      </c>
      <c r="B7299" s="160" t="s">
        <v>1</v>
      </c>
      <c r="C7299" s="160">
        <f>_xlfn.XLOOKUP(B7299,'2.1.trackMPD'!$R$7:$R$29,'2.1.trackMPD'!$T$7:$T$29)</f>
        <v>3</v>
      </c>
      <c r="D7299" s="160">
        <v>5000</v>
      </c>
      <c r="E7299" s="160" t="s">
        <v>6390</v>
      </c>
      <c r="F7299" s="160" t="s">
        <v>110</v>
      </c>
      <c r="G7299" s="160" t="s">
        <v>140</v>
      </c>
      <c r="H7299" s="160" t="s">
        <v>6392</v>
      </c>
      <c r="I7299" s="160" cm="1">
        <f t="array" ref="I7299">INDEX('2.1.trackMPD'!J:J/(24*60*60),
       MATCH(1,
             (A7299='2.1.trackMPD'!A:A)*
             (C7299='2.1.trackMPD'!D:D)*
             (D7299/10^6='2.1.trackMPD'!H:H)*
             (E7299='2.1.trackMPD'!F:F),
0))</f>
        <v>1.4489903976662038E-5</v>
      </c>
    </row>
    <row r="7300" spans="1:9" x14ac:dyDescent="0.2">
      <c r="A7300" s="160" t="s">
        <v>31</v>
      </c>
      <c r="B7300" s="160" t="s">
        <v>1</v>
      </c>
      <c r="C7300" s="160">
        <f>_xlfn.XLOOKUP(B7300,'2.1.trackMPD'!$R$7:$R$29,'2.1.trackMPD'!$T$7:$T$29)</f>
        <v>3</v>
      </c>
      <c r="D7300" s="160">
        <v>5000</v>
      </c>
      <c r="E7300" s="160" t="s">
        <v>6390</v>
      </c>
      <c r="F7300" s="160" t="s">
        <v>110</v>
      </c>
      <c r="G7300" s="160" t="s">
        <v>124</v>
      </c>
      <c r="H7300" s="160" t="s">
        <v>6393</v>
      </c>
      <c r="I7300" s="160" cm="1">
        <f t="array" ref="I7300">INDEX('2.1.trackMPD'!K:K/(24*60*60),
       MATCH(1,
             (A7300='2.1.trackMPD'!A:A)*
             (C7300='2.1.trackMPD'!D:D)*
             (D7300/10^6='2.1.trackMPD'!H:H)*
             (E7300='2.1.trackMPD'!F:F),
0))</f>
        <v>0</v>
      </c>
    </row>
    <row r="7301" spans="1:9" x14ac:dyDescent="0.2">
      <c r="A7301" s="160" t="s">
        <v>31</v>
      </c>
      <c r="B7301" s="160" t="s">
        <v>1</v>
      </c>
      <c r="C7301" s="160">
        <f>_xlfn.XLOOKUP(B7301,'2.1.trackMPD'!$R$7:$R$29,'2.1.trackMPD'!$T$7:$T$29)</f>
        <v>3</v>
      </c>
      <c r="D7301" s="160">
        <v>5000</v>
      </c>
      <c r="E7301" s="160" t="s">
        <v>6390</v>
      </c>
      <c r="F7301" s="160" t="s">
        <v>110</v>
      </c>
      <c r="G7301" s="160" t="s">
        <v>140</v>
      </c>
      <c r="H7301" s="160" t="s">
        <v>6393</v>
      </c>
      <c r="I7301" s="160" cm="1">
        <f t="array" ref="I7301">INDEX('2.1.trackMPD'!L:L/(24*60*60),
       MATCH(1,
             (A7301='2.1.trackMPD'!A:A)*
             (C7301='2.1.trackMPD'!D:D)*
             (D7301/10^6='2.1.trackMPD'!H:H)*
             (E7301='2.1.trackMPD'!F:F),
0))</f>
        <v>0</v>
      </c>
    </row>
    <row r="7302" spans="1:9" x14ac:dyDescent="0.2">
      <c r="A7302" s="160" t="s">
        <v>31</v>
      </c>
      <c r="B7302" s="160" t="s">
        <v>1</v>
      </c>
      <c r="C7302" s="160">
        <f>_xlfn.XLOOKUP(B7302,'2.1.trackMPD'!$R$7:$R$29,'2.1.trackMPD'!$T$7:$T$29)</f>
        <v>3</v>
      </c>
      <c r="D7302" s="160">
        <v>1</v>
      </c>
      <c r="E7302" s="160" t="s">
        <v>6394</v>
      </c>
      <c r="F7302" s="160" t="s">
        <v>110</v>
      </c>
      <c r="G7302" s="160" t="s">
        <v>124</v>
      </c>
      <c r="H7302" s="160" t="s">
        <v>6392</v>
      </c>
      <c r="I7302" s="160" cm="1">
        <f t="array" ref="I7302">INDEX('2.1.trackMPD'!I:I/(24*60*60),
       MATCH(1,
             (A7302='2.1.trackMPD'!A:A)*
             (C7302='2.1.trackMPD'!D:D)*
             (D7302/10^6='2.1.trackMPD'!H:H)*
             (E7302='2.1.trackMPD'!F:F),
0))</f>
        <v>1.0508072355291828E-6</v>
      </c>
    </row>
    <row r="7303" spans="1:9" x14ac:dyDescent="0.2">
      <c r="A7303" s="160" t="s">
        <v>31</v>
      </c>
      <c r="B7303" s="160" t="s">
        <v>1</v>
      </c>
      <c r="C7303" s="160">
        <f>_xlfn.XLOOKUP(B7303,'2.1.trackMPD'!$R$7:$R$29,'2.1.trackMPD'!$T$7:$T$29)</f>
        <v>3</v>
      </c>
      <c r="D7303" s="160">
        <v>1</v>
      </c>
      <c r="E7303" s="160" t="s">
        <v>6394</v>
      </c>
      <c r="F7303" s="160" t="s">
        <v>110</v>
      </c>
      <c r="G7303" s="160" t="s">
        <v>140</v>
      </c>
      <c r="H7303" s="160" t="s">
        <v>6392</v>
      </c>
      <c r="I7303" s="160" cm="1">
        <f t="array" ref="I7303">INDEX('2.1.trackMPD'!J:J/(24*60*60),
       MATCH(1,
             (A7303='2.1.trackMPD'!A:A)*
             (C7303='2.1.trackMPD'!D:D)*
             (D7303/10^6='2.1.trackMPD'!H:H)*
             (E7303='2.1.trackMPD'!F:F),
0))</f>
        <v>1.1982445470332524E-5</v>
      </c>
    </row>
    <row r="7304" spans="1:9" x14ac:dyDescent="0.2">
      <c r="A7304" s="160" t="s">
        <v>31</v>
      </c>
      <c r="B7304" s="160" t="s">
        <v>1</v>
      </c>
      <c r="C7304" s="160">
        <f>_xlfn.XLOOKUP(B7304,'2.1.trackMPD'!$R$7:$R$29,'2.1.trackMPD'!$T$7:$T$29)</f>
        <v>3</v>
      </c>
      <c r="D7304" s="160">
        <v>1</v>
      </c>
      <c r="E7304" s="160" t="s">
        <v>6394</v>
      </c>
      <c r="F7304" s="160" t="s">
        <v>110</v>
      </c>
      <c r="G7304" s="160" t="s">
        <v>124</v>
      </c>
      <c r="H7304" s="160" t="s">
        <v>6393</v>
      </c>
      <c r="I7304" s="160" cm="1">
        <f t="array" ref="I7304">INDEX('2.1.trackMPD'!K:K/(24*60*60),
       MATCH(1,
             (A7304='2.1.trackMPD'!A:A)*
             (C7304='2.1.trackMPD'!D:D)*
             (D7304/10^6='2.1.trackMPD'!H:H)*
             (E7304='2.1.trackMPD'!F:F),
0))</f>
        <v>0</v>
      </c>
    </row>
    <row r="7305" spans="1:9" x14ac:dyDescent="0.2">
      <c r="A7305" s="160" t="s">
        <v>31</v>
      </c>
      <c r="B7305" s="160" t="s">
        <v>1</v>
      </c>
      <c r="C7305" s="160">
        <f>_xlfn.XLOOKUP(B7305,'2.1.trackMPD'!$R$7:$R$29,'2.1.trackMPD'!$T$7:$T$29)</f>
        <v>3</v>
      </c>
      <c r="D7305" s="160">
        <v>1</v>
      </c>
      <c r="E7305" s="160" t="s">
        <v>6394</v>
      </c>
      <c r="F7305" s="160" t="s">
        <v>110</v>
      </c>
      <c r="G7305" s="160" t="s">
        <v>140</v>
      </c>
      <c r="H7305" s="160" t="s">
        <v>6393</v>
      </c>
      <c r="I7305" s="160" cm="1">
        <f t="array" ref="I7305">INDEX('2.1.trackMPD'!L:L/(24*60*60),
       MATCH(1,
             (A7305='2.1.trackMPD'!A:A)*
             (C7305='2.1.trackMPD'!D:D)*
             (D7305/10^6='2.1.trackMPD'!H:H)*
             (E7305='2.1.trackMPD'!F:F),
0))</f>
        <v>0</v>
      </c>
    </row>
    <row r="7306" spans="1:9" x14ac:dyDescent="0.2">
      <c r="A7306" s="160" t="s">
        <v>31</v>
      </c>
      <c r="B7306" s="160" t="s">
        <v>1</v>
      </c>
      <c r="C7306" s="160">
        <f>_xlfn.XLOOKUP(B7306,'2.1.trackMPD'!$R$7:$R$29,'2.1.trackMPD'!$T$7:$T$29)</f>
        <v>3</v>
      </c>
      <c r="D7306" s="160">
        <v>10</v>
      </c>
      <c r="E7306" s="160" t="s">
        <v>6394</v>
      </c>
      <c r="F7306" s="160" t="s">
        <v>110</v>
      </c>
      <c r="G7306" s="160" t="s">
        <v>124</v>
      </c>
      <c r="H7306" s="160" t="s">
        <v>6392</v>
      </c>
      <c r="I7306" s="160" cm="1">
        <f t="array" ref="I7306">INDEX('2.1.trackMPD'!I:I/(24*60*60),
       MATCH(1,
             (A7306='2.1.trackMPD'!A:A)*
             (C7306='2.1.trackMPD'!D:D)*
             (D7306/10^6='2.1.trackMPD'!H:H)*
             (E7306='2.1.trackMPD'!F:F),
0))</f>
        <v>1.5147356063278008E-5</v>
      </c>
    </row>
    <row r="7307" spans="1:9" x14ac:dyDescent="0.2">
      <c r="A7307" s="160" t="s">
        <v>31</v>
      </c>
      <c r="B7307" s="160" t="s">
        <v>1</v>
      </c>
      <c r="C7307" s="160">
        <f>_xlfn.XLOOKUP(B7307,'2.1.trackMPD'!$R$7:$R$29,'2.1.trackMPD'!$T$7:$T$29)</f>
        <v>3</v>
      </c>
      <c r="D7307" s="160">
        <v>10</v>
      </c>
      <c r="E7307" s="160" t="s">
        <v>6394</v>
      </c>
      <c r="F7307" s="160" t="s">
        <v>110</v>
      </c>
      <c r="G7307" s="160" t="s">
        <v>140</v>
      </c>
      <c r="H7307" s="160" t="s">
        <v>6392</v>
      </c>
      <c r="I7307" s="160" cm="1">
        <f t="array" ref="I7307">INDEX('2.1.trackMPD'!J:J/(24*60*60),
       MATCH(1,
             (A7307='2.1.trackMPD'!A:A)*
             (C7307='2.1.trackMPD'!D:D)*
             (D7307/10^6='2.1.trackMPD'!H:H)*
             (E7307='2.1.trackMPD'!F:F),
0))</f>
        <v>4.6520429087510879E-5</v>
      </c>
    </row>
    <row r="7308" spans="1:9" x14ac:dyDescent="0.2">
      <c r="A7308" s="160" t="s">
        <v>31</v>
      </c>
      <c r="B7308" s="160" t="s">
        <v>1</v>
      </c>
      <c r="C7308" s="160">
        <f>_xlfn.XLOOKUP(B7308,'2.1.trackMPD'!$R$7:$R$29,'2.1.trackMPD'!$T$7:$T$29)</f>
        <v>3</v>
      </c>
      <c r="D7308" s="160">
        <v>10</v>
      </c>
      <c r="E7308" s="160" t="s">
        <v>6394</v>
      </c>
      <c r="F7308" s="160" t="s">
        <v>110</v>
      </c>
      <c r="G7308" s="160" t="s">
        <v>124</v>
      </c>
      <c r="H7308" s="160" t="s">
        <v>6393</v>
      </c>
      <c r="I7308" s="160" cm="1">
        <f t="array" ref="I7308">INDEX('2.1.trackMPD'!K:K/(24*60*60),
       MATCH(1,
             (A7308='2.1.trackMPD'!A:A)*
             (C7308='2.1.trackMPD'!D:D)*
             (D7308/10^6='2.1.trackMPD'!H:H)*
             (E7308='2.1.trackMPD'!F:F),
0))</f>
        <v>0</v>
      </c>
    </row>
    <row r="7309" spans="1:9" x14ac:dyDescent="0.2">
      <c r="A7309" s="160" t="s">
        <v>31</v>
      </c>
      <c r="B7309" s="160" t="s">
        <v>1</v>
      </c>
      <c r="C7309" s="160">
        <f>_xlfn.XLOOKUP(B7309,'2.1.trackMPD'!$R$7:$R$29,'2.1.trackMPD'!$T$7:$T$29)</f>
        <v>3</v>
      </c>
      <c r="D7309" s="160">
        <v>10</v>
      </c>
      <c r="E7309" s="160" t="s">
        <v>6394</v>
      </c>
      <c r="F7309" s="160" t="s">
        <v>110</v>
      </c>
      <c r="G7309" s="160" t="s">
        <v>140</v>
      </c>
      <c r="H7309" s="160" t="s">
        <v>6393</v>
      </c>
      <c r="I7309" s="160" cm="1">
        <f t="array" ref="I7309">INDEX('2.1.trackMPD'!L:L/(24*60*60),
       MATCH(1,
             (A7309='2.1.trackMPD'!A:A)*
             (C7309='2.1.trackMPD'!D:D)*
             (D7309/10^6='2.1.trackMPD'!H:H)*
             (E7309='2.1.trackMPD'!F:F),
0))</f>
        <v>0</v>
      </c>
    </row>
    <row r="7310" spans="1:9" x14ac:dyDescent="0.2">
      <c r="A7310" s="160" t="s">
        <v>31</v>
      </c>
      <c r="B7310" s="160" t="s">
        <v>1</v>
      </c>
      <c r="C7310" s="160">
        <f>_xlfn.XLOOKUP(B7310,'2.1.trackMPD'!$R$7:$R$29,'2.1.trackMPD'!$T$7:$T$29)</f>
        <v>3</v>
      </c>
      <c r="D7310" s="160">
        <v>100</v>
      </c>
      <c r="E7310" s="160" t="s">
        <v>6394</v>
      </c>
      <c r="F7310" s="160" t="s">
        <v>110</v>
      </c>
      <c r="G7310" s="160" t="s">
        <v>124</v>
      </c>
      <c r="H7310" s="160" t="s">
        <v>6392</v>
      </c>
      <c r="I7310" s="160" cm="1">
        <f t="array" ref="I7310">INDEX('2.1.trackMPD'!I:I/(24*60*60),
       MATCH(1,
             (A7310='2.1.trackMPD'!A:A)*
             (C7310='2.1.trackMPD'!D:D)*
             (D7310/10^6='2.1.trackMPD'!H:H)*
             (E7310='2.1.trackMPD'!F:F),
0))</f>
        <v>5.4144990623875233E-6</v>
      </c>
    </row>
    <row r="7311" spans="1:9" x14ac:dyDescent="0.2">
      <c r="A7311" s="160" t="s">
        <v>31</v>
      </c>
      <c r="B7311" s="160" t="s">
        <v>1</v>
      </c>
      <c r="C7311" s="160">
        <f>_xlfn.XLOOKUP(B7311,'2.1.trackMPD'!$R$7:$R$29,'2.1.trackMPD'!$T$7:$T$29)</f>
        <v>3</v>
      </c>
      <c r="D7311" s="160">
        <v>100</v>
      </c>
      <c r="E7311" s="160" t="s">
        <v>6394</v>
      </c>
      <c r="F7311" s="160" t="s">
        <v>110</v>
      </c>
      <c r="G7311" s="160" t="s">
        <v>140</v>
      </c>
      <c r="H7311" s="160" t="s">
        <v>6392</v>
      </c>
      <c r="I7311" s="160" cm="1">
        <f t="array" ref="I7311">INDEX('2.1.trackMPD'!J:J/(24*60*60),
       MATCH(1,
             (A7311='2.1.trackMPD'!A:A)*
             (C7311='2.1.trackMPD'!D:D)*
             (D7311/10^6='2.1.trackMPD'!H:H)*
             (E7311='2.1.trackMPD'!F:F),
0))</f>
        <v>1.4638871610431249E-4</v>
      </c>
    </row>
    <row r="7312" spans="1:9" x14ac:dyDescent="0.2">
      <c r="A7312" s="160" t="s">
        <v>31</v>
      </c>
      <c r="B7312" s="160" t="s">
        <v>1</v>
      </c>
      <c r="C7312" s="160">
        <f>_xlfn.XLOOKUP(B7312,'2.1.trackMPD'!$R$7:$R$29,'2.1.trackMPD'!$T$7:$T$29)</f>
        <v>3</v>
      </c>
      <c r="D7312" s="160">
        <v>100</v>
      </c>
      <c r="E7312" s="160" t="s">
        <v>6394</v>
      </c>
      <c r="F7312" s="160" t="s">
        <v>110</v>
      </c>
      <c r="G7312" s="160" t="s">
        <v>124</v>
      </c>
      <c r="H7312" s="160" t="s">
        <v>6393</v>
      </c>
      <c r="I7312" s="160" cm="1">
        <f t="array" ref="I7312">INDEX('2.1.trackMPD'!K:K/(24*60*60),
       MATCH(1,
             (A7312='2.1.trackMPD'!A:A)*
             (C7312='2.1.trackMPD'!D:D)*
             (D7312/10^6='2.1.trackMPD'!H:H)*
             (E7312='2.1.trackMPD'!F:F),
0))</f>
        <v>0</v>
      </c>
    </row>
    <row r="7313" spans="1:9" x14ac:dyDescent="0.2">
      <c r="A7313" s="160" t="s">
        <v>31</v>
      </c>
      <c r="B7313" s="160" t="s">
        <v>1</v>
      </c>
      <c r="C7313" s="160">
        <f>_xlfn.XLOOKUP(B7313,'2.1.trackMPD'!$R$7:$R$29,'2.1.trackMPD'!$T$7:$T$29)</f>
        <v>3</v>
      </c>
      <c r="D7313" s="160">
        <v>100</v>
      </c>
      <c r="E7313" s="160" t="s">
        <v>6394</v>
      </c>
      <c r="F7313" s="160" t="s">
        <v>110</v>
      </c>
      <c r="G7313" s="160" t="s">
        <v>140</v>
      </c>
      <c r="H7313" s="160" t="s">
        <v>6393</v>
      </c>
      <c r="I7313" s="160" cm="1">
        <f t="array" ref="I7313">INDEX('2.1.trackMPD'!L:L/(24*60*60),
       MATCH(1,
             (A7313='2.1.trackMPD'!A:A)*
             (C7313='2.1.trackMPD'!D:D)*
             (D7313/10^6='2.1.trackMPD'!H:H)*
             (E7313='2.1.trackMPD'!F:F),
0))</f>
        <v>0</v>
      </c>
    </row>
    <row r="7314" spans="1:9" x14ac:dyDescent="0.2">
      <c r="A7314" s="160" t="s">
        <v>31</v>
      </c>
      <c r="B7314" s="160" t="s">
        <v>1</v>
      </c>
      <c r="C7314" s="160">
        <f>_xlfn.XLOOKUP(B7314,'2.1.trackMPD'!$R$7:$R$29,'2.1.trackMPD'!$T$7:$T$29)</f>
        <v>3</v>
      </c>
      <c r="D7314" s="160">
        <v>1000</v>
      </c>
      <c r="E7314" s="160" t="s">
        <v>6394</v>
      </c>
      <c r="F7314" s="160" t="s">
        <v>110</v>
      </c>
      <c r="G7314" s="160" t="s">
        <v>124</v>
      </c>
      <c r="H7314" s="160" t="s">
        <v>6392</v>
      </c>
      <c r="I7314" s="160" cm="1">
        <f t="array" ref="I7314">INDEX('2.1.trackMPD'!I:I/(24*60*60),
       MATCH(1,
             (A7314='2.1.trackMPD'!A:A)*
             (C7314='2.1.trackMPD'!D:D)*
             (D7314/10^6='2.1.trackMPD'!H:H)*
             (E7314='2.1.trackMPD'!F:F),
0))</f>
        <v>8.3582821799837378E-7</v>
      </c>
    </row>
    <row r="7315" spans="1:9" x14ac:dyDescent="0.2">
      <c r="A7315" s="160" t="s">
        <v>31</v>
      </c>
      <c r="B7315" s="160" t="s">
        <v>1</v>
      </c>
      <c r="C7315" s="160">
        <f>_xlfn.XLOOKUP(B7315,'2.1.trackMPD'!$R$7:$R$29,'2.1.trackMPD'!$T$7:$T$29)</f>
        <v>3</v>
      </c>
      <c r="D7315" s="160">
        <v>1000</v>
      </c>
      <c r="E7315" s="160" t="s">
        <v>6394</v>
      </c>
      <c r="F7315" s="160" t="s">
        <v>110</v>
      </c>
      <c r="G7315" s="160" t="s">
        <v>140</v>
      </c>
      <c r="H7315" s="160" t="s">
        <v>6392</v>
      </c>
      <c r="I7315" s="160" cm="1">
        <f t="array" ref="I7315">INDEX('2.1.trackMPD'!J:J/(24*60*60),
       MATCH(1,
             (A7315='2.1.trackMPD'!A:A)*
             (C7315='2.1.trackMPD'!D:D)*
             (D7315/10^6='2.1.trackMPD'!H:H)*
             (E7315='2.1.trackMPD'!F:F),
0))</f>
        <v>1.9616787258800345E-5</v>
      </c>
    </row>
    <row r="7316" spans="1:9" x14ac:dyDescent="0.2">
      <c r="A7316" s="160" t="s">
        <v>31</v>
      </c>
      <c r="B7316" s="160" t="s">
        <v>1</v>
      </c>
      <c r="C7316" s="160">
        <f>_xlfn.XLOOKUP(B7316,'2.1.trackMPD'!$R$7:$R$29,'2.1.trackMPD'!$T$7:$T$29)</f>
        <v>3</v>
      </c>
      <c r="D7316" s="160">
        <v>1000</v>
      </c>
      <c r="E7316" s="160" t="s">
        <v>6394</v>
      </c>
      <c r="F7316" s="160" t="s">
        <v>110</v>
      </c>
      <c r="G7316" s="160" t="s">
        <v>124</v>
      </c>
      <c r="H7316" s="160" t="s">
        <v>6393</v>
      </c>
      <c r="I7316" s="160" cm="1">
        <f t="array" ref="I7316">INDEX('2.1.trackMPD'!K:K/(24*60*60),
       MATCH(1,
             (A7316='2.1.trackMPD'!A:A)*
             (C7316='2.1.trackMPD'!D:D)*
             (D7316/10^6='2.1.trackMPD'!H:H)*
             (E7316='2.1.trackMPD'!F:F),
0))</f>
        <v>0</v>
      </c>
    </row>
    <row r="7317" spans="1:9" x14ac:dyDescent="0.2">
      <c r="A7317" s="160" t="s">
        <v>31</v>
      </c>
      <c r="B7317" s="160" t="s">
        <v>1</v>
      </c>
      <c r="C7317" s="160">
        <f>_xlfn.XLOOKUP(B7317,'2.1.trackMPD'!$R$7:$R$29,'2.1.trackMPD'!$T$7:$T$29)</f>
        <v>3</v>
      </c>
      <c r="D7317" s="160">
        <v>1000</v>
      </c>
      <c r="E7317" s="160" t="s">
        <v>6394</v>
      </c>
      <c r="F7317" s="160" t="s">
        <v>110</v>
      </c>
      <c r="G7317" s="160" t="s">
        <v>140</v>
      </c>
      <c r="H7317" s="160" t="s">
        <v>6393</v>
      </c>
      <c r="I7317" s="160" cm="1">
        <f t="array" ref="I7317">INDEX('2.1.trackMPD'!L:L/(24*60*60),
       MATCH(1,
             (A7317='2.1.trackMPD'!A:A)*
             (C7317='2.1.trackMPD'!D:D)*
             (D7317/10^6='2.1.trackMPD'!H:H)*
             (E7317='2.1.trackMPD'!F:F),
0))</f>
        <v>0</v>
      </c>
    </row>
    <row r="7318" spans="1:9" x14ac:dyDescent="0.2">
      <c r="A7318" s="160" t="s">
        <v>31</v>
      </c>
      <c r="B7318" s="160" t="s">
        <v>1</v>
      </c>
      <c r="C7318" s="160">
        <f>_xlfn.XLOOKUP(B7318,'2.1.trackMPD'!$R$7:$R$29,'2.1.trackMPD'!$T$7:$T$29)</f>
        <v>3</v>
      </c>
      <c r="D7318" s="160">
        <v>5000</v>
      </c>
      <c r="E7318" s="160" t="s">
        <v>6394</v>
      </c>
      <c r="F7318" s="160" t="s">
        <v>110</v>
      </c>
      <c r="G7318" s="160" t="s">
        <v>124</v>
      </c>
      <c r="H7318" s="160" t="s">
        <v>6392</v>
      </c>
      <c r="I7318" s="160" cm="1">
        <f t="array" ref="I7318">INDEX('2.1.trackMPD'!I:I/(24*60*60),
       MATCH(1,
             (A7318='2.1.trackMPD'!A:A)*
             (C7318='2.1.trackMPD'!D:D)*
             (D7318/10^6='2.1.trackMPD'!H:H)*
             (E7318='2.1.trackMPD'!F:F),
0))</f>
        <v>5.4646552907652432E-7</v>
      </c>
    </row>
    <row r="7319" spans="1:9" x14ac:dyDescent="0.2">
      <c r="A7319" s="160" t="s">
        <v>31</v>
      </c>
      <c r="B7319" s="160" t="s">
        <v>1</v>
      </c>
      <c r="C7319" s="160">
        <f>_xlfn.XLOOKUP(B7319,'2.1.trackMPD'!$R$7:$R$29,'2.1.trackMPD'!$T$7:$T$29)</f>
        <v>3</v>
      </c>
      <c r="D7319" s="160">
        <v>5000</v>
      </c>
      <c r="E7319" s="160" t="s">
        <v>6394</v>
      </c>
      <c r="F7319" s="160" t="s">
        <v>110</v>
      </c>
      <c r="G7319" s="160" t="s">
        <v>140</v>
      </c>
      <c r="H7319" s="160" t="s">
        <v>6392</v>
      </c>
      <c r="I7319" s="160" cm="1">
        <f t="array" ref="I7319">INDEX('2.1.trackMPD'!J:J/(24*60*60),
       MATCH(1,
             (A7319='2.1.trackMPD'!A:A)*
             (C7319='2.1.trackMPD'!D:D)*
             (D7319/10^6='2.1.trackMPD'!H:H)*
             (E7319='2.1.trackMPD'!F:F),
0))</f>
        <v>1.1958623793141088E-5</v>
      </c>
    </row>
    <row r="7320" spans="1:9" x14ac:dyDescent="0.2">
      <c r="A7320" s="160" t="s">
        <v>31</v>
      </c>
      <c r="B7320" s="160" t="s">
        <v>1</v>
      </c>
      <c r="C7320" s="160">
        <f>_xlfn.XLOOKUP(B7320,'2.1.trackMPD'!$R$7:$R$29,'2.1.trackMPD'!$T$7:$T$29)</f>
        <v>3</v>
      </c>
      <c r="D7320" s="160">
        <v>5000</v>
      </c>
      <c r="E7320" s="160" t="s">
        <v>6394</v>
      </c>
      <c r="F7320" s="160" t="s">
        <v>110</v>
      </c>
      <c r="G7320" s="160" t="s">
        <v>124</v>
      </c>
      <c r="H7320" s="160" t="s">
        <v>6393</v>
      </c>
      <c r="I7320" s="160" cm="1">
        <f t="array" ref="I7320">INDEX('2.1.trackMPD'!K:K/(24*60*60),
       MATCH(1,
             (A7320='2.1.trackMPD'!A:A)*
             (C7320='2.1.trackMPD'!D:D)*
             (D7320/10^6='2.1.trackMPD'!H:H)*
             (E7320='2.1.trackMPD'!F:F),
0))</f>
        <v>0</v>
      </c>
    </row>
    <row r="7321" spans="1:9" x14ac:dyDescent="0.2">
      <c r="A7321" s="160" t="s">
        <v>31</v>
      </c>
      <c r="B7321" s="160" t="s">
        <v>1</v>
      </c>
      <c r="C7321" s="160">
        <f>_xlfn.XLOOKUP(B7321,'2.1.trackMPD'!$R$7:$R$29,'2.1.trackMPD'!$T$7:$T$29)</f>
        <v>3</v>
      </c>
      <c r="D7321" s="160">
        <v>5000</v>
      </c>
      <c r="E7321" s="160" t="s">
        <v>6394</v>
      </c>
      <c r="F7321" s="160" t="s">
        <v>110</v>
      </c>
      <c r="G7321" s="160" t="s">
        <v>140</v>
      </c>
      <c r="H7321" s="160" t="s">
        <v>6393</v>
      </c>
      <c r="I7321" s="160" cm="1">
        <f t="array" ref="I7321">INDEX('2.1.trackMPD'!L:L/(24*60*60),
       MATCH(1,
             (A7321='2.1.trackMPD'!A:A)*
             (C7321='2.1.trackMPD'!D:D)*
             (D7321/10^6='2.1.trackMPD'!H:H)*
             (E7321='2.1.trackMPD'!F:F),
0))</f>
        <v>0</v>
      </c>
    </row>
    <row r="7322" spans="1:9" x14ac:dyDescent="0.2">
      <c r="A7322" s="160" t="s">
        <v>31</v>
      </c>
      <c r="B7322" s="160" t="s">
        <v>1</v>
      </c>
      <c r="C7322" s="160">
        <f>_xlfn.XLOOKUP(B7322,'2.1.trackMPD'!$R$7:$R$29,'2.1.trackMPD'!$T$7:$T$29)</f>
        <v>3</v>
      </c>
      <c r="D7322" s="160">
        <v>1</v>
      </c>
      <c r="E7322" s="160" t="s">
        <v>6395</v>
      </c>
      <c r="F7322" s="160" t="s">
        <v>110</v>
      </c>
      <c r="G7322" s="160" t="s">
        <v>124</v>
      </c>
      <c r="H7322" s="160" t="s">
        <v>6392</v>
      </c>
      <c r="I7322" s="160" t="e" cm="1">
        <f t="array" ref="I7322">INDEX('2.1.trackMPD'!I:I/(24*60*60),
       MATCH(1,
             (A7322='2.1.trackMPD'!A:A)*
             (C7322='2.1.trackMPD'!D:D)*
             (D7322/10^6='2.1.trackMPD'!H:H)*
             (E7322='2.1.trackMPD'!F:F),
0))</f>
        <v>#N/A</v>
      </c>
    </row>
    <row r="7323" spans="1:9" x14ac:dyDescent="0.2">
      <c r="A7323" s="160" t="s">
        <v>31</v>
      </c>
      <c r="B7323" s="160" t="s">
        <v>1</v>
      </c>
      <c r="C7323" s="160">
        <f>_xlfn.XLOOKUP(B7323,'2.1.trackMPD'!$R$7:$R$29,'2.1.trackMPD'!$T$7:$T$29)</f>
        <v>3</v>
      </c>
      <c r="D7323" s="160">
        <v>1</v>
      </c>
      <c r="E7323" s="160" t="s">
        <v>6395</v>
      </c>
      <c r="F7323" s="160" t="s">
        <v>110</v>
      </c>
      <c r="G7323" s="160" t="s">
        <v>140</v>
      </c>
      <c r="H7323" s="160" t="s">
        <v>6392</v>
      </c>
      <c r="I7323" s="160" t="e" cm="1">
        <f t="array" ref="I7323">INDEX('2.1.trackMPD'!J:J/(24*60*60),
       MATCH(1,
             (A7323='2.1.trackMPD'!A:A)*
             (C7323='2.1.trackMPD'!D:D)*
             (D7323/10^6='2.1.trackMPD'!H:H)*
             (E7323='2.1.trackMPD'!F:F),
0))</f>
        <v>#N/A</v>
      </c>
    </row>
    <row r="7324" spans="1:9" x14ac:dyDescent="0.2">
      <c r="A7324" s="160" t="s">
        <v>31</v>
      </c>
      <c r="B7324" s="160" t="s">
        <v>1</v>
      </c>
      <c r="C7324" s="160">
        <f>_xlfn.XLOOKUP(B7324,'2.1.trackMPD'!$R$7:$R$29,'2.1.trackMPD'!$T$7:$T$29)</f>
        <v>3</v>
      </c>
      <c r="D7324" s="160">
        <v>1</v>
      </c>
      <c r="E7324" s="160" t="s">
        <v>6395</v>
      </c>
      <c r="F7324" s="160" t="s">
        <v>110</v>
      </c>
      <c r="G7324" s="160" t="s">
        <v>124</v>
      </c>
      <c r="H7324" s="160" t="s">
        <v>6393</v>
      </c>
      <c r="I7324" s="160" t="e" cm="1">
        <f t="array" ref="I7324">INDEX('2.1.trackMPD'!K:K/(24*60*60),
       MATCH(1,
             (A7324='2.1.trackMPD'!A:A)*
             (C7324='2.1.trackMPD'!D:D)*
             (D7324/10^6='2.1.trackMPD'!H:H)*
             (E7324='2.1.trackMPD'!F:F),
0))</f>
        <v>#N/A</v>
      </c>
    </row>
    <row r="7325" spans="1:9" x14ac:dyDescent="0.2">
      <c r="A7325" s="160" t="s">
        <v>31</v>
      </c>
      <c r="B7325" s="160" t="s">
        <v>1</v>
      </c>
      <c r="C7325" s="160">
        <f>_xlfn.XLOOKUP(B7325,'2.1.trackMPD'!$R$7:$R$29,'2.1.trackMPD'!$T$7:$T$29)</f>
        <v>3</v>
      </c>
      <c r="D7325" s="160">
        <v>1</v>
      </c>
      <c r="E7325" s="160" t="s">
        <v>6395</v>
      </c>
      <c r="F7325" s="160" t="s">
        <v>110</v>
      </c>
      <c r="G7325" s="160" t="s">
        <v>140</v>
      </c>
      <c r="H7325" s="160" t="s">
        <v>6393</v>
      </c>
      <c r="I7325" s="160" t="e" cm="1">
        <f t="array" ref="I7325">INDEX('2.1.trackMPD'!L:L/(24*60*60),
       MATCH(1,
             (A7325='2.1.trackMPD'!A:A)*
             (C7325='2.1.trackMPD'!D:D)*
             (D7325/10^6='2.1.trackMPD'!H:H)*
             (E7325='2.1.trackMPD'!F:F),
0))</f>
        <v>#N/A</v>
      </c>
    </row>
    <row r="7326" spans="1:9" x14ac:dyDescent="0.2">
      <c r="A7326" s="160" t="s">
        <v>31</v>
      </c>
      <c r="B7326" s="160" t="s">
        <v>1</v>
      </c>
      <c r="C7326" s="160">
        <f>_xlfn.XLOOKUP(B7326,'2.1.trackMPD'!$R$7:$R$29,'2.1.trackMPD'!$T$7:$T$29)</f>
        <v>3</v>
      </c>
      <c r="D7326" s="160">
        <v>10</v>
      </c>
      <c r="E7326" s="160" t="s">
        <v>6395</v>
      </c>
      <c r="F7326" s="160" t="s">
        <v>110</v>
      </c>
      <c r="G7326" s="160" t="s">
        <v>124</v>
      </c>
      <c r="H7326" s="160" t="s">
        <v>6392</v>
      </c>
      <c r="I7326" s="160" t="e" cm="1">
        <f t="array" ref="I7326">INDEX('2.1.trackMPD'!I:I/(24*60*60),
       MATCH(1,
             (A7326='2.1.trackMPD'!A:A)*
             (C7326='2.1.trackMPD'!D:D)*
             (D7326/10^6='2.1.trackMPD'!H:H)*
             (E7326='2.1.trackMPD'!F:F),
0))</f>
        <v>#N/A</v>
      </c>
    </row>
    <row r="7327" spans="1:9" x14ac:dyDescent="0.2">
      <c r="A7327" s="160" t="s">
        <v>31</v>
      </c>
      <c r="B7327" s="160" t="s">
        <v>1</v>
      </c>
      <c r="C7327" s="160">
        <f>_xlfn.XLOOKUP(B7327,'2.1.trackMPD'!$R$7:$R$29,'2.1.trackMPD'!$T$7:$T$29)</f>
        <v>3</v>
      </c>
      <c r="D7327" s="160">
        <v>10</v>
      </c>
      <c r="E7327" s="160" t="s">
        <v>6395</v>
      </c>
      <c r="F7327" s="160" t="s">
        <v>110</v>
      </c>
      <c r="G7327" s="160" t="s">
        <v>140</v>
      </c>
      <c r="H7327" s="160" t="s">
        <v>6392</v>
      </c>
      <c r="I7327" s="160" t="e" cm="1">
        <f t="array" ref="I7327">INDEX('2.1.trackMPD'!J:J/(24*60*60),
       MATCH(1,
             (A7327='2.1.trackMPD'!A:A)*
             (C7327='2.1.trackMPD'!D:D)*
             (D7327/10^6='2.1.trackMPD'!H:H)*
             (E7327='2.1.trackMPD'!F:F),
0))</f>
        <v>#N/A</v>
      </c>
    </row>
    <row r="7328" spans="1:9" x14ac:dyDescent="0.2">
      <c r="A7328" s="160" t="s">
        <v>31</v>
      </c>
      <c r="B7328" s="160" t="s">
        <v>1</v>
      </c>
      <c r="C7328" s="160">
        <f>_xlfn.XLOOKUP(B7328,'2.1.trackMPD'!$R$7:$R$29,'2.1.trackMPD'!$T$7:$T$29)</f>
        <v>3</v>
      </c>
      <c r="D7328" s="160">
        <v>10</v>
      </c>
      <c r="E7328" s="160" t="s">
        <v>6395</v>
      </c>
      <c r="F7328" s="160" t="s">
        <v>110</v>
      </c>
      <c r="G7328" s="160" t="s">
        <v>124</v>
      </c>
      <c r="H7328" s="160" t="s">
        <v>6393</v>
      </c>
      <c r="I7328" s="160" t="e" cm="1">
        <f t="array" ref="I7328">INDEX('2.1.trackMPD'!K:K/(24*60*60),
       MATCH(1,
             (A7328='2.1.trackMPD'!A:A)*
             (C7328='2.1.trackMPD'!D:D)*
             (D7328/10^6='2.1.trackMPD'!H:H)*
             (E7328='2.1.trackMPD'!F:F),
0))</f>
        <v>#N/A</v>
      </c>
    </row>
    <row r="7329" spans="1:9" x14ac:dyDescent="0.2">
      <c r="A7329" s="160" t="s">
        <v>31</v>
      </c>
      <c r="B7329" s="160" t="s">
        <v>1</v>
      </c>
      <c r="C7329" s="160">
        <f>_xlfn.XLOOKUP(B7329,'2.1.trackMPD'!$R$7:$R$29,'2.1.trackMPD'!$T$7:$T$29)</f>
        <v>3</v>
      </c>
      <c r="D7329" s="160">
        <v>10</v>
      </c>
      <c r="E7329" s="160" t="s">
        <v>6395</v>
      </c>
      <c r="F7329" s="160" t="s">
        <v>110</v>
      </c>
      <c r="G7329" s="160" t="s">
        <v>140</v>
      </c>
      <c r="H7329" s="160" t="s">
        <v>6393</v>
      </c>
      <c r="I7329" s="160" t="e" cm="1">
        <f t="array" ref="I7329">INDEX('2.1.trackMPD'!L:L/(24*60*60),
       MATCH(1,
             (A7329='2.1.trackMPD'!A:A)*
             (C7329='2.1.trackMPD'!D:D)*
             (D7329/10^6='2.1.trackMPD'!H:H)*
             (E7329='2.1.trackMPD'!F:F),
0))</f>
        <v>#N/A</v>
      </c>
    </row>
    <row r="7330" spans="1:9" x14ac:dyDescent="0.2">
      <c r="A7330" s="160" t="s">
        <v>31</v>
      </c>
      <c r="B7330" s="160" t="s">
        <v>1</v>
      </c>
      <c r="C7330" s="160">
        <f>_xlfn.XLOOKUP(B7330,'2.1.trackMPD'!$R$7:$R$29,'2.1.trackMPD'!$T$7:$T$29)</f>
        <v>3</v>
      </c>
      <c r="D7330" s="160">
        <v>100</v>
      </c>
      <c r="E7330" s="160" t="s">
        <v>6395</v>
      </c>
      <c r="F7330" s="160" t="s">
        <v>110</v>
      </c>
      <c r="G7330" s="160" t="s">
        <v>124</v>
      </c>
      <c r="H7330" s="160" t="s">
        <v>6392</v>
      </c>
      <c r="I7330" s="160" t="e" cm="1">
        <f t="array" ref="I7330">INDEX('2.1.trackMPD'!I:I/(24*60*60),
       MATCH(1,
             (A7330='2.1.trackMPD'!A:A)*
             (C7330='2.1.trackMPD'!D:D)*
             (D7330/10^6='2.1.trackMPD'!H:H)*
             (E7330='2.1.trackMPD'!F:F),
0))</f>
        <v>#N/A</v>
      </c>
    </row>
    <row r="7331" spans="1:9" x14ac:dyDescent="0.2">
      <c r="A7331" s="160" t="s">
        <v>31</v>
      </c>
      <c r="B7331" s="160" t="s">
        <v>1</v>
      </c>
      <c r="C7331" s="160">
        <f>_xlfn.XLOOKUP(B7331,'2.1.trackMPD'!$R$7:$R$29,'2.1.trackMPD'!$T$7:$T$29)</f>
        <v>3</v>
      </c>
      <c r="D7331" s="160">
        <v>100</v>
      </c>
      <c r="E7331" s="160" t="s">
        <v>6395</v>
      </c>
      <c r="F7331" s="160" t="s">
        <v>110</v>
      </c>
      <c r="G7331" s="160" t="s">
        <v>140</v>
      </c>
      <c r="H7331" s="160" t="s">
        <v>6392</v>
      </c>
      <c r="I7331" s="160" t="e" cm="1">
        <f t="array" ref="I7331">INDEX('2.1.trackMPD'!J:J/(24*60*60),
       MATCH(1,
             (A7331='2.1.trackMPD'!A:A)*
             (C7331='2.1.trackMPD'!D:D)*
             (D7331/10^6='2.1.trackMPD'!H:H)*
             (E7331='2.1.trackMPD'!F:F),
0))</f>
        <v>#N/A</v>
      </c>
    </row>
    <row r="7332" spans="1:9" x14ac:dyDescent="0.2">
      <c r="A7332" s="160" t="s">
        <v>31</v>
      </c>
      <c r="B7332" s="160" t="s">
        <v>1</v>
      </c>
      <c r="C7332" s="160">
        <f>_xlfn.XLOOKUP(B7332,'2.1.trackMPD'!$R$7:$R$29,'2.1.trackMPD'!$T$7:$T$29)</f>
        <v>3</v>
      </c>
      <c r="D7332" s="160">
        <v>100</v>
      </c>
      <c r="E7332" s="160" t="s">
        <v>6395</v>
      </c>
      <c r="F7332" s="160" t="s">
        <v>110</v>
      </c>
      <c r="G7332" s="160" t="s">
        <v>124</v>
      </c>
      <c r="H7332" s="160" t="s">
        <v>6393</v>
      </c>
      <c r="I7332" s="160" t="e" cm="1">
        <f t="array" ref="I7332">INDEX('2.1.trackMPD'!K:K/(24*60*60),
       MATCH(1,
             (A7332='2.1.trackMPD'!A:A)*
             (C7332='2.1.trackMPD'!D:D)*
             (D7332/10^6='2.1.trackMPD'!H:H)*
             (E7332='2.1.trackMPD'!F:F),
0))</f>
        <v>#N/A</v>
      </c>
    </row>
    <row r="7333" spans="1:9" x14ac:dyDescent="0.2">
      <c r="A7333" s="160" t="s">
        <v>31</v>
      </c>
      <c r="B7333" s="160" t="s">
        <v>1</v>
      </c>
      <c r="C7333" s="160">
        <f>_xlfn.XLOOKUP(B7333,'2.1.trackMPD'!$R$7:$R$29,'2.1.trackMPD'!$T$7:$T$29)</f>
        <v>3</v>
      </c>
      <c r="D7333" s="160">
        <v>100</v>
      </c>
      <c r="E7333" s="160" t="s">
        <v>6395</v>
      </c>
      <c r="F7333" s="160" t="s">
        <v>110</v>
      </c>
      <c r="G7333" s="160" t="s">
        <v>140</v>
      </c>
      <c r="H7333" s="160" t="s">
        <v>6393</v>
      </c>
      <c r="I7333" s="160" t="e" cm="1">
        <f t="array" ref="I7333">INDEX('2.1.trackMPD'!L:L/(24*60*60),
       MATCH(1,
             (A7333='2.1.trackMPD'!A:A)*
             (C7333='2.1.trackMPD'!D:D)*
             (D7333/10^6='2.1.trackMPD'!H:H)*
             (E7333='2.1.trackMPD'!F:F),
0))</f>
        <v>#N/A</v>
      </c>
    </row>
    <row r="7334" spans="1:9" x14ac:dyDescent="0.2">
      <c r="A7334" s="160" t="s">
        <v>31</v>
      </c>
      <c r="B7334" s="160" t="s">
        <v>13</v>
      </c>
      <c r="C7334" s="160">
        <f>_xlfn.XLOOKUP(B7334,'2.1.trackMPD'!$R$7:$R$29,'2.1.trackMPD'!$T$7:$T$29)</f>
        <v>6</v>
      </c>
      <c r="D7334" s="160">
        <v>1</v>
      </c>
      <c r="E7334" s="160" t="s">
        <v>6390</v>
      </c>
      <c r="F7334" s="160" t="s">
        <v>110</v>
      </c>
      <c r="G7334" s="160" t="s">
        <v>124</v>
      </c>
      <c r="H7334" s="160" t="s">
        <v>6392</v>
      </c>
      <c r="I7334" s="160" cm="1">
        <f t="array" ref="I7334">INDEX('2.1.trackMPD'!I:I/(24*60*60),
       MATCH(1,
             (A7334='2.1.trackMPD'!A:A)*
             (C7334='2.1.trackMPD'!D:D)*
             (D7334/10^6='2.1.trackMPD'!H:H)*
             (E7334='2.1.trackMPD'!F:F),
0))</f>
        <v>6.8072036756424536E-7</v>
      </c>
    </row>
    <row r="7335" spans="1:9" x14ac:dyDescent="0.2">
      <c r="A7335" s="160" t="s">
        <v>31</v>
      </c>
      <c r="B7335" s="160" t="s">
        <v>13</v>
      </c>
      <c r="C7335" s="160">
        <f>_xlfn.XLOOKUP(B7335,'2.1.trackMPD'!$R$7:$R$29,'2.1.trackMPD'!$T$7:$T$29)</f>
        <v>6</v>
      </c>
      <c r="D7335" s="160">
        <v>1</v>
      </c>
      <c r="E7335" s="160" t="s">
        <v>6390</v>
      </c>
      <c r="F7335" s="160" t="s">
        <v>110</v>
      </c>
      <c r="G7335" s="160" t="s">
        <v>140</v>
      </c>
      <c r="H7335" s="160" t="s">
        <v>6392</v>
      </c>
      <c r="I7335" s="160" cm="1">
        <f t="array" ref="I7335">INDEX('2.1.trackMPD'!J:J/(24*60*60),
       MATCH(1,
             (A7335='2.1.trackMPD'!A:A)*
             (C7335='2.1.trackMPD'!D:D)*
             (D7335/10^6='2.1.trackMPD'!H:H)*
             (E7335='2.1.trackMPD'!F:F),
0))</f>
        <v>1.1469140096070995E-5</v>
      </c>
    </row>
    <row r="7336" spans="1:9" x14ac:dyDescent="0.2">
      <c r="A7336" s="160" t="s">
        <v>31</v>
      </c>
      <c r="B7336" s="160" t="s">
        <v>13</v>
      </c>
      <c r="C7336" s="160">
        <f>_xlfn.XLOOKUP(B7336,'2.1.trackMPD'!$R$7:$R$29,'2.1.trackMPD'!$T$7:$T$29)</f>
        <v>6</v>
      </c>
      <c r="D7336" s="160">
        <v>1</v>
      </c>
      <c r="E7336" s="160" t="s">
        <v>6390</v>
      </c>
      <c r="F7336" s="160" t="s">
        <v>110</v>
      </c>
      <c r="G7336" s="160" t="s">
        <v>124</v>
      </c>
      <c r="H7336" s="160" t="s">
        <v>6393</v>
      </c>
      <c r="I7336" s="160" cm="1">
        <f t="array" ref="I7336">INDEX('2.1.trackMPD'!K:K/(24*60*60),
       MATCH(1,
             (A7336='2.1.trackMPD'!A:A)*
             (C7336='2.1.trackMPD'!D:D)*
             (D7336/10^6='2.1.trackMPD'!H:H)*
             (E7336='2.1.trackMPD'!F:F),
0))</f>
        <v>0</v>
      </c>
    </row>
    <row r="7337" spans="1:9" x14ac:dyDescent="0.2">
      <c r="A7337" s="160" t="s">
        <v>31</v>
      </c>
      <c r="B7337" s="160" t="s">
        <v>13</v>
      </c>
      <c r="C7337" s="160">
        <f>_xlfn.XLOOKUP(B7337,'2.1.trackMPD'!$R$7:$R$29,'2.1.trackMPD'!$T$7:$T$29)</f>
        <v>6</v>
      </c>
      <c r="D7337" s="160">
        <v>1</v>
      </c>
      <c r="E7337" s="160" t="s">
        <v>6390</v>
      </c>
      <c r="F7337" s="160" t="s">
        <v>110</v>
      </c>
      <c r="G7337" s="160" t="s">
        <v>140</v>
      </c>
      <c r="H7337" s="160" t="s">
        <v>6393</v>
      </c>
      <c r="I7337" s="160" cm="1">
        <f t="array" ref="I7337">INDEX('2.1.trackMPD'!L:L/(24*60*60),
       MATCH(1,
             (A7337='2.1.trackMPD'!A:A)*
             (C7337='2.1.trackMPD'!D:D)*
             (D7337/10^6='2.1.trackMPD'!H:H)*
             (E7337='2.1.trackMPD'!F:F),
0))</f>
        <v>0</v>
      </c>
    </row>
    <row r="7338" spans="1:9" x14ac:dyDescent="0.2">
      <c r="A7338" s="160" t="s">
        <v>31</v>
      </c>
      <c r="B7338" s="160" t="s">
        <v>13</v>
      </c>
      <c r="C7338" s="160">
        <f>_xlfn.XLOOKUP(B7338,'2.1.trackMPD'!$R$7:$R$29,'2.1.trackMPD'!$T$7:$T$29)</f>
        <v>6</v>
      </c>
      <c r="D7338" s="160">
        <v>10</v>
      </c>
      <c r="E7338" s="160" t="s">
        <v>6390</v>
      </c>
      <c r="F7338" s="160" t="s">
        <v>110</v>
      </c>
      <c r="G7338" s="160" t="s">
        <v>124</v>
      </c>
      <c r="H7338" s="160" t="s">
        <v>6392</v>
      </c>
      <c r="I7338" s="160" cm="1">
        <f t="array" ref="I7338">INDEX('2.1.trackMPD'!I:I/(24*60*60),
       MATCH(1,
             (A7338='2.1.trackMPD'!A:A)*
             (C7338='2.1.trackMPD'!D:D)*
             (D7338/10^6='2.1.trackMPD'!H:H)*
             (E7338='2.1.trackMPD'!F:F),
0))</f>
        <v>7.2266564630701385E-6</v>
      </c>
    </row>
    <row r="7339" spans="1:9" x14ac:dyDescent="0.2">
      <c r="A7339" s="160" t="s">
        <v>31</v>
      </c>
      <c r="B7339" s="160" t="s">
        <v>13</v>
      </c>
      <c r="C7339" s="160">
        <f>_xlfn.XLOOKUP(B7339,'2.1.trackMPD'!$R$7:$R$29,'2.1.trackMPD'!$T$7:$T$29)</f>
        <v>6</v>
      </c>
      <c r="D7339" s="160">
        <v>10</v>
      </c>
      <c r="E7339" s="160" t="s">
        <v>6390</v>
      </c>
      <c r="F7339" s="160" t="s">
        <v>110</v>
      </c>
      <c r="G7339" s="160" t="s">
        <v>140</v>
      </c>
      <c r="H7339" s="160" t="s">
        <v>6392</v>
      </c>
      <c r="I7339" s="160" cm="1">
        <f t="array" ref="I7339">INDEX('2.1.trackMPD'!J:J/(24*60*60),
       MATCH(1,
             (A7339='2.1.trackMPD'!A:A)*
             (C7339='2.1.trackMPD'!D:D)*
             (D7339/10^6='2.1.trackMPD'!H:H)*
             (E7339='2.1.trackMPD'!F:F),
0))</f>
        <v>1.7965662506634837E-5</v>
      </c>
    </row>
    <row r="7340" spans="1:9" x14ac:dyDescent="0.2">
      <c r="A7340" s="160" t="s">
        <v>31</v>
      </c>
      <c r="B7340" s="160" t="s">
        <v>13</v>
      </c>
      <c r="C7340" s="160">
        <f>_xlfn.XLOOKUP(B7340,'2.1.trackMPD'!$R$7:$R$29,'2.1.trackMPD'!$T$7:$T$29)</f>
        <v>6</v>
      </c>
      <c r="D7340" s="160">
        <v>10</v>
      </c>
      <c r="E7340" s="160" t="s">
        <v>6390</v>
      </c>
      <c r="F7340" s="160" t="s">
        <v>110</v>
      </c>
      <c r="G7340" s="160" t="s">
        <v>124</v>
      </c>
      <c r="H7340" s="160" t="s">
        <v>6393</v>
      </c>
      <c r="I7340" s="160" cm="1">
        <f t="array" ref="I7340">INDEX('2.1.trackMPD'!K:K/(24*60*60),
       MATCH(1,
             (A7340='2.1.trackMPD'!A:A)*
             (C7340='2.1.trackMPD'!D:D)*
             (D7340/10^6='2.1.trackMPD'!H:H)*
             (E7340='2.1.trackMPD'!F:F),
0))</f>
        <v>0</v>
      </c>
    </row>
    <row r="7341" spans="1:9" x14ac:dyDescent="0.2">
      <c r="A7341" s="160" t="s">
        <v>31</v>
      </c>
      <c r="B7341" s="160" t="s">
        <v>13</v>
      </c>
      <c r="C7341" s="160">
        <f>_xlfn.XLOOKUP(B7341,'2.1.trackMPD'!$R$7:$R$29,'2.1.trackMPD'!$T$7:$T$29)</f>
        <v>6</v>
      </c>
      <c r="D7341" s="160">
        <v>10</v>
      </c>
      <c r="E7341" s="160" t="s">
        <v>6390</v>
      </c>
      <c r="F7341" s="160" t="s">
        <v>110</v>
      </c>
      <c r="G7341" s="160" t="s">
        <v>140</v>
      </c>
      <c r="H7341" s="160" t="s">
        <v>6393</v>
      </c>
      <c r="I7341" s="160" cm="1">
        <f t="array" ref="I7341">INDEX('2.1.trackMPD'!L:L/(24*60*60),
       MATCH(1,
             (A7341='2.1.trackMPD'!A:A)*
             (C7341='2.1.trackMPD'!D:D)*
             (D7341/10^6='2.1.trackMPD'!H:H)*
             (E7341='2.1.trackMPD'!F:F),
0))</f>
        <v>0</v>
      </c>
    </row>
    <row r="7342" spans="1:9" x14ac:dyDescent="0.2">
      <c r="A7342" s="160" t="s">
        <v>31</v>
      </c>
      <c r="B7342" s="160" t="s">
        <v>13</v>
      </c>
      <c r="C7342" s="160">
        <f>_xlfn.XLOOKUP(B7342,'2.1.trackMPD'!$R$7:$R$29,'2.1.trackMPD'!$T$7:$T$29)</f>
        <v>6</v>
      </c>
      <c r="D7342" s="160">
        <v>100</v>
      </c>
      <c r="E7342" s="160" t="s">
        <v>6390</v>
      </c>
      <c r="F7342" s="160" t="s">
        <v>110</v>
      </c>
      <c r="G7342" s="160" t="s">
        <v>124</v>
      </c>
      <c r="H7342" s="160" t="s">
        <v>6392</v>
      </c>
      <c r="I7342" s="160" cm="1">
        <f t="array" ref="I7342">INDEX('2.1.trackMPD'!I:I/(24*60*60),
       MATCH(1,
             (A7342='2.1.trackMPD'!A:A)*
             (C7342='2.1.trackMPD'!D:D)*
             (D7342/10^6='2.1.trackMPD'!H:H)*
             (E7342='2.1.trackMPD'!F:F),
0))</f>
        <v>1.9312976733627315E-3</v>
      </c>
    </row>
    <row r="7343" spans="1:9" x14ac:dyDescent="0.2">
      <c r="A7343" s="160" t="s">
        <v>31</v>
      </c>
      <c r="B7343" s="160" t="s">
        <v>13</v>
      </c>
      <c r="C7343" s="160">
        <f>_xlfn.XLOOKUP(B7343,'2.1.trackMPD'!$R$7:$R$29,'2.1.trackMPD'!$T$7:$T$29)</f>
        <v>6</v>
      </c>
      <c r="D7343" s="160">
        <v>100</v>
      </c>
      <c r="E7343" s="160" t="s">
        <v>6390</v>
      </c>
      <c r="F7343" s="160" t="s">
        <v>110</v>
      </c>
      <c r="G7343" s="160" t="s">
        <v>140</v>
      </c>
      <c r="H7343" s="160" t="s">
        <v>6392</v>
      </c>
      <c r="I7343" s="160" cm="1">
        <f t="array" ref="I7343">INDEX('2.1.trackMPD'!J:J/(24*60*60),
       MATCH(1,
             (A7343='2.1.trackMPD'!A:A)*
             (C7343='2.1.trackMPD'!D:D)*
             (D7343/10^6='2.1.trackMPD'!H:H)*
             (E7343='2.1.trackMPD'!F:F),
0))</f>
        <v>1.6203523589320137E-3</v>
      </c>
    </row>
    <row r="7344" spans="1:9" x14ac:dyDescent="0.2">
      <c r="A7344" s="160" t="s">
        <v>31</v>
      </c>
      <c r="B7344" s="160" t="s">
        <v>13</v>
      </c>
      <c r="C7344" s="160">
        <f>_xlfn.XLOOKUP(B7344,'2.1.trackMPD'!$R$7:$R$29,'2.1.trackMPD'!$T$7:$T$29)</f>
        <v>6</v>
      </c>
      <c r="D7344" s="160">
        <v>100</v>
      </c>
      <c r="E7344" s="160" t="s">
        <v>6390</v>
      </c>
      <c r="F7344" s="160" t="s">
        <v>110</v>
      </c>
      <c r="G7344" s="160" t="s">
        <v>124</v>
      </c>
      <c r="H7344" s="160" t="s">
        <v>6393</v>
      </c>
      <c r="I7344" s="160" cm="1">
        <f t="array" ref="I7344">INDEX('2.1.trackMPD'!K:K/(24*60*60),
       MATCH(1,
             (A7344='2.1.trackMPD'!A:A)*
             (C7344='2.1.trackMPD'!D:D)*
             (D7344/10^6='2.1.trackMPD'!H:H)*
             (E7344='2.1.trackMPD'!F:F),
0))</f>
        <v>0</v>
      </c>
    </row>
    <row r="7345" spans="1:9" x14ac:dyDescent="0.2">
      <c r="A7345" s="160" t="s">
        <v>31</v>
      </c>
      <c r="B7345" s="160" t="s">
        <v>13</v>
      </c>
      <c r="C7345" s="160">
        <f>_xlfn.XLOOKUP(B7345,'2.1.trackMPD'!$R$7:$R$29,'2.1.trackMPD'!$T$7:$T$29)</f>
        <v>6</v>
      </c>
      <c r="D7345" s="160">
        <v>100</v>
      </c>
      <c r="E7345" s="160" t="s">
        <v>6390</v>
      </c>
      <c r="F7345" s="160" t="s">
        <v>110</v>
      </c>
      <c r="G7345" s="160" t="s">
        <v>140</v>
      </c>
      <c r="H7345" s="160" t="s">
        <v>6393</v>
      </c>
      <c r="I7345" s="160" cm="1">
        <f t="array" ref="I7345">INDEX('2.1.trackMPD'!L:L/(24*60*60),
       MATCH(1,
             (A7345='2.1.trackMPD'!A:A)*
             (C7345='2.1.trackMPD'!D:D)*
             (D7345/10^6='2.1.trackMPD'!H:H)*
             (E7345='2.1.trackMPD'!F:F),
0))</f>
        <v>0</v>
      </c>
    </row>
    <row r="7346" spans="1:9" x14ac:dyDescent="0.2">
      <c r="A7346" s="160" t="s">
        <v>31</v>
      </c>
      <c r="B7346" s="160" t="s">
        <v>13</v>
      </c>
      <c r="C7346" s="160">
        <f>_xlfn.XLOOKUP(B7346,'2.1.trackMPD'!$R$7:$R$29,'2.1.trackMPD'!$T$7:$T$29)</f>
        <v>6</v>
      </c>
      <c r="D7346" s="160">
        <v>1000</v>
      </c>
      <c r="E7346" s="160" t="s">
        <v>6390</v>
      </c>
      <c r="F7346" s="160" t="s">
        <v>110</v>
      </c>
      <c r="G7346" s="160" t="s">
        <v>124</v>
      </c>
      <c r="H7346" s="160" t="s">
        <v>6392</v>
      </c>
      <c r="I7346" s="160" cm="1">
        <f t="array" ref="I7346">INDEX('2.1.trackMPD'!I:I/(24*60*60),
       MATCH(1,
             (A7346='2.1.trackMPD'!A:A)*
             (C7346='2.1.trackMPD'!D:D)*
             (D7346/10^6='2.1.trackMPD'!H:H)*
             (E7346='2.1.trackMPD'!F:F),
0))</f>
        <v>6.9993894557237618E-2</v>
      </c>
    </row>
    <row r="7347" spans="1:9" x14ac:dyDescent="0.2">
      <c r="A7347" s="160" t="s">
        <v>31</v>
      </c>
      <c r="B7347" s="160" t="s">
        <v>13</v>
      </c>
      <c r="C7347" s="160">
        <f>_xlfn.XLOOKUP(B7347,'2.1.trackMPD'!$R$7:$R$29,'2.1.trackMPD'!$T$7:$T$29)</f>
        <v>6</v>
      </c>
      <c r="D7347" s="160">
        <v>1000</v>
      </c>
      <c r="E7347" s="160" t="s">
        <v>6390</v>
      </c>
      <c r="F7347" s="160" t="s">
        <v>110</v>
      </c>
      <c r="G7347" s="160" t="s">
        <v>140</v>
      </c>
      <c r="H7347" s="160" t="s">
        <v>6392</v>
      </c>
      <c r="I7347" s="160" cm="1">
        <f t="array" ref="I7347">INDEX('2.1.trackMPD'!J:J/(24*60*60),
       MATCH(1,
             (A7347='2.1.trackMPD'!A:A)*
             (C7347='2.1.trackMPD'!D:D)*
             (D7347/10^6='2.1.trackMPD'!H:H)*
             (E7347='2.1.trackMPD'!F:F),
0))</f>
        <v>5.9225591548120141E-2</v>
      </c>
    </row>
    <row r="7348" spans="1:9" x14ac:dyDescent="0.2">
      <c r="A7348" s="160" t="s">
        <v>31</v>
      </c>
      <c r="B7348" s="160" t="s">
        <v>13</v>
      </c>
      <c r="C7348" s="160">
        <f>_xlfn.XLOOKUP(B7348,'2.1.trackMPD'!$R$7:$R$29,'2.1.trackMPD'!$T$7:$T$29)</f>
        <v>6</v>
      </c>
      <c r="D7348" s="160">
        <v>1000</v>
      </c>
      <c r="E7348" s="160" t="s">
        <v>6390</v>
      </c>
      <c r="F7348" s="160" t="s">
        <v>110</v>
      </c>
      <c r="G7348" s="160" t="s">
        <v>124</v>
      </c>
      <c r="H7348" s="160" t="s">
        <v>6393</v>
      </c>
      <c r="I7348" s="160" cm="1">
        <f t="array" ref="I7348">INDEX('2.1.trackMPD'!K:K/(24*60*60),
       MATCH(1,
             (A7348='2.1.trackMPD'!A:A)*
             (C7348='2.1.trackMPD'!D:D)*
             (D7348/10^6='2.1.trackMPD'!H:H)*
             (E7348='2.1.trackMPD'!F:F),
0))</f>
        <v>0</v>
      </c>
    </row>
    <row r="7349" spans="1:9" x14ac:dyDescent="0.2">
      <c r="A7349" s="160" t="s">
        <v>31</v>
      </c>
      <c r="B7349" s="160" t="s">
        <v>13</v>
      </c>
      <c r="C7349" s="160">
        <f>_xlfn.XLOOKUP(B7349,'2.1.trackMPD'!$R$7:$R$29,'2.1.trackMPD'!$T$7:$T$29)</f>
        <v>6</v>
      </c>
      <c r="D7349" s="160">
        <v>1000</v>
      </c>
      <c r="E7349" s="160" t="s">
        <v>6390</v>
      </c>
      <c r="F7349" s="160" t="s">
        <v>110</v>
      </c>
      <c r="G7349" s="160" t="s">
        <v>140</v>
      </c>
      <c r="H7349" s="160" t="s">
        <v>6393</v>
      </c>
      <c r="I7349" s="160" cm="1">
        <f t="array" ref="I7349">INDEX('2.1.trackMPD'!L:L/(24*60*60),
       MATCH(1,
             (A7349='2.1.trackMPD'!A:A)*
             (C7349='2.1.trackMPD'!D:D)*
             (D7349/10^6='2.1.trackMPD'!H:H)*
             (E7349='2.1.trackMPD'!F:F),
0))</f>
        <v>0</v>
      </c>
    </row>
    <row r="7350" spans="1:9" x14ac:dyDescent="0.2">
      <c r="A7350" s="160" t="s">
        <v>31</v>
      </c>
      <c r="B7350" s="160" t="s">
        <v>13</v>
      </c>
      <c r="C7350" s="160">
        <f>_xlfn.XLOOKUP(B7350,'2.1.trackMPD'!$R$7:$R$29,'2.1.trackMPD'!$T$7:$T$29)</f>
        <v>6</v>
      </c>
      <c r="D7350" s="160">
        <v>5000</v>
      </c>
      <c r="E7350" s="160" t="s">
        <v>6390</v>
      </c>
      <c r="F7350" s="160" t="s">
        <v>110</v>
      </c>
      <c r="G7350" s="160" t="s">
        <v>124</v>
      </c>
      <c r="H7350" s="160" t="s">
        <v>6392</v>
      </c>
      <c r="I7350" s="160" cm="1">
        <f t="array" ref="I7350">INDEX('2.1.trackMPD'!I:I/(24*60*60),
       MATCH(1,
             (A7350='2.1.trackMPD'!A:A)*
             (C7350='2.1.trackMPD'!D:D)*
             (D7350/10^6='2.1.trackMPD'!H:H)*
             (E7350='2.1.trackMPD'!F:F),
0))</f>
        <v>0.27519557172367476</v>
      </c>
    </row>
    <row r="7351" spans="1:9" x14ac:dyDescent="0.2">
      <c r="A7351" s="160" t="s">
        <v>31</v>
      </c>
      <c r="B7351" s="160" t="s">
        <v>13</v>
      </c>
      <c r="C7351" s="160">
        <f>_xlfn.XLOOKUP(B7351,'2.1.trackMPD'!$R$7:$R$29,'2.1.trackMPD'!$T$7:$T$29)</f>
        <v>6</v>
      </c>
      <c r="D7351" s="160">
        <v>5000</v>
      </c>
      <c r="E7351" s="160" t="s">
        <v>6390</v>
      </c>
      <c r="F7351" s="160" t="s">
        <v>110</v>
      </c>
      <c r="G7351" s="160" t="s">
        <v>140</v>
      </c>
      <c r="H7351" s="160" t="s">
        <v>6392</v>
      </c>
      <c r="I7351" s="160" cm="1">
        <f t="array" ref="I7351">INDEX('2.1.trackMPD'!J:J/(24*60*60),
       MATCH(1,
             (A7351='2.1.trackMPD'!A:A)*
             (C7351='2.1.trackMPD'!D:D)*
             (D7351/10^6='2.1.trackMPD'!H:H)*
             (E7351='2.1.trackMPD'!F:F),
0))</f>
        <v>0.23285742882208679</v>
      </c>
    </row>
    <row r="7352" spans="1:9" x14ac:dyDescent="0.2">
      <c r="A7352" s="160" t="s">
        <v>31</v>
      </c>
      <c r="B7352" s="160" t="s">
        <v>13</v>
      </c>
      <c r="C7352" s="160">
        <f>_xlfn.XLOOKUP(B7352,'2.1.trackMPD'!$R$7:$R$29,'2.1.trackMPD'!$T$7:$T$29)</f>
        <v>6</v>
      </c>
      <c r="D7352" s="160">
        <v>5000</v>
      </c>
      <c r="E7352" s="160" t="s">
        <v>6390</v>
      </c>
      <c r="F7352" s="160" t="s">
        <v>110</v>
      </c>
      <c r="G7352" s="160" t="s">
        <v>124</v>
      </c>
      <c r="H7352" s="160" t="s">
        <v>6393</v>
      </c>
      <c r="I7352" s="160" cm="1">
        <f t="array" ref="I7352">INDEX('2.1.trackMPD'!K:K/(24*60*60),
       MATCH(1,
             (A7352='2.1.trackMPD'!A:A)*
             (C7352='2.1.trackMPD'!D:D)*
             (D7352/10^6='2.1.trackMPD'!H:H)*
             (E7352='2.1.trackMPD'!F:F),
0))</f>
        <v>0</v>
      </c>
    </row>
    <row r="7353" spans="1:9" x14ac:dyDescent="0.2">
      <c r="A7353" s="160" t="s">
        <v>31</v>
      </c>
      <c r="B7353" s="160" t="s">
        <v>13</v>
      </c>
      <c r="C7353" s="160">
        <f>_xlfn.XLOOKUP(B7353,'2.1.trackMPD'!$R$7:$R$29,'2.1.trackMPD'!$T$7:$T$29)</f>
        <v>6</v>
      </c>
      <c r="D7353" s="160">
        <v>5000</v>
      </c>
      <c r="E7353" s="160" t="s">
        <v>6390</v>
      </c>
      <c r="F7353" s="160" t="s">
        <v>110</v>
      </c>
      <c r="G7353" s="160" t="s">
        <v>140</v>
      </c>
      <c r="H7353" s="160" t="s">
        <v>6393</v>
      </c>
      <c r="I7353" s="160" cm="1">
        <f t="array" ref="I7353">INDEX('2.1.trackMPD'!L:L/(24*60*60),
       MATCH(1,
             (A7353='2.1.trackMPD'!A:A)*
             (C7353='2.1.trackMPD'!D:D)*
             (D7353/10^6='2.1.trackMPD'!H:H)*
             (E7353='2.1.trackMPD'!F:F),
0))</f>
        <v>0</v>
      </c>
    </row>
    <row r="7354" spans="1:9" x14ac:dyDescent="0.2">
      <c r="A7354" s="160" t="s">
        <v>31</v>
      </c>
      <c r="B7354" s="160" t="s">
        <v>13</v>
      </c>
      <c r="C7354" s="160">
        <f>_xlfn.XLOOKUP(B7354,'2.1.trackMPD'!$R$7:$R$29,'2.1.trackMPD'!$T$7:$T$29)</f>
        <v>6</v>
      </c>
      <c r="D7354" s="160">
        <v>1</v>
      </c>
      <c r="E7354" s="160" t="s">
        <v>6394</v>
      </c>
      <c r="F7354" s="160" t="s">
        <v>110</v>
      </c>
      <c r="G7354" s="160" t="s">
        <v>124</v>
      </c>
      <c r="H7354" s="160" t="s">
        <v>6392</v>
      </c>
      <c r="I7354" s="160" cm="1">
        <f t="array" ref="I7354">INDEX('2.1.trackMPD'!I:I/(24*60*60),
       MATCH(1,
             (A7354='2.1.trackMPD'!A:A)*
             (C7354='2.1.trackMPD'!D:D)*
             (D7354/10^6='2.1.trackMPD'!H:H)*
             (E7354='2.1.trackMPD'!F:F),
0))</f>
        <v>1.0085428039043611E-6</v>
      </c>
    </row>
    <row r="7355" spans="1:9" x14ac:dyDescent="0.2">
      <c r="A7355" s="160" t="s">
        <v>31</v>
      </c>
      <c r="B7355" s="160" t="s">
        <v>13</v>
      </c>
      <c r="C7355" s="160">
        <f>_xlfn.XLOOKUP(B7355,'2.1.trackMPD'!$R$7:$R$29,'2.1.trackMPD'!$T$7:$T$29)</f>
        <v>6</v>
      </c>
      <c r="D7355" s="160">
        <v>1</v>
      </c>
      <c r="E7355" s="160" t="s">
        <v>6394</v>
      </c>
      <c r="F7355" s="160" t="s">
        <v>110</v>
      </c>
      <c r="G7355" s="160" t="s">
        <v>140</v>
      </c>
      <c r="H7355" s="160" t="s">
        <v>6392</v>
      </c>
      <c r="I7355" s="160" cm="1">
        <f t="array" ref="I7355">INDEX('2.1.trackMPD'!J:J/(24*60*60),
       MATCH(1,
             (A7355='2.1.trackMPD'!A:A)*
             (C7355='2.1.trackMPD'!D:D)*
             (D7355/10^6='2.1.trackMPD'!H:H)*
             (E7355='2.1.trackMPD'!F:F),
0))</f>
        <v>1.1640735781882755E-5</v>
      </c>
    </row>
    <row r="7356" spans="1:9" x14ac:dyDescent="0.2">
      <c r="A7356" s="160" t="s">
        <v>31</v>
      </c>
      <c r="B7356" s="160" t="s">
        <v>13</v>
      </c>
      <c r="C7356" s="160">
        <f>_xlfn.XLOOKUP(B7356,'2.1.trackMPD'!$R$7:$R$29,'2.1.trackMPD'!$T$7:$T$29)</f>
        <v>6</v>
      </c>
      <c r="D7356" s="160">
        <v>1</v>
      </c>
      <c r="E7356" s="160" t="s">
        <v>6394</v>
      </c>
      <c r="F7356" s="160" t="s">
        <v>110</v>
      </c>
      <c r="G7356" s="160" t="s">
        <v>124</v>
      </c>
      <c r="H7356" s="160" t="s">
        <v>6393</v>
      </c>
      <c r="I7356" s="160" cm="1">
        <f t="array" ref="I7356">INDEX('2.1.trackMPD'!K:K/(24*60*60),
       MATCH(1,
             (A7356='2.1.trackMPD'!A:A)*
             (C7356='2.1.trackMPD'!D:D)*
             (D7356/10^6='2.1.trackMPD'!H:H)*
             (E7356='2.1.trackMPD'!F:F),
0))</f>
        <v>0</v>
      </c>
    </row>
    <row r="7357" spans="1:9" x14ac:dyDescent="0.2">
      <c r="A7357" s="160" t="s">
        <v>31</v>
      </c>
      <c r="B7357" s="160" t="s">
        <v>13</v>
      </c>
      <c r="C7357" s="160">
        <f>_xlfn.XLOOKUP(B7357,'2.1.trackMPD'!$R$7:$R$29,'2.1.trackMPD'!$T$7:$T$29)</f>
        <v>6</v>
      </c>
      <c r="D7357" s="160">
        <v>1</v>
      </c>
      <c r="E7357" s="160" t="s">
        <v>6394</v>
      </c>
      <c r="F7357" s="160" t="s">
        <v>110</v>
      </c>
      <c r="G7357" s="160" t="s">
        <v>140</v>
      </c>
      <c r="H7357" s="160" t="s">
        <v>6393</v>
      </c>
      <c r="I7357" s="160" cm="1">
        <f t="array" ref="I7357">INDEX('2.1.trackMPD'!L:L/(24*60*60),
       MATCH(1,
             (A7357='2.1.trackMPD'!A:A)*
             (C7357='2.1.trackMPD'!D:D)*
             (D7357/10^6='2.1.trackMPD'!H:H)*
             (E7357='2.1.trackMPD'!F:F),
0))</f>
        <v>0</v>
      </c>
    </row>
    <row r="7358" spans="1:9" x14ac:dyDescent="0.2">
      <c r="A7358" s="160" t="s">
        <v>31</v>
      </c>
      <c r="B7358" s="160" t="s">
        <v>13</v>
      </c>
      <c r="C7358" s="160">
        <f>_xlfn.XLOOKUP(B7358,'2.1.trackMPD'!$R$7:$R$29,'2.1.trackMPD'!$T$7:$T$29)</f>
        <v>6</v>
      </c>
      <c r="D7358" s="160">
        <v>10</v>
      </c>
      <c r="E7358" s="160" t="s">
        <v>6394</v>
      </c>
      <c r="F7358" s="160" t="s">
        <v>110</v>
      </c>
      <c r="G7358" s="160" t="s">
        <v>124</v>
      </c>
      <c r="H7358" s="160" t="s">
        <v>6392</v>
      </c>
      <c r="I7358" s="160" cm="1">
        <f t="array" ref="I7358">INDEX('2.1.trackMPD'!I:I/(24*60*60),
       MATCH(1,
             (A7358='2.1.trackMPD'!A:A)*
             (C7358='2.1.trackMPD'!D:D)*
             (D7358/10^6='2.1.trackMPD'!H:H)*
             (E7358='2.1.trackMPD'!F:F),
0))</f>
        <v>7.1702036066546287E-5</v>
      </c>
    </row>
    <row r="7359" spans="1:9" x14ac:dyDescent="0.2">
      <c r="A7359" s="160" t="s">
        <v>31</v>
      </c>
      <c r="B7359" s="160" t="s">
        <v>13</v>
      </c>
      <c r="C7359" s="160">
        <f>_xlfn.XLOOKUP(B7359,'2.1.trackMPD'!$R$7:$R$29,'2.1.trackMPD'!$T$7:$T$29)</f>
        <v>6</v>
      </c>
      <c r="D7359" s="160">
        <v>10</v>
      </c>
      <c r="E7359" s="160" t="s">
        <v>6394</v>
      </c>
      <c r="F7359" s="160" t="s">
        <v>110</v>
      </c>
      <c r="G7359" s="160" t="s">
        <v>140</v>
      </c>
      <c r="H7359" s="160" t="s">
        <v>6392</v>
      </c>
      <c r="I7359" s="160" cm="1">
        <f t="array" ref="I7359">INDEX('2.1.trackMPD'!J:J/(24*60*60),
       MATCH(1,
             (A7359='2.1.trackMPD'!A:A)*
             (C7359='2.1.trackMPD'!D:D)*
             (D7359/10^6='2.1.trackMPD'!H:H)*
             (E7359='2.1.trackMPD'!F:F),
0))</f>
        <v>6.3489724292082055E-5</v>
      </c>
    </row>
    <row r="7360" spans="1:9" x14ac:dyDescent="0.2">
      <c r="A7360" s="160" t="s">
        <v>31</v>
      </c>
      <c r="B7360" s="160" t="s">
        <v>13</v>
      </c>
      <c r="C7360" s="160">
        <f>_xlfn.XLOOKUP(B7360,'2.1.trackMPD'!$R$7:$R$29,'2.1.trackMPD'!$T$7:$T$29)</f>
        <v>6</v>
      </c>
      <c r="D7360" s="160">
        <v>10</v>
      </c>
      <c r="E7360" s="160" t="s">
        <v>6394</v>
      </c>
      <c r="F7360" s="160" t="s">
        <v>110</v>
      </c>
      <c r="G7360" s="160" t="s">
        <v>124</v>
      </c>
      <c r="H7360" s="160" t="s">
        <v>6393</v>
      </c>
      <c r="I7360" s="160" cm="1">
        <f t="array" ref="I7360">INDEX('2.1.trackMPD'!K:K/(24*60*60),
       MATCH(1,
             (A7360='2.1.trackMPD'!A:A)*
             (C7360='2.1.trackMPD'!D:D)*
             (D7360/10^6='2.1.trackMPD'!H:H)*
             (E7360='2.1.trackMPD'!F:F),
0))</f>
        <v>0</v>
      </c>
    </row>
    <row r="7361" spans="1:9" x14ac:dyDescent="0.2">
      <c r="A7361" s="160" t="s">
        <v>31</v>
      </c>
      <c r="B7361" s="160" t="s">
        <v>13</v>
      </c>
      <c r="C7361" s="160">
        <f>_xlfn.XLOOKUP(B7361,'2.1.trackMPD'!$R$7:$R$29,'2.1.trackMPD'!$T$7:$T$29)</f>
        <v>6</v>
      </c>
      <c r="D7361" s="160">
        <v>10</v>
      </c>
      <c r="E7361" s="160" t="s">
        <v>6394</v>
      </c>
      <c r="F7361" s="160" t="s">
        <v>110</v>
      </c>
      <c r="G7361" s="160" t="s">
        <v>140</v>
      </c>
      <c r="H7361" s="160" t="s">
        <v>6393</v>
      </c>
      <c r="I7361" s="160" cm="1">
        <f t="array" ref="I7361">INDEX('2.1.trackMPD'!L:L/(24*60*60),
       MATCH(1,
             (A7361='2.1.trackMPD'!A:A)*
             (C7361='2.1.trackMPD'!D:D)*
             (D7361/10^6='2.1.trackMPD'!H:H)*
             (E7361='2.1.trackMPD'!F:F),
0))</f>
        <v>0</v>
      </c>
    </row>
    <row r="7362" spans="1:9" x14ac:dyDescent="0.2">
      <c r="A7362" s="160" t="s">
        <v>31</v>
      </c>
      <c r="B7362" s="160" t="s">
        <v>13</v>
      </c>
      <c r="C7362" s="160">
        <f>_xlfn.XLOOKUP(B7362,'2.1.trackMPD'!$R$7:$R$29,'2.1.trackMPD'!$T$7:$T$29)</f>
        <v>6</v>
      </c>
      <c r="D7362" s="160">
        <v>100</v>
      </c>
      <c r="E7362" s="160" t="s">
        <v>6394</v>
      </c>
      <c r="F7362" s="160" t="s">
        <v>110</v>
      </c>
      <c r="G7362" s="160" t="s">
        <v>124</v>
      </c>
      <c r="H7362" s="160" t="s">
        <v>6392</v>
      </c>
      <c r="I7362" s="160" cm="1">
        <f t="array" ref="I7362">INDEX('2.1.trackMPD'!I:I/(24*60*60),
       MATCH(1,
             (A7362='2.1.trackMPD'!A:A)*
             (C7362='2.1.trackMPD'!D:D)*
             (D7362/10^6='2.1.trackMPD'!H:H)*
             (E7362='2.1.trackMPD'!F:F),
0))</f>
        <v>5.6282487922013191E-3</v>
      </c>
    </row>
    <row r="7363" spans="1:9" x14ac:dyDescent="0.2">
      <c r="A7363" s="160" t="s">
        <v>31</v>
      </c>
      <c r="B7363" s="160" t="s">
        <v>13</v>
      </c>
      <c r="C7363" s="160">
        <f>_xlfn.XLOOKUP(B7363,'2.1.trackMPD'!$R$7:$R$29,'2.1.trackMPD'!$T$7:$T$29)</f>
        <v>6</v>
      </c>
      <c r="D7363" s="160">
        <v>100</v>
      </c>
      <c r="E7363" s="160" t="s">
        <v>6394</v>
      </c>
      <c r="F7363" s="160" t="s">
        <v>110</v>
      </c>
      <c r="G7363" s="160" t="s">
        <v>140</v>
      </c>
      <c r="H7363" s="160" t="s">
        <v>6392</v>
      </c>
      <c r="I7363" s="160" cm="1">
        <f t="array" ref="I7363">INDEX('2.1.trackMPD'!J:J/(24*60*60),
       MATCH(1,
             (A7363='2.1.trackMPD'!A:A)*
             (C7363='2.1.trackMPD'!D:D)*
             (D7363/10^6='2.1.trackMPD'!H:H)*
             (E7363='2.1.trackMPD'!F:F),
0))</f>
        <v>4.7630460889333797E-3</v>
      </c>
    </row>
    <row r="7364" spans="1:9" x14ac:dyDescent="0.2">
      <c r="A7364" s="160" t="s">
        <v>31</v>
      </c>
      <c r="B7364" s="160" t="s">
        <v>13</v>
      </c>
      <c r="C7364" s="160">
        <f>_xlfn.XLOOKUP(B7364,'2.1.trackMPD'!$R$7:$R$29,'2.1.trackMPD'!$T$7:$T$29)</f>
        <v>6</v>
      </c>
      <c r="D7364" s="160">
        <v>100</v>
      </c>
      <c r="E7364" s="160" t="s">
        <v>6394</v>
      </c>
      <c r="F7364" s="160" t="s">
        <v>110</v>
      </c>
      <c r="G7364" s="160" t="s">
        <v>124</v>
      </c>
      <c r="H7364" s="160" t="s">
        <v>6393</v>
      </c>
      <c r="I7364" s="160" cm="1">
        <f t="array" ref="I7364">INDEX('2.1.trackMPD'!K:K/(24*60*60),
       MATCH(1,
             (A7364='2.1.trackMPD'!A:A)*
             (C7364='2.1.trackMPD'!D:D)*
             (D7364/10^6='2.1.trackMPD'!H:H)*
             (E7364='2.1.trackMPD'!F:F),
0))</f>
        <v>0</v>
      </c>
    </row>
    <row r="7365" spans="1:9" x14ac:dyDescent="0.2">
      <c r="A7365" s="160" t="s">
        <v>31</v>
      </c>
      <c r="B7365" s="160" t="s">
        <v>13</v>
      </c>
      <c r="C7365" s="160">
        <f>_xlfn.XLOOKUP(B7365,'2.1.trackMPD'!$R$7:$R$29,'2.1.trackMPD'!$T$7:$T$29)</f>
        <v>6</v>
      </c>
      <c r="D7365" s="160">
        <v>100</v>
      </c>
      <c r="E7365" s="160" t="s">
        <v>6394</v>
      </c>
      <c r="F7365" s="160" t="s">
        <v>110</v>
      </c>
      <c r="G7365" s="160" t="s">
        <v>140</v>
      </c>
      <c r="H7365" s="160" t="s">
        <v>6393</v>
      </c>
      <c r="I7365" s="160" cm="1">
        <f t="array" ref="I7365">INDEX('2.1.trackMPD'!L:L/(24*60*60),
       MATCH(1,
             (A7365='2.1.trackMPD'!A:A)*
             (C7365='2.1.trackMPD'!D:D)*
             (D7365/10^6='2.1.trackMPD'!H:H)*
             (E7365='2.1.trackMPD'!F:F),
0))</f>
        <v>0</v>
      </c>
    </row>
    <row r="7366" spans="1:9" x14ac:dyDescent="0.2">
      <c r="A7366" s="160" t="s">
        <v>31</v>
      </c>
      <c r="B7366" s="160" t="s">
        <v>13</v>
      </c>
      <c r="C7366" s="160">
        <f>_xlfn.XLOOKUP(B7366,'2.1.trackMPD'!$R$7:$R$29,'2.1.trackMPD'!$T$7:$T$29)</f>
        <v>6</v>
      </c>
      <c r="D7366" s="160">
        <v>1000</v>
      </c>
      <c r="E7366" s="160" t="s">
        <v>6394</v>
      </c>
      <c r="F7366" s="160" t="s">
        <v>110</v>
      </c>
      <c r="G7366" s="160" t="s">
        <v>124</v>
      </c>
      <c r="H7366" s="160" t="s">
        <v>6392</v>
      </c>
      <c r="I7366" s="160" cm="1">
        <f t="array" ref="I7366">INDEX('2.1.trackMPD'!I:I/(24*60*60),
       MATCH(1,
             (A7366='2.1.trackMPD'!A:A)*
             (C7366='2.1.trackMPD'!D:D)*
             (D7366/10^6='2.1.trackMPD'!H:H)*
             (E7366='2.1.trackMPD'!F:F),
0))</f>
        <v>6.3166262761166214E-2</v>
      </c>
    </row>
    <row r="7367" spans="1:9" x14ac:dyDescent="0.2">
      <c r="A7367" s="160" t="s">
        <v>31</v>
      </c>
      <c r="B7367" s="160" t="s">
        <v>13</v>
      </c>
      <c r="C7367" s="160">
        <f>_xlfn.XLOOKUP(B7367,'2.1.trackMPD'!$R$7:$R$29,'2.1.trackMPD'!$T$7:$T$29)</f>
        <v>6</v>
      </c>
      <c r="D7367" s="160">
        <v>1000</v>
      </c>
      <c r="E7367" s="160" t="s">
        <v>6394</v>
      </c>
      <c r="F7367" s="160" t="s">
        <v>110</v>
      </c>
      <c r="G7367" s="160" t="s">
        <v>140</v>
      </c>
      <c r="H7367" s="160" t="s">
        <v>6392</v>
      </c>
      <c r="I7367" s="160" cm="1">
        <f t="array" ref="I7367">INDEX('2.1.trackMPD'!J:J/(24*60*60),
       MATCH(1,
             (A7367='2.1.trackMPD'!A:A)*
             (C7367='2.1.trackMPD'!D:D)*
             (D7367/10^6='2.1.trackMPD'!H:H)*
             (E7367='2.1.trackMPD'!F:F),
0))</f>
        <v>5.3448358383294439E-2</v>
      </c>
    </row>
    <row r="7368" spans="1:9" x14ac:dyDescent="0.2">
      <c r="A7368" s="160" t="s">
        <v>31</v>
      </c>
      <c r="B7368" s="160" t="s">
        <v>13</v>
      </c>
      <c r="C7368" s="160">
        <f>_xlfn.XLOOKUP(B7368,'2.1.trackMPD'!$R$7:$R$29,'2.1.trackMPD'!$T$7:$T$29)</f>
        <v>6</v>
      </c>
      <c r="D7368" s="160">
        <v>1000</v>
      </c>
      <c r="E7368" s="160" t="s">
        <v>6394</v>
      </c>
      <c r="F7368" s="160" t="s">
        <v>110</v>
      </c>
      <c r="G7368" s="160" t="s">
        <v>124</v>
      </c>
      <c r="H7368" s="160" t="s">
        <v>6393</v>
      </c>
      <c r="I7368" s="160" cm="1">
        <f t="array" ref="I7368">INDEX('2.1.trackMPD'!K:K/(24*60*60),
       MATCH(1,
             (A7368='2.1.trackMPD'!A:A)*
             (C7368='2.1.trackMPD'!D:D)*
             (D7368/10^6='2.1.trackMPD'!H:H)*
             (E7368='2.1.trackMPD'!F:F),
0))</f>
        <v>0</v>
      </c>
    </row>
    <row r="7369" spans="1:9" x14ac:dyDescent="0.2">
      <c r="A7369" s="160" t="s">
        <v>31</v>
      </c>
      <c r="B7369" s="160" t="s">
        <v>13</v>
      </c>
      <c r="C7369" s="160">
        <f>_xlfn.XLOOKUP(B7369,'2.1.trackMPD'!$R$7:$R$29,'2.1.trackMPD'!$T$7:$T$29)</f>
        <v>6</v>
      </c>
      <c r="D7369" s="160">
        <v>1000</v>
      </c>
      <c r="E7369" s="160" t="s">
        <v>6394</v>
      </c>
      <c r="F7369" s="160" t="s">
        <v>110</v>
      </c>
      <c r="G7369" s="160" t="s">
        <v>140</v>
      </c>
      <c r="H7369" s="160" t="s">
        <v>6393</v>
      </c>
      <c r="I7369" s="160" cm="1">
        <f t="array" ref="I7369">INDEX('2.1.trackMPD'!L:L/(24*60*60),
       MATCH(1,
             (A7369='2.1.trackMPD'!A:A)*
             (C7369='2.1.trackMPD'!D:D)*
             (D7369/10^6='2.1.trackMPD'!H:H)*
             (E7369='2.1.trackMPD'!F:F),
0))</f>
        <v>0</v>
      </c>
    </row>
    <row r="7370" spans="1:9" x14ac:dyDescent="0.2">
      <c r="A7370" s="160" t="s">
        <v>31</v>
      </c>
      <c r="B7370" s="160" t="s">
        <v>13</v>
      </c>
      <c r="C7370" s="160">
        <f>_xlfn.XLOOKUP(B7370,'2.1.trackMPD'!$R$7:$R$29,'2.1.trackMPD'!$T$7:$T$29)</f>
        <v>6</v>
      </c>
      <c r="D7370" s="160">
        <v>5000</v>
      </c>
      <c r="E7370" s="160" t="s">
        <v>6394</v>
      </c>
      <c r="F7370" s="160" t="s">
        <v>110</v>
      </c>
      <c r="G7370" s="160" t="s">
        <v>124</v>
      </c>
      <c r="H7370" s="160" t="s">
        <v>6392</v>
      </c>
      <c r="I7370" s="160" cm="1">
        <f t="array" ref="I7370">INDEX('2.1.trackMPD'!I:I/(24*60*60),
       MATCH(1,
             (A7370='2.1.trackMPD'!A:A)*
             (C7370='2.1.trackMPD'!D:D)*
             (D7370/10^6='2.1.trackMPD'!H:H)*
             (E7370='2.1.trackMPD'!F:F),
0))</f>
        <v>0.15280657097452663</v>
      </c>
    </row>
    <row r="7371" spans="1:9" x14ac:dyDescent="0.2">
      <c r="A7371" s="160" t="s">
        <v>31</v>
      </c>
      <c r="B7371" s="160" t="s">
        <v>13</v>
      </c>
      <c r="C7371" s="160">
        <f>_xlfn.XLOOKUP(B7371,'2.1.trackMPD'!$R$7:$R$29,'2.1.trackMPD'!$T$7:$T$29)</f>
        <v>6</v>
      </c>
      <c r="D7371" s="160">
        <v>5000</v>
      </c>
      <c r="E7371" s="160" t="s">
        <v>6394</v>
      </c>
      <c r="F7371" s="160" t="s">
        <v>110</v>
      </c>
      <c r="G7371" s="160" t="s">
        <v>140</v>
      </c>
      <c r="H7371" s="160" t="s">
        <v>6392</v>
      </c>
      <c r="I7371" s="160" cm="1">
        <f t="array" ref="I7371">INDEX('2.1.trackMPD'!J:J/(24*60*60),
       MATCH(1,
             (A7371='2.1.trackMPD'!A:A)*
             (C7371='2.1.trackMPD'!D:D)*
             (D7371/10^6='2.1.trackMPD'!H:H)*
             (E7371='2.1.trackMPD'!F:F),
0))</f>
        <v>0.1292978087854271</v>
      </c>
    </row>
    <row r="7372" spans="1:9" x14ac:dyDescent="0.2">
      <c r="A7372" s="160" t="s">
        <v>31</v>
      </c>
      <c r="B7372" s="160" t="s">
        <v>13</v>
      </c>
      <c r="C7372" s="160">
        <f>_xlfn.XLOOKUP(B7372,'2.1.trackMPD'!$R$7:$R$29,'2.1.trackMPD'!$T$7:$T$29)</f>
        <v>6</v>
      </c>
      <c r="D7372" s="160">
        <v>5000</v>
      </c>
      <c r="E7372" s="160" t="s">
        <v>6394</v>
      </c>
      <c r="F7372" s="160" t="s">
        <v>110</v>
      </c>
      <c r="G7372" s="160" t="s">
        <v>124</v>
      </c>
      <c r="H7372" s="160" t="s">
        <v>6393</v>
      </c>
      <c r="I7372" s="160" cm="1">
        <f t="array" ref="I7372">INDEX('2.1.trackMPD'!K:K/(24*60*60),
       MATCH(1,
             (A7372='2.1.trackMPD'!A:A)*
             (C7372='2.1.trackMPD'!D:D)*
             (D7372/10^6='2.1.trackMPD'!H:H)*
             (E7372='2.1.trackMPD'!F:F),
0))</f>
        <v>0</v>
      </c>
    </row>
    <row r="7373" spans="1:9" x14ac:dyDescent="0.2">
      <c r="A7373" s="160" t="s">
        <v>31</v>
      </c>
      <c r="B7373" s="160" t="s">
        <v>13</v>
      </c>
      <c r="C7373" s="160">
        <f>_xlfn.XLOOKUP(B7373,'2.1.trackMPD'!$R$7:$R$29,'2.1.trackMPD'!$T$7:$T$29)</f>
        <v>6</v>
      </c>
      <c r="D7373" s="160">
        <v>5000</v>
      </c>
      <c r="E7373" s="160" t="s">
        <v>6394</v>
      </c>
      <c r="F7373" s="160" t="s">
        <v>110</v>
      </c>
      <c r="G7373" s="160" t="s">
        <v>140</v>
      </c>
      <c r="H7373" s="160" t="s">
        <v>6393</v>
      </c>
      <c r="I7373" s="160" cm="1">
        <f t="array" ref="I7373">INDEX('2.1.trackMPD'!L:L/(24*60*60),
       MATCH(1,
             (A7373='2.1.trackMPD'!A:A)*
             (C7373='2.1.trackMPD'!D:D)*
             (D7373/10^6='2.1.trackMPD'!H:H)*
             (E7373='2.1.trackMPD'!F:F),
0))</f>
        <v>0</v>
      </c>
    </row>
    <row r="7374" spans="1:9" x14ac:dyDescent="0.2">
      <c r="A7374" s="160" t="s">
        <v>31</v>
      </c>
      <c r="B7374" s="160" t="s">
        <v>13</v>
      </c>
      <c r="C7374" s="160">
        <f>_xlfn.XLOOKUP(B7374,'2.1.trackMPD'!$R$7:$R$29,'2.1.trackMPD'!$T$7:$T$29)</f>
        <v>6</v>
      </c>
      <c r="D7374" s="160">
        <v>1</v>
      </c>
      <c r="E7374" s="160" t="s">
        <v>6395</v>
      </c>
      <c r="F7374" s="160" t="s">
        <v>110</v>
      </c>
      <c r="G7374" s="160" t="s">
        <v>124</v>
      </c>
      <c r="H7374" s="160" t="s">
        <v>6392</v>
      </c>
      <c r="I7374" s="160" t="e" cm="1">
        <f t="array" ref="I7374">INDEX('2.1.trackMPD'!I:I/(24*60*60),
       MATCH(1,
             (A7374='2.1.trackMPD'!A:A)*
             (C7374='2.1.trackMPD'!D:D)*
             (D7374/10^6='2.1.trackMPD'!H:H)*
             (E7374='2.1.trackMPD'!F:F),
0))</f>
        <v>#N/A</v>
      </c>
    </row>
    <row r="7375" spans="1:9" x14ac:dyDescent="0.2">
      <c r="A7375" s="160" t="s">
        <v>31</v>
      </c>
      <c r="B7375" s="160" t="s">
        <v>13</v>
      </c>
      <c r="C7375" s="160">
        <f>_xlfn.XLOOKUP(B7375,'2.1.trackMPD'!$R$7:$R$29,'2.1.trackMPD'!$T$7:$T$29)</f>
        <v>6</v>
      </c>
      <c r="D7375" s="160">
        <v>1</v>
      </c>
      <c r="E7375" s="160" t="s">
        <v>6395</v>
      </c>
      <c r="F7375" s="160" t="s">
        <v>110</v>
      </c>
      <c r="G7375" s="160" t="s">
        <v>140</v>
      </c>
      <c r="H7375" s="160" t="s">
        <v>6392</v>
      </c>
      <c r="I7375" s="160" t="e" cm="1">
        <f t="array" ref="I7375">INDEX('2.1.trackMPD'!J:J/(24*60*60),
       MATCH(1,
             (A7375='2.1.trackMPD'!A:A)*
             (C7375='2.1.trackMPD'!D:D)*
             (D7375/10^6='2.1.trackMPD'!H:H)*
             (E7375='2.1.trackMPD'!F:F),
0))</f>
        <v>#N/A</v>
      </c>
    </row>
    <row r="7376" spans="1:9" x14ac:dyDescent="0.2">
      <c r="A7376" s="160" t="s">
        <v>31</v>
      </c>
      <c r="B7376" s="160" t="s">
        <v>13</v>
      </c>
      <c r="C7376" s="160">
        <f>_xlfn.XLOOKUP(B7376,'2.1.trackMPD'!$R$7:$R$29,'2.1.trackMPD'!$T$7:$T$29)</f>
        <v>6</v>
      </c>
      <c r="D7376" s="160">
        <v>1</v>
      </c>
      <c r="E7376" s="160" t="s">
        <v>6395</v>
      </c>
      <c r="F7376" s="160" t="s">
        <v>110</v>
      </c>
      <c r="G7376" s="160" t="s">
        <v>124</v>
      </c>
      <c r="H7376" s="160" t="s">
        <v>6393</v>
      </c>
      <c r="I7376" s="160" t="e" cm="1">
        <f t="array" ref="I7376">INDEX('2.1.trackMPD'!K:K/(24*60*60),
       MATCH(1,
             (A7376='2.1.trackMPD'!A:A)*
             (C7376='2.1.trackMPD'!D:D)*
             (D7376/10^6='2.1.trackMPD'!H:H)*
             (E7376='2.1.trackMPD'!F:F),
0))</f>
        <v>#N/A</v>
      </c>
    </row>
    <row r="7377" spans="1:9" x14ac:dyDescent="0.2">
      <c r="A7377" s="160" t="s">
        <v>31</v>
      </c>
      <c r="B7377" s="160" t="s">
        <v>13</v>
      </c>
      <c r="C7377" s="160">
        <f>_xlfn.XLOOKUP(B7377,'2.1.trackMPD'!$R$7:$R$29,'2.1.trackMPD'!$T$7:$T$29)</f>
        <v>6</v>
      </c>
      <c r="D7377" s="160">
        <v>1</v>
      </c>
      <c r="E7377" s="160" t="s">
        <v>6395</v>
      </c>
      <c r="F7377" s="160" t="s">
        <v>110</v>
      </c>
      <c r="G7377" s="160" t="s">
        <v>140</v>
      </c>
      <c r="H7377" s="160" t="s">
        <v>6393</v>
      </c>
      <c r="I7377" s="160" t="e" cm="1">
        <f t="array" ref="I7377">INDEX('2.1.trackMPD'!L:L/(24*60*60),
       MATCH(1,
             (A7377='2.1.trackMPD'!A:A)*
             (C7377='2.1.trackMPD'!D:D)*
             (D7377/10^6='2.1.trackMPD'!H:H)*
             (E7377='2.1.trackMPD'!F:F),
0))</f>
        <v>#N/A</v>
      </c>
    </row>
    <row r="7378" spans="1:9" x14ac:dyDescent="0.2">
      <c r="A7378" s="160" t="s">
        <v>31</v>
      </c>
      <c r="B7378" s="160" t="s">
        <v>13</v>
      </c>
      <c r="C7378" s="160">
        <f>_xlfn.XLOOKUP(B7378,'2.1.trackMPD'!$R$7:$R$29,'2.1.trackMPD'!$T$7:$T$29)</f>
        <v>6</v>
      </c>
      <c r="D7378" s="160">
        <v>10</v>
      </c>
      <c r="E7378" s="160" t="s">
        <v>6395</v>
      </c>
      <c r="F7378" s="160" t="s">
        <v>110</v>
      </c>
      <c r="G7378" s="160" t="s">
        <v>124</v>
      </c>
      <c r="H7378" s="160" t="s">
        <v>6392</v>
      </c>
      <c r="I7378" s="160" t="e" cm="1">
        <f t="array" ref="I7378">INDEX('2.1.trackMPD'!I:I/(24*60*60),
       MATCH(1,
             (A7378='2.1.trackMPD'!A:A)*
             (C7378='2.1.trackMPD'!D:D)*
             (D7378/10^6='2.1.trackMPD'!H:H)*
             (E7378='2.1.trackMPD'!F:F),
0))</f>
        <v>#N/A</v>
      </c>
    </row>
    <row r="7379" spans="1:9" x14ac:dyDescent="0.2">
      <c r="A7379" s="160" t="s">
        <v>31</v>
      </c>
      <c r="B7379" s="160" t="s">
        <v>13</v>
      </c>
      <c r="C7379" s="160">
        <f>_xlfn.XLOOKUP(B7379,'2.1.trackMPD'!$R$7:$R$29,'2.1.trackMPD'!$T$7:$T$29)</f>
        <v>6</v>
      </c>
      <c r="D7379" s="160">
        <v>10</v>
      </c>
      <c r="E7379" s="160" t="s">
        <v>6395</v>
      </c>
      <c r="F7379" s="160" t="s">
        <v>110</v>
      </c>
      <c r="G7379" s="160" t="s">
        <v>140</v>
      </c>
      <c r="H7379" s="160" t="s">
        <v>6392</v>
      </c>
      <c r="I7379" s="160" t="e" cm="1">
        <f t="array" ref="I7379">INDEX('2.1.trackMPD'!J:J/(24*60*60),
       MATCH(1,
             (A7379='2.1.trackMPD'!A:A)*
             (C7379='2.1.trackMPD'!D:D)*
             (D7379/10^6='2.1.trackMPD'!H:H)*
             (E7379='2.1.trackMPD'!F:F),
0))</f>
        <v>#N/A</v>
      </c>
    </row>
    <row r="7380" spans="1:9" x14ac:dyDescent="0.2">
      <c r="A7380" s="160" t="s">
        <v>31</v>
      </c>
      <c r="B7380" s="160" t="s">
        <v>13</v>
      </c>
      <c r="C7380" s="160">
        <f>_xlfn.XLOOKUP(B7380,'2.1.trackMPD'!$R$7:$R$29,'2.1.trackMPD'!$T$7:$T$29)</f>
        <v>6</v>
      </c>
      <c r="D7380" s="160">
        <v>10</v>
      </c>
      <c r="E7380" s="160" t="s">
        <v>6395</v>
      </c>
      <c r="F7380" s="160" t="s">
        <v>110</v>
      </c>
      <c r="G7380" s="160" t="s">
        <v>124</v>
      </c>
      <c r="H7380" s="160" t="s">
        <v>6393</v>
      </c>
      <c r="I7380" s="160" t="e" cm="1">
        <f t="array" ref="I7380">INDEX('2.1.trackMPD'!K:K/(24*60*60),
       MATCH(1,
             (A7380='2.1.trackMPD'!A:A)*
             (C7380='2.1.trackMPD'!D:D)*
             (D7380/10^6='2.1.trackMPD'!H:H)*
             (E7380='2.1.trackMPD'!F:F),
0))</f>
        <v>#N/A</v>
      </c>
    </row>
    <row r="7381" spans="1:9" x14ac:dyDescent="0.2">
      <c r="A7381" s="160" t="s">
        <v>31</v>
      </c>
      <c r="B7381" s="160" t="s">
        <v>13</v>
      </c>
      <c r="C7381" s="160">
        <f>_xlfn.XLOOKUP(B7381,'2.1.trackMPD'!$R$7:$R$29,'2.1.trackMPD'!$T$7:$T$29)</f>
        <v>6</v>
      </c>
      <c r="D7381" s="160">
        <v>10</v>
      </c>
      <c r="E7381" s="160" t="s">
        <v>6395</v>
      </c>
      <c r="F7381" s="160" t="s">
        <v>110</v>
      </c>
      <c r="G7381" s="160" t="s">
        <v>140</v>
      </c>
      <c r="H7381" s="160" t="s">
        <v>6393</v>
      </c>
      <c r="I7381" s="160" t="e" cm="1">
        <f t="array" ref="I7381">INDEX('2.1.trackMPD'!L:L/(24*60*60),
       MATCH(1,
             (A7381='2.1.trackMPD'!A:A)*
             (C7381='2.1.trackMPD'!D:D)*
             (D7381/10^6='2.1.trackMPD'!H:H)*
             (E7381='2.1.trackMPD'!F:F),
0))</f>
        <v>#N/A</v>
      </c>
    </row>
    <row r="7382" spans="1:9" x14ac:dyDescent="0.2">
      <c r="A7382" s="160" t="s">
        <v>31</v>
      </c>
      <c r="B7382" s="160" t="s">
        <v>13</v>
      </c>
      <c r="C7382" s="160">
        <f>_xlfn.XLOOKUP(B7382,'2.1.trackMPD'!$R$7:$R$29,'2.1.trackMPD'!$T$7:$T$29)</f>
        <v>6</v>
      </c>
      <c r="D7382" s="160">
        <v>100</v>
      </c>
      <c r="E7382" s="160" t="s">
        <v>6395</v>
      </c>
      <c r="F7382" s="160" t="s">
        <v>110</v>
      </c>
      <c r="G7382" s="160" t="s">
        <v>124</v>
      </c>
      <c r="H7382" s="160" t="s">
        <v>6392</v>
      </c>
      <c r="I7382" s="160" t="e" cm="1">
        <f t="array" ref="I7382">INDEX('2.1.trackMPD'!I:I/(24*60*60),
       MATCH(1,
             (A7382='2.1.trackMPD'!A:A)*
             (C7382='2.1.trackMPD'!D:D)*
             (D7382/10^6='2.1.trackMPD'!H:H)*
             (E7382='2.1.trackMPD'!F:F),
0))</f>
        <v>#N/A</v>
      </c>
    </row>
    <row r="7383" spans="1:9" x14ac:dyDescent="0.2">
      <c r="A7383" s="160" t="s">
        <v>31</v>
      </c>
      <c r="B7383" s="160" t="s">
        <v>13</v>
      </c>
      <c r="C7383" s="160">
        <f>_xlfn.XLOOKUP(B7383,'2.1.trackMPD'!$R$7:$R$29,'2.1.trackMPD'!$T$7:$T$29)</f>
        <v>6</v>
      </c>
      <c r="D7383" s="160">
        <v>100</v>
      </c>
      <c r="E7383" s="160" t="s">
        <v>6395</v>
      </c>
      <c r="F7383" s="160" t="s">
        <v>110</v>
      </c>
      <c r="G7383" s="160" t="s">
        <v>140</v>
      </c>
      <c r="H7383" s="160" t="s">
        <v>6392</v>
      </c>
      <c r="I7383" s="160" t="e" cm="1">
        <f t="array" ref="I7383">INDEX('2.1.trackMPD'!J:J/(24*60*60),
       MATCH(1,
             (A7383='2.1.trackMPD'!A:A)*
             (C7383='2.1.trackMPD'!D:D)*
             (D7383/10^6='2.1.trackMPD'!H:H)*
             (E7383='2.1.trackMPD'!F:F),
0))</f>
        <v>#N/A</v>
      </c>
    </row>
    <row r="7384" spans="1:9" x14ac:dyDescent="0.2">
      <c r="A7384" s="160" t="s">
        <v>31</v>
      </c>
      <c r="B7384" s="160" t="s">
        <v>13</v>
      </c>
      <c r="C7384" s="160">
        <f>_xlfn.XLOOKUP(B7384,'2.1.trackMPD'!$R$7:$R$29,'2.1.trackMPD'!$T$7:$T$29)</f>
        <v>6</v>
      </c>
      <c r="D7384" s="160">
        <v>100</v>
      </c>
      <c r="E7384" s="160" t="s">
        <v>6395</v>
      </c>
      <c r="F7384" s="160" t="s">
        <v>110</v>
      </c>
      <c r="G7384" s="160" t="s">
        <v>124</v>
      </c>
      <c r="H7384" s="160" t="s">
        <v>6393</v>
      </c>
      <c r="I7384" s="160" t="e" cm="1">
        <f t="array" ref="I7384">INDEX('2.1.trackMPD'!K:K/(24*60*60),
       MATCH(1,
             (A7384='2.1.trackMPD'!A:A)*
             (C7384='2.1.trackMPD'!D:D)*
             (D7384/10^6='2.1.trackMPD'!H:H)*
             (E7384='2.1.trackMPD'!F:F),
0))</f>
        <v>#N/A</v>
      </c>
    </row>
    <row r="7385" spans="1:9" x14ac:dyDescent="0.2">
      <c r="A7385" s="160" t="s">
        <v>31</v>
      </c>
      <c r="B7385" s="160" t="s">
        <v>13</v>
      </c>
      <c r="C7385" s="160">
        <f>_xlfn.XLOOKUP(B7385,'2.1.trackMPD'!$R$7:$R$29,'2.1.trackMPD'!$T$7:$T$29)</f>
        <v>6</v>
      </c>
      <c r="D7385" s="160">
        <v>100</v>
      </c>
      <c r="E7385" s="160" t="s">
        <v>6395</v>
      </c>
      <c r="F7385" s="160" t="s">
        <v>110</v>
      </c>
      <c r="G7385" s="160" t="s">
        <v>140</v>
      </c>
      <c r="H7385" s="160" t="s">
        <v>6393</v>
      </c>
      <c r="I7385" s="160" t="e" cm="1">
        <f t="array" ref="I7385">INDEX('2.1.trackMPD'!L:L/(24*60*60),
       MATCH(1,
             (A7385='2.1.trackMPD'!A:A)*
             (C7385='2.1.trackMPD'!D:D)*
             (D7385/10^6='2.1.trackMPD'!H:H)*
             (E7385='2.1.trackMPD'!F:F),
0))</f>
        <v>#N/A</v>
      </c>
    </row>
    <row r="7386" spans="1:9" x14ac:dyDescent="0.2">
      <c r="A7386" s="160" t="s">
        <v>31</v>
      </c>
      <c r="B7386" s="160" t="s">
        <v>2</v>
      </c>
      <c r="C7386" s="160">
        <f>_xlfn.XLOOKUP(B7386,'2.1.trackMPD'!$R$7:$R$29,'2.1.trackMPD'!$T$7:$T$29)</f>
        <v>6</v>
      </c>
      <c r="D7386" s="160">
        <v>1</v>
      </c>
      <c r="E7386" s="160" t="s">
        <v>6390</v>
      </c>
      <c r="F7386" s="160" t="s">
        <v>110</v>
      </c>
      <c r="G7386" s="160" t="s">
        <v>124</v>
      </c>
      <c r="H7386" s="160" t="s">
        <v>6392</v>
      </c>
      <c r="I7386" s="160" cm="1">
        <f t="array" ref="I7386">INDEX('2.1.trackMPD'!I:I/(24*60*60),
       MATCH(1,
             (A7386='2.1.trackMPD'!A:A)*
             (C7386='2.1.trackMPD'!D:D)*
             (D7386/10^6='2.1.trackMPD'!H:H)*
             (E7386='2.1.trackMPD'!F:F),
0))</f>
        <v>6.8072036756424536E-7</v>
      </c>
    </row>
    <row r="7387" spans="1:9" x14ac:dyDescent="0.2">
      <c r="A7387" s="160" t="s">
        <v>31</v>
      </c>
      <c r="B7387" s="160" t="s">
        <v>2</v>
      </c>
      <c r="C7387" s="160">
        <f>_xlfn.XLOOKUP(B7387,'2.1.trackMPD'!$R$7:$R$29,'2.1.trackMPD'!$T$7:$T$29)</f>
        <v>6</v>
      </c>
      <c r="D7387" s="160">
        <v>1</v>
      </c>
      <c r="E7387" s="160" t="s">
        <v>6390</v>
      </c>
      <c r="F7387" s="160" t="s">
        <v>110</v>
      </c>
      <c r="G7387" s="160" t="s">
        <v>140</v>
      </c>
      <c r="H7387" s="160" t="s">
        <v>6392</v>
      </c>
      <c r="I7387" s="160" cm="1">
        <f t="array" ref="I7387">INDEX('2.1.trackMPD'!J:J/(24*60*60),
       MATCH(1,
             (A7387='2.1.trackMPD'!A:A)*
             (C7387='2.1.trackMPD'!D:D)*
             (D7387/10^6='2.1.trackMPD'!H:H)*
             (E7387='2.1.trackMPD'!F:F),
0))</f>
        <v>1.1469140096070995E-5</v>
      </c>
    </row>
    <row r="7388" spans="1:9" x14ac:dyDescent="0.2">
      <c r="A7388" s="160" t="s">
        <v>31</v>
      </c>
      <c r="B7388" s="160" t="s">
        <v>2</v>
      </c>
      <c r="C7388" s="160">
        <f>_xlfn.XLOOKUP(B7388,'2.1.trackMPD'!$R$7:$R$29,'2.1.trackMPD'!$T$7:$T$29)</f>
        <v>6</v>
      </c>
      <c r="D7388" s="160">
        <v>1</v>
      </c>
      <c r="E7388" s="160" t="s">
        <v>6390</v>
      </c>
      <c r="F7388" s="160" t="s">
        <v>110</v>
      </c>
      <c r="G7388" s="160" t="s">
        <v>124</v>
      </c>
      <c r="H7388" s="160" t="s">
        <v>6393</v>
      </c>
      <c r="I7388" s="160" cm="1">
        <f t="array" ref="I7388">INDEX('2.1.trackMPD'!K:K/(24*60*60),
       MATCH(1,
             (A7388='2.1.trackMPD'!A:A)*
             (C7388='2.1.trackMPD'!D:D)*
             (D7388/10^6='2.1.trackMPD'!H:H)*
             (E7388='2.1.trackMPD'!F:F),
0))</f>
        <v>0</v>
      </c>
    </row>
    <row r="7389" spans="1:9" x14ac:dyDescent="0.2">
      <c r="A7389" s="160" t="s">
        <v>31</v>
      </c>
      <c r="B7389" s="160" t="s">
        <v>2</v>
      </c>
      <c r="C7389" s="160">
        <f>_xlfn.XLOOKUP(B7389,'2.1.trackMPD'!$R$7:$R$29,'2.1.trackMPD'!$T$7:$T$29)</f>
        <v>6</v>
      </c>
      <c r="D7389" s="160">
        <v>1</v>
      </c>
      <c r="E7389" s="160" t="s">
        <v>6390</v>
      </c>
      <c r="F7389" s="160" t="s">
        <v>110</v>
      </c>
      <c r="G7389" s="160" t="s">
        <v>140</v>
      </c>
      <c r="H7389" s="160" t="s">
        <v>6393</v>
      </c>
      <c r="I7389" s="160" cm="1">
        <f t="array" ref="I7389">INDEX('2.1.trackMPD'!L:L/(24*60*60),
       MATCH(1,
             (A7389='2.1.trackMPD'!A:A)*
             (C7389='2.1.trackMPD'!D:D)*
             (D7389/10^6='2.1.trackMPD'!H:H)*
             (E7389='2.1.trackMPD'!F:F),
0))</f>
        <v>0</v>
      </c>
    </row>
    <row r="7390" spans="1:9" x14ac:dyDescent="0.2">
      <c r="A7390" s="160" t="s">
        <v>31</v>
      </c>
      <c r="B7390" s="160" t="s">
        <v>2</v>
      </c>
      <c r="C7390" s="160">
        <f>_xlfn.XLOOKUP(B7390,'2.1.trackMPD'!$R$7:$R$29,'2.1.trackMPD'!$T$7:$T$29)</f>
        <v>6</v>
      </c>
      <c r="D7390" s="160">
        <v>10</v>
      </c>
      <c r="E7390" s="160" t="s">
        <v>6390</v>
      </c>
      <c r="F7390" s="160" t="s">
        <v>110</v>
      </c>
      <c r="G7390" s="160" t="s">
        <v>124</v>
      </c>
      <c r="H7390" s="160" t="s">
        <v>6392</v>
      </c>
      <c r="I7390" s="160" cm="1">
        <f t="array" ref="I7390">INDEX('2.1.trackMPD'!I:I/(24*60*60),
       MATCH(1,
             (A7390='2.1.trackMPD'!A:A)*
             (C7390='2.1.trackMPD'!D:D)*
             (D7390/10^6='2.1.trackMPD'!H:H)*
             (E7390='2.1.trackMPD'!F:F),
0))</f>
        <v>7.2266564630701385E-6</v>
      </c>
    </row>
    <row r="7391" spans="1:9" x14ac:dyDescent="0.2">
      <c r="A7391" s="160" t="s">
        <v>31</v>
      </c>
      <c r="B7391" s="160" t="s">
        <v>2</v>
      </c>
      <c r="C7391" s="160">
        <f>_xlfn.XLOOKUP(B7391,'2.1.trackMPD'!$R$7:$R$29,'2.1.trackMPD'!$T$7:$T$29)</f>
        <v>6</v>
      </c>
      <c r="D7391" s="160">
        <v>10</v>
      </c>
      <c r="E7391" s="160" t="s">
        <v>6390</v>
      </c>
      <c r="F7391" s="160" t="s">
        <v>110</v>
      </c>
      <c r="G7391" s="160" t="s">
        <v>140</v>
      </c>
      <c r="H7391" s="160" t="s">
        <v>6392</v>
      </c>
      <c r="I7391" s="160" cm="1">
        <f t="array" ref="I7391">INDEX('2.1.trackMPD'!J:J/(24*60*60),
       MATCH(1,
             (A7391='2.1.trackMPD'!A:A)*
             (C7391='2.1.trackMPD'!D:D)*
             (D7391/10^6='2.1.trackMPD'!H:H)*
             (E7391='2.1.trackMPD'!F:F),
0))</f>
        <v>1.7965662506634837E-5</v>
      </c>
    </row>
    <row r="7392" spans="1:9" x14ac:dyDescent="0.2">
      <c r="A7392" s="160" t="s">
        <v>31</v>
      </c>
      <c r="B7392" s="160" t="s">
        <v>2</v>
      </c>
      <c r="C7392" s="160">
        <f>_xlfn.XLOOKUP(B7392,'2.1.trackMPD'!$R$7:$R$29,'2.1.trackMPD'!$T$7:$T$29)</f>
        <v>6</v>
      </c>
      <c r="D7392" s="160">
        <v>10</v>
      </c>
      <c r="E7392" s="160" t="s">
        <v>6390</v>
      </c>
      <c r="F7392" s="160" t="s">
        <v>110</v>
      </c>
      <c r="G7392" s="160" t="s">
        <v>124</v>
      </c>
      <c r="H7392" s="160" t="s">
        <v>6393</v>
      </c>
      <c r="I7392" s="160" cm="1">
        <f t="array" ref="I7392">INDEX('2.1.trackMPD'!K:K/(24*60*60),
       MATCH(1,
             (A7392='2.1.trackMPD'!A:A)*
             (C7392='2.1.trackMPD'!D:D)*
             (D7392/10^6='2.1.trackMPD'!H:H)*
             (E7392='2.1.trackMPD'!F:F),
0))</f>
        <v>0</v>
      </c>
    </row>
    <row r="7393" spans="1:9" x14ac:dyDescent="0.2">
      <c r="A7393" s="160" t="s">
        <v>31</v>
      </c>
      <c r="B7393" s="160" t="s">
        <v>2</v>
      </c>
      <c r="C7393" s="160">
        <f>_xlfn.XLOOKUP(B7393,'2.1.trackMPD'!$R$7:$R$29,'2.1.trackMPD'!$T$7:$T$29)</f>
        <v>6</v>
      </c>
      <c r="D7393" s="160">
        <v>10</v>
      </c>
      <c r="E7393" s="160" t="s">
        <v>6390</v>
      </c>
      <c r="F7393" s="160" t="s">
        <v>110</v>
      </c>
      <c r="G7393" s="160" t="s">
        <v>140</v>
      </c>
      <c r="H7393" s="160" t="s">
        <v>6393</v>
      </c>
      <c r="I7393" s="160" cm="1">
        <f t="array" ref="I7393">INDEX('2.1.trackMPD'!L:L/(24*60*60),
       MATCH(1,
             (A7393='2.1.trackMPD'!A:A)*
             (C7393='2.1.trackMPD'!D:D)*
             (D7393/10^6='2.1.trackMPD'!H:H)*
             (E7393='2.1.trackMPD'!F:F),
0))</f>
        <v>0</v>
      </c>
    </row>
    <row r="7394" spans="1:9" x14ac:dyDescent="0.2">
      <c r="A7394" s="160" t="s">
        <v>31</v>
      </c>
      <c r="B7394" s="160" t="s">
        <v>2</v>
      </c>
      <c r="C7394" s="160">
        <f>_xlfn.XLOOKUP(B7394,'2.1.trackMPD'!$R$7:$R$29,'2.1.trackMPD'!$T$7:$T$29)</f>
        <v>6</v>
      </c>
      <c r="D7394" s="160">
        <v>100</v>
      </c>
      <c r="E7394" s="160" t="s">
        <v>6390</v>
      </c>
      <c r="F7394" s="160" t="s">
        <v>110</v>
      </c>
      <c r="G7394" s="160" t="s">
        <v>124</v>
      </c>
      <c r="H7394" s="160" t="s">
        <v>6392</v>
      </c>
      <c r="I7394" s="160" cm="1">
        <f t="array" ref="I7394">INDEX('2.1.trackMPD'!I:I/(24*60*60),
       MATCH(1,
             (A7394='2.1.trackMPD'!A:A)*
             (C7394='2.1.trackMPD'!D:D)*
             (D7394/10^6='2.1.trackMPD'!H:H)*
             (E7394='2.1.trackMPD'!F:F),
0))</f>
        <v>1.9312976733627315E-3</v>
      </c>
    </row>
    <row r="7395" spans="1:9" x14ac:dyDescent="0.2">
      <c r="A7395" s="160" t="s">
        <v>31</v>
      </c>
      <c r="B7395" s="160" t="s">
        <v>2</v>
      </c>
      <c r="C7395" s="160">
        <f>_xlfn.XLOOKUP(B7395,'2.1.trackMPD'!$R$7:$R$29,'2.1.trackMPD'!$T$7:$T$29)</f>
        <v>6</v>
      </c>
      <c r="D7395" s="160">
        <v>100</v>
      </c>
      <c r="E7395" s="160" t="s">
        <v>6390</v>
      </c>
      <c r="F7395" s="160" t="s">
        <v>110</v>
      </c>
      <c r="G7395" s="160" t="s">
        <v>140</v>
      </c>
      <c r="H7395" s="160" t="s">
        <v>6392</v>
      </c>
      <c r="I7395" s="160" cm="1">
        <f t="array" ref="I7395">INDEX('2.1.trackMPD'!J:J/(24*60*60),
       MATCH(1,
             (A7395='2.1.trackMPD'!A:A)*
             (C7395='2.1.trackMPD'!D:D)*
             (D7395/10^6='2.1.trackMPD'!H:H)*
             (E7395='2.1.trackMPD'!F:F),
0))</f>
        <v>1.6203523589320137E-3</v>
      </c>
    </row>
    <row r="7396" spans="1:9" x14ac:dyDescent="0.2">
      <c r="A7396" s="160" t="s">
        <v>31</v>
      </c>
      <c r="B7396" s="160" t="s">
        <v>2</v>
      </c>
      <c r="C7396" s="160">
        <f>_xlfn.XLOOKUP(B7396,'2.1.trackMPD'!$R$7:$R$29,'2.1.trackMPD'!$T$7:$T$29)</f>
        <v>6</v>
      </c>
      <c r="D7396" s="160">
        <v>100</v>
      </c>
      <c r="E7396" s="160" t="s">
        <v>6390</v>
      </c>
      <c r="F7396" s="160" t="s">
        <v>110</v>
      </c>
      <c r="G7396" s="160" t="s">
        <v>124</v>
      </c>
      <c r="H7396" s="160" t="s">
        <v>6393</v>
      </c>
      <c r="I7396" s="160" cm="1">
        <f t="array" ref="I7396">INDEX('2.1.trackMPD'!K:K/(24*60*60),
       MATCH(1,
             (A7396='2.1.trackMPD'!A:A)*
             (C7396='2.1.trackMPD'!D:D)*
             (D7396/10^6='2.1.trackMPD'!H:H)*
             (E7396='2.1.trackMPD'!F:F),
0))</f>
        <v>0</v>
      </c>
    </row>
    <row r="7397" spans="1:9" x14ac:dyDescent="0.2">
      <c r="A7397" s="160" t="s">
        <v>31</v>
      </c>
      <c r="B7397" s="160" t="s">
        <v>2</v>
      </c>
      <c r="C7397" s="160">
        <f>_xlfn.XLOOKUP(B7397,'2.1.trackMPD'!$R$7:$R$29,'2.1.trackMPD'!$T$7:$T$29)</f>
        <v>6</v>
      </c>
      <c r="D7397" s="160">
        <v>100</v>
      </c>
      <c r="E7397" s="160" t="s">
        <v>6390</v>
      </c>
      <c r="F7397" s="160" t="s">
        <v>110</v>
      </c>
      <c r="G7397" s="160" t="s">
        <v>140</v>
      </c>
      <c r="H7397" s="160" t="s">
        <v>6393</v>
      </c>
      <c r="I7397" s="160" cm="1">
        <f t="array" ref="I7397">INDEX('2.1.trackMPD'!L:L/(24*60*60),
       MATCH(1,
             (A7397='2.1.trackMPD'!A:A)*
             (C7397='2.1.trackMPD'!D:D)*
             (D7397/10^6='2.1.trackMPD'!H:H)*
             (E7397='2.1.trackMPD'!F:F),
0))</f>
        <v>0</v>
      </c>
    </row>
    <row r="7398" spans="1:9" x14ac:dyDescent="0.2">
      <c r="A7398" s="160" t="s">
        <v>31</v>
      </c>
      <c r="B7398" s="160" t="s">
        <v>2</v>
      </c>
      <c r="C7398" s="160">
        <f>_xlfn.XLOOKUP(B7398,'2.1.trackMPD'!$R$7:$R$29,'2.1.trackMPD'!$T$7:$T$29)</f>
        <v>6</v>
      </c>
      <c r="D7398" s="160">
        <v>1000</v>
      </c>
      <c r="E7398" s="160" t="s">
        <v>6390</v>
      </c>
      <c r="F7398" s="160" t="s">
        <v>110</v>
      </c>
      <c r="G7398" s="160" t="s">
        <v>124</v>
      </c>
      <c r="H7398" s="160" t="s">
        <v>6392</v>
      </c>
      <c r="I7398" s="160" cm="1">
        <f t="array" ref="I7398">INDEX('2.1.trackMPD'!I:I/(24*60*60),
       MATCH(1,
             (A7398='2.1.trackMPD'!A:A)*
             (C7398='2.1.trackMPD'!D:D)*
             (D7398/10^6='2.1.trackMPD'!H:H)*
             (E7398='2.1.trackMPD'!F:F),
0))</f>
        <v>6.9993894557237618E-2</v>
      </c>
    </row>
    <row r="7399" spans="1:9" x14ac:dyDescent="0.2">
      <c r="A7399" s="160" t="s">
        <v>31</v>
      </c>
      <c r="B7399" s="160" t="s">
        <v>2</v>
      </c>
      <c r="C7399" s="160">
        <f>_xlfn.XLOOKUP(B7399,'2.1.trackMPD'!$R$7:$R$29,'2.1.trackMPD'!$T$7:$T$29)</f>
        <v>6</v>
      </c>
      <c r="D7399" s="160">
        <v>1000</v>
      </c>
      <c r="E7399" s="160" t="s">
        <v>6390</v>
      </c>
      <c r="F7399" s="160" t="s">
        <v>110</v>
      </c>
      <c r="G7399" s="160" t="s">
        <v>140</v>
      </c>
      <c r="H7399" s="160" t="s">
        <v>6392</v>
      </c>
      <c r="I7399" s="160" cm="1">
        <f t="array" ref="I7399">INDEX('2.1.trackMPD'!J:J/(24*60*60),
       MATCH(1,
             (A7399='2.1.trackMPD'!A:A)*
             (C7399='2.1.trackMPD'!D:D)*
             (D7399/10^6='2.1.trackMPD'!H:H)*
             (E7399='2.1.trackMPD'!F:F),
0))</f>
        <v>5.9225591548120141E-2</v>
      </c>
    </row>
    <row r="7400" spans="1:9" x14ac:dyDescent="0.2">
      <c r="A7400" s="160" t="s">
        <v>31</v>
      </c>
      <c r="B7400" s="160" t="s">
        <v>2</v>
      </c>
      <c r="C7400" s="160">
        <f>_xlfn.XLOOKUP(B7400,'2.1.trackMPD'!$R$7:$R$29,'2.1.trackMPD'!$T$7:$T$29)</f>
        <v>6</v>
      </c>
      <c r="D7400" s="160">
        <v>1000</v>
      </c>
      <c r="E7400" s="160" t="s">
        <v>6390</v>
      </c>
      <c r="F7400" s="160" t="s">
        <v>110</v>
      </c>
      <c r="G7400" s="160" t="s">
        <v>124</v>
      </c>
      <c r="H7400" s="160" t="s">
        <v>6393</v>
      </c>
      <c r="I7400" s="160" cm="1">
        <f t="array" ref="I7400">INDEX('2.1.trackMPD'!K:K/(24*60*60),
       MATCH(1,
             (A7400='2.1.trackMPD'!A:A)*
             (C7400='2.1.trackMPD'!D:D)*
             (D7400/10^6='2.1.trackMPD'!H:H)*
             (E7400='2.1.trackMPD'!F:F),
0))</f>
        <v>0</v>
      </c>
    </row>
    <row r="7401" spans="1:9" x14ac:dyDescent="0.2">
      <c r="A7401" s="160" t="s">
        <v>31</v>
      </c>
      <c r="B7401" s="160" t="s">
        <v>2</v>
      </c>
      <c r="C7401" s="160">
        <f>_xlfn.XLOOKUP(B7401,'2.1.trackMPD'!$R$7:$R$29,'2.1.trackMPD'!$T$7:$T$29)</f>
        <v>6</v>
      </c>
      <c r="D7401" s="160">
        <v>1000</v>
      </c>
      <c r="E7401" s="160" t="s">
        <v>6390</v>
      </c>
      <c r="F7401" s="160" t="s">
        <v>110</v>
      </c>
      <c r="G7401" s="160" t="s">
        <v>140</v>
      </c>
      <c r="H7401" s="160" t="s">
        <v>6393</v>
      </c>
      <c r="I7401" s="160" cm="1">
        <f t="array" ref="I7401">INDEX('2.1.trackMPD'!L:L/(24*60*60),
       MATCH(1,
             (A7401='2.1.trackMPD'!A:A)*
             (C7401='2.1.trackMPD'!D:D)*
             (D7401/10^6='2.1.trackMPD'!H:H)*
             (E7401='2.1.trackMPD'!F:F),
0))</f>
        <v>0</v>
      </c>
    </row>
    <row r="7402" spans="1:9" x14ac:dyDescent="0.2">
      <c r="A7402" s="160" t="s">
        <v>31</v>
      </c>
      <c r="B7402" s="160" t="s">
        <v>2</v>
      </c>
      <c r="C7402" s="160">
        <f>_xlfn.XLOOKUP(B7402,'2.1.trackMPD'!$R$7:$R$29,'2.1.trackMPD'!$T$7:$T$29)</f>
        <v>6</v>
      </c>
      <c r="D7402" s="160">
        <v>5000</v>
      </c>
      <c r="E7402" s="160" t="s">
        <v>6390</v>
      </c>
      <c r="F7402" s="160" t="s">
        <v>110</v>
      </c>
      <c r="G7402" s="160" t="s">
        <v>124</v>
      </c>
      <c r="H7402" s="160" t="s">
        <v>6392</v>
      </c>
      <c r="I7402" s="160" cm="1">
        <f t="array" ref="I7402">INDEX('2.1.trackMPD'!I:I/(24*60*60),
       MATCH(1,
             (A7402='2.1.trackMPD'!A:A)*
             (C7402='2.1.trackMPD'!D:D)*
             (D7402/10^6='2.1.trackMPD'!H:H)*
             (E7402='2.1.trackMPD'!F:F),
0))</f>
        <v>0.27519557172367476</v>
      </c>
    </row>
    <row r="7403" spans="1:9" x14ac:dyDescent="0.2">
      <c r="A7403" s="160" t="s">
        <v>31</v>
      </c>
      <c r="B7403" s="160" t="s">
        <v>2</v>
      </c>
      <c r="C7403" s="160">
        <f>_xlfn.XLOOKUP(B7403,'2.1.trackMPD'!$R$7:$R$29,'2.1.trackMPD'!$T$7:$T$29)</f>
        <v>6</v>
      </c>
      <c r="D7403" s="160">
        <v>5000</v>
      </c>
      <c r="E7403" s="160" t="s">
        <v>6390</v>
      </c>
      <c r="F7403" s="160" t="s">
        <v>110</v>
      </c>
      <c r="G7403" s="160" t="s">
        <v>140</v>
      </c>
      <c r="H7403" s="160" t="s">
        <v>6392</v>
      </c>
      <c r="I7403" s="160" cm="1">
        <f t="array" ref="I7403">INDEX('2.1.trackMPD'!J:J/(24*60*60),
       MATCH(1,
             (A7403='2.1.trackMPD'!A:A)*
             (C7403='2.1.trackMPD'!D:D)*
             (D7403/10^6='2.1.trackMPD'!H:H)*
             (E7403='2.1.trackMPD'!F:F),
0))</f>
        <v>0.23285742882208679</v>
      </c>
    </row>
    <row r="7404" spans="1:9" x14ac:dyDescent="0.2">
      <c r="A7404" s="160" t="s">
        <v>31</v>
      </c>
      <c r="B7404" s="160" t="s">
        <v>2</v>
      </c>
      <c r="C7404" s="160">
        <f>_xlfn.XLOOKUP(B7404,'2.1.trackMPD'!$R$7:$R$29,'2.1.trackMPD'!$T$7:$T$29)</f>
        <v>6</v>
      </c>
      <c r="D7404" s="160">
        <v>5000</v>
      </c>
      <c r="E7404" s="160" t="s">
        <v>6390</v>
      </c>
      <c r="F7404" s="160" t="s">
        <v>110</v>
      </c>
      <c r="G7404" s="160" t="s">
        <v>124</v>
      </c>
      <c r="H7404" s="160" t="s">
        <v>6393</v>
      </c>
      <c r="I7404" s="160" cm="1">
        <f t="array" ref="I7404">INDEX('2.1.trackMPD'!K:K/(24*60*60),
       MATCH(1,
             (A7404='2.1.trackMPD'!A:A)*
             (C7404='2.1.trackMPD'!D:D)*
             (D7404/10^6='2.1.trackMPD'!H:H)*
             (E7404='2.1.trackMPD'!F:F),
0))</f>
        <v>0</v>
      </c>
    </row>
    <row r="7405" spans="1:9" x14ac:dyDescent="0.2">
      <c r="A7405" s="160" t="s">
        <v>31</v>
      </c>
      <c r="B7405" s="160" t="s">
        <v>2</v>
      </c>
      <c r="C7405" s="160">
        <f>_xlfn.XLOOKUP(B7405,'2.1.trackMPD'!$R$7:$R$29,'2.1.trackMPD'!$T$7:$T$29)</f>
        <v>6</v>
      </c>
      <c r="D7405" s="160">
        <v>5000</v>
      </c>
      <c r="E7405" s="160" t="s">
        <v>6390</v>
      </c>
      <c r="F7405" s="160" t="s">
        <v>110</v>
      </c>
      <c r="G7405" s="160" t="s">
        <v>140</v>
      </c>
      <c r="H7405" s="160" t="s">
        <v>6393</v>
      </c>
      <c r="I7405" s="160" cm="1">
        <f t="array" ref="I7405">INDEX('2.1.trackMPD'!L:L/(24*60*60),
       MATCH(1,
             (A7405='2.1.trackMPD'!A:A)*
             (C7405='2.1.trackMPD'!D:D)*
             (D7405/10^6='2.1.trackMPD'!H:H)*
             (E7405='2.1.trackMPD'!F:F),
0))</f>
        <v>0</v>
      </c>
    </row>
    <row r="7406" spans="1:9" x14ac:dyDescent="0.2">
      <c r="A7406" s="160" t="s">
        <v>31</v>
      </c>
      <c r="B7406" s="160" t="s">
        <v>2</v>
      </c>
      <c r="C7406" s="160">
        <f>_xlfn.XLOOKUP(B7406,'2.1.trackMPD'!$R$7:$R$29,'2.1.trackMPD'!$T$7:$T$29)</f>
        <v>6</v>
      </c>
      <c r="D7406" s="160">
        <v>1</v>
      </c>
      <c r="E7406" s="160" t="s">
        <v>6394</v>
      </c>
      <c r="F7406" s="160" t="s">
        <v>110</v>
      </c>
      <c r="G7406" s="160" t="s">
        <v>124</v>
      </c>
      <c r="H7406" s="160" t="s">
        <v>6392</v>
      </c>
      <c r="I7406" s="160" cm="1">
        <f t="array" ref="I7406">INDEX('2.1.trackMPD'!I:I/(24*60*60),
       MATCH(1,
             (A7406='2.1.trackMPD'!A:A)*
             (C7406='2.1.trackMPD'!D:D)*
             (D7406/10^6='2.1.trackMPD'!H:H)*
             (E7406='2.1.trackMPD'!F:F),
0))</f>
        <v>1.0085428039043611E-6</v>
      </c>
    </row>
    <row r="7407" spans="1:9" x14ac:dyDescent="0.2">
      <c r="A7407" s="160" t="s">
        <v>31</v>
      </c>
      <c r="B7407" s="160" t="s">
        <v>2</v>
      </c>
      <c r="C7407" s="160">
        <f>_xlfn.XLOOKUP(B7407,'2.1.trackMPD'!$R$7:$R$29,'2.1.trackMPD'!$T$7:$T$29)</f>
        <v>6</v>
      </c>
      <c r="D7407" s="160">
        <v>1</v>
      </c>
      <c r="E7407" s="160" t="s">
        <v>6394</v>
      </c>
      <c r="F7407" s="160" t="s">
        <v>110</v>
      </c>
      <c r="G7407" s="160" t="s">
        <v>140</v>
      </c>
      <c r="H7407" s="160" t="s">
        <v>6392</v>
      </c>
      <c r="I7407" s="160" cm="1">
        <f t="array" ref="I7407">INDEX('2.1.trackMPD'!J:J/(24*60*60),
       MATCH(1,
             (A7407='2.1.trackMPD'!A:A)*
             (C7407='2.1.trackMPD'!D:D)*
             (D7407/10^6='2.1.trackMPD'!H:H)*
             (E7407='2.1.trackMPD'!F:F),
0))</f>
        <v>1.1640735781882755E-5</v>
      </c>
    </row>
    <row r="7408" spans="1:9" x14ac:dyDescent="0.2">
      <c r="A7408" s="160" t="s">
        <v>31</v>
      </c>
      <c r="B7408" s="160" t="s">
        <v>2</v>
      </c>
      <c r="C7408" s="160">
        <f>_xlfn.XLOOKUP(B7408,'2.1.trackMPD'!$R$7:$R$29,'2.1.trackMPD'!$T$7:$T$29)</f>
        <v>6</v>
      </c>
      <c r="D7408" s="160">
        <v>1</v>
      </c>
      <c r="E7408" s="160" t="s">
        <v>6394</v>
      </c>
      <c r="F7408" s="160" t="s">
        <v>110</v>
      </c>
      <c r="G7408" s="160" t="s">
        <v>124</v>
      </c>
      <c r="H7408" s="160" t="s">
        <v>6393</v>
      </c>
      <c r="I7408" s="160" cm="1">
        <f t="array" ref="I7408">INDEX('2.1.trackMPD'!K:K/(24*60*60),
       MATCH(1,
             (A7408='2.1.trackMPD'!A:A)*
             (C7408='2.1.trackMPD'!D:D)*
             (D7408/10^6='2.1.trackMPD'!H:H)*
             (E7408='2.1.trackMPD'!F:F),
0))</f>
        <v>0</v>
      </c>
    </row>
    <row r="7409" spans="1:9" x14ac:dyDescent="0.2">
      <c r="A7409" s="160" t="s">
        <v>31</v>
      </c>
      <c r="B7409" s="160" t="s">
        <v>2</v>
      </c>
      <c r="C7409" s="160">
        <f>_xlfn.XLOOKUP(B7409,'2.1.trackMPD'!$R$7:$R$29,'2.1.trackMPD'!$T$7:$T$29)</f>
        <v>6</v>
      </c>
      <c r="D7409" s="160">
        <v>1</v>
      </c>
      <c r="E7409" s="160" t="s">
        <v>6394</v>
      </c>
      <c r="F7409" s="160" t="s">
        <v>110</v>
      </c>
      <c r="G7409" s="160" t="s">
        <v>140</v>
      </c>
      <c r="H7409" s="160" t="s">
        <v>6393</v>
      </c>
      <c r="I7409" s="160" cm="1">
        <f t="array" ref="I7409">INDEX('2.1.trackMPD'!L:L/(24*60*60),
       MATCH(1,
             (A7409='2.1.trackMPD'!A:A)*
             (C7409='2.1.trackMPD'!D:D)*
             (D7409/10^6='2.1.trackMPD'!H:H)*
             (E7409='2.1.trackMPD'!F:F),
0))</f>
        <v>0</v>
      </c>
    </row>
    <row r="7410" spans="1:9" x14ac:dyDescent="0.2">
      <c r="A7410" s="160" t="s">
        <v>31</v>
      </c>
      <c r="B7410" s="160" t="s">
        <v>2</v>
      </c>
      <c r="C7410" s="160">
        <f>_xlfn.XLOOKUP(B7410,'2.1.trackMPD'!$R$7:$R$29,'2.1.trackMPD'!$T$7:$T$29)</f>
        <v>6</v>
      </c>
      <c r="D7410" s="160">
        <v>10</v>
      </c>
      <c r="E7410" s="160" t="s">
        <v>6394</v>
      </c>
      <c r="F7410" s="160" t="s">
        <v>110</v>
      </c>
      <c r="G7410" s="160" t="s">
        <v>124</v>
      </c>
      <c r="H7410" s="160" t="s">
        <v>6392</v>
      </c>
      <c r="I7410" s="160" cm="1">
        <f t="array" ref="I7410">INDEX('2.1.trackMPD'!I:I/(24*60*60),
       MATCH(1,
             (A7410='2.1.trackMPD'!A:A)*
             (C7410='2.1.trackMPD'!D:D)*
             (D7410/10^6='2.1.trackMPD'!H:H)*
             (E7410='2.1.trackMPD'!F:F),
0))</f>
        <v>7.1702036066546287E-5</v>
      </c>
    </row>
    <row r="7411" spans="1:9" x14ac:dyDescent="0.2">
      <c r="A7411" s="160" t="s">
        <v>31</v>
      </c>
      <c r="B7411" s="160" t="s">
        <v>2</v>
      </c>
      <c r="C7411" s="160">
        <f>_xlfn.XLOOKUP(B7411,'2.1.trackMPD'!$R$7:$R$29,'2.1.trackMPD'!$T$7:$T$29)</f>
        <v>6</v>
      </c>
      <c r="D7411" s="160">
        <v>10</v>
      </c>
      <c r="E7411" s="160" t="s">
        <v>6394</v>
      </c>
      <c r="F7411" s="160" t="s">
        <v>110</v>
      </c>
      <c r="G7411" s="160" t="s">
        <v>140</v>
      </c>
      <c r="H7411" s="160" t="s">
        <v>6392</v>
      </c>
      <c r="I7411" s="160" cm="1">
        <f t="array" ref="I7411">INDEX('2.1.trackMPD'!J:J/(24*60*60),
       MATCH(1,
             (A7411='2.1.trackMPD'!A:A)*
             (C7411='2.1.trackMPD'!D:D)*
             (D7411/10^6='2.1.trackMPD'!H:H)*
             (E7411='2.1.trackMPD'!F:F),
0))</f>
        <v>6.3489724292082055E-5</v>
      </c>
    </row>
    <row r="7412" spans="1:9" x14ac:dyDescent="0.2">
      <c r="A7412" s="160" t="s">
        <v>31</v>
      </c>
      <c r="B7412" s="160" t="s">
        <v>2</v>
      </c>
      <c r="C7412" s="160">
        <f>_xlfn.XLOOKUP(B7412,'2.1.trackMPD'!$R$7:$R$29,'2.1.trackMPD'!$T$7:$T$29)</f>
        <v>6</v>
      </c>
      <c r="D7412" s="160">
        <v>10</v>
      </c>
      <c r="E7412" s="160" t="s">
        <v>6394</v>
      </c>
      <c r="F7412" s="160" t="s">
        <v>110</v>
      </c>
      <c r="G7412" s="160" t="s">
        <v>124</v>
      </c>
      <c r="H7412" s="160" t="s">
        <v>6393</v>
      </c>
      <c r="I7412" s="160" cm="1">
        <f t="array" ref="I7412">INDEX('2.1.trackMPD'!K:K/(24*60*60),
       MATCH(1,
             (A7412='2.1.trackMPD'!A:A)*
             (C7412='2.1.trackMPD'!D:D)*
             (D7412/10^6='2.1.trackMPD'!H:H)*
             (E7412='2.1.trackMPD'!F:F),
0))</f>
        <v>0</v>
      </c>
    </row>
    <row r="7413" spans="1:9" x14ac:dyDescent="0.2">
      <c r="A7413" s="160" t="s">
        <v>31</v>
      </c>
      <c r="B7413" s="160" t="s">
        <v>2</v>
      </c>
      <c r="C7413" s="160">
        <f>_xlfn.XLOOKUP(B7413,'2.1.trackMPD'!$R$7:$R$29,'2.1.trackMPD'!$T$7:$T$29)</f>
        <v>6</v>
      </c>
      <c r="D7413" s="160">
        <v>10</v>
      </c>
      <c r="E7413" s="160" t="s">
        <v>6394</v>
      </c>
      <c r="F7413" s="160" t="s">
        <v>110</v>
      </c>
      <c r="G7413" s="160" t="s">
        <v>140</v>
      </c>
      <c r="H7413" s="160" t="s">
        <v>6393</v>
      </c>
      <c r="I7413" s="160" cm="1">
        <f t="array" ref="I7413">INDEX('2.1.trackMPD'!L:L/(24*60*60),
       MATCH(1,
             (A7413='2.1.trackMPD'!A:A)*
             (C7413='2.1.trackMPD'!D:D)*
             (D7413/10^6='2.1.trackMPD'!H:H)*
             (E7413='2.1.trackMPD'!F:F),
0))</f>
        <v>0</v>
      </c>
    </row>
    <row r="7414" spans="1:9" x14ac:dyDescent="0.2">
      <c r="A7414" s="160" t="s">
        <v>31</v>
      </c>
      <c r="B7414" s="160" t="s">
        <v>2</v>
      </c>
      <c r="C7414" s="160">
        <f>_xlfn.XLOOKUP(B7414,'2.1.trackMPD'!$R$7:$R$29,'2.1.trackMPD'!$T$7:$T$29)</f>
        <v>6</v>
      </c>
      <c r="D7414" s="160">
        <v>100</v>
      </c>
      <c r="E7414" s="160" t="s">
        <v>6394</v>
      </c>
      <c r="F7414" s="160" t="s">
        <v>110</v>
      </c>
      <c r="G7414" s="160" t="s">
        <v>124</v>
      </c>
      <c r="H7414" s="160" t="s">
        <v>6392</v>
      </c>
      <c r="I7414" s="160" cm="1">
        <f t="array" ref="I7414">INDEX('2.1.trackMPD'!I:I/(24*60*60),
       MATCH(1,
             (A7414='2.1.trackMPD'!A:A)*
             (C7414='2.1.trackMPD'!D:D)*
             (D7414/10^6='2.1.trackMPD'!H:H)*
             (E7414='2.1.trackMPD'!F:F),
0))</f>
        <v>5.6282487922013191E-3</v>
      </c>
    </row>
    <row r="7415" spans="1:9" x14ac:dyDescent="0.2">
      <c r="A7415" s="160" t="s">
        <v>31</v>
      </c>
      <c r="B7415" s="160" t="s">
        <v>2</v>
      </c>
      <c r="C7415" s="160">
        <f>_xlfn.XLOOKUP(B7415,'2.1.trackMPD'!$R$7:$R$29,'2.1.trackMPD'!$T$7:$T$29)</f>
        <v>6</v>
      </c>
      <c r="D7415" s="160">
        <v>100</v>
      </c>
      <c r="E7415" s="160" t="s">
        <v>6394</v>
      </c>
      <c r="F7415" s="160" t="s">
        <v>110</v>
      </c>
      <c r="G7415" s="160" t="s">
        <v>140</v>
      </c>
      <c r="H7415" s="160" t="s">
        <v>6392</v>
      </c>
      <c r="I7415" s="160" cm="1">
        <f t="array" ref="I7415">INDEX('2.1.trackMPD'!J:J/(24*60*60),
       MATCH(1,
             (A7415='2.1.trackMPD'!A:A)*
             (C7415='2.1.trackMPD'!D:D)*
             (D7415/10^6='2.1.trackMPD'!H:H)*
             (E7415='2.1.trackMPD'!F:F),
0))</f>
        <v>4.7630460889333797E-3</v>
      </c>
    </row>
    <row r="7416" spans="1:9" x14ac:dyDescent="0.2">
      <c r="A7416" s="160" t="s">
        <v>31</v>
      </c>
      <c r="B7416" s="160" t="s">
        <v>2</v>
      </c>
      <c r="C7416" s="160">
        <f>_xlfn.XLOOKUP(B7416,'2.1.trackMPD'!$R$7:$R$29,'2.1.trackMPD'!$T$7:$T$29)</f>
        <v>6</v>
      </c>
      <c r="D7416" s="160">
        <v>100</v>
      </c>
      <c r="E7416" s="160" t="s">
        <v>6394</v>
      </c>
      <c r="F7416" s="160" t="s">
        <v>110</v>
      </c>
      <c r="G7416" s="160" t="s">
        <v>124</v>
      </c>
      <c r="H7416" s="160" t="s">
        <v>6393</v>
      </c>
      <c r="I7416" s="160" cm="1">
        <f t="array" ref="I7416">INDEX('2.1.trackMPD'!K:K/(24*60*60),
       MATCH(1,
             (A7416='2.1.trackMPD'!A:A)*
             (C7416='2.1.trackMPD'!D:D)*
             (D7416/10^6='2.1.trackMPD'!H:H)*
             (E7416='2.1.trackMPD'!F:F),
0))</f>
        <v>0</v>
      </c>
    </row>
    <row r="7417" spans="1:9" x14ac:dyDescent="0.2">
      <c r="A7417" s="160" t="s">
        <v>31</v>
      </c>
      <c r="B7417" s="160" t="s">
        <v>2</v>
      </c>
      <c r="C7417" s="160">
        <f>_xlfn.XLOOKUP(B7417,'2.1.trackMPD'!$R$7:$R$29,'2.1.trackMPD'!$T$7:$T$29)</f>
        <v>6</v>
      </c>
      <c r="D7417" s="160">
        <v>100</v>
      </c>
      <c r="E7417" s="160" t="s">
        <v>6394</v>
      </c>
      <c r="F7417" s="160" t="s">
        <v>110</v>
      </c>
      <c r="G7417" s="160" t="s">
        <v>140</v>
      </c>
      <c r="H7417" s="160" t="s">
        <v>6393</v>
      </c>
      <c r="I7417" s="160" cm="1">
        <f t="array" ref="I7417">INDEX('2.1.trackMPD'!L:L/(24*60*60),
       MATCH(1,
             (A7417='2.1.trackMPD'!A:A)*
             (C7417='2.1.trackMPD'!D:D)*
             (D7417/10^6='2.1.trackMPD'!H:H)*
             (E7417='2.1.trackMPD'!F:F),
0))</f>
        <v>0</v>
      </c>
    </row>
    <row r="7418" spans="1:9" x14ac:dyDescent="0.2">
      <c r="A7418" s="160" t="s">
        <v>31</v>
      </c>
      <c r="B7418" s="160" t="s">
        <v>2</v>
      </c>
      <c r="C7418" s="160">
        <f>_xlfn.XLOOKUP(B7418,'2.1.trackMPD'!$R$7:$R$29,'2.1.trackMPD'!$T$7:$T$29)</f>
        <v>6</v>
      </c>
      <c r="D7418" s="160">
        <v>1000</v>
      </c>
      <c r="E7418" s="160" t="s">
        <v>6394</v>
      </c>
      <c r="F7418" s="160" t="s">
        <v>110</v>
      </c>
      <c r="G7418" s="160" t="s">
        <v>124</v>
      </c>
      <c r="H7418" s="160" t="s">
        <v>6392</v>
      </c>
      <c r="I7418" s="160" cm="1">
        <f t="array" ref="I7418">INDEX('2.1.trackMPD'!I:I/(24*60*60),
       MATCH(1,
             (A7418='2.1.trackMPD'!A:A)*
             (C7418='2.1.trackMPD'!D:D)*
             (D7418/10^6='2.1.trackMPD'!H:H)*
             (E7418='2.1.trackMPD'!F:F),
0))</f>
        <v>6.3166262761166214E-2</v>
      </c>
    </row>
    <row r="7419" spans="1:9" x14ac:dyDescent="0.2">
      <c r="A7419" s="160" t="s">
        <v>31</v>
      </c>
      <c r="B7419" s="160" t="s">
        <v>2</v>
      </c>
      <c r="C7419" s="160">
        <f>_xlfn.XLOOKUP(B7419,'2.1.trackMPD'!$R$7:$R$29,'2.1.trackMPD'!$T$7:$T$29)</f>
        <v>6</v>
      </c>
      <c r="D7419" s="160">
        <v>1000</v>
      </c>
      <c r="E7419" s="160" t="s">
        <v>6394</v>
      </c>
      <c r="F7419" s="160" t="s">
        <v>110</v>
      </c>
      <c r="G7419" s="160" t="s">
        <v>140</v>
      </c>
      <c r="H7419" s="160" t="s">
        <v>6392</v>
      </c>
      <c r="I7419" s="160" cm="1">
        <f t="array" ref="I7419">INDEX('2.1.trackMPD'!J:J/(24*60*60),
       MATCH(1,
             (A7419='2.1.trackMPD'!A:A)*
             (C7419='2.1.trackMPD'!D:D)*
             (D7419/10^6='2.1.trackMPD'!H:H)*
             (E7419='2.1.trackMPD'!F:F),
0))</f>
        <v>5.3448358383294439E-2</v>
      </c>
    </row>
    <row r="7420" spans="1:9" x14ac:dyDescent="0.2">
      <c r="A7420" s="160" t="s">
        <v>31</v>
      </c>
      <c r="B7420" s="160" t="s">
        <v>2</v>
      </c>
      <c r="C7420" s="160">
        <f>_xlfn.XLOOKUP(B7420,'2.1.trackMPD'!$R$7:$R$29,'2.1.trackMPD'!$T$7:$T$29)</f>
        <v>6</v>
      </c>
      <c r="D7420" s="160">
        <v>1000</v>
      </c>
      <c r="E7420" s="160" t="s">
        <v>6394</v>
      </c>
      <c r="F7420" s="160" t="s">
        <v>110</v>
      </c>
      <c r="G7420" s="160" t="s">
        <v>124</v>
      </c>
      <c r="H7420" s="160" t="s">
        <v>6393</v>
      </c>
      <c r="I7420" s="160" cm="1">
        <f t="array" ref="I7420">INDEX('2.1.trackMPD'!K:K/(24*60*60),
       MATCH(1,
             (A7420='2.1.trackMPD'!A:A)*
             (C7420='2.1.trackMPD'!D:D)*
             (D7420/10^6='2.1.trackMPD'!H:H)*
             (E7420='2.1.trackMPD'!F:F),
0))</f>
        <v>0</v>
      </c>
    </row>
    <row r="7421" spans="1:9" x14ac:dyDescent="0.2">
      <c r="A7421" s="160" t="s">
        <v>31</v>
      </c>
      <c r="B7421" s="160" t="s">
        <v>2</v>
      </c>
      <c r="C7421" s="160">
        <f>_xlfn.XLOOKUP(B7421,'2.1.trackMPD'!$R$7:$R$29,'2.1.trackMPD'!$T$7:$T$29)</f>
        <v>6</v>
      </c>
      <c r="D7421" s="160">
        <v>1000</v>
      </c>
      <c r="E7421" s="160" t="s">
        <v>6394</v>
      </c>
      <c r="F7421" s="160" t="s">
        <v>110</v>
      </c>
      <c r="G7421" s="160" t="s">
        <v>140</v>
      </c>
      <c r="H7421" s="160" t="s">
        <v>6393</v>
      </c>
      <c r="I7421" s="160" cm="1">
        <f t="array" ref="I7421">INDEX('2.1.trackMPD'!L:L/(24*60*60),
       MATCH(1,
             (A7421='2.1.trackMPD'!A:A)*
             (C7421='2.1.trackMPD'!D:D)*
             (D7421/10^6='2.1.trackMPD'!H:H)*
             (E7421='2.1.trackMPD'!F:F),
0))</f>
        <v>0</v>
      </c>
    </row>
    <row r="7422" spans="1:9" x14ac:dyDescent="0.2">
      <c r="A7422" s="160" t="s">
        <v>31</v>
      </c>
      <c r="B7422" s="160" t="s">
        <v>2</v>
      </c>
      <c r="C7422" s="160">
        <f>_xlfn.XLOOKUP(B7422,'2.1.trackMPD'!$R$7:$R$29,'2.1.trackMPD'!$T$7:$T$29)</f>
        <v>6</v>
      </c>
      <c r="D7422" s="160">
        <v>5000</v>
      </c>
      <c r="E7422" s="160" t="s">
        <v>6394</v>
      </c>
      <c r="F7422" s="160" t="s">
        <v>110</v>
      </c>
      <c r="G7422" s="160" t="s">
        <v>124</v>
      </c>
      <c r="H7422" s="160" t="s">
        <v>6392</v>
      </c>
      <c r="I7422" s="160" cm="1">
        <f t="array" ref="I7422">INDEX('2.1.trackMPD'!I:I/(24*60*60),
       MATCH(1,
             (A7422='2.1.trackMPD'!A:A)*
             (C7422='2.1.trackMPD'!D:D)*
             (D7422/10^6='2.1.trackMPD'!H:H)*
             (E7422='2.1.trackMPD'!F:F),
0))</f>
        <v>0.15280657097452663</v>
      </c>
    </row>
    <row r="7423" spans="1:9" x14ac:dyDescent="0.2">
      <c r="A7423" s="160" t="s">
        <v>31</v>
      </c>
      <c r="B7423" s="160" t="s">
        <v>2</v>
      </c>
      <c r="C7423" s="160">
        <f>_xlfn.XLOOKUP(B7423,'2.1.trackMPD'!$R$7:$R$29,'2.1.trackMPD'!$T$7:$T$29)</f>
        <v>6</v>
      </c>
      <c r="D7423" s="160">
        <v>5000</v>
      </c>
      <c r="E7423" s="160" t="s">
        <v>6394</v>
      </c>
      <c r="F7423" s="160" t="s">
        <v>110</v>
      </c>
      <c r="G7423" s="160" t="s">
        <v>140</v>
      </c>
      <c r="H7423" s="160" t="s">
        <v>6392</v>
      </c>
      <c r="I7423" s="160" cm="1">
        <f t="array" ref="I7423">INDEX('2.1.trackMPD'!J:J/(24*60*60),
       MATCH(1,
             (A7423='2.1.trackMPD'!A:A)*
             (C7423='2.1.trackMPD'!D:D)*
             (D7423/10^6='2.1.trackMPD'!H:H)*
             (E7423='2.1.trackMPD'!F:F),
0))</f>
        <v>0.1292978087854271</v>
      </c>
    </row>
    <row r="7424" spans="1:9" x14ac:dyDescent="0.2">
      <c r="A7424" s="160" t="s">
        <v>31</v>
      </c>
      <c r="B7424" s="160" t="s">
        <v>2</v>
      </c>
      <c r="C7424" s="160">
        <f>_xlfn.XLOOKUP(B7424,'2.1.trackMPD'!$R$7:$R$29,'2.1.trackMPD'!$T$7:$T$29)</f>
        <v>6</v>
      </c>
      <c r="D7424" s="160">
        <v>5000</v>
      </c>
      <c r="E7424" s="160" t="s">
        <v>6394</v>
      </c>
      <c r="F7424" s="160" t="s">
        <v>110</v>
      </c>
      <c r="G7424" s="160" t="s">
        <v>124</v>
      </c>
      <c r="H7424" s="160" t="s">
        <v>6393</v>
      </c>
      <c r="I7424" s="160" cm="1">
        <f t="array" ref="I7424">INDEX('2.1.trackMPD'!K:K/(24*60*60),
       MATCH(1,
             (A7424='2.1.trackMPD'!A:A)*
             (C7424='2.1.trackMPD'!D:D)*
             (D7424/10^6='2.1.trackMPD'!H:H)*
             (E7424='2.1.trackMPD'!F:F),
0))</f>
        <v>0</v>
      </c>
    </row>
    <row r="7425" spans="1:9" x14ac:dyDescent="0.2">
      <c r="A7425" s="160" t="s">
        <v>31</v>
      </c>
      <c r="B7425" s="160" t="s">
        <v>2</v>
      </c>
      <c r="C7425" s="160">
        <f>_xlfn.XLOOKUP(B7425,'2.1.trackMPD'!$R$7:$R$29,'2.1.trackMPD'!$T$7:$T$29)</f>
        <v>6</v>
      </c>
      <c r="D7425" s="160">
        <v>5000</v>
      </c>
      <c r="E7425" s="160" t="s">
        <v>6394</v>
      </c>
      <c r="F7425" s="160" t="s">
        <v>110</v>
      </c>
      <c r="G7425" s="160" t="s">
        <v>140</v>
      </c>
      <c r="H7425" s="160" t="s">
        <v>6393</v>
      </c>
      <c r="I7425" s="160" cm="1">
        <f t="array" ref="I7425">INDEX('2.1.trackMPD'!L:L/(24*60*60),
       MATCH(1,
             (A7425='2.1.trackMPD'!A:A)*
             (C7425='2.1.trackMPD'!D:D)*
             (D7425/10^6='2.1.trackMPD'!H:H)*
             (E7425='2.1.trackMPD'!F:F),
0))</f>
        <v>0</v>
      </c>
    </row>
    <row r="7426" spans="1:9" x14ac:dyDescent="0.2">
      <c r="A7426" s="160" t="s">
        <v>31</v>
      </c>
      <c r="B7426" s="160" t="s">
        <v>2</v>
      </c>
      <c r="C7426" s="160">
        <f>_xlfn.XLOOKUP(B7426,'2.1.trackMPD'!$R$7:$R$29,'2.1.trackMPD'!$T$7:$T$29)</f>
        <v>6</v>
      </c>
      <c r="D7426" s="160">
        <v>1</v>
      </c>
      <c r="E7426" s="160" t="s">
        <v>6395</v>
      </c>
      <c r="F7426" s="160" t="s">
        <v>110</v>
      </c>
      <c r="G7426" s="160" t="s">
        <v>124</v>
      </c>
      <c r="H7426" s="160" t="s">
        <v>6392</v>
      </c>
      <c r="I7426" s="160" t="e" cm="1">
        <f t="array" ref="I7426">INDEX('2.1.trackMPD'!I:I/(24*60*60),
       MATCH(1,
             (A7426='2.1.trackMPD'!A:A)*
             (C7426='2.1.trackMPD'!D:D)*
             (D7426/10^6='2.1.trackMPD'!H:H)*
             (E7426='2.1.trackMPD'!F:F),
0))</f>
        <v>#N/A</v>
      </c>
    </row>
    <row r="7427" spans="1:9" x14ac:dyDescent="0.2">
      <c r="A7427" s="160" t="s">
        <v>31</v>
      </c>
      <c r="B7427" s="160" t="s">
        <v>2</v>
      </c>
      <c r="C7427" s="160">
        <f>_xlfn.XLOOKUP(B7427,'2.1.trackMPD'!$R$7:$R$29,'2.1.trackMPD'!$T$7:$T$29)</f>
        <v>6</v>
      </c>
      <c r="D7427" s="160">
        <v>1</v>
      </c>
      <c r="E7427" s="160" t="s">
        <v>6395</v>
      </c>
      <c r="F7427" s="160" t="s">
        <v>110</v>
      </c>
      <c r="G7427" s="160" t="s">
        <v>140</v>
      </c>
      <c r="H7427" s="160" t="s">
        <v>6392</v>
      </c>
      <c r="I7427" s="160" t="e" cm="1">
        <f t="array" ref="I7427">INDEX('2.1.trackMPD'!J:J/(24*60*60),
       MATCH(1,
             (A7427='2.1.trackMPD'!A:A)*
             (C7427='2.1.trackMPD'!D:D)*
             (D7427/10^6='2.1.trackMPD'!H:H)*
             (E7427='2.1.trackMPD'!F:F),
0))</f>
        <v>#N/A</v>
      </c>
    </row>
    <row r="7428" spans="1:9" x14ac:dyDescent="0.2">
      <c r="A7428" s="160" t="s">
        <v>31</v>
      </c>
      <c r="B7428" s="160" t="s">
        <v>2</v>
      </c>
      <c r="C7428" s="160">
        <f>_xlfn.XLOOKUP(B7428,'2.1.trackMPD'!$R$7:$R$29,'2.1.trackMPD'!$T$7:$T$29)</f>
        <v>6</v>
      </c>
      <c r="D7428" s="160">
        <v>1</v>
      </c>
      <c r="E7428" s="160" t="s">
        <v>6395</v>
      </c>
      <c r="F7428" s="160" t="s">
        <v>110</v>
      </c>
      <c r="G7428" s="160" t="s">
        <v>124</v>
      </c>
      <c r="H7428" s="160" t="s">
        <v>6393</v>
      </c>
      <c r="I7428" s="160" t="e" cm="1">
        <f t="array" ref="I7428">INDEX('2.1.trackMPD'!K:K/(24*60*60),
       MATCH(1,
             (A7428='2.1.trackMPD'!A:A)*
             (C7428='2.1.trackMPD'!D:D)*
             (D7428/10^6='2.1.trackMPD'!H:H)*
             (E7428='2.1.trackMPD'!F:F),
0))</f>
        <v>#N/A</v>
      </c>
    </row>
    <row r="7429" spans="1:9" x14ac:dyDescent="0.2">
      <c r="A7429" s="160" t="s">
        <v>31</v>
      </c>
      <c r="B7429" s="160" t="s">
        <v>2</v>
      </c>
      <c r="C7429" s="160">
        <f>_xlfn.XLOOKUP(B7429,'2.1.trackMPD'!$R$7:$R$29,'2.1.trackMPD'!$T$7:$T$29)</f>
        <v>6</v>
      </c>
      <c r="D7429" s="160">
        <v>1</v>
      </c>
      <c r="E7429" s="160" t="s">
        <v>6395</v>
      </c>
      <c r="F7429" s="160" t="s">
        <v>110</v>
      </c>
      <c r="G7429" s="160" t="s">
        <v>140</v>
      </c>
      <c r="H7429" s="160" t="s">
        <v>6393</v>
      </c>
      <c r="I7429" s="160" t="e" cm="1">
        <f t="array" ref="I7429">INDEX('2.1.trackMPD'!L:L/(24*60*60),
       MATCH(1,
             (A7429='2.1.trackMPD'!A:A)*
             (C7429='2.1.trackMPD'!D:D)*
             (D7429/10^6='2.1.trackMPD'!H:H)*
             (E7429='2.1.trackMPD'!F:F),
0))</f>
        <v>#N/A</v>
      </c>
    </row>
    <row r="7430" spans="1:9" x14ac:dyDescent="0.2">
      <c r="A7430" s="160" t="s">
        <v>31</v>
      </c>
      <c r="B7430" s="160" t="s">
        <v>2</v>
      </c>
      <c r="C7430" s="160">
        <f>_xlfn.XLOOKUP(B7430,'2.1.trackMPD'!$R$7:$R$29,'2.1.trackMPD'!$T$7:$T$29)</f>
        <v>6</v>
      </c>
      <c r="D7430" s="160">
        <v>10</v>
      </c>
      <c r="E7430" s="160" t="s">
        <v>6395</v>
      </c>
      <c r="F7430" s="160" t="s">
        <v>110</v>
      </c>
      <c r="G7430" s="160" t="s">
        <v>124</v>
      </c>
      <c r="H7430" s="160" t="s">
        <v>6392</v>
      </c>
      <c r="I7430" s="160" t="e" cm="1">
        <f t="array" ref="I7430">INDEX('2.1.trackMPD'!I:I/(24*60*60),
       MATCH(1,
             (A7430='2.1.trackMPD'!A:A)*
             (C7430='2.1.trackMPD'!D:D)*
             (D7430/10^6='2.1.trackMPD'!H:H)*
             (E7430='2.1.trackMPD'!F:F),
0))</f>
        <v>#N/A</v>
      </c>
    </row>
    <row r="7431" spans="1:9" x14ac:dyDescent="0.2">
      <c r="A7431" s="160" t="s">
        <v>31</v>
      </c>
      <c r="B7431" s="160" t="s">
        <v>2</v>
      </c>
      <c r="C7431" s="160">
        <f>_xlfn.XLOOKUP(B7431,'2.1.trackMPD'!$R$7:$R$29,'2.1.trackMPD'!$T$7:$T$29)</f>
        <v>6</v>
      </c>
      <c r="D7431" s="160">
        <v>10</v>
      </c>
      <c r="E7431" s="160" t="s">
        <v>6395</v>
      </c>
      <c r="F7431" s="160" t="s">
        <v>110</v>
      </c>
      <c r="G7431" s="160" t="s">
        <v>140</v>
      </c>
      <c r="H7431" s="160" t="s">
        <v>6392</v>
      </c>
      <c r="I7431" s="160" t="e" cm="1">
        <f t="array" ref="I7431">INDEX('2.1.trackMPD'!J:J/(24*60*60),
       MATCH(1,
             (A7431='2.1.trackMPD'!A:A)*
             (C7431='2.1.trackMPD'!D:D)*
             (D7431/10^6='2.1.trackMPD'!H:H)*
             (E7431='2.1.trackMPD'!F:F),
0))</f>
        <v>#N/A</v>
      </c>
    </row>
    <row r="7432" spans="1:9" x14ac:dyDescent="0.2">
      <c r="A7432" s="160" t="s">
        <v>31</v>
      </c>
      <c r="B7432" s="160" t="s">
        <v>2</v>
      </c>
      <c r="C7432" s="160">
        <f>_xlfn.XLOOKUP(B7432,'2.1.trackMPD'!$R$7:$R$29,'2.1.trackMPD'!$T$7:$T$29)</f>
        <v>6</v>
      </c>
      <c r="D7432" s="160">
        <v>10</v>
      </c>
      <c r="E7432" s="160" t="s">
        <v>6395</v>
      </c>
      <c r="F7432" s="160" t="s">
        <v>110</v>
      </c>
      <c r="G7432" s="160" t="s">
        <v>124</v>
      </c>
      <c r="H7432" s="160" t="s">
        <v>6393</v>
      </c>
      <c r="I7432" s="160" t="e" cm="1">
        <f t="array" ref="I7432">INDEX('2.1.trackMPD'!K:K/(24*60*60),
       MATCH(1,
             (A7432='2.1.trackMPD'!A:A)*
             (C7432='2.1.trackMPD'!D:D)*
             (D7432/10^6='2.1.trackMPD'!H:H)*
             (E7432='2.1.trackMPD'!F:F),
0))</f>
        <v>#N/A</v>
      </c>
    </row>
    <row r="7433" spans="1:9" x14ac:dyDescent="0.2">
      <c r="A7433" s="160" t="s">
        <v>31</v>
      </c>
      <c r="B7433" s="160" t="s">
        <v>2</v>
      </c>
      <c r="C7433" s="160">
        <f>_xlfn.XLOOKUP(B7433,'2.1.trackMPD'!$R$7:$R$29,'2.1.trackMPD'!$T$7:$T$29)</f>
        <v>6</v>
      </c>
      <c r="D7433" s="160">
        <v>10</v>
      </c>
      <c r="E7433" s="160" t="s">
        <v>6395</v>
      </c>
      <c r="F7433" s="160" t="s">
        <v>110</v>
      </c>
      <c r="G7433" s="160" t="s">
        <v>140</v>
      </c>
      <c r="H7433" s="160" t="s">
        <v>6393</v>
      </c>
      <c r="I7433" s="160" t="e" cm="1">
        <f t="array" ref="I7433">INDEX('2.1.trackMPD'!L:L/(24*60*60),
       MATCH(1,
             (A7433='2.1.trackMPD'!A:A)*
             (C7433='2.1.trackMPD'!D:D)*
             (D7433/10^6='2.1.trackMPD'!H:H)*
             (E7433='2.1.trackMPD'!F:F),
0))</f>
        <v>#N/A</v>
      </c>
    </row>
    <row r="7434" spans="1:9" x14ac:dyDescent="0.2">
      <c r="A7434" s="160" t="s">
        <v>31</v>
      </c>
      <c r="B7434" s="160" t="s">
        <v>2</v>
      </c>
      <c r="C7434" s="160">
        <f>_xlfn.XLOOKUP(B7434,'2.1.trackMPD'!$R$7:$R$29,'2.1.trackMPD'!$T$7:$T$29)</f>
        <v>6</v>
      </c>
      <c r="D7434" s="160">
        <v>100</v>
      </c>
      <c r="E7434" s="160" t="s">
        <v>6395</v>
      </c>
      <c r="F7434" s="160" t="s">
        <v>110</v>
      </c>
      <c r="G7434" s="160" t="s">
        <v>124</v>
      </c>
      <c r="H7434" s="160" t="s">
        <v>6392</v>
      </c>
      <c r="I7434" s="160" t="e" cm="1">
        <f t="array" ref="I7434">INDEX('2.1.trackMPD'!I:I/(24*60*60),
       MATCH(1,
             (A7434='2.1.trackMPD'!A:A)*
             (C7434='2.1.trackMPD'!D:D)*
             (D7434/10^6='2.1.trackMPD'!H:H)*
             (E7434='2.1.trackMPD'!F:F),
0))</f>
        <v>#N/A</v>
      </c>
    </row>
    <row r="7435" spans="1:9" x14ac:dyDescent="0.2">
      <c r="A7435" s="160" t="s">
        <v>31</v>
      </c>
      <c r="B7435" s="160" t="s">
        <v>2</v>
      </c>
      <c r="C7435" s="160">
        <f>_xlfn.XLOOKUP(B7435,'2.1.trackMPD'!$R$7:$R$29,'2.1.trackMPD'!$T$7:$T$29)</f>
        <v>6</v>
      </c>
      <c r="D7435" s="160">
        <v>100</v>
      </c>
      <c r="E7435" s="160" t="s">
        <v>6395</v>
      </c>
      <c r="F7435" s="160" t="s">
        <v>110</v>
      </c>
      <c r="G7435" s="160" t="s">
        <v>140</v>
      </c>
      <c r="H7435" s="160" t="s">
        <v>6392</v>
      </c>
      <c r="I7435" s="160" t="e" cm="1">
        <f t="array" ref="I7435">INDEX('2.1.trackMPD'!J:J/(24*60*60),
       MATCH(1,
             (A7435='2.1.trackMPD'!A:A)*
             (C7435='2.1.trackMPD'!D:D)*
             (D7435/10^6='2.1.trackMPD'!H:H)*
             (E7435='2.1.trackMPD'!F:F),
0))</f>
        <v>#N/A</v>
      </c>
    </row>
    <row r="7436" spans="1:9" x14ac:dyDescent="0.2">
      <c r="A7436" s="160" t="s">
        <v>31</v>
      </c>
      <c r="B7436" s="160" t="s">
        <v>2</v>
      </c>
      <c r="C7436" s="160">
        <f>_xlfn.XLOOKUP(B7436,'2.1.trackMPD'!$R$7:$R$29,'2.1.trackMPD'!$T$7:$T$29)</f>
        <v>6</v>
      </c>
      <c r="D7436" s="160">
        <v>100</v>
      </c>
      <c r="E7436" s="160" t="s">
        <v>6395</v>
      </c>
      <c r="F7436" s="160" t="s">
        <v>110</v>
      </c>
      <c r="G7436" s="160" t="s">
        <v>124</v>
      </c>
      <c r="H7436" s="160" t="s">
        <v>6393</v>
      </c>
      <c r="I7436" s="160" t="e" cm="1">
        <f t="array" ref="I7436">INDEX('2.1.trackMPD'!K:K/(24*60*60),
       MATCH(1,
             (A7436='2.1.trackMPD'!A:A)*
             (C7436='2.1.trackMPD'!D:D)*
             (D7436/10^6='2.1.trackMPD'!H:H)*
             (E7436='2.1.trackMPD'!F:F),
0))</f>
        <v>#N/A</v>
      </c>
    </row>
    <row r="7437" spans="1:9" x14ac:dyDescent="0.2">
      <c r="A7437" s="160" t="s">
        <v>31</v>
      </c>
      <c r="B7437" s="160" t="s">
        <v>2</v>
      </c>
      <c r="C7437" s="160">
        <f>_xlfn.XLOOKUP(B7437,'2.1.trackMPD'!$R$7:$R$29,'2.1.trackMPD'!$T$7:$T$29)</f>
        <v>6</v>
      </c>
      <c r="D7437" s="160">
        <v>100</v>
      </c>
      <c r="E7437" s="160" t="s">
        <v>6395</v>
      </c>
      <c r="F7437" s="160" t="s">
        <v>110</v>
      </c>
      <c r="G7437" s="160" t="s">
        <v>140</v>
      </c>
      <c r="H7437" s="160" t="s">
        <v>6393</v>
      </c>
      <c r="I7437" s="160" t="e" cm="1">
        <f t="array" ref="I7437">INDEX('2.1.trackMPD'!L:L/(24*60*60),
       MATCH(1,
             (A7437='2.1.trackMPD'!A:A)*
             (C7437='2.1.trackMPD'!D:D)*
             (D7437/10^6='2.1.trackMPD'!H:H)*
             (E7437='2.1.trackMPD'!F:F),
0))</f>
        <v>#N/A</v>
      </c>
    </row>
    <row r="7438" spans="1:9" x14ac:dyDescent="0.2">
      <c r="A7438" s="160" t="s">
        <v>31</v>
      </c>
      <c r="B7438" s="160" t="s">
        <v>3</v>
      </c>
      <c r="C7438" s="160">
        <f>_xlfn.XLOOKUP(B7438,'2.1.trackMPD'!$R$7:$R$29,'2.1.trackMPD'!$T$7:$T$29)</f>
        <v>2</v>
      </c>
      <c r="D7438" s="160">
        <v>1</v>
      </c>
      <c r="E7438" s="160" t="s">
        <v>6390</v>
      </c>
      <c r="F7438" s="160" t="s">
        <v>110</v>
      </c>
      <c r="G7438" s="160" t="s">
        <v>124</v>
      </c>
      <c r="H7438" s="160" t="s">
        <v>6392</v>
      </c>
      <c r="I7438" s="160" cm="1">
        <f t="array" ref="I7438">INDEX('2.1.trackMPD'!I:I/(24*60*60),
       MATCH(1,
             (A7438='2.1.trackMPD'!A:A)*
             (C7438='2.1.trackMPD'!D:D)*
             (D7438/10^6='2.1.trackMPD'!H:H)*
             (E7438='2.1.trackMPD'!F:F),
0))</f>
        <v>6.6195997753625926E-7</v>
      </c>
    </row>
    <row r="7439" spans="1:9" x14ac:dyDescent="0.2">
      <c r="A7439" s="160" t="s">
        <v>31</v>
      </c>
      <c r="B7439" s="160" t="s">
        <v>3</v>
      </c>
      <c r="C7439" s="160">
        <f>_xlfn.XLOOKUP(B7439,'2.1.trackMPD'!$R$7:$R$29,'2.1.trackMPD'!$T$7:$T$29)</f>
        <v>2</v>
      </c>
      <c r="D7439" s="160">
        <v>1</v>
      </c>
      <c r="E7439" s="160" t="s">
        <v>6390</v>
      </c>
      <c r="F7439" s="160" t="s">
        <v>110</v>
      </c>
      <c r="G7439" s="160" t="s">
        <v>140</v>
      </c>
      <c r="H7439" s="160" t="s">
        <v>6392</v>
      </c>
      <c r="I7439" s="160" cm="1">
        <f t="array" ref="I7439">INDEX('2.1.trackMPD'!J:J/(24*60*60),
       MATCH(1,
             (A7439='2.1.trackMPD'!A:A)*
             (C7439='2.1.trackMPD'!D:D)*
             (D7439/10^6='2.1.trackMPD'!H:H)*
             (E7439='2.1.trackMPD'!F:F),
0))</f>
        <v>1.2718947298266667E-5</v>
      </c>
    </row>
    <row r="7440" spans="1:9" x14ac:dyDescent="0.2">
      <c r="A7440" s="160" t="s">
        <v>31</v>
      </c>
      <c r="B7440" s="160" t="s">
        <v>3</v>
      </c>
      <c r="C7440" s="160">
        <f>_xlfn.XLOOKUP(B7440,'2.1.trackMPD'!$R$7:$R$29,'2.1.trackMPD'!$T$7:$T$29)</f>
        <v>2</v>
      </c>
      <c r="D7440" s="160">
        <v>1</v>
      </c>
      <c r="E7440" s="160" t="s">
        <v>6390</v>
      </c>
      <c r="F7440" s="160" t="s">
        <v>110</v>
      </c>
      <c r="G7440" s="160" t="s">
        <v>124</v>
      </c>
      <c r="H7440" s="160" t="s">
        <v>6393</v>
      </c>
      <c r="I7440" s="160" cm="1">
        <f t="array" ref="I7440">INDEX('2.1.trackMPD'!K:K/(24*60*60),
       MATCH(1,
             (A7440='2.1.trackMPD'!A:A)*
             (C7440='2.1.trackMPD'!D:D)*
             (D7440/10^6='2.1.trackMPD'!H:H)*
             (E7440='2.1.trackMPD'!F:F),
0))</f>
        <v>0</v>
      </c>
    </row>
    <row r="7441" spans="1:9" x14ac:dyDescent="0.2">
      <c r="A7441" s="160" t="s">
        <v>31</v>
      </c>
      <c r="B7441" s="160" t="s">
        <v>3</v>
      </c>
      <c r="C7441" s="160">
        <f>_xlfn.XLOOKUP(B7441,'2.1.trackMPD'!$R$7:$R$29,'2.1.trackMPD'!$T$7:$T$29)</f>
        <v>2</v>
      </c>
      <c r="D7441" s="160">
        <v>1</v>
      </c>
      <c r="E7441" s="160" t="s">
        <v>6390</v>
      </c>
      <c r="F7441" s="160" t="s">
        <v>110</v>
      </c>
      <c r="G7441" s="160" t="s">
        <v>140</v>
      </c>
      <c r="H7441" s="160" t="s">
        <v>6393</v>
      </c>
      <c r="I7441" s="160" cm="1">
        <f t="array" ref="I7441">INDEX('2.1.trackMPD'!L:L/(24*60*60),
       MATCH(1,
             (A7441='2.1.trackMPD'!A:A)*
             (C7441='2.1.trackMPD'!D:D)*
             (D7441/10^6='2.1.trackMPD'!H:H)*
             (E7441='2.1.trackMPD'!F:F),
0))</f>
        <v>0</v>
      </c>
    </row>
    <row r="7442" spans="1:9" x14ac:dyDescent="0.2">
      <c r="A7442" s="160" t="s">
        <v>31</v>
      </c>
      <c r="B7442" s="160" t="s">
        <v>3</v>
      </c>
      <c r="C7442" s="160">
        <f>_xlfn.XLOOKUP(B7442,'2.1.trackMPD'!$R$7:$R$29,'2.1.trackMPD'!$T$7:$T$29)</f>
        <v>2</v>
      </c>
      <c r="D7442" s="160">
        <v>10</v>
      </c>
      <c r="E7442" s="160" t="s">
        <v>6390</v>
      </c>
      <c r="F7442" s="160" t="s">
        <v>110</v>
      </c>
      <c r="G7442" s="160" t="s">
        <v>124</v>
      </c>
      <c r="H7442" s="160" t="s">
        <v>6392</v>
      </c>
      <c r="I7442" s="160" cm="1">
        <f t="array" ref="I7442">INDEX('2.1.trackMPD'!I:I/(24*60*60),
       MATCH(1,
             (A7442='2.1.trackMPD'!A:A)*
             (C7442='2.1.trackMPD'!D:D)*
             (D7442/10^6='2.1.trackMPD'!H:H)*
             (E7442='2.1.trackMPD'!F:F),
0))</f>
        <v>6.0061476351736232E-6</v>
      </c>
    </row>
    <row r="7443" spans="1:9" x14ac:dyDescent="0.2">
      <c r="A7443" s="160" t="s">
        <v>31</v>
      </c>
      <c r="B7443" s="160" t="s">
        <v>3</v>
      </c>
      <c r="C7443" s="160">
        <f>_xlfn.XLOOKUP(B7443,'2.1.trackMPD'!$R$7:$R$29,'2.1.trackMPD'!$T$7:$T$29)</f>
        <v>2</v>
      </c>
      <c r="D7443" s="160">
        <v>10</v>
      </c>
      <c r="E7443" s="160" t="s">
        <v>6390</v>
      </c>
      <c r="F7443" s="160" t="s">
        <v>110</v>
      </c>
      <c r="G7443" s="160" t="s">
        <v>140</v>
      </c>
      <c r="H7443" s="160" t="s">
        <v>6392</v>
      </c>
      <c r="I7443" s="160" cm="1">
        <f t="array" ref="I7443">INDEX('2.1.trackMPD'!J:J/(24*60*60),
       MATCH(1,
             (A7443='2.1.trackMPD'!A:A)*
             (C7443='2.1.trackMPD'!D:D)*
             (D7443/10^6='2.1.trackMPD'!H:H)*
             (E7443='2.1.trackMPD'!F:F),
0))</f>
        <v>1.743410529975463E-5</v>
      </c>
    </row>
    <row r="7444" spans="1:9" x14ac:dyDescent="0.2">
      <c r="A7444" s="160" t="s">
        <v>31</v>
      </c>
      <c r="B7444" s="160" t="s">
        <v>3</v>
      </c>
      <c r="C7444" s="160">
        <f>_xlfn.XLOOKUP(B7444,'2.1.trackMPD'!$R$7:$R$29,'2.1.trackMPD'!$T$7:$T$29)</f>
        <v>2</v>
      </c>
      <c r="D7444" s="160">
        <v>10</v>
      </c>
      <c r="E7444" s="160" t="s">
        <v>6390</v>
      </c>
      <c r="F7444" s="160" t="s">
        <v>110</v>
      </c>
      <c r="G7444" s="160" t="s">
        <v>124</v>
      </c>
      <c r="H7444" s="160" t="s">
        <v>6393</v>
      </c>
      <c r="I7444" s="160" cm="1">
        <f t="array" ref="I7444">INDEX('2.1.trackMPD'!K:K/(24*60*60),
       MATCH(1,
             (A7444='2.1.trackMPD'!A:A)*
             (C7444='2.1.trackMPD'!D:D)*
             (D7444/10^6='2.1.trackMPD'!H:H)*
             (E7444='2.1.trackMPD'!F:F),
0))</f>
        <v>0</v>
      </c>
    </row>
    <row r="7445" spans="1:9" x14ac:dyDescent="0.2">
      <c r="A7445" s="160" t="s">
        <v>31</v>
      </c>
      <c r="B7445" s="160" t="s">
        <v>3</v>
      </c>
      <c r="C7445" s="160">
        <f>_xlfn.XLOOKUP(B7445,'2.1.trackMPD'!$R$7:$R$29,'2.1.trackMPD'!$T$7:$T$29)</f>
        <v>2</v>
      </c>
      <c r="D7445" s="160">
        <v>10</v>
      </c>
      <c r="E7445" s="160" t="s">
        <v>6390</v>
      </c>
      <c r="F7445" s="160" t="s">
        <v>110</v>
      </c>
      <c r="G7445" s="160" t="s">
        <v>140</v>
      </c>
      <c r="H7445" s="160" t="s">
        <v>6393</v>
      </c>
      <c r="I7445" s="160" cm="1">
        <f t="array" ref="I7445">INDEX('2.1.trackMPD'!L:L/(24*60*60),
       MATCH(1,
             (A7445='2.1.trackMPD'!A:A)*
             (C7445='2.1.trackMPD'!D:D)*
             (D7445/10^6='2.1.trackMPD'!H:H)*
             (E7445='2.1.trackMPD'!F:F),
0))</f>
        <v>0</v>
      </c>
    </row>
    <row r="7446" spans="1:9" x14ac:dyDescent="0.2">
      <c r="A7446" s="160" t="s">
        <v>31</v>
      </c>
      <c r="B7446" s="160" t="s">
        <v>3</v>
      </c>
      <c r="C7446" s="160">
        <f>_xlfn.XLOOKUP(B7446,'2.1.trackMPD'!$R$7:$R$29,'2.1.trackMPD'!$T$7:$T$29)</f>
        <v>2</v>
      </c>
      <c r="D7446" s="160">
        <v>100</v>
      </c>
      <c r="E7446" s="160" t="s">
        <v>6390</v>
      </c>
      <c r="F7446" s="160" t="s">
        <v>110</v>
      </c>
      <c r="G7446" s="160" t="s">
        <v>124</v>
      </c>
      <c r="H7446" s="160" t="s">
        <v>6392</v>
      </c>
      <c r="I7446" s="160" cm="1">
        <f t="array" ref="I7446">INDEX('2.1.trackMPD'!I:I/(24*60*60),
       MATCH(1,
             (A7446='2.1.trackMPD'!A:A)*
             (C7446='2.1.trackMPD'!D:D)*
             (D7446/10^6='2.1.trackMPD'!H:H)*
             (E7446='2.1.trackMPD'!F:F),
0))</f>
        <v>6.1326750070025337E-6</v>
      </c>
    </row>
    <row r="7447" spans="1:9" x14ac:dyDescent="0.2">
      <c r="A7447" s="160" t="s">
        <v>31</v>
      </c>
      <c r="B7447" s="160" t="s">
        <v>3</v>
      </c>
      <c r="C7447" s="160">
        <f>_xlfn.XLOOKUP(B7447,'2.1.trackMPD'!$R$7:$R$29,'2.1.trackMPD'!$T$7:$T$29)</f>
        <v>2</v>
      </c>
      <c r="D7447" s="160">
        <v>100</v>
      </c>
      <c r="E7447" s="160" t="s">
        <v>6390</v>
      </c>
      <c r="F7447" s="160" t="s">
        <v>110</v>
      </c>
      <c r="G7447" s="160" t="s">
        <v>140</v>
      </c>
      <c r="H7447" s="160" t="s">
        <v>6392</v>
      </c>
      <c r="I7447" s="160" cm="1">
        <f t="array" ref="I7447">INDEX('2.1.trackMPD'!J:J/(24*60*60),
       MATCH(1,
             (A7447='2.1.trackMPD'!A:A)*
             (C7447='2.1.trackMPD'!D:D)*
             (D7447/10^6='2.1.trackMPD'!H:H)*
             (E7447='2.1.trackMPD'!F:F),
0))</f>
        <v>1.1181622298748182E-4</v>
      </c>
    </row>
    <row r="7448" spans="1:9" x14ac:dyDescent="0.2">
      <c r="A7448" s="160" t="s">
        <v>31</v>
      </c>
      <c r="B7448" s="160" t="s">
        <v>3</v>
      </c>
      <c r="C7448" s="160">
        <f>_xlfn.XLOOKUP(B7448,'2.1.trackMPD'!$R$7:$R$29,'2.1.trackMPD'!$T$7:$T$29)</f>
        <v>2</v>
      </c>
      <c r="D7448" s="160">
        <v>100</v>
      </c>
      <c r="E7448" s="160" t="s">
        <v>6390</v>
      </c>
      <c r="F7448" s="160" t="s">
        <v>110</v>
      </c>
      <c r="G7448" s="160" t="s">
        <v>124</v>
      </c>
      <c r="H7448" s="160" t="s">
        <v>6393</v>
      </c>
      <c r="I7448" s="160" cm="1">
        <f t="array" ref="I7448">INDEX('2.1.trackMPD'!K:K/(24*60*60),
       MATCH(1,
             (A7448='2.1.trackMPD'!A:A)*
             (C7448='2.1.trackMPD'!D:D)*
             (D7448/10^6='2.1.trackMPD'!H:H)*
             (E7448='2.1.trackMPD'!F:F),
0))</f>
        <v>0</v>
      </c>
    </row>
    <row r="7449" spans="1:9" x14ac:dyDescent="0.2">
      <c r="A7449" s="160" t="s">
        <v>31</v>
      </c>
      <c r="B7449" s="160" t="s">
        <v>3</v>
      </c>
      <c r="C7449" s="160">
        <f>_xlfn.XLOOKUP(B7449,'2.1.trackMPD'!$R$7:$R$29,'2.1.trackMPD'!$T$7:$T$29)</f>
        <v>2</v>
      </c>
      <c r="D7449" s="160">
        <v>100</v>
      </c>
      <c r="E7449" s="160" t="s">
        <v>6390</v>
      </c>
      <c r="F7449" s="160" t="s">
        <v>110</v>
      </c>
      <c r="G7449" s="160" t="s">
        <v>140</v>
      </c>
      <c r="H7449" s="160" t="s">
        <v>6393</v>
      </c>
      <c r="I7449" s="160" cm="1">
        <f t="array" ref="I7449">INDEX('2.1.trackMPD'!L:L/(24*60*60),
       MATCH(1,
             (A7449='2.1.trackMPD'!A:A)*
             (C7449='2.1.trackMPD'!D:D)*
             (D7449/10^6='2.1.trackMPD'!H:H)*
             (E7449='2.1.trackMPD'!F:F),
0))</f>
        <v>0</v>
      </c>
    </row>
    <row r="7450" spans="1:9" x14ac:dyDescent="0.2">
      <c r="A7450" s="160" t="s">
        <v>31</v>
      </c>
      <c r="B7450" s="160" t="s">
        <v>3</v>
      </c>
      <c r="C7450" s="160">
        <f>_xlfn.XLOOKUP(B7450,'2.1.trackMPD'!$R$7:$R$29,'2.1.trackMPD'!$T$7:$T$29)</f>
        <v>2</v>
      </c>
      <c r="D7450" s="160">
        <v>1000</v>
      </c>
      <c r="E7450" s="160" t="s">
        <v>6390</v>
      </c>
      <c r="F7450" s="160" t="s">
        <v>110</v>
      </c>
      <c r="G7450" s="160" t="s">
        <v>124</v>
      </c>
      <c r="H7450" s="160" t="s">
        <v>6392</v>
      </c>
      <c r="I7450" s="160" cm="1">
        <f t="array" ref="I7450">INDEX('2.1.trackMPD'!I:I/(24*60*60),
       MATCH(1,
             (A7450='2.1.trackMPD'!A:A)*
             (C7450='2.1.trackMPD'!D:D)*
             (D7450/10^6='2.1.trackMPD'!H:H)*
             (E7450='2.1.trackMPD'!F:F),
0))</f>
        <v>9.7340707081118513E-7</v>
      </c>
    </row>
    <row r="7451" spans="1:9" x14ac:dyDescent="0.2">
      <c r="A7451" s="160" t="s">
        <v>31</v>
      </c>
      <c r="B7451" s="160" t="s">
        <v>3</v>
      </c>
      <c r="C7451" s="160">
        <f>_xlfn.XLOOKUP(B7451,'2.1.trackMPD'!$R$7:$R$29,'2.1.trackMPD'!$T$7:$T$29)</f>
        <v>2</v>
      </c>
      <c r="D7451" s="160">
        <v>1000</v>
      </c>
      <c r="E7451" s="160" t="s">
        <v>6390</v>
      </c>
      <c r="F7451" s="160" t="s">
        <v>110</v>
      </c>
      <c r="G7451" s="160" t="s">
        <v>140</v>
      </c>
      <c r="H7451" s="160" t="s">
        <v>6392</v>
      </c>
      <c r="I7451" s="160" cm="1">
        <f t="array" ref="I7451">INDEX('2.1.trackMPD'!J:J/(24*60*60),
       MATCH(1,
             (A7451='2.1.trackMPD'!A:A)*
             (C7451='2.1.trackMPD'!D:D)*
             (D7451/10^6='2.1.trackMPD'!H:H)*
             (E7451='2.1.trackMPD'!F:F),
0))</f>
        <v>2.2143270833937269E-5</v>
      </c>
    </row>
    <row r="7452" spans="1:9" x14ac:dyDescent="0.2">
      <c r="A7452" s="160" t="s">
        <v>31</v>
      </c>
      <c r="B7452" s="160" t="s">
        <v>3</v>
      </c>
      <c r="C7452" s="160">
        <f>_xlfn.XLOOKUP(B7452,'2.1.trackMPD'!$R$7:$R$29,'2.1.trackMPD'!$T$7:$T$29)</f>
        <v>2</v>
      </c>
      <c r="D7452" s="160">
        <v>1000</v>
      </c>
      <c r="E7452" s="160" t="s">
        <v>6390</v>
      </c>
      <c r="F7452" s="160" t="s">
        <v>110</v>
      </c>
      <c r="G7452" s="160" t="s">
        <v>124</v>
      </c>
      <c r="H7452" s="160" t="s">
        <v>6393</v>
      </c>
      <c r="I7452" s="160" cm="1">
        <f t="array" ref="I7452">INDEX('2.1.trackMPD'!K:K/(24*60*60),
       MATCH(1,
             (A7452='2.1.trackMPD'!A:A)*
             (C7452='2.1.trackMPD'!D:D)*
             (D7452/10^6='2.1.trackMPD'!H:H)*
             (E7452='2.1.trackMPD'!F:F),
0))</f>
        <v>0</v>
      </c>
    </row>
    <row r="7453" spans="1:9" x14ac:dyDescent="0.2">
      <c r="A7453" s="160" t="s">
        <v>31</v>
      </c>
      <c r="B7453" s="160" t="s">
        <v>3</v>
      </c>
      <c r="C7453" s="160">
        <f>_xlfn.XLOOKUP(B7453,'2.1.trackMPD'!$R$7:$R$29,'2.1.trackMPD'!$T$7:$T$29)</f>
        <v>2</v>
      </c>
      <c r="D7453" s="160">
        <v>1000</v>
      </c>
      <c r="E7453" s="160" t="s">
        <v>6390</v>
      </c>
      <c r="F7453" s="160" t="s">
        <v>110</v>
      </c>
      <c r="G7453" s="160" t="s">
        <v>140</v>
      </c>
      <c r="H7453" s="160" t="s">
        <v>6393</v>
      </c>
      <c r="I7453" s="160" cm="1">
        <f t="array" ref="I7453">INDEX('2.1.trackMPD'!L:L/(24*60*60),
       MATCH(1,
             (A7453='2.1.trackMPD'!A:A)*
             (C7453='2.1.trackMPD'!D:D)*
             (D7453/10^6='2.1.trackMPD'!H:H)*
             (E7453='2.1.trackMPD'!F:F),
0))</f>
        <v>0</v>
      </c>
    </row>
    <row r="7454" spans="1:9" x14ac:dyDescent="0.2">
      <c r="A7454" s="160" t="s">
        <v>31</v>
      </c>
      <c r="B7454" s="160" t="s">
        <v>3</v>
      </c>
      <c r="C7454" s="160">
        <f>_xlfn.XLOOKUP(B7454,'2.1.trackMPD'!$R$7:$R$29,'2.1.trackMPD'!$T$7:$T$29)</f>
        <v>2</v>
      </c>
      <c r="D7454" s="160">
        <v>5000</v>
      </c>
      <c r="E7454" s="160" t="s">
        <v>6390</v>
      </c>
      <c r="F7454" s="160" t="s">
        <v>110</v>
      </c>
      <c r="G7454" s="160" t="s">
        <v>124</v>
      </c>
      <c r="H7454" s="160" t="s">
        <v>6392</v>
      </c>
      <c r="I7454" s="160" cm="1">
        <f t="array" ref="I7454">INDEX('2.1.trackMPD'!I:I/(24*60*60),
       MATCH(1,
             (A7454='2.1.trackMPD'!A:A)*
             (C7454='2.1.trackMPD'!D:D)*
             (D7454/10^6='2.1.trackMPD'!H:H)*
             (E7454='2.1.trackMPD'!F:F),
0))</f>
        <v>5.0573665098580325E-7</v>
      </c>
    </row>
    <row r="7455" spans="1:9" x14ac:dyDescent="0.2">
      <c r="A7455" s="160" t="s">
        <v>31</v>
      </c>
      <c r="B7455" s="160" t="s">
        <v>3</v>
      </c>
      <c r="C7455" s="160">
        <f>_xlfn.XLOOKUP(B7455,'2.1.trackMPD'!$R$7:$R$29,'2.1.trackMPD'!$T$7:$T$29)</f>
        <v>2</v>
      </c>
      <c r="D7455" s="160">
        <v>5000</v>
      </c>
      <c r="E7455" s="160" t="s">
        <v>6390</v>
      </c>
      <c r="F7455" s="160" t="s">
        <v>110</v>
      </c>
      <c r="G7455" s="160" t="s">
        <v>140</v>
      </c>
      <c r="H7455" s="160" t="s">
        <v>6392</v>
      </c>
      <c r="I7455" s="160" cm="1">
        <f t="array" ref="I7455">INDEX('2.1.trackMPD'!J:J/(24*60*60),
       MATCH(1,
             (A7455='2.1.trackMPD'!A:A)*
             (C7455='2.1.trackMPD'!D:D)*
             (D7455/10^6='2.1.trackMPD'!H:H)*
             (E7455='2.1.trackMPD'!F:F),
0))</f>
        <v>1.2521131807904168E-5</v>
      </c>
    </row>
    <row r="7456" spans="1:9" x14ac:dyDescent="0.2">
      <c r="A7456" s="160" t="s">
        <v>31</v>
      </c>
      <c r="B7456" s="160" t="s">
        <v>3</v>
      </c>
      <c r="C7456" s="160">
        <f>_xlfn.XLOOKUP(B7456,'2.1.trackMPD'!$R$7:$R$29,'2.1.trackMPD'!$T$7:$T$29)</f>
        <v>2</v>
      </c>
      <c r="D7456" s="160">
        <v>5000</v>
      </c>
      <c r="E7456" s="160" t="s">
        <v>6390</v>
      </c>
      <c r="F7456" s="160" t="s">
        <v>110</v>
      </c>
      <c r="G7456" s="160" t="s">
        <v>124</v>
      </c>
      <c r="H7456" s="160" t="s">
        <v>6393</v>
      </c>
      <c r="I7456" s="160" cm="1">
        <f t="array" ref="I7456">INDEX('2.1.trackMPD'!K:K/(24*60*60),
       MATCH(1,
             (A7456='2.1.trackMPD'!A:A)*
             (C7456='2.1.trackMPD'!D:D)*
             (D7456/10^6='2.1.trackMPD'!H:H)*
             (E7456='2.1.trackMPD'!F:F),
0))</f>
        <v>0</v>
      </c>
    </row>
    <row r="7457" spans="1:9" x14ac:dyDescent="0.2">
      <c r="A7457" s="160" t="s">
        <v>31</v>
      </c>
      <c r="B7457" s="160" t="s">
        <v>3</v>
      </c>
      <c r="C7457" s="160">
        <f>_xlfn.XLOOKUP(B7457,'2.1.trackMPD'!$R$7:$R$29,'2.1.trackMPD'!$T$7:$T$29)</f>
        <v>2</v>
      </c>
      <c r="D7457" s="160">
        <v>5000</v>
      </c>
      <c r="E7457" s="160" t="s">
        <v>6390</v>
      </c>
      <c r="F7457" s="160" t="s">
        <v>110</v>
      </c>
      <c r="G7457" s="160" t="s">
        <v>140</v>
      </c>
      <c r="H7457" s="160" t="s">
        <v>6393</v>
      </c>
      <c r="I7457" s="160" cm="1">
        <f t="array" ref="I7457">INDEX('2.1.trackMPD'!L:L/(24*60*60),
       MATCH(1,
             (A7457='2.1.trackMPD'!A:A)*
             (C7457='2.1.trackMPD'!D:D)*
             (D7457/10^6='2.1.trackMPD'!H:H)*
             (E7457='2.1.trackMPD'!F:F),
0))</f>
        <v>0</v>
      </c>
    </row>
    <row r="7458" spans="1:9" x14ac:dyDescent="0.2">
      <c r="A7458" s="160" t="s">
        <v>31</v>
      </c>
      <c r="B7458" s="160" t="s">
        <v>3</v>
      </c>
      <c r="C7458" s="160">
        <f>_xlfn.XLOOKUP(B7458,'2.1.trackMPD'!$R$7:$R$29,'2.1.trackMPD'!$T$7:$T$29)</f>
        <v>2</v>
      </c>
      <c r="D7458" s="160">
        <v>1</v>
      </c>
      <c r="E7458" s="160" t="s">
        <v>6394</v>
      </c>
      <c r="F7458" s="160" t="s">
        <v>110</v>
      </c>
      <c r="G7458" s="160" t="s">
        <v>124</v>
      </c>
      <c r="H7458" s="160" t="s">
        <v>6392</v>
      </c>
      <c r="I7458" s="160" cm="1">
        <f t="array" ref="I7458">INDEX('2.1.trackMPD'!I:I/(24*60*60),
       MATCH(1,
             (A7458='2.1.trackMPD'!A:A)*
             (C7458='2.1.trackMPD'!D:D)*
             (D7458/10^6='2.1.trackMPD'!H:H)*
             (E7458='2.1.trackMPD'!F:F),
0))</f>
        <v>1.0999725328622685E-6</v>
      </c>
    </row>
    <row r="7459" spans="1:9" x14ac:dyDescent="0.2">
      <c r="A7459" s="160" t="s">
        <v>31</v>
      </c>
      <c r="B7459" s="160" t="s">
        <v>3</v>
      </c>
      <c r="C7459" s="160">
        <f>_xlfn.XLOOKUP(B7459,'2.1.trackMPD'!$R$7:$R$29,'2.1.trackMPD'!$T$7:$T$29)</f>
        <v>2</v>
      </c>
      <c r="D7459" s="160">
        <v>1</v>
      </c>
      <c r="E7459" s="160" t="s">
        <v>6394</v>
      </c>
      <c r="F7459" s="160" t="s">
        <v>110</v>
      </c>
      <c r="G7459" s="160" t="s">
        <v>140</v>
      </c>
      <c r="H7459" s="160" t="s">
        <v>6392</v>
      </c>
      <c r="I7459" s="160" cm="1">
        <f t="array" ref="I7459">INDEX('2.1.trackMPD'!J:J/(24*60*60),
       MATCH(1,
             (A7459='2.1.trackMPD'!A:A)*
             (C7459='2.1.trackMPD'!D:D)*
             (D7459/10^6='2.1.trackMPD'!H:H)*
             (E7459='2.1.trackMPD'!F:F),
0))</f>
        <v>1.1350091029157941E-5</v>
      </c>
    </row>
    <row r="7460" spans="1:9" x14ac:dyDescent="0.2">
      <c r="A7460" s="160" t="s">
        <v>31</v>
      </c>
      <c r="B7460" s="160" t="s">
        <v>3</v>
      </c>
      <c r="C7460" s="160">
        <f>_xlfn.XLOOKUP(B7460,'2.1.trackMPD'!$R$7:$R$29,'2.1.trackMPD'!$T$7:$T$29)</f>
        <v>2</v>
      </c>
      <c r="D7460" s="160">
        <v>1</v>
      </c>
      <c r="E7460" s="160" t="s">
        <v>6394</v>
      </c>
      <c r="F7460" s="160" t="s">
        <v>110</v>
      </c>
      <c r="G7460" s="160" t="s">
        <v>124</v>
      </c>
      <c r="H7460" s="160" t="s">
        <v>6393</v>
      </c>
      <c r="I7460" s="160" cm="1">
        <f t="array" ref="I7460">INDEX('2.1.trackMPD'!K:K/(24*60*60),
       MATCH(1,
             (A7460='2.1.trackMPD'!A:A)*
             (C7460='2.1.trackMPD'!D:D)*
             (D7460/10^6='2.1.trackMPD'!H:H)*
             (E7460='2.1.trackMPD'!F:F),
0))</f>
        <v>0</v>
      </c>
    </row>
    <row r="7461" spans="1:9" x14ac:dyDescent="0.2">
      <c r="A7461" s="160" t="s">
        <v>31</v>
      </c>
      <c r="B7461" s="160" t="s">
        <v>3</v>
      </c>
      <c r="C7461" s="160">
        <f>_xlfn.XLOOKUP(B7461,'2.1.trackMPD'!$R$7:$R$29,'2.1.trackMPD'!$T$7:$T$29)</f>
        <v>2</v>
      </c>
      <c r="D7461" s="160">
        <v>1</v>
      </c>
      <c r="E7461" s="160" t="s">
        <v>6394</v>
      </c>
      <c r="F7461" s="160" t="s">
        <v>110</v>
      </c>
      <c r="G7461" s="160" t="s">
        <v>140</v>
      </c>
      <c r="H7461" s="160" t="s">
        <v>6393</v>
      </c>
      <c r="I7461" s="160" cm="1">
        <f t="array" ref="I7461">INDEX('2.1.trackMPD'!L:L/(24*60*60),
       MATCH(1,
             (A7461='2.1.trackMPD'!A:A)*
             (C7461='2.1.trackMPD'!D:D)*
             (D7461/10^6='2.1.trackMPD'!H:H)*
             (E7461='2.1.trackMPD'!F:F),
0))</f>
        <v>0</v>
      </c>
    </row>
    <row r="7462" spans="1:9" x14ac:dyDescent="0.2">
      <c r="A7462" s="160" t="s">
        <v>31</v>
      </c>
      <c r="B7462" s="160" t="s">
        <v>3</v>
      </c>
      <c r="C7462" s="160">
        <f>_xlfn.XLOOKUP(B7462,'2.1.trackMPD'!$R$7:$R$29,'2.1.trackMPD'!$T$7:$T$29)</f>
        <v>2</v>
      </c>
      <c r="D7462" s="160">
        <v>10</v>
      </c>
      <c r="E7462" s="160" t="s">
        <v>6394</v>
      </c>
      <c r="F7462" s="160" t="s">
        <v>110</v>
      </c>
      <c r="G7462" s="160" t="s">
        <v>124</v>
      </c>
      <c r="H7462" s="160" t="s">
        <v>6392</v>
      </c>
      <c r="I7462" s="160" cm="1">
        <f t="array" ref="I7462">INDEX('2.1.trackMPD'!I:I/(24*60*60),
       MATCH(1,
             (A7462='2.1.trackMPD'!A:A)*
             (C7462='2.1.trackMPD'!D:D)*
             (D7462/10^6='2.1.trackMPD'!H:H)*
             (E7462='2.1.trackMPD'!F:F),
0))</f>
        <v>1.4161270297635764E-5</v>
      </c>
    </row>
    <row r="7463" spans="1:9" x14ac:dyDescent="0.2">
      <c r="A7463" s="160" t="s">
        <v>31</v>
      </c>
      <c r="B7463" s="160" t="s">
        <v>3</v>
      </c>
      <c r="C7463" s="160">
        <f>_xlfn.XLOOKUP(B7463,'2.1.trackMPD'!$R$7:$R$29,'2.1.trackMPD'!$T$7:$T$29)</f>
        <v>2</v>
      </c>
      <c r="D7463" s="160">
        <v>10</v>
      </c>
      <c r="E7463" s="160" t="s">
        <v>6394</v>
      </c>
      <c r="F7463" s="160" t="s">
        <v>110</v>
      </c>
      <c r="G7463" s="160" t="s">
        <v>140</v>
      </c>
      <c r="H7463" s="160" t="s">
        <v>6392</v>
      </c>
      <c r="I7463" s="160" cm="1">
        <f t="array" ref="I7463">INDEX('2.1.trackMPD'!J:J/(24*60*60),
       MATCH(1,
             (A7463='2.1.trackMPD'!A:A)*
             (C7463='2.1.trackMPD'!D:D)*
             (D7463/10^6='2.1.trackMPD'!H:H)*
             (E7463='2.1.trackMPD'!F:F),
0))</f>
        <v>4.5590302346940164E-5</v>
      </c>
    </row>
    <row r="7464" spans="1:9" x14ac:dyDescent="0.2">
      <c r="A7464" s="160" t="s">
        <v>31</v>
      </c>
      <c r="B7464" s="160" t="s">
        <v>3</v>
      </c>
      <c r="C7464" s="160">
        <f>_xlfn.XLOOKUP(B7464,'2.1.trackMPD'!$R$7:$R$29,'2.1.trackMPD'!$T$7:$T$29)</f>
        <v>2</v>
      </c>
      <c r="D7464" s="160">
        <v>10</v>
      </c>
      <c r="E7464" s="160" t="s">
        <v>6394</v>
      </c>
      <c r="F7464" s="160" t="s">
        <v>110</v>
      </c>
      <c r="G7464" s="160" t="s">
        <v>124</v>
      </c>
      <c r="H7464" s="160" t="s">
        <v>6393</v>
      </c>
      <c r="I7464" s="160" cm="1">
        <f t="array" ref="I7464">INDEX('2.1.trackMPD'!K:K/(24*60*60),
       MATCH(1,
             (A7464='2.1.trackMPD'!A:A)*
             (C7464='2.1.trackMPD'!D:D)*
             (D7464/10^6='2.1.trackMPD'!H:H)*
             (E7464='2.1.trackMPD'!F:F),
0))</f>
        <v>0</v>
      </c>
    </row>
    <row r="7465" spans="1:9" x14ac:dyDescent="0.2">
      <c r="A7465" s="160" t="s">
        <v>31</v>
      </c>
      <c r="B7465" s="160" t="s">
        <v>3</v>
      </c>
      <c r="C7465" s="160">
        <f>_xlfn.XLOOKUP(B7465,'2.1.trackMPD'!$R$7:$R$29,'2.1.trackMPD'!$T$7:$T$29)</f>
        <v>2</v>
      </c>
      <c r="D7465" s="160">
        <v>10</v>
      </c>
      <c r="E7465" s="160" t="s">
        <v>6394</v>
      </c>
      <c r="F7465" s="160" t="s">
        <v>110</v>
      </c>
      <c r="G7465" s="160" t="s">
        <v>140</v>
      </c>
      <c r="H7465" s="160" t="s">
        <v>6393</v>
      </c>
      <c r="I7465" s="160" cm="1">
        <f t="array" ref="I7465">INDEX('2.1.trackMPD'!L:L/(24*60*60),
       MATCH(1,
             (A7465='2.1.trackMPD'!A:A)*
             (C7465='2.1.trackMPD'!D:D)*
             (D7465/10^6='2.1.trackMPD'!H:H)*
             (E7465='2.1.trackMPD'!F:F),
0))</f>
        <v>0</v>
      </c>
    </row>
    <row r="7466" spans="1:9" x14ac:dyDescent="0.2">
      <c r="A7466" s="160" t="s">
        <v>31</v>
      </c>
      <c r="B7466" s="160" t="s">
        <v>3</v>
      </c>
      <c r="C7466" s="160">
        <f>_xlfn.XLOOKUP(B7466,'2.1.trackMPD'!$R$7:$R$29,'2.1.trackMPD'!$T$7:$T$29)</f>
        <v>2</v>
      </c>
      <c r="D7466" s="160">
        <v>100</v>
      </c>
      <c r="E7466" s="160" t="s">
        <v>6394</v>
      </c>
      <c r="F7466" s="160" t="s">
        <v>110</v>
      </c>
      <c r="G7466" s="160" t="s">
        <v>124</v>
      </c>
      <c r="H7466" s="160" t="s">
        <v>6392</v>
      </c>
      <c r="I7466" s="160" cm="1">
        <f t="array" ref="I7466">INDEX('2.1.trackMPD'!I:I/(24*60*60),
       MATCH(1,
             (A7466='2.1.trackMPD'!A:A)*
             (C7466='2.1.trackMPD'!D:D)*
             (D7466/10^6='2.1.trackMPD'!H:H)*
             (E7466='2.1.trackMPD'!F:F),
0))</f>
        <v>4.3241889915632291E-6</v>
      </c>
    </row>
    <row r="7467" spans="1:9" x14ac:dyDescent="0.2">
      <c r="A7467" s="160" t="s">
        <v>31</v>
      </c>
      <c r="B7467" s="160" t="s">
        <v>3</v>
      </c>
      <c r="C7467" s="160">
        <f>_xlfn.XLOOKUP(B7467,'2.1.trackMPD'!$R$7:$R$29,'2.1.trackMPD'!$T$7:$T$29)</f>
        <v>2</v>
      </c>
      <c r="D7467" s="160">
        <v>100</v>
      </c>
      <c r="E7467" s="160" t="s">
        <v>6394</v>
      </c>
      <c r="F7467" s="160" t="s">
        <v>110</v>
      </c>
      <c r="G7467" s="160" t="s">
        <v>140</v>
      </c>
      <c r="H7467" s="160" t="s">
        <v>6392</v>
      </c>
      <c r="I7467" s="160" cm="1">
        <f t="array" ref="I7467">INDEX('2.1.trackMPD'!J:J/(24*60*60),
       MATCH(1,
             (A7467='2.1.trackMPD'!A:A)*
             (C7467='2.1.trackMPD'!D:D)*
             (D7467/10^6='2.1.trackMPD'!H:H)*
             (E7467='2.1.trackMPD'!F:F),
0))</f>
        <v>1.1653208723807176E-4</v>
      </c>
    </row>
    <row r="7468" spans="1:9" x14ac:dyDescent="0.2">
      <c r="A7468" s="160" t="s">
        <v>31</v>
      </c>
      <c r="B7468" s="160" t="s">
        <v>3</v>
      </c>
      <c r="C7468" s="160">
        <f>_xlfn.XLOOKUP(B7468,'2.1.trackMPD'!$R$7:$R$29,'2.1.trackMPD'!$T$7:$T$29)</f>
        <v>2</v>
      </c>
      <c r="D7468" s="160">
        <v>100</v>
      </c>
      <c r="E7468" s="160" t="s">
        <v>6394</v>
      </c>
      <c r="F7468" s="160" t="s">
        <v>110</v>
      </c>
      <c r="G7468" s="160" t="s">
        <v>124</v>
      </c>
      <c r="H7468" s="160" t="s">
        <v>6393</v>
      </c>
      <c r="I7468" s="160" cm="1">
        <f t="array" ref="I7468">INDEX('2.1.trackMPD'!K:K/(24*60*60),
       MATCH(1,
             (A7468='2.1.trackMPD'!A:A)*
             (C7468='2.1.trackMPD'!D:D)*
             (D7468/10^6='2.1.trackMPD'!H:H)*
             (E7468='2.1.trackMPD'!F:F),
0))</f>
        <v>0</v>
      </c>
    </row>
    <row r="7469" spans="1:9" x14ac:dyDescent="0.2">
      <c r="A7469" s="160" t="s">
        <v>31</v>
      </c>
      <c r="B7469" s="160" t="s">
        <v>3</v>
      </c>
      <c r="C7469" s="160">
        <f>_xlfn.XLOOKUP(B7469,'2.1.trackMPD'!$R$7:$R$29,'2.1.trackMPD'!$T$7:$T$29)</f>
        <v>2</v>
      </c>
      <c r="D7469" s="160">
        <v>100</v>
      </c>
      <c r="E7469" s="160" t="s">
        <v>6394</v>
      </c>
      <c r="F7469" s="160" t="s">
        <v>110</v>
      </c>
      <c r="G7469" s="160" t="s">
        <v>140</v>
      </c>
      <c r="H7469" s="160" t="s">
        <v>6393</v>
      </c>
      <c r="I7469" s="160" cm="1">
        <f t="array" ref="I7469">INDEX('2.1.trackMPD'!L:L/(24*60*60),
       MATCH(1,
             (A7469='2.1.trackMPD'!A:A)*
             (C7469='2.1.trackMPD'!D:D)*
             (D7469/10^6='2.1.trackMPD'!H:H)*
             (E7469='2.1.trackMPD'!F:F),
0))</f>
        <v>0</v>
      </c>
    </row>
    <row r="7470" spans="1:9" x14ac:dyDescent="0.2">
      <c r="A7470" s="160" t="s">
        <v>31</v>
      </c>
      <c r="B7470" s="160" t="s">
        <v>3</v>
      </c>
      <c r="C7470" s="160">
        <f>_xlfn.XLOOKUP(B7470,'2.1.trackMPD'!$R$7:$R$29,'2.1.trackMPD'!$T$7:$T$29)</f>
        <v>2</v>
      </c>
      <c r="D7470" s="160">
        <v>1000</v>
      </c>
      <c r="E7470" s="160" t="s">
        <v>6394</v>
      </c>
      <c r="F7470" s="160" t="s">
        <v>110</v>
      </c>
      <c r="G7470" s="160" t="s">
        <v>124</v>
      </c>
      <c r="H7470" s="160" t="s">
        <v>6392</v>
      </c>
      <c r="I7470" s="160" cm="1">
        <f t="array" ref="I7470">INDEX('2.1.trackMPD'!I:I/(24*60*60),
       MATCH(1,
             (A7470='2.1.trackMPD'!A:A)*
             (C7470='2.1.trackMPD'!D:D)*
             (D7470/10^6='2.1.trackMPD'!H:H)*
             (E7470='2.1.trackMPD'!F:F),
0))</f>
        <v>6.7116424872974423E-7</v>
      </c>
    </row>
    <row r="7471" spans="1:9" x14ac:dyDescent="0.2">
      <c r="A7471" s="160" t="s">
        <v>31</v>
      </c>
      <c r="B7471" s="160" t="s">
        <v>3</v>
      </c>
      <c r="C7471" s="160">
        <f>_xlfn.XLOOKUP(B7471,'2.1.trackMPD'!$R$7:$R$29,'2.1.trackMPD'!$T$7:$T$29)</f>
        <v>2</v>
      </c>
      <c r="D7471" s="160">
        <v>1000</v>
      </c>
      <c r="E7471" s="160" t="s">
        <v>6394</v>
      </c>
      <c r="F7471" s="160" t="s">
        <v>110</v>
      </c>
      <c r="G7471" s="160" t="s">
        <v>140</v>
      </c>
      <c r="H7471" s="160" t="s">
        <v>6392</v>
      </c>
      <c r="I7471" s="160" cm="1">
        <f t="array" ref="I7471">INDEX('2.1.trackMPD'!J:J/(24*60*60),
       MATCH(1,
             (A7471='2.1.trackMPD'!A:A)*
             (C7471='2.1.trackMPD'!D:D)*
             (D7471/10^6='2.1.trackMPD'!H:H)*
             (E7471='2.1.trackMPD'!F:F),
0))</f>
        <v>1.7140045168434028E-5</v>
      </c>
    </row>
    <row r="7472" spans="1:9" x14ac:dyDescent="0.2">
      <c r="A7472" s="160" t="s">
        <v>31</v>
      </c>
      <c r="B7472" s="160" t="s">
        <v>3</v>
      </c>
      <c r="C7472" s="160">
        <f>_xlfn.XLOOKUP(B7472,'2.1.trackMPD'!$R$7:$R$29,'2.1.trackMPD'!$T$7:$T$29)</f>
        <v>2</v>
      </c>
      <c r="D7472" s="160">
        <v>1000</v>
      </c>
      <c r="E7472" s="160" t="s">
        <v>6394</v>
      </c>
      <c r="F7472" s="160" t="s">
        <v>110</v>
      </c>
      <c r="G7472" s="160" t="s">
        <v>124</v>
      </c>
      <c r="H7472" s="160" t="s">
        <v>6393</v>
      </c>
      <c r="I7472" s="160" cm="1">
        <f t="array" ref="I7472">INDEX('2.1.trackMPD'!K:K/(24*60*60),
       MATCH(1,
             (A7472='2.1.trackMPD'!A:A)*
             (C7472='2.1.trackMPD'!D:D)*
             (D7472/10^6='2.1.trackMPD'!H:H)*
             (E7472='2.1.trackMPD'!F:F),
0))</f>
        <v>0</v>
      </c>
    </row>
    <row r="7473" spans="1:9" x14ac:dyDescent="0.2">
      <c r="A7473" s="160" t="s">
        <v>31</v>
      </c>
      <c r="B7473" s="160" t="s">
        <v>3</v>
      </c>
      <c r="C7473" s="160">
        <f>_xlfn.XLOOKUP(B7473,'2.1.trackMPD'!$R$7:$R$29,'2.1.trackMPD'!$T$7:$T$29)</f>
        <v>2</v>
      </c>
      <c r="D7473" s="160">
        <v>1000</v>
      </c>
      <c r="E7473" s="160" t="s">
        <v>6394</v>
      </c>
      <c r="F7473" s="160" t="s">
        <v>110</v>
      </c>
      <c r="G7473" s="160" t="s">
        <v>140</v>
      </c>
      <c r="H7473" s="160" t="s">
        <v>6393</v>
      </c>
      <c r="I7473" s="160" cm="1">
        <f t="array" ref="I7473">INDEX('2.1.trackMPD'!L:L/(24*60*60),
       MATCH(1,
             (A7473='2.1.trackMPD'!A:A)*
             (C7473='2.1.trackMPD'!D:D)*
             (D7473/10^6='2.1.trackMPD'!H:H)*
             (E7473='2.1.trackMPD'!F:F),
0))</f>
        <v>0</v>
      </c>
    </row>
    <row r="7474" spans="1:9" x14ac:dyDescent="0.2">
      <c r="A7474" s="160" t="s">
        <v>31</v>
      </c>
      <c r="B7474" s="160" t="s">
        <v>3</v>
      </c>
      <c r="C7474" s="160">
        <f>_xlfn.XLOOKUP(B7474,'2.1.trackMPD'!$R$7:$R$29,'2.1.trackMPD'!$T$7:$T$29)</f>
        <v>2</v>
      </c>
      <c r="D7474" s="160">
        <v>5000</v>
      </c>
      <c r="E7474" s="160" t="s">
        <v>6394</v>
      </c>
      <c r="F7474" s="160" t="s">
        <v>110</v>
      </c>
      <c r="G7474" s="160" t="s">
        <v>124</v>
      </c>
      <c r="H7474" s="160" t="s">
        <v>6392</v>
      </c>
      <c r="I7474" s="160" cm="1">
        <f t="array" ref="I7474">INDEX('2.1.trackMPD'!I:I/(24*60*60),
       MATCH(1,
             (A7474='2.1.trackMPD'!A:A)*
             (C7474='2.1.trackMPD'!D:D)*
             (D7474/10^6='2.1.trackMPD'!H:H)*
             (E7474='2.1.trackMPD'!F:F),
0))</f>
        <v>6.4982791559740741E-7</v>
      </c>
    </row>
    <row r="7475" spans="1:9" x14ac:dyDescent="0.2">
      <c r="A7475" s="160" t="s">
        <v>31</v>
      </c>
      <c r="B7475" s="160" t="s">
        <v>3</v>
      </c>
      <c r="C7475" s="160">
        <f>_xlfn.XLOOKUP(B7475,'2.1.trackMPD'!$R$7:$R$29,'2.1.trackMPD'!$T$7:$T$29)</f>
        <v>2</v>
      </c>
      <c r="D7475" s="160">
        <v>5000</v>
      </c>
      <c r="E7475" s="160" t="s">
        <v>6394</v>
      </c>
      <c r="F7475" s="160" t="s">
        <v>110</v>
      </c>
      <c r="G7475" s="160" t="s">
        <v>140</v>
      </c>
      <c r="H7475" s="160" t="s">
        <v>6392</v>
      </c>
      <c r="I7475" s="160" cm="1">
        <f t="array" ref="I7475">INDEX('2.1.trackMPD'!J:J/(24*60*60),
       MATCH(1,
             (A7475='2.1.trackMPD'!A:A)*
             (C7475='2.1.trackMPD'!D:D)*
             (D7475/10^6='2.1.trackMPD'!H:H)*
             (E7475='2.1.trackMPD'!F:F),
0))</f>
        <v>1.1053026896493935E-5</v>
      </c>
    </row>
    <row r="7476" spans="1:9" x14ac:dyDescent="0.2">
      <c r="A7476" s="160" t="s">
        <v>31</v>
      </c>
      <c r="B7476" s="160" t="s">
        <v>3</v>
      </c>
      <c r="C7476" s="160">
        <f>_xlfn.XLOOKUP(B7476,'2.1.trackMPD'!$R$7:$R$29,'2.1.trackMPD'!$T$7:$T$29)</f>
        <v>2</v>
      </c>
      <c r="D7476" s="160">
        <v>5000</v>
      </c>
      <c r="E7476" s="160" t="s">
        <v>6394</v>
      </c>
      <c r="F7476" s="160" t="s">
        <v>110</v>
      </c>
      <c r="G7476" s="160" t="s">
        <v>124</v>
      </c>
      <c r="H7476" s="160" t="s">
        <v>6393</v>
      </c>
      <c r="I7476" s="160" cm="1">
        <f t="array" ref="I7476">INDEX('2.1.trackMPD'!K:K/(24*60*60),
       MATCH(1,
             (A7476='2.1.trackMPD'!A:A)*
             (C7476='2.1.trackMPD'!D:D)*
             (D7476/10^6='2.1.trackMPD'!H:H)*
             (E7476='2.1.trackMPD'!F:F),
0))</f>
        <v>0</v>
      </c>
    </row>
    <row r="7477" spans="1:9" x14ac:dyDescent="0.2">
      <c r="A7477" s="160" t="s">
        <v>31</v>
      </c>
      <c r="B7477" s="160" t="s">
        <v>3</v>
      </c>
      <c r="C7477" s="160">
        <f>_xlfn.XLOOKUP(B7477,'2.1.trackMPD'!$R$7:$R$29,'2.1.trackMPD'!$T$7:$T$29)</f>
        <v>2</v>
      </c>
      <c r="D7477" s="160">
        <v>5000</v>
      </c>
      <c r="E7477" s="160" t="s">
        <v>6394</v>
      </c>
      <c r="F7477" s="160" t="s">
        <v>110</v>
      </c>
      <c r="G7477" s="160" t="s">
        <v>140</v>
      </c>
      <c r="H7477" s="160" t="s">
        <v>6393</v>
      </c>
      <c r="I7477" s="160" cm="1">
        <f t="array" ref="I7477">INDEX('2.1.trackMPD'!L:L/(24*60*60),
       MATCH(1,
             (A7477='2.1.trackMPD'!A:A)*
             (C7477='2.1.trackMPD'!D:D)*
             (D7477/10^6='2.1.trackMPD'!H:H)*
             (E7477='2.1.trackMPD'!F:F),
0))</f>
        <v>0</v>
      </c>
    </row>
    <row r="7478" spans="1:9" x14ac:dyDescent="0.2">
      <c r="A7478" s="160" t="s">
        <v>31</v>
      </c>
      <c r="B7478" s="160" t="s">
        <v>3</v>
      </c>
      <c r="C7478" s="160">
        <f>_xlfn.XLOOKUP(B7478,'2.1.trackMPD'!$R$7:$R$29,'2.1.trackMPD'!$T$7:$T$29)</f>
        <v>2</v>
      </c>
      <c r="D7478" s="160">
        <v>1</v>
      </c>
      <c r="E7478" s="160" t="s">
        <v>6395</v>
      </c>
      <c r="F7478" s="160" t="s">
        <v>110</v>
      </c>
      <c r="G7478" s="160" t="s">
        <v>124</v>
      </c>
      <c r="H7478" s="160" t="s">
        <v>6392</v>
      </c>
      <c r="I7478" s="160" t="e" cm="1">
        <f t="array" ref="I7478">INDEX('2.1.trackMPD'!I:I/(24*60*60),
       MATCH(1,
             (A7478='2.1.trackMPD'!A:A)*
             (C7478='2.1.trackMPD'!D:D)*
             (D7478/10^6='2.1.trackMPD'!H:H)*
             (E7478='2.1.trackMPD'!F:F),
0))</f>
        <v>#N/A</v>
      </c>
    </row>
    <row r="7479" spans="1:9" x14ac:dyDescent="0.2">
      <c r="A7479" s="160" t="s">
        <v>31</v>
      </c>
      <c r="B7479" s="160" t="s">
        <v>3</v>
      </c>
      <c r="C7479" s="160">
        <f>_xlfn.XLOOKUP(B7479,'2.1.trackMPD'!$R$7:$R$29,'2.1.trackMPD'!$T$7:$T$29)</f>
        <v>2</v>
      </c>
      <c r="D7479" s="160">
        <v>1</v>
      </c>
      <c r="E7479" s="160" t="s">
        <v>6395</v>
      </c>
      <c r="F7479" s="160" t="s">
        <v>110</v>
      </c>
      <c r="G7479" s="160" t="s">
        <v>140</v>
      </c>
      <c r="H7479" s="160" t="s">
        <v>6392</v>
      </c>
      <c r="I7479" s="160" t="e" cm="1">
        <f t="array" ref="I7479">INDEX('2.1.trackMPD'!J:J/(24*60*60),
       MATCH(1,
             (A7479='2.1.trackMPD'!A:A)*
             (C7479='2.1.trackMPD'!D:D)*
             (D7479/10^6='2.1.trackMPD'!H:H)*
             (E7479='2.1.trackMPD'!F:F),
0))</f>
        <v>#N/A</v>
      </c>
    </row>
    <row r="7480" spans="1:9" x14ac:dyDescent="0.2">
      <c r="A7480" s="160" t="s">
        <v>31</v>
      </c>
      <c r="B7480" s="160" t="s">
        <v>3</v>
      </c>
      <c r="C7480" s="160">
        <f>_xlfn.XLOOKUP(B7480,'2.1.trackMPD'!$R$7:$R$29,'2.1.trackMPD'!$T$7:$T$29)</f>
        <v>2</v>
      </c>
      <c r="D7480" s="160">
        <v>1</v>
      </c>
      <c r="E7480" s="160" t="s">
        <v>6395</v>
      </c>
      <c r="F7480" s="160" t="s">
        <v>110</v>
      </c>
      <c r="G7480" s="160" t="s">
        <v>124</v>
      </c>
      <c r="H7480" s="160" t="s">
        <v>6393</v>
      </c>
      <c r="I7480" s="160" t="e" cm="1">
        <f t="array" ref="I7480">INDEX('2.1.trackMPD'!K:K/(24*60*60),
       MATCH(1,
             (A7480='2.1.trackMPD'!A:A)*
             (C7480='2.1.trackMPD'!D:D)*
             (D7480/10^6='2.1.trackMPD'!H:H)*
             (E7480='2.1.trackMPD'!F:F),
0))</f>
        <v>#N/A</v>
      </c>
    </row>
    <row r="7481" spans="1:9" x14ac:dyDescent="0.2">
      <c r="A7481" s="160" t="s">
        <v>31</v>
      </c>
      <c r="B7481" s="160" t="s">
        <v>3</v>
      </c>
      <c r="C7481" s="160">
        <f>_xlfn.XLOOKUP(B7481,'2.1.trackMPD'!$R$7:$R$29,'2.1.trackMPD'!$T$7:$T$29)</f>
        <v>2</v>
      </c>
      <c r="D7481" s="160">
        <v>1</v>
      </c>
      <c r="E7481" s="160" t="s">
        <v>6395</v>
      </c>
      <c r="F7481" s="160" t="s">
        <v>110</v>
      </c>
      <c r="G7481" s="160" t="s">
        <v>140</v>
      </c>
      <c r="H7481" s="160" t="s">
        <v>6393</v>
      </c>
      <c r="I7481" s="160" t="e" cm="1">
        <f t="array" ref="I7481">INDEX('2.1.trackMPD'!L:L/(24*60*60),
       MATCH(1,
             (A7481='2.1.trackMPD'!A:A)*
             (C7481='2.1.trackMPD'!D:D)*
             (D7481/10^6='2.1.trackMPD'!H:H)*
             (E7481='2.1.trackMPD'!F:F),
0))</f>
        <v>#N/A</v>
      </c>
    </row>
    <row r="7482" spans="1:9" x14ac:dyDescent="0.2">
      <c r="A7482" s="160" t="s">
        <v>31</v>
      </c>
      <c r="B7482" s="160" t="s">
        <v>3</v>
      </c>
      <c r="C7482" s="160">
        <f>_xlfn.XLOOKUP(B7482,'2.1.trackMPD'!$R$7:$R$29,'2.1.trackMPD'!$T$7:$T$29)</f>
        <v>2</v>
      </c>
      <c r="D7482" s="160">
        <v>10</v>
      </c>
      <c r="E7482" s="160" t="s">
        <v>6395</v>
      </c>
      <c r="F7482" s="160" t="s">
        <v>110</v>
      </c>
      <c r="G7482" s="160" t="s">
        <v>124</v>
      </c>
      <c r="H7482" s="160" t="s">
        <v>6392</v>
      </c>
      <c r="I7482" s="160" t="e" cm="1">
        <f t="array" ref="I7482">INDEX('2.1.trackMPD'!I:I/(24*60*60),
       MATCH(1,
             (A7482='2.1.trackMPD'!A:A)*
             (C7482='2.1.trackMPD'!D:D)*
             (D7482/10^6='2.1.trackMPD'!H:H)*
             (E7482='2.1.trackMPD'!F:F),
0))</f>
        <v>#N/A</v>
      </c>
    </row>
    <row r="7483" spans="1:9" x14ac:dyDescent="0.2">
      <c r="A7483" s="160" t="s">
        <v>31</v>
      </c>
      <c r="B7483" s="160" t="s">
        <v>3</v>
      </c>
      <c r="C7483" s="160">
        <f>_xlfn.XLOOKUP(B7483,'2.1.trackMPD'!$R$7:$R$29,'2.1.trackMPD'!$T$7:$T$29)</f>
        <v>2</v>
      </c>
      <c r="D7483" s="160">
        <v>10</v>
      </c>
      <c r="E7483" s="160" t="s">
        <v>6395</v>
      </c>
      <c r="F7483" s="160" t="s">
        <v>110</v>
      </c>
      <c r="G7483" s="160" t="s">
        <v>140</v>
      </c>
      <c r="H7483" s="160" t="s">
        <v>6392</v>
      </c>
      <c r="I7483" s="160" t="e" cm="1">
        <f t="array" ref="I7483">INDEX('2.1.trackMPD'!J:J/(24*60*60),
       MATCH(1,
             (A7483='2.1.trackMPD'!A:A)*
             (C7483='2.1.trackMPD'!D:D)*
             (D7483/10^6='2.1.trackMPD'!H:H)*
             (E7483='2.1.trackMPD'!F:F),
0))</f>
        <v>#N/A</v>
      </c>
    </row>
    <row r="7484" spans="1:9" x14ac:dyDescent="0.2">
      <c r="A7484" s="160" t="s">
        <v>31</v>
      </c>
      <c r="B7484" s="160" t="s">
        <v>3</v>
      </c>
      <c r="C7484" s="160">
        <f>_xlfn.XLOOKUP(B7484,'2.1.trackMPD'!$R$7:$R$29,'2.1.trackMPD'!$T$7:$T$29)</f>
        <v>2</v>
      </c>
      <c r="D7484" s="160">
        <v>10</v>
      </c>
      <c r="E7484" s="160" t="s">
        <v>6395</v>
      </c>
      <c r="F7484" s="160" t="s">
        <v>110</v>
      </c>
      <c r="G7484" s="160" t="s">
        <v>124</v>
      </c>
      <c r="H7484" s="160" t="s">
        <v>6393</v>
      </c>
      <c r="I7484" s="160" t="e" cm="1">
        <f t="array" ref="I7484">INDEX('2.1.trackMPD'!K:K/(24*60*60),
       MATCH(1,
             (A7484='2.1.trackMPD'!A:A)*
             (C7484='2.1.trackMPD'!D:D)*
             (D7484/10^6='2.1.trackMPD'!H:H)*
             (E7484='2.1.trackMPD'!F:F),
0))</f>
        <v>#N/A</v>
      </c>
    </row>
    <row r="7485" spans="1:9" x14ac:dyDescent="0.2">
      <c r="A7485" s="160" t="s">
        <v>31</v>
      </c>
      <c r="B7485" s="160" t="s">
        <v>3</v>
      </c>
      <c r="C7485" s="160">
        <f>_xlfn.XLOOKUP(B7485,'2.1.trackMPD'!$R$7:$R$29,'2.1.trackMPD'!$T$7:$T$29)</f>
        <v>2</v>
      </c>
      <c r="D7485" s="160">
        <v>10</v>
      </c>
      <c r="E7485" s="160" t="s">
        <v>6395</v>
      </c>
      <c r="F7485" s="160" t="s">
        <v>110</v>
      </c>
      <c r="G7485" s="160" t="s">
        <v>140</v>
      </c>
      <c r="H7485" s="160" t="s">
        <v>6393</v>
      </c>
      <c r="I7485" s="160" t="e" cm="1">
        <f t="array" ref="I7485">INDEX('2.1.trackMPD'!L:L/(24*60*60),
       MATCH(1,
             (A7485='2.1.trackMPD'!A:A)*
             (C7485='2.1.trackMPD'!D:D)*
             (D7485/10^6='2.1.trackMPD'!H:H)*
             (E7485='2.1.trackMPD'!F:F),
0))</f>
        <v>#N/A</v>
      </c>
    </row>
    <row r="7486" spans="1:9" x14ac:dyDescent="0.2">
      <c r="A7486" s="160" t="s">
        <v>31</v>
      </c>
      <c r="B7486" s="160" t="s">
        <v>3</v>
      </c>
      <c r="C7486" s="160">
        <f>_xlfn.XLOOKUP(B7486,'2.1.trackMPD'!$R$7:$R$29,'2.1.trackMPD'!$T$7:$T$29)</f>
        <v>2</v>
      </c>
      <c r="D7486" s="160">
        <v>100</v>
      </c>
      <c r="E7486" s="160" t="s">
        <v>6395</v>
      </c>
      <c r="F7486" s="160" t="s">
        <v>110</v>
      </c>
      <c r="G7486" s="160" t="s">
        <v>124</v>
      </c>
      <c r="H7486" s="160" t="s">
        <v>6392</v>
      </c>
      <c r="I7486" s="160" t="e" cm="1">
        <f t="array" ref="I7486">INDEX('2.1.trackMPD'!I:I/(24*60*60),
       MATCH(1,
             (A7486='2.1.trackMPD'!A:A)*
             (C7486='2.1.trackMPD'!D:D)*
             (D7486/10^6='2.1.trackMPD'!H:H)*
             (E7486='2.1.trackMPD'!F:F),
0))</f>
        <v>#N/A</v>
      </c>
    </row>
    <row r="7487" spans="1:9" x14ac:dyDescent="0.2">
      <c r="A7487" s="160" t="s">
        <v>31</v>
      </c>
      <c r="B7487" s="160" t="s">
        <v>3</v>
      </c>
      <c r="C7487" s="160">
        <f>_xlfn.XLOOKUP(B7487,'2.1.trackMPD'!$R$7:$R$29,'2.1.trackMPD'!$T$7:$T$29)</f>
        <v>2</v>
      </c>
      <c r="D7487" s="160">
        <v>100</v>
      </c>
      <c r="E7487" s="160" t="s">
        <v>6395</v>
      </c>
      <c r="F7487" s="160" t="s">
        <v>110</v>
      </c>
      <c r="G7487" s="160" t="s">
        <v>140</v>
      </c>
      <c r="H7487" s="160" t="s">
        <v>6392</v>
      </c>
      <c r="I7487" s="160" t="e" cm="1">
        <f t="array" ref="I7487">INDEX('2.1.trackMPD'!J:J/(24*60*60),
       MATCH(1,
             (A7487='2.1.trackMPD'!A:A)*
             (C7487='2.1.trackMPD'!D:D)*
             (D7487/10^6='2.1.trackMPD'!H:H)*
             (E7487='2.1.trackMPD'!F:F),
0))</f>
        <v>#N/A</v>
      </c>
    </row>
    <row r="7488" spans="1:9" x14ac:dyDescent="0.2">
      <c r="A7488" s="160" t="s">
        <v>31</v>
      </c>
      <c r="B7488" s="160" t="s">
        <v>3</v>
      </c>
      <c r="C7488" s="160">
        <f>_xlfn.XLOOKUP(B7488,'2.1.trackMPD'!$R$7:$R$29,'2.1.trackMPD'!$T$7:$T$29)</f>
        <v>2</v>
      </c>
      <c r="D7488" s="160">
        <v>100</v>
      </c>
      <c r="E7488" s="160" t="s">
        <v>6395</v>
      </c>
      <c r="F7488" s="160" t="s">
        <v>110</v>
      </c>
      <c r="G7488" s="160" t="s">
        <v>124</v>
      </c>
      <c r="H7488" s="160" t="s">
        <v>6393</v>
      </c>
      <c r="I7488" s="160" t="e" cm="1">
        <f t="array" ref="I7488">INDEX('2.1.trackMPD'!K:K/(24*60*60),
       MATCH(1,
             (A7488='2.1.trackMPD'!A:A)*
             (C7488='2.1.trackMPD'!D:D)*
             (D7488/10^6='2.1.trackMPD'!H:H)*
             (E7488='2.1.trackMPD'!F:F),
0))</f>
        <v>#N/A</v>
      </c>
    </row>
    <row r="7489" spans="1:9" x14ac:dyDescent="0.2">
      <c r="A7489" s="160" t="s">
        <v>31</v>
      </c>
      <c r="B7489" s="160" t="s">
        <v>3</v>
      </c>
      <c r="C7489" s="160">
        <f>_xlfn.XLOOKUP(B7489,'2.1.trackMPD'!$R$7:$R$29,'2.1.trackMPD'!$T$7:$T$29)</f>
        <v>2</v>
      </c>
      <c r="D7489" s="160">
        <v>100</v>
      </c>
      <c r="E7489" s="160" t="s">
        <v>6395</v>
      </c>
      <c r="F7489" s="160" t="s">
        <v>110</v>
      </c>
      <c r="G7489" s="160" t="s">
        <v>140</v>
      </c>
      <c r="H7489" s="160" t="s">
        <v>6393</v>
      </c>
      <c r="I7489" s="160" t="e" cm="1">
        <f t="array" ref="I7489">INDEX('2.1.trackMPD'!L:L/(24*60*60),
       MATCH(1,
             (A7489='2.1.trackMPD'!A:A)*
             (C7489='2.1.trackMPD'!D:D)*
             (D7489/10^6='2.1.trackMPD'!H:H)*
             (E7489='2.1.trackMPD'!F:F),
0))</f>
        <v>#N/A</v>
      </c>
    </row>
    <row r="7490" spans="1:9" x14ac:dyDescent="0.2">
      <c r="A7490" s="160" t="s">
        <v>31</v>
      </c>
      <c r="B7490" s="160" t="s">
        <v>23</v>
      </c>
      <c r="C7490" s="160">
        <f>_xlfn.XLOOKUP(B7490,'2.1.trackMPD'!$R$7:$R$29,'2.1.trackMPD'!$T$7:$T$29)</f>
        <v>5</v>
      </c>
      <c r="D7490" s="160">
        <v>1</v>
      </c>
      <c r="E7490" s="160" t="s">
        <v>6390</v>
      </c>
      <c r="F7490" s="160" t="s">
        <v>110</v>
      </c>
      <c r="G7490" s="160" t="s">
        <v>124</v>
      </c>
      <c r="H7490" s="160" t="s">
        <v>6392</v>
      </c>
      <c r="I7490" s="160" cm="1">
        <f t="array" ref="I7490">INDEX('2.1.trackMPD'!I:I/(24*60*60),
       MATCH(1,
             (A7490='2.1.trackMPD'!A:A)*
             (C7490='2.1.trackMPD'!D:D)*
             (D7490/10^6='2.1.trackMPD'!H:H)*
             (E7490='2.1.trackMPD'!F:F),
0))</f>
        <v>7.7389154608263076E-7</v>
      </c>
    </row>
    <row r="7491" spans="1:9" x14ac:dyDescent="0.2">
      <c r="A7491" s="160" t="s">
        <v>31</v>
      </c>
      <c r="B7491" s="160" t="s">
        <v>23</v>
      </c>
      <c r="C7491" s="160">
        <f>_xlfn.XLOOKUP(B7491,'2.1.trackMPD'!$R$7:$R$29,'2.1.trackMPD'!$T$7:$T$29)</f>
        <v>5</v>
      </c>
      <c r="D7491" s="160">
        <v>1</v>
      </c>
      <c r="E7491" s="160" t="s">
        <v>6390</v>
      </c>
      <c r="F7491" s="160" t="s">
        <v>110</v>
      </c>
      <c r="G7491" s="160" t="s">
        <v>140</v>
      </c>
      <c r="H7491" s="160" t="s">
        <v>6392</v>
      </c>
      <c r="I7491" s="160" cm="1">
        <f t="array" ref="I7491">INDEX('2.1.trackMPD'!J:J/(24*60*60),
       MATCH(1,
             (A7491='2.1.trackMPD'!A:A)*
             (C7491='2.1.trackMPD'!D:D)*
             (D7491/10^6='2.1.trackMPD'!H:H)*
             (E7491='2.1.trackMPD'!F:F),
0))</f>
        <v>1.0581595053522293E-5</v>
      </c>
    </row>
    <row r="7492" spans="1:9" x14ac:dyDescent="0.2">
      <c r="A7492" s="160" t="s">
        <v>31</v>
      </c>
      <c r="B7492" s="160" t="s">
        <v>23</v>
      </c>
      <c r="C7492" s="160">
        <f>_xlfn.XLOOKUP(B7492,'2.1.trackMPD'!$R$7:$R$29,'2.1.trackMPD'!$T$7:$T$29)</f>
        <v>5</v>
      </c>
      <c r="D7492" s="160">
        <v>1</v>
      </c>
      <c r="E7492" s="160" t="s">
        <v>6390</v>
      </c>
      <c r="F7492" s="160" t="s">
        <v>110</v>
      </c>
      <c r="G7492" s="160" t="s">
        <v>124</v>
      </c>
      <c r="H7492" s="160" t="s">
        <v>6393</v>
      </c>
      <c r="I7492" s="160" cm="1">
        <f t="array" ref="I7492">INDEX('2.1.trackMPD'!K:K/(24*60*60),
       MATCH(1,
             (A7492='2.1.trackMPD'!A:A)*
             (C7492='2.1.trackMPD'!D:D)*
             (D7492/10^6='2.1.trackMPD'!H:H)*
             (E7492='2.1.trackMPD'!F:F),
0))</f>
        <v>0</v>
      </c>
    </row>
    <row r="7493" spans="1:9" x14ac:dyDescent="0.2">
      <c r="A7493" s="160" t="s">
        <v>31</v>
      </c>
      <c r="B7493" s="160" t="s">
        <v>23</v>
      </c>
      <c r="C7493" s="160">
        <f>_xlfn.XLOOKUP(B7493,'2.1.trackMPD'!$R$7:$R$29,'2.1.trackMPD'!$T$7:$T$29)</f>
        <v>5</v>
      </c>
      <c r="D7493" s="160">
        <v>1</v>
      </c>
      <c r="E7493" s="160" t="s">
        <v>6390</v>
      </c>
      <c r="F7493" s="160" t="s">
        <v>110</v>
      </c>
      <c r="G7493" s="160" t="s">
        <v>140</v>
      </c>
      <c r="H7493" s="160" t="s">
        <v>6393</v>
      </c>
      <c r="I7493" s="160" cm="1">
        <f t="array" ref="I7493">INDEX('2.1.trackMPD'!L:L/(24*60*60),
       MATCH(1,
             (A7493='2.1.trackMPD'!A:A)*
             (C7493='2.1.trackMPD'!D:D)*
             (D7493/10^6='2.1.trackMPD'!H:H)*
             (E7493='2.1.trackMPD'!F:F),
0))</f>
        <v>0</v>
      </c>
    </row>
    <row r="7494" spans="1:9" x14ac:dyDescent="0.2">
      <c r="A7494" s="160" t="s">
        <v>31</v>
      </c>
      <c r="B7494" s="160" t="s">
        <v>23</v>
      </c>
      <c r="C7494" s="160">
        <f>_xlfn.XLOOKUP(B7494,'2.1.trackMPD'!$R$7:$R$29,'2.1.trackMPD'!$T$7:$T$29)</f>
        <v>5</v>
      </c>
      <c r="D7494" s="160">
        <v>10</v>
      </c>
      <c r="E7494" s="160" t="s">
        <v>6390</v>
      </c>
      <c r="F7494" s="160" t="s">
        <v>110</v>
      </c>
      <c r="G7494" s="160" t="s">
        <v>124</v>
      </c>
      <c r="H7494" s="160" t="s">
        <v>6392</v>
      </c>
      <c r="I7494" s="160" cm="1">
        <f t="array" ref="I7494">INDEX('2.1.trackMPD'!I:I/(24*60*60),
       MATCH(1,
             (A7494='2.1.trackMPD'!A:A)*
             (C7494='2.1.trackMPD'!D:D)*
             (D7494/10^6='2.1.trackMPD'!H:H)*
             (E7494='2.1.trackMPD'!F:F),
0))</f>
        <v>5.9604189942546874E-6</v>
      </c>
    </row>
    <row r="7495" spans="1:9" x14ac:dyDescent="0.2">
      <c r="A7495" s="160" t="s">
        <v>31</v>
      </c>
      <c r="B7495" s="160" t="s">
        <v>23</v>
      </c>
      <c r="C7495" s="160">
        <f>_xlfn.XLOOKUP(B7495,'2.1.trackMPD'!$R$7:$R$29,'2.1.trackMPD'!$T$7:$T$29)</f>
        <v>5</v>
      </c>
      <c r="D7495" s="160">
        <v>10</v>
      </c>
      <c r="E7495" s="160" t="s">
        <v>6390</v>
      </c>
      <c r="F7495" s="160" t="s">
        <v>110</v>
      </c>
      <c r="G7495" s="160" t="s">
        <v>140</v>
      </c>
      <c r="H7495" s="160" t="s">
        <v>6392</v>
      </c>
      <c r="I7495" s="160" cm="1">
        <f t="array" ref="I7495">INDEX('2.1.trackMPD'!J:J/(24*60*60),
       MATCH(1,
             (A7495='2.1.trackMPD'!A:A)*
             (C7495='2.1.trackMPD'!D:D)*
             (D7495/10^6='2.1.trackMPD'!H:H)*
             (E7495='2.1.trackMPD'!F:F),
0))</f>
        <v>1.7753594109963541E-5</v>
      </c>
    </row>
    <row r="7496" spans="1:9" x14ac:dyDescent="0.2">
      <c r="A7496" s="160" t="s">
        <v>31</v>
      </c>
      <c r="B7496" s="160" t="s">
        <v>23</v>
      </c>
      <c r="C7496" s="160">
        <f>_xlfn.XLOOKUP(B7496,'2.1.trackMPD'!$R$7:$R$29,'2.1.trackMPD'!$T$7:$T$29)</f>
        <v>5</v>
      </c>
      <c r="D7496" s="160">
        <v>10</v>
      </c>
      <c r="E7496" s="160" t="s">
        <v>6390</v>
      </c>
      <c r="F7496" s="160" t="s">
        <v>110</v>
      </c>
      <c r="G7496" s="160" t="s">
        <v>124</v>
      </c>
      <c r="H7496" s="160" t="s">
        <v>6393</v>
      </c>
      <c r="I7496" s="160" cm="1">
        <f t="array" ref="I7496">INDEX('2.1.trackMPD'!K:K/(24*60*60),
       MATCH(1,
             (A7496='2.1.trackMPD'!A:A)*
             (C7496='2.1.trackMPD'!D:D)*
             (D7496/10^6='2.1.trackMPD'!H:H)*
             (E7496='2.1.trackMPD'!F:F),
0))</f>
        <v>0</v>
      </c>
    </row>
    <row r="7497" spans="1:9" x14ac:dyDescent="0.2">
      <c r="A7497" s="160" t="s">
        <v>31</v>
      </c>
      <c r="B7497" s="160" t="s">
        <v>23</v>
      </c>
      <c r="C7497" s="160">
        <f>_xlfn.XLOOKUP(B7497,'2.1.trackMPD'!$R$7:$R$29,'2.1.trackMPD'!$T$7:$T$29)</f>
        <v>5</v>
      </c>
      <c r="D7497" s="160">
        <v>10</v>
      </c>
      <c r="E7497" s="160" t="s">
        <v>6390</v>
      </c>
      <c r="F7497" s="160" t="s">
        <v>110</v>
      </c>
      <c r="G7497" s="160" t="s">
        <v>140</v>
      </c>
      <c r="H7497" s="160" t="s">
        <v>6393</v>
      </c>
      <c r="I7497" s="160" cm="1">
        <f t="array" ref="I7497">INDEX('2.1.trackMPD'!L:L/(24*60*60),
       MATCH(1,
             (A7497='2.1.trackMPD'!A:A)*
             (C7497='2.1.trackMPD'!D:D)*
             (D7497/10^6='2.1.trackMPD'!H:H)*
             (E7497='2.1.trackMPD'!F:F),
0))</f>
        <v>0</v>
      </c>
    </row>
    <row r="7498" spans="1:9" x14ac:dyDescent="0.2">
      <c r="A7498" s="160" t="s">
        <v>31</v>
      </c>
      <c r="B7498" s="160" t="s">
        <v>23</v>
      </c>
      <c r="C7498" s="160">
        <f>_xlfn.XLOOKUP(B7498,'2.1.trackMPD'!$R$7:$R$29,'2.1.trackMPD'!$T$7:$T$29)</f>
        <v>5</v>
      </c>
      <c r="D7498" s="160">
        <v>100</v>
      </c>
      <c r="E7498" s="160" t="s">
        <v>6390</v>
      </c>
      <c r="F7498" s="160" t="s">
        <v>110</v>
      </c>
      <c r="G7498" s="160" t="s">
        <v>124</v>
      </c>
      <c r="H7498" s="160" t="s">
        <v>6392</v>
      </c>
      <c r="I7498" s="160" cm="1">
        <f t="array" ref="I7498">INDEX('2.1.trackMPD'!I:I/(24*60*60),
       MATCH(1,
             (A7498='2.1.trackMPD'!A:A)*
             (C7498='2.1.trackMPD'!D:D)*
             (D7498/10^6='2.1.trackMPD'!H:H)*
             (E7498='2.1.trackMPD'!F:F),
0))</f>
        <v>2.6318757698203936E-4</v>
      </c>
    </row>
    <row r="7499" spans="1:9" x14ac:dyDescent="0.2">
      <c r="A7499" s="160" t="s">
        <v>31</v>
      </c>
      <c r="B7499" s="160" t="s">
        <v>23</v>
      </c>
      <c r="C7499" s="160">
        <f>_xlfn.XLOOKUP(B7499,'2.1.trackMPD'!$R$7:$R$29,'2.1.trackMPD'!$T$7:$T$29)</f>
        <v>5</v>
      </c>
      <c r="D7499" s="160">
        <v>100</v>
      </c>
      <c r="E7499" s="160" t="s">
        <v>6390</v>
      </c>
      <c r="F7499" s="160" t="s">
        <v>110</v>
      </c>
      <c r="G7499" s="160" t="s">
        <v>140</v>
      </c>
      <c r="H7499" s="160" t="s">
        <v>6392</v>
      </c>
      <c r="I7499" s="160" cm="1">
        <f t="array" ref="I7499">INDEX('2.1.trackMPD'!J:J/(24*60*60),
       MATCH(1,
             (A7499='2.1.trackMPD'!A:A)*
             (C7499='2.1.trackMPD'!D:D)*
             (D7499/10^6='2.1.trackMPD'!H:H)*
             (E7499='2.1.trackMPD'!F:F),
0))</f>
        <v>2.8326142404247798E-4</v>
      </c>
    </row>
    <row r="7500" spans="1:9" x14ac:dyDescent="0.2">
      <c r="A7500" s="160" t="s">
        <v>31</v>
      </c>
      <c r="B7500" s="160" t="s">
        <v>23</v>
      </c>
      <c r="C7500" s="160">
        <f>_xlfn.XLOOKUP(B7500,'2.1.trackMPD'!$R$7:$R$29,'2.1.trackMPD'!$T$7:$T$29)</f>
        <v>5</v>
      </c>
      <c r="D7500" s="160">
        <v>100</v>
      </c>
      <c r="E7500" s="160" t="s">
        <v>6390</v>
      </c>
      <c r="F7500" s="160" t="s">
        <v>110</v>
      </c>
      <c r="G7500" s="160" t="s">
        <v>124</v>
      </c>
      <c r="H7500" s="160" t="s">
        <v>6393</v>
      </c>
      <c r="I7500" s="160" cm="1">
        <f t="array" ref="I7500">INDEX('2.1.trackMPD'!K:K/(24*60*60),
       MATCH(1,
             (A7500='2.1.trackMPD'!A:A)*
             (C7500='2.1.trackMPD'!D:D)*
             (D7500/10^6='2.1.trackMPD'!H:H)*
             (E7500='2.1.trackMPD'!F:F),
0))</f>
        <v>0</v>
      </c>
    </row>
    <row r="7501" spans="1:9" x14ac:dyDescent="0.2">
      <c r="A7501" s="160" t="s">
        <v>31</v>
      </c>
      <c r="B7501" s="160" t="s">
        <v>23</v>
      </c>
      <c r="C7501" s="160">
        <f>_xlfn.XLOOKUP(B7501,'2.1.trackMPD'!$R$7:$R$29,'2.1.trackMPD'!$T$7:$T$29)</f>
        <v>5</v>
      </c>
      <c r="D7501" s="160">
        <v>100</v>
      </c>
      <c r="E7501" s="160" t="s">
        <v>6390</v>
      </c>
      <c r="F7501" s="160" t="s">
        <v>110</v>
      </c>
      <c r="G7501" s="160" t="s">
        <v>140</v>
      </c>
      <c r="H7501" s="160" t="s">
        <v>6393</v>
      </c>
      <c r="I7501" s="160" cm="1">
        <f t="array" ref="I7501">INDEX('2.1.trackMPD'!L:L/(24*60*60),
       MATCH(1,
             (A7501='2.1.trackMPD'!A:A)*
             (C7501='2.1.trackMPD'!D:D)*
             (D7501/10^6='2.1.trackMPD'!H:H)*
             (E7501='2.1.trackMPD'!F:F),
0))</f>
        <v>0</v>
      </c>
    </row>
    <row r="7502" spans="1:9" x14ac:dyDescent="0.2">
      <c r="A7502" s="160" t="s">
        <v>31</v>
      </c>
      <c r="B7502" s="160" t="s">
        <v>23</v>
      </c>
      <c r="C7502" s="160">
        <f>_xlfn.XLOOKUP(B7502,'2.1.trackMPD'!$R$7:$R$29,'2.1.trackMPD'!$T$7:$T$29)</f>
        <v>5</v>
      </c>
      <c r="D7502" s="160">
        <v>1000</v>
      </c>
      <c r="E7502" s="160" t="s">
        <v>6390</v>
      </c>
      <c r="F7502" s="160" t="s">
        <v>110</v>
      </c>
      <c r="G7502" s="160" t="s">
        <v>124</v>
      </c>
      <c r="H7502" s="160" t="s">
        <v>6392</v>
      </c>
      <c r="I7502" s="160" cm="1">
        <f t="array" ref="I7502">INDEX('2.1.trackMPD'!I:I/(24*60*60),
       MATCH(1,
             (A7502='2.1.trackMPD'!A:A)*
             (C7502='2.1.trackMPD'!D:D)*
             (D7502/10^6='2.1.trackMPD'!H:H)*
             (E7502='2.1.trackMPD'!F:F),
0))</f>
        <v>1.4730151575217823E-2</v>
      </c>
    </row>
    <row r="7503" spans="1:9" x14ac:dyDescent="0.2">
      <c r="A7503" s="160" t="s">
        <v>31</v>
      </c>
      <c r="B7503" s="160" t="s">
        <v>23</v>
      </c>
      <c r="C7503" s="160">
        <f>_xlfn.XLOOKUP(B7503,'2.1.trackMPD'!$R$7:$R$29,'2.1.trackMPD'!$T$7:$T$29)</f>
        <v>5</v>
      </c>
      <c r="D7503" s="160">
        <v>1000</v>
      </c>
      <c r="E7503" s="160" t="s">
        <v>6390</v>
      </c>
      <c r="F7503" s="160" t="s">
        <v>110</v>
      </c>
      <c r="G7503" s="160" t="s">
        <v>140</v>
      </c>
      <c r="H7503" s="160" t="s">
        <v>6392</v>
      </c>
      <c r="I7503" s="160" cm="1">
        <f t="array" ref="I7503">INDEX('2.1.trackMPD'!J:J/(24*60*60),
       MATCH(1,
             (A7503='2.1.trackMPD'!A:A)*
             (C7503='2.1.trackMPD'!D:D)*
             (D7503/10^6='2.1.trackMPD'!H:H)*
             (E7503='2.1.trackMPD'!F:F),
0))</f>
        <v>1.2463974369331481E-2</v>
      </c>
    </row>
    <row r="7504" spans="1:9" x14ac:dyDescent="0.2">
      <c r="A7504" s="160" t="s">
        <v>31</v>
      </c>
      <c r="B7504" s="160" t="s">
        <v>23</v>
      </c>
      <c r="C7504" s="160">
        <f>_xlfn.XLOOKUP(B7504,'2.1.trackMPD'!$R$7:$R$29,'2.1.trackMPD'!$T$7:$T$29)</f>
        <v>5</v>
      </c>
      <c r="D7504" s="160">
        <v>1000</v>
      </c>
      <c r="E7504" s="160" t="s">
        <v>6390</v>
      </c>
      <c r="F7504" s="160" t="s">
        <v>110</v>
      </c>
      <c r="G7504" s="160" t="s">
        <v>124</v>
      </c>
      <c r="H7504" s="160" t="s">
        <v>6393</v>
      </c>
      <c r="I7504" s="160" cm="1">
        <f t="array" ref="I7504">INDEX('2.1.trackMPD'!K:K/(24*60*60),
       MATCH(1,
             (A7504='2.1.trackMPD'!A:A)*
             (C7504='2.1.trackMPD'!D:D)*
             (D7504/10^6='2.1.trackMPD'!H:H)*
             (E7504='2.1.trackMPD'!F:F),
0))</f>
        <v>0</v>
      </c>
    </row>
    <row r="7505" spans="1:9" x14ac:dyDescent="0.2">
      <c r="A7505" s="160" t="s">
        <v>31</v>
      </c>
      <c r="B7505" s="160" t="s">
        <v>23</v>
      </c>
      <c r="C7505" s="160">
        <f>_xlfn.XLOOKUP(B7505,'2.1.trackMPD'!$R$7:$R$29,'2.1.trackMPD'!$T$7:$T$29)</f>
        <v>5</v>
      </c>
      <c r="D7505" s="160">
        <v>1000</v>
      </c>
      <c r="E7505" s="160" t="s">
        <v>6390</v>
      </c>
      <c r="F7505" s="160" t="s">
        <v>110</v>
      </c>
      <c r="G7505" s="160" t="s">
        <v>140</v>
      </c>
      <c r="H7505" s="160" t="s">
        <v>6393</v>
      </c>
      <c r="I7505" s="160" cm="1">
        <f t="array" ref="I7505">INDEX('2.1.trackMPD'!L:L/(24*60*60),
       MATCH(1,
             (A7505='2.1.trackMPD'!A:A)*
             (C7505='2.1.trackMPD'!D:D)*
             (D7505/10^6='2.1.trackMPD'!H:H)*
             (E7505='2.1.trackMPD'!F:F),
0))</f>
        <v>0</v>
      </c>
    </row>
    <row r="7506" spans="1:9" x14ac:dyDescent="0.2">
      <c r="A7506" s="160" t="s">
        <v>31</v>
      </c>
      <c r="B7506" s="160" t="s">
        <v>23</v>
      </c>
      <c r="C7506" s="160">
        <f>_xlfn.XLOOKUP(B7506,'2.1.trackMPD'!$R$7:$R$29,'2.1.trackMPD'!$T$7:$T$29)</f>
        <v>5</v>
      </c>
      <c r="D7506" s="160">
        <v>5000</v>
      </c>
      <c r="E7506" s="160" t="s">
        <v>6390</v>
      </c>
      <c r="F7506" s="160" t="s">
        <v>110</v>
      </c>
      <c r="G7506" s="160" t="s">
        <v>124</v>
      </c>
      <c r="H7506" s="160" t="s">
        <v>6392</v>
      </c>
      <c r="I7506" s="160" cm="1">
        <f t="array" ref="I7506">INDEX('2.1.trackMPD'!I:I/(24*60*60),
       MATCH(1,
             (A7506='2.1.trackMPD'!A:A)*
             (C7506='2.1.trackMPD'!D:D)*
             (D7506/10^6='2.1.trackMPD'!H:H)*
             (E7506='2.1.trackMPD'!F:F),
0))</f>
        <v>8.2141870476211229E-2</v>
      </c>
    </row>
    <row r="7507" spans="1:9" x14ac:dyDescent="0.2">
      <c r="A7507" s="160" t="s">
        <v>31</v>
      </c>
      <c r="B7507" s="160" t="s">
        <v>23</v>
      </c>
      <c r="C7507" s="160">
        <f>_xlfn.XLOOKUP(B7507,'2.1.trackMPD'!$R$7:$R$29,'2.1.trackMPD'!$T$7:$T$29)</f>
        <v>5</v>
      </c>
      <c r="D7507" s="160">
        <v>5000</v>
      </c>
      <c r="E7507" s="160" t="s">
        <v>6390</v>
      </c>
      <c r="F7507" s="160" t="s">
        <v>110</v>
      </c>
      <c r="G7507" s="160" t="s">
        <v>140</v>
      </c>
      <c r="H7507" s="160" t="s">
        <v>6392</v>
      </c>
      <c r="I7507" s="160" cm="1">
        <f t="array" ref="I7507">INDEX('2.1.trackMPD'!J:J/(24*60*60),
       MATCH(1,
             (A7507='2.1.trackMPD'!A:A)*
             (C7507='2.1.trackMPD'!D:D)*
             (D7507/10^6='2.1.trackMPD'!H:H)*
             (E7507='2.1.trackMPD'!F:F),
0))</f>
        <v>6.9504641422630326E-2</v>
      </c>
    </row>
    <row r="7508" spans="1:9" x14ac:dyDescent="0.2">
      <c r="A7508" s="160" t="s">
        <v>31</v>
      </c>
      <c r="B7508" s="160" t="s">
        <v>23</v>
      </c>
      <c r="C7508" s="160">
        <f>_xlfn.XLOOKUP(B7508,'2.1.trackMPD'!$R$7:$R$29,'2.1.trackMPD'!$T$7:$T$29)</f>
        <v>5</v>
      </c>
      <c r="D7508" s="160">
        <v>5000</v>
      </c>
      <c r="E7508" s="160" t="s">
        <v>6390</v>
      </c>
      <c r="F7508" s="160" t="s">
        <v>110</v>
      </c>
      <c r="G7508" s="160" t="s">
        <v>124</v>
      </c>
      <c r="H7508" s="160" t="s">
        <v>6393</v>
      </c>
      <c r="I7508" s="160" cm="1">
        <f t="array" ref="I7508">INDEX('2.1.trackMPD'!K:K/(24*60*60),
       MATCH(1,
             (A7508='2.1.trackMPD'!A:A)*
             (C7508='2.1.trackMPD'!D:D)*
             (D7508/10^6='2.1.trackMPD'!H:H)*
             (E7508='2.1.trackMPD'!F:F),
0))</f>
        <v>0</v>
      </c>
    </row>
    <row r="7509" spans="1:9" x14ac:dyDescent="0.2">
      <c r="A7509" s="160" t="s">
        <v>31</v>
      </c>
      <c r="B7509" s="160" t="s">
        <v>23</v>
      </c>
      <c r="C7509" s="160">
        <f>_xlfn.XLOOKUP(B7509,'2.1.trackMPD'!$R$7:$R$29,'2.1.trackMPD'!$T$7:$T$29)</f>
        <v>5</v>
      </c>
      <c r="D7509" s="160">
        <v>5000</v>
      </c>
      <c r="E7509" s="160" t="s">
        <v>6390</v>
      </c>
      <c r="F7509" s="160" t="s">
        <v>110</v>
      </c>
      <c r="G7509" s="160" t="s">
        <v>140</v>
      </c>
      <c r="H7509" s="160" t="s">
        <v>6393</v>
      </c>
      <c r="I7509" s="160" cm="1">
        <f t="array" ref="I7509">INDEX('2.1.trackMPD'!L:L/(24*60*60),
       MATCH(1,
             (A7509='2.1.trackMPD'!A:A)*
             (C7509='2.1.trackMPD'!D:D)*
             (D7509/10^6='2.1.trackMPD'!H:H)*
             (E7509='2.1.trackMPD'!F:F),
0))</f>
        <v>0</v>
      </c>
    </row>
    <row r="7510" spans="1:9" x14ac:dyDescent="0.2">
      <c r="A7510" s="160" t="s">
        <v>31</v>
      </c>
      <c r="B7510" s="160" t="s">
        <v>23</v>
      </c>
      <c r="C7510" s="160">
        <f>_xlfn.XLOOKUP(B7510,'2.1.trackMPD'!$R$7:$R$29,'2.1.trackMPD'!$T$7:$T$29)</f>
        <v>5</v>
      </c>
      <c r="D7510" s="160">
        <v>1</v>
      </c>
      <c r="E7510" s="160" t="s">
        <v>6394</v>
      </c>
      <c r="F7510" s="160" t="s">
        <v>110</v>
      </c>
      <c r="G7510" s="160" t="s">
        <v>124</v>
      </c>
      <c r="H7510" s="160" t="s">
        <v>6392</v>
      </c>
      <c r="I7510" s="160" cm="1">
        <f t="array" ref="I7510">INDEX('2.1.trackMPD'!I:I/(24*60*60),
       MATCH(1,
             (A7510='2.1.trackMPD'!A:A)*
             (C7510='2.1.trackMPD'!D:D)*
             (D7510/10^6='2.1.trackMPD'!H:H)*
             (E7510='2.1.trackMPD'!F:F),
0))</f>
        <v>1.0644313897192211E-6</v>
      </c>
    </row>
    <row r="7511" spans="1:9" x14ac:dyDescent="0.2">
      <c r="A7511" s="160" t="s">
        <v>31</v>
      </c>
      <c r="B7511" s="160" t="s">
        <v>23</v>
      </c>
      <c r="C7511" s="160">
        <f>_xlfn.XLOOKUP(B7511,'2.1.trackMPD'!$R$7:$R$29,'2.1.trackMPD'!$T$7:$T$29)</f>
        <v>5</v>
      </c>
      <c r="D7511" s="160">
        <v>1</v>
      </c>
      <c r="E7511" s="160" t="s">
        <v>6394</v>
      </c>
      <c r="F7511" s="160" t="s">
        <v>110</v>
      </c>
      <c r="G7511" s="160" t="s">
        <v>140</v>
      </c>
      <c r="H7511" s="160" t="s">
        <v>6392</v>
      </c>
      <c r="I7511" s="160" cm="1">
        <f t="array" ref="I7511">INDEX('2.1.trackMPD'!J:J/(24*60*60),
       MATCH(1,
             (A7511='2.1.trackMPD'!A:A)*
             (C7511='2.1.trackMPD'!D:D)*
             (D7511/10^6='2.1.trackMPD'!H:H)*
             (E7511='2.1.trackMPD'!F:F),
0))</f>
        <v>1.2145543723669561E-5</v>
      </c>
    </row>
    <row r="7512" spans="1:9" x14ac:dyDescent="0.2">
      <c r="A7512" s="160" t="s">
        <v>31</v>
      </c>
      <c r="B7512" s="160" t="s">
        <v>23</v>
      </c>
      <c r="C7512" s="160">
        <f>_xlfn.XLOOKUP(B7512,'2.1.trackMPD'!$R$7:$R$29,'2.1.trackMPD'!$T$7:$T$29)</f>
        <v>5</v>
      </c>
      <c r="D7512" s="160">
        <v>1</v>
      </c>
      <c r="E7512" s="160" t="s">
        <v>6394</v>
      </c>
      <c r="F7512" s="160" t="s">
        <v>110</v>
      </c>
      <c r="G7512" s="160" t="s">
        <v>124</v>
      </c>
      <c r="H7512" s="160" t="s">
        <v>6393</v>
      </c>
      <c r="I7512" s="160" cm="1">
        <f t="array" ref="I7512">INDEX('2.1.trackMPD'!K:K/(24*60*60),
       MATCH(1,
             (A7512='2.1.trackMPD'!A:A)*
             (C7512='2.1.trackMPD'!D:D)*
             (D7512/10^6='2.1.trackMPD'!H:H)*
             (E7512='2.1.trackMPD'!F:F),
0))</f>
        <v>0</v>
      </c>
    </row>
    <row r="7513" spans="1:9" x14ac:dyDescent="0.2">
      <c r="A7513" s="160" t="s">
        <v>31</v>
      </c>
      <c r="B7513" s="160" t="s">
        <v>23</v>
      </c>
      <c r="C7513" s="160">
        <f>_xlfn.XLOOKUP(B7513,'2.1.trackMPD'!$R$7:$R$29,'2.1.trackMPD'!$T$7:$T$29)</f>
        <v>5</v>
      </c>
      <c r="D7513" s="160">
        <v>1</v>
      </c>
      <c r="E7513" s="160" t="s">
        <v>6394</v>
      </c>
      <c r="F7513" s="160" t="s">
        <v>110</v>
      </c>
      <c r="G7513" s="160" t="s">
        <v>140</v>
      </c>
      <c r="H7513" s="160" t="s">
        <v>6393</v>
      </c>
      <c r="I7513" s="160" cm="1">
        <f t="array" ref="I7513">INDEX('2.1.trackMPD'!L:L/(24*60*60),
       MATCH(1,
             (A7513='2.1.trackMPD'!A:A)*
             (C7513='2.1.trackMPD'!D:D)*
             (D7513/10^6='2.1.trackMPD'!H:H)*
             (E7513='2.1.trackMPD'!F:F),
0))</f>
        <v>0</v>
      </c>
    </row>
    <row r="7514" spans="1:9" x14ac:dyDescent="0.2">
      <c r="A7514" s="160" t="s">
        <v>31</v>
      </c>
      <c r="B7514" s="160" t="s">
        <v>23</v>
      </c>
      <c r="C7514" s="160">
        <f>_xlfn.XLOOKUP(B7514,'2.1.trackMPD'!$R$7:$R$29,'2.1.trackMPD'!$T$7:$T$29)</f>
        <v>5</v>
      </c>
      <c r="D7514" s="160">
        <v>10</v>
      </c>
      <c r="E7514" s="160" t="s">
        <v>6394</v>
      </c>
      <c r="F7514" s="160" t="s">
        <v>110</v>
      </c>
      <c r="G7514" s="160" t="s">
        <v>124</v>
      </c>
      <c r="H7514" s="160" t="s">
        <v>6392</v>
      </c>
      <c r="I7514" s="160" cm="1">
        <f t="array" ref="I7514">INDEX('2.1.trackMPD'!I:I/(24*60*60),
       MATCH(1,
             (A7514='2.1.trackMPD'!A:A)*
             (C7514='2.1.trackMPD'!D:D)*
             (D7514/10^6='2.1.trackMPD'!H:H)*
             (E7514='2.1.trackMPD'!F:F),
0))</f>
        <v>2.4386630692594673E-5</v>
      </c>
    </row>
    <row r="7515" spans="1:9" x14ac:dyDescent="0.2">
      <c r="A7515" s="160" t="s">
        <v>31</v>
      </c>
      <c r="B7515" s="160" t="s">
        <v>23</v>
      </c>
      <c r="C7515" s="160">
        <f>_xlfn.XLOOKUP(B7515,'2.1.trackMPD'!$R$7:$R$29,'2.1.trackMPD'!$T$7:$T$29)</f>
        <v>5</v>
      </c>
      <c r="D7515" s="160">
        <v>10</v>
      </c>
      <c r="E7515" s="160" t="s">
        <v>6394</v>
      </c>
      <c r="F7515" s="160" t="s">
        <v>110</v>
      </c>
      <c r="G7515" s="160" t="s">
        <v>140</v>
      </c>
      <c r="H7515" s="160" t="s">
        <v>6392</v>
      </c>
      <c r="I7515" s="160" cm="1">
        <f t="array" ref="I7515">INDEX('2.1.trackMPD'!J:J/(24*60*60),
       MATCH(1,
             (A7515='2.1.trackMPD'!A:A)*
             (C7515='2.1.trackMPD'!D:D)*
             (D7515/10^6='2.1.trackMPD'!H:H)*
             (E7515='2.1.trackMPD'!F:F),
0))</f>
        <v>5.0226757189310191E-5</v>
      </c>
    </row>
    <row r="7516" spans="1:9" x14ac:dyDescent="0.2">
      <c r="A7516" s="160" t="s">
        <v>31</v>
      </c>
      <c r="B7516" s="160" t="s">
        <v>23</v>
      </c>
      <c r="C7516" s="160">
        <f>_xlfn.XLOOKUP(B7516,'2.1.trackMPD'!$R$7:$R$29,'2.1.trackMPD'!$T$7:$T$29)</f>
        <v>5</v>
      </c>
      <c r="D7516" s="160">
        <v>10</v>
      </c>
      <c r="E7516" s="160" t="s">
        <v>6394</v>
      </c>
      <c r="F7516" s="160" t="s">
        <v>110</v>
      </c>
      <c r="G7516" s="160" t="s">
        <v>124</v>
      </c>
      <c r="H7516" s="160" t="s">
        <v>6393</v>
      </c>
      <c r="I7516" s="160" cm="1">
        <f t="array" ref="I7516">INDEX('2.1.trackMPD'!K:K/(24*60*60),
       MATCH(1,
             (A7516='2.1.trackMPD'!A:A)*
             (C7516='2.1.trackMPD'!D:D)*
             (D7516/10^6='2.1.trackMPD'!H:H)*
             (E7516='2.1.trackMPD'!F:F),
0))</f>
        <v>0</v>
      </c>
    </row>
    <row r="7517" spans="1:9" x14ac:dyDescent="0.2">
      <c r="A7517" s="160" t="s">
        <v>31</v>
      </c>
      <c r="B7517" s="160" t="s">
        <v>23</v>
      </c>
      <c r="C7517" s="160">
        <f>_xlfn.XLOOKUP(B7517,'2.1.trackMPD'!$R$7:$R$29,'2.1.trackMPD'!$T$7:$T$29)</f>
        <v>5</v>
      </c>
      <c r="D7517" s="160">
        <v>10</v>
      </c>
      <c r="E7517" s="160" t="s">
        <v>6394</v>
      </c>
      <c r="F7517" s="160" t="s">
        <v>110</v>
      </c>
      <c r="G7517" s="160" t="s">
        <v>140</v>
      </c>
      <c r="H7517" s="160" t="s">
        <v>6393</v>
      </c>
      <c r="I7517" s="160" cm="1">
        <f t="array" ref="I7517">INDEX('2.1.trackMPD'!L:L/(24*60*60),
       MATCH(1,
             (A7517='2.1.trackMPD'!A:A)*
             (C7517='2.1.trackMPD'!D:D)*
             (D7517/10^6='2.1.trackMPD'!H:H)*
             (E7517='2.1.trackMPD'!F:F),
0))</f>
        <v>0</v>
      </c>
    </row>
    <row r="7518" spans="1:9" x14ac:dyDescent="0.2">
      <c r="A7518" s="160" t="s">
        <v>31</v>
      </c>
      <c r="B7518" s="160" t="s">
        <v>23</v>
      </c>
      <c r="C7518" s="160">
        <f>_xlfn.XLOOKUP(B7518,'2.1.trackMPD'!$R$7:$R$29,'2.1.trackMPD'!$T$7:$T$29)</f>
        <v>5</v>
      </c>
      <c r="D7518" s="160">
        <v>100</v>
      </c>
      <c r="E7518" s="160" t="s">
        <v>6394</v>
      </c>
      <c r="F7518" s="160" t="s">
        <v>110</v>
      </c>
      <c r="G7518" s="160" t="s">
        <v>124</v>
      </c>
      <c r="H7518" s="160" t="s">
        <v>6392</v>
      </c>
      <c r="I7518" s="160" cm="1">
        <f t="array" ref="I7518">INDEX('2.1.trackMPD'!I:I/(24*60*60),
       MATCH(1,
             (A7518='2.1.trackMPD'!A:A)*
             (C7518='2.1.trackMPD'!D:D)*
             (D7518/10^6='2.1.trackMPD'!H:H)*
             (E7518='2.1.trackMPD'!F:F),
0))</f>
        <v>9.3939683842727661E-4</v>
      </c>
    </row>
    <row r="7519" spans="1:9" x14ac:dyDescent="0.2">
      <c r="A7519" s="160" t="s">
        <v>31</v>
      </c>
      <c r="B7519" s="160" t="s">
        <v>23</v>
      </c>
      <c r="C7519" s="160">
        <f>_xlfn.XLOOKUP(B7519,'2.1.trackMPD'!$R$7:$R$29,'2.1.trackMPD'!$T$7:$T$29)</f>
        <v>5</v>
      </c>
      <c r="D7519" s="160">
        <v>100</v>
      </c>
      <c r="E7519" s="160" t="s">
        <v>6394</v>
      </c>
      <c r="F7519" s="160" t="s">
        <v>110</v>
      </c>
      <c r="G7519" s="160" t="s">
        <v>140</v>
      </c>
      <c r="H7519" s="160" t="s">
        <v>6392</v>
      </c>
      <c r="I7519" s="160" cm="1">
        <f t="array" ref="I7519">INDEX('2.1.trackMPD'!J:J/(24*60*60),
       MATCH(1,
             (A7519='2.1.trackMPD'!A:A)*
             (C7519='2.1.trackMPD'!D:D)*
             (D7519/10^6='2.1.trackMPD'!H:H)*
             (E7519='2.1.trackMPD'!F:F),
0))</f>
        <v>8.5033859069250117E-4</v>
      </c>
    </row>
    <row r="7520" spans="1:9" x14ac:dyDescent="0.2">
      <c r="A7520" s="160" t="s">
        <v>31</v>
      </c>
      <c r="B7520" s="160" t="s">
        <v>23</v>
      </c>
      <c r="C7520" s="160">
        <f>_xlfn.XLOOKUP(B7520,'2.1.trackMPD'!$R$7:$R$29,'2.1.trackMPD'!$T$7:$T$29)</f>
        <v>5</v>
      </c>
      <c r="D7520" s="160">
        <v>100</v>
      </c>
      <c r="E7520" s="160" t="s">
        <v>6394</v>
      </c>
      <c r="F7520" s="160" t="s">
        <v>110</v>
      </c>
      <c r="G7520" s="160" t="s">
        <v>124</v>
      </c>
      <c r="H7520" s="160" t="s">
        <v>6393</v>
      </c>
      <c r="I7520" s="160" cm="1">
        <f t="array" ref="I7520">INDEX('2.1.trackMPD'!K:K/(24*60*60),
       MATCH(1,
             (A7520='2.1.trackMPD'!A:A)*
             (C7520='2.1.trackMPD'!D:D)*
             (D7520/10^6='2.1.trackMPD'!H:H)*
             (E7520='2.1.trackMPD'!F:F),
0))</f>
        <v>0</v>
      </c>
    </row>
    <row r="7521" spans="1:9" x14ac:dyDescent="0.2">
      <c r="A7521" s="160" t="s">
        <v>31</v>
      </c>
      <c r="B7521" s="160" t="s">
        <v>23</v>
      </c>
      <c r="C7521" s="160">
        <f>_xlfn.XLOOKUP(B7521,'2.1.trackMPD'!$R$7:$R$29,'2.1.trackMPD'!$T$7:$T$29)</f>
        <v>5</v>
      </c>
      <c r="D7521" s="160">
        <v>100</v>
      </c>
      <c r="E7521" s="160" t="s">
        <v>6394</v>
      </c>
      <c r="F7521" s="160" t="s">
        <v>110</v>
      </c>
      <c r="G7521" s="160" t="s">
        <v>140</v>
      </c>
      <c r="H7521" s="160" t="s">
        <v>6393</v>
      </c>
      <c r="I7521" s="160" cm="1">
        <f t="array" ref="I7521">INDEX('2.1.trackMPD'!L:L/(24*60*60),
       MATCH(1,
             (A7521='2.1.trackMPD'!A:A)*
             (C7521='2.1.trackMPD'!D:D)*
             (D7521/10^6='2.1.trackMPD'!H:H)*
             (E7521='2.1.trackMPD'!F:F),
0))</f>
        <v>0</v>
      </c>
    </row>
    <row r="7522" spans="1:9" x14ac:dyDescent="0.2">
      <c r="A7522" s="160" t="s">
        <v>31</v>
      </c>
      <c r="B7522" s="160" t="s">
        <v>23</v>
      </c>
      <c r="C7522" s="160">
        <f>_xlfn.XLOOKUP(B7522,'2.1.trackMPD'!$R$7:$R$29,'2.1.trackMPD'!$T$7:$T$29)</f>
        <v>5</v>
      </c>
      <c r="D7522" s="160">
        <v>1000</v>
      </c>
      <c r="E7522" s="160" t="s">
        <v>6394</v>
      </c>
      <c r="F7522" s="160" t="s">
        <v>110</v>
      </c>
      <c r="G7522" s="160" t="s">
        <v>124</v>
      </c>
      <c r="H7522" s="160" t="s">
        <v>6392</v>
      </c>
      <c r="I7522" s="160" cm="1">
        <f t="array" ref="I7522">INDEX('2.1.trackMPD'!I:I/(24*60*60),
       MATCH(1,
             (A7522='2.1.trackMPD'!A:A)*
             (C7522='2.1.trackMPD'!D:D)*
             (D7522/10^6='2.1.trackMPD'!H:H)*
             (E7522='2.1.trackMPD'!F:F),
0))</f>
        <v>1.6919943507182178E-2</v>
      </c>
    </row>
    <row r="7523" spans="1:9" x14ac:dyDescent="0.2">
      <c r="A7523" s="160" t="s">
        <v>31</v>
      </c>
      <c r="B7523" s="160" t="s">
        <v>23</v>
      </c>
      <c r="C7523" s="160">
        <f>_xlfn.XLOOKUP(B7523,'2.1.trackMPD'!$R$7:$R$29,'2.1.trackMPD'!$T$7:$T$29)</f>
        <v>5</v>
      </c>
      <c r="D7523" s="160">
        <v>1000</v>
      </c>
      <c r="E7523" s="160" t="s">
        <v>6394</v>
      </c>
      <c r="F7523" s="160" t="s">
        <v>110</v>
      </c>
      <c r="G7523" s="160" t="s">
        <v>140</v>
      </c>
      <c r="H7523" s="160" t="s">
        <v>6392</v>
      </c>
      <c r="I7523" s="160" cm="1">
        <f t="array" ref="I7523">INDEX('2.1.trackMPD'!J:J/(24*60*60),
       MATCH(1,
             (A7523='2.1.trackMPD'!A:A)*
             (C7523='2.1.trackMPD'!D:D)*
             (D7523/10^6='2.1.trackMPD'!H:H)*
             (E7523='2.1.trackMPD'!F:F),
0))</f>
        <v>1.4316874942640742E-2</v>
      </c>
    </row>
    <row r="7524" spans="1:9" x14ac:dyDescent="0.2">
      <c r="A7524" s="160" t="s">
        <v>31</v>
      </c>
      <c r="B7524" s="160" t="s">
        <v>23</v>
      </c>
      <c r="C7524" s="160">
        <f>_xlfn.XLOOKUP(B7524,'2.1.trackMPD'!$R$7:$R$29,'2.1.trackMPD'!$T$7:$T$29)</f>
        <v>5</v>
      </c>
      <c r="D7524" s="160">
        <v>1000</v>
      </c>
      <c r="E7524" s="160" t="s">
        <v>6394</v>
      </c>
      <c r="F7524" s="160" t="s">
        <v>110</v>
      </c>
      <c r="G7524" s="160" t="s">
        <v>124</v>
      </c>
      <c r="H7524" s="160" t="s">
        <v>6393</v>
      </c>
      <c r="I7524" s="160" cm="1">
        <f t="array" ref="I7524">INDEX('2.1.trackMPD'!K:K/(24*60*60),
       MATCH(1,
             (A7524='2.1.trackMPD'!A:A)*
             (C7524='2.1.trackMPD'!D:D)*
             (D7524/10^6='2.1.trackMPD'!H:H)*
             (E7524='2.1.trackMPD'!F:F),
0))</f>
        <v>0</v>
      </c>
    </row>
    <row r="7525" spans="1:9" x14ac:dyDescent="0.2">
      <c r="A7525" s="160" t="s">
        <v>31</v>
      </c>
      <c r="B7525" s="160" t="s">
        <v>23</v>
      </c>
      <c r="C7525" s="160">
        <f>_xlfn.XLOOKUP(B7525,'2.1.trackMPD'!$R$7:$R$29,'2.1.trackMPD'!$T$7:$T$29)</f>
        <v>5</v>
      </c>
      <c r="D7525" s="160">
        <v>1000</v>
      </c>
      <c r="E7525" s="160" t="s">
        <v>6394</v>
      </c>
      <c r="F7525" s="160" t="s">
        <v>110</v>
      </c>
      <c r="G7525" s="160" t="s">
        <v>140</v>
      </c>
      <c r="H7525" s="160" t="s">
        <v>6393</v>
      </c>
      <c r="I7525" s="160" cm="1">
        <f t="array" ref="I7525">INDEX('2.1.trackMPD'!L:L/(24*60*60),
       MATCH(1,
             (A7525='2.1.trackMPD'!A:A)*
             (C7525='2.1.trackMPD'!D:D)*
             (D7525/10^6='2.1.trackMPD'!H:H)*
             (E7525='2.1.trackMPD'!F:F),
0))</f>
        <v>0</v>
      </c>
    </row>
    <row r="7526" spans="1:9" x14ac:dyDescent="0.2">
      <c r="A7526" s="160" t="s">
        <v>31</v>
      </c>
      <c r="B7526" s="160" t="s">
        <v>23</v>
      </c>
      <c r="C7526" s="160">
        <f>_xlfn.XLOOKUP(B7526,'2.1.trackMPD'!$R$7:$R$29,'2.1.trackMPD'!$T$7:$T$29)</f>
        <v>5</v>
      </c>
      <c r="D7526" s="160">
        <v>5000</v>
      </c>
      <c r="E7526" s="160" t="s">
        <v>6394</v>
      </c>
      <c r="F7526" s="160" t="s">
        <v>110</v>
      </c>
      <c r="G7526" s="160" t="s">
        <v>124</v>
      </c>
      <c r="H7526" s="160" t="s">
        <v>6392</v>
      </c>
      <c r="I7526" s="160" cm="1">
        <f t="array" ref="I7526">INDEX('2.1.trackMPD'!I:I/(24*60*60),
       MATCH(1,
             (A7526='2.1.trackMPD'!A:A)*
             (C7526='2.1.trackMPD'!D:D)*
             (D7526/10^6='2.1.trackMPD'!H:H)*
             (E7526='2.1.trackMPD'!F:F),
0))</f>
        <v>5.5482783825797917E-2</v>
      </c>
    </row>
    <row r="7527" spans="1:9" x14ac:dyDescent="0.2">
      <c r="A7527" s="160" t="s">
        <v>31</v>
      </c>
      <c r="B7527" s="160" t="s">
        <v>23</v>
      </c>
      <c r="C7527" s="160">
        <f>_xlfn.XLOOKUP(B7527,'2.1.trackMPD'!$R$7:$R$29,'2.1.trackMPD'!$T$7:$T$29)</f>
        <v>5</v>
      </c>
      <c r="D7527" s="160">
        <v>5000</v>
      </c>
      <c r="E7527" s="160" t="s">
        <v>6394</v>
      </c>
      <c r="F7527" s="160" t="s">
        <v>110</v>
      </c>
      <c r="G7527" s="160" t="s">
        <v>140</v>
      </c>
      <c r="H7527" s="160" t="s">
        <v>6392</v>
      </c>
      <c r="I7527" s="160" cm="1">
        <f t="array" ref="I7527">INDEX('2.1.trackMPD'!J:J/(24*60*60),
       MATCH(1,
             (A7527='2.1.trackMPD'!A:A)*
             (C7527='2.1.trackMPD'!D:D)*
             (D7527/10^6='2.1.trackMPD'!H:H)*
             (E7527='2.1.trackMPD'!F:F),
0))</f>
        <v>4.6946959311149533E-2</v>
      </c>
    </row>
    <row r="7528" spans="1:9" x14ac:dyDescent="0.2">
      <c r="A7528" s="160" t="s">
        <v>31</v>
      </c>
      <c r="B7528" s="160" t="s">
        <v>23</v>
      </c>
      <c r="C7528" s="160">
        <f>_xlfn.XLOOKUP(B7528,'2.1.trackMPD'!$R$7:$R$29,'2.1.trackMPD'!$T$7:$T$29)</f>
        <v>5</v>
      </c>
      <c r="D7528" s="160">
        <v>5000</v>
      </c>
      <c r="E7528" s="160" t="s">
        <v>6394</v>
      </c>
      <c r="F7528" s="160" t="s">
        <v>110</v>
      </c>
      <c r="G7528" s="160" t="s">
        <v>124</v>
      </c>
      <c r="H7528" s="160" t="s">
        <v>6393</v>
      </c>
      <c r="I7528" s="160" cm="1">
        <f t="array" ref="I7528">INDEX('2.1.trackMPD'!K:K/(24*60*60),
       MATCH(1,
             (A7528='2.1.trackMPD'!A:A)*
             (C7528='2.1.trackMPD'!D:D)*
             (D7528/10^6='2.1.trackMPD'!H:H)*
             (E7528='2.1.trackMPD'!F:F),
0))</f>
        <v>0</v>
      </c>
    </row>
    <row r="7529" spans="1:9" x14ac:dyDescent="0.2">
      <c r="A7529" s="160" t="s">
        <v>31</v>
      </c>
      <c r="B7529" s="160" t="s">
        <v>23</v>
      </c>
      <c r="C7529" s="160">
        <f>_xlfn.XLOOKUP(B7529,'2.1.trackMPD'!$R$7:$R$29,'2.1.trackMPD'!$T$7:$T$29)</f>
        <v>5</v>
      </c>
      <c r="D7529" s="160">
        <v>5000</v>
      </c>
      <c r="E7529" s="160" t="s">
        <v>6394</v>
      </c>
      <c r="F7529" s="160" t="s">
        <v>110</v>
      </c>
      <c r="G7529" s="160" t="s">
        <v>140</v>
      </c>
      <c r="H7529" s="160" t="s">
        <v>6393</v>
      </c>
      <c r="I7529" s="160" cm="1">
        <f t="array" ref="I7529">INDEX('2.1.trackMPD'!L:L/(24*60*60),
       MATCH(1,
             (A7529='2.1.trackMPD'!A:A)*
             (C7529='2.1.trackMPD'!D:D)*
             (D7529/10^6='2.1.trackMPD'!H:H)*
             (E7529='2.1.trackMPD'!F:F),
0))</f>
        <v>0</v>
      </c>
    </row>
    <row r="7530" spans="1:9" x14ac:dyDescent="0.2">
      <c r="A7530" s="160" t="s">
        <v>31</v>
      </c>
      <c r="B7530" s="160" t="s">
        <v>23</v>
      </c>
      <c r="C7530" s="160">
        <f>_xlfn.XLOOKUP(B7530,'2.1.trackMPD'!$R$7:$R$29,'2.1.trackMPD'!$T$7:$T$29)</f>
        <v>5</v>
      </c>
      <c r="D7530" s="160">
        <v>1</v>
      </c>
      <c r="E7530" s="160" t="s">
        <v>6395</v>
      </c>
      <c r="F7530" s="160" t="s">
        <v>110</v>
      </c>
      <c r="G7530" s="160" t="s">
        <v>124</v>
      </c>
      <c r="H7530" s="160" t="s">
        <v>6392</v>
      </c>
      <c r="I7530" s="160" t="e" cm="1">
        <f t="array" ref="I7530">INDEX('2.1.trackMPD'!I:I/(24*60*60),
       MATCH(1,
             (A7530='2.1.trackMPD'!A:A)*
             (C7530='2.1.trackMPD'!D:D)*
             (D7530/10^6='2.1.trackMPD'!H:H)*
             (E7530='2.1.trackMPD'!F:F),
0))</f>
        <v>#N/A</v>
      </c>
    </row>
    <row r="7531" spans="1:9" x14ac:dyDescent="0.2">
      <c r="A7531" s="160" t="s">
        <v>31</v>
      </c>
      <c r="B7531" s="160" t="s">
        <v>23</v>
      </c>
      <c r="C7531" s="160">
        <f>_xlfn.XLOOKUP(B7531,'2.1.trackMPD'!$R$7:$R$29,'2.1.trackMPD'!$T$7:$T$29)</f>
        <v>5</v>
      </c>
      <c r="D7531" s="160">
        <v>1</v>
      </c>
      <c r="E7531" s="160" t="s">
        <v>6395</v>
      </c>
      <c r="F7531" s="160" t="s">
        <v>110</v>
      </c>
      <c r="G7531" s="160" t="s">
        <v>140</v>
      </c>
      <c r="H7531" s="160" t="s">
        <v>6392</v>
      </c>
      <c r="I7531" s="160" t="e" cm="1">
        <f t="array" ref="I7531">INDEX('2.1.trackMPD'!J:J/(24*60*60),
       MATCH(1,
             (A7531='2.1.trackMPD'!A:A)*
             (C7531='2.1.trackMPD'!D:D)*
             (D7531/10^6='2.1.trackMPD'!H:H)*
             (E7531='2.1.trackMPD'!F:F),
0))</f>
        <v>#N/A</v>
      </c>
    </row>
    <row r="7532" spans="1:9" x14ac:dyDescent="0.2">
      <c r="A7532" s="160" t="s">
        <v>31</v>
      </c>
      <c r="B7532" s="160" t="s">
        <v>23</v>
      </c>
      <c r="C7532" s="160">
        <f>_xlfn.XLOOKUP(B7532,'2.1.trackMPD'!$R$7:$R$29,'2.1.trackMPD'!$T$7:$T$29)</f>
        <v>5</v>
      </c>
      <c r="D7532" s="160">
        <v>1</v>
      </c>
      <c r="E7532" s="160" t="s">
        <v>6395</v>
      </c>
      <c r="F7532" s="160" t="s">
        <v>110</v>
      </c>
      <c r="G7532" s="160" t="s">
        <v>124</v>
      </c>
      <c r="H7532" s="160" t="s">
        <v>6393</v>
      </c>
      <c r="I7532" s="160" t="e" cm="1">
        <f t="array" ref="I7532">INDEX('2.1.trackMPD'!K:K/(24*60*60),
       MATCH(1,
             (A7532='2.1.trackMPD'!A:A)*
             (C7532='2.1.trackMPD'!D:D)*
             (D7532/10^6='2.1.trackMPD'!H:H)*
             (E7532='2.1.trackMPD'!F:F),
0))</f>
        <v>#N/A</v>
      </c>
    </row>
    <row r="7533" spans="1:9" x14ac:dyDescent="0.2">
      <c r="A7533" s="160" t="s">
        <v>31</v>
      </c>
      <c r="B7533" s="160" t="s">
        <v>23</v>
      </c>
      <c r="C7533" s="160">
        <f>_xlfn.XLOOKUP(B7533,'2.1.trackMPD'!$R$7:$R$29,'2.1.trackMPD'!$T$7:$T$29)</f>
        <v>5</v>
      </c>
      <c r="D7533" s="160">
        <v>1</v>
      </c>
      <c r="E7533" s="160" t="s">
        <v>6395</v>
      </c>
      <c r="F7533" s="160" t="s">
        <v>110</v>
      </c>
      <c r="G7533" s="160" t="s">
        <v>140</v>
      </c>
      <c r="H7533" s="160" t="s">
        <v>6393</v>
      </c>
      <c r="I7533" s="160" t="e" cm="1">
        <f t="array" ref="I7533">INDEX('2.1.trackMPD'!L:L/(24*60*60),
       MATCH(1,
             (A7533='2.1.trackMPD'!A:A)*
             (C7533='2.1.trackMPD'!D:D)*
             (D7533/10^6='2.1.trackMPD'!H:H)*
             (E7533='2.1.trackMPD'!F:F),
0))</f>
        <v>#N/A</v>
      </c>
    </row>
    <row r="7534" spans="1:9" x14ac:dyDescent="0.2">
      <c r="A7534" s="160" t="s">
        <v>31</v>
      </c>
      <c r="B7534" s="160" t="s">
        <v>23</v>
      </c>
      <c r="C7534" s="160">
        <f>_xlfn.XLOOKUP(B7534,'2.1.trackMPD'!$R$7:$R$29,'2.1.trackMPD'!$T$7:$T$29)</f>
        <v>5</v>
      </c>
      <c r="D7534" s="160">
        <v>10</v>
      </c>
      <c r="E7534" s="160" t="s">
        <v>6395</v>
      </c>
      <c r="F7534" s="160" t="s">
        <v>110</v>
      </c>
      <c r="G7534" s="160" t="s">
        <v>124</v>
      </c>
      <c r="H7534" s="160" t="s">
        <v>6392</v>
      </c>
      <c r="I7534" s="160" t="e" cm="1">
        <f t="array" ref="I7534">INDEX('2.1.trackMPD'!I:I/(24*60*60),
       MATCH(1,
             (A7534='2.1.trackMPD'!A:A)*
             (C7534='2.1.trackMPD'!D:D)*
             (D7534/10^6='2.1.trackMPD'!H:H)*
             (E7534='2.1.trackMPD'!F:F),
0))</f>
        <v>#N/A</v>
      </c>
    </row>
    <row r="7535" spans="1:9" x14ac:dyDescent="0.2">
      <c r="A7535" s="160" t="s">
        <v>31</v>
      </c>
      <c r="B7535" s="160" t="s">
        <v>23</v>
      </c>
      <c r="C7535" s="160">
        <f>_xlfn.XLOOKUP(B7535,'2.1.trackMPD'!$R$7:$R$29,'2.1.trackMPD'!$T$7:$T$29)</f>
        <v>5</v>
      </c>
      <c r="D7535" s="160">
        <v>10</v>
      </c>
      <c r="E7535" s="160" t="s">
        <v>6395</v>
      </c>
      <c r="F7535" s="160" t="s">
        <v>110</v>
      </c>
      <c r="G7535" s="160" t="s">
        <v>140</v>
      </c>
      <c r="H7535" s="160" t="s">
        <v>6392</v>
      </c>
      <c r="I7535" s="160" t="e" cm="1">
        <f t="array" ref="I7535">INDEX('2.1.trackMPD'!J:J/(24*60*60),
       MATCH(1,
             (A7535='2.1.trackMPD'!A:A)*
             (C7535='2.1.trackMPD'!D:D)*
             (D7535/10^6='2.1.trackMPD'!H:H)*
             (E7535='2.1.trackMPD'!F:F),
0))</f>
        <v>#N/A</v>
      </c>
    </row>
    <row r="7536" spans="1:9" x14ac:dyDescent="0.2">
      <c r="A7536" s="160" t="s">
        <v>31</v>
      </c>
      <c r="B7536" s="160" t="s">
        <v>23</v>
      </c>
      <c r="C7536" s="160">
        <f>_xlfn.XLOOKUP(B7536,'2.1.trackMPD'!$R$7:$R$29,'2.1.trackMPD'!$T$7:$T$29)</f>
        <v>5</v>
      </c>
      <c r="D7536" s="160">
        <v>10</v>
      </c>
      <c r="E7536" s="160" t="s">
        <v>6395</v>
      </c>
      <c r="F7536" s="160" t="s">
        <v>110</v>
      </c>
      <c r="G7536" s="160" t="s">
        <v>124</v>
      </c>
      <c r="H7536" s="160" t="s">
        <v>6393</v>
      </c>
      <c r="I7536" s="160" t="e" cm="1">
        <f t="array" ref="I7536">INDEX('2.1.trackMPD'!K:K/(24*60*60),
       MATCH(1,
             (A7536='2.1.trackMPD'!A:A)*
             (C7536='2.1.trackMPD'!D:D)*
             (D7536/10^6='2.1.trackMPD'!H:H)*
             (E7536='2.1.trackMPD'!F:F),
0))</f>
        <v>#N/A</v>
      </c>
    </row>
    <row r="7537" spans="1:9" x14ac:dyDescent="0.2">
      <c r="A7537" s="160" t="s">
        <v>31</v>
      </c>
      <c r="B7537" s="160" t="s">
        <v>23</v>
      </c>
      <c r="C7537" s="160">
        <f>_xlfn.XLOOKUP(B7537,'2.1.trackMPD'!$R$7:$R$29,'2.1.trackMPD'!$T$7:$T$29)</f>
        <v>5</v>
      </c>
      <c r="D7537" s="160">
        <v>10</v>
      </c>
      <c r="E7537" s="160" t="s">
        <v>6395</v>
      </c>
      <c r="F7537" s="160" t="s">
        <v>110</v>
      </c>
      <c r="G7537" s="160" t="s">
        <v>140</v>
      </c>
      <c r="H7537" s="160" t="s">
        <v>6393</v>
      </c>
      <c r="I7537" s="160" t="e" cm="1">
        <f t="array" ref="I7537">INDEX('2.1.trackMPD'!L:L/(24*60*60),
       MATCH(1,
             (A7537='2.1.trackMPD'!A:A)*
             (C7537='2.1.trackMPD'!D:D)*
             (D7537/10^6='2.1.trackMPD'!H:H)*
             (E7537='2.1.trackMPD'!F:F),
0))</f>
        <v>#N/A</v>
      </c>
    </row>
    <row r="7538" spans="1:9" x14ac:dyDescent="0.2">
      <c r="A7538" s="160" t="s">
        <v>31</v>
      </c>
      <c r="B7538" s="160" t="s">
        <v>23</v>
      </c>
      <c r="C7538" s="160">
        <f>_xlfn.XLOOKUP(B7538,'2.1.trackMPD'!$R$7:$R$29,'2.1.trackMPD'!$T$7:$T$29)</f>
        <v>5</v>
      </c>
      <c r="D7538" s="160">
        <v>100</v>
      </c>
      <c r="E7538" s="160" t="s">
        <v>6395</v>
      </c>
      <c r="F7538" s="160" t="s">
        <v>110</v>
      </c>
      <c r="G7538" s="160" t="s">
        <v>124</v>
      </c>
      <c r="H7538" s="160" t="s">
        <v>6392</v>
      </c>
      <c r="I7538" s="160" t="e" cm="1">
        <f t="array" ref="I7538">INDEX('2.1.trackMPD'!I:I/(24*60*60),
       MATCH(1,
             (A7538='2.1.trackMPD'!A:A)*
             (C7538='2.1.trackMPD'!D:D)*
             (D7538/10^6='2.1.trackMPD'!H:H)*
             (E7538='2.1.trackMPD'!F:F),
0))</f>
        <v>#N/A</v>
      </c>
    </row>
    <row r="7539" spans="1:9" x14ac:dyDescent="0.2">
      <c r="A7539" s="160" t="s">
        <v>31</v>
      </c>
      <c r="B7539" s="160" t="s">
        <v>23</v>
      </c>
      <c r="C7539" s="160">
        <f>_xlfn.XLOOKUP(B7539,'2.1.trackMPD'!$R$7:$R$29,'2.1.trackMPD'!$T$7:$T$29)</f>
        <v>5</v>
      </c>
      <c r="D7539" s="160">
        <v>100</v>
      </c>
      <c r="E7539" s="160" t="s">
        <v>6395</v>
      </c>
      <c r="F7539" s="160" t="s">
        <v>110</v>
      </c>
      <c r="G7539" s="160" t="s">
        <v>140</v>
      </c>
      <c r="H7539" s="160" t="s">
        <v>6392</v>
      </c>
      <c r="I7539" s="160" t="e" cm="1">
        <f t="array" ref="I7539">INDEX('2.1.trackMPD'!J:J/(24*60*60),
       MATCH(1,
             (A7539='2.1.trackMPD'!A:A)*
             (C7539='2.1.trackMPD'!D:D)*
             (D7539/10^6='2.1.trackMPD'!H:H)*
             (E7539='2.1.trackMPD'!F:F),
0))</f>
        <v>#N/A</v>
      </c>
    </row>
    <row r="7540" spans="1:9" x14ac:dyDescent="0.2">
      <c r="A7540" s="160" t="s">
        <v>31</v>
      </c>
      <c r="B7540" s="160" t="s">
        <v>23</v>
      </c>
      <c r="C7540" s="160">
        <f>_xlfn.XLOOKUP(B7540,'2.1.trackMPD'!$R$7:$R$29,'2.1.trackMPD'!$T$7:$T$29)</f>
        <v>5</v>
      </c>
      <c r="D7540" s="160">
        <v>100</v>
      </c>
      <c r="E7540" s="160" t="s">
        <v>6395</v>
      </c>
      <c r="F7540" s="160" t="s">
        <v>110</v>
      </c>
      <c r="G7540" s="160" t="s">
        <v>124</v>
      </c>
      <c r="H7540" s="160" t="s">
        <v>6393</v>
      </c>
      <c r="I7540" s="160" t="e" cm="1">
        <f t="array" ref="I7540">INDEX('2.1.trackMPD'!K:K/(24*60*60),
       MATCH(1,
             (A7540='2.1.trackMPD'!A:A)*
             (C7540='2.1.trackMPD'!D:D)*
             (D7540/10^6='2.1.trackMPD'!H:H)*
             (E7540='2.1.trackMPD'!F:F),
0))</f>
        <v>#N/A</v>
      </c>
    </row>
    <row r="7541" spans="1:9" x14ac:dyDescent="0.2">
      <c r="A7541" s="160" t="s">
        <v>31</v>
      </c>
      <c r="B7541" s="160" t="s">
        <v>23</v>
      </c>
      <c r="C7541" s="160">
        <f>_xlfn.XLOOKUP(B7541,'2.1.trackMPD'!$R$7:$R$29,'2.1.trackMPD'!$T$7:$T$29)</f>
        <v>5</v>
      </c>
      <c r="D7541" s="160">
        <v>100</v>
      </c>
      <c r="E7541" s="160" t="s">
        <v>6395</v>
      </c>
      <c r="F7541" s="160" t="s">
        <v>110</v>
      </c>
      <c r="G7541" s="160" t="s">
        <v>140</v>
      </c>
      <c r="H7541" s="160" t="s">
        <v>6393</v>
      </c>
      <c r="I7541" s="160" t="e" cm="1">
        <f t="array" ref="I7541">INDEX('2.1.trackMPD'!L:L/(24*60*60),
       MATCH(1,
             (A7541='2.1.trackMPD'!A:A)*
             (C7541='2.1.trackMPD'!D:D)*
             (D7541/10^6='2.1.trackMPD'!H:H)*
             (E7541='2.1.trackMPD'!F:F),
0))</f>
        <v>#N/A</v>
      </c>
    </row>
    <row r="7542" spans="1:9" x14ac:dyDescent="0.2">
      <c r="A7542" s="160" t="s">
        <v>31</v>
      </c>
      <c r="B7542" s="160" t="s">
        <v>4</v>
      </c>
      <c r="C7542" s="160">
        <f>_xlfn.XLOOKUP(B7542,'2.1.trackMPD'!$R$7:$R$29,'2.1.trackMPD'!$T$7:$T$29)</f>
        <v>6</v>
      </c>
      <c r="D7542" s="160">
        <v>1</v>
      </c>
      <c r="E7542" s="160" t="s">
        <v>6390</v>
      </c>
      <c r="F7542" s="160" t="s">
        <v>110</v>
      </c>
      <c r="G7542" s="160" t="s">
        <v>124</v>
      </c>
      <c r="H7542" s="160" t="s">
        <v>6392</v>
      </c>
      <c r="I7542" s="160" cm="1">
        <f t="array" ref="I7542">INDEX('2.1.trackMPD'!I:I/(24*60*60),
       MATCH(1,
             (A7542='2.1.trackMPD'!A:A)*
             (C7542='2.1.trackMPD'!D:D)*
             (D7542/10^6='2.1.trackMPD'!H:H)*
             (E7542='2.1.trackMPD'!F:F),
0))</f>
        <v>6.8072036756424536E-7</v>
      </c>
    </row>
    <row r="7543" spans="1:9" x14ac:dyDescent="0.2">
      <c r="A7543" s="160" t="s">
        <v>31</v>
      </c>
      <c r="B7543" s="160" t="s">
        <v>4</v>
      </c>
      <c r="C7543" s="160">
        <f>_xlfn.XLOOKUP(B7543,'2.1.trackMPD'!$R$7:$R$29,'2.1.trackMPD'!$T$7:$T$29)</f>
        <v>6</v>
      </c>
      <c r="D7543" s="160">
        <v>1</v>
      </c>
      <c r="E7543" s="160" t="s">
        <v>6390</v>
      </c>
      <c r="F7543" s="160" t="s">
        <v>110</v>
      </c>
      <c r="G7543" s="160" t="s">
        <v>140</v>
      </c>
      <c r="H7543" s="160" t="s">
        <v>6392</v>
      </c>
      <c r="I7543" s="160" cm="1">
        <f t="array" ref="I7543">INDEX('2.1.trackMPD'!J:J/(24*60*60),
       MATCH(1,
             (A7543='2.1.trackMPD'!A:A)*
             (C7543='2.1.trackMPD'!D:D)*
             (D7543/10^6='2.1.trackMPD'!H:H)*
             (E7543='2.1.trackMPD'!F:F),
0))</f>
        <v>1.1469140096070995E-5</v>
      </c>
    </row>
    <row r="7544" spans="1:9" x14ac:dyDescent="0.2">
      <c r="A7544" s="160" t="s">
        <v>31</v>
      </c>
      <c r="B7544" s="160" t="s">
        <v>4</v>
      </c>
      <c r="C7544" s="160">
        <f>_xlfn.XLOOKUP(B7544,'2.1.trackMPD'!$R$7:$R$29,'2.1.trackMPD'!$T$7:$T$29)</f>
        <v>6</v>
      </c>
      <c r="D7544" s="160">
        <v>1</v>
      </c>
      <c r="E7544" s="160" t="s">
        <v>6390</v>
      </c>
      <c r="F7544" s="160" t="s">
        <v>110</v>
      </c>
      <c r="G7544" s="160" t="s">
        <v>124</v>
      </c>
      <c r="H7544" s="160" t="s">
        <v>6393</v>
      </c>
      <c r="I7544" s="160" cm="1">
        <f t="array" ref="I7544">INDEX('2.1.trackMPD'!K:K/(24*60*60),
       MATCH(1,
             (A7544='2.1.trackMPD'!A:A)*
             (C7544='2.1.trackMPD'!D:D)*
             (D7544/10^6='2.1.trackMPD'!H:H)*
             (E7544='2.1.trackMPD'!F:F),
0))</f>
        <v>0</v>
      </c>
    </row>
    <row r="7545" spans="1:9" x14ac:dyDescent="0.2">
      <c r="A7545" s="160" t="s">
        <v>31</v>
      </c>
      <c r="B7545" s="160" t="s">
        <v>4</v>
      </c>
      <c r="C7545" s="160">
        <f>_xlfn.XLOOKUP(B7545,'2.1.trackMPD'!$R$7:$R$29,'2.1.trackMPD'!$T$7:$T$29)</f>
        <v>6</v>
      </c>
      <c r="D7545" s="160">
        <v>1</v>
      </c>
      <c r="E7545" s="160" t="s">
        <v>6390</v>
      </c>
      <c r="F7545" s="160" t="s">
        <v>110</v>
      </c>
      <c r="G7545" s="160" t="s">
        <v>140</v>
      </c>
      <c r="H7545" s="160" t="s">
        <v>6393</v>
      </c>
      <c r="I7545" s="160" cm="1">
        <f t="array" ref="I7545">INDEX('2.1.trackMPD'!L:L/(24*60*60),
       MATCH(1,
             (A7545='2.1.trackMPD'!A:A)*
             (C7545='2.1.trackMPD'!D:D)*
             (D7545/10^6='2.1.trackMPD'!H:H)*
             (E7545='2.1.trackMPD'!F:F),
0))</f>
        <v>0</v>
      </c>
    </row>
    <row r="7546" spans="1:9" x14ac:dyDescent="0.2">
      <c r="A7546" s="160" t="s">
        <v>31</v>
      </c>
      <c r="B7546" s="160" t="s">
        <v>4</v>
      </c>
      <c r="C7546" s="160">
        <f>_xlfn.XLOOKUP(B7546,'2.1.trackMPD'!$R$7:$R$29,'2.1.trackMPD'!$T$7:$T$29)</f>
        <v>6</v>
      </c>
      <c r="D7546" s="160">
        <v>10</v>
      </c>
      <c r="E7546" s="160" t="s">
        <v>6390</v>
      </c>
      <c r="F7546" s="160" t="s">
        <v>110</v>
      </c>
      <c r="G7546" s="160" t="s">
        <v>124</v>
      </c>
      <c r="H7546" s="160" t="s">
        <v>6392</v>
      </c>
      <c r="I7546" s="160" cm="1">
        <f t="array" ref="I7546">INDEX('2.1.trackMPD'!I:I/(24*60*60),
       MATCH(1,
             (A7546='2.1.trackMPD'!A:A)*
             (C7546='2.1.trackMPD'!D:D)*
             (D7546/10^6='2.1.trackMPD'!H:H)*
             (E7546='2.1.trackMPD'!F:F),
0))</f>
        <v>7.2266564630701385E-6</v>
      </c>
    </row>
    <row r="7547" spans="1:9" x14ac:dyDescent="0.2">
      <c r="A7547" s="160" t="s">
        <v>31</v>
      </c>
      <c r="B7547" s="160" t="s">
        <v>4</v>
      </c>
      <c r="C7547" s="160">
        <f>_xlfn.XLOOKUP(B7547,'2.1.trackMPD'!$R$7:$R$29,'2.1.trackMPD'!$T$7:$T$29)</f>
        <v>6</v>
      </c>
      <c r="D7547" s="160">
        <v>10</v>
      </c>
      <c r="E7547" s="160" t="s">
        <v>6390</v>
      </c>
      <c r="F7547" s="160" t="s">
        <v>110</v>
      </c>
      <c r="G7547" s="160" t="s">
        <v>140</v>
      </c>
      <c r="H7547" s="160" t="s">
        <v>6392</v>
      </c>
      <c r="I7547" s="160" cm="1">
        <f t="array" ref="I7547">INDEX('2.1.trackMPD'!J:J/(24*60*60),
       MATCH(1,
             (A7547='2.1.trackMPD'!A:A)*
             (C7547='2.1.trackMPD'!D:D)*
             (D7547/10^6='2.1.trackMPD'!H:H)*
             (E7547='2.1.trackMPD'!F:F),
0))</f>
        <v>1.7965662506634837E-5</v>
      </c>
    </row>
    <row r="7548" spans="1:9" x14ac:dyDescent="0.2">
      <c r="A7548" s="160" t="s">
        <v>31</v>
      </c>
      <c r="B7548" s="160" t="s">
        <v>4</v>
      </c>
      <c r="C7548" s="160">
        <f>_xlfn.XLOOKUP(B7548,'2.1.trackMPD'!$R$7:$R$29,'2.1.trackMPD'!$T$7:$T$29)</f>
        <v>6</v>
      </c>
      <c r="D7548" s="160">
        <v>10</v>
      </c>
      <c r="E7548" s="160" t="s">
        <v>6390</v>
      </c>
      <c r="F7548" s="160" t="s">
        <v>110</v>
      </c>
      <c r="G7548" s="160" t="s">
        <v>124</v>
      </c>
      <c r="H7548" s="160" t="s">
        <v>6393</v>
      </c>
      <c r="I7548" s="160" cm="1">
        <f t="array" ref="I7548">INDEX('2.1.trackMPD'!K:K/(24*60*60),
       MATCH(1,
             (A7548='2.1.trackMPD'!A:A)*
             (C7548='2.1.trackMPD'!D:D)*
             (D7548/10^6='2.1.trackMPD'!H:H)*
             (E7548='2.1.trackMPD'!F:F),
0))</f>
        <v>0</v>
      </c>
    </row>
    <row r="7549" spans="1:9" x14ac:dyDescent="0.2">
      <c r="A7549" s="160" t="s">
        <v>31</v>
      </c>
      <c r="B7549" s="160" t="s">
        <v>4</v>
      </c>
      <c r="C7549" s="160">
        <f>_xlfn.XLOOKUP(B7549,'2.1.trackMPD'!$R$7:$R$29,'2.1.trackMPD'!$T$7:$T$29)</f>
        <v>6</v>
      </c>
      <c r="D7549" s="160">
        <v>10</v>
      </c>
      <c r="E7549" s="160" t="s">
        <v>6390</v>
      </c>
      <c r="F7549" s="160" t="s">
        <v>110</v>
      </c>
      <c r="G7549" s="160" t="s">
        <v>140</v>
      </c>
      <c r="H7549" s="160" t="s">
        <v>6393</v>
      </c>
      <c r="I7549" s="160" cm="1">
        <f t="array" ref="I7549">INDEX('2.1.trackMPD'!L:L/(24*60*60),
       MATCH(1,
             (A7549='2.1.trackMPD'!A:A)*
             (C7549='2.1.trackMPD'!D:D)*
             (D7549/10^6='2.1.trackMPD'!H:H)*
             (E7549='2.1.trackMPD'!F:F),
0))</f>
        <v>0</v>
      </c>
    </row>
    <row r="7550" spans="1:9" x14ac:dyDescent="0.2">
      <c r="A7550" s="160" t="s">
        <v>31</v>
      </c>
      <c r="B7550" s="160" t="s">
        <v>4</v>
      </c>
      <c r="C7550" s="160">
        <f>_xlfn.XLOOKUP(B7550,'2.1.trackMPD'!$R$7:$R$29,'2.1.trackMPD'!$T$7:$T$29)</f>
        <v>6</v>
      </c>
      <c r="D7550" s="160">
        <v>100</v>
      </c>
      <c r="E7550" s="160" t="s">
        <v>6390</v>
      </c>
      <c r="F7550" s="160" t="s">
        <v>110</v>
      </c>
      <c r="G7550" s="160" t="s">
        <v>124</v>
      </c>
      <c r="H7550" s="160" t="s">
        <v>6392</v>
      </c>
      <c r="I7550" s="160" cm="1">
        <f t="array" ref="I7550">INDEX('2.1.trackMPD'!I:I/(24*60*60),
       MATCH(1,
             (A7550='2.1.trackMPD'!A:A)*
             (C7550='2.1.trackMPD'!D:D)*
             (D7550/10^6='2.1.trackMPD'!H:H)*
             (E7550='2.1.trackMPD'!F:F),
0))</f>
        <v>1.9312976733627315E-3</v>
      </c>
    </row>
    <row r="7551" spans="1:9" x14ac:dyDescent="0.2">
      <c r="A7551" s="160" t="s">
        <v>31</v>
      </c>
      <c r="B7551" s="160" t="s">
        <v>4</v>
      </c>
      <c r="C7551" s="160">
        <f>_xlfn.XLOOKUP(B7551,'2.1.trackMPD'!$R$7:$R$29,'2.1.trackMPD'!$T$7:$T$29)</f>
        <v>6</v>
      </c>
      <c r="D7551" s="160">
        <v>100</v>
      </c>
      <c r="E7551" s="160" t="s">
        <v>6390</v>
      </c>
      <c r="F7551" s="160" t="s">
        <v>110</v>
      </c>
      <c r="G7551" s="160" t="s">
        <v>140</v>
      </c>
      <c r="H7551" s="160" t="s">
        <v>6392</v>
      </c>
      <c r="I7551" s="160" cm="1">
        <f t="array" ref="I7551">INDEX('2.1.trackMPD'!J:J/(24*60*60),
       MATCH(1,
             (A7551='2.1.trackMPD'!A:A)*
             (C7551='2.1.trackMPD'!D:D)*
             (D7551/10^6='2.1.trackMPD'!H:H)*
             (E7551='2.1.trackMPD'!F:F),
0))</f>
        <v>1.6203523589320137E-3</v>
      </c>
    </row>
    <row r="7552" spans="1:9" x14ac:dyDescent="0.2">
      <c r="A7552" s="160" t="s">
        <v>31</v>
      </c>
      <c r="B7552" s="160" t="s">
        <v>4</v>
      </c>
      <c r="C7552" s="160">
        <f>_xlfn.XLOOKUP(B7552,'2.1.trackMPD'!$R$7:$R$29,'2.1.trackMPD'!$T$7:$T$29)</f>
        <v>6</v>
      </c>
      <c r="D7552" s="160">
        <v>100</v>
      </c>
      <c r="E7552" s="160" t="s">
        <v>6390</v>
      </c>
      <c r="F7552" s="160" t="s">
        <v>110</v>
      </c>
      <c r="G7552" s="160" t="s">
        <v>124</v>
      </c>
      <c r="H7552" s="160" t="s">
        <v>6393</v>
      </c>
      <c r="I7552" s="160" cm="1">
        <f t="array" ref="I7552">INDEX('2.1.trackMPD'!K:K/(24*60*60),
       MATCH(1,
             (A7552='2.1.trackMPD'!A:A)*
             (C7552='2.1.trackMPD'!D:D)*
             (D7552/10^6='2.1.trackMPD'!H:H)*
             (E7552='2.1.trackMPD'!F:F),
0))</f>
        <v>0</v>
      </c>
    </row>
    <row r="7553" spans="1:9" x14ac:dyDescent="0.2">
      <c r="A7553" s="160" t="s">
        <v>31</v>
      </c>
      <c r="B7553" s="160" t="s">
        <v>4</v>
      </c>
      <c r="C7553" s="160">
        <f>_xlfn.XLOOKUP(B7553,'2.1.trackMPD'!$R$7:$R$29,'2.1.trackMPD'!$T$7:$T$29)</f>
        <v>6</v>
      </c>
      <c r="D7553" s="160">
        <v>100</v>
      </c>
      <c r="E7553" s="160" t="s">
        <v>6390</v>
      </c>
      <c r="F7553" s="160" t="s">
        <v>110</v>
      </c>
      <c r="G7553" s="160" t="s">
        <v>140</v>
      </c>
      <c r="H7553" s="160" t="s">
        <v>6393</v>
      </c>
      <c r="I7553" s="160" cm="1">
        <f t="array" ref="I7553">INDEX('2.1.trackMPD'!L:L/(24*60*60),
       MATCH(1,
             (A7553='2.1.trackMPD'!A:A)*
             (C7553='2.1.trackMPD'!D:D)*
             (D7553/10^6='2.1.trackMPD'!H:H)*
             (E7553='2.1.trackMPD'!F:F),
0))</f>
        <v>0</v>
      </c>
    </row>
    <row r="7554" spans="1:9" x14ac:dyDescent="0.2">
      <c r="A7554" s="160" t="s">
        <v>31</v>
      </c>
      <c r="B7554" s="160" t="s">
        <v>4</v>
      </c>
      <c r="C7554" s="160">
        <f>_xlfn.XLOOKUP(B7554,'2.1.trackMPD'!$R$7:$R$29,'2.1.trackMPD'!$T$7:$T$29)</f>
        <v>6</v>
      </c>
      <c r="D7554" s="160">
        <v>1000</v>
      </c>
      <c r="E7554" s="160" t="s">
        <v>6390</v>
      </c>
      <c r="F7554" s="160" t="s">
        <v>110</v>
      </c>
      <c r="G7554" s="160" t="s">
        <v>124</v>
      </c>
      <c r="H7554" s="160" t="s">
        <v>6392</v>
      </c>
      <c r="I7554" s="160" cm="1">
        <f t="array" ref="I7554">INDEX('2.1.trackMPD'!I:I/(24*60*60),
       MATCH(1,
             (A7554='2.1.trackMPD'!A:A)*
             (C7554='2.1.trackMPD'!D:D)*
             (D7554/10^6='2.1.trackMPD'!H:H)*
             (E7554='2.1.trackMPD'!F:F),
0))</f>
        <v>6.9993894557237618E-2</v>
      </c>
    </row>
    <row r="7555" spans="1:9" x14ac:dyDescent="0.2">
      <c r="A7555" s="160" t="s">
        <v>31</v>
      </c>
      <c r="B7555" s="160" t="s">
        <v>4</v>
      </c>
      <c r="C7555" s="160">
        <f>_xlfn.XLOOKUP(B7555,'2.1.trackMPD'!$R$7:$R$29,'2.1.trackMPD'!$T$7:$T$29)</f>
        <v>6</v>
      </c>
      <c r="D7555" s="160">
        <v>1000</v>
      </c>
      <c r="E7555" s="160" t="s">
        <v>6390</v>
      </c>
      <c r="F7555" s="160" t="s">
        <v>110</v>
      </c>
      <c r="G7555" s="160" t="s">
        <v>140</v>
      </c>
      <c r="H7555" s="160" t="s">
        <v>6392</v>
      </c>
      <c r="I7555" s="160" cm="1">
        <f t="array" ref="I7555">INDEX('2.1.trackMPD'!J:J/(24*60*60),
       MATCH(1,
             (A7555='2.1.trackMPD'!A:A)*
             (C7555='2.1.trackMPD'!D:D)*
             (D7555/10^6='2.1.trackMPD'!H:H)*
             (E7555='2.1.trackMPD'!F:F),
0))</f>
        <v>5.9225591548120141E-2</v>
      </c>
    </row>
    <row r="7556" spans="1:9" x14ac:dyDescent="0.2">
      <c r="A7556" s="160" t="s">
        <v>31</v>
      </c>
      <c r="B7556" s="160" t="s">
        <v>4</v>
      </c>
      <c r="C7556" s="160">
        <f>_xlfn.XLOOKUP(B7556,'2.1.trackMPD'!$R$7:$R$29,'2.1.trackMPD'!$T$7:$T$29)</f>
        <v>6</v>
      </c>
      <c r="D7556" s="160">
        <v>1000</v>
      </c>
      <c r="E7556" s="160" t="s">
        <v>6390</v>
      </c>
      <c r="F7556" s="160" t="s">
        <v>110</v>
      </c>
      <c r="G7556" s="160" t="s">
        <v>124</v>
      </c>
      <c r="H7556" s="160" t="s">
        <v>6393</v>
      </c>
      <c r="I7556" s="160" cm="1">
        <f t="array" ref="I7556">INDEX('2.1.trackMPD'!K:K/(24*60*60),
       MATCH(1,
             (A7556='2.1.trackMPD'!A:A)*
             (C7556='2.1.trackMPD'!D:D)*
             (D7556/10^6='2.1.trackMPD'!H:H)*
             (E7556='2.1.trackMPD'!F:F),
0))</f>
        <v>0</v>
      </c>
    </row>
    <row r="7557" spans="1:9" x14ac:dyDescent="0.2">
      <c r="A7557" s="160" t="s">
        <v>31</v>
      </c>
      <c r="B7557" s="160" t="s">
        <v>4</v>
      </c>
      <c r="C7557" s="160">
        <f>_xlfn.XLOOKUP(B7557,'2.1.trackMPD'!$R$7:$R$29,'2.1.trackMPD'!$T$7:$T$29)</f>
        <v>6</v>
      </c>
      <c r="D7557" s="160">
        <v>1000</v>
      </c>
      <c r="E7557" s="160" t="s">
        <v>6390</v>
      </c>
      <c r="F7557" s="160" t="s">
        <v>110</v>
      </c>
      <c r="G7557" s="160" t="s">
        <v>140</v>
      </c>
      <c r="H7557" s="160" t="s">
        <v>6393</v>
      </c>
      <c r="I7557" s="160" cm="1">
        <f t="array" ref="I7557">INDEX('2.1.trackMPD'!L:L/(24*60*60),
       MATCH(1,
             (A7557='2.1.trackMPD'!A:A)*
             (C7557='2.1.trackMPD'!D:D)*
             (D7557/10^6='2.1.trackMPD'!H:H)*
             (E7557='2.1.trackMPD'!F:F),
0))</f>
        <v>0</v>
      </c>
    </row>
    <row r="7558" spans="1:9" x14ac:dyDescent="0.2">
      <c r="A7558" s="160" t="s">
        <v>31</v>
      </c>
      <c r="B7558" s="160" t="s">
        <v>4</v>
      </c>
      <c r="C7558" s="160">
        <f>_xlfn.XLOOKUP(B7558,'2.1.trackMPD'!$R$7:$R$29,'2.1.trackMPD'!$T$7:$T$29)</f>
        <v>6</v>
      </c>
      <c r="D7558" s="160">
        <v>5000</v>
      </c>
      <c r="E7558" s="160" t="s">
        <v>6390</v>
      </c>
      <c r="F7558" s="160" t="s">
        <v>110</v>
      </c>
      <c r="G7558" s="160" t="s">
        <v>124</v>
      </c>
      <c r="H7558" s="160" t="s">
        <v>6392</v>
      </c>
      <c r="I7558" s="160" cm="1">
        <f t="array" ref="I7558">INDEX('2.1.trackMPD'!I:I/(24*60*60),
       MATCH(1,
             (A7558='2.1.trackMPD'!A:A)*
             (C7558='2.1.trackMPD'!D:D)*
             (D7558/10^6='2.1.trackMPD'!H:H)*
             (E7558='2.1.trackMPD'!F:F),
0))</f>
        <v>0.27519557172367476</v>
      </c>
    </row>
    <row r="7559" spans="1:9" x14ac:dyDescent="0.2">
      <c r="A7559" s="160" t="s">
        <v>31</v>
      </c>
      <c r="B7559" s="160" t="s">
        <v>4</v>
      </c>
      <c r="C7559" s="160">
        <f>_xlfn.XLOOKUP(B7559,'2.1.trackMPD'!$R$7:$R$29,'2.1.trackMPD'!$T$7:$T$29)</f>
        <v>6</v>
      </c>
      <c r="D7559" s="160">
        <v>5000</v>
      </c>
      <c r="E7559" s="160" t="s">
        <v>6390</v>
      </c>
      <c r="F7559" s="160" t="s">
        <v>110</v>
      </c>
      <c r="G7559" s="160" t="s">
        <v>140</v>
      </c>
      <c r="H7559" s="160" t="s">
        <v>6392</v>
      </c>
      <c r="I7559" s="160" cm="1">
        <f t="array" ref="I7559">INDEX('2.1.trackMPD'!J:J/(24*60*60),
       MATCH(1,
             (A7559='2.1.trackMPD'!A:A)*
             (C7559='2.1.trackMPD'!D:D)*
             (D7559/10^6='2.1.trackMPD'!H:H)*
             (E7559='2.1.trackMPD'!F:F),
0))</f>
        <v>0.23285742882208679</v>
      </c>
    </row>
    <row r="7560" spans="1:9" x14ac:dyDescent="0.2">
      <c r="A7560" s="160" t="s">
        <v>31</v>
      </c>
      <c r="B7560" s="160" t="s">
        <v>4</v>
      </c>
      <c r="C7560" s="160">
        <f>_xlfn.XLOOKUP(B7560,'2.1.trackMPD'!$R$7:$R$29,'2.1.trackMPD'!$T$7:$T$29)</f>
        <v>6</v>
      </c>
      <c r="D7560" s="160">
        <v>5000</v>
      </c>
      <c r="E7560" s="160" t="s">
        <v>6390</v>
      </c>
      <c r="F7560" s="160" t="s">
        <v>110</v>
      </c>
      <c r="G7560" s="160" t="s">
        <v>124</v>
      </c>
      <c r="H7560" s="160" t="s">
        <v>6393</v>
      </c>
      <c r="I7560" s="160" cm="1">
        <f t="array" ref="I7560">INDEX('2.1.trackMPD'!K:K/(24*60*60),
       MATCH(1,
             (A7560='2.1.trackMPD'!A:A)*
             (C7560='2.1.trackMPD'!D:D)*
             (D7560/10^6='2.1.trackMPD'!H:H)*
             (E7560='2.1.trackMPD'!F:F),
0))</f>
        <v>0</v>
      </c>
    </row>
    <row r="7561" spans="1:9" x14ac:dyDescent="0.2">
      <c r="A7561" s="160" t="s">
        <v>31</v>
      </c>
      <c r="B7561" s="160" t="s">
        <v>4</v>
      </c>
      <c r="C7561" s="160">
        <f>_xlfn.XLOOKUP(B7561,'2.1.trackMPD'!$R$7:$R$29,'2.1.trackMPD'!$T$7:$T$29)</f>
        <v>6</v>
      </c>
      <c r="D7561" s="160">
        <v>5000</v>
      </c>
      <c r="E7561" s="160" t="s">
        <v>6390</v>
      </c>
      <c r="F7561" s="160" t="s">
        <v>110</v>
      </c>
      <c r="G7561" s="160" t="s">
        <v>140</v>
      </c>
      <c r="H7561" s="160" t="s">
        <v>6393</v>
      </c>
      <c r="I7561" s="160" cm="1">
        <f t="array" ref="I7561">INDEX('2.1.trackMPD'!L:L/(24*60*60),
       MATCH(1,
             (A7561='2.1.trackMPD'!A:A)*
             (C7561='2.1.trackMPD'!D:D)*
             (D7561/10^6='2.1.trackMPD'!H:H)*
             (E7561='2.1.trackMPD'!F:F),
0))</f>
        <v>0</v>
      </c>
    </row>
    <row r="7562" spans="1:9" x14ac:dyDescent="0.2">
      <c r="A7562" s="160" t="s">
        <v>31</v>
      </c>
      <c r="B7562" s="160" t="s">
        <v>4</v>
      </c>
      <c r="C7562" s="160">
        <f>_xlfn.XLOOKUP(B7562,'2.1.trackMPD'!$R$7:$R$29,'2.1.trackMPD'!$T$7:$T$29)</f>
        <v>6</v>
      </c>
      <c r="D7562" s="160">
        <v>1</v>
      </c>
      <c r="E7562" s="160" t="s">
        <v>6394</v>
      </c>
      <c r="F7562" s="160" t="s">
        <v>110</v>
      </c>
      <c r="G7562" s="160" t="s">
        <v>124</v>
      </c>
      <c r="H7562" s="160" t="s">
        <v>6392</v>
      </c>
      <c r="I7562" s="160" cm="1">
        <f t="array" ref="I7562">INDEX('2.1.trackMPD'!I:I/(24*60*60),
       MATCH(1,
             (A7562='2.1.trackMPD'!A:A)*
             (C7562='2.1.trackMPD'!D:D)*
             (D7562/10^6='2.1.trackMPD'!H:H)*
             (E7562='2.1.trackMPD'!F:F),
0))</f>
        <v>1.0085428039043611E-6</v>
      </c>
    </row>
    <row r="7563" spans="1:9" x14ac:dyDescent="0.2">
      <c r="A7563" s="160" t="s">
        <v>31</v>
      </c>
      <c r="B7563" s="160" t="s">
        <v>4</v>
      </c>
      <c r="C7563" s="160">
        <f>_xlfn.XLOOKUP(B7563,'2.1.trackMPD'!$R$7:$R$29,'2.1.trackMPD'!$T$7:$T$29)</f>
        <v>6</v>
      </c>
      <c r="D7563" s="160">
        <v>1</v>
      </c>
      <c r="E7563" s="160" t="s">
        <v>6394</v>
      </c>
      <c r="F7563" s="160" t="s">
        <v>110</v>
      </c>
      <c r="G7563" s="160" t="s">
        <v>140</v>
      </c>
      <c r="H7563" s="160" t="s">
        <v>6392</v>
      </c>
      <c r="I7563" s="160" cm="1">
        <f t="array" ref="I7563">INDEX('2.1.trackMPD'!J:J/(24*60*60),
       MATCH(1,
             (A7563='2.1.trackMPD'!A:A)*
             (C7563='2.1.trackMPD'!D:D)*
             (D7563/10^6='2.1.trackMPD'!H:H)*
             (E7563='2.1.trackMPD'!F:F),
0))</f>
        <v>1.1640735781882755E-5</v>
      </c>
    </row>
    <row r="7564" spans="1:9" x14ac:dyDescent="0.2">
      <c r="A7564" s="160" t="s">
        <v>31</v>
      </c>
      <c r="B7564" s="160" t="s">
        <v>4</v>
      </c>
      <c r="C7564" s="160">
        <f>_xlfn.XLOOKUP(B7564,'2.1.trackMPD'!$R$7:$R$29,'2.1.trackMPD'!$T$7:$T$29)</f>
        <v>6</v>
      </c>
      <c r="D7564" s="160">
        <v>1</v>
      </c>
      <c r="E7564" s="160" t="s">
        <v>6394</v>
      </c>
      <c r="F7564" s="160" t="s">
        <v>110</v>
      </c>
      <c r="G7564" s="160" t="s">
        <v>124</v>
      </c>
      <c r="H7564" s="160" t="s">
        <v>6393</v>
      </c>
      <c r="I7564" s="160" cm="1">
        <f t="array" ref="I7564">INDEX('2.1.trackMPD'!K:K/(24*60*60),
       MATCH(1,
             (A7564='2.1.trackMPD'!A:A)*
             (C7564='2.1.trackMPD'!D:D)*
             (D7564/10^6='2.1.trackMPD'!H:H)*
             (E7564='2.1.trackMPD'!F:F),
0))</f>
        <v>0</v>
      </c>
    </row>
    <row r="7565" spans="1:9" x14ac:dyDescent="0.2">
      <c r="A7565" s="160" t="s">
        <v>31</v>
      </c>
      <c r="B7565" s="160" t="s">
        <v>4</v>
      </c>
      <c r="C7565" s="160">
        <f>_xlfn.XLOOKUP(B7565,'2.1.trackMPD'!$R$7:$R$29,'2.1.trackMPD'!$T$7:$T$29)</f>
        <v>6</v>
      </c>
      <c r="D7565" s="160">
        <v>1</v>
      </c>
      <c r="E7565" s="160" t="s">
        <v>6394</v>
      </c>
      <c r="F7565" s="160" t="s">
        <v>110</v>
      </c>
      <c r="G7565" s="160" t="s">
        <v>140</v>
      </c>
      <c r="H7565" s="160" t="s">
        <v>6393</v>
      </c>
      <c r="I7565" s="160" cm="1">
        <f t="array" ref="I7565">INDEX('2.1.trackMPD'!L:L/(24*60*60),
       MATCH(1,
             (A7565='2.1.trackMPD'!A:A)*
             (C7565='2.1.trackMPD'!D:D)*
             (D7565/10^6='2.1.trackMPD'!H:H)*
             (E7565='2.1.trackMPD'!F:F),
0))</f>
        <v>0</v>
      </c>
    </row>
    <row r="7566" spans="1:9" x14ac:dyDescent="0.2">
      <c r="A7566" s="160" t="s">
        <v>31</v>
      </c>
      <c r="B7566" s="160" t="s">
        <v>4</v>
      </c>
      <c r="C7566" s="160">
        <f>_xlfn.XLOOKUP(B7566,'2.1.trackMPD'!$R$7:$R$29,'2.1.trackMPD'!$T$7:$T$29)</f>
        <v>6</v>
      </c>
      <c r="D7566" s="160">
        <v>10</v>
      </c>
      <c r="E7566" s="160" t="s">
        <v>6394</v>
      </c>
      <c r="F7566" s="160" t="s">
        <v>110</v>
      </c>
      <c r="G7566" s="160" t="s">
        <v>124</v>
      </c>
      <c r="H7566" s="160" t="s">
        <v>6392</v>
      </c>
      <c r="I7566" s="160" cm="1">
        <f t="array" ref="I7566">INDEX('2.1.trackMPD'!I:I/(24*60*60),
       MATCH(1,
             (A7566='2.1.trackMPD'!A:A)*
             (C7566='2.1.trackMPD'!D:D)*
             (D7566/10^6='2.1.trackMPD'!H:H)*
             (E7566='2.1.trackMPD'!F:F),
0))</f>
        <v>7.1702036066546287E-5</v>
      </c>
    </row>
    <row r="7567" spans="1:9" x14ac:dyDescent="0.2">
      <c r="A7567" s="160" t="s">
        <v>31</v>
      </c>
      <c r="B7567" s="160" t="s">
        <v>4</v>
      </c>
      <c r="C7567" s="160">
        <f>_xlfn.XLOOKUP(B7567,'2.1.trackMPD'!$R$7:$R$29,'2.1.trackMPD'!$T$7:$T$29)</f>
        <v>6</v>
      </c>
      <c r="D7567" s="160">
        <v>10</v>
      </c>
      <c r="E7567" s="160" t="s">
        <v>6394</v>
      </c>
      <c r="F7567" s="160" t="s">
        <v>110</v>
      </c>
      <c r="G7567" s="160" t="s">
        <v>140</v>
      </c>
      <c r="H7567" s="160" t="s">
        <v>6392</v>
      </c>
      <c r="I7567" s="160" cm="1">
        <f t="array" ref="I7567">INDEX('2.1.trackMPD'!J:J/(24*60*60),
       MATCH(1,
             (A7567='2.1.trackMPD'!A:A)*
             (C7567='2.1.trackMPD'!D:D)*
             (D7567/10^6='2.1.trackMPD'!H:H)*
             (E7567='2.1.trackMPD'!F:F),
0))</f>
        <v>6.3489724292082055E-5</v>
      </c>
    </row>
    <row r="7568" spans="1:9" x14ac:dyDescent="0.2">
      <c r="A7568" s="160" t="s">
        <v>31</v>
      </c>
      <c r="B7568" s="160" t="s">
        <v>4</v>
      </c>
      <c r="C7568" s="160">
        <f>_xlfn.XLOOKUP(B7568,'2.1.trackMPD'!$R$7:$R$29,'2.1.trackMPD'!$T$7:$T$29)</f>
        <v>6</v>
      </c>
      <c r="D7568" s="160">
        <v>10</v>
      </c>
      <c r="E7568" s="160" t="s">
        <v>6394</v>
      </c>
      <c r="F7568" s="160" t="s">
        <v>110</v>
      </c>
      <c r="G7568" s="160" t="s">
        <v>124</v>
      </c>
      <c r="H7568" s="160" t="s">
        <v>6393</v>
      </c>
      <c r="I7568" s="160" cm="1">
        <f t="array" ref="I7568">INDEX('2.1.trackMPD'!K:K/(24*60*60),
       MATCH(1,
             (A7568='2.1.trackMPD'!A:A)*
             (C7568='2.1.trackMPD'!D:D)*
             (D7568/10^6='2.1.trackMPD'!H:H)*
             (E7568='2.1.trackMPD'!F:F),
0))</f>
        <v>0</v>
      </c>
    </row>
    <row r="7569" spans="1:9" x14ac:dyDescent="0.2">
      <c r="A7569" s="160" t="s">
        <v>31</v>
      </c>
      <c r="B7569" s="160" t="s">
        <v>4</v>
      </c>
      <c r="C7569" s="160">
        <f>_xlfn.XLOOKUP(B7569,'2.1.trackMPD'!$R$7:$R$29,'2.1.trackMPD'!$T$7:$T$29)</f>
        <v>6</v>
      </c>
      <c r="D7569" s="160">
        <v>10</v>
      </c>
      <c r="E7569" s="160" t="s">
        <v>6394</v>
      </c>
      <c r="F7569" s="160" t="s">
        <v>110</v>
      </c>
      <c r="G7569" s="160" t="s">
        <v>140</v>
      </c>
      <c r="H7569" s="160" t="s">
        <v>6393</v>
      </c>
      <c r="I7569" s="160" cm="1">
        <f t="array" ref="I7569">INDEX('2.1.trackMPD'!L:L/(24*60*60),
       MATCH(1,
             (A7569='2.1.trackMPD'!A:A)*
             (C7569='2.1.trackMPD'!D:D)*
             (D7569/10^6='2.1.trackMPD'!H:H)*
             (E7569='2.1.trackMPD'!F:F),
0))</f>
        <v>0</v>
      </c>
    </row>
    <row r="7570" spans="1:9" x14ac:dyDescent="0.2">
      <c r="A7570" s="160" t="s">
        <v>31</v>
      </c>
      <c r="B7570" s="160" t="s">
        <v>4</v>
      </c>
      <c r="C7570" s="160">
        <f>_xlfn.XLOOKUP(B7570,'2.1.trackMPD'!$R$7:$R$29,'2.1.trackMPD'!$T$7:$T$29)</f>
        <v>6</v>
      </c>
      <c r="D7570" s="160">
        <v>100</v>
      </c>
      <c r="E7570" s="160" t="s">
        <v>6394</v>
      </c>
      <c r="F7570" s="160" t="s">
        <v>110</v>
      </c>
      <c r="G7570" s="160" t="s">
        <v>124</v>
      </c>
      <c r="H7570" s="160" t="s">
        <v>6392</v>
      </c>
      <c r="I7570" s="160" cm="1">
        <f t="array" ref="I7570">INDEX('2.1.trackMPD'!I:I/(24*60*60),
       MATCH(1,
             (A7570='2.1.trackMPD'!A:A)*
             (C7570='2.1.trackMPD'!D:D)*
             (D7570/10^6='2.1.trackMPD'!H:H)*
             (E7570='2.1.trackMPD'!F:F),
0))</f>
        <v>5.6282487922013191E-3</v>
      </c>
    </row>
    <row r="7571" spans="1:9" x14ac:dyDescent="0.2">
      <c r="A7571" s="160" t="s">
        <v>31</v>
      </c>
      <c r="B7571" s="160" t="s">
        <v>4</v>
      </c>
      <c r="C7571" s="160">
        <f>_xlfn.XLOOKUP(B7571,'2.1.trackMPD'!$R$7:$R$29,'2.1.trackMPD'!$T$7:$T$29)</f>
        <v>6</v>
      </c>
      <c r="D7571" s="160">
        <v>100</v>
      </c>
      <c r="E7571" s="160" t="s">
        <v>6394</v>
      </c>
      <c r="F7571" s="160" t="s">
        <v>110</v>
      </c>
      <c r="G7571" s="160" t="s">
        <v>140</v>
      </c>
      <c r="H7571" s="160" t="s">
        <v>6392</v>
      </c>
      <c r="I7571" s="160" cm="1">
        <f t="array" ref="I7571">INDEX('2.1.trackMPD'!J:J/(24*60*60),
       MATCH(1,
             (A7571='2.1.trackMPD'!A:A)*
             (C7571='2.1.trackMPD'!D:D)*
             (D7571/10^6='2.1.trackMPD'!H:H)*
             (E7571='2.1.trackMPD'!F:F),
0))</f>
        <v>4.7630460889333797E-3</v>
      </c>
    </row>
    <row r="7572" spans="1:9" x14ac:dyDescent="0.2">
      <c r="A7572" s="160" t="s">
        <v>31</v>
      </c>
      <c r="B7572" s="160" t="s">
        <v>4</v>
      </c>
      <c r="C7572" s="160">
        <f>_xlfn.XLOOKUP(B7572,'2.1.trackMPD'!$R$7:$R$29,'2.1.trackMPD'!$T$7:$T$29)</f>
        <v>6</v>
      </c>
      <c r="D7572" s="160">
        <v>100</v>
      </c>
      <c r="E7572" s="160" t="s">
        <v>6394</v>
      </c>
      <c r="F7572" s="160" t="s">
        <v>110</v>
      </c>
      <c r="G7572" s="160" t="s">
        <v>124</v>
      </c>
      <c r="H7572" s="160" t="s">
        <v>6393</v>
      </c>
      <c r="I7572" s="160" cm="1">
        <f t="array" ref="I7572">INDEX('2.1.trackMPD'!K:K/(24*60*60),
       MATCH(1,
             (A7572='2.1.trackMPD'!A:A)*
             (C7572='2.1.trackMPD'!D:D)*
             (D7572/10^6='2.1.trackMPD'!H:H)*
             (E7572='2.1.trackMPD'!F:F),
0))</f>
        <v>0</v>
      </c>
    </row>
    <row r="7573" spans="1:9" x14ac:dyDescent="0.2">
      <c r="A7573" s="160" t="s">
        <v>31</v>
      </c>
      <c r="B7573" s="160" t="s">
        <v>4</v>
      </c>
      <c r="C7573" s="160">
        <f>_xlfn.XLOOKUP(B7573,'2.1.trackMPD'!$R$7:$R$29,'2.1.trackMPD'!$T$7:$T$29)</f>
        <v>6</v>
      </c>
      <c r="D7573" s="160">
        <v>100</v>
      </c>
      <c r="E7573" s="160" t="s">
        <v>6394</v>
      </c>
      <c r="F7573" s="160" t="s">
        <v>110</v>
      </c>
      <c r="G7573" s="160" t="s">
        <v>140</v>
      </c>
      <c r="H7573" s="160" t="s">
        <v>6393</v>
      </c>
      <c r="I7573" s="160" cm="1">
        <f t="array" ref="I7573">INDEX('2.1.trackMPD'!L:L/(24*60*60),
       MATCH(1,
             (A7573='2.1.trackMPD'!A:A)*
             (C7573='2.1.trackMPD'!D:D)*
             (D7573/10^6='2.1.trackMPD'!H:H)*
             (E7573='2.1.trackMPD'!F:F),
0))</f>
        <v>0</v>
      </c>
    </row>
    <row r="7574" spans="1:9" x14ac:dyDescent="0.2">
      <c r="A7574" s="160" t="s">
        <v>31</v>
      </c>
      <c r="B7574" s="160" t="s">
        <v>4</v>
      </c>
      <c r="C7574" s="160">
        <f>_xlfn.XLOOKUP(B7574,'2.1.trackMPD'!$R$7:$R$29,'2.1.trackMPD'!$T$7:$T$29)</f>
        <v>6</v>
      </c>
      <c r="D7574" s="160">
        <v>1000</v>
      </c>
      <c r="E7574" s="160" t="s">
        <v>6394</v>
      </c>
      <c r="F7574" s="160" t="s">
        <v>110</v>
      </c>
      <c r="G7574" s="160" t="s">
        <v>124</v>
      </c>
      <c r="H7574" s="160" t="s">
        <v>6392</v>
      </c>
      <c r="I7574" s="160" cm="1">
        <f t="array" ref="I7574">INDEX('2.1.trackMPD'!I:I/(24*60*60),
       MATCH(1,
             (A7574='2.1.trackMPD'!A:A)*
             (C7574='2.1.trackMPD'!D:D)*
             (D7574/10^6='2.1.trackMPD'!H:H)*
             (E7574='2.1.trackMPD'!F:F),
0))</f>
        <v>6.3166262761166214E-2</v>
      </c>
    </row>
    <row r="7575" spans="1:9" x14ac:dyDescent="0.2">
      <c r="A7575" s="160" t="s">
        <v>31</v>
      </c>
      <c r="B7575" s="160" t="s">
        <v>4</v>
      </c>
      <c r="C7575" s="160">
        <f>_xlfn.XLOOKUP(B7575,'2.1.trackMPD'!$R$7:$R$29,'2.1.trackMPD'!$T$7:$T$29)</f>
        <v>6</v>
      </c>
      <c r="D7575" s="160">
        <v>1000</v>
      </c>
      <c r="E7575" s="160" t="s">
        <v>6394</v>
      </c>
      <c r="F7575" s="160" t="s">
        <v>110</v>
      </c>
      <c r="G7575" s="160" t="s">
        <v>140</v>
      </c>
      <c r="H7575" s="160" t="s">
        <v>6392</v>
      </c>
      <c r="I7575" s="160" cm="1">
        <f t="array" ref="I7575">INDEX('2.1.trackMPD'!J:J/(24*60*60),
       MATCH(1,
             (A7575='2.1.trackMPD'!A:A)*
             (C7575='2.1.trackMPD'!D:D)*
             (D7575/10^6='2.1.trackMPD'!H:H)*
             (E7575='2.1.trackMPD'!F:F),
0))</f>
        <v>5.3448358383294439E-2</v>
      </c>
    </row>
    <row r="7576" spans="1:9" x14ac:dyDescent="0.2">
      <c r="A7576" s="160" t="s">
        <v>31</v>
      </c>
      <c r="B7576" s="160" t="s">
        <v>4</v>
      </c>
      <c r="C7576" s="160">
        <f>_xlfn.XLOOKUP(B7576,'2.1.trackMPD'!$R$7:$R$29,'2.1.trackMPD'!$T$7:$T$29)</f>
        <v>6</v>
      </c>
      <c r="D7576" s="160">
        <v>1000</v>
      </c>
      <c r="E7576" s="160" t="s">
        <v>6394</v>
      </c>
      <c r="F7576" s="160" t="s">
        <v>110</v>
      </c>
      <c r="G7576" s="160" t="s">
        <v>124</v>
      </c>
      <c r="H7576" s="160" t="s">
        <v>6393</v>
      </c>
      <c r="I7576" s="160" cm="1">
        <f t="array" ref="I7576">INDEX('2.1.trackMPD'!K:K/(24*60*60),
       MATCH(1,
             (A7576='2.1.trackMPD'!A:A)*
             (C7576='2.1.trackMPD'!D:D)*
             (D7576/10^6='2.1.trackMPD'!H:H)*
             (E7576='2.1.trackMPD'!F:F),
0))</f>
        <v>0</v>
      </c>
    </row>
    <row r="7577" spans="1:9" x14ac:dyDescent="0.2">
      <c r="A7577" s="160" t="s">
        <v>31</v>
      </c>
      <c r="B7577" s="160" t="s">
        <v>4</v>
      </c>
      <c r="C7577" s="160">
        <f>_xlfn.XLOOKUP(B7577,'2.1.trackMPD'!$R$7:$R$29,'2.1.trackMPD'!$T$7:$T$29)</f>
        <v>6</v>
      </c>
      <c r="D7577" s="160">
        <v>1000</v>
      </c>
      <c r="E7577" s="160" t="s">
        <v>6394</v>
      </c>
      <c r="F7577" s="160" t="s">
        <v>110</v>
      </c>
      <c r="G7577" s="160" t="s">
        <v>140</v>
      </c>
      <c r="H7577" s="160" t="s">
        <v>6393</v>
      </c>
      <c r="I7577" s="160" cm="1">
        <f t="array" ref="I7577">INDEX('2.1.trackMPD'!L:L/(24*60*60),
       MATCH(1,
             (A7577='2.1.trackMPD'!A:A)*
             (C7577='2.1.trackMPD'!D:D)*
             (D7577/10^6='2.1.trackMPD'!H:H)*
             (E7577='2.1.trackMPD'!F:F),
0))</f>
        <v>0</v>
      </c>
    </row>
    <row r="7578" spans="1:9" x14ac:dyDescent="0.2">
      <c r="A7578" s="160" t="s">
        <v>31</v>
      </c>
      <c r="B7578" s="160" t="s">
        <v>4</v>
      </c>
      <c r="C7578" s="160">
        <f>_xlfn.XLOOKUP(B7578,'2.1.trackMPD'!$R$7:$R$29,'2.1.trackMPD'!$T$7:$T$29)</f>
        <v>6</v>
      </c>
      <c r="D7578" s="160">
        <v>5000</v>
      </c>
      <c r="E7578" s="160" t="s">
        <v>6394</v>
      </c>
      <c r="F7578" s="160" t="s">
        <v>110</v>
      </c>
      <c r="G7578" s="160" t="s">
        <v>124</v>
      </c>
      <c r="H7578" s="160" t="s">
        <v>6392</v>
      </c>
      <c r="I7578" s="160" cm="1">
        <f t="array" ref="I7578">INDEX('2.1.trackMPD'!I:I/(24*60*60),
       MATCH(1,
             (A7578='2.1.trackMPD'!A:A)*
             (C7578='2.1.trackMPD'!D:D)*
             (D7578/10^6='2.1.trackMPD'!H:H)*
             (E7578='2.1.trackMPD'!F:F),
0))</f>
        <v>0.15280657097452663</v>
      </c>
    </row>
    <row r="7579" spans="1:9" x14ac:dyDescent="0.2">
      <c r="A7579" s="160" t="s">
        <v>31</v>
      </c>
      <c r="B7579" s="160" t="s">
        <v>4</v>
      </c>
      <c r="C7579" s="160">
        <f>_xlfn.XLOOKUP(B7579,'2.1.trackMPD'!$R$7:$R$29,'2.1.trackMPD'!$T$7:$T$29)</f>
        <v>6</v>
      </c>
      <c r="D7579" s="160">
        <v>5000</v>
      </c>
      <c r="E7579" s="160" t="s">
        <v>6394</v>
      </c>
      <c r="F7579" s="160" t="s">
        <v>110</v>
      </c>
      <c r="G7579" s="160" t="s">
        <v>140</v>
      </c>
      <c r="H7579" s="160" t="s">
        <v>6392</v>
      </c>
      <c r="I7579" s="160" cm="1">
        <f t="array" ref="I7579">INDEX('2.1.trackMPD'!J:J/(24*60*60),
       MATCH(1,
             (A7579='2.1.trackMPD'!A:A)*
             (C7579='2.1.trackMPD'!D:D)*
             (D7579/10^6='2.1.trackMPD'!H:H)*
             (E7579='2.1.trackMPD'!F:F),
0))</f>
        <v>0.1292978087854271</v>
      </c>
    </row>
    <row r="7580" spans="1:9" x14ac:dyDescent="0.2">
      <c r="A7580" s="160" t="s">
        <v>31</v>
      </c>
      <c r="B7580" s="160" t="s">
        <v>4</v>
      </c>
      <c r="C7580" s="160">
        <f>_xlfn.XLOOKUP(B7580,'2.1.trackMPD'!$R$7:$R$29,'2.1.trackMPD'!$T$7:$T$29)</f>
        <v>6</v>
      </c>
      <c r="D7580" s="160">
        <v>5000</v>
      </c>
      <c r="E7580" s="160" t="s">
        <v>6394</v>
      </c>
      <c r="F7580" s="160" t="s">
        <v>110</v>
      </c>
      <c r="G7580" s="160" t="s">
        <v>124</v>
      </c>
      <c r="H7580" s="160" t="s">
        <v>6393</v>
      </c>
      <c r="I7580" s="160" cm="1">
        <f t="array" ref="I7580">INDEX('2.1.trackMPD'!K:K/(24*60*60),
       MATCH(1,
             (A7580='2.1.trackMPD'!A:A)*
             (C7580='2.1.trackMPD'!D:D)*
             (D7580/10^6='2.1.trackMPD'!H:H)*
             (E7580='2.1.trackMPD'!F:F),
0))</f>
        <v>0</v>
      </c>
    </row>
    <row r="7581" spans="1:9" x14ac:dyDescent="0.2">
      <c r="A7581" s="160" t="s">
        <v>31</v>
      </c>
      <c r="B7581" s="160" t="s">
        <v>4</v>
      </c>
      <c r="C7581" s="160">
        <f>_xlfn.XLOOKUP(B7581,'2.1.trackMPD'!$R$7:$R$29,'2.1.trackMPD'!$T$7:$T$29)</f>
        <v>6</v>
      </c>
      <c r="D7581" s="160">
        <v>5000</v>
      </c>
      <c r="E7581" s="160" t="s">
        <v>6394</v>
      </c>
      <c r="F7581" s="160" t="s">
        <v>110</v>
      </c>
      <c r="G7581" s="160" t="s">
        <v>140</v>
      </c>
      <c r="H7581" s="160" t="s">
        <v>6393</v>
      </c>
      <c r="I7581" s="160" cm="1">
        <f t="array" ref="I7581">INDEX('2.1.trackMPD'!L:L/(24*60*60),
       MATCH(1,
             (A7581='2.1.trackMPD'!A:A)*
             (C7581='2.1.trackMPD'!D:D)*
             (D7581/10^6='2.1.trackMPD'!H:H)*
             (E7581='2.1.trackMPD'!F:F),
0))</f>
        <v>0</v>
      </c>
    </row>
    <row r="7582" spans="1:9" x14ac:dyDescent="0.2">
      <c r="A7582" s="160" t="s">
        <v>31</v>
      </c>
      <c r="B7582" s="160" t="s">
        <v>4</v>
      </c>
      <c r="C7582" s="160">
        <f>_xlfn.XLOOKUP(B7582,'2.1.trackMPD'!$R$7:$R$29,'2.1.trackMPD'!$T$7:$T$29)</f>
        <v>6</v>
      </c>
      <c r="D7582" s="160">
        <v>1</v>
      </c>
      <c r="E7582" s="160" t="s">
        <v>6395</v>
      </c>
      <c r="F7582" s="160" t="s">
        <v>110</v>
      </c>
      <c r="G7582" s="160" t="s">
        <v>124</v>
      </c>
      <c r="H7582" s="160" t="s">
        <v>6392</v>
      </c>
      <c r="I7582" s="160" t="e" cm="1">
        <f t="array" ref="I7582">INDEX('2.1.trackMPD'!I:I/(24*60*60),
       MATCH(1,
             (A7582='2.1.trackMPD'!A:A)*
             (C7582='2.1.trackMPD'!D:D)*
             (D7582/10^6='2.1.trackMPD'!H:H)*
             (E7582='2.1.trackMPD'!F:F),
0))</f>
        <v>#N/A</v>
      </c>
    </row>
    <row r="7583" spans="1:9" x14ac:dyDescent="0.2">
      <c r="A7583" s="160" t="s">
        <v>31</v>
      </c>
      <c r="B7583" s="160" t="s">
        <v>4</v>
      </c>
      <c r="C7583" s="160">
        <f>_xlfn.XLOOKUP(B7583,'2.1.trackMPD'!$R$7:$R$29,'2.1.trackMPD'!$T$7:$T$29)</f>
        <v>6</v>
      </c>
      <c r="D7583" s="160">
        <v>1</v>
      </c>
      <c r="E7583" s="160" t="s">
        <v>6395</v>
      </c>
      <c r="F7583" s="160" t="s">
        <v>110</v>
      </c>
      <c r="G7583" s="160" t="s">
        <v>140</v>
      </c>
      <c r="H7583" s="160" t="s">
        <v>6392</v>
      </c>
      <c r="I7583" s="160" t="e" cm="1">
        <f t="array" ref="I7583">INDEX('2.1.trackMPD'!J:J/(24*60*60),
       MATCH(1,
             (A7583='2.1.trackMPD'!A:A)*
             (C7583='2.1.trackMPD'!D:D)*
             (D7583/10^6='2.1.trackMPD'!H:H)*
             (E7583='2.1.trackMPD'!F:F),
0))</f>
        <v>#N/A</v>
      </c>
    </row>
    <row r="7584" spans="1:9" x14ac:dyDescent="0.2">
      <c r="A7584" s="160" t="s">
        <v>31</v>
      </c>
      <c r="B7584" s="160" t="s">
        <v>4</v>
      </c>
      <c r="C7584" s="160">
        <f>_xlfn.XLOOKUP(B7584,'2.1.trackMPD'!$R$7:$R$29,'2.1.trackMPD'!$T$7:$T$29)</f>
        <v>6</v>
      </c>
      <c r="D7584" s="160">
        <v>1</v>
      </c>
      <c r="E7584" s="160" t="s">
        <v>6395</v>
      </c>
      <c r="F7584" s="160" t="s">
        <v>110</v>
      </c>
      <c r="G7584" s="160" t="s">
        <v>124</v>
      </c>
      <c r="H7584" s="160" t="s">
        <v>6393</v>
      </c>
      <c r="I7584" s="160" t="e" cm="1">
        <f t="array" ref="I7584">INDEX('2.1.trackMPD'!K:K/(24*60*60),
       MATCH(1,
             (A7584='2.1.trackMPD'!A:A)*
             (C7584='2.1.trackMPD'!D:D)*
             (D7584/10^6='2.1.trackMPD'!H:H)*
             (E7584='2.1.trackMPD'!F:F),
0))</f>
        <v>#N/A</v>
      </c>
    </row>
    <row r="7585" spans="1:9" x14ac:dyDescent="0.2">
      <c r="A7585" s="160" t="s">
        <v>31</v>
      </c>
      <c r="B7585" s="160" t="s">
        <v>4</v>
      </c>
      <c r="C7585" s="160">
        <f>_xlfn.XLOOKUP(B7585,'2.1.trackMPD'!$R$7:$R$29,'2.1.trackMPD'!$T$7:$T$29)</f>
        <v>6</v>
      </c>
      <c r="D7585" s="160">
        <v>1</v>
      </c>
      <c r="E7585" s="160" t="s">
        <v>6395</v>
      </c>
      <c r="F7585" s="160" t="s">
        <v>110</v>
      </c>
      <c r="G7585" s="160" t="s">
        <v>140</v>
      </c>
      <c r="H7585" s="160" t="s">
        <v>6393</v>
      </c>
      <c r="I7585" s="160" t="e" cm="1">
        <f t="array" ref="I7585">INDEX('2.1.trackMPD'!L:L/(24*60*60),
       MATCH(1,
             (A7585='2.1.trackMPD'!A:A)*
             (C7585='2.1.trackMPD'!D:D)*
             (D7585/10^6='2.1.trackMPD'!H:H)*
             (E7585='2.1.trackMPD'!F:F),
0))</f>
        <v>#N/A</v>
      </c>
    </row>
    <row r="7586" spans="1:9" x14ac:dyDescent="0.2">
      <c r="A7586" s="160" t="s">
        <v>31</v>
      </c>
      <c r="B7586" s="160" t="s">
        <v>4</v>
      </c>
      <c r="C7586" s="160">
        <f>_xlfn.XLOOKUP(B7586,'2.1.trackMPD'!$R$7:$R$29,'2.1.trackMPD'!$T$7:$T$29)</f>
        <v>6</v>
      </c>
      <c r="D7586" s="160">
        <v>10</v>
      </c>
      <c r="E7586" s="160" t="s">
        <v>6395</v>
      </c>
      <c r="F7586" s="160" t="s">
        <v>110</v>
      </c>
      <c r="G7586" s="160" t="s">
        <v>124</v>
      </c>
      <c r="H7586" s="160" t="s">
        <v>6392</v>
      </c>
      <c r="I7586" s="160" t="e" cm="1">
        <f t="array" ref="I7586">INDEX('2.1.trackMPD'!I:I/(24*60*60),
       MATCH(1,
             (A7586='2.1.trackMPD'!A:A)*
             (C7586='2.1.trackMPD'!D:D)*
             (D7586/10^6='2.1.trackMPD'!H:H)*
             (E7586='2.1.trackMPD'!F:F),
0))</f>
        <v>#N/A</v>
      </c>
    </row>
    <row r="7587" spans="1:9" x14ac:dyDescent="0.2">
      <c r="A7587" s="160" t="s">
        <v>31</v>
      </c>
      <c r="B7587" s="160" t="s">
        <v>4</v>
      </c>
      <c r="C7587" s="160">
        <f>_xlfn.XLOOKUP(B7587,'2.1.trackMPD'!$R$7:$R$29,'2.1.trackMPD'!$T$7:$T$29)</f>
        <v>6</v>
      </c>
      <c r="D7587" s="160">
        <v>10</v>
      </c>
      <c r="E7587" s="160" t="s">
        <v>6395</v>
      </c>
      <c r="F7587" s="160" t="s">
        <v>110</v>
      </c>
      <c r="G7587" s="160" t="s">
        <v>140</v>
      </c>
      <c r="H7587" s="160" t="s">
        <v>6392</v>
      </c>
      <c r="I7587" s="160" t="e" cm="1">
        <f t="array" ref="I7587">INDEX('2.1.trackMPD'!J:J/(24*60*60),
       MATCH(1,
             (A7587='2.1.trackMPD'!A:A)*
             (C7587='2.1.trackMPD'!D:D)*
             (D7587/10^6='2.1.trackMPD'!H:H)*
             (E7587='2.1.trackMPD'!F:F),
0))</f>
        <v>#N/A</v>
      </c>
    </row>
    <row r="7588" spans="1:9" x14ac:dyDescent="0.2">
      <c r="A7588" s="160" t="s">
        <v>31</v>
      </c>
      <c r="B7588" s="160" t="s">
        <v>4</v>
      </c>
      <c r="C7588" s="160">
        <f>_xlfn.XLOOKUP(B7588,'2.1.trackMPD'!$R$7:$R$29,'2.1.trackMPD'!$T$7:$T$29)</f>
        <v>6</v>
      </c>
      <c r="D7588" s="160">
        <v>10</v>
      </c>
      <c r="E7588" s="160" t="s">
        <v>6395</v>
      </c>
      <c r="F7588" s="160" t="s">
        <v>110</v>
      </c>
      <c r="G7588" s="160" t="s">
        <v>124</v>
      </c>
      <c r="H7588" s="160" t="s">
        <v>6393</v>
      </c>
      <c r="I7588" s="160" t="e" cm="1">
        <f t="array" ref="I7588">INDEX('2.1.trackMPD'!K:K/(24*60*60),
       MATCH(1,
             (A7588='2.1.trackMPD'!A:A)*
             (C7588='2.1.trackMPD'!D:D)*
             (D7588/10^6='2.1.trackMPD'!H:H)*
             (E7588='2.1.trackMPD'!F:F),
0))</f>
        <v>#N/A</v>
      </c>
    </row>
    <row r="7589" spans="1:9" x14ac:dyDescent="0.2">
      <c r="A7589" s="160" t="s">
        <v>31</v>
      </c>
      <c r="B7589" s="160" t="s">
        <v>4</v>
      </c>
      <c r="C7589" s="160">
        <f>_xlfn.XLOOKUP(B7589,'2.1.trackMPD'!$R$7:$R$29,'2.1.trackMPD'!$T$7:$T$29)</f>
        <v>6</v>
      </c>
      <c r="D7589" s="160">
        <v>10</v>
      </c>
      <c r="E7589" s="160" t="s">
        <v>6395</v>
      </c>
      <c r="F7589" s="160" t="s">
        <v>110</v>
      </c>
      <c r="G7589" s="160" t="s">
        <v>140</v>
      </c>
      <c r="H7589" s="160" t="s">
        <v>6393</v>
      </c>
      <c r="I7589" s="160" t="e" cm="1">
        <f t="array" ref="I7589">INDEX('2.1.trackMPD'!L:L/(24*60*60),
       MATCH(1,
             (A7589='2.1.trackMPD'!A:A)*
             (C7589='2.1.trackMPD'!D:D)*
             (D7589/10^6='2.1.trackMPD'!H:H)*
             (E7589='2.1.trackMPD'!F:F),
0))</f>
        <v>#N/A</v>
      </c>
    </row>
    <row r="7590" spans="1:9" x14ac:dyDescent="0.2">
      <c r="A7590" s="160" t="s">
        <v>31</v>
      </c>
      <c r="B7590" s="160" t="s">
        <v>4</v>
      </c>
      <c r="C7590" s="160">
        <f>_xlfn.XLOOKUP(B7590,'2.1.trackMPD'!$R$7:$R$29,'2.1.trackMPD'!$T$7:$T$29)</f>
        <v>6</v>
      </c>
      <c r="D7590" s="160">
        <v>100</v>
      </c>
      <c r="E7590" s="160" t="s">
        <v>6395</v>
      </c>
      <c r="F7590" s="160" t="s">
        <v>110</v>
      </c>
      <c r="G7590" s="160" t="s">
        <v>124</v>
      </c>
      <c r="H7590" s="160" t="s">
        <v>6392</v>
      </c>
      <c r="I7590" s="160" t="e" cm="1">
        <f t="array" ref="I7590">INDEX('2.1.trackMPD'!I:I/(24*60*60),
       MATCH(1,
             (A7590='2.1.trackMPD'!A:A)*
             (C7590='2.1.trackMPD'!D:D)*
             (D7590/10^6='2.1.trackMPD'!H:H)*
             (E7590='2.1.trackMPD'!F:F),
0))</f>
        <v>#N/A</v>
      </c>
    </row>
    <row r="7591" spans="1:9" x14ac:dyDescent="0.2">
      <c r="A7591" s="160" t="s">
        <v>31</v>
      </c>
      <c r="B7591" s="160" t="s">
        <v>4</v>
      </c>
      <c r="C7591" s="160">
        <f>_xlfn.XLOOKUP(B7591,'2.1.trackMPD'!$R$7:$R$29,'2.1.trackMPD'!$T$7:$T$29)</f>
        <v>6</v>
      </c>
      <c r="D7591" s="160">
        <v>100</v>
      </c>
      <c r="E7591" s="160" t="s">
        <v>6395</v>
      </c>
      <c r="F7591" s="160" t="s">
        <v>110</v>
      </c>
      <c r="G7591" s="160" t="s">
        <v>140</v>
      </c>
      <c r="H7591" s="160" t="s">
        <v>6392</v>
      </c>
      <c r="I7591" s="160" t="e" cm="1">
        <f t="array" ref="I7591">INDEX('2.1.trackMPD'!J:J/(24*60*60),
       MATCH(1,
             (A7591='2.1.trackMPD'!A:A)*
             (C7591='2.1.trackMPD'!D:D)*
             (D7591/10^6='2.1.trackMPD'!H:H)*
             (E7591='2.1.trackMPD'!F:F),
0))</f>
        <v>#N/A</v>
      </c>
    </row>
    <row r="7592" spans="1:9" x14ac:dyDescent="0.2">
      <c r="A7592" s="160" t="s">
        <v>31</v>
      </c>
      <c r="B7592" s="160" t="s">
        <v>4</v>
      </c>
      <c r="C7592" s="160">
        <f>_xlfn.XLOOKUP(B7592,'2.1.trackMPD'!$R$7:$R$29,'2.1.trackMPD'!$T$7:$T$29)</f>
        <v>6</v>
      </c>
      <c r="D7592" s="160">
        <v>100</v>
      </c>
      <c r="E7592" s="160" t="s">
        <v>6395</v>
      </c>
      <c r="F7592" s="160" t="s">
        <v>110</v>
      </c>
      <c r="G7592" s="160" t="s">
        <v>124</v>
      </c>
      <c r="H7592" s="160" t="s">
        <v>6393</v>
      </c>
      <c r="I7592" s="160" t="e" cm="1">
        <f t="array" ref="I7592">INDEX('2.1.trackMPD'!K:K/(24*60*60),
       MATCH(1,
             (A7592='2.1.trackMPD'!A:A)*
             (C7592='2.1.trackMPD'!D:D)*
             (D7592/10^6='2.1.trackMPD'!H:H)*
             (E7592='2.1.trackMPD'!F:F),
0))</f>
        <v>#N/A</v>
      </c>
    </row>
    <row r="7593" spans="1:9" x14ac:dyDescent="0.2">
      <c r="A7593" s="160" t="s">
        <v>31</v>
      </c>
      <c r="B7593" s="160" t="s">
        <v>4</v>
      </c>
      <c r="C7593" s="160">
        <f>_xlfn.XLOOKUP(B7593,'2.1.trackMPD'!$R$7:$R$29,'2.1.trackMPD'!$T$7:$T$29)</f>
        <v>6</v>
      </c>
      <c r="D7593" s="160">
        <v>100</v>
      </c>
      <c r="E7593" s="160" t="s">
        <v>6395</v>
      </c>
      <c r="F7593" s="160" t="s">
        <v>110</v>
      </c>
      <c r="G7593" s="160" t="s">
        <v>140</v>
      </c>
      <c r="H7593" s="160" t="s">
        <v>6393</v>
      </c>
      <c r="I7593" s="160" t="e" cm="1">
        <f t="array" ref="I7593">INDEX('2.1.trackMPD'!L:L/(24*60*60),
       MATCH(1,
             (A7593='2.1.trackMPD'!A:A)*
             (C7593='2.1.trackMPD'!D:D)*
             (D7593/10^6='2.1.trackMPD'!H:H)*
             (E7593='2.1.trackMPD'!F:F),
0))</f>
        <v>#N/A</v>
      </c>
    </row>
    <row r="7594" spans="1:9" x14ac:dyDescent="0.2">
      <c r="A7594" s="160" t="s">
        <v>31</v>
      </c>
      <c r="B7594" s="160" t="s">
        <v>166</v>
      </c>
      <c r="C7594" s="160">
        <f>_xlfn.XLOOKUP(B7594,'2.1.trackMPD'!$R$7:$R$29,'2.1.trackMPD'!$T$7:$T$29)</f>
        <v>5</v>
      </c>
      <c r="D7594" s="160">
        <v>1</v>
      </c>
      <c r="E7594" s="160" t="s">
        <v>6390</v>
      </c>
      <c r="F7594" s="160" t="s">
        <v>110</v>
      </c>
      <c r="G7594" s="160" t="s">
        <v>124</v>
      </c>
      <c r="H7594" s="160" t="s">
        <v>6392</v>
      </c>
      <c r="I7594" s="160" cm="1">
        <f t="array" ref="I7594">INDEX('2.1.trackMPD'!I:I/(24*60*60),
       MATCH(1,
             (A7594='2.1.trackMPD'!A:A)*
             (C7594='2.1.trackMPD'!D:D)*
             (D7594/10^6='2.1.trackMPD'!H:H)*
             (E7594='2.1.trackMPD'!F:F),
0))</f>
        <v>7.7389154608263076E-7</v>
      </c>
    </row>
    <row r="7595" spans="1:9" x14ac:dyDescent="0.2">
      <c r="A7595" s="160" t="s">
        <v>31</v>
      </c>
      <c r="B7595" s="160" t="s">
        <v>166</v>
      </c>
      <c r="C7595" s="160">
        <f>_xlfn.XLOOKUP(B7595,'2.1.trackMPD'!$R$7:$R$29,'2.1.trackMPD'!$T$7:$T$29)</f>
        <v>5</v>
      </c>
      <c r="D7595" s="160">
        <v>1</v>
      </c>
      <c r="E7595" s="160" t="s">
        <v>6390</v>
      </c>
      <c r="F7595" s="160" t="s">
        <v>110</v>
      </c>
      <c r="G7595" s="160" t="s">
        <v>140</v>
      </c>
      <c r="H7595" s="160" t="s">
        <v>6392</v>
      </c>
      <c r="I7595" s="160" cm="1">
        <f t="array" ref="I7595">INDEX('2.1.trackMPD'!J:J/(24*60*60),
       MATCH(1,
             (A7595='2.1.trackMPD'!A:A)*
             (C7595='2.1.trackMPD'!D:D)*
             (D7595/10^6='2.1.trackMPD'!H:H)*
             (E7595='2.1.trackMPD'!F:F),
0))</f>
        <v>1.0581595053522293E-5</v>
      </c>
    </row>
    <row r="7596" spans="1:9" x14ac:dyDescent="0.2">
      <c r="A7596" s="160" t="s">
        <v>31</v>
      </c>
      <c r="B7596" s="160" t="s">
        <v>166</v>
      </c>
      <c r="C7596" s="160">
        <f>_xlfn.XLOOKUP(B7596,'2.1.trackMPD'!$R$7:$R$29,'2.1.trackMPD'!$T$7:$T$29)</f>
        <v>5</v>
      </c>
      <c r="D7596" s="160">
        <v>1</v>
      </c>
      <c r="E7596" s="160" t="s">
        <v>6390</v>
      </c>
      <c r="F7596" s="160" t="s">
        <v>110</v>
      </c>
      <c r="G7596" s="160" t="s">
        <v>124</v>
      </c>
      <c r="H7596" s="160" t="s">
        <v>6393</v>
      </c>
      <c r="I7596" s="160" cm="1">
        <f t="array" ref="I7596">INDEX('2.1.trackMPD'!K:K/(24*60*60),
       MATCH(1,
             (A7596='2.1.trackMPD'!A:A)*
             (C7596='2.1.trackMPD'!D:D)*
             (D7596/10^6='2.1.trackMPD'!H:H)*
             (E7596='2.1.trackMPD'!F:F),
0))</f>
        <v>0</v>
      </c>
    </row>
    <row r="7597" spans="1:9" x14ac:dyDescent="0.2">
      <c r="A7597" s="160" t="s">
        <v>31</v>
      </c>
      <c r="B7597" s="160" t="s">
        <v>166</v>
      </c>
      <c r="C7597" s="160">
        <f>_xlfn.XLOOKUP(B7597,'2.1.trackMPD'!$R$7:$R$29,'2.1.trackMPD'!$T$7:$T$29)</f>
        <v>5</v>
      </c>
      <c r="D7597" s="160">
        <v>1</v>
      </c>
      <c r="E7597" s="160" t="s">
        <v>6390</v>
      </c>
      <c r="F7597" s="160" t="s">
        <v>110</v>
      </c>
      <c r="G7597" s="160" t="s">
        <v>140</v>
      </c>
      <c r="H7597" s="160" t="s">
        <v>6393</v>
      </c>
      <c r="I7597" s="160" cm="1">
        <f t="array" ref="I7597">INDEX('2.1.trackMPD'!L:L/(24*60*60),
       MATCH(1,
             (A7597='2.1.trackMPD'!A:A)*
             (C7597='2.1.trackMPD'!D:D)*
             (D7597/10^6='2.1.trackMPD'!H:H)*
             (E7597='2.1.trackMPD'!F:F),
0))</f>
        <v>0</v>
      </c>
    </row>
    <row r="7598" spans="1:9" x14ac:dyDescent="0.2">
      <c r="A7598" s="160" t="s">
        <v>31</v>
      </c>
      <c r="B7598" s="160" t="s">
        <v>166</v>
      </c>
      <c r="C7598" s="160">
        <f>_xlfn.XLOOKUP(B7598,'2.1.trackMPD'!$R$7:$R$29,'2.1.trackMPD'!$T$7:$T$29)</f>
        <v>5</v>
      </c>
      <c r="D7598" s="160">
        <v>10</v>
      </c>
      <c r="E7598" s="160" t="s">
        <v>6390</v>
      </c>
      <c r="F7598" s="160" t="s">
        <v>110</v>
      </c>
      <c r="G7598" s="160" t="s">
        <v>124</v>
      </c>
      <c r="H7598" s="160" t="s">
        <v>6392</v>
      </c>
      <c r="I7598" s="160" cm="1">
        <f t="array" ref="I7598">INDEX('2.1.trackMPD'!I:I/(24*60*60),
       MATCH(1,
             (A7598='2.1.trackMPD'!A:A)*
             (C7598='2.1.trackMPD'!D:D)*
             (D7598/10^6='2.1.trackMPD'!H:H)*
             (E7598='2.1.trackMPD'!F:F),
0))</f>
        <v>5.9604189942546874E-6</v>
      </c>
    </row>
    <row r="7599" spans="1:9" x14ac:dyDescent="0.2">
      <c r="A7599" s="160" t="s">
        <v>31</v>
      </c>
      <c r="B7599" s="160" t="s">
        <v>166</v>
      </c>
      <c r="C7599" s="160">
        <f>_xlfn.XLOOKUP(B7599,'2.1.trackMPD'!$R$7:$R$29,'2.1.trackMPD'!$T$7:$T$29)</f>
        <v>5</v>
      </c>
      <c r="D7599" s="160">
        <v>10</v>
      </c>
      <c r="E7599" s="160" t="s">
        <v>6390</v>
      </c>
      <c r="F7599" s="160" t="s">
        <v>110</v>
      </c>
      <c r="G7599" s="160" t="s">
        <v>140</v>
      </c>
      <c r="H7599" s="160" t="s">
        <v>6392</v>
      </c>
      <c r="I7599" s="160" cm="1">
        <f t="array" ref="I7599">INDEX('2.1.trackMPD'!J:J/(24*60*60),
       MATCH(1,
             (A7599='2.1.trackMPD'!A:A)*
             (C7599='2.1.trackMPD'!D:D)*
             (D7599/10^6='2.1.trackMPD'!H:H)*
             (E7599='2.1.trackMPD'!F:F),
0))</f>
        <v>1.7753594109963541E-5</v>
      </c>
    </row>
    <row r="7600" spans="1:9" x14ac:dyDescent="0.2">
      <c r="A7600" s="160" t="s">
        <v>31</v>
      </c>
      <c r="B7600" s="160" t="s">
        <v>166</v>
      </c>
      <c r="C7600" s="160">
        <f>_xlfn.XLOOKUP(B7600,'2.1.trackMPD'!$R$7:$R$29,'2.1.trackMPD'!$T$7:$T$29)</f>
        <v>5</v>
      </c>
      <c r="D7600" s="160">
        <v>10</v>
      </c>
      <c r="E7600" s="160" t="s">
        <v>6390</v>
      </c>
      <c r="F7600" s="160" t="s">
        <v>110</v>
      </c>
      <c r="G7600" s="160" t="s">
        <v>124</v>
      </c>
      <c r="H7600" s="160" t="s">
        <v>6393</v>
      </c>
      <c r="I7600" s="160" cm="1">
        <f t="array" ref="I7600">INDEX('2.1.trackMPD'!K:K/(24*60*60),
       MATCH(1,
             (A7600='2.1.trackMPD'!A:A)*
             (C7600='2.1.trackMPD'!D:D)*
             (D7600/10^6='2.1.trackMPD'!H:H)*
             (E7600='2.1.trackMPD'!F:F),
0))</f>
        <v>0</v>
      </c>
    </row>
    <row r="7601" spans="1:9" x14ac:dyDescent="0.2">
      <c r="A7601" s="160" t="s">
        <v>31</v>
      </c>
      <c r="B7601" s="160" t="s">
        <v>166</v>
      </c>
      <c r="C7601" s="160">
        <f>_xlfn.XLOOKUP(B7601,'2.1.trackMPD'!$R$7:$R$29,'2.1.trackMPD'!$T$7:$T$29)</f>
        <v>5</v>
      </c>
      <c r="D7601" s="160">
        <v>10</v>
      </c>
      <c r="E7601" s="160" t="s">
        <v>6390</v>
      </c>
      <c r="F7601" s="160" t="s">
        <v>110</v>
      </c>
      <c r="G7601" s="160" t="s">
        <v>140</v>
      </c>
      <c r="H7601" s="160" t="s">
        <v>6393</v>
      </c>
      <c r="I7601" s="160" cm="1">
        <f t="array" ref="I7601">INDEX('2.1.trackMPD'!L:L/(24*60*60),
       MATCH(1,
             (A7601='2.1.trackMPD'!A:A)*
             (C7601='2.1.trackMPD'!D:D)*
             (D7601/10^6='2.1.trackMPD'!H:H)*
             (E7601='2.1.trackMPD'!F:F),
0))</f>
        <v>0</v>
      </c>
    </row>
    <row r="7602" spans="1:9" x14ac:dyDescent="0.2">
      <c r="A7602" s="160" t="s">
        <v>31</v>
      </c>
      <c r="B7602" s="160" t="s">
        <v>166</v>
      </c>
      <c r="C7602" s="160">
        <f>_xlfn.XLOOKUP(B7602,'2.1.trackMPD'!$R$7:$R$29,'2.1.trackMPD'!$T$7:$T$29)</f>
        <v>5</v>
      </c>
      <c r="D7602" s="160">
        <v>100</v>
      </c>
      <c r="E7602" s="160" t="s">
        <v>6390</v>
      </c>
      <c r="F7602" s="160" t="s">
        <v>110</v>
      </c>
      <c r="G7602" s="160" t="s">
        <v>124</v>
      </c>
      <c r="H7602" s="160" t="s">
        <v>6392</v>
      </c>
      <c r="I7602" s="160" cm="1">
        <f t="array" ref="I7602">INDEX('2.1.trackMPD'!I:I/(24*60*60),
       MATCH(1,
             (A7602='2.1.trackMPD'!A:A)*
             (C7602='2.1.trackMPD'!D:D)*
             (D7602/10^6='2.1.trackMPD'!H:H)*
             (E7602='2.1.trackMPD'!F:F),
0))</f>
        <v>2.6318757698203936E-4</v>
      </c>
    </row>
    <row r="7603" spans="1:9" x14ac:dyDescent="0.2">
      <c r="A7603" s="160" t="s">
        <v>31</v>
      </c>
      <c r="B7603" s="160" t="s">
        <v>166</v>
      </c>
      <c r="C7603" s="160">
        <f>_xlfn.XLOOKUP(B7603,'2.1.trackMPD'!$R$7:$R$29,'2.1.trackMPD'!$T$7:$T$29)</f>
        <v>5</v>
      </c>
      <c r="D7603" s="160">
        <v>100</v>
      </c>
      <c r="E7603" s="160" t="s">
        <v>6390</v>
      </c>
      <c r="F7603" s="160" t="s">
        <v>110</v>
      </c>
      <c r="G7603" s="160" t="s">
        <v>140</v>
      </c>
      <c r="H7603" s="160" t="s">
        <v>6392</v>
      </c>
      <c r="I7603" s="160" cm="1">
        <f t="array" ref="I7603">INDEX('2.1.trackMPD'!J:J/(24*60*60),
       MATCH(1,
             (A7603='2.1.trackMPD'!A:A)*
             (C7603='2.1.trackMPD'!D:D)*
             (D7603/10^6='2.1.trackMPD'!H:H)*
             (E7603='2.1.trackMPD'!F:F),
0))</f>
        <v>2.8326142404247798E-4</v>
      </c>
    </row>
    <row r="7604" spans="1:9" x14ac:dyDescent="0.2">
      <c r="A7604" s="160" t="s">
        <v>31</v>
      </c>
      <c r="B7604" s="160" t="s">
        <v>166</v>
      </c>
      <c r="C7604" s="160">
        <f>_xlfn.XLOOKUP(B7604,'2.1.trackMPD'!$R$7:$R$29,'2.1.trackMPD'!$T$7:$T$29)</f>
        <v>5</v>
      </c>
      <c r="D7604" s="160">
        <v>100</v>
      </c>
      <c r="E7604" s="160" t="s">
        <v>6390</v>
      </c>
      <c r="F7604" s="160" t="s">
        <v>110</v>
      </c>
      <c r="G7604" s="160" t="s">
        <v>124</v>
      </c>
      <c r="H7604" s="160" t="s">
        <v>6393</v>
      </c>
      <c r="I7604" s="160" cm="1">
        <f t="array" ref="I7604">INDEX('2.1.trackMPD'!K:K/(24*60*60),
       MATCH(1,
             (A7604='2.1.trackMPD'!A:A)*
             (C7604='2.1.trackMPD'!D:D)*
             (D7604/10^6='2.1.trackMPD'!H:H)*
             (E7604='2.1.trackMPD'!F:F),
0))</f>
        <v>0</v>
      </c>
    </row>
    <row r="7605" spans="1:9" x14ac:dyDescent="0.2">
      <c r="A7605" s="160" t="s">
        <v>31</v>
      </c>
      <c r="B7605" s="160" t="s">
        <v>166</v>
      </c>
      <c r="C7605" s="160">
        <f>_xlfn.XLOOKUP(B7605,'2.1.trackMPD'!$R$7:$R$29,'2.1.trackMPD'!$T$7:$T$29)</f>
        <v>5</v>
      </c>
      <c r="D7605" s="160">
        <v>100</v>
      </c>
      <c r="E7605" s="160" t="s">
        <v>6390</v>
      </c>
      <c r="F7605" s="160" t="s">
        <v>110</v>
      </c>
      <c r="G7605" s="160" t="s">
        <v>140</v>
      </c>
      <c r="H7605" s="160" t="s">
        <v>6393</v>
      </c>
      <c r="I7605" s="160" cm="1">
        <f t="array" ref="I7605">INDEX('2.1.trackMPD'!L:L/(24*60*60),
       MATCH(1,
             (A7605='2.1.trackMPD'!A:A)*
             (C7605='2.1.trackMPD'!D:D)*
             (D7605/10^6='2.1.trackMPD'!H:H)*
             (E7605='2.1.trackMPD'!F:F),
0))</f>
        <v>0</v>
      </c>
    </row>
    <row r="7606" spans="1:9" x14ac:dyDescent="0.2">
      <c r="A7606" s="160" t="s">
        <v>31</v>
      </c>
      <c r="B7606" s="160" t="s">
        <v>166</v>
      </c>
      <c r="C7606" s="160">
        <f>_xlfn.XLOOKUP(B7606,'2.1.trackMPD'!$R$7:$R$29,'2.1.trackMPD'!$T$7:$T$29)</f>
        <v>5</v>
      </c>
      <c r="D7606" s="160">
        <v>1000</v>
      </c>
      <c r="E7606" s="160" t="s">
        <v>6390</v>
      </c>
      <c r="F7606" s="160" t="s">
        <v>110</v>
      </c>
      <c r="G7606" s="160" t="s">
        <v>124</v>
      </c>
      <c r="H7606" s="160" t="s">
        <v>6392</v>
      </c>
      <c r="I7606" s="160" cm="1">
        <f t="array" ref="I7606">INDEX('2.1.trackMPD'!I:I/(24*60*60),
       MATCH(1,
             (A7606='2.1.trackMPD'!A:A)*
             (C7606='2.1.trackMPD'!D:D)*
             (D7606/10^6='2.1.trackMPD'!H:H)*
             (E7606='2.1.trackMPD'!F:F),
0))</f>
        <v>1.4730151575217823E-2</v>
      </c>
    </row>
    <row r="7607" spans="1:9" x14ac:dyDescent="0.2">
      <c r="A7607" s="160" t="s">
        <v>31</v>
      </c>
      <c r="B7607" s="160" t="s">
        <v>166</v>
      </c>
      <c r="C7607" s="160">
        <f>_xlfn.XLOOKUP(B7607,'2.1.trackMPD'!$R$7:$R$29,'2.1.trackMPD'!$T$7:$T$29)</f>
        <v>5</v>
      </c>
      <c r="D7607" s="160">
        <v>1000</v>
      </c>
      <c r="E7607" s="160" t="s">
        <v>6390</v>
      </c>
      <c r="F7607" s="160" t="s">
        <v>110</v>
      </c>
      <c r="G7607" s="160" t="s">
        <v>140</v>
      </c>
      <c r="H7607" s="160" t="s">
        <v>6392</v>
      </c>
      <c r="I7607" s="160" cm="1">
        <f t="array" ref="I7607">INDEX('2.1.trackMPD'!J:J/(24*60*60),
       MATCH(1,
             (A7607='2.1.trackMPD'!A:A)*
             (C7607='2.1.trackMPD'!D:D)*
             (D7607/10^6='2.1.trackMPD'!H:H)*
             (E7607='2.1.trackMPD'!F:F),
0))</f>
        <v>1.2463974369331481E-2</v>
      </c>
    </row>
    <row r="7608" spans="1:9" x14ac:dyDescent="0.2">
      <c r="A7608" s="160" t="s">
        <v>31</v>
      </c>
      <c r="B7608" s="160" t="s">
        <v>166</v>
      </c>
      <c r="C7608" s="160">
        <f>_xlfn.XLOOKUP(B7608,'2.1.trackMPD'!$R$7:$R$29,'2.1.trackMPD'!$T$7:$T$29)</f>
        <v>5</v>
      </c>
      <c r="D7608" s="160">
        <v>1000</v>
      </c>
      <c r="E7608" s="160" t="s">
        <v>6390</v>
      </c>
      <c r="F7608" s="160" t="s">
        <v>110</v>
      </c>
      <c r="G7608" s="160" t="s">
        <v>124</v>
      </c>
      <c r="H7608" s="160" t="s">
        <v>6393</v>
      </c>
      <c r="I7608" s="160" cm="1">
        <f t="array" ref="I7608">INDEX('2.1.trackMPD'!K:K/(24*60*60),
       MATCH(1,
             (A7608='2.1.trackMPD'!A:A)*
             (C7608='2.1.trackMPD'!D:D)*
             (D7608/10^6='2.1.trackMPD'!H:H)*
             (E7608='2.1.trackMPD'!F:F),
0))</f>
        <v>0</v>
      </c>
    </row>
    <row r="7609" spans="1:9" x14ac:dyDescent="0.2">
      <c r="A7609" s="160" t="s">
        <v>31</v>
      </c>
      <c r="B7609" s="160" t="s">
        <v>166</v>
      </c>
      <c r="C7609" s="160">
        <f>_xlfn.XLOOKUP(B7609,'2.1.trackMPD'!$R$7:$R$29,'2.1.trackMPD'!$T$7:$T$29)</f>
        <v>5</v>
      </c>
      <c r="D7609" s="160">
        <v>1000</v>
      </c>
      <c r="E7609" s="160" t="s">
        <v>6390</v>
      </c>
      <c r="F7609" s="160" t="s">
        <v>110</v>
      </c>
      <c r="G7609" s="160" t="s">
        <v>140</v>
      </c>
      <c r="H7609" s="160" t="s">
        <v>6393</v>
      </c>
      <c r="I7609" s="160" cm="1">
        <f t="array" ref="I7609">INDEX('2.1.trackMPD'!L:L/(24*60*60),
       MATCH(1,
             (A7609='2.1.trackMPD'!A:A)*
             (C7609='2.1.trackMPD'!D:D)*
             (D7609/10^6='2.1.trackMPD'!H:H)*
             (E7609='2.1.trackMPD'!F:F),
0))</f>
        <v>0</v>
      </c>
    </row>
    <row r="7610" spans="1:9" x14ac:dyDescent="0.2">
      <c r="A7610" s="160" t="s">
        <v>31</v>
      </c>
      <c r="B7610" s="160" t="s">
        <v>166</v>
      </c>
      <c r="C7610" s="160">
        <f>_xlfn.XLOOKUP(B7610,'2.1.trackMPD'!$R$7:$R$29,'2.1.trackMPD'!$T$7:$T$29)</f>
        <v>5</v>
      </c>
      <c r="D7610" s="160">
        <v>5000</v>
      </c>
      <c r="E7610" s="160" t="s">
        <v>6390</v>
      </c>
      <c r="F7610" s="160" t="s">
        <v>110</v>
      </c>
      <c r="G7610" s="160" t="s">
        <v>124</v>
      </c>
      <c r="H7610" s="160" t="s">
        <v>6392</v>
      </c>
      <c r="I7610" s="160" cm="1">
        <f t="array" ref="I7610">INDEX('2.1.trackMPD'!I:I/(24*60*60),
       MATCH(1,
             (A7610='2.1.trackMPD'!A:A)*
             (C7610='2.1.trackMPD'!D:D)*
             (D7610/10^6='2.1.trackMPD'!H:H)*
             (E7610='2.1.trackMPD'!F:F),
0))</f>
        <v>8.2141870476211229E-2</v>
      </c>
    </row>
    <row r="7611" spans="1:9" x14ac:dyDescent="0.2">
      <c r="A7611" s="160" t="s">
        <v>31</v>
      </c>
      <c r="B7611" s="160" t="s">
        <v>166</v>
      </c>
      <c r="C7611" s="160">
        <f>_xlfn.XLOOKUP(B7611,'2.1.trackMPD'!$R$7:$R$29,'2.1.trackMPD'!$T$7:$T$29)</f>
        <v>5</v>
      </c>
      <c r="D7611" s="160">
        <v>5000</v>
      </c>
      <c r="E7611" s="160" t="s">
        <v>6390</v>
      </c>
      <c r="F7611" s="160" t="s">
        <v>110</v>
      </c>
      <c r="G7611" s="160" t="s">
        <v>140</v>
      </c>
      <c r="H7611" s="160" t="s">
        <v>6392</v>
      </c>
      <c r="I7611" s="160" cm="1">
        <f t="array" ref="I7611">INDEX('2.1.trackMPD'!J:J/(24*60*60),
       MATCH(1,
             (A7611='2.1.trackMPD'!A:A)*
             (C7611='2.1.trackMPD'!D:D)*
             (D7611/10^6='2.1.trackMPD'!H:H)*
             (E7611='2.1.trackMPD'!F:F),
0))</f>
        <v>6.9504641422630326E-2</v>
      </c>
    </row>
    <row r="7612" spans="1:9" x14ac:dyDescent="0.2">
      <c r="A7612" s="160" t="s">
        <v>31</v>
      </c>
      <c r="B7612" s="160" t="s">
        <v>166</v>
      </c>
      <c r="C7612" s="160">
        <f>_xlfn.XLOOKUP(B7612,'2.1.trackMPD'!$R$7:$R$29,'2.1.trackMPD'!$T$7:$T$29)</f>
        <v>5</v>
      </c>
      <c r="D7612" s="160">
        <v>5000</v>
      </c>
      <c r="E7612" s="160" t="s">
        <v>6390</v>
      </c>
      <c r="F7612" s="160" t="s">
        <v>110</v>
      </c>
      <c r="G7612" s="160" t="s">
        <v>124</v>
      </c>
      <c r="H7612" s="160" t="s">
        <v>6393</v>
      </c>
      <c r="I7612" s="160" cm="1">
        <f t="array" ref="I7612">INDEX('2.1.trackMPD'!K:K/(24*60*60),
       MATCH(1,
             (A7612='2.1.trackMPD'!A:A)*
             (C7612='2.1.trackMPD'!D:D)*
             (D7612/10^6='2.1.trackMPD'!H:H)*
             (E7612='2.1.trackMPD'!F:F),
0))</f>
        <v>0</v>
      </c>
    </row>
    <row r="7613" spans="1:9" x14ac:dyDescent="0.2">
      <c r="A7613" s="160" t="s">
        <v>31</v>
      </c>
      <c r="B7613" s="160" t="s">
        <v>166</v>
      </c>
      <c r="C7613" s="160">
        <f>_xlfn.XLOOKUP(B7613,'2.1.trackMPD'!$R$7:$R$29,'2.1.trackMPD'!$T$7:$T$29)</f>
        <v>5</v>
      </c>
      <c r="D7613" s="160">
        <v>5000</v>
      </c>
      <c r="E7613" s="160" t="s">
        <v>6390</v>
      </c>
      <c r="F7613" s="160" t="s">
        <v>110</v>
      </c>
      <c r="G7613" s="160" t="s">
        <v>140</v>
      </c>
      <c r="H7613" s="160" t="s">
        <v>6393</v>
      </c>
      <c r="I7613" s="160" cm="1">
        <f t="array" ref="I7613">INDEX('2.1.trackMPD'!L:L/(24*60*60),
       MATCH(1,
             (A7613='2.1.trackMPD'!A:A)*
             (C7613='2.1.trackMPD'!D:D)*
             (D7613/10^6='2.1.trackMPD'!H:H)*
             (E7613='2.1.trackMPD'!F:F),
0))</f>
        <v>0</v>
      </c>
    </row>
    <row r="7614" spans="1:9" x14ac:dyDescent="0.2">
      <c r="A7614" s="160" t="s">
        <v>31</v>
      </c>
      <c r="B7614" s="160" t="s">
        <v>166</v>
      </c>
      <c r="C7614" s="160">
        <f>_xlfn.XLOOKUP(B7614,'2.1.trackMPD'!$R$7:$R$29,'2.1.trackMPD'!$T$7:$T$29)</f>
        <v>5</v>
      </c>
      <c r="D7614" s="160">
        <v>1</v>
      </c>
      <c r="E7614" s="160" t="s">
        <v>6394</v>
      </c>
      <c r="F7614" s="160" t="s">
        <v>110</v>
      </c>
      <c r="G7614" s="160" t="s">
        <v>124</v>
      </c>
      <c r="H7614" s="160" t="s">
        <v>6392</v>
      </c>
      <c r="I7614" s="160" cm="1">
        <f t="array" ref="I7614">INDEX('2.1.trackMPD'!I:I/(24*60*60),
       MATCH(1,
             (A7614='2.1.trackMPD'!A:A)*
             (C7614='2.1.trackMPD'!D:D)*
             (D7614/10^6='2.1.trackMPD'!H:H)*
             (E7614='2.1.trackMPD'!F:F),
0))</f>
        <v>1.0644313897192211E-6</v>
      </c>
    </row>
    <row r="7615" spans="1:9" x14ac:dyDescent="0.2">
      <c r="A7615" s="160" t="s">
        <v>31</v>
      </c>
      <c r="B7615" s="160" t="s">
        <v>166</v>
      </c>
      <c r="C7615" s="160">
        <f>_xlfn.XLOOKUP(B7615,'2.1.trackMPD'!$R$7:$R$29,'2.1.trackMPD'!$T$7:$T$29)</f>
        <v>5</v>
      </c>
      <c r="D7615" s="160">
        <v>1</v>
      </c>
      <c r="E7615" s="160" t="s">
        <v>6394</v>
      </c>
      <c r="F7615" s="160" t="s">
        <v>110</v>
      </c>
      <c r="G7615" s="160" t="s">
        <v>140</v>
      </c>
      <c r="H7615" s="160" t="s">
        <v>6392</v>
      </c>
      <c r="I7615" s="160" cm="1">
        <f t="array" ref="I7615">INDEX('2.1.trackMPD'!J:J/(24*60*60),
       MATCH(1,
             (A7615='2.1.trackMPD'!A:A)*
             (C7615='2.1.trackMPD'!D:D)*
             (D7615/10^6='2.1.trackMPD'!H:H)*
             (E7615='2.1.trackMPD'!F:F),
0))</f>
        <v>1.2145543723669561E-5</v>
      </c>
    </row>
    <row r="7616" spans="1:9" x14ac:dyDescent="0.2">
      <c r="A7616" s="160" t="s">
        <v>31</v>
      </c>
      <c r="B7616" s="160" t="s">
        <v>166</v>
      </c>
      <c r="C7616" s="160">
        <f>_xlfn.XLOOKUP(B7616,'2.1.trackMPD'!$R$7:$R$29,'2.1.trackMPD'!$T$7:$T$29)</f>
        <v>5</v>
      </c>
      <c r="D7616" s="160">
        <v>1</v>
      </c>
      <c r="E7616" s="160" t="s">
        <v>6394</v>
      </c>
      <c r="F7616" s="160" t="s">
        <v>110</v>
      </c>
      <c r="G7616" s="160" t="s">
        <v>124</v>
      </c>
      <c r="H7616" s="160" t="s">
        <v>6393</v>
      </c>
      <c r="I7616" s="160" cm="1">
        <f t="array" ref="I7616">INDEX('2.1.trackMPD'!K:K/(24*60*60),
       MATCH(1,
             (A7616='2.1.trackMPD'!A:A)*
             (C7616='2.1.trackMPD'!D:D)*
             (D7616/10^6='2.1.trackMPD'!H:H)*
             (E7616='2.1.trackMPD'!F:F),
0))</f>
        <v>0</v>
      </c>
    </row>
    <row r="7617" spans="1:9" x14ac:dyDescent="0.2">
      <c r="A7617" s="160" t="s">
        <v>31</v>
      </c>
      <c r="B7617" s="160" t="s">
        <v>166</v>
      </c>
      <c r="C7617" s="160">
        <f>_xlfn.XLOOKUP(B7617,'2.1.trackMPD'!$R$7:$R$29,'2.1.trackMPD'!$T$7:$T$29)</f>
        <v>5</v>
      </c>
      <c r="D7617" s="160">
        <v>1</v>
      </c>
      <c r="E7617" s="160" t="s">
        <v>6394</v>
      </c>
      <c r="F7617" s="160" t="s">
        <v>110</v>
      </c>
      <c r="G7617" s="160" t="s">
        <v>140</v>
      </c>
      <c r="H7617" s="160" t="s">
        <v>6393</v>
      </c>
      <c r="I7617" s="160" cm="1">
        <f t="array" ref="I7617">INDEX('2.1.trackMPD'!L:L/(24*60*60),
       MATCH(1,
             (A7617='2.1.trackMPD'!A:A)*
             (C7617='2.1.trackMPD'!D:D)*
             (D7617/10^6='2.1.trackMPD'!H:H)*
             (E7617='2.1.trackMPD'!F:F),
0))</f>
        <v>0</v>
      </c>
    </row>
    <row r="7618" spans="1:9" x14ac:dyDescent="0.2">
      <c r="A7618" s="160" t="s">
        <v>31</v>
      </c>
      <c r="B7618" s="160" t="s">
        <v>166</v>
      </c>
      <c r="C7618" s="160">
        <f>_xlfn.XLOOKUP(B7618,'2.1.trackMPD'!$R$7:$R$29,'2.1.trackMPD'!$T$7:$T$29)</f>
        <v>5</v>
      </c>
      <c r="D7618" s="160">
        <v>10</v>
      </c>
      <c r="E7618" s="160" t="s">
        <v>6394</v>
      </c>
      <c r="F7618" s="160" t="s">
        <v>110</v>
      </c>
      <c r="G7618" s="160" t="s">
        <v>124</v>
      </c>
      <c r="H7618" s="160" t="s">
        <v>6392</v>
      </c>
      <c r="I7618" s="160" cm="1">
        <f t="array" ref="I7618">INDEX('2.1.trackMPD'!I:I/(24*60*60),
       MATCH(1,
             (A7618='2.1.trackMPD'!A:A)*
             (C7618='2.1.trackMPD'!D:D)*
             (D7618/10^6='2.1.trackMPD'!H:H)*
             (E7618='2.1.trackMPD'!F:F),
0))</f>
        <v>2.4386630692594673E-5</v>
      </c>
    </row>
    <row r="7619" spans="1:9" x14ac:dyDescent="0.2">
      <c r="A7619" s="160" t="s">
        <v>31</v>
      </c>
      <c r="B7619" s="160" t="s">
        <v>166</v>
      </c>
      <c r="C7619" s="160">
        <f>_xlfn.XLOOKUP(B7619,'2.1.trackMPD'!$R$7:$R$29,'2.1.trackMPD'!$T$7:$T$29)</f>
        <v>5</v>
      </c>
      <c r="D7619" s="160">
        <v>10</v>
      </c>
      <c r="E7619" s="160" t="s">
        <v>6394</v>
      </c>
      <c r="F7619" s="160" t="s">
        <v>110</v>
      </c>
      <c r="G7619" s="160" t="s">
        <v>140</v>
      </c>
      <c r="H7619" s="160" t="s">
        <v>6392</v>
      </c>
      <c r="I7619" s="160" cm="1">
        <f t="array" ref="I7619">INDEX('2.1.trackMPD'!J:J/(24*60*60),
       MATCH(1,
             (A7619='2.1.trackMPD'!A:A)*
             (C7619='2.1.trackMPD'!D:D)*
             (D7619/10^6='2.1.trackMPD'!H:H)*
             (E7619='2.1.trackMPD'!F:F),
0))</f>
        <v>5.0226757189310191E-5</v>
      </c>
    </row>
    <row r="7620" spans="1:9" x14ac:dyDescent="0.2">
      <c r="A7620" s="160" t="s">
        <v>31</v>
      </c>
      <c r="B7620" s="160" t="s">
        <v>166</v>
      </c>
      <c r="C7620" s="160">
        <f>_xlfn.XLOOKUP(B7620,'2.1.trackMPD'!$R$7:$R$29,'2.1.trackMPD'!$T$7:$T$29)</f>
        <v>5</v>
      </c>
      <c r="D7620" s="160">
        <v>10</v>
      </c>
      <c r="E7620" s="160" t="s">
        <v>6394</v>
      </c>
      <c r="F7620" s="160" t="s">
        <v>110</v>
      </c>
      <c r="G7620" s="160" t="s">
        <v>124</v>
      </c>
      <c r="H7620" s="160" t="s">
        <v>6393</v>
      </c>
      <c r="I7620" s="160" cm="1">
        <f t="array" ref="I7620">INDEX('2.1.trackMPD'!K:K/(24*60*60),
       MATCH(1,
             (A7620='2.1.trackMPD'!A:A)*
             (C7620='2.1.trackMPD'!D:D)*
             (D7620/10^6='2.1.trackMPD'!H:H)*
             (E7620='2.1.trackMPD'!F:F),
0))</f>
        <v>0</v>
      </c>
    </row>
    <row r="7621" spans="1:9" x14ac:dyDescent="0.2">
      <c r="A7621" s="160" t="s">
        <v>31</v>
      </c>
      <c r="B7621" s="160" t="s">
        <v>166</v>
      </c>
      <c r="C7621" s="160">
        <f>_xlfn.XLOOKUP(B7621,'2.1.trackMPD'!$R$7:$R$29,'2.1.trackMPD'!$T$7:$T$29)</f>
        <v>5</v>
      </c>
      <c r="D7621" s="160">
        <v>10</v>
      </c>
      <c r="E7621" s="160" t="s">
        <v>6394</v>
      </c>
      <c r="F7621" s="160" t="s">
        <v>110</v>
      </c>
      <c r="G7621" s="160" t="s">
        <v>140</v>
      </c>
      <c r="H7621" s="160" t="s">
        <v>6393</v>
      </c>
      <c r="I7621" s="160" cm="1">
        <f t="array" ref="I7621">INDEX('2.1.trackMPD'!L:L/(24*60*60),
       MATCH(1,
             (A7621='2.1.trackMPD'!A:A)*
             (C7621='2.1.trackMPD'!D:D)*
             (D7621/10^6='2.1.trackMPD'!H:H)*
             (E7621='2.1.trackMPD'!F:F),
0))</f>
        <v>0</v>
      </c>
    </row>
    <row r="7622" spans="1:9" x14ac:dyDescent="0.2">
      <c r="A7622" s="160" t="s">
        <v>31</v>
      </c>
      <c r="B7622" s="160" t="s">
        <v>166</v>
      </c>
      <c r="C7622" s="160">
        <f>_xlfn.XLOOKUP(B7622,'2.1.trackMPD'!$R$7:$R$29,'2.1.trackMPD'!$T$7:$T$29)</f>
        <v>5</v>
      </c>
      <c r="D7622" s="160">
        <v>100</v>
      </c>
      <c r="E7622" s="160" t="s">
        <v>6394</v>
      </c>
      <c r="F7622" s="160" t="s">
        <v>110</v>
      </c>
      <c r="G7622" s="160" t="s">
        <v>124</v>
      </c>
      <c r="H7622" s="160" t="s">
        <v>6392</v>
      </c>
      <c r="I7622" s="160" cm="1">
        <f t="array" ref="I7622">INDEX('2.1.trackMPD'!I:I/(24*60*60),
       MATCH(1,
             (A7622='2.1.trackMPD'!A:A)*
             (C7622='2.1.trackMPD'!D:D)*
             (D7622/10^6='2.1.trackMPD'!H:H)*
             (E7622='2.1.trackMPD'!F:F),
0))</f>
        <v>9.3939683842727661E-4</v>
      </c>
    </row>
    <row r="7623" spans="1:9" x14ac:dyDescent="0.2">
      <c r="A7623" s="160" t="s">
        <v>31</v>
      </c>
      <c r="B7623" s="160" t="s">
        <v>166</v>
      </c>
      <c r="C7623" s="160">
        <f>_xlfn.XLOOKUP(B7623,'2.1.trackMPD'!$R$7:$R$29,'2.1.trackMPD'!$T$7:$T$29)</f>
        <v>5</v>
      </c>
      <c r="D7623" s="160">
        <v>100</v>
      </c>
      <c r="E7623" s="160" t="s">
        <v>6394</v>
      </c>
      <c r="F7623" s="160" t="s">
        <v>110</v>
      </c>
      <c r="G7623" s="160" t="s">
        <v>140</v>
      </c>
      <c r="H7623" s="160" t="s">
        <v>6392</v>
      </c>
      <c r="I7623" s="160" cm="1">
        <f t="array" ref="I7623">INDEX('2.1.trackMPD'!J:J/(24*60*60),
       MATCH(1,
             (A7623='2.1.trackMPD'!A:A)*
             (C7623='2.1.trackMPD'!D:D)*
             (D7623/10^6='2.1.trackMPD'!H:H)*
             (E7623='2.1.trackMPD'!F:F),
0))</f>
        <v>8.5033859069250117E-4</v>
      </c>
    </row>
    <row r="7624" spans="1:9" x14ac:dyDescent="0.2">
      <c r="A7624" s="160" t="s">
        <v>31</v>
      </c>
      <c r="B7624" s="160" t="s">
        <v>166</v>
      </c>
      <c r="C7624" s="160">
        <f>_xlfn.XLOOKUP(B7624,'2.1.trackMPD'!$R$7:$R$29,'2.1.trackMPD'!$T$7:$T$29)</f>
        <v>5</v>
      </c>
      <c r="D7624" s="160">
        <v>100</v>
      </c>
      <c r="E7624" s="160" t="s">
        <v>6394</v>
      </c>
      <c r="F7624" s="160" t="s">
        <v>110</v>
      </c>
      <c r="G7624" s="160" t="s">
        <v>124</v>
      </c>
      <c r="H7624" s="160" t="s">
        <v>6393</v>
      </c>
      <c r="I7624" s="160" cm="1">
        <f t="array" ref="I7624">INDEX('2.1.trackMPD'!K:K/(24*60*60),
       MATCH(1,
             (A7624='2.1.trackMPD'!A:A)*
             (C7624='2.1.trackMPD'!D:D)*
             (D7624/10^6='2.1.trackMPD'!H:H)*
             (E7624='2.1.trackMPD'!F:F),
0))</f>
        <v>0</v>
      </c>
    </row>
    <row r="7625" spans="1:9" x14ac:dyDescent="0.2">
      <c r="A7625" s="160" t="s">
        <v>31</v>
      </c>
      <c r="B7625" s="160" t="s">
        <v>166</v>
      </c>
      <c r="C7625" s="160">
        <f>_xlfn.XLOOKUP(B7625,'2.1.trackMPD'!$R$7:$R$29,'2.1.trackMPD'!$T$7:$T$29)</f>
        <v>5</v>
      </c>
      <c r="D7625" s="160">
        <v>100</v>
      </c>
      <c r="E7625" s="160" t="s">
        <v>6394</v>
      </c>
      <c r="F7625" s="160" t="s">
        <v>110</v>
      </c>
      <c r="G7625" s="160" t="s">
        <v>140</v>
      </c>
      <c r="H7625" s="160" t="s">
        <v>6393</v>
      </c>
      <c r="I7625" s="160" cm="1">
        <f t="array" ref="I7625">INDEX('2.1.trackMPD'!L:L/(24*60*60),
       MATCH(1,
             (A7625='2.1.trackMPD'!A:A)*
             (C7625='2.1.trackMPD'!D:D)*
             (D7625/10^6='2.1.trackMPD'!H:H)*
             (E7625='2.1.trackMPD'!F:F),
0))</f>
        <v>0</v>
      </c>
    </row>
    <row r="7626" spans="1:9" x14ac:dyDescent="0.2">
      <c r="A7626" s="160" t="s">
        <v>31</v>
      </c>
      <c r="B7626" s="160" t="s">
        <v>166</v>
      </c>
      <c r="C7626" s="160">
        <f>_xlfn.XLOOKUP(B7626,'2.1.trackMPD'!$R$7:$R$29,'2.1.trackMPD'!$T$7:$T$29)</f>
        <v>5</v>
      </c>
      <c r="D7626" s="160">
        <v>1000</v>
      </c>
      <c r="E7626" s="160" t="s">
        <v>6394</v>
      </c>
      <c r="F7626" s="160" t="s">
        <v>110</v>
      </c>
      <c r="G7626" s="160" t="s">
        <v>124</v>
      </c>
      <c r="H7626" s="160" t="s">
        <v>6392</v>
      </c>
      <c r="I7626" s="160" cm="1">
        <f t="array" ref="I7626">INDEX('2.1.trackMPD'!I:I/(24*60*60),
       MATCH(1,
             (A7626='2.1.trackMPD'!A:A)*
             (C7626='2.1.trackMPD'!D:D)*
             (D7626/10^6='2.1.trackMPD'!H:H)*
             (E7626='2.1.trackMPD'!F:F),
0))</f>
        <v>1.6919943507182178E-2</v>
      </c>
    </row>
    <row r="7627" spans="1:9" x14ac:dyDescent="0.2">
      <c r="A7627" s="160" t="s">
        <v>31</v>
      </c>
      <c r="B7627" s="160" t="s">
        <v>166</v>
      </c>
      <c r="C7627" s="160">
        <f>_xlfn.XLOOKUP(B7627,'2.1.trackMPD'!$R$7:$R$29,'2.1.trackMPD'!$T$7:$T$29)</f>
        <v>5</v>
      </c>
      <c r="D7627" s="160">
        <v>1000</v>
      </c>
      <c r="E7627" s="160" t="s">
        <v>6394</v>
      </c>
      <c r="F7627" s="160" t="s">
        <v>110</v>
      </c>
      <c r="G7627" s="160" t="s">
        <v>140</v>
      </c>
      <c r="H7627" s="160" t="s">
        <v>6392</v>
      </c>
      <c r="I7627" s="160" cm="1">
        <f t="array" ref="I7627">INDEX('2.1.trackMPD'!J:J/(24*60*60),
       MATCH(1,
             (A7627='2.1.trackMPD'!A:A)*
             (C7627='2.1.trackMPD'!D:D)*
             (D7627/10^6='2.1.trackMPD'!H:H)*
             (E7627='2.1.trackMPD'!F:F),
0))</f>
        <v>1.4316874942640742E-2</v>
      </c>
    </row>
    <row r="7628" spans="1:9" x14ac:dyDescent="0.2">
      <c r="A7628" s="160" t="s">
        <v>31</v>
      </c>
      <c r="B7628" s="160" t="s">
        <v>166</v>
      </c>
      <c r="C7628" s="160">
        <f>_xlfn.XLOOKUP(B7628,'2.1.trackMPD'!$R$7:$R$29,'2.1.trackMPD'!$T$7:$T$29)</f>
        <v>5</v>
      </c>
      <c r="D7628" s="160">
        <v>1000</v>
      </c>
      <c r="E7628" s="160" t="s">
        <v>6394</v>
      </c>
      <c r="F7628" s="160" t="s">
        <v>110</v>
      </c>
      <c r="G7628" s="160" t="s">
        <v>124</v>
      </c>
      <c r="H7628" s="160" t="s">
        <v>6393</v>
      </c>
      <c r="I7628" s="160" cm="1">
        <f t="array" ref="I7628">INDEX('2.1.trackMPD'!K:K/(24*60*60),
       MATCH(1,
             (A7628='2.1.trackMPD'!A:A)*
             (C7628='2.1.trackMPD'!D:D)*
             (D7628/10^6='2.1.trackMPD'!H:H)*
             (E7628='2.1.trackMPD'!F:F),
0))</f>
        <v>0</v>
      </c>
    </row>
    <row r="7629" spans="1:9" x14ac:dyDescent="0.2">
      <c r="A7629" s="160" t="s">
        <v>31</v>
      </c>
      <c r="B7629" s="160" t="s">
        <v>166</v>
      </c>
      <c r="C7629" s="160">
        <f>_xlfn.XLOOKUP(B7629,'2.1.trackMPD'!$R$7:$R$29,'2.1.trackMPD'!$T$7:$T$29)</f>
        <v>5</v>
      </c>
      <c r="D7629" s="160">
        <v>1000</v>
      </c>
      <c r="E7629" s="160" t="s">
        <v>6394</v>
      </c>
      <c r="F7629" s="160" t="s">
        <v>110</v>
      </c>
      <c r="G7629" s="160" t="s">
        <v>140</v>
      </c>
      <c r="H7629" s="160" t="s">
        <v>6393</v>
      </c>
      <c r="I7629" s="160" cm="1">
        <f t="array" ref="I7629">INDEX('2.1.trackMPD'!L:L/(24*60*60),
       MATCH(1,
             (A7629='2.1.trackMPD'!A:A)*
             (C7629='2.1.trackMPD'!D:D)*
             (D7629/10^6='2.1.trackMPD'!H:H)*
             (E7629='2.1.trackMPD'!F:F),
0))</f>
        <v>0</v>
      </c>
    </row>
    <row r="7630" spans="1:9" x14ac:dyDescent="0.2">
      <c r="A7630" s="160" t="s">
        <v>31</v>
      </c>
      <c r="B7630" s="160" t="s">
        <v>166</v>
      </c>
      <c r="C7630" s="160">
        <f>_xlfn.XLOOKUP(B7630,'2.1.trackMPD'!$R$7:$R$29,'2.1.trackMPD'!$T$7:$T$29)</f>
        <v>5</v>
      </c>
      <c r="D7630" s="160">
        <v>5000</v>
      </c>
      <c r="E7630" s="160" t="s">
        <v>6394</v>
      </c>
      <c r="F7630" s="160" t="s">
        <v>110</v>
      </c>
      <c r="G7630" s="160" t="s">
        <v>124</v>
      </c>
      <c r="H7630" s="160" t="s">
        <v>6392</v>
      </c>
      <c r="I7630" s="160" cm="1">
        <f t="array" ref="I7630">INDEX('2.1.trackMPD'!I:I/(24*60*60),
       MATCH(1,
             (A7630='2.1.trackMPD'!A:A)*
             (C7630='2.1.trackMPD'!D:D)*
             (D7630/10^6='2.1.trackMPD'!H:H)*
             (E7630='2.1.trackMPD'!F:F),
0))</f>
        <v>5.5482783825797917E-2</v>
      </c>
    </row>
    <row r="7631" spans="1:9" x14ac:dyDescent="0.2">
      <c r="A7631" s="160" t="s">
        <v>31</v>
      </c>
      <c r="B7631" s="160" t="s">
        <v>166</v>
      </c>
      <c r="C7631" s="160">
        <f>_xlfn.XLOOKUP(B7631,'2.1.trackMPD'!$R$7:$R$29,'2.1.trackMPD'!$T$7:$T$29)</f>
        <v>5</v>
      </c>
      <c r="D7631" s="160">
        <v>5000</v>
      </c>
      <c r="E7631" s="160" t="s">
        <v>6394</v>
      </c>
      <c r="F7631" s="160" t="s">
        <v>110</v>
      </c>
      <c r="G7631" s="160" t="s">
        <v>140</v>
      </c>
      <c r="H7631" s="160" t="s">
        <v>6392</v>
      </c>
      <c r="I7631" s="160" cm="1">
        <f t="array" ref="I7631">INDEX('2.1.trackMPD'!J:J/(24*60*60),
       MATCH(1,
             (A7631='2.1.trackMPD'!A:A)*
             (C7631='2.1.trackMPD'!D:D)*
             (D7631/10^6='2.1.trackMPD'!H:H)*
             (E7631='2.1.trackMPD'!F:F),
0))</f>
        <v>4.6946959311149533E-2</v>
      </c>
    </row>
    <row r="7632" spans="1:9" x14ac:dyDescent="0.2">
      <c r="A7632" s="160" t="s">
        <v>31</v>
      </c>
      <c r="B7632" s="160" t="s">
        <v>166</v>
      </c>
      <c r="C7632" s="160">
        <f>_xlfn.XLOOKUP(B7632,'2.1.trackMPD'!$R$7:$R$29,'2.1.trackMPD'!$T$7:$T$29)</f>
        <v>5</v>
      </c>
      <c r="D7632" s="160">
        <v>5000</v>
      </c>
      <c r="E7632" s="160" t="s">
        <v>6394</v>
      </c>
      <c r="F7632" s="160" t="s">
        <v>110</v>
      </c>
      <c r="G7632" s="160" t="s">
        <v>124</v>
      </c>
      <c r="H7632" s="160" t="s">
        <v>6393</v>
      </c>
      <c r="I7632" s="160" cm="1">
        <f t="array" ref="I7632">INDEX('2.1.trackMPD'!K:K/(24*60*60),
       MATCH(1,
             (A7632='2.1.trackMPD'!A:A)*
             (C7632='2.1.trackMPD'!D:D)*
             (D7632/10^6='2.1.trackMPD'!H:H)*
             (E7632='2.1.trackMPD'!F:F),
0))</f>
        <v>0</v>
      </c>
    </row>
    <row r="7633" spans="1:9" x14ac:dyDescent="0.2">
      <c r="A7633" s="160" t="s">
        <v>31</v>
      </c>
      <c r="B7633" s="160" t="s">
        <v>166</v>
      </c>
      <c r="C7633" s="160">
        <f>_xlfn.XLOOKUP(B7633,'2.1.trackMPD'!$R$7:$R$29,'2.1.trackMPD'!$T$7:$T$29)</f>
        <v>5</v>
      </c>
      <c r="D7633" s="160">
        <v>5000</v>
      </c>
      <c r="E7633" s="160" t="s">
        <v>6394</v>
      </c>
      <c r="F7633" s="160" t="s">
        <v>110</v>
      </c>
      <c r="G7633" s="160" t="s">
        <v>140</v>
      </c>
      <c r="H7633" s="160" t="s">
        <v>6393</v>
      </c>
      <c r="I7633" s="160" cm="1">
        <f t="array" ref="I7633">INDEX('2.1.trackMPD'!L:L/(24*60*60),
       MATCH(1,
             (A7633='2.1.trackMPD'!A:A)*
             (C7633='2.1.trackMPD'!D:D)*
             (D7633/10^6='2.1.trackMPD'!H:H)*
             (E7633='2.1.trackMPD'!F:F),
0))</f>
        <v>0</v>
      </c>
    </row>
    <row r="7634" spans="1:9" x14ac:dyDescent="0.2">
      <c r="A7634" s="160" t="s">
        <v>31</v>
      </c>
      <c r="B7634" s="160" t="s">
        <v>166</v>
      </c>
      <c r="C7634" s="160">
        <f>_xlfn.XLOOKUP(B7634,'2.1.trackMPD'!$R$7:$R$29,'2.1.trackMPD'!$T$7:$T$29)</f>
        <v>5</v>
      </c>
      <c r="D7634" s="160">
        <v>1</v>
      </c>
      <c r="E7634" s="160" t="s">
        <v>6395</v>
      </c>
      <c r="F7634" s="160" t="s">
        <v>110</v>
      </c>
      <c r="G7634" s="160" t="s">
        <v>124</v>
      </c>
      <c r="H7634" s="160" t="s">
        <v>6392</v>
      </c>
      <c r="I7634" s="160" t="e" cm="1">
        <f t="array" ref="I7634">INDEX('2.1.trackMPD'!I:I/(24*60*60),
       MATCH(1,
             (A7634='2.1.trackMPD'!A:A)*
             (C7634='2.1.trackMPD'!D:D)*
             (D7634/10^6='2.1.trackMPD'!H:H)*
             (E7634='2.1.trackMPD'!F:F),
0))</f>
        <v>#N/A</v>
      </c>
    </row>
    <row r="7635" spans="1:9" x14ac:dyDescent="0.2">
      <c r="A7635" s="160" t="s">
        <v>31</v>
      </c>
      <c r="B7635" s="160" t="s">
        <v>166</v>
      </c>
      <c r="C7635" s="160">
        <f>_xlfn.XLOOKUP(B7635,'2.1.trackMPD'!$R$7:$R$29,'2.1.trackMPD'!$T$7:$T$29)</f>
        <v>5</v>
      </c>
      <c r="D7635" s="160">
        <v>1</v>
      </c>
      <c r="E7635" s="160" t="s">
        <v>6395</v>
      </c>
      <c r="F7635" s="160" t="s">
        <v>110</v>
      </c>
      <c r="G7635" s="160" t="s">
        <v>140</v>
      </c>
      <c r="H7635" s="160" t="s">
        <v>6392</v>
      </c>
      <c r="I7635" s="160" t="e" cm="1">
        <f t="array" ref="I7635">INDEX('2.1.trackMPD'!J:J/(24*60*60),
       MATCH(1,
             (A7635='2.1.trackMPD'!A:A)*
             (C7635='2.1.trackMPD'!D:D)*
             (D7635/10^6='2.1.trackMPD'!H:H)*
             (E7635='2.1.trackMPD'!F:F),
0))</f>
        <v>#N/A</v>
      </c>
    </row>
    <row r="7636" spans="1:9" x14ac:dyDescent="0.2">
      <c r="A7636" s="160" t="s">
        <v>31</v>
      </c>
      <c r="B7636" s="160" t="s">
        <v>166</v>
      </c>
      <c r="C7636" s="160">
        <f>_xlfn.XLOOKUP(B7636,'2.1.trackMPD'!$R$7:$R$29,'2.1.trackMPD'!$T$7:$T$29)</f>
        <v>5</v>
      </c>
      <c r="D7636" s="160">
        <v>1</v>
      </c>
      <c r="E7636" s="160" t="s">
        <v>6395</v>
      </c>
      <c r="F7636" s="160" t="s">
        <v>110</v>
      </c>
      <c r="G7636" s="160" t="s">
        <v>124</v>
      </c>
      <c r="H7636" s="160" t="s">
        <v>6393</v>
      </c>
      <c r="I7636" s="160" t="e" cm="1">
        <f t="array" ref="I7636">INDEX('2.1.trackMPD'!K:K/(24*60*60),
       MATCH(1,
             (A7636='2.1.trackMPD'!A:A)*
             (C7636='2.1.trackMPD'!D:D)*
             (D7636/10^6='2.1.trackMPD'!H:H)*
             (E7636='2.1.trackMPD'!F:F),
0))</f>
        <v>#N/A</v>
      </c>
    </row>
    <row r="7637" spans="1:9" x14ac:dyDescent="0.2">
      <c r="A7637" s="160" t="s">
        <v>31</v>
      </c>
      <c r="B7637" s="160" t="s">
        <v>166</v>
      </c>
      <c r="C7637" s="160">
        <f>_xlfn.XLOOKUP(B7637,'2.1.trackMPD'!$R$7:$R$29,'2.1.trackMPD'!$T$7:$T$29)</f>
        <v>5</v>
      </c>
      <c r="D7637" s="160">
        <v>1</v>
      </c>
      <c r="E7637" s="160" t="s">
        <v>6395</v>
      </c>
      <c r="F7637" s="160" t="s">
        <v>110</v>
      </c>
      <c r="G7637" s="160" t="s">
        <v>140</v>
      </c>
      <c r="H7637" s="160" t="s">
        <v>6393</v>
      </c>
      <c r="I7637" s="160" t="e" cm="1">
        <f t="array" ref="I7637">INDEX('2.1.trackMPD'!L:L/(24*60*60),
       MATCH(1,
             (A7637='2.1.trackMPD'!A:A)*
             (C7637='2.1.trackMPD'!D:D)*
             (D7637/10^6='2.1.trackMPD'!H:H)*
             (E7637='2.1.trackMPD'!F:F),
0))</f>
        <v>#N/A</v>
      </c>
    </row>
    <row r="7638" spans="1:9" x14ac:dyDescent="0.2">
      <c r="A7638" s="160" t="s">
        <v>31</v>
      </c>
      <c r="B7638" s="160" t="s">
        <v>166</v>
      </c>
      <c r="C7638" s="160">
        <f>_xlfn.XLOOKUP(B7638,'2.1.trackMPD'!$R$7:$R$29,'2.1.trackMPD'!$T$7:$T$29)</f>
        <v>5</v>
      </c>
      <c r="D7638" s="160">
        <v>10</v>
      </c>
      <c r="E7638" s="160" t="s">
        <v>6395</v>
      </c>
      <c r="F7638" s="160" t="s">
        <v>110</v>
      </c>
      <c r="G7638" s="160" t="s">
        <v>124</v>
      </c>
      <c r="H7638" s="160" t="s">
        <v>6392</v>
      </c>
      <c r="I7638" s="160" t="e" cm="1">
        <f t="array" ref="I7638">INDEX('2.1.trackMPD'!I:I/(24*60*60),
       MATCH(1,
             (A7638='2.1.trackMPD'!A:A)*
             (C7638='2.1.trackMPD'!D:D)*
             (D7638/10^6='2.1.trackMPD'!H:H)*
             (E7638='2.1.trackMPD'!F:F),
0))</f>
        <v>#N/A</v>
      </c>
    </row>
    <row r="7639" spans="1:9" x14ac:dyDescent="0.2">
      <c r="A7639" s="160" t="s">
        <v>31</v>
      </c>
      <c r="B7639" s="160" t="s">
        <v>166</v>
      </c>
      <c r="C7639" s="160">
        <f>_xlfn.XLOOKUP(B7639,'2.1.trackMPD'!$R$7:$R$29,'2.1.trackMPD'!$T$7:$T$29)</f>
        <v>5</v>
      </c>
      <c r="D7639" s="160">
        <v>10</v>
      </c>
      <c r="E7639" s="160" t="s">
        <v>6395</v>
      </c>
      <c r="F7639" s="160" t="s">
        <v>110</v>
      </c>
      <c r="G7639" s="160" t="s">
        <v>140</v>
      </c>
      <c r="H7639" s="160" t="s">
        <v>6392</v>
      </c>
      <c r="I7639" s="160" t="e" cm="1">
        <f t="array" ref="I7639">INDEX('2.1.trackMPD'!J:J/(24*60*60),
       MATCH(1,
             (A7639='2.1.trackMPD'!A:A)*
             (C7639='2.1.trackMPD'!D:D)*
             (D7639/10^6='2.1.trackMPD'!H:H)*
             (E7639='2.1.trackMPD'!F:F),
0))</f>
        <v>#N/A</v>
      </c>
    </row>
    <row r="7640" spans="1:9" x14ac:dyDescent="0.2">
      <c r="A7640" s="160" t="s">
        <v>31</v>
      </c>
      <c r="B7640" s="160" t="s">
        <v>166</v>
      </c>
      <c r="C7640" s="160">
        <f>_xlfn.XLOOKUP(B7640,'2.1.trackMPD'!$R$7:$R$29,'2.1.trackMPD'!$T$7:$T$29)</f>
        <v>5</v>
      </c>
      <c r="D7640" s="160">
        <v>10</v>
      </c>
      <c r="E7640" s="160" t="s">
        <v>6395</v>
      </c>
      <c r="F7640" s="160" t="s">
        <v>110</v>
      </c>
      <c r="G7640" s="160" t="s">
        <v>124</v>
      </c>
      <c r="H7640" s="160" t="s">
        <v>6393</v>
      </c>
      <c r="I7640" s="160" t="e" cm="1">
        <f t="array" ref="I7640">INDEX('2.1.trackMPD'!K:K/(24*60*60),
       MATCH(1,
             (A7640='2.1.trackMPD'!A:A)*
             (C7640='2.1.trackMPD'!D:D)*
             (D7640/10^6='2.1.trackMPD'!H:H)*
             (E7640='2.1.trackMPD'!F:F),
0))</f>
        <v>#N/A</v>
      </c>
    </row>
    <row r="7641" spans="1:9" x14ac:dyDescent="0.2">
      <c r="A7641" s="160" t="s">
        <v>31</v>
      </c>
      <c r="B7641" s="160" t="s">
        <v>166</v>
      </c>
      <c r="C7641" s="160">
        <f>_xlfn.XLOOKUP(B7641,'2.1.trackMPD'!$R$7:$R$29,'2.1.trackMPD'!$T$7:$T$29)</f>
        <v>5</v>
      </c>
      <c r="D7641" s="160">
        <v>10</v>
      </c>
      <c r="E7641" s="160" t="s">
        <v>6395</v>
      </c>
      <c r="F7641" s="160" t="s">
        <v>110</v>
      </c>
      <c r="G7641" s="160" t="s">
        <v>140</v>
      </c>
      <c r="H7641" s="160" t="s">
        <v>6393</v>
      </c>
      <c r="I7641" s="160" t="e" cm="1">
        <f t="array" ref="I7641">INDEX('2.1.trackMPD'!L:L/(24*60*60),
       MATCH(1,
             (A7641='2.1.trackMPD'!A:A)*
             (C7641='2.1.trackMPD'!D:D)*
             (D7641/10^6='2.1.trackMPD'!H:H)*
             (E7641='2.1.trackMPD'!F:F),
0))</f>
        <v>#N/A</v>
      </c>
    </row>
    <row r="7642" spans="1:9" x14ac:dyDescent="0.2">
      <c r="A7642" s="160" t="s">
        <v>31</v>
      </c>
      <c r="B7642" s="160" t="s">
        <v>166</v>
      </c>
      <c r="C7642" s="160">
        <f>_xlfn.XLOOKUP(B7642,'2.1.trackMPD'!$R$7:$R$29,'2.1.trackMPD'!$T$7:$T$29)</f>
        <v>5</v>
      </c>
      <c r="D7642" s="160">
        <v>100</v>
      </c>
      <c r="E7642" s="160" t="s">
        <v>6395</v>
      </c>
      <c r="F7642" s="160" t="s">
        <v>110</v>
      </c>
      <c r="G7642" s="160" t="s">
        <v>124</v>
      </c>
      <c r="H7642" s="160" t="s">
        <v>6392</v>
      </c>
      <c r="I7642" s="160" t="e" cm="1">
        <f t="array" ref="I7642">INDEX('2.1.trackMPD'!I:I/(24*60*60),
       MATCH(1,
             (A7642='2.1.trackMPD'!A:A)*
             (C7642='2.1.trackMPD'!D:D)*
             (D7642/10^6='2.1.trackMPD'!H:H)*
             (E7642='2.1.trackMPD'!F:F),
0))</f>
        <v>#N/A</v>
      </c>
    </row>
    <row r="7643" spans="1:9" x14ac:dyDescent="0.2">
      <c r="A7643" s="160" t="s">
        <v>31</v>
      </c>
      <c r="B7643" s="160" t="s">
        <v>166</v>
      </c>
      <c r="C7643" s="160">
        <f>_xlfn.XLOOKUP(B7643,'2.1.trackMPD'!$R$7:$R$29,'2.1.trackMPD'!$T$7:$T$29)</f>
        <v>5</v>
      </c>
      <c r="D7643" s="160">
        <v>100</v>
      </c>
      <c r="E7643" s="160" t="s">
        <v>6395</v>
      </c>
      <c r="F7643" s="160" t="s">
        <v>110</v>
      </c>
      <c r="G7643" s="160" t="s">
        <v>140</v>
      </c>
      <c r="H7643" s="160" t="s">
        <v>6392</v>
      </c>
      <c r="I7643" s="160" t="e" cm="1">
        <f t="array" ref="I7643">INDEX('2.1.trackMPD'!J:J/(24*60*60),
       MATCH(1,
             (A7643='2.1.trackMPD'!A:A)*
             (C7643='2.1.trackMPD'!D:D)*
             (D7643/10^6='2.1.trackMPD'!H:H)*
             (E7643='2.1.trackMPD'!F:F),
0))</f>
        <v>#N/A</v>
      </c>
    </row>
    <row r="7644" spans="1:9" x14ac:dyDescent="0.2">
      <c r="A7644" s="160" t="s">
        <v>31</v>
      </c>
      <c r="B7644" s="160" t="s">
        <v>166</v>
      </c>
      <c r="C7644" s="160">
        <f>_xlfn.XLOOKUP(B7644,'2.1.trackMPD'!$R$7:$R$29,'2.1.trackMPD'!$T$7:$T$29)</f>
        <v>5</v>
      </c>
      <c r="D7644" s="160">
        <v>100</v>
      </c>
      <c r="E7644" s="160" t="s">
        <v>6395</v>
      </c>
      <c r="F7644" s="160" t="s">
        <v>110</v>
      </c>
      <c r="G7644" s="160" t="s">
        <v>124</v>
      </c>
      <c r="H7644" s="160" t="s">
        <v>6393</v>
      </c>
      <c r="I7644" s="160" t="e" cm="1">
        <f t="array" ref="I7644">INDEX('2.1.trackMPD'!K:K/(24*60*60),
       MATCH(1,
             (A7644='2.1.trackMPD'!A:A)*
             (C7644='2.1.trackMPD'!D:D)*
             (D7644/10^6='2.1.trackMPD'!H:H)*
             (E7644='2.1.trackMPD'!F:F),
0))</f>
        <v>#N/A</v>
      </c>
    </row>
    <row r="7645" spans="1:9" x14ac:dyDescent="0.2">
      <c r="A7645" s="160" t="s">
        <v>31</v>
      </c>
      <c r="B7645" s="160" t="s">
        <v>166</v>
      </c>
      <c r="C7645" s="160">
        <f>_xlfn.XLOOKUP(B7645,'2.1.trackMPD'!$R$7:$R$29,'2.1.trackMPD'!$T$7:$T$29)</f>
        <v>5</v>
      </c>
      <c r="D7645" s="160">
        <v>100</v>
      </c>
      <c r="E7645" s="160" t="s">
        <v>6395</v>
      </c>
      <c r="F7645" s="160" t="s">
        <v>110</v>
      </c>
      <c r="G7645" s="160" t="s">
        <v>140</v>
      </c>
      <c r="H7645" s="160" t="s">
        <v>6393</v>
      </c>
      <c r="I7645" s="160" t="e" cm="1">
        <f t="array" ref="I7645">INDEX('2.1.trackMPD'!L:L/(24*60*60),
       MATCH(1,
             (A7645='2.1.trackMPD'!A:A)*
             (C7645='2.1.trackMPD'!D:D)*
             (D7645/10^6='2.1.trackMPD'!H:H)*
             (E7645='2.1.trackMPD'!F:F),
0))</f>
        <v>#N/A</v>
      </c>
    </row>
    <row r="7646" spans="1:9" x14ac:dyDescent="0.2">
      <c r="A7646" s="160" t="s">
        <v>31</v>
      </c>
      <c r="B7646" s="160" t="s">
        <v>10</v>
      </c>
      <c r="C7646" s="160">
        <f>_xlfn.XLOOKUP(B7646,'2.1.trackMPD'!$R$7:$R$29,'2.1.trackMPD'!$T$7:$T$29)</f>
        <v>5</v>
      </c>
      <c r="D7646" s="160">
        <v>1</v>
      </c>
      <c r="E7646" s="160" t="s">
        <v>6390</v>
      </c>
      <c r="F7646" s="160" t="s">
        <v>110</v>
      </c>
      <c r="G7646" s="160" t="s">
        <v>124</v>
      </c>
      <c r="H7646" s="160" t="s">
        <v>6392</v>
      </c>
      <c r="I7646" s="160" cm="1">
        <f t="array" ref="I7646">INDEX('2.1.trackMPD'!I:I/(24*60*60),
       MATCH(1,
             (A7646='2.1.trackMPD'!A:A)*
             (C7646='2.1.trackMPD'!D:D)*
             (D7646/10^6='2.1.trackMPD'!H:H)*
             (E7646='2.1.trackMPD'!F:F),
0))</f>
        <v>7.7389154608263076E-7</v>
      </c>
    </row>
    <row r="7647" spans="1:9" x14ac:dyDescent="0.2">
      <c r="A7647" s="160" t="s">
        <v>31</v>
      </c>
      <c r="B7647" s="160" t="s">
        <v>10</v>
      </c>
      <c r="C7647" s="160">
        <f>_xlfn.XLOOKUP(B7647,'2.1.trackMPD'!$R$7:$R$29,'2.1.trackMPD'!$T$7:$T$29)</f>
        <v>5</v>
      </c>
      <c r="D7647" s="160">
        <v>1</v>
      </c>
      <c r="E7647" s="160" t="s">
        <v>6390</v>
      </c>
      <c r="F7647" s="160" t="s">
        <v>110</v>
      </c>
      <c r="G7647" s="160" t="s">
        <v>140</v>
      </c>
      <c r="H7647" s="160" t="s">
        <v>6392</v>
      </c>
      <c r="I7647" s="160" cm="1">
        <f t="array" ref="I7647">INDEX('2.1.trackMPD'!J:J/(24*60*60),
       MATCH(1,
             (A7647='2.1.trackMPD'!A:A)*
             (C7647='2.1.trackMPD'!D:D)*
             (D7647/10^6='2.1.trackMPD'!H:H)*
             (E7647='2.1.trackMPD'!F:F),
0))</f>
        <v>1.0581595053522293E-5</v>
      </c>
    </row>
    <row r="7648" spans="1:9" x14ac:dyDescent="0.2">
      <c r="A7648" s="160" t="s">
        <v>31</v>
      </c>
      <c r="B7648" s="160" t="s">
        <v>10</v>
      </c>
      <c r="C7648" s="160">
        <f>_xlfn.XLOOKUP(B7648,'2.1.trackMPD'!$R$7:$R$29,'2.1.trackMPD'!$T$7:$T$29)</f>
        <v>5</v>
      </c>
      <c r="D7648" s="160">
        <v>1</v>
      </c>
      <c r="E7648" s="160" t="s">
        <v>6390</v>
      </c>
      <c r="F7648" s="160" t="s">
        <v>110</v>
      </c>
      <c r="G7648" s="160" t="s">
        <v>124</v>
      </c>
      <c r="H7648" s="160" t="s">
        <v>6393</v>
      </c>
      <c r="I7648" s="160" cm="1">
        <f t="array" ref="I7648">INDEX('2.1.trackMPD'!K:K/(24*60*60),
       MATCH(1,
             (A7648='2.1.trackMPD'!A:A)*
             (C7648='2.1.trackMPD'!D:D)*
             (D7648/10^6='2.1.trackMPD'!H:H)*
             (E7648='2.1.trackMPD'!F:F),
0))</f>
        <v>0</v>
      </c>
    </row>
    <row r="7649" spans="1:9" x14ac:dyDescent="0.2">
      <c r="A7649" s="160" t="s">
        <v>31</v>
      </c>
      <c r="B7649" s="160" t="s">
        <v>10</v>
      </c>
      <c r="C7649" s="160">
        <f>_xlfn.XLOOKUP(B7649,'2.1.trackMPD'!$R$7:$R$29,'2.1.trackMPD'!$T$7:$T$29)</f>
        <v>5</v>
      </c>
      <c r="D7649" s="160">
        <v>1</v>
      </c>
      <c r="E7649" s="160" t="s">
        <v>6390</v>
      </c>
      <c r="F7649" s="160" t="s">
        <v>110</v>
      </c>
      <c r="G7649" s="160" t="s">
        <v>140</v>
      </c>
      <c r="H7649" s="160" t="s">
        <v>6393</v>
      </c>
      <c r="I7649" s="160" cm="1">
        <f t="array" ref="I7649">INDEX('2.1.trackMPD'!L:L/(24*60*60),
       MATCH(1,
             (A7649='2.1.trackMPD'!A:A)*
             (C7649='2.1.trackMPD'!D:D)*
             (D7649/10^6='2.1.trackMPD'!H:H)*
             (E7649='2.1.trackMPD'!F:F),
0))</f>
        <v>0</v>
      </c>
    </row>
    <row r="7650" spans="1:9" x14ac:dyDescent="0.2">
      <c r="A7650" s="160" t="s">
        <v>31</v>
      </c>
      <c r="B7650" s="160" t="s">
        <v>10</v>
      </c>
      <c r="C7650" s="160">
        <f>_xlfn.XLOOKUP(B7650,'2.1.trackMPD'!$R$7:$R$29,'2.1.trackMPD'!$T$7:$T$29)</f>
        <v>5</v>
      </c>
      <c r="D7650" s="160">
        <v>10</v>
      </c>
      <c r="E7650" s="160" t="s">
        <v>6390</v>
      </c>
      <c r="F7650" s="160" t="s">
        <v>110</v>
      </c>
      <c r="G7650" s="160" t="s">
        <v>124</v>
      </c>
      <c r="H7650" s="160" t="s">
        <v>6392</v>
      </c>
      <c r="I7650" s="160" cm="1">
        <f t="array" ref="I7650">INDEX('2.1.trackMPD'!I:I/(24*60*60),
       MATCH(1,
             (A7650='2.1.trackMPD'!A:A)*
             (C7650='2.1.trackMPD'!D:D)*
             (D7650/10^6='2.1.trackMPD'!H:H)*
             (E7650='2.1.trackMPD'!F:F),
0))</f>
        <v>5.9604189942546874E-6</v>
      </c>
    </row>
    <row r="7651" spans="1:9" x14ac:dyDescent="0.2">
      <c r="A7651" s="160" t="s">
        <v>31</v>
      </c>
      <c r="B7651" s="160" t="s">
        <v>10</v>
      </c>
      <c r="C7651" s="160">
        <f>_xlfn.XLOOKUP(B7651,'2.1.trackMPD'!$R$7:$R$29,'2.1.trackMPD'!$T$7:$T$29)</f>
        <v>5</v>
      </c>
      <c r="D7651" s="160">
        <v>10</v>
      </c>
      <c r="E7651" s="160" t="s">
        <v>6390</v>
      </c>
      <c r="F7651" s="160" t="s">
        <v>110</v>
      </c>
      <c r="G7651" s="160" t="s">
        <v>140</v>
      </c>
      <c r="H7651" s="160" t="s">
        <v>6392</v>
      </c>
      <c r="I7651" s="160" cm="1">
        <f t="array" ref="I7651">INDEX('2.1.trackMPD'!J:J/(24*60*60),
       MATCH(1,
             (A7651='2.1.trackMPD'!A:A)*
             (C7651='2.1.trackMPD'!D:D)*
             (D7651/10^6='2.1.trackMPD'!H:H)*
             (E7651='2.1.trackMPD'!F:F),
0))</f>
        <v>1.7753594109963541E-5</v>
      </c>
    </row>
    <row r="7652" spans="1:9" x14ac:dyDescent="0.2">
      <c r="A7652" s="160" t="s">
        <v>31</v>
      </c>
      <c r="B7652" s="160" t="s">
        <v>10</v>
      </c>
      <c r="C7652" s="160">
        <f>_xlfn.XLOOKUP(B7652,'2.1.trackMPD'!$R$7:$R$29,'2.1.trackMPD'!$T$7:$T$29)</f>
        <v>5</v>
      </c>
      <c r="D7652" s="160">
        <v>10</v>
      </c>
      <c r="E7652" s="160" t="s">
        <v>6390</v>
      </c>
      <c r="F7652" s="160" t="s">
        <v>110</v>
      </c>
      <c r="G7652" s="160" t="s">
        <v>124</v>
      </c>
      <c r="H7652" s="160" t="s">
        <v>6393</v>
      </c>
      <c r="I7652" s="160" cm="1">
        <f t="array" ref="I7652">INDEX('2.1.trackMPD'!K:K/(24*60*60),
       MATCH(1,
             (A7652='2.1.trackMPD'!A:A)*
             (C7652='2.1.trackMPD'!D:D)*
             (D7652/10^6='2.1.trackMPD'!H:H)*
             (E7652='2.1.trackMPD'!F:F),
0))</f>
        <v>0</v>
      </c>
    </row>
    <row r="7653" spans="1:9" x14ac:dyDescent="0.2">
      <c r="A7653" s="160" t="s">
        <v>31</v>
      </c>
      <c r="B7653" s="160" t="s">
        <v>10</v>
      </c>
      <c r="C7653" s="160">
        <f>_xlfn.XLOOKUP(B7653,'2.1.trackMPD'!$R$7:$R$29,'2.1.trackMPD'!$T$7:$T$29)</f>
        <v>5</v>
      </c>
      <c r="D7653" s="160">
        <v>10</v>
      </c>
      <c r="E7653" s="160" t="s">
        <v>6390</v>
      </c>
      <c r="F7653" s="160" t="s">
        <v>110</v>
      </c>
      <c r="G7653" s="160" t="s">
        <v>140</v>
      </c>
      <c r="H7653" s="160" t="s">
        <v>6393</v>
      </c>
      <c r="I7653" s="160" cm="1">
        <f t="array" ref="I7653">INDEX('2.1.trackMPD'!L:L/(24*60*60),
       MATCH(1,
             (A7653='2.1.trackMPD'!A:A)*
             (C7653='2.1.trackMPD'!D:D)*
             (D7653/10^6='2.1.trackMPD'!H:H)*
             (E7653='2.1.trackMPD'!F:F),
0))</f>
        <v>0</v>
      </c>
    </row>
    <row r="7654" spans="1:9" x14ac:dyDescent="0.2">
      <c r="A7654" s="160" t="s">
        <v>31</v>
      </c>
      <c r="B7654" s="160" t="s">
        <v>10</v>
      </c>
      <c r="C7654" s="160">
        <f>_xlfn.XLOOKUP(B7654,'2.1.trackMPD'!$R$7:$R$29,'2.1.trackMPD'!$T$7:$T$29)</f>
        <v>5</v>
      </c>
      <c r="D7654" s="160">
        <v>100</v>
      </c>
      <c r="E7654" s="160" t="s">
        <v>6390</v>
      </c>
      <c r="F7654" s="160" t="s">
        <v>110</v>
      </c>
      <c r="G7654" s="160" t="s">
        <v>124</v>
      </c>
      <c r="H7654" s="160" t="s">
        <v>6392</v>
      </c>
      <c r="I7654" s="160" cm="1">
        <f t="array" ref="I7654">INDEX('2.1.trackMPD'!I:I/(24*60*60),
       MATCH(1,
             (A7654='2.1.trackMPD'!A:A)*
             (C7654='2.1.trackMPD'!D:D)*
             (D7654/10^6='2.1.trackMPD'!H:H)*
             (E7654='2.1.trackMPD'!F:F),
0))</f>
        <v>2.6318757698203936E-4</v>
      </c>
    </row>
    <row r="7655" spans="1:9" x14ac:dyDescent="0.2">
      <c r="A7655" s="160" t="s">
        <v>31</v>
      </c>
      <c r="B7655" s="160" t="s">
        <v>10</v>
      </c>
      <c r="C7655" s="160">
        <f>_xlfn.XLOOKUP(B7655,'2.1.trackMPD'!$R$7:$R$29,'2.1.trackMPD'!$T$7:$T$29)</f>
        <v>5</v>
      </c>
      <c r="D7655" s="160">
        <v>100</v>
      </c>
      <c r="E7655" s="160" t="s">
        <v>6390</v>
      </c>
      <c r="F7655" s="160" t="s">
        <v>110</v>
      </c>
      <c r="G7655" s="160" t="s">
        <v>140</v>
      </c>
      <c r="H7655" s="160" t="s">
        <v>6392</v>
      </c>
      <c r="I7655" s="160" cm="1">
        <f t="array" ref="I7655">INDEX('2.1.trackMPD'!J:J/(24*60*60),
       MATCH(1,
             (A7655='2.1.trackMPD'!A:A)*
             (C7655='2.1.trackMPD'!D:D)*
             (D7655/10^6='2.1.trackMPD'!H:H)*
             (E7655='2.1.trackMPD'!F:F),
0))</f>
        <v>2.8326142404247798E-4</v>
      </c>
    </row>
    <row r="7656" spans="1:9" x14ac:dyDescent="0.2">
      <c r="A7656" s="160" t="s">
        <v>31</v>
      </c>
      <c r="B7656" s="160" t="s">
        <v>10</v>
      </c>
      <c r="C7656" s="160">
        <f>_xlfn.XLOOKUP(B7656,'2.1.trackMPD'!$R$7:$R$29,'2.1.trackMPD'!$T$7:$T$29)</f>
        <v>5</v>
      </c>
      <c r="D7656" s="160">
        <v>100</v>
      </c>
      <c r="E7656" s="160" t="s">
        <v>6390</v>
      </c>
      <c r="F7656" s="160" t="s">
        <v>110</v>
      </c>
      <c r="G7656" s="160" t="s">
        <v>124</v>
      </c>
      <c r="H7656" s="160" t="s">
        <v>6393</v>
      </c>
      <c r="I7656" s="160" cm="1">
        <f t="array" ref="I7656">INDEX('2.1.trackMPD'!K:K/(24*60*60),
       MATCH(1,
             (A7656='2.1.trackMPD'!A:A)*
             (C7656='2.1.trackMPD'!D:D)*
             (D7656/10^6='2.1.trackMPD'!H:H)*
             (E7656='2.1.trackMPD'!F:F),
0))</f>
        <v>0</v>
      </c>
    </row>
    <row r="7657" spans="1:9" x14ac:dyDescent="0.2">
      <c r="A7657" s="160" t="s">
        <v>31</v>
      </c>
      <c r="B7657" s="160" t="s">
        <v>10</v>
      </c>
      <c r="C7657" s="160">
        <f>_xlfn.XLOOKUP(B7657,'2.1.trackMPD'!$R$7:$R$29,'2.1.trackMPD'!$T$7:$T$29)</f>
        <v>5</v>
      </c>
      <c r="D7657" s="160">
        <v>100</v>
      </c>
      <c r="E7657" s="160" t="s">
        <v>6390</v>
      </c>
      <c r="F7657" s="160" t="s">
        <v>110</v>
      </c>
      <c r="G7657" s="160" t="s">
        <v>140</v>
      </c>
      <c r="H7657" s="160" t="s">
        <v>6393</v>
      </c>
      <c r="I7657" s="160" cm="1">
        <f t="array" ref="I7657">INDEX('2.1.trackMPD'!L:L/(24*60*60),
       MATCH(1,
             (A7657='2.1.trackMPD'!A:A)*
             (C7657='2.1.trackMPD'!D:D)*
             (D7657/10^6='2.1.trackMPD'!H:H)*
             (E7657='2.1.trackMPD'!F:F),
0))</f>
        <v>0</v>
      </c>
    </row>
    <row r="7658" spans="1:9" x14ac:dyDescent="0.2">
      <c r="A7658" s="160" t="s">
        <v>31</v>
      </c>
      <c r="B7658" s="160" t="s">
        <v>10</v>
      </c>
      <c r="C7658" s="160">
        <f>_xlfn.XLOOKUP(B7658,'2.1.trackMPD'!$R$7:$R$29,'2.1.trackMPD'!$T$7:$T$29)</f>
        <v>5</v>
      </c>
      <c r="D7658" s="160">
        <v>1000</v>
      </c>
      <c r="E7658" s="160" t="s">
        <v>6390</v>
      </c>
      <c r="F7658" s="160" t="s">
        <v>110</v>
      </c>
      <c r="G7658" s="160" t="s">
        <v>124</v>
      </c>
      <c r="H7658" s="160" t="s">
        <v>6392</v>
      </c>
      <c r="I7658" s="160" cm="1">
        <f t="array" ref="I7658">INDEX('2.1.trackMPD'!I:I/(24*60*60),
       MATCH(1,
             (A7658='2.1.trackMPD'!A:A)*
             (C7658='2.1.trackMPD'!D:D)*
             (D7658/10^6='2.1.trackMPD'!H:H)*
             (E7658='2.1.trackMPD'!F:F),
0))</f>
        <v>1.4730151575217823E-2</v>
      </c>
    </row>
    <row r="7659" spans="1:9" x14ac:dyDescent="0.2">
      <c r="A7659" s="160" t="s">
        <v>31</v>
      </c>
      <c r="B7659" s="160" t="s">
        <v>10</v>
      </c>
      <c r="C7659" s="160">
        <f>_xlfn.XLOOKUP(B7659,'2.1.trackMPD'!$R$7:$R$29,'2.1.trackMPD'!$T$7:$T$29)</f>
        <v>5</v>
      </c>
      <c r="D7659" s="160">
        <v>1000</v>
      </c>
      <c r="E7659" s="160" t="s">
        <v>6390</v>
      </c>
      <c r="F7659" s="160" t="s">
        <v>110</v>
      </c>
      <c r="G7659" s="160" t="s">
        <v>140</v>
      </c>
      <c r="H7659" s="160" t="s">
        <v>6392</v>
      </c>
      <c r="I7659" s="160" cm="1">
        <f t="array" ref="I7659">INDEX('2.1.trackMPD'!J:J/(24*60*60),
       MATCH(1,
             (A7659='2.1.trackMPD'!A:A)*
             (C7659='2.1.trackMPD'!D:D)*
             (D7659/10^6='2.1.trackMPD'!H:H)*
             (E7659='2.1.trackMPD'!F:F),
0))</f>
        <v>1.2463974369331481E-2</v>
      </c>
    </row>
    <row r="7660" spans="1:9" x14ac:dyDescent="0.2">
      <c r="A7660" s="160" t="s">
        <v>31</v>
      </c>
      <c r="B7660" s="160" t="s">
        <v>10</v>
      </c>
      <c r="C7660" s="160">
        <f>_xlfn.XLOOKUP(B7660,'2.1.trackMPD'!$R$7:$R$29,'2.1.trackMPD'!$T$7:$T$29)</f>
        <v>5</v>
      </c>
      <c r="D7660" s="160">
        <v>1000</v>
      </c>
      <c r="E7660" s="160" t="s">
        <v>6390</v>
      </c>
      <c r="F7660" s="160" t="s">
        <v>110</v>
      </c>
      <c r="G7660" s="160" t="s">
        <v>124</v>
      </c>
      <c r="H7660" s="160" t="s">
        <v>6393</v>
      </c>
      <c r="I7660" s="160" cm="1">
        <f t="array" ref="I7660">INDEX('2.1.trackMPD'!K:K/(24*60*60),
       MATCH(1,
             (A7660='2.1.trackMPD'!A:A)*
             (C7660='2.1.trackMPD'!D:D)*
             (D7660/10^6='2.1.trackMPD'!H:H)*
             (E7660='2.1.trackMPD'!F:F),
0))</f>
        <v>0</v>
      </c>
    </row>
    <row r="7661" spans="1:9" x14ac:dyDescent="0.2">
      <c r="A7661" s="160" t="s">
        <v>31</v>
      </c>
      <c r="B7661" s="160" t="s">
        <v>10</v>
      </c>
      <c r="C7661" s="160">
        <f>_xlfn.XLOOKUP(B7661,'2.1.trackMPD'!$R$7:$R$29,'2.1.trackMPD'!$T$7:$T$29)</f>
        <v>5</v>
      </c>
      <c r="D7661" s="160">
        <v>1000</v>
      </c>
      <c r="E7661" s="160" t="s">
        <v>6390</v>
      </c>
      <c r="F7661" s="160" t="s">
        <v>110</v>
      </c>
      <c r="G7661" s="160" t="s">
        <v>140</v>
      </c>
      <c r="H7661" s="160" t="s">
        <v>6393</v>
      </c>
      <c r="I7661" s="160" cm="1">
        <f t="array" ref="I7661">INDEX('2.1.trackMPD'!L:L/(24*60*60),
       MATCH(1,
             (A7661='2.1.trackMPD'!A:A)*
             (C7661='2.1.trackMPD'!D:D)*
             (D7661/10^6='2.1.trackMPD'!H:H)*
             (E7661='2.1.trackMPD'!F:F),
0))</f>
        <v>0</v>
      </c>
    </row>
    <row r="7662" spans="1:9" x14ac:dyDescent="0.2">
      <c r="A7662" s="160" t="s">
        <v>31</v>
      </c>
      <c r="B7662" s="160" t="s">
        <v>10</v>
      </c>
      <c r="C7662" s="160">
        <f>_xlfn.XLOOKUP(B7662,'2.1.trackMPD'!$R$7:$R$29,'2.1.trackMPD'!$T$7:$T$29)</f>
        <v>5</v>
      </c>
      <c r="D7662" s="160">
        <v>5000</v>
      </c>
      <c r="E7662" s="160" t="s">
        <v>6390</v>
      </c>
      <c r="F7662" s="160" t="s">
        <v>110</v>
      </c>
      <c r="G7662" s="160" t="s">
        <v>124</v>
      </c>
      <c r="H7662" s="160" t="s">
        <v>6392</v>
      </c>
      <c r="I7662" s="160" cm="1">
        <f t="array" ref="I7662">INDEX('2.1.trackMPD'!I:I/(24*60*60),
       MATCH(1,
             (A7662='2.1.trackMPD'!A:A)*
             (C7662='2.1.trackMPD'!D:D)*
             (D7662/10^6='2.1.trackMPD'!H:H)*
             (E7662='2.1.trackMPD'!F:F),
0))</f>
        <v>8.2141870476211229E-2</v>
      </c>
    </row>
    <row r="7663" spans="1:9" x14ac:dyDescent="0.2">
      <c r="A7663" s="160" t="s">
        <v>31</v>
      </c>
      <c r="B7663" s="160" t="s">
        <v>10</v>
      </c>
      <c r="C7663" s="160">
        <f>_xlfn.XLOOKUP(B7663,'2.1.trackMPD'!$R$7:$R$29,'2.1.trackMPD'!$T$7:$T$29)</f>
        <v>5</v>
      </c>
      <c r="D7663" s="160">
        <v>5000</v>
      </c>
      <c r="E7663" s="160" t="s">
        <v>6390</v>
      </c>
      <c r="F7663" s="160" t="s">
        <v>110</v>
      </c>
      <c r="G7663" s="160" t="s">
        <v>140</v>
      </c>
      <c r="H7663" s="160" t="s">
        <v>6392</v>
      </c>
      <c r="I7663" s="160" cm="1">
        <f t="array" ref="I7663">INDEX('2.1.trackMPD'!J:J/(24*60*60),
       MATCH(1,
             (A7663='2.1.trackMPD'!A:A)*
             (C7663='2.1.trackMPD'!D:D)*
             (D7663/10^6='2.1.trackMPD'!H:H)*
             (E7663='2.1.trackMPD'!F:F),
0))</f>
        <v>6.9504641422630326E-2</v>
      </c>
    </row>
    <row r="7664" spans="1:9" x14ac:dyDescent="0.2">
      <c r="A7664" s="160" t="s">
        <v>31</v>
      </c>
      <c r="B7664" s="160" t="s">
        <v>10</v>
      </c>
      <c r="C7664" s="160">
        <f>_xlfn.XLOOKUP(B7664,'2.1.trackMPD'!$R$7:$R$29,'2.1.trackMPD'!$T$7:$T$29)</f>
        <v>5</v>
      </c>
      <c r="D7664" s="160">
        <v>5000</v>
      </c>
      <c r="E7664" s="160" t="s">
        <v>6390</v>
      </c>
      <c r="F7664" s="160" t="s">
        <v>110</v>
      </c>
      <c r="G7664" s="160" t="s">
        <v>124</v>
      </c>
      <c r="H7664" s="160" t="s">
        <v>6393</v>
      </c>
      <c r="I7664" s="160" cm="1">
        <f t="array" ref="I7664">INDEX('2.1.trackMPD'!K:K/(24*60*60),
       MATCH(1,
             (A7664='2.1.trackMPD'!A:A)*
             (C7664='2.1.trackMPD'!D:D)*
             (D7664/10^6='2.1.trackMPD'!H:H)*
             (E7664='2.1.trackMPD'!F:F),
0))</f>
        <v>0</v>
      </c>
    </row>
    <row r="7665" spans="1:9" x14ac:dyDescent="0.2">
      <c r="A7665" s="160" t="s">
        <v>31</v>
      </c>
      <c r="B7665" s="160" t="s">
        <v>10</v>
      </c>
      <c r="C7665" s="160">
        <f>_xlfn.XLOOKUP(B7665,'2.1.trackMPD'!$R$7:$R$29,'2.1.trackMPD'!$T$7:$T$29)</f>
        <v>5</v>
      </c>
      <c r="D7665" s="160">
        <v>5000</v>
      </c>
      <c r="E7665" s="160" t="s">
        <v>6390</v>
      </c>
      <c r="F7665" s="160" t="s">
        <v>110</v>
      </c>
      <c r="G7665" s="160" t="s">
        <v>140</v>
      </c>
      <c r="H7665" s="160" t="s">
        <v>6393</v>
      </c>
      <c r="I7665" s="160" cm="1">
        <f t="array" ref="I7665">INDEX('2.1.trackMPD'!L:L/(24*60*60),
       MATCH(1,
             (A7665='2.1.trackMPD'!A:A)*
             (C7665='2.1.trackMPD'!D:D)*
             (D7665/10^6='2.1.trackMPD'!H:H)*
             (E7665='2.1.trackMPD'!F:F),
0))</f>
        <v>0</v>
      </c>
    </row>
    <row r="7666" spans="1:9" x14ac:dyDescent="0.2">
      <c r="A7666" s="160" t="s">
        <v>31</v>
      </c>
      <c r="B7666" s="160" t="s">
        <v>10</v>
      </c>
      <c r="C7666" s="160">
        <f>_xlfn.XLOOKUP(B7666,'2.1.trackMPD'!$R$7:$R$29,'2.1.trackMPD'!$T$7:$T$29)</f>
        <v>5</v>
      </c>
      <c r="D7666" s="160">
        <v>1</v>
      </c>
      <c r="E7666" s="160" t="s">
        <v>6394</v>
      </c>
      <c r="F7666" s="160" t="s">
        <v>110</v>
      </c>
      <c r="G7666" s="160" t="s">
        <v>124</v>
      </c>
      <c r="H7666" s="160" t="s">
        <v>6392</v>
      </c>
      <c r="I7666" s="160" cm="1">
        <f t="array" ref="I7666">INDEX('2.1.trackMPD'!I:I/(24*60*60),
       MATCH(1,
             (A7666='2.1.trackMPD'!A:A)*
             (C7666='2.1.trackMPD'!D:D)*
             (D7666/10^6='2.1.trackMPD'!H:H)*
             (E7666='2.1.trackMPD'!F:F),
0))</f>
        <v>1.0644313897192211E-6</v>
      </c>
    </row>
    <row r="7667" spans="1:9" x14ac:dyDescent="0.2">
      <c r="A7667" s="160" t="s">
        <v>31</v>
      </c>
      <c r="B7667" s="160" t="s">
        <v>10</v>
      </c>
      <c r="C7667" s="160">
        <f>_xlfn.XLOOKUP(B7667,'2.1.trackMPD'!$R$7:$R$29,'2.1.trackMPD'!$T$7:$T$29)</f>
        <v>5</v>
      </c>
      <c r="D7667" s="160">
        <v>1</v>
      </c>
      <c r="E7667" s="160" t="s">
        <v>6394</v>
      </c>
      <c r="F7667" s="160" t="s">
        <v>110</v>
      </c>
      <c r="G7667" s="160" t="s">
        <v>140</v>
      </c>
      <c r="H7667" s="160" t="s">
        <v>6392</v>
      </c>
      <c r="I7667" s="160" cm="1">
        <f t="array" ref="I7667">INDEX('2.1.trackMPD'!J:J/(24*60*60),
       MATCH(1,
             (A7667='2.1.trackMPD'!A:A)*
             (C7667='2.1.trackMPD'!D:D)*
             (D7667/10^6='2.1.trackMPD'!H:H)*
             (E7667='2.1.trackMPD'!F:F),
0))</f>
        <v>1.2145543723669561E-5</v>
      </c>
    </row>
    <row r="7668" spans="1:9" x14ac:dyDescent="0.2">
      <c r="A7668" s="160" t="s">
        <v>31</v>
      </c>
      <c r="B7668" s="160" t="s">
        <v>10</v>
      </c>
      <c r="C7668" s="160">
        <f>_xlfn.XLOOKUP(B7668,'2.1.trackMPD'!$R$7:$R$29,'2.1.trackMPD'!$T$7:$T$29)</f>
        <v>5</v>
      </c>
      <c r="D7668" s="160">
        <v>1</v>
      </c>
      <c r="E7668" s="160" t="s">
        <v>6394</v>
      </c>
      <c r="F7668" s="160" t="s">
        <v>110</v>
      </c>
      <c r="G7668" s="160" t="s">
        <v>124</v>
      </c>
      <c r="H7668" s="160" t="s">
        <v>6393</v>
      </c>
      <c r="I7668" s="160" cm="1">
        <f t="array" ref="I7668">INDEX('2.1.trackMPD'!K:K/(24*60*60),
       MATCH(1,
             (A7668='2.1.trackMPD'!A:A)*
             (C7668='2.1.trackMPD'!D:D)*
             (D7668/10^6='2.1.trackMPD'!H:H)*
             (E7668='2.1.trackMPD'!F:F),
0))</f>
        <v>0</v>
      </c>
    </row>
    <row r="7669" spans="1:9" x14ac:dyDescent="0.2">
      <c r="A7669" s="160" t="s">
        <v>31</v>
      </c>
      <c r="B7669" s="160" t="s">
        <v>10</v>
      </c>
      <c r="C7669" s="160">
        <f>_xlfn.XLOOKUP(B7669,'2.1.trackMPD'!$R$7:$R$29,'2.1.trackMPD'!$T$7:$T$29)</f>
        <v>5</v>
      </c>
      <c r="D7669" s="160">
        <v>1</v>
      </c>
      <c r="E7669" s="160" t="s">
        <v>6394</v>
      </c>
      <c r="F7669" s="160" t="s">
        <v>110</v>
      </c>
      <c r="G7669" s="160" t="s">
        <v>140</v>
      </c>
      <c r="H7669" s="160" t="s">
        <v>6393</v>
      </c>
      <c r="I7669" s="160" cm="1">
        <f t="array" ref="I7669">INDEX('2.1.trackMPD'!L:L/(24*60*60),
       MATCH(1,
             (A7669='2.1.trackMPD'!A:A)*
             (C7669='2.1.trackMPD'!D:D)*
             (D7669/10^6='2.1.trackMPD'!H:H)*
             (E7669='2.1.trackMPD'!F:F),
0))</f>
        <v>0</v>
      </c>
    </row>
    <row r="7670" spans="1:9" x14ac:dyDescent="0.2">
      <c r="A7670" s="160" t="s">
        <v>31</v>
      </c>
      <c r="B7670" s="160" t="s">
        <v>10</v>
      </c>
      <c r="C7670" s="160">
        <f>_xlfn.XLOOKUP(B7670,'2.1.trackMPD'!$R$7:$R$29,'2.1.trackMPD'!$T$7:$T$29)</f>
        <v>5</v>
      </c>
      <c r="D7670" s="160">
        <v>10</v>
      </c>
      <c r="E7670" s="160" t="s">
        <v>6394</v>
      </c>
      <c r="F7670" s="160" t="s">
        <v>110</v>
      </c>
      <c r="G7670" s="160" t="s">
        <v>124</v>
      </c>
      <c r="H7670" s="160" t="s">
        <v>6392</v>
      </c>
      <c r="I7670" s="160" cm="1">
        <f t="array" ref="I7670">INDEX('2.1.trackMPD'!I:I/(24*60*60),
       MATCH(1,
             (A7670='2.1.trackMPD'!A:A)*
             (C7670='2.1.trackMPD'!D:D)*
             (D7670/10^6='2.1.trackMPD'!H:H)*
             (E7670='2.1.trackMPD'!F:F),
0))</f>
        <v>2.4386630692594673E-5</v>
      </c>
    </row>
    <row r="7671" spans="1:9" x14ac:dyDescent="0.2">
      <c r="A7671" s="160" t="s">
        <v>31</v>
      </c>
      <c r="B7671" s="160" t="s">
        <v>10</v>
      </c>
      <c r="C7671" s="160">
        <f>_xlfn.XLOOKUP(B7671,'2.1.trackMPD'!$R$7:$R$29,'2.1.trackMPD'!$T$7:$T$29)</f>
        <v>5</v>
      </c>
      <c r="D7671" s="160">
        <v>10</v>
      </c>
      <c r="E7671" s="160" t="s">
        <v>6394</v>
      </c>
      <c r="F7671" s="160" t="s">
        <v>110</v>
      </c>
      <c r="G7671" s="160" t="s">
        <v>140</v>
      </c>
      <c r="H7671" s="160" t="s">
        <v>6392</v>
      </c>
      <c r="I7671" s="160" cm="1">
        <f t="array" ref="I7671">INDEX('2.1.trackMPD'!J:J/(24*60*60),
       MATCH(1,
             (A7671='2.1.trackMPD'!A:A)*
             (C7671='2.1.trackMPD'!D:D)*
             (D7671/10^6='2.1.trackMPD'!H:H)*
             (E7671='2.1.trackMPD'!F:F),
0))</f>
        <v>5.0226757189310191E-5</v>
      </c>
    </row>
    <row r="7672" spans="1:9" x14ac:dyDescent="0.2">
      <c r="A7672" s="160" t="s">
        <v>31</v>
      </c>
      <c r="B7672" s="160" t="s">
        <v>10</v>
      </c>
      <c r="C7672" s="160">
        <f>_xlfn.XLOOKUP(B7672,'2.1.trackMPD'!$R$7:$R$29,'2.1.trackMPD'!$T$7:$T$29)</f>
        <v>5</v>
      </c>
      <c r="D7672" s="160">
        <v>10</v>
      </c>
      <c r="E7672" s="160" t="s">
        <v>6394</v>
      </c>
      <c r="F7672" s="160" t="s">
        <v>110</v>
      </c>
      <c r="G7672" s="160" t="s">
        <v>124</v>
      </c>
      <c r="H7672" s="160" t="s">
        <v>6393</v>
      </c>
      <c r="I7672" s="160" cm="1">
        <f t="array" ref="I7672">INDEX('2.1.trackMPD'!K:K/(24*60*60),
       MATCH(1,
             (A7672='2.1.trackMPD'!A:A)*
             (C7672='2.1.trackMPD'!D:D)*
             (D7672/10^6='2.1.trackMPD'!H:H)*
             (E7672='2.1.trackMPD'!F:F),
0))</f>
        <v>0</v>
      </c>
    </row>
    <row r="7673" spans="1:9" x14ac:dyDescent="0.2">
      <c r="A7673" s="160" t="s">
        <v>31</v>
      </c>
      <c r="B7673" s="160" t="s">
        <v>10</v>
      </c>
      <c r="C7673" s="160">
        <f>_xlfn.XLOOKUP(B7673,'2.1.trackMPD'!$R$7:$R$29,'2.1.trackMPD'!$T$7:$T$29)</f>
        <v>5</v>
      </c>
      <c r="D7673" s="160">
        <v>10</v>
      </c>
      <c r="E7673" s="160" t="s">
        <v>6394</v>
      </c>
      <c r="F7673" s="160" t="s">
        <v>110</v>
      </c>
      <c r="G7673" s="160" t="s">
        <v>140</v>
      </c>
      <c r="H7673" s="160" t="s">
        <v>6393</v>
      </c>
      <c r="I7673" s="160" cm="1">
        <f t="array" ref="I7673">INDEX('2.1.trackMPD'!L:L/(24*60*60),
       MATCH(1,
             (A7673='2.1.trackMPD'!A:A)*
             (C7673='2.1.trackMPD'!D:D)*
             (D7673/10^6='2.1.trackMPD'!H:H)*
             (E7673='2.1.trackMPD'!F:F),
0))</f>
        <v>0</v>
      </c>
    </row>
    <row r="7674" spans="1:9" x14ac:dyDescent="0.2">
      <c r="A7674" s="160" t="s">
        <v>31</v>
      </c>
      <c r="B7674" s="160" t="s">
        <v>10</v>
      </c>
      <c r="C7674" s="160">
        <f>_xlfn.XLOOKUP(B7674,'2.1.trackMPD'!$R$7:$R$29,'2.1.trackMPD'!$T$7:$T$29)</f>
        <v>5</v>
      </c>
      <c r="D7674" s="160">
        <v>100</v>
      </c>
      <c r="E7674" s="160" t="s">
        <v>6394</v>
      </c>
      <c r="F7674" s="160" t="s">
        <v>110</v>
      </c>
      <c r="G7674" s="160" t="s">
        <v>124</v>
      </c>
      <c r="H7674" s="160" t="s">
        <v>6392</v>
      </c>
      <c r="I7674" s="160" cm="1">
        <f t="array" ref="I7674">INDEX('2.1.trackMPD'!I:I/(24*60*60),
       MATCH(1,
             (A7674='2.1.trackMPD'!A:A)*
             (C7674='2.1.trackMPD'!D:D)*
             (D7674/10^6='2.1.trackMPD'!H:H)*
             (E7674='2.1.trackMPD'!F:F),
0))</f>
        <v>9.3939683842727661E-4</v>
      </c>
    </row>
    <row r="7675" spans="1:9" x14ac:dyDescent="0.2">
      <c r="A7675" s="160" t="s">
        <v>31</v>
      </c>
      <c r="B7675" s="160" t="s">
        <v>10</v>
      </c>
      <c r="C7675" s="160">
        <f>_xlfn.XLOOKUP(B7675,'2.1.trackMPD'!$R$7:$R$29,'2.1.trackMPD'!$T$7:$T$29)</f>
        <v>5</v>
      </c>
      <c r="D7675" s="160">
        <v>100</v>
      </c>
      <c r="E7675" s="160" t="s">
        <v>6394</v>
      </c>
      <c r="F7675" s="160" t="s">
        <v>110</v>
      </c>
      <c r="G7675" s="160" t="s">
        <v>140</v>
      </c>
      <c r="H7675" s="160" t="s">
        <v>6392</v>
      </c>
      <c r="I7675" s="160" cm="1">
        <f t="array" ref="I7675">INDEX('2.1.trackMPD'!J:J/(24*60*60),
       MATCH(1,
             (A7675='2.1.trackMPD'!A:A)*
             (C7675='2.1.trackMPD'!D:D)*
             (D7675/10^6='2.1.trackMPD'!H:H)*
             (E7675='2.1.trackMPD'!F:F),
0))</f>
        <v>8.5033859069250117E-4</v>
      </c>
    </row>
    <row r="7676" spans="1:9" x14ac:dyDescent="0.2">
      <c r="A7676" s="160" t="s">
        <v>31</v>
      </c>
      <c r="B7676" s="160" t="s">
        <v>10</v>
      </c>
      <c r="C7676" s="160">
        <f>_xlfn.XLOOKUP(B7676,'2.1.trackMPD'!$R$7:$R$29,'2.1.trackMPD'!$T$7:$T$29)</f>
        <v>5</v>
      </c>
      <c r="D7676" s="160">
        <v>100</v>
      </c>
      <c r="E7676" s="160" t="s">
        <v>6394</v>
      </c>
      <c r="F7676" s="160" t="s">
        <v>110</v>
      </c>
      <c r="G7676" s="160" t="s">
        <v>124</v>
      </c>
      <c r="H7676" s="160" t="s">
        <v>6393</v>
      </c>
      <c r="I7676" s="160" cm="1">
        <f t="array" ref="I7676">INDEX('2.1.trackMPD'!K:K/(24*60*60),
       MATCH(1,
             (A7676='2.1.trackMPD'!A:A)*
             (C7676='2.1.trackMPD'!D:D)*
             (D7676/10^6='2.1.trackMPD'!H:H)*
             (E7676='2.1.trackMPD'!F:F),
0))</f>
        <v>0</v>
      </c>
    </row>
    <row r="7677" spans="1:9" x14ac:dyDescent="0.2">
      <c r="A7677" s="160" t="s">
        <v>31</v>
      </c>
      <c r="B7677" s="160" t="s">
        <v>10</v>
      </c>
      <c r="C7677" s="160">
        <f>_xlfn.XLOOKUP(B7677,'2.1.trackMPD'!$R$7:$R$29,'2.1.trackMPD'!$T$7:$T$29)</f>
        <v>5</v>
      </c>
      <c r="D7677" s="160">
        <v>100</v>
      </c>
      <c r="E7677" s="160" t="s">
        <v>6394</v>
      </c>
      <c r="F7677" s="160" t="s">
        <v>110</v>
      </c>
      <c r="G7677" s="160" t="s">
        <v>140</v>
      </c>
      <c r="H7677" s="160" t="s">
        <v>6393</v>
      </c>
      <c r="I7677" s="160" cm="1">
        <f t="array" ref="I7677">INDEX('2.1.trackMPD'!L:L/(24*60*60),
       MATCH(1,
             (A7677='2.1.trackMPD'!A:A)*
             (C7677='2.1.trackMPD'!D:D)*
             (D7677/10^6='2.1.trackMPD'!H:H)*
             (E7677='2.1.trackMPD'!F:F),
0))</f>
        <v>0</v>
      </c>
    </row>
    <row r="7678" spans="1:9" x14ac:dyDescent="0.2">
      <c r="A7678" s="160" t="s">
        <v>31</v>
      </c>
      <c r="B7678" s="160" t="s">
        <v>10</v>
      </c>
      <c r="C7678" s="160">
        <f>_xlfn.XLOOKUP(B7678,'2.1.trackMPD'!$R$7:$R$29,'2.1.trackMPD'!$T$7:$T$29)</f>
        <v>5</v>
      </c>
      <c r="D7678" s="160">
        <v>1000</v>
      </c>
      <c r="E7678" s="160" t="s">
        <v>6394</v>
      </c>
      <c r="F7678" s="160" t="s">
        <v>110</v>
      </c>
      <c r="G7678" s="160" t="s">
        <v>124</v>
      </c>
      <c r="H7678" s="160" t="s">
        <v>6392</v>
      </c>
      <c r="I7678" s="160" cm="1">
        <f t="array" ref="I7678">INDEX('2.1.trackMPD'!I:I/(24*60*60),
       MATCH(1,
             (A7678='2.1.trackMPD'!A:A)*
             (C7678='2.1.trackMPD'!D:D)*
             (D7678/10^6='2.1.trackMPD'!H:H)*
             (E7678='2.1.trackMPD'!F:F),
0))</f>
        <v>1.6919943507182178E-2</v>
      </c>
    </row>
    <row r="7679" spans="1:9" x14ac:dyDescent="0.2">
      <c r="A7679" s="160" t="s">
        <v>31</v>
      </c>
      <c r="B7679" s="160" t="s">
        <v>10</v>
      </c>
      <c r="C7679" s="160">
        <f>_xlfn.XLOOKUP(B7679,'2.1.trackMPD'!$R$7:$R$29,'2.1.trackMPD'!$T$7:$T$29)</f>
        <v>5</v>
      </c>
      <c r="D7679" s="160">
        <v>1000</v>
      </c>
      <c r="E7679" s="160" t="s">
        <v>6394</v>
      </c>
      <c r="F7679" s="160" t="s">
        <v>110</v>
      </c>
      <c r="G7679" s="160" t="s">
        <v>140</v>
      </c>
      <c r="H7679" s="160" t="s">
        <v>6392</v>
      </c>
      <c r="I7679" s="160" cm="1">
        <f t="array" ref="I7679">INDEX('2.1.trackMPD'!J:J/(24*60*60),
       MATCH(1,
             (A7679='2.1.trackMPD'!A:A)*
             (C7679='2.1.trackMPD'!D:D)*
             (D7679/10^6='2.1.trackMPD'!H:H)*
             (E7679='2.1.trackMPD'!F:F),
0))</f>
        <v>1.4316874942640742E-2</v>
      </c>
    </row>
    <row r="7680" spans="1:9" x14ac:dyDescent="0.2">
      <c r="A7680" s="160" t="s">
        <v>31</v>
      </c>
      <c r="B7680" s="160" t="s">
        <v>10</v>
      </c>
      <c r="C7680" s="160">
        <f>_xlfn.XLOOKUP(B7680,'2.1.trackMPD'!$R$7:$R$29,'2.1.trackMPD'!$T$7:$T$29)</f>
        <v>5</v>
      </c>
      <c r="D7680" s="160">
        <v>1000</v>
      </c>
      <c r="E7680" s="160" t="s">
        <v>6394</v>
      </c>
      <c r="F7680" s="160" t="s">
        <v>110</v>
      </c>
      <c r="G7680" s="160" t="s">
        <v>124</v>
      </c>
      <c r="H7680" s="160" t="s">
        <v>6393</v>
      </c>
      <c r="I7680" s="160" cm="1">
        <f t="array" ref="I7680">INDEX('2.1.trackMPD'!K:K/(24*60*60),
       MATCH(1,
             (A7680='2.1.trackMPD'!A:A)*
             (C7680='2.1.trackMPD'!D:D)*
             (D7680/10^6='2.1.trackMPD'!H:H)*
             (E7680='2.1.trackMPD'!F:F),
0))</f>
        <v>0</v>
      </c>
    </row>
    <row r="7681" spans="1:9" x14ac:dyDescent="0.2">
      <c r="A7681" s="160" t="s">
        <v>31</v>
      </c>
      <c r="B7681" s="160" t="s">
        <v>10</v>
      </c>
      <c r="C7681" s="160">
        <f>_xlfn.XLOOKUP(B7681,'2.1.trackMPD'!$R$7:$R$29,'2.1.trackMPD'!$T$7:$T$29)</f>
        <v>5</v>
      </c>
      <c r="D7681" s="160">
        <v>1000</v>
      </c>
      <c r="E7681" s="160" t="s">
        <v>6394</v>
      </c>
      <c r="F7681" s="160" t="s">
        <v>110</v>
      </c>
      <c r="G7681" s="160" t="s">
        <v>140</v>
      </c>
      <c r="H7681" s="160" t="s">
        <v>6393</v>
      </c>
      <c r="I7681" s="160" cm="1">
        <f t="array" ref="I7681">INDEX('2.1.trackMPD'!L:L/(24*60*60),
       MATCH(1,
             (A7681='2.1.trackMPD'!A:A)*
             (C7681='2.1.trackMPD'!D:D)*
             (D7681/10^6='2.1.trackMPD'!H:H)*
             (E7681='2.1.trackMPD'!F:F),
0))</f>
        <v>0</v>
      </c>
    </row>
    <row r="7682" spans="1:9" x14ac:dyDescent="0.2">
      <c r="A7682" s="160" t="s">
        <v>31</v>
      </c>
      <c r="B7682" s="160" t="s">
        <v>10</v>
      </c>
      <c r="C7682" s="160">
        <f>_xlfn.XLOOKUP(B7682,'2.1.trackMPD'!$R$7:$R$29,'2.1.trackMPD'!$T$7:$T$29)</f>
        <v>5</v>
      </c>
      <c r="D7682" s="160">
        <v>5000</v>
      </c>
      <c r="E7682" s="160" t="s">
        <v>6394</v>
      </c>
      <c r="F7682" s="160" t="s">
        <v>110</v>
      </c>
      <c r="G7682" s="160" t="s">
        <v>124</v>
      </c>
      <c r="H7682" s="160" t="s">
        <v>6392</v>
      </c>
      <c r="I7682" s="160" cm="1">
        <f t="array" ref="I7682">INDEX('2.1.trackMPD'!I:I/(24*60*60),
       MATCH(1,
             (A7682='2.1.trackMPD'!A:A)*
             (C7682='2.1.trackMPD'!D:D)*
             (D7682/10^6='2.1.trackMPD'!H:H)*
             (E7682='2.1.trackMPD'!F:F),
0))</f>
        <v>5.5482783825797917E-2</v>
      </c>
    </row>
    <row r="7683" spans="1:9" x14ac:dyDescent="0.2">
      <c r="A7683" s="160" t="s">
        <v>31</v>
      </c>
      <c r="B7683" s="160" t="s">
        <v>10</v>
      </c>
      <c r="C7683" s="160">
        <f>_xlfn.XLOOKUP(B7683,'2.1.trackMPD'!$R$7:$R$29,'2.1.trackMPD'!$T$7:$T$29)</f>
        <v>5</v>
      </c>
      <c r="D7683" s="160">
        <v>5000</v>
      </c>
      <c r="E7683" s="160" t="s">
        <v>6394</v>
      </c>
      <c r="F7683" s="160" t="s">
        <v>110</v>
      </c>
      <c r="G7683" s="160" t="s">
        <v>140</v>
      </c>
      <c r="H7683" s="160" t="s">
        <v>6392</v>
      </c>
      <c r="I7683" s="160" cm="1">
        <f t="array" ref="I7683">INDEX('2.1.trackMPD'!J:J/(24*60*60),
       MATCH(1,
             (A7683='2.1.trackMPD'!A:A)*
             (C7683='2.1.trackMPD'!D:D)*
             (D7683/10^6='2.1.trackMPD'!H:H)*
             (E7683='2.1.trackMPD'!F:F),
0))</f>
        <v>4.6946959311149533E-2</v>
      </c>
    </row>
    <row r="7684" spans="1:9" x14ac:dyDescent="0.2">
      <c r="A7684" s="160" t="s">
        <v>31</v>
      </c>
      <c r="B7684" s="160" t="s">
        <v>10</v>
      </c>
      <c r="C7684" s="160">
        <f>_xlfn.XLOOKUP(B7684,'2.1.trackMPD'!$R$7:$R$29,'2.1.trackMPD'!$T$7:$T$29)</f>
        <v>5</v>
      </c>
      <c r="D7684" s="160">
        <v>5000</v>
      </c>
      <c r="E7684" s="160" t="s">
        <v>6394</v>
      </c>
      <c r="F7684" s="160" t="s">
        <v>110</v>
      </c>
      <c r="G7684" s="160" t="s">
        <v>124</v>
      </c>
      <c r="H7684" s="160" t="s">
        <v>6393</v>
      </c>
      <c r="I7684" s="160" cm="1">
        <f t="array" ref="I7684">INDEX('2.1.trackMPD'!K:K/(24*60*60),
       MATCH(1,
             (A7684='2.1.trackMPD'!A:A)*
             (C7684='2.1.trackMPD'!D:D)*
             (D7684/10^6='2.1.trackMPD'!H:H)*
             (E7684='2.1.trackMPD'!F:F),
0))</f>
        <v>0</v>
      </c>
    </row>
    <row r="7685" spans="1:9" x14ac:dyDescent="0.2">
      <c r="A7685" s="160" t="s">
        <v>31</v>
      </c>
      <c r="B7685" s="160" t="s">
        <v>10</v>
      </c>
      <c r="C7685" s="160">
        <f>_xlfn.XLOOKUP(B7685,'2.1.trackMPD'!$R$7:$R$29,'2.1.trackMPD'!$T$7:$T$29)</f>
        <v>5</v>
      </c>
      <c r="D7685" s="160">
        <v>5000</v>
      </c>
      <c r="E7685" s="160" t="s">
        <v>6394</v>
      </c>
      <c r="F7685" s="160" t="s">
        <v>110</v>
      </c>
      <c r="G7685" s="160" t="s">
        <v>140</v>
      </c>
      <c r="H7685" s="160" t="s">
        <v>6393</v>
      </c>
      <c r="I7685" s="160" cm="1">
        <f t="array" ref="I7685">INDEX('2.1.trackMPD'!L:L/(24*60*60),
       MATCH(1,
             (A7685='2.1.trackMPD'!A:A)*
             (C7685='2.1.trackMPD'!D:D)*
             (D7685/10^6='2.1.trackMPD'!H:H)*
             (E7685='2.1.trackMPD'!F:F),
0))</f>
        <v>0</v>
      </c>
    </row>
    <row r="7686" spans="1:9" x14ac:dyDescent="0.2">
      <c r="A7686" s="160" t="s">
        <v>31</v>
      </c>
      <c r="B7686" s="160" t="s">
        <v>10</v>
      </c>
      <c r="C7686" s="160">
        <f>_xlfn.XLOOKUP(B7686,'2.1.trackMPD'!$R$7:$R$29,'2.1.trackMPD'!$T$7:$T$29)</f>
        <v>5</v>
      </c>
      <c r="D7686" s="160">
        <v>1</v>
      </c>
      <c r="E7686" s="160" t="s">
        <v>6395</v>
      </c>
      <c r="F7686" s="160" t="s">
        <v>110</v>
      </c>
      <c r="G7686" s="160" t="s">
        <v>124</v>
      </c>
      <c r="H7686" s="160" t="s">
        <v>6392</v>
      </c>
      <c r="I7686" s="160" t="e" cm="1">
        <f t="array" ref="I7686">INDEX('2.1.trackMPD'!I:I/(24*60*60),
       MATCH(1,
             (A7686='2.1.trackMPD'!A:A)*
             (C7686='2.1.trackMPD'!D:D)*
             (D7686/10^6='2.1.trackMPD'!H:H)*
             (E7686='2.1.trackMPD'!F:F),
0))</f>
        <v>#N/A</v>
      </c>
    </row>
    <row r="7687" spans="1:9" x14ac:dyDescent="0.2">
      <c r="A7687" s="160" t="s">
        <v>31</v>
      </c>
      <c r="B7687" s="160" t="s">
        <v>10</v>
      </c>
      <c r="C7687" s="160">
        <f>_xlfn.XLOOKUP(B7687,'2.1.trackMPD'!$R$7:$R$29,'2.1.trackMPD'!$T$7:$T$29)</f>
        <v>5</v>
      </c>
      <c r="D7687" s="160">
        <v>1</v>
      </c>
      <c r="E7687" s="160" t="s">
        <v>6395</v>
      </c>
      <c r="F7687" s="160" t="s">
        <v>110</v>
      </c>
      <c r="G7687" s="160" t="s">
        <v>140</v>
      </c>
      <c r="H7687" s="160" t="s">
        <v>6392</v>
      </c>
      <c r="I7687" s="160" t="e" cm="1">
        <f t="array" ref="I7687">INDEX('2.1.trackMPD'!J:J/(24*60*60),
       MATCH(1,
             (A7687='2.1.trackMPD'!A:A)*
             (C7687='2.1.trackMPD'!D:D)*
             (D7687/10^6='2.1.trackMPD'!H:H)*
             (E7687='2.1.trackMPD'!F:F),
0))</f>
        <v>#N/A</v>
      </c>
    </row>
    <row r="7688" spans="1:9" x14ac:dyDescent="0.2">
      <c r="A7688" s="160" t="s">
        <v>31</v>
      </c>
      <c r="B7688" s="160" t="s">
        <v>10</v>
      </c>
      <c r="C7688" s="160">
        <f>_xlfn.XLOOKUP(B7688,'2.1.trackMPD'!$R$7:$R$29,'2.1.trackMPD'!$T$7:$T$29)</f>
        <v>5</v>
      </c>
      <c r="D7688" s="160">
        <v>1</v>
      </c>
      <c r="E7688" s="160" t="s">
        <v>6395</v>
      </c>
      <c r="F7688" s="160" t="s">
        <v>110</v>
      </c>
      <c r="G7688" s="160" t="s">
        <v>124</v>
      </c>
      <c r="H7688" s="160" t="s">
        <v>6393</v>
      </c>
      <c r="I7688" s="160" t="e" cm="1">
        <f t="array" ref="I7688">INDEX('2.1.trackMPD'!K:K/(24*60*60),
       MATCH(1,
             (A7688='2.1.trackMPD'!A:A)*
             (C7688='2.1.trackMPD'!D:D)*
             (D7688/10^6='2.1.trackMPD'!H:H)*
             (E7688='2.1.trackMPD'!F:F),
0))</f>
        <v>#N/A</v>
      </c>
    </row>
    <row r="7689" spans="1:9" x14ac:dyDescent="0.2">
      <c r="A7689" s="160" t="s">
        <v>31</v>
      </c>
      <c r="B7689" s="160" t="s">
        <v>10</v>
      </c>
      <c r="C7689" s="160">
        <f>_xlfn.XLOOKUP(B7689,'2.1.trackMPD'!$R$7:$R$29,'2.1.trackMPD'!$T$7:$T$29)</f>
        <v>5</v>
      </c>
      <c r="D7689" s="160">
        <v>1</v>
      </c>
      <c r="E7689" s="160" t="s">
        <v>6395</v>
      </c>
      <c r="F7689" s="160" t="s">
        <v>110</v>
      </c>
      <c r="G7689" s="160" t="s">
        <v>140</v>
      </c>
      <c r="H7689" s="160" t="s">
        <v>6393</v>
      </c>
      <c r="I7689" s="160" t="e" cm="1">
        <f t="array" ref="I7689">INDEX('2.1.trackMPD'!L:L/(24*60*60),
       MATCH(1,
             (A7689='2.1.trackMPD'!A:A)*
             (C7689='2.1.trackMPD'!D:D)*
             (D7689/10^6='2.1.trackMPD'!H:H)*
             (E7689='2.1.trackMPD'!F:F),
0))</f>
        <v>#N/A</v>
      </c>
    </row>
    <row r="7690" spans="1:9" x14ac:dyDescent="0.2">
      <c r="A7690" s="160" t="s">
        <v>31</v>
      </c>
      <c r="B7690" s="160" t="s">
        <v>10</v>
      </c>
      <c r="C7690" s="160">
        <f>_xlfn.XLOOKUP(B7690,'2.1.trackMPD'!$R$7:$R$29,'2.1.trackMPD'!$T$7:$T$29)</f>
        <v>5</v>
      </c>
      <c r="D7690" s="160">
        <v>10</v>
      </c>
      <c r="E7690" s="160" t="s">
        <v>6395</v>
      </c>
      <c r="F7690" s="160" t="s">
        <v>110</v>
      </c>
      <c r="G7690" s="160" t="s">
        <v>124</v>
      </c>
      <c r="H7690" s="160" t="s">
        <v>6392</v>
      </c>
      <c r="I7690" s="160" t="e" cm="1">
        <f t="array" ref="I7690">INDEX('2.1.trackMPD'!I:I/(24*60*60),
       MATCH(1,
             (A7690='2.1.trackMPD'!A:A)*
             (C7690='2.1.trackMPD'!D:D)*
             (D7690/10^6='2.1.trackMPD'!H:H)*
             (E7690='2.1.trackMPD'!F:F),
0))</f>
        <v>#N/A</v>
      </c>
    </row>
    <row r="7691" spans="1:9" x14ac:dyDescent="0.2">
      <c r="A7691" s="160" t="s">
        <v>31</v>
      </c>
      <c r="B7691" s="160" t="s">
        <v>10</v>
      </c>
      <c r="C7691" s="160">
        <f>_xlfn.XLOOKUP(B7691,'2.1.trackMPD'!$R$7:$R$29,'2.1.trackMPD'!$T$7:$T$29)</f>
        <v>5</v>
      </c>
      <c r="D7691" s="160">
        <v>10</v>
      </c>
      <c r="E7691" s="160" t="s">
        <v>6395</v>
      </c>
      <c r="F7691" s="160" t="s">
        <v>110</v>
      </c>
      <c r="G7691" s="160" t="s">
        <v>140</v>
      </c>
      <c r="H7691" s="160" t="s">
        <v>6392</v>
      </c>
      <c r="I7691" s="160" t="e" cm="1">
        <f t="array" ref="I7691">INDEX('2.1.trackMPD'!J:J/(24*60*60),
       MATCH(1,
             (A7691='2.1.trackMPD'!A:A)*
             (C7691='2.1.trackMPD'!D:D)*
             (D7691/10^6='2.1.trackMPD'!H:H)*
             (E7691='2.1.trackMPD'!F:F),
0))</f>
        <v>#N/A</v>
      </c>
    </row>
    <row r="7692" spans="1:9" x14ac:dyDescent="0.2">
      <c r="A7692" s="160" t="s">
        <v>31</v>
      </c>
      <c r="B7692" s="160" t="s">
        <v>10</v>
      </c>
      <c r="C7692" s="160">
        <f>_xlfn.XLOOKUP(B7692,'2.1.trackMPD'!$R$7:$R$29,'2.1.trackMPD'!$T$7:$T$29)</f>
        <v>5</v>
      </c>
      <c r="D7692" s="160">
        <v>10</v>
      </c>
      <c r="E7692" s="160" t="s">
        <v>6395</v>
      </c>
      <c r="F7692" s="160" t="s">
        <v>110</v>
      </c>
      <c r="G7692" s="160" t="s">
        <v>124</v>
      </c>
      <c r="H7692" s="160" t="s">
        <v>6393</v>
      </c>
      <c r="I7692" s="160" t="e" cm="1">
        <f t="array" ref="I7692">INDEX('2.1.trackMPD'!K:K/(24*60*60),
       MATCH(1,
             (A7692='2.1.trackMPD'!A:A)*
             (C7692='2.1.trackMPD'!D:D)*
             (D7692/10^6='2.1.trackMPD'!H:H)*
             (E7692='2.1.trackMPD'!F:F),
0))</f>
        <v>#N/A</v>
      </c>
    </row>
    <row r="7693" spans="1:9" x14ac:dyDescent="0.2">
      <c r="A7693" s="160" t="s">
        <v>31</v>
      </c>
      <c r="B7693" s="160" t="s">
        <v>10</v>
      </c>
      <c r="C7693" s="160">
        <f>_xlfn.XLOOKUP(B7693,'2.1.trackMPD'!$R$7:$R$29,'2.1.trackMPD'!$T$7:$T$29)</f>
        <v>5</v>
      </c>
      <c r="D7693" s="160">
        <v>10</v>
      </c>
      <c r="E7693" s="160" t="s">
        <v>6395</v>
      </c>
      <c r="F7693" s="160" t="s">
        <v>110</v>
      </c>
      <c r="G7693" s="160" t="s">
        <v>140</v>
      </c>
      <c r="H7693" s="160" t="s">
        <v>6393</v>
      </c>
      <c r="I7693" s="160" t="e" cm="1">
        <f t="array" ref="I7693">INDEX('2.1.trackMPD'!L:L/(24*60*60),
       MATCH(1,
             (A7693='2.1.trackMPD'!A:A)*
             (C7693='2.1.trackMPD'!D:D)*
             (D7693/10^6='2.1.trackMPD'!H:H)*
             (E7693='2.1.trackMPD'!F:F),
0))</f>
        <v>#N/A</v>
      </c>
    </row>
    <row r="7694" spans="1:9" x14ac:dyDescent="0.2">
      <c r="A7694" s="160" t="s">
        <v>31</v>
      </c>
      <c r="B7694" s="160" t="s">
        <v>10</v>
      </c>
      <c r="C7694" s="160">
        <f>_xlfn.XLOOKUP(B7694,'2.1.trackMPD'!$R$7:$R$29,'2.1.trackMPD'!$T$7:$T$29)</f>
        <v>5</v>
      </c>
      <c r="D7694" s="160">
        <v>100</v>
      </c>
      <c r="E7694" s="160" t="s">
        <v>6395</v>
      </c>
      <c r="F7694" s="160" t="s">
        <v>110</v>
      </c>
      <c r="G7694" s="160" t="s">
        <v>124</v>
      </c>
      <c r="H7694" s="160" t="s">
        <v>6392</v>
      </c>
      <c r="I7694" s="160" t="e" cm="1">
        <f t="array" ref="I7694">INDEX('2.1.trackMPD'!I:I/(24*60*60),
       MATCH(1,
             (A7694='2.1.trackMPD'!A:A)*
             (C7694='2.1.trackMPD'!D:D)*
             (D7694/10^6='2.1.trackMPD'!H:H)*
             (E7694='2.1.trackMPD'!F:F),
0))</f>
        <v>#N/A</v>
      </c>
    </row>
    <row r="7695" spans="1:9" x14ac:dyDescent="0.2">
      <c r="A7695" s="160" t="s">
        <v>31</v>
      </c>
      <c r="B7695" s="160" t="s">
        <v>10</v>
      </c>
      <c r="C7695" s="160">
        <f>_xlfn.XLOOKUP(B7695,'2.1.trackMPD'!$R$7:$R$29,'2.1.trackMPD'!$T$7:$T$29)</f>
        <v>5</v>
      </c>
      <c r="D7695" s="160">
        <v>100</v>
      </c>
      <c r="E7695" s="160" t="s">
        <v>6395</v>
      </c>
      <c r="F7695" s="160" t="s">
        <v>110</v>
      </c>
      <c r="G7695" s="160" t="s">
        <v>140</v>
      </c>
      <c r="H7695" s="160" t="s">
        <v>6392</v>
      </c>
      <c r="I7695" s="160" t="e" cm="1">
        <f t="array" ref="I7695">INDEX('2.1.trackMPD'!J:J/(24*60*60),
       MATCH(1,
             (A7695='2.1.trackMPD'!A:A)*
             (C7695='2.1.trackMPD'!D:D)*
             (D7695/10^6='2.1.trackMPD'!H:H)*
             (E7695='2.1.trackMPD'!F:F),
0))</f>
        <v>#N/A</v>
      </c>
    </row>
    <row r="7696" spans="1:9" x14ac:dyDescent="0.2">
      <c r="A7696" s="160" t="s">
        <v>31</v>
      </c>
      <c r="B7696" s="160" t="s">
        <v>10</v>
      </c>
      <c r="C7696" s="160">
        <f>_xlfn.XLOOKUP(B7696,'2.1.trackMPD'!$R$7:$R$29,'2.1.trackMPD'!$T$7:$T$29)</f>
        <v>5</v>
      </c>
      <c r="D7696" s="160">
        <v>100</v>
      </c>
      <c r="E7696" s="160" t="s">
        <v>6395</v>
      </c>
      <c r="F7696" s="160" t="s">
        <v>110</v>
      </c>
      <c r="G7696" s="160" t="s">
        <v>124</v>
      </c>
      <c r="H7696" s="160" t="s">
        <v>6393</v>
      </c>
      <c r="I7696" s="160" t="e" cm="1">
        <f t="array" ref="I7696">INDEX('2.1.trackMPD'!K:K/(24*60*60),
       MATCH(1,
             (A7696='2.1.trackMPD'!A:A)*
             (C7696='2.1.trackMPD'!D:D)*
             (D7696/10^6='2.1.trackMPD'!H:H)*
             (E7696='2.1.trackMPD'!F:F),
0))</f>
        <v>#N/A</v>
      </c>
    </row>
    <row r="7697" spans="1:9" x14ac:dyDescent="0.2">
      <c r="A7697" s="160" t="s">
        <v>31</v>
      </c>
      <c r="B7697" s="160" t="s">
        <v>10</v>
      </c>
      <c r="C7697" s="160">
        <f>_xlfn.XLOOKUP(B7697,'2.1.trackMPD'!$R$7:$R$29,'2.1.trackMPD'!$T$7:$T$29)</f>
        <v>5</v>
      </c>
      <c r="D7697" s="160">
        <v>100</v>
      </c>
      <c r="E7697" s="160" t="s">
        <v>6395</v>
      </c>
      <c r="F7697" s="160" t="s">
        <v>110</v>
      </c>
      <c r="G7697" s="160" t="s">
        <v>140</v>
      </c>
      <c r="H7697" s="160" t="s">
        <v>6393</v>
      </c>
      <c r="I7697" s="160" t="e" cm="1">
        <f t="array" ref="I7697">INDEX('2.1.trackMPD'!L:L/(24*60*60),
       MATCH(1,
             (A7697='2.1.trackMPD'!A:A)*
             (C7697='2.1.trackMPD'!D:D)*
             (D7697/10^6='2.1.trackMPD'!H:H)*
             (E7697='2.1.trackMPD'!F:F),
0))</f>
        <v>#N/A</v>
      </c>
    </row>
    <row r="7698" spans="1:9" x14ac:dyDescent="0.2">
      <c r="A7698" s="160" t="s">
        <v>31</v>
      </c>
      <c r="B7698" s="160" t="s">
        <v>6</v>
      </c>
      <c r="C7698" s="160">
        <f>_xlfn.XLOOKUP(B7698,'2.1.trackMPD'!$R$7:$R$29,'2.1.trackMPD'!$T$7:$T$29)</f>
        <v>6</v>
      </c>
      <c r="D7698" s="160">
        <v>1</v>
      </c>
      <c r="E7698" s="160" t="s">
        <v>6390</v>
      </c>
      <c r="F7698" s="160" t="s">
        <v>110</v>
      </c>
      <c r="G7698" s="160" t="s">
        <v>124</v>
      </c>
      <c r="H7698" s="160" t="s">
        <v>6392</v>
      </c>
      <c r="I7698" s="160" cm="1">
        <f t="array" ref="I7698">INDEX('2.1.trackMPD'!I:I/(24*60*60),
       MATCH(1,
             (A7698='2.1.trackMPD'!A:A)*
             (C7698='2.1.trackMPD'!D:D)*
             (D7698/10^6='2.1.trackMPD'!H:H)*
             (E7698='2.1.trackMPD'!F:F),
0))</f>
        <v>6.8072036756424536E-7</v>
      </c>
    </row>
    <row r="7699" spans="1:9" x14ac:dyDescent="0.2">
      <c r="A7699" s="160" t="s">
        <v>31</v>
      </c>
      <c r="B7699" s="160" t="s">
        <v>6</v>
      </c>
      <c r="C7699" s="160">
        <f>_xlfn.XLOOKUP(B7699,'2.1.trackMPD'!$R$7:$R$29,'2.1.trackMPD'!$T$7:$T$29)</f>
        <v>6</v>
      </c>
      <c r="D7699" s="160">
        <v>1</v>
      </c>
      <c r="E7699" s="160" t="s">
        <v>6390</v>
      </c>
      <c r="F7699" s="160" t="s">
        <v>110</v>
      </c>
      <c r="G7699" s="160" t="s">
        <v>140</v>
      </c>
      <c r="H7699" s="160" t="s">
        <v>6392</v>
      </c>
      <c r="I7699" s="160" cm="1">
        <f t="array" ref="I7699">INDEX('2.1.trackMPD'!J:J/(24*60*60),
       MATCH(1,
             (A7699='2.1.trackMPD'!A:A)*
             (C7699='2.1.trackMPD'!D:D)*
             (D7699/10^6='2.1.trackMPD'!H:H)*
             (E7699='2.1.trackMPD'!F:F),
0))</f>
        <v>1.1469140096070995E-5</v>
      </c>
    </row>
    <row r="7700" spans="1:9" x14ac:dyDescent="0.2">
      <c r="A7700" s="160" t="s">
        <v>31</v>
      </c>
      <c r="B7700" s="160" t="s">
        <v>6</v>
      </c>
      <c r="C7700" s="160">
        <f>_xlfn.XLOOKUP(B7700,'2.1.trackMPD'!$R$7:$R$29,'2.1.trackMPD'!$T$7:$T$29)</f>
        <v>6</v>
      </c>
      <c r="D7700" s="160">
        <v>1</v>
      </c>
      <c r="E7700" s="160" t="s">
        <v>6390</v>
      </c>
      <c r="F7700" s="160" t="s">
        <v>110</v>
      </c>
      <c r="G7700" s="160" t="s">
        <v>124</v>
      </c>
      <c r="H7700" s="160" t="s">
        <v>6393</v>
      </c>
      <c r="I7700" s="160" cm="1">
        <f t="array" ref="I7700">INDEX('2.1.trackMPD'!K:K/(24*60*60),
       MATCH(1,
             (A7700='2.1.trackMPD'!A:A)*
             (C7700='2.1.trackMPD'!D:D)*
             (D7700/10^6='2.1.trackMPD'!H:H)*
             (E7700='2.1.trackMPD'!F:F),
0))</f>
        <v>0</v>
      </c>
    </row>
    <row r="7701" spans="1:9" x14ac:dyDescent="0.2">
      <c r="A7701" s="160" t="s">
        <v>31</v>
      </c>
      <c r="B7701" s="160" t="s">
        <v>6</v>
      </c>
      <c r="C7701" s="160">
        <f>_xlfn.XLOOKUP(B7701,'2.1.trackMPD'!$R$7:$R$29,'2.1.trackMPD'!$T$7:$T$29)</f>
        <v>6</v>
      </c>
      <c r="D7701" s="160">
        <v>1</v>
      </c>
      <c r="E7701" s="160" t="s">
        <v>6390</v>
      </c>
      <c r="F7701" s="160" t="s">
        <v>110</v>
      </c>
      <c r="G7701" s="160" t="s">
        <v>140</v>
      </c>
      <c r="H7701" s="160" t="s">
        <v>6393</v>
      </c>
      <c r="I7701" s="160" cm="1">
        <f t="array" ref="I7701">INDEX('2.1.trackMPD'!L:L/(24*60*60),
       MATCH(1,
             (A7701='2.1.trackMPD'!A:A)*
             (C7701='2.1.trackMPD'!D:D)*
             (D7701/10^6='2.1.trackMPD'!H:H)*
             (E7701='2.1.trackMPD'!F:F),
0))</f>
        <v>0</v>
      </c>
    </row>
    <row r="7702" spans="1:9" x14ac:dyDescent="0.2">
      <c r="A7702" s="160" t="s">
        <v>31</v>
      </c>
      <c r="B7702" s="160" t="s">
        <v>6</v>
      </c>
      <c r="C7702" s="160">
        <f>_xlfn.XLOOKUP(B7702,'2.1.trackMPD'!$R$7:$R$29,'2.1.trackMPD'!$T$7:$T$29)</f>
        <v>6</v>
      </c>
      <c r="D7702" s="160">
        <v>10</v>
      </c>
      <c r="E7702" s="160" t="s">
        <v>6390</v>
      </c>
      <c r="F7702" s="160" t="s">
        <v>110</v>
      </c>
      <c r="G7702" s="160" t="s">
        <v>124</v>
      </c>
      <c r="H7702" s="160" t="s">
        <v>6392</v>
      </c>
      <c r="I7702" s="160" cm="1">
        <f t="array" ref="I7702">INDEX('2.1.trackMPD'!I:I/(24*60*60),
       MATCH(1,
             (A7702='2.1.trackMPD'!A:A)*
             (C7702='2.1.trackMPD'!D:D)*
             (D7702/10^6='2.1.trackMPD'!H:H)*
             (E7702='2.1.trackMPD'!F:F),
0))</f>
        <v>7.2266564630701385E-6</v>
      </c>
    </row>
    <row r="7703" spans="1:9" x14ac:dyDescent="0.2">
      <c r="A7703" s="160" t="s">
        <v>31</v>
      </c>
      <c r="B7703" s="160" t="s">
        <v>6</v>
      </c>
      <c r="C7703" s="160">
        <f>_xlfn.XLOOKUP(B7703,'2.1.trackMPD'!$R$7:$R$29,'2.1.trackMPD'!$T$7:$T$29)</f>
        <v>6</v>
      </c>
      <c r="D7703" s="160">
        <v>10</v>
      </c>
      <c r="E7703" s="160" t="s">
        <v>6390</v>
      </c>
      <c r="F7703" s="160" t="s">
        <v>110</v>
      </c>
      <c r="G7703" s="160" t="s">
        <v>140</v>
      </c>
      <c r="H7703" s="160" t="s">
        <v>6392</v>
      </c>
      <c r="I7703" s="160" cm="1">
        <f t="array" ref="I7703">INDEX('2.1.trackMPD'!J:J/(24*60*60),
       MATCH(1,
             (A7703='2.1.trackMPD'!A:A)*
             (C7703='2.1.trackMPD'!D:D)*
             (D7703/10^6='2.1.trackMPD'!H:H)*
             (E7703='2.1.trackMPD'!F:F),
0))</f>
        <v>1.7965662506634837E-5</v>
      </c>
    </row>
    <row r="7704" spans="1:9" x14ac:dyDescent="0.2">
      <c r="A7704" s="160" t="s">
        <v>31</v>
      </c>
      <c r="B7704" s="160" t="s">
        <v>6</v>
      </c>
      <c r="C7704" s="160">
        <f>_xlfn.XLOOKUP(B7704,'2.1.trackMPD'!$R$7:$R$29,'2.1.trackMPD'!$T$7:$T$29)</f>
        <v>6</v>
      </c>
      <c r="D7704" s="160">
        <v>10</v>
      </c>
      <c r="E7704" s="160" t="s">
        <v>6390</v>
      </c>
      <c r="F7704" s="160" t="s">
        <v>110</v>
      </c>
      <c r="G7704" s="160" t="s">
        <v>124</v>
      </c>
      <c r="H7704" s="160" t="s">
        <v>6393</v>
      </c>
      <c r="I7704" s="160" cm="1">
        <f t="array" ref="I7704">INDEX('2.1.trackMPD'!K:K/(24*60*60),
       MATCH(1,
             (A7704='2.1.trackMPD'!A:A)*
             (C7704='2.1.trackMPD'!D:D)*
             (D7704/10^6='2.1.trackMPD'!H:H)*
             (E7704='2.1.trackMPD'!F:F),
0))</f>
        <v>0</v>
      </c>
    </row>
    <row r="7705" spans="1:9" x14ac:dyDescent="0.2">
      <c r="A7705" s="160" t="s">
        <v>31</v>
      </c>
      <c r="B7705" s="160" t="s">
        <v>6</v>
      </c>
      <c r="C7705" s="160">
        <f>_xlfn.XLOOKUP(B7705,'2.1.trackMPD'!$R$7:$R$29,'2.1.trackMPD'!$T$7:$T$29)</f>
        <v>6</v>
      </c>
      <c r="D7705" s="160">
        <v>10</v>
      </c>
      <c r="E7705" s="160" t="s">
        <v>6390</v>
      </c>
      <c r="F7705" s="160" t="s">
        <v>110</v>
      </c>
      <c r="G7705" s="160" t="s">
        <v>140</v>
      </c>
      <c r="H7705" s="160" t="s">
        <v>6393</v>
      </c>
      <c r="I7705" s="160" cm="1">
        <f t="array" ref="I7705">INDEX('2.1.trackMPD'!L:L/(24*60*60),
       MATCH(1,
             (A7705='2.1.trackMPD'!A:A)*
             (C7705='2.1.trackMPD'!D:D)*
             (D7705/10^6='2.1.trackMPD'!H:H)*
             (E7705='2.1.trackMPD'!F:F),
0))</f>
        <v>0</v>
      </c>
    </row>
    <row r="7706" spans="1:9" x14ac:dyDescent="0.2">
      <c r="A7706" s="160" t="s">
        <v>31</v>
      </c>
      <c r="B7706" s="160" t="s">
        <v>6</v>
      </c>
      <c r="C7706" s="160">
        <f>_xlfn.XLOOKUP(B7706,'2.1.trackMPD'!$R$7:$R$29,'2.1.trackMPD'!$T$7:$T$29)</f>
        <v>6</v>
      </c>
      <c r="D7706" s="160">
        <v>100</v>
      </c>
      <c r="E7706" s="160" t="s">
        <v>6390</v>
      </c>
      <c r="F7706" s="160" t="s">
        <v>110</v>
      </c>
      <c r="G7706" s="160" t="s">
        <v>124</v>
      </c>
      <c r="H7706" s="160" t="s">
        <v>6392</v>
      </c>
      <c r="I7706" s="160" cm="1">
        <f t="array" ref="I7706">INDEX('2.1.trackMPD'!I:I/(24*60*60),
       MATCH(1,
             (A7706='2.1.trackMPD'!A:A)*
             (C7706='2.1.trackMPD'!D:D)*
             (D7706/10^6='2.1.trackMPD'!H:H)*
             (E7706='2.1.trackMPD'!F:F),
0))</f>
        <v>1.9312976733627315E-3</v>
      </c>
    </row>
    <row r="7707" spans="1:9" x14ac:dyDescent="0.2">
      <c r="A7707" s="160" t="s">
        <v>31</v>
      </c>
      <c r="B7707" s="160" t="s">
        <v>6</v>
      </c>
      <c r="C7707" s="160">
        <f>_xlfn.XLOOKUP(B7707,'2.1.trackMPD'!$R$7:$R$29,'2.1.trackMPD'!$T$7:$T$29)</f>
        <v>6</v>
      </c>
      <c r="D7707" s="160">
        <v>100</v>
      </c>
      <c r="E7707" s="160" t="s">
        <v>6390</v>
      </c>
      <c r="F7707" s="160" t="s">
        <v>110</v>
      </c>
      <c r="G7707" s="160" t="s">
        <v>140</v>
      </c>
      <c r="H7707" s="160" t="s">
        <v>6392</v>
      </c>
      <c r="I7707" s="160" cm="1">
        <f t="array" ref="I7707">INDEX('2.1.trackMPD'!J:J/(24*60*60),
       MATCH(1,
             (A7707='2.1.trackMPD'!A:A)*
             (C7707='2.1.trackMPD'!D:D)*
             (D7707/10^6='2.1.trackMPD'!H:H)*
             (E7707='2.1.trackMPD'!F:F),
0))</f>
        <v>1.6203523589320137E-3</v>
      </c>
    </row>
    <row r="7708" spans="1:9" x14ac:dyDescent="0.2">
      <c r="A7708" s="160" t="s">
        <v>31</v>
      </c>
      <c r="B7708" s="160" t="s">
        <v>6</v>
      </c>
      <c r="C7708" s="160">
        <f>_xlfn.XLOOKUP(B7708,'2.1.trackMPD'!$R$7:$R$29,'2.1.trackMPD'!$T$7:$T$29)</f>
        <v>6</v>
      </c>
      <c r="D7708" s="160">
        <v>100</v>
      </c>
      <c r="E7708" s="160" t="s">
        <v>6390</v>
      </c>
      <c r="F7708" s="160" t="s">
        <v>110</v>
      </c>
      <c r="G7708" s="160" t="s">
        <v>124</v>
      </c>
      <c r="H7708" s="160" t="s">
        <v>6393</v>
      </c>
      <c r="I7708" s="160" cm="1">
        <f t="array" ref="I7708">INDEX('2.1.trackMPD'!K:K/(24*60*60),
       MATCH(1,
             (A7708='2.1.trackMPD'!A:A)*
             (C7708='2.1.trackMPD'!D:D)*
             (D7708/10^6='2.1.trackMPD'!H:H)*
             (E7708='2.1.trackMPD'!F:F),
0))</f>
        <v>0</v>
      </c>
    </row>
    <row r="7709" spans="1:9" x14ac:dyDescent="0.2">
      <c r="A7709" s="160" t="s">
        <v>31</v>
      </c>
      <c r="B7709" s="160" t="s">
        <v>6</v>
      </c>
      <c r="C7709" s="160">
        <f>_xlfn.XLOOKUP(B7709,'2.1.trackMPD'!$R$7:$R$29,'2.1.trackMPD'!$T$7:$T$29)</f>
        <v>6</v>
      </c>
      <c r="D7709" s="160">
        <v>100</v>
      </c>
      <c r="E7709" s="160" t="s">
        <v>6390</v>
      </c>
      <c r="F7709" s="160" t="s">
        <v>110</v>
      </c>
      <c r="G7709" s="160" t="s">
        <v>140</v>
      </c>
      <c r="H7709" s="160" t="s">
        <v>6393</v>
      </c>
      <c r="I7709" s="160" cm="1">
        <f t="array" ref="I7709">INDEX('2.1.trackMPD'!L:L/(24*60*60),
       MATCH(1,
             (A7709='2.1.trackMPD'!A:A)*
             (C7709='2.1.trackMPD'!D:D)*
             (D7709/10^6='2.1.trackMPD'!H:H)*
             (E7709='2.1.trackMPD'!F:F),
0))</f>
        <v>0</v>
      </c>
    </row>
    <row r="7710" spans="1:9" x14ac:dyDescent="0.2">
      <c r="A7710" s="160" t="s">
        <v>31</v>
      </c>
      <c r="B7710" s="160" t="s">
        <v>6</v>
      </c>
      <c r="C7710" s="160">
        <f>_xlfn.XLOOKUP(B7710,'2.1.trackMPD'!$R$7:$R$29,'2.1.trackMPD'!$T$7:$T$29)</f>
        <v>6</v>
      </c>
      <c r="D7710" s="160">
        <v>1000</v>
      </c>
      <c r="E7710" s="160" t="s">
        <v>6390</v>
      </c>
      <c r="F7710" s="160" t="s">
        <v>110</v>
      </c>
      <c r="G7710" s="160" t="s">
        <v>124</v>
      </c>
      <c r="H7710" s="160" t="s">
        <v>6392</v>
      </c>
      <c r="I7710" s="160" cm="1">
        <f t="array" ref="I7710">INDEX('2.1.trackMPD'!I:I/(24*60*60),
       MATCH(1,
             (A7710='2.1.trackMPD'!A:A)*
             (C7710='2.1.trackMPD'!D:D)*
             (D7710/10^6='2.1.trackMPD'!H:H)*
             (E7710='2.1.trackMPD'!F:F),
0))</f>
        <v>6.9993894557237618E-2</v>
      </c>
    </row>
    <row r="7711" spans="1:9" x14ac:dyDescent="0.2">
      <c r="A7711" s="160" t="s">
        <v>31</v>
      </c>
      <c r="B7711" s="160" t="s">
        <v>6</v>
      </c>
      <c r="C7711" s="160">
        <f>_xlfn.XLOOKUP(B7711,'2.1.trackMPD'!$R$7:$R$29,'2.1.trackMPD'!$T$7:$T$29)</f>
        <v>6</v>
      </c>
      <c r="D7711" s="160">
        <v>1000</v>
      </c>
      <c r="E7711" s="160" t="s">
        <v>6390</v>
      </c>
      <c r="F7711" s="160" t="s">
        <v>110</v>
      </c>
      <c r="G7711" s="160" t="s">
        <v>140</v>
      </c>
      <c r="H7711" s="160" t="s">
        <v>6392</v>
      </c>
      <c r="I7711" s="160" cm="1">
        <f t="array" ref="I7711">INDEX('2.1.trackMPD'!J:J/(24*60*60),
       MATCH(1,
             (A7711='2.1.trackMPD'!A:A)*
             (C7711='2.1.trackMPD'!D:D)*
             (D7711/10^6='2.1.trackMPD'!H:H)*
             (E7711='2.1.trackMPD'!F:F),
0))</f>
        <v>5.9225591548120141E-2</v>
      </c>
    </row>
    <row r="7712" spans="1:9" x14ac:dyDescent="0.2">
      <c r="A7712" s="160" t="s">
        <v>31</v>
      </c>
      <c r="B7712" s="160" t="s">
        <v>6</v>
      </c>
      <c r="C7712" s="160">
        <f>_xlfn.XLOOKUP(B7712,'2.1.trackMPD'!$R$7:$R$29,'2.1.trackMPD'!$T$7:$T$29)</f>
        <v>6</v>
      </c>
      <c r="D7712" s="160">
        <v>1000</v>
      </c>
      <c r="E7712" s="160" t="s">
        <v>6390</v>
      </c>
      <c r="F7712" s="160" t="s">
        <v>110</v>
      </c>
      <c r="G7712" s="160" t="s">
        <v>124</v>
      </c>
      <c r="H7712" s="160" t="s">
        <v>6393</v>
      </c>
      <c r="I7712" s="160" cm="1">
        <f t="array" ref="I7712">INDEX('2.1.trackMPD'!K:K/(24*60*60),
       MATCH(1,
             (A7712='2.1.trackMPD'!A:A)*
             (C7712='2.1.trackMPD'!D:D)*
             (D7712/10^6='2.1.trackMPD'!H:H)*
             (E7712='2.1.trackMPD'!F:F),
0))</f>
        <v>0</v>
      </c>
    </row>
    <row r="7713" spans="1:9" x14ac:dyDescent="0.2">
      <c r="A7713" s="160" t="s">
        <v>31</v>
      </c>
      <c r="B7713" s="160" t="s">
        <v>6</v>
      </c>
      <c r="C7713" s="160">
        <f>_xlfn.XLOOKUP(B7713,'2.1.trackMPD'!$R$7:$R$29,'2.1.trackMPD'!$T$7:$T$29)</f>
        <v>6</v>
      </c>
      <c r="D7713" s="160">
        <v>1000</v>
      </c>
      <c r="E7713" s="160" t="s">
        <v>6390</v>
      </c>
      <c r="F7713" s="160" t="s">
        <v>110</v>
      </c>
      <c r="G7713" s="160" t="s">
        <v>140</v>
      </c>
      <c r="H7713" s="160" t="s">
        <v>6393</v>
      </c>
      <c r="I7713" s="160" cm="1">
        <f t="array" ref="I7713">INDEX('2.1.trackMPD'!L:L/(24*60*60),
       MATCH(1,
             (A7713='2.1.trackMPD'!A:A)*
             (C7713='2.1.trackMPD'!D:D)*
             (D7713/10^6='2.1.trackMPD'!H:H)*
             (E7713='2.1.trackMPD'!F:F),
0))</f>
        <v>0</v>
      </c>
    </row>
    <row r="7714" spans="1:9" x14ac:dyDescent="0.2">
      <c r="A7714" s="160" t="s">
        <v>31</v>
      </c>
      <c r="B7714" s="160" t="s">
        <v>6</v>
      </c>
      <c r="C7714" s="160">
        <f>_xlfn.XLOOKUP(B7714,'2.1.trackMPD'!$R$7:$R$29,'2.1.trackMPD'!$T$7:$T$29)</f>
        <v>6</v>
      </c>
      <c r="D7714" s="160">
        <v>5000</v>
      </c>
      <c r="E7714" s="160" t="s">
        <v>6390</v>
      </c>
      <c r="F7714" s="160" t="s">
        <v>110</v>
      </c>
      <c r="G7714" s="160" t="s">
        <v>124</v>
      </c>
      <c r="H7714" s="160" t="s">
        <v>6392</v>
      </c>
      <c r="I7714" s="160" cm="1">
        <f t="array" ref="I7714">INDEX('2.1.trackMPD'!I:I/(24*60*60),
       MATCH(1,
             (A7714='2.1.trackMPD'!A:A)*
             (C7714='2.1.trackMPD'!D:D)*
             (D7714/10^6='2.1.trackMPD'!H:H)*
             (E7714='2.1.trackMPD'!F:F),
0))</f>
        <v>0.27519557172367476</v>
      </c>
    </row>
    <row r="7715" spans="1:9" x14ac:dyDescent="0.2">
      <c r="A7715" s="160" t="s">
        <v>31</v>
      </c>
      <c r="B7715" s="160" t="s">
        <v>6</v>
      </c>
      <c r="C7715" s="160">
        <f>_xlfn.XLOOKUP(B7715,'2.1.trackMPD'!$R$7:$R$29,'2.1.trackMPD'!$T$7:$T$29)</f>
        <v>6</v>
      </c>
      <c r="D7715" s="160">
        <v>5000</v>
      </c>
      <c r="E7715" s="160" t="s">
        <v>6390</v>
      </c>
      <c r="F7715" s="160" t="s">
        <v>110</v>
      </c>
      <c r="G7715" s="160" t="s">
        <v>140</v>
      </c>
      <c r="H7715" s="160" t="s">
        <v>6392</v>
      </c>
      <c r="I7715" s="160" cm="1">
        <f t="array" ref="I7715">INDEX('2.1.trackMPD'!J:J/(24*60*60),
       MATCH(1,
             (A7715='2.1.trackMPD'!A:A)*
             (C7715='2.1.trackMPD'!D:D)*
             (D7715/10^6='2.1.trackMPD'!H:H)*
             (E7715='2.1.trackMPD'!F:F),
0))</f>
        <v>0.23285742882208679</v>
      </c>
    </row>
    <row r="7716" spans="1:9" x14ac:dyDescent="0.2">
      <c r="A7716" s="160" t="s">
        <v>31</v>
      </c>
      <c r="B7716" s="160" t="s">
        <v>6</v>
      </c>
      <c r="C7716" s="160">
        <f>_xlfn.XLOOKUP(B7716,'2.1.trackMPD'!$R$7:$R$29,'2.1.trackMPD'!$T$7:$T$29)</f>
        <v>6</v>
      </c>
      <c r="D7716" s="160">
        <v>5000</v>
      </c>
      <c r="E7716" s="160" t="s">
        <v>6390</v>
      </c>
      <c r="F7716" s="160" t="s">
        <v>110</v>
      </c>
      <c r="G7716" s="160" t="s">
        <v>124</v>
      </c>
      <c r="H7716" s="160" t="s">
        <v>6393</v>
      </c>
      <c r="I7716" s="160" cm="1">
        <f t="array" ref="I7716">INDEX('2.1.trackMPD'!K:K/(24*60*60),
       MATCH(1,
             (A7716='2.1.trackMPD'!A:A)*
             (C7716='2.1.trackMPD'!D:D)*
             (D7716/10^6='2.1.trackMPD'!H:H)*
             (E7716='2.1.trackMPD'!F:F),
0))</f>
        <v>0</v>
      </c>
    </row>
    <row r="7717" spans="1:9" x14ac:dyDescent="0.2">
      <c r="A7717" s="160" t="s">
        <v>31</v>
      </c>
      <c r="B7717" s="160" t="s">
        <v>6</v>
      </c>
      <c r="C7717" s="160">
        <f>_xlfn.XLOOKUP(B7717,'2.1.trackMPD'!$R$7:$R$29,'2.1.trackMPD'!$T$7:$T$29)</f>
        <v>6</v>
      </c>
      <c r="D7717" s="160">
        <v>5000</v>
      </c>
      <c r="E7717" s="160" t="s">
        <v>6390</v>
      </c>
      <c r="F7717" s="160" t="s">
        <v>110</v>
      </c>
      <c r="G7717" s="160" t="s">
        <v>140</v>
      </c>
      <c r="H7717" s="160" t="s">
        <v>6393</v>
      </c>
      <c r="I7717" s="160" cm="1">
        <f t="array" ref="I7717">INDEX('2.1.trackMPD'!L:L/(24*60*60),
       MATCH(1,
             (A7717='2.1.trackMPD'!A:A)*
             (C7717='2.1.trackMPD'!D:D)*
             (D7717/10^6='2.1.trackMPD'!H:H)*
             (E7717='2.1.trackMPD'!F:F),
0))</f>
        <v>0</v>
      </c>
    </row>
    <row r="7718" spans="1:9" x14ac:dyDescent="0.2">
      <c r="A7718" s="160" t="s">
        <v>31</v>
      </c>
      <c r="B7718" s="160" t="s">
        <v>6</v>
      </c>
      <c r="C7718" s="160">
        <f>_xlfn.XLOOKUP(B7718,'2.1.trackMPD'!$R$7:$R$29,'2.1.trackMPD'!$T$7:$T$29)</f>
        <v>6</v>
      </c>
      <c r="D7718" s="160">
        <v>1</v>
      </c>
      <c r="E7718" s="160" t="s">
        <v>6394</v>
      </c>
      <c r="F7718" s="160" t="s">
        <v>110</v>
      </c>
      <c r="G7718" s="160" t="s">
        <v>124</v>
      </c>
      <c r="H7718" s="160" t="s">
        <v>6392</v>
      </c>
      <c r="I7718" s="160" cm="1">
        <f t="array" ref="I7718">INDEX('2.1.trackMPD'!I:I/(24*60*60),
       MATCH(1,
             (A7718='2.1.trackMPD'!A:A)*
             (C7718='2.1.trackMPD'!D:D)*
             (D7718/10^6='2.1.trackMPD'!H:H)*
             (E7718='2.1.trackMPD'!F:F),
0))</f>
        <v>1.0085428039043611E-6</v>
      </c>
    </row>
    <row r="7719" spans="1:9" x14ac:dyDescent="0.2">
      <c r="A7719" s="160" t="s">
        <v>31</v>
      </c>
      <c r="B7719" s="160" t="s">
        <v>6</v>
      </c>
      <c r="C7719" s="160">
        <f>_xlfn.XLOOKUP(B7719,'2.1.trackMPD'!$R$7:$R$29,'2.1.trackMPD'!$T$7:$T$29)</f>
        <v>6</v>
      </c>
      <c r="D7719" s="160">
        <v>1</v>
      </c>
      <c r="E7719" s="160" t="s">
        <v>6394</v>
      </c>
      <c r="F7719" s="160" t="s">
        <v>110</v>
      </c>
      <c r="G7719" s="160" t="s">
        <v>140</v>
      </c>
      <c r="H7719" s="160" t="s">
        <v>6392</v>
      </c>
      <c r="I7719" s="160" cm="1">
        <f t="array" ref="I7719">INDEX('2.1.trackMPD'!J:J/(24*60*60),
       MATCH(1,
             (A7719='2.1.trackMPD'!A:A)*
             (C7719='2.1.trackMPD'!D:D)*
             (D7719/10^6='2.1.trackMPD'!H:H)*
             (E7719='2.1.trackMPD'!F:F),
0))</f>
        <v>1.1640735781882755E-5</v>
      </c>
    </row>
    <row r="7720" spans="1:9" x14ac:dyDescent="0.2">
      <c r="A7720" s="160" t="s">
        <v>31</v>
      </c>
      <c r="B7720" s="160" t="s">
        <v>6</v>
      </c>
      <c r="C7720" s="160">
        <f>_xlfn.XLOOKUP(B7720,'2.1.trackMPD'!$R$7:$R$29,'2.1.trackMPD'!$T$7:$T$29)</f>
        <v>6</v>
      </c>
      <c r="D7720" s="160">
        <v>1</v>
      </c>
      <c r="E7720" s="160" t="s">
        <v>6394</v>
      </c>
      <c r="F7720" s="160" t="s">
        <v>110</v>
      </c>
      <c r="G7720" s="160" t="s">
        <v>124</v>
      </c>
      <c r="H7720" s="160" t="s">
        <v>6393</v>
      </c>
      <c r="I7720" s="160" cm="1">
        <f t="array" ref="I7720">INDEX('2.1.trackMPD'!K:K/(24*60*60),
       MATCH(1,
             (A7720='2.1.trackMPD'!A:A)*
             (C7720='2.1.trackMPD'!D:D)*
             (D7720/10^6='2.1.trackMPD'!H:H)*
             (E7720='2.1.trackMPD'!F:F),
0))</f>
        <v>0</v>
      </c>
    </row>
    <row r="7721" spans="1:9" x14ac:dyDescent="0.2">
      <c r="A7721" s="160" t="s">
        <v>31</v>
      </c>
      <c r="B7721" s="160" t="s">
        <v>6</v>
      </c>
      <c r="C7721" s="160">
        <f>_xlfn.XLOOKUP(B7721,'2.1.trackMPD'!$R$7:$R$29,'2.1.trackMPD'!$T$7:$T$29)</f>
        <v>6</v>
      </c>
      <c r="D7721" s="160">
        <v>1</v>
      </c>
      <c r="E7721" s="160" t="s">
        <v>6394</v>
      </c>
      <c r="F7721" s="160" t="s">
        <v>110</v>
      </c>
      <c r="G7721" s="160" t="s">
        <v>140</v>
      </c>
      <c r="H7721" s="160" t="s">
        <v>6393</v>
      </c>
      <c r="I7721" s="160" cm="1">
        <f t="array" ref="I7721">INDEX('2.1.trackMPD'!L:L/(24*60*60),
       MATCH(1,
             (A7721='2.1.trackMPD'!A:A)*
             (C7721='2.1.trackMPD'!D:D)*
             (D7721/10^6='2.1.trackMPD'!H:H)*
             (E7721='2.1.trackMPD'!F:F),
0))</f>
        <v>0</v>
      </c>
    </row>
    <row r="7722" spans="1:9" x14ac:dyDescent="0.2">
      <c r="A7722" s="160" t="s">
        <v>31</v>
      </c>
      <c r="B7722" s="160" t="s">
        <v>6</v>
      </c>
      <c r="C7722" s="160">
        <f>_xlfn.XLOOKUP(B7722,'2.1.trackMPD'!$R$7:$R$29,'2.1.trackMPD'!$T$7:$T$29)</f>
        <v>6</v>
      </c>
      <c r="D7722" s="160">
        <v>10</v>
      </c>
      <c r="E7722" s="160" t="s">
        <v>6394</v>
      </c>
      <c r="F7722" s="160" t="s">
        <v>110</v>
      </c>
      <c r="G7722" s="160" t="s">
        <v>124</v>
      </c>
      <c r="H7722" s="160" t="s">
        <v>6392</v>
      </c>
      <c r="I7722" s="160" cm="1">
        <f t="array" ref="I7722">INDEX('2.1.trackMPD'!I:I/(24*60*60),
       MATCH(1,
             (A7722='2.1.trackMPD'!A:A)*
             (C7722='2.1.trackMPD'!D:D)*
             (D7722/10^6='2.1.trackMPD'!H:H)*
             (E7722='2.1.trackMPD'!F:F),
0))</f>
        <v>7.1702036066546287E-5</v>
      </c>
    </row>
    <row r="7723" spans="1:9" x14ac:dyDescent="0.2">
      <c r="A7723" s="160" t="s">
        <v>31</v>
      </c>
      <c r="B7723" s="160" t="s">
        <v>6</v>
      </c>
      <c r="C7723" s="160">
        <f>_xlfn.XLOOKUP(B7723,'2.1.trackMPD'!$R$7:$R$29,'2.1.trackMPD'!$T$7:$T$29)</f>
        <v>6</v>
      </c>
      <c r="D7723" s="160">
        <v>10</v>
      </c>
      <c r="E7723" s="160" t="s">
        <v>6394</v>
      </c>
      <c r="F7723" s="160" t="s">
        <v>110</v>
      </c>
      <c r="G7723" s="160" t="s">
        <v>140</v>
      </c>
      <c r="H7723" s="160" t="s">
        <v>6392</v>
      </c>
      <c r="I7723" s="160" cm="1">
        <f t="array" ref="I7723">INDEX('2.1.trackMPD'!J:J/(24*60*60),
       MATCH(1,
             (A7723='2.1.trackMPD'!A:A)*
             (C7723='2.1.trackMPD'!D:D)*
             (D7723/10^6='2.1.trackMPD'!H:H)*
             (E7723='2.1.trackMPD'!F:F),
0))</f>
        <v>6.3489724292082055E-5</v>
      </c>
    </row>
    <row r="7724" spans="1:9" x14ac:dyDescent="0.2">
      <c r="A7724" s="160" t="s">
        <v>31</v>
      </c>
      <c r="B7724" s="160" t="s">
        <v>6</v>
      </c>
      <c r="C7724" s="160">
        <f>_xlfn.XLOOKUP(B7724,'2.1.trackMPD'!$R$7:$R$29,'2.1.trackMPD'!$T$7:$T$29)</f>
        <v>6</v>
      </c>
      <c r="D7724" s="160">
        <v>10</v>
      </c>
      <c r="E7724" s="160" t="s">
        <v>6394</v>
      </c>
      <c r="F7724" s="160" t="s">
        <v>110</v>
      </c>
      <c r="G7724" s="160" t="s">
        <v>124</v>
      </c>
      <c r="H7724" s="160" t="s">
        <v>6393</v>
      </c>
      <c r="I7724" s="160" cm="1">
        <f t="array" ref="I7724">INDEX('2.1.trackMPD'!K:K/(24*60*60),
       MATCH(1,
             (A7724='2.1.trackMPD'!A:A)*
             (C7724='2.1.trackMPD'!D:D)*
             (D7724/10^6='2.1.trackMPD'!H:H)*
             (E7724='2.1.trackMPD'!F:F),
0))</f>
        <v>0</v>
      </c>
    </row>
    <row r="7725" spans="1:9" x14ac:dyDescent="0.2">
      <c r="A7725" s="160" t="s">
        <v>31</v>
      </c>
      <c r="B7725" s="160" t="s">
        <v>6</v>
      </c>
      <c r="C7725" s="160">
        <f>_xlfn.XLOOKUP(B7725,'2.1.trackMPD'!$R$7:$R$29,'2.1.trackMPD'!$T$7:$T$29)</f>
        <v>6</v>
      </c>
      <c r="D7725" s="160">
        <v>10</v>
      </c>
      <c r="E7725" s="160" t="s">
        <v>6394</v>
      </c>
      <c r="F7725" s="160" t="s">
        <v>110</v>
      </c>
      <c r="G7725" s="160" t="s">
        <v>140</v>
      </c>
      <c r="H7725" s="160" t="s">
        <v>6393</v>
      </c>
      <c r="I7725" s="160" cm="1">
        <f t="array" ref="I7725">INDEX('2.1.trackMPD'!L:L/(24*60*60),
       MATCH(1,
             (A7725='2.1.trackMPD'!A:A)*
             (C7725='2.1.trackMPD'!D:D)*
             (D7725/10^6='2.1.trackMPD'!H:H)*
             (E7725='2.1.trackMPD'!F:F),
0))</f>
        <v>0</v>
      </c>
    </row>
    <row r="7726" spans="1:9" x14ac:dyDescent="0.2">
      <c r="A7726" s="160" t="s">
        <v>31</v>
      </c>
      <c r="B7726" s="160" t="s">
        <v>6</v>
      </c>
      <c r="C7726" s="160">
        <f>_xlfn.XLOOKUP(B7726,'2.1.trackMPD'!$R$7:$R$29,'2.1.trackMPD'!$T$7:$T$29)</f>
        <v>6</v>
      </c>
      <c r="D7726" s="160">
        <v>100</v>
      </c>
      <c r="E7726" s="160" t="s">
        <v>6394</v>
      </c>
      <c r="F7726" s="160" t="s">
        <v>110</v>
      </c>
      <c r="G7726" s="160" t="s">
        <v>124</v>
      </c>
      <c r="H7726" s="160" t="s">
        <v>6392</v>
      </c>
      <c r="I7726" s="160" cm="1">
        <f t="array" ref="I7726">INDEX('2.1.trackMPD'!I:I/(24*60*60),
       MATCH(1,
             (A7726='2.1.trackMPD'!A:A)*
             (C7726='2.1.trackMPD'!D:D)*
             (D7726/10^6='2.1.trackMPD'!H:H)*
             (E7726='2.1.trackMPD'!F:F),
0))</f>
        <v>5.6282487922013191E-3</v>
      </c>
    </row>
    <row r="7727" spans="1:9" x14ac:dyDescent="0.2">
      <c r="A7727" s="160" t="s">
        <v>31</v>
      </c>
      <c r="B7727" s="160" t="s">
        <v>6</v>
      </c>
      <c r="C7727" s="160">
        <f>_xlfn.XLOOKUP(B7727,'2.1.trackMPD'!$R$7:$R$29,'2.1.trackMPD'!$T$7:$T$29)</f>
        <v>6</v>
      </c>
      <c r="D7727" s="160">
        <v>100</v>
      </c>
      <c r="E7727" s="160" t="s">
        <v>6394</v>
      </c>
      <c r="F7727" s="160" t="s">
        <v>110</v>
      </c>
      <c r="G7727" s="160" t="s">
        <v>140</v>
      </c>
      <c r="H7727" s="160" t="s">
        <v>6392</v>
      </c>
      <c r="I7727" s="160" cm="1">
        <f t="array" ref="I7727">INDEX('2.1.trackMPD'!J:J/(24*60*60),
       MATCH(1,
             (A7727='2.1.trackMPD'!A:A)*
             (C7727='2.1.trackMPD'!D:D)*
             (D7727/10^6='2.1.trackMPD'!H:H)*
             (E7727='2.1.trackMPD'!F:F),
0))</f>
        <v>4.7630460889333797E-3</v>
      </c>
    </row>
    <row r="7728" spans="1:9" x14ac:dyDescent="0.2">
      <c r="A7728" s="160" t="s">
        <v>31</v>
      </c>
      <c r="B7728" s="160" t="s">
        <v>6</v>
      </c>
      <c r="C7728" s="160">
        <f>_xlfn.XLOOKUP(B7728,'2.1.trackMPD'!$R$7:$R$29,'2.1.trackMPD'!$T$7:$T$29)</f>
        <v>6</v>
      </c>
      <c r="D7728" s="160">
        <v>100</v>
      </c>
      <c r="E7728" s="160" t="s">
        <v>6394</v>
      </c>
      <c r="F7728" s="160" t="s">
        <v>110</v>
      </c>
      <c r="G7728" s="160" t="s">
        <v>124</v>
      </c>
      <c r="H7728" s="160" t="s">
        <v>6393</v>
      </c>
      <c r="I7728" s="160" cm="1">
        <f t="array" ref="I7728">INDEX('2.1.trackMPD'!K:K/(24*60*60),
       MATCH(1,
             (A7728='2.1.trackMPD'!A:A)*
             (C7728='2.1.trackMPD'!D:D)*
             (D7728/10^6='2.1.trackMPD'!H:H)*
             (E7728='2.1.trackMPD'!F:F),
0))</f>
        <v>0</v>
      </c>
    </row>
    <row r="7729" spans="1:9" x14ac:dyDescent="0.2">
      <c r="A7729" s="160" t="s">
        <v>31</v>
      </c>
      <c r="B7729" s="160" t="s">
        <v>6</v>
      </c>
      <c r="C7729" s="160">
        <f>_xlfn.XLOOKUP(B7729,'2.1.trackMPD'!$R$7:$R$29,'2.1.trackMPD'!$T$7:$T$29)</f>
        <v>6</v>
      </c>
      <c r="D7729" s="160">
        <v>100</v>
      </c>
      <c r="E7729" s="160" t="s">
        <v>6394</v>
      </c>
      <c r="F7729" s="160" t="s">
        <v>110</v>
      </c>
      <c r="G7729" s="160" t="s">
        <v>140</v>
      </c>
      <c r="H7729" s="160" t="s">
        <v>6393</v>
      </c>
      <c r="I7729" s="160" cm="1">
        <f t="array" ref="I7729">INDEX('2.1.trackMPD'!L:L/(24*60*60),
       MATCH(1,
             (A7729='2.1.trackMPD'!A:A)*
             (C7729='2.1.trackMPD'!D:D)*
             (D7729/10^6='2.1.trackMPD'!H:H)*
             (E7729='2.1.trackMPD'!F:F),
0))</f>
        <v>0</v>
      </c>
    </row>
    <row r="7730" spans="1:9" x14ac:dyDescent="0.2">
      <c r="A7730" s="160" t="s">
        <v>31</v>
      </c>
      <c r="B7730" s="160" t="s">
        <v>6</v>
      </c>
      <c r="C7730" s="160">
        <f>_xlfn.XLOOKUP(B7730,'2.1.trackMPD'!$R$7:$R$29,'2.1.trackMPD'!$T$7:$T$29)</f>
        <v>6</v>
      </c>
      <c r="D7730" s="160">
        <v>1000</v>
      </c>
      <c r="E7730" s="160" t="s">
        <v>6394</v>
      </c>
      <c r="F7730" s="160" t="s">
        <v>110</v>
      </c>
      <c r="G7730" s="160" t="s">
        <v>124</v>
      </c>
      <c r="H7730" s="160" t="s">
        <v>6392</v>
      </c>
      <c r="I7730" s="160" cm="1">
        <f t="array" ref="I7730">INDEX('2.1.trackMPD'!I:I/(24*60*60),
       MATCH(1,
             (A7730='2.1.trackMPD'!A:A)*
             (C7730='2.1.trackMPD'!D:D)*
             (D7730/10^6='2.1.trackMPD'!H:H)*
             (E7730='2.1.trackMPD'!F:F),
0))</f>
        <v>6.3166262761166214E-2</v>
      </c>
    </row>
    <row r="7731" spans="1:9" x14ac:dyDescent="0.2">
      <c r="A7731" s="160" t="s">
        <v>31</v>
      </c>
      <c r="B7731" s="160" t="s">
        <v>6</v>
      </c>
      <c r="C7731" s="160">
        <f>_xlfn.XLOOKUP(B7731,'2.1.trackMPD'!$R$7:$R$29,'2.1.trackMPD'!$T$7:$T$29)</f>
        <v>6</v>
      </c>
      <c r="D7731" s="160">
        <v>1000</v>
      </c>
      <c r="E7731" s="160" t="s">
        <v>6394</v>
      </c>
      <c r="F7731" s="160" t="s">
        <v>110</v>
      </c>
      <c r="G7731" s="160" t="s">
        <v>140</v>
      </c>
      <c r="H7731" s="160" t="s">
        <v>6392</v>
      </c>
      <c r="I7731" s="160" cm="1">
        <f t="array" ref="I7731">INDEX('2.1.trackMPD'!J:J/(24*60*60),
       MATCH(1,
             (A7731='2.1.trackMPD'!A:A)*
             (C7731='2.1.trackMPD'!D:D)*
             (D7731/10^6='2.1.trackMPD'!H:H)*
             (E7731='2.1.trackMPD'!F:F),
0))</f>
        <v>5.3448358383294439E-2</v>
      </c>
    </row>
    <row r="7732" spans="1:9" x14ac:dyDescent="0.2">
      <c r="A7732" s="160" t="s">
        <v>31</v>
      </c>
      <c r="B7732" s="160" t="s">
        <v>6</v>
      </c>
      <c r="C7732" s="160">
        <f>_xlfn.XLOOKUP(B7732,'2.1.trackMPD'!$R$7:$R$29,'2.1.trackMPD'!$T$7:$T$29)</f>
        <v>6</v>
      </c>
      <c r="D7732" s="160">
        <v>1000</v>
      </c>
      <c r="E7732" s="160" t="s">
        <v>6394</v>
      </c>
      <c r="F7732" s="160" t="s">
        <v>110</v>
      </c>
      <c r="G7732" s="160" t="s">
        <v>124</v>
      </c>
      <c r="H7732" s="160" t="s">
        <v>6393</v>
      </c>
      <c r="I7732" s="160" cm="1">
        <f t="array" ref="I7732">INDEX('2.1.trackMPD'!K:K/(24*60*60),
       MATCH(1,
             (A7732='2.1.trackMPD'!A:A)*
             (C7732='2.1.trackMPD'!D:D)*
             (D7732/10^6='2.1.trackMPD'!H:H)*
             (E7732='2.1.trackMPD'!F:F),
0))</f>
        <v>0</v>
      </c>
    </row>
    <row r="7733" spans="1:9" x14ac:dyDescent="0.2">
      <c r="A7733" s="160" t="s">
        <v>31</v>
      </c>
      <c r="B7733" s="160" t="s">
        <v>6</v>
      </c>
      <c r="C7733" s="160">
        <f>_xlfn.XLOOKUP(B7733,'2.1.trackMPD'!$R$7:$R$29,'2.1.trackMPD'!$T$7:$T$29)</f>
        <v>6</v>
      </c>
      <c r="D7733" s="160">
        <v>1000</v>
      </c>
      <c r="E7733" s="160" t="s">
        <v>6394</v>
      </c>
      <c r="F7733" s="160" t="s">
        <v>110</v>
      </c>
      <c r="G7733" s="160" t="s">
        <v>140</v>
      </c>
      <c r="H7733" s="160" t="s">
        <v>6393</v>
      </c>
      <c r="I7733" s="160" cm="1">
        <f t="array" ref="I7733">INDEX('2.1.trackMPD'!L:L/(24*60*60),
       MATCH(1,
             (A7733='2.1.trackMPD'!A:A)*
             (C7733='2.1.trackMPD'!D:D)*
             (D7733/10^6='2.1.trackMPD'!H:H)*
             (E7733='2.1.trackMPD'!F:F),
0))</f>
        <v>0</v>
      </c>
    </row>
    <row r="7734" spans="1:9" x14ac:dyDescent="0.2">
      <c r="A7734" s="160" t="s">
        <v>31</v>
      </c>
      <c r="B7734" s="160" t="s">
        <v>6</v>
      </c>
      <c r="C7734" s="160">
        <f>_xlfn.XLOOKUP(B7734,'2.1.trackMPD'!$R$7:$R$29,'2.1.trackMPD'!$T$7:$T$29)</f>
        <v>6</v>
      </c>
      <c r="D7734" s="160">
        <v>5000</v>
      </c>
      <c r="E7734" s="160" t="s">
        <v>6394</v>
      </c>
      <c r="F7734" s="160" t="s">
        <v>110</v>
      </c>
      <c r="G7734" s="160" t="s">
        <v>124</v>
      </c>
      <c r="H7734" s="160" t="s">
        <v>6392</v>
      </c>
      <c r="I7734" s="160" cm="1">
        <f t="array" ref="I7734">INDEX('2.1.trackMPD'!I:I/(24*60*60),
       MATCH(1,
             (A7734='2.1.trackMPD'!A:A)*
             (C7734='2.1.trackMPD'!D:D)*
             (D7734/10^6='2.1.trackMPD'!H:H)*
             (E7734='2.1.trackMPD'!F:F),
0))</f>
        <v>0.15280657097452663</v>
      </c>
    </row>
    <row r="7735" spans="1:9" x14ac:dyDescent="0.2">
      <c r="A7735" s="160" t="s">
        <v>31</v>
      </c>
      <c r="B7735" s="160" t="s">
        <v>6</v>
      </c>
      <c r="C7735" s="160">
        <f>_xlfn.XLOOKUP(B7735,'2.1.trackMPD'!$R$7:$R$29,'2.1.trackMPD'!$T$7:$T$29)</f>
        <v>6</v>
      </c>
      <c r="D7735" s="160">
        <v>5000</v>
      </c>
      <c r="E7735" s="160" t="s">
        <v>6394</v>
      </c>
      <c r="F7735" s="160" t="s">
        <v>110</v>
      </c>
      <c r="G7735" s="160" t="s">
        <v>140</v>
      </c>
      <c r="H7735" s="160" t="s">
        <v>6392</v>
      </c>
      <c r="I7735" s="160" cm="1">
        <f t="array" ref="I7735">INDEX('2.1.trackMPD'!J:J/(24*60*60),
       MATCH(1,
             (A7735='2.1.trackMPD'!A:A)*
             (C7735='2.1.trackMPD'!D:D)*
             (D7735/10^6='2.1.trackMPD'!H:H)*
             (E7735='2.1.trackMPD'!F:F),
0))</f>
        <v>0.1292978087854271</v>
      </c>
    </row>
    <row r="7736" spans="1:9" x14ac:dyDescent="0.2">
      <c r="A7736" s="160" t="s">
        <v>31</v>
      </c>
      <c r="B7736" s="160" t="s">
        <v>6</v>
      </c>
      <c r="C7736" s="160">
        <f>_xlfn.XLOOKUP(B7736,'2.1.trackMPD'!$R$7:$R$29,'2.1.trackMPD'!$T$7:$T$29)</f>
        <v>6</v>
      </c>
      <c r="D7736" s="160">
        <v>5000</v>
      </c>
      <c r="E7736" s="160" t="s">
        <v>6394</v>
      </c>
      <c r="F7736" s="160" t="s">
        <v>110</v>
      </c>
      <c r="G7736" s="160" t="s">
        <v>124</v>
      </c>
      <c r="H7736" s="160" t="s">
        <v>6393</v>
      </c>
      <c r="I7736" s="160" cm="1">
        <f t="array" ref="I7736">INDEX('2.1.trackMPD'!K:K/(24*60*60),
       MATCH(1,
             (A7736='2.1.trackMPD'!A:A)*
             (C7736='2.1.trackMPD'!D:D)*
             (D7736/10^6='2.1.trackMPD'!H:H)*
             (E7736='2.1.trackMPD'!F:F),
0))</f>
        <v>0</v>
      </c>
    </row>
    <row r="7737" spans="1:9" x14ac:dyDescent="0.2">
      <c r="A7737" s="160" t="s">
        <v>31</v>
      </c>
      <c r="B7737" s="160" t="s">
        <v>6</v>
      </c>
      <c r="C7737" s="160">
        <f>_xlfn.XLOOKUP(B7737,'2.1.trackMPD'!$R$7:$R$29,'2.1.trackMPD'!$T$7:$T$29)</f>
        <v>6</v>
      </c>
      <c r="D7737" s="160">
        <v>5000</v>
      </c>
      <c r="E7737" s="160" t="s">
        <v>6394</v>
      </c>
      <c r="F7737" s="160" t="s">
        <v>110</v>
      </c>
      <c r="G7737" s="160" t="s">
        <v>140</v>
      </c>
      <c r="H7737" s="160" t="s">
        <v>6393</v>
      </c>
      <c r="I7737" s="160" cm="1">
        <f t="array" ref="I7737">INDEX('2.1.trackMPD'!L:L/(24*60*60),
       MATCH(1,
             (A7737='2.1.trackMPD'!A:A)*
             (C7737='2.1.trackMPD'!D:D)*
             (D7737/10^6='2.1.trackMPD'!H:H)*
             (E7737='2.1.trackMPD'!F:F),
0))</f>
        <v>0</v>
      </c>
    </row>
    <row r="7738" spans="1:9" x14ac:dyDescent="0.2">
      <c r="A7738" s="160" t="s">
        <v>31</v>
      </c>
      <c r="B7738" s="160" t="s">
        <v>6</v>
      </c>
      <c r="C7738" s="160">
        <f>_xlfn.XLOOKUP(B7738,'2.1.trackMPD'!$R$7:$R$29,'2.1.trackMPD'!$T$7:$T$29)</f>
        <v>6</v>
      </c>
      <c r="D7738" s="160">
        <v>1</v>
      </c>
      <c r="E7738" s="160" t="s">
        <v>6395</v>
      </c>
      <c r="F7738" s="160" t="s">
        <v>110</v>
      </c>
      <c r="G7738" s="160" t="s">
        <v>124</v>
      </c>
      <c r="H7738" s="160" t="s">
        <v>6392</v>
      </c>
      <c r="I7738" s="160" t="e" cm="1">
        <f t="array" ref="I7738">INDEX('2.1.trackMPD'!I:I/(24*60*60),
       MATCH(1,
             (A7738='2.1.trackMPD'!A:A)*
             (C7738='2.1.trackMPD'!D:D)*
             (D7738/10^6='2.1.trackMPD'!H:H)*
             (E7738='2.1.trackMPD'!F:F),
0))</f>
        <v>#N/A</v>
      </c>
    </row>
    <row r="7739" spans="1:9" x14ac:dyDescent="0.2">
      <c r="A7739" s="160" t="s">
        <v>31</v>
      </c>
      <c r="B7739" s="160" t="s">
        <v>6</v>
      </c>
      <c r="C7739" s="160">
        <f>_xlfn.XLOOKUP(B7739,'2.1.trackMPD'!$R$7:$R$29,'2.1.trackMPD'!$T$7:$T$29)</f>
        <v>6</v>
      </c>
      <c r="D7739" s="160">
        <v>1</v>
      </c>
      <c r="E7739" s="160" t="s">
        <v>6395</v>
      </c>
      <c r="F7739" s="160" t="s">
        <v>110</v>
      </c>
      <c r="G7739" s="160" t="s">
        <v>140</v>
      </c>
      <c r="H7739" s="160" t="s">
        <v>6392</v>
      </c>
      <c r="I7739" s="160" t="e" cm="1">
        <f t="array" ref="I7739">INDEX('2.1.trackMPD'!J:J/(24*60*60),
       MATCH(1,
             (A7739='2.1.trackMPD'!A:A)*
             (C7739='2.1.trackMPD'!D:D)*
             (D7739/10^6='2.1.trackMPD'!H:H)*
             (E7739='2.1.trackMPD'!F:F),
0))</f>
        <v>#N/A</v>
      </c>
    </row>
    <row r="7740" spans="1:9" x14ac:dyDescent="0.2">
      <c r="A7740" s="160" t="s">
        <v>31</v>
      </c>
      <c r="B7740" s="160" t="s">
        <v>6</v>
      </c>
      <c r="C7740" s="160">
        <f>_xlfn.XLOOKUP(B7740,'2.1.trackMPD'!$R$7:$R$29,'2.1.trackMPD'!$T$7:$T$29)</f>
        <v>6</v>
      </c>
      <c r="D7740" s="160">
        <v>1</v>
      </c>
      <c r="E7740" s="160" t="s">
        <v>6395</v>
      </c>
      <c r="F7740" s="160" t="s">
        <v>110</v>
      </c>
      <c r="G7740" s="160" t="s">
        <v>124</v>
      </c>
      <c r="H7740" s="160" t="s">
        <v>6393</v>
      </c>
      <c r="I7740" s="160" t="e" cm="1">
        <f t="array" ref="I7740">INDEX('2.1.trackMPD'!K:K/(24*60*60),
       MATCH(1,
             (A7740='2.1.trackMPD'!A:A)*
             (C7740='2.1.trackMPD'!D:D)*
             (D7740/10^6='2.1.trackMPD'!H:H)*
             (E7740='2.1.trackMPD'!F:F),
0))</f>
        <v>#N/A</v>
      </c>
    </row>
    <row r="7741" spans="1:9" x14ac:dyDescent="0.2">
      <c r="A7741" s="160" t="s">
        <v>31</v>
      </c>
      <c r="B7741" s="160" t="s">
        <v>6</v>
      </c>
      <c r="C7741" s="160">
        <f>_xlfn.XLOOKUP(B7741,'2.1.trackMPD'!$R$7:$R$29,'2.1.trackMPD'!$T$7:$T$29)</f>
        <v>6</v>
      </c>
      <c r="D7741" s="160">
        <v>1</v>
      </c>
      <c r="E7741" s="160" t="s">
        <v>6395</v>
      </c>
      <c r="F7741" s="160" t="s">
        <v>110</v>
      </c>
      <c r="G7741" s="160" t="s">
        <v>140</v>
      </c>
      <c r="H7741" s="160" t="s">
        <v>6393</v>
      </c>
      <c r="I7741" s="160" t="e" cm="1">
        <f t="array" ref="I7741">INDEX('2.1.trackMPD'!L:L/(24*60*60),
       MATCH(1,
             (A7741='2.1.trackMPD'!A:A)*
             (C7741='2.1.trackMPD'!D:D)*
             (D7741/10^6='2.1.trackMPD'!H:H)*
             (E7741='2.1.trackMPD'!F:F),
0))</f>
        <v>#N/A</v>
      </c>
    </row>
    <row r="7742" spans="1:9" x14ac:dyDescent="0.2">
      <c r="A7742" s="160" t="s">
        <v>31</v>
      </c>
      <c r="B7742" s="160" t="s">
        <v>6</v>
      </c>
      <c r="C7742" s="160">
        <f>_xlfn.XLOOKUP(B7742,'2.1.trackMPD'!$R$7:$R$29,'2.1.trackMPD'!$T$7:$T$29)</f>
        <v>6</v>
      </c>
      <c r="D7742" s="160">
        <v>10</v>
      </c>
      <c r="E7742" s="160" t="s">
        <v>6395</v>
      </c>
      <c r="F7742" s="160" t="s">
        <v>110</v>
      </c>
      <c r="G7742" s="160" t="s">
        <v>124</v>
      </c>
      <c r="H7742" s="160" t="s">
        <v>6392</v>
      </c>
      <c r="I7742" s="160" t="e" cm="1">
        <f t="array" ref="I7742">INDEX('2.1.trackMPD'!I:I/(24*60*60),
       MATCH(1,
             (A7742='2.1.trackMPD'!A:A)*
             (C7742='2.1.trackMPD'!D:D)*
             (D7742/10^6='2.1.trackMPD'!H:H)*
             (E7742='2.1.trackMPD'!F:F),
0))</f>
        <v>#N/A</v>
      </c>
    </row>
    <row r="7743" spans="1:9" x14ac:dyDescent="0.2">
      <c r="A7743" s="160" t="s">
        <v>31</v>
      </c>
      <c r="B7743" s="160" t="s">
        <v>6</v>
      </c>
      <c r="C7743" s="160">
        <f>_xlfn.XLOOKUP(B7743,'2.1.trackMPD'!$R$7:$R$29,'2.1.trackMPD'!$T$7:$T$29)</f>
        <v>6</v>
      </c>
      <c r="D7743" s="160">
        <v>10</v>
      </c>
      <c r="E7743" s="160" t="s">
        <v>6395</v>
      </c>
      <c r="F7743" s="160" t="s">
        <v>110</v>
      </c>
      <c r="G7743" s="160" t="s">
        <v>140</v>
      </c>
      <c r="H7743" s="160" t="s">
        <v>6392</v>
      </c>
      <c r="I7743" s="160" t="e" cm="1">
        <f t="array" ref="I7743">INDEX('2.1.trackMPD'!J:J/(24*60*60),
       MATCH(1,
             (A7743='2.1.trackMPD'!A:A)*
             (C7743='2.1.trackMPD'!D:D)*
             (D7743/10^6='2.1.trackMPD'!H:H)*
             (E7743='2.1.trackMPD'!F:F),
0))</f>
        <v>#N/A</v>
      </c>
    </row>
    <row r="7744" spans="1:9" x14ac:dyDescent="0.2">
      <c r="A7744" s="160" t="s">
        <v>31</v>
      </c>
      <c r="B7744" s="160" t="s">
        <v>6</v>
      </c>
      <c r="C7744" s="160">
        <f>_xlfn.XLOOKUP(B7744,'2.1.trackMPD'!$R$7:$R$29,'2.1.trackMPD'!$T$7:$T$29)</f>
        <v>6</v>
      </c>
      <c r="D7744" s="160">
        <v>10</v>
      </c>
      <c r="E7744" s="160" t="s">
        <v>6395</v>
      </c>
      <c r="F7744" s="160" t="s">
        <v>110</v>
      </c>
      <c r="G7744" s="160" t="s">
        <v>124</v>
      </c>
      <c r="H7744" s="160" t="s">
        <v>6393</v>
      </c>
      <c r="I7744" s="160" t="e" cm="1">
        <f t="array" ref="I7744">INDEX('2.1.trackMPD'!K:K/(24*60*60),
       MATCH(1,
             (A7744='2.1.trackMPD'!A:A)*
             (C7744='2.1.trackMPD'!D:D)*
             (D7744/10^6='2.1.trackMPD'!H:H)*
             (E7744='2.1.trackMPD'!F:F),
0))</f>
        <v>#N/A</v>
      </c>
    </row>
    <row r="7745" spans="1:9" x14ac:dyDescent="0.2">
      <c r="A7745" s="160" t="s">
        <v>31</v>
      </c>
      <c r="B7745" s="160" t="s">
        <v>6</v>
      </c>
      <c r="C7745" s="160">
        <f>_xlfn.XLOOKUP(B7745,'2.1.trackMPD'!$R$7:$R$29,'2.1.trackMPD'!$T$7:$T$29)</f>
        <v>6</v>
      </c>
      <c r="D7745" s="160">
        <v>10</v>
      </c>
      <c r="E7745" s="160" t="s">
        <v>6395</v>
      </c>
      <c r="F7745" s="160" t="s">
        <v>110</v>
      </c>
      <c r="G7745" s="160" t="s">
        <v>140</v>
      </c>
      <c r="H7745" s="160" t="s">
        <v>6393</v>
      </c>
      <c r="I7745" s="160" t="e" cm="1">
        <f t="array" ref="I7745">INDEX('2.1.trackMPD'!L:L/(24*60*60),
       MATCH(1,
             (A7745='2.1.trackMPD'!A:A)*
             (C7745='2.1.trackMPD'!D:D)*
             (D7745/10^6='2.1.trackMPD'!H:H)*
             (E7745='2.1.trackMPD'!F:F),
0))</f>
        <v>#N/A</v>
      </c>
    </row>
    <row r="7746" spans="1:9" x14ac:dyDescent="0.2">
      <c r="A7746" s="160" t="s">
        <v>31</v>
      </c>
      <c r="B7746" s="160" t="s">
        <v>6</v>
      </c>
      <c r="C7746" s="160">
        <f>_xlfn.XLOOKUP(B7746,'2.1.trackMPD'!$R$7:$R$29,'2.1.trackMPD'!$T$7:$T$29)</f>
        <v>6</v>
      </c>
      <c r="D7746" s="160">
        <v>100</v>
      </c>
      <c r="E7746" s="160" t="s">
        <v>6395</v>
      </c>
      <c r="F7746" s="160" t="s">
        <v>110</v>
      </c>
      <c r="G7746" s="160" t="s">
        <v>124</v>
      </c>
      <c r="H7746" s="160" t="s">
        <v>6392</v>
      </c>
      <c r="I7746" s="160" t="e" cm="1">
        <f t="array" ref="I7746">INDEX('2.1.trackMPD'!I:I/(24*60*60),
       MATCH(1,
             (A7746='2.1.trackMPD'!A:A)*
             (C7746='2.1.trackMPD'!D:D)*
             (D7746/10^6='2.1.trackMPD'!H:H)*
             (E7746='2.1.trackMPD'!F:F),
0))</f>
        <v>#N/A</v>
      </c>
    </row>
    <row r="7747" spans="1:9" x14ac:dyDescent="0.2">
      <c r="A7747" s="160" t="s">
        <v>31</v>
      </c>
      <c r="B7747" s="160" t="s">
        <v>6</v>
      </c>
      <c r="C7747" s="160">
        <f>_xlfn.XLOOKUP(B7747,'2.1.trackMPD'!$R$7:$R$29,'2.1.trackMPD'!$T$7:$T$29)</f>
        <v>6</v>
      </c>
      <c r="D7747" s="160">
        <v>100</v>
      </c>
      <c r="E7747" s="160" t="s">
        <v>6395</v>
      </c>
      <c r="F7747" s="160" t="s">
        <v>110</v>
      </c>
      <c r="G7747" s="160" t="s">
        <v>140</v>
      </c>
      <c r="H7747" s="160" t="s">
        <v>6392</v>
      </c>
      <c r="I7747" s="160" t="e" cm="1">
        <f t="array" ref="I7747">INDEX('2.1.trackMPD'!J:J/(24*60*60),
       MATCH(1,
             (A7747='2.1.trackMPD'!A:A)*
             (C7747='2.1.trackMPD'!D:D)*
             (D7747/10^6='2.1.trackMPD'!H:H)*
             (E7747='2.1.trackMPD'!F:F),
0))</f>
        <v>#N/A</v>
      </c>
    </row>
    <row r="7748" spans="1:9" x14ac:dyDescent="0.2">
      <c r="A7748" s="160" t="s">
        <v>31</v>
      </c>
      <c r="B7748" s="160" t="s">
        <v>6</v>
      </c>
      <c r="C7748" s="160">
        <f>_xlfn.XLOOKUP(B7748,'2.1.trackMPD'!$R$7:$R$29,'2.1.trackMPD'!$T$7:$T$29)</f>
        <v>6</v>
      </c>
      <c r="D7748" s="160">
        <v>100</v>
      </c>
      <c r="E7748" s="160" t="s">
        <v>6395</v>
      </c>
      <c r="F7748" s="160" t="s">
        <v>110</v>
      </c>
      <c r="G7748" s="160" t="s">
        <v>124</v>
      </c>
      <c r="H7748" s="160" t="s">
        <v>6393</v>
      </c>
      <c r="I7748" s="160" t="e" cm="1">
        <f t="array" ref="I7748">INDEX('2.1.trackMPD'!K:K/(24*60*60),
       MATCH(1,
             (A7748='2.1.trackMPD'!A:A)*
             (C7748='2.1.trackMPD'!D:D)*
             (D7748/10^6='2.1.trackMPD'!H:H)*
             (E7748='2.1.trackMPD'!F:F),
0))</f>
        <v>#N/A</v>
      </c>
    </row>
    <row r="7749" spans="1:9" x14ac:dyDescent="0.2">
      <c r="A7749" s="160" t="s">
        <v>31</v>
      </c>
      <c r="B7749" s="160" t="s">
        <v>6</v>
      </c>
      <c r="C7749" s="160">
        <f>_xlfn.XLOOKUP(B7749,'2.1.trackMPD'!$R$7:$R$29,'2.1.trackMPD'!$T$7:$T$29)</f>
        <v>6</v>
      </c>
      <c r="D7749" s="160">
        <v>100</v>
      </c>
      <c r="E7749" s="160" t="s">
        <v>6395</v>
      </c>
      <c r="F7749" s="160" t="s">
        <v>110</v>
      </c>
      <c r="G7749" s="160" t="s">
        <v>140</v>
      </c>
      <c r="H7749" s="160" t="s">
        <v>6393</v>
      </c>
      <c r="I7749" s="160" t="e" cm="1">
        <f t="array" ref="I7749">INDEX('2.1.trackMPD'!L:L/(24*60*60),
       MATCH(1,
             (A7749='2.1.trackMPD'!A:A)*
             (C7749='2.1.trackMPD'!D:D)*
             (D7749/10^6='2.1.trackMPD'!H:H)*
             (E7749='2.1.trackMPD'!F:F),
0))</f>
        <v>#N/A</v>
      </c>
    </row>
    <row r="7750" spans="1:9" x14ac:dyDescent="0.2">
      <c r="A7750" s="160" t="s">
        <v>31</v>
      </c>
      <c r="B7750" s="160" t="s">
        <v>7</v>
      </c>
      <c r="C7750" s="160">
        <f>_xlfn.XLOOKUP(B7750,'2.1.trackMPD'!$R$7:$R$29,'2.1.trackMPD'!$T$7:$T$29)</f>
        <v>6</v>
      </c>
      <c r="D7750" s="160">
        <v>1</v>
      </c>
      <c r="E7750" s="160" t="s">
        <v>6390</v>
      </c>
      <c r="F7750" s="160" t="s">
        <v>110</v>
      </c>
      <c r="G7750" s="160" t="s">
        <v>124</v>
      </c>
      <c r="H7750" s="160" t="s">
        <v>6392</v>
      </c>
      <c r="I7750" s="160" cm="1">
        <f t="array" ref="I7750">INDEX('2.1.trackMPD'!I:I/(24*60*60),
       MATCH(1,
             (A7750='2.1.trackMPD'!A:A)*
             (C7750='2.1.trackMPD'!D:D)*
             (D7750/10^6='2.1.trackMPD'!H:H)*
             (E7750='2.1.trackMPD'!F:F),
0))</f>
        <v>6.8072036756424536E-7</v>
      </c>
    </row>
    <row r="7751" spans="1:9" x14ac:dyDescent="0.2">
      <c r="A7751" s="160" t="s">
        <v>31</v>
      </c>
      <c r="B7751" s="160" t="s">
        <v>7</v>
      </c>
      <c r="C7751" s="160">
        <f>_xlfn.XLOOKUP(B7751,'2.1.trackMPD'!$R$7:$R$29,'2.1.trackMPD'!$T$7:$T$29)</f>
        <v>6</v>
      </c>
      <c r="D7751" s="160">
        <v>1</v>
      </c>
      <c r="E7751" s="160" t="s">
        <v>6390</v>
      </c>
      <c r="F7751" s="160" t="s">
        <v>110</v>
      </c>
      <c r="G7751" s="160" t="s">
        <v>140</v>
      </c>
      <c r="H7751" s="160" t="s">
        <v>6392</v>
      </c>
      <c r="I7751" s="160" cm="1">
        <f t="array" ref="I7751">INDEX('2.1.trackMPD'!J:J/(24*60*60),
       MATCH(1,
             (A7751='2.1.trackMPD'!A:A)*
             (C7751='2.1.trackMPD'!D:D)*
             (D7751/10^6='2.1.trackMPD'!H:H)*
             (E7751='2.1.trackMPD'!F:F),
0))</f>
        <v>1.1469140096070995E-5</v>
      </c>
    </row>
    <row r="7752" spans="1:9" x14ac:dyDescent="0.2">
      <c r="A7752" s="160" t="s">
        <v>31</v>
      </c>
      <c r="B7752" s="160" t="s">
        <v>7</v>
      </c>
      <c r="C7752" s="160">
        <f>_xlfn.XLOOKUP(B7752,'2.1.trackMPD'!$R$7:$R$29,'2.1.trackMPD'!$T$7:$T$29)</f>
        <v>6</v>
      </c>
      <c r="D7752" s="160">
        <v>1</v>
      </c>
      <c r="E7752" s="160" t="s">
        <v>6390</v>
      </c>
      <c r="F7752" s="160" t="s">
        <v>110</v>
      </c>
      <c r="G7752" s="160" t="s">
        <v>124</v>
      </c>
      <c r="H7752" s="160" t="s">
        <v>6393</v>
      </c>
      <c r="I7752" s="160" cm="1">
        <f t="array" ref="I7752">INDEX('2.1.trackMPD'!K:K/(24*60*60),
       MATCH(1,
             (A7752='2.1.trackMPD'!A:A)*
             (C7752='2.1.trackMPD'!D:D)*
             (D7752/10^6='2.1.trackMPD'!H:H)*
             (E7752='2.1.trackMPD'!F:F),
0))</f>
        <v>0</v>
      </c>
    </row>
    <row r="7753" spans="1:9" x14ac:dyDescent="0.2">
      <c r="A7753" s="160" t="s">
        <v>31</v>
      </c>
      <c r="B7753" s="160" t="s">
        <v>7</v>
      </c>
      <c r="C7753" s="160">
        <f>_xlfn.XLOOKUP(B7753,'2.1.trackMPD'!$R$7:$R$29,'2.1.trackMPD'!$T$7:$T$29)</f>
        <v>6</v>
      </c>
      <c r="D7753" s="160">
        <v>1</v>
      </c>
      <c r="E7753" s="160" t="s">
        <v>6390</v>
      </c>
      <c r="F7753" s="160" t="s">
        <v>110</v>
      </c>
      <c r="G7753" s="160" t="s">
        <v>140</v>
      </c>
      <c r="H7753" s="160" t="s">
        <v>6393</v>
      </c>
      <c r="I7753" s="160" cm="1">
        <f t="array" ref="I7753">INDEX('2.1.trackMPD'!L:L/(24*60*60),
       MATCH(1,
             (A7753='2.1.trackMPD'!A:A)*
             (C7753='2.1.trackMPD'!D:D)*
             (D7753/10^6='2.1.trackMPD'!H:H)*
             (E7753='2.1.trackMPD'!F:F),
0))</f>
        <v>0</v>
      </c>
    </row>
    <row r="7754" spans="1:9" x14ac:dyDescent="0.2">
      <c r="A7754" s="160" t="s">
        <v>31</v>
      </c>
      <c r="B7754" s="160" t="s">
        <v>7</v>
      </c>
      <c r="C7754" s="160">
        <f>_xlfn.XLOOKUP(B7754,'2.1.trackMPD'!$R$7:$R$29,'2.1.trackMPD'!$T$7:$T$29)</f>
        <v>6</v>
      </c>
      <c r="D7754" s="160">
        <v>10</v>
      </c>
      <c r="E7754" s="160" t="s">
        <v>6390</v>
      </c>
      <c r="F7754" s="160" t="s">
        <v>110</v>
      </c>
      <c r="G7754" s="160" t="s">
        <v>124</v>
      </c>
      <c r="H7754" s="160" t="s">
        <v>6392</v>
      </c>
      <c r="I7754" s="160" cm="1">
        <f t="array" ref="I7754">INDEX('2.1.trackMPD'!I:I/(24*60*60),
       MATCH(1,
             (A7754='2.1.trackMPD'!A:A)*
             (C7754='2.1.trackMPD'!D:D)*
             (D7754/10^6='2.1.trackMPD'!H:H)*
             (E7754='2.1.trackMPD'!F:F),
0))</f>
        <v>7.2266564630701385E-6</v>
      </c>
    </row>
    <row r="7755" spans="1:9" x14ac:dyDescent="0.2">
      <c r="A7755" s="160" t="s">
        <v>31</v>
      </c>
      <c r="B7755" s="160" t="s">
        <v>7</v>
      </c>
      <c r="C7755" s="160">
        <f>_xlfn.XLOOKUP(B7755,'2.1.trackMPD'!$R$7:$R$29,'2.1.trackMPD'!$T$7:$T$29)</f>
        <v>6</v>
      </c>
      <c r="D7755" s="160">
        <v>10</v>
      </c>
      <c r="E7755" s="160" t="s">
        <v>6390</v>
      </c>
      <c r="F7755" s="160" t="s">
        <v>110</v>
      </c>
      <c r="G7755" s="160" t="s">
        <v>140</v>
      </c>
      <c r="H7755" s="160" t="s">
        <v>6392</v>
      </c>
      <c r="I7755" s="160" cm="1">
        <f t="array" ref="I7755">INDEX('2.1.trackMPD'!J:J/(24*60*60),
       MATCH(1,
             (A7755='2.1.trackMPD'!A:A)*
             (C7755='2.1.trackMPD'!D:D)*
             (D7755/10^6='2.1.trackMPD'!H:H)*
             (E7755='2.1.trackMPD'!F:F),
0))</f>
        <v>1.7965662506634837E-5</v>
      </c>
    </row>
    <row r="7756" spans="1:9" x14ac:dyDescent="0.2">
      <c r="A7756" s="160" t="s">
        <v>31</v>
      </c>
      <c r="B7756" s="160" t="s">
        <v>7</v>
      </c>
      <c r="C7756" s="160">
        <f>_xlfn.XLOOKUP(B7756,'2.1.trackMPD'!$R$7:$R$29,'2.1.trackMPD'!$T$7:$T$29)</f>
        <v>6</v>
      </c>
      <c r="D7756" s="160">
        <v>10</v>
      </c>
      <c r="E7756" s="160" t="s">
        <v>6390</v>
      </c>
      <c r="F7756" s="160" t="s">
        <v>110</v>
      </c>
      <c r="G7756" s="160" t="s">
        <v>124</v>
      </c>
      <c r="H7756" s="160" t="s">
        <v>6393</v>
      </c>
      <c r="I7756" s="160" cm="1">
        <f t="array" ref="I7756">INDEX('2.1.trackMPD'!K:K/(24*60*60),
       MATCH(1,
             (A7756='2.1.trackMPD'!A:A)*
             (C7756='2.1.trackMPD'!D:D)*
             (D7756/10^6='2.1.trackMPD'!H:H)*
             (E7756='2.1.trackMPD'!F:F),
0))</f>
        <v>0</v>
      </c>
    </row>
    <row r="7757" spans="1:9" x14ac:dyDescent="0.2">
      <c r="A7757" s="160" t="s">
        <v>31</v>
      </c>
      <c r="B7757" s="160" t="s">
        <v>7</v>
      </c>
      <c r="C7757" s="160">
        <f>_xlfn.XLOOKUP(B7757,'2.1.trackMPD'!$R$7:$R$29,'2.1.trackMPD'!$T$7:$T$29)</f>
        <v>6</v>
      </c>
      <c r="D7757" s="160">
        <v>10</v>
      </c>
      <c r="E7757" s="160" t="s">
        <v>6390</v>
      </c>
      <c r="F7757" s="160" t="s">
        <v>110</v>
      </c>
      <c r="G7757" s="160" t="s">
        <v>140</v>
      </c>
      <c r="H7757" s="160" t="s">
        <v>6393</v>
      </c>
      <c r="I7757" s="160" cm="1">
        <f t="array" ref="I7757">INDEX('2.1.trackMPD'!L:L/(24*60*60),
       MATCH(1,
             (A7757='2.1.trackMPD'!A:A)*
             (C7757='2.1.trackMPD'!D:D)*
             (D7757/10^6='2.1.trackMPD'!H:H)*
             (E7757='2.1.trackMPD'!F:F),
0))</f>
        <v>0</v>
      </c>
    </row>
    <row r="7758" spans="1:9" x14ac:dyDescent="0.2">
      <c r="A7758" s="160" t="s">
        <v>31</v>
      </c>
      <c r="B7758" s="160" t="s">
        <v>7</v>
      </c>
      <c r="C7758" s="160">
        <f>_xlfn.XLOOKUP(B7758,'2.1.trackMPD'!$R$7:$R$29,'2.1.trackMPD'!$T$7:$T$29)</f>
        <v>6</v>
      </c>
      <c r="D7758" s="160">
        <v>100</v>
      </c>
      <c r="E7758" s="160" t="s">
        <v>6390</v>
      </c>
      <c r="F7758" s="160" t="s">
        <v>110</v>
      </c>
      <c r="G7758" s="160" t="s">
        <v>124</v>
      </c>
      <c r="H7758" s="160" t="s">
        <v>6392</v>
      </c>
      <c r="I7758" s="160" cm="1">
        <f t="array" ref="I7758">INDEX('2.1.trackMPD'!I:I/(24*60*60),
       MATCH(1,
             (A7758='2.1.trackMPD'!A:A)*
             (C7758='2.1.trackMPD'!D:D)*
             (D7758/10^6='2.1.trackMPD'!H:H)*
             (E7758='2.1.trackMPD'!F:F),
0))</f>
        <v>1.9312976733627315E-3</v>
      </c>
    </row>
    <row r="7759" spans="1:9" x14ac:dyDescent="0.2">
      <c r="A7759" s="160" t="s">
        <v>31</v>
      </c>
      <c r="B7759" s="160" t="s">
        <v>7</v>
      </c>
      <c r="C7759" s="160">
        <f>_xlfn.XLOOKUP(B7759,'2.1.trackMPD'!$R$7:$R$29,'2.1.trackMPD'!$T$7:$T$29)</f>
        <v>6</v>
      </c>
      <c r="D7759" s="160">
        <v>100</v>
      </c>
      <c r="E7759" s="160" t="s">
        <v>6390</v>
      </c>
      <c r="F7759" s="160" t="s">
        <v>110</v>
      </c>
      <c r="G7759" s="160" t="s">
        <v>140</v>
      </c>
      <c r="H7759" s="160" t="s">
        <v>6392</v>
      </c>
      <c r="I7759" s="160" cm="1">
        <f t="array" ref="I7759">INDEX('2.1.trackMPD'!J:J/(24*60*60),
       MATCH(1,
             (A7759='2.1.trackMPD'!A:A)*
             (C7759='2.1.trackMPD'!D:D)*
             (D7759/10^6='2.1.trackMPD'!H:H)*
             (E7759='2.1.trackMPD'!F:F),
0))</f>
        <v>1.6203523589320137E-3</v>
      </c>
    </row>
    <row r="7760" spans="1:9" x14ac:dyDescent="0.2">
      <c r="A7760" s="160" t="s">
        <v>31</v>
      </c>
      <c r="B7760" s="160" t="s">
        <v>7</v>
      </c>
      <c r="C7760" s="160">
        <f>_xlfn.XLOOKUP(B7760,'2.1.trackMPD'!$R$7:$R$29,'2.1.trackMPD'!$T$7:$T$29)</f>
        <v>6</v>
      </c>
      <c r="D7760" s="160">
        <v>100</v>
      </c>
      <c r="E7760" s="160" t="s">
        <v>6390</v>
      </c>
      <c r="F7760" s="160" t="s">
        <v>110</v>
      </c>
      <c r="G7760" s="160" t="s">
        <v>124</v>
      </c>
      <c r="H7760" s="160" t="s">
        <v>6393</v>
      </c>
      <c r="I7760" s="160" cm="1">
        <f t="array" ref="I7760">INDEX('2.1.trackMPD'!K:K/(24*60*60),
       MATCH(1,
             (A7760='2.1.trackMPD'!A:A)*
             (C7760='2.1.trackMPD'!D:D)*
             (D7760/10^6='2.1.trackMPD'!H:H)*
             (E7760='2.1.trackMPD'!F:F),
0))</f>
        <v>0</v>
      </c>
    </row>
    <row r="7761" spans="1:9" x14ac:dyDescent="0.2">
      <c r="A7761" s="160" t="s">
        <v>31</v>
      </c>
      <c r="B7761" s="160" t="s">
        <v>7</v>
      </c>
      <c r="C7761" s="160">
        <f>_xlfn.XLOOKUP(B7761,'2.1.trackMPD'!$R$7:$R$29,'2.1.trackMPD'!$T$7:$T$29)</f>
        <v>6</v>
      </c>
      <c r="D7761" s="160">
        <v>100</v>
      </c>
      <c r="E7761" s="160" t="s">
        <v>6390</v>
      </c>
      <c r="F7761" s="160" t="s">
        <v>110</v>
      </c>
      <c r="G7761" s="160" t="s">
        <v>140</v>
      </c>
      <c r="H7761" s="160" t="s">
        <v>6393</v>
      </c>
      <c r="I7761" s="160" cm="1">
        <f t="array" ref="I7761">INDEX('2.1.trackMPD'!L:L/(24*60*60),
       MATCH(1,
             (A7761='2.1.trackMPD'!A:A)*
             (C7761='2.1.trackMPD'!D:D)*
             (D7761/10^6='2.1.trackMPD'!H:H)*
             (E7761='2.1.trackMPD'!F:F),
0))</f>
        <v>0</v>
      </c>
    </row>
    <row r="7762" spans="1:9" x14ac:dyDescent="0.2">
      <c r="A7762" s="160" t="s">
        <v>31</v>
      </c>
      <c r="B7762" s="160" t="s">
        <v>7</v>
      </c>
      <c r="C7762" s="160">
        <f>_xlfn.XLOOKUP(B7762,'2.1.trackMPD'!$R$7:$R$29,'2.1.trackMPD'!$T$7:$T$29)</f>
        <v>6</v>
      </c>
      <c r="D7762" s="160">
        <v>1000</v>
      </c>
      <c r="E7762" s="160" t="s">
        <v>6390</v>
      </c>
      <c r="F7762" s="160" t="s">
        <v>110</v>
      </c>
      <c r="G7762" s="160" t="s">
        <v>124</v>
      </c>
      <c r="H7762" s="160" t="s">
        <v>6392</v>
      </c>
      <c r="I7762" s="160" cm="1">
        <f t="array" ref="I7762">INDEX('2.1.trackMPD'!I:I/(24*60*60),
       MATCH(1,
             (A7762='2.1.trackMPD'!A:A)*
             (C7762='2.1.trackMPD'!D:D)*
             (D7762/10^6='2.1.trackMPD'!H:H)*
             (E7762='2.1.trackMPD'!F:F),
0))</f>
        <v>6.9993894557237618E-2</v>
      </c>
    </row>
    <row r="7763" spans="1:9" x14ac:dyDescent="0.2">
      <c r="A7763" s="160" t="s">
        <v>31</v>
      </c>
      <c r="B7763" s="160" t="s">
        <v>7</v>
      </c>
      <c r="C7763" s="160">
        <f>_xlfn.XLOOKUP(B7763,'2.1.trackMPD'!$R$7:$R$29,'2.1.trackMPD'!$T$7:$T$29)</f>
        <v>6</v>
      </c>
      <c r="D7763" s="160">
        <v>1000</v>
      </c>
      <c r="E7763" s="160" t="s">
        <v>6390</v>
      </c>
      <c r="F7763" s="160" t="s">
        <v>110</v>
      </c>
      <c r="G7763" s="160" t="s">
        <v>140</v>
      </c>
      <c r="H7763" s="160" t="s">
        <v>6392</v>
      </c>
      <c r="I7763" s="160" cm="1">
        <f t="array" ref="I7763">INDEX('2.1.trackMPD'!J:J/(24*60*60),
       MATCH(1,
             (A7763='2.1.trackMPD'!A:A)*
             (C7763='2.1.trackMPD'!D:D)*
             (D7763/10^6='2.1.trackMPD'!H:H)*
             (E7763='2.1.trackMPD'!F:F),
0))</f>
        <v>5.9225591548120141E-2</v>
      </c>
    </row>
    <row r="7764" spans="1:9" x14ac:dyDescent="0.2">
      <c r="A7764" s="160" t="s">
        <v>31</v>
      </c>
      <c r="B7764" s="160" t="s">
        <v>7</v>
      </c>
      <c r="C7764" s="160">
        <f>_xlfn.XLOOKUP(B7764,'2.1.trackMPD'!$R$7:$R$29,'2.1.trackMPD'!$T$7:$T$29)</f>
        <v>6</v>
      </c>
      <c r="D7764" s="160">
        <v>1000</v>
      </c>
      <c r="E7764" s="160" t="s">
        <v>6390</v>
      </c>
      <c r="F7764" s="160" t="s">
        <v>110</v>
      </c>
      <c r="G7764" s="160" t="s">
        <v>124</v>
      </c>
      <c r="H7764" s="160" t="s">
        <v>6393</v>
      </c>
      <c r="I7764" s="160" cm="1">
        <f t="array" ref="I7764">INDEX('2.1.trackMPD'!K:K/(24*60*60),
       MATCH(1,
             (A7764='2.1.trackMPD'!A:A)*
             (C7764='2.1.trackMPD'!D:D)*
             (D7764/10^6='2.1.trackMPD'!H:H)*
             (E7764='2.1.trackMPD'!F:F),
0))</f>
        <v>0</v>
      </c>
    </row>
    <row r="7765" spans="1:9" x14ac:dyDescent="0.2">
      <c r="A7765" s="160" t="s">
        <v>31</v>
      </c>
      <c r="B7765" s="160" t="s">
        <v>7</v>
      </c>
      <c r="C7765" s="160">
        <f>_xlfn.XLOOKUP(B7765,'2.1.trackMPD'!$R$7:$R$29,'2.1.trackMPD'!$T$7:$T$29)</f>
        <v>6</v>
      </c>
      <c r="D7765" s="160">
        <v>1000</v>
      </c>
      <c r="E7765" s="160" t="s">
        <v>6390</v>
      </c>
      <c r="F7765" s="160" t="s">
        <v>110</v>
      </c>
      <c r="G7765" s="160" t="s">
        <v>140</v>
      </c>
      <c r="H7765" s="160" t="s">
        <v>6393</v>
      </c>
      <c r="I7765" s="160" cm="1">
        <f t="array" ref="I7765">INDEX('2.1.trackMPD'!L:L/(24*60*60),
       MATCH(1,
             (A7765='2.1.trackMPD'!A:A)*
             (C7765='2.1.trackMPD'!D:D)*
             (D7765/10^6='2.1.trackMPD'!H:H)*
             (E7765='2.1.trackMPD'!F:F),
0))</f>
        <v>0</v>
      </c>
    </row>
    <row r="7766" spans="1:9" x14ac:dyDescent="0.2">
      <c r="A7766" s="160" t="s">
        <v>31</v>
      </c>
      <c r="B7766" s="160" t="s">
        <v>7</v>
      </c>
      <c r="C7766" s="160">
        <f>_xlfn.XLOOKUP(B7766,'2.1.trackMPD'!$R$7:$R$29,'2.1.trackMPD'!$T$7:$T$29)</f>
        <v>6</v>
      </c>
      <c r="D7766" s="160">
        <v>5000</v>
      </c>
      <c r="E7766" s="160" t="s">
        <v>6390</v>
      </c>
      <c r="F7766" s="160" t="s">
        <v>110</v>
      </c>
      <c r="G7766" s="160" t="s">
        <v>124</v>
      </c>
      <c r="H7766" s="160" t="s">
        <v>6392</v>
      </c>
      <c r="I7766" s="160" cm="1">
        <f t="array" ref="I7766">INDEX('2.1.trackMPD'!I:I/(24*60*60),
       MATCH(1,
             (A7766='2.1.trackMPD'!A:A)*
             (C7766='2.1.trackMPD'!D:D)*
             (D7766/10^6='2.1.trackMPD'!H:H)*
             (E7766='2.1.trackMPD'!F:F),
0))</f>
        <v>0.27519557172367476</v>
      </c>
    </row>
    <row r="7767" spans="1:9" x14ac:dyDescent="0.2">
      <c r="A7767" s="160" t="s">
        <v>31</v>
      </c>
      <c r="B7767" s="160" t="s">
        <v>7</v>
      </c>
      <c r="C7767" s="160">
        <f>_xlfn.XLOOKUP(B7767,'2.1.trackMPD'!$R$7:$R$29,'2.1.trackMPD'!$T$7:$T$29)</f>
        <v>6</v>
      </c>
      <c r="D7767" s="160">
        <v>5000</v>
      </c>
      <c r="E7767" s="160" t="s">
        <v>6390</v>
      </c>
      <c r="F7767" s="160" t="s">
        <v>110</v>
      </c>
      <c r="G7767" s="160" t="s">
        <v>140</v>
      </c>
      <c r="H7767" s="160" t="s">
        <v>6392</v>
      </c>
      <c r="I7767" s="160" cm="1">
        <f t="array" ref="I7767">INDEX('2.1.trackMPD'!J:J/(24*60*60),
       MATCH(1,
             (A7767='2.1.trackMPD'!A:A)*
             (C7767='2.1.trackMPD'!D:D)*
             (D7767/10^6='2.1.trackMPD'!H:H)*
             (E7767='2.1.trackMPD'!F:F),
0))</f>
        <v>0.23285742882208679</v>
      </c>
    </row>
    <row r="7768" spans="1:9" x14ac:dyDescent="0.2">
      <c r="A7768" s="160" t="s">
        <v>31</v>
      </c>
      <c r="B7768" s="160" t="s">
        <v>7</v>
      </c>
      <c r="C7768" s="160">
        <f>_xlfn.XLOOKUP(B7768,'2.1.trackMPD'!$R$7:$R$29,'2.1.trackMPD'!$T$7:$T$29)</f>
        <v>6</v>
      </c>
      <c r="D7768" s="160">
        <v>5000</v>
      </c>
      <c r="E7768" s="160" t="s">
        <v>6390</v>
      </c>
      <c r="F7768" s="160" t="s">
        <v>110</v>
      </c>
      <c r="G7768" s="160" t="s">
        <v>124</v>
      </c>
      <c r="H7768" s="160" t="s">
        <v>6393</v>
      </c>
      <c r="I7768" s="160" cm="1">
        <f t="array" ref="I7768">INDEX('2.1.trackMPD'!K:K/(24*60*60),
       MATCH(1,
             (A7768='2.1.trackMPD'!A:A)*
             (C7768='2.1.trackMPD'!D:D)*
             (D7768/10^6='2.1.trackMPD'!H:H)*
             (E7768='2.1.trackMPD'!F:F),
0))</f>
        <v>0</v>
      </c>
    </row>
    <row r="7769" spans="1:9" x14ac:dyDescent="0.2">
      <c r="A7769" s="160" t="s">
        <v>31</v>
      </c>
      <c r="B7769" s="160" t="s">
        <v>7</v>
      </c>
      <c r="C7769" s="160">
        <f>_xlfn.XLOOKUP(B7769,'2.1.trackMPD'!$R$7:$R$29,'2.1.trackMPD'!$T$7:$T$29)</f>
        <v>6</v>
      </c>
      <c r="D7769" s="160">
        <v>5000</v>
      </c>
      <c r="E7769" s="160" t="s">
        <v>6390</v>
      </c>
      <c r="F7769" s="160" t="s">
        <v>110</v>
      </c>
      <c r="G7769" s="160" t="s">
        <v>140</v>
      </c>
      <c r="H7769" s="160" t="s">
        <v>6393</v>
      </c>
      <c r="I7769" s="160" cm="1">
        <f t="array" ref="I7769">INDEX('2.1.trackMPD'!L:L/(24*60*60),
       MATCH(1,
             (A7769='2.1.trackMPD'!A:A)*
             (C7769='2.1.trackMPD'!D:D)*
             (D7769/10^6='2.1.trackMPD'!H:H)*
             (E7769='2.1.trackMPD'!F:F),
0))</f>
        <v>0</v>
      </c>
    </row>
    <row r="7770" spans="1:9" x14ac:dyDescent="0.2">
      <c r="A7770" s="160" t="s">
        <v>31</v>
      </c>
      <c r="B7770" s="160" t="s">
        <v>7</v>
      </c>
      <c r="C7770" s="160">
        <f>_xlfn.XLOOKUP(B7770,'2.1.trackMPD'!$R$7:$R$29,'2.1.trackMPD'!$T$7:$T$29)</f>
        <v>6</v>
      </c>
      <c r="D7770" s="160">
        <v>1</v>
      </c>
      <c r="E7770" s="160" t="s">
        <v>6394</v>
      </c>
      <c r="F7770" s="160" t="s">
        <v>110</v>
      </c>
      <c r="G7770" s="160" t="s">
        <v>124</v>
      </c>
      <c r="H7770" s="160" t="s">
        <v>6392</v>
      </c>
      <c r="I7770" s="160" cm="1">
        <f t="array" ref="I7770">INDEX('2.1.trackMPD'!I:I/(24*60*60),
       MATCH(1,
             (A7770='2.1.trackMPD'!A:A)*
             (C7770='2.1.trackMPD'!D:D)*
             (D7770/10^6='2.1.trackMPD'!H:H)*
             (E7770='2.1.trackMPD'!F:F),
0))</f>
        <v>1.0085428039043611E-6</v>
      </c>
    </row>
    <row r="7771" spans="1:9" x14ac:dyDescent="0.2">
      <c r="A7771" s="160" t="s">
        <v>31</v>
      </c>
      <c r="B7771" s="160" t="s">
        <v>7</v>
      </c>
      <c r="C7771" s="160">
        <f>_xlfn.XLOOKUP(B7771,'2.1.trackMPD'!$R$7:$R$29,'2.1.trackMPD'!$T$7:$T$29)</f>
        <v>6</v>
      </c>
      <c r="D7771" s="160">
        <v>1</v>
      </c>
      <c r="E7771" s="160" t="s">
        <v>6394</v>
      </c>
      <c r="F7771" s="160" t="s">
        <v>110</v>
      </c>
      <c r="G7771" s="160" t="s">
        <v>140</v>
      </c>
      <c r="H7771" s="160" t="s">
        <v>6392</v>
      </c>
      <c r="I7771" s="160" cm="1">
        <f t="array" ref="I7771">INDEX('2.1.trackMPD'!J:J/(24*60*60),
       MATCH(1,
             (A7771='2.1.trackMPD'!A:A)*
             (C7771='2.1.trackMPD'!D:D)*
             (D7771/10^6='2.1.trackMPD'!H:H)*
             (E7771='2.1.trackMPD'!F:F),
0))</f>
        <v>1.1640735781882755E-5</v>
      </c>
    </row>
    <row r="7772" spans="1:9" x14ac:dyDescent="0.2">
      <c r="A7772" s="160" t="s">
        <v>31</v>
      </c>
      <c r="B7772" s="160" t="s">
        <v>7</v>
      </c>
      <c r="C7772" s="160">
        <f>_xlfn.XLOOKUP(B7772,'2.1.trackMPD'!$R$7:$R$29,'2.1.trackMPD'!$T$7:$T$29)</f>
        <v>6</v>
      </c>
      <c r="D7772" s="160">
        <v>1</v>
      </c>
      <c r="E7772" s="160" t="s">
        <v>6394</v>
      </c>
      <c r="F7772" s="160" t="s">
        <v>110</v>
      </c>
      <c r="G7772" s="160" t="s">
        <v>124</v>
      </c>
      <c r="H7772" s="160" t="s">
        <v>6393</v>
      </c>
      <c r="I7772" s="160" cm="1">
        <f t="array" ref="I7772">INDEX('2.1.trackMPD'!K:K/(24*60*60),
       MATCH(1,
             (A7772='2.1.trackMPD'!A:A)*
             (C7772='2.1.trackMPD'!D:D)*
             (D7772/10^6='2.1.trackMPD'!H:H)*
             (E7772='2.1.trackMPD'!F:F),
0))</f>
        <v>0</v>
      </c>
    </row>
    <row r="7773" spans="1:9" x14ac:dyDescent="0.2">
      <c r="A7773" s="160" t="s">
        <v>31</v>
      </c>
      <c r="B7773" s="160" t="s">
        <v>7</v>
      </c>
      <c r="C7773" s="160">
        <f>_xlfn.XLOOKUP(B7773,'2.1.trackMPD'!$R$7:$R$29,'2.1.trackMPD'!$T$7:$T$29)</f>
        <v>6</v>
      </c>
      <c r="D7773" s="160">
        <v>1</v>
      </c>
      <c r="E7773" s="160" t="s">
        <v>6394</v>
      </c>
      <c r="F7773" s="160" t="s">
        <v>110</v>
      </c>
      <c r="G7773" s="160" t="s">
        <v>140</v>
      </c>
      <c r="H7773" s="160" t="s">
        <v>6393</v>
      </c>
      <c r="I7773" s="160" cm="1">
        <f t="array" ref="I7773">INDEX('2.1.trackMPD'!L:L/(24*60*60),
       MATCH(1,
             (A7773='2.1.trackMPD'!A:A)*
             (C7773='2.1.trackMPD'!D:D)*
             (D7773/10^6='2.1.trackMPD'!H:H)*
             (E7773='2.1.trackMPD'!F:F),
0))</f>
        <v>0</v>
      </c>
    </row>
    <row r="7774" spans="1:9" x14ac:dyDescent="0.2">
      <c r="A7774" s="160" t="s">
        <v>31</v>
      </c>
      <c r="B7774" s="160" t="s">
        <v>7</v>
      </c>
      <c r="C7774" s="160">
        <f>_xlfn.XLOOKUP(B7774,'2.1.trackMPD'!$R$7:$R$29,'2.1.trackMPD'!$T$7:$T$29)</f>
        <v>6</v>
      </c>
      <c r="D7774" s="160">
        <v>10</v>
      </c>
      <c r="E7774" s="160" t="s">
        <v>6394</v>
      </c>
      <c r="F7774" s="160" t="s">
        <v>110</v>
      </c>
      <c r="G7774" s="160" t="s">
        <v>124</v>
      </c>
      <c r="H7774" s="160" t="s">
        <v>6392</v>
      </c>
      <c r="I7774" s="160" cm="1">
        <f t="array" ref="I7774">INDEX('2.1.trackMPD'!I:I/(24*60*60),
       MATCH(1,
             (A7774='2.1.trackMPD'!A:A)*
             (C7774='2.1.trackMPD'!D:D)*
             (D7774/10^6='2.1.trackMPD'!H:H)*
             (E7774='2.1.trackMPD'!F:F),
0))</f>
        <v>7.1702036066546287E-5</v>
      </c>
    </row>
    <row r="7775" spans="1:9" x14ac:dyDescent="0.2">
      <c r="A7775" s="160" t="s">
        <v>31</v>
      </c>
      <c r="B7775" s="160" t="s">
        <v>7</v>
      </c>
      <c r="C7775" s="160">
        <f>_xlfn.XLOOKUP(B7775,'2.1.trackMPD'!$R$7:$R$29,'2.1.trackMPD'!$T$7:$T$29)</f>
        <v>6</v>
      </c>
      <c r="D7775" s="160">
        <v>10</v>
      </c>
      <c r="E7775" s="160" t="s">
        <v>6394</v>
      </c>
      <c r="F7775" s="160" t="s">
        <v>110</v>
      </c>
      <c r="G7775" s="160" t="s">
        <v>140</v>
      </c>
      <c r="H7775" s="160" t="s">
        <v>6392</v>
      </c>
      <c r="I7775" s="160" cm="1">
        <f t="array" ref="I7775">INDEX('2.1.trackMPD'!J:J/(24*60*60),
       MATCH(1,
             (A7775='2.1.trackMPD'!A:A)*
             (C7775='2.1.trackMPD'!D:D)*
             (D7775/10^6='2.1.trackMPD'!H:H)*
             (E7775='2.1.trackMPD'!F:F),
0))</f>
        <v>6.3489724292082055E-5</v>
      </c>
    </row>
    <row r="7776" spans="1:9" x14ac:dyDescent="0.2">
      <c r="A7776" s="160" t="s">
        <v>31</v>
      </c>
      <c r="B7776" s="160" t="s">
        <v>7</v>
      </c>
      <c r="C7776" s="160">
        <f>_xlfn.XLOOKUP(B7776,'2.1.trackMPD'!$R$7:$R$29,'2.1.trackMPD'!$T$7:$T$29)</f>
        <v>6</v>
      </c>
      <c r="D7776" s="160">
        <v>10</v>
      </c>
      <c r="E7776" s="160" t="s">
        <v>6394</v>
      </c>
      <c r="F7776" s="160" t="s">
        <v>110</v>
      </c>
      <c r="G7776" s="160" t="s">
        <v>124</v>
      </c>
      <c r="H7776" s="160" t="s">
        <v>6393</v>
      </c>
      <c r="I7776" s="160" cm="1">
        <f t="array" ref="I7776">INDEX('2.1.trackMPD'!K:K/(24*60*60),
       MATCH(1,
             (A7776='2.1.trackMPD'!A:A)*
             (C7776='2.1.trackMPD'!D:D)*
             (D7776/10^6='2.1.trackMPD'!H:H)*
             (E7776='2.1.trackMPD'!F:F),
0))</f>
        <v>0</v>
      </c>
    </row>
    <row r="7777" spans="1:9" x14ac:dyDescent="0.2">
      <c r="A7777" s="160" t="s">
        <v>31</v>
      </c>
      <c r="B7777" s="160" t="s">
        <v>7</v>
      </c>
      <c r="C7777" s="160">
        <f>_xlfn.XLOOKUP(B7777,'2.1.trackMPD'!$R$7:$R$29,'2.1.trackMPD'!$T$7:$T$29)</f>
        <v>6</v>
      </c>
      <c r="D7777" s="160">
        <v>10</v>
      </c>
      <c r="E7777" s="160" t="s">
        <v>6394</v>
      </c>
      <c r="F7777" s="160" t="s">
        <v>110</v>
      </c>
      <c r="G7777" s="160" t="s">
        <v>140</v>
      </c>
      <c r="H7777" s="160" t="s">
        <v>6393</v>
      </c>
      <c r="I7777" s="160" cm="1">
        <f t="array" ref="I7777">INDEX('2.1.trackMPD'!L:L/(24*60*60),
       MATCH(1,
             (A7777='2.1.trackMPD'!A:A)*
             (C7777='2.1.trackMPD'!D:D)*
             (D7777/10^6='2.1.trackMPD'!H:H)*
             (E7777='2.1.trackMPD'!F:F),
0))</f>
        <v>0</v>
      </c>
    </row>
    <row r="7778" spans="1:9" x14ac:dyDescent="0.2">
      <c r="A7778" s="160" t="s">
        <v>31</v>
      </c>
      <c r="B7778" s="160" t="s">
        <v>7</v>
      </c>
      <c r="C7778" s="160">
        <f>_xlfn.XLOOKUP(B7778,'2.1.trackMPD'!$R$7:$R$29,'2.1.trackMPD'!$T$7:$T$29)</f>
        <v>6</v>
      </c>
      <c r="D7778" s="160">
        <v>100</v>
      </c>
      <c r="E7778" s="160" t="s">
        <v>6394</v>
      </c>
      <c r="F7778" s="160" t="s">
        <v>110</v>
      </c>
      <c r="G7778" s="160" t="s">
        <v>124</v>
      </c>
      <c r="H7778" s="160" t="s">
        <v>6392</v>
      </c>
      <c r="I7778" s="160" cm="1">
        <f t="array" ref="I7778">INDEX('2.1.trackMPD'!I:I/(24*60*60),
       MATCH(1,
             (A7778='2.1.trackMPD'!A:A)*
             (C7778='2.1.trackMPD'!D:D)*
             (D7778/10^6='2.1.trackMPD'!H:H)*
             (E7778='2.1.trackMPD'!F:F),
0))</f>
        <v>5.6282487922013191E-3</v>
      </c>
    </row>
    <row r="7779" spans="1:9" x14ac:dyDescent="0.2">
      <c r="A7779" s="160" t="s">
        <v>31</v>
      </c>
      <c r="B7779" s="160" t="s">
        <v>7</v>
      </c>
      <c r="C7779" s="160">
        <f>_xlfn.XLOOKUP(B7779,'2.1.trackMPD'!$R$7:$R$29,'2.1.trackMPD'!$T$7:$T$29)</f>
        <v>6</v>
      </c>
      <c r="D7779" s="160">
        <v>100</v>
      </c>
      <c r="E7779" s="160" t="s">
        <v>6394</v>
      </c>
      <c r="F7779" s="160" t="s">
        <v>110</v>
      </c>
      <c r="G7779" s="160" t="s">
        <v>140</v>
      </c>
      <c r="H7779" s="160" t="s">
        <v>6392</v>
      </c>
      <c r="I7779" s="160" cm="1">
        <f t="array" ref="I7779">INDEX('2.1.trackMPD'!J:J/(24*60*60),
       MATCH(1,
             (A7779='2.1.trackMPD'!A:A)*
             (C7779='2.1.trackMPD'!D:D)*
             (D7779/10^6='2.1.trackMPD'!H:H)*
             (E7779='2.1.trackMPD'!F:F),
0))</f>
        <v>4.7630460889333797E-3</v>
      </c>
    </row>
    <row r="7780" spans="1:9" x14ac:dyDescent="0.2">
      <c r="A7780" s="160" t="s">
        <v>31</v>
      </c>
      <c r="B7780" s="160" t="s">
        <v>7</v>
      </c>
      <c r="C7780" s="160">
        <f>_xlfn.XLOOKUP(B7780,'2.1.trackMPD'!$R$7:$R$29,'2.1.trackMPD'!$T$7:$T$29)</f>
        <v>6</v>
      </c>
      <c r="D7780" s="160">
        <v>100</v>
      </c>
      <c r="E7780" s="160" t="s">
        <v>6394</v>
      </c>
      <c r="F7780" s="160" t="s">
        <v>110</v>
      </c>
      <c r="G7780" s="160" t="s">
        <v>124</v>
      </c>
      <c r="H7780" s="160" t="s">
        <v>6393</v>
      </c>
      <c r="I7780" s="160" cm="1">
        <f t="array" ref="I7780">INDEX('2.1.trackMPD'!K:K/(24*60*60),
       MATCH(1,
             (A7780='2.1.trackMPD'!A:A)*
             (C7780='2.1.trackMPD'!D:D)*
             (D7780/10^6='2.1.trackMPD'!H:H)*
             (E7780='2.1.trackMPD'!F:F),
0))</f>
        <v>0</v>
      </c>
    </row>
    <row r="7781" spans="1:9" x14ac:dyDescent="0.2">
      <c r="A7781" s="160" t="s">
        <v>31</v>
      </c>
      <c r="B7781" s="160" t="s">
        <v>7</v>
      </c>
      <c r="C7781" s="160">
        <f>_xlfn.XLOOKUP(B7781,'2.1.trackMPD'!$R$7:$R$29,'2.1.trackMPD'!$T$7:$T$29)</f>
        <v>6</v>
      </c>
      <c r="D7781" s="160">
        <v>100</v>
      </c>
      <c r="E7781" s="160" t="s">
        <v>6394</v>
      </c>
      <c r="F7781" s="160" t="s">
        <v>110</v>
      </c>
      <c r="G7781" s="160" t="s">
        <v>140</v>
      </c>
      <c r="H7781" s="160" t="s">
        <v>6393</v>
      </c>
      <c r="I7781" s="160" cm="1">
        <f t="array" ref="I7781">INDEX('2.1.trackMPD'!L:L/(24*60*60),
       MATCH(1,
             (A7781='2.1.trackMPD'!A:A)*
             (C7781='2.1.trackMPD'!D:D)*
             (D7781/10^6='2.1.trackMPD'!H:H)*
             (E7781='2.1.trackMPD'!F:F),
0))</f>
        <v>0</v>
      </c>
    </row>
    <row r="7782" spans="1:9" x14ac:dyDescent="0.2">
      <c r="A7782" s="160" t="s">
        <v>31</v>
      </c>
      <c r="B7782" s="160" t="s">
        <v>7</v>
      </c>
      <c r="C7782" s="160">
        <f>_xlfn.XLOOKUP(B7782,'2.1.trackMPD'!$R$7:$R$29,'2.1.trackMPD'!$T$7:$T$29)</f>
        <v>6</v>
      </c>
      <c r="D7782" s="160">
        <v>1000</v>
      </c>
      <c r="E7782" s="160" t="s">
        <v>6394</v>
      </c>
      <c r="F7782" s="160" t="s">
        <v>110</v>
      </c>
      <c r="G7782" s="160" t="s">
        <v>124</v>
      </c>
      <c r="H7782" s="160" t="s">
        <v>6392</v>
      </c>
      <c r="I7782" s="160" cm="1">
        <f t="array" ref="I7782">INDEX('2.1.trackMPD'!I:I/(24*60*60),
       MATCH(1,
             (A7782='2.1.trackMPD'!A:A)*
             (C7782='2.1.trackMPD'!D:D)*
             (D7782/10^6='2.1.trackMPD'!H:H)*
             (E7782='2.1.trackMPD'!F:F),
0))</f>
        <v>6.3166262761166214E-2</v>
      </c>
    </row>
    <row r="7783" spans="1:9" x14ac:dyDescent="0.2">
      <c r="A7783" s="160" t="s">
        <v>31</v>
      </c>
      <c r="B7783" s="160" t="s">
        <v>7</v>
      </c>
      <c r="C7783" s="160">
        <f>_xlfn.XLOOKUP(B7783,'2.1.trackMPD'!$R$7:$R$29,'2.1.trackMPD'!$T$7:$T$29)</f>
        <v>6</v>
      </c>
      <c r="D7783" s="160">
        <v>1000</v>
      </c>
      <c r="E7783" s="160" t="s">
        <v>6394</v>
      </c>
      <c r="F7783" s="160" t="s">
        <v>110</v>
      </c>
      <c r="G7783" s="160" t="s">
        <v>140</v>
      </c>
      <c r="H7783" s="160" t="s">
        <v>6392</v>
      </c>
      <c r="I7783" s="160" cm="1">
        <f t="array" ref="I7783">INDEX('2.1.trackMPD'!J:J/(24*60*60),
       MATCH(1,
             (A7783='2.1.trackMPD'!A:A)*
             (C7783='2.1.trackMPD'!D:D)*
             (D7783/10^6='2.1.trackMPD'!H:H)*
             (E7783='2.1.trackMPD'!F:F),
0))</f>
        <v>5.3448358383294439E-2</v>
      </c>
    </row>
    <row r="7784" spans="1:9" x14ac:dyDescent="0.2">
      <c r="A7784" s="160" t="s">
        <v>31</v>
      </c>
      <c r="B7784" s="160" t="s">
        <v>7</v>
      </c>
      <c r="C7784" s="160">
        <f>_xlfn.XLOOKUP(B7784,'2.1.trackMPD'!$R$7:$R$29,'2.1.trackMPD'!$T$7:$T$29)</f>
        <v>6</v>
      </c>
      <c r="D7784" s="160">
        <v>1000</v>
      </c>
      <c r="E7784" s="160" t="s">
        <v>6394</v>
      </c>
      <c r="F7784" s="160" t="s">
        <v>110</v>
      </c>
      <c r="G7784" s="160" t="s">
        <v>124</v>
      </c>
      <c r="H7784" s="160" t="s">
        <v>6393</v>
      </c>
      <c r="I7784" s="160" cm="1">
        <f t="array" ref="I7784">INDEX('2.1.trackMPD'!K:K/(24*60*60),
       MATCH(1,
             (A7784='2.1.trackMPD'!A:A)*
             (C7784='2.1.trackMPD'!D:D)*
             (D7784/10^6='2.1.trackMPD'!H:H)*
             (E7784='2.1.trackMPD'!F:F),
0))</f>
        <v>0</v>
      </c>
    </row>
    <row r="7785" spans="1:9" x14ac:dyDescent="0.2">
      <c r="A7785" s="160" t="s">
        <v>31</v>
      </c>
      <c r="B7785" s="160" t="s">
        <v>7</v>
      </c>
      <c r="C7785" s="160">
        <f>_xlfn.XLOOKUP(B7785,'2.1.trackMPD'!$R$7:$R$29,'2.1.trackMPD'!$T$7:$T$29)</f>
        <v>6</v>
      </c>
      <c r="D7785" s="160">
        <v>1000</v>
      </c>
      <c r="E7785" s="160" t="s">
        <v>6394</v>
      </c>
      <c r="F7785" s="160" t="s">
        <v>110</v>
      </c>
      <c r="G7785" s="160" t="s">
        <v>140</v>
      </c>
      <c r="H7785" s="160" t="s">
        <v>6393</v>
      </c>
      <c r="I7785" s="160" cm="1">
        <f t="array" ref="I7785">INDEX('2.1.trackMPD'!L:L/(24*60*60),
       MATCH(1,
             (A7785='2.1.trackMPD'!A:A)*
             (C7785='2.1.trackMPD'!D:D)*
             (D7785/10^6='2.1.trackMPD'!H:H)*
             (E7785='2.1.trackMPD'!F:F),
0))</f>
        <v>0</v>
      </c>
    </row>
    <row r="7786" spans="1:9" x14ac:dyDescent="0.2">
      <c r="A7786" s="160" t="s">
        <v>31</v>
      </c>
      <c r="B7786" s="160" t="s">
        <v>7</v>
      </c>
      <c r="C7786" s="160">
        <f>_xlfn.XLOOKUP(B7786,'2.1.trackMPD'!$R$7:$R$29,'2.1.trackMPD'!$T$7:$T$29)</f>
        <v>6</v>
      </c>
      <c r="D7786" s="160">
        <v>5000</v>
      </c>
      <c r="E7786" s="160" t="s">
        <v>6394</v>
      </c>
      <c r="F7786" s="160" t="s">
        <v>110</v>
      </c>
      <c r="G7786" s="160" t="s">
        <v>124</v>
      </c>
      <c r="H7786" s="160" t="s">
        <v>6392</v>
      </c>
      <c r="I7786" s="160" cm="1">
        <f t="array" ref="I7786">INDEX('2.1.trackMPD'!I:I/(24*60*60),
       MATCH(1,
             (A7786='2.1.trackMPD'!A:A)*
             (C7786='2.1.trackMPD'!D:D)*
             (D7786/10^6='2.1.trackMPD'!H:H)*
             (E7786='2.1.trackMPD'!F:F),
0))</f>
        <v>0.15280657097452663</v>
      </c>
    </row>
    <row r="7787" spans="1:9" x14ac:dyDescent="0.2">
      <c r="A7787" s="160" t="s">
        <v>31</v>
      </c>
      <c r="B7787" s="160" t="s">
        <v>7</v>
      </c>
      <c r="C7787" s="160">
        <f>_xlfn.XLOOKUP(B7787,'2.1.trackMPD'!$R$7:$R$29,'2.1.trackMPD'!$T$7:$T$29)</f>
        <v>6</v>
      </c>
      <c r="D7787" s="160">
        <v>5000</v>
      </c>
      <c r="E7787" s="160" t="s">
        <v>6394</v>
      </c>
      <c r="F7787" s="160" t="s">
        <v>110</v>
      </c>
      <c r="G7787" s="160" t="s">
        <v>140</v>
      </c>
      <c r="H7787" s="160" t="s">
        <v>6392</v>
      </c>
      <c r="I7787" s="160" cm="1">
        <f t="array" ref="I7787">INDEX('2.1.trackMPD'!J:J/(24*60*60),
       MATCH(1,
             (A7787='2.1.trackMPD'!A:A)*
             (C7787='2.1.trackMPD'!D:D)*
             (D7787/10^6='2.1.trackMPD'!H:H)*
             (E7787='2.1.trackMPD'!F:F),
0))</f>
        <v>0.1292978087854271</v>
      </c>
    </row>
    <row r="7788" spans="1:9" x14ac:dyDescent="0.2">
      <c r="A7788" s="160" t="s">
        <v>31</v>
      </c>
      <c r="B7788" s="160" t="s">
        <v>7</v>
      </c>
      <c r="C7788" s="160">
        <f>_xlfn.XLOOKUP(B7788,'2.1.trackMPD'!$R$7:$R$29,'2.1.trackMPD'!$T$7:$T$29)</f>
        <v>6</v>
      </c>
      <c r="D7788" s="160">
        <v>5000</v>
      </c>
      <c r="E7788" s="160" t="s">
        <v>6394</v>
      </c>
      <c r="F7788" s="160" t="s">
        <v>110</v>
      </c>
      <c r="G7788" s="160" t="s">
        <v>124</v>
      </c>
      <c r="H7788" s="160" t="s">
        <v>6393</v>
      </c>
      <c r="I7788" s="160" cm="1">
        <f t="array" ref="I7788">INDEX('2.1.trackMPD'!K:K/(24*60*60),
       MATCH(1,
             (A7788='2.1.trackMPD'!A:A)*
             (C7788='2.1.trackMPD'!D:D)*
             (D7788/10^6='2.1.trackMPD'!H:H)*
             (E7788='2.1.trackMPD'!F:F),
0))</f>
        <v>0</v>
      </c>
    </row>
    <row r="7789" spans="1:9" x14ac:dyDescent="0.2">
      <c r="A7789" s="160" t="s">
        <v>31</v>
      </c>
      <c r="B7789" s="160" t="s">
        <v>7</v>
      </c>
      <c r="C7789" s="160">
        <f>_xlfn.XLOOKUP(B7789,'2.1.trackMPD'!$R$7:$R$29,'2.1.trackMPD'!$T$7:$T$29)</f>
        <v>6</v>
      </c>
      <c r="D7789" s="160">
        <v>5000</v>
      </c>
      <c r="E7789" s="160" t="s">
        <v>6394</v>
      </c>
      <c r="F7789" s="160" t="s">
        <v>110</v>
      </c>
      <c r="G7789" s="160" t="s">
        <v>140</v>
      </c>
      <c r="H7789" s="160" t="s">
        <v>6393</v>
      </c>
      <c r="I7789" s="160" cm="1">
        <f t="array" ref="I7789">INDEX('2.1.trackMPD'!L:L/(24*60*60),
       MATCH(1,
             (A7789='2.1.trackMPD'!A:A)*
             (C7789='2.1.trackMPD'!D:D)*
             (D7789/10^6='2.1.trackMPD'!H:H)*
             (E7789='2.1.trackMPD'!F:F),
0))</f>
        <v>0</v>
      </c>
    </row>
    <row r="7790" spans="1:9" x14ac:dyDescent="0.2">
      <c r="A7790" s="160" t="s">
        <v>31</v>
      </c>
      <c r="B7790" s="160" t="s">
        <v>7</v>
      </c>
      <c r="C7790" s="160">
        <f>_xlfn.XLOOKUP(B7790,'2.1.trackMPD'!$R$7:$R$29,'2.1.trackMPD'!$T$7:$T$29)</f>
        <v>6</v>
      </c>
      <c r="D7790" s="160">
        <v>1</v>
      </c>
      <c r="E7790" s="160" t="s">
        <v>6395</v>
      </c>
      <c r="F7790" s="160" t="s">
        <v>110</v>
      </c>
      <c r="G7790" s="160" t="s">
        <v>124</v>
      </c>
      <c r="H7790" s="160" t="s">
        <v>6392</v>
      </c>
      <c r="I7790" s="160" t="e" cm="1">
        <f t="array" ref="I7790">INDEX('2.1.trackMPD'!I:I/(24*60*60),
       MATCH(1,
             (A7790='2.1.trackMPD'!A:A)*
             (C7790='2.1.trackMPD'!D:D)*
             (D7790/10^6='2.1.trackMPD'!H:H)*
             (E7790='2.1.trackMPD'!F:F),
0))</f>
        <v>#N/A</v>
      </c>
    </row>
    <row r="7791" spans="1:9" x14ac:dyDescent="0.2">
      <c r="A7791" s="160" t="s">
        <v>31</v>
      </c>
      <c r="B7791" s="160" t="s">
        <v>7</v>
      </c>
      <c r="C7791" s="160">
        <f>_xlfn.XLOOKUP(B7791,'2.1.trackMPD'!$R$7:$R$29,'2.1.trackMPD'!$T$7:$T$29)</f>
        <v>6</v>
      </c>
      <c r="D7791" s="160">
        <v>1</v>
      </c>
      <c r="E7791" s="160" t="s">
        <v>6395</v>
      </c>
      <c r="F7791" s="160" t="s">
        <v>110</v>
      </c>
      <c r="G7791" s="160" t="s">
        <v>140</v>
      </c>
      <c r="H7791" s="160" t="s">
        <v>6392</v>
      </c>
      <c r="I7791" s="160" t="e" cm="1">
        <f t="array" ref="I7791">INDEX('2.1.trackMPD'!J:J/(24*60*60),
       MATCH(1,
             (A7791='2.1.trackMPD'!A:A)*
             (C7791='2.1.trackMPD'!D:D)*
             (D7791/10^6='2.1.trackMPD'!H:H)*
             (E7791='2.1.trackMPD'!F:F),
0))</f>
        <v>#N/A</v>
      </c>
    </row>
    <row r="7792" spans="1:9" x14ac:dyDescent="0.2">
      <c r="A7792" s="160" t="s">
        <v>31</v>
      </c>
      <c r="B7792" s="160" t="s">
        <v>7</v>
      </c>
      <c r="C7792" s="160">
        <f>_xlfn.XLOOKUP(B7792,'2.1.trackMPD'!$R$7:$R$29,'2.1.trackMPD'!$T$7:$T$29)</f>
        <v>6</v>
      </c>
      <c r="D7792" s="160">
        <v>1</v>
      </c>
      <c r="E7792" s="160" t="s">
        <v>6395</v>
      </c>
      <c r="F7792" s="160" t="s">
        <v>110</v>
      </c>
      <c r="G7792" s="160" t="s">
        <v>124</v>
      </c>
      <c r="H7792" s="160" t="s">
        <v>6393</v>
      </c>
      <c r="I7792" s="160" t="e" cm="1">
        <f t="array" ref="I7792">INDEX('2.1.trackMPD'!K:K/(24*60*60),
       MATCH(1,
             (A7792='2.1.trackMPD'!A:A)*
             (C7792='2.1.trackMPD'!D:D)*
             (D7792/10^6='2.1.trackMPD'!H:H)*
             (E7792='2.1.trackMPD'!F:F),
0))</f>
        <v>#N/A</v>
      </c>
    </row>
    <row r="7793" spans="1:9" x14ac:dyDescent="0.2">
      <c r="A7793" s="160" t="s">
        <v>31</v>
      </c>
      <c r="B7793" s="160" t="s">
        <v>7</v>
      </c>
      <c r="C7793" s="160">
        <f>_xlfn.XLOOKUP(B7793,'2.1.trackMPD'!$R$7:$R$29,'2.1.trackMPD'!$T$7:$T$29)</f>
        <v>6</v>
      </c>
      <c r="D7793" s="160">
        <v>1</v>
      </c>
      <c r="E7793" s="160" t="s">
        <v>6395</v>
      </c>
      <c r="F7793" s="160" t="s">
        <v>110</v>
      </c>
      <c r="G7793" s="160" t="s">
        <v>140</v>
      </c>
      <c r="H7793" s="160" t="s">
        <v>6393</v>
      </c>
      <c r="I7793" s="160" t="e" cm="1">
        <f t="array" ref="I7793">INDEX('2.1.trackMPD'!L:L/(24*60*60),
       MATCH(1,
             (A7793='2.1.trackMPD'!A:A)*
             (C7793='2.1.trackMPD'!D:D)*
             (D7793/10^6='2.1.trackMPD'!H:H)*
             (E7793='2.1.trackMPD'!F:F),
0))</f>
        <v>#N/A</v>
      </c>
    </row>
    <row r="7794" spans="1:9" x14ac:dyDescent="0.2">
      <c r="A7794" s="160" t="s">
        <v>31</v>
      </c>
      <c r="B7794" s="160" t="s">
        <v>7</v>
      </c>
      <c r="C7794" s="160">
        <f>_xlfn.XLOOKUP(B7794,'2.1.trackMPD'!$R$7:$R$29,'2.1.trackMPD'!$T$7:$T$29)</f>
        <v>6</v>
      </c>
      <c r="D7794" s="160">
        <v>10</v>
      </c>
      <c r="E7794" s="160" t="s">
        <v>6395</v>
      </c>
      <c r="F7794" s="160" t="s">
        <v>110</v>
      </c>
      <c r="G7794" s="160" t="s">
        <v>124</v>
      </c>
      <c r="H7794" s="160" t="s">
        <v>6392</v>
      </c>
      <c r="I7794" s="160" t="e" cm="1">
        <f t="array" ref="I7794">INDEX('2.1.trackMPD'!I:I/(24*60*60),
       MATCH(1,
             (A7794='2.1.trackMPD'!A:A)*
             (C7794='2.1.trackMPD'!D:D)*
             (D7794/10^6='2.1.trackMPD'!H:H)*
             (E7794='2.1.trackMPD'!F:F),
0))</f>
        <v>#N/A</v>
      </c>
    </row>
    <row r="7795" spans="1:9" x14ac:dyDescent="0.2">
      <c r="A7795" s="160" t="s">
        <v>31</v>
      </c>
      <c r="B7795" s="160" t="s">
        <v>7</v>
      </c>
      <c r="C7795" s="160">
        <f>_xlfn.XLOOKUP(B7795,'2.1.trackMPD'!$R$7:$R$29,'2.1.trackMPD'!$T$7:$T$29)</f>
        <v>6</v>
      </c>
      <c r="D7795" s="160">
        <v>10</v>
      </c>
      <c r="E7795" s="160" t="s">
        <v>6395</v>
      </c>
      <c r="F7795" s="160" t="s">
        <v>110</v>
      </c>
      <c r="G7795" s="160" t="s">
        <v>140</v>
      </c>
      <c r="H7795" s="160" t="s">
        <v>6392</v>
      </c>
      <c r="I7795" s="160" t="e" cm="1">
        <f t="array" ref="I7795">INDEX('2.1.trackMPD'!J:J/(24*60*60),
       MATCH(1,
             (A7795='2.1.trackMPD'!A:A)*
             (C7795='2.1.trackMPD'!D:D)*
             (D7795/10^6='2.1.trackMPD'!H:H)*
             (E7795='2.1.trackMPD'!F:F),
0))</f>
        <v>#N/A</v>
      </c>
    </row>
    <row r="7796" spans="1:9" x14ac:dyDescent="0.2">
      <c r="A7796" s="160" t="s">
        <v>31</v>
      </c>
      <c r="B7796" s="160" t="s">
        <v>7</v>
      </c>
      <c r="C7796" s="160">
        <f>_xlfn.XLOOKUP(B7796,'2.1.trackMPD'!$R$7:$R$29,'2.1.trackMPD'!$T$7:$T$29)</f>
        <v>6</v>
      </c>
      <c r="D7796" s="160">
        <v>10</v>
      </c>
      <c r="E7796" s="160" t="s">
        <v>6395</v>
      </c>
      <c r="F7796" s="160" t="s">
        <v>110</v>
      </c>
      <c r="G7796" s="160" t="s">
        <v>124</v>
      </c>
      <c r="H7796" s="160" t="s">
        <v>6393</v>
      </c>
      <c r="I7796" s="160" t="e" cm="1">
        <f t="array" ref="I7796">INDEX('2.1.trackMPD'!K:K/(24*60*60),
       MATCH(1,
             (A7796='2.1.trackMPD'!A:A)*
             (C7796='2.1.trackMPD'!D:D)*
             (D7796/10^6='2.1.trackMPD'!H:H)*
             (E7796='2.1.trackMPD'!F:F),
0))</f>
        <v>#N/A</v>
      </c>
    </row>
    <row r="7797" spans="1:9" x14ac:dyDescent="0.2">
      <c r="A7797" s="160" t="s">
        <v>31</v>
      </c>
      <c r="B7797" s="160" t="s">
        <v>7</v>
      </c>
      <c r="C7797" s="160">
        <f>_xlfn.XLOOKUP(B7797,'2.1.trackMPD'!$R$7:$R$29,'2.1.trackMPD'!$T$7:$T$29)</f>
        <v>6</v>
      </c>
      <c r="D7797" s="160">
        <v>10</v>
      </c>
      <c r="E7797" s="160" t="s">
        <v>6395</v>
      </c>
      <c r="F7797" s="160" t="s">
        <v>110</v>
      </c>
      <c r="G7797" s="160" t="s">
        <v>140</v>
      </c>
      <c r="H7797" s="160" t="s">
        <v>6393</v>
      </c>
      <c r="I7797" s="160" t="e" cm="1">
        <f t="array" ref="I7797">INDEX('2.1.trackMPD'!L:L/(24*60*60),
       MATCH(1,
             (A7797='2.1.trackMPD'!A:A)*
             (C7797='2.1.trackMPD'!D:D)*
             (D7797/10^6='2.1.trackMPD'!H:H)*
             (E7797='2.1.trackMPD'!F:F),
0))</f>
        <v>#N/A</v>
      </c>
    </row>
    <row r="7798" spans="1:9" x14ac:dyDescent="0.2">
      <c r="A7798" s="160" t="s">
        <v>31</v>
      </c>
      <c r="B7798" s="160" t="s">
        <v>7</v>
      </c>
      <c r="C7798" s="160">
        <f>_xlfn.XLOOKUP(B7798,'2.1.trackMPD'!$R$7:$R$29,'2.1.trackMPD'!$T$7:$T$29)</f>
        <v>6</v>
      </c>
      <c r="D7798" s="160">
        <v>100</v>
      </c>
      <c r="E7798" s="160" t="s">
        <v>6395</v>
      </c>
      <c r="F7798" s="160" t="s">
        <v>110</v>
      </c>
      <c r="G7798" s="160" t="s">
        <v>124</v>
      </c>
      <c r="H7798" s="160" t="s">
        <v>6392</v>
      </c>
      <c r="I7798" s="160" t="e" cm="1">
        <f t="array" ref="I7798">INDEX('2.1.trackMPD'!I:I/(24*60*60),
       MATCH(1,
             (A7798='2.1.trackMPD'!A:A)*
             (C7798='2.1.trackMPD'!D:D)*
             (D7798/10^6='2.1.trackMPD'!H:H)*
             (E7798='2.1.trackMPD'!F:F),
0))</f>
        <v>#N/A</v>
      </c>
    </row>
    <row r="7799" spans="1:9" x14ac:dyDescent="0.2">
      <c r="A7799" s="160" t="s">
        <v>31</v>
      </c>
      <c r="B7799" s="160" t="s">
        <v>7</v>
      </c>
      <c r="C7799" s="160">
        <f>_xlfn.XLOOKUP(B7799,'2.1.trackMPD'!$R$7:$R$29,'2.1.trackMPD'!$T$7:$T$29)</f>
        <v>6</v>
      </c>
      <c r="D7799" s="160">
        <v>100</v>
      </c>
      <c r="E7799" s="160" t="s">
        <v>6395</v>
      </c>
      <c r="F7799" s="160" t="s">
        <v>110</v>
      </c>
      <c r="G7799" s="160" t="s">
        <v>140</v>
      </c>
      <c r="H7799" s="160" t="s">
        <v>6392</v>
      </c>
      <c r="I7799" s="160" t="e" cm="1">
        <f t="array" ref="I7799">INDEX('2.1.trackMPD'!J:J/(24*60*60),
       MATCH(1,
             (A7799='2.1.trackMPD'!A:A)*
             (C7799='2.1.trackMPD'!D:D)*
             (D7799/10^6='2.1.trackMPD'!H:H)*
             (E7799='2.1.trackMPD'!F:F),
0))</f>
        <v>#N/A</v>
      </c>
    </row>
    <row r="7800" spans="1:9" x14ac:dyDescent="0.2">
      <c r="A7800" s="160" t="s">
        <v>31</v>
      </c>
      <c r="B7800" s="160" t="s">
        <v>7</v>
      </c>
      <c r="C7800" s="160">
        <f>_xlfn.XLOOKUP(B7800,'2.1.trackMPD'!$R$7:$R$29,'2.1.trackMPD'!$T$7:$T$29)</f>
        <v>6</v>
      </c>
      <c r="D7800" s="160">
        <v>100</v>
      </c>
      <c r="E7800" s="160" t="s">
        <v>6395</v>
      </c>
      <c r="F7800" s="160" t="s">
        <v>110</v>
      </c>
      <c r="G7800" s="160" t="s">
        <v>124</v>
      </c>
      <c r="H7800" s="160" t="s">
        <v>6393</v>
      </c>
      <c r="I7800" s="160" t="e" cm="1">
        <f t="array" ref="I7800">INDEX('2.1.trackMPD'!K:K/(24*60*60),
       MATCH(1,
             (A7800='2.1.trackMPD'!A:A)*
             (C7800='2.1.trackMPD'!D:D)*
             (D7800/10^6='2.1.trackMPD'!H:H)*
             (E7800='2.1.trackMPD'!F:F),
0))</f>
        <v>#N/A</v>
      </c>
    </row>
    <row r="7801" spans="1:9" x14ac:dyDescent="0.2">
      <c r="A7801" s="160" t="s">
        <v>31</v>
      </c>
      <c r="B7801" s="160" t="s">
        <v>7</v>
      </c>
      <c r="C7801" s="160">
        <f>_xlfn.XLOOKUP(B7801,'2.1.trackMPD'!$R$7:$R$29,'2.1.trackMPD'!$T$7:$T$29)</f>
        <v>6</v>
      </c>
      <c r="D7801" s="160">
        <v>100</v>
      </c>
      <c r="E7801" s="160" t="s">
        <v>6395</v>
      </c>
      <c r="F7801" s="160" t="s">
        <v>110</v>
      </c>
      <c r="G7801" s="160" t="s">
        <v>140</v>
      </c>
      <c r="H7801" s="160" t="s">
        <v>6393</v>
      </c>
      <c r="I7801" s="160" t="e" cm="1">
        <f t="array" ref="I7801">INDEX('2.1.trackMPD'!L:L/(24*60*60),
       MATCH(1,
             (A7801='2.1.trackMPD'!A:A)*
             (C7801='2.1.trackMPD'!D:D)*
             (D7801/10^6='2.1.trackMPD'!H:H)*
             (E7801='2.1.trackMPD'!F:F),
0))</f>
        <v>#N/A</v>
      </c>
    </row>
    <row r="7802" spans="1:9" x14ac:dyDescent="0.2">
      <c r="A7802" s="160" t="s">
        <v>31</v>
      </c>
      <c r="B7802" s="160" t="s">
        <v>20</v>
      </c>
      <c r="C7802" s="160">
        <f>_xlfn.XLOOKUP(B7802,'2.1.trackMPD'!$R$7:$R$29,'2.1.trackMPD'!$T$7:$T$29)</f>
        <v>6</v>
      </c>
      <c r="D7802" s="160">
        <v>1</v>
      </c>
      <c r="E7802" s="160" t="s">
        <v>6390</v>
      </c>
      <c r="F7802" s="160" t="s">
        <v>110</v>
      </c>
      <c r="G7802" s="160" t="s">
        <v>124</v>
      </c>
      <c r="H7802" s="160" t="s">
        <v>6392</v>
      </c>
      <c r="I7802" s="160" cm="1">
        <f t="array" ref="I7802">INDEX('2.1.trackMPD'!I:I/(24*60*60),
       MATCH(1,
             (A7802='2.1.trackMPD'!A:A)*
             (C7802='2.1.trackMPD'!D:D)*
             (D7802/10^6='2.1.trackMPD'!H:H)*
             (E7802='2.1.trackMPD'!F:F),
0))</f>
        <v>6.8072036756424536E-7</v>
      </c>
    </row>
    <row r="7803" spans="1:9" x14ac:dyDescent="0.2">
      <c r="A7803" s="160" t="s">
        <v>31</v>
      </c>
      <c r="B7803" s="160" t="s">
        <v>20</v>
      </c>
      <c r="C7803" s="160">
        <f>_xlfn.XLOOKUP(B7803,'2.1.trackMPD'!$R$7:$R$29,'2.1.trackMPD'!$T$7:$T$29)</f>
        <v>6</v>
      </c>
      <c r="D7803" s="160">
        <v>1</v>
      </c>
      <c r="E7803" s="160" t="s">
        <v>6390</v>
      </c>
      <c r="F7803" s="160" t="s">
        <v>110</v>
      </c>
      <c r="G7803" s="160" t="s">
        <v>140</v>
      </c>
      <c r="H7803" s="160" t="s">
        <v>6392</v>
      </c>
      <c r="I7803" s="160" cm="1">
        <f t="array" ref="I7803">INDEX('2.1.trackMPD'!J:J/(24*60*60),
       MATCH(1,
             (A7803='2.1.trackMPD'!A:A)*
             (C7803='2.1.trackMPD'!D:D)*
             (D7803/10^6='2.1.trackMPD'!H:H)*
             (E7803='2.1.trackMPD'!F:F),
0))</f>
        <v>1.1469140096070995E-5</v>
      </c>
    </row>
    <row r="7804" spans="1:9" x14ac:dyDescent="0.2">
      <c r="A7804" s="160" t="s">
        <v>31</v>
      </c>
      <c r="B7804" s="160" t="s">
        <v>20</v>
      </c>
      <c r="C7804" s="160">
        <f>_xlfn.XLOOKUP(B7804,'2.1.trackMPD'!$R$7:$R$29,'2.1.trackMPD'!$T$7:$T$29)</f>
        <v>6</v>
      </c>
      <c r="D7804" s="160">
        <v>1</v>
      </c>
      <c r="E7804" s="160" t="s">
        <v>6390</v>
      </c>
      <c r="F7804" s="160" t="s">
        <v>110</v>
      </c>
      <c r="G7804" s="160" t="s">
        <v>124</v>
      </c>
      <c r="H7804" s="160" t="s">
        <v>6393</v>
      </c>
      <c r="I7804" s="160" cm="1">
        <f t="array" ref="I7804">INDEX('2.1.trackMPD'!K:K/(24*60*60),
       MATCH(1,
             (A7804='2.1.trackMPD'!A:A)*
             (C7804='2.1.trackMPD'!D:D)*
             (D7804/10^6='2.1.trackMPD'!H:H)*
             (E7804='2.1.trackMPD'!F:F),
0))</f>
        <v>0</v>
      </c>
    </row>
    <row r="7805" spans="1:9" x14ac:dyDescent="0.2">
      <c r="A7805" s="160" t="s">
        <v>31</v>
      </c>
      <c r="B7805" s="160" t="s">
        <v>20</v>
      </c>
      <c r="C7805" s="160">
        <f>_xlfn.XLOOKUP(B7805,'2.1.trackMPD'!$R$7:$R$29,'2.1.trackMPD'!$T$7:$T$29)</f>
        <v>6</v>
      </c>
      <c r="D7805" s="160">
        <v>1</v>
      </c>
      <c r="E7805" s="160" t="s">
        <v>6390</v>
      </c>
      <c r="F7805" s="160" t="s">
        <v>110</v>
      </c>
      <c r="G7805" s="160" t="s">
        <v>140</v>
      </c>
      <c r="H7805" s="160" t="s">
        <v>6393</v>
      </c>
      <c r="I7805" s="160" cm="1">
        <f t="array" ref="I7805">INDEX('2.1.trackMPD'!L:L/(24*60*60),
       MATCH(1,
             (A7805='2.1.trackMPD'!A:A)*
             (C7805='2.1.trackMPD'!D:D)*
             (D7805/10^6='2.1.trackMPD'!H:H)*
             (E7805='2.1.trackMPD'!F:F),
0))</f>
        <v>0</v>
      </c>
    </row>
    <row r="7806" spans="1:9" x14ac:dyDescent="0.2">
      <c r="A7806" s="160" t="s">
        <v>31</v>
      </c>
      <c r="B7806" s="160" t="s">
        <v>20</v>
      </c>
      <c r="C7806" s="160">
        <f>_xlfn.XLOOKUP(B7806,'2.1.trackMPD'!$R$7:$R$29,'2.1.trackMPD'!$T$7:$T$29)</f>
        <v>6</v>
      </c>
      <c r="D7806" s="160">
        <v>10</v>
      </c>
      <c r="E7806" s="160" t="s">
        <v>6390</v>
      </c>
      <c r="F7806" s="160" t="s">
        <v>110</v>
      </c>
      <c r="G7806" s="160" t="s">
        <v>124</v>
      </c>
      <c r="H7806" s="160" t="s">
        <v>6392</v>
      </c>
      <c r="I7806" s="160" cm="1">
        <f t="array" ref="I7806">INDEX('2.1.trackMPD'!I:I/(24*60*60),
       MATCH(1,
             (A7806='2.1.trackMPD'!A:A)*
             (C7806='2.1.trackMPD'!D:D)*
             (D7806/10^6='2.1.trackMPD'!H:H)*
             (E7806='2.1.trackMPD'!F:F),
0))</f>
        <v>7.2266564630701385E-6</v>
      </c>
    </row>
    <row r="7807" spans="1:9" x14ac:dyDescent="0.2">
      <c r="A7807" s="160" t="s">
        <v>31</v>
      </c>
      <c r="B7807" s="160" t="s">
        <v>20</v>
      </c>
      <c r="C7807" s="160">
        <f>_xlfn.XLOOKUP(B7807,'2.1.trackMPD'!$R$7:$R$29,'2.1.trackMPD'!$T$7:$T$29)</f>
        <v>6</v>
      </c>
      <c r="D7807" s="160">
        <v>10</v>
      </c>
      <c r="E7807" s="160" t="s">
        <v>6390</v>
      </c>
      <c r="F7807" s="160" t="s">
        <v>110</v>
      </c>
      <c r="G7807" s="160" t="s">
        <v>140</v>
      </c>
      <c r="H7807" s="160" t="s">
        <v>6392</v>
      </c>
      <c r="I7807" s="160" cm="1">
        <f t="array" ref="I7807">INDEX('2.1.trackMPD'!J:J/(24*60*60),
       MATCH(1,
             (A7807='2.1.trackMPD'!A:A)*
             (C7807='2.1.trackMPD'!D:D)*
             (D7807/10^6='2.1.trackMPD'!H:H)*
             (E7807='2.1.trackMPD'!F:F),
0))</f>
        <v>1.7965662506634837E-5</v>
      </c>
    </row>
    <row r="7808" spans="1:9" x14ac:dyDescent="0.2">
      <c r="A7808" s="160" t="s">
        <v>31</v>
      </c>
      <c r="B7808" s="160" t="s">
        <v>20</v>
      </c>
      <c r="C7808" s="160">
        <f>_xlfn.XLOOKUP(B7808,'2.1.trackMPD'!$R$7:$R$29,'2.1.trackMPD'!$T$7:$T$29)</f>
        <v>6</v>
      </c>
      <c r="D7808" s="160">
        <v>10</v>
      </c>
      <c r="E7808" s="160" t="s">
        <v>6390</v>
      </c>
      <c r="F7808" s="160" t="s">
        <v>110</v>
      </c>
      <c r="G7808" s="160" t="s">
        <v>124</v>
      </c>
      <c r="H7808" s="160" t="s">
        <v>6393</v>
      </c>
      <c r="I7808" s="160" cm="1">
        <f t="array" ref="I7808">INDEX('2.1.trackMPD'!K:K/(24*60*60),
       MATCH(1,
             (A7808='2.1.trackMPD'!A:A)*
             (C7808='2.1.trackMPD'!D:D)*
             (D7808/10^6='2.1.trackMPD'!H:H)*
             (E7808='2.1.trackMPD'!F:F),
0))</f>
        <v>0</v>
      </c>
    </row>
    <row r="7809" spans="1:9" x14ac:dyDescent="0.2">
      <c r="A7809" s="160" t="s">
        <v>31</v>
      </c>
      <c r="B7809" s="160" t="s">
        <v>20</v>
      </c>
      <c r="C7809" s="160">
        <f>_xlfn.XLOOKUP(B7809,'2.1.trackMPD'!$R$7:$R$29,'2.1.trackMPD'!$T$7:$T$29)</f>
        <v>6</v>
      </c>
      <c r="D7809" s="160">
        <v>10</v>
      </c>
      <c r="E7809" s="160" t="s">
        <v>6390</v>
      </c>
      <c r="F7809" s="160" t="s">
        <v>110</v>
      </c>
      <c r="G7809" s="160" t="s">
        <v>140</v>
      </c>
      <c r="H7809" s="160" t="s">
        <v>6393</v>
      </c>
      <c r="I7809" s="160" cm="1">
        <f t="array" ref="I7809">INDEX('2.1.trackMPD'!L:L/(24*60*60),
       MATCH(1,
             (A7809='2.1.trackMPD'!A:A)*
             (C7809='2.1.trackMPD'!D:D)*
             (D7809/10^6='2.1.trackMPD'!H:H)*
             (E7809='2.1.trackMPD'!F:F),
0))</f>
        <v>0</v>
      </c>
    </row>
    <row r="7810" spans="1:9" x14ac:dyDescent="0.2">
      <c r="A7810" s="160" t="s">
        <v>31</v>
      </c>
      <c r="B7810" s="160" t="s">
        <v>20</v>
      </c>
      <c r="C7810" s="160">
        <f>_xlfn.XLOOKUP(B7810,'2.1.trackMPD'!$R$7:$R$29,'2.1.trackMPD'!$T$7:$T$29)</f>
        <v>6</v>
      </c>
      <c r="D7810" s="160">
        <v>100</v>
      </c>
      <c r="E7810" s="160" t="s">
        <v>6390</v>
      </c>
      <c r="F7810" s="160" t="s">
        <v>110</v>
      </c>
      <c r="G7810" s="160" t="s">
        <v>124</v>
      </c>
      <c r="H7810" s="160" t="s">
        <v>6392</v>
      </c>
      <c r="I7810" s="160" cm="1">
        <f t="array" ref="I7810">INDEX('2.1.trackMPD'!I:I/(24*60*60),
       MATCH(1,
             (A7810='2.1.trackMPD'!A:A)*
             (C7810='2.1.trackMPD'!D:D)*
             (D7810/10^6='2.1.trackMPD'!H:H)*
             (E7810='2.1.trackMPD'!F:F),
0))</f>
        <v>1.9312976733627315E-3</v>
      </c>
    </row>
    <row r="7811" spans="1:9" x14ac:dyDescent="0.2">
      <c r="A7811" s="160" t="s">
        <v>31</v>
      </c>
      <c r="B7811" s="160" t="s">
        <v>20</v>
      </c>
      <c r="C7811" s="160">
        <f>_xlfn.XLOOKUP(B7811,'2.1.trackMPD'!$R$7:$R$29,'2.1.trackMPD'!$T$7:$T$29)</f>
        <v>6</v>
      </c>
      <c r="D7811" s="160">
        <v>100</v>
      </c>
      <c r="E7811" s="160" t="s">
        <v>6390</v>
      </c>
      <c r="F7811" s="160" t="s">
        <v>110</v>
      </c>
      <c r="G7811" s="160" t="s">
        <v>140</v>
      </c>
      <c r="H7811" s="160" t="s">
        <v>6392</v>
      </c>
      <c r="I7811" s="160" cm="1">
        <f t="array" ref="I7811">INDEX('2.1.trackMPD'!J:J/(24*60*60),
       MATCH(1,
             (A7811='2.1.trackMPD'!A:A)*
             (C7811='2.1.trackMPD'!D:D)*
             (D7811/10^6='2.1.trackMPD'!H:H)*
             (E7811='2.1.trackMPD'!F:F),
0))</f>
        <v>1.6203523589320137E-3</v>
      </c>
    </row>
    <row r="7812" spans="1:9" x14ac:dyDescent="0.2">
      <c r="A7812" s="160" t="s">
        <v>31</v>
      </c>
      <c r="B7812" s="160" t="s">
        <v>20</v>
      </c>
      <c r="C7812" s="160">
        <f>_xlfn.XLOOKUP(B7812,'2.1.trackMPD'!$R$7:$R$29,'2.1.trackMPD'!$T$7:$T$29)</f>
        <v>6</v>
      </c>
      <c r="D7812" s="160">
        <v>100</v>
      </c>
      <c r="E7812" s="160" t="s">
        <v>6390</v>
      </c>
      <c r="F7812" s="160" t="s">
        <v>110</v>
      </c>
      <c r="G7812" s="160" t="s">
        <v>124</v>
      </c>
      <c r="H7812" s="160" t="s">
        <v>6393</v>
      </c>
      <c r="I7812" s="160" cm="1">
        <f t="array" ref="I7812">INDEX('2.1.trackMPD'!K:K/(24*60*60),
       MATCH(1,
             (A7812='2.1.trackMPD'!A:A)*
             (C7812='2.1.trackMPD'!D:D)*
             (D7812/10^6='2.1.trackMPD'!H:H)*
             (E7812='2.1.trackMPD'!F:F),
0))</f>
        <v>0</v>
      </c>
    </row>
    <row r="7813" spans="1:9" x14ac:dyDescent="0.2">
      <c r="A7813" s="160" t="s">
        <v>31</v>
      </c>
      <c r="B7813" s="160" t="s">
        <v>20</v>
      </c>
      <c r="C7813" s="160">
        <f>_xlfn.XLOOKUP(B7813,'2.1.trackMPD'!$R$7:$R$29,'2.1.trackMPD'!$T$7:$T$29)</f>
        <v>6</v>
      </c>
      <c r="D7813" s="160">
        <v>100</v>
      </c>
      <c r="E7813" s="160" t="s">
        <v>6390</v>
      </c>
      <c r="F7813" s="160" t="s">
        <v>110</v>
      </c>
      <c r="G7813" s="160" t="s">
        <v>140</v>
      </c>
      <c r="H7813" s="160" t="s">
        <v>6393</v>
      </c>
      <c r="I7813" s="160" cm="1">
        <f t="array" ref="I7813">INDEX('2.1.trackMPD'!L:L/(24*60*60),
       MATCH(1,
             (A7813='2.1.trackMPD'!A:A)*
             (C7813='2.1.trackMPD'!D:D)*
             (D7813/10^6='2.1.trackMPD'!H:H)*
             (E7813='2.1.trackMPD'!F:F),
0))</f>
        <v>0</v>
      </c>
    </row>
    <row r="7814" spans="1:9" x14ac:dyDescent="0.2">
      <c r="A7814" s="160" t="s">
        <v>31</v>
      </c>
      <c r="B7814" s="160" t="s">
        <v>20</v>
      </c>
      <c r="C7814" s="160">
        <f>_xlfn.XLOOKUP(B7814,'2.1.trackMPD'!$R$7:$R$29,'2.1.trackMPD'!$T$7:$T$29)</f>
        <v>6</v>
      </c>
      <c r="D7814" s="160">
        <v>1000</v>
      </c>
      <c r="E7814" s="160" t="s">
        <v>6390</v>
      </c>
      <c r="F7814" s="160" t="s">
        <v>110</v>
      </c>
      <c r="G7814" s="160" t="s">
        <v>124</v>
      </c>
      <c r="H7814" s="160" t="s">
        <v>6392</v>
      </c>
      <c r="I7814" s="160" cm="1">
        <f t="array" ref="I7814">INDEX('2.1.trackMPD'!I:I/(24*60*60),
       MATCH(1,
             (A7814='2.1.trackMPD'!A:A)*
             (C7814='2.1.trackMPD'!D:D)*
             (D7814/10^6='2.1.trackMPD'!H:H)*
             (E7814='2.1.trackMPD'!F:F),
0))</f>
        <v>6.9993894557237618E-2</v>
      </c>
    </row>
    <row r="7815" spans="1:9" x14ac:dyDescent="0.2">
      <c r="A7815" s="160" t="s">
        <v>31</v>
      </c>
      <c r="B7815" s="160" t="s">
        <v>20</v>
      </c>
      <c r="C7815" s="160">
        <f>_xlfn.XLOOKUP(B7815,'2.1.trackMPD'!$R$7:$R$29,'2.1.trackMPD'!$T$7:$T$29)</f>
        <v>6</v>
      </c>
      <c r="D7815" s="160">
        <v>1000</v>
      </c>
      <c r="E7815" s="160" t="s">
        <v>6390</v>
      </c>
      <c r="F7815" s="160" t="s">
        <v>110</v>
      </c>
      <c r="G7815" s="160" t="s">
        <v>140</v>
      </c>
      <c r="H7815" s="160" t="s">
        <v>6392</v>
      </c>
      <c r="I7815" s="160" cm="1">
        <f t="array" ref="I7815">INDEX('2.1.trackMPD'!J:J/(24*60*60),
       MATCH(1,
             (A7815='2.1.trackMPD'!A:A)*
             (C7815='2.1.trackMPD'!D:D)*
             (D7815/10^6='2.1.trackMPD'!H:H)*
             (E7815='2.1.trackMPD'!F:F),
0))</f>
        <v>5.9225591548120141E-2</v>
      </c>
    </row>
    <row r="7816" spans="1:9" x14ac:dyDescent="0.2">
      <c r="A7816" s="160" t="s">
        <v>31</v>
      </c>
      <c r="B7816" s="160" t="s">
        <v>20</v>
      </c>
      <c r="C7816" s="160">
        <f>_xlfn.XLOOKUP(B7816,'2.1.trackMPD'!$R$7:$R$29,'2.1.trackMPD'!$T$7:$T$29)</f>
        <v>6</v>
      </c>
      <c r="D7816" s="160">
        <v>1000</v>
      </c>
      <c r="E7816" s="160" t="s">
        <v>6390</v>
      </c>
      <c r="F7816" s="160" t="s">
        <v>110</v>
      </c>
      <c r="G7816" s="160" t="s">
        <v>124</v>
      </c>
      <c r="H7816" s="160" t="s">
        <v>6393</v>
      </c>
      <c r="I7816" s="160" cm="1">
        <f t="array" ref="I7816">INDEX('2.1.trackMPD'!K:K/(24*60*60),
       MATCH(1,
             (A7816='2.1.trackMPD'!A:A)*
             (C7816='2.1.trackMPD'!D:D)*
             (D7816/10^6='2.1.trackMPD'!H:H)*
             (E7816='2.1.trackMPD'!F:F),
0))</f>
        <v>0</v>
      </c>
    </row>
    <row r="7817" spans="1:9" x14ac:dyDescent="0.2">
      <c r="A7817" s="160" t="s">
        <v>31</v>
      </c>
      <c r="B7817" s="160" t="s">
        <v>20</v>
      </c>
      <c r="C7817" s="160">
        <f>_xlfn.XLOOKUP(B7817,'2.1.trackMPD'!$R$7:$R$29,'2.1.trackMPD'!$T$7:$T$29)</f>
        <v>6</v>
      </c>
      <c r="D7817" s="160">
        <v>1000</v>
      </c>
      <c r="E7817" s="160" t="s">
        <v>6390</v>
      </c>
      <c r="F7817" s="160" t="s">
        <v>110</v>
      </c>
      <c r="G7817" s="160" t="s">
        <v>140</v>
      </c>
      <c r="H7817" s="160" t="s">
        <v>6393</v>
      </c>
      <c r="I7817" s="160" cm="1">
        <f t="array" ref="I7817">INDEX('2.1.trackMPD'!L:L/(24*60*60),
       MATCH(1,
             (A7817='2.1.trackMPD'!A:A)*
             (C7817='2.1.trackMPD'!D:D)*
             (D7817/10^6='2.1.trackMPD'!H:H)*
             (E7817='2.1.trackMPD'!F:F),
0))</f>
        <v>0</v>
      </c>
    </row>
    <row r="7818" spans="1:9" x14ac:dyDescent="0.2">
      <c r="A7818" s="160" t="s">
        <v>31</v>
      </c>
      <c r="B7818" s="160" t="s">
        <v>20</v>
      </c>
      <c r="C7818" s="160">
        <f>_xlfn.XLOOKUP(B7818,'2.1.trackMPD'!$R$7:$R$29,'2.1.trackMPD'!$T$7:$T$29)</f>
        <v>6</v>
      </c>
      <c r="D7818" s="160">
        <v>5000</v>
      </c>
      <c r="E7818" s="160" t="s">
        <v>6390</v>
      </c>
      <c r="F7818" s="160" t="s">
        <v>110</v>
      </c>
      <c r="G7818" s="160" t="s">
        <v>124</v>
      </c>
      <c r="H7818" s="160" t="s">
        <v>6392</v>
      </c>
      <c r="I7818" s="160" cm="1">
        <f t="array" ref="I7818">INDEX('2.1.trackMPD'!I:I/(24*60*60),
       MATCH(1,
             (A7818='2.1.trackMPD'!A:A)*
             (C7818='2.1.trackMPD'!D:D)*
             (D7818/10^6='2.1.trackMPD'!H:H)*
             (E7818='2.1.trackMPD'!F:F),
0))</f>
        <v>0.27519557172367476</v>
      </c>
    </row>
    <row r="7819" spans="1:9" x14ac:dyDescent="0.2">
      <c r="A7819" s="160" t="s">
        <v>31</v>
      </c>
      <c r="B7819" s="160" t="s">
        <v>20</v>
      </c>
      <c r="C7819" s="160">
        <f>_xlfn.XLOOKUP(B7819,'2.1.trackMPD'!$R$7:$R$29,'2.1.trackMPD'!$T$7:$T$29)</f>
        <v>6</v>
      </c>
      <c r="D7819" s="160">
        <v>5000</v>
      </c>
      <c r="E7819" s="160" t="s">
        <v>6390</v>
      </c>
      <c r="F7819" s="160" t="s">
        <v>110</v>
      </c>
      <c r="G7819" s="160" t="s">
        <v>140</v>
      </c>
      <c r="H7819" s="160" t="s">
        <v>6392</v>
      </c>
      <c r="I7819" s="160" cm="1">
        <f t="array" ref="I7819">INDEX('2.1.trackMPD'!J:J/(24*60*60),
       MATCH(1,
             (A7819='2.1.trackMPD'!A:A)*
             (C7819='2.1.trackMPD'!D:D)*
             (D7819/10^6='2.1.trackMPD'!H:H)*
             (E7819='2.1.trackMPD'!F:F),
0))</f>
        <v>0.23285742882208679</v>
      </c>
    </row>
    <row r="7820" spans="1:9" x14ac:dyDescent="0.2">
      <c r="A7820" s="160" t="s">
        <v>31</v>
      </c>
      <c r="B7820" s="160" t="s">
        <v>20</v>
      </c>
      <c r="C7820" s="160">
        <f>_xlfn.XLOOKUP(B7820,'2.1.trackMPD'!$R$7:$R$29,'2.1.trackMPD'!$T$7:$T$29)</f>
        <v>6</v>
      </c>
      <c r="D7820" s="160">
        <v>5000</v>
      </c>
      <c r="E7820" s="160" t="s">
        <v>6390</v>
      </c>
      <c r="F7820" s="160" t="s">
        <v>110</v>
      </c>
      <c r="G7820" s="160" t="s">
        <v>124</v>
      </c>
      <c r="H7820" s="160" t="s">
        <v>6393</v>
      </c>
      <c r="I7820" s="160" cm="1">
        <f t="array" ref="I7820">INDEX('2.1.trackMPD'!K:K/(24*60*60),
       MATCH(1,
             (A7820='2.1.trackMPD'!A:A)*
             (C7820='2.1.trackMPD'!D:D)*
             (D7820/10^6='2.1.trackMPD'!H:H)*
             (E7820='2.1.trackMPD'!F:F),
0))</f>
        <v>0</v>
      </c>
    </row>
    <row r="7821" spans="1:9" x14ac:dyDescent="0.2">
      <c r="A7821" s="160" t="s">
        <v>31</v>
      </c>
      <c r="B7821" s="160" t="s">
        <v>20</v>
      </c>
      <c r="C7821" s="160">
        <f>_xlfn.XLOOKUP(B7821,'2.1.trackMPD'!$R$7:$R$29,'2.1.trackMPD'!$T$7:$T$29)</f>
        <v>6</v>
      </c>
      <c r="D7821" s="160">
        <v>5000</v>
      </c>
      <c r="E7821" s="160" t="s">
        <v>6390</v>
      </c>
      <c r="F7821" s="160" t="s">
        <v>110</v>
      </c>
      <c r="G7821" s="160" t="s">
        <v>140</v>
      </c>
      <c r="H7821" s="160" t="s">
        <v>6393</v>
      </c>
      <c r="I7821" s="160" cm="1">
        <f t="array" ref="I7821">INDEX('2.1.trackMPD'!L:L/(24*60*60),
       MATCH(1,
             (A7821='2.1.trackMPD'!A:A)*
             (C7821='2.1.trackMPD'!D:D)*
             (D7821/10^6='2.1.trackMPD'!H:H)*
             (E7821='2.1.trackMPD'!F:F),
0))</f>
        <v>0</v>
      </c>
    </row>
    <row r="7822" spans="1:9" x14ac:dyDescent="0.2">
      <c r="A7822" s="160" t="s">
        <v>31</v>
      </c>
      <c r="B7822" s="160" t="s">
        <v>20</v>
      </c>
      <c r="C7822" s="160">
        <f>_xlfn.XLOOKUP(B7822,'2.1.trackMPD'!$R$7:$R$29,'2.1.trackMPD'!$T$7:$T$29)</f>
        <v>6</v>
      </c>
      <c r="D7822" s="160">
        <v>1</v>
      </c>
      <c r="E7822" s="160" t="s">
        <v>6394</v>
      </c>
      <c r="F7822" s="160" t="s">
        <v>110</v>
      </c>
      <c r="G7822" s="160" t="s">
        <v>124</v>
      </c>
      <c r="H7822" s="160" t="s">
        <v>6392</v>
      </c>
      <c r="I7822" s="160" cm="1">
        <f t="array" ref="I7822">INDEX('2.1.trackMPD'!I:I/(24*60*60),
       MATCH(1,
             (A7822='2.1.trackMPD'!A:A)*
             (C7822='2.1.trackMPD'!D:D)*
             (D7822/10^6='2.1.trackMPD'!H:H)*
             (E7822='2.1.trackMPD'!F:F),
0))</f>
        <v>1.0085428039043611E-6</v>
      </c>
    </row>
    <row r="7823" spans="1:9" x14ac:dyDescent="0.2">
      <c r="A7823" s="160" t="s">
        <v>31</v>
      </c>
      <c r="B7823" s="160" t="s">
        <v>20</v>
      </c>
      <c r="C7823" s="160">
        <f>_xlfn.XLOOKUP(B7823,'2.1.trackMPD'!$R$7:$R$29,'2.1.trackMPD'!$T$7:$T$29)</f>
        <v>6</v>
      </c>
      <c r="D7823" s="160">
        <v>1</v>
      </c>
      <c r="E7823" s="160" t="s">
        <v>6394</v>
      </c>
      <c r="F7823" s="160" t="s">
        <v>110</v>
      </c>
      <c r="G7823" s="160" t="s">
        <v>140</v>
      </c>
      <c r="H7823" s="160" t="s">
        <v>6392</v>
      </c>
      <c r="I7823" s="160" cm="1">
        <f t="array" ref="I7823">INDEX('2.1.trackMPD'!J:J/(24*60*60),
       MATCH(1,
             (A7823='2.1.trackMPD'!A:A)*
             (C7823='2.1.trackMPD'!D:D)*
             (D7823/10^6='2.1.trackMPD'!H:H)*
             (E7823='2.1.trackMPD'!F:F),
0))</f>
        <v>1.1640735781882755E-5</v>
      </c>
    </row>
    <row r="7824" spans="1:9" x14ac:dyDescent="0.2">
      <c r="A7824" s="160" t="s">
        <v>31</v>
      </c>
      <c r="B7824" s="160" t="s">
        <v>20</v>
      </c>
      <c r="C7824" s="160">
        <f>_xlfn.XLOOKUP(B7824,'2.1.trackMPD'!$R$7:$R$29,'2.1.trackMPD'!$T$7:$T$29)</f>
        <v>6</v>
      </c>
      <c r="D7824" s="160">
        <v>1</v>
      </c>
      <c r="E7824" s="160" t="s">
        <v>6394</v>
      </c>
      <c r="F7824" s="160" t="s">
        <v>110</v>
      </c>
      <c r="G7824" s="160" t="s">
        <v>124</v>
      </c>
      <c r="H7824" s="160" t="s">
        <v>6393</v>
      </c>
      <c r="I7824" s="160" cm="1">
        <f t="array" ref="I7824">INDEX('2.1.trackMPD'!K:K/(24*60*60),
       MATCH(1,
             (A7824='2.1.trackMPD'!A:A)*
             (C7824='2.1.trackMPD'!D:D)*
             (D7824/10^6='2.1.trackMPD'!H:H)*
             (E7824='2.1.trackMPD'!F:F),
0))</f>
        <v>0</v>
      </c>
    </row>
    <row r="7825" spans="1:9" x14ac:dyDescent="0.2">
      <c r="A7825" s="160" t="s">
        <v>31</v>
      </c>
      <c r="B7825" s="160" t="s">
        <v>20</v>
      </c>
      <c r="C7825" s="160">
        <f>_xlfn.XLOOKUP(B7825,'2.1.trackMPD'!$R$7:$R$29,'2.1.trackMPD'!$T$7:$T$29)</f>
        <v>6</v>
      </c>
      <c r="D7825" s="160">
        <v>1</v>
      </c>
      <c r="E7825" s="160" t="s">
        <v>6394</v>
      </c>
      <c r="F7825" s="160" t="s">
        <v>110</v>
      </c>
      <c r="G7825" s="160" t="s">
        <v>140</v>
      </c>
      <c r="H7825" s="160" t="s">
        <v>6393</v>
      </c>
      <c r="I7825" s="160" cm="1">
        <f t="array" ref="I7825">INDEX('2.1.trackMPD'!L:L/(24*60*60),
       MATCH(1,
             (A7825='2.1.trackMPD'!A:A)*
             (C7825='2.1.trackMPD'!D:D)*
             (D7825/10^6='2.1.trackMPD'!H:H)*
             (E7825='2.1.trackMPD'!F:F),
0))</f>
        <v>0</v>
      </c>
    </row>
    <row r="7826" spans="1:9" x14ac:dyDescent="0.2">
      <c r="A7826" s="160" t="s">
        <v>31</v>
      </c>
      <c r="B7826" s="160" t="s">
        <v>20</v>
      </c>
      <c r="C7826" s="160">
        <f>_xlfn.XLOOKUP(B7826,'2.1.trackMPD'!$R$7:$R$29,'2.1.trackMPD'!$T$7:$T$29)</f>
        <v>6</v>
      </c>
      <c r="D7826" s="160">
        <v>10</v>
      </c>
      <c r="E7826" s="160" t="s">
        <v>6394</v>
      </c>
      <c r="F7826" s="160" t="s">
        <v>110</v>
      </c>
      <c r="G7826" s="160" t="s">
        <v>124</v>
      </c>
      <c r="H7826" s="160" t="s">
        <v>6392</v>
      </c>
      <c r="I7826" s="160" cm="1">
        <f t="array" ref="I7826">INDEX('2.1.trackMPD'!I:I/(24*60*60),
       MATCH(1,
             (A7826='2.1.trackMPD'!A:A)*
             (C7826='2.1.trackMPD'!D:D)*
             (D7826/10^6='2.1.trackMPD'!H:H)*
             (E7826='2.1.trackMPD'!F:F),
0))</f>
        <v>7.1702036066546287E-5</v>
      </c>
    </row>
    <row r="7827" spans="1:9" x14ac:dyDescent="0.2">
      <c r="A7827" s="160" t="s">
        <v>31</v>
      </c>
      <c r="B7827" s="160" t="s">
        <v>20</v>
      </c>
      <c r="C7827" s="160">
        <f>_xlfn.XLOOKUP(B7827,'2.1.trackMPD'!$R$7:$R$29,'2.1.trackMPD'!$T$7:$T$29)</f>
        <v>6</v>
      </c>
      <c r="D7827" s="160">
        <v>10</v>
      </c>
      <c r="E7827" s="160" t="s">
        <v>6394</v>
      </c>
      <c r="F7827" s="160" t="s">
        <v>110</v>
      </c>
      <c r="G7827" s="160" t="s">
        <v>140</v>
      </c>
      <c r="H7827" s="160" t="s">
        <v>6392</v>
      </c>
      <c r="I7827" s="160" cm="1">
        <f t="array" ref="I7827">INDEX('2.1.trackMPD'!J:J/(24*60*60),
       MATCH(1,
             (A7827='2.1.trackMPD'!A:A)*
             (C7827='2.1.trackMPD'!D:D)*
             (D7827/10^6='2.1.trackMPD'!H:H)*
             (E7827='2.1.trackMPD'!F:F),
0))</f>
        <v>6.3489724292082055E-5</v>
      </c>
    </row>
    <row r="7828" spans="1:9" x14ac:dyDescent="0.2">
      <c r="A7828" s="160" t="s">
        <v>31</v>
      </c>
      <c r="B7828" s="160" t="s">
        <v>20</v>
      </c>
      <c r="C7828" s="160">
        <f>_xlfn.XLOOKUP(B7828,'2.1.trackMPD'!$R$7:$R$29,'2.1.trackMPD'!$T$7:$T$29)</f>
        <v>6</v>
      </c>
      <c r="D7828" s="160">
        <v>10</v>
      </c>
      <c r="E7828" s="160" t="s">
        <v>6394</v>
      </c>
      <c r="F7828" s="160" t="s">
        <v>110</v>
      </c>
      <c r="G7828" s="160" t="s">
        <v>124</v>
      </c>
      <c r="H7828" s="160" t="s">
        <v>6393</v>
      </c>
      <c r="I7828" s="160" cm="1">
        <f t="array" ref="I7828">INDEX('2.1.trackMPD'!K:K/(24*60*60),
       MATCH(1,
             (A7828='2.1.trackMPD'!A:A)*
             (C7828='2.1.trackMPD'!D:D)*
             (D7828/10^6='2.1.trackMPD'!H:H)*
             (E7828='2.1.trackMPD'!F:F),
0))</f>
        <v>0</v>
      </c>
    </row>
    <row r="7829" spans="1:9" x14ac:dyDescent="0.2">
      <c r="A7829" s="160" t="s">
        <v>31</v>
      </c>
      <c r="B7829" s="160" t="s">
        <v>20</v>
      </c>
      <c r="C7829" s="160">
        <f>_xlfn.XLOOKUP(B7829,'2.1.trackMPD'!$R$7:$R$29,'2.1.trackMPD'!$T$7:$T$29)</f>
        <v>6</v>
      </c>
      <c r="D7829" s="160">
        <v>10</v>
      </c>
      <c r="E7829" s="160" t="s">
        <v>6394</v>
      </c>
      <c r="F7829" s="160" t="s">
        <v>110</v>
      </c>
      <c r="G7829" s="160" t="s">
        <v>140</v>
      </c>
      <c r="H7829" s="160" t="s">
        <v>6393</v>
      </c>
      <c r="I7829" s="160" cm="1">
        <f t="array" ref="I7829">INDEX('2.1.trackMPD'!L:L/(24*60*60),
       MATCH(1,
             (A7829='2.1.trackMPD'!A:A)*
             (C7829='2.1.trackMPD'!D:D)*
             (D7829/10^6='2.1.trackMPD'!H:H)*
             (E7829='2.1.trackMPD'!F:F),
0))</f>
        <v>0</v>
      </c>
    </row>
    <row r="7830" spans="1:9" x14ac:dyDescent="0.2">
      <c r="A7830" s="160" t="s">
        <v>31</v>
      </c>
      <c r="B7830" s="160" t="s">
        <v>20</v>
      </c>
      <c r="C7830" s="160">
        <f>_xlfn.XLOOKUP(B7830,'2.1.trackMPD'!$R$7:$R$29,'2.1.trackMPD'!$T$7:$T$29)</f>
        <v>6</v>
      </c>
      <c r="D7830" s="160">
        <v>100</v>
      </c>
      <c r="E7830" s="160" t="s">
        <v>6394</v>
      </c>
      <c r="F7830" s="160" t="s">
        <v>110</v>
      </c>
      <c r="G7830" s="160" t="s">
        <v>124</v>
      </c>
      <c r="H7830" s="160" t="s">
        <v>6392</v>
      </c>
      <c r="I7830" s="160" cm="1">
        <f t="array" ref="I7830">INDEX('2.1.trackMPD'!I:I/(24*60*60),
       MATCH(1,
             (A7830='2.1.trackMPD'!A:A)*
             (C7830='2.1.trackMPD'!D:D)*
             (D7830/10^6='2.1.trackMPD'!H:H)*
             (E7830='2.1.trackMPD'!F:F),
0))</f>
        <v>5.6282487922013191E-3</v>
      </c>
    </row>
    <row r="7831" spans="1:9" x14ac:dyDescent="0.2">
      <c r="A7831" s="160" t="s">
        <v>31</v>
      </c>
      <c r="B7831" s="160" t="s">
        <v>20</v>
      </c>
      <c r="C7831" s="160">
        <f>_xlfn.XLOOKUP(B7831,'2.1.trackMPD'!$R$7:$R$29,'2.1.trackMPD'!$T$7:$T$29)</f>
        <v>6</v>
      </c>
      <c r="D7831" s="160">
        <v>100</v>
      </c>
      <c r="E7831" s="160" t="s">
        <v>6394</v>
      </c>
      <c r="F7831" s="160" t="s">
        <v>110</v>
      </c>
      <c r="G7831" s="160" t="s">
        <v>140</v>
      </c>
      <c r="H7831" s="160" t="s">
        <v>6392</v>
      </c>
      <c r="I7831" s="160" cm="1">
        <f t="array" ref="I7831">INDEX('2.1.trackMPD'!J:J/(24*60*60),
       MATCH(1,
             (A7831='2.1.trackMPD'!A:A)*
             (C7831='2.1.trackMPD'!D:D)*
             (D7831/10^6='2.1.trackMPD'!H:H)*
             (E7831='2.1.trackMPD'!F:F),
0))</f>
        <v>4.7630460889333797E-3</v>
      </c>
    </row>
    <row r="7832" spans="1:9" x14ac:dyDescent="0.2">
      <c r="A7832" s="160" t="s">
        <v>31</v>
      </c>
      <c r="B7832" s="160" t="s">
        <v>20</v>
      </c>
      <c r="C7832" s="160">
        <f>_xlfn.XLOOKUP(B7832,'2.1.trackMPD'!$R$7:$R$29,'2.1.trackMPD'!$T$7:$T$29)</f>
        <v>6</v>
      </c>
      <c r="D7832" s="160">
        <v>100</v>
      </c>
      <c r="E7832" s="160" t="s">
        <v>6394</v>
      </c>
      <c r="F7832" s="160" t="s">
        <v>110</v>
      </c>
      <c r="G7832" s="160" t="s">
        <v>124</v>
      </c>
      <c r="H7832" s="160" t="s">
        <v>6393</v>
      </c>
      <c r="I7832" s="160" cm="1">
        <f t="array" ref="I7832">INDEX('2.1.trackMPD'!K:K/(24*60*60),
       MATCH(1,
             (A7832='2.1.trackMPD'!A:A)*
             (C7832='2.1.trackMPD'!D:D)*
             (D7832/10^6='2.1.trackMPD'!H:H)*
             (E7832='2.1.trackMPD'!F:F),
0))</f>
        <v>0</v>
      </c>
    </row>
    <row r="7833" spans="1:9" x14ac:dyDescent="0.2">
      <c r="A7833" s="160" t="s">
        <v>31</v>
      </c>
      <c r="B7833" s="160" t="s">
        <v>20</v>
      </c>
      <c r="C7833" s="160">
        <f>_xlfn.XLOOKUP(B7833,'2.1.trackMPD'!$R$7:$R$29,'2.1.trackMPD'!$T$7:$T$29)</f>
        <v>6</v>
      </c>
      <c r="D7833" s="160">
        <v>100</v>
      </c>
      <c r="E7833" s="160" t="s">
        <v>6394</v>
      </c>
      <c r="F7833" s="160" t="s">
        <v>110</v>
      </c>
      <c r="G7833" s="160" t="s">
        <v>140</v>
      </c>
      <c r="H7833" s="160" t="s">
        <v>6393</v>
      </c>
      <c r="I7833" s="160" cm="1">
        <f t="array" ref="I7833">INDEX('2.1.trackMPD'!L:L/(24*60*60),
       MATCH(1,
             (A7833='2.1.trackMPD'!A:A)*
             (C7833='2.1.trackMPD'!D:D)*
             (D7833/10^6='2.1.trackMPD'!H:H)*
             (E7833='2.1.trackMPD'!F:F),
0))</f>
        <v>0</v>
      </c>
    </row>
    <row r="7834" spans="1:9" x14ac:dyDescent="0.2">
      <c r="A7834" s="160" t="s">
        <v>31</v>
      </c>
      <c r="B7834" s="160" t="s">
        <v>20</v>
      </c>
      <c r="C7834" s="160">
        <f>_xlfn.XLOOKUP(B7834,'2.1.trackMPD'!$R$7:$R$29,'2.1.trackMPD'!$T$7:$T$29)</f>
        <v>6</v>
      </c>
      <c r="D7834" s="160">
        <v>1000</v>
      </c>
      <c r="E7834" s="160" t="s">
        <v>6394</v>
      </c>
      <c r="F7834" s="160" t="s">
        <v>110</v>
      </c>
      <c r="G7834" s="160" t="s">
        <v>124</v>
      </c>
      <c r="H7834" s="160" t="s">
        <v>6392</v>
      </c>
      <c r="I7834" s="160" cm="1">
        <f t="array" ref="I7834">INDEX('2.1.trackMPD'!I:I/(24*60*60),
       MATCH(1,
             (A7834='2.1.trackMPD'!A:A)*
             (C7834='2.1.trackMPD'!D:D)*
             (D7834/10^6='2.1.trackMPD'!H:H)*
             (E7834='2.1.trackMPD'!F:F),
0))</f>
        <v>6.3166262761166214E-2</v>
      </c>
    </row>
    <row r="7835" spans="1:9" x14ac:dyDescent="0.2">
      <c r="A7835" s="160" t="s">
        <v>31</v>
      </c>
      <c r="B7835" s="160" t="s">
        <v>20</v>
      </c>
      <c r="C7835" s="160">
        <f>_xlfn.XLOOKUP(B7835,'2.1.trackMPD'!$R$7:$R$29,'2.1.trackMPD'!$T$7:$T$29)</f>
        <v>6</v>
      </c>
      <c r="D7835" s="160">
        <v>1000</v>
      </c>
      <c r="E7835" s="160" t="s">
        <v>6394</v>
      </c>
      <c r="F7835" s="160" t="s">
        <v>110</v>
      </c>
      <c r="G7835" s="160" t="s">
        <v>140</v>
      </c>
      <c r="H7835" s="160" t="s">
        <v>6392</v>
      </c>
      <c r="I7835" s="160" cm="1">
        <f t="array" ref="I7835">INDEX('2.1.trackMPD'!J:J/(24*60*60),
       MATCH(1,
             (A7835='2.1.trackMPD'!A:A)*
             (C7835='2.1.trackMPD'!D:D)*
             (D7835/10^6='2.1.trackMPD'!H:H)*
             (E7835='2.1.trackMPD'!F:F),
0))</f>
        <v>5.3448358383294439E-2</v>
      </c>
    </row>
    <row r="7836" spans="1:9" x14ac:dyDescent="0.2">
      <c r="A7836" s="160" t="s">
        <v>31</v>
      </c>
      <c r="B7836" s="160" t="s">
        <v>20</v>
      </c>
      <c r="C7836" s="160">
        <f>_xlfn.XLOOKUP(B7836,'2.1.trackMPD'!$R$7:$R$29,'2.1.trackMPD'!$T$7:$T$29)</f>
        <v>6</v>
      </c>
      <c r="D7836" s="160">
        <v>1000</v>
      </c>
      <c r="E7836" s="160" t="s">
        <v>6394</v>
      </c>
      <c r="F7836" s="160" t="s">
        <v>110</v>
      </c>
      <c r="G7836" s="160" t="s">
        <v>124</v>
      </c>
      <c r="H7836" s="160" t="s">
        <v>6393</v>
      </c>
      <c r="I7836" s="160" cm="1">
        <f t="array" ref="I7836">INDEX('2.1.trackMPD'!K:K/(24*60*60),
       MATCH(1,
             (A7836='2.1.trackMPD'!A:A)*
             (C7836='2.1.trackMPD'!D:D)*
             (D7836/10^6='2.1.trackMPD'!H:H)*
             (E7836='2.1.trackMPD'!F:F),
0))</f>
        <v>0</v>
      </c>
    </row>
    <row r="7837" spans="1:9" x14ac:dyDescent="0.2">
      <c r="A7837" s="160" t="s">
        <v>31</v>
      </c>
      <c r="B7837" s="160" t="s">
        <v>20</v>
      </c>
      <c r="C7837" s="160">
        <f>_xlfn.XLOOKUP(B7837,'2.1.trackMPD'!$R$7:$R$29,'2.1.trackMPD'!$T$7:$T$29)</f>
        <v>6</v>
      </c>
      <c r="D7837" s="160">
        <v>1000</v>
      </c>
      <c r="E7837" s="160" t="s">
        <v>6394</v>
      </c>
      <c r="F7837" s="160" t="s">
        <v>110</v>
      </c>
      <c r="G7837" s="160" t="s">
        <v>140</v>
      </c>
      <c r="H7837" s="160" t="s">
        <v>6393</v>
      </c>
      <c r="I7837" s="160" cm="1">
        <f t="array" ref="I7837">INDEX('2.1.trackMPD'!L:L/(24*60*60),
       MATCH(1,
             (A7837='2.1.trackMPD'!A:A)*
             (C7837='2.1.trackMPD'!D:D)*
             (D7837/10^6='2.1.trackMPD'!H:H)*
             (E7837='2.1.trackMPD'!F:F),
0))</f>
        <v>0</v>
      </c>
    </row>
    <row r="7838" spans="1:9" x14ac:dyDescent="0.2">
      <c r="A7838" s="160" t="s">
        <v>31</v>
      </c>
      <c r="B7838" s="160" t="s">
        <v>20</v>
      </c>
      <c r="C7838" s="160">
        <f>_xlfn.XLOOKUP(B7838,'2.1.trackMPD'!$R$7:$R$29,'2.1.trackMPD'!$T$7:$T$29)</f>
        <v>6</v>
      </c>
      <c r="D7838" s="160">
        <v>5000</v>
      </c>
      <c r="E7838" s="160" t="s">
        <v>6394</v>
      </c>
      <c r="F7838" s="160" t="s">
        <v>110</v>
      </c>
      <c r="G7838" s="160" t="s">
        <v>124</v>
      </c>
      <c r="H7838" s="160" t="s">
        <v>6392</v>
      </c>
      <c r="I7838" s="160" cm="1">
        <f t="array" ref="I7838">INDEX('2.1.trackMPD'!I:I/(24*60*60),
       MATCH(1,
             (A7838='2.1.trackMPD'!A:A)*
             (C7838='2.1.trackMPD'!D:D)*
             (D7838/10^6='2.1.trackMPD'!H:H)*
             (E7838='2.1.trackMPD'!F:F),
0))</f>
        <v>0.15280657097452663</v>
      </c>
    </row>
    <row r="7839" spans="1:9" x14ac:dyDescent="0.2">
      <c r="A7839" s="160" t="s">
        <v>31</v>
      </c>
      <c r="B7839" s="160" t="s">
        <v>20</v>
      </c>
      <c r="C7839" s="160">
        <f>_xlfn.XLOOKUP(B7839,'2.1.trackMPD'!$R$7:$R$29,'2.1.trackMPD'!$T$7:$T$29)</f>
        <v>6</v>
      </c>
      <c r="D7839" s="160">
        <v>5000</v>
      </c>
      <c r="E7839" s="160" t="s">
        <v>6394</v>
      </c>
      <c r="F7839" s="160" t="s">
        <v>110</v>
      </c>
      <c r="G7839" s="160" t="s">
        <v>140</v>
      </c>
      <c r="H7839" s="160" t="s">
        <v>6392</v>
      </c>
      <c r="I7839" s="160" cm="1">
        <f t="array" ref="I7839">INDEX('2.1.trackMPD'!J:J/(24*60*60),
       MATCH(1,
             (A7839='2.1.trackMPD'!A:A)*
             (C7839='2.1.trackMPD'!D:D)*
             (D7839/10^6='2.1.trackMPD'!H:H)*
             (E7839='2.1.trackMPD'!F:F),
0))</f>
        <v>0.1292978087854271</v>
      </c>
    </row>
    <row r="7840" spans="1:9" x14ac:dyDescent="0.2">
      <c r="A7840" s="160" t="s">
        <v>31</v>
      </c>
      <c r="B7840" s="160" t="s">
        <v>20</v>
      </c>
      <c r="C7840" s="160">
        <f>_xlfn.XLOOKUP(B7840,'2.1.trackMPD'!$R$7:$R$29,'2.1.trackMPD'!$T$7:$T$29)</f>
        <v>6</v>
      </c>
      <c r="D7840" s="160">
        <v>5000</v>
      </c>
      <c r="E7840" s="160" t="s">
        <v>6394</v>
      </c>
      <c r="F7840" s="160" t="s">
        <v>110</v>
      </c>
      <c r="G7840" s="160" t="s">
        <v>124</v>
      </c>
      <c r="H7840" s="160" t="s">
        <v>6393</v>
      </c>
      <c r="I7840" s="160" cm="1">
        <f t="array" ref="I7840">INDEX('2.1.trackMPD'!K:K/(24*60*60),
       MATCH(1,
             (A7840='2.1.trackMPD'!A:A)*
             (C7840='2.1.trackMPD'!D:D)*
             (D7840/10^6='2.1.trackMPD'!H:H)*
             (E7840='2.1.trackMPD'!F:F),
0))</f>
        <v>0</v>
      </c>
    </row>
    <row r="7841" spans="1:9" x14ac:dyDescent="0.2">
      <c r="A7841" s="160" t="s">
        <v>31</v>
      </c>
      <c r="B7841" s="160" t="s">
        <v>20</v>
      </c>
      <c r="C7841" s="160">
        <f>_xlfn.XLOOKUP(B7841,'2.1.trackMPD'!$R$7:$R$29,'2.1.trackMPD'!$T$7:$T$29)</f>
        <v>6</v>
      </c>
      <c r="D7841" s="160">
        <v>5000</v>
      </c>
      <c r="E7841" s="160" t="s">
        <v>6394</v>
      </c>
      <c r="F7841" s="160" t="s">
        <v>110</v>
      </c>
      <c r="G7841" s="160" t="s">
        <v>140</v>
      </c>
      <c r="H7841" s="160" t="s">
        <v>6393</v>
      </c>
      <c r="I7841" s="160" cm="1">
        <f t="array" ref="I7841">INDEX('2.1.trackMPD'!L:L/(24*60*60),
       MATCH(1,
             (A7841='2.1.trackMPD'!A:A)*
             (C7841='2.1.trackMPD'!D:D)*
             (D7841/10^6='2.1.trackMPD'!H:H)*
             (E7841='2.1.trackMPD'!F:F),
0))</f>
        <v>0</v>
      </c>
    </row>
    <row r="7842" spans="1:9" x14ac:dyDescent="0.2">
      <c r="A7842" s="160" t="s">
        <v>31</v>
      </c>
      <c r="B7842" s="160" t="s">
        <v>20</v>
      </c>
      <c r="C7842" s="160">
        <f>_xlfn.XLOOKUP(B7842,'2.1.trackMPD'!$R$7:$R$29,'2.1.trackMPD'!$T$7:$T$29)</f>
        <v>6</v>
      </c>
      <c r="D7842" s="160">
        <v>1</v>
      </c>
      <c r="E7842" s="160" t="s">
        <v>6395</v>
      </c>
      <c r="F7842" s="160" t="s">
        <v>110</v>
      </c>
      <c r="G7842" s="160" t="s">
        <v>124</v>
      </c>
      <c r="H7842" s="160" t="s">
        <v>6392</v>
      </c>
      <c r="I7842" s="160" t="e" cm="1">
        <f t="array" ref="I7842">INDEX('2.1.trackMPD'!I:I/(24*60*60),
       MATCH(1,
             (A7842='2.1.trackMPD'!A:A)*
             (C7842='2.1.trackMPD'!D:D)*
             (D7842/10^6='2.1.trackMPD'!H:H)*
             (E7842='2.1.trackMPD'!F:F),
0))</f>
        <v>#N/A</v>
      </c>
    </row>
    <row r="7843" spans="1:9" x14ac:dyDescent="0.2">
      <c r="A7843" s="160" t="s">
        <v>31</v>
      </c>
      <c r="B7843" s="160" t="s">
        <v>20</v>
      </c>
      <c r="C7843" s="160">
        <f>_xlfn.XLOOKUP(B7843,'2.1.trackMPD'!$R$7:$R$29,'2.1.trackMPD'!$T$7:$T$29)</f>
        <v>6</v>
      </c>
      <c r="D7843" s="160">
        <v>1</v>
      </c>
      <c r="E7843" s="160" t="s">
        <v>6395</v>
      </c>
      <c r="F7843" s="160" t="s">
        <v>110</v>
      </c>
      <c r="G7843" s="160" t="s">
        <v>140</v>
      </c>
      <c r="H7843" s="160" t="s">
        <v>6392</v>
      </c>
      <c r="I7843" s="160" t="e" cm="1">
        <f t="array" ref="I7843">INDEX('2.1.trackMPD'!J:J/(24*60*60),
       MATCH(1,
             (A7843='2.1.trackMPD'!A:A)*
             (C7843='2.1.trackMPD'!D:D)*
             (D7843/10^6='2.1.trackMPD'!H:H)*
             (E7843='2.1.trackMPD'!F:F),
0))</f>
        <v>#N/A</v>
      </c>
    </row>
    <row r="7844" spans="1:9" x14ac:dyDescent="0.2">
      <c r="A7844" s="160" t="s">
        <v>31</v>
      </c>
      <c r="B7844" s="160" t="s">
        <v>20</v>
      </c>
      <c r="C7844" s="160">
        <f>_xlfn.XLOOKUP(B7844,'2.1.trackMPD'!$R$7:$R$29,'2.1.trackMPD'!$T$7:$T$29)</f>
        <v>6</v>
      </c>
      <c r="D7844" s="160">
        <v>1</v>
      </c>
      <c r="E7844" s="160" t="s">
        <v>6395</v>
      </c>
      <c r="F7844" s="160" t="s">
        <v>110</v>
      </c>
      <c r="G7844" s="160" t="s">
        <v>124</v>
      </c>
      <c r="H7844" s="160" t="s">
        <v>6393</v>
      </c>
      <c r="I7844" s="160" t="e" cm="1">
        <f t="array" ref="I7844">INDEX('2.1.trackMPD'!K:K/(24*60*60),
       MATCH(1,
             (A7844='2.1.trackMPD'!A:A)*
             (C7844='2.1.trackMPD'!D:D)*
             (D7844/10^6='2.1.trackMPD'!H:H)*
             (E7844='2.1.trackMPD'!F:F),
0))</f>
        <v>#N/A</v>
      </c>
    </row>
    <row r="7845" spans="1:9" x14ac:dyDescent="0.2">
      <c r="A7845" s="160" t="s">
        <v>31</v>
      </c>
      <c r="B7845" s="160" t="s">
        <v>20</v>
      </c>
      <c r="C7845" s="160">
        <f>_xlfn.XLOOKUP(B7845,'2.1.trackMPD'!$R$7:$R$29,'2.1.trackMPD'!$T$7:$T$29)</f>
        <v>6</v>
      </c>
      <c r="D7845" s="160">
        <v>1</v>
      </c>
      <c r="E7845" s="160" t="s">
        <v>6395</v>
      </c>
      <c r="F7845" s="160" t="s">
        <v>110</v>
      </c>
      <c r="G7845" s="160" t="s">
        <v>140</v>
      </c>
      <c r="H7845" s="160" t="s">
        <v>6393</v>
      </c>
      <c r="I7845" s="160" t="e" cm="1">
        <f t="array" ref="I7845">INDEX('2.1.trackMPD'!L:L/(24*60*60),
       MATCH(1,
             (A7845='2.1.trackMPD'!A:A)*
             (C7845='2.1.trackMPD'!D:D)*
             (D7845/10^6='2.1.trackMPD'!H:H)*
             (E7845='2.1.trackMPD'!F:F),
0))</f>
        <v>#N/A</v>
      </c>
    </row>
    <row r="7846" spans="1:9" x14ac:dyDescent="0.2">
      <c r="A7846" s="160" t="s">
        <v>31</v>
      </c>
      <c r="B7846" s="160" t="s">
        <v>20</v>
      </c>
      <c r="C7846" s="160">
        <f>_xlfn.XLOOKUP(B7846,'2.1.trackMPD'!$R$7:$R$29,'2.1.trackMPD'!$T$7:$T$29)</f>
        <v>6</v>
      </c>
      <c r="D7846" s="160">
        <v>10</v>
      </c>
      <c r="E7846" s="160" t="s">
        <v>6395</v>
      </c>
      <c r="F7846" s="160" t="s">
        <v>110</v>
      </c>
      <c r="G7846" s="160" t="s">
        <v>124</v>
      </c>
      <c r="H7846" s="160" t="s">
        <v>6392</v>
      </c>
      <c r="I7846" s="160" t="e" cm="1">
        <f t="array" ref="I7846">INDEX('2.1.trackMPD'!I:I/(24*60*60),
       MATCH(1,
             (A7846='2.1.trackMPD'!A:A)*
             (C7846='2.1.trackMPD'!D:D)*
             (D7846/10^6='2.1.trackMPD'!H:H)*
             (E7846='2.1.trackMPD'!F:F),
0))</f>
        <v>#N/A</v>
      </c>
    </row>
    <row r="7847" spans="1:9" x14ac:dyDescent="0.2">
      <c r="A7847" s="160" t="s">
        <v>31</v>
      </c>
      <c r="B7847" s="160" t="s">
        <v>20</v>
      </c>
      <c r="C7847" s="160">
        <f>_xlfn.XLOOKUP(B7847,'2.1.trackMPD'!$R$7:$R$29,'2.1.trackMPD'!$T$7:$T$29)</f>
        <v>6</v>
      </c>
      <c r="D7847" s="160">
        <v>10</v>
      </c>
      <c r="E7847" s="160" t="s">
        <v>6395</v>
      </c>
      <c r="F7847" s="160" t="s">
        <v>110</v>
      </c>
      <c r="G7847" s="160" t="s">
        <v>140</v>
      </c>
      <c r="H7847" s="160" t="s">
        <v>6392</v>
      </c>
      <c r="I7847" s="160" t="e" cm="1">
        <f t="array" ref="I7847">INDEX('2.1.trackMPD'!J:J/(24*60*60),
       MATCH(1,
             (A7847='2.1.trackMPD'!A:A)*
             (C7847='2.1.trackMPD'!D:D)*
             (D7847/10^6='2.1.trackMPD'!H:H)*
             (E7847='2.1.trackMPD'!F:F),
0))</f>
        <v>#N/A</v>
      </c>
    </row>
    <row r="7848" spans="1:9" x14ac:dyDescent="0.2">
      <c r="A7848" s="160" t="s">
        <v>31</v>
      </c>
      <c r="B7848" s="160" t="s">
        <v>20</v>
      </c>
      <c r="C7848" s="160">
        <f>_xlfn.XLOOKUP(B7848,'2.1.trackMPD'!$R$7:$R$29,'2.1.trackMPD'!$T$7:$T$29)</f>
        <v>6</v>
      </c>
      <c r="D7848" s="160">
        <v>10</v>
      </c>
      <c r="E7848" s="160" t="s">
        <v>6395</v>
      </c>
      <c r="F7848" s="160" t="s">
        <v>110</v>
      </c>
      <c r="G7848" s="160" t="s">
        <v>124</v>
      </c>
      <c r="H7848" s="160" t="s">
        <v>6393</v>
      </c>
      <c r="I7848" s="160" t="e" cm="1">
        <f t="array" ref="I7848">INDEX('2.1.trackMPD'!K:K/(24*60*60),
       MATCH(1,
             (A7848='2.1.trackMPD'!A:A)*
             (C7848='2.1.trackMPD'!D:D)*
             (D7848/10^6='2.1.trackMPD'!H:H)*
             (E7848='2.1.trackMPD'!F:F),
0))</f>
        <v>#N/A</v>
      </c>
    </row>
    <row r="7849" spans="1:9" x14ac:dyDescent="0.2">
      <c r="A7849" s="160" t="s">
        <v>31</v>
      </c>
      <c r="B7849" s="160" t="s">
        <v>20</v>
      </c>
      <c r="C7849" s="160">
        <f>_xlfn.XLOOKUP(B7849,'2.1.trackMPD'!$R$7:$R$29,'2.1.trackMPD'!$T$7:$T$29)</f>
        <v>6</v>
      </c>
      <c r="D7849" s="160">
        <v>10</v>
      </c>
      <c r="E7849" s="160" t="s">
        <v>6395</v>
      </c>
      <c r="F7849" s="160" t="s">
        <v>110</v>
      </c>
      <c r="G7849" s="160" t="s">
        <v>140</v>
      </c>
      <c r="H7849" s="160" t="s">
        <v>6393</v>
      </c>
      <c r="I7849" s="160" t="e" cm="1">
        <f t="array" ref="I7849">INDEX('2.1.trackMPD'!L:L/(24*60*60),
       MATCH(1,
             (A7849='2.1.trackMPD'!A:A)*
             (C7849='2.1.trackMPD'!D:D)*
             (D7849/10^6='2.1.trackMPD'!H:H)*
             (E7849='2.1.trackMPD'!F:F),
0))</f>
        <v>#N/A</v>
      </c>
    </row>
    <row r="7850" spans="1:9" x14ac:dyDescent="0.2">
      <c r="A7850" s="160" t="s">
        <v>31</v>
      </c>
      <c r="B7850" s="160" t="s">
        <v>20</v>
      </c>
      <c r="C7850" s="160">
        <f>_xlfn.XLOOKUP(B7850,'2.1.trackMPD'!$R$7:$R$29,'2.1.trackMPD'!$T$7:$T$29)</f>
        <v>6</v>
      </c>
      <c r="D7850" s="160">
        <v>100</v>
      </c>
      <c r="E7850" s="160" t="s">
        <v>6395</v>
      </c>
      <c r="F7850" s="160" t="s">
        <v>110</v>
      </c>
      <c r="G7850" s="160" t="s">
        <v>124</v>
      </c>
      <c r="H7850" s="160" t="s">
        <v>6392</v>
      </c>
      <c r="I7850" s="160" t="e" cm="1">
        <f t="array" ref="I7850">INDEX('2.1.trackMPD'!I:I/(24*60*60),
       MATCH(1,
             (A7850='2.1.trackMPD'!A:A)*
             (C7850='2.1.trackMPD'!D:D)*
             (D7850/10^6='2.1.trackMPD'!H:H)*
             (E7850='2.1.trackMPD'!F:F),
0))</f>
        <v>#N/A</v>
      </c>
    </row>
    <row r="7851" spans="1:9" x14ac:dyDescent="0.2">
      <c r="A7851" s="160" t="s">
        <v>31</v>
      </c>
      <c r="B7851" s="160" t="s">
        <v>20</v>
      </c>
      <c r="C7851" s="160">
        <f>_xlfn.XLOOKUP(B7851,'2.1.trackMPD'!$R$7:$R$29,'2.1.trackMPD'!$T$7:$T$29)</f>
        <v>6</v>
      </c>
      <c r="D7851" s="160">
        <v>100</v>
      </c>
      <c r="E7851" s="160" t="s">
        <v>6395</v>
      </c>
      <c r="F7851" s="160" t="s">
        <v>110</v>
      </c>
      <c r="G7851" s="160" t="s">
        <v>140</v>
      </c>
      <c r="H7851" s="160" t="s">
        <v>6392</v>
      </c>
      <c r="I7851" s="160" t="e" cm="1">
        <f t="array" ref="I7851">INDEX('2.1.trackMPD'!J:J/(24*60*60),
       MATCH(1,
             (A7851='2.1.trackMPD'!A:A)*
             (C7851='2.1.trackMPD'!D:D)*
             (D7851/10^6='2.1.trackMPD'!H:H)*
             (E7851='2.1.trackMPD'!F:F),
0))</f>
        <v>#N/A</v>
      </c>
    </row>
    <row r="7852" spans="1:9" x14ac:dyDescent="0.2">
      <c r="A7852" s="160" t="s">
        <v>31</v>
      </c>
      <c r="B7852" s="160" t="s">
        <v>20</v>
      </c>
      <c r="C7852" s="160">
        <f>_xlfn.XLOOKUP(B7852,'2.1.trackMPD'!$R$7:$R$29,'2.1.trackMPD'!$T$7:$T$29)</f>
        <v>6</v>
      </c>
      <c r="D7852" s="160">
        <v>100</v>
      </c>
      <c r="E7852" s="160" t="s">
        <v>6395</v>
      </c>
      <c r="F7852" s="160" t="s">
        <v>110</v>
      </c>
      <c r="G7852" s="160" t="s">
        <v>124</v>
      </c>
      <c r="H7852" s="160" t="s">
        <v>6393</v>
      </c>
      <c r="I7852" s="160" t="e" cm="1">
        <f t="array" ref="I7852">INDEX('2.1.trackMPD'!K:K/(24*60*60),
       MATCH(1,
             (A7852='2.1.trackMPD'!A:A)*
             (C7852='2.1.trackMPD'!D:D)*
             (D7852/10^6='2.1.trackMPD'!H:H)*
             (E7852='2.1.trackMPD'!F:F),
0))</f>
        <v>#N/A</v>
      </c>
    </row>
    <row r="7853" spans="1:9" x14ac:dyDescent="0.2">
      <c r="A7853" s="160" t="s">
        <v>31</v>
      </c>
      <c r="B7853" s="160" t="s">
        <v>20</v>
      </c>
      <c r="C7853" s="160">
        <f>_xlfn.XLOOKUP(B7853,'2.1.trackMPD'!$R$7:$R$29,'2.1.trackMPD'!$T$7:$T$29)</f>
        <v>6</v>
      </c>
      <c r="D7853" s="160">
        <v>100</v>
      </c>
      <c r="E7853" s="160" t="s">
        <v>6395</v>
      </c>
      <c r="F7853" s="160" t="s">
        <v>110</v>
      </c>
      <c r="G7853" s="160" t="s">
        <v>140</v>
      </c>
      <c r="H7853" s="160" t="s">
        <v>6393</v>
      </c>
      <c r="I7853" s="160" t="e" cm="1">
        <f t="array" ref="I7853">INDEX('2.1.trackMPD'!L:L/(24*60*60),
       MATCH(1,
             (A7853='2.1.trackMPD'!A:A)*
             (C7853='2.1.trackMPD'!D:D)*
             (D7853/10^6='2.1.trackMPD'!H:H)*
             (E7853='2.1.trackMPD'!F:F),
0))</f>
        <v>#N/A</v>
      </c>
    </row>
    <row r="7854" spans="1:9" x14ac:dyDescent="0.2">
      <c r="A7854" s="160" t="s">
        <v>31</v>
      </c>
      <c r="B7854" s="160" t="s">
        <v>167</v>
      </c>
      <c r="C7854" s="160">
        <f>_xlfn.XLOOKUP(B7854,'2.1.trackMPD'!$R$7:$R$29,'2.1.trackMPD'!$T$7:$T$29)</f>
        <v>5</v>
      </c>
      <c r="D7854" s="160">
        <v>1</v>
      </c>
      <c r="E7854" s="160" t="s">
        <v>6390</v>
      </c>
      <c r="F7854" s="160" t="s">
        <v>110</v>
      </c>
      <c r="G7854" s="160" t="s">
        <v>124</v>
      </c>
      <c r="H7854" s="160" t="s">
        <v>6392</v>
      </c>
      <c r="I7854" s="160" cm="1">
        <f t="array" ref="I7854">INDEX('2.1.trackMPD'!I:I/(24*60*60),
       MATCH(1,
             (A7854='2.1.trackMPD'!A:A)*
             (C7854='2.1.trackMPD'!D:D)*
             (D7854/10^6='2.1.trackMPD'!H:H)*
             (E7854='2.1.trackMPD'!F:F),
0))</f>
        <v>7.7389154608263076E-7</v>
      </c>
    </row>
    <row r="7855" spans="1:9" x14ac:dyDescent="0.2">
      <c r="A7855" s="160" t="s">
        <v>31</v>
      </c>
      <c r="B7855" s="160" t="s">
        <v>167</v>
      </c>
      <c r="C7855" s="160">
        <f>_xlfn.XLOOKUP(B7855,'2.1.trackMPD'!$R$7:$R$29,'2.1.trackMPD'!$T$7:$T$29)</f>
        <v>5</v>
      </c>
      <c r="D7855" s="160">
        <v>1</v>
      </c>
      <c r="E7855" s="160" t="s">
        <v>6390</v>
      </c>
      <c r="F7855" s="160" t="s">
        <v>110</v>
      </c>
      <c r="G7855" s="160" t="s">
        <v>140</v>
      </c>
      <c r="H7855" s="160" t="s">
        <v>6392</v>
      </c>
      <c r="I7855" s="160" cm="1">
        <f t="array" ref="I7855">INDEX('2.1.trackMPD'!J:J/(24*60*60),
       MATCH(1,
             (A7855='2.1.trackMPD'!A:A)*
             (C7855='2.1.trackMPD'!D:D)*
             (D7855/10^6='2.1.trackMPD'!H:H)*
             (E7855='2.1.trackMPD'!F:F),
0))</f>
        <v>1.0581595053522293E-5</v>
      </c>
    </row>
    <row r="7856" spans="1:9" x14ac:dyDescent="0.2">
      <c r="A7856" s="160" t="s">
        <v>31</v>
      </c>
      <c r="B7856" s="160" t="s">
        <v>167</v>
      </c>
      <c r="C7856" s="160">
        <f>_xlfn.XLOOKUP(B7856,'2.1.trackMPD'!$R$7:$R$29,'2.1.trackMPD'!$T$7:$T$29)</f>
        <v>5</v>
      </c>
      <c r="D7856" s="160">
        <v>1</v>
      </c>
      <c r="E7856" s="160" t="s">
        <v>6390</v>
      </c>
      <c r="F7856" s="160" t="s">
        <v>110</v>
      </c>
      <c r="G7856" s="160" t="s">
        <v>124</v>
      </c>
      <c r="H7856" s="160" t="s">
        <v>6393</v>
      </c>
      <c r="I7856" s="160" cm="1">
        <f t="array" ref="I7856">INDEX('2.1.trackMPD'!K:K/(24*60*60),
       MATCH(1,
             (A7856='2.1.trackMPD'!A:A)*
             (C7856='2.1.trackMPD'!D:D)*
             (D7856/10^6='2.1.trackMPD'!H:H)*
             (E7856='2.1.trackMPD'!F:F),
0))</f>
        <v>0</v>
      </c>
    </row>
    <row r="7857" spans="1:9" x14ac:dyDescent="0.2">
      <c r="A7857" s="160" t="s">
        <v>31</v>
      </c>
      <c r="B7857" s="160" t="s">
        <v>167</v>
      </c>
      <c r="C7857" s="160">
        <f>_xlfn.XLOOKUP(B7857,'2.1.trackMPD'!$R$7:$R$29,'2.1.trackMPD'!$T$7:$T$29)</f>
        <v>5</v>
      </c>
      <c r="D7857" s="160">
        <v>1</v>
      </c>
      <c r="E7857" s="160" t="s">
        <v>6390</v>
      </c>
      <c r="F7857" s="160" t="s">
        <v>110</v>
      </c>
      <c r="G7857" s="160" t="s">
        <v>140</v>
      </c>
      <c r="H7857" s="160" t="s">
        <v>6393</v>
      </c>
      <c r="I7857" s="160" cm="1">
        <f t="array" ref="I7857">INDEX('2.1.trackMPD'!L:L/(24*60*60),
       MATCH(1,
             (A7857='2.1.trackMPD'!A:A)*
             (C7857='2.1.trackMPD'!D:D)*
             (D7857/10^6='2.1.trackMPD'!H:H)*
             (E7857='2.1.trackMPD'!F:F),
0))</f>
        <v>0</v>
      </c>
    </row>
    <row r="7858" spans="1:9" x14ac:dyDescent="0.2">
      <c r="A7858" s="160" t="s">
        <v>31</v>
      </c>
      <c r="B7858" s="160" t="s">
        <v>167</v>
      </c>
      <c r="C7858" s="160">
        <f>_xlfn.XLOOKUP(B7858,'2.1.trackMPD'!$R$7:$R$29,'2.1.trackMPD'!$T$7:$T$29)</f>
        <v>5</v>
      </c>
      <c r="D7858" s="160">
        <v>10</v>
      </c>
      <c r="E7858" s="160" t="s">
        <v>6390</v>
      </c>
      <c r="F7858" s="160" t="s">
        <v>110</v>
      </c>
      <c r="G7858" s="160" t="s">
        <v>124</v>
      </c>
      <c r="H7858" s="160" t="s">
        <v>6392</v>
      </c>
      <c r="I7858" s="160" cm="1">
        <f t="array" ref="I7858">INDEX('2.1.trackMPD'!I:I/(24*60*60),
       MATCH(1,
             (A7858='2.1.trackMPD'!A:A)*
             (C7858='2.1.trackMPD'!D:D)*
             (D7858/10^6='2.1.trackMPD'!H:H)*
             (E7858='2.1.trackMPD'!F:F),
0))</f>
        <v>5.9604189942546874E-6</v>
      </c>
    </row>
    <row r="7859" spans="1:9" x14ac:dyDescent="0.2">
      <c r="A7859" s="160" t="s">
        <v>31</v>
      </c>
      <c r="B7859" s="160" t="s">
        <v>167</v>
      </c>
      <c r="C7859" s="160">
        <f>_xlfn.XLOOKUP(B7859,'2.1.trackMPD'!$R$7:$R$29,'2.1.trackMPD'!$T$7:$T$29)</f>
        <v>5</v>
      </c>
      <c r="D7859" s="160">
        <v>10</v>
      </c>
      <c r="E7859" s="160" t="s">
        <v>6390</v>
      </c>
      <c r="F7859" s="160" t="s">
        <v>110</v>
      </c>
      <c r="G7859" s="160" t="s">
        <v>140</v>
      </c>
      <c r="H7859" s="160" t="s">
        <v>6392</v>
      </c>
      <c r="I7859" s="160" cm="1">
        <f t="array" ref="I7859">INDEX('2.1.trackMPD'!J:J/(24*60*60),
       MATCH(1,
             (A7859='2.1.trackMPD'!A:A)*
             (C7859='2.1.trackMPD'!D:D)*
             (D7859/10^6='2.1.trackMPD'!H:H)*
             (E7859='2.1.trackMPD'!F:F),
0))</f>
        <v>1.7753594109963541E-5</v>
      </c>
    </row>
    <row r="7860" spans="1:9" x14ac:dyDescent="0.2">
      <c r="A7860" s="160" t="s">
        <v>31</v>
      </c>
      <c r="B7860" s="160" t="s">
        <v>167</v>
      </c>
      <c r="C7860" s="160">
        <f>_xlfn.XLOOKUP(B7860,'2.1.trackMPD'!$R$7:$R$29,'2.1.trackMPD'!$T$7:$T$29)</f>
        <v>5</v>
      </c>
      <c r="D7860" s="160">
        <v>10</v>
      </c>
      <c r="E7860" s="160" t="s">
        <v>6390</v>
      </c>
      <c r="F7860" s="160" t="s">
        <v>110</v>
      </c>
      <c r="G7860" s="160" t="s">
        <v>124</v>
      </c>
      <c r="H7860" s="160" t="s">
        <v>6393</v>
      </c>
      <c r="I7860" s="160" cm="1">
        <f t="array" ref="I7860">INDEX('2.1.trackMPD'!K:K/(24*60*60),
       MATCH(1,
             (A7860='2.1.trackMPD'!A:A)*
             (C7860='2.1.trackMPD'!D:D)*
             (D7860/10^6='2.1.trackMPD'!H:H)*
             (E7860='2.1.trackMPD'!F:F),
0))</f>
        <v>0</v>
      </c>
    </row>
    <row r="7861" spans="1:9" x14ac:dyDescent="0.2">
      <c r="A7861" s="160" t="s">
        <v>31</v>
      </c>
      <c r="B7861" s="160" t="s">
        <v>167</v>
      </c>
      <c r="C7861" s="160">
        <f>_xlfn.XLOOKUP(B7861,'2.1.trackMPD'!$R$7:$R$29,'2.1.trackMPD'!$T$7:$T$29)</f>
        <v>5</v>
      </c>
      <c r="D7861" s="160">
        <v>10</v>
      </c>
      <c r="E7861" s="160" t="s">
        <v>6390</v>
      </c>
      <c r="F7861" s="160" t="s">
        <v>110</v>
      </c>
      <c r="G7861" s="160" t="s">
        <v>140</v>
      </c>
      <c r="H7861" s="160" t="s">
        <v>6393</v>
      </c>
      <c r="I7861" s="160" cm="1">
        <f t="array" ref="I7861">INDEX('2.1.trackMPD'!L:L/(24*60*60),
       MATCH(1,
             (A7861='2.1.trackMPD'!A:A)*
             (C7861='2.1.trackMPD'!D:D)*
             (D7861/10^6='2.1.trackMPD'!H:H)*
             (E7861='2.1.trackMPD'!F:F),
0))</f>
        <v>0</v>
      </c>
    </row>
    <row r="7862" spans="1:9" x14ac:dyDescent="0.2">
      <c r="A7862" s="160" t="s">
        <v>31</v>
      </c>
      <c r="B7862" s="160" t="s">
        <v>167</v>
      </c>
      <c r="C7862" s="160">
        <f>_xlfn.XLOOKUP(B7862,'2.1.trackMPD'!$R$7:$R$29,'2.1.trackMPD'!$T$7:$T$29)</f>
        <v>5</v>
      </c>
      <c r="D7862" s="160">
        <v>100</v>
      </c>
      <c r="E7862" s="160" t="s">
        <v>6390</v>
      </c>
      <c r="F7862" s="160" t="s">
        <v>110</v>
      </c>
      <c r="G7862" s="160" t="s">
        <v>124</v>
      </c>
      <c r="H7862" s="160" t="s">
        <v>6392</v>
      </c>
      <c r="I7862" s="160" cm="1">
        <f t="array" ref="I7862">INDEX('2.1.trackMPD'!I:I/(24*60*60),
       MATCH(1,
             (A7862='2.1.trackMPD'!A:A)*
             (C7862='2.1.trackMPD'!D:D)*
             (D7862/10^6='2.1.trackMPD'!H:H)*
             (E7862='2.1.trackMPD'!F:F),
0))</f>
        <v>2.6318757698203936E-4</v>
      </c>
    </row>
    <row r="7863" spans="1:9" x14ac:dyDescent="0.2">
      <c r="A7863" s="160" t="s">
        <v>31</v>
      </c>
      <c r="B7863" s="160" t="s">
        <v>167</v>
      </c>
      <c r="C7863" s="160">
        <f>_xlfn.XLOOKUP(B7863,'2.1.trackMPD'!$R$7:$R$29,'2.1.trackMPD'!$T$7:$T$29)</f>
        <v>5</v>
      </c>
      <c r="D7863" s="160">
        <v>100</v>
      </c>
      <c r="E7863" s="160" t="s">
        <v>6390</v>
      </c>
      <c r="F7863" s="160" t="s">
        <v>110</v>
      </c>
      <c r="G7863" s="160" t="s">
        <v>140</v>
      </c>
      <c r="H7863" s="160" t="s">
        <v>6392</v>
      </c>
      <c r="I7863" s="160" cm="1">
        <f t="array" ref="I7863">INDEX('2.1.trackMPD'!J:J/(24*60*60),
       MATCH(1,
             (A7863='2.1.trackMPD'!A:A)*
             (C7863='2.1.trackMPD'!D:D)*
             (D7863/10^6='2.1.trackMPD'!H:H)*
             (E7863='2.1.trackMPD'!F:F),
0))</f>
        <v>2.8326142404247798E-4</v>
      </c>
    </row>
    <row r="7864" spans="1:9" x14ac:dyDescent="0.2">
      <c r="A7864" s="160" t="s">
        <v>31</v>
      </c>
      <c r="B7864" s="160" t="s">
        <v>167</v>
      </c>
      <c r="C7864" s="160">
        <f>_xlfn.XLOOKUP(B7864,'2.1.trackMPD'!$R$7:$R$29,'2.1.trackMPD'!$T$7:$T$29)</f>
        <v>5</v>
      </c>
      <c r="D7864" s="160">
        <v>100</v>
      </c>
      <c r="E7864" s="160" t="s">
        <v>6390</v>
      </c>
      <c r="F7864" s="160" t="s">
        <v>110</v>
      </c>
      <c r="G7864" s="160" t="s">
        <v>124</v>
      </c>
      <c r="H7864" s="160" t="s">
        <v>6393</v>
      </c>
      <c r="I7864" s="160" cm="1">
        <f t="array" ref="I7864">INDEX('2.1.trackMPD'!K:K/(24*60*60),
       MATCH(1,
             (A7864='2.1.trackMPD'!A:A)*
             (C7864='2.1.trackMPD'!D:D)*
             (D7864/10^6='2.1.trackMPD'!H:H)*
             (E7864='2.1.trackMPD'!F:F),
0))</f>
        <v>0</v>
      </c>
    </row>
    <row r="7865" spans="1:9" x14ac:dyDescent="0.2">
      <c r="A7865" s="160" t="s">
        <v>31</v>
      </c>
      <c r="B7865" s="160" t="s">
        <v>167</v>
      </c>
      <c r="C7865" s="160">
        <f>_xlfn.XLOOKUP(B7865,'2.1.trackMPD'!$R$7:$R$29,'2.1.trackMPD'!$T$7:$T$29)</f>
        <v>5</v>
      </c>
      <c r="D7865" s="160">
        <v>100</v>
      </c>
      <c r="E7865" s="160" t="s">
        <v>6390</v>
      </c>
      <c r="F7865" s="160" t="s">
        <v>110</v>
      </c>
      <c r="G7865" s="160" t="s">
        <v>140</v>
      </c>
      <c r="H7865" s="160" t="s">
        <v>6393</v>
      </c>
      <c r="I7865" s="160" cm="1">
        <f t="array" ref="I7865">INDEX('2.1.trackMPD'!L:L/(24*60*60),
       MATCH(1,
             (A7865='2.1.trackMPD'!A:A)*
             (C7865='2.1.trackMPD'!D:D)*
             (D7865/10^6='2.1.trackMPD'!H:H)*
             (E7865='2.1.trackMPD'!F:F),
0))</f>
        <v>0</v>
      </c>
    </row>
    <row r="7866" spans="1:9" x14ac:dyDescent="0.2">
      <c r="A7866" s="160" t="s">
        <v>31</v>
      </c>
      <c r="B7866" s="160" t="s">
        <v>167</v>
      </c>
      <c r="C7866" s="160">
        <f>_xlfn.XLOOKUP(B7866,'2.1.trackMPD'!$R$7:$R$29,'2.1.trackMPD'!$T$7:$T$29)</f>
        <v>5</v>
      </c>
      <c r="D7866" s="160">
        <v>1000</v>
      </c>
      <c r="E7866" s="160" t="s">
        <v>6390</v>
      </c>
      <c r="F7866" s="160" t="s">
        <v>110</v>
      </c>
      <c r="G7866" s="160" t="s">
        <v>124</v>
      </c>
      <c r="H7866" s="160" t="s">
        <v>6392</v>
      </c>
      <c r="I7866" s="160" cm="1">
        <f t="array" ref="I7866">INDEX('2.1.trackMPD'!I:I/(24*60*60),
       MATCH(1,
             (A7866='2.1.trackMPD'!A:A)*
             (C7866='2.1.trackMPD'!D:D)*
             (D7866/10^6='2.1.trackMPD'!H:H)*
             (E7866='2.1.trackMPD'!F:F),
0))</f>
        <v>1.4730151575217823E-2</v>
      </c>
    </row>
    <row r="7867" spans="1:9" x14ac:dyDescent="0.2">
      <c r="A7867" s="160" t="s">
        <v>31</v>
      </c>
      <c r="B7867" s="160" t="s">
        <v>167</v>
      </c>
      <c r="C7867" s="160">
        <f>_xlfn.XLOOKUP(B7867,'2.1.trackMPD'!$R$7:$R$29,'2.1.trackMPD'!$T$7:$T$29)</f>
        <v>5</v>
      </c>
      <c r="D7867" s="160">
        <v>1000</v>
      </c>
      <c r="E7867" s="160" t="s">
        <v>6390</v>
      </c>
      <c r="F7867" s="160" t="s">
        <v>110</v>
      </c>
      <c r="G7867" s="160" t="s">
        <v>140</v>
      </c>
      <c r="H7867" s="160" t="s">
        <v>6392</v>
      </c>
      <c r="I7867" s="160" cm="1">
        <f t="array" ref="I7867">INDEX('2.1.trackMPD'!J:J/(24*60*60),
       MATCH(1,
             (A7867='2.1.trackMPD'!A:A)*
             (C7867='2.1.trackMPD'!D:D)*
             (D7867/10^6='2.1.trackMPD'!H:H)*
             (E7867='2.1.trackMPD'!F:F),
0))</f>
        <v>1.2463974369331481E-2</v>
      </c>
    </row>
    <row r="7868" spans="1:9" x14ac:dyDescent="0.2">
      <c r="A7868" s="160" t="s">
        <v>31</v>
      </c>
      <c r="B7868" s="160" t="s">
        <v>167</v>
      </c>
      <c r="C7868" s="160">
        <f>_xlfn.XLOOKUP(B7868,'2.1.trackMPD'!$R$7:$R$29,'2.1.trackMPD'!$T$7:$T$29)</f>
        <v>5</v>
      </c>
      <c r="D7868" s="160">
        <v>1000</v>
      </c>
      <c r="E7868" s="160" t="s">
        <v>6390</v>
      </c>
      <c r="F7868" s="160" t="s">
        <v>110</v>
      </c>
      <c r="G7868" s="160" t="s">
        <v>124</v>
      </c>
      <c r="H7868" s="160" t="s">
        <v>6393</v>
      </c>
      <c r="I7868" s="160" cm="1">
        <f t="array" ref="I7868">INDEX('2.1.trackMPD'!K:K/(24*60*60),
       MATCH(1,
             (A7868='2.1.trackMPD'!A:A)*
             (C7868='2.1.trackMPD'!D:D)*
             (D7868/10^6='2.1.trackMPD'!H:H)*
             (E7868='2.1.trackMPD'!F:F),
0))</f>
        <v>0</v>
      </c>
    </row>
    <row r="7869" spans="1:9" x14ac:dyDescent="0.2">
      <c r="A7869" s="160" t="s">
        <v>31</v>
      </c>
      <c r="B7869" s="160" t="s">
        <v>167</v>
      </c>
      <c r="C7869" s="160">
        <f>_xlfn.XLOOKUP(B7869,'2.1.trackMPD'!$R$7:$R$29,'2.1.trackMPD'!$T$7:$T$29)</f>
        <v>5</v>
      </c>
      <c r="D7869" s="160">
        <v>1000</v>
      </c>
      <c r="E7869" s="160" t="s">
        <v>6390</v>
      </c>
      <c r="F7869" s="160" t="s">
        <v>110</v>
      </c>
      <c r="G7869" s="160" t="s">
        <v>140</v>
      </c>
      <c r="H7869" s="160" t="s">
        <v>6393</v>
      </c>
      <c r="I7869" s="160" cm="1">
        <f t="array" ref="I7869">INDEX('2.1.trackMPD'!L:L/(24*60*60),
       MATCH(1,
             (A7869='2.1.trackMPD'!A:A)*
             (C7869='2.1.trackMPD'!D:D)*
             (D7869/10^6='2.1.trackMPD'!H:H)*
             (E7869='2.1.trackMPD'!F:F),
0))</f>
        <v>0</v>
      </c>
    </row>
    <row r="7870" spans="1:9" x14ac:dyDescent="0.2">
      <c r="A7870" s="160" t="s">
        <v>31</v>
      </c>
      <c r="B7870" s="160" t="s">
        <v>167</v>
      </c>
      <c r="C7870" s="160">
        <f>_xlfn.XLOOKUP(B7870,'2.1.trackMPD'!$R$7:$R$29,'2.1.trackMPD'!$T$7:$T$29)</f>
        <v>5</v>
      </c>
      <c r="D7870" s="160">
        <v>5000</v>
      </c>
      <c r="E7870" s="160" t="s">
        <v>6390</v>
      </c>
      <c r="F7870" s="160" t="s">
        <v>110</v>
      </c>
      <c r="G7870" s="160" t="s">
        <v>124</v>
      </c>
      <c r="H7870" s="160" t="s">
        <v>6392</v>
      </c>
      <c r="I7870" s="160" cm="1">
        <f t="array" ref="I7870">INDEX('2.1.trackMPD'!I:I/(24*60*60),
       MATCH(1,
             (A7870='2.1.trackMPD'!A:A)*
             (C7870='2.1.trackMPD'!D:D)*
             (D7870/10^6='2.1.trackMPD'!H:H)*
             (E7870='2.1.trackMPD'!F:F),
0))</f>
        <v>8.2141870476211229E-2</v>
      </c>
    </row>
    <row r="7871" spans="1:9" x14ac:dyDescent="0.2">
      <c r="A7871" s="160" t="s">
        <v>31</v>
      </c>
      <c r="B7871" s="160" t="s">
        <v>167</v>
      </c>
      <c r="C7871" s="160">
        <f>_xlfn.XLOOKUP(B7871,'2.1.trackMPD'!$R$7:$R$29,'2.1.trackMPD'!$T$7:$T$29)</f>
        <v>5</v>
      </c>
      <c r="D7871" s="160">
        <v>5000</v>
      </c>
      <c r="E7871" s="160" t="s">
        <v>6390</v>
      </c>
      <c r="F7871" s="160" t="s">
        <v>110</v>
      </c>
      <c r="G7871" s="160" t="s">
        <v>140</v>
      </c>
      <c r="H7871" s="160" t="s">
        <v>6392</v>
      </c>
      <c r="I7871" s="160" cm="1">
        <f t="array" ref="I7871">INDEX('2.1.trackMPD'!J:J/(24*60*60),
       MATCH(1,
             (A7871='2.1.trackMPD'!A:A)*
             (C7871='2.1.trackMPD'!D:D)*
             (D7871/10^6='2.1.trackMPD'!H:H)*
             (E7871='2.1.trackMPD'!F:F),
0))</f>
        <v>6.9504641422630326E-2</v>
      </c>
    </row>
    <row r="7872" spans="1:9" x14ac:dyDescent="0.2">
      <c r="A7872" s="160" t="s">
        <v>31</v>
      </c>
      <c r="B7872" s="160" t="s">
        <v>167</v>
      </c>
      <c r="C7872" s="160">
        <f>_xlfn.XLOOKUP(B7872,'2.1.trackMPD'!$R$7:$R$29,'2.1.trackMPD'!$T$7:$T$29)</f>
        <v>5</v>
      </c>
      <c r="D7872" s="160">
        <v>5000</v>
      </c>
      <c r="E7872" s="160" t="s">
        <v>6390</v>
      </c>
      <c r="F7872" s="160" t="s">
        <v>110</v>
      </c>
      <c r="G7872" s="160" t="s">
        <v>124</v>
      </c>
      <c r="H7872" s="160" t="s">
        <v>6393</v>
      </c>
      <c r="I7872" s="160" cm="1">
        <f t="array" ref="I7872">INDEX('2.1.trackMPD'!K:K/(24*60*60),
       MATCH(1,
             (A7872='2.1.trackMPD'!A:A)*
             (C7872='2.1.trackMPD'!D:D)*
             (D7872/10^6='2.1.trackMPD'!H:H)*
             (E7872='2.1.trackMPD'!F:F),
0))</f>
        <v>0</v>
      </c>
    </row>
    <row r="7873" spans="1:9" x14ac:dyDescent="0.2">
      <c r="A7873" s="160" t="s">
        <v>31</v>
      </c>
      <c r="B7873" s="160" t="s">
        <v>167</v>
      </c>
      <c r="C7873" s="160">
        <f>_xlfn.XLOOKUP(B7873,'2.1.trackMPD'!$R$7:$R$29,'2.1.trackMPD'!$T$7:$T$29)</f>
        <v>5</v>
      </c>
      <c r="D7873" s="160">
        <v>5000</v>
      </c>
      <c r="E7873" s="160" t="s">
        <v>6390</v>
      </c>
      <c r="F7873" s="160" t="s">
        <v>110</v>
      </c>
      <c r="G7873" s="160" t="s">
        <v>140</v>
      </c>
      <c r="H7873" s="160" t="s">
        <v>6393</v>
      </c>
      <c r="I7873" s="160" cm="1">
        <f t="array" ref="I7873">INDEX('2.1.trackMPD'!L:L/(24*60*60),
       MATCH(1,
             (A7873='2.1.trackMPD'!A:A)*
             (C7873='2.1.trackMPD'!D:D)*
             (D7873/10^6='2.1.trackMPD'!H:H)*
             (E7873='2.1.trackMPD'!F:F),
0))</f>
        <v>0</v>
      </c>
    </row>
    <row r="7874" spans="1:9" x14ac:dyDescent="0.2">
      <c r="A7874" s="160" t="s">
        <v>31</v>
      </c>
      <c r="B7874" s="160" t="s">
        <v>167</v>
      </c>
      <c r="C7874" s="160">
        <f>_xlfn.XLOOKUP(B7874,'2.1.trackMPD'!$R$7:$R$29,'2.1.trackMPD'!$T$7:$T$29)</f>
        <v>5</v>
      </c>
      <c r="D7874" s="160">
        <v>1</v>
      </c>
      <c r="E7874" s="160" t="s">
        <v>6394</v>
      </c>
      <c r="F7874" s="160" t="s">
        <v>110</v>
      </c>
      <c r="G7874" s="160" t="s">
        <v>124</v>
      </c>
      <c r="H7874" s="160" t="s">
        <v>6392</v>
      </c>
      <c r="I7874" s="160" cm="1">
        <f t="array" ref="I7874">INDEX('2.1.trackMPD'!I:I/(24*60*60),
       MATCH(1,
             (A7874='2.1.trackMPD'!A:A)*
             (C7874='2.1.trackMPD'!D:D)*
             (D7874/10^6='2.1.trackMPD'!H:H)*
             (E7874='2.1.trackMPD'!F:F),
0))</f>
        <v>1.0644313897192211E-6</v>
      </c>
    </row>
    <row r="7875" spans="1:9" x14ac:dyDescent="0.2">
      <c r="A7875" s="160" t="s">
        <v>31</v>
      </c>
      <c r="B7875" s="160" t="s">
        <v>167</v>
      </c>
      <c r="C7875" s="160">
        <f>_xlfn.XLOOKUP(B7875,'2.1.trackMPD'!$R$7:$R$29,'2.1.trackMPD'!$T$7:$T$29)</f>
        <v>5</v>
      </c>
      <c r="D7875" s="160">
        <v>1</v>
      </c>
      <c r="E7875" s="160" t="s">
        <v>6394</v>
      </c>
      <c r="F7875" s="160" t="s">
        <v>110</v>
      </c>
      <c r="G7875" s="160" t="s">
        <v>140</v>
      </c>
      <c r="H7875" s="160" t="s">
        <v>6392</v>
      </c>
      <c r="I7875" s="160" cm="1">
        <f t="array" ref="I7875">INDEX('2.1.trackMPD'!J:J/(24*60*60),
       MATCH(1,
             (A7875='2.1.trackMPD'!A:A)*
             (C7875='2.1.trackMPD'!D:D)*
             (D7875/10^6='2.1.trackMPD'!H:H)*
             (E7875='2.1.trackMPD'!F:F),
0))</f>
        <v>1.2145543723669561E-5</v>
      </c>
    </row>
    <row r="7876" spans="1:9" x14ac:dyDescent="0.2">
      <c r="A7876" s="160" t="s">
        <v>31</v>
      </c>
      <c r="B7876" s="160" t="s">
        <v>167</v>
      </c>
      <c r="C7876" s="160">
        <f>_xlfn.XLOOKUP(B7876,'2.1.trackMPD'!$R$7:$R$29,'2.1.trackMPD'!$T$7:$T$29)</f>
        <v>5</v>
      </c>
      <c r="D7876" s="160">
        <v>1</v>
      </c>
      <c r="E7876" s="160" t="s">
        <v>6394</v>
      </c>
      <c r="F7876" s="160" t="s">
        <v>110</v>
      </c>
      <c r="G7876" s="160" t="s">
        <v>124</v>
      </c>
      <c r="H7876" s="160" t="s">
        <v>6393</v>
      </c>
      <c r="I7876" s="160" cm="1">
        <f t="array" ref="I7876">INDEX('2.1.trackMPD'!K:K/(24*60*60),
       MATCH(1,
             (A7876='2.1.trackMPD'!A:A)*
             (C7876='2.1.trackMPD'!D:D)*
             (D7876/10^6='2.1.trackMPD'!H:H)*
             (E7876='2.1.trackMPD'!F:F),
0))</f>
        <v>0</v>
      </c>
    </row>
    <row r="7877" spans="1:9" x14ac:dyDescent="0.2">
      <c r="A7877" s="160" t="s">
        <v>31</v>
      </c>
      <c r="B7877" s="160" t="s">
        <v>167</v>
      </c>
      <c r="C7877" s="160">
        <f>_xlfn.XLOOKUP(B7877,'2.1.trackMPD'!$R$7:$R$29,'2.1.trackMPD'!$T$7:$T$29)</f>
        <v>5</v>
      </c>
      <c r="D7877" s="160">
        <v>1</v>
      </c>
      <c r="E7877" s="160" t="s">
        <v>6394</v>
      </c>
      <c r="F7877" s="160" t="s">
        <v>110</v>
      </c>
      <c r="G7877" s="160" t="s">
        <v>140</v>
      </c>
      <c r="H7877" s="160" t="s">
        <v>6393</v>
      </c>
      <c r="I7877" s="160" cm="1">
        <f t="array" ref="I7877">INDEX('2.1.trackMPD'!L:L/(24*60*60),
       MATCH(1,
             (A7877='2.1.trackMPD'!A:A)*
             (C7877='2.1.trackMPD'!D:D)*
             (D7877/10^6='2.1.trackMPD'!H:H)*
             (E7877='2.1.trackMPD'!F:F),
0))</f>
        <v>0</v>
      </c>
    </row>
    <row r="7878" spans="1:9" x14ac:dyDescent="0.2">
      <c r="A7878" s="160" t="s">
        <v>31</v>
      </c>
      <c r="B7878" s="160" t="s">
        <v>167</v>
      </c>
      <c r="C7878" s="160">
        <f>_xlfn.XLOOKUP(B7878,'2.1.trackMPD'!$R$7:$R$29,'2.1.trackMPD'!$T$7:$T$29)</f>
        <v>5</v>
      </c>
      <c r="D7878" s="160">
        <v>10</v>
      </c>
      <c r="E7878" s="160" t="s">
        <v>6394</v>
      </c>
      <c r="F7878" s="160" t="s">
        <v>110</v>
      </c>
      <c r="G7878" s="160" t="s">
        <v>124</v>
      </c>
      <c r="H7878" s="160" t="s">
        <v>6392</v>
      </c>
      <c r="I7878" s="160" cm="1">
        <f t="array" ref="I7878">INDEX('2.1.trackMPD'!I:I/(24*60*60),
       MATCH(1,
             (A7878='2.1.trackMPD'!A:A)*
             (C7878='2.1.trackMPD'!D:D)*
             (D7878/10^6='2.1.trackMPD'!H:H)*
             (E7878='2.1.trackMPD'!F:F),
0))</f>
        <v>2.4386630692594673E-5</v>
      </c>
    </row>
    <row r="7879" spans="1:9" x14ac:dyDescent="0.2">
      <c r="A7879" s="160" t="s">
        <v>31</v>
      </c>
      <c r="B7879" s="160" t="s">
        <v>167</v>
      </c>
      <c r="C7879" s="160">
        <f>_xlfn.XLOOKUP(B7879,'2.1.trackMPD'!$R$7:$R$29,'2.1.trackMPD'!$T$7:$T$29)</f>
        <v>5</v>
      </c>
      <c r="D7879" s="160">
        <v>10</v>
      </c>
      <c r="E7879" s="160" t="s">
        <v>6394</v>
      </c>
      <c r="F7879" s="160" t="s">
        <v>110</v>
      </c>
      <c r="G7879" s="160" t="s">
        <v>140</v>
      </c>
      <c r="H7879" s="160" t="s">
        <v>6392</v>
      </c>
      <c r="I7879" s="160" cm="1">
        <f t="array" ref="I7879">INDEX('2.1.trackMPD'!J:J/(24*60*60),
       MATCH(1,
             (A7879='2.1.trackMPD'!A:A)*
             (C7879='2.1.trackMPD'!D:D)*
             (D7879/10^6='2.1.trackMPD'!H:H)*
             (E7879='2.1.trackMPD'!F:F),
0))</f>
        <v>5.0226757189310191E-5</v>
      </c>
    </row>
    <row r="7880" spans="1:9" x14ac:dyDescent="0.2">
      <c r="A7880" s="160" t="s">
        <v>31</v>
      </c>
      <c r="B7880" s="160" t="s">
        <v>167</v>
      </c>
      <c r="C7880" s="160">
        <f>_xlfn.XLOOKUP(B7880,'2.1.trackMPD'!$R$7:$R$29,'2.1.trackMPD'!$T$7:$T$29)</f>
        <v>5</v>
      </c>
      <c r="D7880" s="160">
        <v>10</v>
      </c>
      <c r="E7880" s="160" t="s">
        <v>6394</v>
      </c>
      <c r="F7880" s="160" t="s">
        <v>110</v>
      </c>
      <c r="G7880" s="160" t="s">
        <v>124</v>
      </c>
      <c r="H7880" s="160" t="s">
        <v>6393</v>
      </c>
      <c r="I7880" s="160" cm="1">
        <f t="array" ref="I7880">INDEX('2.1.trackMPD'!K:K/(24*60*60),
       MATCH(1,
             (A7880='2.1.trackMPD'!A:A)*
             (C7880='2.1.trackMPD'!D:D)*
             (D7880/10^6='2.1.trackMPD'!H:H)*
             (E7880='2.1.trackMPD'!F:F),
0))</f>
        <v>0</v>
      </c>
    </row>
    <row r="7881" spans="1:9" x14ac:dyDescent="0.2">
      <c r="A7881" s="160" t="s">
        <v>31</v>
      </c>
      <c r="B7881" s="160" t="s">
        <v>167</v>
      </c>
      <c r="C7881" s="160">
        <f>_xlfn.XLOOKUP(B7881,'2.1.trackMPD'!$R$7:$R$29,'2.1.trackMPD'!$T$7:$T$29)</f>
        <v>5</v>
      </c>
      <c r="D7881" s="160">
        <v>10</v>
      </c>
      <c r="E7881" s="160" t="s">
        <v>6394</v>
      </c>
      <c r="F7881" s="160" t="s">
        <v>110</v>
      </c>
      <c r="G7881" s="160" t="s">
        <v>140</v>
      </c>
      <c r="H7881" s="160" t="s">
        <v>6393</v>
      </c>
      <c r="I7881" s="160" cm="1">
        <f t="array" ref="I7881">INDEX('2.1.trackMPD'!L:L/(24*60*60),
       MATCH(1,
             (A7881='2.1.trackMPD'!A:A)*
             (C7881='2.1.trackMPD'!D:D)*
             (D7881/10^6='2.1.trackMPD'!H:H)*
             (E7881='2.1.trackMPD'!F:F),
0))</f>
        <v>0</v>
      </c>
    </row>
    <row r="7882" spans="1:9" x14ac:dyDescent="0.2">
      <c r="A7882" s="160" t="s">
        <v>31</v>
      </c>
      <c r="B7882" s="160" t="s">
        <v>167</v>
      </c>
      <c r="C7882" s="160">
        <f>_xlfn.XLOOKUP(B7882,'2.1.trackMPD'!$R$7:$R$29,'2.1.trackMPD'!$T$7:$T$29)</f>
        <v>5</v>
      </c>
      <c r="D7882" s="160">
        <v>100</v>
      </c>
      <c r="E7882" s="160" t="s">
        <v>6394</v>
      </c>
      <c r="F7882" s="160" t="s">
        <v>110</v>
      </c>
      <c r="G7882" s="160" t="s">
        <v>124</v>
      </c>
      <c r="H7882" s="160" t="s">
        <v>6392</v>
      </c>
      <c r="I7882" s="160" cm="1">
        <f t="array" ref="I7882">INDEX('2.1.trackMPD'!I:I/(24*60*60),
       MATCH(1,
             (A7882='2.1.trackMPD'!A:A)*
             (C7882='2.1.trackMPD'!D:D)*
             (D7882/10^6='2.1.trackMPD'!H:H)*
             (E7882='2.1.trackMPD'!F:F),
0))</f>
        <v>9.3939683842727661E-4</v>
      </c>
    </row>
    <row r="7883" spans="1:9" x14ac:dyDescent="0.2">
      <c r="A7883" s="160" t="s">
        <v>31</v>
      </c>
      <c r="B7883" s="160" t="s">
        <v>167</v>
      </c>
      <c r="C7883" s="160">
        <f>_xlfn.XLOOKUP(B7883,'2.1.trackMPD'!$R$7:$R$29,'2.1.trackMPD'!$T$7:$T$29)</f>
        <v>5</v>
      </c>
      <c r="D7883" s="160">
        <v>100</v>
      </c>
      <c r="E7883" s="160" t="s">
        <v>6394</v>
      </c>
      <c r="F7883" s="160" t="s">
        <v>110</v>
      </c>
      <c r="G7883" s="160" t="s">
        <v>140</v>
      </c>
      <c r="H7883" s="160" t="s">
        <v>6392</v>
      </c>
      <c r="I7883" s="160" cm="1">
        <f t="array" ref="I7883">INDEX('2.1.trackMPD'!J:J/(24*60*60),
       MATCH(1,
             (A7883='2.1.trackMPD'!A:A)*
             (C7883='2.1.trackMPD'!D:D)*
             (D7883/10^6='2.1.trackMPD'!H:H)*
             (E7883='2.1.trackMPD'!F:F),
0))</f>
        <v>8.5033859069250117E-4</v>
      </c>
    </row>
    <row r="7884" spans="1:9" x14ac:dyDescent="0.2">
      <c r="A7884" s="160" t="s">
        <v>31</v>
      </c>
      <c r="B7884" s="160" t="s">
        <v>167</v>
      </c>
      <c r="C7884" s="160">
        <f>_xlfn.XLOOKUP(B7884,'2.1.trackMPD'!$R$7:$R$29,'2.1.trackMPD'!$T$7:$T$29)</f>
        <v>5</v>
      </c>
      <c r="D7884" s="160">
        <v>100</v>
      </c>
      <c r="E7884" s="160" t="s">
        <v>6394</v>
      </c>
      <c r="F7884" s="160" t="s">
        <v>110</v>
      </c>
      <c r="G7884" s="160" t="s">
        <v>124</v>
      </c>
      <c r="H7884" s="160" t="s">
        <v>6393</v>
      </c>
      <c r="I7884" s="160" cm="1">
        <f t="array" ref="I7884">INDEX('2.1.trackMPD'!K:K/(24*60*60),
       MATCH(1,
             (A7884='2.1.trackMPD'!A:A)*
             (C7884='2.1.trackMPD'!D:D)*
             (D7884/10^6='2.1.trackMPD'!H:H)*
             (E7884='2.1.trackMPD'!F:F),
0))</f>
        <v>0</v>
      </c>
    </row>
    <row r="7885" spans="1:9" x14ac:dyDescent="0.2">
      <c r="A7885" s="160" t="s">
        <v>31</v>
      </c>
      <c r="B7885" s="160" t="s">
        <v>167</v>
      </c>
      <c r="C7885" s="160">
        <f>_xlfn.XLOOKUP(B7885,'2.1.trackMPD'!$R$7:$R$29,'2.1.trackMPD'!$T$7:$T$29)</f>
        <v>5</v>
      </c>
      <c r="D7885" s="160">
        <v>100</v>
      </c>
      <c r="E7885" s="160" t="s">
        <v>6394</v>
      </c>
      <c r="F7885" s="160" t="s">
        <v>110</v>
      </c>
      <c r="G7885" s="160" t="s">
        <v>140</v>
      </c>
      <c r="H7885" s="160" t="s">
        <v>6393</v>
      </c>
      <c r="I7885" s="160" cm="1">
        <f t="array" ref="I7885">INDEX('2.1.trackMPD'!L:L/(24*60*60),
       MATCH(1,
             (A7885='2.1.trackMPD'!A:A)*
             (C7885='2.1.trackMPD'!D:D)*
             (D7885/10^6='2.1.trackMPD'!H:H)*
             (E7885='2.1.trackMPD'!F:F),
0))</f>
        <v>0</v>
      </c>
    </row>
    <row r="7886" spans="1:9" x14ac:dyDescent="0.2">
      <c r="A7886" s="160" t="s">
        <v>31</v>
      </c>
      <c r="B7886" s="160" t="s">
        <v>167</v>
      </c>
      <c r="C7886" s="160">
        <f>_xlfn.XLOOKUP(B7886,'2.1.trackMPD'!$R$7:$R$29,'2.1.trackMPD'!$T$7:$T$29)</f>
        <v>5</v>
      </c>
      <c r="D7886" s="160">
        <v>1000</v>
      </c>
      <c r="E7886" s="160" t="s">
        <v>6394</v>
      </c>
      <c r="F7886" s="160" t="s">
        <v>110</v>
      </c>
      <c r="G7886" s="160" t="s">
        <v>124</v>
      </c>
      <c r="H7886" s="160" t="s">
        <v>6392</v>
      </c>
      <c r="I7886" s="160" cm="1">
        <f t="array" ref="I7886">INDEX('2.1.trackMPD'!I:I/(24*60*60),
       MATCH(1,
             (A7886='2.1.trackMPD'!A:A)*
             (C7886='2.1.trackMPD'!D:D)*
             (D7886/10^6='2.1.trackMPD'!H:H)*
             (E7886='2.1.trackMPD'!F:F),
0))</f>
        <v>1.6919943507182178E-2</v>
      </c>
    </row>
    <row r="7887" spans="1:9" x14ac:dyDescent="0.2">
      <c r="A7887" s="160" t="s">
        <v>31</v>
      </c>
      <c r="B7887" s="160" t="s">
        <v>167</v>
      </c>
      <c r="C7887" s="160">
        <f>_xlfn.XLOOKUP(B7887,'2.1.trackMPD'!$R$7:$R$29,'2.1.trackMPD'!$T$7:$T$29)</f>
        <v>5</v>
      </c>
      <c r="D7887" s="160">
        <v>1000</v>
      </c>
      <c r="E7887" s="160" t="s">
        <v>6394</v>
      </c>
      <c r="F7887" s="160" t="s">
        <v>110</v>
      </c>
      <c r="G7887" s="160" t="s">
        <v>140</v>
      </c>
      <c r="H7887" s="160" t="s">
        <v>6392</v>
      </c>
      <c r="I7887" s="160" cm="1">
        <f t="array" ref="I7887">INDEX('2.1.trackMPD'!J:J/(24*60*60),
       MATCH(1,
             (A7887='2.1.trackMPD'!A:A)*
             (C7887='2.1.trackMPD'!D:D)*
             (D7887/10^6='2.1.trackMPD'!H:H)*
             (E7887='2.1.trackMPD'!F:F),
0))</f>
        <v>1.4316874942640742E-2</v>
      </c>
    </row>
    <row r="7888" spans="1:9" x14ac:dyDescent="0.2">
      <c r="A7888" s="160" t="s">
        <v>31</v>
      </c>
      <c r="B7888" s="160" t="s">
        <v>167</v>
      </c>
      <c r="C7888" s="160">
        <f>_xlfn.XLOOKUP(B7888,'2.1.trackMPD'!$R$7:$R$29,'2.1.trackMPD'!$T$7:$T$29)</f>
        <v>5</v>
      </c>
      <c r="D7888" s="160">
        <v>1000</v>
      </c>
      <c r="E7888" s="160" t="s">
        <v>6394</v>
      </c>
      <c r="F7888" s="160" t="s">
        <v>110</v>
      </c>
      <c r="G7888" s="160" t="s">
        <v>124</v>
      </c>
      <c r="H7888" s="160" t="s">
        <v>6393</v>
      </c>
      <c r="I7888" s="160" cm="1">
        <f t="array" ref="I7888">INDEX('2.1.trackMPD'!K:K/(24*60*60),
       MATCH(1,
             (A7888='2.1.trackMPD'!A:A)*
             (C7888='2.1.trackMPD'!D:D)*
             (D7888/10^6='2.1.trackMPD'!H:H)*
             (E7888='2.1.trackMPD'!F:F),
0))</f>
        <v>0</v>
      </c>
    </row>
    <row r="7889" spans="1:9" x14ac:dyDescent="0.2">
      <c r="A7889" s="160" t="s">
        <v>31</v>
      </c>
      <c r="B7889" s="160" t="s">
        <v>167</v>
      </c>
      <c r="C7889" s="160">
        <f>_xlfn.XLOOKUP(B7889,'2.1.trackMPD'!$R$7:$R$29,'2.1.trackMPD'!$T$7:$T$29)</f>
        <v>5</v>
      </c>
      <c r="D7889" s="160">
        <v>1000</v>
      </c>
      <c r="E7889" s="160" t="s">
        <v>6394</v>
      </c>
      <c r="F7889" s="160" t="s">
        <v>110</v>
      </c>
      <c r="G7889" s="160" t="s">
        <v>140</v>
      </c>
      <c r="H7889" s="160" t="s">
        <v>6393</v>
      </c>
      <c r="I7889" s="160" cm="1">
        <f t="array" ref="I7889">INDEX('2.1.trackMPD'!L:L/(24*60*60),
       MATCH(1,
             (A7889='2.1.trackMPD'!A:A)*
             (C7889='2.1.trackMPD'!D:D)*
             (D7889/10^6='2.1.trackMPD'!H:H)*
             (E7889='2.1.trackMPD'!F:F),
0))</f>
        <v>0</v>
      </c>
    </row>
    <row r="7890" spans="1:9" x14ac:dyDescent="0.2">
      <c r="A7890" s="160" t="s">
        <v>31</v>
      </c>
      <c r="B7890" s="160" t="s">
        <v>167</v>
      </c>
      <c r="C7890" s="160">
        <f>_xlfn.XLOOKUP(B7890,'2.1.trackMPD'!$R$7:$R$29,'2.1.trackMPD'!$T$7:$T$29)</f>
        <v>5</v>
      </c>
      <c r="D7890" s="160">
        <v>5000</v>
      </c>
      <c r="E7890" s="160" t="s">
        <v>6394</v>
      </c>
      <c r="F7890" s="160" t="s">
        <v>110</v>
      </c>
      <c r="G7890" s="160" t="s">
        <v>124</v>
      </c>
      <c r="H7890" s="160" t="s">
        <v>6392</v>
      </c>
      <c r="I7890" s="160" cm="1">
        <f t="array" ref="I7890">INDEX('2.1.trackMPD'!I:I/(24*60*60),
       MATCH(1,
             (A7890='2.1.trackMPD'!A:A)*
             (C7890='2.1.trackMPD'!D:D)*
             (D7890/10^6='2.1.trackMPD'!H:H)*
             (E7890='2.1.trackMPD'!F:F),
0))</f>
        <v>5.5482783825797917E-2</v>
      </c>
    </row>
    <row r="7891" spans="1:9" x14ac:dyDescent="0.2">
      <c r="A7891" s="160" t="s">
        <v>31</v>
      </c>
      <c r="B7891" s="160" t="s">
        <v>167</v>
      </c>
      <c r="C7891" s="160">
        <f>_xlfn.XLOOKUP(B7891,'2.1.trackMPD'!$R$7:$R$29,'2.1.trackMPD'!$T$7:$T$29)</f>
        <v>5</v>
      </c>
      <c r="D7891" s="160">
        <v>5000</v>
      </c>
      <c r="E7891" s="160" t="s">
        <v>6394</v>
      </c>
      <c r="F7891" s="160" t="s">
        <v>110</v>
      </c>
      <c r="G7891" s="160" t="s">
        <v>140</v>
      </c>
      <c r="H7891" s="160" t="s">
        <v>6392</v>
      </c>
      <c r="I7891" s="160" cm="1">
        <f t="array" ref="I7891">INDEX('2.1.trackMPD'!J:J/(24*60*60),
       MATCH(1,
             (A7891='2.1.trackMPD'!A:A)*
             (C7891='2.1.trackMPD'!D:D)*
             (D7891/10^6='2.1.trackMPD'!H:H)*
             (E7891='2.1.trackMPD'!F:F),
0))</f>
        <v>4.6946959311149533E-2</v>
      </c>
    </row>
    <row r="7892" spans="1:9" x14ac:dyDescent="0.2">
      <c r="A7892" s="160" t="s">
        <v>31</v>
      </c>
      <c r="B7892" s="160" t="s">
        <v>167</v>
      </c>
      <c r="C7892" s="160">
        <f>_xlfn.XLOOKUP(B7892,'2.1.trackMPD'!$R$7:$R$29,'2.1.trackMPD'!$T$7:$T$29)</f>
        <v>5</v>
      </c>
      <c r="D7892" s="160">
        <v>5000</v>
      </c>
      <c r="E7892" s="160" t="s">
        <v>6394</v>
      </c>
      <c r="F7892" s="160" t="s">
        <v>110</v>
      </c>
      <c r="G7892" s="160" t="s">
        <v>124</v>
      </c>
      <c r="H7892" s="160" t="s">
        <v>6393</v>
      </c>
      <c r="I7892" s="160" cm="1">
        <f t="array" ref="I7892">INDEX('2.1.trackMPD'!K:K/(24*60*60),
       MATCH(1,
             (A7892='2.1.trackMPD'!A:A)*
             (C7892='2.1.trackMPD'!D:D)*
             (D7892/10^6='2.1.trackMPD'!H:H)*
             (E7892='2.1.trackMPD'!F:F),
0))</f>
        <v>0</v>
      </c>
    </row>
    <row r="7893" spans="1:9" x14ac:dyDescent="0.2">
      <c r="A7893" s="160" t="s">
        <v>31</v>
      </c>
      <c r="B7893" s="160" t="s">
        <v>167</v>
      </c>
      <c r="C7893" s="160">
        <f>_xlfn.XLOOKUP(B7893,'2.1.trackMPD'!$R$7:$R$29,'2.1.trackMPD'!$T$7:$T$29)</f>
        <v>5</v>
      </c>
      <c r="D7893" s="160">
        <v>5000</v>
      </c>
      <c r="E7893" s="160" t="s">
        <v>6394</v>
      </c>
      <c r="F7893" s="160" t="s">
        <v>110</v>
      </c>
      <c r="G7893" s="160" t="s">
        <v>140</v>
      </c>
      <c r="H7893" s="160" t="s">
        <v>6393</v>
      </c>
      <c r="I7893" s="160" cm="1">
        <f t="array" ref="I7893">INDEX('2.1.trackMPD'!L:L/(24*60*60),
       MATCH(1,
             (A7893='2.1.trackMPD'!A:A)*
             (C7893='2.1.trackMPD'!D:D)*
             (D7893/10^6='2.1.trackMPD'!H:H)*
             (E7893='2.1.trackMPD'!F:F),
0))</f>
        <v>0</v>
      </c>
    </row>
    <row r="7894" spans="1:9" x14ac:dyDescent="0.2">
      <c r="A7894" s="160" t="s">
        <v>31</v>
      </c>
      <c r="B7894" s="160" t="s">
        <v>167</v>
      </c>
      <c r="C7894" s="160">
        <f>_xlfn.XLOOKUP(B7894,'2.1.trackMPD'!$R$7:$R$29,'2.1.trackMPD'!$T$7:$T$29)</f>
        <v>5</v>
      </c>
      <c r="D7894" s="160">
        <v>1</v>
      </c>
      <c r="E7894" s="160" t="s">
        <v>6395</v>
      </c>
      <c r="F7894" s="160" t="s">
        <v>110</v>
      </c>
      <c r="G7894" s="160" t="s">
        <v>124</v>
      </c>
      <c r="H7894" s="160" t="s">
        <v>6392</v>
      </c>
      <c r="I7894" s="160" t="e" cm="1">
        <f t="array" ref="I7894">INDEX('2.1.trackMPD'!I:I/(24*60*60),
       MATCH(1,
             (A7894='2.1.trackMPD'!A:A)*
             (C7894='2.1.trackMPD'!D:D)*
             (D7894/10^6='2.1.trackMPD'!H:H)*
             (E7894='2.1.trackMPD'!F:F),
0))</f>
        <v>#N/A</v>
      </c>
    </row>
    <row r="7895" spans="1:9" x14ac:dyDescent="0.2">
      <c r="A7895" s="160" t="s">
        <v>31</v>
      </c>
      <c r="B7895" s="160" t="s">
        <v>167</v>
      </c>
      <c r="C7895" s="160">
        <f>_xlfn.XLOOKUP(B7895,'2.1.trackMPD'!$R$7:$R$29,'2.1.trackMPD'!$T$7:$T$29)</f>
        <v>5</v>
      </c>
      <c r="D7895" s="160">
        <v>1</v>
      </c>
      <c r="E7895" s="160" t="s">
        <v>6395</v>
      </c>
      <c r="F7895" s="160" t="s">
        <v>110</v>
      </c>
      <c r="G7895" s="160" t="s">
        <v>140</v>
      </c>
      <c r="H7895" s="160" t="s">
        <v>6392</v>
      </c>
      <c r="I7895" s="160" t="e" cm="1">
        <f t="array" ref="I7895">INDEX('2.1.trackMPD'!J:J/(24*60*60),
       MATCH(1,
             (A7895='2.1.trackMPD'!A:A)*
             (C7895='2.1.trackMPD'!D:D)*
             (D7895/10^6='2.1.trackMPD'!H:H)*
             (E7895='2.1.trackMPD'!F:F),
0))</f>
        <v>#N/A</v>
      </c>
    </row>
    <row r="7896" spans="1:9" x14ac:dyDescent="0.2">
      <c r="A7896" s="160" t="s">
        <v>31</v>
      </c>
      <c r="B7896" s="160" t="s">
        <v>167</v>
      </c>
      <c r="C7896" s="160">
        <f>_xlfn.XLOOKUP(B7896,'2.1.trackMPD'!$R$7:$R$29,'2.1.trackMPD'!$T$7:$T$29)</f>
        <v>5</v>
      </c>
      <c r="D7896" s="160">
        <v>1</v>
      </c>
      <c r="E7896" s="160" t="s">
        <v>6395</v>
      </c>
      <c r="F7896" s="160" t="s">
        <v>110</v>
      </c>
      <c r="G7896" s="160" t="s">
        <v>124</v>
      </c>
      <c r="H7896" s="160" t="s">
        <v>6393</v>
      </c>
      <c r="I7896" s="160" t="e" cm="1">
        <f t="array" ref="I7896">INDEX('2.1.trackMPD'!K:K/(24*60*60),
       MATCH(1,
             (A7896='2.1.trackMPD'!A:A)*
             (C7896='2.1.trackMPD'!D:D)*
             (D7896/10^6='2.1.trackMPD'!H:H)*
             (E7896='2.1.trackMPD'!F:F),
0))</f>
        <v>#N/A</v>
      </c>
    </row>
    <row r="7897" spans="1:9" x14ac:dyDescent="0.2">
      <c r="A7897" s="160" t="s">
        <v>31</v>
      </c>
      <c r="B7897" s="160" t="s">
        <v>167</v>
      </c>
      <c r="C7897" s="160">
        <f>_xlfn.XLOOKUP(B7897,'2.1.trackMPD'!$R$7:$R$29,'2.1.trackMPD'!$T$7:$T$29)</f>
        <v>5</v>
      </c>
      <c r="D7897" s="160">
        <v>1</v>
      </c>
      <c r="E7897" s="160" t="s">
        <v>6395</v>
      </c>
      <c r="F7897" s="160" t="s">
        <v>110</v>
      </c>
      <c r="G7897" s="160" t="s">
        <v>140</v>
      </c>
      <c r="H7897" s="160" t="s">
        <v>6393</v>
      </c>
      <c r="I7897" s="160" t="e" cm="1">
        <f t="array" ref="I7897">INDEX('2.1.trackMPD'!L:L/(24*60*60),
       MATCH(1,
             (A7897='2.1.trackMPD'!A:A)*
             (C7897='2.1.trackMPD'!D:D)*
             (D7897/10^6='2.1.trackMPD'!H:H)*
             (E7897='2.1.trackMPD'!F:F),
0))</f>
        <v>#N/A</v>
      </c>
    </row>
    <row r="7898" spans="1:9" x14ac:dyDescent="0.2">
      <c r="A7898" s="160" t="s">
        <v>31</v>
      </c>
      <c r="B7898" s="160" t="s">
        <v>167</v>
      </c>
      <c r="C7898" s="160">
        <f>_xlfn.XLOOKUP(B7898,'2.1.trackMPD'!$R$7:$R$29,'2.1.trackMPD'!$T$7:$T$29)</f>
        <v>5</v>
      </c>
      <c r="D7898" s="160">
        <v>10</v>
      </c>
      <c r="E7898" s="160" t="s">
        <v>6395</v>
      </c>
      <c r="F7898" s="160" t="s">
        <v>110</v>
      </c>
      <c r="G7898" s="160" t="s">
        <v>124</v>
      </c>
      <c r="H7898" s="160" t="s">
        <v>6392</v>
      </c>
      <c r="I7898" s="160" t="e" cm="1">
        <f t="array" ref="I7898">INDEX('2.1.trackMPD'!I:I/(24*60*60),
       MATCH(1,
             (A7898='2.1.trackMPD'!A:A)*
             (C7898='2.1.trackMPD'!D:D)*
             (D7898/10^6='2.1.trackMPD'!H:H)*
             (E7898='2.1.trackMPD'!F:F),
0))</f>
        <v>#N/A</v>
      </c>
    </row>
    <row r="7899" spans="1:9" x14ac:dyDescent="0.2">
      <c r="A7899" s="160" t="s">
        <v>31</v>
      </c>
      <c r="B7899" s="160" t="s">
        <v>167</v>
      </c>
      <c r="C7899" s="160">
        <f>_xlfn.XLOOKUP(B7899,'2.1.trackMPD'!$R$7:$R$29,'2.1.trackMPD'!$T$7:$T$29)</f>
        <v>5</v>
      </c>
      <c r="D7899" s="160">
        <v>10</v>
      </c>
      <c r="E7899" s="160" t="s">
        <v>6395</v>
      </c>
      <c r="F7899" s="160" t="s">
        <v>110</v>
      </c>
      <c r="G7899" s="160" t="s">
        <v>140</v>
      </c>
      <c r="H7899" s="160" t="s">
        <v>6392</v>
      </c>
      <c r="I7899" s="160" t="e" cm="1">
        <f t="array" ref="I7899">INDEX('2.1.trackMPD'!J:J/(24*60*60),
       MATCH(1,
             (A7899='2.1.trackMPD'!A:A)*
             (C7899='2.1.trackMPD'!D:D)*
             (D7899/10^6='2.1.trackMPD'!H:H)*
             (E7899='2.1.trackMPD'!F:F),
0))</f>
        <v>#N/A</v>
      </c>
    </row>
    <row r="7900" spans="1:9" x14ac:dyDescent="0.2">
      <c r="A7900" s="160" t="s">
        <v>31</v>
      </c>
      <c r="B7900" s="160" t="s">
        <v>167</v>
      </c>
      <c r="C7900" s="160">
        <f>_xlfn.XLOOKUP(B7900,'2.1.trackMPD'!$R$7:$R$29,'2.1.trackMPD'!$T$7:$T$29)</f>
        <v>5</v>
      </c>
      <c r="D7900" s="160">
        <v>10</v>
      </c>
      <c r="E7900" s="160" t="s">
        <v>6395</v>
      </c>
      <c r="F7900" s="160" t="s">
        <v>110</v>
      </c>
      <c r="G7900" s="160" t="s">
        <v>124</v>
      </c>
      <c r="H7900" s="160" t="s">
        <v>6393</v>
      </c>
      <c r="I7900" s="160" t="e" cm="1">
        <f t="array" ref="I7900">INDEX('2.1.trackMPD'!K:K/(24*60*60),
       MATCH(1,
             (A7900='2.1.trackMPD'!A:A)*
             (C7900='2.1.trackMPD'!D:D)*
             (D7900/10^6='2.1.trackMPD'!H:H)*
             (E7900='2.1.trackMPD'!F:F),
0))</f>
        <v>#N/A</v>
      </c>
    </row>
    <row r="7901" spans="1:9" x14ac:dyDescent="0.2">
      <c r="A7901" s="160" t="s">
        <v>31</v>
      </c>
      <c r="B7901" s="160" t="s">
        <v>167</v>
      </c>
      <c r="C7901" s="160">
        <f>_xlfn.XLOOKUP(B7901,'2.1.trackMPD'!$R$7:$R$29,'2.1.trackMPD'!$T$7:$T$29)</f>
        <v>5</v>
      </c>
      <c r="D7901" s="160">
        <v>10</v>
      </c>
      <c r="E7901" s="160" t="s">
        <v>6395</v>
      </c>
      <c r="F7901" s="160" t="s">
        <v>110</v>
      </c>
      <c r="G7901" s="160" t="s">
        <v>140</v>
      </c>
      <c r="H7901" s="160" t="s">
        <v>6393</v>
      </c>
      <c r="I7901" s="160" t="e" cm="1">
        <f t="array" ref="I7901">INDEX('2.1.trackMPD'!L:L/(24*60*60),
       MATCH(1,
             (A7901='2.1.trackMPD'!A:A)*
             (C7901='2.1.trackMPD'!D:D)*
             (D7901/10^6='2.1.trackMPD'!H:H)*
             (E7901='2.1.trackMPD'!F:F),
0))</f>
        <v>#N/A</v>
      </c>
    </row>
    <row r="7902" spans="1:9" x14ac:dyDescent="0.2">
      <c r="A7902" s="160" t="s">
        <v>31</v>
      </c>
      <c r="B7902" s="160" t="s">
        <v>167</v>
      </c>
      <c r="C7902" s="160">
        <f>_xlfn.XLOOKUP(B7902,'2.1.trackMPD'!$R$7:$R$29,'2.1.trackMPD'!$T$7:$T$29)</f>
        <v>5</v>
      </c>
      <c r="D7902" s="160">
        <v>100</v>
      </c>
      <c r="E7902" s="160" t="s">
        <v>6395</v>
      </c>
      <c r="F7902" s="160" t="s">
        <v>110</v>
      </c>
      <c r="G7902" s="160" t="s">
        <v>124</v>
      </c>
      <c r="H7902" s="160" t="s">
        <v>6392</v>
      </c>
      <c r="I7902" s="160" t="e" cm="1">
        <f t="array" ref="I7902">INDEX('2.1.trackMPD'!I:I/(24*60*60),
       MATCH(1,
             (A7902='2.1.trackMPD'!A:A)*
             (C7902='2.1.trackMPD'!D:D)*
             (D7902/10^6='2.1.trackMPD'!H:H)*
             (E7902='2.1.trackMPD'!F:F),
0))</f>
        <v>#N/A</v>
      </c>
    </row>
    <row r="7903" spans="1:9" x14ac:dyDescent="0.2">
      <c r="A7903" s="160" t="s">
        <v>31</v>
      </c>
      <c r="B7903" s="160" t="s">
        <v>167</v>
      </c>
      <c r="C7903" s="160">
        <f>_xlfn.XLOOKUP(B7903,'2.1.trackMPD'!$R$7:$R$29,'2.1.trackMPD'!$T$7:$T$29)</f>
        <v>5</v>
      </c>
      <c r="D7903" s="160">
        <v>100</v>
      </c>
      <c r="E7903" s="160" t="s">
        <v>6395</v>
      </c>
      <c r="F7903" s="160" t="s">
        <v>110</v>
      </c>
      <c r="G7903" s="160" t="s">
        <v>140</v>
      </c>
      <c r="H7903" s="160" t="s">
        <v>6392</v>
      </c>
      <c r="I7903" s="160" t="e" cm="1">
        <f t="array" ref="I7903">INDEX('2.1.trackMPD'!J:J/(24*60*60),
       MATCH(1,
             (A7903='2.1.trackMPD'!A:A)*
             (C7903='2.1.trackMPD'!D:D)*
             (D7903/10^6='2.1.trackMPD'!H:H)*
             (E7903='2.1.trackMPD'!F:F),
0))</f>
        <v>#N/A</v>
      </c>
    </row>
    <row r="7904" spans="1:9" x14ac:dyDescent="0.2">
      <c r="A7904" s="160" t="s">
        <v>31</v>
      </c>
      <c r="B7904" s="160" t="s">
        <v>167</v>
      </c>
      <c r="C7904" s="160">
        <f>_xlfn.XLOOKUP(B7904,'2.1.trackMPD'!$R$7:$R$29,'2.1.trackMPD'!$T$7:$T$29)</f>
        <v>5</v>
      </c>
      <c r="D7904" s="160">
        <v>100</v>
      </c>
      <c r="E7904" s="160" t="s">
        <v>6395</v>
      </c>
      <c r="F7904" s="160" t="s">
        <v>110</v>
      </c>
      <c r="G7904" s="160" t="s">
        <v>124</v>
      </c>
      <c r="H7904" s="160" t="s">
        <v>6393</v>
      </c>
      <c r="I7904" s="160" t="e" cm="1">
        <f t="array" ref="I7904">INDEX('2.1.trackMPD'!K:K/(24*60*60),
       MATCH(1,
             (A7904='2.1.trackMPD'!A:A)*
             (C7904='2.1.trackMPD'!D:D)*
             (D7904/10^6='2.1.trackMPD'!H:H)*
             (E7904='2.1.trackMPD'!F:F),
0))</f>
        <v>#N/A</v>
      </c>
    </row>
    <row r="7905" spans="1:9" x14ac:dyDescent="0.2">
      <c r="A7905" s="160" t="s">
        <v>31</v>
      </c>
      <c r="B7905" s="160" t="s">
        <v>167</v>
      </c>
      <c r="C7905" s="160">
        <f>_xlfn.XLOOKUP(B7905,'2.1.trackMPD'!$R$7:$R$29,'2.1.trackMPD'!$T$7:$T$29)</f>
        <v>5</v>
      </c>
      <c r="D7905" s="160">
        <v>100</v>
      </c>
      <c r="E7905" s="160" t="s">
        <v>6395</v>
      </c>
      <c r="F7905" s="160" t="s">
        <v>110</v>
      </c>
      <c r="G7905" s="160" t="s">
        <v>140</v>
      </c>
      <c r="H7905" s="160" t="s">
        <v>6393</v>
      </c>
      <c r="I7905" s="160" t="e" cm="1">
        <f t="array" ref="I7905">INDEX('2.1.trackMPD'!L:L/(24*60*60),
       MATCH(1,
             (A7905='2.1.trackMPD'!A:A)*
             (C7905='2.1.trackMPD'!D:D)*
             (D7905/10^6='2.1.trackMPD'!H:H)*
             (E7905='2.1.trackMPD'!F:F),
0))</f>
        <v>#N/A</v>
      </c>
    </row>
    <row r="7906" spans="1:9" x14ac:dyDescent="0.2">
      <c r="A7906" s="160" t="s">
        <v>31</v>
      </c>
      <c r="B7906" s="160" t="s">
        <v>168</v>
      </c>
      <c r="C7906" s="160">
        <f>_xlfn.XLOOKUP(B7906,'2.1.trackMPD'!$R$7:$R$29,'2.1.trackMPD'!$T$7:$T$29)</f>
        <v>6</v>
      </c>
      <c r="D7906" s="160">
        <v>1</v>
      </c>
      <c r="E7906" s="160" t="s">
        <v>6390</v>
      </c>
      <c r="F7906" s="160" t="s">
        <v>110</v>
      </c>
      <c r="G7906" s="160" t="s">
        <v>124</v>
      </c>
      <c r="H7906" s="160" t="s">
        <v>6392</v>
      </c>
      <c r="I7906" s="160" cm="1">
        <f t="array" ref="I7906">INDEX('2.1.trackMPD'!I:I/(24*60*60),
       MATCH(1,
             (A7906='2.1.trackMPD'!A:A)*
             (C7906='2.1.trackMPD'!D:D)*
             (D7906/10^6='2.1.trackMPD'!H:H)*
             (E7906='2.1.trackMPD'!F:F),
0))</f>
        <v>6.8072036756424536E-7</v>
      </c>
    </row>
    <row r="7907" spans="1:9" x14ac:dyDescent="0.2">
      <c r="A7907" s="160" t="s">
        <v>31</v>
      </c>
      <c r="B7907" s="160" t="s">
        <v>168</v>
      </c>
      <c r="C7907" s="160">
        <f>_xlfn.XLOOKUP(B7907,'2.1.trackMPD'!$R$7:$R$29,'2.1.trackMPD'!$T$7:$T$29)</f>
        <v>6</v>
      </c>
      <c r="D7907" s="160">
        <v>1</v>
      </c>
      <c r="E7907" s="160" t="s">
        <v>6390</v>
      </c>
      <c r="F7907" s="160" t="s">
        <v>110</v>
      </c>
      <c r="G7907" s="160" t="s">
        <v>140</v>
      </c>
      <c r="H7907" s="160" t="s">
        <v>6392</v>
      </c>
      <c r="I7907" s="160" cm="1">
        <f t="array" ref="I7907">INDEX('2.1.trackMPD'!J:J/(24*60*60),
       MATCH(1,
             (A7907='2.1.trackMPD'!A:A)*
             (C7907='2.1.trackMPD'!D:D)*
             (D7907/10^6='2.1.trackMPD'!H:H)*
             (E7907='2.1.trackMPD'!F:F),
0))</f>
        <v>1.1469140096070995E-5</v>
      </c>
    </row>
    <row r="7908" spans="1:9" x14ac:dyDescent="0.2">
      <c r="A7908" s="160" t="s">
        <v>31</v>
      </c>
      <c r="B7908" s="160" t="s">
        <v>168</v>
      </c>
      <c r="C7908" s="160">
        <f>_xlfn.XLOOKUP(B7908,'2.1.trackMPD'!$R$7:$R$29,'2.1.trackMPD'!$T$7:$T$29)</f>
        <v>6</v>
      </c>
      <c r="D7908" s="160">
        <v>1</v>
      </c>
      <c r="E7908" s="160" t="s">
        <v>6390</v>
      </c>
      <c r="F7908" s="160" t="s">
        <v>110</v>
      </c>
      <c r="G7908" s="160" t="s">
        <v>124</v>
      </c>
      <c r="H7908" s="160" t="s">
        <v>6393</v>
      </c>
      <c r="I7908" s="160" cm="1">
        <f t="array" ref="I7908">INDEX('2.1.trackMPD'!K:K/(24*60*60),
       MATCH(1,
             (A7908='2.1.trackMPD'!A:A)*
             (C7908='2.1.trackMPD'!D:D)*
             (D7908/10^6='2.1.trackMPD'!H:H)*
             (E7908='2.1.trackMPD'!F:F),
0))</f>
        <v>0</v>
      </c>
    </row>
    <row r="7909" spans="1:9" x14ac:dyDescent="0.2">
      <c r="A7909" s="160" t="s">
        <v>31</v>
      </c>
      <c r="B7909" s="160" t="s">
        <v>168</v>
      </c>
      <c r="C7909" s="160">
        <f>_xlfn.XLOOKUP(B7909,'2.1.trackMPD'!$R$7:$R$29,'2.1.trackMPD'!$T$7:$T$29)</f>
        <v>6</v>
      </c>
      <c r="D7909" s="160">
        <v>1</v>
      </c>
      <c r="E7909" s="160" t="s">
        <v>6390</v>
      </c>
      <c r="F7909" s="160" t="s">
        <v>110</v>
      </c>
      <c r="G7909" s="160" t="s">
        <v>140</v>
      </c>
      <c r="H7909" s="160" t="s">
        <v>6393</v>
      </c>
      <c r="I7909" s="160" cm="1">
        <f t="array" ref="I7909">INDEX('2.1.trackMPD'!L:L/(24*60*60),
       MATCH(1,
             (A7909='2.1.trackMPD'!A:A)*
             (C7909='2.1.trackMPD'!D:D)*
             (D7909/10^6='2.1.trackMPD'!H:H)*
             (E7909='2.1.trackMPD'!F:F),
0))</f>
        <v>0</v>
      </c>
    </row>
    <row r="7910" spans="1:9" x14ac:dyDescent="0.2">
      <c r="A7910" s="160" t="s">
        <v>31</v>
      </c>
      <c r="B7910" s="160" t="s">
        <v>168</v>
      </c>
      <c r="C7910" s="160">
        <f>_xlfn.XLOOKUP(B7910,'2.1.trackMPD'!$R$7:$R$29,'2.1.trackMPD'!$T$7:$T$29)</f>
        <v>6</v>
      </c>
      <c r="D7910" s="160">
        <v>10</v>
      </c>
      <c r="E7910" s="160" t="s">
        <v>6390</v>
      </c>
      <c r="F7910" s="160" t="s">
        <v>110</v>
      </c>
      <c r="G7910" s="160" t="s">
        <v>124</v>
      </c>
      <c r="H7910" s="160" t="s">
        <v>6392</v>
      </c>
      <c r="I7910" s="160" cm="1">
        <f t="array" ref="I7910">INDEX('2.1.trackMPD'!I:I/(24*60*60),
       MATCH(1,
             (A7910='2.1.trackMPD'!A:A)*
             (C7910='2.1.trackMPD'!D:D)*
             (D7910/10^6='2.1.trackMPD'!H:H)*
             (E7910='2.1.trackMPD'!F:F),
0))</f>
        <v>7.2266564630701385E-6</v>
      </c>
    </row>
    <row r="7911" spans="1:9" x14ac:dyDescent="0.2">
      <c r="A7911" s="160" t="s">
        <v>31</v>
      </c>
      <c r="B7911" s="160" t="s">
        <v>168</v>
      </c>
      <c r="C7911" s="160">
        <f>_xlfn.XLOOKUP(B7911,'2.1.trackMPD'!$R$7:$R$29,'2.1.trackMPD'!$T$7:$T$29)</f>
        <v>6</v>
      </c>
      <c r="D7911" s="160">
        <v>10</v>
      </c>
      <c r="E7911" s="160" t="s">
        <v>6390</v>
      </c>
      <c r="F7911" s="160" t="s">
        <v>110</v>
      </c>
      <c r="G7911" s="160" t="s">
        <v>140</v>
      </c>
      <c r="H7911" s="160" t="s">
        <v>6392</v>
      </c>
      <c r="I7911" s="160" cm="1">
        <f t="array" ref="I7911">INDEX('2.1.trackMPD'!J:J/(24*60*60),
       MATCH(1,
             (A7911='2.1.trackMPD'!A:A)*
             (C7911='2.1.trackMPD'!D:D)*
             (D7911/10^6='2.1.trackMPD'!H:H)*
             (E7911='2.1.trackMPD'!F:F),
0))</f>
        <v>1.7965662506634837E-5</v>
      </c>
    </row>
    <row r="7912" spans="1:9" x14ac:dyDescent="0.2">
      <c r="A7912" s="160" t="s">
        <v>31</v>
      </c>
      <c r="B7912" s="160" t="s">
        <v>168</v>
      </c>
      <c r="C7912" s="160">
        <f>_xlfn.XLOOKUP(B7912,'2.1.trackMPD'!$R$7:$R$29,'2.1.trackMPD'!$T$7:$T$29)</f>
        <v>6</v>
      </c>
      <c r="D7912" s="160">
        <v>10</v>
      </c>
      <c r="E7912" s="160" t="s">
        <v>6390</v>
      </c>
      <c r="F7912" s="160" t="s">
        <v>110</v>
      </c>
      <c r="G7912" s="160" t="s">
        <v>124</v>
      </c>
      <c r="H7912" s="160" t="s">
        <v>6393</v>
      </c>
      <c r="I7912" s="160" cm="1">
        <f t="array" ref="I7912">INDEX('2.1.trackMPD'!K:K/(24*60*60),
       MATCH(1,
             (A7912='2.1.trackMPD'!A:A)*
             (C7912='2.1.trackMPD'!D:D)*
             (D7912/10^6='2.1.trackMPD'!H:H)*
             (E7912='2.1.trackMPD'!F:F),
0))</f>
        <v>0</v>
      </c>
    </row>
    <row r="7913" spans="1:9" x14ac:dyDescent="0.2">
      <c r="A7913" s="160" t="s">
        <v>31</v>
      </c>
      <c r="B7913" s="160" t="s">
        <v>168</v>
      </c>
      <c r="C7913" s="160">
        <f>_xlfn.XLOOKUP(B7913,'2.1.trackMPD'!$R$7:$R$29,'2.1.trackMPD'!$T$7:$T$29)</f>
        <v>6</v>
      </c>
      <c r="D7913" s="160">
        <v>10</v>
      </c>
      <c r="E7913" s="160" t="s">
        <v>6390</v>
      </c>
      <c r="F7913" s="160" t="s">
        <v>110</v>
      </c>
      <c r="G7913" s="160" t="s">
        <v>140</v>
      </c>
      <c r="H7913" s="160" t="s">
        <v>6393</v>
      </c>
      <c r="I7913" s="160" cm="1">
        <f t="array" ref="I7913">INDEX('2.1.trackMPD'!L:L/(24*60*60),
       MATCH(1,
             (A7913='2.1.trackMPD'!A:A)*
             (C7913='2.1.trackMPD'!D:D)*
             (D7913/10^6='2.1.trackMPD'!H:H)*
             (E7913='2.1.trackMPD'!F:F),
0))</f>
        <v>0</v>
      </c>
    </row>
    <row r="7914" spans="1:9" x14ac:dyDescent="0.2">
      <c r="A7914" s="160" t="s">
        <v>31</v>
      </c>
      <c r="B7914" s="160" t="s">
        <v>168</v>
      </c>
      <c r="C7914" s="160">
        <f>_xlfn.XLOOKUP(B7914,'2.1.trackMPD'!$R$7:$R$29,'2.1.trackMPD'!$T$7:$T$29)</f>
        <v>6</v>
      </c>
      <c r="D7914" s="160">
        <v>100</v>
      </c>
      <c r="E7914" s="160" t="s">
        <v>6390</v>
      </c>
      <c r="F7914" s="160" t="s">
        <v>110</v>
      </c>
      <c r="G7914" s="160" t="s">
        <v>124</v>
      </c>
      <c r="H7914" s="160" t="s">
        <v>6392</v>
      </c>
      <c r="I7914" s="160" cm="1">
        <f t="array" ref="I7914">INDEX('2.1.trackMPD'!I:I/(24*60*60),
       MATCH(1,
             (A7914='2.1.trackMPD'!A:A)*
             (C7914='2.1.trackMPD'!D:D)*
             (D7914/10^6='2.1.trackMPD'!H:H)*
             (E7914='2.1.trackMPD'!F:F),
0))</f>
        <v>1.9312976733627315E-3</v>
      </c>
    </row>
    <row r="7915" spans="1:9" x14ac:dyDescent="0.2">
      <c r="A7915" s="160" t="s">
        <v>31</v>
      </c>
      <c r="B7915" s="160" t="s">
        <v>168</v>
      </c>
      <c r="C7915" s="160">
        <f>_xlfn.XLOOKUP(B7915,'2.1.trackMPD'!$R$7:$R$29,'2.1.trackMPD'!$T$7:$T$29)</f>
        <v>6</v>
      </c>
      <c r="D7915" s="160">
        <v>100</v>
      </c>
      <c r="E7915" s="160" t="s">
        <v>6390</v>
      </c>
      <c r="F7915" s="160" t="s">
        <v>110</v>
      </c>
      <c r="G7915" s="160" t="s">
        <v>140</v>
      </c>
      <c r="H7915" s="160" t="s">
        <v>6392</v>
      </c>
      <c r="I7915" s="160" cm="1">
        <f t="array" ref="I7915">INDEX('2.1.trackMPD'!J:J/(24*60*60),
       MATCH(1,
             (A7915='2.1.trackMPD'!A:A)*
             (C7915='2.1.trackMPD'!D:D)*
             (D7915/10^6='2.1.trackMPD'!H:H)*
             (E7915='2.1.trackMPD'!F:F),
0))</f>
        <v>1.6203523589320137E-3</v>
      </c>
    </row>
    <row r="7916" spans="1:9" x14ac:dyDescent="0.2">
      <c r="A7916" s="160" t="s">
        <v>31</v>
      </c>
      <c r="B7916" s="160" t="s">
        <v>168</v>
      </c>
      <c r="C7916" s="160">
        <f>_xlfn.XLOOKUP(B7916,'2.1.trackMPD'!$R$7:$R$29,'2.1.trackMPD'!$T$7:$T$29)</f>
        <v>6</v>
      </c>
      <c r="D7916" s="160">
        <v>100</v>
      </c>
      <c r="E7916" s="160" t="s">
        <v>6390</v>
      </c>
      <c r="F7916" s="160" t="s">
        <v>110</v>
      </c>
      <c r="G7916" s="160" t="s">
        <v>124</v>
      </c>
      <c r="H7916" s="160" t="s">
        <v>6393</v>
      </c>
      <c r="I7916" s="160" cm="1">
        <f t="array" ref="I7916">INDEX('2.1.trackMPD'!K:K/(24*60*60),
       MATCH(1,
             (A7916='2.1.trackMPD'!A:A)*
             (C7916='2.1.trackMPD'!D:D)*
             (D7916/10^6='2.1.trackMPD'!H:H)*
             (E7916='2.1.trackMPD'!F:F),
0))</f>
        <v>0</v>
      </c>
    </row>
    <row r="7917" spans="1:9" x14ac:dyDescent="0.2">
      <c r="A7917" s="160" t="s">
        <v>31</v>
      </c>
      <c r="B7917" s="160" t="s">
        <v>168</v>
      </c>
      <c r="C7917" s="160">
        <f>_xlfn.XLOOKUP(B7917,'2.1.trackMPD'!$R$7:$R$29,'2.1.trackMPD'!$T$7:$T$29)</f>
        <v>6</v>
      </c>
      <c r="D7917" s="160">
        <v>100</v>
      </c>
      <c r="E7917" s="160" t="s">
        <v>6390</v>
      </c>
      <c r="F7917" s="160" t="s">
        <v>110</v>
      </c>
      <c r="G7917" s="160" t="s">
        <v>140</v>
      </c>
      <c r="H7917" s="160" t="s">
        <v>6393</v>
      </c>
      <c r="I7917" s="160" cm="1">
        <f t="array" ref="I7917">INDEX('2.1.trackMPD'!L:L/(24*60*60),
       MATCH(1,
             (A7917='2.1.trackMPD'!A:A)*
             (C7917='2.1.trackMPD'!D:D)*
             (D7917/10^6='2.1.trackMPD'!H:H)*
             (E7917='2.1.trackMPD'!F:F),
0))</f>
        <v>0</v>
      </c>
    </row>
    <row r="7918" spans="1:9" x14ac:dyDescent="0.2">
      <c r="A7918" s="160" t="s">
        <v>31</v>
      </c>
      <c r="B7918" s="160" t="s">
        <v>168</v>
      </c>
      <c r="C7918" s="160">
        <f>_xlfn.XLOOKUP(B7918,'2.1.trackMPD'!$R$7:$R$29,'2.1.trackMPD'!$T$7:$T$29)</f>
        <v>6</v>
      </c>
      <c r="D7918" s="160">
        <v>1000</v>
      </c>
      <c r="E7918" s="160" t="s">
        <v>6390</v>
      </c>
      <c r="F7918" s="160" t="s">
        <v>110</v>
      </c>
      <c r="G7918" s="160" t="s">
        <v>124</v>
      </c>
      <c r="H7918" s="160" t="s">
        <v>6392</v>
      </c>
      <c r="I7918" s="160" cm="1">
        <f t="array" ref="I7918">INDEX('2.1.trackMPD'!I:I/(24*60*60),
       MATCH(1,
             (A7918='2.1.trackMPD'!A:A)*
             (C7918='2.1.trackMPD'!D:D)*
             (D7918/10^6='2.1.trackMPD'!H:H)*
             (E7918='2.1.trackMPD'!F:F),
0))</f>
        <v>6.9993894557237618E-2</v>
      </c>
    </row>
    <row r="7919" spans="1:9" x14ac:dyDescent="0.2">
      <c r="A7919" s="160" t="s">
        <v>31</v>
      </c>
      <c r="B7919" s="160" t="s">
        <v>168</v>
      </c>
      <c r="C7919" s="160">
        <f>_xlfn.XLOOKUP(B7919,'2.1.trackMPD'!$R$7:$R$29,'2.1.trackMPD'!$T$7:$T$29)</f>
        <v>6</v>
      </c>
      <c r="D7919" s="160">
        <v>1000</v>
      </c>
      <c r="E7919" s="160" t="s">
        <v>6390</v>
      </c>
      <c r="F7919" s="160" t="s">
        <v>110</v>
      </c>
      <c r="G7919" s="160" t="s">
        <v>140</v>
      </c>
      <c r="H7919" s="160" t="s">
        <v>6392</v>
      </c>
      <c r="I7919" s="160" cm="1">
        <f t="array" ref="I7919">INDEX('2.1.trackMPD'!J:J/(24*60*60),
       MATCH(1,
             (A7919='2.1.trackMPD'!A:A)*
             (C7919='2.1.trackMPD'!D:D)*
             (D7919/10^6='2.1.trackMPD'!H:H)*
             (E7919='2.1.trackMPD'!F:F),
0))</f>
        <v>5.9225591548120141E-2</v>
      </c>
    </row>
    <row r="7920" spans="1:9" x14ac:dyDescent="0.2">
      <c r="A7920" s="160" t="s">
        <v>31</v>
      </c>
      <c r="B7920" s="160" t="s">
        <v>168</v>
      </c>
      <c r="C7920" s="160">
        <f>_xlfn.XLOOKUP(B7920,'2.1.trackMPD'!$R$7:$R$29,'2.1.trackMPD'!$T$7:$T$29)</f>
        <v>6</v>
      </c>
      <c r="D7920" s="160">
        <v>1000</v>
      </c>
      <c r="E7920" s="160" t="s">
        <v>6390</v>
      </c>
      <c r="F7920" s="160" t="s">
        <v>110</v>
      </c>
      <c r="G7920" s="160" t="s">
        <v>124</v>
      </c>
      <c r="H7920" s="160" t="s">
        <v>6393</v>
      </c>
      <c r="I7920" s="160" cm="1">
        <f t="array" ref="I7920">INDEX('2.1.trackMPD'!K:K/(24*60*60),
       MATCH(1,
             (A7920='2.1.trackMPD'!A:A)*
             (C7920='2.1.trackMPD'!D:D)*
             (D7920/10^6='2.1.trackMPD'!H:H)*
             (E7920='2.1.trackMPD'!F:F),
0))</f>
        <v>0</v>
      </c>
    </row>
    <row r="7921" spans="1:9" x14ac:dyDescent="0.2">
      <c r="A7921" s="160" t="s">
        <v>31</v>
      </c>
      <c r="B7921" s="160" t="s">
        <v>168</v>
      </c>
      <c r="C7921" s="160">
        <f>_xlfn.XLOOKUP(B7921,'2.1.trackMPD'!$R$7:$R$29,'2.1.trackMPD'!$T$7:$T$29)</f>
        <v>6</v>
      </c>
      <c r="D7921" s="160">
        <v>1000</v>
      </c>
      <c r="E7921" s="160" t="s">
        <v>6390</v>
      </c>
      <c r="F7921" s="160" t="s">
        <v>110</v>
      </c>
      <c r="G7921" s="160" t="s">
        <v>140</v>
      </c>
      <c r="H7921" s="160" t="s">
        <v>6393</v>
      </c>
      <c r="I7921" s="160" cm="1">
        <f t="array" ref="I7921">INDEX('2.1.trackMPD'!L:L/(24*60*60),
       MATCH(1,
             (A7921='2.1.trackMPD'!A:A)*
             (C7921='2.1.trackMPD'!D:D)*
             (D7921/10^6='2.1.trackMPD'!H:H)*
             (E7921='2.1.trackMPD'!F:F),
0))</f>
        <v>0</v>
      </c>
    </row>
    <row r="7922" spans="1:9" x14ac:dyDescent="0.2">
      <c r="A7922" s="160" t="s">
        <v>31</v>
      </c>
      <c r="B7922" s="160" t="s">
        <v>168</v>
      </c>
      <c r="C7922" s="160">
        <f>_xlfn.XLOOKUP(B7922,'2.1.trackMPD'!$R$7:$R$29,'2.1.trackMPD'!$T$7:$T$29)</f>
        <v>6</v>
      </c>
      <c r="D7922" s="160">
        <v>5000</v>
      </c>
      <c r="E7922" s="160" t="s">
        <v>6390</v>
      </c>
      <c r="F7922" s="160" t="s">
        <v>110</v>
      </c>
      <c r="G7922" s="160" t="s">
        <v>124</v>
      </c>
      <c r="H7922" s="160" t="s">
        <v>6392</v>
      </c>
      <c r="I7922" s="160" cm="1">
        <f t="array" ref="I7922">INDEX('2.1.trackMPD'!I:I/(24*60*60),
       MATCH(1,
             (A7922='2.1.trackMPD'!A:A)*
             (C7922='2.1.trackMPD'!D:D)*
             (D7922/10^6='2.1.trackMPD'!H:H)*
             (E7922='2.1.trackMPD'!F:F),
0))</f>
        <v>0.27519557172367476</v>
      </c>
    </row>
    <row r="7923" spans="1:9" x14ac:dyDescent="0.2">
      <c r="A7923" s="160" t="s">
        <v>31</v>
      </c>
      <c r="B7923" s="160" t="s">
        <v>168</v>
      </c>
      <c r="C7923" s="160">
        <f>_xlfn.XLOOKUP(B7923,'2.1.trackMPD'!$R$7:$R$29,'2.1.trackMPD'!$T$7:$T$29)</f>
        <v>6</v>
      </c>
      <c r="D7923" s="160">
        <v>5000</v>
      </c>
      <c r="E7923" s="160" t="s">
        <v>6390</v>
      </c>
      <c r="F7923" s="160" t="s">
        <v>110</v>
      </c>
      <c r="G7923" s="160" t="s">
        <v>140</v>
      </c>
      <c r="H7923" s="160" t="s">
        <v>6392</v>
      </c>
      <c r="I7923" s="160" cm="1">
        <f t="array" ref="I7923">INDEX('2.1.trackMPD'!J:J/(24*60*60),
       MATCH(1,
             (A7923='2.1.trackMPD'!A:A)*
             (C7923='2.1.trackMPD'!D:D)*
             (D7923/10^6='2.1.trackMPD'!H:H)*
             (E7923='2.1.trackMPD'!F:F),
0))</f>
        <v>0.23285742882208679</v>
      </c>
    </row>
    <row r="7924" spans="1:9" x14ac:dyDescent="0.2">
      <c r="A7924" s="160" t="s">
        <v>31</v>
      </c>
      <c r="B7924" s="160" t="s">
        <v>168</v>
      </c>
      <c r="C7924" s="160">
        <f>_xlfn.XLOOKUP(B7924,'2.1.trackMPD'!$R$7:$R$29,'2.1.trackMPD'!$T$7:$T$29)</f>
        <v>6</v>
      </c>
      <c r="D7924" s="160">
        <v>5000</v>
      </c>
      <c r="E7924" s="160" t="s">
        <v>6390</v>
      </c>
      <c r="F7924" s="160" t="s">
        <v>110</v>
      </c>
      <c r="G7924" s="160" t="s">
        <v>124</v>
      </c>
      <c r="H7924" s="160" t="s">
        <v>6393</v>
      </c>
      <c r="I7924" s="160" cm="1">
        <f t="array" ref="I7924">INDEX('2.1.trackMPD'!K:K/(24*60*60),
       MATCH(1,
             (A7924='2.1.trackMPD'!A:A)*
             (C7924='2.1.trackMPD'!D:D)*
             (D7924/10^6='2.1.trackMPD'!H:H)*
             (E7924='2.1.trackMPD'!F:F),
0))</f>
        <v>0</v>
      </c>
    </row>
    <row r="7925" spans="1:9" x14ac:dyDescent="0.2">
      <c r="A7925" s="160" t="s">
        <v>31</v>
      </c>
      <c r="B7925" s="160" t="s">
        <v>168</v>
      </c>
      <c r="C7925" s="160">
        <f>_xlfn.XLOOKUP(B7925,'2.1.trackMPD'!$R$7:$R$29,'2.1.trackMPD'!$T$7:$T$29)</f>
        <v>6</v>
      </c>
      <c r="D7925" s="160">
        <v>5000</v>
      </c>
      <c r="E7925" s="160" t="s">
        <v>6390</v>
      </c>
      <c r="F7925" s="160" t="s">
        <v>110</v>
      </c>
      <c r="G7925" s="160" t="s">
        <v>140</v>
      </c>
      <c r="H7925" s="160" t="s">
        <v>6393</v>
      </c>
      <c r="I7925" s="160" cm="1">
        <f t="array" ref="I7925">INDEX('2.1.trackMPD'!L:L/(24*60*60),
       MATCH(1,
             (A7925='2.1.trackMPD'!A:A)*
             (C7925='2.1.trackMPD'!D:D)*
             (D7925/10^6='2.1.trackMPD'!H:H)*
             (E7925='2.1.trackMPD'!F:F),
0))</f>
        <v>0</v>
      </c>
    </row>
    <row r="7926" spans="1:9" x14ac:dyDescent="0.2">
      <c r="A7926" s="160" t="s">
        <v>31</v>
      </c>
      <c r="B7926" s="160" t="s">
        <v>168</v>
      </c>
      <c r="C7926" s="160">
        <f>_xlfn.XLOOKUP(B7926,'2.1.trackMPD'!$R$7:$R$29,'2.1.trackMPD'!$T$7:$T$29)</f>
        <v>6</v>
      </c>
      <c r="D7926" s="160">
        <v>1</v>
      </c>
      <c r="E7926" s="160" t="s">
        <v>6394</v>
      </c>
      <c r="F7926" s="160" t="s">
        <v>110</v>
      </c>
      <c r="G7926" s="160" t="s">
        <v>124</v>
      </c>
      <c r="H7926" s="160" t="s">
        <v>6392</v>
      </c>
      <c r="I7926" s="160" cm="1">
        <f t="array" ref="I7926">INDEX('2.1.trackMPD'!I:I/(24*60*60),
       MATCH(1,
             (A7926='2.1.trackMPD'!A:A)*
             (C7926='2.1.trackMPD'!D:D)*
             (D7926/10^6='2.1.trackMPD'!H:H)*
             (E7926='2.1.trackMPD'!F:F),
0))</f>
        <v>1.0085428039043611E-6</v>
      </c>
    </row>
    <row r="7927" spans="1:9" x14ac:dyDescent="0.2">
      <c r="A7927" s="160" t="s">
        <v>31</v>
      </c>
      <c r="B7927" s="160" t="s">
        <v>168</v>
      </c>
      <c r="C7927" s="160">
        <f>_xlfn.XLOOKUP(B7927,'2.1.trackMPD'!$R$7:$R$29,'2.1.trackMPD'!$T$7:$T$29)</f>
        <v>6</v>
      </c>
      <c r="D7927" s="160">
        <v>1</v>
      </c>
      <c r="E7927" s="160" t="s">
        <v>6394</v>
      </c>
      <c r="F7927" s="160" t="s">
        <v>110</v>
      </c>
      <c r="G7927" s="160" t="s">
        <v>140</v>
      </c>
      <c r="H7927" s="160" t="s">
        <v>6392</v>
      </c>
      <c r="I7927" s="160" cm="1">
        <f t="array" ref="I7927">INDEX('2.1.trackMPD'!J:J/(24*60*60),
       MATCH(1,
             (A7927='2.1.trackMPD'!A:A)*
             (C7927='2.1.trackMPD'!D:D)*
             (D7927/10^6='2.1.trackMPD'!H:H)*
             (E7927='2.1.trackMPD'!F:F),
0))</f>
        <v>1.1640735781882755E-5</v>
      </c>
    </row>
    <row r="7928" spans="1:9" x14ac:dyDescent="0.2">
      <c r="A7928" s="160" t="s">
        <v>31</v>
      </c>
      <c r="B7928" s="160" t="s">
        <v>168</v>
      </c>
      <c r="C7928" s="160">
        <f>_xlfn.XLOOKUP(B7928,'2.1.trackMPD'!$R$7:$R$29,'2.1.trackMPD'!$T$7:$T$29)</f>
        <v>6</v>
      </c>
      <c r="D7928" s="160">
        <v>1</v>
      </c>
      <c r="E7928" s="160" t="s">
        <v>6394</v>
      </c>
      <c r="F7928" s="160" t="s">
        <v>110</v>
      </c>
      <c r="G7928" s="160" t="s">
        <v>124</v>
      </c>
      <c r="H7928" s="160" t="s">
        <v>6393</v>
      </c>
      <c r="I7928" s="160" cm="1">
        <f t="array" ref="I7928">INDEX('2.1.trackMPD'!K:K/(24*60*60),
       MATCH(1,
             (A7928='2.1.trackMPD'!A:A)*
             (C7928='2.1.trackMPD'!D:D)*
             (D7928/10^6='2.1.trackMPD'!H:H)*
             (E7928='2.1.trackMPD'!F:F),
0))</f>
        <v>0</v>
      </c>
    </row>
    <row r="7929" spans="1:9" x14ac:dyDescent="0.2">
      <c r="A7929" s="160" t="s">
        <v>31</v>
      </c>
      <c r="B7929" s="160" t="s">
        <v>168</v>
      </c>
      <c r="C7929" s="160">
        <f>_xlfn.XLOOKUP(B7929,'2.1.trackMPD'!$R$7:$R$29,'2.1.trackMPD'!$T$7:$T$29)</f>
        <v>6</v>
      </c>
      <c r="D7929" s="160">
        <v>1</v>
      </c>
      <c r="E7929" s="160" t="s">
        <v>6394</v>
      </c>
      <c r="F7929" s="160" t="s">
        <v>110</v>
      </c>
      <c r="G7929" s="160" t="s">
        <v>140</v>
      </c>
      <c r="H7929" s="160" t="s">
        <v>6393</v>
      </c>
      <c r="I7929" s="160" cm="1">
        <f t="array" ref="I7929">INDEX('2.1.trackMPD'!L:L/(24*60*60),
       MATCH(1,
             (A7929='2.1.trackMPD'!A:A)*
             (C7929='2.1.trackMPD'!D:D)*
             (D7929/10^6='2.1.trackMPD'!H:H)*
             (E7929='2.1.trackMPD'!F:F),
0))</f>
        <v>0</v>
      </c>
    </row>
    <row r="7930" spans="1:9" x14ac:dyDescent="0.2">
      <c r="A7930" s="160" t="s">
        <v>31</v>
      </c>
      <c r="B7930" s="160" t="s">
        <v>168</v>
      </c>
      <c r="C7930" s="160">
        <f>_xlfn.XLOOKUP(B7930,'2.1.trackMPD'!$R$7:$R$29,'2.1.trackMPD'!$T$7:$T$29)</f>
        <v>6</v>
      </c>
      <c r="D7930" s="160">
        <v>10</v>
      </c>
      <c r="E7930" s="160" t="s">
        <v>6394</v>
      </c>
      <c r="F7930" s="160" t="s">
        <v>110</v>
      </c>
      <c r="G7930" s="160" t="s">
        <v>124</v>
      </c>
      <c r="H7930" s="160" t="s">
        <v>6392</v>
      </c>
      <c r="I7930" s="160" cm="1">
        <f t="array" ref="I7930">INDEX('2.1.trackMPD'!I:I/(24*60*60),
       MATCH(1,
             (A7930='2.1.trackMPD'!A:A)*
             (C7930='2.1.trackMPD'!D:D)*
             (D7930/10^6='2.1.trackMPD'!H:H)*
             (E7930='2.1.trackMPD'!F:F),
0))</f>
        <v>7.1702036066546287E-5</v>
      </c>
    </row>
    <row r="7931" spans="1:9" x14ac:dyDescent="0.2">
      <c r="A7931" s="160" t="s">
        <v>31</v>
      </c>
      <c r="B7931" s="160" t="s">
        <v>168</v>
      </c>
      <c r="C7931" s="160">
        <f>_xlfn.XLOOKUP(B7931,'2.1.trackMPD'!$R$7:$R$29,'2.1.trackMPD'!$T$7:$T$29)</f>
        <v>6</v>
      </c>
      <c r="D7931" s="160">
        <v>10</v>
      </c>
      <c r="E7931" s="160" t="s">
        <v>6394</v>
      </c>
      <c r="F7931" s="160" t="s">
        <v>110</v>
      </c>
      <c r="G7931" s="160" t="s">
        <v>140</v>
      </c>
      <c r="H7931" s="160" t="s">
        <v>6392</v>
      </c>
      <c r="I7931" s="160" cm="1">
        <f t="array" ref="I7931">INDEX('2.1.trackMPD'!J:J/(24*60*60),
       MATCH(1,
             (A7931='2.1.trackMPD'!A:A)*
             (C7931='2.1.trackMPD'!D:D)*
             (D7931/10^6='2.1.trackMPD'!H:H)*
             (E7931='2.1.trackMPD'!F:F),
0))</f>
        <v>6.3489724292082055E-5</v>
      </c>
    </row>
    <row r="7932" spans="1:9" x14ac:dyDescent="0.2">
      <c r="A7932" s="160" t="s">
        <v>31</v>
      </c>
      <c r="B7932" s="160" t="s">
        <v>168</v>
      </c>
      <c r="C7932" s="160">
        <f>_xlfn.XLOOKUP(B7932,'2.1.trackMPD'!$R$7:$R$29,'2.1.trackMPD'!$T$7:$T$29)</f>
        <v>6</v>
      </c>
      <c r="D7932" s="160">
        <v>10</v>
      </c>
      <c r="E7932" s="160" t="s">
        <v>6394</v>
      </c>
      <c r="F7932" s="160" t="s">
        <v>110</v>
      </c>
      <c r="G7932" s="160" t="s">
        <v>124</v>
      </c>
      <c r="H7932" s="160" t="s">
        <v>6393</v>
      </c>
      <c r="I7932" s="160" cm="1">
        <f t="array" ref="I7932">INDEX('2.1.trackMPD'!K:K/(24*60*60),
       MATCH(1,
             (A7932='2.1.trackMPD'!A:A)*
             (C7932='2.1.trackMPD'!D:D)*
             (D7932/10^6='2.1.trackMPD'!H:H)*
             (E7932='2.1.trackMPD'!F:F),
0))</f>
        <v>0</v>
      </c>
    </row>
    <row r="7933" spans="1:9" x14ac:dyDescent="0.2">
      <c r="A7933" s="160" t="s">
        <v>31</v>
      </c>
      <c r="B7933" s="160" t="s">
        <v>168</v>
      </c>
      <c r="C7933" s="160">
        <f>_xlfn.XLOOKUP(B7933,'2.1.trackMPD'!$R$7:$R$29,'2.1.trackMPD'!$T$7:$T$29)</f>
        <v>6</v>
      </c>
      <c r="D7933" s="160">
        <v>10</v>
      </c>
      <c r="E7933" s="160" t="s">
        <v>6394</v>
      </c>
      <c r="F7933" s="160" t="s">
        <v>110</v>
      </c>
      <c r="G7933" s="160" t="s">
        <v>140</v>
      </c>
      <c r="H7933" s="160" t="s">
        <v>6393</v>
      </c>
      <c r="I7933" s="160" cm="1">
        <f t="array" ref="I7933">INDEX('2.1.trackMPD'!L:L/(24*60*60),
       MATCH(1,
             (A7933='2.1.trackMPD'!A:A)*
             (C7933='2.1.trackMPD'!D:D)*
             (D7933/10^6='2.1.trackMPD'!H:H)*
             (E7933='2.1.trackMPD'!F:F),
0))</f>
        <v>0</v>
      </c>
    </row>
    <row r="7934" spans="1:9" x14ac:dyDescent="0.2">
      <c r="A7934" s="160" t="s">
        <v>31</v>
      </c>
      <c r="B7934" s="160" t="s">
        <v>168</v>
      </c>
      <c r="C7934" s="160">
        <f>_xlfn.XLOOKUP(B7934,'2.1.trackMPD'!$R$7:$R$29,'2.1.trackMPD'!$T$7:$T$29)</f>
        <v>6</v>
      </c>
      <c r="D7934" s="160">
        <v>100</v>
      </c>
      <c r="E7934" s="160" t="s">
        <v>6394</v>
      </c>
      <c r="F7934" s="160" t="s">
        <v>110</v>
      </c>
      <c r="G7934" s="160" t="s">
        <v>124</v>
      </c>
      <c r="H7934" s="160" t="s">
        <v>6392</v>
      </c>
      <c r="I7934" s="160" cm="1">
        <f t="array" ref="I7934">INDEX('2.1.trackMPD'!I:I/(24*60*60),
       MATCH(1,
             (A7934='2.1.trackMPD'!A:A)*
             (C7934='2.1.trackMPD'!D:D)*
             (D7934/10^6='2.1.trackMPD'!H:H)*
             (E7934='2.1.trackMPD'!F:F),
0))</f>
        <v>5.6282487922013191E-3</v>
      </c>
    </row>
    <row r="7935" spans="1:9" x14ac:dyDescent="0.2">
      <c r="A7935" s="160" t="s">
        <v>31</v>
      </c>
      <c r="B7935" s="160" t="s">
        <v>168</v>
      </c>
      <c r="C7935" s="160">
        <f>_xlfn.XLOOKUP(B7935,'2.1.trackMPD'!$R$7:$R$29,'2.1.trackMPD'!$T$7:$T$29)</f>
        <v>6</v>
      </c>
      <c r="D7935" s="160">
        <v>100</v>
      </c>
      <c r="E7935" s="160" t="s">
        <v>6394</v>
      </c>
      <c r="F7935" s="160" t="s">
        <v>110</v>
      </c>
      <c r="G7935" s="160" t="s">
        <v>140</v>
      </c>
      <c r="H7935" s="160" t="s">
        <v>6392</v>
      </c>
      <c r="I7935" s="160" cm="1">
        <f t="array" ref="I7935">INDEX('2.1.trackMPD'!J:J/(24*60*60),
       MATCH(1,
             (A7935='2.1.trackMPD'!A:A)*
             (C7935='2.1.trackMPD'!D:D)*
             (D7935/10^6='2.1.trackMPD'!H:H)*
             (E7935='2.1.trackMPD'!F:F),
0))</f>
        <v>4.7630460889333797E-3</v>
      </c>
    </row>
    <row r="7936" spans="1:9" x14ac:dyDescent="0.2">
      <c r="A7936" s="160" t="s">
        <v>31</v>
      </c>
      <c r="B7936" s="160" t="s">
        <v>168</v>
      </c>
      <c r="C7936" s="160">
        <f>_xlfn.XLOOKUP(B7936,'2.1.trackMPD'!$R$7:$R$29,'2.1.trackMPD'!$T$7:$T$29)</f>
        <v>6</v>
      </c>
      <c r="D7936" s="160">
        <v>100</v>
      </c>
      <c r="E7936" s="160" t="s">
        <v>6394</v>
      </c>
      <c r="F7936" s="160" t="s">
        <v>110</v>
      </c>
      <c r="G7936" s="160" t="s">
        <v>124</v>
      </c>
      <c r="H7936" s="160" t="s">
        <v>6393</v>
      </c>
      <c r="I7936" s="160" cm="1">
        <f t="array" ref="I7936">INDEX('2.1.trackMPD'!K:K/(24*60*60),
       MATCH(1,
             (A7936='2.1.trackMPD'!A:A)*
             (C7936='2.1.trackMPD'!D:D)*
             (D7936/10^6='2.1.trackMPD'!H:H)*
             (E7936='2.1.trackMPD'!F:F),
0))</f>
        <v>0</v>
      </c>
    </row>
    <row r="7937" spans="1:9" x14ac:dyDescent="0.2">
      <c r="A7937" s="160" t="s">
        <v>31</v>
      </c>
      <c r="B7937" s="160" t="s">
        <v>168</v>
      </c>
      <c r="C7937" s="160">
        <f>_xlfn.XLOOKUP(B7937,'2.1.trackMPD'!$R$7:$R$29,'2.1.trackMPD'!$T$7:$T$29)</f>
        <v>6</v>
      </c>
      <c r="D7937" s="160">
        <v>100</v>
      </c>
      <c r="E7937" s="160" t="s">
        <v>6394</v>
      </c>
      <c r="F7937" s="160" t="s">
        <v>110</v>
      </c>
      <c r="G7937" s="160" t="s">
        <v>140</v>
      </c>
      <c r="H7937" s="160" t="s">
        <v>6393</v>
      </c>
      <c r="I7937" s="160" cm="1">
        <f t="array" ref="I7937">INDEX('2.1.trackMPD'!L:L/(24*60*60),
       MATCH(1,
             (A7937='2.1.trackMPD'!A:A)*
             (C7937='2.1.trackMPD'!D:D)*
             (D7937/10^6='2.1.trackMPD'!H:H)*
             (E7937='2.1.trackMPD'!F:F),
0))</f>
        <v>0</v>
      </c>
    </row>
    <row r="7938" spans="1:9" x14ac:dyDescent="0.2">
      <c r="A7938" s="160" t="s">
        <v>31</v>
      </c>
      <c r="B7938" s="160" t="s">
        <v>168</v>
      </c>
      <c r="C7938" s="160">
        <f>_xlfn.XLOOKUP(B7938,'2.1.trackMPD'!$R$7:$R$29,'2.1.trackMPD'!$T$7:$T$29)</f>
        <v>6</v>
      </c>
      <c r="D7938" s="160">
        <v>1000</v>
      </c>
      <c r="E7938" s="160" t="s">
        <v>6394</v>
      </c>
      <c r="F7938" s="160" t="s">
        <v>110</v>
      </c>
      <c r="G7938" s="160" t="s">
        <v>124</v>
      </c>
      <c r="H7938" s="160" t="s">
        <v>6392</v>
      </c>
      <c r="I7938" s="160" cm="1">
        <f t="array" ref="I7938">INDEX('2.1.trackMPD'!I:I/(24*60*60),
       MATCH(1,
             (A7938='2.1.trackMPD'!A:A)*
             (C7938='2.1.trackMPD'!D:D)*
             (D7938/10^6='2.1.trackMPD'!H:H)*
             (E7938='2.1.trackMPD'!F:F),
0))</f>
        <v>6.3166262761166214E-2</v>
      </c>
    </row>
    <row r="7939" spans="1:9" x14ac:dyDescent="0.2">
      <c r="A7939" s="160" t="s">
        <v>31</v>
      </c>
      <c r="B7939" s="160" t="s">
        <v>168</v>
      </c>
      <c r="C7939" s="160">
        <f>_xlfn.XLOOKUP(B7939,'2.1.trackMPD'!$R$7:$R$29,'2.1.trackMPD'!$T$7:$T$29)</f>
        <v>6</v>
      </c>
      <c r="D7939" s="160">
        <v>1000</v>
      </c>
      <c r="E7939" s="160" t="s">
        <v>6394</v>
      </c>
      <c r="F7939" s="160" t="s">
        <v>110</v>
      </c>
      <c r="G7939" s="160" t="s">
        <v>140</v>
      </c>
      <c r="H7939" s="160" t="s">
        <v>6392</v>
      </c>
      <c r="I7939" s="160" cm="1">
        <f t="array" ref="I7939">INDEX('2.1.trackMPD'!J:J/(24*60*60),
       MATCH(1,
             (A7939='2.1.trackMPD'!A:A)*
             (C7939='2.1.trackMPD'!D:D)*
             (D7939/10^6='2.1.trackMPD'!H:H)*
             (E7939='2.1.trackMPD'!F:F),
0))</f>
        <v>5.3448358383294439E-2</v>
      </c>
    </row>
    <row r="7940" spans="1:9" x14ac:dyDescent="0.2">
      <c r="A7940" s="160" t="s">
        <v>31</v>
      </c>
      <c r="B7940" s="160" t="s">
        <v>168</v>
      </c>
      <c r="C7940" s="160">
        <f>_xlfn.XLOOKUP(B7940,'2.1.trackMPD'!$R$7:$R$29,'2.1.trackMPD'!$T$7:$T$29)</f>
        <v>6</v>
      </c>
      <c r="D7940" s="160">
        <v>1000</v>
      </c>
      <c r="E7940" s="160" t="s">
        <v>6394</v>
      </c>
      <c r="F7940" s="160" t="s">
        <v>110</v>
      </c>
      <c r="G7940" s="160" t="s">
        <v>124</v>
      </c>
      <c r="H7940" s="160" t="s">
        <v>6393</v>
      </c>
      <c r="I7940" s="160" cm="1">
        <f t="array" ref="I7940">INDEX('2.1.trackMPD'!K:K/(24*60*60),
       MATCH(1,
             (A7940='2.1.trackMPD'!A:A)*
             (C7940='2.1.trackMPD'!D:D)*
             (D7940/10^6='2.1.trackMPD'!H:H)*
             (E7940='2.1.trackMPD'!F:F),
0))</f>
        <v>0</v>
      </c>
    </row>
    <row r="7941" spans="1:9" x14ac:dyDescent="0.2">
      <c r="A7941" s="160" t="s">
        <v>31</v>
      </c>
      <c r="B7941" s="160" t="s">
        <v>168</v>
      </c>
      <c r="C7941" s="160">
        <f>_xlfn.XLOOKUP(B7941,'2.1.trackMPD'!$R$7:$R$29,'2.1.trackMPD'!$T$7:$T$29)</f>
        <v>6</v>
      </c>
      <c r="D7941" s="160">
        <v>1000</v>
      </c>
      <c r="E7941" s="160" t="s">
        <v>6394</v>
      </c>
      <c r="F7941" s="160" t="s">
        <v>110</v>
      </c>
      <c r="G7941" s="160" t="s">
        <v>140</v>
      </c>
      <c r="H7941" s="160" t="s">
        <v>6393</v>
      </c>
      <c r="I7941" s="160" cm="1">
        <f t="array" ref="I7941">INDEX('2.1.trackMPD'!L:L/(24*60*60),
       MATCH(1,
             (A7941='2.1.trackMPD'!A:A)*
             (C7941='2.1.trackMPD'!D:D)*
             (D7941/10^6='2.1.trackMPD'!H:H)*
             (E7941='2.1.trackMPD'!F:F),
0))</f>
        <v>0</v>
      </c>
    </row>
    <row r="7942" spans="1:9" x14ac:dyDescent="0.2">
      <c r="A7942" s="160" t="s">
        <v>31</v>
      </c>
      <c r="B7942" s="160" t="s">
        <v>168</v>
      </c>
      <c r="C7942" s="160">
        <f>_xlfn.XLOOKUP(B7942,'2.1.trackMPD'!$R$7:$R$29,'2.1.trackMPD'!$T$7:$T$29)</f>
        <v>6</v>
      </c>
      <c r="D7942" s="160">
        <v>5000</v>
      </c>
      <c r="E7942" s="160" t="s">
        <v>6394</v>
      </c>
      <c r="F7942" s="160" t="s">
        <v>110</v>
      </c>
      <c r="G7942" s="160" t="s">
        <v>124</v>
      </c>
      <c r="H7942" s="160" t="s">
        <v>6392</v>
      </c>
      <c r="I7942" s="160" cm="1">
        <f t="array" ref="I7942">INDEX('2.1.trackMPD'!I:I/(24*60*60),
       MATCH(1,
             (A7942='2.1.trackMPD'!A:A)*
             (C7942='2.1.trackMPD'!D:D)*
             (D7942/10^6='2.1.trackMPD'!H:H)*
             (E7942='2.1.trackMPD'!F:F),
0))</f>
        <v>0.15280657097452663</v>
      </c>
    </row>
    <row r="7943" spans="1:9" x14ac:dyDescent="0.2">
      <c r="A7943" s="160" t="s">
        <v>31</v>
      </c>
      <c r="B7943" s="160" t="s">
        <v>168</v>
      </c>
      <c r="C7943" s="160">
        <f>_xlfn.XLOOKUP(B7943,'2.1.trackMPD'!$R$7:$R$29,'2.1.trackMPD'!$T$7:$T$29)</f>
        <v>6</v>
      </c>
      <c r="D7943" s="160">
        <v>5000</v>
      </c>
      <c r="E7943" s="160" t="s">
        <v>6394</v>
      </c>
      <c r="F7943" s="160" t="s">
        <v>110</v>
      </c>
      <c r="G7943" s="160" t="s">
        <v>140</v>
      </c>
      <c r="H7943" s="160" t="s">
        <v>6392</v>
      </c>
      <c r="I7943" s="160" cm="1">
        <f t="array" ref="I7943">INDEX('2.1.trackMPD'!J:J/(24*60*60),
       MATCH(1,
             (A7943='2.1.trackMPD'!A:A)*
             (C7943='2.1.trackMPD'!D:D)*
             (D7943/10^6='2.1.trackMPD'!H:H)*
             (E7943='2.1.trackMPD'!F:F),
0))</f>
        <v>0.1292978087854271</v>
      </c>
    </row>
    <row r="7944" spans="1:9" x14ac:dyDescent="0.2">
      <c r="A7944" s="160" t="s">
        <v>31</v>
      </c>
      <c r="B7944" s="160" t="s">
        <v>168</v>
      </c>
      <c r="C7944" s="160">
        <f>_xlfn.XLOOKUP(B7944,'2.1.trackMPD'!$R$7:$R$29,'2.1.trackMPD'!$T$7:$T$29)</f>
        <v>6</v>
      </c>
      <c r="D7944" s="160">
        <v>5000</v>
      </c>
      <c r="E7944" s="160" t="s">
        <v>6394</v>
      </c>
      <c r="F7944" s="160" t="s">
        <v>110</v>
      </c>
      <c r="G7944" s="160" t="s">
        <v>124</v>
      </c>
      <c r="H7944" s="160" t="s">
        <v>6393</v>
      </c>
      <c r="I7944" s="160" cm="1">
        <f t="array" ref="I7944">INDEX('2.1.trackMPD'!K:K/(24*60*60),
       MATCH(1,
             (A7944='2.1.trackMPD'!A:A)*
             (C7944='2.1.trackMPD'!D:D)*
             (D7944/10^6='2.1.trackMPD'!H:H)*
             (E7944='2.1.trackMPD'!F:F),
0))</f>
        <v>0</v>
      </c>
    </row>
    <row r="7945" spans="1:9" x14ac:dyDescent="0.2">
      <c r="A7945" s="160" t="s">
        <v>31</v>
      </c>
      <c r="B7945" s="160" t="s">
        <v>168</v>
      </c>
      <c r="C7945" s="160">
        <f>_xlfn.XLOOKUP(B7945,'2.1.trackMPD'!$R$7:$R$29,'2.1.trackMPD'!$T$7:$T$29)</f>
        <v>6</v>
      </c>
      <c r="D7945" s="160">
        <v>5000</v>
      </c>
      <c r="E7945" s="160" t="s">
        <v>6394</v>
      </c>
      <c r="F7945" s="160" t="s">
        <v>110</v>
      </c>
      <c r="G7945" s="160" t="s">
        <v>140</v>
      </c>
      <c r="H7945" s="160" t="s">
        <v>6393</v>
      </c>
      <c r="I7945" s="160" cm="1">
        <f t="array" ref="I7945">INDEX('2.1.trackMPD'!L:L/(24*60*60),
       MATCH(1,
             (A7945='2.1.trackMPD'!A:A)*
             (C7945='2.1.trackMPD'!D:D)*
             (D7945/10^6='2.1.trackMPD'!H:H)*
             (E7945='2.1.trackMPD'!F:F),
0))</f>
        <v>0</v>
      </c>
    </row>
    <row r="7946" spans="1:9" x14ac:dyDescent="0.2">
      <c r="A7946" s="160" t="s">
        <v>31</v>
      </c>
      <c r="B7946" s="160" t="s">
        <v>168</v>
      </c>
      <c r="C7946" s="160">
        <f>_xlfn.XLOOKUP(B7946,'2.1.trackMPD'!$R$7:$R$29,'2.1.trackMPD'!$T$7:$T$29)</f>
        <v>6</v>
      </c>
      <c r="D7946" s="160">
        <v>1</v>
      </c>
      <c r="E7946" s="160" t="s">
        <v>6395</v>
      </c>
      <c r="F7946" s="160" t="s">
        <v>110</v>
      </c>
      <c r="G7946" s="160" t="s">
        <v>124</v>
      </c>
      <c r="H7946" s="160" t="s">
        <v>6392</v>
      </c>
      <c r="I7946" s="160" t="e" cm="1">
        <f t="array" ref="I7946">INDEX('2.1.trackMPD'!I:I/(24*60*60),
       MATCH(1,
             (A7946='2.1.trackMPD'!A:A)*
             (C7946='2.1.trackMPD'!D:D)*
             (D7946/10^6='2.1.trackMPD'!H:H)*
             (E7946='2.1.trackMPD'!F:F),
0))</f>
        <v>#N/A</v>
      </c>
    </row>
    <row r="7947" spans="1:9" x14ac:dyDescent="0.2">
      <c r="A7947" s="160" t="s">
        <v>31</v>
      </c>
      <c r="B7947" s="160" t="s">
        <v>168</v>
      </c>
      <c r="C7947" s="160">
        <f>_xlfn.XLOOKUP(B7947,'2.1.trackMPD'!$R$7:$R$29,'2.1.trackMPD'!$T$7:$T$29)</f>
        <v>6</v>
      </c>
      <c r="D7947" s="160">
        <v>1</v>
      </c>
      <c r="E7947" s="160" t="s">
        <v>6395</v>
      </c>
      <c r="F7947" s="160" t="s">
        <v>110</v>
      </c>
      <c r="G7947" s="160" t="s">
        <v>140</v>
      </c>
      <c r="H7947" s="160" t="s">
        <v>6392</v>
      </c>
      <c r="I7947" s="160" t="e" cm="1">
        <f t="array" ref="I7947">INDEX('2.1.trackMPD'!J:J/(24*60*60),
       MATCH(1,
             (A7947='2.1.trackMPD'!A:A)*
             (C7947='2.1.trackMPD'!D:D)*
             (D7947/10^6='2.1.trackMPD'!H:H)*
             (E7947='2.1.trackMPD'!F:F),
0))</f>
        <v>#N/A</v>
      </c>
    </row>
    <row r="7948" spans="1:9" x14ac:dyDescent="0.2">
      <c r="A7948" s="160" t="s">
        <v>31</v>
      </c>
      <c r="B7948" s="160" t="s">
        <v>168</v>
      </c>
      <c r="C7948" s="160">
        <f>_xlfn.XLOOKUP(B7948,'2.1.trackMPD'!$R$7:$R$29,'2.1.trackMPD'!$T$7:$T$29)</f>
        <v>6</v>
      </c>
      <c r="D7948" s="160">
        <v>1</v>
      </c>
      <c r="E7948" s="160" t="s">
        <v>6395</v>
      </c>
      <c r="F7948" s="160" t="s">
        <v>110</v>
      </c>
      <c r="G7948" s="160" t="s">
        <v>124</v>
      </c>
      <c r="H7948" s="160" t="s">
        <v>6393</v>
      </c>
      <c r="I7948" s="160" t="e" cm="1">
        <f t="array" ref="I7948">INDEX('2.1.trackMPD'!K:K/(24*60*60),
       MATCH(1,
             (A7948='2.1.trackMPD'!A:A)*
             (C7948='2.1.trackMPD'!D:D)*
             (D7948/10^6='2.1.trackMPD'!H:H)*
             (E7948='2.1.trackMPD'!F:F),
0))</f>
        <v>#N/A</v>
      </c>
    </row>
    <row r="7949" spans="1:9" x14ac:dyDescent="0.2">
      <c r="A7949" s="160" t="s">
        <v>31</v>
      </c>
      <c r="B7949" s="160" t="s">
        <v>168</v>
      </c>
      <c r="C7949" s="160">
        <f>_xlfn.XLOOKUP(B7949,'2.1.trackMPD'!$R$7:$R$29,'2.1.trackMPD'!$T$7:$T$29)</f>
        <v>6</v>
      </c>
      <c r="D7949" s="160">
        <v>1</v>
      </c>
      <c r="E7949" s="160" t="s">
        <v>6395</v>
      </c>
      <c r="F7949" s="160" t="s">
        <v>110</v>
      </c>
      <c r="G7949" s="160" t="s">
        <v>140</v>
      </c>
      <c r="H7949" s="160" t="s">
        <v>6393</v>
      </c>
      <c r="I7949" s="160" t="e" cm="1">
        <f t="array" ref="I7949">INDEX('2.1.trackMPD'!L:L/(24*60*60),
       MATCH(1,
             (A7949='2.1.trackMPD'!A:A)*
             (C7949='2.1.trackMPD'!D:D)*
             (D7949/10^6='2.1.trackMPD'!H:H)*
             (E7949='2.1.trackMPD'!F:F),
0))</f>
        <v>#N/A</v>
      </c>
    </row>
    <row r="7950" spans="1:9" x14ac:dyDescent="0.2">
      <c r="A7950" s="160" t="s">
        <v>31</v>
      </c>
      <c r="B7950" s="160" t="s">
        <v>168</v>
      </c>
      <c r="C7950" s="160">
        <f>_xlfn.XLOOKUP(B7950,'2.1.trackMPD'!$R$7:$R$29,'2.1.trackMPD'!$T$7:$T$29)</f>
        <v>6</v>
      </c>
      <c r="D7950" s="160">
        <v>10</v>
      </c>
      <c r="E7950" s="160" t="s">
        <v>6395</v>
      </c>
      <c r="F7950" s="160" t="s">
        <v>110</v>
      </c>
      <c r="G7950" s="160" t="s">
        <v>124</v>
      </c>
      <c r="H7950" s="160" t="s">
        <v>6392</v>
      </c>
      <c r="I7950" s="160" t="e" cm="1">
        <f t="array" ref="I7950">INDEX('2.1.trackMPD'!I:I/(24*60*60),
       MATCH(1,
             (A7950='2.1.trackMPD'!A:A)*
             (C7950='2.1.trackMPD'!D:D)*
             (D7950/10^6='2.1.trackMPD'!H:H)*
             (E7950='2.1.trackMPD'!F:F),
0))</f>
        <v>#N/A</v>
      </c>
    </row>
    <row r="7951" spans="1:9" x14ac:dyDescent="0.2">
      <c r="A7951" s="160" t="s">
        <v>31</v>
      </c>
      <c r="B7951" s="160" t="s">
        <v>168</v>
      </c>
      <c r="C7951" s="160">
        <f>_xlfn.XLOOKUP(B7951,'2.1.trackMPD'!$R$7:$R$29,'2.1.trackMPD'!$T$7:$T$29)</f>
        <v>6</v>
      </c>
      <c r="D7951" s="160">
        <v>10</v>
      </c>
      <c r="E7951" s="160" t="s">
        <v>6395</v>
      </c>
      <c r="F7951" s="160" t="s">
        <v>110</v>
      </c>
      <c r="G7951" s="160" t="s">
        <v>140</v>
      </c>
      <c r="H7951" s="160" t="s">
        <v>6392</v>
      </c>
      <c r="I7951" s="160" t="e" cm="1">
        <f t="array" ref="I7951">INDEX('2.1.trackMPD'!J:J/(24*60*60),
       MATCH(1,
             (A7951='2.1.trackMPD'!A:A)*
             (C7951='2.1.trackMPD'!D:D)*
             (D7951/10^6='2.1.trackMPD'!H:H)*
             (E7951='2.1.trackMPD'!F:F),
0))</f>
        <v>#N/A</v>
      </c>
    </row>
    <row r="7952" spans="1:9" x14ac:dyDescent="0.2">
      <c r="A7952" s="160" t="s">
        <v>31</v>
      </c>
      <c r="B7952" s="160" t="s">
        <v>168</v>
      </c>
      <c r="C7952" s="160">
        <f>_xlfn.XLOOKUP(B7952,'2.1.trackMPD'!$R$7:$R$29,'2.1.trackMPD'!$T$7:$T$29)</f>
        <v>6</v>
      </c>
      <c r="D7952" s="160">
        <v>10</v>
      </c>
      <c r="E7952" s="160" t="s">
        <v>6395</v>
      </c>
      <c r="F7952" s="160" t="s">
        <v>110</v>
      </c>
      <c r="G7952" s="160" t="s">
        <v>124</v>
      </c>
      <c r="H7952" s="160" t="s">
        <v>6393</v>
      </c>
      <c r="I7952" s="160" t="e" cm="1">
        <f t="array" ref="I7952">INDEX('2.1.trackMPD'!K:K/(24*60*60),
       MATCH(1,
             (A7952='2.1.trackMPD'!A:A)*
             (C7952='2.1.trackMPD'!D:D)*
             (D7952/10^6='2.1.trackMPD'!H:H)*
             (E7952='2.1.trackMPD'!F:F),
0))</f>
        <v>#N/A</v>
      </c>
    </row>
    <row r="7953" spans="1:9" x14ac:dyDescent="0.2">
      <c r="A7953" s="160" t="s">
        <v>31</v>
      </c>
      <c r="B7953" s="160" t="s">
        <v>168</v>
      </c>
      <c r="C7953" s="160">
        <f>_xlfn.XLOOKUP(B7953,'2.1.trackMPD'!$R$7:$R$29,'2.1.trackMPD'!$T$7:$T$29)</f>
        <v>6</v>
      </c>
      <c r="D7953" s="160">
        <v>10</v>
      </c>
      <c r="E7953" s="160" t="s">
        <v>6395</v>
      </c>
      <c r="F7953" s="160" t="s">
        <v>110</v>
      </c>
      <c r="G7953" s="160" t="s">
        <v>140</v>
      </c>
      <c r="H7953" s="160" t="s">
        <v>6393</v>
      </c>
      <c r="I7953" s="160" t="e" cm="1">
        <f t="array" ref="I7953">INDEX('2.1.trackMPD'!L:L/(24*60*60),
       MATCH(1,
             (A7953='2.1.trackMPD'!A:A)*
             (C7953='2.1.trackMPD'!D:D)*
             (D7953/10^6='2.1.trackMPD'!H:H)*
             (E7953='2.1.trackMPD'!F:F),
0))</f>
        <v>#N/A</v>
      </c>
    </row>
    <row r="7954" spans="1:9" x14ac:dyDescent="0.2">
      <c r="A7954" s="160" t="s">
        <v>31</v>
      </c>
      <c r="B7954" s="160" t="s">
        <v>168</v>
      </c>
      <c r="C7954" s="160">
        <f>_xlfn.XLOOKUP(B7954,'2.1.trackMPD'!$R$7:$R$29,'2.1.trackMPD'!$T$7:$T$29)</f>
        <v>6</v>
      </c>
      <c r="D7954" s="160">
        <v>100</v>
      </c>
      <c r="E7954" s="160" t="s">
        <v>6395</v>
      </c>
      <c r="F7954" s="160" t="s">
        <v>110</v>
      </c>
      <c r="G7954" s="160" t="s">
        <v>124</v>
      </c>
      <c r="H7954" s="160" t="s">
        <v>6392</v>
      </c>
      <c r="I7954" s="160" t="e" cm="1">
        <f t="array" ref="I7954">INDEX('2.1.trackMPD'!I:I/(24*60*60),
       MATCH(1,
             (A7954='2.1.trackMPD'!A:A)*
             (C7954='2.1.trackMPD'!D:D)*
             (D7954/10^6='2.1.trackMPD'!H:H)*
             (E7954='2.1.trackMPD'!F:F),
0))</f>
        <v>#N/A</v>
      </c>
    </row>
    <row r="7955" spans="1:9" x14ac:dyDescent="0.2">
      <c r="A7955" s="160" t="s">
        <v>31</v>
      </c>
      <c r="B7955" s="160" t="s">
        <v>168</v>
      </c>
      <c r="C7955" s="160">
        <f>_xlfn.XLOOKUP(B7955,'2.1.trackMPD'!$R$7:$R$29,'2.1.trackMPD'!$T$7:$T$29)</f>
        <v>6</v>
      </c>
      <c r="D7955" s="160">
        <v>100</v>
      </c>
      <c r="E7955" s="160" t="s">
        <v>6395</v>
      </c>
      <c r="F7955" s="160" t="s">
        <v>110</v>
      </c>
      <c r="G7955" s="160" t="s">
        <v>140</v>
      </c>
      <c r="H7955" s="160" t="s">
        <v>6392</v>
      </c>
      <c r="I7955" s="160" t="e" cm="1">
        <f t="array" ref="I7955">INDEX('2.1.trackMPD'!J:J/(24*60*60),
       MATCH(1,
             (A7955='2.1.trackMPD'!A:A)*
             (C7955='2.1.trackMPD'!D:D)*
             (D7955/10^6='2.1.trackMPD'!H:H)*
             (E7955='2.1.trackMPD'!F:F),
0))</f>
        <v>#N/A</v>
      </c>
    </row>
    <row r="7956" spans="1:9" x14ac:dyDescent="0.2">
      <c r="A7956" s="160" t="s">
        <v>31</v>
      </c>
      <c r="B7956" s="160" t="s">
        <v>168</v>
      </c>
      <c r="C7956" s="160">
        <f>_xlfn.XLOOKUP(B7956,'2.1.trackMPD'!$R$7:$R$29,'2.1.trackMPD'!$T$7:$T$29)</f>
        <v>6</v>
      </c>
      <c r="D7956" s="160">
        <v>100</v>
      </c>
      <c r="E7956" s="160" t="s">
        <v>6395</v>
      </c>
      <c r="F7956" s="160" t="s">
        <v>110</v>
      </c>
      <c r="G7956" s="160" t="s">
        <v>124</v>
      </c>
      <c r="H7956" s="160" t="s">
        <v>6393</v>
      </c>
      <c r="I7956" s="160" t="e" cm="1">
        <f t="array" ref="I7956">INDEX('2.1.trackMPD'!K:K/(24*60*60),
       MATCH(1,
             (A7956='2.1.trackMPD'!A:A)*
             (C7956='2.1.trackMPD'!D:D)*
             (D7956/10^6='2.1.trackMPD'!H:H)*
             (E7956='2.1.trackMPD'!F:F),
0))</f>
        <v>#N/A</v>
      </c>
    </row>
    <row r="7957" spans="1:9" x14ac:dyDescent="0.2">
      <c r="A7957" s="160" t="s">
        <v>31</v>
      </c>
      <c r="B7957" s="160" t="s">
        <v>168</v>
      </c>
      <c r="C7957" s="160">
        <f>_xlfn.XLOOKUP(B7957,'2.1.trackMPD'!$R$7:$R$29,'2.1.trackMPD'!$T$7:$T$29)</f>
        <v>6</v>
      </c>
      <c r="D7957" s="160">
        <v>100</v>
      </c>
      <c r="E7957" s="160" t="s">
        <v>6395</v>
      </c>
      <c r="F7957" s="160" t="s">
        <v>110</v>
      </c>
      <c r="G7957" s="160" t="s">
        <v>140</v>
      </c>
      <c r="H7957" s="160" t="s">
        <v>6393</v>
      </c>
      <c r="I7957" s="160" t="e" cm="1">
        <f t="array" ref="I7957">INDEX('2.1.trackMPD'!L:L/(24*60*60),
       MATCH(1,
             (A7957='2.1.trackMPD'!A:A)*
             (C7957='2.1.trackMPD'!D:D)*
             (D7957/10^6='2.1.trackMPD'!H:H)*
             (E7957='2.1.trackMPD'!F:F),
0))</f>
        <v>#N/A</v>
      </c>
    </row>
    <row r="7958" spans="1:9" x14ac:dyDescent="0.2">
      <c r="A7958" s="160" t="s">
        <v>31</v>
      </c>
      <c r="B7958" s="160" t="s">
        <v>15</v>
      </c>
      <c r="C7958" s="160">
        <f>_xlfn.XLOOKUP(B7958,'2.1.trackMPD'!$R$7:$R$29,'2.1.trackMPD'!$T$7:$T$29)</f>
        <v>6</v>
      </c>
      <c r="D7958" s="160">
        <v>1</v>
      </c>
      <c r="E7958" s="160" t="s">
        <v>6390</v>
      </c>
      <c r="F7958" s="160" t="s">
        <v>110</v>
      </c>
      <c r="G7958" s="160" t="s">
        <v>124</v>
      </c>
      <c r="H7958" s="160" t="s">
        <v>6392</v>
      </c>
      <c r="I7958" s="160" cm="1">
        <f t="array" ref="I7958">INDEX('2.1.trackMPD'!I:I/(24*60*60),
       MATCH(1,
             (A7958='2.1.trackMPD'!A:A)*
             (C7958='2.1.trackMPD'!D:D)*
             (D7958/10^6='2.1.trackMPD'!H:H)*
             (E7958='2.1.trackMPD'!F:F),
0))</f>
        <v>6.8072036756424536E-7</v>
      </c>
    </row>
    <row r="7959" spans="1:9" x14ac:dyDescent="0.2">
      <c r="A7959" s="160" t="s">
        <v>31</v>
      </c>
      <c r="B7959" s="160" t="s">
        <v>15</v>
      </c>
      <c r="C7959" s="160">
        <f>_xlfn.XLOOKUP(B7959,'2.1.trackMPD'!$R$7:$R$29,'2.1.trackMPD'!$T$7:$T$29)</f>
        <v>6</v>
      </c>
      <c r="D7959" s="160">
        <v>1</v>
      </c>
      <c r="E7959" s="160" t="s">
        <v>6390</v>
      </c>
      <c r="F7959" s="160" t="s">
        <v>110</v>
      </c>
      <c r="G7959" s="160" t="s">
        <v>140</v>
      </c>
      <c r="H7959" s="160" t="s">
        <v>6392</v>
      </c>
      <c r="I7959" s="160" cm="1">
        <f t="array" ref="I7959">INDEX('2.1.trackMPD'!J:J/(24*60*60),
       MATCH(1,
             (A7959='2.1.trackMPD'!A:A)*
             (C7959='2.1.trackMPD'!D:D)*
             (D7959/10^6='2.1.trackMPD'!H:H)*
             (E7959='2.1.trackMPD'!F:F),
0))</f>
        <v>1.1469140096070995E-5</v>
      </c>
    </row>
    <row r="7960" spans="1:9" x14ac:dyDescent="0.2">
      <c r="A7960" s="160" t="s">
        <v>31</v>
      </c>
      <c r="B7960" s="160" t="s">
        <v>15</v>
      </c>
      <c r="C7960" s="160">
        <f>_xlfn.XLOOKUP(B7960,'2.1.trackMPD'!$R$7:$R$29,'2.1.trackMPD'!$T$7:$T$29)</f>
        <v>6</v>
      </c>
      <c r="D7960" s="160">
        <v>1</v>
      </c>
      <c r="E7960" s="160" t="s">
        <v>6390</v>
      </c>
      <c r="F7960" s="160" t="s">
        <v>110</v>
      </c>
      <c r="G7960" s="160" t="s">
        <v>124</v>
      </c>
      <c r="H7960" s="160" t="s">
        <v>6393</v>
      </c>
      <c r="I7960" s="160" cm="1">
        <f t="array" ref="I7960">INDEX('2.1.trackMPD'!K:K/(24*60*60),
       MATCH(1,
             (A7960='2.1.trackMPD'!A:A)*
             (C7960='2.1.trackMPD'!D:D)*
             (D7960/10^6='2.1.trackMPD'!H:H)*
             (E7960='2.1.trackMPD'!F:F),
0))</f>
        <v>0</v>
      </c>
    </row>
    <row r="7961" spans="1:9" x14ac:dyDescent="0.2">
      <c r="A7961" s="160" t="s">
        <v>31</v>
      </c>
      <c r="B7961" s="160" t="s">
        <v>15</v>
      </c>
      <c r="C7961" s="160">
        <f>_xlfn.XLOOKUP(B7961,'2.1.trackMPD'!$R$7:$R$29,'2.1.trackMPD'!$T$7:$T$29)</f>
        <v>6</v>
      </c>
      <c r="D7961" s="160">
        <v>1</v>
      </c>
      <c r="E7961" s="160" t="s">
        <v>6390</v>
      </c>
      <c r="F7961" s="160" t="s">
        <v>110</v>
      </c>
      <c r="G7961" s="160" t="s">
        <v>140</v>
      </c>
      <c r="H7961" s="160" t="s">
        <v>6393</v>
      </c>
      <c r="I7961" s="160" cm="1">
        <f t="array" ref="I7961">INDEX('2.1.trackMPD'!L:L/(24*60*60),
       MATCH(1,
             (A7961='2.1.trackMPD'!A:A)*
             (C7961='2.1.trackMPD'!D:D)*
             (D7961/10^6='2.1.trackMPD'!H:H)*
             (E7961='2.1.trackMPD'!F:F),
0))</f>
        <v>0</v>
      </c>
    </row>
    <row r="7962" spans="1:9" x14ac:dyDescent="0.2">
      <c r="A7962" s="160" t="s">
        <v>31</v>
      </c>
      <c r="B7962" s="160" t="s">
        <v>15</v>
      </c>
      <c r="C7962" s="160">
        <f>_xlfn.XLOOKUP(B7962,'2.1.trackMPD'!$R$7:$R$29,'2.1.trackMPD'!$T$7:$T$29)</f>
        <v>6</v>
      </c>
      <c r="D7962" s="160">
        <v>10</v>
      </c>
      <c r="E7962" s="160" t="s">
        <v>6390</v>
      </c>
      <c r="F7962" s="160" t="s">
        <v>110</v>
      </c>
      <c r="G7962" s="160" t="s">
        <v>124</v>
      </c>
      <c r="H7962" s="160" t="s">
        <v>6392</v>
      </c>
      <c r="I7962" s="160" cm="1">
        <f t="array" ref="I7962">INDEX('2.1.trackMPD'!I:I/(24*60*60),
       MATCH(1,
             (A7962='2.1.trackMPD'!A:A)*
             (C7962='2.1.trackMPD'!D:D)*
             (D7962/10^6='2.1.trackMPD'!H:H)*
             (E7962='2.1.trackMPD'!F:F),
0))</f>
        <v>7.2266564630701385E-6</v>
      </c>
    </row>
    <row r="7963" spans="1:9" x14ac:dyDescent="0.2">
      <c r="A7963" s="160" t="s">
        <v>31</v>
      </c>
      <c r="B7963" s="160" t="s">
        <v>15</v>
      </c>
      <c r="C7963" s="160">
        <f>_xlfn.XLOOKUP(B7963,'2.1.trackMPD'!$R$7:$R$29,'2.1.trackMPD'!$T$7:$T$29)</f>
        <v>6</v>
      </c>
      <c r="D7963" s="160">
        <v>10</v>
      </c>
      <c r="E7963" s="160" t="s">
        <v>6390</v>
      </c>
      <c r="F7963" s="160" t="s">
        <v>110</v>
      </c>
      <c r="G7963" s="160" t="s">
        <v>140</v>
      </c>
      <c r="H7963" s="160" t="s">
        <v>6392</v>
      </c>
      <c r="I7963" s="160" cm="1">
        <f t="array" ref="I7963">INDEX('2.1.trackMPD'!J:J/(24*60*60),
       MATCH(1,
             (A7963='2.1.trackMPD'!A:A)*
             (C7963='2.1.trackMPD'!D:D)*
             (D7963/10^6='2.1.trackMPD'!H:H)*
             (E7963='2.1.trackMPD'!F:F),
0))</f>
        <v>1.7965662506634837E-5</v>
      </c>
    </row>
    <row r="7964" spans="1:9" x14ac:dyDescent="0.2">
      <c r="A7964" s="160" t="s">
        <v>31</v>
      </c>
      <c r="B7964" s="160" t="s">
        <v>15</v>
      </c>
      <c r="C7964" s="160">
        <f>_xlfn.XLOOKUP(B7964,'2.1.trackMPD'!$R$7:$R$29,'2.1.trackMPD'!$T$7:$T$29)</f>
        <v>6</v>
      </c>
      <c r="D7964" s="160">
        <v>10</v>
      </c>
      <c r="E7964" s="160" t="s">
        <v>6390</v>
      </c>
      <c r="F7964" s="160" t="s">
        <v>110</v>
      </c>
      <c r="G7964" s="160" t="s">
        <v>124</v>
      </c>
      <c r="H7964" s="160" t="s">
        <v>6393</v>
      </c>
      <c r="I7964" s="160" cm="1">
        <f t="array" ref="I7964">INDEX('2.1.trackMPD'!K:K/(24*60*60),
       MATCH(1,
             (A7964='2.1.trackMPD'!A:A)*
             (C7964='2.1.trackMPD'!D:D)*
             (D7964/10^6='2.1.trackMPD'!H:H)*
             (E7964='2.1.trackMPD'!F:F),
0))</f>
        <v>0</v>
      </c>
    </row>
    <row r="7965" spans="1:9" x14ac:dyDescent="0.2">
      <c r="A7965" s="160" t="s">
        <v>31</v>
      </c>
      <c r="B7965" s="160" t="s">
        <v>15</v>
      </c>
      <c r="C7965" s="160">
        <f>_xlfn.XLOOKUP(B7965,'2.1.trackMPD'!$R$7:$R$29,'2.1.trackMPD'!$T$7:$T$29)</f>
        <v>6</v>
      </c>
      <c r="D7965" s="160">
        <v>10</v>
      </c>
      <c r="E7965" s="160" t="s">
        <v>6390</v>
      </c>
      <c r="F7965" s="160" t="s">
        <v>110</v>
      </c>
      <c r="G7965" s="160" t="s">
        <v>140</v>
      </c>
      <c r="H7965" s="160" t="s">
        <v>6393</v>
      </c>
      <c r="I7965" s="160" cm="1">
        <f t="array" ref="I7965">INDEX('2.1.trackMPD'!L:L/(24*60*60),
       MATCH(1,
             (A7965='2.1.trackMPD'!A:A)*
             (C7965='2.1.trackMPD'!D:D)*
             (D7965/10^6='2.1.trackMPD'!H:H)*
             (E7965='2.1.trackMPD'!F:F),
0))</f>
        <v>0</v>
      </c>
    </row>
    <row r="7966" spans="1:9" x14ac:dyDescent="0.2">
      <c r="A7966" s="160" t="s">
        <v>31</v>
      </c>
      <c r="B7966" s="160" t="s">
        <v>15</v>
      </c>
      <c r="C7966" s="160">
        <f>_xlfn.XLOOKUP(B7966,'2.1.trackMPD'!$R$7:$R$29,'2.1.trackMPD'!$T$7:$T$29)</f>
        <v>6</v>
      </c>
      <c r="D7966" s="160">
        <v>100</v>
      </c>
      <c r="E7966" s="160" t="s">
        <v>6390</v>
      </c>
      <c r="F7966" s="160" t="s">
        <v>110</v>
      </c>
      <c r="G7966" s="160" t="s">
        <v>124</v>
      </c>
      <c r="H7966" s="160" t="s">
        <v>6392</v>
      </c>
      <c r="I7966" s="160" cm="1">
        <f t="array" ref="I7966">INDEX('2.1.trackMPD'!I:I/(24*60*60),
       MATCH(1,
             (A7966='2.1.trackMPD'!A:A)*
             (C7966='2.1.trackMPD'!D:D)*
             (D7966/10^6='2.1.trackMPD'!H:H)*
             (E7966='2.1.trackMPD'!F:F),
0))</f>
        <v>1.9312976733627315E-3</v>
      </c>
    </row>
    <row r="7967" spans="1:9" x14ac:dyDescent="0.2">
      <c r="A7967" s="160" t="s">
        <v>31</v>
      </c>
      <c r="B7967" s="160" t="s">
        <v>15</v>
      </c>
      <c r="C7967" s="160">
        <f>_xlfn.XLOOKUP(B7967,'2.1.trackMPD'!$R$7:$R$29,'2.1.trackMPD'!$T$7:$T$29)</f>
        <v>6</v>
      </c>
      <c r="D7967" s="160">
        <v>100</v>
      </c>
      <c r="E7967" s="160" t="s">
        <v>6390</v>
      </c>
      <c r="F7967" s="160" t="s">
        <v>110</v>
      </c>
      <c r="G7967" s="160" t="s">
        <v>140</v>
      </c>
      <c r="H7967" s="160" t="s">
        <v>6392</v>
      </c>
      <c r="I7967" s="160" cm="1">
        <f t="array" ref="I7967">INDEX('2.1.trackMPD'!J:J/(24*60*60),
       MATCH(1,
             (A7967='2.1.trackMPD'!A:A)*
             (C7967='2.1.trackMPD'!D:D)*
             (D7967/10^6='2.1.trackMPD'!H:H)*
             (E7967='2.1.trackMPD'!F:F),
0))</f>
        <v>1.6203523589320137E-3</v>
      </c>
    </row>
    <row r="7968" spans="1:9" x14ac:dyDescent="0.2">
      <c r="A7968" s="160" t="s">
        <v>31</v>
      </c>
      <c r="B7968" s="160" t="s">
        <v>15</v>
      </c>
      <c r="C7968" s="160">
        <f>_xlfn.XLOOKUP(B7968,'2.1.trackMPD'!$R$7:$R$29,'2.1.trackMPD'!$T$7:$T$29)</f>
        <v>6</v>
      </c>
      <c r="D7968" s="160">
        <v>100</v>
      </c>
      <c r="E7968" s="160" t="s">
        <v>6390</v>
      </c>
      <c r="F7968" s="160" t="s">
        <v>110</v>
      </c>
      <c r="G7968" s="160" t="s">
        <v>124</v>
      </c>
      <c r="H7968" s="160" t="s">
        <v>6393</v>
      </c>
      <c r="I7968" s="160" cm="1">
        <f t="array" ref="I7968">INDEX('2.1.trackMPD'!K:K/(24*60*60),
       MATCH(1,
             (A7968='2.1.trackMPD'!A:A)*
             (C7968='2.1.trackMPD'!D:D)*
             (D7968/10^6='2.1.trackMPD'!H:H)*
             (E7968='2.1.trackMPD'!F:F),
0))</f>
        <v>0</v>
      </c>
    </row>
    <row r="7969" spans="1:9" x14ac:dyDescent="0.2">
      <c r="A7969" s="160" t="s">
        <v>31</v>
      </c>
      <c r="B7969" s="160" t="s">
        <v>15</v>
      </c>
      <c r="C7969" s="160">
        <f>_xlfn.XLOOKUP(B7969,'2.1.trackMPD'!$R$7:$R$29,'2.1.trackMPD'!$T$7:$T$29)</f>
        <v>6</v>
      </c>
      <c r="D7969" s="160">
        <v>100</v>
      </c>
      <c r="E7969" s="160" t="s">
        <v>6390</v>
      </c>
      <c r="F7969" s="160" t="s">
        <v>110</v>
      </c>
      <c r="G7969" s="160" t="s">
        <v>140</v>
      </c>
      <c r="H7969" s="160" t="s">
        <v>6393</v>
      </c>
      <c r="I7969" s="160" cm="1">
        <f t="array" ref="I7969">INDEX('2.1.trackMPD'!L:L/(24*60*60),
       MATCH(1,
             (A7969='2.1.trackMPD'!A:A)*
             (C7969='2.1.trackMPD'!D:D)*
             (D7969/10^6='2.1.trackMPD'!H:H)*
             (E7969='2.1.trackMPD'!F:F),
0))</f>
        <v>0</v>
      </c>
    </row>
    <row r="7970" spans="1:9" x14ac:dyDescent="0.2">
      <c r="A7970" s="160" t="s">
        <v>31</v>
      </c>
      <c r="B7970" s="160" t="s">
        <v>15</v>
      </c>
      <c r="C7970" s="160">
        <f>_xlfn.XLOOKUP(B7970,'2.1.trackMPD'!$R$7:$R$29,'2.1.trackMPD'!$T$7:$T$29)</f>
        <v>6</v>
      </c>
      <c r="D7970" s="160">
        <v>1000</v>
      </c>
      <c r="E7970" s="160" t="s">
        <v>6390</v>
      </c>
      <c r="F7970" s="160" t="s">
        <v>110</v>
      </c>
      <c r="G7970" s="160" t="s">
        <v>124</v>
      </c>
      <c r="H7970" s="160" t="s">
        <v>6392</v>
      </c>
      <c r="I7970" s="160" cm="1">
        <f t="array" ref="I7970">INDEX('2.1.trackMPD'!I:I/(24*60*60),
       MATCH(1,
             (A7970='2.1.trackMPD'!A:A)*
             (C7970='2.1.trackMPD'!D:D)*
             (D7970/10^6='2.1.trackMPD'!H:H)*
             (E7970='2.1.trackMPD'!F:F),
0))</f>
        <v>6.9993894557237618E-2</v>
      </c>
    </row>
    <row r="7971" spans="1:9" x14ac:dyDescent="0.2">
      <c r="A7971" s="160" t="s">
        <v>31</v>
      </c>
      <c r="B7971" s="160" t="s">
        <v>15</v>
      </c>
      <c r="C7971" s="160">
        <f>_xlfn.XLOOKUP(B7971,'2.1.trackMPD'!$R$7:$R$29,'2.1.trackMPD'!$T$7:$T$29)</f>
        <v>6</v>
      </c>
      <c r="D7971" s="160">
        <v>1000</v>
      </c>
      <c r="E7971" s="160" t="s">
        <v>6390</v>
      </c>
      <c r="F7971" s="160" t="s">
        <v>110</v>
      </c>
      <c r="G7971" s="160" t="s">
        <v>140</v>
      </c>
      <c r="H7971" s="160" t="s">
        <v>6392</v>
      </c>
      <c r="I7971" s="160" cm="1">
        <f t="array" ref="I7971">INDEX('2.1.trackMPD'!J:J/(24*60*60),
       MATCH(1,
             (A7971='2.1.trackMPD'!A:A)*
             (C7971='2.1.trackMPD'!D:D)*
             (D7971/10^6='2.1.trackMPD'!H:H)*
             (E7971='2.1.trackMPD'!F:F),
0))</f>
        <v>5.9225591548120141E-2</v>
      </c>
    </row>
    <row r="7972" spans="1:9" x14ac:dyDescent="0.2">
      <c r="A7972" s="160" t="s">
        <v>31</v>
      </c>
      <c r="B7972" s="160" t="s">
        <v>15</v>
      </c>
      <c r="C7972" s="160">
        <f>_xlfn.XLOOKUP(B7972,'2.1.trackMPD'!$R$7:$R$29,'2.1.trackMPD'!$T$7:$T$29)</f>
        <v>6</v>
      </c>
      <c r="D7972" s="160">
        <v>1000</v>
      </c>
      <c r="E7972" s="160" t="s">
        <v>6390</v>
      </c>
      <c r="F7972" s="160" t="s">
        <v>110</v>
      </c>
      <c r="G7972" s="160" t="s">
        <v>124</v>
      </c>
      <c r="H7972" s="160" t="s">
        <v>6393</v>
      </c>
      <c r="I7972" s="160" cm="1">
        <f t="array" ref="I7972">INDEX('2.1.trackMPD'!K:K/(24*60*60),
       MATCH(1,
             (A7972='2.1.trackMPD'!A:A)*
             (C7972='2.1.trackMPD'!D:D)*
             (D7972/10^6='2.1.trackMPD'!H:H)*
             (E7972='2.1.trackMPD'!F:F),
0))</f>
        <v>0</v>
      </c>
    </row>
    <row r="7973" spans="1:9" x14ac:dyDescent="0.2">
      <c r="A7973" s="160" t="s">
        <v>31</v>
      </c>
      <c r="B7973" s="160" t="s">
        <v>15</v>
      </c>
      <c r="C7973" s="160">
        <f>_xlfn.XLOOKUP(B7973,'2.1.trackMPD'!$R$7:$R$29,'2.1.trackMPD'!$T$7:$T$29)</f>
        <v>6</v>
      </c>
      <c r="D7973" s="160">
        <v>1000</v>
      </c>
      <c r="E7973" s="160" t="s">
        <v>6390</v>
      </c>
      <c r="F7973" s="160" t="s">
        <v>110</v>
      </c>
      <c r="G7973" s="160" t="s">
        <v>140</v>
      </c>
      <c r="H7973" s="160" t="s">
        <v>6393</v>
      </c>
      <c r="I7973" s="160" cm="1">
        <f t="array" ref="I7973">INDEX('2.1.trackMPD'!L:L/(24*60*60),
       MATCH(1,
             (A7973='2.1.trackMPD'!A:A)*
             (C7973='2.1.trackMPD'!D:D)*
             (D7973/10^6='2.1.trackMPD'!H:H)*
             (E7973='2.1.trackMPD'!F:F),
0))</f>
        <v>0</v>
      </c>
    </row>
    <row r="7974" spans="1:9" x14ac:dyDescent="0.2">
      <c r="A7974" s="160" t="s">
        <v>31</v>
      </c>
      <c r="B7974" s="160" t="s">
        <v>15</v>
      </c>
      <c r="C7974" s="160">
        <f>_xlfn.XLOOKUP(B7974,'2.1.trackMPD'!$R$7:$R$29,'2.1.trackMPD'!$T$7:$T$29)</f>
        <v>6</v>
      </c>
      <c r="D7974" s="160">
        <v>5000</v>
      </c>
      <c r="E7974" s="160" t="s">
        <v>6390</v>
      </c>
      <c r="F7974" s="160" t="s">
        <v>110</v>
      </c>
      <c r="G7974" s="160" t="s">
        <v>124</v>
      </c>
      <c r="H7974" s="160" t="s">
        <v>6392</v>
      </c>
      <c r="I7974" s="160" cm="1">
        <f t="array" ref="I7974">INDEX('2.1.trackMPD'!I:I/(24*60*60),
       MATCH(1,
             (A7974='2.1.trackMPD'!A:A)*
             (C7974='2.1.trackMPD'!D:D)*
             (D7974/10^6='2.1.trackMPD'!H:H)*
             (E7974='2.1.trackMPD'!F:F),
0))</f>
        <v>0.27519557172367476</v>
      </c>
    </row>
    <row r="7975" spans="1:9" x14ac:dyDescent="0.2">
      <c r="A7975" s="160" t="s">
        <v>31</v>
      </c>
      <c r="B7975" s="160" t="s">
        <v>15</v>
      </c>
      <c r="C7975" s="160">
        <f>_xlfn.XLOOKUP(B7975,'2.1.trackMPD'!$R$7:$R$29,'2.1.trackMPD'!$T$7:$T$29)</f>
        <v>6</v>
      </c>
      <c r="D7975" s="160">
        <v>5000</v>
      </c>
      <c r="E7975" s="160" t="s">
        <v>6390</v>
      </c>
      <c r="F7975" s="160" t="s">
        <v>110</v>
      </c>
      <c r="G7975" s="160" t="s">
        <v>140</v>
      </c>
      <c r="H7975" s="160" t="s">
        <v>6392</v>
      </c>
      <c r="I7975" s="160" cm="1">
        <f t="array" ref="I7975">INDEX('2.1.trackMPD'!J:J/(24*60*60),
       MATCH(1,
             (A7975='2.1.trackMPD'!A:A)*
             (C7975='2.1.trackMPD'!D:D)*
             (D7975/10^6='2.1.trackMPD'!H:H)*
             (E7975='2.1.trackMPD'!F:F),
0))</f>
        <v>0.23285742882208679</v>
      </c>
    </row>
    <row r="7976" spans="1:9" x14ac:dyDescent="0.2">
      <c r="A7976" s="160" t="s">
        <v>31</v>
      </c>
      <c r="B7976" s="160" t="s">
        <v>15</v>
      </c>
      <c r="C7976" s="160">
        <f>_xlfn.XLOOKUP(B7976,'2.1.trackMPD'!$R$7:$R$29,'2.1.trackMPD'!$T$7:$T$29)</f>
        <v>6</v>
      </c>
      <c r="D7976" s="160">
        <v>5000</v>
      </c>
      <c r="E7976" s="160" t="s">
        <v>6390</v>
      </c>
      <c r="F7976" s="160" t="s">
        <v>110</v>
      </c>
      <c r="G7976" s="160" t="s">
        <v>124</v>
      </c>
      <c r="H7976" s="160" t="s">
        <v>6393</v>
      </c>
      <c r="I7976" s="160" cm="1">
        <f t="array" ref="I7976">INDEX('2.1.trackMPD'!K:K/(24*60*60),
       MATCH(1,
             (A7976='2.1.trackMPD'!A:A)*
             (C7976='2.1.trackMPD'!D:D)*
             (D7976/10^6='2.1.trackMPD'!H:H)*
             (E7976='2.1.trackMPD'!F:F),
0))</f>
        <v>0</v>
      </c>
    </row>
    <row r="7977" spans="1:9" x14ac:dyDescent="0.2">
      <c r="A7977" s="160" t="s">
        <v>31</v>
      </c>
      <c r="B7977" s="160" t="s">
        <v>15</v>
      </c>
      <c r="C7977" s="160">
        <f>_xlfn.XLOOKUP(B7977,'2.1.trackMPD'!$R$7:$R$29,'2.1.trackMPD'!$T$7:$T$29)</f>
        <v>6</v>
      </c>
      <c r="D7977" s="160">
        <v>5000</v>
      </c>
      <c r="E7977" s="160" t="s">
        <v>6390</v>
      </c>
      <c r="F7977" s="160" t="s">
        <v>110</v>
      </c>
      <c r="G7977" s="160" t="s">
        <v>140</v>
      </c>
      <c r="H7977" s="160" t="s">
        <v>6393</v>
      </c>
      <c r="I7977" s="160" cm="1">
        <f t="array" ref="I7977">INDEX('2.1.trackMPD'!L:L/(24*60*60),
       MATCH(1,
             (A7977='2.1.trackMPD'!A:A)*
             (C7977='2.1.trackMPD'!D:D)*
             (D7977/10^6='2.1.trackMPD'!H:H)*
             (E7977='2.1.trackMPD'!F:F),
0))</f>
        <v>0</v>
      </c>
    </row>
    <row r="7978" spans="1:9" x14ac:dyDescent="0.2">
      <c r="A7978" s="160" t="s">
        <v>31</v>
      </c>
      <c r="B7978" s="160" t="s">
        <v>15</v>
      </c>
      <c r="C7978" s="160">
        <f>_xlfn.XLOOKUP(B7978,'2.1.trackMPD'!$R$7:$R$29,'2.1.trackMPD'!$T$7:$T$29)</f>
        <v>6</v>
      </c>
      <c r="D7978" s="160">
        <v>1</v>
      </c>
      <c r="E7978" s="160" t="s">
        <v>6394</v>
      </c>
      <c r="F7978" s="160" t="s">
        <v>110</v>
      </c>
      <c r="G7978" s="160" t="s">
        <v>124</v>
      </c>
      <c r="H7978" s="160" t="s">
        <v>6392</v>
      </c>
      <c r="I7978" s="160" cm="1">
        <f t="array" ref="I7978">INDEX('2.1.trackMPD'!I:I/(24*60*60),
       MATCH(1,
             (A7978='2.1.trackMPD'!A:A)*
             (C7978='2.1.trackMPD'!D:D)*
             (D7978/10^6='2.1.trackMPD'!H:H)*
             (E7978='2.1.trackMPD'!F:F),
0))</f>
        <v>1.0085428039043611E-6</v>
      </c>
    </row>
    <row r="7979" spans="1:9" x14ac:dyDescent="0.2">
      <c r="A7979" s="160" t="s">
        <v>31</v>
      </c>
      <c r="B7979" s="160" t="s">
        <v>15</v>
      </c>
      <c r="C7979" s="160">
        <f>_xlfn.XLOOKUP(B7979,'2.1.trackMPD'!$R$7:$R$29,'2.1.trackMPD'!$T$7:$T$29)</f>
        <v>6</v>
      </c>
      <c r="D7979" s="160">
        <v>1</v>
      </c>
      <c r="E7979" s="160" t="s">
        <v>6394</v>
      </c>
      <c r="F7979" s="160" t="s">
        <v>110</v>
      </c>
      <c r="G7979" s="160" t="s">
        <v>140</v>
      </c>
      <c r="H7979" s="160" t="s">
        <v>6392</v>
      </c>
      <c r="I7979" s="160" cm="1">
        <f t="array" ref="I7979">INDEX('2.1.trackMPD'!J:J/(24*60*60),
       MATCH(1,
             (A7979='2.1.trackMPD'!A:A)*
             (C7979='2.1.trackMPD'!D:D)*
             (D7979/10^6='2.1.trackMPD'!H:H)*
             (E7979='2.1.trackMPD'!F:F),
0))</f>
        <v>1.1640735781882755E-5</v>
      </c>
    </row>
    <row r="7980" spans="1:9" x14ac:dyDescent="0.2">
      <c r="A7980" s="160" t="s">
        <v>31</v>
      </c>
      <c r="B7980" s="160" t="s">
        <v>15</v>
      </c>
      <c r="C7980" s="160">
        <f>_xlfn.XLOOKUP(B7980,'2.1.trackMPD'!$R$7:$R$29,'2.1.trackMPD'!$T$7:$T$29)</f>
        <v>6</v>
      </c>
      <c r="D7980" s="160">
        <v>1</v>
      </c>
      <c r="E7980" s="160" t="s">
        <v>6394</v>
      </c>
      <c r="F7980" s="160" t="s">
        <v>110</v>
      </c>
      <c r="G7980" s="160" t="s">
        <v>124</v>
      </c>
      <c r="H7980" s="160" t="s">
        <v>6393</v>
      </c>
      <c r="I7980" s="160" cm="1">
        <f t="array" ref="I7980">INDEX('2.1.trackMPD'!K:K/(24*60*60),
       MATCH(1,
             (A7980='2.1.trackMPD'!A:A)*
             (C7980='2.1.trackMPD'!D:D)*
             (D7980/10^6='2.1.trackMPD'!H:H)*
             (E7980='2.1.trackMPD'!F:F),
0))</f>
        <v>0</v>
      </c>
    </row>
    <row r="7981" spans="1:9" x14ac:dyDescent="0.2">
      <c r="A7981" s="160" t="s">
        <v>31</v>
      </c>
      <c r="B7981" s="160" t="s">
        <v>15</v>
      </c>
      <c r="C7981" s="160">
        <f>_xlfn.XLOOKUP(B7981,'2.1.trackMPD'!$R$7:$R$29,'2.1.trackMPD'!$T$7:$T$29)</f>
        <v>6</v>
      </c>
      <c r="D7981" s="160">
        <v>1</v>
      </c>
      <c r="E7981" s="160" t="s">
        <v>6394</v>
      </c>
      <c r="F7981" s="160" t="s">
        <v>110</v>
      </c>
      <c r="G7981" s="160" t="s">
        <v>140</v>
      </c>
      <c r="H7981" s="160" t="s">
        <v>6393</v>
      </c>
      <c r="I7981" s="160" cm="1">
        <f t="array" ref="I7981">INDEX('2.1.trackMPD'!L:L/(24*60*60),
       MATCH(1,
             (A7981='2.1.trackMPD'!A:A)*
             (C7981='2.1.trackMPD'!D:D)*
             (D7981/10^6='2.1.trackMPD'!H:H)*
             (E7981='2.1.trackMPD'!F:F),
0))</f>
        <v>0</v>
      </c>
    </row>
    <row r="7982" spans="1:9" x14ac:dyDescent="0.2">
      <c r="A7982" s="160" t="s">
        <v>31</v>
      </c>
      <c r="B7982" s="160" t="s">
        <v>15</v>
      </c>
      <c r="C7982" s="160">
        <f>_xlfn.XLOOKUP(B7982,'2.1.trackMPD'!$R$7:$R$29,'2.1.trackMPD'!$T$7:$T$29)</f>
        <v>6</v>
      </c>
      <c r="D7982" s="160">
        <v>10</v>
      </c>
      <c r="E7982" s="160" t="s">
        <v>6394</v>
      </c>
      <c r="F7982" s="160" t="s">
        <v>110</v>
      </c>
      <c r="G7982" s="160" t="s">
        <v>124</v>
      </c>
      <c r="H7982" s="160" t="s">
        <v>6392</v>
      </c>
      <c r="I7982" s="160" cm="1">
        <f t="array" ref="I7982">INDEX('2.1.trackMPD'!I:I/(24*60*60),
       MATCH(1,
             (A7982='2.1.trackMPD'!A:A)*
             (C7982='2.1.trackMPD'!D:D)*
             (D7982/10^6='2.1.trackMPD'!H:H)*
             (E7982='2.1.trackMPD'!F:F),
0))</f>
        <v>7.1702036066546287E-5</v>
      </c>
    </row>
    <row r="7983" spans="1:9" x14ac:dyDescent="0.2">
      <c r="A7983" s="160" t="s">
        <v>31</v>
      </c>
      <c r="B7983" s="160" t="s">
        <v>15</v>
      </c>
      <c r="C7983" s="160">
        <f>_xlfn.XLOOKUP(B7983,'2.1.trackMPD'!$R$7:$R$29,'2.1.trackMPD'!$T$7:$T$29)</f>
        <v>6</v>
      </c>
      <c r="D7983" s="160">
        <v>10</v>
      </c>
      <c r="E7983" s="160" t="s">
        <v>6394</v>
      </c>
      <c r="F7983" s="160" t="s">
        <v>110</v>
      </c>
      <c r="G7983" s="160" t="s">
        <v>140</v>
      </c>
      <c r="H7983" s="160" t="s">
        <v>6392</v>
      </c>
      <c r="I7983" s="160" cm="1">
        <f t="array" ref="I7983">INDEX('2.1.trackMPD'!J:J/(24*60*60),
       MATCH(1,
             (A7983='2.1.trackMPD'!A:A)*
             (C7983='2.1.trackMPD'!D:D)*
             (D7983/10^6='2.1.trackMPD'!H:H)*
             (E7983='2.1.trackMPD'!F:F),
0))</f>
        <v>6.3489724292082055E-5</v>
      </c>
    </row>
    <row r="7984" spans="1:9" x14ac:dyDescent="0.2">
      <c r="A7984" s="160" t="s">
        <v>31</v>
      </c>
      <c r="B7984" s="160" t="s">
        <v>15</v>
      </c>
      <c r="C7984" s="160">
        <f>_xlfn.XLOOKUP(B7984,'2.1.trackMPD'!$R$7:$R$29,'2.1.trackMPD'!$T$7:$T$29)</f>
        <v>6</v>
      </c>
      <c r="D7984" s="160">
        <v>10</v>
      </c>
      <c r="E7984" s="160" t="s">
        <v>6394</v>
      </c>
      <c r="F7984" s="160" t="s">
        <v>110</v>
      </c>
      <c r="G7984" s="160" t="s">
        <v>124</v>
      </c>
      <c r="H7984" s="160" t="s">
        <v>6393</v>
      </c>
      <c r="I7984" s="160" cm="1">
        <f t="array" ref="I7984">INDEX('2.1.trackMPD'!K:K/(24*60*60),
       MATCH(1,
             (A7984='2.1.trackMPD'!A:A)*
             (C7984='2.1.trackMPD'!D:D)*
             (D7984/10^6='2.1.trackMPD'!H:H)*
             (E7984='2.1.trackMPD'!F:F),
0))</f>
        <v>0</v>
      </c>
    </row>
    <row r="7985" spans="1:9" x14ac:dyDescent="0.2">
      <c r="A7985" s="160" t="s">
        <v>31</v>
      </c>
      <c r="B7985" s="160" t="s">
        <v>15</v>
      </c>
      <c r="C7985" s="160">
        <f>_xlfn.XLOOKUP(B7985,'2.1.trackMPD'!$R$7:$R$29,'2.1.trackMPD'!$T$7:$T$29)</f>
        <v>6</v>
      </c>
      <c r="D7985" s="160">
        <v>10</v>
      </c>
      <c r="E7985" s="160" t="s">
        <v>6394</v>
      </c>
      <c r="F7985" s="160" t="s">
        <v>110</v>
      </c>
      <c r="G7985" s="160" t="s">
        <v>140</v>
      </c>
      <c r="H7985" s="160" t="s">
        <v>6393</v>
      </c>
      <c r="I7985" s="160" cm="1">
        <f t="array" ref="I7985">INDEX('2.1.trackMPD'!L:L/(24*60*60),
       MATCH(1,
             (A7985='2.1.trackMPD'!A:A)*
             (C7985='2.1.trackMPD'!D:D)*
             (D7985/10^6='2.1.trackMPD'!H:H)*
             (E7985='2.1.trackMPD'!F:F),
0))</f>
        <v>0</v>
      </c>
    </row>
    <row r="7986" spans="1:9" x14ac:dyDescent="0.2">
      <c r="A7986" s="160" t="s">
        <v>31</v>
      </c>
      <c r="B7986" s="160" t="s">
        <v>15</v>
      </c>
      <c r="C7986" s="160">
        <f>_xlfn.XLOOKUP(B7986,'2.1.trackMPD'!$R$7:$R$29,'2.1.trackMPD'!$T$7:$T$29)</f>
        <v>6</v>
      </c>
      <c r="D7986" s="160">
        <v>100</v>
      </c>
      <c r="E7986" s="160" t="s">
        <v>6394</v>
      </c>
      <c r="F7986" s="160" t="s">
        <v>110</v>
      </c>
      <c r="G7986" s="160" t="s">
        <v>124</v>
      </c>
      <c r="H7986" s="160" t="s">
        <v>6392</v>
      </c>
      <c r="I7986" s="160" cm="1">
        <f t="array" ref="I7986">INDEX('2.1.trackMPD'!I:I/(24*60*60),
       MATCH(1,
             (A7986='2.1.trackMPD'!A:A)*
             (C7986='2.1.trackMPD'!D:D)*
             (D7986/10^6='2.1.trackMPD'!H:H)*
             (E7986='2.1.trackMPD'!F:F),
0))</f>
        <v>5.6282487922013191E-3</v>
      </c>
    </row>
    <row r="7987" spans="1:9" x14ac:dyDescent="0.2">
      <c r="A7987" s="160" t="s">
        <v>31</v>
      </c>
      <c r="B7987" s="160" t="s">
        <v>15</v>
      </c>
      <c r="C7987" s="160">
        <f>_xlfn.XLOOKUP(B7987,'2.1.trackMPD'!$R$7:$R$29,'2.1.trackMPD'!$T$7:$T$29)</f>
        <v>6</v>
      </c>
      <c r="D7987" s="160">
        <v>100</v>
      </c>
      <c r="E7987" s="160" t="s">
        <v>6394</v>
      </c>
      <c r="F7987" s="160" t="s">
        <v>110</v>
      </c>
      <c r="G7987" s="160" t="s">
        <v>140</v>
      </c>
      <c r="H7987" s="160" t="s">
        <v>6392</v>
      </c>
      <c r="I7987" s="160" cm="1">
        <f t="array" ref="I7987">INDEX('2.1.trackMPD'!J:J/(24*60*60),
       MATCH(1,
             (A7987='2.1.trackMPD'!A:A)*
             (C7987='2.1.trackMPD'!D:D)*
             (D7987/10^6='2.1.trackMPD'!H:H)*
             (E7987='2.1.trackMPD'!F:F),
0))</f>
        <v>4.7630460889333797E-3</v>
      </c>
    </row>
    <row r="7988" spans="1:9" x14ac:dyDescent="0.2">
      <c r="A7988" s="160" t="s">
        <v>31</v>
      </c>
      <c r="B7988" s="160" t="s">
        <v>15</v>
      </c>
      <c r="C7988" s="160">
        <f>_xlfn.XLOOKUP(B7988,'2.1.trackMPD'!$R$7:$R$29,'2.1.trackMPD'!$T$7:$T$29)</f>
        <v>6</v>
      </c>
      <c r="D7988" s="160">
        <v>100</v>
      </c>
      <c r="E7988" s="160" t="s">
        <v>6394</v>
      </c>
      <c r="F7988" s="160" t="s">
        <v>110</v>
      </c>
      <c r="G7988" s="160" t="s">
        <v>124</v>
      </c>
      <c r="H7988" s="160" t="s">
        <v>6393</v>
      </c>
      <c r="I7988" s="160" cm="1">
        <f t="array" ref="I7988">INDEX('2.1.trackMPD'!K:K/(24*60*60),
       MATCH(1,
             (A7988='2.1.trackMPD'!A:A)*
             (C7988='2.1.trackMPD'!D:D)*
             (D7988/10^6='2.1.trackMPD'!H:H)*
             (E7988='2.1.trackMPD'!F:F),
0))</f>
        <v>0</v>
      </c>
    </row>
    <row r="7989" spans="1:9" x14ac:dyDescent="0.2">
      <c r="A7989" s="160" t="s">
        <v>31</v>
      </c>
      <c r="B7989" s="160" t="s">
        <v>15</v>
      </c>
      <c r="C7989" s="160">
        <f>_xlfn.XLOOKUP(B7989,'2.1.trackMPD'!$R$7:$R$29,'2.1.trackMPD'!$T$7:$T$29)</f>
        <v>6</v>
      </c>
      <c r="D7989" s="160">
        <v>100</v>
      </c>
      <c r="E7989" s="160" t="s">
        <v>6394</v>
      </c>
      <c r="F7989" s="160" t="s">
        <v>110</v>
      </c>
      <c r="G7989" s="160" t="s">
        <v>140</v>
      </c>
      <c r="H7989" s="160" t="s">
        <v>6393</v>
      </c>
      <c r="I7989" s="160" cm="1">
        <f t="array" ref="I7989">INDEX('2.1.trackMPD'!L:L/(24*60*60),
       MATCH(1,
             (A7989='2.1.trackMPD'!A:A)*
             (C7989='2.1.trackMPD'!D:D)*
             (D7989/10^6='2.1.trackMPD'!H:H)*
             (E7989='2.1.trackMPD'!F:F),
0))</f>
        <v>0</v>
      </c>
    </row>
    <row r="7990" spans="1:9" x14ac:dyDescent="0.2">
      <c r="A7990" s="160" t="s">
        <v>31</v>
      </c>
      <c r="B7990" s="160" t="s">
        <v>15</v>
      </c>
      <c r="C7990" s="160">
        <f>_xlfn.XLOOKUP(B7990,'2.1.trackMPD'!$R$7:$R$29,'2.1.trackMPD'!$T$7:$T$29)</f>
        <v>6</v>
      </c>
      <c r="D7990" s="160">
        <v>1000</v>
      </c>
      <c r="E7990" s="160" t="s">
        <v>6394</v>
      </c>
      <c r="F7990" s="160" t="s">
        <v>110</v>
      </c>
      <c r="G7990" s="160" t="s">
        <v>124</v>
      </c>
      <c r="H7990" s="160" t="s">
        <v>6392</v>
      </c>
      <c r="I7990" s="160" cm="1">
        <f t="array" ref="I7990">INDEX('2.1.trackMPD'!I:I/(24*60*60),
       MATCH(1,
             (A7990='2.1.trackMPD'!A:A)*
             (C7990='2.1.trackMPD'!D:D)*
             (D7990/10^6='2.1.trackMPD'!H:H)*
             (E7990='2.1.trackMPD'!F:F),
0))</f>
        <v>6.3166262761166214E-2</v>
      </c>
    </row>
    <row r="7991" spans="1:9" x14ac:dyDescent="0.2">
      <c r="A7991" s="160" t="s">
        <v>31</v>
      </c>
      <c r="B7991" s="160" t="s">
        <v>15</v>
      </c>
      <c r="C7991" s="160">
        <f>_xlfn.XLOOKUP(B7991,'2.1.trackMPD'!$R$7:$R$29,'2.1.trackMPD'!$T$7:$T$29)</f>
        <v>6</v>
      </c>
      <c r="D7991" s="160">
        <v>1000</v>
      </c>
      <c r="E7991" s="160" t="s">
        <v>6394</v>
      </c>
      <c r="F7991" s="160" t="s">
        <v>110</v>
      </c>
      <c r="G7991" s="160" t="s">
        <v>140</v>
      </c>
      <c r="H7991" s="160" t="s">
        <v>6392</v>
      </c>
      <c r="I7991" s="160" cm="1">
        <f t="array" ref="I7991">INDEX('2.1.trackMPD'!J:J/(24*60*60),
       MATCH(1,
             (A7991='2.1.trackMPD'!A:A)*
             (C7991='2.1.trackMPD'!D:D)*
             (D7991/10^6='2.1.trackMPD'!H:H)*
             (E7991='2.1.trackMPD'!F:F),
0))</f>
        <v>5.3448358383294439E-2</v>
      </c>
    </row>
    <row r="7992" spans="1:9" x14ac:dyDescent="0.2">
      <c r="A7992" s="160" t="s">
        <v>31</v>
      </c>
      <c r="B7992" s="160" t="s">
        <v>15</v>
      </c>
      <c r="C7992" s="160">
        <f>_xlfn.XLOOKUP(B7992,'2.1.trackMPD'!$R$7:$R$29,'2.1.trackMPD'!$T$7:$T$29)</f>
        <v>6</v>
      </c>
      <c r="D7992" s="160">
        <v>1000</v>
      </c>
      <c r="E7992" s="160" t="s">
        <v>6394</v>
      </c>
      <c r="F7992" s="160" t="s">
        <v>110</v>
      </c>
      <c r="G7992" s="160" t="s">
        <v>124</v>
      </c>
      <c r="H7992" s="160" t="s">
        <v>6393</v>
      </c>
      <c r="I7992" s="160" cm="1">
        <f t="array" ref="I7992">INDEX('2.1.trackMPD'!K:K/(24*60*60),
       MATCH(1,
             (A7992='2.1.trackMPD'!A:A)*
             (C7992='2.1.trackMPD'!D:D)*
             (D7992/10^6='2.1.trackMPD'!H:H)*
             (E7992='2.1.trackMPD'!F:F),
0))</f>
        <v>0</v>
      </c>
    </row>
    <row r="7993" spans="1:9" x14ac:dyDescent="0.2">
      <c r="A7993" s="160" t="s">
        <v>31</v>
      </c>
      <c r="B7993" s="160" t="s">
        <v>15</v>
      </c>
      <c r="C7993" s="160">
        <f>_xlfn.XLOOKUP(B7993,'2.1.trackMPD'!$R$7:$R$29,'2.1.trackMPD'!$T$7:$T$29)</f>
        <v>6</v>
      </c>
      <c r="D7993" s="160">
        <v>1000</v>
      </c>
      <c r="E7993" s="160" t="s">
        <v>6394</v>
      </c>
      <c r="F7993" s="160" t="s">
        <v>110</v>
      </c>
      <c r="G7993" s="160" t="s">
        <v>140</v>
      </c>
      <c r="H7993" s="160" t="s">
        <v>6393</v>
      </c>
      <c r="I7993" s="160" cm="1">
        <f t="array" ref="I7993">INDEX('2.1.trackMPD'!L:L/(24*60*60),
       MATCH(1,
             (A7993='2.1.trackMPD'!A:A)*
             (C7993='2.1.trackMPD'!D:D)*
             (D7993/10^6='2.1.trackMPD'!H:H)*
             (E7993='2.1.trackMPD'!F:F),
0))</f>
        <v>0</v>
      </c>
    </row>
    <row r="7994" spans="1:9" x14ac:dyDescent="0.2">
      <c r="A7994" s="160" t="s">
        <v>31</v>
      </c>
      <c r="B7994" s="160" t="s">
        <v>15</v>
      </c>
      <c r="C7994" s="160">
        <f>_xlfn.XLOOKUP(B7994,'2.1.trackMPD'!$R$7:$R$29,'2.1.trackMPD'!$T$7:$T$29)</f>
        <v>6</v>
      </c>
      <c r="D7994" s="160">
        <v>5000</v>
      </c>
      <c r="E7994" s="160" t="s">
        <v>6394</v>
      </c>
      <c r="F7994" s="160" t="s">
        <v>110</v>
      </c>
      <c r="G7994" s="160" t="s">
        <v>124</v>
      </c>
      <c r="H7994" s="160" t="s">
        <v>6392</v>
      </c>
      <c r="I7994" s="160" cm="1">
        <f t="array" ref="I7994">INDEX('2.1.trackMPD'!I:I/(24*60*60),
       MATCH(1,
             (A7994='2.1.trackMPD'!A:A)*
             (C7994='2.1.trackMPD'!D:D)*
             (D7994/10^6='2.1.trackMPD'!H:H)*
             (E7994='2.1.trackMPD'!F:F),
0))</f>
        <v>0.15280657097452663</v>
      </c>
    </row>
    <row r="7995" spans="1:9" x14ac:dyDescent="0.2">
      <c r="A7995" s="160" t="s">
        <v>31</v>
      </c>
      <c r="B7995" s="160" t="s">
        <v>15</v>
      </c>
      <c r="C7995" s="160">
        <f>_xlfn.XLOOKUP(B7995,'2.1.trackMPD'!$R$7:$R$29,'2.1.trackMPD'!$T$7:$T$29)</f>
        <v>6</v>
      </c>
      <c r="D7995" s="160">
        <v>5000</v>
      </c>
      <c r="E7995" s="160" t="s">
        <v>6394</v>
      </c>
      <c r="F7995" s="160" t="s">
        <v>110</v>
      </c>
      <c r="G7995" s="160" t="s">
        <v>140</v>
      </c>
      <c r="H7995" s="160" t="s">
        <v>6392</v>
      </c>
      <c r="I7995" s="160" cm="1">
        <f t="array" ref="I7995">INDEX('2.1.trackMPD'!J:J/(24*60*60),
       MATCH(1,
             (A7995='2.1.trackMPD'!A:A)*
             (C7995='2.1.trackMPD'!D:D)*
             (D7995/10^6='2.1.trackMPD'!H:H)*
             (E7995='2.1.trackMPD'!F:F),
0))</f>
        <v>0.1292978087854271</v>
      </c>
    </row>
    <row r="7996" spans="1:9" x14ac:dyDescent="0.2">
      <c r="A7996" s="160" t="s">
        <v>31</v>
      </c>
      <c r="B7996" s="160" t="s">
        <v>15</v>
      </c>
      <c r="C7996" s="160">
        <f>_xlfn.XLOOKUP(B7996,'2.1.trackMPD'!$R$7:$R$29,'2.1.trackMPD'!$T$7:$T$29)</f>
        <v>6</v>
      </c>
      <c r="D7996" s="160">
        <v>5000</v>
      </c>
      <c r="E7996" s="160" t="s">
        <v>6394</v>
      </c>
      <c r="F7996" s="160" t="s">
        <v>110</v>
      </c>
      <c r="G7996" s="160" t="s">
        <v>124</v>
      </c>
      <c r="H7996" s="160" t="s">
        <v>6393</v>
      </c>
      <c r="I7996" s="160" cm="1">
        <f t="array" ref="I7996">INDEX('2.1.trackMPD'!K:K/(24*60*60),
       MATCH(1,
             (A7996='2.1.trackMPD'!A:A)*
             (C7996='2.1.trackMPD'!D:D)*
             (D7996/10^6='2.1.trackMPD'!H:H)*
             (E7996='2.1.trackMPD'!F:F),
0))</f>
        <v>0</v>
      </c>
    </row>
    <row r="7997" spans="1:9" x14ac:dyDescent="0.2">
      <c r="A7997" s="160" t="s">
        <v>31</v>
      </c>
      <c r="B7997" s="160" t="s">
        <v>15</v>
      </c>
      <c r="C7997" s="160">
        <f>_xlfn.XLOOKUP(B7997,'2.1.trackMPD'!$R$7:$R$29,'2.1.trackMPD'!$T$7:$T$29)</f>
        <v>6</v>
      </c>
      <c r="D7997" s="160">
        <v>5000</v>
      </c>
      <c r="E7997" s="160" t="s">
        <v>6394</v>
      </c>
      <c r="F7997" s="160" t="s">
        <v>110</v>
      </c>
      <c r="G7997" s="160" t="s">
        <v>140</v>
      </c>
      <c r="H7997" s="160" t="s">
        <v>6393</v>
      </c>
      <c r="I7997" s="160" cm="1">
        <f t="array" ref="I7997">INDEX('2.1.trackMPD'!L:L/(24*60*60),
       MATCH(1,
             (A7997='2.1.trackMPD'!A:A)*
             (C7997='2.1.trackMPD'!D:D)*
             (D7997/10^6='2.1.trackMPD'!H:H)*
             (E7997='2.1.trackMPD'!F:F),
0))</f>
        <v>0</v>
      </c>
    </row>
    <row r="7998" spans="1:9" x14ac:dyDescent="0.2">
      <c r="A7998" s="160" t="s">
        <v>31</v>
      </c>
      <c r="B7998" s="160" t="s">
        <v>15</v>
      </c>
      <c r="C7998" s="160">
        <f>_xlfn.XLOOKUP(B7998,'2.1.trackMPD'!$R$7:$R$29,'2.1.trackMPD'!$T$7:$T$29)</f>
        <v>6</v>
      </c>
      <c r="D7998" s="160">
        <v>1</v>
      </c>
      <c r="E7998" s="160" t="s">
        <v>6395</v>
      </c>
      <c r="F7998" s="160" t="s">
        <v>110</v>
      </c>
      <c r="G7998" s="160" t="s">
        <v>124</v>
      </c>
      <c r="H7998" s="160" t="s">
        <v>6392</v>
      </c>
      <c r="I7998" s="160" t="e" cm="1">
        <f t="array" ref="I7998">INDEX('2.1.trackMPD'!I:I/(24*60*60),
       MATCH(1,
             (A7998='2.1.trackMPD'!A:A)*
             (C7998='2.1.trackMPD'!D:D)*
             (D7998/10^6='2.1.trackMPD'!H:H)*
             (E7998='2.1.trackMPD'!F:F),
0))</f>
        <v>#N/A</v>
      </c>
    </row>
    <row r="7999" spans="1:9" x14ac:dyDescent="0.2">
      <c r="A7999" s="160" t="s">
        <v>31</v>
      </c>
      <c r="B7999" s="160" t="s">
        <v>15</v>
      </c>
      <c r="C7999" s="160">
        <f>_xlfn.XLOOKUP(B7999,'2.1.trackMPD'!$R$7:$R$29,'2.1.trackMPD'!$T$7:$T$29)</f>
        <v>6</v>
      </c>
      <c r="D7999" s="160">
        <v>1</v>
      </c>
      <c r="E7999" s="160" t="s">
        <v>6395</v>
      </c>
      <c r="F7999" s="160" t="s">
        <v>110</v>
      </c>
      <c r="G7999" s="160" t="s">
        <v>140</v>
      </c>
      <c r="H7999" s="160" t="s">
        <v>6392</v>
      </c>
      <c r="I7999" s="160" t="e" cm="1">
        <f t="array" ref="I7999">INDEX('2.1.trackMPD'!J:J/(24*60*60),
       MATCH(1,
             (A7999='2.1.trackMPD'!A:A)*
             (C7999='2.1.trackMPD'!D:D)*
             (D7999/10^6='2.1.trackMPD'!H:H)*
             (E7999='2.1.trackMPD'!F:F),
0))</f>
        <v>#N/A</v>
      </c>
    </row>
    <row r="8000" spans="1:9" x14ac:dyDescent="0.2">
      <c r="A8000" s="160" t="s">
        <v>31</v>
      </c>
      <c r="B8000" s="160" t="s">
        <v>15</v>
      </c>
      <c r="C8000" s="160">
        <f>_xlfn.XLOOKUP(B8000,'2.1.trackMPD'!$R$7:$R$29,'2.1.trackMPD'!$T$7:$T$29)</f>
        <v>6</v>
      </c>
      <c r="D8000" s="160">
        <v>1</v>
      </c>
      <c r="E8000" s="160" t="s">
        <v>6395</v>
      </c>
      <c r="F8000" s="160" t="s">
        <v>110</v>
      </c>
      <c r="G8000" s="160" t="s">
        <v>124</v>
      </c>
      <c r="H8000" s="160" t="s">
        <v>6393</v>
      </c>
      <c r="I8000" s="160" t="e" cm="1">
        <f t="array" ref="I8000">INDEX('2.1.trackMPD'!K:K/(24*60*60),
       MATCH(1,
             (A8000='2.1.trackMPD'!A:A)*
             (C8000='2.1.trackMPD'!D:D)*
             (D8000/10^6='2.1.trackMPD'!H:H)*
             (E8000='2.1.trackMPD'!F:F),
0))</f>
        <v>#N/A</v>
      </c>
    </row>
    <row r="8001" spans="1:9" x14ac:dyDescent="0.2">
      <c r="A8001" s="160" t="s">
        <v>31</v>
      </c>
      <c r="B8001" s="160" t="s">
        <v>15</v>
      </c>
      <c r="C8001" s="160">
        <f>_xlfn.XLOOKUP(B8001,'2.1.trackMPD'!$R$7:$R$29,'2.1.trackMPD'!$T$7:$T$29)</f>
        <v>6</v>
      </c>
      <c r="D8001" s="160">
        <v>1</v>
      </c>
      <c r="E8001" s="160" t="s">
        <v>6395</v>
      </c>
      <c r="F8001" s="160" t="s">
        <v>110</v>
      </c>
      <c r="G8001" s="160" t="s">
        <v>140</v>
      </c>
      <c r="H8001" s="160" t="s">
        <v>6393</v>
      </c>
      <c r="I8001" s="160" t="e" cm="1">
        <f t="array" ref="I8001">INDEX('2.1.trackMPD'!L:L/(24*60*60),
       MATCH(1,
             (A8001='2.1.trackMPD'!A:A)*
             (C8001='2.1.trackMPD'!D:D)*
             (D8001/10^6='2.1.trackMPD'!H:H)*
             (E8001='2.1.trackMPD'!F:F),
0))</f>
        <v>#N/A</v>
      </c>
    </row>
    <row r="8002" spans="1:9" x14ac:dyDescent="0.2">
      <c r="A8002" s="160" t="s">
        <v>31</v>
      </c>
      <c r="B8002" s="160" t="s">
        <v>15</v>
      </c>
      <c r="C8002" s="160">
        <f>_xlfn.XLOOKUP(B8002,'2.1.trackMPD'!$R$7:$R$29,'2.1.trackMPD'!$T$7:$T$29)</f>
        <v>6</v>
      </c>
      <c r="D8002" s="160">
        <v>10</v>
      </c>
      <c r="E8002" s="160" t="s">
        <v>6395</v>
      </c>
      <c r="F8002" s="160" t="s">
        <v>110</v>
      </c>
      <c r="G8002" s="160" t="s">
        <v>124</v>
      </c>
      <c r="H8002" s="160" t="s">
        <v>6392</v>
      </c>
      <c r="I8002" s="160" t="e" cm="1">
        <f t="array" ref="I8002">INDEX('2.1.trackMPD'!I:I/(24*60*60),
       MATCH(1,
             (A8002='2.1.trackMPD'!A:A)*
             (C8002='2.1.trackMPD'!D:D)*
             (D8002/10^6='2.1.trackMPD'!H:H)*
             (E8002='2.1.trackMPD'!F:F),
0))</f>
        <v>#N/A</v>
      </c>
    </row>
    <row r="8003" spans="1:9" x14ac:dyDescent="0.2">
      <c r="A8003" s="160" t="s">
        <v>31</v>
      </c>
      <c r="B8003" s="160" t="s">
        <v>15</v>
      </c>
      <c r="C8003" s="160">
        <f>_xlfn.XLOOKUP(B8003,'2.1.trackMPD'!$R$7:$R$29,'2.1.trackMPD'!$T$7:$T$29)</f>
        <v>6</v>
      </c>
      <c r="D8003" s="160">
        <v>10</v>
      </c>
      <c r="E8003" s="160" t="s">
        <v>6395</v>
      </c>
      <c r="F8003" s="160" t="s">
        <v>110</v>
      </c>
      <c r="G8003" s="160" t="s">
        <v>140</v>
      </c>
      <c r="H8003" s="160" t="s">
        <v>6392</v>
      </c>
      <c r="I8003" s="160" t="e" cm="1">
        <f t="array" ref="I8003">INDEX('2.1.trackMPD'!J:J/(24*60*60),
       MATCH(1,
             (A8003='2.1.trackMPD'!A:A)*
             (C8003='2.1.trackMPD'!D:D)*
             (D8003/10^6='2.1.trackMPD'!H:H)*
             (E8003='2.1.trackMPD'!F:F),
0))</f>
        <v>#N/A</v>
      </c>
    </row>
    <row r="8004" spans="1:9" x14ac:dyDescent="0.2">
      <c r="A8004" s="160" t="s">
        <v>31</v>
      </c>
      <c r="B8004" s="160" t="s">
        <v>15</v>
      </c>
      <c r="C8004" s="160">
        <f>_xlfn.XLOOKUP(B8004,'2.1.trackMPD'!$R$7:$R$29,'2.1.trackMPD'!$T$7:$T$29)</f>
        <v>6</v>
      </c>
      <c r="D8004" s="160">
        <v>10</v>
      </c>
      <c r="E8004" s="160" t="s">
        <v>6395</v>
      </c>
      <c r="F8004" s="160" t="s">
        <v>110</v>
      </c>
      <c r="G8004" s="160" t="s">
        <v>124</v>
      </c>
      <c r="H8004" s="160" t="s">
        <v>6393</v>
      </c>
      <c r="I8004" s="160" t="e" cm="1">
        <f t="array" ref="I8004">INDEX('2.1.trackMPD'!K:K/(24*60*60),
       MATCH(1,
             (A8004='2.1.trackMPD'!A:A)*
             (C8004='2.1.trackMPD'!D:D)*
             (D8004/10^6='2.1.trackMPD'!H:H)*
             (E8004='2.1.trackMPD'!F:F),
0))</f>
        <v>#N/A</v>
      </c>
    </row>
    <row r="8005" spans="1:9" x14ac:dyDescent="0.2">
      <c r="A8005" s="160" t="s">
        <v>31</v>
      </c>
      <c r="B8005" s="160" t="s">
        <v>15</v>
      </c>
      <c r="C8005" s="160">
        <f>_xlfn.XLOOKUP(B8005,'2.1.trackMPD'!$R$7:$R$29,'2.1.trackMPD'!$T$7:$T$29)</f>
        <v>6</v>
      </c>
      <c r="D8005" s="160">
        <v>10</v>
      </c>
      <c r="E8005" s="160" t="s">
        <v>6395</v>
      </c>
      <c r="F8005" s="160" t="s">
        <v>110</v>
      </c>
      <c r="G8005" s="160" t="s">
        <v>140</v>
      </c>
      <c r="H8005" s="160" t="s">
        <v>6393</v>
      </c>
      <c r="I8005" s="160" t="e" cm="1">
        <f t="array" ref="I8005">INDEX('2.1.trackMPD'!L:L/(24*60*60),
       MATCH(1,
             (A8005='2.1.trackMPD'!A:A)*
             (C8005='2.1.trackMPD'!D:D)*
             (D8005/10^6='2.1.trackMPD'!H:H)*
             (E8005='2.1.trackMPD'!F:F),
0))</f>
        <v>#N/A</v>
      </c>
    </row>
    <row r="8006" spans="1:9" x14ac:dyDescent="0.2">
      <c r="A8006" s="160" t="s">
        <v>31</v>
      </c>
      <c r="B8006" s="160" t="s">
        <v>15</v>
      </c>
      <c r="C8006" s="160">
        <f>_xlfn.XLOOKUP(B8006,'2.1.trackMPD'!$R$7:$R$29,'2.1.trackMPD'!$T$7:$T$29)</f>
        <v>6</v>
      </c>
      <c r="D8006" s="160">
        <v>100</v>
      </c>
      <c r="E8006" s="160" t="s">
        <v>6395</v>
      </c>
      <c r="F8006" s="160" t="s">
        <v>110</v>
      </c>
      <c r="G8006" s="160" t="s">
        <v>124</v>
      </c>
      <c r="H8006" s="160" t="s">
        <v>6392</v>
      </c>
      <c r="I8006" s="160" t="e" cm="1">
        <f t="array" ref="I8006">INDEX('2.1.trackMPD'!I:I/(24*60*60),
       MATCH(1,
             (A8006='2.1.trackMPD'!A:A)*
             (C8006='2.1.trackMPD'!D:D)*
             (D8006/10^6='2.1.trackMPD'!H:H)*
             (E8006='2.1.trackMPD'!F:F),
0))</f>
        <v>#N/A</v>
      </c>
    </row>
    <row r="8007" spans="1:9" x14ac:dyDescent="0.2">
      <c r="A8007" s="160" t="s">
        <v>31</v>
      </c>
      <c r="B8007" s="160" t="s">
        <v>15</v>
      </c>
      <c r="C8007" s="160">
        <f>_xlfn.XLOOKUP(B8007,'2.1.trackMPD'!$R$7:$R$29,'2.1.trackMPD'!$T$7:$T$29)</f>
        <v>6</v>
      </c>
      <c r="D8007" s="160">
        <v>100</v>
      </c>
      <c r="E8007" s="160" t="s">
        <v>6395</v>
      </c>
      <c r="F8007" s="160" t="s">
        <v>110</v>
      </c>
      <c r="G8007" s="160" t="s">
        <v>140</v>
      </c>
      <c r="H8007" s="160" t="s">
        <v>6392</v>
      </c>
      <c r="I8007" s="160" t="e" cm="1">
        <f t="array" ref="I8007">INDEX('2.1.trackMPD'!J:J/(24*60*60),
       MATCH(1,
             (A8007='2.1.trackMPD'!A:A)*
             (C8007='2.1.trackMPD'!D:D)*
             (D8007/10^6='2.1.trackMPD'!H:H)*
             (E8007='2.1.trackMPD'!F:F),
0))</f>
        <v>#N/A</v>
      </c>
    </row>
    <row r="8008" spans="1:9" x14ac:dyDescent="0.2">
      <c r="A8008" s="160" t="s">
        <v>31</v>
      </c>
      <c r="B8008" s="160" t="s">
        <v>15</v>
      </c>
      <c r="C8008" s="160">
        <f>_xlfn.XLOOKUP(B8008,'2.1.trackMPD'!$R$7:$R$29,'2.1.trackMPD'!$T$7:$T$29)</f>
        <v>6</v>
      </c>
      <c r="D8008" s="160">
        <v>100</v>
      </c>
      <c r="E8008" s="160" t="s">
        <v>6395</v>
      </c>
      <c r="F8008" s="160" t="s">
        <v>110</v>
      </c>
      <c r="G8008" s="160" t="s">
        <v>124</v>
      </c>
      <c r="H8008" s="160" t="s">
        <v>6393</v>
      </c>
      <c r="I8008" s="160" t="e" cm="1">
        <f t="array" ref="I8008">INDEX('2.1.trackMPD'!K:K/(24*60*60),
       MATCH(1,
             (A8008='2.1.trackMPD'!A:A)*
             (C8008='2.1.trackMPD'!D:D)*
             (D8008/10^6='2.1.trackMPD'!H:H)*
             (E8008='2.1.trackMPD'!F:F),
0))</f>
        <v>#N/A</v>
      </c>
    </row>
    <row r="8009" spans="1:9" x14ac:dyDescent="0.2">
      <c r="A8009" s="160" t="s">
        <v>31</v>
      </c>
      <c r="B8009" s="160" t="s">
        <v>15</v>
      </c>
      <c r="C8009" s="160">
        <f>_xlfn.XLOOKUP(B8009,'2.1.trackMPD'!$R$7:$R$29,'2.1.trackMPD'!$T$7:$T$29)</f>
        <v>6</v>
      </c>
      <c r="D8009" s="160">
        <v>100</v>
      </c>
      <c r="E8009" s="160" t="s">
        <v>6395</v>
      </c>
      <c r="F8009" s="160" t="s">
        <v>110</v>
      </c>
      <c r="G8009" s="160" t="s">
        <v>140</v>
      </c>
      <c r="H8009" s="160" t="s">
        <v>6393</v>
      </c>
      <c r="I8009" s="160" t="e" cm="1">
        <f t="array" ref="I8009">INDEX('2.1.trackMPD'!L:L/(24*60*60),
       MATCH(1,
             (A8009='2.1.trackMPD'!A:A)*
             (C8009='2.1.trackMPD'!D:D)*
             (D8009/10^6='2.1.trackMPD'!H:H)*
             (E8009='2.1.trackMPD'!F:F),
0))</f>
        <v>#N/A</v>
      </c>
    </row>
    <row r="8010" spans="1:9" x14ac:dyDescent="0.2">
      <c r="A8010" s="160" t="s">
        <v>31</v>
      </c>
      <c r="B8010" s="160" t="s">
        <v>9</v>
      </c>
      <c r="C8010" s="160">
        <f>_xlfn.XLOOKUP(B8010,'2.1.trackMPD'!$R$7:$R$29,'2.1.trackMPD'!$T$7:$T$29)</f>
        <v>6</v>
      </c>
      <c r="D8010" s="160">
        <v>1</v>
      </c>
      <c r="E8010" s="160" t="s">
        <v>6390</v>
      </c>
      <c r="F8010" s="160" t="s">
        <v>110</v>
      </c>
      <c r="G8010" s="160" t="s">
        <v>124</v>
      </c>
      <c r="H8010" s="160" t="s">
        <v>6392</v>
      </c>
      <c r="I8010" s="160" cm="1">
        <f t="array" ref="I8010">INDEX('2.1.trackMPD'!I:I/(24*60*60),
       MATCH(1,
             (A8010='2.1.trackMPD'!A:A)*
             (C8010='2.1.trackMPD'!D:D)*
             (D8010/10^6='2.1.trackMPD'!H:H)*
             (E8010='2.1.trackMPD'!F:F),
0))</f>
        <v>6.8072036756424536E-7</v>
      </c>
    </row>
    <row r="8011" spans="1:9" x14ac:dyDescent="0.2">
      <c r="A8011" s="160" t="s">
        <v>31</v>
      </c>
      <c r="B8011" s="160" t="s">
        <v>9</v>
      </c>
      <c r="C8011" s="160">
        <f>_xlfn.XLOOKUP(B8011,'2.1.trackMPD'!$R$7:$R$29,'2.1.trackMPD'!$T$7:$T$29)</f>
        <v>6</v>
      </c>
      <c r="D8011" s="160">
        <v>1</v>
      </c>
      <c r="E8011" s="160" t="s">
        <v>6390</v>
      </c>
      <c r="F8011" s="160" t="s">
        <v>110</v>
      </c>
      <c r="G8011" s="160" t="s">
        <v>140</v>
      </c>
      <c r="H8011" s="160" t="s">
        <v>6392</v>
      </c>
      <c r="I8011" s="160" cm="1">
        <f t="array" ref="I8011">INDEX('2.1.trackMPD'!J:J/(24*60*60),
       MATCH(1,
             (A8011='2.1.trackMPD'!A:A)*
             (C8011='2.1.trackMPD'!D:D)*
             (D8011/10^6='2.1.trackMPD'!H:H)*
             (E8011='2.1.trackMPD'!F:F),
0))</f>
        <v>1.1469140096070995E-5</v>
      </c>
    </row>
    <row r="8012" spans="1:9" x14ac:dyDescent="0.2">
      <c r="A8012" s="160" t="s">
        <v>31</v>
      </c>
      <c r="B8012" s="160" t="s">
        <v>9</v>
      </c>
      <c r="C8012" s="160">
        <f>_xlfn.XLOOKUP(B8012,'2.1.trackMPD'!$R$7:$R$29,'2.1.trackMPD'!$T$7:$T$29)</f>
        <v>6</v>
      </c>
      <c r="D8012" s="160">
        <v>1</v>
      </c>
      <c r="E8012" s="160" t="s">
        <v>6390</v>
      </c>
      <c r="F8012" s="160" t="s">
        <v>110</v>
      </c>
      <c r="G8012" s="160" t="s">
        <v>124</v>
      </c>
      <c r="H8012" s="160" t="s">
        <v>6393</v>
      </c>
      <c r="I8012" s="160" cm="1">
        <f t="array" ref="I8012">INDEX('2.1.trackMPD'!K:K/(24*60*60),
       MATCH(1,
             (A8012='2.1.trackMPD'!A:A)*
             (C8012='2.1.trackMPD'!D:D)*
             (D8012/10^6='2.1.trackMPD'!H:H)*
             (E8012='2.1.trackMPD'!F:F),
0))</f>
        <v>0</v>
      </c>
    </row>
    <row r="8013" spans="1:9" x14ac:dyDescent="0.2">
      <c r="A8013" s="160" t="s">
        <v>31</v>
      </c>
      <c r="B8013" s="160" t="s">
        <v>9</v>
      </c>
      <c r="C8013" s="160">
        <f>_xlfn.XLOOKUP(B8013,'2.1.trackMPD'!$R$7:$R$29,'2.1.trackMPD'!$T$7:$T$29)</f>
        <v>6</v>
      </c>
      <c r="D8013" s="160">
        <v>1</v>
      </c>
      <c r="E8013" s="160" t="s">
        <v>6390</v>
      </c>
      <c r="F8013" s="160" t="s">
        <v>110</v>
      </c>
      <c r="G8013" s="160" t="s">
        <v>140</v>
      </c>
      <c r="H8013" s="160" t="s">
        <v>6393</v>
      </c>
      <c r="I8013" s="160" cm="1">
        <f t="array" ref="I8013">INDEX('2.1.trackMPD'!L:L/(24*60*60),
       MATCH(1,
             (A8013='2.1.trackMPD'!A:A)*
             (C8013='2.1.trackMPD'!D:D)*
             (D8013/10^6='2.1.trackMPD'!H:H)*
             (E8013='2.1.trackMPD'!F:F),
0))</f>
        <v>0</v>
      </c>
    </row>
    <row r="8014" spans="1:9" x14ac:dyDescent="0.2">
      <c r="A8014" s="160" t="s">
        <v>31</v>
      </c>
      <c r="B8014" s="160" t="s">
        <v>9</v>
      </c>
      <c r="C8014" s="160">
        <f>_xlfn.XLOOKUP(B8014,'2.1.trackMPD'!$R$7:$R$29,'2.1.trackMPD'!$T$7:$T$29)</f>
        <v>6</v>
      </c>
      <c r="D8014" s="160">
        <v>10</v>
      </c>
      <c r="E8014" s="160" t="s">
        <v>6390</v>
      </c>
      <c r="F8014" s="160" t="s">
        <v>110</v>
      </c>
      <c r="G8014" s="160" t="s">
        <v>124</v>
      </c>
      <c r="H8014" s="160" t="s">
        <v>6392</v>
      </c>
      <c r="I8014" s="160" cm="1">
        <f t="array" ref="I8014">INDEX('2.1.trackMPD'!I:I/(24*60*60),
       MATCH(1,
             (A8014='2.1.trackMPD'!A:A)*
             (C8014='2.1.trackMPD'!D:D)*
             (D8014/10^6='2.1.trackMPD'!H:H)*
             (E8014='2.1.trackMPD'!F:F),
0))</f>
        <v>7.2266564630701385E-6</v>
      </c>
    </row>
    <row r="8015" spans="1:9" x14ac:dyDescent="0.2">
      <c r="A8015" s="160" t="s">
        <v>31</v>
      </c>
      <c r="B8015" s="160" t="s">
        <v>9</v>
      </c>
      <c r="C8015" s="160">
        <f>_xlfn.XLOOKUP(B8015,'2.1.trackMPD'!$R$7:$R$29,'2.1.trackMPD'!$T$7:$T$29)</f>
        <v>6</v>
      </c>
      <c r="D8015" s="160">
        <v>10</v>
      </c>
      <c r="E8015" s="160" t="s">
        <v>6390</v>
      </c>
      <c r="F8015" s="160" t="s">
        <v>110</v>
      </c>
      <c r="G8015" s="160" t="s">
        <v>140</v>
      </c>
      <c r="H8015" s="160" t="s">
        <v>6392</v>
      </c>
      <c r="I8015" s="160" cm="1">
        <f t="array" ref="I8015">INDEX('2.1.trackMPD'!J:J/(24*60*60),
       MATCH(1,
             (A8015='2.1.trackMPD'!A:A)*
             (C8015='2.1.trackMPD'!D:D)*
             (D8015/10^6='2.1.trackMPD'!H:H)*
             (E8015='2.1.trackMPD'!F:F),
0))</f>
        <v>1.7965662506634837E-5</v>
      </c>
    </row>
    <row r="8016" spans="1:9" x14ac:dyDescent="0.2">
      <c r="A8016" s="160" t="s">
        <v>31</v>
      </c>
      <c r="B8016" s="160" t="s">
        <v>9</v>
      </c>
      <c r="C8016" s="160">
        <f>_xlfn.XLOOKUP(B8016,'2.1.trackMPD'!$R$7:$R$29,'2.1.trackMPD'!$T$7:$T$29)</f>
        <v>6</v>
      </c>
      <c r="D8016" s="160">
        <v>10</v>
      </c>
      <c r="E8016" s="160" t="s">
        <v>6390</v>
      </c>
      <c r="F8016" s="160" t="s">
        <v>110</v>
      </c>
      <c r="G8016" s="160" t="s">
        <v>124</v>
      </c>
      <c r="H8016" s="160" t="s">
        <v>6393</v>
      </c>
      <c r="I8016" s="160" cm="1">
        <f t="array" ref="I8016">INDEX('2.1.trackMPD'!K:K/(24*60*60),
       MATCH(1,
             (A8016='2.1.trackMPD'!A:A)*
             (C8016='2.1.trackMPD'!D:D)*
             (D8016/10^6='2.1.trackMPD'!H:H)*
             (E8016='2.1.trackMPD'!F:F),
0))</f>
        <v>0</v>
      </c>
    </row>
    <row r="8017" spans="1:9" x14ac:dyDescent="0.2">
      <c r="A8017" s="160" t="s">
        <v>31</v>
      </c>
      <c r="B8017" s="160" t="s">
        <v>9</v>
      </c>
      <c r="C8017" s="160">
        <f>_xlfn.XLOOKUP(B8017,'2.1.trackMPD'!$R$7:$R$29,'2.1.trackMPD'!$T$7:$T$29)</f>
        <v>6</v>
      </c>
      <c r="D8017" s="160">
        <v>10</v>
      </c>
      <c r="E8017" s="160" t="s">
        <v>6390</v>
      </c>
      <c r="F8017" s="160" t="s">
        <v>110</v>
      </c>
      <c r="G8017" s="160" t="s">
        <v>140</v>
      </c>
      <c r="H8017" s="160" t="s">
        <v>6393</v>
      </c>
      <c r="I8017" s="160" cm="1">
        <f t="array" ref="I8017">INDEX('2.1.trackMPD'!L:L/(24*60*60),
       MATCH(1,
             (A8017='2.1.trackMPD'!A:A)*
             (C8017='2.1.trackMPD'!D:D)*
             (D8017/10^6='2.1.trackMPD'!H:H)*
             (E8017='2.1.trackMPD'!F:F),
0))</f>
        <v>0</v>
      </c>
    </row>
    <row r="8018" spans="1:9" x14ac:dyDescent="0.2">
      <c r="A8018" s="160" t="s">
        <v>31</v>
      </c>
      <c r="B8018" s="160" t="s">
        <v>9</v>
      </c>
      <c r="C8018" s="160">
        <f>_xlfn.XLOOKUP(B8018,'2.1.trackMPD'!$R$7:$R$29,'2.1.trackMPD'!$T$7:$T$29)</f>
        <v>6</v>
      </c>
      <c r="D8018" s="160">
        <v>100</v>
      </c>
      <c r="E8018" s="160" t="s">
        <v>6390</v>
      </c>
      <c r="F8018" s="160" t="s">
        <v>110</v>
      </c>
      <c r="G8018" s="160" t="s">
        <v>124</v>
      </c>
      <c r="H8018" s="160" t="s">
        <v>6392</v>
      </c>
      <c r="I8018" s="160" cm="1">
        <f t="array" ref="I8018">INDEX('2.1.trackMPD'!I:I/(24*60*60),
       MATCH(1,
             (A8018='2.1.trackMPD'!A:A)*
             (C8018='2.1.trackMPD'!D:D)*
             (D8018/10^6='2.1.trackMPD'!H:H)*
             (E8018='2.1.trackMPD'!F:F),
0))</f>
        <v>1.9312976733627315E-3</v>
      </c>
    </row>
    <row r="8019" spans="1:9" x14ac:dyDescent="0.2">
      <c r="A8019" s="160" t="s">
        <v>31</v>
      </c>
      <c r="B8019" s="160" t="s">
        <v>9</v>
      </c>
      <c r="C8019" s="160">
        <f>_xlfn.XLOOKUP(B8019,'2.1.trackMPD'!$R$7:$R$29,'2.1.trackMPD'!$T$7:$T$29)</f>
        <v>6</v>
      </c>
      <c r="D8019" s="160">
        <v>100</v>
      </c>
      <c r="E8019" s="160" t="s">
        <v>6390</v>
      </c>
      <c r="F8019" s="160" t="s">
        <v>110</v>
      </c>
      <c r="G8019" s="160" t="s">
        <v>140</v>
      </c>
      <c r="H8019" s="160" t="s">
        <v>6392</v>
      </c>
      <c r="I8019" s="160" cm="1">
        <f t="array" ref="I8019">INDEX('2.1.trackMPD'!J:J/(24*60*60),
       MATCH(1,
             (A8019='2.1.trackMPD'!A:A)*
             (C8019='2.1.trackMPD'!D:D)*
             (D8019/10^6='2.1.trackMPD'!H:H)*
             (E8019='2.1.trackMPD'!F:F),
0))</f>
        <v>1.6203523589320137E-3</v>
      </c>
    </row>
    <row r="8020" spans="1:9" x14ac:dyDescent="0.2">
      <c r="A8020" s="160" t="s">
        <v>31</v>
      </c>
      <c r="B8020" s="160" t="s">
        <v>9</v>
      </c>
      <c r="C8020" s="160">
        <f>_xlfn.XLOOKUP(B8020,'2.1.trackMPD'!$R$7:$R$29,'2.1.trackMPD'!$T$7:$T$29)</f>
        <v>6</v>
      </c>
      <c r="D8020" s="160">
        <v>100</v>
      </c>
      <c r="E8020" s="160" t="s">
        <v>6390</v>
      </c>
      <c r="F8020" s="160" t="s">
        <v>110</v>
      </c>
      <c r="G8020" s="160" t="s">
        <v>124</v>
      </c>
      <c r="H8020" s="160" t="s">
        <v>6393</v>
      </c>
      <c r="I8020" s="160" cm="1">
        <f t="array" ref="I8020">INDEX('2.1.trackMPD'!K:K/(24*60*60),
       MATCH(1,
             (A8020='2.1.trackMPD'!A:A)*
             (C8020='2.1.trackMPD'!D:D)*
             (D8020/10^6='2.1.trackMPD'!H:H)*
             (E8020='2.1.trackMPD'!F:F),
0))</f>
        <v>0</v>
      </c>
    </row>
    <row r="8021" spans="1:9" x14ac:dyDescent="0.2">
      <c r="A8021" s="160" t="s">
        <v>31</v>
      </c>
      <c r="B8021" s="160" t="s">
        <v>9</v>
      </c>
      <c r="C8021" s="160">
        <f>_xlfn.XLOOKUP(B8021,'2.1.trackMPD'!$R$7:$R$29,'2.1.trackMPD'!$T$7:$T$29)</f>
        <v>6</v>
      </c>
      <c r="D8021" s="160">
        <v>100</v>
      </c>
      <c r="E8021" s="160" t="s">
        <v>6390</v>
      </c>
      <c r="F8021" s="160" t="s">
        <v>110</v>
      </c>
      <c r="G8021" s="160" t="s">
        <v>140</v>
      </c>
      <c r="H8021" s="160" t="s">
        <v>6393</v>
      </c>
      <c r="I8021" s="160" cm="1">
        <f t="array" ref="I8021">INDEX('2.1.trackMPD'!L:L/(24*60*60),
       MATCH(1,
             (A8021='2.1.trackMPD'!A:A)*
             (C8021='2.1.trackMPD'!D:D)*
             (D8021/10^6='2.1.trackMPD'!H:H)*
             (E8021='2.1.trackMPD'!F:F),
0))</f>
        <v>0</v>
      </c>
    </row>
    <row r="8022" spans="1:9" x14ac:dyDescent="0.2">
      <c r="A8022" s="160" t="s">
        <v>31</v>
      </c>
      <c r="B8022" s="160" t="s">
        <v>9</v>
      </c>
      <c r="C8022" s="160">
        <f>_xlfn.XLOOKUP(B8022,'2.1.trackMPD'!$R$7:$R$29,'2.1.trackMPD'!$T$7:$T$29)</f>
        <v>6</v>
      </c>
      <c r="D8022" s="160">
        <v>1000</v>
      </c>
      <c r="E8022" s="160" t="s">
        <v>6390</v>
      </c>
      <c r="F8022" s="160" t="s">
        <v>110</v>
      </c>
      <c r="G8022" s="160" t="s">
        <v>124</v>
      </c>
      <c r="H8022" s="160" t="s">
        <v>6392</v>
      </c>
      <c r="I8022" s="160" cm="1">
        <f t="array" ref="I8022">INDEX('2.1.trackMPD'!I:I/(24*60*60),
       MATCH(1,
             (A8022='2.1.trackMPD'!A:A)*
             (C8022='2.1.trackMPD'!D:D)*
             (D8022/10^6='2.1.trackMPD'!H:H)*
             (E8022='2.1.trackMPD'!F:F),
0))</f>
        <v>6.9993894557237618E-2</v>
      </c>
    </row>
    <row r="8023" spans="1:9" x14ac:dyDescent="0.2">
      <c r="A8023" s="160" t="s">
        <v>31</v>
      </c>
      <c r="B8023" s="160" t="s">
        <v>9</v>
      </c>
      <c r="C8023" s="160">
        <f>_xlfn.XLOOKUP(B8023,'2.1.trackMPD'!$R$7:$R$29,'2.1.trackMPD'!$T$7:$T$29)</f>
        <v>6</v>
      </c>
      <c r="D8023" s="160">
        <v>1000</v>
      </c>
      <c r="E8023" s="160" t="s">
        <v>6390</v>
      </c>
      <c r="F8023" s="160" t="s">
        <v>110</v>
      </c>
      <c r="G8023" s="160" t="s">
        <v>140</v>
      </c>
      <c r="H8023" s="160" t="s">
        <v>6392</v>
      </c>
      <c r="I8023" s="160" cm="1">
        <f t="array" ref="I8023">INDEX('2.1.trackMPD'!J:J/(24*60*60),
       MATCH(1,
             (A8023='2.1.trackMPD'!A:A)*
             (C8023='2.1.trackMPD'!D:D)*
             (D8023/10^6='2.1.trackMPD'!H:H)*
             (E8023='2.1.trackMPD'!F:F),
0))</f>
        <v>5.9225591548120141E-2</v>
      </c>
    </row>
    <row r="8024" spans="1:9" x14ac:dyDescent="0.2">
      <c r="A8024" s="160" t="s">
        <v>31</v>
      </c>
      <c r="B8024" s="160" t="s">
        <v>9</v>
      </c>
      <c r="C8024" s="160">
        <f>_xlfn.XLOOKUP(B8024,'2.1.trackMPD'!$R$7:$R$29,'2.1.trackMPD'!$T$7:$T$29)</f>
        <v>6</v>
      </c>
      <c r="D8024" s="160">
        <v>1000</v>
      </c>
      <c r="E8024" s="160" t="s">
        <v>6390</v>
      </c>
      <c r="F8024" s="160" t="s">
        <v>110</v>
      </c>
      <c r="G8024" s="160" t="s">
        <v>124</v>
      </c>
      <c r="H8024" s="160" t="s">
        <v>6393</v>
      </c>
      <c r="I8024" s="160" cm="1">
        <f t="array" ref="I8024">INDEX('2.1.trackMPD'!K:K/(24*60*60),
       MATCH(1,
             (A8024='2.1.trackMPD'!A:A)*
             (C8024='2.1.trackMPD'!D:D)*
             (D8024/10^6='2.1.trackMPD'!H:H)*
             (E8024='2.1.trackMPD'!F:F),
0))</f>
        <v>0</v>
      </c>
    </row>
    <row r="8025" spans="1:9" x14ac:dyDescent="0.2">
      <c r="A8025" s="160" t="s">
        <v>31</v>
      </c>
      <c r="B8025" s="160" t="s">
        <v>9</v>
      </c>
      <c r="C8025" s="160">
        <f>_xlfn.XLOOKUP(B8025,'2.1.trackMPD'!$R$7:$R$29,'2.1.trackMPD'!$T$7:$T$29)</f>
        <v>6</v>
      </c>
      <c r="D8025" s="160">
        <v>1000</v>
      </c>
      <c r="E8025" s="160" t="s">
        <v>6390</v>
      </c>
      <c r="F8025" s="160" t="s">
        <v>110</v>
      </c>
      <c r="G8025" s="160" t="s">
        <v>140</v>
      </c>
      <c r="H8025" s="160" t="s">
        <v>6393</v>
      </c>
      <c r="I8025" s="160" cm="1">
        <f t="array" ref="I8025">INDEX('2.1.trackMPD'!L:L/(24*60*60),
       MATCH(1,
             (A8025='2.1.trackMPD'!A:A)*
             (C8025='2.1.trackMPD'!D:D)*
             (D8025/10^6='2.1.trackMPD'!H:H)*
             (E8025='2.1.trackMPD'!F:F),
0))</f>
        <v>0</v>
      </c>
    </row>
    <row r="8026" spans="1:9" x14ac:dyDescent="0.2">
      <c r="A8026" s="160" t="s">
        <v>31</v>
      </c>
      <c r="B8026" s="160" t="s">
        <v>9</v>
      </c>
      <c r="C8026" s="160">
        <f>_xlfn.XLOOKUP(B8026,'2.1.trackMPD'!$R$7:$R$29,'2.1.trackMPD'!$T$7:$T$29)</f>
        <v>6</v>
      </c>
      <c r="D8026" s="160">
        <v>5000</v>
      </c>
      <c r="E8026" s="160" t="s">
        <v>6390</v>
      </c>
      <c r="F8026" s="160" t="s">
        <v>110</v>
      </c>
      <c r="G8026" s="160" t="s">
        <v>124</v>
      </c>
      <c r="H8026" s="160" t="s">
        <v>6392</v>
      </c>
      <c r="I8026" s="160" cm="1">
        <f t="array" ref="I8026">INDEX('2.1.trackMPD'!I:I/(24*60*60),
       MATCH(1,
             (A8026='2.1.trackMPD'!A:A)*
             (C8026='2.1.trackMPD'!D:D)*
             (D8026/10^6='2.1.trackMPD'!H:H)*
             (E8026='2.1.trackMPD'!F:F),
0))</f>
        <v>0.27519557172367476</v>
      </c>
    </row>
    <row r="8027" spans="1:9" x14ac:dyDescent="0.2">
      <c r="A8027" s="160" t="s">
        <v>31</v>
      </c>
      <c r="B8027" s="160" t="s">
        <v>9</v>
      </c>
      <c r="C8027" s="160">
        <f>_xlfn.XLOOKUP(B8027,'2.1.trackMPD'!$R$7:$R$29,'2.1.trackMPD'!$T$7:$T$29)</f>
        <v>6</v>
      </c>
      <c r="D8027" s="160">
        <v>5000</v>
      </c>
      <c r="E8027" s="160" t="s">
        <v>6390</v>
      </c>
      <c r="F8027" s="160" t="s">
        <v>110</v>
      </c>
      <c r="G8027" s="160" t="s">
        <v>140</v>
      </c>
      <c r="H8027" s="160" t="s">
        <v>6392</v>
      </c>
      <c r="I8027" s="160" cm="1">
        <f t="array" ref="I8027">INDEX('2.1.trackMPD'!J:J/(24*60*60),
       MATCH(1,
             (A8027='2.1.trackMPD'!A:A)*
             (C8027='2.1.trackMPD'!D:D)*
             (D8027/10^6='2.1.trackMPD'!H:H)*
             (E8027='2.1.trackMPD'!F:F),
0))</f>
        <v>0.23285742882208679</v>
      </c>
    </row>
    <row r="8028" spans="1:9" x14ac:dyDescent="0.2">
      <c r="A8028" s="160" t="s">
        <v>31</v>
      </c>
      <c r="B8028" s="160" t="s">
        <v>9</v>
      </c>
      <c r="C8028" s="160">
        <f>_xlfn.XLOOKUP(B8028,'2.1.trackMPD'!$R$7:$R$29,'2.1.trackMPD'!$T$7:$T$29)</f>
        <v>6</v>
      </c>
      <c r="D8028" s="160">
        <v>5000</v>
      </c>
      <c r="E8028" s="160" t="s">
        <v>6390</v>
      </c>
      <c r="F8028" s="160" t="s">
        <v>110</v>
      </c>
      <c r="G8028" s="160" t="s">
        <v>124</v>
      </c>
      <c r="H8028" s="160" t="s">
        <v>6393</v>
      </c>
      <c r="I8028" s="160" cm="1">
        <f t="array" ref="I8028">INDEX('2.1.trackMPD'!K:K/(24*60*60),
       MATCH(1,
             (A8028='2.1.trackMPD'!A:A)*
             (C8028='2.1.trackMPD'!D:D)*
             (D8028/10^6='2.1.trackMPD'!H:H)*
             (E8028='2.1.trackMPD'!F:F),
0))</f>
        <v>0</v>
      </c>
    </row>
    <row r="8029" spans="1:9" x14ac:dyDescent="0.2">
      <c r="A8029" s="160" t="s">
        <v>31</v>
      </c>
      <c r="B8029" s="160" t="s">
        <v>9</v>
      </c>
      <c r="C8029" s="160">
        <f>_xlfn.XLOOKUP(B8029,'2.1.trackMPD'!$R$7:$R$29,'2.1.trackMPD'!$T$7:$T$29)</f>
        <v>6</v>
      </c>
      <c r="D8029" s="160">
        <v>5000</v>
      </c>
      <c r="E8029" s="160" t="s">
        <v>6390</v>
      </c>
      <c r="F8029" s="160" t="s">
        <v>110</v>
      </c>
      <c r="G8029" s="160" t="s">
        <v>140</v>
      </c>
      <c r="H8029" s="160" t="s">
        <v>6393</v>
      </c>
      <c r="I8029" s="160" cm="1">
        <f t="array" ref="I8029">INDEX('2.1.trackMPD'!L:L/(24*60*60),
       MATCH(1,
             (A8029='2.1.trackMPD'!A:A)*
             (C8029='2.1.trackMPD'!D:D)*
             (D8029/10^6='2.1.trackMPD'!H:H)*
             (E8029='2.1.trackMPD'!F:F),
0))</f>
        <v>0</v>
      </c>
    </row>
    <row r="8030" spans="1:9" x14ac:dyDescent="0.2">
      <c r="A8030" s="160" t="s">
        <v>31</v>
      </c>
      <c r="B8030" s="160" t="s">
        <v>9</v>
      </c>
      <c r="C8030" s="160">
        <f>_xlfn.XLOOKUP(B8030,'2.1.trackMPD'!$R$7:$R$29,'2.1.trackMPD'!$T$7:$T$29)</f>
        <v>6</v>
      </c>
      <c r="D8030" s="160">
        <v>1</v>
      </c>
      <c r="E8030" s="160" t="s">
        <v>6394</v>
      </c>
      <c r="F8030" s="160" t="s">
        <v>110</v>
      </c>
      <c r="G8030" s="160" t="s">
        <v>124</v>
      </c>
      <c r="H8030" s="160" t="s">
        <v>6392</v>
      </c>
      <c r="I8030" s="160" cm="1">
        <f t="array" ref="I8030">INDEX('2.1.trackMPD'!I:I/(24*60*60),
       MATCH(1,
             (A8030='2.1.trackMPD'!A:A)*
             (C8030='2.1.trackMPD'!D:D)*
             (D8030/10^6='2.1.trackMPD'!H:H)*
             (E8030='2.1.trackMPD'!F:F),
0))</f>
        <v>1.0085428039043611E-6</v>
      </c>
    </row>
    <row r="8031" spans="1:9" x14ac:dyDescent="0.2">
      <c r="A8031" s="160" t="s">
        <v>31</v>
      </c>
      <c r="B8031" s="160" t="s">
        <v>9</v>
      </c>
      <c r="C8031" s="160">
        <f>_xlfn.XLOOKUP(B8031,'2.1.trackMPD'!$R$7:$R$29,'2.1.trackMPD'!$T$7:$T$29)</f>
        <v>6</v>
      </c>
      <c r="D8031" s="160">
        <v>1</v>
      </c>
      <c r="E8031" s="160" t="s">
        <v>6394</v>
      </c>
      <c r="F8031" s="160" t="s">
        <v>110</v>
      </c>
      <c r="G8031" s="160" t="s">
        <v>140</v>
      </c>
      <c r="H8031" s="160" t="s">
        <v>6392</v>
      </c>
      <c r="I8031" s="160" cm="1">
        <f t="array" ref="I8031">INDEX('2.1.trackMPD'!J:J/(24*60*60),
       MATCH(1,
             (A8031='2.1.trackMPD'!A:A)*
             (C8031='2.1.trackMPD'!D:D)*
             (D8031/10^6='2.1.trackMPD'!H:H)*
             (E8031='2.1.trackMPD'!F:F),
0))</f>
        <v>1.1640735781882755E-5</v>
      </c>
    </row>
    <row r="8032" spans="1:9" x14ac:dyDescent="0.2">
      <c r="A8032" s="160" t="s">
        <v>31</v>
      </c>
      <c r="B8032" s="160" t="s">
        <v>9</v>
      </c>
      <c r="C8032" s="160">
        <f>_xlfn.XLOOKUP(B8032,'2.1.trackMPD'!$R$7:$R$29,'2.1.trackMPD'!$T$7:$T$29)</f>
        <v>6</v>
      </c>
      <c r="D8032" s="160">
        <v>1</v>
      </c>
      <c r="E8032" s="160" t="s">
        <v>6394</v>
      </c>
      <c r="F8032" s="160" t="s">
        <v>110</v>
      </c>
      <c r="G8032" s="160" t="s">
        <v>124</v>
      </c>
      <c r="H8032" s="160" t="s">
        <v>6393</v>
      </c>
      <c r="I8032" s="160" cm="1">
        <f t="array" ref="I8032">INDEX('2.1.trackMPD'!K:K/(24*60*60),
       MATCH(1,
             (A8032='2.1.trackMPD'!A:A)*
             (C8032='2.1.trackMPD'!D:D)*
             (D8032/10^6='2.1.trackMPD'!H:H)*
             (E8032='2.1.trackMPD'!F:F),
0))</f>
        <v>0</v>
      </c>
    </row>
    <row r="8033" spans="1:9" x14ac:dyDescent="0.2">
      <c r="A8033" s="160" t="s">
        <v>31</v>
      </c>
      <c r="B8033" s="160" t="s">
        <v>9</v>
      </c>
      <c r="C8033" s="160">
        <f>_xlfn.XLOOKUP(B8033,'2.1.trackMPD'!$R$7:$R$29,'2.1.trackMPD'!$T$7:$T$29)</f>
        <v>6</v>
      </c>
      <c r="D8033" s="160">
        <v>1</v>
      </c>
      <c r="E8033" s="160" t="s">
        <v>6394</v>
      </c>
      <c r="F8033" s="160" t="s">
        <v>110</v>
      </c>
      <c r="G8033" s="160" t="s">
        <v>140</v>
      </c>
      <c r="H8033" s="160" t="s">
        <v>6393</v>
      </c>
      <c r="I8033" s="160" cm="1">
        <f t="array" ref="I8033">INDEX('2.1.trackMPD'!L:L/(24*60*60),
       MATCH(1,
             (A8033='2.1.trackMPD'!A:A)*
             (C8033='2.1.trackMPD'!D:D)*
             (D8033/10^6='2.1.trackMPD'!H:H)*
             (E8033='2.1.trackMPD'!F:F),
0))</f>
        <v>0</v>
      </c>
    </row>
    <row r="8034" spans="1:9" x14ac:dyDescent="0.2">
      <c r="A8034" s="160" t="s">
        <v>31</v>
      </c>
      <c r="B8034" s="160" t="s">
        <v>9</v>
      </c>
      <c r="C8034" s="160">
        <f>_xlfn.XLOOKUP(B8034,'2.1.trackMPD'!$R$7:$R$29,'2.1.trackMPD'!$T$7:$T$29)</f>
        <v>6</v>
      </c>
      <c r="D8034" s="160">
        <v>10</v>
      </c>
      <c r="E8034" s="160" t="s">
        <v>6394</v>
      </c>
      <c r="F8034" s="160" t="s">
        <v>110</v>
      </c>
      <c r="G8034" s="160" t="s">
        <v>124</v>
      </c>
      <c r="H8034" s="160" t="s">
        <v>6392</v>
      </c>
      <c r="I8034" s="160" cm="1">
        <f t="array" ref="I8034">INDEX('2.1.trackMPD'!I:I/(24*60*60),
       MATCH(1,
             (A8034='2.1.trackMPD'!A:A)*
             (C8034='2.1.trackMPD'!D:D)*
             (D8034/10^6='2.1.trackMPD'!H:H)*
             (E8034='2.1.trackMPD'!F:F),
0))</f>
        <v>7.1702036066546287E-5</v>
      </c>
    </row>
    <row r="8035" spans="1:9" x14ac:dyDescent="0.2">
      <c r="A8035" s="160" t="s">
        <v>31</v>
      </c>
      <c r="B8035" s="160" t="s">
        <v>9</v>
      </c>
      <c r="C8035" s="160">
        <f>_xlfn.XLOOKUP(B8035,'2.1.trackMPD'!$R$7:$R$29,'2.1.trackMPD'!$T$7:$T$29)</f>
        <v>6</v>
      </c>
      <c r="D8035" s="160">
        <v>10</v>
      </c>
      <c r="E8035" s="160" t="s">
        <v>6394</v>
      </c>
      <c r="F8035" s="160" t="s">
        <v>110</v>
      </c>
      <c r="G8035" s="160" t="s">
        <v>140</v>
      </c>
      <c r="H8035" s="160" t="s">
        <v>6392</v>
      </c>
      <c r="I8035" s="160" cm="1">
        <f t="array" ref="I8035">INDEX('2.1.trackMPD'!J:J/(24*60*60),
       MATCH(1,
             (A8035='2.1.trackMPD'!A:A)*
             (C8035='2.1.trackMPD'!D:D)*
             (D8035/10^6='2.1.trackMPD'!H:H)*
             (E8035='2.1.trackMPD'!F:F),
0))</f>
        <v>6.3489724292082055E-5</v>
      </c>
    </row>
    <row r="8036" spans="1:9" x14ac:dyDescent="0.2">
      <c r="A8036" s="160" t="s">
        <v>31</v>
      </c>
      <c r="B8036" s="160" t="s">
        <v>9</v>
      </c>
      <c r="C8036" s="160">
        <f>_xlfn.XLOOKUP(B8036,'2.1.trackMPD'!$R$7:$R$29,'2.1.trackMPD'!$T$7:$T$29)</f>
        <v>6</v>
      </c>
      <c r="D8036" s="160">
        <v>10</v>
      </c>
      <c r="E8036" s="160" t="s">
        <v>6394</v>
      </c>
      <c r="F8036" s="160" t="s">
        <v>110</v>
      </c>
      <c r="G8036" s="160" t="s">
        <v>124</v>
      </c>
      <c r="H8036" s="160" t="s">
        <v>6393</v>
      </c>
      <c r="I8036" s="160" cm="1">
        <f t="array" ref="I8036">INDEX('2.1.trackMPD'!K:K/(24*60*60),
       MATCH(1,
             (A8036='2.1.trackMPD'!A:A)*
             (C8036='2.1.trackMPD'!D:D)*
             (D8036/10^6='2.1.trackMPD'!H:H)*
             (E8036='2.1.trackMPD'!F:F),
0))</f>
        <v>0</v>
      </c>
    </row>
    <row r="8037" spans="1:9" x14ac:dyDescent="0.2">
      <c r="A8037" s="160" t="s">
        <v>31</v>
      </c>
      <c r="B8037" s="160" t="s">
        <v>9</v>
      </c>
      <c r="C8037" s="160">
        <f>_xlfn.XLOOKUP(B8037,'2.1.trackMPD'!$R$7:$R$29,'2.1.trackMPD'!$T$7:$T$29)</f>
        <v>6</v>
      </c>
      <c r="D8037" s="160">
        <v>10</v>
      </c>
      <c r="E8037" s="160" t="s">
        <v>6394</v>
      </c>
      <c r="F8037" s="160" t="s">
        <v>110</v>
      </c>
      <c r="G8037" s="160" t="s">
        <v>140</v>
      </c>
      <c r="H8037" s="160" t="s">
        <v>6393</v>
      </c>
      <c r="I8037" s="160" cm="1">
        <f t="array" ref="I8037">INDEX('2.1.trackMPD'!L:L/(24*60*60),
       MATCH(1,
             (A8037='2.1.trackMPD'!A:A)*
             (C8037='2.1.trackMPD'!D:D)*
             (D8037/10^6='2.1.trackMPD'!H:H)*
             (E8037='2.1.trackMPD'!F:F),
0))</f>
        <v>0</v>
      </c>
    </row>
    <row r="8038" spans="1:9" x14ac:dyDescent="0.2">
      <c r="A8038" s="160" t="s">
        <v>31</v>
      </c>
      <c r="B8038" s="160" t="s">
        <v>9</v>
      </c>
      <c r="C8038" s="160">
        <f>_xlfn.XLOOKUP(B8038,'2.1.trackMPD'!$R$7:$R$29,'2.1.trackMPD'!$T$7:$T$29)</f>
        <v>6</v>
      </c>
      <c r="D8038" s="160">
        <v>100</v>
      </c>
      <c r="E8038" s="160" t="s">
        <v>6394</v>
      </c>
      <c r="F8038" s="160" t="s">
        <v>110</v>
      </c>
      <c r="G8038" s="160" t="s">
        <v>124</v>
      </c>
      <c r="H8038" s="160" t="s">
        <v>6392</v>
      </c>
      <c r="I8038" s="160" cm="1">
        <f t="array" ref="I8038">INDEX('2.1.trackMPD'!I:I/(24*60*60),
       MATCH(1,
             (A8038='2.1.trackMPD'!A:A)*
             (C8038='2.1.trackMPD'!D:D)*
             (D8038/10^6='2.1.trackMPD'!H:H)*
             (E8038='2.1.trackMPD'!F:F),
0))</f>
        <v>5.6282487922013191E-3</v>
      </c>
    </row>
    <row r="8039" spans="1:9" x14ac:dyDescent="0.2">
      <c r="A8039" s="160" t="s">
        <v>31</v>
      </c>
      <c r="B8039" s="160" t="s">
        <v>9</v>
      </c>
      <c r="C8039" s="160">
        <f>_xlfn.XLOOKUP(B8039,'2.1.trackMPD'!$R$7:$R$29,'2.1.trackMPD'!$T$7:$T$29)</f>
        <v>6</v>
      </c>
      <c r="D8039" s="160">
        <v>100</v>
      </c>
      <c r="E8039" s="160" t="s">
        <v>6394</v>
      </c>
      <c r="F8039" s="160" t="s">
        <v>110</v>
      </c>
      <c r="G8039" s="160" t="s">
        <v>140</v>
      </c>
      <c r="H8039" s="160" t="s">
        <v>6392</v>
      </c>
      <c r="I8039" s="160" cm="1">
        <f t="array" ref="I8039">INDEX('2.1.trackMPD'!J:J/(24*60*60),
       MATCH(1,
             (A8039='2.1.trackMPD'!A:A)*
             (C8039='2.1.trackMPD'!D:D)*
             (D8039/10^6='2.1.trackMPD'!H:H)*
             (E8039='2.1.trackMPD'!F:F),
0))</f>
        <v>4.7630460889333797E-3</v>
      </c>
    </row>
    <row r="8040" spans="1:9" x14ac:dyDescent="0.2">
      <c r="A8040" s="160" t="s">
        <v>31</v>
      </c>
      <c r="B8040" s="160" t="s">
        <v>9</v>
      </c>
      <c r="C8040" s="160">
        <f>_xlfn.XLOOKUP(B8040,'2.1.trackMPD'!$R$7:$R$29,'2.1.trackMPD'!$T$7:$T$29)</f>
        <v>6</v>
      </c>
      <c r="D8040" s="160">
        <v>100</v>
      </c>
      <c r="E8040" s="160" t="s">
        <v>6394</v>
      </c>
      <c r="F8040" s="160" t="s">
        <v>110</v>
      </c>
      <c r="G8040" s="160" t="s">
        <v>124</v>
      </c>
      <c r="H8040" s="160" t="s">
        <v>6393</v>
      </c>
      <c r="I8040" s="160" cm="1">
        <f t="array" ref="I8040">INDEX('2.1.trackMPD'!K:K/(24*60*60),
       MATCH(1,
             (A8040='2.1.trackMPD'!A:A)*
             (C8040='2.1.trackMPD'!D:D)*
             (D8040/10^6='2.1.trackMPD'!H:H)*
             (E8040='2.1.trackMPD'!F:F),
0))</f>
        <v>0</v>
      </c>
    </row>
    <row r="8041" spans="1:9" x14ac:dyDescent="0.2">
      <c r="A8041" s="160" t="s">
        <v>31</v>
      </c>
      <c r="B8041" s="160" t="s">
        <v>9</v>
      </c>
      <c r="C8041" s="160">
        <f>_xlfn.XLOOKUP(B8041,'2.1.trackMPD'!$R$7:$R$29,'2.1.trackMPD'!$T$7:$T$29)</f>
        <v>6</v>
      </c>
      <c r="D8041" s="160">
        <v>100</v>
      </c>
      <c r="E8041" s="160" t="s">
        <v>6394</v>
      </c>
      <c r="F8041" s="160" t="s">
        <v>110</v>
      </c>
      <c r="G8041" s="160" t="s">
        <v>140</v>
      </c>
      <c r="H8041" s="160" t="s">
        <v>6393</v>
      </c>
      <c r="I8041" s="160" cm="1">
        <f t="array" ref="I8041">INDEX('2.1.trackMPD'!L:L/(24*60*60),
       MATCH(1,
             (A8041='2.1.trackMPD'!A:A)*
             (C8041='2.1.trackMPD'!D:D)*
             (D8041/10^6='2.1.trackMPD'!H:H)*
             (E8041='2.1.trackMPD'!F:F),
0))</f>
        <v>0</v>
      </c>
    </row>
    <row r="8042" spans="1:9" x14ac:dyDescent="0.2">
      <c r="A8042" s="160" t="s">
        <v>31</v>
      </c>
      <c r="B8042" s="160" t="s">
        <v>9</v>
      </c>
      <c r="C8042" s="160">
        <f>_xlfn.XLOOKUP(B8042,'2.1.trackMPD'!$R$7:$R$29,'2.1.trackMPD'!$T$7:$T$29)</f>
        <v>6</v>
      </c>
      <c r="D8042" s="160">
        <v>1000</v>
      </c>
      <c r="E8042" s="160" t="s">
        <v>6394</v>
      </c>
      <c r="F8042" s="160" t="s">
        <v>110</v>
      </c>
      <c r="G8042" s="160" t="s">
        <v>124</v>
      </c>
      <c r="H8042" s="160" t="s">
        <v>6392</v>
      </c>
      <c r="I8042" s="160" cm="1">
        <f t="array" ref="I8042">INDEX('2.1.trackMPD'!I:I/(24*60*60),
       MATCH(1,
             (A8042='2.1.trackMPD'!A:A)*
             (C8042='2.1.trackMPD'!D:D)*
             (D8042/10^6='2.1.trackMPD'!H:H)*
             (E8042='2.1.trackMPD'!F:F),
0))</f>
        <v>6.3166262761166214E-2</v>
      </c>
    </row>
    <row r="8043" spans="1:9" x14ac:dyDescent="0.2">
      <c r="A8043" s="160" t="s">
        <v>31</v>
      </c>
      <c r="B8043" s="160" t="s">
        <v>9</v>
      </c>
      <c r="C8043" s="160">
        <f>_xlfn.XLOOKUP(B8043,'2.1.trackMPD'!$R$7:$R$29,'2.1.trackMPD'!$T$7:$T$29)</f>
        <v>6</v>
      </c>
      <c r="D8043" s="160">
        <v>1000</v>
      </c>
      <c r="E8043" s="160" t="s">
        <v>6394</v>
      </c>
      <c r="F8043" s="160" t="s">
        <v>110</v>
      </c>
      <c r="G8043" s="160" t="s">
        <v>140</v>
      </c>
      <c r="H8043" s="160" t="s">
        <v>6392</v>
      </c>
      <c r="I8043" s="160" cm="1">
        <f t="array" ref="I8043">INDEX('2.1.trackMPD'!J:J/(24*60*60),
       MATCH(1,
             (A8043='2.1.trackMPD'!A:A)*
             (C8043='2.1.trackMPD'!D:D)*
             (D8043/10^6='2.1.trackMPD'!H:H)*
             (E8043='2.1.trackMPD'!F:F),
0))</f>
        <v>5.3448358383294439E-2</v>
      </c>
    </row>
    <row r="8044" spans="1:9" x14ac:dyDescent="0.2">
      <c r="A8044" s="160" t="s">
        <v>31</v>
      </c>
      <c r="B8044" s="160" t="s">
        <v>9</v>
      </c>
      <c r="C8044" s="160">
        <f>_xlfn.XLOOKUP(B8044,'2.1.trackMPD'!$R$7:$R$29,'2.1.trackMPD'!$T$7:$T$29)</f>
        <v>6</v>
      </c>
      <c r="D8044" s="160">
        <v>1000</v>
      </c>
      <c r="E8044" s="160" t="s">
        <v>6394</v>
      </c>
      <c r="F8044" s="160" t="s">
        <v>110</v>
      </c>
      <c r="G8044" s="160" t="s">
        <v>124</v>
      </c>
      <c r="H8044" s="160" t="s">
        <v>6393</v>
      </c>
      <c r="I8044" s="160" cm="1">
        <f t="array" ref="I8044">INDEX('2.1.trackMPD'!K:K/(24*60*60),
       MATCH(1,
             (A8044='2.1.trackMPD'!A:A)*
             (C8044='2.1.trackMPD'!D:D)*
             (D8044/10^6='2.1.trackMPD'!H:H)*
             (E8044='2.1.trackMPD'!F:F),
0))</f>
        <v>0</v>
      </c>
    </row>
    <row r="8045" spans="1:9" x14ac:dyDescent="0.2">
      <c r="A8045" s="160" t="s">
        <v>31</v>
      </c>
      <c r="B8045" s="160" t="s">
        <v>9</v>
      </c>
      <c r="C8045" s="160">
        <f>_xlfn.XLOOKUP(B8045,'2.1.trackMPD'!$R$7:$R$29,'2.1.trackMPD'!$T$7:$T$29)</f>
        <v>6</v>
      </c>
      <c r="D8045" s="160">
        <v>1000</v>
      </c>
      <c r="E8045" s="160" t="s">
        <v>6394</v>
      </c>
      <c r="F8045" s="160" t="s">
        <v>110</v>
      </c>
      <c r="G8045" s="160" t="s">
        <v>140</v>
      </c>
      <c r="H8045" s="160" t="s">
        <v>6393</v>
      </c>
      <c r="I8045" s="160" cm="1">
        <f t="array" ref="I8045">INDEX('2.1.trackMPD'!L:L/(24*60*60),
       MATCH(1,
             (A8045='2.1.trackMPD'!A:A)*
             (C8045='2.1.trackMPD'!D:D)*
             (D8045/10^6='2.1.trackMPD'!H:H)*
             (E8045='2.1.trackMPD'!F:F),
0))</f>
        <v>0</v>
      </c>
    </row>
    <row r="8046" spans="1:9" x14ac:dyDescent="0.2">
      <c r="A8046" s="160" t="s">
        <v>31</v>
      </c>
      <c r="B8046" s="160" t="s">
        <v>9</v>
      </c>
      <c r="C8046" s="160">
        <f>_xlfn.XLOOKUP(B8046,'2.1.trackMPD'!$R$7:$R$29,'2.1.trackMPD'!$T$7:$T$29)</f>
        <v>6</v>
      </c>
      <c r="D8046" s="160">
        <v>5000</v>
      </c>
      <c r="E8046" s="160" t="s">
        <v>6394</v>
      </c>
      <c r="F8046" s="160" t="s">
        <v>110</v>
      </c>
      <c r="G8046" s="160" t="s">
        <v>124</v>
      </c>
      <c r="H8046" s="160" t="s">
        <v>6392</v>
      </c>
      <c r="I8046" s="160" cm="1">
        <f t="array" ref="I8046">INDEX('2.1.trackMPD'!I:I/(24*60*60),
       MATCH(1,
             (A8046='2.1.trackMPD'!A:A)*
             (C8046='2.1.trackMPD'!D:D)*
             (D8046/10^6='2.1.trackMPD'!H:H)*
             (E8046='2.1.trackMPD'!F:F),
0))</f>
        <v>0.15280657097452663</v>
      </c>
    </row>
    <row r="8047" spans="1:9" x14ac:dyDescent="0.2">
      <c r="A8047" s="160" t="s">
        <v>31</v>
      </c>
      <c r="B8047" s="160" t="s">
        <v>9</v>
      </c>
      <c r="C8047" s="160">
        <f>_xlfn.XLOOKUP(B8047,'2.1.trackMPD'!$R$7:$R$29,'2.1.trackMPD'!$T$7:$T$29)</f>
        <v>6</v>
      </c>
      <c r="D8047" s="160">
        <v>5000</v>
      </c>
      <c r="E8047" s="160" t="s">
        <v>6394</v>
      </c>
      <c r="F8047" s="160" t="s">
        <v>110</v>
      </c>
      <c r="G8047" s="160" t="s">
        <v>140</v>
      </c>
      <c r="H8047" s="160" t="s">
        <v>6392</v>
      </c>
      <c r="I8047" s="160" cm="1">
        <f t="array" ref="I8047">INDEX('2.1.trackMPD'!J:J/(24*60*60),
       MATCH(1,
             (A8047='2.1.trackMPD'!A:A)*
             (C8047='2.1.trackMPD'!D:D)*
             (D8047/10^6='2.1.trackMPD'!H:H)*
             (E8047='2.1.trackMPD'!F:F),
0))</f>
        <v>0.1292978087854271</v>
      </c>
    </row>
    <row r="8048" spans="1:9" x14ac:dyDescent="0.2">
      <c r="A8048" s="160" t="s">
        <v>31</v>
      </c>
      <c r="B8048" s="160" t="s">
        <v>9</v>
      </c>
      <c r="C8048" s="160">
        <f>_xlfn.XLOOKUP(B8048,'2.1.trackMPD'!$R$7:$R$29,'2.1.trackMPD'!$T$7:$T$29)</f>
        <v>6</v>
      </c>
      <c r="D8048" s="160">
        <v>5000</v>
      </c>
      <c r="E8048" s="160" t="s">
        <v>6394</v>
      </c>
      <c r="F8048" s="160" t="s">
        <v>110</v>
      </c>
      <c r="G8048" s="160" t="s">
        <v>124</v>
      </c>
      <c r="H8048" s="160" t="s">
        <v>6393</v>
      </c>
      <c r="I8048" s="160" cm="1">
        <f t="array" ref="I8048">INDEX('2.1.trackMPD'!K:K/(24*60*60),
       MATCH(1,
             (A8048='2.1.trackMPD'!A:A)*
             (C8048='2.1.trackMPD'!D:D)*
             (D8048/10^6='2.1.trackMPD'!H:H)*
             (E8048='2.1.trackMPD'!F:F),
0))</f>
        <v>0</v>
      </c>
    </row>
    <row r="8049" spans="1:9" x14ac:dyDescent="0.2">
      <c r="A8049" s="160" t="s">
        <v>31</v>
      </c>
      <c r="B8049" s="160" t="s">
        <v>9</v>
      </c>
      <c r="C8049" s="160">
        <f>_xlfn.XLOOKUP(B8049,'2.1.trackMPD'!$R$7:$R$29,'2.1.trackMPD'!$T$7:$T$29)</f>
        <v>6</v>
      </c>
      <c r="D8049" s="160">
        <v>5000</v>
      </c>
      <c r="E8049" s="160" t="s">
        <v>6394</v>
      </c>
      <c r="F8049" s="160" t="s">
        <v>110</v>
      </c>
      <c r="G8049" s="160" t="s">
        <v>140</v>
      </c>
      <c r="H8049" s="160" t="s">
        <v>6393</v>
      </c>
      <c r="I8049" s="160" cm="1">
        <f t="array" ref="I8049">INDEX('2.1.trackMPD'!L:L/(24*60*60),
       MATCH(1,
             (A8049='2.1.trackMPD'!A:A)*
             (C8049='2.1.trackMPD'!D:D)*
             (D8049/10^6='2.1.trackMPD'!H:H)*
             (E8049='2.1.trackMPD'!F:F),
0))</f>
        <v>0</v>
      </c>
    </row>
    <row r="8050" spans="1:9" x14ac:dyDescent="0.2">
      <c r="A8050" s="160" t="s">
        <v>31</v>
      </c>
      <c r="B8050" s="160" t="s">
        <v>9</v>
      </c>
      <c r="C8050" s="160">
        <f>_xlfn.XLOOKUP(B8050,'2.1.trackMPD'!$R$7:$R$29,'2.1.trackMPD'!$T$7:$T$29)</f>
        <v>6</v>
      </c>
      <c r="D8050" s="160">
        <v>1</v>
      </c>
      <c r="E8050" s="160" t="s">
        <v>6395</v>
      </c>
      <c r="F8050" s="160" t="s">
        <v>110</v>
      </c>
      <c r="G8050" s="160" t="s">
        <v>124</v>
      </c>
      <c r="H8050" s="160" t="s">
        <v>6392</v>
      </c>
      <c r="I8050" s="160" t="e" cm="1">
        <f t="array" ref="I8050">INDEX('2.1.trackMPD'!I:I/(24*60*60),
       MATCH(1,
             (A8050='2.1.trackMPD'!A:A)*
             (C8050='2.1.trackMPD'!D:D)*
             (D8050/10^6='2.1.trackMPD'!H:H)*
             (E8050='2.1.trackMPD'!F:F),
0))</f>
        <v>#N/A</v>
      </c>
    </row>
    <row r="8051" spans="1:9" x14ac:dyDescent="0.2">
      <c r="A8051" s="160" t="s">
        <v>31</v>
      </c>
      <c r="B8051" s="160" t="s">
        <v>9</v>
      </c>
      <c r="C8051" s="160">
        <f>_xlfn.XLOOKUP(B8051,'2.1.trackMPD'!$R$7:$R$29,'2.1.trackMPD'!$T$7:$T$29)</f>
        <v>6</v>
      </c>
      <c r="D8051" s="160">
        <v>1</v>
      </c>
      <c r="E8051" s="160" t="s">
        <v>6395</v>
      </c>
      <c r="F8051" s="160" t="s">
        <v>110</v>
      </c>
      <c r="G8051" s="160" t="s">
        <v>140</v>
      </c>
      <c r="H8051" s="160" t="s">
        <v>6392</v>
      </c>
      <c r="I8051" s="160" t="e" cm="1">
        <f t="array" ref="I8051">INDEX('2.1.trackMPD'!J:J/(24*60*60),
       MATCH(1,
             (A8051='2.1.trackMPD'!A:A)*
             (C8051='2.1.trackMPD'!D:D)*
             (D8051/10^6='2.1.trackMPD'!H:H)*
             (E8051='2.1.trackMPD'!F:F),
0))</f>
        <v>#N/A</v>
      </c>
    </row>
    <row r="8052" spans="1:9" x14ac:dyDescent="0.2">
      <c r="A8052" s="160" t="s">
        <v>31</v>
      </c>
      <c r="B8052" s="160" t="s">
        <v>9</v>
      </c>
      <c r="C8052" s="160">
        <f>_xlfn.XLOOKUP(B8052,'2.1.trackMPD'!$R$7:$R$29,'2.1.trackMPD'!$T$7:$T$29)</f>
        <v>6</v>
      </c>
      <c r="D8052" s="160">
        <v>1</v>
      </c>
      <c r="E8052" s="160" t="s">
        <v>6395</v>
      </c>
      <c r="F8052" s="160" t="s">
        <v>110</v>
      </c>
      <c r="G8052" s="160" t="s">
        <v>124</v>
      </c>
      <c r="H8052" s="160" t="s">
        <v>6393</v>
      </c>
      <c r="I8052" s="160" t="e" cm="1">
        <f t="array" ref="I8052">INDEX('2.1.trackMPD'!K:K/(24*60*60),
       MATCH(1,
             (A8052='2.1.trackMPD'!A:A)*
             (C8052='2.1.trackMPD'!D:D)*
             (D8052/10^6='2.1.trackMPD'!H:H)*
             (E8052='2.1.trackMPD'!F:F),
0))</f>
        <v>#N/A</v>
      </c>
    </row>
    <row r="8053" spans="1:9" x14ac:dyDescent="0.2">
      <c r="A8053" s="160" t="s">
        <v>31</v>
      </c>
      <c r="B8053" s="160" t="s">
        <v>9</v>
      </c>
      <c r="C8053" s="160">
        <f>_xlfn.XLOOKUP(B8053,'2.1.trackMPD'!$R$7:$R$29,'2.1.trackMPD'!$T$7:$T$29)</f>
        <v>6</v>
      </c>
      <c r="D8053" s="160">
        <v>1</v>
      </c>
      <c r="E8053" s="160" t="s">
        <v>6395</v>
      </c>
      <c r="F8053" s="160" t="s">
        <v>110</v>
      </c>
      <c r="G8053" s="160" t="s">
        <v>140</v>
      </c>
      <c r="H8053" s="160" t="s">
        <v>6393</v>
      </c>
      <c r="I8053" s="160" t="e" cm="1">
        <f t="array" ref="I8053">INDEX('2.1.trackMPD'!L:L/(24*60*60),
       MATCH(1,
             (A8053='2.1.trackMPD'!A:A)*
             (C8053='2.1.trackMPD'!D:D)*
             (D8053/10^6='2.1.trackMPD'!H:H)*
             (E8053='2.1.trackMPD'!F:F),
0))</f>
        <v>#N/A</v>
      </c>
    </row>
    <row r="8054" spans="1:9" x14ac:dyDescent="0.2">
      <c r="A8054" s="160" t="s">
        <v>31</v>
      </c>
      <c r="B8054" s="160" t="s">
        <v>9</v>
      </c>
      <c r="C8054" s="160">
        <f>_xlfn.XLOOKUP(B8054,'2.1.trackMPD'!$R$7:$R$29,'2.1.trackMPD'!$T$7:$T$29)</f>
        <v>6</v>
      </c>
      <c r="D8054" s="160">
        <v>10</v>
      </c>
      <c r="E8054" s="160" t="s">
        <v>6395</v>
      </c>
      <c r="F8054" s="160" t="s">
        <v>110</v>
      </c>
      <c r="G8054" s="160" t="s">
        <v>124</v>
      </c>
      <c r="H8054" s="160" t="s">
        <v>6392</v>
      </c>
      <c r="I8054" s="160" t="e" cm="1">
        <f t="array" ref="I8054">INDEX('2.1.trackMPD'!I:I/(24*60*60),
       MATCH(1,
             (A8054='2.1.trackMPD'!A:A)*
             (C8054='2.1.trackMPD'!D:D)*
             (D8054/10^6='2.1.trackMPD'!H:H)*
             (E8054='2.1.trackMPD'!F:F),
0))</f>
        <v>#N/A</v>
      </c>
    </row>
    <row r="8055" spans="1:9" x14ac:dyDescent="0.2">
      <c r="A8055" s="160" t="s">
        <v>31</v>
      </c>
      <c r="B8055" s="160" t="s">
        <v>9</v>
      </c>
      <c r="C8055" s="160">
        <f>_xlfn.XLOOKUP(B8055,'2.1.trackMPD'!$R$7:$R$29,'2.1.trackMPD'!$T$7:$T$29)</f>
        <v>6</v>
      </c>
      <c r="D8055" s="160">
        <v>10</v>
      </c>
      <c r="E8055" s="160" t="s">
        <v>6395</v>
      </c>
      <c r="F8055" s="160" t="s">
        <v>110</v>
      </c>
      <c r="G8055" s="160" t="s">
        <v>140</v>
      </c>
      <c r="H8055" s="160" t="s">
        <v>6392</v>
      </c>
      <c r="I8055" s="160" t="e" cm="1">
        <f t="array" ref="I8055">INDEX('2.1.trackMPD'!J:J/(24*60*60),
       MATCH(1,
             (A8055='2.1.trackMPD'!A:A)*
             (C8055='2.1.trackMPD'!D:D)*
             (D8055/10^6='2.1.trackMPD'!H:H)*
             (E8055='2.1.trackMPD'!F:F),
0))</f>
        <v>#N/A</v>
      </c>
    </row>
    <row r="8056" spans="1:9" x14ac:dyDescent="0.2">
      <c r="A8056" s="160" t="s">
        <v>31</v>
      </c>
      <c r="B8056" s="160" t="s">
        <v>9</v>
      </c>
      <c r="C8056" s="160">
        <f>_xlfn.XLOOKUP(B8056,'2.1.trackMPD'!$R$7:$R$29,'2.1.trackMPD'!$T$7:$T$29)</f>
        <v>6</v>
      </c>
      <c r="D8056" s="160">
        <v>10</v>
      </c>
      <c r="E8056" s="160" t="s">
        <v>6395</v>
      </c>
      <c r="F8056" s="160" t="s">
        <v>110</v>
      </c>
      <c r="G8056" s="160" t="s">
        <v>124</v>
      </c>
      <c r="H8056" s="160" t="s">
        <v>6393</v>
      </c>
      <c r="I8056" s="160" t="e" cm="1">
        <f t="array" ref="I8056">INDEX('2.1.trackMPD'!K:K/(24*60*60),
       MATCH(1,
             (A8056='2.1.trackMPD'!A:A)*
             (C8056='2.1.trackMPD'!D:D)*
             (D8056/10^6='2.1.trackMPD'!H:H)*
             (E8056='2.1.trackMPD'!F:F),
0))</f>
        <v>#N/A</v>
      </c>
    </row>
    <row r="8057" spans="1:9" x14ac:dyDescent="0.2">
      <c r="A8057" s="160" t="s">
        <v>31</v>
      </c>
      <c r="B8057" s="160" t="s">
        <v>9</v>
      </c>
      <c r="C8057" s="160">
        <f>_xlfn.XLOOKUP(B8057,'2.1.trackMPD'!$R$7:$R$29,'2.1.trackMPD'!$T$7:$T$29)</f>
        <v>6</v>
      </c>
      <c r="D8057" s="160">
        <v>10</v>
      </c>
      <c r="E8057" s="160" t="s">
        <v>6395</v>
      </c>
      <c r="F8057" s="160" t="s">
        <v>110</v>
      </c>
      <c r="G8057" s="160" t="s">
        <v>140</v>
      </c>
      <c r="H8057" s="160" t="s">
        <v>6393</v>
      </c>
      <c r="I8057" s="160" t="e" cm="1">
        <f t="array" ref="I8057">INDEX('2.1.trackMPD'!L:L/(24*60*60),
       MATCH(1,
             (A8057='2.1.trackMPD'!A:A)*
             (C8057='2.1.trackMPD'!D:D)*
             (D8057/10^6='2.1.trackMPD'!H:H)*
             (E8057='2.1.trackMPD'!F:F),
0))</f>
        <v>#N/A</v>
      </c>
    </row>
    <row r="8058" spans="1:9" x14ac:dyDescent="0.2">
      <c r="A8058" s="160" t="s">
        <v>31</v>
      </c>
      <c r="B8058" s="160" t="s">
        <v>9</v>
      </c>
      <c r="C8058" s="160">
        <f>_xlfn.XLOOKUP(B8058,'2.1.trackMPD'!$R$7:$R$29,'2.1.trackMPD'!$T$7:$T$29)</f>
        <v>6</v>
      </c>
      <c r="D8058" s="160">
        <v>100</v>
      </c>
      <c r="E8058" s="160" t="s">
        <v>6395</v>
      </c>
      <c r="F8058" s="160" t="s">
        <v>110</v>
      </c>
      <c r="G8058" s="160" t="s">
        <v>124</v>
      </c>
      <c r="H8058" s="160" t="s">
        <v>6392</v>
      </c>
      <c r="I8058" s="160" t="e" cm="1">
        <f t="array" ref="I8058">INDEX('2.1.trackMPD'!I:I/(24*60*60),
       MATCH(1,
             (A8058='2.1.trackMPD'!A:A)*
             (C8058='2.1.trackMPD'!D:D)*
             (D8058/10^6='2.1.trackMPD'!H:H)*
             (E8058='2.1.trackMPD'!F:F),
0))</f>
        <v>#N/A</v>
      </c>
    </row>
    <row r="8059" spans="1:9" x14ac:dyDescent="0.2">
      <c r="A8059" s="160" t="s">
        <v>31</v>
      </c>
      <c r="B8059" s="160" t="s">
        <v>9</v>
      </c>
      <c r="C8059" s="160">
        <f>_xlfn.XLOOKUP(B8059,'2.1.trackMPD'!$R$7:$R$29,'2.1.trackMPD'!$T$7:$T$29)</f>
        <v>6</v>
      </c>
      <c r="D8059" s="160">
        <v>100</v>
      </c>
      <c r="E8059" s="160" t="s">
        <v>6395</v>
      </c>
      <c r="F8059" s="160" t="s">
        <v>110</v>
      </c>
      <c r="G8059" s="160" t="s">
        <v>140</v>
      </c>
      <c r="H8059" s="160" t="s">
        <v>6392</v>
      </c>
      <c r="I8059" s="160" t="e" cm="1">
        <f t="array" ref="I8059">INDEX('2.1.trackMPD'!J:J/(24*60*60),
       MATCH(1,
             (A8059='2.1.trackMPD'!A:A)*
             (C8059='2.1.trackMPD'!D:D)*
             (D8059/10^6='2.1.trackMPD'!H:H)*
             (E8059='2.1.trackMPD'!F:F),
0))</f>
        <v>#N/A</v>
      </c>
    </row>
    <row r="8060" spans="1:9" x14ac:dyDescent="0.2">
      <c r="A8060" s="160" t="s">
        <v>31</v>
      </c>
      <c r="B8060" s="160" t="s">
        <v>9</v>
      </c>
      <c r="C8060" s="160">
        <f>_xlfn.XLOOKUP(B8060,'2.1.trackMPD'!$R$7:$R$29,'2.1.trackMPD'!$T$7:$T$29)</f>
        <v>6</v>
      </c>
      <c r="D8060" s="160">
        <v>100</v>
      </c>
      <c r="E8060" s="160" t="s">
        <v>6395</v>
      </c>
      <c r="F8060" s="160" t="s">
        <v>110</v>
      </c>
      <c r="G8060" s="160" t="s">
        <v>124</v>
      </c>
      <c r="H8060" s="160" t="s">
        <v>6393</v>
      </c>
      <c r="I8060" s="160" t="e" cm="1">
        <f t="array" ref="I8060">INDEX('2.1.trackMPD'!K:K/(24*60*60),
       MATCH(1,
             (A8060='2.1.trackMPD'!A:A)*
             (C8060='2.1.trackMPD'!D:D)*
             (D8060/10^6='2.1.trackMPD'!H:H)*
             (E8060='2.1.trackMPD'!F:F),
0))</f>
        <v>#N/A</v>
      </c>
    </row>
    <row r="8061" spans="1:9" x14ac:dyDescent="0.2">
      <c r="A8061" s="160" t="s">
        <v>31</v>
      </c>
      <c r="B8061" s="160" t="s">
        <v>9</v>
      </c>
      <c r="C8061" s="160">
        <f>_xlfn.XLOOKUP(B8061,'2.1.trackMPD'!$R$7:$R$29,'2.1.trackMPD'!$T$7:$T$29)</f>
        <v>6</v>
      </c>
      <c r="D8061" s="160">
        <v>100</v>
      </c>
      <c r="E8061" s="160" t="s">
        <v>6395</v>
      </c>
      <c r="F8061" s="160" t="s">
        <v>110</v>
      </c>
      <c r="G8061" s="160" t="s">
        <v>140</v>
      </c>
      <c r="H8061" s="160" t="s">
        <v>6393</v>
      </c>
      <c r="I8061" s="160" t="e" cm="1">
        <f t="array" ref="I8061">INDEX('2.1.trackMPD'!L:L/(24*60*60),
       MATCH(1,
             (A8061='2.1.trackMPD'!A:A)*
             (C8061='2.1.trackMPD'!D:D)*
             (D8061/10^6='2.1.trackMPD'!H:H)*
             (E8061='2.1.trackMPD'!F:F),
0))</f>
        <v>#N/A</v>
      </c>
    </row>
    <row r="8062" spans="1:9" x14ac:dyDescent="0.2">
      <c r="A8062" s="160" t="s">
        <v>31</v>
      </c>
      <c r="B8062" s="160" t="s">
        <v>146</v>
      </c>
      <c r="C8062" s="160">
        <f>_xlfn.XLOOKUP(B8062,'2.1.trackMPD'!$R$7:$R$29,'2.1.trackMPD'!$T$7:$T$29)</f>
        <v>6</v>
      </c>
      <c r="D8062" s="160">
        <v>1</v>
      </c>
      <c r="E8062" s="160" t="s">
        <v>6390</v>
      </c>
      <c r="F8062" s="160" t="s">
        <v>110</v>
      </c>
      <c r="G8062" s="160" t="s">
        <v>124</v>
      </c>
      <c r="H8062" s="160" t="s">
        <v>6392</v>
      </c>
      <c r="I8062" s="160" cm="1">
        <f t="array" ref="I8062">INDEX('2.1.trackMPD'!I:I/(24*60*60),
       MATCH(1,
             (A8062='2.1.trackMPD'!A:A)*
             (C8062='2.1.trackMPD'!D:D)*
             (D8062/10^6='2.1.trackMPD'!H:H)*
             (E8062='2.1.trackMPD'!F:F),
0))</f>
        <v>6.8072036756424536E-7</v>
      </c>
    </row>
    <row r="8063" spans="1:9" x14ac:dyDescent="0.2">
      <c r="A8063" s="160" t="s">
        <v>31</v>
      </c>
      <c r="B8063" s="160" t="s">
        <v>146</v>
      </c>
      <c r="C8063" s="160">
        <f>_xlfn.XLOOKUP(B8063,'2.1.trackMPD'!$R$7:$R$29,'2.1.trackMPD'!$T$7:$T$29)</f>
        <v>6</v>
      </c>
      <c r="D8063" s="160">
        <v>1</v>
      </c>
      <c r="E8063" s="160" t="s">
        <v>6390</v>
      </c>
      <c r="F8063" s="160" t="s">
        <v>110</v>
      </c>
      <c r="G8063" s="160" t="s">
        <v>140</v>
      </c>
      <c r="H8063" s="160" t="s">
        <v>6392</v>
      </c>
      <c r="I8063" s="160" cm="1">
        <f t="array" ref="I8063">INDEX('2.1.trackMPD'!J:J/(24*60*60),
       MATCH(1,
             (A8063='2.1.trackMPD'!A:A)*
             (C8063='2.1.trackMPD'!D:D)*
             (D8063/10^6='2.1.trackMPD'!H:H)*
             (E8063='2.1.trackMPD'!F:F),
0))</f>
        <v>1.1469140096070995E-5</v>
      </c>
    </row>
    <row r="8064" spans="1:9" x14ac:dyDescent="0.2">
      <c r="A8064" s="160" t="s">
        <v>31</v>
      </c>
      <c r="B8064" s="160" t="s">
        <v>146</v>
      </c>
      <c r="C8064" s="160">
        <f>_xlfn.XLOOKUP(B8064,'2.1.trackMPD'!$R$7:$R$29,'2.1.trackMPD'!$T$7:$T$29)</f>
        <v>6</v>
      </c>
      <c r="D8064" s="160">
        <v>1</v>
      </c>
      <c r="E8064" s="160" t="s">
        <v>6390</v>
      </c>
      <c r="F8064" s="160" t="s">
        <v>110</v>
      </c>
      <c r="G8064" s="160" t="s">
        <v>124</v>
      </c>
      <c r="H8064" s="160" t="s">
        <v>6393</v>
      </c>
      <c r="I8064" s="160" cm="1">
        <f t="array" ref="I8064">INDEX('2.1.trackMPD'!K:K/(24*60*60),
       MATCH(1,
             (A8064='2.1.trackMPD'!A:A)*
             (C8064='2.1.trackMPD'!D:D)*
             (D8064/10^6='2.1.trackMPD'!H:H)*
             (E8064='2.1.trackMPD'!F:F),
0))</f>
        <v>0</v>
      </c>
    </row>
    <row r="8065" spans="1:9" x14ac:dyDescent="0.2">
      <c r="A8065" s="160" t="s">
        <v>31</v>
      </c>
      <c r="B8065" s="160" t="s">
        <v>146</v>
      </c>
      <c r="C8065" s="160">
        <f>_xlfn.XLOOKUP(B8065,'2.1.trackMPD'!$R$7:$R$29,'2.1.trackMPD'!$T$7:$T$29)</f>
        <v>6</v>
      </c>
      <c r="D8065" s="160">
        <v>1</v>
      </c>
      <c r="E8065" s="160" t="s">
        <v>6390</v>
      </c>
      <c r="F8065" s="160" t="s">
        <v>110</v>
      </c>
      <c r="G8065" s="160" t="s">
        <v>140</v>
      </c>
      <c r="H8065" s="160" t="s">
        <v>6393</v>
      </c>
      <c r="I8065" s="160" cm="1">
        <f t="array" ref="I8065">INDEX('2.1.trackMPD'!L:L/(24*60*60),
       MATCH(1,
             (A8065='2.1.trackMPD'!A:A)*
             (C8065='2.1.trackMPD'!D:D)*
             (D8065/10^6='2.1.trackMPD'!H:H)*
             (E8065='2.1.trackMPD'!F:F),
0))</f>
        <v>0</v>
      </c>
    </row>
    <row r="8066" spans="1:9" x14ac:dyDescent="0.2">
      <c r="A8066" s="160" t="s">
        <v>31</v>
      </c>
      <c r="B8066" s="160" t="s">
        <v>146</v>
      </c>
      <c r="C8066" s="160">
        <f>_xlfn.XLOOKUP(B8066,'2.1.trackMPD'!$R$7:$R$29,'2.1.trackMPD'!$T$7:$T$29)</f>
        <v>6</v>
      </c>
      <c r="D8066" s="160">
        <v>10</v>
      </c>
      <c r="E8066" s="160" t="s">
        <v>6390</v>
      </c>
      <c r="F8066" s="160" t="s">
        <v>110</v>
      </c>
      <c r="G8066" s="160" t="s">
        <v>124</v>
      </c>
      <c r="H8066" s="160" t="s">
        <v>6392</v>
      </c>
      <c r="I8066" s="160" cm="1">
        <f t="array" ref="I8066">INDEX('2.1.trackMPD'!I:I/(24*60*60),
       MATCH(1,
             (A8066='2.1.trackMPD'!A:A)*
             (C8066='2.1.trackMPD'!D:D)*
             (D8066/10^6='2.1.trackMPD'!H:H)*
             (E8066='2.1.trackMPD'!F:F),
0))</f>
        <v>7.2266564630701385E-6</v>
      </c>
    </row>
    <row r="8067" spans="1:9" x14ac:dyDescent="0.2">
      <c r="A8067" s="160" t="s">
        <v>31</v>
      </c>
      <c r="B8067" s="160" t="s">
        <v>146</v>
      </c>
      <c r="C8067" s="160">
        <f>_xlfn.XLOOKUP(B8067,'2.1.trackMPD'!$R$7:$R$29,'2.1.trackMPD'!$T$7:$T$29)</f>
        <v>6</v>
      </c>
      <c r="D8067" s="160">
        <v>10</v>
      </c>
      <c r="E8067" s="160" t="s">
        <v>6390</v>
      </c>
      <c r="F8067" s="160" t="s">
        <v>110</v>
      </c>
      <c r="G8067" s="160" t="s">
        <v>140</v>
      </c>
      <c r="H8067" s="160" t="s">
        <v>6392</v>
      </c>
      <c r="I8067" s="160" cm="1">
        <f t="array" ref="I8067">INDEX('2.1.trackMPD'!J:J/(24*60*60),
       MATCH(1,
             (A8067='2.1.trackMPD'!A:A)*
             (C8067='2.1.trackMPD'!D:D)*
             (D8067/10^6='2.1.trackMPD'!H:H)*
             (E8067='2.1.trackMPD'!F:F),
0))</f>
        <v>1.7965662506634837E-5</v>
      </c>
    </row>
    <row r="8068" spans="1:9" x14ac:dyDescent="0.2">
      <c r="A8068" s="160" t="s">
        <v>31</v>
      </c>
      <c r="B8068" s="160" t="s">
        <v>146</v>
      </c>
      <c r="C8068" s="160">
        <f>_xlfn.XLOOKUP(B8068,'2.1.trackMPD'!$R$7:$R$29,'2.1.trackMPD'!$T$7:$T$29)</f>
        <v>6</v>
      </c>
      <c r="D8068" s="160">
        <v>10</v>
      </c>
      <c r="E8068" s="160" t="s">
        <v>6390</v>
      </c>
      <c r="F8068" s="160" t="s">
        <v>110</v>
      </c>
      <c r="G8068" s="160" t="s">
        <v>124</v>
      </c>
      <c r="H8068" s="160" t="s">
        <v>6393</v>
      </c>
      <c r="I8068" s="160" cm="1">
        <f t="array" ref="I8068">INDEX('2.1.trackMPD'!K:K/(24*60*60),
       MATCH(1,
             (A8068='2.1.trackMPD'!A:A)*
             (C8068='2.1.trackMPD'!D:D)*
             (D8068/10^6='2.1.trackMPD'!H:H)*
             (E8068='2.1.trackMPD'!F:F),
0))</f>
        <v>0</v>
      </c>
    </row>
    <row r="8069" spans="1:9" x14ac:dyDescent="0.2">
      <c r="A8069" s="160" t="s">
        <v>31</v>
      </c>
      <c r="B8069" s="160" t="s">
        <v>146</v>
      </c>
      <c r="C8069" s="160">
        <f>_xlfn.XLOOKUP(B8069,'2.1.trackMPD'!$R$7:$R$29,'2.1.trackMPD'!$T$7:$T$29)</f>
        <v>6</v>
      </c>
      <c r="D8069" s="160">
        <v>10</v>
      </c>
      <c r="E8069" s="160" t="s">
        <v>6390</v>
      </c>
      <c r="F8069" s="160" t="s">
        <v>110</v>
      </c>
      <c r="G8069" s="160" t="s">
        <v>140</v>
      </c>
      <c r="H8069" s="160" t="s">
        <v>6393</v>
      </c>
      <c r="I8069" s="160" cm="1">
        <f t="array" ref="I8069">INDEX('2.1.trackMPD'!L:L/(24*60*60),
       MATCH(1,
             (A8069='2.1.trackMPD'!A:A)*
             (C8069='2.1.trackMPD'!D:D)*
             (D8069/10^6='2.1.trackMPD'!H:H)*
             (E8069='2.1.trackMPD'!F:F),
0))</f>
        <v>0</v>
      </c>
    </row>
    <row r="8070" spans="1:9" x14ac:dyDescent="0.2">
      <c r="A8070" s="160" t="s">
        <v>31</v>
      </c>
      <c r="B8070" s="160" t="s">
        <v>146</v>
      </c>
      <c r="C8070" s="160">
        <f>_xlfn.XLOOKUP(B8070,'2.1.trackMPD'!$R$7:$R$29,'2.1.trackMPD'!$T$7:$T$29)</f>
        <v>6</v>
      </c>
      <c r="D8070" s="160">
        <v>100</v>
      </c>
      <c r="E8070" s="160" t="s">
        <v>6390</v>
      </c>
      <c r="F8070" s="160" t="s">
        <v>110</v>
      </c>
      <c r="G8070" s="160" t="s">
        <v>124</v>
      </c>
      <c r="H8070" s="160" t="s">
        <v>6392</v>
      </c>
      <c r="I8070" s="160" cm="1">
        <f t="array" ref="I8070">INDEX('2.1.trackMPD'!I:I/(24*60*60),
       MATCH(1,
             (A8070='2.1.trackMPD'!A:A)*
             (C8070='2.1.trackMPD'!D:D)*
             (D8070/10^6='2.1.trackMPD'!H:H)*
             (E8070='2.1.trackMPD'!F:F),
0))</f>
        <v>1.9312976733627315E-3</v>
      </c>
    </row>
    <row r="8071" spans="1:9" x14ac:dyDescent="0.2">
      <c r="A8071" s="160" t="s">
        <v>31</v>
      </c>
      <c r="B8071" s="160" t="s">
        <v>146</v>
      </c>
      <c r="C8071" s="160">
        <f>_xlfn.XLOOKUP(B8071,'2.1.trackMPD'!$R$7:$R$29,'2.1.trackMPD'!$T$7:$T$29)</f>
        <v>6</v>
      </c>
      <c r="D8071" s="160">
        <v>100</v>
      </c>
      <c r="E8071" s="160" t="s">
        <v>6390</v>
      </c>
      <c r="F8071" s="160" t="s">
        <v>110</v>
      </c>
      <c r="G8071" s="160" t="s">
        <v>140</v>
      </c>
      <c r="H8071" s="160" t="s">
        <v>6392</v>
      </c>
      <c r="I8071" s="160" cm="1">
        <f t="array" ref="I8071">INDEX('2.1.trackMPD'!J:J/(24*60*60),
       MATCH(1,
             (A8071='2.1.trackMPD'!A:A)*
             (C8071='2.1.trackMPD'!D:D)*
             (D8071/10^6='2.1.trackMPD'!H:H)*
             (E8071='2.1.trackMPD'!F:F),
0))</f>
        <v>1.6203523589320137E-3</v>
      </c>
    </row>
    <row r="8072" spans="1:9" x14ac:dyDescent="0.2">
      <c r="A8072" s="160" t="s">
        <v>31</v>
      </c>
      <c r="B8072" s="160" t="s">
        <v>146</v>
      </c>
      <c r="C8072" s="160">
        <f>_xlfn.XLOOKUP(B8072,'2.1.trackMPD'!$R$7:$R$29,'2.1.trackMPD'!$T$7:$T$29)</f>
        <v>6</v>
      </c>
      <c r="D8072" s="160">
        <v>100</v>
      </c>
      <c r="E8072" s="160" t="s">
        <v>6390</v>
      </c>
      <c r="F8072" s="160" t="s">
        <v>110</v>
      </c>
      <c r="G8072" s="160" t="s">
        <v>124</v>
      </c>
      <c r="H8072" s="160" t="s">
        <v>6393</v>
      </c>
      <c r="I8072" s="160" cm="1">
        <f t="array" ref="I8072">INDEX('2.1.trackMPD'!K:K/(24*60*60),
       MATCH(1,
             (A8072='2.1.trackMPD'!A:A)*
             (C8072='2.1.trackMPD'!D:D)*
             (D8072/10^6='2.1.trackMPD'!H:H)*
             (E8072='2.1.trackMPD'!F:F),
0))</f>
        <v>0</v>
      </c>
    </row>
    <row r="8073" spans="1:9" x14ac:dyDescent="0.2">
      <c r="A8073" s="160" t="s">
        <v>31</v>
      </c>
      <c r="B8073" s="160" t="s">
        <v>146</v>
      </c>
      <c r="C8073" s="160">
        <f>_xlfn.XLOOKUP(B8073,'2.1.trackMPD'!$R$7:$R$29,'2.1.trackMPD'!$T$7:$T$29)</f>
        <v>6</v>
      </c>
      <c r="D8073" s="160">
        <v>100</v>
      </c>
      <c r="E8073" s="160" t="s">
        <v>6390</v>
      </c>
      <c r="F8073" s="160" t="s">
        <v>110</v>
      </c>
      <c r="G8073" s="160" t="s">
        <v>140</v>
      </c>
      <c r="H8073" s="160" t="s">
        <v>6393</v>
      </c>
      <c r="I8073" s="160" cm="1">
        <f t="array" ref="I8073">INDEX('2.1.trackMPD'!L:L/(24*60*60),
       MATCH(1,
             (A8073='2.1.trackMPD'!A:A)*
             (C8073='2.1.trackMPD'!D:D)*
             (D8073/10^6='2.1.trackMPD'!H:H)*
             (E8073='2.1.trackMPD'!F:F),
0))</f>
        <v>0</v>
      </c>
    </row>
    <row r="8074" spans="1:9" x14ac:dyDescent="0.2">
      <c r="A8074" s="160" t="s">
        <v>31</v>
      </c>
      <c r="B8074" s="160" t="s">
        <v>146</v>
      </c>
      <c r="C8074" s="160">
        <f>_xlfn.XLOOKUP(B8074,'2.1.trackMPD'!$R$7:$R$29,'2.1.trackMPD'!$T$7:$T$29)</f>
        <v>6</v>
      </c>
      <c r="D8074" s="160">
        <v>1000</v>
      </c>
      <c r="E8074" s="160" t="s">
        <v>6390</v>
      </c>
      <c r="F8074" s="160" t="s">
        <v>110</v>
      </c>
      <c r="G8074" s="160" t="s">
        <v>124</v>
      </c>
      <c r="H8074" s="160" t="s">
        <v>6392</v>
      </c>
      <c r="I8074" s="160" cm="1">
        <f t="array" ref="I8074">INDEX('2.1.trackMPD'!I:I/(24*60*60),
       MATCH(1,
             (A8074='2.1.trackMPD'!A:A)*
             (C8074='2.1.trackMPD'!D:D)*
             (D8074/10^6='2.1.trackMPD'!H:H)*
             (E8074='2.1.trackMPD'!F:F),
0))</f>
        <v>6.9993894557237618E-2</v>
      </c>
    </row>
    <row r="8075" spans="1:9" x14ac:dyDescent="0.2">
      <c r="A8075" s="160" t="s">
        <v>31</v>
      </c>
      <c r="B8075" s="160" t="s">
        <v>146</v>
      </c>
      <c r="C8075" s="160">
        <f>_xlfn.XLOOKUP(B8075,'2.1.trackMPD'!$R$7:$R$29,'2.1.trackMPD'!$T$7:$T$29)</f>
        <v>6</v>
      </c>
      <c r="D8075" s="160">
        <v>1000</v>
      </c>
      <c r="E8075" s="160" t="s">
        <v>6390</v>
      </c>
      <c r="F8075" s="160" t="s">
        <v>110</v>
      </c>
      <c r="G8075" s="160" t="s">
        <v>140</v>
      </c>
      <c r="H8075" s="160" t="s">
        <v>6392</v>
      </c>
      <c r="I8075" s="160" cm="1">
        <f t="array" ref="I8075">INDEX('2.1.trackMPD'!J:J/(24*60*60),
       MATCH(1,
             (A8075='2.1.trackMPD'!A:A)*
             (C8075='2.1.trackMPD'!D:D)*
             (D8075/10^6='2.1.trackMPD'!H:H)*
             (E8075='2.1.trackMPD'!F:F),
0))</f>
        <v>5.9225591548120141E-2</v>
      </c>
    </row>
    <row r="8076" spans="1:9" x14ac:dyDescent="0.2">
      <c r="A8076" s="160" t="s">
        <v>31</v>
      </c>
      <c r="B8076" s="160" t="s">
        <v>146</v>
      </c>
      <c r="C8076" s="160">
        <f>_xlfn.XLOOKUP(B8076,'2.1.trackMPD'!$R$7:$R$29,'2.1.trackMPD'!$T$7:$T$29)</f>
        <v>6</v>
      </c>
      <c r="D8076" s="160">
        <v>1000</v>
      </c>
      <c r="E8076" s="160" t="s">
        <v>6390</v>
      </c>
      <c r="F8076" s="160" t="s">
        <v>110</v>
      </c>
      <c r="G8076" s="160" t="s">
        <v>124</v>
      </c>
      <c r="H8076" s="160" t="s">
        <v>6393</v>
      </c>
      <c r="I8076" s="160" cm="1">
        <f t="array" ref="I8076">INDEX('2.1.trackMPD'!K:K/(24*60*60),
       MATCH(1,
             (A8076='2.1.trackMPD'!A:A)*
             (C8076='2.1.trackMPD'!D:D)*
             (D8076/10^6='2.1.trackMPD'!H:H)*
             (E8076='2.1.trackMPD'!F:F),
0))</f>
        <v>0</v>
      </c>
    </row>
    <row r="8077" spans="1:9" x14ac:dyDescent="0.2">
      <c r="A8077" s="160" t="s">
        <v>31</v>
      </c>
      <c r="B8077" s="160" t="s">
        <v>146</v>
      </c>
      <c r="C8077" s="160">
        <f>_xlfn.XLOOKUP(B8077,'2.1.trackMPD'!$R$7:$R$29,'2.1.trackMPD'!$T$7:$T$29)</f>
        <v>6</v>
      </c>
      <c r="D8077" s="160">
        <v>1000</v>
      </c>
      <c r="E8077" s="160" t="s">
        <v>6390</v>
      </c>
      <c r="F8077" s="160" t="s">
        <v>110</v>
      </c>
      <c r="G8077" s="160" t="s">
        <v>140</v>
      </c>
      <c r="H8077" s="160" t="s">
        <v>6393</v>
      </c>
      <c r="I8077" s="160" cm="1">
        <f t="array" ref="I8077">INDEX('2.1.trackMPD'!L:L/(24*60*60),
       MATCH(1,
             (A8077='2.1.trackMPD'!A:A)*
             (C8077='2.1.trackMPD'!D:D)*
             (D8077/10^6='2.1.trackMPD'!H:H)*
             (E8077='2.1.trackMPD'!F:F),
0))</f>
        <v>0</v>
      </c>
    </row>
    <row r="8078" spans="1:9" x14ac:dyDescent="0.2">
      <c r="A8078" s="160" t="s">
        <v>31</v>
      </c>
      <c r="B8078" s="160" t="s">
        <v>146</v>
      </c>
      <c r="C8078" s="160">
        <f>_xlfn.XLOOKUP(B8078,'2.1.trackMPD'!$R$7:$R$29,'2.1.trackMPD'!$T$7:$T$29)</f>
        <v>6</v>
      </c>
      <c r="D8078" s="160">
        <v>5000</v>
      </c>
      <c r="E8078" s="160" t="s">
        <v>6390</v>
      </c>
      <c r="F8078" s="160" t="s">
        <v>110</v>
      </c>
      <c r="G8078" s="160" t="s">
        <v>124</v>
      </c>
      <c r="H8078" s="160" t="s">
        <v>6392</v>
      </c>
      <c r="I8078" s="160" cm="1">
        <f t="array" ref="I8078">INDEX('2.1.trackMPD'!I:I/(24*60*60),
       MATCH(1,
             (A8078='2.1.trackMPD'!A:A)*
             (C8078='2.1.trackMPD'!D:D)*
             (D8078/10^6='2.1.trackMPD'!H:H)*
             (E8078='2.1.trackMPD'!F:F),
0))</f>
        <v>0.27519557172367476</v>
      </c>
    </row>
    <row r="8079" spans="1:9" x14ac:dyDescent="0.2">
      <c r="A8079" s="160" t="s">
        <v>31</v>
      </c>
      <c r="B8079" s="160" t="s">
        <v>146</v>
      </c>
      <c r="C8079" s="160">
        <f>_xlfn.XLOOKUP(B8079,'2.1.trackMPD'!$R$7:$R$29,'2.1.trackMPD'!$T$7:$T$29)</f>
        <v>6</v>
      </c>
      <c r="D8079" s="160">
        <v>5000</v>
      </c>
      <c r="E8079" s="160" t="s">
        <v>6390</v>
      </c>
      <c r="F8079" s="160" t="s">
        <v>110</v>
      </c>
      <c r="G8079" s="160" t="s">
        <v>140</v>
      </c>
      <c r="H8079" s="160" t="s">
        <v>6392</v>
      </c>
      <c r="I8079" s="160" cm="1">
        <f t="array" ref="I8079">INDEX('2.1.trackMPD'!J:J/(24*60*60),
       MATCH(1,
             (A8079='2.1.trackMPD'!A:A)*
             (C8079='2.1.trackMPD'!D:D)*
             (D8079/10^6='2.1.trackMPD'!H:H)*
             (E8079='2.1.trackMPD'!F:F),
0))</f>
        <v>0.23285742882208679</v>
      </c>
    </row>
    <row r="8080" spans="1:9" x14ac:dyDescent="0.2">
      <c r="A8080" s="160" t="s">
        <v>31</v>
      </c>
      <c r="B8080" s="160" t="s">
        <v>146</v>
      </c>
      <c r="C8080" s="160">
        <f>_xlfn.XLOOKUP(B8080,'2.1.trackMPD'!$R$7:$R$29,'2.1.trackMPD'!$T$7:$T$29)</f>
        <v>6</v>
      </c>
      <c r="D8080" s="160">
        <v>5000</v>
      </c>
      <c r="E8080" s="160" t="s">
        <v>6390</v>
      </c>
      <c r="F8080" s="160" t="s">
        <v>110</v>
      </c>
      <c r="G8080" s="160" t="s">
        <v>124</v>
      </c>
      <c r="H8080" s="160" t="s">
        <v>6393</v>
      </c>
      <c r="I8080" s="160" cm="1">
        <f t="array" ref="I8080">INDEX('2.1.trackMPD'!K:K/(24*60*60),
       MATCH(1,
             (A8080='2.1.trackMPD'!A:A)*
             (C8080='2.1.trackMPD'!D:D)*
             (D8080/10^6='2.1.trackMPD'!H:H)*
             (E8080='2.1.trackMPD'!F:F),
0))</f>
        <v>0</v>
      </c>
    </row>
    <row r="8081" spans="1:9" x14ac:dyDescent="0.2">
      <c r="A8081" s="160" t="s">
        <v>31</v>
      </c>
      <c r="B8081" s="160" t="s">
        <v>146</v>
      </c>
      <c r="C8081" s="160">
        <f>_xlfn.XLOOKUP(B8081,'2.1.trackMPD'!$R$7:$R$29,'2.1.trackMPD'!$T$7:$T$29)</f>
        <v>6</v>
      </c>
      <c r="D8081" s="160">
        <v>5000</v>
      </c>
      <c r="E8081" s="160" t="s">
        <v>6390</v>
      </c>
      <c r="F8081" s="160" t="s">
        <v>110</v>
      </c>
      <c r="G8081" s="160" t="s">
        <v>140</v>
      </c>
      <c r="H8081" s="160" t="s">
        <v>6393</v>
      </c>
      <c r="I8081" s="160" cm="1">
        <f t="array" ref="I8081">INDEX('2.1.trackMPD'!L:L/(24*60*60),
       MATCH(1,
             (A8081='2.1.trackMPD'!A:A)*
             (C8081='2.1.trackMPD'!D:D)*
             (D8081/10^6='2.1.trackMPD'!H:H)*
             (E8081='2.1.trackMPD'!F:F),
0))</f>
        <v>0</v>
      </c>
    </row>
    <row r="8082" spans="1:9" x14ac:dyDescent="0.2">
      <c r="A8082" s="160" t="s">
        <v>31</v>
      </c>
      <c r="B8082" s="160" t="s">
        <v>146</v>
      </c>
      <c r="C8082" s="160">
        <f>_xlfn.XLOOKUP(B8082,'2.1.trackMPD'!$R$7:$R$29,'2.1.trackMPD'!$T$7:$T$29)</f>
        <v>6</v>
      </c>
      <c r="D8082" s="160">
        <v>1</v>
      </c>
      <c r="E8082" s="160" t="s">
        <v>6394</v>
      </c>
      <c r="F8082" s="160" t="s">
        <v>110</v>
      </c>
      <c r="G8082" s="160" t="s">
        <v>124</v>
      </c>
      <c r="H8082" s="160" t="s">
        <v>6392</v>
      </c>
      <c r="I8082" s="160" cm="1">
        <f t="array" ref="I8082">INDEX('2.1.trackMPD'!I:I/(24*60*60),
       MATCH(1,
             (A8082='2.1.trackMPD'!A:A)*
             (C8082='2.1.trackMPD'!D:D)*
             (D8082/10^6='2.1.trackMPD'!H:H)*
             (E8082='2.1.trackMPD'!F:F),
0))</f>
        <v>1.0085428039043611E-6</v>
      </c>
    </row>
    <row r="8083" spans="1:9" x14ac:dyDescent="0.2">
      <c r="A8083" s="160" t="s">
        <v>31</v>
      </c>
      <c r="B8083" s="160" t="s">
        <v>146</v>
      </c>
      <c r="C8083" s="160">
        <f>_xlfn.XLOOKUP(B8083,'2.1.trackMPD'!$R$7:$R$29,'2.1.trackMPD'!$T$7:$T$29)</f>
        <v>6</v>
      </c>
      <c r="D8083" s="160">
        <v>1</v>
      </c>
      <c r="E8083" s="160" t="s">
        <v>6394</v>
      </c>
      <c r="F8083" s="160" t="s">
        <v>110</v>
      </c>
      <c r="G8083" s="160" t="s">
        <v>140</v>
      </c>
      <c r="H8083" s="160" t="s">
        <v>6392</v>
      </c>
      <c r="I8083" s="160" cm="1">
        <f t="array" ref="I8083">INDEX('2.1.trackMPD'!J:J/(24*60*60),
       MATCH(1,
             (A8083='2.1.trackMPD'!A:A)*
             (C8083='2.1.trackMPD'!D:D)*
             (D8083/10^6='2.1.trackMPD'!H:H)*
             (E8083='2.1.trackMPD'!F:F),
0))</f>
        <v>1.1640735781882755E-5</v>
      </c>
    </row>
    <row r="8084" spans="1:9" x14ac:dyDescent="0.2">
      <c r="A8084" s="160" t="s">
        <v>31</v>
      </c>
      <c r="B8084" s="160" t="s">
        <v>146</v>
      </c>
      <c r="C8084" s="160">
        <f>_xlfn.XLOOKUP(B8084,'2.1.trackMPD'!$R$7:$R$29,'2.1.trackMPD'!$T$7:$T$29)</f>
        <v>6</v>
      </c>
      <c r="D8084" s="160">
        <v>1</v>
      </c>
      <c r="E8084" s="160" t="s">
        <v>6394</v>
      </c>
      <c r="F8084" s="160" t="s">
        <v>110</v>
      </c>
      <c r="G8084" s="160" t="s">
        <v>124</v>
      </c>
      <c r="H8084" s="160" t="s">
        <v>6393</v>
      </c>
      <c r="I8084" s="160" cm="1">
        <f t="array" ref="I8084">INDEX('2.1.trackMPD'!K:K/(24*60*60),
       MATCH(1,
             (A8084='2.1.trackMPD'!A:A)*
             (C8084='2.1.trackMPD'!D:D)*
             (D8084/10^6='2.1.trackMPD'!H:H)*
             (E8084='2.1.trackMPD'!F:F),
0))</f>
        <v>0</v>
      </c>
    </row>
    <row r="8085" spans="1:9" x14ac:dyDescent="0.2">
      <c r="A8085" s="160" t="s">
        <v>31</v>
      </c>
      <c r="B8085" s="160" t="s">
        <v>146</v>
      </c>
      <c r="C8085" s="160">
        <f>_xlfn.XLOOKUP(B8085,'2.1.trackMPD'!$R$7:$R$29,'2.1.trackMPD'!$T$7:$T$29)</f>
        <v>6</v>
      </c>
      <c r="D8085" s="160">
        <v>1</v>
      </c>
      <c r="E8085" s="160" t="s">
        <v>6394</v>
      </c>
      <c r="F8085" s="160" t="s">
        <v>110</v>
      </c>
      <c r="G8085" s="160" t="s">
        <v>140</v>
      </c>
      <c r="H8085" s="160" t="s">
        <v>6393</v>
      </c>
      <c r="I8085" s="160" cm="1">
        <f t="array" ref="I8085">INDEX('2.1.trackMPD'!L:L/(24*60*60),
       MATCH(1,
             (A8085='2.1.trackMPD'!A:A)*
             (C8085='2.1.trackMPD'!D:D)*
             (D8085/10^6='2.1.trackMPD'!H:H)*
             (E8085='2.1.trackMPD'!F:F),
0))</f>
        <v>0</v>
      </c>
    </row>
    <row r="8086" spans="1:9" x14ac:dyDescent="0.2">
      <c r="A8086" s="160" t="s">
        <v>31</v>
      </c>
      <c r="B8086" s="160" t="s">
        <v>146</v>
      </c>
      <c r="C8086" s="160">
        <f>_xlfn.XLOOKUP(B8086,'2.1.trackMPD'!$R$7:$R$29,'2.1.trackMPD'!$T$7:$T$29)</f>
        <v>6</v>
      </c>
      <c r="D8086" s="160">
        <v>10</v>
      </c>
      <c r="E8086" s="160" t="s">
        <v>6394</v>
      </c>
      <c r="F8086" s="160" t="s">
        <v>110</v>
      </c>
      <c r="G8086" s="160" t="s">
        <v>124</v>
      </c>
      <c r="H8086" s="160" t="s">
        <v>6392</v>
      </c>
      <c r="I8086" s="160" cm="1">
        <f t="array" ref="I8086">INDEX('2.1.trackMPD'!I:I/(24*60*60),
       MATCH(1,
             (A8086='2.1.trackMPD'!A:A)*
             (C8086='2.1.trackMPD'!D:D)*
             (D8086/10^6='2.1.trackMPD'!H:H)*
             (E8086='2.1.trackMPD'!F:F),
0))</f>
        <v>7.1702036066546287E-5</v>
      </c>
    </row>
    <row r="8087" spans="1:9" x14ac:dyDescent="0.2">
      <c r="A8087" s="160" t="s">
        <v>31</v>
      </c>
      <c r="B8087" s="160" t="s">
        <v>146</v>
      </c>
      <c r="C8087" s="160">
        <f>_xlfn.XLOOKUP(B8087,'2.1.trackMPD'!$R$7:$R$29,'2.1.trackMPD'!$T$7:$T$29)</f>
        <v>6</v>
      </c>
      <c r="D8087" s="160">
        <v>10</v>
      </c>
      <c r="E8087" s="160" t="s">
        <v>6394</v>
      </c>
      <c r="F8087" s="160" t="s">
        <v>110</v>
      </c>
      <c r="G8087" s="160" t="s">
        <v>140</v>
      </c>
      <c r="H8087" s="160" t="s">
        <v>6392</v>
      </c>
      <c r="I8087" s="160" cm="1">
        <f t="array" ref="I8087">INDEX('2.1.trackMPD'!J:J/(24*60*60),
       MATCH(1,
             (A8087='2.1.trackMPD'!A:A)*
             (C8087='2.1.trackMPD'!D:D)*
             (D8087/10^6='2.1.trackMPD'!H:H)*
             (E8087='2.1.trackMPD'!F:F),
0))</f>
        <v>6.3489724292082055E-5</v>
      </c>
    </row>
    <row r="8088" spans="1:9" x14ac:dyDescent="0.2">
      <c r="A8088" s="160" t="s">
        <v>31</v>
      </c>
      <c r="B8088" s="160" t="s">
        <v>146</v>
      </c>
      <c r="C8088" s="160">
        <f>_xlfn.XLOOKUP(B8088,'2.1.trackMPD'!$R$7:$R$29,'2.1.trackMPD'!$T$7:$T$29)</f>
        <v>6</v>
      </c>
      <c r="D8088" s="160">
        <v>10</v>
      </c>
      <c r="E8088" s="160" t="s">
        <v>6394</v>
      </c>
      <c r="F8088" s="160" t="s">
        <v>110</v>
      </c>
      <c r="G8088" s="160" t="s">
        <v>124</v>
      </c>
      <c r="H8088" s="160" t="s">
        <v>6393</v>
      </c>
      <c r="I8088" s="160" cm="1">
        <f t="array" ref="I8088">INDEX('2.1.trackMPD'!K:K/(24*60*60),
       MATCH(1,
             (A8088='2.1.trackMPD'!A:A)*
             (C8088='2.1.trackMPD'!D:D)*
             (D8088/10^6='2.1.trackMPD'!H:H)*
             (E8088='2.1.trackMPD'!F:F),
0))</f>
        <v>0</v>
      </c>
    </row>
    <row r="8089" spans="1:9" x14ac:dyDescent="0.2">
      <c r="A8089" s="160" t="s">
        <v>31</v>
      </c>
      <c r="B8089" s="160" t="s">
        <v>146</v>
      </c>
      <c r="C8089" s="160">
        <f>_xlfn.XLOOKUP(B8089,'2.1.trackMPD'!$R$7:$R$29,'2.1.trackMPD'!$T$7:$T$29)</f>
        <v>6</v>
      </c>
      <c r="D8089" s="160">
        <v>10</v>
      </c>
      <c r="E8089" s="160" t="s">
        <v>6394</v>
      </c>
      <c r="F8089" s="160" t="s">
        <v>110</v>
      </c>
      <c r="G8089" s="160" t="s">
        <v>140</v>
      </c>
      <c r="H8089" s="160" t="s">
        <v>6393</v>
      </c>
      <c r="I8089" s="160" cm="1">
        <f t="array" ref="I8089">INDEX('2.1.trackMPD'!L:L/(24*60*60),
       MATCH(1,
             (A8089='2.1.trackMPD'!A:A)*
             (C8089='2.1.trackMPD'!D:D)*
             (D8089/10^6='2.1.trackMPD'!H:H)*
             (E8089='2.1.trackMPD'!F:F),
0))</f>
        <v>0</v>
      </c>
    </row>
    <row r="8090" spans="1:9" x14ac:dyDescent="0.2">
      <c r="A8090" s="160" t="s">
        <v>31</v>
      </c>
      <c r="B8090" s="160" t="s">
        <v>146</v>
      </c>
      <c r="C8090" s="160">
        <f>_xlfn.XLOOKUP(B8090,'2.1.trackMPD'!$R$7:$R$29,'2.1.trackMPD'!$T$7:$T$29)</f>
        <v>6</v>
      </c>
      <c r="D8090" s="160">
        <v>100</v>
      </c>
      <c r="E8090" s="160" t="s">
        <v>6394</v>
      </c>
      <c r="F8090" s="160" t="s">
        <v>110</v>
      </c>
      <c r="G8090" s="160" t="s">
        <v>124</v>
      </c>
      <c r="H8090" s="160" t="s">
        <v>6392</v>
      </c>
      <c r="I8090" s="160" cm="1">
        <f t="array" ref="I8090">INDEX('2.1.trackMPD'!I:I/(24*60*60),
       MATCH(1,
             (A8090='2.1.trackMPD'!A:A)*
             (C8090='2.1.trackMPD'!D:D)*
             (D8090/10^6='2.1.trackMPD'!H:H)*
             (E8090='2.1.trackMPD'!F:F),
0))</f>
        <v>5.6282487922013191E-3</v>
      </c>
    </row>
    <row r="8091" spans="1:9" x14ac:dyDescent="0.2">
      <c r="A8091" s="160" t="s">
        <v>31</v>
      </c>
      <c r="B8091" s="160" t="s">
        <v>146</v>
      </c>
      <c r="C8091" s="160">
        <f>_xlfn.XLOOKUP(B8091,'2.1.trackMPD'!$R$7:$R$29,'2.1.trackMPD'!$T$7:$T$29)</f>
        <v>6</v>
      </c>
      <c r="D8091" s="160">
        <v>100</v>
      </c>
      <c r="E8091" s="160" t="s">
        <v>6394</v>
      </c>
      <c r="F8091" s="160" t="s">
        <v>110</v>
      </c>
      <c r="G8091" s="160" t="s">
        <v>140</v>
      </c>
      <c r="H8091" s="160" t="s">
        <v>6392</v>
      </c>
      <c r="I8091" s="160" cm="1">
        <f t="array" ref="I8091">INDEX('2.1.trackMPD'!J:J/(24*60*60),
       MATCH(1,
             (A8091='2.1.trackMPD'!A:A)*
             (C8091='2.1.trackMPD'!D:D)*
             (D8091/10^6='2.1.trackMPD'!H:H)*
             (E8091='2.1.trackMPD'!F:F),
0))</f>
        <v>4.7630460889333797E-3</v>
      </c>
    </row>
    <row r="8092" spans="1:9" x14ac:dyDescent="0.2">
      <c r="A8092" s="160" t="s">
        <v>31</v>
      </c>
      <c r="B8092" s="160" t="s">
        <v>146</v>
      </c>
      <c r="C8092" s="160">
        <f>_xlfn.XLOOKUP(B8092,'2.1.trackMPD'!$R$7:$R$29,'2.1.trackMPD'!$T$7:$T$29)</f>
        <v>6</v>
      </c>
      <c r="D8092" s="160">
        <v>100</v>
      </c>
      <c r="E8092" s="160" t="s">
        <v>6394</v>
      </c>
      <c r="F8092" s="160" t="s">
        <v>110</v>
      </c>
      <c r="G8092" s="160" t="s">
        <v>124</v>
      </c>
      <c r="H8092" s="160" t="s">
        <v>6393</v>
      </c>
      <c r="I8092" s="160" cm="1">
        <f t="array" ref="I8092">INDEX('2.1.trackMPD'!K:K/(24*60*60),
       MATCH(1,
             (A8092='2.1.trackMPD'!A:A)*
             (C8092='2.1.trackMPD'!D:D)*
             (D8092/10^6='2.1.trackMPD'!H:H)*
             (E8092='2.1.trackMPD'!F:F),
0))</f>
        <v>0</v>
      </c>
    </row>
    <row r="8093" spans="1:9" x14ac:dyDescent="0.2">
      <c r="A8093" s="160" t="s">
        <v>31</v>
      </c>
      <c r="B8093" s="160" t="s">
        <v>146</v>
      </c>
      <c r="C8093" s="160">
        <f>_xlfn.XLOOKUP(B8093,'2.1.trackMPD'!$R$7:$R$29,'2.1.trackMPD'!$T$7:$T$29)</f>
        <v>6</v>
      </c>
      <c r="D8093" s="160">
        <v>100</v>
      </c>
      <c r="E8093" s="160" t="s">
        <v>6394</v>
      </c>
      <c r="F8093" s="160" t="s">
        <v>110</v>
      </c>
      <c r="G8093" s="160" t="s">
        <v>140</v>
      </c>
      <c r="H8093" s="160" t="s">
        <v>6393</v>
      </c>
      <c r="I8093" s="160" cm="1">
        <f t="array" ref="I8093">INDEX('2.1.trackMPD'!L:L/(24*60*60),
       MATCH(1,
             (A8093='2.1.trackMPD'!A:A)*
             (C8093='2.1.trackMPD'!D:D)*
             (D8093/10^6='2.1.trackMPD'!H:H)*
             (E8093='2.1.trackMPD'!F:F),
0))</f>
        <v>0</v>
      </c>
    </row>
    <row r="8094" spans="1:9" x14ac:dyDescent="0.2">
      <c r="A8094" s="160" t="s">
        <v>31</v>
      </c>
      <c r="B8094" s="160" t="s">
        <v>146</v>
      </c>
      <c r="C8094" s="160">
        <f>_xlfn.XLOOKUP(B8094,'2.1.trackMPD'!$R$7:$R$29,'2.1.trackMPD'!$T$7:$T$29)</f>
        <v>6</v>
      </c>
      <c r="D8094" s="160">
        <v>1000</v>
      </c>
      <c r="E8094" s="160" t="s">
        <v>6394</v>
      </c>
      <c r="F8094" s="160" t="s">
        <v>110</v>
      </c>
      <c r="G8094" s="160" t="s">
        <v>124</v>
      </c>
      <c r="H8094" s="160" t="s">
        <v>6392</v>
      </c>
      <c r="I8094" s="160" cm="1">
        <f t="array" ref="I8094">INDEX('2.1.trackMPD'!I:I/(24*60*60),
       MATCH(1,
             (A8094='2.1.trackMPD'!A:A)*
             (C8094='2.1.trackMPD'!D:D)*
             (D8094/10^6='2.1.trackMPD'!H:H)*
             (E8094='2.1.trackMPD'!F:F),
0))</f>
        <v>6.3166262761166214E-2</v>
      </c>
    </row>
    <row r="8095" spans="1:9" x14ac:dyDescent="0.2">
      <c r="A8095" s="160" t="s">
        <v>31</v>
      </c>
      <c r="B8095" s="160" t="s">
        <v>146</v>
      </c>
      <c r="C8095" s="160">
        <f>_xlfn.XLOOKUP(B8095,'2.1.trackMPD'!$R$7:$R$29,'2.1.trackMPD'!$T$7:$T$29)</f>
        <v>6</v>
      </c>
      <c r="D8095" s="160">
        <v>1000</v>
      </c>
      <c r="E8095" s="160" t="s">
        <v>6394</v>
      </c>
      <c r="F8095" s="160" t="s">
        <v>110</v>
      </c>
      <c r="G8095" s="160" t="s">
        <v>140</v>
      </c>
      <c r="H8095" s="160" t="s">
        <v>6392</v>
      </c>
      <c r="I8095" s="160" cm="1">
        <f t="array" ref="I8095">INDEX('2.1.trackMPD'!J:J/(24*60*60),
       MATCH(1,
             (A8095='2.1.trackMPD'!A:A)*
             (C8095='2.1.trackMPD'!D:D)*
             (D8095/10^6='2.1.trackMPD'!H:H)*
             (E8095='2.1.trackMPD'!F:F),
0))</f>
        <v>5.3448358383294439E-2</v>
      </c>
    </row>
    <row r="8096" spans="1:9" x14ac:dyDescent="0.2">
      <c r="A8096" s="160" t="s">
        <v>31</v>
      </c>
      <c r="B8096" s="160" t="s">
        <v>146</v>
      </c>
      <c r="C8096" s="160">
        <f>_xlfn.XLOOKUP(B8096,'2.1.trackMPD'!$R$7:$R$29,'2.1.trackMPD'!$T$7:$T$29)</f>
        <v>6</v>
      </c>
      <c r="D8096" s="160">
        <v>1000</v>
      </c>
      <c r="E8096" s="160" t="s">
        <v>6394</v>
      </c>
      <c r="F8096" s="160" t="s">
        <v>110</v>
      </c>
      <c r="G8096" s="160" t="s">
        <v>124</v>
      </c>
      <c r="H8096" s="160" t="s">
        <v>6393</v>
      </c>
      <c r="I8096" s="160" cm="1">
        <f t="array" ref="I8096">INDEX('2.1.trackMPD'!K:K/(24*60*60),
       MATCH(1,
             (A8096='2.1.trackMPD'!A:A)*
             (C8096='2.1.trackMPD'!D:D)*
             (D8096/10^6='2.1.trackMPD'!H:H)*
             (E8096='2.1.trackMPD'!F:F),
0))</f>
        <v>0</v>
      </c>
    </row>
    <row r="8097" spans="1:9" x14ac:dyDescent="0.2">
      <c r="A8097" s="160" t="s">
        <v>31</v>
      </c>
      <c r="B8097" s="160" t="s">
        <v>146</v>
      </c>
      <c r="C8097" s="160">
        <f>_xlfn.XLOOKUP(B8097,'2.1.trackMPD'!$R$7:$R$29,'2.1.trackMPD'!$T$7:$T$29)</f>
        <v>6</v>
      </c>
      <c r="D8097" s="160">
        <v>1000</v>
      </c>
      <c r="E8097" s="160" t="s">
        <v>6394</v>
      </c>
      <c r="F8097" s="160" t="s">
        <v>110</v>
      </c>
      <c r="G8097" s="160" t="s">
        <v>140</v>
      </c>
      <c r="H8097" s="160" t="s">
        <v>6393</v>
      </c>
      <c r="I8097" s="160" cm="1">
        <f t="array" ref="I8097">INDEX('2.1.trackMPD'!L:L/(24*60*60),
       MATCH(1,
             (A8097='2.1.trackMPD'!A:A)*
             (C8097='2.1.trackMPD'!D:D)*
             (D8097/10^6='2.1.trackMPD'!H:H)*
             (E8097='2.1.trackMPD'!F:F),
0))</f>
        <v>0</v>
      </c>
    </row>
    <row r="8098" spans="1:9" x14ac:dyDescent="0.2">
      <c r="A8098" s="160" t="s">
        <v>31</v>
      </c>
      <c r="B8098" s="160" t="s">
        <v>146</v>
      </c>
      <c r="C8098" s="160">
        <f>_xlfn.XLOOKUP(B8098,'2.1.trackMPD'!$R$7:$R$29,'2.1.trackMPD'!$T$7:$T$29)</f>
        <v>6</v>
      </c>
      <c r="D8098" s="160">
        <v>5000</v>
      </c>
      <c r="E8098" s="160" t="s">
        <v>6394</v>
      </c>
      <c r="F8098" s="160" t="s">
        <v>110</v>
      </c>
      <c r="G8098" s="160" t="s">
        <v>124</v>
      </c>
      <c r="H8098" s="160" t="s">
        <v>6392</v>
      </c>
      <c r="I8098" s="160" cm="1">
        <f t="array" ref="I8098">INDEX('2.1.trackMPD'!I:I/(24*60*60),
       MATCH(1,
             (A8098='2.1.trackMPD'!A:A)*
             (C8098='2.1.trackMPD'!D:D)*
             (D8098/10^6='2.1.trackMPD'!H:H)*
             (E8098='2.1.trackMPD'!F:F),
0))</f>
        <v>0.15280657097452663</v>
      </c>
    </row>
    <row r="8099" spans="1:9" x14ac:dyDescent="0.2">
      <c r="A8099" s="160" t="s">
        <v>31</v>
      </c>
      <c r="B8099" s="160" t="s">
        <v>146</v>
      </c>
      <c r="C8099" s="160">
        <f>_xlfn.XLOOKUP(B8099,'2.1.trackMPD'!$R$7:$R$29,'2.1.trackMPD'!$T$7:$T$29)</f>
        <v>6</v>
      </c>
      <c r="D8099" s="160">
        <v>5000</v>
      </c>
      <c r="E8099" s="160" t="s">
        <v>6394</v>
      </c>
      <c r="F8099" s="160" t="s">
        <v>110</v>
      </c>
      <c r="G8099" s="160" t="s">
        <v>140</v>
      </c>
      <c r="H8099" s="160" t="s">
        <v>6392</v>
      </c>
      <c r="I8099" s="160" cm="1">
        <f t="array" ref="I8099">INDEX('2.1.trackMPD'!J:J/(24*60*60),
       MATCH(1,
             (A8099='2.1.trackMPD'!A:A)*
             (C8099='2.1.trackMPD'!D:D)*
             (D8099/10^6='2.1.trackMPD'!H:H)*
             (E8099='2.1.trackMPD'!F:F),
0))</f>
        <v>0.1292978087854271</v>
      </c>
    </row>
    <row r="8100" spans="1:9" x14ac:dyDescent="0.2">
      <c r="A8100" s="160" t="s">
        <v>31</v>
      </c>
      <c r="B8100" s="160" t="s">
        <v>146</v>
      </c>
      <c r="C8100" s="160">
        <f>_xlfn.XLOOKUP(B8100,'2.1.trackMPD'!$R$7:$R$29,'2.1.trackMPD'!$T$7:$T$29)</f>
        <v>6</v>
      </c>
      <c r="D8100" s="160">
        <v>5000</v>
      </c>
      <c r="E8100" s="160" t="s">
        <v>6394</v>
      </c>
      <c r="F8100" s="160" t="s">
        <v>110</v>
      </c>
      <c r="G8100" s="160" t="s">
        <v>124</v>
      </c>
      <c r="H8100" s="160" t="s">
        <v>6393</v>
      </c>
      <c r="I8100" s="160" cm="1">
        <f t="array" ref="I8100">INDEX('2.1.trackMPD'!K:K/(24*60*60),
       MATCH(1,
             (A8100='2.1.trackMPD'!A:A)*
             (C8100='2.1.trackMPD'!D:D)*
             (D8100/10^6='2.1.trackMPD'!H:H)*
             (E8100='2.1.trackMPD'!F:F),
0))</f>
        <v>0</v>
      </c>
    </row>
    <row r="8101" spans="1:9" x14ac:dyDescent="0.2">
      <c r="A8101" s="160" t="s">
        <v>31</v>
      </c>
      <c r="B8101" s="160" t="s">
        <v>146</v>
      </c>
      <c r="C8101" s="160">
        <f>_xlfn.XLOOKUP(B8101,'2.1.trackMPD'!$R$7:$R$29,'2.1.trackMPD'!$T$7:$T$29)</f>
        <v>6</v>
      </c>
      <c r="D8101" s="160">
        <v>5000</v>
      </c>
      <c r="E8101" s="160" t="s">
        <v>6394</v>
      </c>
      <c r="F8101" s="160" t="s">
        <v>110</v>
      </c>
      <c r="G8101" s="160" t="s">
        <v>140</v>
      </c>
      <c r="H8101" s="160" t="s">
        <v>6393</v>
      </c>
      <c r="I8101" s="160" cm="1">
        <f t="array" ref="I8101">INDEX('2.1.trackMPD'!L:L/(24*60*60),
       MATCH(1,
             (A8101='2.1.trackMPD'!A:A)*
             (C8101='2.1.trackMPD'!D:D)*
             (D8101/10^6='2.1.trackMPD'!H:H)*
             (E8101='2.1.trackMPD'!F:F),
0))</f>
        <v>0</v>
      </c>
    </row>
    <row r="8102" spans="1:9" x14ac:dyDescent="0.2">
      <c r="A8102" s="160" t="s">
        <v>31</v>
      </c>
      <c r="B8102" s="160" t="s">
        <v>146</v>
      </c>
      <c r="C8102" s="160">
        <f>_xlfn.XLOOKUP(B8102,'2.1.trackMPD'!$R$7:$R$29,'2.1.trackMPD'!$T$7:$T$29)</f>
        <v>6</v>
      </c>
      <c r="D8102" s="160">
        <v>1</v>
      </c>
      <c r="E8102" s="160" t="s">
        <v>6395</v>
      </c>
      <c r="F8102" s="160" t="s">
        <v>110</v>
      </c>
      <c r="G8102" s="160" t="s">
        <v>124</v>
      </c>
      <c r="H8102" s="160" t="s">
        <v>6392</v>
      </c>
      <c r="I8102" s="160" t="e" cm="1">
        <f t="array" ref="I8102">INDEX('2.1.trackMPD'!I:I/(24*60*60),
       MATCH(1,
             (A8102='2.1.trackMPD'!A:A)*
             (C8102='2.1.trackMPD'!D:D)*
             (D8102/10^6='2.1.trackMPD'!H:H)*
             (E8102='2.1.trackMPD'!F:F),
0))</f>
        <v>#N/A</v>
      </c>
    </row>
    <row r="8103" spans="1:9" x14ac:dyDescent="0.2">
      <c r="A8103" s="160" t="s">
        <v>31</v>
      </c>
      <c r="B8103" s="160" t="s">
        <v>146</v>
      </c>
      <c r="C8103" s="160">
        <f>_xlfn.XLOOKUP(B8103,'2.1.trackMPD'!$R$7:$R$29,'2.1.trackMPD'!$T$7:$T$29)</f>
        <v>6</v>
      </c>
      <c r="D8103" s="160">
        <v>1</v>
      </c>
      <c r="E8103" s="160" t="s">
        <v>6395</v>
      </c>
      <c r="F8103" s="160" t="s">
        <v>110</v>
      </c>
      <c r="G8103" s="160" t="s">
        <v>140</v>
      </c>
      <c r="H8103" s="160" t="s">
        <v>6392</v>
      </c>
      <c r="I8103" s="160" t="e" cm="1">
        <f t="array" ref="I8103">INDEX('2.1.trackMPD'!J:J/(24*60*60),
       MATCH(1,
             (A8103='2.1.trackMPD'!A:A)*
             (C8103='2.1.trackMPD'!D:D)*
             (D8103/10^6='2.1.trackMPD'!H:H)*
             (E8103='2.1.trackMPD'!F:F),
0))</f>
        <v>#N/A</v>
      </c>
    </row>
    <row r="8104" spans="1:9" x14ac:dyDescent="0.2">
      <c r="A8104" s="160" t="s">
        <v>31</v>
      </c>
      <c r="B8104" s="160" t="s">
        <v>146</v>
      </c>
      <c r="C8104" s="160">
        <f>_xlfn.XLOOKUP(B8104,'2.1.trackMPD'!$R$7:$R$29,'2.1.trackMPD'!$T$7:$T$29)</f>
        <v>6</v>
      </c>
      <c r="D8104" s="160">
        <v>1</v>
      </c>
      <c r="E8104" s="160" t="s">
        <v>6395</v>
      </c>
      <c r="F8104" s="160" t="s">
        <v>110</v>
      </c>
      <c r="G8104" s="160" t="s">
        <v>124</v>
      </c>
      <c r="H8104" s="160" t="s">
        <v>6393</v>
      </c>
      <c r="I8104" s="160" t="e" cm="1">
        <f t="array" ref="I8104">INDEX('2.1.trackMPD'!K:K/(24*60*60),
       MATCH(1,
             (A8104='2.1.trackMPD'!A:A)*
             (C8104='2.1.trackMPD'!D:D)*
             (D8104/10^6='2.1.trackMPD'!H:H)*
             (E8104='2.1.trackMPD'!F:F),
0))</f>
        <v>#N/A</v>
      </c>
    </row>
    <row r="8105" spans="1:9" x14ac:dyDescent="0.2">
      <c r="A8105" s="160" t="s">
        <v>31</v>
      </c>
      <c r="B8105" s="160" t="s">
        <v>146</v>
      </c>
      <c r="C8105" s="160">
        <f>_xlfn.XLOOKUP(B8105,'2.1.trackMPD'!$R$7:$R$29,'2.1.trackMPD'!$T$7:$T$29)</f>
        <v>6</v>
      </c>
      <c r="D8105" s="160">
        <v>1</v>
      </c>
      <c r="E8105" s="160" t="s">
        <v>6395</v>
      </c>
      <c r="F8105" s="160" t="s">
        <v>110</v>
      </c>
      <c r="G8105" s="160" t="s">
        <v>140</v>
      </c>
      <c r="H8105" s="160" t="s">
        <v>6393</v>
      </c>
      <c r="I8105" s="160" t="e" cm="1">
        <f t="array" ref="I8105">INDEX('2.1.trackMPD'!L:L/(24*60*60),
       MATCH(1,
             (A8105='2.1.trackMPD'!A:A)*
             (C8105='2.1.trackMPD'!D:D)*
             (D8105/10^6='2.1.trackMPD'!H:H)*
             (E8105='2.1.trackMPD'!F:F),
0))</f>
        <v>#N/A</v>
      </c>
    </row>
    <row r="8106" spans="1:9" x14ac:dyDescent="0.2">
      <c r="A8106" s="160" t="s">
        <v>31</v>
      </c>
      <c r="B8106" s="160" t="s">
        <v>146</v>
      </c>
      <c r="C8106" s="160">
        <f>_xlfn.XLOOKUP(B8106,'2.1.trackMPD'!$R$7:$R$29,'2.1.trackMPD'!$T$7:$T$29)</f>
        <v>6</v>
      </c>
      <c r="D8106" s="160">
        <v>10</v>
      </c>
      <c r="E8106" s="160" t="s">
        <v>6395</v>
      </c>
      <c r="F8106" s="160" t="s">
        <v>110</v>
      </c>
      <c r="G8106" s="160" t="s">
        <v>124</v>
      </c>
      <c r="H8106" s="160" t="s">
        <v>6392</v>
      </c>
      <c r="I8106" s="160" t="e" cm="1">
        <f t="array" ref="I8106">INDEX('2.1.trackMPD'!I:I/(24*60*60),
       MATCH(1,
             (A8106='2.1.trackMPD'!A:A)*
             (C8106='2.1.trackMPD'!D:D)*
             (D8106/10^6='2.1.trackMPD'!H:H)*
             (E8106='2.1.trackMPD'!F:F),
0))</f>
        <v>#N/A</v>
      </c>
    </row>
    <row r="8107" spans="1:9" x14ac:dyDescent="0.2">
      <c r="A8107" s="160" t="s">
        <v>31</v>
      </c>
      <c r="B8107" s="160" t="s">
        <v>146</v>
      </c>
      <c r="C8107" s="160">
        <f>_xlfn.XLOOKUP(B8107,'2.1.trackMPD'!$R$7:$R$29,'2.1.trackMPD'!$T$7:$T$29)</f>
        <v>6</v>
      </c>
      <c r="D8107" s="160">
        <v>10</v>
      </c>
      <c r="E8107" s="160" t="s">
        <v>6395</v>
      </c>
      <c r="F8107" s="160" t="s">
        <v>110</v>
      </c>
      <c r="G8107" s="160" t="s">
        <v>140</v>
      </c>
      <c r="H8107" s="160" t="s">
        <v>6392</v>
      </c>
      <c r="I8107" s="160" t="e" cm="1">
        <f t="array" ref="I8107">INDEX('2.1.trackMPD'!J:J/(24*60*60),
       MATCH(1,
             (A8107='2.1.trackMPD'!A:A)*
             (C8107='2.1.trackMPD'!D:D)*
             (D8107/10^6='2.1.trackMPD'!H:H)*
             (E8107='2.1.trackMPD'!F:F),
0))</f>
        <v>#N/A</v>
      </c>
    </row>
    <row r="8108" spans="1:9" x14ac:dyDescent="0.2">
      <c r="A8108" s="160" t="s">
        <v>31</v>
      </c>
      <c r="B8108" s="160" t="s">
        <v>146</v>
      </c>
      <c r="C8108" s="160">
        <f>_xlfn.XLOOKUP(B8108,'2.1.trackMPD'!$R$7:$R$29,'2.1.trackMPD'!$T$7:$T$29)</f>
        <v>6</v>
      </c>
      <c r="D8108" s="160">
        <v>10</v>
      </c>
      <c r="E8108" s="160" t="s">
        <v>6395</v>
      </c>
      <c r="F8108" s="160" t="s">
        <v>110</v>
      </c>
      <c r="G8108" s="160" t="s">
        <v>124</v>
      </c>
      <c r="H8108" s="160" t="s">
        <v>6393</v>
      </c>
      <c r="I8108" s="160" t="e" cm="1">
        <f t="array" ref="I8108">INDEX('2.1.trackMPD'!K:K/(24*60*60),
       MATCH(1,
             (A8108='2.1.trackMPD'!A:A)*
             (C8108='2.1.trackMPD'!D:D)*
             (D8108/10^6='2.1.trackMPD'!H:H)*
             (E8108='2.1.trackMPD'!F:F),
0))</f>
        <v>#N/A</v>
      </c>
    </row>
    <row r="8109" spans="1:9" x14ac:dyDescent="0.2">
      <c r="A8109" s="160" t="s">
        <v>31</v>
      </c>
      <c r="B8109" s="160" t="s">
        <v>146</v>
      </c>
      <c r="C8109" s="160">
        <f>_xlfn.XLOOKUP(B8109,'2.1.trackMPD'!$R$7:$R$29,'2.1.trackMPD'!$T$7:$T$29)</f>
        <v>6</v>
      </c>
      <c r="D8109" s="160">
        <v>10</v>
      </c>
      <c r="E8109" s="160" t="s">
        <v>6395</v>
      </c>
      <c r="F8109" s="160" t="s">
        <v>110</v>
      </c>
      <c r="G8109" s="160" t="s">
        <v>140</v>
      </c>
      <c r="H8109" s="160" t="s">
        <v>6393</v>
      </c>
      <c r="I8109" s="160" t="e" cm="1">
        <f t="array" ref="I8109">INDEX('2.1.trackMPD'!L:L/(24*60*60),
       MATCH(1,
             (A8109='2.1.trackMPD'!A:A)*
             (C8109='2.1.trackMPD'!D:D)*
             (D8109/10^6='2.1.trackMPD'!H:H)*
             (E8109='2.1.trackMPD'!F:F),
0))</f>
        <v>#N/A</v>
      </c>
    </row>
    <row r="8110" spans="1:9" x14ac:dyDescent="0.2">
      <c r="A8110" s="160" t="s">
        <v>31</v>
      </c>
      <c r="B8110" s="160" t="s">
        <v>146</v>
      </c>
      <c r="C8110" s="160">
        <f>_xlfn.XLOOKUP(B8110,'2.1.trackMPD'!$R$7:$R$29,'2.1.trackMPD'!$T$7:$T$29)</f>
        <v>6</v>
      </c>
      <c r="D8110" s="160">
        <v>100</v>
      </c>
      <c r="E8110" s="160" t="s">
        <v>6395</v>
      </c>
      <c r="F8110" s="160" t="s">
        <v>110</v>
      </c>
      <c r="G8110" s="160" t="s">
        <v>124</v>
      </c>
      <c r="H8110" s="160" t="s">
        <v>6392</v>
      </c>
      <c r="I8110" s="160" t="e" cm="1">
        <f t="array" ref="I8110">INDEX('2.1.trackMPD'!I:I/(24*60*60),
       MATCH(1,
             (A8110='2.1.trackMPD'!A:A)*
             (C8110='2.1.trackMPD'!D:D)*
             (D8110/10^6='2.1.trackMPD'!H:H)*
             (E8110='2.1.trackMPD'!F:F),
0))</f>
        <v>#N/A</v>
      </c>
    </row>
    <row r="8111" spans="1:9" x14ac:dyDescent="0.2">
      <c r="A8111" s="160" t="s">
        <v>31</v>
      </c>
      <c r="B8111" s="160" t="s">
        <v>146</v>
      </c>
      <c r="C8111" s="160">
        <f>_xlfn.XLOOKUP(B8111,'2.1.trackMPD'!$R$7:$R$29,'2.1.trackMPD'!$T$7:$T$29)</f>
        <v>6</v>
      </c>
      <c r="D8111" s="160">
        <v>100</v>
      </c>
      <c r="E8111" s="160" t="s">
        <v>6395</v>
      </c>
      <c r="F8111" s="160" t="s">
        <v>110</v>
      </c>
      <c r="G8111" s="160" t="s">
        <v>140</v>
      </c>
      <c r="H8111" s="160" t="s">
        <v>6392</v>
      </c>
      <c r="I8111" s="160" t="e" cm="1">
        <f t="array" ref="I8111">INDEX('2.1.trackMPD'!J:J/(24*60*60),
       MATCH(1,
             (A8111='2.1.trackMPD'!A:A)*
             (C8111='2.1.trackMPD'!D:D)*
             (D8111/10^6='2.1.trackMPD'!H:H)*
             (E8111='2.1.trackMPD'!F:F),
0))</f>
        <v>#N/A</v>
      </c>
    </row>
    <row r="8112" spans="1:9" x14ac:dyDescent="0.2">
      <c r="A8112" s="160" t="s">
        <v>31</v>
      </c>
      <c r="B8112" s="160" t="s">
        <v>146</v>
      </c>
      <c r="C8112" s="160">
        <f>_xlfn.XLOOKUP(B8112,'2.1.trackMPD'!$R$7:$R$29,'2.1.trackMPD'!$T$7:$T$29)</f>
        <v>6</v>
      </c>
      <c r="D8112" s="160">
        <v>100</v>
      </c>
      <c r="E8112" s="160" t="s">
        <v>6395</v>
      </c>
      <c r="F8112" s="160" t="s">
        <v>110</v>
      </c>
      <c r="G8112" s="160" t="s">
        <v>124</v>
      </c>
      <c r="H8112" s="160" t="s">
        <v>6393</v>
      </c>
      <c r="I8112" s="160" t="e" cm="1">
        <f t="array" ref="I8112">INDEX('2.1.trackMPD'!K:K/(24*60*60),
       MATCH(1,
             (A8112='2.1.trackMPD'!A:A)*
             (C8112='2.1.trackMPD'!D:D)*
             (D8112/10^6='2.1.trackMPD'!H:H)*
             (E8112='2.1.trackMPD'!F:F),
0))</f>
        <v>#N/A</v>
      </c>
    </row>
    <row r="8113" spans="1:9" x14ac:dyDescent="0.2">
      <c r="A8113" s="160" t="s">
        <v>31</v>
      </c>
      <c r="B8113" s="160" t="s">
        <v>146</v>
      </c>
      <c r="C8113" s="160">
        <f>_xlfn.XLOOKUP(B8113,'2.1.trackMPD'!$R$7:$R$29,'2.1.trackMPD'!$T$7:$T$29)</f>
        <v>6</v>
      </c>
      <c r="D8113" s="160">
        <v>100</v>
      </c>
      <c r="E8113" s="160" t="s">
        <v>6395</v>
      </c>
      <c r="F8113" s="160" t="s">
        <v>110</v>
      </c>
      <c r="G8113" s="160" t="s">
        <v>140</v>
      </c>
      <c r="H8113" s="160" t="s">
        <v>6393</v>
      </c>
      <c r="I8113" s="160" t="e" cm="1">
        <f t="array" ref="I8113">INDEX('2.1.trackMPD'!L:L/(24*60*60),
       MATCH(1,
             (A8113='2.1.trackMPD'!A:A)*
             (C8113='2.1.trackMPD'!D:D)*
             (D8113/10^6='2.1.trackMPD'!H:H)*
             (E8113='2.1.trackMPD'!F:F),
0))</f>
        <v>#N/A</v>
      </c>
    </row>
    <row r="8114" spans="1:9" x14ac:dyDescent="0.2">
      <c r="A8114" s="160" t="s">
        <v>31</v>
      </c>
      <c r="B8114" s="160" t="s">
        <v>147</v>
      </c>
      <c r="C8114" s="160">
        <f>_xlfn.XLOOKUP(B8114,'2.1.trackMPD'!$R$7:$R$29,'2.1.trackMPD'!$T$7:$T$29)</f>
        <v>6</v>
      </c>
      <c r="D8114" s="160">
        <v>1</v>
      </c>
      <c r="E8114" s="160" t="s">
        <v>6390</v>
      </c>
      <c r="F8114" s="160" t="s">
        <v>110</v>
      </c>
      <c r="G8114" s="160" t="s">
        <v>124</v>
      </c>
      <c r="H8114" s="160" t="s">
        <v>6392</v>
      </c>
      <c r="I8114" s="160" cm="1">
        <f t="array" ref="I8114">INDEX('2.1.trackMPD'!I:I/(24*60*60),
       MATCH(1,
             (A8114='2.1.trackMPD'!A:A)*
             (C8114='2.1.trackMPD'!D:D)*
             (D8114/10^6='2.1.trackMPD'!H:H)*
             (E8114='2.1.trackMPD'!F:F),
0))</f>
        <v>6.8072036756424536E-7</v>
      </c>
    </row>
    <row r="8115" spans="1:9" x14ac:dyDescent="0.2">
      <c r="A8115" s="160" t="s">
        <v>31</v>
      </c>
      <c r="B8115" s="160" t="s">
        <v>147</v>
      </c>
      <c r="C8115" s="160">
        <f>_xlfn.XLOOKUP(B8115,'2.1.trackMPD'!$R$7:$R$29,'2.1.trackMPD'!$T$7:$T$29)</f>
        <v>6</v>
      </c>
      <c r="D8115" s="160">
        <v>1</v>
      </c>
      <c r="E8115" s="160" t="s">
        <v>6390</v>
      </c>
      <c r="F8115" s="160" t="s">
        <v>110</v>
      </c>
      <c r="G8115" s="160" t="s">
        <v>140</v>
      </c>
      <c r="H8115" s="160" t="s">
        <v>6392</v>
      </c>
      <c r="I8115" s="160" cm="1">
        <f t="array" ref="I8115">INDEX('2.1.trackMPD'!J:J/(24*60*60),
       MATCH(1,
             (A8115='2.1.trackMPD'!A:A)*
             (C8115='2.1.trackMPD'!D:D)*
             (D8115/10^6='2.1.trackMPD'!H:H)*
             (E8115='2.1.trackMPD'!F:F),
0))</f>
        <v>1.1469140096070995E-5</v>
      </c>
    </row>
    <row r="8116" spans="1:9" x14ac:dyDescent="0.2">
      <c r="A8116" s="160" t="s">
        <v>31</v>
      </c>
      <c r="B8116" s="160" t="s">
        <v>147</v>
      </c>
      <c r="C8116" s="160">
        <f>_xlfn.XLOOKUP(B8116,'2.1.trackMPD'!$R$7:$R$29,'2.1.trackMPD'!$T$7:$T$29)</f>
        <v>6</v>
      </c>
      <c r="D8116" s="160">
        <v>1</v>
      </c>
      <c r="E8116" s="160" t="s">
        <v>6390</v>
      </c>
      <c r="F8116" s="160" t="s">
        <v>110</v>
      </c>
      <c r="G8116" s="160" t="s">
        <v>124</v>
      </c>
      <c r="H8116" s="160" t="s">
        <v>6393</v>
      </c>
      <c r="I8116" s="160" cm="1">
        <f t="array" ref="I8116">INDEX('2.1.trackMPD'!K:K/(24*60*60),
       MATCH(1,
             (A8116='2.1.trackMPD'!A:A)*
             (C8116='2.1.trackMPD'!D:D)*
             (D8116/10^6='2.1.trackMPD'!H:H)*
             (E8116='2.1.trackMPD'!F:F),
0))</f>
        <v>0</v>
      </c>
    </row>
    <row r="8117" spans="1:9" x14ac:dyDescent="0.2">
      <c r="A8117" s="160" t="s">
        <v>31</v>
      </c>
      <c r="B8117" s="160" t="s">
        <v>147</v>
      </c>
      <c r="C8117" s="160">
        <f>_xlfn.XLOOKUP(B8117,'2.1.trackMPD'!$R$7:$R$29,'2.1.trackMPD'!$T$7:$T$29)</f>
        <v>6</v>
      </c>
      <c r="D8117" s="160">
        <v>1</v>
      </c>
      <c r="E8117" s="160" t="s">
        <v>6390</v>
      </c>
      <c r="F8117" s="160" t="s">
        <v>110</v>
      </c>
      <c r="G8117" s="160" t="s">
        <v>140</v>
      </c>
      <c r="H8117" s="160" t="s">
        <v>6393</v>
      </c>
      <c r="I8117" s="160" cm="1">
        <f t="array" ref="I8117">INDEX('2.1.trackMPD'!L:L/(24*60*60),
       MATCH(1,
             (A8117='2.1.trackMPD'!A:A)*
             (C8117='2.1.trackMPD'!D:D)*
             (D8117/10^6='2.1.trackMPD'!H:H)*
             (E8117='2.1.trackMPD'!F:F),
0))</f>
        <v>0</v>
      </c>
    </row>
    <row r="8118" spans="1:9" x14ac:dyDescent="0.2">
      <c r="A8118" s="160" t="s">
        <v>31</v>
      </c>
      <c r="B8118" s="160" t="s">
        <v>147</v>
      </c>
      <c r="C8118" s="160">
        <f>_xlfn.XLOOKUP(B8118,'2.1.trackMPD'!$R$7:$R$29,'2.1.trackMPD'!$T$7:$T$29)</f>
        <v>6</v>
      </c>
      <c r="D8118" s="160">
        <v>10</v>
      </c>
      <c r="E8118" s="160" t="s">
        <v>6390</v>
      </c>
      <c r="F8118" s="160" t="s">
        <v>110</v>
      </c>
      <c r="G8118" s="160" t="s">
        <v>124</v>
      </c>
      <c r="H8118" s="160" t="s">
        <v>6392</v>
      </c>
      <c r="I8118" s="160" cm="1">
        <f t="array" ref="I8118">INDEX('2.1.trackMPD'!I:I/(24*60*60),
       MATCH(1,
             (A8118='2.1.trackMPD'!A:A)*
             (C8118='2.1.trackMPD'!D:D)*
             (D8118/10^6='2.1.trackMPD'!H:H)*
             (E8118='2.1.trackMPD'!F:F),
0))</f>
        <v>7.2266564630701385E-6</v>
      </c>
    </row>
    <row r="8119" spans="1:9" x14ac:dyDescent="0.2">
      <c r="A8119" s="160" t="s">
        <v>31</v>
      </c>
      <c r="B8119" s="160" t="s">
        <v>147</v>
      </c>
      <c r="C8119" s="160">
        <f>_xlfn.XLOOKUP(B8119,'2.1.trackMPD'!$R$7:$R$29,'2.1.trackMPD'!$T$7:$T$29)</f>
        <v>6</v>
      </c>
      <c r="D8119" s="160">
        <v>10</v>
      </c>
      <c r="E8119" s="160" t="s">
        <v>6390</v>
      </c>
      <c r="F8119" s="160" t="s">
        <v>110</v>
      </c>
      <c r="G8119" s="160" t="s">
        <v>140</v>
      </c>
      <c r="H8119" s="160" t="s">
        <v>6392</v>
      </c>
      <c r="I8119" s="160" cm="1">
        <f t="array" ref="I8119">INDEX('2.1.trackMPD'!J:J/(24*60*60),
       MATCH(1,
             (A8119='2.1.trackMPD'!A:A)*
             (C8119='2.1.trackMPD'!D:D)*
             (D8119/10^6='2.1.trackMPD'!H:H)*
             (E8119='2.1.trackMPD'!F:F),
0))</f>
        <v>1.7965662506634837E-5</v>
      </c>
    </row>
    <row r="8120" spans="1:9" x14ac:dyDescent="0.2">
      <c r="A8120" s="160" t="s">
        <v>31</v>
      </c>
      <c r="B8120" s="160" t="s">
        <v>147</v>
      </c>
      <c r="C8120" s="160">
        <f>_xlfn.XLOOKUP(B8120,'2.1.trackMPD'!$R$7:$R$29,'2.1.trackMPD'!$T$7:$T$29)</f>
        <v>6</v>
      </c>
      <c r="D8120" s="160">
        <v>10</v>
      </c>
      <c r="E8120" s="160" t="s">
        <v>6390</v>
      </c>
      <c r="F8120" s="160" t="s">
        <v>110</v>
      </c>
      <c r="G8120" s="160" t="s">
        <v>124</v>
      </c>
      <c r="H8120" s="160" t="s">
        <v>6393</v>
      </c>
      <c r="I8120" s="160" cm="1">
        <f t="array" ref="I8120">INDEX('2.1.trackMPD'!K:K/(24*60*60),
       MATCH(1,
             (A8120='2.1.trackMPD'!A:A)*
             (C8120='2.1.trackMPD'!D:D)*
             (D8120/10^6='2.1.trackMPD'!H:H)*
             (E8120='2.1.trackMPD'!F:F),
0))</f>
        <v>0</v>
      </c>
    </row>
    <row r="8121" spans="1:9" x14ac:dyDescent="0.2">
      <c r="A8121" s="160" t="s">
        <v>31</v>
      </c>
      <c r="B8121" s="160" t="s">
        <v>147</v>
      </c>
      <c r="C8121" s="160">
        <f>_xlfn.XLOOKUP(B8121,'2.1.trackMPD'!$R$7:$R$29,'2.1.trackMPD'!$T$7:$T$29)</f>
        <v>6</v>
      </c>
      <c r="D8121" s="160">
        <v>10</v>
      </c>
      <c r="E8121" s="160" t="s">
        <v>6390</v>
      </c>
      <c r="F8121" s="160" t="s">
        <v>110</v>
      </c>
      <c r="G8121" s="160" t="s">
        <v>140</v>
      </c>
      <c r="H8121" s="160" t="s">
        <v>6393</v>
      </c>
      <c r="I8121" s="160" cm="1">
        <f t="array" ref="I8121">INDEX('2.1.trackMPD'!L:L/(24*60*60),
       MATCH(1,
             (A8121='2.1.trackMPD'!A:A)*
             (C8121='2.1.trackMPD'!D:D)*
             (D8121/10^6='2.1.trackMPD'!H:H)*
             (E8121='2.1.trackMPD'!F:F),
0))</f>
        <v>0</v>
      </c>
    </row>
    <row r="8122" spans="1:9" x14ac:dyDescent="0.2">
      <c r="A8122" s="160" t="s">
        <v>31</v>
      </c>
      <c r="B8122" s="160" t="s">
        <v>147</v>
      </c>
      <c r="C8122" s="160">
        <f>_xlfn.XLOOKUP(B8122,'2.1.trackMPD'!$R$7:$R$29,'2.1.trackMPD'!$T$7:$T$29)</f>
        <v>6</v>
      </c>
      <c r="D8122" s="160">
        <v>100</v>
      </c>
      <c r="E8122" s="160" t="s">
        <v>6390</v>
      </c>
      <c r="F8122" s="160" t="s">
        <v>110</v>
      </c>
      <c r="G8122" s="160" t="s">
        <v>124</v>
      </c>
      <c r="H8122" s="160" t="s">
        <v>6392</v>
      </c>
      <c r="I8122" s="160" cm="1">
        <f t="array" ref="I8122">INDEX('2.1.trackMPD'!I:I/(24*60*60),
       MATCH(1,
             (A8122='2.1.trackMPD'!A:A)*
             (C8122='2.1.trackMPD'!D:D)*
             (D8122/10^6='2.1.trackMPD'!H:H)*
             (E8122='2.1.trackMPD'!F:F),
0))</f>
        <v>1.9312976733627315E-3</v>
      </c>
    </row>
    <row r="8123" spans="1:9" x14ac:dyDescent="0.2">
      <c r="A8123" s="160" t="s">
        <v>31</v>
      </c>
      <c r="B8123" s="160" t="s">
        <v>147</v>
      </c>
      <c r="C8123" s="160">
        <f>_xlfn.XLOOKUP(B8123,'2.1.trackMPD'!$R$7:$R$29,'2.1.trackMPD'!$T$7:$T$29)</f>
        <v>6</v>
      </c>
      <c r="D8123" s="160">
        <v>100</v>
      </c>
      <c r="E8123" s="160" t="s">
        <v>6390</v>
      </c>
      <c r="F8123" s="160" t="s">
        <v>110</v>
      </c>
      <c r="G8123" s="160" t="s">
        <v>140</v>
      </c>
      <c r="H8123" s="160" t="s">
        <v>6392</v>
      </c>
      <c r="I8123" s="160" cm="1">
        <f t="array" ref="I8123">INDEX('2.1.trackMPD'!J:J/(24*60*60),
       MATCH(1,
             (A8123='2.1.trackMPD'!A:A)*
             (C8123='2.1.trackMPD'!D:D)*
             (D8123/10^6='2.1.trackMPD'!H:H)*
             (E8123='2.1.trackMPD'!F:F),
0))</f>
        <v>1.6203523589320137E-3</v>
      </c>
    </row>
    <row r="8124" spans="1:9" x14ac:dyDescent="0.2">
      <c r="A8124" s="160" t="s">
        <v>31</v>
      </c>
      <c r="B8124" s="160" t="s">
        <v>147</v>
      </c>
      <c r="C8124" s="160">
        <f>_xlfn.XLOOKUP(B8124,'2.1.trackMPD'!$R$7:$R$29,'2.1.trackMPD'!$T$7:$T$29)</f>
        <v>6</v>
      </c>
      <c r="D8124" s="160">
        <v>100</v>
      </c>
      <c r="E8124" s="160" t="s">
        <v>6390</v>
      </c>
      <c r="F8124" s="160" t="s">
        <v>110</v>
      </c>
      <c r="G8124" s="160" t="s">
        <v>124</v>
      </c>
      <c r="H8124" s="160" t="s">
        <v>6393</v>
      </c>
      <c r="I8124" s="160" cm="1">
        <f t="array" ref="I8124">INDEX('2.1.trackMPD'!K:K/(24*60*60),
       MATCH(1,
             (A8124='2.1.trackMPD'!A:A)*
             (C8124='2.1.trackMPD'!D:D)*
             (D8124/10^6='2.1.trackMPD'!H:H)*
             (E8124='2.1.trackMPD'!F:F),
0))</f>
        <v>0</v>
      </c>
    </row>
    <row r="8125" spans="1:9" x14ac:dyDescent="0.2">
      <c r="A8125" s="160" t="s">
        <v>31</v>
      </c>
      <c r="B8125" s="160" t="s">
        <v>147</v>
      </c>
      <c r="C8125" s="160">
        <f>_xlfn.XLOOKUP(B8125,'2.1.trackMPD'!$R$7:$R$29,'2.1.trackMPD'!$T$7:$T$29)</f>
        <v>6</v>
      </c>
      <c r="D8125" s="160">
        <v>100</v>
      </c>
      <c r="E8125" s="160" t="s">
        <v>6390</v>
      </c>
      <c r="F8125" s="160" t="s">
        <v>110</v>
      </c>
      <c r="G8125" s="160" t="s">
        <v>140</v>
      </c>
      <c r="H8125" s="160" t="s">
        <v>6393</v>
      </c>
      <c r="I8125" s="160" cm="1">
        <f t="array" ref="I8125">INDEX('2.1.trackMPD'!L:L/(24*60*60),
       MATCH(1,
             (A8125='2.1.trackMPD'!A:A)*
             (C8125='2.1.trackMPD'!D:D)*
             (D8125/10^6='2.1.trackMPD'!H:H)*
             (E8125='2.1.trackMPD'!F:F),
0))</f>
        <v>0</v>
      </c>
    </row>
    <row r="8126" spans="1:9" x14ac:dyDescent="0.2">
      <c r="A8126" s="160" t="s">
        <v>31</v>
      </c>
      <c r="B8126" s="160" t="s">
        <v>147</v>
      </c>
      <c r="C8126" s="160">
        <f>_xlfn.XLOOKUP(B8126,'2.1.trackMPD'!$R$7:$R$29,'2.1.trackMPD'!$T$7:$T$29)</f>
        <v>6</v>
      </c>
      <c r="D8126" s="160">
        <v>1000</v>
      </c>
      <c r="E8126" s="160" t="s">
        <v>6390</v>
      </c>
      <c r="F8126" s="160" t="s">
        <v>110</v>
      </c>
      <c r="G8126" s="160" t="s">
        <v>124</v>
      </c>
      <c r="H8126" s="160" t="s">
        <v>6392</v>
      </c>
      <c r="I8126" s="160" cm="1">
        <f t="array" ref="I8126">INDEX('2.1.trackMPD'!I:I/(24*60*60),
       MATCH(1,
             (A8126='2.1.trackMPD'!A:A)*
             (C8126='2.1.trackMPD'!D:D)*
             (D8126/10^6='2.1.trackMPD'!H:H)*
             (E8126='2.1.trackMPD'!F:F),
0))</f>
        <v>6.9993894557237618E-2</v>
      </c>
    </row>
    <row r="8127" spans="1:9" x14ac:dyDescent="0.2">
      <c r="A8127" s="160" t="s">
        <v>31</v>
      </c>
      <c r="B8127" s="160" t="s">
        <v>147</v>
      </c>
      <c r="C8127" s="160">
        <f>_xlfn.XLOOKUP(B8127,'2.1.trackMPD'!$R$7:$R$29,'2.1.trackMPD'!$T$7:$T$29)</f>
        <v>6</v>
      </c>
      <c r="D8127" s="160">
        <v>1000</v>
      </c>
      <c r="E8127" s="160" t="s">
        <v>6390</v>
      </c>
      <c r="F8127" s="160" t="s">
        <v>110</v>
      </c>
      <c r="G8127" s="160" t="s">
        <v>140</v>
      </c>
      <c r="H8127" s="160" t="s">
        <v>6392</v>
      </c>
      <c r="I8127" s="160" cm="1">
        <f t="array" ref="I8127">INDEX('2.1.trackMPD'!J:J/(24*60*60),
       MATCH(1,
             (A8127='2.1.trackMPD'!A:A)*
             (C8127='2.1.trackMPD'!D:D)*
             (D8127/10^6='2.1.trackMPD'!H:H)*
             (E8127='2.1.trackMPD'!F:F),
0))</f>
        <v>5.9225591548120141E-2</v>
      </c>
    </row>
    <row r="8128" spans="1:9" x14ac:dyDescent="0.2">
      <c r="A8128" s="160" t="s">
        <v>31</v>
      </c>
      <c r="B8128" s="160" t="s">
        <v>147</v>
      </c>
      <c r="C8128" s="160">
        <f>_xlfn.XLOOKUP(B8128,'2.1.trackMPD'!$R$7:$R$29,'2.1.trackMPD'!$T$7:$T$29)</f>
        <v>6</v>
      </c>
      <c r="D8128" s="160">
        <v>1000</v>
      </c>
      <c r="E8128" s="160" t="s">
        <v>6390</v>
      </c>
      <c r="F8128" s="160" t="s">
        <v>110</v>
      </c>
      <c r="G8128" s="160" t="s">
        <v>124</v>
      </c>
      <c r="H8128" s="160" t="s">
        <v>6393</v>
      </c>
      <c r="I8128" s="160" cm="1">
        <f t="array" ref="I8128">INDEX('2.1.trackMPD'!K:K/(24*60*60),
       MATCH(1,
             (A8128='2.1.trackMPD'!A:A)*
             (C8128='2.1.trackMPD'!D:D)*
             (D8128/10^6='2.1.trackMPD'!H:H)*
             (E8128='2.1.trackMPD'!F:F),
0))</f>
        <v>0</v>
      </c>
    </row>
    <row r="8129" spans="1:9" x14ac:dyDescent="0.2">
      <c r="A8129" s="160" t="s">
        <v>31</v>
      </c>
      <c r="B8129" s="160" t="s">
        <v>147</v>
      </c>
      <c r="C8129" s="160">
        <f>_xlfn.XLOOKUP(B8129,'2.1.trackMPD'!$R$7:$R$29,'2.1.trackMPD'!$T$7:$T$29)</f>
        <v>6</v>
      </c>
      <c r="D8129" s="160">
        <v>1000</v>
      </c>
      <c r="E8129" s="160" t="s">
        <v>6390</v>
      </c>
      <c r="F8129" s="160" t="s">
        <v>110</v>
      </c>
      <c r="G8129" s="160" t="s">
        <v>140</v>
      </c>
      <c r="H8129" s="160" t="s">
        <v>6393</v>
      </c>
      <c r="I8129" s="160" cm="1">
        <f t="array" ref="I8129">INDEX('2.1.trackMPD'!L:L/(24*60*60),
       MATCH(1,
             (A8129='2.1.trackMPD'!A:A)*
             (C8129='2.1.trackMPD'!D:D)*
             (D8129/10^6='2.1.trackMPD'!H:H)*
             (E8129='2.1.trackMPD'!F:F),
0))</f>
        <v>0</v>
      </c>
    </row>
    <row r="8130" spans="1:9" x14ac:dyDescent="0.2">
      <c r="A8130" s="160" t="s">
        <v>31</v>
      </c>
      <c r="B8130" s="160" t="s">
        <v>147</v>
      </c>
      <c r="C8130" s="160">
        <f>_xlfn.XLOOKUP(B8130,'2.1.trackMPD'!$R$7:$R$29,'2.1.trackMPD'!$T$7:$T$29)</f>
        <v>6</v>
      </c>
      <c r="D8130" s="160">
        <v>5000</v>
      </c>
      <c r="E8130" s="160" t="s">
        <v>6390</v>
      </c>
      <c r="F8130" s="160" t="s">
        <v>110</v>
      </c>
      <c r="G8130" s="160" t="s">
        <v>124</v>
      </c>
      <c r="H8130" s="160" t="s">
        <v>6392</v>
      </c>
      <c r="I8130" s="160" cm="1">
        <f t="array" ref="I8130">INDEX('2.1.trackMPD'!I:I/(24*60*60),
       MATCH(1,
             (A8130='2.1.trackMPD'!A:A)*
             (C8130='2.1.trackMPD'!D:D)*
             (D8130/10^6='2.1.trackMPD'!H:H)*
             (E8130='2.1.trackMPD'!F:F),
0))</f>
        <v>0.27519557172367476</v>
      </c>
    </row>
    <row r="8131" spans="1:9" x14ac:dyDescent="0.2">
      <c r="A8131" s="160" t="s">
        <v>31</v>
      </c>
      <c r="B8131" s="160" t="s">
        <v>147</v>
      </c>
      <c r="C8131" s="160">
        <f>_xlfn.XLOOKUP(B8131,'2.1.trackMPD'!$R$7:$R$29,'2.1.trackMPD'!$T$7:$T$29)</f>
        <v>6</v>
      </c>
      <c r="D8131" s="160">
        <v>5000</v>
      </c>
      <c r="E8131" s="160" t="s">
        <v>6390</v>
      </c>
      <c r="F8131" s="160" t="s">
        <v>110</v>
      </c>
      <c r="G8131" s="160" t="s">
        <v>140</v>
      </c>
      <c r="H8131" s="160" t="s">
        <v>6392</v>
      </c>
      <c r="I8131" s="160" cm="1">
        <f t="array" ref="I8131">INDEX('2.1.trackMPD'!J:J/(24*60*60),
       MATCH(1,
             (A8131='2.1.trackMPD'!A:A)*
             (C8131='2.1.trackMPD'!D:D)*
             (D8131/10^6='2.1.trackMPD'!H:H)*
             (E8131='2.1.trackMPD'!F:F),
0))</f>
        <v>0.23285742882208679</v>
      </c>
    </row>
    <row r="8132" spans="1:9" x14ac:dyDescent="0.2">
      <c r="A8132" s="160" t="s">
        <v>31</v>
      </c>
      <c r="B8132" s="160" t="s">
        <v>147</v>
      </c>
      <c r="C8132" s="160">
        <f>_xlfn.XLOOKUP(B8132,'2.1.trackMPD'!$R$7:$R$29,'2.1.trackMPD'!$T$7:$T$29)</f>
        <v>6</v>
      </c>
      <c r="D8132" s="160">
        <v>5000</v>
      </c>
      <c r="E8132" s="160" t="s">
        <v>6390</v>
      </c>
      <c r="F8132" s="160" t="s">
        <v>110</v>
      </c>
      <c r="G8132" s="160" t="s">
        <v>124</v>
      </c>
      <c r="H8132" s="160" t="s">
        <v>6393</v>
      </c>
      <c r="I8132" s="160" cm="1">
        <f t="array" ref="I8132">INDEX('2.1.trackMPD'!K:K/(24*60*60),
       MATCH(1,
             (A8132='2.1.trackMPD'!A:A)*
             (C8132='2.1.trackMPD'!D:D)*
             (D8132/10^6='2.1.trackMPD'!H:H)*
             (E8132='2.1.trackMPD'!F:F),
0))</f>
        <v>0</v>
      </c>
    </row>
    <row r="8133" spans="1:9" x14ac:dyDescent="0.2">
      <c r="A8133" s="160" t="s">
        <v>31</v>
      </c>
      <c r="B8133" s="160" t="s">
        <v>147</v>
      </c>
      <c r="C8133" s="160">
        <f>_xlfn.XLOOKUP(B8133,'2.1.trackMPD'!$R$7:$R$29,'2.1.trackMPD'!$T$7:$T$29)</f>
        <v>6</v>
      </c>
      <c r="D8133" s="160">
        <v>5000</v>
      </c>
      <c r="E8133" s="160" t="s">
        <v>6390</v>
      </c>
      <c r="F8133" s="160" t="s">
        <v>110</v>
      </c>
      <c r="G8133" s="160" t="s">
        <v>140</v>
      </c>
      <c r="H8133" s="160" t="s">
        <v>6393</v>
      </c>
      <c r="I8133" s="160" cm="1">
        <f t="array" ref="I8133">INDEX('2.1.trackMPD'!L:L/(24*60*60),
       MATCH(1,
             (A8133='2.1.trackMPD'!A:A)*
             (C8133='2.1.trackMPD'!D:D)*
             (D8133/10^6='2.1.trackMPD'!H:H)*
             (E8133='2.1.trackMPD'!F:F),
0))</f>
        <v>0</v>
      </c>
    </row>
    <row r="8134" spans="1:9" x14ac:dyDescent="0.2">
      <c r="A8134" s="160" t="s">
        <v>31</v>
      </c>
      <c r="B8134" s="160" t="s">
        <v>147</v>
      </c>
      <c r="C8134" s="160">
        <f>_xlfn.XLOOKUP(B8134,'2.1.trackMPD'!$R$7:$R$29,'2.1.trackMPD'!$T$7:$T$29)</f>
        <v>6</v>
      </c>
      <c r="D8134" s="160">
        <v>1</v>
      </c>
      <c r="E8134" s="160" t="s">
        <v>6394</v>
      </c>
      <c r="F8134" s="160" t="s">
        <v>110</v>
      </c>
      <c r="G8134" s="160" t="s">
        <v>124</v>
      </c>
      <c r="H8134" s="160" t="s">
        <v>6392</v>
      </c>
      <c r="I8134" s="160" cm="1">
        <f t="array" ref="I8134">INDEX('2.1.trackMPD'!I:I/(24*60*60),
       MATCH(1,
             (A8134='2.1.trackMPD'!A:A)*
             (C8134='2.1.trackMPD'!D:D)*
             (D8134/10^6='2.1.trackMPD'!H:H)*
             (E8134='2.1.trackMPD'!F:F),
0))</f>
        <v>1.0085428039043611E-6</v>
      </c>
    </row>
    <row r="8135" spans="1:9" x14ac:dyDescent="0.2">
      <c r="A8135" s="160" t="s">
        <v>31</v>
      </c>
      <c r="B8135" s="160" t="s">
        <v>147</v>
      </c>
      <c r="C8135" s="160">
        <f>_xlfn.XLOOKUP(B8135,'2.1.trackMPD'!$R$7:$R$29,'2.1.trackMPD'!$T$7:$T$29)</f>
        <v>6</v>
      </c>
      <c r="D8135" s="160">
        <v>1</v>
      </c>
      <c r="E8135" s="160" t="s">
        <v>6394</v>
      </c>
      <c r="F8135" s="160" t="s">
        <v>110</v>
      </c>
      <c r="G8135" s="160" t="s">
        <v>140</v>
      </c>
      <c r="H8135" s="160" t="s">
        <v>6392</v>
      </c>
      <c r="I8135" s="160" cm="1">
        <f t="array" ref="I8135">INDEX('2.1.trackMPD'!J:J/(24*60*60),
       MATCH(1,
             (A8135='2.1.trackMPD'!A:A)*
             (C8135='2.1.trackMPD'!D:D)*
             (D8135/10^6='2.1.trackMPD'!H:H)*
             (E8135='2.1.trackMPD'!F:F),
0))</f>
        <v>1.1640735781882755E-5</v>
      </c>
    </row>
    <row r="8136" spans="1:9" x14ac:dyDescent="0.2">
      <c r="A8136" s="160" t="s">
        <v>31</v>
      </c>
      <c r="B8136" s="160" t="s">
        <v>147</v>
      </c>
      <c r="C8136" s="160">
        <f>_xlfn.XLOOKUP(B8136,'2.1.trackMPD'!$R$7:$R$29,'2.1.trackMPD'!$T$7:$T$29)</f>
        <v>6</v>
      </c>
      <c r="D8136" s="160">
        <v>1</v>
      </c>
      <c r="E8136" s="160" t="s">
        <v>6394</v>
      </c>
      <c r="F8136" s="160" t="s">
        <v>110</v>
      </c>
      <c r="G8136" s="160" t="s">
        <v>124</v>
      </c>
      <c r="H8136" s="160" t="s">
        <v>6393</v>
      </c>
      <c r="I8136" s="160" cm="1">
        <f t="array" ref="I8136">INDEX('2.1.trackMPD'!K:K/(24*60*60),
       MATCH(1,
             (A8136='2.1.trackMPD'!A:A)*
             (C8136='2.1.trackMPD'!D:D)*
             (D8136/10^6='2.1.trackMPD'!H:H)*
             (E8136='2.1.trackMPD'!F:F),
0))</f>
        <v>0</v>
      </c>
    </row>
    <row r="8137" spans="1:9" x14ac:dyDescent="0.2">
      <c r="A8137" s="160" t="s">
        <v>31</v>
      </c>
      <c r="B8137" s="160" t="s">
        <v>147</v>
      </c>
      <c r="C8137" s="160">
        <f>_xlfn.XLOOKUP(B8137,'2.1.trackMPD'!$R$7:$R$29,'2.1.trackMPD'!$T$7:$T$29)</f>
        <v>6</v>
      </c>
      <c r="D8137" s="160">
        <v>1</v>
      </c>
      <c r="E8137" s="160" t="s">
        <v>6394</v>
      </c>
      <c r="F8137" s="160" t="s">
        <v>110</v>
      </c>
      <c r="G8137" s="160" t="s">
        <v>140</v>
      </c>
      <c r="H8137" s="160" t="s">
        <v>6393</v>
      </c>
      <c r="I8137" s="160" cm="1">
        <f t="array" ref="I8137">INDEX('2.1.trackMPD'!L:L/(24*60*60),
       MATCH(1,
             (A8137='2.1.trackMPD'!A:A)*
             (C8137='2.1.trackMPD'!D:D)*
             (D8137/10^6='2.1.trackMPD'!H:H)*
             (E8137='2.1.trackMPD'!F:F),
0))</f>
        <v>0</v>
      </c>
    </row>
    <row r="8138" spans="1:9" x14ac:dyDescent="0.2">
      <c r="A8138" s="160" t="s">
        <v>31</v>
      </c>
      <c r="B8138" s="160" t="s">
        <v>147</v>
      </c>
      <c r="C8138" s="160">
        <f>_xlfn.XLOOKUP(B8138,'2.1.trackMPD'!$R$7:$R$29,'2.1.trackMPD'!$T$7:$T$29)</f>
        <v>6</v>
      </c>
      <c r="D8138" s="160">
        <v>10</v>
      </c>
      <c r="E8138" s="160" t="s">
        <v>6394</v>
      </c>
      <c r="F8138" s="160" t="s">
        <v>110</v>
      </c>
      <c r="G8138" s="160" t="s">
        <v>124</v>
      </c>
      <c r="H8138" s="160" t="s">
        <v>6392</v>
      </c>
      <c r="I8138" s="160" cm="1">
        <f t="array" ref="I8138">INDEX('2.1.trackMPD'!I:I/(24*60*60),
       MATCH(1,
             (A8138='2.1.trackMPD'!A:A)*
             (C8138='2.1.trackMPD'!D:D)*
             (D8138/10^6='2.1.trackMPD'!H:H)*
             (E8138='2.1.trackMPD'!F:F),
0))</f>
        <v>7.1702036066546287E-5</v>
      </c>
    </row>
    <row r="8139" spans="1:9" x14ac:dyDescent="0.2">
      <c r="A8139" s="160" t="s">
        <v>31</v>
      </c>
      <c r="B8139" s="160" t="s">
        <v>147</v>
      </c>
      <c r="C8139" s="160">
        <f>_xlfn.XLOOKUP(B8139,'2.1.trackMPD'!$R$7:$R$29,'2.1.trackMPD'!$T$7:$T$29)</f>
        <v>6</v>
      </c>
      <c r="D8139" s="160">
        <v>10</v>
      </c>
      <c r="E8139" s="160" t="s">
        <v>6394</v>
      </c>
      <c r="F8139" s="160" t="s">
        <v>110</v>
      </c>
      <c r="G8139" s="160" t="s">
        <v>140</v>
      </c>
      <c r="H8139" s="160" t="s">
        <v>6392</v>
      </c>
      <c r="I8139" s="160" cm="1">
        <f t="array" ref="I8139">INDEX('2.1.trackMPD'!J:J/(24*60*60),
       MATCH(1,
             (A8139='2.1.trackMPD'!A:A)*
             (C8139='2.1.trackMPD'!D:D)*
             (D8139/10^6='2.1.trackMPD'!H:H)*
             (E8139='2.1.trackMPD'!F:F),
0))</f>
        <v>6.3489724292082055E-5</v>
      </c>
    </row>
    <row r="8140" spans="1:9" x14ac:dyDescent="0.2">
      <c r="A8140" s="160" t="s">
        <v>31</v>
      </c>
      <c r="B8140" s="160" t="s">
        <v>147</v>
      </c>
      <c r="C8140" s="160">
        <f>_xlfn.XLOOKUP(B8140,'2.1.trackMPD'!$R$7:$R$29,'2.1.trackMPD'!$T$7:$T$29)</f>
        <v>6</v>
      </c>
      <c r="D8140" s="160">
        <v>10</v>
      </c>
      <c r="E8140" s="160" t="s">
        <v>6394</v>
      </c>
      <c r="F8140" s="160" t="s">
        <v>110</v>
      </c>
      <c r="G8140" s="160" t="s">
        <v>124</v>
      </c>
      <c r="H8140" s="160" t="s">
        <v>6393</v>
      </c>
      <c r="I8140" s="160" cm="1">
        <f t="array" ref="I8140">INDEX('2.1.trackMPD'!K:K/(24*60*60),
       MATCH(1,
             (A8140='2.1.trackMPD'!A:A)*
             (C8140='2.1.trackMPD'!D:D)*
             (D8140/10^6='2.1.trackMPD'!H:H)*
             (E8140='2.1.trackMPD'!F:F),
0))</f>
        <v>0</v>
      </c>
    </row>
    <row r="8141" spans="1:9" x14ac:dyDescent="0.2">
      <c r="A8141" s="160" t="s">
        <v>31</v>
      </c>
      <c r="B8141" s="160" t="s">
        <v>147</v>
      </c>
      <c r="C8141" s="160">
        <f>_xlfn.XLOOKUP(B8141,'2.1.trackMPD'!$R$7:$R$29,'2.1.trackMPD'!$T$7:$T$29)</f>
        <v>6</v>
      </c>
      <c r="D8141" s="160">
        <v>10</v>
      </c>
      <c r="E8141" s="160" t="s">
        <v>6394</v>
      </c>
      <c r="F8141" s="160" t="s">
        <v>110</v>
      </c>
      <c r="G8141" s="160" t="s">
        <v>140</v>
      </c>
      <c r="H8141" s="160" t="s">
        <v>6393</v>
      </c>
      <c r="I8141" s="160" cm="1">
        <f t="array" ref="I8141">INDEX('2.1.trackMPD'!L:L/(24*60*60),
       MATCH(1,
             (A8141='2.1.trackMPD'!A:A)*
             (C8141='2.1.trackMPD'!D:D)*
             (D8141/10^6='2.1.trackMPD'!H:H)*
             (E8141='2.1.trackMPD'!F:F),
0))</f>
        <v>0</v>
      </c>
    </row>
    <row r="8142" spans="1:9" x14ac:dyDescent="0.2">
      <c r="A8142" s="160" t="s">
        <v>31</v>
      </c>
      <c r="B8142" s="160" t="s">
        <v>147</v>
      </c>
      <c r="C8142" s="160">
        <f>_xlfn.XLOOKUP(B8142,'2.1.trackMPD'!$R$7:$R$29,'2.1.trackMPD'!$T$7:$T$29)</f>
        <v>6</v>
      </c>
      <c r="D8142" s="160">
        <v>100</v>
      </c>
      <c r="E8142" s="160" t="s">
        <v>6394</v>
      </c>
      <c r="F8142" s="160" t="s">
        <v>110</v>
      </c>
      <c r="G8142" s="160" t="s">
        <v>124</v>
      </c>
      <c r="H8142" s="160" t="s">
        <v>6392</v>
      </c>
      <c r="I8142" s="160" cm="1">
        <f t="array" ref="I8142">INDEX('2.1.trackMPD'!I:I/(24*60*60),
       MATCH(1,
             (A8142='2.1.trackMPD'!A:A)*
             (C8142='2.1.trackMPD'!D:D)*
             (D8142/10^6='2.1.trackMPD'!H:H)*
             (E8142='2.1.trackMPD'!F:F),
0))</f>
        <v>5.6282487922013191E-3</v>
      </c>
    </row>
    <row r="8143" spans="1:9" x14ac:dyDescent="0.2">
      <c r="A8143" s="160" t="s">
        <v>31</v>
      </c>
      <c r="B8143" s="160" t="s">
        <v>147</v>
      </c>
      <c r="C8143" s="160">
        <f>_xlfn.XLOOKUP(B8143,'2.1.trackMPD'!$R$7:$R$29,'2.1.trackMPD'!$T$7:$T$29)</f>
        <v>6</v>
      </c>
      <c r="D8143" s="160">
        <v>100</v>
      </c>
      <c r="E8143" s="160" t="s">
        <v>6394</v>
      </c>
      <c r="F8143" s="160" t="s">
        <v>110</v>
      </c>
      <c r="G8143" s="160" t="s">
        <v>140</v>
      </c>
      <c r="H8143" s="160" t="s">
        <v>6392</v>
      </c>
      <c r="I8143" s="160" cm="1">
        <f t="array" ref="I8143">INDEX('2.1.trackMPD'!J:J/(24*60*60),
       MATCH(1,
             (A8143='2.1.trackMPD'!A:A)*
             (C8143='2.1.trackMPD'!D:D)*
             (D8143/10^6='2.1.trackMPD'!H:H)*
             (E8143='2.1.trackMPD'!F:F),
0))</f>
        <v>4.7630460889333797E-3</v>
      </c>
    </row>
    <row r="8144" spans="1:9" x14ac:dyDescent="0.2">
      <c r="A8144" s="160" t="s">
        <v>31</v>
      </c>
      <c r="B8144" s="160" t="s">
        <v>147</v>
      </c>
      <c r="C8144" s="160">
        <f>_xlfn.XLOOKUP(B8144,'2.1.trackMPD'!$R$7:$R$29,'2.1.trackMPD'!$T$7:$T$29)</f>
        <v>6</v>
      </c>
      <c r="D8144" s="160">
        <v>100</v>
      </c>
      <c r="E8144" s="160" t="s">
        <v>6394</v>
      </c>
      <c r="F8144" s="160" t="s">
        <v>110</v>
      </c>
      <c r="G8144" s="160" t="s">
        <v>124</v>
      </c>
      <c r="H8144" s="160" t="s">
        <v>6393</v>
      </c>
      <c r="I8144" s="160" cm="1">
        <f t="array" ref="I8144">INDEX('2.1.trackMPD'!K:K/(24*60*60),
       MATCH(1,
             (A8144='2.1.trackMPD'!A:A)*
             (C8144='2.1.trackMPD'!D:D)*
             (D8144/10^6='2.1.trackMPD'!H:H)*
             (E8144='2.1.trackMPD'!F:F),
0))</f>
        <v>0</v>
      </c>
    </row>
    <row r="8145" spans="1:9" x14ac:dyDescent="0.2">
      <c r="A8145" s="160" t="s">
        <v>31</v>
      </c>
      <c r="B8145" s="160" t="s">
        <v>147</v>
      </c>
      <c r="C8145" s="160">
        <f>_xlfn.XLOOKUP(B8145,'2.1.trackMPD'!$R$7:$R$29,'2.1.trackMPD'!$T$7:$T$29)</f>
        <v>6</v>
      </c>
      <c r="D8145" s="160">
        <v>100</v>
      </c>
      <c r="E8145" s="160" t="s">
        <v>6394</v>
      </c>
      <c r="F8145" s="160" t="s">
        <v>110</v>
      </c>
      <c r="G8145" s="160" t="s">
        <v>140</v>
      </c>
      <c r="H8145" s="160" t="s">
        <v>6393</v>
      </c>
      <c r="I8145" s="160" cm="1">
        <f t="array" ref="I8145">INDEX('2.1.trackMPD'!L:L/(24*60*60),
       MATCH(1,
             (A8145='2.1.trackMPD'!A:A)*
             (C8145='2.1.trackMPD'!D:D)*
             (D8145/10^6='2.1.trackMPD'!H:H)*
             (E8145='2.1.trackMPD'!F:F),
0))</f>
        <v>0</v>
      </c>
    </row>
    <row r="8146" spans="1:9" x14ac:dyDescent="0.2">
      <c r="A8146" s="160" t="s">
        <v>31</v>
      </c>
      <c r="B8146" s="160" t="s">
        <v>147</v>
      </c>
      <c r="C8146" s="160">
        <f>_xlfn.XLOOKUP(B8146,'2.1.trackMPD'!$R$7:$R$29,'2.1.trackMPD'!$T$7:$T$29)</f>
        <v>6</v>
      </c>
      <c r="D8146" s="160">
        <v>1000</v>
      </c>
      <c r="E8146" s="160" t="s">
        <v>6394</v>
      </c>
      <c r="F8146" s="160" t="s">
        <v>110</v>
      </c>
      <c r="G8146" s="160" t="s">
        <v>124</v>
      </c>
      <c r="H8146" s="160" t="s">
        <v>6392</v>
      </c>
      <c r="I8146" s="160" cm="1">
        <f t="array" ref="I8146">INDEX('2.1.trackMPD'!I:I/(24*60*60),
       MATCH(1,
             (A8146='2.1.trackMPD'!A:A)*
             (C8146='2.1.trackMPD'!D:D)*
             (D8146/10^6='2.1.trackMPD'!H:H)*
             (E8146='2.1.trackMPD'!F:F),
0))</f>
        <v>6.3166262761166214E-2</v>
      </c>
    </row>
    <row r="8147" spans="1:9" x14ac:dyDescent="0.2">
      <c r="A8147" s="160" t="s">
        <v>31</v>
      </c>
      <c r="B8147" s="160" t="s">
        <v>147</v>
      </c>
      <c r="C8147" s="160">
        <f>_xlfn.XLOOKUP(B8147,'2.1.trackMPD'!$R$7:$R$29,'2.1.trackMPD'!$T$7:$T$29)</f>
        <v>6</v>
      </c>
      <c r="D8147" s="160">
        <v>1000</v>
      </c>
      <c r="E8147" s="160" t="s">
        <v>6394</v>
      </c>
      <c r="F8147" s="160" t="s">
        <v>110</v>
      </c>
      <c r="G8147" s="160" t="s">
        <v>140</v>
      </c>
      <c r="H8147" s="160" t="s">
        <v>6392</v>
      </c>
      <c r="I8147" s="160" cm="1">
        <f t="array" ref="I8147">INDEX('2.1.trackMPD'!J:J/(24*60*60),
       MATCH(1,
             (A8147='2.1.trackMPD'!A:A)*
             (C8147='2.1.trackMPD'!D:D)*
             (D8147/10^6='2.1.trackMPD'!H:H)*
             (E8147='2.1.trackMPD'!F:F),
0))</f>
        <v>5.3448358383294439E-2</v>
      </c>
    </row>
    <row r="8148" spans="1:9" x14ac:dyDescent="0.2">
      <c r="A8148" s="160" t="s">
        <v>31</v>
      </c>
      <c r="B8148" s="160" t="s">
        <v>147</v>
      </c>
      <c r="C8148" s="160">
        <f>_xlfn.XLOOKUP(B8148,'2.1.trackMPD'!$R$7:$R$29,'2.1.trackMPD'!$T$7:$T$29)</f>
        <v>6</v>
      </c>
      <c r="D8148" s="160">
        <v>1000</v>
      </c>
      <c r="E8148" s="160" t="s">
        <v>6394</v>
      </c>
      <c r="F8148" s="160" t="s">
        <v>110</v>
      </c>
      <c r="G8148" s="160" t="s">
        <v>124</v>
      </c>
      <c r="H8148" s="160" t="s">
        <v>6393</v>
      </c>
      <c r="I8148" s="160" cm="1">
        <f t="array" ref="I8148">INDEX('2.1.trackMPD'!K:K/(24*60*60),
       MATCH(1,
             (A8148='2.1.trackMPD'!A:A)*
             (C8148='2.1.trackMPD'!D:D)*
             (D8148/10^6='2.1.trackMPD'!H:H)*
             (E8148='2.1.trackMPD'!F:F),
0))</f>
        <v>0</v>
      </c>
    </row>
    <row r="8149" spans="1:9" x14ac:dyDescent="0.2">
      <c r="A8149" s="160" t="s">
        <v>31</v>
      </c>
      <c r="B8149" s="160" t="s">
        <v>147</v>
      </c>
      <c r="C8149" s="160">
        <f>_xlfn.XLOOKUP(B8149,'2.1.trackMPD'!$R$7:$R$29,'2.1.trackMPD'!$T$7:$T$29)</f>
        <v>6</v>
      </c>
      <c r="D8149" s="160">
        <v>1000</v>
      </c>
      <c r="E8149" s="160" t="s">
        <v>6394</v>
      </c>
      <c r="F8149" s="160" t="s">
        <v>110</v>
      </c>
      <c r="G8149" s="160" t="s">
        <v>140</v>
      </c>
      <c r="H8149" s="160" t="s">
        <v>6393</v>
      </c>
      <c r="I8149" s="160" cm="1">
        <f t="array" ref="I8149">INDEX('2.1.trackMPD'!L:L/(24*60*60),
       MATCH(1,
             (A8149='2.1.trackMPD'!A:A)*
             (C8149='2.1.trackMPD'!D:D)*
             (D8149/10^6='2.1.trackMPD'!H:H)*
             (E8149='2.1.trackMPD'!F:F),
0))</f>
        <v>0</v>
      </c>
    </row>
    <row r="8150" spans="1:9" x14ac:dyDescent="0.2">
      <c r="A8150" s="160" t="s">
        <v>31</v>
      </c>
      <c r="B8150" s="160" t="s">
        <v>147</v>
      </c>
      <c r="C8150" s="160">
        <f>_xlfn.XLOOKUP(B8150,'2.1.trackMPD'!$R$7:$R$29,'2.1.trackMPD'!$T$7:$T$29)</f>
        <v>6</v>
      </c>
      <c r="D8150" s="160">
        <v>5000</v>
      </c>
      <c r="E8150" s="160" t="s">
        <v>6394</v>
      </c>
      <c r="F8150" s="160" t="s">
        <v>110</v>
      </c>
      <c r="G8150" s="160" t="s">
        <v>124</v>
      </c>
      <c r="H8150" s="160" t="s">
        <v>6392</v>
      </c>
      <c r="I8150" s="160" cm="1">
        <f t="array" ref="I8150">INDEX('2.1.trackMPD'!I:I/(24*60*60),
       MATCH(1,
             (A8150='2.1.trackMPD'!A:A)*
             (C8150='2.1.trackMPD'!D:D)*
             (D8150/10^6='2.1.trackMPD'!H:H)*
             (E8150='2.1.trackMPD'!F:F),
0))</f>
        <v>0.15280657097452663</v>
      </c>
    </row>
    <row r="8151" spans="1:9" x14ac:dyDescent="0.2">
      <c r="A8151" s="160" t="s">
        <v>31</v>
      </c>
      <c r="B8151" s="160" t="s">
        <v>147</v>
      </c>
      <c r="C8151" s="160">
        <f>_xlfn.XLOOKUP(B8151,'2.1.trackMPD'!$R$7:$R$29,'2.1.trackMPD'!$T$7:$T$29)</f>
        <v>6</v>
      </c>
      <c r="D8151" s="160">
        <v>5000</v>
      </c>
      <c r="E8151" s="160" t="s">
        <v>6394</v>
      </c>
      <c r="F8151" s="160" t="s">
        <v>110</v>
      </c>
      <c r="G8151" s="160" t="s">
        <v>140</v>
      </c>
      <c r="H8151" s="160" t="s">
        <v>6392</v>
      </c>
      <c r="I8151" s="160" cm="1">
        <f t="array" ref="I8151">INDEX('2.1.trackMPD'!J:J/(24*60*60),
       MATCH(1,
             (A8151='2.1.trackMPD'!A:A)*
             (C8151='2.1.trackMPD'!D:D)*
             (D8151/10^6='2.1.trackMPD'!H:H)*
             (E8151='2.1.trackMPD'!F:F),
0))</f>
        <v>0.1292978087854271</v>
      </c>
    </row>
    <row r="8152" spans="1:9" x14ac:dyDescent="0.2">
      <c r="A8152" s="160" t="s">
        <v>31</v>
      </c>
      <c r="B8152" s="160" t="s">
        <v>147</v>
      </c>
      <c r="C8152" s="160">
        <f>_xlfn.XLOOKUP(B8152,'2.1.trackMPD'!$R$7:$R$29,'2.1.trackMPD'!$T$7:$T$29)</f>
        <v>6</v>
      </c>
      <c r="D8152" s="160">
        <v>5000</v>
      </c>
      <c r="E8152" s="160" t="s">
        <v>6394</v>
      </c>
      <c r="F8152" s="160" t="s">
        <v>110</v>
      </c>
      <c r="G8152" s="160" t="s">
        <v>124</v>
      </c>
      <c r="H8152" s="160" t="s">
        <v>6393</v>
      </c>
      <c r="I8152" s="160" cm="1">
        <f t="array" ref="I8152">INDEX('2.1.trackMPD'!K:K/(24*60*60),
       MATCH(1,
             (A8152='2.1.trackMPD'!A:A)*
             (C8152='2.1.trackMPD'!D:D)*
             (D8152/10^6='2.1.trackMPD'!H:H)*
             (E8152='2.1.trackMPD'!F:F),
0))</f>
        <v>0</v>
      </c>
    </row>
    <row r="8153" spans="1:9" x14ac:dyDescent="0.2">
      <c r="A8153" s="160" t="s">
        <v>31</v>
      </c>
      <c r="B8153" s="160" t="s">
        <v>147</v>
      </c>
      <c r="C8153" s="160">
        <f>_xlfn.XLOOKUP(B8153,'2.1.trackMPD'!$R$7:$R$29,'2.1.trackMPD'!$T$7:$T$29)</f>
        <v>6</v>
      </c>
      <c r="D8153" s="160">
        <v>5000</v>
      </c>
      <c r="E8153" s="160" t="s">
        <v>6394</v>
      </c>
      <c r="F8153" s="160" t="s">
        <v>110</v>
      </c>
      <c r="G8153" s="160" t="s">
        <v>140</v>
      </c>
      <c r="H8153" s="160" t="s">
        <v>6393</v>
      </c>
      <c r="I8153" s="160" cm="1">
        <f t="array" ref="I8153">INDEX('2.1.trackMPD'!L:L/(24*60*60),
       MATCH(1,
             (A8153='2.1.trackMPD'!A:A)*
             (C8153='2.1.trackMPD'!D:D)*
             (D8153/10^6='2.1.trackMPD'!H:H)*
             (E8153='2.1.trackMPD'!F:F),
0))</f>
        <v>0</v>
      </c>
    </row>
    <row r="8154" spans="1:9" x14ac:dyDescent="0.2">
      <c r="A8154" s="160" t="s">
        <v>31</v>
      </c>
      <c r="B8154" s="160" t="s">
        <v>147</v>
      </c>
      <c r="C8154" s="160">
        <f>_xlfn.XLOOKUP(B8154,'2.1.trackMPD'!$R$7:$R$29,'2.1.trackMPD'!$T$7:$T$29)</f>
        <v>6</v>
      </c>
      <c r="D8154" s="160">
        <v>1</v>
      </c>
      <c r="E8154" s="160" t="s">
        <v>6395</v>
      </c>
      <c r="F8154" s="160" t="s">
        <v>110</v>
      </c>
      <c r="G8154" s="160" t="s">
        <v>124</v>
      </c>
      <c r="H8154" s="160" t="s">
        <v>6392</v>
      </c>
      <c r="I8154" s="160" t="e" cm="1">
        <f t="array" ref="I8154">INDEX('2.1.trackMPD'!I:I/(24*60*60),
       MATCH(1,
             (A8154='2.1.trackMPD'!A:A)*
             (C8154='2.1.trackMPD'!D:D)*
             (D8154/10^6='2.1.trackMPD'!H:H)*
             (E8154='2.1.trackMPD'!F:F),
0))</f>
        <v>#N/A</v>
      </c>
    </row>
    <row r="8155" spans="1:9" x14ac:dyDescent="0.2">
      <c r="A8155" s="160" t="s">
        <v>31</v>
      </c>
      <c r="B8155" s="160" t="s">
        <v>147</v>
      </c>
      <c r="C8155" s="160">
        <f>_xlfn.XLOOKUP(B8155,'2.1.trackMPD'!$R$7:$R$29,'2.1.trackMPD'!$T$7:$T$29)</f>
        <v>6</v>
      </c>
      <c r="D8155" s="160">
        <v>1</v>
      </c>
      <c r="E8155" s="160" t="s">
        <v>6395</v>
      </c>
      <c r="F8155" s="160" t="s">
        <v>110</v>
      </c>
      <c r="G8155" s="160" t="s">
        <v>140</v>
      </c>
      <c r="H8155" s="160" t="s">
        <v>6392</v>
      </c>
      <c r="I8155" s="160" t="e" cm="1">
        <f t="array" ref="I8155">INDEX('2.1.trackMPD'!J:J/(24*60*60),
       MATCH(1,
             (A8155='2.1.trackMPD'!A:A)*
             (C8155='2.1.trackMPD'!D:D)*
             (D8155/10^6='2.1.trackMPD'!H:H)*
             (E8155='2.1.trackMPD'!F:F),
0))</f>
        <v>#N/A</v>
      </c>
    </row>
    <row r="8156" spans="1:9" x14ac:dyDescent="0.2">
      <c r="A8156" s="160" t="s">
        <v>31</v>
      </c>
      <c r="B8156" s="160" t="s">
        <v>147</v>
      </c>
      <c r="C8156" s="160">
        <f>_xlfn.XLOOKUP(B8156,'2.1.trackMPD'!$R$7:$R$29,'2.1.trackMPD'!$T$7:$T$29)</f>
        <v>6</v>
      </c>
      <c r="D8156" s="160">
        <v>1</v>
      </c>
      <c r="E8156" s="160" t="s">
        <v>6395</v>
      </c>
      <c r="F8156" s="160" t="s">
        <v>110</v>
      </c>
      <c r="G8156" s="160" t="s">
        <v>124</v>
      </c>
      <c r="H8156" s="160" t="s">
        <v>6393</v>
      </c>
      <c r="I8156" s="160" t="e" cm="1">
        <f t="array" ref="I8156">INDEX('2.1.trackMPD'!K:K/(24*60*60),
       MATCH(1,
             (A8156='2.1.trackMPD'!A:A)*
             (C8156='2.1.trackMPD'!D:D)*
             (D8156/10^6='2.1.trackMPD'!H:H)*
             (E8156='2.1.trackMPD'!F:F),
0))</f>
        <v>#N/A</v>
      </c>
    </row>
    <row r="8157" spans="1:9" x14ac:dyDescent="0.2">
      <c r="A8157" s="160" t="s">
        <v>31</v>
      </c>
      <c r="B8157" s="160" t="s">
        <v>147</v>
      </c>
      <c r="C8157" s="160">
        <f>_xlfn.XLOOKUP(B8157,'2.1.trackMPD'!$R$7:$R$29,'2.1.trackMPD'!$T$7:$T$29)</f>
        <v>6</v>
      </c>
      <c r="D8157" s="160">
        <v>1</v>
      </c>
      <c r="E8157" s="160" t="s">
        <v>6395</v>
      </c>
      <c r="F8157" s="160" t="s">
        <v>110</v>
      </c>
      <c r="G8157" s="160" t="s">
        <v>140</v>
      </c>
      <c r="H8157" s="160" t="s">
        <v>6393</v>
      </c>
      <c r="I8157" s="160" t="e" cm="1">
        <f t="array" ref="I8157">INDEX('2.1.trackMPD'!L:L/(24*60*60),
       MATCH(1,
             (A8157='2.1.trackMPD'!A:A)*
             (C8157='2.1.trackMPD'!D:D)*
             (D8157/10^6='2.1.trackMPD'!H:H)*
             (E8157='2.1.trackMPD'!F:F),
0))</f>
        <v>#N/A</v>
      </c>
    </row>
    <row r="8158" spans="1:9" x14ac:dyDescent="0.2">
      <c r="A8158" s="160" t="s">
        <v>31</v>
      </c>
      <c r="B8158" s="160" t="s">
        <v>147</v>
      </c>
      <c r="C8158" s="160">
        <f>_xlfn.XLOOKUP(B8158,'2.1.trackMPD'!$R$7:$R$29,'2.1.trackMPD'!$T$7:$T$29)</f>
        <v>6</v>
      </c>
      <c r="D8158" s="160">
        <v>10</v>
      </c>
      <c r="E8158" s="160" t="s">
        <v>6395</v>
      </c>
      <c r="F8158" s="160" t="s">
        <v>110</v>
      </c>
      <c r="G8158" s="160" t="s">
        <v>124</v>
      </c>
      <c r="H8158" s="160" t="s">
        <v>6392</v>
      </c>
      <c r="I8158" s="160" t="e" cm="1">
        <f t="array" ref="I8158">INDEX('2.1.trackMPD'!I:I/(24*60*60),
       MATCH(1,
             (A8158='2.1.trackMPD'!A:A)*
             (C8158='2.1.trackMPD'!D:D)*
             (D8158/10^6='2.1.trackMPD'!H:H)*
             (E8158='2.1.trackMPD'!F:F),
0))</f>
        <v>#N/A</v>
      </c>
    </row>
    <row r="8159" spans="1:9" x14ac:dyDescent="0.2">
      <c r="A8159" s="160" t="s">
        <v>31</v>
      </c>
      <c r="B8159" s="160" t="s">
        <v>147</v>
      </c>
      <c r="C8159" s="160">
        <f>_xlfn.XLOOKUP(B8159,'2.1.trackMPD'!$R$7:$R$29,'2.1.trackMPD'!$T$7:$T$29)</f>
        <v>6</v>
      </c>
      <c r="D8159" s="160">
        <v>10</v>
      </c>
      <c r="E8159" s="160" t="s">
        <v>6395</v>
      </c>
      <c r="F8159" s="160" t="s">
        <v>110</v>
      </c>
      <c r="G8159" s="160" t="s">
        <v>140</v>
      </c>
      <c r="H8159" s="160" t="s">
        <v>6392</v>
      </c>
      <c r="I8159" s="160" t="e" cm="1">
        <f t="array" ref="I8159">INDEX('2.1.trackMPD'!J:J/(24*60*60),
       MATCH(1,
             (A8159='2.1.trackMPD'!A:A)*
             (C8159='2.1.trackMPD'!D:D)*
             (D8159/10^6='2.1.trackMPD'!H:H)*
             (E8159='2.1.trackMPD'!F:F),
0))</f>
        <v>#N/A</v>
      </c>
    </row>
    <row r="8160" spans="1:9" x14ac:dyDescent="0.2">
      <c r="A8160" s="160" t="s">
        <v>31</v>
      </c>
      <c r="B8160" s="160" t="s">
        <v>147</v>
      </c>
      <c r="C8160" s="160">
        <f>_xlfn.XLOOKUP(B8160,'2.1.trackMPD'!$R$7:$R$29,'2.1.trackMPD'!$T$7:$T$29)</f>
        <v>6</v>
      </c>
      <c r="D8160" s="160">
        <v>10</v>
      </c>
      <c r="E8160" s="160" t="s">
        <v>6395</v>
      </c>
      <c r="F8160" s="160" t="s">
        <v>110</v>
      </c>
      <c r="G8160" s="160" t="s">
        <v>124</v>
      </c>
      <c r="H8160" s="160" t="s">
        <v>6393</v>
      </c>
      <c r="I8160" s="160" t="e" cm="1">
        <f t="array" ref="I8160">INDEX('2.1.trackMPD'!K:K/(24*60*60),
       MATCH(1,
             (A8160='2.1.trackMPD'!A:A)*
             (C8160='2.1.trackMPD'!D:D)*
             (D8160/10^6='2.1.trackMPD'!H:H)*
             (E8160='2.1.trackMPD'!F:F),
0))</f>
        <v>#N/A</v>
      </c>
    </row>
    <row r="8161" spans="1:9" x14ac:dyDescent="0.2">
      <c r="A8161" s="160" t="s">
        <v>31</v>
      </c>
      <c r="B8161" s="160" t="s">
        <v>147</v>
      </c>
      <c r="C8161" s="160">
        <f>_xlfn.XLOOKUP(B8161,'2.1.trackMPD'!$R$7:$R$29,'2.1.trackMPD'!$T$7:$T$29)</f>
        <v>6</v>
      </c>
      <c r="D8161" s="160">
        <v>10</v>
      </c>
      <c r="E8161" s="160" t="s">
        <v>6395</v>
      </c>
      <c r="F8161" s="160" t="s">
        <v>110</v>
      </c>
      <c r="G8161" s="160" t="s">
        <v>140</v>
      </c>
      <c r="H8161" s="160" t="s">
        <v>6393</v>
      </c>
      <c r="I8161" s="160" t="e" cm="1">
        <f t="array" ref="I8161">INDEX('2.1.trackMPD'!L:L/(24*60*60),
       MATCH(1,
             (A8161='2.1.trackMPD'!A:A)*
             (C8161='2.1.trackMPD'!D:D)*
             (D8161/10^6='2.1.trackMPD'!H:H)*
             (E8161='2.1.trackMPD'!F:F),
0))</f>
        <v>#N/A</v>
      </c>
    </row>
    <row r="8162" spans="1:9" x14ac:dyDescent="0.2">
      <c r="A8162" s="160" t="s">
        <v>31</v>
      </c>
      <c r="B8162" s="160" t="s">
        <v>147</v>
      </c>
      <c r="C8162" s="160">
        <f>_xlfn.XLOOKUP(B8162,'2.1.trackMPD'!$R$7:$R$29,'2.1.trackMPD'!$T$7:$T$29)</f>
        <v>6</v>
      </c>
      <c r="D8162" s="160">
        <v>100</v>
      </c>
      <c r="E8162" s="160" t="s">
        <v>6395</v>
      </c>
      <c r="F8162" s="160" t="s">
        <v>110</v>
      </c>
      <c r="G8162" s="160" t="s">
        <v>124</v>
      </c>
      <c r="H8162" s="160" t="s">
        <v>6392</v>
      </c>
      <c r="I8162" s="160" t="e" cm="1">
        <f t="array" ref="I8162">INDEX('2.1.trackMPD'!I:I/(24*60*60),
       MATCH(1,
             (A8162='2.1.trackMPD'!A:A)*
             (C8162='2.1.trackMPD'!D:D)*
             (D8162/10^6='2.1.trackMPD'!H:H)*
             (E8162='2.1.trackMPD'!F:F),
0))</f>
        <v>#N/A</v>
      </c>
    </row>
    <row r="8163" spans="1:9" x14ac:dyDescent="0.2">
      <c r="A8163" s="160" t="s">
        <v>31</v>
      </c>
      <c r="B8163" s="160" t="s">
        <v>147</v>
      </c>
      <c r="C8163" s="160">
        <f>_xlfn.XLOOKUP(B8163,'2.1.trackMPD'!$R$7:$R$29,'2.1.trackMPD'!$T$7:$T$29)</f>
        <v>6</v>
      </c>
      <c r="D8163" s="160">
        <v>100</v>
      </c>
      <c r="E8163" s="160" t="s">
        <v>6395</v>
      </c>
      <c r="F8163" s="160" t="s">
        <v>110</v>
      </c>
      <c r="G8163" s="160" t="s">
        <v>140</v>
      </c>
      <c r="H8163" s="160" t="s">
        <v>6392</v>
      </c>
      <c r="I8163" s="160" t="e" cm="1">
        <f t="array" ref="I8163">INDEX('2.1.trackMPD'!J:J/(24*60*60),
       MATCH(1,
             (A8163='2.1.trackMPD'!A:A)*
             (C8163='2.1.trackMPD'!D:D)*
             (D8163/10^6='2.1.trackMPD'!H:H)*
             (E8163='2.1.trackMPD'!F:F),
0))</f>
        <v>#N/A</v>
      </c>
    </row>
    <row r="8164" spans="1:9" x14ac:dyDescent="0.2">
      <c r="A8164" s="160" t="s">
        <v>31</v>
      </c>
      <c r="B8164" s="160" t="s">
        <v>147</v>
      </c>
      <c r="C8164" s="160">
        <f>_xlfn.XLOOKUP(B8164,'2.1.trackMPD'!$R$7:$R$29,'2.1.trackMPD'!$T$7:$T$29)</f>
        <v>6</v>
      </c>
      <c r="D8164" s="160">
        <v>100</v>
      </c>
      <c r="E8164" s="160" t="s">
        <v>6395</v>
      </c>
      <c r="F8164" s="160" t="s">
        <v>110</v>
      </c>
      <c r="G8164" s="160" t="s">
        <v>124</v>
      </c>
      <c r="H8164" s="160" t="s">
        <v>6393</v>
      </c>
      <c r="I8164" s="160" t="e" cm="1">
        <f t="array" ref="I8164">INDEX('2.1.trackMPD'!K:K/(24*60*60),
       MATCH(1,
             (A8164='2.1.trackMPD'!A:A)*
             (C8164='2.1.trackMPD'!D:D)*
             (D8164/10^6='2.1.trackMPD'!H:H)*
             (E8164='2.1.trackMPD'!F:F),
0))</f>
        <v>#N/A</v>
      </c>
    </row>
    <row r="8165" spans="1:9" x14ac:dyDescent="0.2">
      <c r="A8165" s="160" t="s">
        <v>31</v>
      </c>
      <c r="B8165" s="160" t="s">
        <v>147</v>
      </c>
      <c r="C8165" s="160">
        <f>_xlfn.XLOOKUP(B8165,'2.1.trackMPD'!$R$7:$R$29,'2.1.trackMPD'!$T$7:$T$29)</f>
        <v>6</v>
      </c>
      <c r="D8165" s="160">
        <v>100</v>
      </c>
      <c r="E8165" s="160" t="s">
        <v>6395</v>
      </c>
      <c r="F8165" s="160" t="s">
        <v>110</v>
      </c>
      <c r="G8165" s="160" t="s">
        <v>140</v>
      </c>
      <c r="H8165" s="160" t="s">
        <v>6393</v>
      </c>
      <c r="I8165" s="160" t="e" cm="1">
        <f t="array" ref="I8165">INDEX('2.1.trackMPD'!L:L/(24*60*60),
       MATCH(1,
             (A8165='2.1.trackMPD'!A:A)*
             (C8165='2.1.trackMPD'!D:D)*
             (D8165/10^6='2.1.trackMPD'!H:H)*
             (E8165='2.1.trackMPD'!F:F),
0))</f>
        <v>#N/A</v>
      </c>
    </row>
    <row r="8166" spans="1:9" x14ac:dyDescent="0.2">
      <c r="A8166" s="160" t="s">
        <v>31</v>
      </c>
      <c r="B8166" s="160" t="s">
        <v>148</v>
      </c>
      <c r="C8166" s="160">
        <f>_xlfn.XLOOKUP(B8166,'2.1.trackMPD'!$R$7:$R$29,'2.1.trackMPD'!$T$7:$T$29)</f>
        <v>6</v>
      </c>
      <c r="D8166" s="160">
        <v>1</v>
      </c>
      <c r="E8166" s="160" t="s">
        <v>6390</v>
      </c>
      <c r="F8166" s="160" t="s">
        <v>110</v>
      </c>
      <c r="G8166" s="160" t="s">
        <v>124</v>
      </c>
      <c r="H8166" s="160" t="s">
        <v>6392</v>
      </c>
      <c r="I8166" s="160" cm="1">
        <f t="array" ref="I8166">INDEX('2.1.trackMPD'!I:I/(24*60*60),
       MATCH(1,
             (A8166='2.1.trackMPD'!A:A)*
             (C8166='2.1.trackMPD'!D:D)*
             (D8166/10^6='2.1.trackMPD'!H:H)*
             (E8166='2.1.trackMPD'!F:F),
0))</f>
        <v>6.8072036756424536E-7</v>
      </c>
    </row>
    <row r="8167" spans="1:9" x14ac:dyDescent="0.2">
      <c r="A8167" s="160" t="s">
        <v>31</v>
      </c>
      <c r="B8167" s="160" t="s">
        <v>148</v>
      </c>
      <c r="C8167" s="160">
        <f>_xlfn.XLOOKUP(B8167,'2.1.trackMPD'!$R$7:$R$29,'2.1.trackMPD'!$T$7:$T$29)</f>
        <v>6</v>
      </c>
      <c r="D8167" s="160">
        <v>1</v>
      </c>
      <c r="E8167" s="160" t="s">
        <v>6390</v>
      </c>
      <c r="F8167" s="160" t="s">
        <v>110</v>
      </c>
      <c r="G8167" s="160" t="s">
        <v>140</v>
      </c>
      <c r="H8167" s="160" t="s">
        <v>6392</v>
      </c>
      <c r="I8167" s="160" cm="1">
        <f t="array" ref="I8167">INDEX('2.1.trackMPD'!J:J/(24*60*60),
       MATCH(1,
             (A8167='2.1.trackMPD'!A:A)*
             (C8167='2.1.trackMPD'!D:D)*
             (D8167/10^6='2.1.trackMPD'!H:H)*
             (E8167='2.1.trackMPD'!F:F),
0))</f>
        <v>1.1469140096070995E-5</v>
      </c>
    </row>
    <row r="8168" spans="1:9" x14ac:dyDescent="0.2">
      <c r="A8168" s="160" t="s">
        <v>31</v>
      </c>
      <c r="B8168" s="160" t="s">
        <v>148</v>
      </c>
      <c r="C8168" s="160">
        <f>_xlfn.XLOOKUP(B8168,'2.1.trackMPD'!$R$7:$R$29,'2.1.trackMPD'!$T$7:$T$29)</f>
        <v>6</v>
      </c>
      <c r="D8168" s="160">
        <v>1</v>
      </c>
      <c r="E8168" s="160" t="s">
        <v>6390</v>
      </c>
      <c r="F8168" s="160" t="s">
        <v>110</v>
      </c>
      <c r="G8168" s="160" t="s">
        <v>124</v>
      </c>
      <c r="H8168" s="160" t="s">
        <v>6393</v>
      </c>
      <c r="I8168" s="160" cm="1">
        <f t="array" ref="I8168">INDEX('2.1.trackMPD'!K:K/(24*60*60),
       MATCH(1,
             (A8168='2.1.trackMPD'!A:A)*
             (C8168='2.1.trackMPD'!D:D)*
             (D8168/10^6='2.1.trackMPD'!H:H)*
             (E8168='2.1.trackMPD'!F:F),
0))</f>
        <v>0</v>
      </c>
    </row>
    <row r="8169" spans="1:9" x14ac:dyDescent="0.2">
      <c r="A8169" s="160" t="s">
        <v>31</v>
      </c>
      <c r="B8169" s="160" t="s">
        <v>148</v>
      </c>
      <c r="C8169" s="160">
        <f>_xlfn.XLOOKUP(B8169,'2.1.trackMPD'!$R$7:$R$29,'2.1.trackMPD'!$T$7:$T$29)</f>
        <v>6</v>
      </c>
      <c r="D8169" s="160">
        <v>1</v>
      </c>
      <c r="E8169" s="160" t="s">
        <v>6390</v>
      </c>
      <c r="F8169" s="160" t="s">
        <v>110</v>
      </c>
      <c r="G8169" s="160" t="s">
        <v>140</v>
      </c>
      <c r="H8169" s="160" t="s">
        <v>6393</v>
      </c>
      <c r="I8169" s="160" cm="1">
        <f t="array" ref="I8169">INDEX('2.1.trackMPD'!L:L/(24*60*60),
       MATCH(1,
             (A8169='2.1.trackMPD'!A:A)*
             (C8169='2.1.trackMPD'!D:D)*
             (D8169/10^6='2.1.trackMPD'!H:H)*
             (E8169='2.1.trackMPD'!F:F),
0))</f>
        <v>0</v>
      </c>
    </row>
    <row r="8170" spans="1:9" x14ac:dyDescent="0.2">
      <c r="A8170" s="160" t="s">
        <v>31</v>
      </c>
      <c r="B8170" s="160" t="s">
        <v>148</v>
      </c>
      <c r="C8170" s="160">
        <f>_xlfn.XLOOKUP(B8170,'2.1.trackMPD'!$R$7:$R$29,'2.1.trackMPD'!$T$7:$T$29)</f>
        <v>6</v>
      </c>
      <c r="D8170" s="160">
        <v>10</v>
      </c>
      <c r="E8170" s="160" t="s">
        <v>6390</v>
      </c>
      <c r="F8170" s="160" t="s">
        <v>110</v>
      </c>
      <c r="G8170" s="160" t="s">
        <v>124</v>
      </c>
      <c r="H8170" s="160" t="s">
        <v>6392</v>
      </c>
      <c r="I8170" s="160" cm="1">
        <f t="array" ref="I8170">INDEX('2.1.trackMPD'!I:I/(24*60*60),
       MATCH(1,
             (A8170='2.1.trackMPD'!A:A)*
             (C8170='2.1.trackMPD'!D:D)*
             (D8170/10^6='2.1.trackMPD'!H:H)*
             (E8170='2.1.trackMPD'!F:F),
0))</f>
        <v>7.2266564630701385E-6</v>
      </c>
    </row>
    <row r="8171" spans="1:9" x14ac:dyDescent="0.2">
      <c r="A8171" s="160" t="s">
        <v>31</v>
      </c>
      <c r="B8171" s="160" t="s">
        <v>148</v>
      </c>
      <c r="C8171" s="160">
        <f>_xlfn.XLOOKUP(B8171,'2.1.trackMPD'!$R$7:$R$29,'2.1.trackMPD'!$T$7:$T$29)</f>
        <v>6</v>
      </c>
      <c r="D8171" s="160">
        <v>10</v>
      </c>
      <c r="E8171" s="160" t="s">
        <v>6390</v>
      </c>
      <c r="F8171" s="160" t="s">
        <v>110</v>
      </c>
      <c r="G8171" s="160" t="s">
        <v>140</v>
      </c>
      <c r="H8171" s="160" t="s">
        <v>6392</v>
      </c>
      <c r="I8171" s="160" cm="1">
        <f t="array" ref="I8171">INDEX('2.1.trackMPD'!J:J/(24*60*60),
       MATCH(1,
             (A8171='2.1.trackMPD'!A:A)*
             (C8171='2.1.trackMPD'!D:D)*
             (D8171/10^6='2.1.trackMPD'!H:H)*
             (E8171='2.1.trackMPD'!F:F),
0))</f>
        <v>1.7965662506634837E-5</v>
      </c>
    </row>
    <row r="8172" spans="1:9" x14ac:dyDescent="0.2">
      <c r="A8172" s="160" t="s">
        <v>31</v>
      </c>
      <c r="B8172" s="160" t="s">
        <v>148</v>
      </c>
      <c r="C8172" s="160">
        <f>_xlfn.XLOOKUP(B8172,'2.1.trackMPD'!$R$7:$R$29,'2.1.trackMPD'!$T$7:$T$29)</f>
        <v>6</v>
      </c>
      <c r="D8172" s="160">
        <v>10</v>
      </c>
      <c r="E8172" s="160" t="s">
        <v>6390</v>
      </c>
      <c r="F8172" s="160" t="s">
        <v>110</v>
      </c>
      <c r="G8172" s="160" t="s">
        <v>124</v>
      </c>
      <c r="H8172" s="160" t="s">
        <v>6393</v>
      </c>
      <c r="I8172" s="160" cm="1">
        <f t="array" ref="I8172">INDEX('2.1.trackMPD'!K:K/(24*60*60),
       MATCH(1,
             (A8172='2.1.trackMPD'!A:A)*
             (C8172='2.1.trackMPD'!D:D)*
             (D8172/10^6='2.1.trackMPD'!H:H)*
             (E8172='2.1.trackMPD'!F:F),
0))</f>
        <v>0</v>
      </c>
    </row>
    <row r="8173" spans="1:9" x14ac:dyDescent="0.2">
      <c r="A8173" s="160" t="s">
        <v>31</v>
      </c>
      <c r="B8173" s="160" t="s">
        <v>148</v>
      </c>
      <c r="C8173" s="160">
        <f>_xlfn.XLOOKUP(B8173,'2.1.trackMPD'!$R$7:$R$29,'2.1.trackMPD'!$T$7:$T$29)</f>
        <v>6</v>
      </c>
      <c r="D8173" s="160">
        <v>10</v>
      </c>
      <c r="E8173" s="160" t="s">
        <v>6390</v>
      </c>
      <c r="F8173" s="160" t="s">
        <v>110</v>
      </c>
      <c r="G8173" s="160" t="s">
        <v>140</v>
      </c>
      <c r="H8173" s="160" t="s">
        <v>6393</v>
      </c>
      <c r="I8173" s="160" cm="1">
        <f t="array" ref="I8173">INDEX('2.1.trackMPD'!L:L/(24*60*60),
       MATCH(1,
             (A8173='2.1.trackMPD'!A:A)*
             (C8173='2.1.trackMPD'!D:D)*
             (D8173/10^6='2.1.trackMPD'!H:H)*
             (E8173='2.1.trackMPD'!F:F),
0))</f>
        <v>0</v>
      </c>
    </row>
    <row r="8174" spans="1:9" x14ac:dyDescent="0.2">
      <c r="A8174" s="160" t="s">
        <v>31</v>
      </c>
      <c r="B8174" s="160" t="s">
        <v>148</v>
      </c>
      <c r="C8174" s="160">
        <f>_xlfn.XLOOKUP(B8174,'2.1.trackMPD'!$R$7:$R$29,'2.1.trackMPD'!$T$7:$T$29)</f>
        <v>6</v>
      </c>
      <c r="D8174" s="160">
        <v>100</v>
      </c>
      <c r="E8174" s="160" t="s">
        <v>6390</v>
      </c>
      <c r="F8174" s="160" t="s">
        <v>110</v>
      </c>
      <c r="G8174" s="160" t="s">
        <v>124</v>
      </c>
      <c r="H8174" s="160" t="s">
        <v>6392</v>
      </c>
      <c r="I8174" s="160" cm="1">
        <f t="array" ref="I8174">INDEX('2.1.trackMPD'!I:I/(24*60*60),
       MATCH(1,
             (A8174='2.1.trackMPD'!A:A)*
             (C8174='2.1.trackMPD'!D:D)*
             (D8174/10^6='2.1.trackMPD'!H:H)*
             (E8174='2.1.trackMPD'!F:F),
0))</f>
        <v>1.9312976733627315E-3</v>
      </c>
    </row>
    <row r="8175" spans="1:9" x14ac:dyDescent="0.2">
      <c r="A8175" s="160" t="s">
        <v>31</v>
      </c>
      <c r="B8175" s="160" t="s">
        <v>148</v>
      </c>
      <c r="C8175" s="160">
        <f>_xlfn.XLOOKUP(B8175,'2.1.trackMPD'!$R$7:$R$29,'2.1.trackMPD'!$T$7:$T$29)</f>
        <v>6</v>
      </c>
      <c r="D8175" s="160">
        <v>100</v>
      </c>
      <c r="E8175" s="160" t="s">
        <v>6390</v>
      </c>
      <c r="F8175" s="160" t="s">
        <v>110</v>
      </c>
      <c r="G8175" s="160" t="s">
        <v>140</v>
      </c>
      <c r="H8175" s="160" t="s">
        <v>6392</v>
      </c>
      <c r="I8175" s="160" cm="1">
        <f t="array" ref="I8175">INDEX('2.1.trackMPD'!J:J/(24*60*60),
       MATCH(1,
             (A8175='2.1.trackMPD'!A:A)*
             (C8175='2.1.trackMPD'!D:D)*
             (D8175/10^6='2.1.trackMPD'!H:H)*
             (E8175='2.1.trackMPD'!F:F),
0))</f>
        <v>1.6203523589320137E-3</v>
      </c>
    </row>
    <row r="8176" spans="1:9" x14ac:dyDescent="0.2">
      <c r="A8176" s="160" t="s">
        <v>31</v>
      </c>
      <c r="B8176" s="160" t="s">
        <v>148</v>
      </c>
      <c r="C8176" s="160">
        <f>_xlfn.XLOOKUP(B8176,'2.1.trackMPD'!$R$7:$R$29,'2.1.trackMPD'!$T$7:$T$29)</f>
        <v>6</v>
      </c>
      <c r="D8176" s="160">
        <v>100</v>
      </c>
      <c r="E8176" s="160" t="s">
        <v>6390</v>
      </c>
      <c r="F8176" s="160" t="s">
        <v>110</v>
      </c>
      <c r="G8176" s="160" t="s">
        <v>124</v>
      </c>
      <c r="H8176" s="160" t="s">
        <v>6393</v>
      </c>
      <c r="I8176" s="160" cm="1">
        <f t="array" ref="I8176">INDEX('2.1.trackMPD'!K:K/(24*60*60),
       MATCH(1,
             (A8176='2.1.trackMPD'!A:A)*
             (C8176='2.1.trackMPD'!D:D)*
             (D8176/10^6='2.1.trackMPD'!H:H)*
             (E8176='2.1.trackMPD'!F:F),
0))</f>
        <v>0</v>
      </c>
    </row>
    <row r="8177" spans="1:9" x14ac:dyDescent="0.2">
      <c r="A8177" s="160" t="s">
        <v>31</v>
      </c>
      <c r="B8177" s="160" t="s">
        <v>148</v>
      </c>
      <c r="C8177" s="160">
        <f>_xlfn.XLOOKUP(B8177,'2.1.trackMPD'!$R$7:$R$29,'2.1.trackMPD'!$T$7:$T$29)</f>
        <v>6</v>
      </c>
      <c r="D8177" s="160">
        <v>100</v>
      </c>
      <c r="E8177" s="160" t="s">
        <v>6390</v>
      </c>
      <c r="F8177" s="160" t="s">
        <v>110</v>
      </c>
      <c r="G8177" s="160" t="s">
        <v>140</v>
      </c>
      <c r="H8177" s="160" t="s">
        <v>6393</v>
      </c>
      <c r="I8177" s="160" cm="1">
        <f t="array" ref="I8177">INDEX('2.1.trackMPD'!L:L/(24*60*60),
       MATCH(1,
             (A8177='2.1.trackMPD'!A:A)*
             (C8177='2.1.trackMPD'!D:D)*
             (D8177/10^6='2.1.trackMPD'!H:H)*
             (E8177='2.1.trackMPD'!F:F),
0))</f>
        <v>0</v>
      </c>
    </row>
    <row r="8178" spans="1:9" x14ac:dyDescent="0.2">
      <c r="A8178" s="160" t="s">
        <v>31</v>
      </c>
      <c r="B8178" s="160" t="s">
        <v>148</v>
      </c>
      <c r="C8178" s="160">
        <f>_xlfn.XLOOKUP(B8178,'2.1.trackMPD'!$R$7:$R$29,'2.1.trackMPD'!$T$7:$T$29)</f>
        <v>6</v>
      </c>
      <c r="D8178" s="160">
        <v>1000</v>
      </c>
      <c r="E8178" s="160" t="s">
        <v>6390</v>
      </c>
      <c r="F8178" s="160" t="s">
        <v>110</v>
      </c>
      <c r="G8178" s="160" t="s">
        <v>124</v>
      </c>
      <c r="H8178" s="160" t="s">
        <v>6392</v>
      </c>
      <c r="I8178" s="160" cm="1">
        <f t="array" ref="I8178">INDEX('2.1.trackMPD'!I:I/(24*60*60),
       MATCH(1,
             (A8178='2.1.trackMPD'!A:A)*
             (C8178='2.1.trackMPD'!D:D)*
             (D8178/10^6='2.1.trackMPD'!H:H)*
             (E8178='2.1.trackMPD'!F:F),
0))</f>
        <v>6.9993894557237618E-2</v>
      </c>
    </row>
    <row r="8179" spans="1:9" x14ac:dyDescent="0.2">
      <c r="A8179" s="160" t="s">
        <v>31</v>
      </c>
      <c r="B8179" s="160" t="s">
        <v>148</v>
      </c>
      <c r="C8179" s="160">
        <f>_xlfn.XLOOKUP(B8179,'2.1.trackMPD'!$R$7:$R$29,'2.1.trackMPD'!$T$7:$T$29)</f>
        <v>6</v>
      </c>
      <c r="D8179" s="160">
        <v>1000</v>
      </c>
      <c r="E8179" s="160" t="s">
        <v>6390</v>
      </c>
      <c r="F8179" s="160" t="s">
        <v>110</v>
      </c>
      <c r="G8179" s="160" t="s">
        <v>140</v>
      </c>
      <c r="H8179" s="160" t="s">
        <v>6392</v>
      </c>
      <c r="I8179" s="160" cm="1">
        <f t="array" ref="I8179">INDEX('2.1.trackMPD'!J:J/(24*60*60),
       MATCH(1,
             (A8179='2.1.trackMPD'!A:A)*
             (C8179='2.1.trackMPD'!D:D)*
             (D8179/10^6='2.1.trackMPD'!H:H)*
             (E8179='2.1.trackMPD'!F:F),
0))</f>
        <v>5.9225591548120141E-2</v>
      </c>
    </row>
    <row r="8180" spans="1:9" x14ac:dyDescent="0.2">
      <c r="A8180" s="160" t="s">
        <v>31</v>
      </c>
      <c r="B8180" s="160" t="s">
        <v>148</v>
      </c>
      <c r="C8180" s="160">
        <f>_xlfn.XLOOKUP(B8180,'2.1.trackMPD'!$R$7:$R$29,'2.1.trackMPD'!$T$7:$T$29)</f>
        <v>6</v>
      </c>
      <c r="D8180" s="160">
        <v>1000</v>
      </c>
      <c r="E8180" s="160" t="s">
        <v>6390</v>
      </c>
      <c r="F8180" s="160" t="s">
        <v>110</v>
      </c>
      <c r="G8180" s="160" t="s">
        <v>124</v>
      </c>
      <c r="H8180" s="160" t="s">
        <v>6393</v>
      </c>
      <c r="I8180" s="160" cm="1">
        <f t="array" ref="I8180">INDEX('2.1.trackMPD'!K:K/(24*60*60),
       MATCH(1,
             (A8180='2.1.trackMPD'!A:A)*
             (C8180='2.1.trackMPD'!D:D)*
             (D8180/10^6='2.1.trackMPD'!H:H)*
             (E8180='2.1.trackMPD'!F:F),
0))</f>
        <v>0</v>
      </c>
    </row>
    <row r="8181" spans="1:9" x14ac:dyDescent="0.2">
      <c r="A8181" s="160" t="s">
        <v>31</v>
      </c>
      <c r="B8181" s="160" t="s">
        <v>148</v>
      </c>
      <c r="C8181" s="160">
        <f>_xlfn.XLOOKUP(B8181,'2.1.trackMPD'!$R$7:$R$29,'2.1.trackMPD'!$T$7:$T$29)</f>
        <v>6</v>
      </c>
      <c r="D8181" s="160">
        <v>1000</v>
      </c>
      <c r="E8181" s="160" t="s">
        <v>6390</v>
      </c>
      <c r="F8181" s="160" t="s">
        <v>110</v>
      </c>
      <c r="G8181" s="160" t="s">
        <v>140</v>
      </c>
      <c r="H8181" s="160" t="s">
        <v>6393</v>
      </c>
      <c r="I8181" s="160" cm="1">
        <f t="array" ref="I8181">INDEX('2.1.trackMPD'!L:L/(24*60*60),
       MATCH(1,
             (A8181='2.1.trackMPD'!A:A)*
             (C8181='2.1.trackMPD'!D:D)*
             (D8181/10^6='2.1.trackMPD'!H:H)*
             (E8181='2.1.trackMPD'!F:F),
0))</f>
        <v>0</v>
      </c>
    </row>
    <row r="8182" spans="1:9" x14ac:dyDescent="0.2">
      <c r="A8182" s="160" t="s">
        <v>31</v>
      </c>
      <c r="B8182" s="160" t="s">
        <v>148</v>
      </c>
      <c r="C8182" s="160">
        <f>_xlfn.XLOOKUP(B8182,'2.1.trackMPD'!$R$7:$R$29,'2.1.trackMPD'!$T$7:$T$29)</f>
        <v>6</v>
      </c>
      <c r="D8182" s="160">
        <v>5000</v>
      </c>
      <c r="E8182" s="160" t="s">
        <v>6390</v>
      </c>
      <c r="F8182" s="160" t="s">
        <v>110</v>
      </c>
      <c r="G8182" s="160" t="s">
        <v>124</v>
      </c>
      <c r="H8182" s="160" t="s">
        <v>6392</v>
      </c>
      <c r="I8182" s="160" cm="1">
        <f t="array" ref="I8182">INDEX('2.1.trackMPD'!I:I/(24*60*60),
       MATCH(1,
             (A8182='2.1.trackMPD'!A:A)*
             (C8182='2.1.trackMPD'!D:D)*
             (D8182/10^6='2.1.trackMPD'!H:H)*
             (E8182='2.1.trackMPD'!F:F),
0))</f>
        <v>0.27519557172367476</v>
      </c>
    </row>
    <row r="8183" spans="1:9" x14ac:dyDescent="0.2">
      <c r="A8183" s="160" t="s">
        <v>31</v>
      </c>
      <c r="B8183" s="160" t="s">
        <v>148</v>
      </c>
      <c r="C8183" s="160">
        <f>_xlfn.XLOOKUP(B8183,'2.1.trackMPD'!$R$7:$R$29,'2.1.trackMPD'!$T$7:$T$29)</f>
        <v>6</v>
      </c>
      <c r="D8183" s="160">
        <v>5000</v>
      </c>
      <c r="E8183" s="160" t="s">
        <v>6390</v>
      </c>
      <c r="F8183" s="160" t="s">
        <v>110</v>
      </c>
      <c r="G8183" s="160" t="s">
        <v>140</v>
      </c>
      <c r="H8183" s="160" t="s">
        <v>6392</v>
      </c>
      <c r="I8183" s="160" cm="1">
        <f t="array" ref="I8183">INDEX('2.1.trackMPD'!J:J/(24*60*60),
       MATCH(1,
             (A8183='2.1.trackMPD'!A:A)*
             (C8183='2.1.trackMPD'!D:D)*
             (D8183/10^6='2.1.trackMPD'!H:H)*
             (E8183='2.1.trackMPD'!F:F),
0))</f>
        <v>0.23285742882208679</v>
      </c>
    </row>
    <row r="8184" spans="1:9" x14ac:dyDescent="0.2">
      <c r="A8184" s="160" t="s">
        <v>31</v>
      </c>
      <c r="B8184" s="160" t="s">
        <v>148</v>
      </c>
      <c r="C8184" s="160">
        <f>_xlfn.XLOOKUP(B8184,'2.1.trackMPD'!$R$7:$R$29,'2.1.trackMPD'!$T$7:$T$29)</f>
        <v>6</v>
      </c>
      <c r="D8184" s="160">
        <v>5000</v>
      </c>
      <c r="E8184" s="160" t="s">
        <v>6390</v>
      </c>
      <c r="F8184" s="160" t="s">
        <v>110</v>
      </c>
      <c r="G8184" s="160" t="s">
        <v>124</v>
      </c>
      <c r="H8184" s="160" t="s">
        <v>6393</v>
      </c>
      <c r="I8184" s="160" cm="1">
        <f t="array" ref="I8184">INDEX('2.1.trackMPD'!K:K/(24*60*60),
       MATCH(1,
             (A8184='2.1.trackMPD'!A:A)*
             (C8184='2.1.trackMPD'!D:D)*
             (D8184/10^6='2.1.trackMPD'!H:H)*
             (E8184='2.1.trackMPD'!F:F),
0))</f>
        <v>0</v>
      </c>
    </row>
    <row r="8185" spans="1:9" x14ac:dyDescent="0.2">
      <c r="A8185" s="160" t="s">
        <v>31</v>
      </c>
      <c r="B8185" s="160" t="s">
        <v>148</v>
      </c>
      <c r="C8185" s="160">
        <f>_xlfn.XLOOKUP(B8185,'2.1.trackMPD'!$R$7:$R$29,'2.1.trackMPD'!$T$7:$T$29)</f>
        <v>6</v>
      </c>
      <c r="D8185" s="160">
        <v>5000</v>
      </c>
      <c r="E8185" s="160" t="s">
        <v>6390</v>
      </c>
      <c r="F8185" s="160" t="s">
        <v>110</v>
      </c>
      <c r="G8185" s="160" t="s">
        <v>140</v>
      </c>
      <c r="H8185" s="160" t="s">
        <v>6393</v>
      </c>
      <c r="I8185" s="160" cm="1">
        <f t="array" ref="I8185">INDEX('2.1.trackMPD'!L:L/(24*60*60),
       MATCH(1,
             (A8185='2.1.trackMPD'!A:A)*
             (C8185='2.1.trackMPD'!D:D)*
             (D8185/10^6='2.1.trackMPD'!H:H)*
             (E8185='2.1.trackMPD'!F:F),
0))</f>
        <v>0</v>
      </c>
    </row>
    <row r="8186" spans="1:9" x14ac:dyDescent="0.2">
      <c r="A8186" s="160" t="s">
        <v>31</v>
      </c>
      <c r="B8186" s="160" t="s">
        <v>148</v>
      </c>
      <c r="C8186" s="160">
        <f>_xlfn.XLOOKUP(B8186,'2.1.trackMPD'!$R$7:$R$29,'2.1.trackMPD'!$T$7:$T$29)</f>
        <v>6</v>
      </c>
      <c r="D8186" s="160">
        <v>1</v>
      </c>
      <c r="E8186" s="160" t="s">
        <v>6394</v>
      </c>
      <c r="F8186" s="160" t="s">
        <v>110</v>
      </c>
      <c r="G8186" s="160" t="s">
        <v>124</v>
      </c>
      <c r="H8186" s="160" t="s">
        <v>6392</v>
      </c>
      <c r="I8186" s="160" cm="1">
        <f t="array" ref="I8186">INDEX('2.1.trackMPD'!I:I/(24*60*60),
       MATCH(1,
             (A8186='2.1.trackMPD'!A:A)*
             (C8186='2.1.trackMPD'!D:D)*
             (D8186/10^6='2.1.trackMPD'!H:H)*
             (E8186='2.1.trackMPD'!F:F),
0))</f>
        <v>1.0085428039043611E-6</v>
      </c>
    </row>
    <row r="8187" spans="1:9" x14ac:dyDescent="0.2">
      <c r="A8187" s="160" t="s">
        <v>31</v>
      </c>
      <c r="B8187" s="160" t="s">
        <v>148</v>
      </c>
      <c r="C8187" s="160">
        <f>_xlfn.XLOOKUP(B8187,'2.1.trackMPD'!$R$7:$R$29,'2.1.trackMPD'!$T$7:$T$29)</f>
        <v>6</v>
      </c>
      <c r="D8187" s="160">
        <v>1</v>
      </c>
      <c r="E8187" s="160" t="s">
        <v>6394</v>
      </c>
      <c r="F8187" s="160" t="s">
        <v>110</v>
      </c>
      <c r="G8187" s="160" t="s">
        <v>140</v>
      </c>
      <c r="H8187" s="160" t="s">
        <v>6392</v>
      </c>
      <c r="I8187" s="160" cm="1">
        <f t="array" ref="I8187">INDEX('2.1.trackMPD'!J:J/(24*60*60),
       MATCH(1,
             (A8187='2.1.trackMPD'!A:A)*
             (C8187='2.1.trackMPD'!D:D)*
             (D8187/10^6='2.1.trackMPD'!H:H)*
             (E8187='2.1.trackMPD'!F:F),
0))</f>
        <v>1.1640735781882755E-5</v>
      </c>
    </row>
    <row r="8188" spans="1:9" x14ac:dyDescent="0.2">
      <c r="A8188" s="160" t="s">
        <v>31</v>
      </c>
      <c r="B8188" s="160" t="s">
        <v>148</v>
      </c>
      <c r="C8188" s="160">
        <f>_xlfn.XLOOKUP(B8188,'2.1.trackMPD'!$R$7:$R$29,'2.1.trackMPD'!$T$7:$T$29)</f>
        <v>6</v>
      </c>
      <c r="D8188" s="160">
        <v>1</v>
      </c>
      <c r="E8188" s="160" t="s">
        <v>6394</v>
      </c>
      <c r="F8188" s="160" t="s">
        <v>110</v>
      </c>
      <c r="G8188" s="160" t="s">
        <v>124</v>
      </c>
      <c r="H8188" s="160" t="s">
        <v>6393</v>
      </c>
      <c r="I8188" s="160" cm="1">
        <f t="array" ref="I8188">INDEX('2.1.trackMPD'!K:K/(24*60*60),
       MATCH(1,
             (A8188='2.1.trackMPD'!A:A)*
             (C8188='2.1.trackMPD'!D:D)*
             (D8188/10^6='2.1.trackMPD'!H:H)*
             (E8188='2.1.trackMPD'!F:F),
0))</f>
        <v>0</v>
      </c>
    </row>
    <row r="8189" spans="1:9" x14ac:dyDescent="0.2">
      <c r="A8189" s="160" t="s">
        <v>31</v>
      </c>
      <c r="B8189" s="160" t="s">
        <v>148</v>
      </c>
      <c r="C8189" s="160">
        <f>_xlfn.XLOOKUP(B8189,'2.1.trackMPD'!$R$7:$R$29,'2.1.trackMPD'!$T$7:$T$29)</f>
        <v>6</v>
      </c>
      <c r="D8189" s="160">
        <v>1</v>
      </c>
      <c r="E8189" s="160" t="s">
        <v>6394</v>
      </c>
      <c r="F8189" s="160" t="s">
        <v>110</v>
      </c>
      <c r="G8189" s="160" t="s">
        <v>140</v>
      </c>
      <c r="H8189" s="160" t="s">
        <v>6393</v>
      </c>
      <c r="I8189" s="160" cm="1">
        <f t="array" ref="I8189">INDEX('2.1.trackMPD'!L:L/(24*60*60),
       MATCH(1,
             (A8189='2.1.trackMPD'!A:A)*
             (C8189='2.1.trackMPD'!D:D)*
             (D8189/10^6='2.1.trackMPD'!H:H)*
             (E8189='2.1.trackMPD'!F:F),
0))</f>
        <v>0</v>
      </c>
    </row>
    <row r="8190" spans="1:9" x14ac:dyDescent="0.2">
      <c r="A8190" s="160" t="s">
        <v>31</v>
      </c>
      <c r="B8190" s="160" t="s">
        <v>148</v>
      </c>
      <c r="C8190" s="160">
        <f>_xlfn.XLOOKUP(B8190,'2.1.trackMPD'!$R$7:$R$29,'2.1.trackMPD'!$T$7:$T$29)</f>
        <v>6</v>
      </c>
      <c r="D8190" s="160">
        <v>10</v>
      </c>
      <c r="E8190" s="160" t="s">
        <v>6394</v>
      </c>
      <c r="F8190" s="160" t="s">
        <v>110</v>
      </c>
      <c r="G8190" s="160" t="s">
        <v>124</v>
      </c>
      <c r="H8190" s="160" t="s">
        <v>6392</v>
      </c>
      <c r="I8190" s="160" cm="1">
        <f t="array" ref="I8190">INDEX('2.1.trackMPD'!I:I/(24*60*60),
       MATCH(1,
             (A8190='2.1.trackMPD'!A:A)*
             (C8190='2.1.trackMPD'!D:D)*
             (D8190/10^6='2.1.trackMPD'!H:H)*
             (E8190='2.1.trackMPD'!F:F),
0))</f>
        <v>7.1702036066546287E-5</v>
      </c>
    </row>
    <row r="8191" spans="1:9" x14ac:dyDescent="0.2">
      <c r="A8191" s="160" t="s">
        <v>31</v>
      </c>
      <c r="B8191" s="160" t="s">
        <v>148</v>
      </c>
      <c r="C8191" s="160">
        <f>_xlfn.XLOOKUP(B8191,'2.1.trackMPD'!$R$7:$R$29,'2.1.trackMPD'!$T$7:$T$29)</f>
        <v>6</v>
      </c>
      <c r="D8191" s="160">
        <v>10</v>
      </c>
      <c r="E8191" s="160" t="s">
        <v>6394</v>
      </c>
      <c r="F8191" s="160" t="s">
        <v>110</v>
      </c>
      <c r="G8191" s="160" t="s">
        <v>140</v>
      </c>
      <c r="H8191" s="160" t="s">
        <v>6392</v>
      </c>
      <c r="I8191" s="160" cm="1">
        <f t="array" ref="I8191">INDEX('2.1.trackMPD'!J:J/(24*60*60),
       MATCH(1,
             (A8191='2.1.trackMPD'!A:A)*
             (C8191='2.1.trackMPD'!D:D)*
             (D8191/10^6='2.1.trackMPD'!H:H)*
             (E8191='2.1.trackMPD'!F:F),
0))</f>
        <v>6.3489724292082055E-5</v>
      </c>
    </row>
    <row r="8192" spans="1:9" x14ac:dyDescent="0.2">
      <c r="A8192" s="160" t="s">
        <v>31</v>
      </c>
      <c r="B8192" s="160" t="s">
        <v>148</v>
      </c>
      <c r="C8192" s="160">
        <f>_xlfn.XLOOKUP(B8192,'2.1.trackMPD'!$R$7:$R$29,'2.1.trackMPD'!$T$7:$T$29)</f>
        <v>6</v>
      </c>
      <c r="D8192" s="160">
        <v>10</v>
      </c>
      <c r="E8192" s="160" t="s">
        <v>6394</v>
      </c>
      <c r="F8192" s="160" t="s">
        <v>110</v>
      </c>
      <c r="G8192" s="160" t="s">
        <v>124</v>
      </c>
      <c r="H8192" s="160" t="s">
        <v>6393</v>
      </c>
      <c r="I8192" s="160" cm="1">
        <f t="array" ref="I8192">INDEX('2.1.trackMPD'!K:K/(24*60*60),
       MATCH(1,
             (A8192='2.1.trackMPD'!A:A)*
             (C8192='2.1.trackMPD'!D:D)*
             (D8192/10^6='2.1.trackMPD'!H:H)*
             (E8192='2.1.trackMPD'!F:F),
0))</f>
        <v>0</v>
      </c>
    </row>
    <row r="8193" spans="1:9" x14ac:dyDescent="0.2">
      <c r="A8193" s="160" t="s">
        <v>31</v>
      </c>
      <c r="B8193" s="160" t="s">
        <v>148</v>
      </c>
      <c r="C8193" s="160">
        <f>_xlfn.XLOOKUP(B8193,'2.1.trackMPD'!$R$7:$R$29,'2.1.trackMPD'!$T$7:$T$29)</f>
        <v>6</v>
      </c>
      <c r="D8193" s="160">
        <v>10</v>
      </c>
      <c r="E8193" s="160" t="s">
        <v>6394</v>
      </c>
      <c r="F8193" s="160" t="s">
        <v>110</v>
      </c>
      <c r="G8193" s="160" t="s">
        <v>140</v>
      </c>
      <c r="H8193" s="160" t="s">
        <v>6393</v>
      </c>
      <c r="I8193" s="160" cm="1">
        <f t="array" ref="I8193">INDEX('2.1.trackMPD'!L:L/(24*60*60),
       MATCH(1,
             (A8193='2.1.trackMPD'!A:A)*
             (C8193='2.1.trackMPD'!D:D)*
             (D8193/10^6='2.1.trackMPD'!H:H)*
             (E8193='2.1.trackMPD'!F:F),
0))</f>
        <v>0</v>
      </c>
    </row>
    <row r="8194" spans="1:9" x14ac:dyDescent="0.2">
      <c r="A8194" s="160" t="s">
        <v>31</v>
      </c>
      <c r="B8194" s="160" t="s">
        <v>148</v>
      </c>
      <c r="C8194" s="160">
        <f>_xlfn.XLOOKUP(B8194,'2.1.trackMPD'!$R$7:$R$29,'2.1.trackMPD'!$T$7:$T$29)</f>
        <v>6</v>
      </c>
      <c r="D8194" s="160">
        <v>100</v>
      </c>
      <c r="E8194" s="160" t="s">
        <v>6394</v>
      </c>
      <c r="F8194" s="160" t="s">
        <v>110</v>
      </c>
      <c r="G8194" s="160" t="s">
        <v>124</v>
      </c>
      <c r="H8194" s="160" t="s">
        <v>6392</v>
      </c>
      <c r="I8194" s="160" cm="1">
        <f t="array" ref="I8194">INDEX('2.1.trackMPD'!I:I/(24*60*60),
       MATCH(1,
             (A8194='2.1.trackMPD'!A:A)*
             (C8194='2.1.trackMPD'!D:D)*
             (D8194/10^6='2.1.trackMPD'!H:H)*
             (E8194='2.1.trackMPD'!F:F),
0))</f>
        <v>5.6282487922013191E-3</v>
      </c>
    </row>
    <row r="8195" spans="1:9" x14ac:dyDescent="0.2">
      <c r="A8195" s="160" t="s">
        <v>31</v>
      </c>
      <c r="B8195" s="160" t="s">
        <v>148</v>
      </c>
      <c r="C8195" s="160">
        <f>_xlfn.XLOOKUP(B8195,'2.1.trackMPD'!$R$7:$R$29,'2.1.trackMPD'!$T$7:$T$29)</f>
        <v>6</v>
      </c>
      <c r="D8195" s="160">
        <v>100</v>
      </c>
      <c r="E8195" s="160" t="s">
        <v>6394</v>
      </c>
      <c r="F8195" s="160" t="s">
        <v>110</v>
      </c>
      <c r="G8195" s="160" t="s">
        <v>140</v>
      </c>
      <c r="H8195" s="160" t="s">
        <v>6392</v>
      </c>
      <c r="I8195" s="160" cm="1">
        <f t="array" ref="I8195">INDEX('2.1.trackMPD'!J:J/(24*60*60),
       MATCH(1,
             (A8195='2.1.trackMPD'!A:A)*
             (C8195='2.1.trackMPD'!D:D)*
             (D8195/10^6='2.1.trackMPD'!H:H)*
             (E8195='2.1.trackMPD'!F:F),
0))</f>
        <v>4.7630460889333797E-3</v>
      </c>
    </row>
    <row r="8196" spans="1:9" x14ac:dyDescent="0.2">
      <c r="A8196" s="160" t="s">
        <v>31</v>
      </c>
      <c r="B8196" s="160" t="s">
        <v>148</v>
      </c>
      <c r="C8196" s="160">
        <f>_xlfn.XLOOKUP(B8196,'2.1.trackMPD'!$R$7:$R$29,'2.1.trackMPD'!$T$7:$T$29)</f>
        <v>6</v>
      </c>
      <c r="D8196" s="160">
        <v>100</v>
      </c>
      <c r="E8196" s="160" t="s">
        <v>6394</v>
      </c>
      <c r="F8196" s="160" t="s">
        <v>110</v>
      </c>
      <c r="G8196" s="160" t="s">
        <v>124</v>
      </c>
      <c r="H8196" s="160" t="s">
        <v>6393</v>
      </c>
      <c r="I8196" s="160" cm="1">
        <f t="array" ref="I8196">INDEX('2.1.trackMPD'!K:K/(24*60*60),
       MATCH(1,
             (A8196='2.1.trackMPD'!A:A)*
             (C8196='2.1.trackMPD'!D:D)*
             (D8196/10^6='2.1.trackMPD'!H:H)*
             (E8196='2.1.trackMPD'!F:F),
0))</f>
        <v>0</v>
      </c>
    </row>
    <row r="8197" spans="1:9" x14ac:dyDescent="0.2">
      <c r="A8197" s="160" t="s">
        <v>31</v>
      </c>
      <c r="B8197" s="160" t="s">
        <v>148</v>
      </c>
      <c r="C8197" s="160">
        <f>_xlfn.XLOOKUP(B8197,'2.1.trackMPD'!$R$7:$R$29,'2.1.trackMPD'!$T$7:$T$29)</f>
        <v>6</v>
      </c>
      <c r="D8197" s="160">
        <v>100</v>
      </c>
      <c r="E8197" s="160" t="s">
        <v>6394</v>
      </c>
      <c r="F8197" s="160" t="s">
        <v>110</v>
      </c>
      <c r="G8197" s="160" t="s">
        <v>140</v>
      </c>
      <c r="H8197" s="160" t="s">
        <v>6393</v>
      </c>
      <c r="I8197" s="160" cm="1">
        <f t="array" ref="I8197">INDEX('2.1.trackMPD'!L:L/(24*60*60),
       MATCH(1,
             (A8197='2.1.trackMPD'!A:A)*
             (C8197='2.1.trackMPD'!D:D)*
             (D8197/10^6='2.1.trackMPD'!H:H)*
             (E8197='2.1.trackMPD'!F:F),
0))</f>
        <v>0</v>
      </c>
    </row>
    <row r="8198" spans="1:9" x14ac:dyDescent="0.2">
      <c r="A8198" s="160" t="s">
        <v>31</v>
      </c>
      <c r="B8198" s="160" t="s">
        <v>148</v>
      </c>
      <c r="C8198" s="160">
        <f>_xlfn.XLOOKUP(B8198,'2.1.trackMPD'!$R$7:$R$29,'2.1.trackMPD'!$T$7:$T$29)</f>
        <v>6</v>
      </c>
      <c r="D8198" s="160">
        <v>1000</v>
      </c>
      <c r="E8198" s="160" t="s">
        <v>6394</v>
      </c>
      <c r="F8198" s="160" t="s">
        <v>110</v>
      </c>
      <c r="G8198" s="160" t="s">
        <v>124</v>
      </c>
      <c r="H8198" s="160" t="s">
        <v>6392</v>
      </c>
      <c r="I8198" s="160" cm="1">
        <f t="array" ref="I8198">INDEX('2.1.trackMPD'!I:I/(24*60*60),
       MATCH(1,
             (A8198='2.1.trackMPD'!A:A)*
             (C8198='2.1.trackMPD'!D:D)*
             (D8198/10^6='2.1.trackMPD'!H:H)*
             (E8198='2.1.trackMPD'!F:F),
0))</f>
        <v>6.3166262761166214E-2</v>
      </c>
    </row>
    <row r="8199" spans="1:9" x14ac:dyDescent="0.2">
      <c r="A8199" s="160" t="s">
        <v>31</v>
      </c>
      <c r="B8199" s="160" t="s">
        <v>148</v>
      </c>
      <c r="C8199" s="160">
        <f>_xlfn.XLOOKUP(B8199,'2.1.trackMPD'!$R$7:$R$29,'2.1.trackMPD'!$T$7:$T$29)</f>
        <v>6</v>
      </c>
      <c r="D8199" s="160">
        <v>1000</v>
      </c>
      <c r="E8199" s="160" t="s">
        <v>6394</v>
      </c>
      <c r="F8199" s="160" t="s">
        <v>110</v>
      </c>
      <c r="G8199" s="160" t="s">
        <v>140</v>
      </c>
      <c r="H8199" s="160" t="s">
        <v>6392</v>
      </c>
      <c r="I8199" s="160" cm="1">
        <f t="array" ref="I8199">INDEX('2.1.trackMPD'!J:J/(24*60*60),
       MATCH(1,
             (A8199='2.1.trackMPD'!A:A)*
             (C8199='2.1.trackMPD'!D:D)*
             (D8199/10^6='2.1.trackMPD'!H:H)*
             (E8199='2.1.trackMPD'!F:F),
0))</f>
        <v>5.3448358383294439E-2</v>
      </c>
    </row>
    <row r="8200" spans="1:9" x14ac:dyDescent="0.2">
      <c r="A8200" s="160" t="s">
        <v>31</v>
      </c>
      <c r="B8200" s="160" t="s">
        <v>148</v>
      </c>
      <c r="C8200" s="160">
        <f>_xlfn.XLOOKUP(B8200,'2.1.trackMPD'!$R$7:$R$29,'2.1.trackMPD'!$T$7:$T$29)</f>
        <v>6</v>
      </c>
      <c r="D8200" s="160">
        <v>1000</v>
      </c>
      <c r="E8200" s="160" t="s">
        <v>6394</v>
      </c>
      <c r="F8200" s="160" t="s">
        <v>110</v>
      </c>
      <c r="G8200" s="160" t="s">
        <v>124</v>
      </c>
      <c r="H8200" s="160" t="s">
        <v>6393</v>
      </c>
      <c r="I8200" s="160" cm="1">
        <f t="array" ref="I8200">INDEX('2.1.trackMPD'!K:K/(24*60*60),
       MATCH(1,
             (A8200='2.1.trackMPD'!A:A)*
             (C8200='2.1.trackMPD'!D:D)*
             (D8200/10^6='2.1.trackMPD'!H:H)*
             (E8200='2.1.trackMPD'!F:F),
0))</f>
        <v>0</v>
      </c>
    </row>
    <row r="8201" spans="1:9" x14ac:dyDescent="0.2">
      <c r="A8201" s="160" t="s">
        <v>31</v>
      </c>
      <c r="B8201" s="160" t="s">
        <v>148</v>
      </c>
      <c r="C8201" s="160">
        <f>_xlfn.XLOOKUP(B8201,'2.1.trackMPD'!$R$7:$R$29,'2.1.trackMPD'!$T$7:$T$29)</f>
        <v>6</v>
      </c>
      <c r="D8201" s="160">
        <v>1000</v>
      </c>
      <c r="E8201" s="160" t="s">
        <v>6394</v>
      </c>
      <c r="F8201" s="160" t="s">
        <v>110</v>
      </c>
      <c r="G8201" s="160" t="s">
        <v>140</v>
      </c>
      <c r="H8201" s="160" t="s">
        <v>6393</v>
      </c>
      <c r="I8201" s="160" cm="1">
        <f t="array" ref="I8201">INDEX('2.1.trackMPD'!L:L/(24*60*60),
       MATCH(1,
             (A8201='2.1.trackMPD'!A:A)*
             (C8201='2.1.trackMPD'!D:D)*
             (D8201/10^6='2.1.trackMPD'!H:H)*
             (E8201='2.1.trackMPD'!F:F),
0))</f>
        <v>0</v>
      </c>
    </row>
    <row r="8202" spans="1:9" x14ac:dyDescent="0.2">
      <c r="A8202" s="160" t="s">
        <v>31</v>
      </c>
      <c r="B8202" s="160" t="s">
        <v>148</v>
      </c>
      <c r="C8202" s="160">
        <f>_xlfn.XLOOKUP(B8202,'2.1.trackMPD'!$R$7:$R$29,'2.1.trackMPD'!$T$7:$T$29)</f>
        <v>6</v>
      </c>
      <c r="D8202" s="160">
        <v>5000</v>
      </c>
      <c r="E8202" s="160" t="s">
        <v>6394</v>
      </c>
      <c r="F8202" s="160" t="s">
        <v>110</v>
      </c>
      <c r="G8202" s="160" t="s">
        <v>124</v>
      </c>
      <c r="H8202" s="160" t="s">
        <v>6392</v>
      </c>
      <c r="I8202" s="160" cm="1">
        <f t="array" ref="I8202">INDEX('2.1.trackMPD'!I:I/(24*60*60),
       MATCH(1,
             (A8202='2.1.trackMPD'!A:A)*
             (C8202='2.1.trackMPD'!D:D)*
             (D8202/10^6='2.1.trackMPD'!H:H)*
             (E8202='2.1.trackMPD'!F:F),
0))</f>
        <v>0.15280657097452663</v>
      </c>
    </row>
    <row r="8203" spans="1:9" x14ac:dyDescent="0.2">
      <c r="A8203" s="160" t="s">
        <v>31</v>
      </c>
      <c r="B8203" s="160" t="s">
        <v>148</v>
      </c>
      <c r="C8203" s="160">
        <f>_xlfn.XLOOKUP(B8203,'2.1.trackMPD'!$R$7:$R$29,'2.1.trackMPD'!$T$7:$T$29)</f>
        <v>6</v>
      </c>
      <c r="D8203" s="160">
        <v>5000</v>
      </c>
      <c r="E8203" s="160" t="s">
        <v>6394</v>
      </c>
      <c r="F8203" s="160" t="s">
        <v>110</v>
      </c>
      <c r="G8203" s="160" t="s">
        <v>140</v>
      </c>
      <c r="H8203" s="160" t="s">
        <v>6392</v>
      </c>
      <c r="I8203" s="160" cm="1">
        <f t="array" ref="I8203">INDEX('2.1.trackMPD'!J:J/(24*60*60),
       MATCH(1,
             (A8203='2.1.trackMPD'!A:A)*
             (C8203='2.1.trackMPD'!D:D)*
             (D8203/10^6='2.1.trackMPD'!H:H)*
             (E8203='2.1.trackMPD'!F:F),
0))</f>
        <v>0.1292978087854271</v>
      </c>
    </row>
    <row r="8204" spans="1:9" x14ac:dyDescent="0.2">
      <c r="A8204" s="160" t="s">
        <v>31</v>
      </c>
      <c r="B8204" s="160" t="s">
        <v>148</v>
      </c>
      <c r="C8204" s="160">
        <f>_xlfn.XLOOKUP(B8204,'2.1.trackMPD'!$R$7:$R$29,'2.1.trackMPD'!$T$7:$T$29)</f>
        <v>6</v>
      </c>
      <c r="D8204" s="160">
        <v>5000</v>
      </c>
      <c r="E8204" s="160" t="s">
        <v>6394</v>
      </c>
      <c r="F8204" s="160" t="s">
        <v>110</v>
      </c>
      <c r="G8204" s="160" t="s">
        <v>124</v>
      </c>
      <c r="H8204" s="160" t="s">
        <v>6393</v>
      </c>
      <c r="I8204" s="160" cm="1">
        <f t="array" ref="I8204">INDEX('2.1.trackMPD'!K:K/(24*60*60),
       MATCH(1,
             (A8204='2.1.trackMPD'!A:A)*
             (C8204='2.1.trackMPD'!D:D)*
             (D8204/10^6='2.1.trackMPD'!H:H)*
             (E8204='2.1.trackMPD'!F:F),
0))</f>
        <v>0</v>
      </c>
    </row>
    <row r="8205" spans="1:9" x14ac:dyDescent="0.2">
      <c r="A8205" s="160" t="s">
        <v>31</v>
      </c>
      <c r="B8205" s="160" t="s">
        <v>148</v>
      </c>
      <c r="C8205" s="160">
        <f>_xlfn.XLOOKUP(B8205,'2.1.trackMPD'!$R$7:$R$29,'2.1.trackMPD'!$T$7:$T$29)</f>
        <v>6</v>
      </c>
      <c r="D8205" s="160">
        <v>5000</v>
      </c>
      <c r="E8205" s="160" t="s">
        <v>6394</v>
      </c>
      <c r="F8205" s="160" t="s">
        <v>110</v>
      </c>
      <c r="G8205" s="160" t="s">
        <v>140</v>
      </c>
      <c r="H8205" s="160" t="s">
        <v>6393</v>
      </c>
      <c r="I8205" s="160" cm="1">
        <f t="array" ref="I8205">INDEX('2.1.trackMPD'!L:L/(24*60*60),
       MATCH(1,
             (A8205='2.1.trackMPD'!A:A)*
             (C8205='2.1.trackMPD'!D:D)*
             (D8205/10^6='2.1.trackMPD'!H:H)*
             (E8205='2.1.trackMPD'!F:F),
0))</f>
        <v>0</v>
      </c>
    </row>
    <row r="8206" spans="1:9" x14ac:dyDescent="0.2">
      <c r="A8206" s="160" t="s">
        <v>31</v>
      </c>
      <c r="B8206" s="160" t="s">
        <v>148</v>
      </c>
      <c r="C8206" s="160">
        <f>_xlfn.XLOOKUP(B8206,'2.1.trackMPD'!$R$7:$R$29,'2.1.trackMPD'!$T$7:$T$29)</f>
        <v>6</v>
      </c>
      <c r="D8206" s="160">
        <v>1</v>
      </c>
      <c r="E8206" s="160" t="s">
        <v>6395</v>
      </c>
      <c r="F8206" s="160" t="s">
        <v>110</v>
      </c>
      <c r="G8206" s="160" t="s">
        <v>124</v>
      </c>
      <c r="H8206" s="160" t="s">
        <v>6392</v>
      </c>
      <c r="I8206" s="160" t="e" cm="1">
        <f t="array" ref="I8206">INDEX('2.1.trackMPD'!I:I/(24*60*60),
       MATCH(1,
             (A8206='2.1.trackMPD'!A:A)*
             (C8206='2.1.trackMPD'!D:D)*
             (D8206/10^6='2.1.trackMPD'!H:H)*
             (E8206='2.1.trackMPD'!F:F),
0))</f>
        <v>#N/A</v>
      </c>
    </row>
    <row r="8207" spans="1:9" x14ac:dyDescent="0.2">
      <c r="A8207" s="160" t="s">
        <v>31</v>
      </c>
      <c r="B8207" s="160" t="s">
        <v>148</v>
      </c>
      <c r="C8207" s="160">
        <f>_xlfn.XLOOKUP(B8207,'2.1.trackMPD'!$R$7:$R$29,'2.1.trackMPD'!$T$7:$T$29)</f>
        <v>6</v>
      </c>
      <c r="D8207" s="160">
        <v>1</v>
      </c>
      <c r="E8207" s="160" t="s">
        <v>6395</v>
      </c>
      <c r="F8207" s="160" t="s">
        <v>110</v>
      </c>
      <c r="G8207" s="160" t="s">
        <v>140</v>
      </c>
      <c r="H8207" s="160" t="s">
        <v>6392</v>
      </c>
      <c r="I8207" s="160" t="e" cm="1">
        <f t="array" ref="I8207">INDEX('2.1.trackMPD'!J:J/(24*60*60),
       MATCH(1,
             (A8207='2.1.trackMPD'!A:A)*
             (C8207='2.1.trackMPD'!D:D)*
             (D8207/10^6='2.1.trackMPD'!H:H)*
             (E8207='2.1.trackMPD'!F:F),
0))</f>
        <v>#N/A</v>
      </c>
    </row>
    <row r="8208" spans="1:9" x14ac:dyDescent="0.2">
      <c r="A8208" s="160" t="s">
        <v>31</v>
      </c>
      <c r="B8208" s="160" t="s">
        <v>148</v>
      </c>
      <c r="C8208" s="160">
        <f>_xlfn.XLOOKUP(B8208,'2.1.trackMPD'!$R$7:$R$29,'2.1.trackMPD'!$T$7:$T$29)</f>
        <v>6</v>
      </c>
      <c r="D8208" s="160">
        <v>1</v>
      </c>
      <c r="E8208" s="160" t="s">
        <v>6395</v>
      </c>
      <c r="F8208" s="160" t="s">
        <v>110</v>
      </c>
      <c r="G8208" s="160" t="s">
        <v>124</v>
      </c>
      <c r="H8208" s="160" t="s">
        <v>6393</v>
      </c>
      <c r="I8208" s="160" t="e" cm="1">
        <f t="array" ref="I8208">INDEX('2.1.trackMPD'!K:K/(24*60*60),
       MATCH(1,
             (A8208='2.1.trackMPD'!A:A)*
             (C8208='2.1.trackMPD'!D:D)*
             (D8208/10^6='2.1.trackMPD'!H:H)*
             (E8208='2.1.trackMPD'!F:F),
0))</f>
        <v>#N/A</v>
      </c>
    </row>
    <row r="8209" spans="1:9" x14ac:dyDescent="0.2">
      <c r="A8209" s="160" t="s">
        <v>31</v>
      </c>
      <c r="B8209" s="160" t="s">
        <v>148</v>
      </c>
      <c r="C8209" s="160">
        <f>_xlfn.XLOOKUP(B8209,'2.1.trackMPD'!$R$7:$R$29,'2.1.trackMPD'!$T$7:$T$29)</f>
        <v>6</v>
      </c>
      <c r="D8209" s="160">
        <v>1</v>
      </c>
      <c r="E8209" s="160" t="s">
        <v>6395</v>
      </c>
      <c r="F8209" s="160" t="s">
        <v>110</v>
      </c>
      <c r="G8209" s="160" t="s">
        <v>140</v>
      </c>
      <c r="H8209" s="160" t="s">
        <v>6393</v>
      </c>
      <c r="I8209" s="160" t="e" cm="1">
        <f t="array" ref="I8209">INDEX('2.1.trackMPD'!L:L/(24*60*60),
       MATCH(1,
             (A8209='2.1.trackMPD'!A:A)*
             (C8209='2.1.trackMPD'!D:D)*
             (D8209/10^6='2.1.trackMPD'!H:H)*
             (E8209='2.1.trackMPD'!F:F),
0))</f>
        <v>#N/A</v>
      </c>
    </row>
    <row r="8210" spans="1:9" x14ac:dyDescent="0.2">
      <c r="A8210" s="160" t="s">
        <v>31</v>
      </c>
      <c r="B8210" s="160" t="s">
        <v>148</v>
      </c>
      <c r="C8210" s="160">
        <f>_xlfn.XLOOKUP(B8210,'2.1.trackMPD'!$R$7:$R$29,'2.1.trackMPD'!$T$7:$T$29)</f>
        <v>6</v>
      </c>
      <c r="D8210" s="160">
        <v>10</v>
      </c>
      <c r="E8210" s="160" t="s">
        <v>6395</v>
      </c>
      <c r="F8210" s="160" t="s">
        <v>110</v>
      </c>
      <c r="G8210" s="160" t="s">
        <v>124</v>
      </c>
      <c r="H8210" s="160" t="s">
        <v>6392</v>
      </c>
      <c r="I8210" s="160" t="e" cm="1">
        <f t="array" ref="I8210">INDEX('2.1.trackMPD'!I:I/(24*60*60),
       MATCH(1,
             (A8210='2.1.trackMPD'!A:A)*
             (C8210='2.1.trackMPD'!D:D)*
             (D8210/10^6='2.1.trackMPD'!H:H)*
             (E8210='2.1.trackMPD'!F:F),
0))</f>
        <v>#N/A</v>
      </c>
    </row>
    <row r="8211" spans="1:9" x14ac:dyDescent="0.2">
      <c r="A8211" s="160" t="s">
        <v>31</v>
      </c>
      <c r="B8211" s="160" t="s">
        <v>148</v>
      </c>
      <c r="C8211" s="160">
        <f>_xlfn.XLOOKUP(B8211,'2.1.trackMPD'!$R$7:$R$29,'2.1.trackMPD'!$T$7:$T$29)</f>
        <v>6</v>
      </c>
      <c r="D8211" s="160">
        <v>10</v>
      </c>
      <c r="E8211" s="160" t="s">
        <v>6395</v>
      </c>
      <c r="F8211" s="160" t="s">
        <v>110</v>
      </c>
      <c r="G8211" s="160" t="s">
        <v>140</v>
      </c>
      <c r="H8211" s="160" t="s">
        <v>6392</v>
      </c>
      <c r="I8211" s="160" t="e" cm="1">
        <f t="array" ref="I8211">INDEX('2.1.trackMPD'!J:J/(24*60*60),
       MATCH(1,
             (A8211='2.1.trackMPD'!A:A)*
             (C8211='2.1.trackMPD'!D:D)*
             (D8211/10^6='2.1.trackMPD'!H:H)*
             (E8211='2.1.trackMPD'!F:F),
0))</f>
        <v>#N/A</v>
      </c>
    </row>
    <row r="8212" spans="1:9" x14ac:dyDescent="0.2">
      <c r="A8212" s="160" t="s">
        <v>31</v>
      </c>
      <c r="B8212" s="160" t="s">
        <v>148</v>
      </c>
      <c r="C8212" s="160">
        <f>_xlfn.XLOOKUP(B8212,'2.1.trackMPD'!$R$7:$R$29,'2.1.trackMPD'!$T$7:$T$29)</f>
        <v>6</v>
      </c>
      <c r="D8212" s="160">
        <v>10</v>
      </c>
      <c r="E8212" s="160" t="s">
        <v>6395</v>
      </c>
      <c r="F8212" s="160" t="s">
        <v>110</v>
      </c>
      <c r="G8212" s="160" t="s">
        <v>124</v>
      </c>
      <c r="H8212" s="160" t="s">
        <v>6393</v>
      </c>
      <c r="I8212" s="160" t="e" cm="1">
        <f t="array" ref="I8212">INDEX('2.1.trackMPD'!K:K/(24*60*60),
       MATCH(1,
             (A8212='2.1.trackMPD'!A:A)*
             (C8212='2.1.trackMPD'!D:D)*
             (D8212/10^6='2.1.trackMPD'!H:H)*
             (E8212='2.1.trackMPD'!F:F),
0))</f>
        <v>#N/A</v>
      </c>
    </row>
    <row r="8213" spans="1:9" x14ac:dyDescent="0.2">
      <c r="A8213" s="160" t="s">
        <v>31</v>
      </c>
      <c r="B8213" s="160" t="s">
        <v>148</v>
      </c>
      <c r="C8213" s="160">
        <f>_xlfn.XLOOKUP(B8213,'2.1.trackMPD'!$R$7:$R$29,'2.1.trackMPD'!$T$7:$T$29)</f>
        <v>6</v>
      </c>
      <c r="D8213" s="160">
        <v>10</v>
      </c>
      <c r="E8213" s="160" t="s">
        <v>6395</v>
      </c>
      <c r="F8213" s="160" t="s">
        <v>110</v>
      </c>
      <c r="G8213" s="160" t="s">
        <v>140</v>
      </c>
      <c r="H8213" s="160" t="s">
        <v>6393</v>
      </c>
      <c r="I8213" s="160" t="e" cm="1">
        <f t="array" ref="I8213">INDEX('2.1.trackMPD'!L:L/(24*60*60),
       MATCH(1,
             (A8213='2.1.trackMPD'!A:A)*
             (C8213='2.1.trackMPD'!D:D)*
             (D8213/10^6='2.1.trackMPD'!H:H)*
             (E8213='2.1.trackMPD'!F:F),
0))</f>
        <v>#N/A</v>
      </c>
    </row>
    <row r="8214" spans="1:9" x14ac:dyDescent="0.2">
      <c r="A8214" s="160" t="s">
        <v>31</v>
      </c>
      <c r="B8214" s="160" t="s">
        <v>148</v>
      </c>
      <c r="C8214" s="160">
        <f>_xlfn.XLOOKUP(B8214,'2.1.trackMPD'!$R$7:$R$29,'2.1.trackMPD'!$T$7:$T$29)</f>
        <v>6</v>
      </c>
      <c r="D8214" s="160">
        <v>100</v>
      </c>
      <c r="E8214" s="160" t="s">
        <v>6395</v>
      </c>
      <c r="F8214" s="160" t="s">
        <v>110</v>
      </c>
      <c r="G8214" s="160" t="s">
        <v>124</v>
      </c>
      <c r="H8214" s="160" t="s">
        <v>6392</v>
      </c>
      <c r="I8214" s="160" t="e" cm="1">
        <f t="array" ref="I8214">INDEX('2.1.trackMPD'!I:I/(24*60*60),
       MATCH(1,
             (A8214='2.1.trackMPD'!A:A)*
             (C8214='2.1.trackMPD'!D:D)*
             (D8214/10^6='2.1.trackMPD'!H:H)*
             (E8214='2.1.trackMPD'!F:F),
0))</f>
        <v>#N/A</v>
      </c>
    </row>
    <row r="8215" spans="1:9" x14ac:dyDescent="0.2">
      <c r="A8215" s="160" t="s">
        <v>31</v>
      </c>
      <c r="B8215" s="160" t="s">
        <v>148</v>
      </c>
      <c r="C8215" s="160">
        <f>_xlfn.XLOOKUP(B8215,'2.1.trackMPD'!$R$7:$R$29,'2.1.trackMPD'!$T$7:$T$29)</f>
        <v>6</v>
      </c>
      <c r="D8215" s="160">
        <v>100</v>
      </c>
      <c r="E8215" s="160" t="s">
        <v>6395</v>
      </c>
      <c r="F8215" s="160" t="s">
        <v>110</v>
      </c>
      <c r="G8215" s="160" t="s">
        <v>140</v>
      </c>
      <c r="H8215" s="160" t="s">
        <v>6392</v>
      </c>
      <c r="I8215" s="160" t="e" cm="1">
        <f t="array" ref="I8215">INDEX('2.1.trackMPD'!J:J/(24*60*60),
       MATCH(1,
             (A8215='2.1.trackMPD'!A:A)*
             (C8215='2.1.trackMPD'!D:D)*
             (D8215/10^6='2.1.trackMPD'!H:H)*
             (E8215='2.1.trackMPD'!F:F),
0))</f>
        <v>#N/A</v>
      </c>
    </row>
    <row r="8216" spans="1:9" x14ac:dyDescent="0.2">
      <c r="A8216" s="160" t="s">
        <v>31</v>
      </c>
      <c r="B8216" s="160" t="s">
        <v>148</v>
      </c>
      <c r="C8216" s="160">
        <f>_xlfn.XLOOKUP(B8216,'2.1.trackMPD'!$R$7:$R$29,'2.1.trackMPD'!$T$7:$T$29)</f>
        <v>6</v>
      </c>
      <c r="D8216" s="160">
        <v>100</v>
      </c>
      <c r="E8216" s="160" t="s">
        <v>6395</v>
      </c>
      <c r="F8216" s="160" t="s">
        <v>110</v>
      </c>
      <c r="G8216" s="160" t="s">
        <v>124</v>
      </c>
      <c r="H8216" s="160" t="s">
        <v>6393</v>
      </c>
      <c r="I8216" s="160" t="e" cm="1">
        <f t="array" ref="I8216">INDEX('2.1.trackMPD'!K:K/(24*60*60),
       MATCH(1,
             (A8216='2.1.trackMPD'!A:A)*
             (C8216='2.1.trackMPD'!D:D)*
             (D8216/10^6='2.1.trackMPD'!H:H)*
             (E8216='2.1.trackMPD'!F:F),
0))</f>
        <v>#N/A</v>
      </c>
    </row>
    <row r="8217" spans="1:9" x14ac:dyDescent="0.2">
      <c r="A8217" s="160" t="s">
        <v>31</v>
      </c>
      <c r="B8217" s="160" t="s">
        <v>148</v>
      </c>
      <c r="C8217" s="160">
        <f>_xlfn.XLOOKUP(B8217,'2.1.trackMPD'!$R$7:$R$29,'2.1.trackMPD'!$T$7:$T$29)</f>
        <v>6</v>
      </c>
      <c r="D8217" s="160">
        <v>100</v>
      </c>
      <c r="E8217" s="160" t="s">
        <v>6395</v>
      </c>
      <c r="F8217" s="160" t="s">
        <v>110</v>
      </c>
      <c r="G8217" s="160" t="s">
        <v>140</v>
      </c>
      <c r="H8217" s="160" t="s">
        <v>6393</v>
      </c>
      <c r="I8217" s="160" t="e" cm="1">
        <f t="array" ref="I8217">INDEX('2.1.trackMPD'!L:L/(24*60*60),
       MATCH(1,
             (A8217='2.1.trackMPD'!A:A)*
             (C8217='2.1.trackMPD'!D:D)*
             (D8217/10^6='2.1.trackMPD'!H:H)*
             (E8217='2.1.trackMPD'!F:F),
0))</f>
        <v>#N/A</v>
      </c>
    </row>
    <row r="8218" spans="1:9" x14ac:dyDescent="0.2">
      <c r="A8218" s="160" t="s">
        <v>31</v>
      </c>
      <c r="B8218" s="160" t="s">
        <v>149</v>
      </c>
      <c r="C8218" s="160">
        <f>_xlfn.XLOOKUP(B8218,'2.1.trackMPD'!$R$7:$R$29,'2.1.trackMPD'!$T$7:$T$29)</f>
        <v>6</v>
      </c>
      <c r="D8218" s="160">
        <v>1</v>
      </c>
      <c r="E8218" s="160" t="s">
        <v>6390</v>
      </c>
      <c r="F8218" s="160" t="s">
        <v>110</v>
      </c>
      <c r="G8218" s="160" t="s">
        <v>124</v>
      </c>
      <c r="H8218" s="160" t="s">
        <v>6392</v>
      </c>
      <c r="I8218" s="160" cm="1">
        <f t="array" ref="I8218">INDEX('2.1.trackMPD'!I:I/(24*60*60),
       MATCH(1,
             (A8218='2.1.trackMPD'!A:A)*
             (C8218='2.1.trackMPD'!D:D)*
             (D8218/10^6='2.1.trackMPD'!H:H)*
             (E8218='2.1.trackMPD'!F:F),
0))</f>
        <v>6.8072036756424536E-7</v>
      </c>
    </row>
    <row r="8219" spans="1:9" x14ac:dyDescent="0.2">
      <c r="A8219" s="160" t="s">
        <v>31</v>
      </c>
      <c r="B8219" s="160" t="s">
        <v>149</v>
      </c>
      <c r="C8219" s="160">
        <f>_xlfn.XLOOKUP(B8219,'2.1.trackMPD'!$R$7:$R$29,'2.1.trackMPD'!$T$7:$T$29)</f>
        <v>6</v>
      </c>
      <c r="D8219" s="160">
        <v>1</v>
      </c>
      <c r="E8219" s="160" t="s">
        <v>6390</v>
      </c>
      <c r="F8219" s="160" t="s">
        <v>110</v>
      </c>
      <c r="G8219" s="160" t="s">
        <v>140</v>
      </c>
      <c r="H8219" s="160" t="s">
        <v>6392</v>
      </c>
      <c r="I8219" s="160" cm="1">
        <f t="array" ref="I8219">INDEX('2.1.trackMPD'!J:J/(24*60*60),
       MATCH(1,
             (A8219='2.1.trackMPD'!A:A)*
             (C8219='2.1.trackMPD'!D:D)*
             (D8219/10^6='2.1.trackMPD'!H:H)*
             (E8219='2.1.trackMPD'!F:F),
0))</f>
        <v>1.1469140096070995E-5</v>
      </c>
    </row>
    <row r="8220" spans="1:9" x14ac:dyDescent="0.2">
      <c r="A8220" s="160" t="s">
        <v>31</v>
      </c>
      <c r="B8220" s="160" t="s">
        <v>149</v>
      </c>
      <c r="C8220" s="160">
        <f>_xlfn.XLOOKUP(B8220,'2.1.trackMPD'!$R$7:$R$29,'2.1.trackMPD'!$T$7:$T$29)</f>
        <v>6</v>
      </c>
      <c r="D8220" s="160">
        <v>1</v>
      </c>
      <c r="E8220" s="160" t="s">
        <v>6390</v>
      </c>
      <c r="F8220" s="160" t="s">
        <v>110</v>
      </c>
      <c r="G8220" s="160" t="s">
        <v>124</v>
      </c>
      <c r="H8220" s="160" t="s">
        <v>6393</v>
      </c>
      <c r="I8220" s="160" cm="1">
        <f t="array" ref="I8220">INDEX('2.1.trackMPD'!K:K/(24*60*60),
       MATCH(1,
             (A8220='2.1.trackMPD'!A:A)*
             (C8220='2.1.trackMPD'!D:D)*
             (D8220/10^6='2.1.trackMPD'!H:H)*
             (E8220='2.1.trackMPD'!F:F),
0))</f>
        <v>0</v>
      </c>
    </row>
    <row r="8221" spans="1:9" x14ac:dyDescent="0.2">
      <c r="A8221" s="160" t="s">
        <v>31</v>
      </c>
      <c r="B8221" s="160" t="s">
        <v>149</v>
      </c>
      <c r="C8221" s="160">
        <f>_xlfn.XLOOKUP(B8221,'2.1.trackMPD'!$R$7:$R$29,'2.1.trackMPD'!$T$7:$T$29)</f>
        <v>6</v>
      </c>
      <c r="D8221" s="160">
        <v>1</v>
      </c>
      <c r="E8221" s="160" t="s">
        <v>6390</v>
      </c>
      <c r="F8221" s="160" t="s">
        <v>110</v>
      </c>
      <c r="G8221" s="160" t="s">
        <v>140</v>
      </c>
      <c r="H8221" s="160" t="s">
        <v>6393</v>
      </c>
      <c r="I8221" s="160" cm="1">
        <f t="array" ref="I8221">INDEX('2.1.trackMPD'!L:L/(24*60*60),
       MATCH(1,
             (A8221='2.1.trackMPD'!A:A)*
             (C8221='2.1.trackMPD'!D:D)*
             (D8221/10^6='2.1.trackMPD'!H:H)*
             (E8221='2.1.trackMPD'!F:F),
0))</f>
        <v>0</v>
      </c>
    </row>
    <row r="8222" spans="1:9" x14ac:dyDescent="0.2">
      <c r="A8222" s="160" t="s">
        <v>31</v>
      </c>
      <c r="B8222" s="160" t="s">
        <v>149</v>
      </c>
      <c r="C8222" s="160">
        <f>_xlfn.XLOOKUP(B8222,'2.1.trackMPD'!$R$7:$R$29,'2.1.trackMPD'!$T$7:$T$29)</f>
        <v>6</v>
      </c>
      <c r="D8222" s="160">
        <v>10</v>
      </c>
      <c r="E8222" s="160" t="s">
        <v>6390</v>
      </c>
      <c r="F8222" s="160" t="s">
        <v>110</v>
      </c>
      <c r="G8222" s="160" t="s">
        <v>124</v>
      </c>
      <c r="H8222" s="160" t="s">
        <v>6392</v>
      </c>
      <c r="I8222" s="160" cm="1">
        <f t="array" ref="I8222">INDEX('2.1.trackMPD'!I:I/(24*60*60),
       MATCH(1,
             (A8222='2.1.trackMPD'!A:A)*
             (C8222='2.1.trackMPD'!D:D)*
             (D8222/10^6='2.1.trackMPD'!H:H)*
             (E8222='2.1.trackMPD'!F:F),
0))</f>
        <v>7.2266564630701385E-6</v>
      </c>
    </row>
    <row r="8223" spans="1:9" x14ac:dyDescent="0.2">
      <c r="A8223" s="160" t="s">
        <v>31</v>
      </c>
      <c r="B8223" s="160" t="s">
        <v>149</v>
      </c>
      <c r="C8223" s="160">
        <f>_xlfn.XLOOKUP(B8223,'2.1.trackMPD'!$R$7:$R$29,'2.1.trackMPD'!$T$7:$T$29)</f>
        <v>6</v>
      </c>
      <c r="D8223" s="160">
        <v>10</v>
      </c>
      <c r="E8223" s="160" t="s">
        <v>6390</v>
      </c>
      <c r="F8223" s="160" t="s">
        <v>110</v>
      </c>
      <c r="G8223" s="160" t="s">
        <v>140</v>
      </c>
      <c r="H8223" s="160" t="s">
        <v>6392</v>
      </c>
      <c r="I8223" s="160" cm="1">
        <f t="array" ref="I8223">INDEX('2.1.trackMPD'!J:J/(24*60*60),
       MATCH(1,
             (A8223='2.1.trackMPD'!A:A)*
             (C8223='2.1.trackMPD'!D:D)*
             (D8223/10^6='2.1.trackMPD'!H:H)*
             (E8223='2.1.trackMPD'!F:F),
0))</f>
        <v>1.7965662506634837E-5</v>
      </c>
    </row>
    <row r="8224" spans="1:9" x14ac:dyDescent="0.2">
      <c r="A8224" s="160" t="s">
        <v>31</v>
      </c>
      <c r="B8224" s="160" t="s">
        <v>149</v>
      </c>
      <c r="C8224" s="160">
        <f>_xlfn.XLOOKUP(B8224,'2.1.trackMPD'!$R$7:$R$29,'2.1.trackMPD'!$T$7:$T$29)</f>
        <v>6</v>
      </c>
      <c r="D8224" s="160">
        <v>10</v>
      </c>
      <c r="E8224" s="160" t="s">
        <v>6390</v>
      </c>
      <c r="F8224" s="160" t="s">
        <v>110</v>
      </c>
      <c r="G8224" s="160" t="s">
        <v>124</v>
      </c>
      <c r="H8224" s="160" t="s">
        <v>6393</v>
      </c>
      <c r="I8224" s="160" cm="1">
        <f t="array" ref="I8224">INDEX('2.1.trackMPD'!K:K/(24*60*60),
       MATCH(1,
             (A8224='2.1.trackMPD'!A:A)*
             (C8224='2.1.trackMPD'!D:D)*
             (D8224/10^6='2.1.trackMPD'!H:H)*
             (E8224='2.1.trackMPD'!F:F),
0))</f>
        <v>0</v>
      </c>
    </row>
    <row r="8225" spans="1:9" x14ac:dyDescent="0.2">
      <c r="A8225" s="160" t="s">
        <v>31</v>
      </c>
      <c r="B8225" s="160" t="s">
        <v>149</v>
      </c>
      <c r="C8225" s="160">
        <f>_xlfn.XLOOKUP(B8225,'2.1.trackMPD'!$R$7:$R$29,'2.1.trackMPD'!$T$7:$T$29)</f>
        <v>6</v>
      </c>
      <c r="D8225" s="160">
        <v>10</v>
      </c>
      <c r="E8225" s="160" t="s">
        <v>6390</v>
      </c>
      <c r="F8225" s="160" t="s">
        <v>110</v>
      </c>
      <c r="G8225" s="160" t="s">
        <v>140</v>
      </c>
      <c r="H8225" s="160" t="s">
        <v>6393</v>
      </c>
      <c r="I8225" s="160" cm="1">
        <f t="array" ref="I8225">INDEX('2.1.trackMPD'!L:L/(24*60*60),
       MATCH(1,
             (A8225='2.1.trackMPD'!A:A)*
             (C8225='2.1.trackMPD'!D:D)*
             (D8225/10^6='2.1.trackMPD'!H:H)*
             (E8225='2.1.trackMPD'!F:F),
0))</f>
        <v>0</v>
      </c>
    </row>
    <row r="8226" spans="1:9" x14ac:dyDescent="0.2">
      <c r="A8226" s="160" t="s">
        <v>31</v>
      </c>
      <c r="B8226" s="160" t="s">
        <v>149</v>
      </c>
      <c r="C8226" s="160">
        <f>_xlfn.XLOOKUP(B8226,'2.1.trackMPD'!$R$7:$R$29,'2.1.trackMPD'!$T$7:$T$29)</f>
        <v>6</v>
      </c>
      <c r="D8226" s="160">
        <v>100</v>
      </c>
      <c r="E8226" s="160" t="s">
        <v>6390</v>
      </c>
      <c r="F8226" s="160" t="s">
        <v>110</v>
      </c>
      <c r="G8226" s="160" t="s">
        <v>124</v>
      </c>
      <c r="H8226" s="160" t="s">
        <v>6392</v>
      </c>
      <c r="I8226" s="160" cm="1">
        <f t="array" ref="I8226">INDEX('2.1.trackMPD'!I:I/(24*60*60),
       MATCH(1,
             (A8226='2.1.trackMPD'!A:A)*
             (C8226='2.1.trackMPD'!D:D)*
             (D8226/10^6='2.1.trackMPD'!H:H)*
             (E8226='2.1.trackMPD'!F:F),
0))</f>
        <v>1.9312976733627315E-3</v>
      </c>
    </row>
    <row r="8227" spans="1:9" x14ac:dyDescent="0.2">
      <c r="A8227" s="160" t="s">
        <v>31</v>
      </c>
      <c r="B8227" s="160" t="s">
        <v>149</v>
      </c>
      <c r="C8227" s="160">
        <f>_xlfn.XLOOKUP(B8227,'2.1.trackMPD'!$R$7:$R$29,'2.1.trackMPD'!$T$7:$T$29)</f>
        <v>6</v>
      </c>
      <c r="D8227" s="160">
        <v>100</v>
      </c>
      <c r="E8227" s="160" t="s">
        <v>6390</v>
      </c>
      <c r="F8227" s="160" t="s">
        <v>110</v>
      </c>
      <c r="G8227" s="160" t="s">
        <v>140</v>
      </c>
      <c r="H8227" s="160" t="s">
        <v>6392</v>
      </c>
      <c r="I8227" s="160" cm="1">
        <f t="array" ref="I8227">INDEX('2.1.trackMPD'!J:J/(24*60*60),
       MATCH(1,
             (A8227='2.1.trackMPD'!A:A)*
             (C8227='2.1.trackMPD'!D:D)*
             (D8227/10^6='2.1.trackMPD'!H:H)*
             (E8227='2.1.trackMPD'!F:F),
0))</f>
        <v>1.6203523589320137E-3</v>
      </c>
    </row>
    <row r="8228" spans="1:9" x14ac:dyDescent="0.2">
      <c r="A8228" s="160" t="s">
        <v>31</v>
      </c>
      <c r="B8228" s="160" t="s">
        <v>149</v>
      </c>
      <c r="C8228" s="160">
        <f>_xlfn.XLOOKUP(B8228,'2.1.trackMPD'!$R$7:$R$29,'2.1.trackMPD'!$T$7:$T$29)</f>
        <v>6</v>
      </c>
      <c r="D8228" s="160">
        <v>100</v>
      </c>
      <c r="E8228" s="160" t="s">
        <v>6390</v>
      </c>
      <c r="F8228" s="160" t="s">
        <v>110</v>
      </c>
      <c r="G8228" s="160" t="s">
        <v>124</v>
      </c>
      <c r="H8228" s="160" t="s">
        <v>6393</v>
      </c>
      <c r="I8228" s="160" cm="1">
        <f t="array" ref="I8228">INDEX('2.1.trackMPD'!K:K/(24*60*60),
       MATCH(1,
             (A8228='2.1.trackMPD'!A:A)*
             (C8228='2.1.trackMPD'!D:D)*
             (D8228/10^6='2.1.trackMPD'!H:H)*
             (E8228='2.1.trackMPD'!F:F),
0))</f>
        <v>0</v>
      </c>
    </row>
    <row r="8229" spans="1:9" x14ac:dyDescent="0.2">
      <c r="A8229" s="160" t="s">
        <v>31</v>
      </c>
      <c r="B8229" s="160" t="s">
        <v>149</v>
      </c>
      <c r="C8229" s="160">
        <f>_xlfn.XLOOKUP(B8229,'2.1.trackMPD'!$R$7:$R$29,'2.1.trackMPD'!$T$7:$T$29)</f>
        <v>6</v>
      </c>
      <c r="D8229" s="160">
        <v>100</v>
      </c>
      <c r="E8229" s="160" t="s">
        <v>6390</v>
      </c>
      <c r="F8229" s="160" t="s">
        <v>110</v>
      </c>
      <c r="G8229" s="160" t="s">
        <v>140</v>
      </c>
      <c r="H8229" s="160" t="s">
        <v>6393</v>
      </c>
      <c r="I8229" s="160" cm="1">
        <f t="array" ref="I8229">INDEX('2.1.trackMPD'!L:L/(24*60*60),
       MATCH(1,
             (A8229='2.1.trackMPD'!A:A)*
             (C8229='2.1.trackMPD'!D:D)*
             (D8229/10^6='2.1.trackMPD'!H:H)*
             (E8229='2.1.trackMPD'!F:F),
0))</f>
        <v>0</v>
      </c>
    </row>
    <row r="8230" spans="1:9" x14ac:dyDescent="0.2">
      <c r="A8230" s="160" t="s">
        <v>31</v>
      </c>
      <c r="B8230" s="160" t="s">
        <v>149</v>
      </c>
      <c r="C8230" s="160">
        <f>_xlfn.XLOOKUP(B8230,'2.1.trackMPD'!$R$7:$R$29,'2.1.trackMPD'!$T$7:$T$29)</f>
        <v>6</v>
      </c>
      <c r="D8230" s="160">
        <v>1000</v>
      </c>
      <c r="E8230" s="160" t="s">
        <v>6390</v>
      </c>
      <c r="F8230" s="160" t="s">
        <v>110</v>
      </c>
      <c r="G8230" s="160" t="s">
        <v>124</v>
      </c>
      <c r="H8230" s="160" t="s">
        <v>6392</v>
      </c>
      <c r="I8230" s="160" cm="1">
        <f t="array" ref="I8230">INDEX('2.1.trackMPD'!I:I/(24*60*60),
       MATCH(1,
             (A8230='2.1.trackMPD'!A:A)*
             (C8230='2.1.trackMPD'!D:D)*
             (D8230/10^6='2.1.trackMPD'!H:H)*
             (E8230='2.1.trackMPD'!F:F),
0))</f>
        <v>6.9993894557237618E-2</v>
      </c>
    </row>
    <row r="8231" spans="1:9" x14ac:dyDescent="0.2">
      <c r="A8231" s="160" t="s">
        <v>31</v>
      </c>
      <c r="B8231" s="160" t="s">
        <v>149</v>
      </c>
      <c r="C8231" s="160">
        <f>_xlfn.XLOOKUP(B8231,'2.1.trackMPD'!$R$7:$R$29,'2.1.trackMPD'!$T$7:$T$29)</f>
        <v>6</v>
      </c>
      <c r="D8231" s="160">
        <v>1000</v>
      </c>
      <c r="E8231" s="160" t="s">
        <v>6390</v>
      </c>
      <c r="F8231" s="160" t="s">
        <v>110</v>
      </c>
      <c r="G8231" s="160" t="s">
        <v>140</v>
      </c>
      <c r="H8231" s="160" t="s">
        <v>6392</v>
      </c>
      <c r="I8231" s="160" cm="1">
        <f t="array" ref="I8231">INDEX('2.1.trackMPD'!J:J/(24*60*60),
       MATCH(1,
             (A8231='2.1.trackMPD'!A:A)*
             (C8231='2.1.trackMPD'!D:D)*
             (D8231/10^6='2.1.trackMPD'!H:H)*
             (E8231='2.1.trackMPD'!F:F),
0))</f>
        <v>5.9225591548120141E-2</v>
      </c>
    </row>
    <row r="8232" spans="1:9" x14ac:dyDescent="0.2">
      <c r="A8232" s="160" t="s">
        <v>31</v>
      </c>
      <c r="B8232" s="160" t="s">
        <v>149</v>
      </c>
      <c r="C8232" s="160">
        <f>_xlfn.XLOOKUP(B8232,'2.1.trackMPD'!$R$7:$R$29,'2.1.trackMPD'!$T$7:$T$29)</f>
        <v>6</v>
      </c>
      <c r="D8232" s="160">
        <v>1000</v>
      </c>
      <c r="E8232" s="160" t="s">
        <v>6390</v>
      </c>
      <c r="F8232" s="160" t="s">
        <v>110</v>
      </c>
      <c r="G8232" s="160" t="s">
        <v>124</v>
      </c>
      <c r="H8232" s="160" t="s">
        <v>6393</v>
      </c>
      <c r="I8232" s="160" cm="1">
        <f t="array" ref="I8232">INDEX('2.1.trackMPD'!K:K/(24*60*60),
       MATCH(1,
             (A8232='2.1.trackMPD'!A:A)*
             (C8232='2.1.trackMPD'!D:D)*
             (D8232/10^6='2.1.trackMPD'!H:H)*
             (E8232='2.1.trackMPD'!F:F),
0))</f>
        <v>0</v>
      </c>
    </row>
    <row r="8233" spans="1:9" x14ac:dyDescent="0.2">
      <c r="A8233" s="160" t="s">
        <v>31</v>
      </c>
      <c r="B8233" s="160" t="s">
        <v>149</v>
      </c>
      <c r="C8233" s="160">
        <f>_xlfn.XLOOKUP(B8233,'2.1.trackMPD'!$R$7:$R$29,'2.1.trackMPD'!$T$7:$T$29)</f>
        <v>6</v>
      </c>
      <c r="D8233" s="160">
        <v>1000</v>
      </c>
      <c r="E8233" s="160" t="s">
        <v>6390</v>
      </c>
      <c r="F8233" s="160" t="s">
        <v>110</v>
      </c>
      <c r="G8233" s="160" t="s">
        <v>140</v>
      </c>
      <c r="H8233" s="160" t="s">
        <v>6393</v>
      </c>
      <c r="I8233" s="160" cm="1">
        <f t="array" ref="I8233">INDEX('2.1.trackMPD'!L:L/(24*60*60),
       MATCH(1,
             (A8233='2.1.trackMPD'!A:A)*
             (C8233='2.1.trackMPD'!D:D)*
             (D8233/10^6='2.1.trackMPD'!H:H)*
             (E8233='2.1.trackMPD'!F:F),
0))</f>
        <v>0</v>
      </c>
    </row>
    <row r="8234" spans="1:9" x14ac:dyDescent="0.2">
      <c r="A8234" s="160" t="s">
        <v>31</v>
      </c>
      <c r="B8234" s="160" t="s">
        <v>149</v>
      </c>
      <c r="C8234" s="160">
        <f>_xlfn.XLOOKUP(B8234,'2.1.trackMPD'!$R$7:$R$29,'2.1.trackMPD'!$T$7:$T$29)</f>
        <v>6</v>
      </c>
      <c r="D8234" s="160">
        <v>5000</v>
      </c>
      <c r="E8234" s="160" t="s">
        <v>6390</v>
      </c>
      <c r="F8234" s="160" t="s">
        <v>110</v>
      </c>
      <c r="G8234" s="160" t="s">
        <v>124</v>
      </c>
      <c r="H8234" s="160" t="s">
        <v>6392</v>
      </c>
      <c r="I8234" s="160" cm="1">
        <f t="array" ref="I8234">INDEX('2.1.trackMPD'!I:I/(24*60*60),
       MATCH(1,
             (A8234='2.1.trackMPD'!A:A)*
             (C8234='2.1.trackMPD'!D:D)*
             (D8234/10^6='2.1.trackMPD'!H:H)*
             (E8234='2.1.trackMPD'!F:F),
0))</f>
        <v>0.27519557172367476</v>
      </c>
    </row>
    <row r="8235" spans="1:9" x14ac:dyDescent="0.2">
      <c r="A8235" s="160" t="s">
        <v>31</v>
      </c>
      <c r="B8235" s="160" t="s">
        <v>149</v>
      </c>
      <c r="C8235" s="160">
        <f>_xlfn.XLOOKUP(B8235,'2.1.trackMPD'!$R$7:$R$29,'2.1.trackMPD'!$T$7:$T$29)</f>
        <v>6</v>
      </c>
      <c r="D8235" s="160">
        <v>5000</v>
      </c>
      <c r="E8235" s="160" t="s">
        <v>6390</v>
      </c>
      <c r="F8235" s="160" t="s">
        <v>110</v>
      </c>
      <c r="G8235" s="160" t="s">
        <v>140</v>
      </c>
      <c r="H8235" s="160" t="s">
        <v>6392</v>
      </c>
      <c r="I8235" s="160" cm="1">
        <f t="array" ref="I8235">INDEX('2.1.trackMPD'!J:J/(24*60*60),
       MATCH(1,
             (A8235='2.1.trackMPD'!A:A)*
             (C8235='2.1.trackMPD'!D:D)*
             (D8235/10^6='2.1.trackMPD'!H:H)*
             (E8235='2.1.trackMPD'!F:F),
0))</f>
        <v>0.23285742882208679</v>
      </c>
    </row>
    <row r="8236" spans="1:9" x14ac:dyDescent="0.2">
      <c r="A8236" s="160" t="s">
        <v>31</v>
      </c>
      <c r="B8236" s="160" t="s">
        <v>149</v>
      </c>
      <c r="C8236" s="160">
        <f>_xlfn.XLOOKUP(B8236,'2.1.trackMPD'!$R$7:$R$29,'2.1.trackMPD'!$T$7:$T$29)</f>
        <v>6</v>
      </c>
      <c r="D8236" s="160">
        <v>5000</v>
      </c>
      <c r="E8236" s="160" t="s">
        <v>6390</v>
      </c>
      <c r="F8236" s="160" t="s">
        <v>110</v>
      </c>
      <c r="G8236" s="160" t="s">
        <v>124</v>
      </c>
      <c r="H8236" s="160" t="s">
        <v>6393</v>
      </c>
      <c r="I8236" s="160" cm="1">
        <f t="array" ref="I8236">INDEX('2.1.trackMPD'!K:K/(24*60*60),
       MATCH(1,
             (A8236='2.1.trackMPD'!A:A)*
             (C8236='2.1.trackMPD'!D:D)*
             (D8236/10^6='2.1.trackMPD'!H:H)*
             (E8236='2.1.trackMPD'!F:F),
0))</f>
        <v>0</v>
      </c>
    </row>
    <row r="8237" spans="1:9" x14ac:dyDescent="0.2">
      <c r="A8237" s="160" t="s">
        <v>31</v>
      </c>
      <c r="B8237" s="160" t="s">
        <v>149</v>
      </c>
      <c r="C8237" s="160">
        <f>_xlfn.XLOOKUP(B8237,'2.1.trackMPD'!$R$7:$R$29,'2.1.trackMPD'!$T$7:$T$29)</f>
        <v>6</v>
      </c>
      <c r="D8237" s="160">
        <v>5000</v>
      </c>
      <c r="E8237" s="160" t="s">
        <v>6390</v>
      </c>
      <c r="F8237" s="160" t="s">
        <v>110</v>
      </c>
      <c r="G8237" s="160" t="s">
        <v>140</v>
      </c>
      <c r="H8237" s="160" t="s">
        <v>6393</v>
      </c>
      <c r="I8237" s="160" cm="1">
        <f t="array" ref="I8237">INDEX('2.1.trackMPD'!L:L/(24*60*60),
       MATCH(1,
             (A8237='2.1.trackMPD'!A:A)*
             (C8237='2.1.trackMPD'!D:D)*
             (D8237/10^6='2.1.trackMPD'!H:H)*
             (E8237='2.1.trackMPD'!F:F),
0))</f>
        <v>0</v>
      </c>
    </row>
    <row r="8238" spans="1:9" x14ac:dyDescent="0.2">
      <c r="A8238" s="160" t="s">
        <v>31</v>
      </c>
      <c r="B8238" s="160" t="s">
        <v>149</v>
      </c>
      <c r="C8238" s="160">
        <f>_xlfn.XLOOKUP(B8238,'2.1.trackMPD'!$R$7:$R$29,'2.1.trackMPD'!$T$7:$T$29)</f>
        <v>6</v>
      </c>
      <c r="D8238" s="160">
        <v>1</v>
      </c>
      <c r="E8238" s="160" t="s">
        <v>6394</v>
      </c>
      <c r="F8238" s="160" t="s">
        <v>110</v>
      </c>
      <c r="G8238" s="160" t="s">
        <v>124</v>
      </c>
      <c r="H8238" s="160" t="s">
        <v>6392</v>
      </c>
      <c r="I8238" s="160" cm="1">
        <f t="array" ref="I8238">INDEX('2.1.trackMPD'!I:I/(24*60*60),
       MATCH(1,
             (A8238='2.1.trackMPD'!A:A)*
             (C8238='2.1.trackMPD'!D:D)*
             (D8238/10^6='2.1.trackMPD'!H:H)*
             (E8238='2.1.trackMPD'!F:F),
0))</f>
        <v>1.0085428039043611E-6</v>
      </c>
    </row>
    <row r="8239" spans="1:9" x14ac:dyDescent="0.2">
      <c r="A8239" s="160" t="s">
        <v>31</v>
      </c>
      <c r="B8239" s="160" t="s">
        <v>149</v>
      </c>
      <c r="C8239" s="160">
        <f>_xlfn.XLOOKUP(B8239,'2.1.trackMPD'!$R$7:$R$29,'2.1.trackMPD'!$T$7:$T$29)</f>
        <v>6</v>
      </c>
      <c r="D8239" s="160">
        <v>1</v>
      </c>
      <c r="E8239" s="160" t="s">
        <v>6394</v>
      </c>
      <c r="F8239" s="160" t="s">
        <v>110</v>
      </c>
      <c r="G8239" s="160" t="s">
        <v>140</v>
      </c>
      <c r="H8239" s="160" t="s">
        <v>6392</v>
      </c>
      <c r="I8239" s="160" cm="1">
        <f t="array" ref="I8239">INDEX('2.1.trackMPD'!J:J/(24*60*60),
       MATCH(1,
             (A8239='2.1.trackMPD'!A:A)*
             (C8239='2.1.trackMPD'!D:D)*
             (D8239/10^6='2.1.trackMPD'!H:H)*
             (E8239='2.1.trackMPD'!F:F),
0))</f>
        <v>1.1640735781882755E-5</v>
      </c>
    </row>
    <row r="8240" spans="1:9" x14ac:dyDescent="0.2">
      <c r="A8240" s="160" t="s">
        <v>31</v>
      </c>
      <c r="B8240" s="160" t="s">
        <v>149</v>
      </c>
      <c r="C8240" s="160">
        <f>_xlfn.XLOOKUP(B8240,'2.1.trackMPD'!$R$7:$R$29,'2.1.trackMPD'!$T$7:$T$29)</f>
        <v>6</v>
      </c>
      <c r="D8240" s="160">
        <v>1</v>
      </c>
      <c r="E8240" s="160" t="s">
        <v>6394</v>
      </c>
      <c r="F8240" s="160" t="s">
        <v>110</v>
      </c>
      <c r="G8240" s="160" t="s">
        <v>124</v>
      </c>
      <c r="H8240" s="160" t="s">
        <v>6393</v>
      </c>
      <c r="I8240" s="160" cm="1">
        <f t="array" ref="I8240">INDEX('2.1.trackMPD'!K:K/(24*60*60),
       MATCH(1,
             (A8240='2.1.trackMPD'!A:A)*
             (C8240='2.1.trackMPD'!D:D)*
             (D8240/10^6='2.1.trackMPD'!H:H)*
             (E8240='2.1.trackMPD'!F:F),
0))</f>
        <v>0</v>
      </c>
    </row>
    <row r="8241" spans="1:9" x14ac:dyDescent="0.2">
      <c r="A8241" s="160" t="s">
        <v>31</v>
      </c>
      <c r="B8241" s="160" t="s">
        <v>149</v>
      </c>
      <c r="C8241" s="160">
        <f>_xlfn.XLOOKUP(B8241,'2.1.trackMPD'!$R$7:$R$29,'2.1.trackMPD'!$T$7:$T$29)</f>
        <v>6</v>
      </c>
      <c r="D8241" s="160">
        <v>1</v>
      </c>
      <c r="E8241" s="160" t="s">
        <v>6394</v>
      </c>
      <c r="F8241" s="160" t="s">
        <v>110</v>
      </c>
      <c r="G8241" s="160" t="s">
        <v>140</v>
      </c>
      <c r="H8241" s="160" t="s">
        <v>6393</v>
      </c>
      <c r="I8241" s="160" cm="1">
        <f t="array" ref="I8241">INDEX('2.1.trackMPD'!L:L/(24*60*60),
       MATCH(1,
             (A8241='2.1.trackMPD'!A:A)*
             (C8241='2.1.trackMPD'!D:D)*
             (D8241/10^6='2.1.trackMPD'!H:H)*
             (E8241='2.1.trackMPD'!F:F),
0))</f>
        <v>0</v>
      </c>
    </row>
    <row r="8242" spans="1:9" x14ac:dyDescent="0.2">
      <c r="A8242" s="160" t="s">
        <v>31</v>
      </c>
      <c r="B8242" s="160" t="s">
        <v>149</v>
      </c>
      <c r="C8242" s="160">
        <f>_xlfn.XLOOKUP(B8242,'2.1.trackMPD'!$R$7:$R$29,'2.1.trackMPD'!$T$7:$T$29)</f>
        <v>6</v>
      </c>
      <c r="D8242" s="160">
        <v>10</v>
      </c>
      <c r="E8242" s="160" t="s">
        <v>6394</v>
      </c>
      <c r="F8242" s="160" t="s">
        <v>110</v>
      </c>
      <c r="G8242" s="160" t="s">
        <v>124</v>
      </c>
      <c r="H8242" s="160" t="s">
        <v>6392</v>
      </c>
      <c r="I8242" s="160" cm="1">
        <f t="array" ref="I8242">INDEX('2.1.trackMPD'!I:I/(24*60*60),
       MATCH(1,
             (A8242='2.1.trackMPD'!A:A)*
             (C8242='2.1.trackMPD'!D:D)*
             (D8242/10^6='2.1.trackMPD'!H:H)*
             (E8242='2.1.trackMPD'!F:F),
0))</f>
        <v>7.1702036066546287E-5</v>
      </c>
    </row>
    <row r="8243" spans="1:9" x14ac:dyDescent="0.2">
      <c r="A8243" s="160" t="s">
        <v>31</v>
      </c>
      <c r="B8243" s="160" t="s">
        <v>149</v>
      </c>
      <c r="C8243" s="160">
        <f>_xlfn.XLOOKUP(B8243,'2.1.trackMPD'!$R$7:$R$29,'2.1.trackMPD'!$T$7:$T$29)</f>
        <v>6</v>
      </c>
      <c r="D8243" s="160">
        <v>10</v>
      </c>
      <c r="E8243" s="160" t="s">
        <v>6394</v>
      </c>
      <c r="F8243" s="160" t="s">
        <v>110</v>
      </c>
      <c r="G8243" s="160" t="s">
        <v>140</v>
      </c>
      <c r="H8243" s="160" t="s">
        <v>6392</v>
      </c>
      <c r="I8243" s="160" cm="1">
        <f t="array" ref="I8243">INDEX('2.1.trackMPD'!J:J/(24*60*60),
       MATCH(1,
             (A8243='2.1.trackMPD'!A:A)*
             (C8243='2.1.trackMPD'!D:D)*
             (D8243/10^6='2.1.trackMPD'!H:H)*
             (E8243='2.1.trackMPD'!F:F),
0))</f>
        <v>6.3489724292082055E-5</v>
      </c>
    </row>
    <row r="8244" spans="1:9" x14ac:dyDescent="0.2">
      <c r="A8244" s="160" t="s">
        <v>31</v>
      </c>
      <c r="B8244" s="160" t="s">
        <v>149</v>
      </c>
      <c r="C8244" s="160">
        <f>_xlfn.XLOOKUP(B8244,'2.1.trackMPD'!$R$7:$R$29,'2.1.trackMPD'!$T$7:$T$29)</f>
        <v>6</v>
      </c>
      <c r="D8244" s="160">
        <v>10</v>
      </c>
      <c r="E8244" s="160" t="s">
        <v>6394</v>
      </c>
      <c r="F8244" s="160" t="s">
        <v>110</v>
      </c>
      <c r="G8244" s="160" t="s">
        <v>124</v>
      </c>
      <c r="H8244" s="160" t="s">
        <v>6393</v>
      </c>
      <c r="I8244" s="160" cm="1">
        <f t="array" ref="I8244">INDEX('2.1.trackMPD'!K:K/(24*60*60),
       MATCH(1,
             (A8244='2.1.trackMPD'!A:A)*
             (C8244='2.1.trackMPD'!D:D)*
             (D8244/10^6='2.1.trackMPD'!H:H)*
             (E8244='2.1.trackMPD'!F:F),
0))</f>
        <v>0</v>
      </c>
    </row>
    <row r="8245" spans="1:9" x14ac:dyDescent="0.2">
      <c r="A8245" s="160" t="s">
        <v>31</v>
      </c>
      <c r="B8245" s="160" t="s">
        <v>149</v>
      </c>
      <c r="C8245" s="160">
        <f>_xlfn.XLOOKUP(B8245,'2.1.trackMPD'!$R$7:$R$29,'2.1.trackMPD'!$T$7:$T$29)</f>
        <v>6</v>
      </c>
      <c r="D8245" s="160">
        <v>10</v>
      </c>
      <c r="E8245" s="160" t="s">
        <v>6394</v>
      </c>
      <c r="F8245" s="160" t="s">
        <v>110</v>
      </c>
      <c r="G8245" s="160" t="s">
        <v>140</v>
      </c>
      <c r="H8245" s="160" t="s">
        <v>6393</v>
      </c>
      <c r="I8245" s="160" cm="1">
        <f t="array" ref="I8245">INDEX('2.1.trackMPD'!L:L/(24*60*60),
       MATCH(1,
             (A8245='2.1.trackMPD'!A:A)*
             (C8245='2.1.trackMPD'!D:D)*
             (D8245/10^6='2.1.trackMPD'!H:H)*
             (E8245='2.1.trackMPD'!F:F),
0))</f>
        <v>0</v>
      </c>
    </row>
    <row r="8246" spans="1:9" x14ac:dyDescent="0.2">
      <c r="A8246" s="160" t="s">
        <v>31</v>
      </c>
      <c r="B8246" s="160" t="s">
        <v>149</v>
      </c>
      <c r="C8246" s="160">
        <f>_xlfn.XLOOKUP(B8246,'2.1.trackMPD'!$R$7:$R$29,'2.1.trackMPD'!$T$7:$T$29)</f>
        <v>6</v>
      </c>
      <c r="D8246" s="160">
        <v>100</v>
      </c>
      <c r="E8246" s="160" t="s">
        <v>6394</v>
      </c>
      <c r="F8246" s="160" t="s">
        <v>110</v>
      </c>
      <c r="G8246" s="160" t="s">
        <v>124</v>
      </c>
      <c r="H8246" s="160" t="s">
        <v>6392</v>
      </c>
      <c r="I8246" s="160" cm="1">
        <f t="array" ref="I8246">INDEX('2.1.trackMPD'!I:I/(24*60*60),
       MATCH(1,
             (A8246='2.1.trackMPD'!A:A)*
             (C8246='2.1.trackMPD'!D:D)*
             (D8246/10^6='2.1.trackMPD'!H:H)*
             (E8246='2.1.trackMPD'!F:F),
0))</f>
        <v>5.6282487922013191E-3</v>
      </c>
    </row>
    <row r="8247" spans="1:9" x14ac:dyDescent="0.2">
      <c r="A8247" s="160" t="s">
        <v>31</v>
      </c>
      <c r="B8247" s="160" t="s">
        <v>149</v>
      </c>
      <c r="C8247" s="160">
        <f>_xlfn.XLOOKUP(B8247,'2.1.trackMPD'!$R$7:$R$29,'2.1.trackMPD'!$T$7:$T$29)</f>
        <v>6</v>
      </c>
      <c r="D8247" s="160">
        <v>100</v>
      </c>
      <c r="E8247" s="160" t="s">
        <v>6394</v>
      </c>
      <c r="F8247" s="160" t="s">
        <v>110</v>
      </c>
      <c r="G8247" s="160" t="s">
        <v>140</v>
      </c>
      <c r="H8247" s="160" t="s">
        <v>6392</v>
      </c>
      <c r="I8247" s="160" cm="1">
        <f t="array" ref="I8247">INDEX('2.1.trackMPD'!J:J/(24*60*60),
       MATCH(1,
             (A8247='2.1.trackMPD'!A:A)*
             (C8247='2.1.trackMPD'!D:D)*
             (D8247/10^6='2.1.trackMPD'!H:H)*
             (E8247='2.1.trackMPD'!F:F),
0))</f>
        <v>4.7630460889333797E-3</v>
      </c>
    </row>
    <row r="8248" spans="1:9" x14ac:dyDescent="0.2">
      <c r="A8248" s="160" t="s">
        <v>31</v>
      </c>
      <c r="B8248" s="160" t="s">
        <v>149</v>
      </c>
      <c r="C8248" s="160">
        <f>_xlfn.XLOOKUP(B8248,'2.1.trackMPD'!$R$7:$R$29,'2.1.trackMPD'!$T$7:$T$29)</f>
        <v>6</v>
      </c>
      <c r="D8248" s="160">
        <v>100</v>
      </c>
      <c r="E8248" s="160" t="s">
        <v>6394</v>
      </c>
      <c r="F8248" s="160" t="s">
        <v>110</v>
      </c>
      <c r="G8248" s="160" t="s">
        <v>124</v>
      </c>
      <c r="H8248" s="160" t="s">
        <v>6393</v>
      </c>
      <c r="I8248" s="160" cm="1">
        <f t="array" ref="I8248">INDEX('2.1.trackMPD'!K:K/(24*60*60),
       MATCH(1,
             (A8248='2.1.trackMPD'!A:A)*
             (C8248='2.1.trackMPD'!D:D)*
             (D8248/10^6='2.1.trackMPD'!H:H)*
             (E8248='2.1.trackMPD'!F:F),
0))</f>
        <v>0</v>
      </c>
    </row>
    <row r="8249" spans="1:9" x14ac:dyDescent="0.2">
      <c r="A8249" s="160" t="s">
        <v>31</v>
      </c>
      <c r="B8249" s="160" t="s">
        <v>149</v>
      </c>
      <c r="C8249" s="160">
        <f>_xlfn.XLOOKUP(B8249,'2.1.trackMPD'!$R$7:$R$29,'2.1.trackMPD'!$T$7:$T$29)</f>
        <v>6</v>
      </c>
      <c r="D8249" s="160">
        <v>100</v>
      </c>
      <c r="E8249" s="160" t="s">
        <v>6394</v>
      </c>
      <c r="F8249" s="160" t="s">
        <v>110</v>
      </c>
      <c r="G8249" s="160" t="s">
        <v>140</v>
      </c>
      <c r="H8249" s="160" t="s">
        <v>6393</v>
      </c>
      <c r="I8249" s="160" cm="1">
        <f t="array" ref="I8249">INDEX('2.1.trackMPD'!L:L/(24*60*60),
       MATCH(1,
             (A8249='2.1.trackMPD'!A:A)*
             (C8249='2.1.trackMPD'!D:D)*
             (D8249/10^6='2.1.trackMPD'!H:H)*
             (E8249='2.1.trackMPD'!F:F),
0))</f>
        <v>0</v>
      </c>
    </row>
    <row r="8250" spans="1:9" x14ac:dyDescent="0.2">
      <c r="A8250" s="160" t="s">
        <v>31</v>
      </c>
      <c r="B8250" s="160" t="s">
        <v>149</v>
      </c>
      <c r="C8250" s="160">
        <f>_xlfn.XLOOKUP(B8250,'2.1.trackMPD'!$R$7:$R$29,'2.1.trackMPD'!$T$7:$T$29)</f>
        <v>6</v>
      </c>
      <c r="D8250" s="160">
        <v>1000</v>
      </c>
      <c r="E8250" s="160" t="s">
        <v>6394</v>
      </c>
      <c r="F8250" s="160" t="s">
        <v>110</v>
      </c>
      <c r="G8250" s="160" t="s">
        <v>124</v>
      </c>
      <c r="H8250" s="160" t="s">
        <v>6392</v>
      </c>
      <c r="I8250" s="160" cm="1">
        <f t="array" ref="I8250">INDEX('2.1.trackMPD'!I:I/(24*60*60),
       MATCH(1,
             (A8250='2.1.trackMPD'!A:A)*
             (C8250='2.1.trackMPD'!D:D)*
             (D8250/10^6='2.1.trackMPD'!H:H)*
             (E8250='2.1.trackMPD'!F:F),
0))</f>
        <v>6.3166262761166214E-2</v>
      </c>
    </row>
    <row r="8251" spans="1:9" x14ac:dyDescent="0.2">
      <c r="A8251" s="160" t="s">
        <v>31</v>
      </c>
      <c r="B8251" s="160" t="s">
        <v>149</v>
      </c>
      <c r="C8251" s="160">
        <f>_xlfn.XLOOKUP(B8251,'2.1.trackMPD'!$R$7:$R$29,'2.1.trackMPD'!$T$7:$T$29)</f>
        <v>6</v>
      </c>
      <c r="D8251" s="160">
        <v>1000</v>
      </c>
      <c r="E8251" s="160" t="s">
        <v>6394</v>
      </c>
      <c r="F8251" s="160" t="s">
        <v>110</v>
      </c>
      <c r="G8251" s="160" t="s">
        <v>140</v>
      </c>
      <c r="H8251" s="160" t="s">
        <v>6392</v>
      </c>
      <c r="I8251" s="160" cm="1">
        <f t="array" ref="I8251">INDEX('2.1.trackMPD'!J:J/(24*60*60),
       MATCH(1,
             (A8251='2.1.trackMPD'!A:A)*
             (C8251='2.1.trackMPD'!D:D)*
             (D8251/10^6='2.1.trackMPD'!H:H)*
             (E8251='2.1.trackMPD'!F:F),
0))</f>
        <v>5.3448358383294439E-2</v>
      </c>
    </row>
    <row r="8252" spans="1:9" x14ac:dyDescent="0.2">
      <c r="A8252" s="160" t="s">
        <v>31</v>
      </c>
      <c r="B8252" s="160" t="s">
        <v>149</v>
      </c>
      <c r="C8252" s="160">
        <f>_xlfn.XLOOKUP(B8252,'2.1.trackMPD'!$R$7:$R$29,'2.1.trackMPD'!$T$7:$T$29)</f>
        <v>6</v>
      </c>
      <c r="D8252" s="160">
        <v>1000</v>
      </c>
      <c r="E8252" s="160" t="s">
        <v>6394</v>
      </c>
      <c r="F8252" s="160" t="s">
        <v>110</v>
      </c>
      <c r="G8252" s="160" t="s">
        <v>124</v>
      </c>
      <c r="H8252" s="160" t="s">
        <v>6393</v>
      </c>
      <c r="I8252" s="160" cm="1">
        <f t="array" ref="I8252">INDEX('2.1.trackMPD'!K:K/(24*60*60),
       MATCH(1,
             (A8252='2.1.trackMPD'!A:A)*
             (C8252='2.1.trackMPD'!D:D)*
             (D8252/10^6='2.1.trackMPD'!H:H)*
             (E8252='2.1.trackMPD'!F:F),
0))</f>
        <v>0</v>
      </c>
    </row>
    <row r="8253" spans="1:9" x14ac:dyDescent="0.2">
      <c r="A8253" s="160" t="s">
        <v>31</v>
      </c>
      <c r="B8253" s="160" t="s">
        <v>149</v>
      </c>
      <c r="C8253" s="160">
        <f>_xlfn.XLOOKUP(B8253,'2.1.trackMPD'!$R$7:$R$29,'2.1.trackMPD'!$T$7:$T$29)</f>
        <v>6</v>
      </c>
      <c r="D8253" s="160">
        <v>1000</v>
      </c>
      <c r="E8253" s="160" t="s">
        <v>6394</v>
      </c>
      <c r="F8253" s="160" t="s">
        <v>110</v>
      </c>
      <c r="G8253" s="160" t="s">
        <v>140</v>
      </c>
      <c r="H8253" s="160" t="s">
        <v>6393</v>
      </c>
      <c r="I8253" s="160" cm="1">
        <f t="array" ref="I8253">INDEX('2.1.trackMPD'!L:L/(24*60*60),
       MATCH(1,
             (A8253='2.1.trackMPD'!A:A)*
             (C8253='2.1.trackMPD'!D:D)*
             (D8253/10^6='2.1.trackMPD'!H:H)*
             (E8253='2.1.trackMPD'!F:F),
0))</f>
        <v>0</v>
      </c>
    </row>
    <row r="8254" spans="1:9" x14ac:dyDescent="0.2">
      <c r="A8254" s="160" t="s">
        <v>31</v>
      </c>
      <c r="B8254" s="160" t="s">
        <v>149</v>
      </c>
      <c r="C8254" s="160">
        <f>_xlfn.XLOOKUP(B8254,'2.1.trackMPD'!$R$7:$R$29,'2.1.trackMPD'!$T$7:$T$29)</f>
        <v>6</v>
      </c>
      <c r="D8254" s="160">
        <v>5000</v>
      </c>
      <c r="E8254" s="160" t="s">
        <v>6394</v>
      </c>
      <c r="F8254" s="160" t="s">
        <v>110</v>
      </c>
      <c r="G8254" s="160" t="s">
        <v>124</v>
      </c>
      <c r="H8254" s="160" t="s">
        <v>6392</v>
      </c>
      <c r="I8254" s="160" cm="1">
        <f t="array" ref="I8254">INDEX('2.1.trackMPD'!I:I/(24*60*60),
       MATCH(1,
             (A8254='2.1.trackMPD'!A:A)*
             (C8254='2.1.trackMPD'!D:D)*
             (D8254/10^6='2.1.trackMPD'!H:H)*
             (E8254='2.1.trackMPD'!F:F),
0))</f>
        <v>0.15280657097452663</v>
      </c>
    </row>
    <row r="8255" spans="1:9" x14ac:dyDescent="0.2">
      <c r="A8255" s="160" t="s">
        <v>31</v>
      </c>
      <c r="B8255" s="160" t="s">
        <v>149</v>
      </c>
      <c r="C8255" s="160">
        <f>_xlfn.XLOOKUP(B8255,'2.1.trackMPD'!$R$7:$R$29,'2.1.trackMPD'!$T$7:$T$29)</f>
        <v>6</v>
      </c>
      <c r="D8255" s="160">
        <v>5000</v>
      </c>
      <c r="E8255" s="160" t="s">
        <v>6394</v>
      </c>
      <c r="F8255" s="160" t="s">
        <v>110</v>
      </c>
      <c r="G8255" s="160" t="s">
        <v>140</v>
      </c>
      <c r="H8255" s="160" t="s">
        <v>6392</v>
      </c>
      <c r="I8255" s="160" cm="1">
        <f t="array" ref="I8255">INDEX('2.1.trackMPD'!J:J/(24*60*60),
       MATCH(1,
             (A8255='2.1.trackMPD'!A:A)*
             (C8255='2.1.trackMPD'!D:D)*
             (D8255/10^6='2.1.trackMPD'!H:H)*
             (E8255='2.1.trackMPD'!F:F),
0))</f>
        <v>0.1292978087854271</v>
      </c>
    </row>
    <row r="8256" spans="1:9" x14ac:dyDescent="0.2">
      <c r="A8256" s="160" t="s">
        <v>31</v>
      </c>
      <c r="B8256" s="160" t="s">
        <v>149</v>
      </c>
      <c r="C8256" s="160">
        <f>_xlfn.XLOOKUP(B8256,'2.1.trackMPD'!$R$7:$R$29,'2.1.trackMPD'!$T$7:$T$29)</f>
        <v>6</v>
      </c>
      <c r="D8256" s="160">
        <v>5000</v>
      </c>
      <c r="E8256" s="160" t="s">
        <v>6394</v>
      </c>
      <c r="F8256" s="160" t="s">
        <v>110</v>
      </c>
      <c r="G8256" s="160" t="s">
        <v>124</v>
      </c>
      <c r="H8256" s="160" t="s">
        <v>6393</v>
      </c>
      <c r="I8256" s="160" cm="1">
        <f t="array" ref="I8256">INDEX('2.1.trackMPD'!K:K/(24*60*60),
       MATCH(1,
             (A8256='2.1.trackMPD'!A:A)*
             (C8256='2.1.trackMPD'!D:D)*
             (D8256/10^6='2.1.trackMPD'!H:H)*
             (E8256='2.1.trackMPD'!F:F),
0))</f>
        <v>0</v>
      </c>
    </row>
    <row r="8257" spans="1:9" x14ac:dyDescent="0.2">
      <c r="A8257" s="160" t="s">
        <v>31</v>
      </c>
      <c r="B8257" s="160" t="s">
        <v>149</v>
      </c>
      <c r="C8257" s="160">
        <f>_xlfn.XLOOKUP(B8257,'2.1.trackMPD'!$R$7:$R$29,'2.1.trackMPD'!$T$7:$T$29)</f>
        <v>6</v>
      </c>
      <c r="D8257" s="160">
        <v>5000</v>
      </c>
      <c r="E8257" s="160" t="s">
        <v>6394</v>
      </c>
      <c r="F8257" s="160" t="s">
        <v>110</v>
      </c>
      <c r="G8257" s="160" t="s">
        <v>140</v>
      </c>
      <c r="H8257" s="160" t="s">
        <v>6393</v>
      </c>
      <c r="I8257" s="160" cm="1">
        <f t="array" ref="I8257">INDEX('2.1.trackMPD'!L:L/(24*60*60),
       MATCH(1,
             (A8257='2.1.trackMPD'!A:A)*
             (C8257='2.1.trackMPD'!D:D)*
             (D8257/10^6='2.1.trackMPD'!H:H)*
             (E8257='2.1.trackMPD'!F:F),
0))</f>
        <v>0</v>
      </c>
    </row>
    <row r="8258" spans="1:9" x14ac:dyDescent="0.2">
      <c r="A8258" s="160" t="s">
        <v>31</v>
      </c>
      <c r="B8258" s="160" t="s">
        <v>149</v>
      </c>
      <c r="C8258" s="160">
        <f>_xlfn.XLOOKUP(B8258,'2.1.trackMPD'!$R$7:$R$29,'2.1.trackMPD'!$T$7:$T$29)</f>
        <v>6</v>
      </c>
      <c r="D8258" s="160">
        <v>1</v>
      </c>
      <c r="E8258" s="160" t="s">
        <v>6395</v>
      </c>
      <c r="F8258" s="160" t="s">
        <v>110</v>
      </c>
      <c r="G8258" s="160" t="s">
        <v>124</v>
      </c>
      <c r="H8258" s="160" t="s">
        <v>6392</v>
      </c>
      <c r="I8258" s="160" t="e" cm="1">
        <f t="array" ref="I8258">INDEX('2.1.trackMPD'!I:I/(24*60*60),
       MATCH(1,
             (A8258='2.1.trackMPD'!A:A)*
             (C8258='2.1.trackMPD'!D:D)*
             (D8258/10^6='2.1.trackMPD'!H:H)*
             (E8258='2.1.trackMPD'!F:F),
0))</f>
        <v>#N/A</v>
      </c>
    </row>
    <row r="8259" spans="1:9" x14ac:dyDescent="0.2">
      <c r="A8259" s="160" t="s">
        <v>31</v>
      </c>
      <c r="B8259" s="160" t="s">
        <v>149</v>
      </c>
      <c r="C8259" s="160">
        <f>_xlfn.XLOOKUP(B8259,'2.1.trackMPD'!$R$7:$R$29,'2.1.trackMPD'!$T$7:$T$29)</f>
        <v>6</v>
      </c>
      <c r="D8259" s="160">
        <v>1</v>
      </c>
      <c r="E8259" s="160" t="s">
        <v>6395</v>
      </c>
      <c r="F8259" s="160" t="s">
        <v>110</v>
      </c>
      <c r="G8259" s="160" t="s">
        <v>140</v>
      </c>
      <c r="H8259" s="160" t="s">
        <v>6392</v>
      </c>
      <c r="I8259" s="160" t="e" cm="1">
        <f t="array" ref="I8259">INDEX('2.1.trackMPD'!J:J/(24*60*60),
       MATCH(1,
             (A8259='2.1.trackMPD'!A:A)*
             (C8259='2.1.trackMPD'!D:D)*
             (D8259/10^6='2.1.trackMPD'!H:H)*
             (E8259='2.1.trackMPD'!F:F),
0))</f>
        <v>#N/A</v>
      </c>
    </row>
    <row r="8260" spans="1:9" x14ac:dyDescent="0.2">
      <c r="A8260" s="160" t="s">
        <v>31</v>
      </c>
      <c r="B8260" s="160" t="s">
        <v>149</v>
      </c>
      <c r="C8260" s="160">
        <f>_xlfn.XLOOKUP(B8260,'2.1.trackMPD'!$R$7:$R$29,'2.1.trackMPD'!$T$7:$T$29)</f>
        <v>6</v>
      </c>
      <c r="D8260" s="160">
        <v>1</v>
      </c>
      <c r="E8260" s="160" t="s">
        <v>6395</v>
      </c>
      <c r="F8260" s="160" t="s">
        <v>110</v>
      </c>
      <c r="G8260" s="160" t="s">
        <v>124</v>
      </c>
      <c r="H8260" s="160" t="s">
        <v>6393</v>
      </c>
      <c r="I8260" s="160" t="e" cm="1">
        <f t="array" ref="I8260">INDEX('2.1.trackMPD'!K:K/(24*60*60),
       MATCH(1,
             (A8260='2.1.trackMPD'!A:A)*
             (C8260='2.1.trackMPD'!D:D)*
             (D8260/10^6='2.1.trackMPD'!H:H)*
             (E8260='2.1.trackMPD'!F:F),
0))</f>
        <v>#N/A</v>
      </c>
    </row>
    <row r="8261" spans="1:9" x14ac:dyDescent="0.2">
      <c r="A8261" s="160" t="s">
        <v>31</v>
      </c>
      <c r="B8261" s="160" t="s">
        <v>149</v>
      </c>
      <c r="C8261" s="160">
        <f>_xlfn.XLOOKUP(B8261,'2.1.trackMPD'!$R$7:$R$29,'2.1.trackMPD'!$T$7:$T$29)</f>
        <v>6</v>
      </c>
      <c r="D8261" s="160">
        <v>1</v>
      </c>
      <c r="E8261" s="160" t="s">
        <v>6395</v>
      </c>
      <c r="F8261" s="160" t="s">
        <v>110</v>
      </c>
      <c r="G8261" s="160" t="s">
        <v>140</v>
      </c>
      <c r="H8261" s="160" t="s">
        <v>6393</v>
      </c>
      <c r="I8261" s="160" t="e" cm="1">
        <f t="array" ref="I8261">INDEX('2.1.trackMPD'!L:L/(24*60*60),
       MATCH(1,
             (A8261='2.1.trackMPD'!A:A)*
             (C8261='2.1.trackMPD'!D:D)*
             (D8261/10^6='2.1.trackMPD'!H:H)*
             (E8261='2.1.trackMPD'!F:F),
0))</f>
        <v>#N/A</v>
      </c>
    </row>
    <row r="8262" spans="1:9" x14ac:dyDescent="0.2">
      <c r="A8262" s="160" t="s">
        <v>31</v>
      </c>
      <c r="B8262" s="160" t="s">
        <v>149</v>
      </c>
      <c r="C8262" s="160">
        <f>_xlfn.XLOOKUP(B8262,'2.1.trackMPD'!$R$7:$R$29,'2.1.trackMPD'!$T$7:$T$29)</f>
        <v>6</v>
      </c>
      <c r="D8262" s="160">
        <v>10</v>
      </c>
      <c r="E8262" s="160" t="s">
        <v>6395</v>
      </c>
      <c r="F8262" s="160" t="s">
        <v>110</v>
      </c>
      <c r="G8262" s="160" t="s">
        <v>124</v>
      </c>
      <c r="H8262" s="160" t="s">
        <v>6392</v>
      </c>
      <c r="I8262" s="160" t="e" cm="1">
        <f t="array" ref="I8262">INDEX('2.1.trackMPD'!I:I/(24*60*60),
       MATCH(1,
             (A8262='2.1.trackMPD'!A:A)*
             (C8262='2.1.trackMPD'!D:D)*
             (D8262/10^6='2.1.trackMPD'!H:H)*
             (E8262='2.1.trackMPD'!F:F),
0))</f>
        <v>#N/A</v>
      </c>
    </row>
    <row r="8263" spans="1:9" x14ac:dyDescent="0.2">
      <c r="A8263" s="160" t="s">
        <v>31</v>
      </c>
      <c r="B8263" s="160" t="s">
        <v>149</v>
      </c>
      <c r="C8263" s="160">
        <f>_xlfn.XLOOKUP(B8263,'2.1.trackMPD'!$R$7:$R$29,'2.1.trackMPD'!$T$7:$T$29)</f>
        <v>6</v>
      </c>
      <c r="D8263" s="160">
        <v>10</v>
      </c>
      <c r="E8263" s="160" t="s">
        <v>6395</v>
      </c>
      <c r="F8263" s="160" t="s">
        <v>110</v>
      </c>
      <c r="G8263" s="160" t="s">
        <v>140</v>
      </c>
      <c r="H8263" s="160" t="s">
        <v>6392</v>
      </c>
      <c r="I8263" s="160" t="e" cm="1">
        <f t="array" ref="I8263">INDEX('2.1.trackMPD'!J:J/(24*60*60),
       MATCH(1,
             (A8263='2.1.trackMPD'!A:A)*
             (C8263='2.1.trackMPD'!D:D)*
             (D8263/10^6='2.1.trackMPD'!H:H)*
             (E8263='2.1.trackMPD'!F:F),
0))</f>
        <v>#N/A</v>
      </c>
    </row>
    <row r="8264" spans="1:9" x14ac:dyDescent="0.2">
      <c r="A8264" s="160" t="s">
        <v>31</v>
      </c>
      <c r="B8264" s="160" t="s">
        <v>149</v>
      </c>
      <c r="C8264" s="160">
        <f>_xlfn.XLOOKUP(B8264,'2.1.trackMPD'!$R$7:$R$29,'2.1.trackMPD'!$T$7:$T$29)</f>
        <v>6</v>
      </c>
      <c r="D8264" s="160">
        <v>10</v>
      </c>
      <c r="E8264" s="160" t="s">
        <v>6395</v>
      </c>
      <c r="F8264" s="160" t="s">
        <v>110</v>
      </c>
      <c r="G8264" s="160" t="s">
        <v>124</v>
      </c>
      <c r="H8264" s="160" t="s">
        <v>6393</v>
      </c>
      <c r="I8264" s="160" t="e" cm="1">
        <f t="array" ref="I8264">INDEX('2.1.trackMPD'!K:K/(24*60*60),
       MATCH(1,
             (A8264='2.1.trackMPD'!A:A)*
             (C8264='2.1.trackMPD'!D:D)*
             (D8264/10^6='2.1.trackMPD'!H:H)*
             (E8264='2.1.trackMPD'!F:F),
0))</f>
        <v>#N/A</v>
      </c>
    </row>
    <row r="8265" spans="1:9" x14ac:dyDescent="0.2">
      <c r="A8265" s="160" t="s">
        <v>31</v>
      </c>
      <c r="B8265" s="160" t="s">
        <v>149</v>
      </c>
      <c r="C8265" s="160">
        <f>_xlfn.XLOOKUP(B8265,'2.1.trackMPD'!$R$7:$R$29,'2.1.trackMPD'!$T$7:$T$29)</f>
        <v>6</v>
      </c>
      <c r="D8265" s="160">
        <v>10</v>
      </c>
      <c r="E8265" s="160" t="s">
        <v>6395</v>
      </c>
      <c r="F8265" s="160" t="s">
        <v>110</v>
      </c>
      <c r="G8265" s="160" t="s">
        <v>140</v>
      </c>
      <c r="H8265" s="160" t="s">
        <v>6393</v>
      </c>
      <c r="I8265" s="160" t="e" cm="1">
        <f t="array" ref="I8265">INDEX('2.1.trackMPD'!L:L/(24*60*60),
       MATCH(1,
             (A8265='2.1.trackMPD'!A:A)*
             (C8265='2.1.trackMPD'!D:D)*
             (D8265/10^6='2.1.trackMPD'!H:H)*
             (E8265='2.1.trackMPD'!F:F),
0))</f>
        <v>#N/A</v>
      </c>
    </row>
    <row r="8266" spans="1:9" x14ac:dyDescent="0.2">
      <c r="A8266" s="160" t="s">
        <v>31</v>
      </c>
      <c r="B8266" s="160" t="s">
        <v>149</v>
      </c>
      <c r="C8266" s="160">
        <f>_xlfn.XLOOKUP(B8266,'2.1.trackMPD'!$R$7:$R$29,'2.1.trackMPD'!$T$7:$T$29)</f>
        <v>6</v>
      </c>
      <c r="D8266" s="160">
        <v>100</v>
      </c>
      <c r="E8266" s="160" t="s">
        <v>6395</v>
      </c>
      <c r="F8266" s="160" t="s">
        <v>110</v>
      </c>
      <c r="G8266" s="160" t="s">
        <v>124</v>
      </c>
      <c r="H8266" s="160" t="s">
        <v>6392</v>
      </c>
      <c r="I8266" s="160" t="e" cm="1">
        <f t="array" ref="I8266">INDEX('2.1.trackMPD'!I:I/(24*60*60),
       MATCH(1,
             (A8266='2.1.trackMPD'!A:A)*
             (C8266='2.1.trackMPD'!D:D)*
             (D8266/10^6='2.1.trackMPD'!H:H)*
             (E8266='2.1.trackMPD'!F:F),
0))</f>
        <v>#N/A</v>
      </c>
    </row>
    <row r="8267" spans="1:9" x14ac:dyDescent="0.2">
      <c r="A8267" s="160" t="s">
        <v>31</v>
      </c>
      <c r="B8267" s="160" t="s">
        <v>149</v>
      </c>
      <c r="C8267" s="160">
        <f>_xlfn.XLOOKUP(B8267,'2.1.trackMPD'!$R$7:$R$29,'2.1.trackMPD'!$T$7:$T$29)</f>
        <v>6</v>
      </c>
      <c r="D8267" s="160">
        <v>100</v>
      </c>
      <c r="E8267" s="160" t="s">
        <v>6395</v>
      </c>
      <c r="F8267" s="160" t="s">
        <v>110</v>
      </c>
      <c r="G8267" s="160" t="s">
        <v>140</v>
      </c>
      <c r="H8267" s="160" t="s">
        <v>6392</v>
      </c>
      <c r="I8267" s="160" t="e" cm="1">
        <f t="array" ref="I8267">INDEX('2.1.trackMPD'!J:J/(24*60*60),
       MATCH(1,
             (A8267='2.1.trackMPD'!A:A)*
             (C8267='2.1.trackMPD'!D:D)*
             (D8267/10^6='2.1.trackMPD'!H:H)*
             (E8267='2.1.trackMPD'!F:F),
0))</f>
        <v>#N/A</v>
      </c>
    </row>
    <row r="8268" spans="1:9" x14ac:dyDescent="0.2">
      <c r="A8268" s="160" t="s">
        <v>31</v>
      </c>
      <c r="B8268" s="160" t="s">
        <v>149</v>
      </c>
      <c r="C8268" s="160">
        <f>_xlfn.XLOOKUP(B8268,'2.1.trackMPD'!$R$7:$R$29,'2.1.trackMPD'!$T$7:$T$29)</f>
        <v>6</v>
      </c>
      <c r="D8268" s="160">
        <v>100</v>
      </c>
      <c r="E8268" s="160" t="s">
        <v>6395</v>
      </c>
      <c r="F8268" s="160" t="s">
        <v>110</v>
      </c>
      <c r="G8268" s="160" t="s">
        <v>124</v>
      </c>
      <c r="H8268" s="160" t="s">
        <v>6393</v>
      </c>
      <c r="I8268" s="160" t="e" cm="1">
        <f t="array" ref="I8268">INDEX('2.1.trackMPD'!K:K/(24*60*60),
       MATCH(1,
             (A8268='2.1.trackMPD'!A:A)*
             (C8268='2.1.trackMPD'!D:D)*
             (D8268/10^6='2.1.trackMPD'!H:H)*
             (E8268='2.1.trackMPD'!F:F),
0))</f>
        <v>#N/A</v>
      </c>
    </row>
    <row r="8269" spans="1:9" x14ac:dyDescent="0.2">
      <c r="A8269" s="160" t="s">
        <v>31</v>
      </c>
      <c r="B8269" s="160" t="s">
        <v>149</v>
      </c>
      <c r="C8269" s="160">
        <f>_xlfn.XLOOKUP(B8269,'2.1.trackMPD'!$R$7:$R$29,'2.1.trackMPD'!$T$7:$T$29)</f>
        <v>6</v>
      </c>
      <c r="D8269" s="160">
        <v>100</v>
      </c>
      <c r="E8269" s="160" t="s">
        <v>6395</v>
      </c>
      <c r="F8269" s="160" t="s">
        <v>110</v>
      </c>
      <c r="G8269" s="160" t="s">
        <v>140</v>
      </c>
      <c r="H8269" s="160" t="s">
        <v>6393</v>
      </c>
      <c r="I8269" s="160" t="e" cm="1">
        <f t="array" ref="I8269">INDEX('2.1.trackMPD'!L:L/(24*60*60),
       MATCH(1,
             (A8269='2.1.trackMPD'!A:A)*
             (C8269='2.1.trackMPD'!D:D)*
             (D8269/10^6='2.1.trackMPD'!H:H)*
             (E8269='2.1.trackMPD'!F:F),
0))</f>
        <v>#N/A</v>
      </c>
    </row>
    <row r="8270" spans="1:9" x14ac:dyDescent="0.2">
      <c r="A8270" s="160" t="s">
        <v>31</v>
      </c>
      <c r="B8270" s="160" t="s">
        <v>150</v>
      </c>
      <c r="C8270" s="160">
        <f>_xlfn.XLOOKUP(B8270,'2.1.trackMPD'!$R$7:$R$29,'2.1.trackMPD'!$T$7:$T$29)</f>
        <v>6</v>
      </c>
      <c r="D8270" s="160">
        <v>1</v>
      </c>
      <c r="E8270" s="160" t="s">
        <v>6390</v>
      </c>
      <c r="F8270" s="160" t="s">
        <v>110</v>
      </c>
      <c r="G8270" s="160" t="s">
        <v>124</v>
      </c>
      <c r="H8270" s="160" t="s">
        <v>6392</v>
      </c>
      <c r="I8270" s="160" cm="1">
        <f t="array" ref="I8270">INDEX('2.1.trackMPD'!I:I/(24*60*60),
       MATCH(1,
             (A8270='2.1.trackMPD'!A:A)*
             (C8270='2.1.trackMPD'!D:D)*
             (D8270/10^6='2.1.trackMPD'!H:H)*
             (E8270='2.1.trackMPD'!F:F),
0))</f>
        <v>6.8072036756424536E-7</v>
      </c>
    </row>
    <row r="8271" spans="1:9" x14ac:dyDescent="0.2">
      <c r="A8271" s="160" t="s">
        <v>31</v>
      </c>
      <c r="B8271" s="160" t="s">
        <v>150</v>
      </c>
      <c r="C8271" s="160">
        <f>_xlfn.XLOOKUP(B8271,'2.1.trackMPD'!$R$7:$R$29,'2.1.trackMPD'!$T$7:$T$29)</f>
        <v>6</v>
      </c>
      <c r="D8271" s="160">
        <v>1</v>
      </c>
      <c r="E8271" s="160" t="s">
        <v>6390</v>
      </c>
      <c r="F8271" s="160" t="s">
        <v>110</v>
      </c>
      <c r="G8271" s="160" t="s">
        <v>140</v>
      </c>
      <c r="H8271" s="160" t="s">
        <v>6392</v>
      </c>
      <c r="I8271" s="160" cm="1">
        <f t="array" ref="I8271">INDEX('2.1.trackMPD'!J:J/(24*60*60),
       MATCH(1,
             (A8271='2.1.trackMPD'!A:A)*
             (C8271='2.1.trackMPD'!D:D)*
             (D8271/10^6='2.1.trackMPD'!H:H)*
             (E8271='2.1.trackMPD'!F:F),
0))</f>
        <v>1.1469140096070995E-5</v>
      </c>
    </row>
    <row r="8272" spans="1:9" x14ac:dyDescent="0.2">
      <c r="A8272" s="160" t="s">
        <v>31</v>
      </c>
      <c r="B8272" s="160" t="s">
        <v>150</v>
      </c>
      <c r="C8272" s="160">
        <f>_xlfn.XLOOKUP(B8272,'2.1.trackMPD'!$R$7:$R$29,'2.1.trackMPD'!$T$7:$T$29)</f>
        <v>6</v>
      </c>
      <c r="D8272" s="160">
        <v>1</v>
      </c>
      <c r="E8272" s="160" t="s">
        <v>6390</v>
      </c>
      <c r="F8272" s="160" t="s">
        <v>110</v>
      </c>
      <c r="G8272" s="160" t="s">
        <v>124</v>
      </c>
      <c r="H8272" s="160" t="s">
        <v>6393</v>
      </c>
      <c r="I8272" s="160" cm="1">
        <f t="array" ref="I8272">INDEX('2.1.trackMPD'!K:K/(24*60*60),
       MATCH(1,
             (A8272='2.1.trackMPD'!A:A)*
             (C8272='2.1.trackMPD'!D:D)*
             (D8272/10^6='2.1.trackMPD'!H:H)*
             (E8272='2.1.trackMPD'!F:F),
0))</f>
        <v>0</v>
      </c>
    </row>
    <row r="8273" spans="1:9" x14ac:dyDescent="0.2">
      <c r="A8273" s="160" t="s">
        <v>31</v>
      </c>
      <c r="B8273" s="160" t="s">
        <v>150</v>
      </c>
      <c r="C8273" s="160">
        <f>_xlfn.XLOOKUP(B8273,'2.1.trackMPD'!$R$7:$R$29,'2.1.trackMPD'!$T$7:$T$29)</f>
        <v>6</v>
      </c>
      <c r="D8273" s="160">
        <v>1</v>
      </c>
      <c r="E8273" s="160" t="s">
        <v>6390</v>
      </c>
      <c r="F8273" s="160" t="s">
        <v>110</v>
      </c>
      <c r="G8273" s="160" t="s">
        <v>140</v>
      </c>
      <c r="H8273" s="160" t="s">
        <v>6393</v>
      </c>
      <c r="I8273" s="160" cm="1">
        <f t="array" ref="I8273">INDEX('2.1.trackMPD'!L:L/(24*60*60),
       MATCH(1,
             (A8273='2.1.trackMPD'!A:A)*
             (C8273='2.1.trackMPD'!D:D)*
             (D8273/10^6='2.1.trackMPD'!H:H)*
             (E8273='2.1.trackMPD'!F:F),
0))</f>
        <v>0</v>
      </c>
    </row>
    <row r="8274" spans="1:9" x14ac:dyDescent="0.2">
      <c r="A8274" s="160" t="s">
        <v>31</v>
      </c>
      <c r="B8274" s="160" t="s">
        <v>150</v>
      </c>
      <c r="C8274" s="160">
        <f>_xlfn.XLOOKUP(B8274,'2.1.trackMPD'!$R$7:$R$29,'2.1.trackMPD'!$T$7:$T$29)</f>
        <v>6</v>
      </c>
      <c r="D8274" s="160">
        <v>10</v>
      </c>
      <c r="E8274" s="160" t="s">
        <v>6390</v>
      </c>
      <c r="F8274" s="160" t="s">
        <v>110</v>
      </c>
      <c r="G8274" s="160" t="s">
        <v>124</v>
      </c>
      <c r="H8274" s="160" t="s">
        <v>6392</v>
      </c>
      <c r="I8274" s="160" cm="1">
        <f t="array" ref="I8274">INDEX('2.1.trackMPD'!I:I/(24*60*60),
       MATCH(1,
             (A8274='2.1.trackMPD'!A:A)*
             (C8274='2.1.trackMPD'!D:D)*
             (D8274/10^6='2.1.trackMPD'!H:H)*
             (E8274='2.1.trackMPD'!F:F),
0))</f>
        <v>7.2266564630701385E-6</v>
      </c>
    </row>
    <row r="8275" spans="1:9" x14ac:dyDescent="0.2">
      <c r="A8275" s="160" t="s">
        <v>31</v>
      </c>
      <c r="B8275" s="160" t="s">
        <v>150</v>
      </c>
      <c r="C8275" s="160">
        <f>_xlfn.XLOOKUP(B8275,'2.1.trackMPD'!$R$7:$R$29,'2.1.trackMPD'!$T$7:$T$29)</f>
        <v>6</v>
      </c>
      <c r="D8275" s="160">
        <v>10</v>
      </c>
      <c r="E8275" s="160" t="s">
        <v>6390</v>
      </c>
      <c r="F8275" s="160" t="s">
        <v>110</v>
      </c>
      <c r="G8275" s="160" t="s">
        <v>140</v>
      </c>
      <c r="H8275" s="160" t="s">
        <v>6392</v>
      </c>
      <c r="I8275" s="160" cm="1">
        <f t="array" ref="I8275">INDEX('2.1.trackMPD'!J:J/(24*60*60),
       MATCH(1,
             (A8275='2.1.trackMPD'!A:A)*
             (C8275='2.1.trackMPD'!D:D)*
             (D8275/10^6='2.1.trackMPD'!H:H)*
             (E8275='2.1.trackMPD'!F:F),
0))</f>
        <v>1.7965662506634837E-5</v>
      </c>
    </row>
    <row r="8276" spans="1:9" x14ac:dyDescent="0.2">
      <c r="A8276" s="160" t="s">
        <v>31</v>
      </c>
      <c r="B8276" s="160" t="s">
        <v>150</v>
      </c>
      <c r="C8276" s="160">
        <f>_xlfn.XLOOKUP(B8276,'2.1.trackMPD'!$R$7:$R$29,'2.1.trackMPD'!$T$7:$T$29)</f>
        <v>6</v>
      </c>
      <c r="D8276" s="160">
        <v>10</v>
      </c>
      <c r="E8276" s="160" t="s">
        <v>6390</v>
      </c>
      <c r="F8276" s="160" t="s">
        <v>110</v>
      </c>
      <c r="G8276" s="160" t="s">
        <v>124</v>
      </c>
      <c r="H8276" s="160" t="s">
        <v>6393</v>
      </c>
      <c r="I8276" s="160" cm="1">
        <f t="array" ref="I8276">INDEX('2.1.trackMPD'!K:K/(24*60*60),
       MATCH(1,
             (A8276='2.1.trackMPD'!A:A)*
             (C8276='2.1.trackMPD'!D:D)*
             (D8276/10^6='2.1.trackMPD'!H:H)*
             (E8276='2.1.trackMPD'!F:F),
0))</f>
        <v>0</v>
      </c>
    </row>
    <row r="8277" spans="1:9" x14ac:dyDescent="0.2">
      <c r="A8277" s="160" t="s">
        <v>31</v>
      </c>
      <c r="B8277" s="160" t="s">
        <v>150</v>
      </c>
      <c r="C8277" s="160">
        <f>_xlfn.XLOOKUP(B8277,'2.1.trackMPD'!$R$7:$R$29,'2.1.trackMPD'!$T$7:$T$29)</f>
        <v>6</v>
      </c>
      <c r="D8277" s="160">
        <v>10</v>
      </c>
      <c r="E8277" s="160" t="s">
        <v>6390</v>
      </c>
      <c r="F8277" s="160" t="s">
        <v>110</v>
      </c>
      <c r="G8277" s="160" t="s">
        <v>140</v>
      </c>
      <c r="H8277" s="160" t="s">
        <v>6393</v>
      </c>
      <c r="I8277" s="160" cm="1">
        <f t="array" ref="I8277">INDEX('2.1.trackMPD'!L:L/(24*60*60),
       MATCH(1,
             (A8277='2.1.trackMPD'!A:A)*
             (C8277='2.1.trackMPD'!D:D)*
             (D8277/10^6='2.1.trackMPD'!H:H)*
             (E8277='2.1.trackMPD'!F:F),
0))</f>
        <v>0</v>
      </c>
    </row>
    <row r="8278" spans="1:9" x14ac:dyDescent="0.2">
      <c r="A8278" s="160" t="s">
        <v>31</v>
      </c>
      <c r="B8278" s="160" t="s">
        <v>150</v>
      </c>
      <c r="C8278" s="160">
        <f>_xlfn.XLOOKUP(B8278,'2.1.trackMPD'!$R$7:$R$29,'2.1.trackMPD'!$T$7:$T$29)</f>
        <v>6</v>
      </c>
      <c r="D8278" s="160">
        <v>100</v>
      </c>
      <c r="E8278" s="160" t="s">
        <v>6390</v>
      </c>
      <c r="F8278" s="160" t="s">
        <v>110</v>
      </c>
      <c r="G8278" s="160" t="s">
        <v>124</v>
      </c>
      <c r="H8278" s="160" t="s">
        <v>6392</v>
      </c>
      <c r="I8278" s="160" cm="1">
        <f t="array" ref="I8278">INDEX('2.1.trackMPD'!I:I/(24*60*60),
       MATCH(1,
             (A8278='2.1.trackMPD'!A:A)*
             (C8278='2.1.trackMPD'!D:D)*
             (D8278/10^6='2.1.trackMPD'!H:H)*
             (E8278='2.1.trackMPD'!F:F),
0))</f>
        <v>1.9312976733627315E-3</v>
      </c>
    </row>
    <row r="8279" spans="1:9" x14ac:dyDescent="0.2">
      <c r="A8279" s="160" t="s">
        <v>31</v>
      </c>
      <c r="B8279" s="160" t="s">
        <v>150</v>
      </c>
      <c r="C8279" s="160">
        <f>_xlfn.XLOOKUP(B8279,'2.1.trackMPD'!$R$7:$R$29,'2.1.trackMPD'!$T$7:$T$29)</f>
        <v>6</v>
      </c>
      <c r="D8279" s="160">
        <v>100</v>
      </c>
      <c r="E8279" s="160" t="s">
        <v>6390</v>
      </c>
      <c r="F8279" s="160" t="s">
        <v>110</v>
      </c>
      <c r="G8279" s="160" t="s">
        <v>140</v>
      </c>
      <c r="H8279" s="160" t="s">
        <v>6392</v>
      </c>
      <c r="I8279" s="160" cm="1">
        <f t="array" ref="I8279">INDEX('2.1.trackMPD'!J:J/(24*60*60),
       MATCH(1,
             (A8279='2.1.trackMPD'!A:A)*
             (C8279='2.1.trackMPD'!D:D)*
             (D8279/10^6='2.1.trackMPD'!H:H)*
             (E8279='2.1.trackMPD'!F:F),
0))</f>
        <v>1.6203523589320137E-3</v>
      </c>
    </row>
    <row r="8280" spans="1:9" x14ac:dyDescent="0.2">
      <c r="A8280" s="160" t="s">
        <v>31</v>
      </c>
      <c r="B8280" s="160" t="s">
        <v>150</v>
      </c>
      <c r="C8280" s="160">
        <f>_xlfn.XLOOKUP(B8280,'2.1.trackMPD'!$R$7:$R$29,'2.1.trackMPD'!$T$7:$T$29)</f>
        <v>6</v>
      </c>
      <c r="D8280" s="160">
        <v>100</v>
      </c>
      <c r="E8280" s="160" t="s">
        <v>6390</v>
      </c>
      <c r="F8280" s="160" t="s">
        <v>110</v>
      </c>
      <c r="G8280" s="160" t="s">
        <v>124</v>
      </c>
      <c r="H8280" s="160" t="s">
        <v>6393</v>
      </c>
      <c r="I8280" s="160" cm="1">
        <f t="array" ref="I8280">INDEX('2.1.trackMPD'!K:K/(24*60*60),
       MATCH(1,
             (A8280='2.1.trackMPD'!A:A)*
             (C8280='2.1.trackMPD'!D:D)*
             (D8280/10^6='2.1.trackMPD'!H:H)*
             (E8280='2.1.trackMPD'!F:F),
0))</f>
        <v>0</v>
      </c>
    </row>
    <row r="8281" spans="1:9" x14ac:dyDescent="0.2">
      <c r="A8281" s="160" t="s">
        <v>31</v>
      </c>
      <c r="B8281" s="160" t="s">
        <v>150</v>
      </c>
      <c r="C8281" s="160">
        <f>_xlfn.XLOOKUP(B8281,'2.1.trackMPD'!$R$7:$R$29,'2.1.trackMPD'!$T$7:$T$29)</f>
        <v>6</v>
      </c>
      <c r="D8281" s="160">
        <v>100</v>
      </c>
      <c r="E8281" s="160" t="s">
        <v>6390</v>
      </c>
      <c r="F8281" s="160" t="s">
        <v>110</v>
      </c>
      <c r="G8281" s="160" t="s">
        <v>140</v>
      </c>
      <c r="H8281" s="160" t="s">
        <v>6393</v>
      </c>
      <c r="I8281" s="160" cm="1">
        <f t="array" ref="I8281">INDEX('2.1.trackMPD'!L:L/(24*60*60),
       MATCH(1,
             (A8281='2.1.trackMPD'!A:A)*
             (C8281='2.1.trackMPD'!D:D)*
             (D8281/10^6='2.1.trackMPD'!H:H)*
             (E8281='2.1.trackMPD'!F:F),
0))</f>
        <v>0</v>
      </c>
    </row>
    <row r="8282" spans="1:9" x14ac:dyDescent="0.2">
      <c r="A8282" s="160" t="s">
        <v>31</v>
      </c>
      <c r="B8282" s="160" t="s">
        <v>150</v>
      </c>
      <c r="C8282" s="160">
        <f>_xlfn.XLOOKUP(B8282,'2.1.trackMPD'!$R$7:$R$29,'2.1.trackMPD'!$T$7:$T$29)</f>
        <v>6</v>
      </c>
      <c r="D8282" s="160">
        <v>1000</v>
      </c>
      <c r="E8282" s="160" t="s">
        <v>6390</v>
      </c>
      <c r="F8282" s="160" t="s">
        <v>110</v>
      </c>
      <c r="G8282" s="160" t="s">
        <v>124</v>
      </c>
      <c r="H8282" s="160" t="s">
        <v>6392</v>
      </c>
      <c r="I8282" s="160" cm="1">
        <f t="array" ref="I8282">INDEX('2.1.trackMPD'!I:I/(24*60*60),
       MATCH(1,
             (A8282='2.1.trackMPD'!A:A)*
             (C8282='2.1.trackMPD'!D:D)*
             (D8282/10^6='2.1.trackMPD'!H:H)*
             (E8282='2.1.trackMPD'!F:F),
0))</f>
        <v>6.9993894557237618E-2</v>
      </c>
    </row>
    <row r="8283" spans="1:9" x14ac:dyDescent="0.2">
      <c r="A8283" s="160" t="s">
        <v>31</v>
      </c>
      <c r="B8283" s="160" t="s">
        <v>150</v>
      </c>
      <c r="C8283" s="160">
        <f>_xlfn.XLOOKUP(B8283,'2.1.trackMPD'!$R$7:$R$29,'2.1.trackMPD'!$T$7:$T$29)</f>
        <v>6</v>
      </c>
      <c r="D8283" s="160">
        <v>1000</v>
      </c>
      <c r="E8283" s="160" t="s">
        <v>6390</v>
      </c>
      <c r="F8283" s="160" t="s">
        <v>110</v>
      </c>
      <c r="G8283" s="160" t="s">
        <v>140</v>
      </c>
      <c r="H8283" s="160" t="s">
        <v>6392</v>
      </c>
      <c r="I8283" s="160" cm="1">
        <f t="array" ref="I8283">INDEX('2.1.trackMPD'!J:J/(24*60*60),
       MATCH(1,
             (A8283='2.1.trackMPD'!A:A)*
             (C8283='2.1.trackMPD'!D:D)*
             (D8283/10^6='2.1.trackMPD'!H:H)*
             (E8283='2.1.trackMPD'!F:F),
0))</f>
        <v>5.9225591548120141E-2</v>
      </c>
    </row>
    <row r="8284" spans="1:9" x14ac:dyDescent="0.2">
      <c r="A8284" s="160" t="s">
        <v>31</v>
      </c>
      <c r="B8284" s="160" t="s">
        <v>150</v>
      </c>
      <c r="C8284" s="160">
        <f>_xlfn.XLOOKUP(B8284,'2.1.trackMPD'!$R$7:$R$29,'2.1.trackMPD'!$T$7:$T$29)</f>
        <v>6</v>
      </c>
      <c r="D8284" s="160">
        <v>1000</v>
      </c>
      <c r="E8284" s="160" t="s">
        <v>6390</v>
      </c>
      <c r="F8284" s="160" t="s">
        <v>110</v>
      </c>
      <c r="G8284" s="160" t="s">
        <v>124</v>
      </c>
      <c r="H8284" s="160" t="s">
        <v>6393</v>
      </c>
      <c r="I8284" s="160" cm="1">
        <f t="array" ref="I8284">INDEX('2.1.trackMPD'!K:K/(24*60*60),
       MATCH(1,
             (A8284='2.1.trackMPD'!A:A)*
             (C8284='2.1.trackMPD'!D:D)*
             (D8284/10^6='2.1.trackMPD'!H:H)*
             (E8284='2.1.trackMPD'!F:F),
0))</f>
        <v>0</v>
      </c>
    </row>
    <row r="8285" spans="1:9" x14ac:dyDescent="0.2">
      <c r="A8285" s="160" t="s">
        <v>31</v>
      </c>
      <c r="B8285" s="160" t="s">
        <v>150</v>
      </c>
      <c r="C8285" s="160">
        <f>_xlfn.XLOOKUP(B8285,'2.1.trackMPD'!$R$7:$R$29,'2.1.trackMPD'!$T$7:$T$29)</f>
        <v>6</v>
      </c>
      <c r="D8285" s="160">
        <v>1000</v>
      </c>
      <c r="E8285" s="160" t="s">
        <v>6390</v>
      </c>
      <c r="F8285" s="160" t="s">
        <v>110</v>
      </c>
      <c r="G8285" s="160" t="s">
        <v>140</v>
      </c>
      <c r="H8285" s="160" t="s">
        <v>6393</v>
      </c>
      <c r="I8285" s="160" cm="1">
        <f t="array" ref="I8285">INDEX('2.1.trackMPD'!L:L/(24*60*60),
       MATCH(1,
             (A8285='2.1.trackMPD'!A:A)*
             (C8285='2.1.trackMPD'!D:D)*
             (D8285/10^6='2.1.trackMPD'!H:H)*
             (E8285='2.1.trackMPD'!F:F),
0))</f>
        <v>0</v>
      </c>
    </row>
    <row r="8286" spans="1:9" x14ac:dyDescent="0.2">
      <c r="A8286" s="160" t="s">
        <v>31</v>
      </c>
      <c r="B8286" s="160" t="s">
        <v>150</v>
      </c>
      <c r="C8286" s="160">
        <f>_xlfn.XLOOKUP(B8286,'2.1.trackMPD'!$R$7:$R$29,'2.1.trackMPD'!$T$7:$T$29)</f>
        <v>6</v>
      </c>
      <c r="D8286" s="160">
        <v>5000</v>
      </c>
      <c r="E8286" s="160" t="s">
        <v>6390</v>
      </c>
      <c r="F8286" s="160" t="s">
        <v>110</v>
      </c>
      <c r="G8286" s="160" t="s">
        <v>124</v>
      </c>
      <c r="H8286" s="160" t="s">
        <v>6392</v>
      </c>
      <c r="I8286" s="160" cm="1">
        <f t="array" ref="I8286">INDEX('2.1.trackMPD'!I:I/(24*60*60),
       MATCH(1,
             (A8286='2.1.trackMPD'!A:A)*
             (C8286='2.1.trackMPD'!D:D)*
             (D8286/10^6='2.1.trackMPD'!H:H)*
             (E8286='2.1.trackMPD'!F:F),
0))</f>
        <v>0.27519557172367476</v>
      </c>
    </row>
    <row r="8287" spans="1:9" x14ac:dyDescent="0.2">
      <c r="A8287" s="160" t="s">
        <v>31</v>
      </c>
      <c r="B8287" s="160" t="s">
        <v>150</v>
      </c>
      <c r="C8287" s="160">
        <f>_xlfn.XLOOKUP(B8287,'2.1.trackMPD'!$R$7:$R$29,'2.1.trackMPD'!$T$7:$T$29)</f>
        <v>6</v>
      </c>
      <c r="D8287" s="160">
        <v>5000</v>
      </c>
      <c r="E8287" s="160" t="s">
        <v>6390</v>
      </c>
      <c r="F8287" s="160" t="s">
        <v>110</v>
      </c>
      <c r="G8287" s="160" t="s">
        <v>140</v>
      </c>
      <c r="H8287" s="160" t="s">
        <v>6392</v>
      </c>
      <c r="I8287" s="160" cm="1">
        <f t="array" ref="I8287">INDEX('2.1.trackMPD'!J:J/(24*60*60),
       MATCH(1,
             (A8287='2.1.trackMPD'!A:A)*
             (C8287='2.1.trackMPD'!D:D)*
             (D8287/10^6='2.1.trackMPD'!H:H)*
             (E8287='2.1.trackMPD'!F:F),
0))</f>
        <v>0.23285742882208679</v>
      </c>
    </row>
    <row r="8288" spans="1:9" x14ac:dyDescent="0.2">
      <c r="A8288" s="160" t="s">
        <v>31</v>
      </c>
      <c r="B8288" s="160" t="s">
        <v>150</v>
      </c>
      <c r="C8288" s="160">
        <f>_xlfn.XLOOKUP(B8288,'2.1.trackMPD'!$R$7:$R$29,'2.1.trackMPD'!$T$7:$T$29)</f>
        <v>6</v>
      </c>
      <c r="D8288" s="160">
        <v>5000</v>
      </c>
      <c r="E8288" s="160" t="s">
        <v>6390</v>
      </c>
      <c r="F8288" s="160" t="s">
        <v>110</v>
      </c>
      <c r="G8288" s="160" t="s">
        <v>124</v>
      </c>
      <c r="H8288" s="160" t="s">
        <v>6393</v>
      </c>
      <c r="I8288" s="160" cm="1">
        <f t="array" ref="I8288">INDEX('2.1.trackMPD'!K:K/(24*60*60),
       MATCH(1,
             (A8288='2.1.trackMPD'!A:A)*
             (C8288='2.1.trackMPD'!D:D)*
             (D8288/10^6='2.1.trackMPD'!H:H)*
             (E8288='2.1.trackMPD'!F:F),
0))</f>
        <v>0</v>
      </c>
    </row>
    <row r="8289" spans="1:9" x14ac:dyDescent="0.2">
      <c r="A8289" s="160" t="s">
        <v>31</v>
      </c>
      <c r="B8289" s="160" t="s">
        <v>150</v>
      </c>
      <c r="C8289" s="160">
        <f>_xlfn.XLOOKUP(B8289,'2.1.trackMPD'!$R$7:$R$29,'2.1.trackMPD'!$T$7:$T$29)</f>
        <v>6</v>
      </c>
      <c r="D8289" s="160">
        <v>5000</v>
      </c>
      <c r="E8289" s="160" t="s">
        <v>6390</v>
      </c>
      <c r="F8289" s="160" t="s">
        <v>110</v>
      </c>
      <c r="G8289" s="160" t="s">
        <v>140</v>
      </c>
      <c r="H8289" s="160" t="s">
        <v>6393</v>
      </c>
      <c r="I8289" s="160" cm="1">
        <f t="array" ref="I8289">INDEX('2.1.trackMPD'!L:L/(24*60*60),
       MATCH(1,
             (A8289='2.1.trackMPD'!A:A)*
             (C8289='2.1.trackMPD'!D:D)*
             (D8289/10^6='2.1.trackMPD'!H:H)*
             (E8289='2.1.trackMPD'!F:F),
0))</f>
        <v>0</v>
      </c>
    </row>
    <row r="8290" spans="1:9" x14ac:dyDescent="0.2">
      <c r="A8290" s="160" t="s">
        <v>31</v>
      </c>
      <c r="B8290" s="160" t="s">
        <v>150</v>
      </c>
      <c r="C8290" s="160">
        <f>_xlfn.XLOOKUP(B8290,'2.1.trackMPD'!$R$7:$R$29,'2.1.trackMPD'!$T$7:$T$29)</f>
        <v>6</v>
      </c>
      <c r="D8290" s="160">
        <v>1</v>
      </c>
      <c r="E8290" s="160" t="s">
        <v>6394</v>
      </c>
      <c r="F8290" s="160" t="s">
        <v>110</v>
      </c>
      <c r="G8290" s="160" t="s">
        <v>124</v>
      </c>
      <c r="H8290" s="160" t="s">
        <v>6392</v>
      </c>
      <c r="I8290" s="160" cm="1">
        <f t="array" ref="I8290">INDEX('2.1.trackMPD'!I:I/(24*60*60),
       MATCH(1,
             (A8290='2.1.trackMPD'!A:A)*
             (C8290='2.1.trackMPD'!D:D)*
             (D8290/10^6='2.1.trackMPD'!H:H)*
             (E8290='2.1.trackMPD'!F:F),
0))</f>
        <v>1.0085428039043611E-6</v>
      </c>
    </row>
    <row r="8291" spans="1:9" x14ac:dyDescent="0.2">
      <c r="A8291" s="160" t="s">
        <v>31</v>
      </c>
      <c r="B8291" s="160" t="s">
        <v>150</v>
      </c>
      <c r="C8291" s="160">
        <f>_xlfn.XLOOKUP(B8291,'2.1.trackMPD'!$R$7:$R$29,'2.1.trackMPD'!$T$7:$T$29)</f>
        <v>6</v>
      </c>
      <c r="D8291" s="160">
        <v>1</v>
      </c>
      <c r="E8291" s="160" t="s">
        <v>6394</v>
      </c>
      <c r="F8291" s="160" t="s">
        <v>110</v>
      </c>
      <c r="G8291" s="160" t="s">
        <v>140</v>
      </c>
      <c r="H8291" s="160" t="s">
        <v>6392</v>
      </c>
      <c r="I8291" s="160" cm="1">
        <f t="array" ref="I8291">INDEX('2.1.trackMPD'!J:J/(24*60*60),
       MATCH(1,
             (A8291='2.1.trackMPD'!A:A)*
             (C8291='2.1.trackMPD'!D:D)*
             (D8291/10^6='2.1.trackMPD'!H:H)*
             (E8291='2.1.trackMPD'!F:F),
0))</f>
        <v>1.1640735781882755E-5</v>
      </c>
    </row>
    <row r="8292" spans="1:9" x14ac:dyDescent="0.2">
      <c r="A8292" s="160" t="s">
        <v>31</v>
      </c>
      <c r="B8292" s="160" t="s">
        <v>150</v>
      </c>
      <c r="C8292" s="160">
        <f>_xlfn.XLOOKUP(B8292,'2.1.trackMPD'!$R$7:$R$29,'2.1.trackMPD'!$T$7:$T$29)</f>
        <v>6</v>
      </c>
      <c r="D8292" s="160">
        <v>1</v>
      </c>
      <c r="E8292" s="160" t="s">
        <v>6394</v>
      </c>
      <c r="F8292" s="160" t="s">
        <v>110</v>
      </c>
      <c r="G8292" s="160" t="s">
        <v>124</v>
      </c>
      <c r="H8292" s="160" t="s">
        <v>6393</v>
      </c>
      <c r="I8292" s="160" cm="1">
        <f t="array" ref="I8292">INDEX('2.1.trackMPD'!K:K/(24*60*60),
       MATCH(1,
             (A8292='2.1.trackMPD'!A:A)*
             (C8292='2.1.trackMPD'!D:D)*
             (D8292/10^6='2.1.trackMPD'!H:H)*
             (E8292='2.1.trackMPD'!F:F),
0))</f>
        <v>0</v>
      </c>
    </row>
    <row r="8293" spans="1:9" x14ac:dyDescent="0.2">
      <c r="A8293" s="160" t="s">
        <v>31</v>
      </c>
      <c r="B8293" s="160" t="s">
        <v>150</v>
      </c>
      <c r="C8293" s="160">
        <f>_xlfn.XLOOKUP(B8293,'2.1.trackMPD'!$R$7:$R$29,'2.1.trackMPD'!$T$7:$T$29)</f>
        <v>6</v>
      </c>
      <c r="D8293" s="160">
        <v>1</v>
      </c>
      <c r="E8293" s="160" t="s">
        <v>6394</v>
      </c>
      <c r="F8293" s="160" t="s">
        <v>110</v>
      </c>
      <c r="G8293" s="160" t="s">
        <v>140</v>
      </c>
      <c r="H8293" s="160" t="s">
        <v>6393</v>
      </c>
      <c r="I8293" s="160" cm="1">
        <f t="array" ref="I8293">INDEX('2.1.trackMPD'!L:L/(24*60*60),
       MATCH(1,
             (A8293='2.1.trackMPD'!A:A)*
             (C8293='2.1.trackMPD'!D:D)*
             (D8293/10^6='2.1.trackMPD'!H:H)*
             (E8293='2.1.trackMPD'!F:F),
0))</f>
        <v>0</v>
      </c>
    </row>
    <row r="8294" spans="1:9" x14ac:dyDescent="0.2">
      <c r="A8294" s="160" t="s">
        <v>31</v>
      </c>
      <c r="B8294" s="160" t="s">
        <v>150</v>
      </c>
      <c r="C8294" s="160">
        <f>_xlfn.XLOOKUP(B8294,'2.1.trackMPD'!$R$7:$R$29,'2.1.trackMPD'!$T$7:$T$29)</f>
        <v>6</v>
      </c>
      <c r="D8294" s="160">
        <v>10</v>
      </c>
      <c r="E8294" s="160" t="s">
        <v>6394</v>
      </c>
      <c r="F8294" s="160" t="s">
        <v>110</v>
      </c>
      <c r="G8294" s="160" t="s">
        <v>124</v>
      </c>
      <c r="H8294" s="160" t="s">
        <v>6392</v>
      </c>
      <c r="I8294" s="160" cm="1">
        <f t="array" ref="I8294">INDEX('2.1.trackMPD'!I:I/(24*60*60),
       MATCH(1,
             (A8294='2.1.trackMPD'!A:A)*
             (C8294='2.1.trackMPD'!D:D)*
             (D8294/10^6='2.1.trackMPD'!H:H)*
             (E8294='2.1.trackMPD'!F:F),
0))</f>
        <v>7.1702036066546287E-5</v>
      </c>
    </row>
    <row r="8295" spans="1:9" x14ac:dyDescent="0.2">
      <c r="A8295" s="160" t="s">
        <v>31</v>
      </c>
      <c r="B8295" s="160" t="s">
        <v>150</v>
      </c>
      <c r="C8295" s="160">
        <f>_xlfn.XLOOKUP(B8295,'2.1.trackMPD'!$R$7:$R$29,'2.1.trackMPD'!$T$7:$T$29)</f>
        <v>6</v>
      </c>
      <c r="D8295" s="160">
        <v>10</v>
      </c>
      <c r="E8295" s="160" t="s">
        <v>6394</v>
      </c>
      <c r="F8295" s="160" t="s">
        <v>110</v>
      </c>
      <c r="G8295" s="160" t="s">
        <v>140</v>
      </c>
      <c r="H8295" s="160" t="s">
        <v>6392</v>
      </c>
      <c r="I8295" s="160" cm="1">
        <f t="array" ref="I8295">INDEX('2.1.trackMPD'!J:J/(24*60*60),
       MATCH(1,
             (A8295='2.1.trackMPD'!A:A)*
             (C8295='2.1.trackMPD'!D:D)*
             (D8295/10^6='2.1.trackMPD'!H:H)*
             (E8295='2.1.trackMPD'!F:F),
0))</f>
        <v>6.3489724292082055E-5</v>
      </c>
    </row>
    <row r="8296" spans="1:9" x14ac:dyDescent="0.2">
      <c r="A8296" s="160" t="s">
        <v>31</v>
      </c>
      <c r="B8296" s="160" t="s">
        <v>150</v>
      </c>
      <c r="C8296" s="160">
        <f>_xlfn.XLOOKUP(B8296,'2.1.trackMPD'!$R$7:$R$29,'2.1.trackMPD'!$T$7:$T$29)</f>
        <v>6</v>
      </c>
      <c r="D8296" s="160">
        <v>10</v>
      </c>
      <c r="E8296" s="160" t="s">
        <v>6394</v>
      </c>
      <c r="F8296" s="160" t="s">
        <v>110</v>
      </c>
      <c r="G8296" s="160" t="s">
        <v>124</v>
      </c>
      <c r="H8296" s="160" t="s">
        <v>6393</v>
      </c>
      <c r="I8296" s="160" cm="1">
        <f t="array" ref="I8296">INDEX('2.1.trackMPD'!K:K/(24*60*60),
       MATCH(1,
             (A8296='2.1.trackMPD'!A:A)*
             (C8296='2.1.trackMPD'!D:D)*
             (D8296/10^6='2.1.trackMPD'!H:H)*
             (E8296='2.1.trackMPD'!F:F),
0))</f>
        <v>0</v>
      </c>
    </row>
    <row r="8297" spans="1:9" x14ac:dyDescent="0.2">
      <c r="A8297" s="160" t="s">
        <v>31</v>
      </c>
      <c r="B8297" s="160" t="s">
        <v>150</v>
      </c>
      <c r="C8297" s="160">
        <f>_xlfn.XLOOKUP(B8297,'2.1.trackMPD'!$R$7:$R$29,'2.1.trackMPD'!$T$7:$T$29)</f>
        <v>6</v>
      </c>
      <c r="D8297" s="160">
        <v>10</v>
      </c>
      <c r="E8297" s="160" t="s">
        <v>6394</v>
      </c>
      <c r="F8297" s="160" t="s">
        <v>110</v>
      </c>
      <c r="G8297" s="160" t="s">
        <v>140</v>
      </c>
      <c r="H8297" s="160" t="s">
        <v>6393</v>
      </c>
      <c r="I8297" s="160" cm="1">
        <f t="array" ref="I8297">INDEX('2.1.trackMPD'!L:L/(24*60*60),
       MATCH(1,
             (A8297='2.1.trackMPD'!A:A)*
             (C8297='2.1.trackMPD'!D:D)*
             (D8297/10^6='2.1.trackMPD'!H:H)*
             (E8297='2.1.trackMPD'!F:F),
0))</f>
        <v>0</v>
      </c>
    </row>
    <row r="8298" spans="1:9" x14ac:dyDescent="0.2">
      <c r="A8298" s="160" t="s">
        <v>31</v>
      </c>
      <c r="B8298" s="160" t="s">
        <v>150</v>
      </c>
      <c r="C8298" s="160">
        <f>_xlfn.XLOOKUP(B8298,'2.1.trackMPD'!$R$7:$R$29,'2.1.trackMPD'!$T$7:$T$29)</f>
        <v>6</v>
      </c>
      <c r="D8298" s="160">
        <v>100</v>
      </c>
      <c r="E8298" s="160" t="s">
        <v>6394</v>
      </c>
      <c r="F8298" s="160" t="s">
        <v>110</v>
      </c>
      <c r="G8298" s="160" t="s">
        <v>124</v>
      </c>
      <c r="H8298" s="160" t="s">
        <v>6392</v>
      </c>
      <c r="I8298" s="160" cm="1">
        <f t="array" ref="I8298">INDEX('2.1.trackMPD'!I:I/(24*60*60),
       MATCH(1,
             (A8298='2.1.trackMPD'!A:A)*
             (C8298='2.1.trackMPD'!D:D)*
             (D8298/10^6='2.1.trackMPD'!H:H)*
             (E8298='2.1.trackMPD'!F:F),
0))</f>
        <v>5.6282487922013191E-3</v>
      </c>
    </row>
    <row r="8299" spans="1:9" x14ac:dyDescent="0.2">
      <c r="A8299" s="160" t="s">
        <v>31</v>
      </c>
      <c r="B8299" s="160" t="s">
        <v>150</v>
      </c>
      <c r="C8299" s="160">
        <f>_xlfn.XLOOKUP(B8299,'2.1.trackMPD'!$R$7:$R$29,'2.1.trackMPD'!$T$7:$T$29)</f>
        <v>6</v>
      </c>
      <c r="D8299" s="160">
        <v>100</v>
      </c>
      <c r="E8299" s="160" t="s">
        <v>6394</v>
      </c>
      <c r="F8299" s="160" t="s">
        <v>110</v>
      </c>
      <c r="G8299" s="160" t="s">
        <v>140</v>
      </c>
      <c r="H8299" s="160" t="s">
        <v>6392</v>
      </c>
      <c r="I8299" s="160" cm="1">
        <f t="array" ref="I8299">INDEX('2.1.trackMPD'!J:J/(24*60*60),
       MATCH(1,
             (A8299='2.1.trackMPD'!A:A)*
             (C8299='2.1.trackMPD'!D:D)*
             (D8299/10^6='2.1.trackMPD'!H:H)*
             (E8299='2.1.trackMPD'!F:F),
0))</f>
        <v>4.7630460889333797E-3</v>
      </c>
    </row>
    <row r="8300" spans="1:9" x14ac:dyDescent="0.2">
      <c r="A8300" s="160" t="s">
        <v>31</v>
      </c>
      <c r="B8300" s="160" t="s">
        <v>150</v>
      </c>
      <c r="C8300" s="160">
        <f>_xlfn.XLOOKUP(B8300,'2.1.trackMPD'!$R$7:$R$29,'2.1.trackMPD'!$T$7:$T$29)</f>
        <v>6</v>
      </c>
      <c r="D8300" s="160">
        <v>100</v>
      </c>
      <c r="E8300" s="160" t="s">
        <v>6394</v>
      </c>
      <c r="F8300" s="160" t="s">
        <v>110</v>
      </c>
      <c r="G8300" s="160" t="s">
        <v>124</v>
      </c>
      <c r="H8300" s="160" t="s">
        <v>6393</v>
      </c>
      <c r="I8300" s="160" cm="1">
        <f t="array" ref="I8300">INDEX('2.1.trackMPD'!K:K/(24*60*60),
       MATCH(1,
             (A8300='2.1.trackMPD'!A:A)*
             (C8300='2.1.trackMPD'!D:D)*
             (D8300/10^6='2.1.trackMPD'!H:H)*
             (E8300='2.1.trackMPD'!F:F),
0))</f>
        <v>0</v>
      </c>
    </row>
    <row r="8301" spans="1:9" x14ac:dyDescent="0.2">
      <c r="A8301" s="160" t="s">
        <v>31</v>
      </c>
      <c r="B8301" s="160" t="s">
        <v>150</v>
      </c>
      <c r="C8301" s="160">
        <f>_xlfn.XLOOKUP(B8301,'2.1.trackMPD'!$R$7:$R$29,'2.1.trackMPD'!$T$7:$T$29)</f>
        <v>6</v>
      </c>
      <c r="D8301" s="160">
        <v>100</v>
      </c>
      <c r="E8301" s="160" t="s">
        <v>6394</v>
      </c>
      <c r="F8301" s="160" t="s">
        <v>110</v>
      </c>
      <c r="G8301" s="160" t="s">
        <v>140</v>
      </c>
      <c r="H8301" s="160" t="s">
        <v>6393</v>
      </c>
      <c r="I8301" s="160" cm="1">
        <f t="array" ref="I8301">INDEX('2.1.trackMPD'!L:L/(24*60*60),
       MATCH(1,
             (A8301='2.1.trackMPD'!A:A)*
             (C8301='2.1.trackMPD'!D:D)*
             (D8301/10^6='2.1.trackMPD'!H:H)*
             (E8301='2.1.trackMPD'!F:F),
0))</f>
        <v>0</v>
      </c>
    </row>
    <row r="8302" spans="1:9" x14ac:dyDescent="0.2">
      <c r="A8302" s="160" t="s">
        <v>31</v>
      </c>
      <c r="B8302" s="160" t="s">
        <v>150</v>
      </c>
      <c r="C8302" s="160">
        <f>_xlfn.XLOOKUP(B8302,'2.1.trackMPD'!$R$7:$R$29,'2.1.trackMPD'!$T$7:$T$29)</f>
        <v>6</v>
      </c>
      <c r="D8302" s="160">
        <v>1000</v>
      </c>
      <c r="E8302" s="160" t="s">
        <v>6394</v>
      </c>
      <c r="F8302" s="160" t="s">
        <v>110</v>
      </c>
      <c r="G8302" s="160" t="s">
        <v>124</v>
      </c>
      <c r="H8302" s="160" t="s">
        <v>6392</v>
      </c>
      <c r="I8302" s="160" cm="1">
        <f t="array" ref="I8302">INDEX('2.1.trackMPD'!I:I/(24*60*60),
       MATCH(1,
             (A8302='2.1.trackMPD'!A:A)*
             (C8302='2.1.trackMPD'!D:D)*
             (D8302/10^6='2.1.trackMPD'!H:H)*
             (E8302='2.1.trackMPD'!F:F),
0))</f>
        <v>6.3166262761166214E-2</v>
      </c>
    </row>
    <row r="8303" spans="1:9" x14ac:dyDescent="0.2">
      <c r="A8303" s="160" t="s">
        <v>31</v>
      </c>
      <c r="B8303" s="160" t="s">
        <v>150</v>
      </c>
      <c r="C8303" s="160">
        <f>_xlfn.XLOOKUP(B8303,'2.1.trackMPD'!$R$7:$R$29,'2.1.trackMPD'!$T$7:$T$29)</f>
        <v>6</v>
      </c>
      <c r="D8303" s="160">
        <v>1000</v>
      </c>
      <c r="E8303" s="160" t="s">
        <v>6394</v>
      </c>
      <c r="F8303" s="160" t="s">
        <v>110</v>
      </c>
      <c r="G8303" s="160" t="s">
        <v>140</v>
      </c>
      <c r="H8303" s="160" t="s">
        <v>6392</v>
      </c>
      <c r="I8303" s="160" cm="1">
        <f t="array" ref="I8303">INDEX('2.1.trackMPD'!J:J/(24*60*60),
       MATCH(1,
             (A8303='2.1.trackMPD'!A:A)*
             (C8303='2.1.trackMPD'!D:D)*
             (D8303/10^6='2.1.trackMPD'!H:H)*
             (E8303='2.1.trackMPD'!F:F),
0))</f>
        <v>5.3448358383294439E-2</v>
      </c>
    </row>
    <row r="8304" spans="1:9" x14ac:dyDescent="0.2">
      <c r="A8304" s="160" t="s">
        <v>31</v>
      </c>
      <c r="B8304" s="160" t="s">
        <v>150</v>
      </c>
      <c r="C8304" s="160">
        <f>_xlfn.XLOOKUP(B8304,'2.1.trackMPD'!$R$7:$R$29,'2.1.trackMPD'!$T$7:$T$29)</f>
        <v>6</v>
      </c>
      <c r="D8304" s="160">
        <v>1000</v>
      </c>
      <c r="E8304" s="160" t="s">
        <v>6394</v>
      </c>
      <c r="F8304" s="160" t="s">
        <v>110</v>
      </c>
      <c r="G8304" s="160" t="s">
        <v>124</v>
      </c>
      <c r="H8304" s="160" t="s">
        <v>6393</v>
      </c>
      <c r="I8304" s="160" cm="1">
        <f t="array" ref="I8304">INDEX('2.1.trackMPD'!K:K/(24*60*60),
       MATCH(1,
             (A8304='2.1.trackMPD'!A:A)*
             (C8304='2.1.trackMPD'!D:D)*
             (D8304/10^6='2.1.trackMPD'!H:H)*
             (E8304='2.1.trackMPD'!F:F),
0))</f>
        <v>0</v>
      </c>
    </row>
    <row r="8305" spans="1:9" x14ac:dyDescent="0.2">
      <c r="A8305" s="160" t="s">
        <v>31</v>
      </c>
      <c r="B8305" s="160" t="s">
        <v>150</v>
      </c>
      <c r="C8305" s="160">
        <f>_xlfn.XLOOKUP(B8305,'2.1.trackMPD'!$R$7:$R$29,'2.1.trackMPD'!$T$7:$T$29)</f>
        <v>6</v>
      </c>
      <c r="D8305" s="160">
        <v>1000</v>
      </c>
      <c r="E8305" s="160" t="s">
        <v>6394</v>
      </c>
      <c r="F8305" s="160" t="s">
        <v>110</v>
      </c>
      <c r="G8305" s="160" t="s">
        <v>140</v>
      </c>
      <c r="H8305" s="160" t="s">
        <v>6393</v>
      </c>
      <c r="I8305" s="160" cm="1">
        <f t="array" ref="I8305">INDEX('2.1.trackMPD'!L:L/(24*60*60),
       MATCH(1,
             (A8305='2.1.trackMPD'!A:A)*
             (C8305='2.1.trackMPD'!D:D)*
             (D8305/10^6='2.1.trackMPD'!H:H)*
             (E8305='2.1.trackMPD'!F:F),
0))</f>
        <v>0</v>
      </c>
    </row>
    <row r="8306" spans="1:9" x14ac:dyDescent="0.2">
      <c r="A8306" s="160" t="s">
        <v>31</v>
      </c>
      <c r="B8306" s="160" t="s">
        <v>150</v>
      </c>
      <c r="C8306" s="160">
        <f>_xlfn.XLOOKUP(B8306,'2.1.trackMPD'!$R$7:$R$29,'2.1.trackMPD'!$T$7:$T$29)</f>
        <v>6</v>
      </c>
      <c r="D8306" s="160">
        <v>5000</v>
      </c>
      <c r="E8306" s="160" t="s">
        <v>6394</v>
      </c>
      <c r="F8306" s="160" t="s">
        <v>110</v>
      </c>
      <c r="G8306" s="160" t="s">
        <v>124</v>
      </c>
      <c r="H8306" s="160" t="s">
        <v>6392</v>
      </c>
      <c r="I8306" s="160" cm="1">
        <f t="array" ref="I8306">INDEX('2.1.trackMPD'!I:I/(24*60*60),
       MATCH(1,
             (A8306='2.1.trackMPD'!A:A)*
             (C8306='2.1.trackMPD'!D:D)*
             (D8306/10^6='2.1.trackMPD'!H:H)*
             (E8306='2.1.trackMPD'!F:F),
0))</f>
        <v>0.15280657097452663</v>
      </c>
    </row>
    <row r="8307" spans="1:9" x14ac:dyDescent="0.2">
      <c r="A8307" s="160" t="s">
        <v>31</v>
      </c>
      <c r="B8307" s="160" t="s">
        <v>150</v>
      </c>
      <c r="C8307" s="160">
        <f>_xlfn.XLOOKUP(B8307,'2.1.trackMPD'!$R$7:$R$29,'2.1.trackMPD'!$T$7:$T$29)</f>
        <v>6</v>
      </c>
      <c r="D8307" s="160">
        <v>5000</v>
      </c>
      <c r="E8307" s="160" t="s">
        <v>6394</v>
      </c>
      <c r="F8307" s="160" t="s">
        <v>110</v>
      </c>
      <c r="G8307" s="160" t="s">
        <v>140</v>
      </c>
      <c r="H8307" s="160" t="s">
        <v>6392</v>
      </c>
      <c r="I8307" s="160" cm="1">
        <f t="array" ref="I8307">INDEX('2.1.trackMPD'!J:J/(24*60*60),
       MATCH(1,
             (A8307='2.1.trackMPD'!A:A)*
             (C8307='2.1.trackMPD'!D:D)*
             (D8307/10^6='2.1.trackMPD'!H:H)*
             (E8307='2.1.trackMPD'!F:F),
0))</f>
        <v>0.1292978087854271</v>
      </c>
    </row>
    <row r="8308" spans="1:9" x14ac:dyDescent="0.2">
      <c r="A8308" s="160" t="s">
        <v>31</v>
      </c>
      <c r="B8308" s="160" t="s">
        <v>150</v>
      </c>
      <c r="C8308" s="160">
        <f>_xlfn.XLOOKUP(B8308,'2.1.trackMPD'!$R$7:$R$29,'2.1.trackMPD'!$T$7:$T$29)</f>
        <v>6</v>
      </c>
      <c r="D8308" s="160">
        <v>5000</v>
      </c>
      <c r="E8308" s="160" t="s">
        <v>6394</v>
      </c>
      <c r="F8308" s="160" t="s">
        <v>110</v>
      </c>
      <c r="G8308" s="160" t="s">
        <v>124</v>
      </c>
      <c r="H8308" s="160" t="s">
        <v>6393</v>
      </c>
      <c r="I8308" s="160" cm="1">
        <f t="array" ref="I8308">INDEX('2.1.trackMPD'!K:K/(24*60*60),
       MATCH(1,
             (A8308='2.1.trackMPD'!A:A)*
             (C8308='2.1.trackMPD'!D:D)*
             (D8308/10^6='2.1.trackMPD'!H:H)*
             (E8308='2.1.trackMPD'!F:F),
0))</f>
        <v>0</v>
      </c>
    </row>
    <row r="8309" spans="1:9" x14ac:dyDescent="0.2">
      <c r="A8309" s="160" t="s">
        <v>31</v>
      </c>
      <c r="B8309" s="160" t="s">
        <v>150</v>
      </c>
      <c r="C8309" s="160">
        <f>_xlfn.XLOOKUP(B8309,'2.1.trackMPD'!$R$7:$R$29,'2.1.trackMPD'!$T$7:$T$29)</f>
        <v>6</v>
      </c>
      <c r="D8309" s="160">
        <v>5000</v>
      </c>
      <c r="E8309" s="160" t="s">
        <v>6394</v>
      </c>
      <c r="F8309" s="160" t="s">
        <v>110</v>
      </c>
      <c r="G8309" s="160" t="s">
        <v>140</v>
      </c>
      <c r="H8309" s="160" t="s">
        <v>6393</v>
      </c>
      <c r="I8309" s="160" cm="1">
        <f t="array" ref="I8309">INDEX('2.1.trackMPD'!L:L/(24*60*60),
       MATCH(1,
             (A8309='2.1.trackMPD'!A:A)*
             (C8309='2.1.trackMPD'!D:D)*
             (D8309/10^6='2.1.trackMPD'!H:H)*
             (E8309='2.1.trackMPD'!F:F),
0))</f>
        <v>0</v>
      </c>
    </row>
    <row r="8310" spans="1:9" x14ac:dyDescent="0.2">
      <c r="A8310" s="160" t="s">
        <v>31</v>
      </c>
      <c r="B8310" s="160" t="s">
        <v>150</v>
      </c>
      <c r="C8310" s="160">
        <f>_xlfn.XLOOKUP(B8310,'2.1.trackMPD'!$R$7:$R$29,'2.1.trackMPD'!$T$7:$T$29)</f>
        <v>6</v>
      </c>
      <c r="D8310" s="160">
        <v>1</v>
      </c>
      <c r="E8310" s="160" t="s">
        <v>6395</v>
      </c>
      <c r="F8310" s="160" t="s">
        <v>110</v>
      </c>
      <c r="G8310" s="160" t="s">
        <v>124</v>
      </c>
      <c r="H8310" s="160" t="s">
        <v>6392</v>
      </c>
      <c r="I8310" s="160" t="e" cm="1">
        <f t="array" ref="I8310">INDEX('2.1.trackMPD'!I:I/(24*60*60),
       MATCH(1,
             (A8310='2.1.trackMPD'!A:A)*
             (C8310='2.1.trackMPD'!D:D)*
             (D8310/10^6='2.1.trackMPD'!H:H)*
             (E8310='2.1.trackMPD'!F:F),
0))</f>
        <v>#N/A</v>
      </c>
    </row>
    <row r="8311" spans="1:9" x14ac:dyDescent="0.2">
      <c r="A8311" s="160" t="s">
        <v>31</v>
      </c>
      <c r="B8311" s="160" t="s">
        <v>150</v>
      </c>
      <c r="C8311" s="160">
        <f>_xlfn.XLOOKUP(B8311,'2.1.trackMPD'!$R$7:$R$29,'2.1.trackMPD'!$T$7:$T$29)</f>
        <v>6</v>
      </c>
      <c r="D8311" s="160">
        <v>1</v>
      </c>
      <c r="E8311" s="160" t="s">
        <v>6395</v>
      </c>
      <c r="F8311" s="160" t="s">
        <v>110</v>
      </c>
      <c r="G8311" s="160" t="s">
        <v>140</v>
      </c>
      <c r="H8311" s="160" t="s">
        <v>6392</v>
      </c>
      <c r="I8311" s="160" t="e" cm="1">
        <f t="array" ref="I8311">INDEX('2.1.trackMPD'!J:J/(24*60*60),
       MATCH(1,
             (A8311='2.1.trackMPD'!A:A)*
             (C8311='2.1.trackMPD'!D:D)*
             (D8311/10^6='2.1.trackMPD'!H:H)*
             (E8311='2.1.trackMPD'!F:F),
0))</f>
        <v>#N/A</v>
      </c>
    </row>
    <row r="8312" spans="1:9" x14ac:dyDescent="0.2">
      <c r="A8312" s="160" t="s">
        <v>31</v>
      </c>
      <c r="B8312" s="160" t="s">
        <v>150</v>
      </c>
      <c r="C8312" s="160">
        <f>_xlfn.XLOOKUP(B8312,'2.1.trackMPD'!$R$7:$R$29,'2.1.trackMPD'!$T$7:$T$29)</f>
        <v>6</v>
      </c>
      <c r="D8312" s="160">
        <v>1</v>
      </c>
      <c r="E8312" s="160" t="s">
        <v>6395</v>
      </c>
      <c r="F8312" s="160" t="s">
        <v>110</v>
      </c>
      <c r="G8312" s="160" t="s">
        <v>124</v>
      </c>
      <c r="H8312" s="160" t="s">
        <v>6393</v>
      </c>
      <c r="I8312" s="160" t="e" cm="1">
        <f t="array" ref="I8312">INDEX('2.1.trackMPD'!K:K/(24*60*60),
       MATCH(1,
             (A8312='2.1.trackMPD'!A:A)*
             (C8312='2.1.trackMPD'!D:D)*
             (D8312/10^6='2.1.trackMPD'!H:H)*
             (E8312='2.1.trackMPD'!F:F),
0))</f>
        <v>#N/A</v>
      </c>
    </row>
    <row r="8313" spans="1:9" x14ac:dyDescent="0.2">
      <c r="A8313" s="160" t="s">
        <v>31</v>
      </c>
      <c r="B8313" s="160" t="s">
        <v>150</v>
      </c>
      <c r="C8313" s="160">
        <f>_xlfn.XLOOKUP(B8313,'2.1.trackMPD'!$R$7:$R$29,'2.1.trackMPD'!$T$7:$T$29)</f>
        <v>6</v>
      </c>
      <c r="D8313" s="160">
        <v>1</v>
      </c>
      <c r="E8313" s="160" t="s">
        <v>6395</v>
      </c>
      <c r="F8313" s="160" t="s">
        <v>110</v>
      </c>
      <c r="G8313" s="160" t="s">
        <v>140</v>
      </c>
      <c r="H8313" s="160" t="s">
        <v>6393</v>
      </c>
      <c r="I8313" s="160" t="e" cm="1">
        <f t="array" ref="I8313">INDEX('2.1.trackMPD'!L:L/(24*60*60),
       MATCH(1,
             (A8313='2.1.trackMPD'!A:A)*
             (C8313='2.1.trackMPD'!D:D)*
             (D8313/10^6='2.1.trackMPD'!H:H)*
             (E8313='2.1.trackMPD'!F:F),
0))</f>
        <v>#N/A</v>
      </c>
    </row>
    <row r="8314" spans="1:9" x14ac:dyDescent="0.2">
      <c r="A8314" s="160" t="s">
        <v>31</v>
      </c>
      <c r="B8314" s="160" t="s">
        <v>150</v>
      </c>
      <c r="C8314" s="160">
        <f>_xlfn.XLOOKUP(B8314,'2.1.trackMPD'!$R$7:$R$29,'2.1.trackMPD'!$T$7:$T$29)</f>
        <v>6</v>
      </c>
      <c r="D8314" s="160">
        <v>10</v>
      </c>
      <c r="E8314" s="160" t="s">
        <v>6395</v>
      </c>
      <c r="F8314" s="160" t="s">
        <v>110</v>
      </c>
      <c r="G8314" s="160" t="s">
        <v>124</v>
      </c>
      <c r="H8314" s="160" t="s">
        <v>6392</v>
      </c>
      <c r="I8314" s="160" t="e" cm="1">
        <f t="array" ref="I8314">INDEX('2.1.trackMPD'!I:I/(24*60*60),
       MATCH(1,
             (A8314='2.1.trackMPD'!A:A)*
             (C8314='2.1.trackMPD'!D:D)*
             (D8314/10^6='2.1.trackMPD'!H:H)*
             (E8314='2.1.trackMPD'!F:F),
0))</f>
        <v>#N/A</v>
      </c>
    </row>
    <row r="8315" spans="1:9" x14ac:dyDescent="0.2">
      <c r="A8315" s="160" t="s">
        <v>31</v>
      </c>
      <c r="B8315" s="160" t="s">
        <v>150</v>
      </c>
      <c r="C8315" s="160">
        <f>_xlfn.XLOOKUP(B8315,'2.1.trackMPD'!$R$7:$R$29,'2.1.trackMPD'!$T$7:$T$29)</f>
        <v>6</v>
      </c>
      <c r="D8315" s="160">
        <v>10</v>
      </c>
      <c r="E8315" s="160" t="s">
        <v>6395</v>
      </c>
      <c r="F8315" s="160" t="s">
        <v>110</v>
      </c>
      <c r="G8315" s="160" t="s">
        <v>140</v>
      </c>
      <c r="H8315" s="160" t="s">
        <v>6392</v>
      </c>
      <c r="I8315" s="160" t="e" cm="1">
        <f t="array" ref="I8315">INDEX('2.1.trackMPD'!J:J/(24*60*60),
       MATCH(1,
             (A8315='2.1.trackMPD'!A:A)*
             (C8315='2.1.trackMPD'!D:D)*
             (D8315/10^6='2.1.trackMPD'!H:H)*
             (E8315='2.1.trackMPD'!F:F),
0))</f>
        <v>#N/A</v>
      </c>
    </row>
    <row r="8316" spans="1:9" x14ac:dyDescent="0.2">
      <c r="A8316" s="160" t="s">
        <v>31</v>
      </c>
      <c r="B8316" s="160" t="s">
        <v>150</v>
      </c>
      <c r="C8316" s="160">
        <f>_xlfn.XLOOKUP(B8316,'2.1.trackMPD'!$R$7:$R$29,'2.1.trackMPD'!$T$7:$T$29)</f>
        <v>6</v>
      </c>
      <c r="D8316" s="160">
        <v>10</v>
      </c>
      <c r="E8316" s="160" t="s">
        <v>6395</v>
      </c>
      <c r="F8316" s="160" t="s">
        <v>110</v>
      </c>
      <c r="G8316" s="160" t="s">
        <v>124</v>
      </c>
      <c r="H8316" s="160" t="s">
        <v>6393</v>
      </c>
      <c r="I8316" s="160" t="e" cm="1">
        <f t="array" ref="I8316">INDEX('2.1.trackMPD'!K:K/(24*60*60),
       MATCH(1,
             (A8316='2.1.trackMPD'!A:A)*
             (C8316='2.1.trackMPD'!D:D)*
             (D8316/10^6='2.1.trackMPD'!H:H)*
             (E8316='2.1.trackMPD'!F:F),
0))</f>
        <v>#N/A</v>
      </c>
    </row>
    <row r="8317" spans="1:9" x14ac:dyDescent="0.2">
      <c r="A8317" s="160" t="s">
        <v>31</v>
      </c>
      <c r="B8317" s="160" t="s">
        <v>150</v>
      </c>
      <c r="C8317" s="160">
        <f>_xlfn.XLOOKUP(B8317,'2.1.trackMPD'!$R$7:$R$29,'2.1.trackMPD'!$T$7:$T$29)</f>
        <v>6</v>
      </c>
      <c r="D8317" s="160">
        <v>10</v>
      </c>
      <c r="E8317" s="160" t="s">
        <v>6395</v>
      </c>
      <c r="F8317" s="160" t="s">
        <v>110</v>
      </c>
      <c r="G8317" s="160" t="s">
        <v>140</v>
      </c>
      <c r="H8317" s="160" t="s">
        <v>6393</v>
      </c>
      <c r="I8317" s="160" t="e" cm="1">
        <f t="array" ref="I8317">INDEX('2.1.trackMPD'!L:L/(24*60*60),
       MATCH(1,
             (A8317='2.1.trackMPD'!A:A)*
             (C8317='2.1.trackMPD'!D:D)*
             (D8317/10^6='2.1.trackMPD'!H:H)*
             (E8317='2.1.trackMPD'!F:F),
0))</f>
        <v>#N/A</v>
      </c>
    </row>
    <row r="8318" spans="1:9" x14ac:dyDescent="0.2">
      <c r="A8318" s="160" t="s">
        <v>31</v>
      </c>
      <c r="B8318" s="160" t="s">
        <v>150</v>
      </c>
      <c r="C8318" s="160">
        <f>_xlfn.XLOOKUP(B8318,'2.1.trackMPD'!$R$7:$R$29,'2.1.trackMPD'!$T$7:$T$29)</f>
        <v>6</v>
      </c>
      <c r="D8318" s="160">
        <v>100</v>
      </c>
      <c r="E8318" s="160" t="s">
        <v>6395</v>
      </c>
      <c r="F8318" s="160" t="s">
        <v>110</v>
      </c>
      <c r="G8318" s="160" t="s">
        <v>124</v>
      </c>
      <c r="H8318" s="160" t="s">
        <v>6392</v>
      </c>
      <c r="I8318" s="160" t="e" cm="1">
        <f t="array" ref="I8318">INDEX('2.1.trackMPD'!I:I/(24*60*60),
       MATCH(1,
             (A8318='2.1.trackMPD'!A:A)*
             (C8318='2.1.trackMPD'!D:D)*
             (D8318/10^6='2.1.trackMPD'!H:H)*
             (E8318='2.1.trackMPD'!F:F),
0))</f>
        <v>#N/A</v>
      </c>
    </row>
    <row r="8319" spans="1:9" x14ac:dyDescent="0.2">
      <c r="A8319" s="160" t="s">
        <v>31</v>
      </c>
      <c r="B8319" s="160" t="s">
        <v>150</v>
      </c>
      <c r="C8319" s="160">
        <f>_xlfn.XLOOKUP(B8319,'2.1.trackMPD'!$R$7:$R$29,'2.1.trackMPD'!$T$7:$T$29)</f>
        <v>6</v>
      </c>
      <c r="D8319" s="160">
        <v>100</v>
      </c>
      <c r="E8319" s="160" t="s">
        <v>6395</v>
      </c>
      <c r="F8319" s="160" t="s">
        <v>110</v>
      </c>
      <c r="G8319" s="160" t="s">
        <v>140</v>
      </c>
      <c r="H8319" s="160" t="s">
        <v>6392</v>
      </c>
      <c r="I8319" s="160" t="e" cm="1">
        <f t="array" ref="I8319">INDEX('2.1.trackMPD'!J:J/(24*60*60),
       MATCH(1,
             (A8319='2.1.trackMPD'!A:A)*
             (C8319='2.1.trackMPD'!D:D)*
             (D8319/10^6='2.1.trackMPD'!H:H)*
             (E8319='2.1.trackMPD'!F:F),
0))</f>
        <v>#N/A</v>
      </c>
    </row>
    <row r="8320" spans="1:9" x14ac:dyDescent="0.2">
      <c r="A8320" s="160" t="s">
        <v>31</v>
      </c>
      <c r="B8320" s="160" t="s">
        <v>150</v>
      </c>
      <c r="C8320" s="160">
        <f>_xlfn.XLOOKUP(B8320,'2.1.trackMPD'!$R$7:$R$29,'2.1.trackMPD'!$T$7:$T$29)</f>
        <v>6</v>
      </c>
      <c r="D8320" s="160">
        <v>100</v>
      </c>
      <c r="E8320" s="160" t="s">
        <v>6395</v>
      </c>
      <c r="F8320" s="160" t="s">
        <v>110</v>
      </c>
      <c r="G8320" s="160" t="s">
        <v>124</v>
      </c>
      <c r="H8320" s="160" t="s">
        <v>6393</v>
      </c>
      <c r="I8320" s="160" t="e" cm="1">
        <f t="array" ref="I8320">INDEX('2.1.trackMPD'!K:K/(24*60*60),
       MATCH(1,
             (A8320='2.1.trackMPD'!A:A)*
             (C8320='2.1.trackMPD'!D:D)*
             (D8320/10^6='2.1.trackMPD'!H:H)*
             (E8320='2.1.trackMPD'!F:F),
0))</f>
        <v>#N/A</v>
      </c>
    </row>
    <row r="8321" spans="1:9" x14ac:dyDescent="0.2">
      <c r="A8321" s="160" t="s">
        <v>31</v>
      </c>
      <c r="B8321" s="160" t="s">
        <v>150</v>
      </c>
      <c r="C8321" s="160">
        <f>_xlfn.XLOOKUP(B8321,'2.1.trackMPD'!$R$7:$R$29,'2.1.trackMPD'!$T$7:$T$29)</f>
        <v>6</v>
      </c>
      <c r="D8321" s="160">
        <v>100</v>
      </c>
      <c r="E8321" s="160" t="s">
        <v>6395</v>
      </c>
      <c r="F8321" s="160" t="s">
        <v>110</v>
      </c>
      <c r="G8321" s="160" t="s">
        <v>140</v>
      </c>
      <c r="H8321" s="160" t="s">
        <v>6393</v>
      </c>
      <c r="I8321" s="160" t="e" cm="1">
        <f t="array" ref="I8321">INDEX('2.1.trackMPD'!L:L/(24*60*60),
       MATCH(1,
             (A8321='2.1.trackMPD'!A:A)*
             (C8321='2.1.trackMPD'!D:D)*
             (D8321/10^6='2.1.trackMPD'!H:H)*
             (E8321='2.1.trackMPD'!F:F),
0))</f>
        <v>#N/A</v>
      </c>
    </row>
    <row r="8322" spans="1:9" x14ac:dyDescent="0.2">
      <c r="A8322" s="160" t="s">
        <v>31</v>
      </c>
      <c r="B8322" s="160" t="s">
        <v>151</v>
      </c>
      <c r="C8322" s="160">
        <f>_xlfn.XLOOKUP(B8322,'2.1.trackMPD'!$R$7:$R$29,'2.1.trackMPD'!$T$7:$T$29)</f>
        <v>6</v>
      </c>
      <c r="D8322" s="160">
        <v>1</v>
      </c>
      <c r="E8322" s="160" t="s">
        <v>6390</v>
      </c>
      <c r="F8322" s="160" t="s">
        <v>110</v>
      </c>
      <c r="G8322" s="160" t="s">
        <v>124</v>
      </c>
      <c r="H8322" s="160" t="s">
        <v>6392</v>
      </c>
      <c r="I8322" s="160" cm="1">
        <f t="array" ref="I8322">INDEX('2.1.trackMPD'!I:I/(24*60*60),
       MATCH(1,
             (A8322='2.1.trackMPD'!A:A)*
             (C8322='2.1.trackMPD'!D:D)*
             (D8322/10^6='2.1.trackMPD'!H:H)*
             (E8322='2.1.trackMPD'!F:F),
0))</f>
        <v>6.8072036756424536E-7</v>
      </c>
    </row>
    <row r="8323" spans="1:9" x14ac:dyDescent="0.2">
      <c r="A8323" s="160" t="s">
        <v>31</v>
      </c>
      <c r="B8323" s="160" t="s">
        <v>151</v>
      </c>
      <c r="C8323" s="160">
        <f>_xlfn.XLOOKUP(B8323,'2.1.trackMPD'!$R$7:$R$29,'2.1.trackMPD'!$T$7:$T$29)</f>
        <v>6</v>
      </c>
      <c r="D8323" s="160">
        <v>1</v>
      </c>
      <c r="E8323" s="160" t="s">
        <v>6390</v>
      </c>
      <c r="F8323" s="160" t="s">
        <v>110</v>
      </c>
      <c r="G8323" s="160" t="s">
        <v>140</v>
      </c>
      <c r="H8323" s="160" t="s">
        <v>6392</v>
      </c>
      <c r="I8323" s="160" cm="1">
        <f t="array" ref="I8323">INDEX('2.1.trackMPD'!J:J/(24*60*60),
       MATCH(1,
             (A8323='2.1.trackMPD'!A:A)*
             (C8323='2.1.trackMPD'!D:D)*
             (D8323/10^6='2.1.trackMPD'!H:H)*
             (E8323='2.1.trackMPD'!F:F),
0))</f>
        <v>1.1469140096070995E-5</v>
      </c>
    </row>
    <row r="8324" spans="1:9" x14ac:dyDescent="0.2">
      <c r="A8324" s="160" t="s">
        <v>31</v>
      </c>
      <c r="B8324" s="160" t="s">
        <v>151</v>
      </c>
      <c r="C8324" s="160">
        <f>_xlfn.XLOOKUP(B8324,'2.1.trackMPD'!$R$7:$R$29,'2.1.trackMPD'!$T$7:$T$29)</f>
        <v>6</v>
      </c>
      <c r="D8324" s="160">
        <v>1</v>
      </c>
      <c r="E8324" s="160" t="s">
        <v>6390</v>
      </c>
      <c r="F8324" s="160" t="s">
        <v>110</v>
      </c>
      <c r="G8324" s="160" t="s">
        <v>124</v>
      </c>
      <c r="H8324" s="160" t="s">
        <v>6393</v>
      </c>
      <c r="I8324" s="160" cm="1">
        <f t="array" ref="I8324">INDEX('2.1.trackMPD'!K:K/(24*60*60),
       MATCH(1,
             (A8324='2.1.trackMPD'!A:A)*
             (C8324='2.1.trackMPD'!D:D)*
             (D8324/10^6='2.1.trackMPD'!H:H)*
             (E8324='2.1.trackMPD'!F:F),
0))</f>
        <v>0</v>
      </c>
    </row>
    <row r="8325" spans="1:9" x14ac:dyDescent="0.2">
      <c r="A8325" s="160" t="s">
        <v>31</v>
      </c>
      <c r="B8325" s="160" t="s">
        <v>151</v>
      </c>
      <c r="C8325" s="160">
        <f>_xlfn.XLOOKUP(B8325,'2.1.trackMPD'!$R$7:$R$29,'2.1.trackMPD'!$T$7:$T$29)</f>
        <v>6</v>
      </c>
      <c r="D8325" s="160">
        <v>1</v>
      </c>
      <c r="E8325" s="160" t="s">
        <v>6390</v>
      </c>
      <c r="F8325" s="160" t="s">
        <v>110</v>
      </c>
      <c r="G8325" s="160" t="s">
        <v>140</v>
      </c>
      <c r="H8325" s="160" t="s">
        <v>6393</v>
      </c>
      <c r="I8325" s="160" cm="1">
        <f t="array" ref="I8325">INDEX('2.1.trackMPD'!L:L/(24*60*60),
       MATCH(1,
             (A8325='2.1.trackMPD'!A:A)*
             (C8325='2.1.trackMPD'!D:D)*
             (D8325/10^6='2.1.trackMPD'!H:H)*
             (E8325='2.1.trackMPD'!F:F),
0))</f>
        <v>0</v>
      </c>
    </row>
    <row r="8326" spans="1:9" x14ac:dyDescent="0.2">
      <c r="A8326" s="160" t="s">
        <v>31</v>
      </c>
      <c r="B8326" s="160" t="s">
        <v>151</v>
      </c>
      <c r="C8326" s="160">
        <f>_xlfn.XLOOKUP(B8326,'2.1.trackMPD'!$R$7:$R$29,'2.1.trackMPD'!$T$7:$T$29)</f>
        <v>6</v>
      </c>
      <c r="D8326" s="160">
        <v>10</v>
      </c>
      <c r="E8326" s="160" t="s">
        <v>6390</v>
      </c>
      <c r="F8326" s="160" t="s">
        <v>110</v>
      </c>
      <c r="G8326" s="160" t="s">
        <v>124</v>
      </c>
      <c r="H8326" s="160" t="s">
        <v>6392</v>
      </c>
      <c r="I8326" s="160" cm="1">
        <f t="array" ref="I8326">INDEX('2.1.trackMPD'!I:I/(24*60*60),
       MATCH(1,
             (A8326='2.1.trackMPD'!A:A)*
             (C8326='2.1.trackMPD'!D:D)*
             (D8326/10^6='2.1.trackMPD'!H:H)*
             (E8326='2.1.trackMPD'!F:F),
0))</f>
        <v>7.2266564630701385E-6</v>
      </c>
    </row>
    <row r="8327" spans="1:9" x14ac:dyDescent="0.2">
      <c r="A8327" s="160" t="s">
        <v>31</v>
      </c>
      <c r="B8327" s="160" t="s">
        <v>151</v>
      </c>
      <c r="C8327" s="160">
        <f>_xlfn.XLOOKUP(B8327,'2.1.trackMPD'!$R$7:$R$29,'2.1.trackMPD'!$T$7:$T$29)</f>
        <v>6</v>
      </c>
      <c r="D8327" s="160">
        <v>10</v>
      </c>
      <c r="E8327" s="160" t="s">
        <v>6390</v>
      </c>
      <c r="F8327" s="160" t="s">
        <v>110</v>
      </c>
      <c r="G8327" s="160" t="s">
        <v>140</v>
      </c>
      <c r="H8327" s="160" t="s">
        <v>6392</v>
      </c>
      <c r="I8327" s="160" cm="1">
        <f t="array" ref="I8327">INDEX('2.1.trackMPD'!J:J/(24*60*60),
       MATCH(1,
             (A8327='2.1.trackMPD'!A:A)*
             (C8327='2.1.trackMPD'!D:D)*
             (D8327/10^6='2.1.trackMPD'!H:H)*
             (E8327='2.1.trackMPD'!F:F),
0))</f>
        <v>1.7965662506634837E-5</v>
      </c>
    </row>
    <row r="8328" spans="1:9" x14ac:dyDescent="0.2">
      <c r="A8328" s="160" t="s">
        <v>31</v>
      </c>
      <c r="B8328" s="160" t="s">
        <v>151</v>
      </c>
      <c r="C8328" s="160">
        <f>_xlfn.XLOOKUP(B8328,'2.1.trackMPD'!$R$7:$R$29,'2.1.trackMPD'!$T$7:$T$29)</f>
        <v>6</v>
      </c>
      <c r="D8328" s="160">
        <v>10</v>
      </c>
      <c r="E8328" s="160" t="s">
        <v>6390</v>
      </c>
      <c r="F8328" s="160" t="s">
        <v>110</v>
      </c>
      <c r="G8328" s="160" t="s">
        <v>124</v>
      </c>
      <c r="H8328" s="160" t="s">
        <v>6393</v>
      </c>
      <c r="I8328" s="160" cm="1">
        <f t="array" ref="I8328">INDEX('2.1.trackMPD'!K:K/(24*60*60),
       MATCH(1,
             (A8328='2.1.trackMPD'!A:A)*
             (C8328='2.1.trackMPD'!D:D)*
             (D8328/10^6='2.1.trackMPD'!H:H)*
             (E8328='2.1.trackMPD'!F:F),
0))</f>
        <v>0</v>
      </c>
    </row>
    <row r="8329" spans="1:9" x14ac:dyDescent="0.2">
      <c r="A8329" s="160" t="s">
        <v>31</v>
      </c>
      <c r="B8329" s="160" t="s">
        <v>151</v>
      </c>
      <c r="C8329" s="160">
        <f>_xlfn.XLOOKUP(B8329,'2.1.trackMPD'!$R$7:$R$29,'2.1.trackMPD'!$T$7:$T$29)</f>
        <v>6</v>
      </c>
      <c r="D8329" s="160">
        <v>10</v>
      </c>
      <c r="E8329" s="160" t="s">
        <v>6390</v>
      </c>
      <c r="F8329" s="160" t="s">
        <v>110</v>
      </c>
      <c r="G8329" s="160" t="s">
        <v>140</v>
      </c>
      <c r="H8329" s="160" t="s">
        <v>6393</v>
      </c>
      <c r="I8329" s="160" cm="1">
        <f t="array" ref="I8329">INDEX('2.1.trackMPD'!L:L/(24*60*60),
       MATCH(1,
             (A8329='2.1.trackMPD'!A:A)*
             (C8329='2.1.trackMPD'!D:D)*
             (D8329/10^6='2.1.trackMPD'!H:H)*
             (E8329='2.1.trackMPD'!F:F),
0))</f>
        <v>0</v>
      </c>
    </row>
    <row r="8330" spans="1:9" x14ac:dyDescent="0.2">
      <c r="A8330" s="160" t="s">
        <v>31</v>
      </c>
      <c r="B8330" s="160" t="s">
        <v>151</v>
      </c>
      <c r="C8330" s="160">
        <f>_xlfn.XLOOKUP(B8330,'2.1.trackMPD'!$R$7:$R$29,'2.1.trackMPD'!$T$7:$T$29)</f>
        <v>6</v>
      </c>
      <c r="D8330" s="160">
        <v>100</v>
      </c>
      <c r="E8330" s="160" t="s">
        <v>6390</v>
      </c>
      <c r="F8330" s="160" t="s">
        <v>110</v>
      </c>
      <c r="G8330" s="160" t="s">
        <v>124</v>
      </c>
      <c r="H8330" s="160" t="s">
        <v>6392</v>
      </c>
      <c r="I8330" s="160" cm="1">
        <f t="array" ref="I8330">INDEX('2.1.trackMPD'!I:I/(24*60*60),
       MATCH(1,
             (A8330='2.1.trackMPD'!A:A)*
             (C8330='2.1.trackMPD'!D:D)*
             (D8330/10^6='2.1.trackMPD'!H:H)*
             (E8330='2.1.trackMPD'!F:F),
0))</f>
        <v>1.9312976733627315E-3</v>
      </c>
    </row>
    <row r="8331" spans="1:9" x14ac:dyDescent="0.2">
      <c r="A8331" s="160" t="s">
        <v>31</v>
      </c>
      <c r="B8331" s="160" t="s">
        <v>151</v>
      </c>
      <c r="C8331" s="160">
        <f>_xlfn.XLOOKUP(B8331,'2.1.trackMPD'!$R$7:$R$29,'2.1.trackMPD'!$T$7:$T$29)</f>
        <v>6</v>
      </c>
      <c r="D8331" s="160">
        <v>100</v>
      </c>
      <c r="E8331" s="160" t="s">
        <v>6390</v>
      </c>
      <c r="F8331" s="160" t="s">
        <v>110</v>
      </c>
      <c r="G8331" s="160" t="s">
        <v>140</v>
      </c>
      <c r="H8331" s="160" t="s">
        <v>6392</v>
      </c>
      <c r="I8331" s="160" cm="1">
        <f t="array" ref="I8331">INDEX('2.1.trackMPD'!J:J/(24*60*60),
       MATCH(1,
             (A8331='2.1.trackMPD'!A:A)*
             (C8331='2.1.trackMPD'!D:D)*
             (D8331/10^6='2.1.trackMPD'!H:H)*
             (E8331='2.1.trackMPD'!F:F),
0))</f>
        <v>1.6203523589320137E-3</v>
      </c>
    </row>
    <row r="8332" spans="1:9" x14ac:dyDescent="0.2">
      <c r="A8332" s="160" t="s">
        <v>31</v>
      </c>
      <c r="B8332" s="160" t="s">
        <v>151</v>
      </c>
      <c r="C8332" s="160">
        <f>_xlfn.XLOOKUP(B8332,'2.1.trackMPD'!$R$7:$R$29,'2.1.trackMPD'!$T$7:$T$29)</f>
        <v>6</v>
      </c>
      <c r="D8332" s="160">
        <v>100</v>
      </c>
      <c r="E8332" s="160" t="s">
        <v>6390</v>
      </c>
      <c r="F8332" s="160" t="s">
        <v>110</v>
      </c>
      <c r="G8332" s="160" t="s">
        <v>124</v>
      </c>
      <c r="H8332" s="160" t="s">
        <v>6393</v>
      </c>
      <c r="I8332" s="160" cm="1">
        <f t="array" ref="I8332">INDEX('2.1.trackMPD'!K:K/(24*60*60),
       MATCH(1,
             (A8332='2.1.trackMPD'!A:A)*
             (C8332='2.1.trackMPD'!D:D)*
             (D8332/10^6='2.1.trackMPD'!H:H)*
             (E8332='2.1.trackMPD'!F:F),
0))</f>
        <v>0</v>
      </c>
    </row>
    <row r="8333" spans="1:9" x14ac:dyDescent="0.2">
      <c r="A8333" s="160" t="s">
        <v>31</v>
      </c>
      <c r="B8333" s="160" t="s">
        <v>151</v>
      </c>
      <c r="C8333" s="160">
        <f>_xlfn.XLOOKUP(B8333,'2.1.trackMPD'!$R$7:$R$29,'2.1.trackMPD'!$T$7:$T$29)</f>
        <v>6</v>
      </c>
      <c r="D8333" s="160">
        <v>100</v>
      </c>
      <c r="E8333" s="160" t="s">
        <v>6390</v>
      </c>
      <c r="F8333" s="160" t="s">
        <v>110</v>
      </c>
      <c r="G8333" s="160" t="s">
        <v>140</v>
      </c>
      <c r="H8333" s="160" t="s">
        <v>6393</v>
      </c>
      <c r="I8333" s="160" cm="1">
        <f t="array" ref="I8333">INDEX('2.1.trackMPD'!L:L/(24*60*60),
       MATCH(1,
             (A8333='2.1.trackMPD'!A:A)*
             (C8333='2.1.trackMPD'!D:D)*
             (D8333/10^6='2.1.trackMPD'!H:H)*
             (E8333='2.1.trackMPD'!F:F),
0))</f>
        <v>0</v>
      </c>
    </row>
    <row r="8334" spans="1:9" x14ac:dyDescent="0.2">
      <c r="A8334" s="160" t="s">
        <v>31</v>
      </c>
      <c r="B8334" s="160" t="s">
        <v>151</v>
      </c>
      <c r="C8334" s="160">
        <f>_xlfn.XLOOKUP(B8334,'2.1.trackMPD'!$R$7:$R$29,'2.1.trackMPD'!$T$7:$T$29)</f>
        <v>6</v>
      </c>
      <c r="D8334" s="160">
        <v>1000</v>
      </c>
      <c r="E8334" s="160" t="s">
        <v>6390</v>
      </c>
      <c r="F8334" s="160" t="s">
        <v>110</v>
      </c>
      <c r="G8334" s="160" t="s">
        <v>124</v>
      </c>
      <c r="H8334" s="160" t="s">
        <v>6392</v>
      </c>
      <c r="I8334" s="160" cm="1">
        <f t="array" ref="I8334">INDEX('2.1.trackMPD'!I:I/(24*60*60),
       MATCH(1,
             (A8334='2.1.trackMPD'!A:A)*
             (C8334='2.1.trackMPD'!D:D)*
             (D8334/10^6='2.1.trackMPD'!H:H)*
             (E8334='2.1.trackMPD'!F:F),
0))</f>
        <v>6.9993894557237618E-2</v>
      </c>
    </row>
    <row r="8335" spans="1:9" x14ac:dyDescent="0.2">
      <c r="A8335" s="160" t="s">
        <v>31</v>
      </c>
      <c r="B8335" s="160" t="s">
        <v>151</v>
      </c>
      <c r="C8335" s="160">
        <f>_xlfn.XLOOKUP(B8335,'2.1.trackMPD'!$R$7:$R$29,'2.1.trackMPD'!$T$7:$T$29)</f>
        <v>6</v>
      </c>
      <c r="D8335" s="160">
        <v>1000</v>
      </c>
      <c r="E8335" s="160" t="s">
        <v>6390</v>
      </c>
      <c r="F8335" s="160" t="s">
        <v>110</v>
      </c>
      <c r="G8335" s="160" t="s">
        <v>140</v>
      </c>
      <c r="H8335" s="160" t="s">
        <v>6392</v>
      </c>
      <c r="I8335" s="160" cm="1">
        <f t="array" ref="I8335">INDEX('2.1.trackMPD'!J:J/(24*60*60),
       MATCH(1,
             (A8335='2.1.trackMPD'!A:A)*
             (C8335='2.1.trackMPD'!D:D)*
             (D8335/10^6='2.1.trackMPD'!H:H)*
             (E8335='2.1.trackMPD'!F:F),
0))</f>
        <v>5.9225591548120141E-2</v>
      </c>
    </row>
    <row r="8336" spans="1:9" x14ac:dyDescent="0.2">
      <c r="A8336" s="160" t="s">
        <v>31</v>
      </c>
      <c r="B8336" s="160" t="s">
        <v>151</v>
      </c>
      <c r="C8336" s="160">
        <f>_xlfn.XLOOKUP(B8336,'2.1.trackMPD'!$R$7:$R$29,'2.1.trackMPD'!$T$7:$T$29)</f>
        <v>6</v>
      </c>
      <c r="D8336" s="160">
        <v>1000</v>
      </c>
      <c r="E8336" s="160" t="s">
        <v>6390</v>
      </c>
      <c r="F8336" s="160" t="s">
        <v>110</v>
      </c>
      <c r="G8336" s="160" t="s">
        <v>124</v>
      </c>
      <c r="H8336" s="160" t="s">
        <v>6393</v>
      </c>
      <c r="I8336" s="160" cm="1">
        <f t="array" ref="I8336">INDEX('2.1.trackMPD'!K:K/(24*60*60),
       MATCH(1,
             (A8336='2.1.trackMPD'!A:A)*
             (C8336='2.1.trackMPD'!D:D)*
             (D8336/10^6='2.1.trackMPD'!H:H)*
             (E8336='2.1.trackMPD'!F:F),
0))</f>
        <v>0</v>
      </c>
    </row>
    <row r="8337" spans="1:9" x14ac:dyDescent="0.2">
      <c r="A8337" s="160" t="s">
        <v>31</v>
      </c>
      <c r="B8337" s="160" t="s">
        <v>151</v>
      </c>
      <c r="C8337" s="160">
        <f>_xlfn.XLOOKUP(B8337,'2.1.trackMPD'!$R$7:$R$29,'2.1.trackMPD'!$T$7:$T$29)</f>
        <v>6</v>
      </c>
      <c r="D8337" s="160">
        <v>1000</v>
      </c>
      <c r="E8337" s="160" t="s">
        <v>6390</v>
      </c>
      <c r="F8337" s="160" t="s">
        <v>110</v>
      </c>
      <c r="G8337" s="160" t="s">
        <v>140</v>
      </c>
      <c r="H8337" s="160" t="s">
        <v>6393</v>
      </c>
      <c r="I8337" s="160" cm="1">
        <f t="array" ref="I8337">INDEX('2.1.trackMPD'!L:L/(24*60*60),
       MATCH(1,
             (A8337='2.1.trackMPD'!A:A)*
             (C8337='2.1.trackMPD'!D:D)*
             (D8337/10^6='2.1.trackMPD'!H:H)*
             (E8337='2.1.trackMPD'!F:F),
0))</f>
        <v>0</v>
      </c>
    </row>
    <row r="8338" spans="1:9" x14ac:dyDescent="0.2">
      <c r="A8338" s="160" t="s">
        <v>31</v>
      </c>
      <c r="B8338" s="160" t="s">
        <v>151</v>
      </c>
      <c r="C8338" s="160">
        <f>_xlfn.XLOOKUP(B8338,'2.1.trackMPD'!$R$7:$R$29,'2.1.trackMPD'!$T$7:$T$29)</f>
        <v>6</v>
      </c>
      <c r="D8338" s="160">
        <v>5000</v>
      </c>
      <c r="E8338" s="160" t="s">
        <v>6390</v>
      </c>
      <c r="F8338" s="160" t="s">
        <v>110</v>
      </c>
      <c r="G8338" s="160" t="s">
        <v>124</v>
      </c>
      <c r="H8338" s="160" t="s">
        <v>6392</v>
      </c>
      <c r="I8338" s="160" cm="1">
        <f t="array" ref="I8338">INDEX('2.1.trackMPD'!I:I/(24*60*60),
       MATCH(1,
             (A8338='2.1.trackMPD'!A:A)*
             (C8338='2.1.trackMPD'!D:D)*
             (D8338/10^6='2.1.trackMPD'!H:H)*
             (E8338='2.1.trackMPD'!F:F),
0))</f>
        <v>0.27519557172367476</v>
      </c>
    </row>
    <row r="8339" spans="1:9" x14ac:dyDescent="0.2">
      <c r="A8339" s="160" t="s">
        <v>31</v>
      </c>
      <c r="B8339" s="160" t="s">
        <v>151</v>
      </c>
      <c r="C8339" s="160">
        <f>_xlfn.XLOOKUP(B8339,'2.1.trackMPD'!$R$7:$R$29,'2.1.trackMPD'!$T$7:$T$29)</f>
        <v>6</v>
      </c>
      <c r="D8339" s="160">
        <v>5000</v>
      </c>
      <c r="E8339" s="160" t="s">
        <v>6390</v>
      </c>
      <c r="F8339" s="160" t="s">
        <v>110</v>
      </c>
      <c r="G8339" s="160" t="s">
        <v>140</v>
      </c>
      <c r="H8339" s="160" t="s">
        <v>6392</v>
      </c>
      <c r="I8339" s="160" cm="1">
        <f t="array" ref="I8339">INDEX('2.1.trackMPD'!J:J/(24*60*60),
       MATCH(1,
             (A8339='2.1.trackMPD'!A:A)*
             (C8339='2.1.trackMPD'!D:D)*
             (D8339/10^6='2.1.trackMPD'!H:H)*
             (E8339='2.1.trackMPD'!F:F),
0))</f>
        <v>0.23285742882208679</v>
      </c>
    </row>
    <row r="8340" spans="1:9" x14ac:dyDescent="0.2">
      <c r="A8340" s="160" t="s">
        <v>31</v>
      </c>
      <c r="B8340" s="160" t="s">
        <v>151</v>
      </c>
      <c r="C8340" s="160">
        <f>_xlfn.XLOOKUP(B8340,'2.1.trackMPD'!$R$7:$R$29,'2.1.trackMPD'!$T$7:$T$29)</f>
        <v>6</v>
      </c>
      <c r="D8340" s="160">
        <v>5000</v>
      </c>
      <c r="E8340" s="160" t="s">
        <v>6390</v>
      </c>
      <c r="F8340" s="160" t="s">
        <v>110</v>
      </c>
      <c r="G8340" s="160" t="s">
        <v>124</v>
      </c>
      <c r="H8340" s="160" t="s">
        <v>6393</v>
      </c>
      <c r="I8340" s="160" cm="1">
        <f t="array" ref="I8340">INDEX('2.1.trackMPD'!K:K/(24*60*60),
       MATCH(1,
             (A8340='2.1.trackMPD'!A:A)*
             (C8340='2.1.trackMPD'!D:D)*
             (D8340/10^6='2.1.trackMPD'!H:H)*
             (E8340='2.1.trackMPD'!F:F),
0))</f>
        <v>0</v>
      </c>
    </row>
    <row r="8341" spans="1:9" x14ac:dyDescent="0.2">
      <c r="A8341" s="160" t="s">
        <v>31</v>
      </c>
      <c r="B8341" s="160" t="s">
        <v>151</v>
      </c>
      <c r="C8341" s="160">
        <f>_xlfn.XLOOKUP(B8341,'2.1.trackMPD'!$R$7:$R$29,'2.1.trackMPD'!$T$7:$T$29)</f>
        <v>6</v>
      </c>
      <c r="D8341" s="160">
        <v>5000</v>
      </c>
      <c r="E8341" s="160" t="s">
        <v>6390</v>
      </c>
      <c r="F8341" s="160" t="s">
        <v>110</v>
      </c>
      <c r="G8341" s="160" t="s">
        <v>140</v>
      </c>
      <c r="H8341" s="160" t="s">
        <v>6393</v>
      </c>
      <c r="I8341" s="160" cm="1">
        <f t="array" ref="I8341">INDEX('2.1.trackMPD'!L:L/(24*60*60),
       MATCH(1,
             (A8341='2.1.trackMPD'!A:A)*
             (C8341='2.1.trackMPD'!D:D)*
             (D8341/10^6='2.1.trackMPD'!H:H)*
             (E8341='2.1.trackMPD'!F:F),
0))</f>
        <v>0</v>
      </c>
    </row>
    <row r="8342" spans="1:9" x14ac:dyDescent="0.2">
      <c r="A8342" s="160" t="s">
        <v>31</v>
      </c>
      <c r="B8342" s="160" t="s">
        <v>151</v>
      </c>
      <c r="C8342" s="160">
        <f>_xlfn.XLOOKUP(B8342,'2.1.trackMPD'!$R$7:$R$29,'2.1.trackMPD'!$T$7:$T$29)</f>
        <v>6</v>
      </c>
      <c r="D8342" s="160">
        <v>1</v>
      </c>
      <c r="E8342" s="160" t="s">
        <v>6394</v>
      </c>
      <c r="F8342" s="160" t="s">
        <v>110</v>
      </c>
      <c r="G8342" s="160" t="s">
        <v>124</v>
      </c>
      <c r="H8342" s="160" t="s">
        <v>6392</v>
      </c>
      <c r="I8342" s="160" cm="1">
        <f t="array" ref="I8342">INDEX('2.1.trackMPD'!I:I/(24*60*60),
       MATCH(1,
             (A8342='2.1.trackMPD'!A:A)*
             (C8342='2.1.trackMPD'!D:D)*
             (D8342/10^6='2.1.trackMPD'!H:H)*
             (E8342='2.1.trackMPD'!F:F),
0))</f>
        <v>1.0085428039043611E-6</v>
      </c>
    </row>
    <row r="8343" spans="1:9" x14ac:dyDescent="0.2">
      <c r="A8343" s="160" t="s">
        <v>31</v>
      </c>
      <c r="B8343" s="160" t="s">
        <v>151</v>
      </c>
      <c r="C8343" s="160">
        <f>_xlfn.XLOOKUP(B8343,'2.1.trackMPD'!$R$7:$R$29,'2.1.trackMPD'!$T$7:$T$29)</f>
        <v>6</v>
      </c>
      <c r="D8343" s="160">
        <v>1</v>
      </c>
      <c r="E8343" s="160" t="s">
        <v>6394</v>
      </c>
      <c r="F8343" s="160" t="s">
        <v>110</v>
      </c>
      <c r="G8343" s="160" t="s">
        <v>140</v>
      </c>
      <c r="H8343" s="160" t="s">
        <v>6392</v>
      </c>
      <c r="I8343" s="160" cm="1">
        <f t="array" ref="I8343">INDEX('2.1.trackMPD'!J:J/(24*60*60),
       MATCH(1,
             (A8343='2.1.trackMPD'!A:A)*
             (C8343='2.1.trackMPD'!D:D)*
             (D8343/10^6='2.1.trackMPD'!H:H)*
             (E8343='2.1.trackMPD'!F:F),
0))</f>
        <v>1.1640735781882755E-5</v>
      </c>
    </row>
    <row r="8344" spans="1:9" x14ac:dyDescent="0.2">
      <c r="A8344" s="160" t="s">
        <v>31</v>
      </c>
      <c r="B8344" s="160" t="s">
        <v>151</v>
      </c>
      <c r="C8344" s="160">
        <f>_xlfn.XLOOKUP(B8344,'2.1.trackMPD'!$R$7:$R$29,'2.1.trackMPD'!$T$7:$T$29)</f>
        <v>6</v>
      </c>
      <c r="D8344" s="160">
        <v>1</v>
      </c>
      <c r="E8344" s="160" t="s">
        <v>6394</v>
      </c>
      <c r="F8344" s="160" t="s">
        <v>110</v>
      </c>
      <c r="G8344" s="160" t="s">
        <v>124</v>
      </c>
      <c r="H8344" s="160" t="s">
        <v>6393</v>
      </c>
      <c r="I8344" s="160" cm="1">
        <f t="array" ref="I8344">INDEX('2.1.trackMPD'!K:K/(24*60*60),
       MATCH(1,
             (A8344='2.1.trackMPD'!A:A)*
             (C8344='2.1.trackMPD'!D:D)*
             (D8344/10^6='2.1.trackMPD'!H:H)*
             (E8344='2.1.trackMPD'!F:F),
0))</f>
        <v>0</v>
      </c>
    </row>
    <row r="8345" spans="1:9" x14ac:dyDescent="0.2">
      <c r="A8345" s="160" t="s">
        <v>31</v>
      </c>
      <c r="B8345" s="160" t="s">
        <v>151</v>
      </c>
      <c r="C8345" s="160">
        <f>_xlfn.XLOOKUP(B8345,'2.1.trackMPD'!$R$7:$R$29,'2.1.trackMPD'!$T$7:$T$29)</f>
        <v>6</v>
      </c>
      <c r="D8345" s="160">
        <v>1</v>
      </c>
      <c r="E8345" s="160" t="s">
        <v>6394</v>
      </c>
      <c r="F8345" s="160" t="s">
        <v>110</v>
      </c>
      <c r="G8345" s="160" t="s">
        <v>140</v>
      </c>
      <c r="H8345" s="160" t="s">
        <v>6393</v>
      </c>
      <c r="I8345" s="160" cm="1">
        <f t="array" ref="I8345">INDEX('2.1.trackMPD'!L:L/(24*60*60),
       MATCH(1,
             (A8345='2.1.trackMPD'!A:A)*
             (C8345='2.1.trackMPD'!D:D)*
             (D8345/10^6='2.1.trackMPD'!H:H)*
             (E8345='2.1.trackMPD'!F:F),
0))</f>
        <v>0</v>
      </c>
    </row>
    <row r="8346" spans="1:9" x14ac:dyDescent="0.2">
      <c r="A8346" s="160" t="s">
        <v>31</v>
      </c>
      <c r="B8346" s="160" t="s">
        <v>151</v>
      </c>
      <c r="C8346" s="160">
        <f>_xlfn.XLOOKUP(B8346,'2.1.trackMPD'!$R$7:$R$29,'2.1.trackMPD'!$T$7:$T$29)</f>
        <v>6</v>
      </c>
      <c r="D8346" s="160">
        <v>10</v>
      </c>
      <c r="E8346" s="160" t="s">
        <v>6394</v>
      </c>
      <c r="F8346" s="160" t="s">
        <v>110</v>
      </c>
      <c r="G8346" s="160" t="s">
        <v>124</v>
      </c>
      <c r="H8346" s="160" t="s">
        <v>6392</v>
      </c>
      <c r="I8346" s="160" cm="1">
        <f t="array" ref="I8346">INDEX('2.1.trackMPD'!I:I/(24*60*60),
       MATCH(1,
             (A8346='2.1.trackMPD'!A:A)*
             (C8346='2.1.trackMPD'!D:D)*
             (D8346/10^6='2.1.trackMPD'!H:H)*
             (E8346='2.1.trackMPD'!F:F),
0))</f>
        <v>7.1702036066546287E-5</v>
      </c>
    </row>
    <row r="8347" spans="1:9" x14ac:dyDescent="0.2">
      <c r="A8347" s="160" t="s">
        <v>31</v>
      </c>
      <c r="B8347" s="160" t="s">
        <v>151</v>
      </c>
      <c r="C8347" s="160">
        <f>_xlfn.XLOOKUP(B8347,'2.1.trackMPD'!$R$7:$R$29,'2.1.trackMPD'!$T$7:$T$29)</f>
        <v>6</v>
      </c>
      <c r="D8347" s="160">
        <v>10</v>
      </c>
      <c r="E8347" s="160" t="s">
        <v>6394</v>
      </c>
      <c r="F8347" s="160" t="s">
        <v>110</v>
      </c>
      <c r="G8347" s="160" t="s">
        <v>140</v>
      </c>
      <c r="H8347" s="160" t="s">
        <v>6392</v>
      </c>
      <c r="I8347" s="160" cm="1">
        <f t="array" ref="I8347">INDEX('2.1.trackMPD'!J:J/(24*60*60),
       MATCH(1,
             (A8347='2.1.trackMPD'!A:A)*
             (C8347='2.1.trackMPD'!D:D)*
             (D8347/10^6='2.1.trackMPD'!H:H)*
             (E8347='2.1.trackMPD'!F:F),
0))</f>
        <v>6.3489724292082055E-5</v>
      </c>
    </row>
    <row r="8348" spans="1:9" x14ac:dyDescent="0.2">
      <c r="A8348" s="160" t="s">
        <v>31</v>
      </c>
      <c r="B8348" s="160" t="s">
        <v>151</v>
      </c>
      <c r="C8348" s="160">
        <f>_xlfn.XLOOKUP(B8348,'2.1.trackMPD'!$R$7:$R$29,'2.1.trackMPD'!$T$7:$T$29)</f>
        <v>6</v>
      </c>
      <c r="D8348" s="160">
        <v>10</v>
      </c>
      <c r="E8348" s="160" t="s">
        <v>6394</v>
      </c>
      <c r="F8348" s="160" t="s">
        <v>110</v>
      </c>
      <c r="G8348" s="160" t="s">
        <v>124</v>
      </c>
      <c r="H8348" s="160" t="s">
        <v>6393</v>
      </c>
      <c r="I8348" s="160" cm="1">
        <f t="array" ref="I8348">INDEX('2.1.trackMPD'!K:K/(24*60*60),
       MATCH(1,
             (A8348='2.1.trackMPD'!A:A)*
             (C8348='2.1.trackMPD'!D:D)*
             (D8348/10^6='2.1.trackMPD'!H:H)*
             (E8348='2.1.trackMPD'!F:F),
0))</f>
        <v>0</v>
      </c>
    </row>
    <row r="8349" spans="1:9" x14ac:dyDescent="0.2">
      <c r="A8349" s="160" t="s">
        <v>31</v>
      </c>
      <c r="B8349" s="160" t="s">
        <v>151</v>
      </c>
      <c r="C8349" s="160">
        <f>_xlfn.XLOOKUP(B8349,'2.1.trackMPD'!$R$7:$R$29,'2.1.trackMPD'!$T$7:$T$29)</f>
        <v>6</v>
      </c>
      <c r="D8349" s="160">
        <v>10</v>
      </c>
      <c r="E8349" s="160" t="s">
        <v>6394</v>
      </c>
      <c r="F8349" s="160" t="s">
        <v>110</v>
      </c>
      <c r="G8349" s="160" t="s">
        <v>140</v>
      </c>
      <c r="H8349" s="160" t="s">
        <v>6393</v>
      </c>
      <c r="I8349" s="160" cm="1">
        <f t="array" ref="I8349">INDEX('2.1.trackMPD'!L:L/(24*60*60),
       MATCH(1,
             (A8349='2.1.trackMPD'!A:A)*
             (C8349='2.1.trackMPD'!D:D)*
             (D8349/10^6='2.1.trackMPD'!H:H)*
             (E8349='2.1.trackMPD'!F:F),
0))</f>
        <v>0</v>
      </c>
    </row>
    <row r="8350" spans="1:9" x14ac:dyDescent="0.2">
      <c r="A8350" s="160" t="s">
        <v>31</v>
      </c>
      <c r="B8350" s="160" t="s">
        <v>151</v>
      </c>
      <c r="C8350" s="160">
        <f>_xlfn.XLOOKUP(B8350,'2.1.trackMPD'!$R$7:$R$29,'2.1.trackMPD'!$T$7:$T$29)</f>
        <v>6</v>
      </c>
      <c r="D8350" s="160">
        <v>100</v>
      </c>
      <c r="E8350" s="160" t="s">
        <v>6394</v>
      </c>
      <c r="F8350" s="160" t="s">
        <v>110</v>
      </c>
      <c r="G8350" s="160" t="s">
        <v>124</v>
      </c>
      <c r="H8350" s="160" t="s">
        <v>6392</v>
      </c>
      <c r="I8350" s="160" cm="1">
        <f t="array" ref="I8350">INDEX('2.1.trackMPD'!I:I/(24*60*60),
       MATCH(1,
             (A8350='2.1.trackMPD'!A:A)*
             (C8350='2.1.trackMPD'!D:D)*
             (D8350/10^6='2.1.trackMPD'!H:H)*
             (E8350='2.1.trackMPD'!F:F),
0))</f>
        <v>5.6282487922013191E-3</v>
      </c>
    </row>
    <row r="8351" spans="1:9" x14ac:dyDescent="0.2">
      <c r="A8351" s="160" t="s">
        <v>31</v>
      </c>
      <c r="B8351" s="160" t="s">
        <v>151</v>
      </c>
      <c r="C8351" s="160">
        <f>_xlfn.XLOOKUP(B8351,'2.1.trackMPD'!$R$7:$R$29,'2.1.trackMPD'!$T$7:$T$29)</f>
        <v>6</v>
      </c>
      <c r="D8351" s="160">
        <v>100</v>
      </c>
      <c r="E8351" s="160" t="s">
        <v>6394</v>
      </c>
      <c r="F8351" s="160" t="s">
        <v>110</v>
      </c>
      <c r="G8351" s="160" t="s">
        <v>140</v>
      </c>
      <c r="H8351" s="160" t="s">
        <v>6392</v>
      </c>
      <c r="I8351" s="160" cm="1">
        <f t="array" ref="I8351">INDEX('2.1.trackMPD'!J:J/(24*60*60),
       MATCH(1,
             (A8351='2.1.trackMPD'!A:A)*
             (C8351='2.1.trackMPD'!D:D)*
             (D8351/10^6='2.1.trackMPD'!H:H)*
             (E8351='2.1.trackMPD'!F:F),
0))</f>
        <v>4.7630460889333797E-3</v>
      </c>
    </row>
    <row r="8352" spans="1:9" x14ac:dyDescent="0.2">
      <c r="A8352" s="160" t="s">
        <v>31</v>
      </c>
      <c r="B8352" s="160" t="s">
        <v>151</v>
      </c>
      <c r="C8352" s="160">
        <f>_xlfn.XLOOKUP(B8352,'2.1.trackMPD'!$R$7:$R$29,'2.1.trackMPD'!$T$7:$T$29)</f>
        <v>6</v>
      </c>
      <c r="D8352" s="160">
        <v>100</v>
      </c>
      <c r="E8352" s="160" t="s">
        <v>6394</v>
      </c>
      <c r="F8352" s="160" t="s">
        <v>110</v>
      </c>
      <c r="G8352" s="160" t="s">
        <v>124</v>
      </c>
      <c r="H8352" s="160" t="s">
        <v>6393</v>
      </c>
      <c r="I8352" s="160" cm="1">
        <f t="array" ref="I8352">INDEX('2.1.trackMPD'!K:K/(24*60*60),
       MATCH(1,
             (A8352='2.1.trackMPD'!A:A)*
             (C8352='2.1.trackMPD'!D:D)*
             (D8352/10^6='2.1.trackMPD'!H:H)*
             (E8352='2.1.trackMPD'!F:F),
0))</f>
        <v>0</v>
      </c>
    </row>
    <row r="8353" spans="1:9" x14ac:dyDescent="0.2">
      <c r="A8353" s="160" t="s">
        <v>31</v>
      </c>
      <c r="B8353" s="160" t="s">
        <v>151</v>
      </c>
      <c r="C8353" s="160">
        <f>_xlfn.XLOOKUP(B8353,'2.1.trackMPD'!$R$7:$R$29,'2.1.trackMPD'!$T$7:$T$29)</f>
        <v>6</v>
      </c>
      <c r="D8353" s="160">
        <v>100</v>
      </c>
      <c r="E8353" s="160" t="s">
        <v>6394</v>
      </c>
      <c r="F8353" s="160" t="s">
        <v>110</v>
      </c>
      <c r="G8353" s="160" t="s">
        <v>140</v>
      </c>
      <c r="H8353" s="160" t="s">
        <v>6393</v>
      </c>
      <c r="I8353" s="160" cm="1">
        <f t="array" ref="I8353">INDEX('2.1.trackMPD'!L:L/(24*60*60),
       MATCH(1,
             (A8353='2.1.trackMPD'!A:A)*
             (C8353='2.1.trackMPD'!D:D)*
             (D8353/10^6='2.1.trackMPD'!H:H)*
             (E8353='2.1.trackMPD'!F:F),
0))</f>
        <v>0</v>
      </c>
    </row>
    <row r="8354" spans="1:9" x14ac:dyDescent="0.2">
      <c r="A8354" s="160" t="s">
        <v>31</v>
      </c>
      <c r="B8354" s="160" t="s">
        <v>151</v>
      </c>
      <c r="C8354" s="160">
        <f>_xlfn.XLOOKUP(B8354,'2.1.trackMPD'!$R$7:$R$29,'2.1.trackMPD'!$T$7:$T$29)</f>
        <v>6</v>
      </c>
      <c r="D8354" s="160">
        <v>1000</v>
      </c>
      <c r="E8354" s="160" t="s">
        <v>6394</v>
      </c>
      <c r="F8354" s="160" t="s">
        <v>110</v>
      </c>
      <c r="G8354" s="160" t="s">
        <v>124</v>
      </c>
      <c r="H8354" s="160" t="s">
        <v>6392</v>
      </c>
      <c r="I8354" s="160" cm="1">
        <f t="array" ref="I8354">INDEX('2.1.trackMPD'!I:I/(24*60*60),
       MATCH(1,
             (A8354='2.1.trackMPD'!A:A)*
             (C8354='2.1.trackMPD'!D:D)*
             (D8354/10^6='2.1.trackMPD'!H:H)*
             (E8354='2.1.trackMPD'!F:F),
0))</f>
        <v>6.3166262761166214E-2</v>
      </c>
    </row>
    <row r="8355" spans="1:9" x14ac:dyDescent="0.2">
      <c r="A8355" s="160" t="s">
        <v>31</v>
      </c>
      <c r="B8355" s="160" t="s">
        <v>151</v>
      </c>
      <c r="C8355" s="160">
        <f>_xlfn.XLOOKUP(B8355,'2.1.trackMPD'!$R$7:$R$29,'2.1.trackMPD'!$T$7:$T$29)</f>
        <v>6</v>
      </c>
      <c r="D8355" s="160">
        <v>1000</v>
      </c>
      <c r="E8355" s="160" t="s">
        <v>6394</v>
      </c>
      <c r="F8355" s="160" t="s">
        <v>110</v>
      </c>
      <c r="G8355" s="160" t="s">
        <v>140</v>
      </c>
      <c r="H8355" s="160" t="s">
        <v>6392</v>
      </c>
      <c r="I8355" s="160" cm="1">
        <f t="array" ref="I8355">INDEX('2.1.trackMPD'!J:J/(24*60*60),
       MATCH(1,
             (A8355='2.1.trackMPD'!A:A)*
             (C8355='2.1.trackMPD'!D:D)*
             (D8355/10^6='2.1.trackMPD'!H:H)*
             (E8355='2.1.trackMPD'!F:F),
0))</f>
        <v>5.3448358383294439E-2</v>
      </c>
    </row>
    <row r="8356" spans="1:9" x14ac:dyDescent="0.2">
      <c r="A8356" s="160" t="s">
        <v>31</v>
      </c>
      <c r="B8356" s="160" t="s">
        <v>151</v>
      </c>
      <c r="C8356" s="160">
        <f>_xlfn.XLOOKUP(B8356,'2.1.trackMPD'!$R$7:$R$29,'2.1.trackMPD'!$T$7:$T$29)</f>
        <v>6</v>
      </c>
      <c r="D8356" s="160">
        <v>1000</v>
      </c>
      <c r="E8356" s="160" t="s">
        <v>6394</v>
      </c>
      <c r="F8356" s="160" t="s">
        <v>110</v>
      </c>
      <c r="G8356" s="160" t="s">
        <v>124</v>
      </c>
      <c r="H8356" s="160" t="s">
        <v>6393</v>
      </c>
      <c r="I8356" s="160" cm="1">
        <f t="array" ref="I8356">INDEX('2.1.trackMPD'!K:K/(24*60*60),
       MATCH(1,
             (A8356='2.1.trackMPD'!A:A)*
             (C8356='2.1.trackMPD'!D:D)*
             (D8356/10^6='2.1.trackMPD'!H:H)*
             (E8356='2.1.trackMPD'!F:F),
0))</f>
        <v>0</v>
      </c>
    </row>
    <row r="8357" spans="1:9" x14ac:dyDescent="0.2">
      <c r="A8357" s="160" t="s">
        <v>31</v>
      </c>
      <c r="B8357" s="160" t="s">
        <v>151</v>
      </c>
      <c r="C8357" s="160">
        <f>_xlfn.XLOOKUP(B8357,'2.1.trackMPD'!$R$7:$R$29,'2.1.trackMPD'!$T$7:$T$29)</f>
        <v>6</v>
      </c>
      <c r="D8357" s="160">
        <v>1000</v>
      </c>
      <c r="E8357" s="160" t="s">
        <v>6394</v>
      </c>
      <c r="F8357" s="160" t="s">
        <v>110</v>
      </c>
      <c r="G8357" s="160" t="s">
        <v>140</v>
      </c>
      <c r="H8357" s="160" t="s">
        <v>6393</v>
      </c>
      <c r="I8357" s="160" cm="1">
        <f t="array" ref="I8357">INDEX('2.1.trackMPD'!L:L/(24*60*60),
       MATCH(1,
             (A8357='2.1.trackMPD'!A:A)*
             (C8357='2.1.trackMPD'!D:D)*
             (D8357/10^6='2.1.trackMPD'!H:H)*
             (E8357='2.1.trackMPD'!F:F),
0))</f>
        <v>0</v>
      </c>
    </row>
    <row r="8358" spans="1:9" x14ac:dyDescent="0.2">
      <c r="A8358" s="160" t="s">
        <v>31</v>
      </c>
      <c r="B8358" s="160" t="s">
        <v>151</v>
      </c>
      <c r="C8358" s="160">
        <f>_xlfn.XLOOKUP(B8358,'2.1.trackMPD'!$R$7:$R$29,'2.1.trackMPD'!$T$7:$T$29)</f>
        <v>6</v>
      </c>
      <c r="D8358" s="160">
        <v>5000</v>
      </c>
      <c r="E8358" s="160" t="s">
        <v>6394</v>
      </c>
      <c r="F8358" s="160" t="s">
        <v>110</v>
      </c>
      <c r="G8358" s="160" t="s">
        <v>124</v>
      </c>
      <c r="H8358" s="160" t="s">
        <v>6392</v>
      </c>
      <c r="I8358" s="160" cm="1">
        <f t="array" ref="I8358">INDEX('2.1.trackMPD'!I:I/(24*60*60),
       MATCH(1,
             (A8358='2.1.trackMPD'!A:A)*
             (C8358='2.1.trackMPD'!D:D)*
             (D8358/10^6='2.1.trackMPD'!H:H)*
             (E8358='2.1.trackMPD'!F:F),
0))</f>
        <v>0.15280657097452663</v>
      </c>
    </row>
    <row r="8359" spans="1:9" x14ac:dyDescent="0.2">
      <c r="A8359" s="160" t="s">
        <v>31</v>
      </c>
      <c r="B8359" s="160" t="s">
        <v>151</v>
      </c>
      <c r="C8359" s="160">
        <f>_xlfn.XLOOKUP(B8359,'2.1.trackMPD'!$R$7:$R$29,'2.1.trackMPD'!$T$7:$T$29)</f>
        <v>6</v>
      </c>
      <c r="D8359" s="160">
        <v>5000</v>
      </c>
      <c r="E8359" s="160" t="s">
        <v>6394</v>
      </c>
      <c r="F8359" s="160" t="s">
        <v>110</v>
      </c>
      <c r="G8359" s="160" t="s">
        <v>140</v>
      </c>
      <c r="H8359" s="160" t="s">
        <v>6392</v>
      </c>
      <c r="I8359" s="160" cm="1">
        <f t="array" ref="I8359">INDEX('2.1.trackMPD'!J:J/(24*60*60),
       MATCH(1,
             (A8359='2.1.trackMPD'!A:A)*
             (C8359='2.1.trackMPD'!D:D)*
             (D8359/10^6='2.1.trackMPD'!H:H)*
             (E8359='2.1.trackMPD'!F:F),
0))</f>
        <v>0.1292978087854271</v>
      </c>
    </row>
    <row r="8360" spans="1:9" x14ac:dyDescent="0.2">
      <c r="A8360" s="160" t="s">
        <v>31</v>
      </c>
      <c r="B8360" s="160" t="s">
        <v>151</v>
      </c>
      <c r="C8360" s="160">
        <f>_xlfn.XLOOKUP(B8360,'2.1.trackMPD'!$R$7:$R$29,'2.1.trackMPD'!$T$7:$T$29)</f>
        <v>6</v>
      </c>
      <c r="D8360" s="160">
        <v>5000</v>
      </c>
      <c r="E8360" s="160" t="s">
        <v>6394</v>
      </c>
      <c r="F8360" s="160" t="s">
        <v>110</v>
      </c>
      <c r="G8360" s="160" t="s">
        <v>124</v>
      </c>
      <c r="H8360" s="160" t="s">
        <v>6393</v>
      </c>
      <c r="I8360" s="160" cm="1">
        <f t="array" ref="I8360">INDEX('2.1.trackMPD'!K:K/(24*60*60),
       MATCH(1,
             (A8360='2.1.trackMPD'!A:A)*
             (C8360='2.1.trackMPD'!D:D)*
             (D8360/10^6='2.1.trackMPD'!H:H)*
             (E8360='2.1.trackMPD'!F:F),
0))</f>
        <v>0</v>
      </c>
    </row>
    <row r="8361" spans="1:9" x14ac:dyDescent="0.2">
      <c r="A8361" s="160" t="s">
        <v>31</v>
      </c>
      <c r="B8361" s="160" t="s">
        <v>151</v>
      </c>
      <c r="C8361" s="160">
        <f>_xlfn.XLOOKUP(B8361,'2.1.trackMPD'!$R$7:$R$29,'2.1.trackMPD'!$T$7:$T$29)</f>
        <v>6</v>
      </c>
      <c r="D8361" s="160">
        <v>5000</v>
      </c>
      <c r="E8361" s="160" t="s">
        <v>6394</v>
      </c>
      <c r="F8361" s="160" t="s">
        <v>110</v>
      </c>
      <c r="G8361" s="160" t="s">
        <v>140</v>
      </c>
      <c r="H8361" s="160" t="s">
        <v>6393</v>
      </c>
      <c r="I8361" s="160" cm="1">
        <f t="array" ref="I8361">INDEX('2.1.trackMPD'!L:L/(24*60*60),
       MATCH(1,
             (A8361='2.1.trackMPD'!A:A)*
             (C8361='2.1.trackMPD'!D:D)*
             (D8361/10^6='2.1.trackMPD'!H:H)*
             (E8361='2.1.trackMPD'!F:F),
0))</f>
        <v>0</v>
      </c>
    </row>
    <row r="8362" spans="1:9" x14ac:dyDescent="0.2">
      <c r="A8362" s="160" t="s">
        <v>31</v>
      </c>
      <c r="B8362" s="160" t="s">
        <v>151</v>
      </c>
      <c r="C8362" s="160">
        <f>_xlfn.XLOOKUP(B8362,'2.1.trackMPD'!$R$7:$R$29,'2.1.trackMPD'!$T$7:$T$29)</f>
        <v>6</v>
      </c>
      <c r="D8362" s="160">
        <v>1</v>
      </c>
      <c r="E8362" s="160" t="s">
        <v>6395</v>
      </c>
      <c r="F8362" s="160" t="s">
        <v>110</v>
      </c>
      <c r="G8362" s="160" t="s">
        <v>124</v>
      </c>
      <c r="H8362" s="160" t="s">
        <v>6392</v>
      </c>
      <c r="I8362" s="160" t="e" cm="1">
        <f t="array" ref="I8362">INDEX('2.1.trackMPD'!I:I/(24*60*60),
       MATCH(1,
             (A8362='2.1.trackMPD'!A:A)*
             (C8362='2.1.trackMPD'!D:D)*
             (D8362/10^6='2.1.trackMPD'!H:H)*
             (E8362='2.1.trackMPD'!F:F),
0))</f>
        <v>#N/A</v>
      </c>
    </row>
    <row r="8363" spans="1:9" x14ac:dyDescent="0.2">
      <c r="A8363" s="160" t="s">
        <v>31</v>
      </c>
      <c r="B8363" s="160" t="s">
        <v>151</v>
      </c>
      <c r="C8363" s="160">
        <f>_xlfn.XLOOKUP(B8363,'2.1.trackMPD'!$R$7:$R$29,'2.1.trackMPD'!$T$7:$T$29)</f>
        <v>6</v>
      </c>
      <c r="D8363" s="160">
        <v>1</v>
      </c>
      <c r="E8363" s="160" t="s">
        <v>6395</v>
      </c>
      <c r="F8363" s="160" t="s">
        <v>110</v>
      </c>
      <c r="G8363" s="160" t="s">
        <v>140</v>
      </c>
      <c r="H8363" s="160" t="s">
        <v>6392</v>
      </c>
      <c r="I8363" s="160" t="e" cm="1">
        <f t="array" ref="I8363">INDEX('2.1.trackMPD'!J:J/(24*60*60),
       MATCH(1,
             (A8363='2.1.trackMPD'!A:A)*
             (C8363='2.1.trackMPD'!D:D)*
             (D8363/10^6='2.1.trackMPD'!H:H)*
             (E8363='2.1.trackMPD'!F:F),
0))</f>
        <v>#N/A</v>
      </c>
    </row>
    <row r="8364" spans="1:9" x14ac:dyDescent="0.2">
      <c r="A8364" s="160" t="s">
        <v>31</v>
      </c>
      <c r="B8364" s="160" t="s">
        <v>151</v>
      </c>
      <c r="C8364" s="160">
        <f>_xlfn.XLOOKUP(B8364,'2.1.trackMPD'!$R$7:$R$29,'2.1.trackMPD'!$T$7:$T$29)</f>
        <v>6</v>
      </c>
      <c r="D8364" s="160">
        <v>1</v>
      </c>
      <c r="E8364" s="160" t="s">
        <v>6395</v>
      </c>
      <c r="F8364" s="160" t="s">
        <v>110</v>
      </c>
      <c r="G8364" s="160" t="s">
        <v>124</v>
      </c>
      <c r="H8364" s="160" t="s">
        <v>6393</v>
      </c>
      <c r="I8364" s="160" t="e" cm="1">
        <f t="array" ref="I8364">INDEX('2.1.trackMPD'!K:K/(24*60*60),
       MATCH(1,
             (A8364='2.1.trackMPD'!A:A)*
             (C8364='2.1.trackMPD'!D:D)*
             (D8364/10^6='2.1.trackMPD'!H:H)*
             (E8364='2.1.trackMPD'!F:F),
0))</f>
        <v>#N/A</v>
      </c>
    </row>
    <row r="8365" spans="1:9" x14ac:dyDescent="0.2">
      <c r="A8365" s="160" t="s">
        <v>31</v>
      </c>
      <c r="B8365" s="160" t="s">
        <v>151</v>
      </c>
      <c r="C8365" s="160">
        <f>_xlfn.XLOOKUP(B8365,'2.1.trackMPD'!$R$7:$R$29,'2.1.trackMPD'!$T$7:$T$29)</f>
        <v>6</v>
      </c>
      <c r="D8365" s="160">
        <v>1</v>
      </c>
      <c r="E8365" s="160" t="s">
        <v>6395</v>
      </c>
      <c r="F8365" s="160" t="s">
        <v>110</v>
      </c>
      <c r="G8365" s="160" t="s">
        <v>140</v>
      </c>
      <c r="H8365" s="160" t="s">
        <v>6393</v>
      </c>
      <c r="I8365" s="160" t="e" cm="1">
        <f t="array" ref="I8365">INDEX('2.1.trackMPD'!L:L/(24*60*60),
       MATCH(1,
             (A8365='2.1.trackMPD'!A:A)*
             (C8365='2.1.trackMPD'!D:D)*
             (D8365/10^6='2.1.trackMPD'!H:H)*
             (E8365='2.1.trackMPD'!F:F),
0))</f>
        <v>#N/A</v>
      </c>
    </row>
    <row r="8366" spans="1:9" x14ac:dyDescent="0.2">
      <c r="A8366" s="160" t="s">
        <v>31</v>
      </c>
      <c r="B8366" s="160" t="s">
        <v>151</v>
      </c>
      <c r="C8366" s="160">
        <f>_xlfn.XLOOKUP(B8366,'2.1.trackMPD'!$R$7:$R$29,'2.1.trackMPD'!$T$7:$T$29)</f>
        <v>6</v>
      </c>
      <c r="D8366" s="160">
        <v>10</v>
      </c>
      <c r="E8366" s="160" t="s">
        <v>6395</v>
      </c>
      <c r="F8366" s="160" t="s">
        <v>110</v>
      </c>
      <c r="G8366" s="160" t="s">
        <v>124</v>
      </c>
      <c r="H8366" s="160" t="s">
        <v>6392</v>
      </c>
      <c r="I8366" s="160" t="e" cm="1">
        <f t="array" ref="I8366">INDEX('2.1.trackMPD'!I:I/(24*60*60),
       MATCH(1,
             (A8366='2.1.trackMPD'!A:A)*
             (C8366='2.1.trackMPD'!D:D)*
             (D8366/10^6='2.1.trackMPD'!H:H)*
             (E8366='2.1.trackMPD'!F:F),
0))</f>
        <v>#N/A</v>
      </c>
    </row>
    <row r="8367" spans="1:9" x14ac:dyDescent="0.2">
      <c r="A8367" s="160" t="s">
        <v>31</v>
      </c>
      <c r="B8367" s="160" t="s">
        <v>151</v>
      </c>
      <c r="C8367" s="160">
        <f>_xlfn.XLOOKUP(B8367,'2.1.trackMPD'!$R$7:$R$29,'2.1.trackMPD'!$T$7:$T$29)</f>
        <v>6</v>
      </c>
      <c r="D8367" s="160">
        <v>10</v>
      </c>
      <c r="E8367" s="160" t="s">
        <v>6395</v>
      </c>
      <c r="F8367" s="160" t="s">
        <v>110</v>
      </c>
      <c r="G8367" s="160" t="s">
        <v>140</v>
      </c>
      <c r="H8367" s="160" t="s">
        <v>6392</v>
      </c>
      <c r="I8367" s="160" t="e" cm="1">
        <f t="array" ref="I8367">INDEX('2.1.trackMPD'!J:J/(24*60*60),
       MATCH(1,
             (A8367='2.1.trackMPD'!A:A)*
             (C8367='2.1.trackMPD'!D:D)*
             (D8367/10^6='2.1.trackMPD'!H:H)*
             (E8367='2.1.trackMPD'!F:F),
0))</f>
        <v>#N/A</v>
      </c>
    </row>
    <row r="8368" spans="1:9" x14ac:dyDescent="0.2">
      <c r="A8368" s="160" t="s">
        <v>31</v>
      </c>
      <c r="B8368" s="160" t="s">
        <v>151</v>
      </c>
      <c r="C8368" s="160">
        <f>_xlfn.XLOOKUP(B8368,'2.1.trackMPD'!$R$7:$R$29,'2.1.trackMPD'!$T$7:$T$29)</f>
        <v>6</v>
      </c>
      <c r="D8368" s="160">
        <v>10</v>
      </c>
      <c r="E8368" s="160" t="s">
        <v>6395</v>
      </c>
      <c r="F8368" s="160" t="s">
        <v>110</v>
      </c>
      <c r="G8368" s="160" t="s">
        <v>124</v>
      </c>
      <c r="H8368" s="160" t="s">
        <v>6393</v>
      </c>
      <c r="I8368" s="160" t="e" cm="1">
        <f t="array" ref="I8368">INDEX('2.1.trackMPD'!K:K/(24*60*60),
       MATCH(1,
             (A8368='2.1.trackMPD'!A:A)*
             (C8368='2.1.trackMPD'!D:D)*
             (D8368/10^6='2.1.trackMPD'!H:H)*
             (E8368='2.1.trackMPD'!F:F),
0))</f>
        <v>#N/A</v>
      </c>
    </row>
    <row r="8369" spans="1:9" x14ac:dyDescent="0.2">
      <c r="A8369" s="160" t="s">
        <v>31</v>
      </c>
      <c r="B8369" s="160" t="s">
        <v>151</v>
      </c>
      <c r="C8369" s="160">
        <f>_xlfn.XLOOKUP(B8369,'2.1.trackMPD'!$R$7:$R$29,'2.1.trackMPD'!$T$7:$T$29)</f>
        <v>6</v>
      </c>
      <c r="D8369" s="160">
        <v>10</v>
      </c>
      <c r="E8369" s="160" t="s">
        <v>6395</v>
      </c>
      <c r="F8369" s="160" t="s">
        <v>110</v>
      </c>
      <c r="G8369" s="160" t="s">
        <v>140</v>
      </c>
      <c r="H8369" s="160" t="s">
        <v>6393</v>
      </c>
      <c r="I8369" s="160" t="e" cm="1">
        <f t="array" ref="I8369">INDEX('2.1.trackMPD'!L:L/(24*60*60),
       MATCH(1,
             (A8369='2.1.trackMPD'!A:A)*
             (C8369='2.1.trackMPD'!D:D)*
             (D8369/10^6='2.1.trackMPD'!H:H)*
             (E8369='2.1.trackMPD'!F:F),
0))</f>
        <v>#N/A</v>
      </c>
    </row>
    <row r="8370" spans="1:9" x14ac:dyDescent="0.2">
      <c r="A8370" s="160" t="s">
        <v>31</v>
      </c>
      <c r="B8370" s="160" t="s">
        <v>151</v>
      </c>
      <c r="C8370" s="160">
        <f>_xlfn.XLOOKUP(B8370,'2.1.trackMPD'!$R$7:$R$29,'2.1.trackMPD'!$T$7:$T$29)</f>
        <v>6</v>
      </c>
      <c r="D8370" s="160">
        <v>100</v>
      </c>
      <c r="E8370" s="160" t="s">
        <v>6395</v>
      </c>
      <c r="F8370" s="160" t="s">
        <v>110</v>
      </c>
      <c r="G8370" s="160" t="s">
        <v>124</v>
      </c>
      <c r="H8370" s="160" t="s">
        <v>6392</v>
      </c>
      <c r="I8370" s="160" t="e" cm="1">
        <f t="array" ref="I8370">INDEX('2.1.trackMPD'!I:I/(24*60*60),
       MATCH(1,
             (A8370='2.1.trackMPD'!A:A)*
             (C8370='2.1.trackMPD'!D:D)*
             (D8370/10^6='2.1.trackMPD'!H:H)*
             (E8370='2.1.trackMPD'!F:F),
0))</f>
        <v>#N/A</v>
      </c>
    </row>
    <row r="8371" spans="1:9" x14ac:dyDescent="0.2">
      <c r="A8371" s="160" t="s">
        <v>31</v>
      </c>
      <c r="B8371" s="160" t="s">
        <v>151</v>
      </c>
      <c r="C8371" s="160">
        <f>_xlfn.XLOOKUP(B8371,'2.1.trackMPD'!$R$7:$R$29,'2.1.trackMPD'!$T$7:$T$29)</f>
        <v>6</v>
      </c>
      <c r="D8371" s="160">
        <v>100</v>
      </c>
      <c r="E8371" s="160" t="s">
        <v>6395</v>
      </c>
      <c r="F8371" s="160" t="s">
        <v>110</v>
      </c>
      <c r="G8371" s="160" t="s">
        <v>140</v>
      </c>
      <c r="H8371" s="160" t="s">
        <v>6392</v>
      </c>
      <c r="I8371" s="160" t="e" cm="1">
        <f t="array" ref="I8371">INDEX('2.1.trackMPD'!J:J/(24*60*60),
       MATCH(1,
             (A8371='2.1.trackMPD'!A:A)*
             (C8371='2.1.trackMPD'!D:D)*
             (D8371/10^6='2.1.trackMPD'!H:H)*
             (E8371='2.1.trackMPD'!F:F),
0))</f>
        <v>#N/A</v>
      </c>
    </row>
    <row r="8372" spans="1:9" x14ac:dyDescent="0.2">
      <c r="A8372" s="160" t="s">
        <v>31</v>
      </c>
      <c r="B8372" s="160" t="s">
        <v>151</v>
      </c>
      <c r="C8372" s="160">
        <f>_xlfn.XLOOKUP(B8372,'2.1.trackMPD'!$R$7:$R$29,'2.1.trackMPD'!$T$7:$T$29)</f>
        <v>6</v>
      </c>
      <c r="D8372" s="160">
        <v>100</v>
      </c>
      <c r="E8372" s="160" t="s">
        <v>6395</v>
      </c>
      <c r="F8372" s="160" t="s">
        <v>110</v>
      </c>
      <c r="G8372" s="160" t="s">
        <v>124</v>
      </c>
      <c r="H8372" s="160" t="s">
        <v>6393</v>
      </c>
      <c r="I8372" s="160" t="e" cm="1">
        <f t="array" ref="I8372">INDEX('2.1.trackMPD'!K:K/(24*60*60),
       MATCH(1,
             (A8372='2.1.trackMPD'!A:A)*
             (C8372='2.1.trackMPD'!D:D)*
             (D8372/10^6='2.1.trackMPD'!H:H)*
             (E8372='2.1.trackMPD'!F:F),
0))</f>
        <v>#N/A</v>
      </c>
    </row>
    <row r="8373" spans="1:9" x14ac:dyDescent="0.2">
      <c r="A8373" s="160" t="s">
        <v>31</v>
      </c>
      <c r="B8373" s="160" t="s">
        <v>151</v>
      </c>
      <c r="C8373" s="160">
        <f>_xlfn.XLOOKUP(B8373,'2.1.trackMPD'!$R$7:$R$29,'2.1.trackMPD'!$T$7:$T$29)</f>
        <v>6</v>
      </c>
      <c r="D8373" s="160">
        <v>100</v>
      </c>
      <c r="E8373" s="160" t="s">
        <v>6395</v>
      </c>
      <c r="F8373" s="160" t="s">
        <v>110</v>
      </c>
      <c r="G8373" s="160" t="s">
        <v>140</v>
      </c>
      <c r="H8373" s="160" t="s">
        <v>6393</v>
      </c>
      <c r="I8373" s="160" t="e" cm="1">
        <f t="array" ref="I8373">INDEX('2.1.trackMPD'!L:L/(24*60*60),
       MATCH(1,
             (A8373='2.1.trackMPD'!A:A)*
             (C8373='2.1.trackMPD'!D:D)*
             (D8373/10^6='2.1.trackMPD'!H:H)*
             (E8373='2.1.trackMPD'!F:F),
0))</f>
        <v>#N/A</v>
      </c>
    </row>
    <row r="8374" spans="1:9" x14ac:dyDescent="0.2">
      <c r="A8374" s="160" t="s">
        <v>22</v>
      </c>
      <c r="B8374" s="160" t="s">
        <v>5</v>
      </c>
      <c r="C8374" s="160">
        <f>_xlfn.XLOOKUP(B8374,'2.1.trackMPD'!$R$7:$R$29,'2.1.trackMPD'!$T$7:$T$29)</f>
        <v>1</v>
      </c>
      <c r="D8374" s="160">
        <v>1</v>
      </c>
      <c r="E8374" s="160" t="s">
        <v>6390</v>
      </c>
      <c r="F8374" s="160" t="s">
        <v>110</v>
      </c>
      <c r="G8374" s="160" t="s">
        <v>124</v>
      </c>
      <c r="H8374" s="160" t="s">
        <v>6392</v>
      </c>
      <c r="I8374" s="160" cm="1">
        <f t="array" ref="I8374">INDEX('2.1.trackMPD'!I:I/(24*60*60),
       MATCH(1,
             (A8374='2.1.trackMPD'!A:A)*
             (C8374='2.1.trackMPD'!D:D)*
             (D8374/10^6='2.1.trackMPD'!H:H)*
             (E8374='2.1.trackMPD'!F:F),
0))</f>
        <v>7.8278370370370376E-7</v>
      </c>
    </row>
    <row r="8375" spans="1:9" x14ac:dyDescent="0.2">
      <c r="A8375" s="160" t="s">
        <v>22</v>
      </c>
      <c r="B8375" s="160" t="s">
        <v>5</v>
      </c>
      <c r="C8375" s="160">
        <f>_xlfn.XLOOKUP(B8375,'2.1.trackMPD'!$R$7:$R$29,'2.1.trackMPD'!$T$7:$T$29)</f>
        <v>1</v>
      </c>
      <c r="D8375" s="160">
        <v>1</v>
      </c>
      <c r="E8375" s="160" t="s">
        <v>6390</v>
      </c>
      <c r="F8375" s="160" t="s">
        <v>110</v>
      </c>
      <c r="G8375" s="160" t="s">
        <v>140</v>
      </c>
      <c r="H8375" s="160" t="s">
        <v>6392</v>
      </c>
      <c r="I8375" s="160" cm="1">
        <f t="array" ref="I8375">INDEX('2.1.trackMPD'!J:J/(24*60*60),
       MATCH(1,
             (A8375='2.1.trackMPD'!A:A)*
             (C8375='2.1.trackMPD'!D:D)*
             (D8375/10^6='2.1.trackMPD'!H:H)*
             (E8375='2.1.trackMPD'!F:F),
0))</f>
        <v>1.7366300717592594E-5</v>
      </c>
    </row>
    <row r="8376" spans="1:9" x14ac:dyDescent="0.2">
      <c r="A8376" s="160" t="s">
        <v>22</v>
      </c>
      <c r="B8376" s="160" t="s">
        <v>5</v>
      </c>
      <c r="C8376" s="160">
        <f>_xlfn.XLOOKUP(B8376,'2.1.trackMPD'!$R$7:$R$29,'2.1.trackMPD'!$T$7:$T$29)</f>
        <v>1</v>
      </c>
      <c r="D8376" s="160">
        <v>1</v>
      </c>
      <c r="E8376" s="160" t="s">
        <v>6390</v>
      </c>
      <c r="F8376" s="160" t="s">
        <v>110</v>
      </c>
      <c r="G8376" s="160" t="s">
        <v>124</v>
      </c>
      <c r="H8376" s="160" t="s">
        <v>6393</v>
      </c>
      <c r="I8376" s="160" cm="1">
        <f t="array" ref="I8376">INDEX('2.1.trackMPD'!K:K/(24*60*60),
       MATCH(1,
             (A8376='2.1.trackMPD'!A:A)*
             (C8376='2.1.trackMPD'!D:D)*
             (D8376/10^6='2.1.trackMPD'!H:H)*
             (E8376='2.1.trackMPD'!F:F),
0))</f>
        <v>3.3958163194444445E-7</v>
      </c>
    </row>
    <row r="8377" spans="1:9" x14ac:dyDescent="0.2">
      <c r="A8377" s="160" t="s">
        <v>22</v>
      </c>
      <c r="B8377" s="160" t="s">
        <v>5</v>
      </c>
      <c r="C8377" s="160">
        <f>_xlfn.XLOOKUP(B8377,'2.1.trackMPD'!$R$7:$R$29,'2.1.trackMPD'!$T$7:$T$29)</f>
        <v>1</v>
      </c>
      <c r="D8377" s="160">
        <v>1</v>
      </c>
      <c r="E8377" s="160" t="s">
        <v>6390</v>
      </c>
      <c r="F8377" s="160" t="s">
        <v>110</v>
      </c>
      <c r="G8377" s="160" t="s">
        <v>140</v>
      </c>
      <c r="H8377" s="160" t="s">
        <v>6393</v>
      </c>
      <c r="I8377" s="160" cm="1">
        <f t="array" ref="I8377">INDEX('2.1.trackMPD'!L:L/(24*60*60),
       MATCH(1,
             (A8377='2.1.trackMPD'!A:A)*
             (C8377='2.1.trackMPD'!D:D)*
             (D8377/10^6='2.1.trackMPD'!H:H)*
             (E8377='2.1.trackMPD'!F:F),
0))</f>
        <v>6.871088773148148E-7</v>
      </c>
    </row>
    <row r="8378" spans="1:9" x14ac:dyDescent="0.2">
      <c r="A8378" s="160" t="s">
        <v>22</v>
      </c>
      <c r="B8378" s="160" t="s">
        <v>5</v>
      </c>
      <c r="C8378" s="160">
        <f>_xlfn.XLOOKUP(B8378,'2.1.trackMPD'!$R$7:$R$29,'2.1.trackMPD'!$T$7:$T$29)</f>
        <v>1</v>
      </c>
      <c r="D8378" s="160">
        <v>10</v>
      </c>
      <c r="E8378" s="160" t="s">
        <v>6390</v>
      </c>
      <c r="F8378" s="160" t="s">
        <v>110</v>
      </c>
      <c r="G8378" s="160" t="s">
        <v>124</v>
      </c>
      <c r="H8378" s="160" t="s">
        <v>6392</v>
      </c>
      <c r="I8378" s="160" cm="1">
        <f t="array" ref="I8378">INDEX('2.1.trackMPD'!I:I/(24*60*60),
       MATCH(1,
             (A8378='2.1.trackMPD'!A:A)*
             (C8378='2.1.trackMPD'!D:D)*
             (D8378/10^6='2.1.trackMPD'!H:H)*
             (E8378='2.1.trackMPD'!F:F),
0))</f>
        <v>9.3514836805555558E-7</v>
      </c>
    </row>
    <row r="8379" spans="1:9" x14ac:dyDescent="0.2">
      <c r="A8379" s="160" t="s">
        <v>22</v>
      </c>
      <c r="B8379" s="160" t="s">
        <v>5</v>
      </c>
      <c r="C8379" s="160">
        <f>_xlfn.XLOOKUP(B8379,'2.1.trackMPD'!$R$7:$R$29,'2.1.trackMPD'!$T$7:$T$29)</f>
        <v>1</v>
      </c>
      <c r="D8379" s="160">
        <v>10</v>
      </c>
      <c r="E8379" s="160" t="s">
        <v>6390</v>
      </c>
      <c r="F8379" s="160" t="s">
        <v>110</v>
      </c>
      <c r="G8379" s="160" t="s">
        <v>140</v>
      </c>
      <c r="H8379" s="160" t="s">
        <v>6392</v>
      </c>
      <c r="I8379" s="160" cm="1">
        <f t="array" ref="I8379">INDEX('2.1.trackMPD'!J:J/(24*60*60),
       MATCH(1,
             (A8379='2.1.trackMPD'!A:A)*
             (C8379='2.1.trackMPD'!D:D)*
             (D8379/10^6='2.1.trackMPD'!H:H)*
             (E8379='2.1.trackMPD'!F:F),
0))</f>
        <v>1.7825071122685188E-5</v>
      </c>
    </row>
    <row r="8380" spans="1:9" x14ac:dyDescent="0.2">
      <c r="A8380" s="160" t="s">
        <v>22</v>
      </c>
      <c r="B8380" s="160" t="s">
        <v>5</v>
      </c>
      <c r="C8380" s="160">
        <f>_xlfn.XLOOKUP(B8380,'2.1.trackMPD'!$R$7:$R$29,'2.1.trackMPD'!$T$7:$T$29)</f>
        <v>1</v>
      </c>
      <c r="D8380" s="160">
        <v>10</v>
      </c>
      <c r="E8380" s="160" t="s">
        <v>6390</v>
      </c>
      <c r="F8380" s="160" t="s">
        <v>110</v>
      </c>
      <c r="G8380" s="160" t="s">
        <v>124</v>
      </c>
      <c r="H8380" s="160" t="s">
        <v>6393</v>
      </c>
      <c r="I8380" s="160" cm="1">
        <f t="array" ref="I8380">INDEX('2.1.trackMPD'!K:K/(24*60*60),
       MATCH(1,
             (A8380='2.1.trackMPD'!A:A)*
             (C8380='2.1.trackMPD'!D:D)*
             (D8380/10^6='2.1.trackMPD'!H:H)*
             (E8380='2.1.trackMPD'!F:F),
0))</f>
        <v>0</v>
      </c>
    </row>
    <row r="8381" spans="1:9" x14ac:dyDescent="0.2">
      <c r="A8381" s="160" t="s">
        <v>22</v>
      </c>
      <c r="B8381" s="160" t="s">
        <v>5</v>
      </c>
      <c r="C8381" s="160">
        <f>_xlfn.XLOOKUP(B8381,'2.1.trackMPD'!$R$7:$R$29,'2.1.trackMPD'!$T$7:$T$29)</f>
        <v>1</v>
      </c>
      <c r="D8381" s="160">
        <v>10</v>
      </c>
      <c r="E8381" s="160" t="s">
        <v>6390</v>
      </c>
      <c r="F8381" s="160" t="s">
        <v>110</v>
      </c>
      <c r="G8381" s="160" t="s">
        <v>140</v>
      </c>
      <c r="H8381" s="160" t="s">
        <v>6393</v>
      </c>
      <c r="I8381" s="160" cm="1">
        <f t="array" ref="I8381">INDEX('2.1.trackMPD'!L:L/(24*60*60),
       MATCH(1,
             (A8381='2.1.trackMPD'!A:A)*
             (C8381='2.1.trackMPD'!D:D)*
             (D8381/10^6='2.1.trackMPD'!H:H)*
             (E8381='2.1.trackMPD'!F:F),
0))</f>
        <v>5.2213868055555553E-7</v>
      </c>
    </row>
    <row r="8382" spans="1:9" x14ac:dyDescent="0.2">
      <c r="A8382" s="160" t="s">
        <v>22</v>
      </c>
      <c r="B8382" s="160" t="s">
        <v>5</v>
      </c>
      <c r="C8382" s="160">
        <f>_xlfn.XLOOKUP(B8382,'2.1.trackMPD'!$R$7:$R$29,'2.1.trackMPD'!$T$7:$T$29)</f>
        <v>1</v>
      </c>
      <c r="D8382" s="160">
        <v>100</v>
      </c>
      <c r="E8382" s="160" t="s">
        <v>6390</v>
      </c>
      <c r="F8382" s="160" t="s">
        <v>110</v>
      </c>
      <c r="G8382" s="160" t="s">
        <v>124</v>
      </c>
      <c r="H8382" s="160" t="s">
        <v>6392</v>
      </c>
      <c r="I8382" s="160" cm="1">
        <f t="array" ref="I8382">INDEX('2.1.trackMPD'!I:I/(24*60*60),
       MATCH(1,
             (A8382='2.1.trackMPD'!A:A)*
             (C8382='2.1.trackMPD'!D:D)*
             (D8382/10^6='2.1.trackMPD'!H:H)*
             (E8382='2.1.trackMPD'!F:F),
0))</f>
        <v>7.5932650462962964E-7</v>
      </c>
    </row>
    <row r="8383" spans="1:9" x14ac:dyDescent="0.2">
      <c r="A8383" s="160" t="s">
        <v>22</v>
      </c>
      <c r="B8383" s="160" t="s">
        <v>5</v>
      </c>
      <c r="C8383" s="160">
        <f>_xlfn.XLOOKUP(B8383,'2.1.trackMPD'!$R$7:$R$29,'2.1.trackMPD'!$T$7:$T$29)</f>
        <v>1</v>
      </c>
      <c r="D8383" s="160">
        <v>100</v>
      </c>
      <c r="E8383" s="160" t="s">
        <v>6390</v>
      </c>
      <c r="F8383" s="160" t="s">
        <v>110</v>
      </c>
      <c r="G8383" s="160" t="s">
        <v>140</v>
      </c>
      <c r="H8383" s="160" t="s">
        <v>6392</v>
      </c>
      <c r="I8383" s="160" cm="1">
        <f t="array" ref="I8383">INDEX('2.1.trackMPD'!J:J/(24*60*60),
       MATCH(1,
             (A8383='2.1.trackMPD'!A:A)*
             (C8383='2.1.trackMPD'!D:D)*
             (D8383/10^6='2.1.trackMPD'!H:H)*
             (E8383='2.1.trackMPD'!F:F),
0))</f>
        <v>1.5662458194444444E-4</v>
      </c>
    </row>
    <row r="8384" spans="1:9" x14ac:dyDescent="0.2">
      <c r="A8384" s="160" t="s">
        <v>22</v>
      </c>
      <c r="B8384" s="160" t="s">
        <v>5</v>
      </c>
      <c r="C8384" s="160">
        <f>_xlfn.XLOOKUP(B8384,'2.1.trackMPD'!$R$7:$R$29,'2.1.trackMPD'!$T$7:$T$29)</f>
        <v>1</v>
      </c>
      <c r="D8384" s="160">
        <v>100</v>
      </c>
      <c r="E8384" s="160" t="s">
        <v>6390</v>
      </c>
      <c r="F8384" s="160" t="s">
        <v>110</v>
      </c>
      <c r="G8384" s="160" t="s">
        <v>124</v>
      </c>
      <c r="H8384" s="160" t="s">
        <v>6393</v>
      </c>
      <c r="I8384" s="160" cm="1">
        <f t="array" ref="I8384">INDEX('2.1.trackMPD'!K:K/(24*60*60),
       MATCH(1,
             (A8384='2.1.trackMPD'!A:A)*
             (C8384='2.1.trackMPD'!D:D)*
             (D8384/10^6='2.1.trackMPD'!H:H)*
             (E8384='2.1.trackMPD'!F:F),
0))</f>
        <v>0</v>
      </c>
    </row>
    <row r="8385" spans="1:9" x14ac:dyDescent="0.2">
      <c r="A8385" s="160" t="s">
        <v>22</v>
      </c>
      <c r="B8385" s="160" t="s">
        <v>5</v>
      </c>
      <c r="C8385" s="160">
        <f>_xlfn.XLOOKUP(B8385,'2.1.trackMPD'!$R$7:$R$29,'2.1.trackMPD'!$T$7:$T$29)</f>
        <v>1</v>
      </c>
      <c r="D8385" s="160">
        <v>100</v>
      </c>
      <c r="E8385" s="160" t="s">
        <v>6390</v>
      </c>
      <c r="F8385" s="160" t="s">
        <v>110</v>
      </c>
      <c r="G8385" s="160" t="s">
        <v>140</v>
      </c>
      <c r="H8385" s="160" t="s">
        <v>6393</v>
      </c>
      <c r="I8385" s="160" cm="1">
        <f t="array" ref="I8385">INDEX('2.1.trackMPD'!L:L/(24*60*60),
       MATCH(1,
             (A8385='2.1.trackMPD'!A:A)*
             (C8385='2.1.trackMPD'!D:D)*
             (D8385/10^6='2.1.trackMPD'!H:H)*
             (E8385='2.1.trackMPD'!F:F),
0))</f>
        <v>0</v>
      </c>
    </row>
    <row r="8386" spans="1:9" x14ac:dyDescent="0.2">
      <c r="A8386" s="160" t="s">
        <v>22</v>
      </c>
      <c r="B8386" s="160" t="s">
        <v>5</v>
      </c>
      <c r="C8386" s="160">
        <f>_xlfn.XLOOKUP(B8386,'2.1.trackMPD'!$R$7:$R$29,'2.1.trackMPD'!$T$7:$T$29)</f>
        <v>1</v>
      </c>
      <c r="D8386" s="160">
        <v>1000</v>
      </c>
      <c r="E8386" s="160" t="s">
        <v>6390</v>
      </c>
      <c r="F8386" s="160" t="s">
        <v>110</v>
      </c>
      <c r="G8386" s="160" t="s">
        <v>124</v>
      </c>
      <c r="H8386" s="160" t="s">
        <v>6392</v>
      </c>
      <c r="I8386" s="160" cm="1">
        <f t="array" ref="I8386">INDEX('2.1.trackMPD'!I:I/(24*60*60),
       MATCH(1,
             (A8386='2.1.trackMPD'!A:A)*
             (C8386='2.1.trackMPD'!D:D)*
             (D8386/10^6='2.1.trackMPD'!H:H)*
             (E8386='2.1.trackMPD'!F:F),
0))</f>
        <v>8.4428098379629637E-7</v>
      </c>
    </row>
    <row r="8387" spans="1:9" x14ac:dyDescent="0.2">
      <c r="A8387" s="160" t="s">
        <v>22</v>
      </c>
      <c r="B8387" s="160" t="s">
        <v>5</v>
      </c>
      <c r="C8387" s="160">
        <f>_xlfn.XLOOKUP(B8387,'2.1.trackMPD'!$R$7:$R$29,'2.1.trackMPD'!$T$7:$T$29)</f>
        <v>1</v>
      </c>
      <c r="D8387" s="160">
        <v>1000</v>
      </c>
      <c r="E8387" s="160" t="s">
        <v>6390</v>
      </c>
      <c r="F8387" s="160" t="s">
        <v>110</v>
      </c>
      <c r="G8387" s="160" t="s">
        <v>140</v>
      </c>
      <c r="H8387" s="160" t="s">
        <v>6392</v>
      </c>
      <c r="I8387" s="160" cm="1">
        <f t="array" ref="I8387">INDEX('2.1.trackMPD'!J:J/(24*60*60),
       MATCH(1,
             (A8387='2.1.trackMPD'!A:A)*
             (C8387='2.1.trackMPD'!D:D)*
             (D8387/10^6='2.1.trackMPD'!H:H)*
             (E8387='2.1.trackMPD'!F:F),
0))</f>
        <v>1.5475342372685185E-5</v>
      </c>
    </row>
    <row r="8388" spans="1:9" x14ac:dyDescent="0.2">
      <c r="A8388" s="160" t="s">
        <v>22</v>
      </c>
      <c r="B8388" s="160" t="s">
        <v>5</v>
      </c>
      <c r="C8388" s="160">
        <f>_xlfn.XLOOKUP(B8388,'2.1.trackMPD'!$R$7:$R$29,'2.1.trackMPD'!$T$7:$T$29)</f>
        <v>1</v>
      </c>
      <c r="D8388" s="160">
        <v>1000</v>
      </c>
      <c r="E8388" s="160" t="s">
        <v>6390</v>
      </c>
      <c r="F8388" s="160" t="s">
        <v>110</v>
      </c>
      <c r="G8388" s="160" t="s">
        <v>124</v>
      </c>
      <c r="H8388" s="160" t="s">
        <v>6393</v>
      </c>
      <c r="I8388" s="160" cm="1">
        <f t="array" ref="I8388">INDEX('2.1.trackMPD'!K:K/(24*60*60),
       MATCH(1,
             (A8388='2.1.trackMPD'!A:A)*
             (C8388='2.1.trackMPD'!D:D)*
             (D8388/10^6='2.1.trackMPD'!H:H)*
             (E8388='2.1.trackMPD'!F:F),
0))</f>
        <v>3.0864197916666667E-7</v>
      </c>
    </row>
    <row r="8389" spans="1:9" x14ac:dyDescent="0.2">
      <c r="A8389" s="160" t="s">
        <v>22</v>
      </c>
      <c r="B8389" s="160" t="s">
        <v>5</v>
      </c>
      <c r="C8389" s="160">
        <f>_xlfn.XLOOKUP(B8389,'2.1.trackMPD'!$R$7:$R$29,'2.1.trackMPD'!$T$7:$T$29)</f>
        <v>1</v>
      </c>
      <c r="D8389" s="160">
        <v>1000</v>
      </c>
      <c r="E8389" s="160" t="s">
        <v>6390</v>
      </c>
      <c r="F8389" s="160" t="s">
        <v>110</v>
      </c>
      <c r="G8389" s="160" t="s">
        <v>140</v>
      </c>
      <c r="H8389" s="160" t="s">
        <v>6393</v>
      </c>
      <c r="I8389" s="160" cm="1">
        <f t="array" ref="I8389">INDEX('2.1.trackMPD'!L:L/(24*60*60),
       MATCH(1,
             (A8389='2.1.trackMPD'!A:A)*
             (C8389='2.1.trackMPD'!D:D)*
             (D8389/10^6='2.1.trackMPD'!H:H)*
             (E8389='2.1.trackMPD'!F:F),
0))</f>
        <v>9.4161958333333341E-7</v>
      </c>
    </row>
    <row r="8390" spans="1:9" x14ac:dyDescent="0.2">
      <c r="A8390" s="160" t="s">
        <v>22</v>
      </c>
      <c r="B8390" s="160" t="s">
        <v>5</v>
      </c>
      <c r="C8390" s="160">
        <f>_xlfn.XLOOKUP(B8390,'2.1.trackMPD'!$R$7:$R$29,'2.1.trackMPD'!$T$7:$T$29)</f>
        <v>1</v>
      </c>
      <c r="D8390" s="160">
        <v>5000</v>
      </c>
      <c r="E8390" s="160" t="s">
        <v>6390</v>
      </c>
      <c r="F8390" s="160" t="s">
        <v>110</v>
      </c>
      <c r="G8390" s="160" t="s">
        <v>124</v>
      </c>
      <c r="H8390" s="160" t="s">
        <v>6392</v>
      </c>
      <c r="I8390" s="160" cm="1">
        <f t="array" ref="I8390">INDEX('2.1.trackMPD'!I:I/(24*60*60),
       MATCH(1,
             (A8390='2.1.trackMPD'!A:A)*
             (C8390='2.1.trackMPD'!D:D)*
             (D8390/10^6='2.1.trackMPD'!H:H)*
             (E8390='2.1.trackMPD'!F:F),
0))</f>
        <v>6.6764012731481478E-7</v>
      </c>
    </row>
    <row r="8391" spans="1:9" x14ac:dyDescent="0.2">
      <c r="A8391" s="160" t="s">
        <v>22</v>
      </c>
      <c r="B8391" s="160" t="s">
        <v>5</v>
      </c>
      <c r="C8391" s="160">
        <f>_xlfn.XLOOKUP(B8391,'2.1.trackMPD'!$R$7:$R$29,'2.1.trackMPD'!$T$7:$T$29)</f>
        <v>1</v>
      </c>
      <c r="D8391" s="160">
        <v>5000</v>
      </c>
      <c r="E8391" s="160" t="s">
        <v>6390</v>
      </c>
      <c r="F8391" s="160" t="s">
        <v>110</v>
      </c>
      <c r="G8391" s="160" t="s">
        <v>140</v>
      </c>
      <c r="H8391" s="160" t="s">
        <v>6392</v>
      </c>
      <c r="I8391" s="160" cm="1">
        <f t="array" ref="I8391">INDEX('2.1.trackMPD'!J:J/(24*60*60),
       MATCH(1,
             (A8391='2.1.trackMPD'!A:A)*
             (C8391='2.1.trackMPD'!D:D)*
             (D8391/10^6='2.1.trackMPD'!H:H)*
             (E8391='2.1.trackMPD'!F:F),
0))</f>
        <v>1.5464714641203703E-5</v>
      </c>
    </row>
    <row r="8392" spans="1:9" x14ac:dyDescent="0.2">
      <c r="A8392" s="160" t="s">
        <v>22</v>
      </c>
      <c r="B8392" s="160" t="s">
        <v>5</v>
      </c>
      <c r="C8392" s="160">
        <f>_xlfn.XLOOKUP(B8392,'2.1.trackMPD'!$R$7:$R$29,'2.1.trackMPD'!$T$7:$T$29)</f>
        <v>1</v>
      </c>
      <c r="D8392" s="160">
        <v>5000</v>
      </c>
      <c r="E8392" s="160" t="s">
        <v>6390</v>
      </c>
      <c r="F8392" s="160" t="s">
        <v>110</v>
      </c>
      <c r="G8392" s="160" t="s">
        <v>124</v>
      </c>
      <c r="H8392" s="160" t="s">
        <v>6393</v>
      </c>
      <c r="I8392" s="160" cm="1">
        <f t="array" ref="I8392">INDEX('2.1.trackMPD'!K:K/(24*60*60),
       MATCH(1,
             (A8392='2.1.trackMPD'!A:A)*
             (C8392='2.1.trackMPD'!D:D)*
             (D8392/10^6='2.1.trackMPD'!H:H)*
             (E8392='2.1.trackMPD'!F:F),
0))</f>
        <v>2.6530828703703701E-7</v>
      </c>
    </row>
    <row r="8393" spans="1:9" x14ac:dyDescent="0.2">
      <c r="A8393" s="160" t="s">
        <v>22</v>
      </c>
      <c r="B8393" s="160" t="s">
        <v>5</v>
      </c>
      <c r="C8393" s="160">
        <f>_xlfn.XLOOKUP(B8393,'2.1.trackMPD'!$R$7:$R$29,'2.1.trackMPD'!$T$7:$T$29)</f>
        <v>1</v>
      </c>
      <c r="D8393" s="160">
        <v>5000</v>
      </c>
      <c r="E8393" s="160" t="s">
        <v>6390</v>
      </c>
      <c r="F8393" s="160" t="s">
        <v>110</v>
      </c>
      <c r="G8393" s="160" t="s">
        <v>140</v>
      </c>
      <c r="H8393" s="160" t="s">
        <v>6393</v>
      </c>
      <c r="I8393" s="160" cm="1">
        <f t="array" ref="I8393">INDEX('2.1.trackMPD'!L:L/(24*60*60),
       MATCH(1,
             (A8393='2.1.trackMPD'!A:A)*
             (C8393='2.1.trackMPD'!D:D)*
             (D8393/10^6='2.1.trackMPD'!H:H)*
             (E8393='2.1.trackMPD'!F:F),
0))</f>
        <v>0</v>
      </c>
    </row>
    <row r="8394" spans="1:9" x14ac:dyDescent="0.2">
      <c r="A8394" s="160" t="s">
        <v>22</v>
      </c>
      <c r="B8394" s="160" t="s">
        <v>5</v>
      </c>
      <c r="C8394" s="160">
        <f>_xlfn.XLOOKUP(B8394,'2.1.trackMPD'!$R$7:$R$29,'2.1.trackMPD'!$T$7:$T$29)</f>
        <v>1</v>
      </c>
      <c r="D8394" s="160">
        <v>1</v>
      </c>
      <c r="E8394" s="160" t="s">
        <v>6394</v>
      </c>
      <c r="F8394" s="160" t="s">
        <v>110</v>
      </c>
      <c r="G8394" s="160" t="s">
        <v>124</v>
      </c>
      <c r="H8394" s="160" t="s">
        <v>6392</v>
      </c>
      <c r="I8394" s="160" cm="1">
        <f t="array" ref="I8394">INDEX('2.1.trackMPD'!I:I/(24*60*60),
       MATCH(1,
             (A8394='2.1.trackMPD'!A:A)*
             (C8394='2.1.trackMPD'!D:D)*
             (D8394/10^6='2.1.trackMPD'!H:H)*
             (E8394='2.1.trackMPD'!F:F),
0))</f>
        <v>1.3389779976851852E-6</v>
      </c>
    </row>
    <row r="8395" spans="1:9" x14ac:dyDescent="0.2">
      <c r="A8395" s="160" t="s">
        <v>22</v>
      </c>
      <c r="B8395" s="160" t="s">
        <v>5</v>
      </c>
      <c r="C8395" s="160">
        <f>_xlfn.XLOOKUP(B8395,'2.1.trackMPD'!$R$7:$R$29,'2.1.trackMPD'!$T$7:$T$29)</f>
        <v>1</v>
      </c>
      <c r="D8395" s="160">
        <v>1</v>
      </c>
      <c r="E8395" s="160" t="s">
        <v>6394</v>
      </c>
      <c r="F8395" s="160" t="s">
        <v>110</v>
      </c>
      <c r="G8395" s="160" t="s">
        <v>140</v>
      </c>
      <c r="H8395" s="160" t="s">
        <v>6392</v>
      </c>
      <c r="I8395" s="160" cm="1">
        <f t="array" ref="I8395">INDEX('2.1.trackMPD'!J:J/(24*60*60),
       MATCH(1,
             (A8395='2.1.trackMPD'!A:A)*
             (C8395='2.1.trackMPD'!D:D)*
             (D8395/10^6='2.1.trackMPD'!H:H)*
             (E8395='2.1.trackMPD'!F:F),
0))</f>
        <v>3.8317084884259255E-5</v>
      </c>
    </row>
    <row r="8396" spans="1:9" x14ac:dyDescent="0.2">
      <c r="A8396" s="160" t="s">
        <v>22</v>
      </c>
      <c r="B8396" s="160" t="s">
        <v>5</v>
      </c>
      <c r="C8396" s="160">
        <f>_xlfn.XLOOKUP(B8396,'2.1.trackMPD'!$R$7:$R$29,'2.1.trackMPD'!$T$7:$T$29)</f>
        <v>1</v>
      </c>
      <c r="D8396" s="160">
        <v>1</v>
      </c>
      <c r="E8396" s="160" t="s">
        <v>6394</v>
      </c>
      <c r="F8396" s="160" t="s">
        <v>110</v>
      </c>
      <c r="G8396" s="160" t="s">
        <v>124</v>
      </c>
      <c r="H8396" s="160" t="s">
        <v>6393</v>
      </c>
      <c r="I8396" s="160" cm="1">
        <f t="array" ref="I8396">INDEX('2.1.trackMPD'!K:K/(24*60*60),
       MATCH(1,
             (A8396='2.1.trackMPD'!A:A)*
             (C8396='2.1.trackMPD'!D:D)*
             (D8396/10^6='2.1.trackMPD'!H:H)*
             (E8396='2.1.trackMPD'!F:F),
0))</f>
        <v>3.1855250000000002E-7</v>
      </c>
    </row>
    <row r="8397" spans="1:9" x14ac:dyDescent="0.2">
      <c r="A8397" s="160" t="s">
        <v>22</v>
      </c>
      <c r="B8397" s="160" t="s">
        <v>5</v>
      </c>
      <c r="C8397" s="160">
        <f>_xlfn.XLOOKUP(B8397,'2.1.trackMPD'!$R$7:$R$29,'2.1.trackMPD'!$T$7:$T$29)</f>
        <v>1</v>
      </c>
      <c r="D8397" s="160">
        <v>1</v>
      </c>
      <c r="E8397" s="160" t="s">
        <v>6394</v>
      </c>
      <c r="F8397" s="160" t="s">
        <v>110</v>
      </c>
      <c r="G8397" s="160" t="s">
        <v>140</v>
      </c>
      <c r="H8397" s="160" t="s">
        <v>6393</v>
      </c>
      <c r="I8397" s="160" cm="1">
        <f t="array" ref="I8397">INDEX('2.1.trackMPD'!L:L/(24*60*60),
       MATCH(1,
             (A8397='2.1.trackMPD'!A:A)*
             (C8397='2.1.trackMPD'!D:D)*
             (D8397/10^6='2.1.trackMPD'!H:H)*
             (E8397='2.1.trackMPD'!F:F),
0))</f>
        <v>2.4154589351851853E-6</v>
      </c>
    </row>
    <row r="8398" spans="1:9" x14ac:dyDescent="0.2">
      <c r="A8398" s="160" t="s">
        <v>22</v>
      </c>
      <c r="B8398" s="160" t="s">
        <v>5</v>
      </c>
      <c r="C8398" s="160">
        <f>_xlfn.XLOOKUP(B8398,'2.1.trackMPD'!$R$7:$R$29,'2.1.trackMPD'!$T$7:$T$29)</f>
        <v>1</v>
      </c>
      <c r="D8398" s="160">
        <v>10</v>
      </c>
      <c r="E8398" s="160" t="s">
        <v>6394</v>
      </c>
      <c r="F8398" s="160" t="s">
        <v>110</v>
      </c>
      <c r="G8398" s="160" t="s">
        <v>124</v>
      </c>
      <c r="H8398" s="160" t="s">
        <v>6392</v>
      </c>
      <c r="I8398" s="160" cm="1">
        <f t="array" ref="I8398">INDEX('2.1.trackMPD'!I:I/(24*60*60),
       MATCH(1,
             (A8398='2.1.trackMPD'!A:A)*
             (C8398='2.1.trackMPD'!D:D)*
             (D8398/10^6='2.1.trackMPD'!H:H)*
             (E8398='2.1.trackMPD'!F:F),
0))</f>
        <v>1.7444489351851853E-6</v>
      </c>
    </row>
    <row r="8399" spans="1:9" x14ac:dyDescent="0.2">
      <c r="A8399" s="160" t="s">
        <v>22</v>
      </c>
      <c r="B8399" s="160" t="s">
        <v>5</v>
      </c>
      <c r="C8399" s="160">
        <f>_xlfn.XLOOKUP(B8399,'2.1.trackMPD'!$R$7:$R$29,'2.1.trackMPD'!$T$7:$T$29)</f>
        <v>1</v>
      </c>
      <c r="D8399" s="160">
        <v>10</v>
      </c>
      <c r="E8399" s="160" t="s">
        <v>6394</v>
      </c>
      <c r="F8399" s="160" t="s">
        <v>110</v>
      </c>
      <c r="G8399" s="160" t="s">
        <v>140</v>
      </c>
      <c r="H8399" s="160" t="s">
        <v>6392</v>
      </c>
      <c r="I8399" s="160" cm="1">
        <f t="array" ref="I8399">INDEX('2.1.trackMPD'!J:J/(24*60*60),
       MATCH(1,
             (A8399='2.1.trackMPD'!A:A)*
             (C8399='2.1.trackMPD'!D:D)*
             (D8399/10^6='2.1.trackMPD'!H:H)*
             (E8399='2.1.trackMPD'!F:F),
0))</f>
        <v>4.4480674895833332E-5</v>
      </c>
    </row>
    <row r="8400" spans="1:9" x14ac:dyDescent="0.2">
      <c r="A8400" s="160" t="s">
        <v>22</v>
      </c>
      <c r="B8400" s="160" t="s">
        <v>5</v>
      </c>
      <c r="C8400" s="160">
        <f>_xlfn.XLOOKUP(B8400,'2.1.trackMPD'!$R$7:$R$29,'2.1.trackMPD'!$T$7:$T$29)</f>
        <v>1</v>
      </c>
      <c r="D8400" s="160">
        <v>10</v>
      </c>
      <c r="E8400" s="160" t="s">
        <v>6394</v>
      </c>
      <c r="F8400" s="160" t="s">
        <v>110</v>
      </c>
      <c r="G8400" s="160" t="s">
        <v>124</v>
      </c>
      <c r="H8400" s="160" t="s">
        <v>6393</v>
      </c>
      <c r="I8400" s="160" cm="1">
        <f t="array" ref="I8400">INDEX('2.1.trackMPD'!K:K/(24*60*60),
       MATCH(1,
             (A8400='2.1.trackMPD'!A:A)*
             (C8400='2.1.trackMPD'!D:D)*
             (D8400/10^6='2.1.trackMPD'!H:H)*
             (E8400='2.1.trackMPD'!F:F),
0))</f>
        <v>0</v>
      </c>
    </row>
    <row r="8401" spans="1:9" x14ac:dyDescent="0.2">
      <c r="A8401" s="160" t="s">
        <v>22</v>
      </c>
      <c r="B8401" s="160" t="s">
        <v>5</v>
      </c>
      <c r="C8401" s="160">
        <f>_xlfn.XLOOKUP(B8401,'2.1.trackMPD'!$R$7:$R$29,'2.1.trackMPD'!$T$7:$T$29)</f>
        <v>1</v>
      </c>
      <c r="D8401" s="160">
        <v>10</v>
      </c>
      <c r="E8401" s="160" t="s">
        <v>6394</v>
      </c>
      <c r="F8401" s="160" t="s">
        <v>110</v>
      </c>
      <c r="G8401" s="160" t="s">
        <v>140</v>
      </c>
      <c r="H8401" s="160" t="s">
        <v>6393</v>
      </c>
      <c r="I8401" s="160" cm="1">
        <f t="array" ref="I8401">INDEX('2.1.trackMPD'!L:L/(24*60*60),
       MATCH(1,
             (A8401='2.1.trackMPD'!A:A)*
             (C8401='2.1.trackMPD'!D:D)*
             (D8401/10^6='2.1.trackMPD'!H:H)*
             (E8401='2.1.trackMPD'!F:F),
0))</f>
        <v>0</v>
      </c>
    </row>
    <row r="8402" spans="1:9" x14ac:dyDescent="0.2">
      <c r="A8402" s="160" t="s">
        <v>22</v>
      </c>
      <c r="B8402" s="160" t="s">
        <v>5</v>
      </c>
      <c r="C8402" s="160">
        <f>_xlfn.XLOOKUP(B8402,'2.1.trackMPD'!$R$7:$R$29,'2.1.trackMPD'!$T$7:$T$29)</f>
        <v>1</v>
      </c>
      <c r="D8402" s="160">
        <v>100</v>
      </c>
      <c r="E8402" s="160" t="s">
        <v>6394</v>
      </c>
      <c r="F8402" s="160" t="s">
        <v>110</v>
      </c>
      <c r="G8402" s="160" t="s">
        <v>124</v>
      </c>
      <c r="H8402" s="160" t="s">
        <v>6392</v>
      </c>
      <c r="I8402" s="160" cm="1">
        <f t="array" ref="I8402">INDEX('2.1.trackMPD'!I:I/(24*60*60),
       MATCH(1,
             (A8402='2.1.trackMPD'!A:A)*
             (C8402='2.1.trackMPD'!D:D)*
             (D8402/10^6='2.1.trackMPD'!H:H)*
             (E8402='2.1.trackMPD'!F:F),
0))</f>
        <v>4.7688115740740737E-7</v>
      </c>
    </row>
    <row r="8403" spans="1:9" x14ac:dyDescent="0.2">
      <c r="A8403" s="160" t="s">
        <v>22</v>
      </c>
      <c r="B8403" s="160" t="s">
        <v>5</v>
      </c>
      <c r="C8403" s="160">
        <f>_xlfn.XLOOKUP(B8403,'2.1.trackMPD'!$R$7:$R$29,'2.1.trackMPD'!$T$7:$T$29)</f>
        <v>1</v>
      </c>
      <c r="D8403" s="160">
        <v>100</v>
      </c>
      <c r="E8403" s="160" t="s">
        <v>6394</v>
      </c>
      <c r="F8403" s="160" t="s">
        <v>110</v>
      </c>
      <c r="G8403" s="160" t="s">
        <v>140</v>
      </c>
      <c r="H8403" s="160" t="s">
        <v>6392</v>
      </c>
      <c r="I8403" s="160" cm="1">
        <f t="array" ref="I8403">INDEX('2.1.trackMPD'!J:J/(24*60*60),
       MATCH(1,
             (A8403='2.1.trackMPD'!A:A)*
             (C8403='2.1.trackMPD'!D:D)*
             (D8403/10^6='2.1.trackMPD'!H:H)*
             (E8403='2.1.trackMPD'!F:F),
0))</f>
        <v>1.5504774097222223E-4</v>
      </c>
    </row>
    <row r="8404" spans="1:9" x14ac:dyDescent="0.2">
      <c r="A8404" s="160" t="s">
        <v>22</v>
      </c>
      <c r="B8404" s="160" t="s">
        <v>5</v>
      </c>
      <c r="C8404" s="160">
        <f>_xlfn.XLOOKUP(B8404,'2.1.trackMPD'!$R$7:$R$29,'2.1.trackMPD'!$T$7:$T$29)</f>
        <v>1</v>
      </c>
      <c r="D8404" s="160">
        <v>100</v>
      </c>
      <c r="E8404" s="160" t="s">
        <v>6394</v>
      </c>
      <c r="F8404" s="160" t="s">
        <v>110</v>
      </c>
      <c r="G8404" s="160" t="s">
        <v>124</v>
      </c>
      <c r="H8404" s="160" t="s">
        <v>6393</v>
      </c>
      <c r="I8404" s="160" cm="1">
        <f t="array" ref="I8404">INDEX('2.1.trackMPD'!K:K/(24*60*60),
       MATCH(1,
             (A8404='2.1.trackMPD'!A:A)*
             (C8404='2.1.trackMPD'!D:D)*
             (D8404/10^6='2.1.trackMPD'!H:H)*
             (E8404='2.1.trackMPD'!F:F),
0))</f>
        <v>0</v>
      </c>
    </row>
    <row r="8405" spans="1:9" x14ac:dyDescent="0.2">
      <c r="A8405" s="160" t="s">
        <v>22</v>
      </c>
      <c r="B8405" s="160" t="s">
        <v>5</v>
      </c>
      <c r="C8405" s="160">
        <f>_xlfn.XLOOKUP(B8405,'2.1.trackMPD'!$R$7:$R$29,'2.1.trackMPD'!$T$7:$T$29)</f>
        <v>1</v>
      </c>
      <c r="D8405" s="160">
        <v>100</v>
      </c>
      <c r="E8405" s="160" t="s">
        <v>6394</v>
      </c>
      <c r="F8405" s="160" t="s">
        <v>110</v>
      </c>
      <c r="G8405" s="160" t="s">
        <v>140</v>
      </c>
      <c r="H8405" s="160" t="s">
        <v>6393</v>
      </c>
      <c r="I8405" s="160" cm="1">
        <f t="array" ref="I8405">INDEX('2.1.trackMPD'!L:L/(24*60*60),
       MATCH(1,
             (A8405='2.1.trackMPD'!A:A)*
             (C8405='2.1.trackMPD'!D:D)*
             (D8405/10^6='2.1.trackMPD'!H:H)*
             (E8405='2.1.trackMPD'!F:F),
0))</f>
        <v>0</v>
      </c>
    </row>
    <row r="8406" spans="1:9" x14ac:dyDescent="0.2">
      <c r="A8406" s="160" t="s">
        <v>22</v>
      </c>
      <c r="B8406" s="160" t="s">
        <v>5</v>
      </c>
      <c r="C8406" s="160">
        <f>_xlfn.XLOOKUP(B8406,'2.1.trackMPD'!$R$7:$R$29,'2.1.trackMPD'!$T$7:$T$29)</f>
        <v>1</v>
      </c>
      <c r="D8406" s="160">
        <v>1000</v>
      </c>
      <c r="E8406" s="160" t="s">
        <v>6394</v>
      </c>
      <c r="F8406" s="160" t="s">
        <v>110</v>
      </c>
      <c r="G8406" s="160" t="s">
        <v>124</v>
      </c>
      <c r="H8406" s="160" t="s">
        <v>6392</v>
      </c>
      <c r="I8406" s="160" cm="1">
        <f t="array" ref="I8406">INDEX('2.1.trackMPD'!I:I/(24*60*60),
       MATCH(1,
             (A8406='2.1.trackMPD'!A:A)*
             (C8406='2.1.trackMPD'!D:D)*
             (D8406/10^6='2.1.trackMPD'!H:H)*
             (E8406='2.1.trackMPD'!F:F),
0))</f>
        <v>7.4595718750000001E-7</v>
      </c>
    </row>
    <row r="8407" spans="1:9" x14ac:dyDescent="0.2">
      <c r="A8407" s="160" t="s">
        <v>22</v>
      </c>
      <c r="B8407" s="160" t="s">
        <v>5</v>
      </c>
      <c r="C8407" s="160">
        <f>_xlfn.XLOOKUP(B8407,'2.1.trackMPD'!$R$7:$R$29,'2.1.trackMPD'!$T$7:$T$29)</f>
        <v>1</v>
      </c>
      <c r="D8407" s="160">
        <v>1000</v>
      </c>
      <c r="E8407" s="160" t="s">
        <v>6394</v>
      </c>
      <c r="F8407" s="160" t="s">
        <v>110</v>
      </c>
      <c r="G8407" s="160" t="s">
        <v>140</v>
      </c>
      <c r="H8407" s="160" t="s">
        <v>6392</v>
      </c>
      <c r="I8407" s="160" cm="1">
        <f t="array" ref="I8407">INDEX('2.1.trackMPD'!J:J/(24*60*60),
       MATCH(1,
             (A8407='2.1.trackMPD'!A:A)*
             (C8407='2.1.trackMPD'!D:D)*
             (D8407/10^6='2.1.trackMPD'!H:H)*
             (E8407='2.1.trackMPD'!F:F),
0))</f>
        <v>1.6789460497685185E-5</v>
      </c>
    </row>
    <row r="8408" spans="1:9" x14ac:dyDescent="0.2">
      <c r="A8408" s="160" t="s">
        <v>22</v>
      </c>
      <c r="B8408" s="160" t="s">
        <v>5</v>
      </c>
      <c r="C8408" s="160">
        <f>_xlfn.XLOOKUP(B8408,'2.1.trackMPD'!$R$7:$R$29,'2.1.trackMPD'!$T$7:$T$29)</f>
        <v>1</v>
      </c>
      <c r="D8408" s="160">
        <v>1000</v>
      </c>
      <c r="E8408" s="160" t="s">
        <v>6394</v>
      </c>
      <c r="F8408" s="160" t="s">
        <v>110</v>
      </c>
      <c r="G8408" s="160" t="s">
        <v>124</v>
      </c>
      <c r="H8408" s="160" t="s">
        <v>6393</v>
      </c>
      <c r="I8408" s="160" cm="1">
        <f t="array" ref="I8408">INDEX('2.1.trackMPD'!K:K/(24*60*60),
       MATCH(1,
             (A8408='2.1.trackMPD'!A:A)*
             (C8408='2.1.trackMPD'!D:D)*
             (D8408/10^6='2.1.trackMPD'!H:H)*
             (E8408='2.1.trackMPD'!F:F),
0))</f>
        <v>2.9317315972222221E-7</v>
      </c>
    </row>
    <row r="8409" spans="1:9" x14ac:dyDescent="0.2">
      <c r="A8409" s="160" t="s">
        <v>22</v>
      </c>
      <c r="B8409" s="160" t="s">
        <v>5</v>
      </c>
      <c r="C8409" s="160">
        <f>_xlfn.XLOOKUP(B8409,'2.1.trackMPD'!$R$7:$R$29,'2.1.trackMPD'!$T$7:$T$29)</f>
        <v>1</v>
      </c>
      <c r="D8409" s="160">
        <v>1000</v>
      </c>
      <c r="E8409" s="160" t="s">
        <v>6394</v>
      </c>
      <c r="F8409" s="160" t="s">
        <v>110</v>
      </c>
      <c r="G8409" s="160" t="s">
        <v>140</v>
      </c>
      <c r="H8409" s="160" t="s">
        <v>6393</v>
      </c>
      <c r="I8409" s="160" cm="1">
        <f t="array" ref="I8409">INDEX('2.1.trackMPD'!L:L/(24*60*60),
       MATCH(1,
             (A8409='2.1.trackMPD'!A:A)*
             (C8409='2.1.trackMPD'!D:D)*
             (D8409/10^6='2.1.trackMPD'!H:H)*
             (E8409='2.1.trackMPD'!F:F),
0))</f>
        <v>5.3418803240740739E-7</v>
      </c>
    </row>
    <row r="8410" spans="1:9" x14ac:dyDescent="0.2">
      <c r="A8410" s="160" t="s">
        <v>22</v>
      </c>
      <c r="B8410" s="160" t="s">
        <v>5</v>
      </c>
      <c r="C8410" s="160">
        <f>_xlfn.XLOOKUP(B8410,'2.1.trackMPD'!$R$7:$R$29,'2.1.trackMPD'!$T$7:$T$29)</f>
        <v>1</v>
      </c>
      <c r="D8410" s="160">
        <v>5000</v>
      </c>
      <c r="E8410" s="160" t="s">
        <v>6394</v>
      </c>
      <c r="F8410" s="160" t="s">
        <v>110</v>
      </c>
      <c r="G8410" s="160" t="s">
        <v>124</v>
      </c>
      <c r="H8410" s="160" t="s">
        <v>6392</v>
      </c>
      <c r="I8410" s="160" cm="1">
        <f t="array" ref="I8410">INDEX('2.1.trackMPD'!I:I/(24*60*60),
       MATCH(1,
             (A8410='2.1.trackMPD'!A:A)*
             (C8410='2.1.trackMPD'!D:D)*
             (D8410/10^6='2.1.trackMPD'!H:H)*
             (E8410='2.1.trackMPD'!F:F),
0))</f>
        <v>1.104518298611111E-6</v>
      </c>
    </row>
    <row r="8411" spans="1:9" x14ac:dyDescent="0.2">
      <c r="A8411" s="160" t="s">
        <v>22</v>
      </c>
      <c r="B8411" s="160" t="s">
        <v>5</v>
      </c>
      <c r="C8411" s="160">
        <f>_xlfn.XLOOKUP(B8411,'2.1.trackMPD'!$R$7:$R$29,'2.1.trackMPD'!$T$7:$T$29)</f>
        <v>1</v>
      </c>
      <c r="D8411" s="160">
        <v>5000</v>
      </c>
      <c r="E8411" s="160" t="s">
        <v>6394</v>
      </c>
      <c r="F8411" s="160" t="s">
        <v>110</v>
      </c>
      <c r="G8411" s="160" t="s">
        <v>140</v>
      </c>
      <c r="H8411" s="160" t="s">
        <v>6392</v>
      </c>
      <c r="I8411" s="160" cm="1">
        <f t="array" ref="I8411">INDEX('2.1.trackMPD'!J:J/(24*60*60),
       MATCH(1,
             (A8411='2.1.trackMPD'!A:A)*
             (C8411='2.1.trackMPD'!D:D)*
             (D8411/10^6='2.1.trackMPD'!H:H)*
             (E8411='2.1.trackMPD'!F:F),
0))</f>
        <v>3.4105822233796294E-5</v>
      </c>
    </row>
    <row r="8412" spans="1:9" x14ac:dyDescent="0.2">
      <c r="A8412" s="160" t="s">
        <v>22</v>
      </c>
      <c r="B8412" s="160" t="s">
        <v>5</v>
      </c>
      <c r="C8412" s="160">
        <f>_xlfn.XLOOKUP(B8412,'2.1.trackMPD'!$R$7:$R$29,'2.1.trackMPD'!$T$7:$T$29)</f>
        <v>1</v>
      </c>
      <c r="D8412" s="160">
        <v>5000</v>
      </c>
      <c r="E8412" s="160" t="s">
        <v>6394</v>
      </c>
      <c r="F8412" s="160" t="s">
        <v>110</v>
      </c>
      <c r="G8412" s="160" t="s">
        <v>124</v>
      </c>
      <c r="H8412" s="160" t="s">
        <v>6393</v>
      </c>
      <c r="I8412" s="160" cm="1">
        <f t="array" ref="I8412">INDEX('2.1.trackMPD'!K:K/(24*60*60),
       MATCH(1,
             (A8412='2.1.trackMPD'!A:A)*
             (C8412='2.1.trackMPD'!D:D)*
             (D8412/10^6='2.1.trackMPD'!H:H)*
             (E8412='2.1.trackMPD'!F:F),
0))</f>
        <v>3.1422825231481482E-7</v>
      </c>
    </row>
    <row r="8413" spans="1:9" x14ac:dyDescent="0.2">
      <c r="A8413" s="160" t="s">
        <v>22</v>
      </c>
      <c r="B8413" s="160" t="s">
        <v>5</v>
      </c>
      <c r="C8413" s="160">
        <f>_xlfn.XLOOKUP(B8413,'2.1.trackMPD'!$R$7:$R$29,'2.1.trackMPD'!$T$7:$T$29)</f>
        <v>1</v>
      </c>
      <c r="D8413" s="160">
        <v>5000</v>
      </c>
      <c r="E8413" s="160" t="s">
        <v>6394</v>
      </c>
      <c r="F8413" s="160" t="s">
        <v>110</v>
      </c>
      <c r="G8413" s="160" t="s">
        <v>140</v>
      </c>
      <c r="H8413" s="160" t="s">
        <v>6393</v>
      </c>
      <c r="I8413" s="160" cm="1">
        <f t="array" ref="I8413">INDEX('2.1.trackMPD'!L:L/(24*60*60),
       MATCH(1,
             (A8413='2.1.trackMPD'!A:A)*
             (C8413='2.1.trackMPD'!D:D)*
             (D8413/10^6='2.1.trackMPD'!H:H)*
             (E8413='2.1.trackMPD'!F:F),
0))</f>
        <v>2.4154589351851853E-6</v>
      </c>
    </row>
    <row r="8414" spans="1:9" x14ac:dyDescent="0.2">
      <c r="A8414" s="160" t="s">
        <v>22</v>
      </c>
      <c r="B8414" s="160" t="s">
        <v>5</v>
      </c>
      <c r="C8414" s="160">
        <f>_xlfn.XLOOKUP(B8414,'2.1.trackMPD'!$R$7:$R$29,'2.1.trackMPD'!$T$7:$T$29)</f>
        <v>1</v>
      </c>
      <c r="D8414" s="160">
        <v>1</v>
      </c>
      <c r="E8414" s="160" t="s">
        <v>6395</v>
      </c>
      <c r="F8414" s="160" t="s">
        <v>110</v>
      </c>
      <c r="G8414" s="160" t="s">
        <v>124</v>
      </c>
      <c r="H8414" s="160" t="s">
        <v>6392</v>
      </c>
      <c r="I8414" s="160" t="e" cm="1">
        <f t="array" ref="I8414">INDEX('2.1.trackMPD'!I:I/(24*60*60),
       MATCH(1,
             (A8414='2.1.trackMPD'!A:A)*
             (C8414='2.1.trackMPD'!D:D)*
             (D8414/10^6='2.1.trackMPD'!H:H)*
             (E8414='2.1.trackMPD'!F:F),
0))</f>
        <v>#N/A</v>
      </c>
    </row>
    <row r="8415" spans="1:9" x14ac:dyDescent="0.2">
      <c r="A8415" s="160" t="s">
        <v>22</v>
      </c>
      <c r="B8415" s="160" t="s">
        <v>5</v>
      </c>
      <c r="C8415" s="160">
        <f>_xlfn.XLOOKUP(B8415,'2.1.trackMPD'!$R$7:$R$29,'2.1.trackMPD'!$T$7:$T$29)</f>
        <v>1</v>
      </c>
      <c r="D8415" s="160">
        <v>1</v>
      </c>
      <c r="E8415" s="160" t="s">
        <v>6395</v>
      </c>
      <c r="F8415" s="160" t="s">
        <v>110</v>
      </c>
      <c r="G8415" s="160" t="s">
        <v>140</v>
      </c>
      <c r="H8415" s="160" t="s">
        <v>6392</v>
      </c>
      <c r="I8415" s="160" t="e" cm="1">
        <f t="array" ref="I8415">INDEX('2.1.trackMPD'!J:J/(24*60*60),
       MATCH(1,
             (A8415='2.1.trackMPD'!A:A)*
             (C8415='2.1.trackMPD'!D:D)*
             (D8415/10^6='2.1.trackMPD'!H:H)*
             (E8415='2.1.trackMPD'!F:F),
0))</f>
        <v>#N/A</v>
      </c>
    </row>
    <row r="8416" spans="1:9" x14ac:dyDescent="0.2">
      <c r="A8416" s="160" t="s">
        <v>22</v>
      </c>
      <c r="B8416" s="160" t="s">
        <v>5</v>
      </c>
      <c r="C8416" s="160">
        <f>_xlfn.XLOOKUP(B8416,'2.1.trackMPD'!$R$7:$R$29,'2.1.trackMPD'!$T$7:$T$29)</f>
        <v>1</v>
      </c>
      <c r="D8416" s="160">
        <v>1</v>
      </c>
      <c r="E8416" s="160" t="s">
        <v>6395</v>
      </c>
      <c r="F8416" s="160" t="s">
        <v>110</v>
      </c>
      <c r="G8416" s="160" t="s">
        <v>124</v>
      </c>
      <c r="H8416" s="160" t="s">
        <v>6393</v>
      </c>
      <c r="I8416" s="160" t="e" cm="1">
        <f t="array" ref="I8416">INDEX('2.1.trackMPD'!K:K/(24*60*60),
       MATCH(1,
             (A8416='2.1.trackMPD'!A:A)*
             (C8416='2.1.trackMPD'!D:D)*
             (D8416/10^6='2.1.trackMPD'!H:H)*
             (E8416='2.1.trackMPD'!F:F),
0))</f>
        <v>#N/A</v>
      </c>
    </row>
    <row r="8417" spans="1:9" x14ac:dyDescent="0.2">
      <c r="A8417" s="160" t="s">
        <v>22</v>
      </c>
      <c r="B8417" s="160" t="s">
        <v>5</v>
      </c>
      <c r="C8417" s="160">
        <f>_xlfn.XLOOKUP(B8417,'2.1.trackMPD'!$R$7:$R$29,'2.1.trackMPD'!$T$7:$T$29)</f>
        <v>1</v>
      </c>
      <c r="D8417" s="160">
        <v>1</v>
      </c>
      <c r="E8417" s="160" t="s">
        <v>6395</v>
      </c>
      <c r="F8417" s="160" t="s">
        <v>110</v>
      </c>
      <c r="G8417" s="160" t="s">
        <v>140</v>
      </c>
      <c r="H8417" s="160" t="s">
        <v>6393</v>
      </c>
      <c r="I8417" s="160" t="e" cm="1">
        <f t="array" ref="I8417">INDEX('2.1.trackMPD'!L:L/(24*60*60),
       MATCH(1,
             (A8417='2.1.trackMPD'!A:A)*
             (C8417='2.1.trackMPD'!D:D)*
             (D8417/10^6='2.1.trackMPD'!H:H)*
             (E8417='2.1.trackMPD'!F:F),
0))</f>
        <v>#N/A</v>
      </c>
    </row>
    <row r="8418" spans="1:9" x14ac:dyDescent="0.2">
      <c r="A8418" s="160" t="s">
        <v>22</v>
      </c>
      <c r="B8418" s="160" t="s">
        <v>5</v>
      </c>
      <c r="C8418" s="160">
        <f>_xlfn.XLOOKUP(B8418,'2.1.trackMPD'!$R$7:$R$29,'2.1.trackMPD'!$T$7:$T$29)</f>
        <v>1</v>
      </c>
      <c r="D8418" s="160">
        <v>10</v>
      </c>
      <c r="E8418" s="160" t="s">
        <v>6395</v>
      </c>
      <c r="F8418" s="160" t="s">
        <v>110</v>
      </c>
      <c r="G8418" s="160" t="s">
        <v>124</v>
      </c>
      <c r="H8418" s="160" t="s">
        <v>6392</v>
      </c>
      <c r="I8418" s="160" t="e" cm="1">
        <f t="array" ref="I8418">INDEX('2.1.trackMPD'!I:I/(24*60*60),
       MATCH(1,
             (A8418='2.1.trackMPD'!A:A)*
             (C8418='2.1.trackMPD'!D:D)*
             (D8418/10^6='2.1.trackMPD'!H:H)*
             (E8418='2.1.trackMPD'!F:F),
0))</f>
        <v>#N/A</v>
      </c>
    </row>
    <row r="8419" spans="1:9" x14ac:dyDescent="0.2">
      <c r="A8419" s="160" t="s">
        <v>22</v>
      </c>
      <c r="B8419" s="160" t="s">
        <v>5</v>
      </c>
      <c r="C8419" s="160">
        <f>_xlfn.XLOOKUP(B8419,'2.1.trackMPD'!$R$7:$R$29,'2.1.trackMPD'!$T$7:$T$29)</f>
        <v>1</v>
      </c>
      <c r="D8419" s="160">
        <v>10</v>
      </c>
      <c r="E8419" s="160" t="s">
        <v>6395</v>
      </c>
      <c r="F8419" s="160" t="s">
        <v>110</v>
      </c>
      <c r="G8419" s="160" t="s">
        <v>140</v>
      </c>
      <c r="H8419" s="160" t="s">
        <v>6392</v>
      </c>
      <c r="I8419" s="160" t="e" cm="1">
        <f t="array" ref="I8419">INDEX('2.1.trackMPD'!J:J/(24*60*60),
       MATCH(1,
             (A8419='2.1.trackMPD'!A:A)*
             (C8419='2.1.trackMPD'!D:D)*
             (D8419/10^6='2.1.trackMPD'!H:H)*
             (E8419='2.1.trackMPD'!F:F),
0))</f>
        <v>#N/A</v>
      </c>
    </row>
    <row r="8420" spans="1:9" x14ac:dyDescent="0.2">
      <c r="A8420" s="160" t="s">
        <v>22</v>
      </c>
      <c r="B8420" s="160" t="s">
        <v>5</v>
      </c>
      <c r="C8420" s="160">
        <f>_xlfn.XLOOKUP(B8420,'2.1.trackMPD'!$R$7:$R$29,'2.1.trackMPD'!$T$7:$T$29)</f>
        <v>1</v>
      </c>
      <c r="D8420" s="160">
        <v>10</v>
      </c>
      <c r="E8420" s="160" t="s">
        <v>6395</v>
      </c>
      <c r="F8420" s="160" t="s">
        <v>110</v>
      </c>
      <c r="G8420" s="160" t="s">
        <v>124</v>
      </c>
      <c r="H8420" s="160" t="s">
        <v>6393</v>
      </c>
      <c r="I8420" s="160" t="e" cm="1">
        <f t="array" ref="I8420">INDEX('2.1.trackMPD'!K:K/(24*60*60),
       MATCH(1,
             (A8420='2.1.trackMPD'!A:A)*
             (C8420='2.1.trackMPD'!D:D)*
             (D8420/10^6='2.1.trackMPD'!H:H)*
             (E8420='2.1.trackMPD'!F:F),
0))</f>
        <v>#N/A</v>
      </c>
    </row>
    <row r="8421" spans="1:9" x14ac:dyDescent="0.2">
      <c r="A8421" s="160" t="s">
        <v>22</v>
      </c>
      <c r="B8421" s="160" t="s">
        <v>5</v>
      </c>
      <c r="C8421" s="160">
        <f>_xlfn.XLOOKUP(B8421,'2.1.trackMPD'!$R$7:$R$29,'2.1.trackMPD'!$T$7:$T$29)</f>
        <v>1</v>
      </c>
      <c r="D8421" s="160">
        <v>10</v>
      </c>
      <c r="E8421" s="160" t="s">
        <v>6395</v>
      </c>
      <c r="F8421" s="160" t="s">
        <v>110</v>
      </c>
      <c r="G8421" s="160" t="s">
        <v>140</v>
      </c>
      <c r="H8421" s="160" t="s">
        <v>6393</v>
      </c>
      <c r="I8421" s="160" t="e" cm="1">
        <f t="array" ref="I8421">INDEX('2.1.trackMPD'!L:L/(24*60*60),
       MATCH(1,
             (A8421='2.1.trackMPD'!A:A)*
             (C8421='2.1.trackMPD'!D:D)*
             (D8421/10^6='2.1.trackMPD'!H:H)*
             (E8421='2.1.trackMPD'!F:F),
0))</f>
        <v>#N/A</v>
      </c>
    </row>
    <row r="8422" spans="1:9" x14ac:dyDescent="0.2">
      <c r="A8422" s="160" t="s">
        <v>22</v>
      </c>
      <c r="B8422" s="160" t="s">
        <v>5</v>
      </c>
      <c r="C8422" s="160">
        <f>_xlfn.XLOOKUP(B8422,'2.1.trackMPD'!$R$7:$R$29,'2.1.trackMPD'!$T$7:$T$29)</f>
        <v>1</v>
      </c>
      <c r="D8422" s="160">
        <v>100</v>
      </c>
      <c r="E8422" s="160" t="s">
        <v>6395</v>
      </c>
      <c r="F8422" s="160" t="s">
        <v>110</v>
      </c>
      <c r="G8422" s="160" t="s">
        <v>124</v>
      </c>
      <c r="H8422" s="160" t="s">
        <v>6392</v>
      </c>
      <c r="I8422" s="160" t="e" cm="1">
        <f t="array" ref="I8422">INDEX('2.1.trackMPD'!I:I/(24*60*60),
       MATCH(1,
             (A8422='2.1.trackMPD'!A:A)*
             (C8422='2.1.trackMPD'!D:D)*
             (D8422/10^6='2.1.trackMPD'!H:H)*
             (E8422='2.1.trackMPD'!F:F),
0))</f>
        <v>#N/A</v>
      </c>
    </row>
    <row r="8423" spans="1:9" x14ac:dyDescent="0.2">
      <c r="A8423" s="160" t="s">
        <v>22</v>
      </c>
      <c r="B8423" s="160" t="s">
        <v>5</v>
      </c>
      <c r="C8423" s="160">
        <f>_xlfn.XLOOKUP(B8423,'2.1.trackMPD'!$R$7:$R$29,'2.1.trackMPD'!$T$7:$T$29)</f>
        <v>1</v>
      </c>
      <c r="D8423" s="160">
        <v>100</v>
      </c>
      <c r="E8423" s="160" t="s">
        <v>6395</v>
      </c>
      <c r="F8423" s="160" t="s">
        <v>110</v>
      </c>
      <c r="G8423" s="160" t="s">
        <v>140</v>
      </c>
      <c r="H8423" s="160" t="s">
        <v>6392</v>
      </c>
      <c r="I8423" s="160" t="e" cm="1">
        <f t="array" ref="I8423">INDEX('2.1.trackMPD'!J:J/(24*60*60),
       MATCH(1,
             (A8423='2.1.trackMPD'!A:A)*
             (C8423='2.1.trackMPD'!D:D)*
             (D8423/10^6='2.1.trackMPD'!H:H)*
             (E8423='2.1.trackMPD'!F:F),
0))</f>
        <v>#N/A</v>
      </c>
    </row>
    <row r="8424" spans="1:9" x14ac:dyDescent="0.2">
      <c r="A8424" s="160" t="s">
        <v>22</v>
      </c>
      <c r="B8424" s="160" t="s">
        <v>5</v>
      </c>
      <c r="C8424" s="160">
        <f>_xlfn.XLOOKUP(B8424,'2.1.trackMPD'!$R$7:$R$29,'2.1.trackMPD'!$T$7:$T$29)</f>
        <v>1</v>
      </c>
      <c r="D8424" s="160">
        <v>100</v>
      </c>
      <c r="E8424" s="160" t="s">
        <v>6395</v>
      </c>
      <c r="F8424" s="160" t="s">
        <v>110</v>
      </c>
      <c r="G8424" s="160" t="s">
        <v>124</v>
      </c>
      <c r="H8424" s="160" t="s">
        <v>6393</v>
      </c>
      <c r="I8424" s="160" t="e" cm="1">
        <f t="array" ref="I8424">INDEX('2.1.trackMPD'!K:K/(24*60*60),
       MATCH(1,
             (A8424='2.1.trackMPD'!A:A)*
             (C8424='2.1.trackMPD'!D:D)*
             (D8424/10^6='2.1.trackMPD'!H:H)*
             (E8424='2.1.trackMPD'!F:F),
0))</f>
        <v>#N/A</v>
      </c>
    </row>
    <row r="8425" spans="1:9" x14ac:dyDescent="0.2">
      <c r="A8425" s="160" t="s">
        <v>22</v>
      </c>
      <c r="B8425" s="160" t="s">
        <v>5</v>
      </c>
      <c r="C8425" s="160">
        <f>_xlfn.XLOOKUP(B8425,'2.1.trackMPD'!$R$7:$R$29,'2.1.trackMPD'!$T$7:$T$29)</f>
        <v>1</v>
      </c>
      <c r="D8425" s="160">
        <v>100</v>
      </c>
      <c r="E8425" s="160" t="s">
        <v>6395</v>
      </c>
      <c r="F8425" s="160" t="s">
        <v>110</v>
      </c>
      <c r="G8425" s="160" t="s">
        <v>140</v>
      </c>
      <c r="H8425" s="160" t="s">
        <v>6393</v>
      </c>
      <c r="I8425" s="160" t="e" cm="1">
        <f t="array" ref="I8425">INDEX('2.1.trackMPD'!L:L/(24*60*60),
       MATCH(1,
             (A8425='2.1.trackMPD'!A:A)*
             (C8425='2.1.trackMPD'!D:D)*
             (D8425/10^6='2.1.trackMPD'!H:H)*
             (E8425='2.1.trackMPD'!F:F),
0))</f>
        <v>#N/A</v>
      </c>
    </row>
    <row r="8426" spans="1:9" x14ac:dyDescent="0.2">
      <c r="A8426" s="160" t="s">
        <v>22</v>
      </c>
      <c r="B8426" s="160" t="s">
        <v>0</v>
      </c>
      <c r="C8426" s="160">
        <f>_xlfn.XLOOKUP(B8426,'2.1.trackMPD'!$R$7:$R$29,'2.1.trackMPD'!$T$7:$T$29)</f>
        <v>4</v>
      </c>
      <c r="D8426" s="160">
        <v>1</v>
      </c>
      <c r="E8426" s="160" t="s">
        <v>6390</v>
      </c>
      <c r="F8426" s="160" t="s">
        <v>110</v>
      </c>
      <c r="G8426" s="160" t="s">
        <v>124</v>
      </c>
      <c r="H8426" s="160" t="s">
        <v>6392</v>
      </c>
      <c r="I8426" s="160" cm="1">
        <f t="array" ref="I8426">INDEX('2.1.trackMPD'!I:I/(24*60*60),
       MATCH(1,
             (A8426='2.1.trackMPD'!A:A)*
             (C8426='2.1.trackMPD'!D:D)*
             (D8426/10^6='2.1.trackMPD'!H:H)*
             (E8426='2.1.trackMPD'!F:F),
0))</f>
        <v>9.6985842592592611E-7</v>
      </c>
    </row>
    <row r="8427" spans="1:9" x14ac:dyDescent="0.2">
      <c r="A8427" s="160" t="s">
        <v>22</v>
      </c>
      <c r="B8427" s="160" t="s">
        <v>0</v>
      </c>
      <c r="C8427" s="160">
        <f>_xlfn.XLOOKUP(B8427,'2.1.trackMPD'!$R$7:$R$29,'2.1.trackMPD'!$T$7:$T$29)</f>
        <v>4</v>
      </c>
      <c r="D8427" s="160">
        <v>1</v>
      </c>
      <c r="E8427" s="160" t="s">
        <v>6390</v>
      </c>
      <c r="F8427" s="160" t="s">
        <v>110</v>
      </c>
      <c r="G8427" s="160" t="s">
        <v>140</v>
      </c>
      <c r="H8427" s="160" t="s">
        <v>6392</v>
      </c>
      <c r="I8427" s="160" cm="1">
        <f t="array" ref="I8427">INDEX('2.1.trackMPD'!J:J/(24*60*60),
       MATCH(1,
             (A8427='2.1.trackMPD'!A:A)*
             (C8427='2.1.trackMPD'!D:D)*
             (D8427/10^6='2.1.trackMPD'!H:H)*
             (E8427='2.1.trackMPD'!F:F),
0))</f>
        <v>1.7614502777777776E-5</v>
      </c>
    </row>
    <row r="8428" spans="1:9" x14ac:dyDescent="0.2">
      <c r="A8428" s="160" t="s">
        <v>22</v>
      </c>
      <c r="B8428" s="160" t="s">
        <v>0</v>
      </c>
      <c r="C8428" s="160">
        <f>_xlfn.XLOOKUP(B8428,'2.1.trackMPD'!$R$7:$R$29,'2.1.trackMPD'!$T$7:$T$29)</f>
        <v>4</v>
      </c>
      <c r="D8428" s="160">
        <v>1</v>
      </c>
      <c r="E8428" s="160" t="s">
        <v>6390</v>
      </c>
      <c r="F8428" s="160" t="s">
        <v>110</v>
      </c>
      <c r="G8428" s="160" t="s">
        <v>124</v>
      </c>
      <c r="H8428" s="160" t="s">
        <v>6393</v>
      </c>
      <c r="I8428" s="160" cm="1">
        <f t="array" ref="I8428">INDEX('2.1.trackMPD'!K:K/(24*60*60),
       MATCH(1,
             (A8428='2.1.trackMPD'!A:A)*
             (C8428='2.1.trackMPD'!D:D)*
             (D8428/10^6='2.1.trackMPD'!H:H)*
             (E8428='2.1.trackMPD'!F:F),
0))</f>
        <v>2.8976855324074076E-7</v>
      </c>
    </row>
    <row r="8429" spans="1:9" x14ac:dyDescent="0.2">
      <c r="A8429" s="160" t="s">
        <v>22</v>
      </c>
      <c r="B8429" s="160" t="s">
        <v>0</v>
      </c>
      <c r="C8429" s="160">
        <f>_xlfn.XLOOKUP(B8429,'2.1.trackMPD'!$R$7:$R$29,'2.1.trackMPD'!$T$7:$T$29)</f>
        <v>4</v>
      </c>
      <c r="D8429" s="160">
        <v>1</v>
      </c>
      <c r="E8429" s="160" t="s">
        <v>6390</v>
      </c>
      <c r="F8429" s="160" t="s">
        <v>110</v>
      </c>
      <c r="G8429" s="160" t="s">
        <v>140</v>
      </c>
      <c r="H8429" s="160" t="s">
        <v>6393</v>
      </c>
      <c r="I8429" s="160" cm="1">
        <f t="array" ref="I8429">INDEX('2.1.trackMPD'!L:L/(24*60*60),
       MATCH(1,
             (A8429='2.1.trackMPD'!A:A)*
             (C8429='2.1.trackMPD'!D:D)*
             (D8429/10^6='2.1.trackMPD'!H:H)*
             (E8429='2.1.trackMPD'!F:F),
0))</f>
        <v>6.2575702546296298E-7</v>
      </c>
    </row>
    <row r="8430" spans="1:9" x14ac:dyDescent="0.2">
      <c r="A8430" s="160" t="s">
        <v>22</v>
      </c>
      <c r="B8430" s="160" t="s">
        <v>0</v>
      </c>
      <c r="C8430" s="160">
        <f>_xlfn.XLOOKUP(B8430,'2.1.trackMPD'!$R$7:$R$29,'2.1.trackMPD'!$T$7:$T$29)</f>
        <v>4</v>
      </c>
      <c r="D8430" s="160">
        <v>10</v>
      </c>
      <c r="E8430" s="160" t="s">
        <v>6390</v>
      </c>
      <c r="F8430" s="160" t="s">
        <v>110</v>
      </c>
      <c r="G8430" s="160" t="s">
        <v>124</v>
      </c>
      <c r="H8430" s="160" t="s">
        <v>6392</v>
      </c>
      <c r="I8430" s="160" cm="1">
        <f t="array" ref="I8430">INDEX('2.1.trackMPD'!I:I/(24*60*60),
       MATCH(1,
             (A8430='2.1.trackMPD'!A:A)*
             (C8430='2.1.trackMPD'!D:D)*
             (D8430/10^6='2.1.trackMPD'!H:H)*
             (E8430='2.1.trackMPD'!F:F),
0))</f>
        <v>1.296749837962963E-6</v>
      </c>
    </row>
    <row r="8431" spans="1:9" x14ac:dyDescent="0.2">
      <c r="A8431" s="160" t="s">
        <v>22</v>
      </c>
      <c r="B8431" s="160" t="s">
        <v>0</v>
      </c>
      <c r="C8431" s="160">
        <f>_xlfn.XLOOKUP(B8431,'2.1.trackMPD'!$R$7:$R$29,'2.1.trackMPD'!$T$7:$T$29)</f>
        <v>4</v>
      </c>
      <c r="D8431" s="160">
        <v>10</v>
      </c>
      <c r="E8431" s="160" t="s">
        <v>6390</v>
      </c>
      <c r="F8431" s="160" t="s">
        <v>110</v>
      </c>
      <c r="G8431" s="160" t="s">
        <v>140</v>
      </c>
      <c r="H8431" s="160" t="s">
        <v>6392</v>
      </c>
      <c r="I8431" s="160" cm="1">
        <f t="array" ref="I8431">INDEX('2.1.trackMPD'!J:J/(24*60*60),
       MATCH(1,
             (A8431='2.1.trackMPD'!A:A)*
             (C8431='2.1.trackMPD'!D:D)*
             (D8431/10^6='2.1.trackMPD'!H:H)*
             (E8431='2.1.trackMPD'!F:F),
0))</f>
        <v>1.8055090335648151E-5</v>
      </c>
    </row>
    <row r="8432" spans="1:9" x14ac:dyDescent="0.2">
      <c r="A8432" s="160" t="s">
        <v>22</v>
      </c>
      <c r="B8432" s="160" t="s">
        <v>0</v>
      </c>
      <c r="C8432" s="160">
        <f>_xlfn.XLOOKUP(B8432,'2.1.trackMPD'!$R$7:$R$29,'2.1.trackMPD'!$T$7:$T$29)</f>
        <v>4</v>
      </c>
      <c r="D8432" s="160">
        <v>10</v>
      </c>
      <c r="E8432" s="160" t="s">
        <v>6390</v>
      </c>
      <c r="F8432" s="160" t="s">
        <v>110</v>
      </c>
      <c r="G8432" s="160" t="s">
        <v>124</v>
      </c>
      <c r="H8432" s="160" t="s">
        <v>6393</v>
      </c>
      <c r="I8432" s="160" cm="1">
        <f t="array" ref="I8432">INDEX('2.1.trackMPD'!K:K/(24*60*60),
       MATCH(1,
             (A8432='2.1.trackMPD'!A:A)*
             (C8432='2.1.trackMPD'!D:D)*
             (D8432/10^6='2.1.trackMPD'!H:H)*
             (E8432='2.1.trackMPD'!F:F),
0))</f>
        <v>0</v>
      </c>
    </row>
    <row r="8433" spans="1:9" x14ac:dyDescent="0.2">
      <c r="A8433" s="160" t="s">
        <v>22</v>
      </c>
      <c r="B8433" s="160" t="s">
        <v>0</v>
      </c>
      <c r="C8433" s="160">
        <f>_xlfn.XLOOKUP(B8433,'2.1.trackMPD'!$R$7:$R$29,'2.1.trackMPD'!$T$7:$T$29)</f>
        <v>4</v>
      </c>
      <c r="D8433" s="160">
        <v>10</v>
      </c>
      <c r="E8433" s="160" t="s">
        <v>6390</v>
      </c>
      <c r="F8433" s="160" t="s">
        <v>110</v>
      </c>
      <c r="G8433" s="160" t="s">
        <v>140</v>
      </c>
      <c r="H8433" s="160" t="s">
        <v>6393</v>
      </c>
      <c r="I8433" s="160" cm="1">
        <f t="array" ref="I8433">INDEX('2.1.trackMPD'!L:L/(24*60*60),
       MATCH(1,
             (A8433='2.1.trackMPD'!A:A)*
             (C8433='2.1.trackMPD'!D:D)*
             (D8433/10^6='2.1.trackMPD'!H:H)*
             (E8433='2.1.trackMPD'!F:F),
0))</f>
        <v>6.2575702546296298E-7</v>
      </c>
    </row>
    <row r="8434" spans="1:9" x14ac:dyDescent="0.2">
      <c r="A8434" s="160" t="s">
        <v>22</v>
      </c>
      <c r="B8434" s="160" t="s">
        <v>0</v>
      </c>
      <c r="C8434" s="160">
        <f>_xlfn.XLOOKUP(B8434,'2.1.trackMPD'!$R$7:$R$29,'2.1.trackMPD'!$T$7:$T$29)</f>
        <v>4</v>
      </c>
      <c r="D8434" s="160">
        <v>100</v>
      </c>
      <c r="E8434" s="160" t="s">
        <v>6390</v>
      </c>
      <c r="F8434" s="160" t="s">
        <v>110</v>
      </c>
      <c r="G8434" s="160" t="s">
        <v>124</v>
      </c>
      <c r="H8434" s="160" t="s">
        <v>6392</v>
      </c>
      <c r="I8434" s="160" cm="1">
        <f t="array" ref="I8434">INDEX('2.1.trackMPD'!I:I/(24*60*60),
       MATCH(1,
             (A8434='2.1.trackMPD'!A:A)*
             (C8434='2.1.trackMPD'!D:D)*
             (D8434/10^6='2.1.trackMPD'!H:H)*
             (E8434='2.1.trackMPD'!F:F),
0))</f>
        <v>4.6586680787037035E-6</v>
      </c>
    </row>
    <row r="8435" spans="1:9" x14ac:dyDescent="0.2">
      <c r="A8435" s="160" t="s">
        <v>22</v>
      </c>
      <c r="B8435" s="160" t="s">
        <v>0</v>
      </c>
      <c r="C8435" s="160">
        <f>_xlfn.XLOOKUP(B8435,'2.1.trackMPD'!$R$7:$R$29,'2.1.trackMPD'!$T$7:$T$29)</f>
        <v>4</v>
      </c>
      <c r="D8435" s="160">
        <v>100</v>
      </c>
      <c r="E8435" s="160" t="s">
        <v>6390</v>
      </c>
      <c r="F8435" s="160" t="s">
        <v>110</v>
      </c>
      <c r="G8435" s="160" t="s">
        <v>140</v>
      </c>
      <c r="H8435" s="160" t="s">
        <v>6392</v>
      </c>
      <c r="I8435" s="160" cm="1">
        <f t="array" ref="I8435">INDEX('2.1.trackMPD'!J:J/(24*60*60),
       MATCH(1,
             (A8435='2.1.trackMPD'!A:A)*
             (C8435='2.1.trackMPD'!D:D)*
             (D8435/10^6='2.1.trackMPD'!H:H)*
             (E8435='2.1.trackMPD'!F:F),
0))</f>
        <v>2.6684125092592595E-4</v>
      </c>
    </row>
    <row r="8436" spans="1:9" x14ac:dyDescent="0.2">
      <c r="A8436" s="160" t="s">
        <v>22</v>
      </c>
      <c r="B8436" s="160" t="s">
        <v>0</v>
      </c>
      <c r="C8436" s="160">
        <f>_xlfn.XLOOKUP(B8436,'2.1.trackMPD'!$R$7:$R$29,'2.1.trackMPD'!$T$7:$T$29)</f>
        <v>4</v>
      </c>
      <c r="D8436" s="160">
        <v>100</v>
      </c>
      <c r="E8436" s="160" t="s">
        <v>6390</v>
      </c>
      <c r="F8436" s="160" t="s">
        <v>110</v>
      </c>
      <c r="G8436" s="160" t="s">
        <v>124</v>
      </c>
      <c r="H8436" s="160" t="s">
        <v>6393</v>
      </c>
      <c r="I8436" s="160" cm="1">
        <f t="array" ref="I8436">INDEX('2.1.trackMPD'!K:K/(24*60*60),
       MATCH(1,
             (A8436='2.1.trackMPD'!A:A)*
             (C8436='2.1.trackMPD'!D:D)*
             (D8436/10^6='2.1.trackMPD'!H:H)*
             (E8436='2.1.trackMPD'!F:F),
0))</f>
        <v>0</v>
      </c>
    </row>
    <row r="8437" spans="1:9" x14ac:dyDescent="0.2">
      <c r="A8437" s="160" t="s">
        <v>22</v>
      </c>
      <c r="B8437" s="160" t="s">
        <v>0</v>
      </c>
      <c r="C8437" s="160">
        <f>_xlfn.XLOOKUP(B8437,'2.1.trackMPD'!$R$7:$R$29,'2.1.trackMPD'!$T$7:$T$29)</f>
        <v>4</v>
      </c>
      <c r="D8437" s="160">
        <v>100</v>
      </c>
      <c r="E8437" s="160" t="s">
        <v>6390</v>
      </c>
      <c r="F8437" s="160" t="s">
        <v>110</v>
      </c>
      <c r="G8437" s="160" t="s">
        <v>140</v>
      </c>
      <c r="H8437" s="160" t="s">
        <v>6393</v>
      </c>
      <c r="I8437" s="160" cm="1">
        <f t="array" ref="I8437">INDEX('2.1.trackMPD'!L:L/(24*60*60),
       MATCH(1,
             (A8437='2.1.trackMPD'!A:A)*
             (C8437='2.1.trackMPD'!D:D)*
             (D8437/10^6='2.1.trackMPD'!H:H)*
             (E8437='2.1.trackMPD'!F:F),
0))</f>
        <v>0</v>
      </c>
    </row>
    <row r="8438" spans="1:9" x14ac:dyDescent="0.2">
      <c r="A8438" s="160" t="s">
        <v>22</v>
      </c>
      <c r="B8438" s="160" t="s">
        <v>0</v>
      </c>
      <c r="C8438" s="160">
        <f>_xlfn.XLOOKUP(B8438,'2.1.trackMPD'!$R$7:$R$29,'2.1.trackMPD'!$T$7:$T$29)</f>
        <v>4</v>
      </c>
      <c r="D8438" s="160">
        <v>1000</v>
      </c>
      <c r="E8438" s="160" t="s">
        <v>6390</v>
      </c>
      <c r="F8438" s="160" t="s">
        <v>110</v>
      </c>
      <c r="G8438" s="160" t="s">
        <v>124</v>
      </c>
      <c r="H8438" s="160" t="s">
        <v>6392</v>
      </c>
      <c r="I8438" s="160" cm="1">
        <f t="array" ref="I8438">INDEX('2.1.trackMPD'!I:I/(24*60*60),
       MATCH(1,
             (A8438='2.1.trackMPD'!A:A)*
             (C8438='2.1.trackMPD'!D:D)*
             (D8438/10^6='2.1.trackMPD'!H:H)*
             (E8438='2.1.trackMPD'!F:F),
0))</f>
        <v>7.6304839120370362E-7</v>
      </c>
    </row>
    <row r="8439" spans="1:9" x14ac:dyDescent="0.2">
      <c r="A8439" s="160" t="s">
        <v>22</v>
      </c>
      <c r="B8439" s="160" t="s">
        <v>0</v>
      </c>
      <c r="C8439" s="160">
        <f>_xlfn.XLOOKUP(B8439,'2.1.trackMPD'!$R$7:$R$29,'2.1.trackMPD'!$T$7:$T$29)</f>
        <v>4</v>
      </c>
      <c r="D8439" s="160">
        <v>1000</v>
      </c>
      <c r="E8439" s="160" t="s">
        <v>6390</v>
      </c>
      <c r="F8439" s="160" t="s">
        <v>110</v>
      </c>
      <c r="G8439" s="160" t="s">
        <v>140</v>
      </c>
      <c r="H8439" s="160" t="s">
        <v>6392</v>
      </c>
      <c r="I8439" s="160" cm="1">
        <f t="array" ref="I8439">INDEX('2.1.trackMPD'!J:J/(24*60*60),
       MATCH(1,
             (A8439='2.1.trackMPD'!A:A)*
             (C8439='2.1.trackMPD'!D:D)*
             (D8439/10^6='2.1.trackMPD'!H:H)*
             (E8439='2.1.trackMPD'!F:F),
0))</f>
        <v>3.0082778645833334E-4</v>
      </c>
    </row>
    <row r="8440" spans="1:9" x14ac:dyDescent="0.2">
      <c r="A8440" s="160" t="s">
        <v>22</v>
      </c>
      <c r="B8440" s="160" t="s">
        <v>0</v>
      </c>
      <c r="C8440" s="160">
        <f>_xlfn.XLOOKUP(B8440,'2.1.trackMPD'!$R$7:$R$29,'2.1.trackMPD'!$T$7:$T$29)</f>
        <v>4</v>
      </c>
      <c r="D8440" s="160">
        <v>1000</v>
      </c>
      <c r="E8440" s="160" t="s">
        <v>6390</v>
      </c>
      <c r="F8440" s="160" t="s">
        <v>110</v>
      </c>
      <c r="G8440" s="160" t="s">
        <v>124</v>
      </c>
      <c r="H8440" s="160" t="s">
        <v>6393</v>
      </c>
      <c r="I8440" s="160" cm="1">
        <f t="array" ref="I8440">INDEX('2.1.trackMPD'!K:K/(24*60*60),
       MATCH(1,
             (A8440='2.1.trackMPD'!A:A)*
             (C8440='2.1.trackMPD'!D:D)*
             (D8440/10^6='2.1.trackMPD'!H:H)*
             (E8440='2.1.trackMPD'!F:F),
0))</f>
        <v>0</v>
      </c>
    </row>
    <row r="8441" spans="1:9" x14ac:dyDescent="0.2">
      <c r="A8441" s="160" t="s">
        <v>22</v>
      </c>
      <c r="B8441" s="160" t="s">
        <v>0</v>
      </c>
      <c r="C8441" s="160">
        <f>_xlfn.XLOOKUP(B8441,'2.1.trackMPD'!$R$7:$R$29,'2.1.trackMPD'!$T$7:$T$29)</f>
        <v>4</v>
      </c>
      <c r="D8441" s="160">
        <v>1000</v>
      </c>
      <c r="E8441" s="160" t="s">
        <v>6390</v>
      </c>
      <c r="F8441" s="160" t="s">
        <v>110</v>
      </c>
      <c r="G8441" s="160" t="s">
        <v>140</v>
      </c>
      <c r="H8441" s="160" t="s">
        <v>6393</v>
      </c>
      <c r="I8441" s="160" cm="1">
        <f t="array" ref="I8441">INDEX('2.1.trackMPD'!L:L/(24*60*60),
       MATCH(1,
             (A8441='2.1.trackMPD'!A:A)*
             (C8441='2.1.trackMPD'!D:D)*
             (D8441/10^6='2.1.trackMPD'!H:H)*
             (E8441='2.1.trackMPD'!F:F),
0))</f>
        <v>0</v>
      </c>
    </row>
    <row r="8442" spans="1:9" x14ac:dyDescent="0.2">
      <c r="A8442" s="160" t="s">
        <v>22</v>
      </c>
      <c r="B8442" s="160" t="s">
        <v>0</v>
      </c>
      <c r="C8442" s="160">
        <f>_xlfn.XLOOKUP(B8442,'2.1.trackMPD'!$R$7:$R$29,'2.1.trackMPD'!$T$7:$T$29)</f>
        <v>4</v>
      </c>
      <c r="D8442" s="160">
        <v>5000</v>
      </c>
      <c r="E8442" s="160" t="s">
        <v>6390</v>
      </c>
      <c r="F8442" s="160" t="s">
        <v>110</v>
      </c>
      <c r="G8442" s="160" t="s">
        <v>124</v>
      </c>
      <c r="H8442" s="160" t="s">
        <v>6392</v>
      </c>
      <c r="I8442" s="160" cm="1">
        <f t="array" ref="I8442">INDEX('2.1.trackMPD'!I:I/(24*60*60),
       MATCH(1,
             (A8442='2.1.trackMPD'!A:A)*
             (C8442='2.1.trackMPD'!D:D)*
             (D8442/10^6='2.1.trackMPD'!H:H)*
             (E8442='2.1.trackMPD'!F:F),
0))</f>
        <v>1.1728736226851851E-6</v>
      </c>
    </row>
    <row r="8443" spans="1:9" x14ac:dyDescent="0.2">
      <c r="A8443" s="160" t="s">
        <v>22</v>
      </c>
      <c r="B8443" s="160" t="s">
        <v>0</v>
      </c>
      <c r="C8443" s="160">
        <f>_xlfn.XLOOKUP(B8443,'2.1.trackMPD'!$R$7:$R$29,'2.1.trackMPD'!$T$7:$T$29)</f>
        <v>4</v>
      </c>
      <c r="D8443" s="160">
        <v>5000</v>
      </c>
      <c r="E8443" s="160" t="s">
        <v>6390</v>
      </c>
      <c r="F8443" s="160" t="s">
        <v>110</v>
      </c>
      <c r="G8443" s="160" t="s">
        <v>140</v>
      </c>
      <c r="H8443" s="160" t="s">
        <v>6392</v>
      </c>
      <c r="I8443" s="160" cm="1">
        <f t="array" ref="I8443">INDEX('2.1.trackMPD'!J:J/(24*60*60),
       MATCH(1,
             (A8443='2.1.trackMPD'!A:A)*
             (C8443='2.1.trackMPD'!D:D)*
             (D8443/10^6='2.1.trackMPD'!H:H)*
             (E8443='2.1.trackMPD'!F:F),
0))</f>
        <v>1.8172226643518519E-5</v>
      </c>
    </row>
    <row r="8444" spans="1:9" x14ac:dyDescent="0.2">
      <c r="A8444" s="160" t="s">
        <v>22</v>
      </c>
      <c r="B8444" s="160" t="s">
        <v>0</v>
      </c>
      <c r="C8444" s="160">
        <f>_xlfn.XLOOKUP(B8444,'2.1.trackMPD'!$R$7:$R$29,'2.1.trackMPD'!$T$7:$T$29)</f>
        <v>4</v>
      </c>
      <c r="D8444" s="160">
        <v>5000</v>
      </c>
      <c r="E8444" s="160" t="s">
        <v>6390</v>
      </c>
      <c r="F8444" s="160" t="s">
        <v>110</v>
      </c>
      <c r="G8444" s="160" t="s">
        <v>124</v>
      </c>
      <c r="H8444" s="160" t="s">
        <v>6393</v>
      </c>
      <c r="I8444" s="160" cm="1">
        <f t="array" ref="I8444">INDEX('2.1.trackMPD'!K:K/(24*60*60),
       MATCH(1,
             (A8444='2.1.trackMPD'!A:A)*
             (C8444='2.1.trackMPD'!D:D)*
             (D8444/10^6='2.1.trackMPD'!H:H)*
             (E8444='2.1.trackMPD'!F:F),
0))</f>
        <v>3.1106134259259259E-7</v>
      </c>
    </row>
    <row r="8445" spans="1:9" x14ac:dyDescent="0.2">
      <c r="A8445" s="160" t="s">
        <v>22</v>
      </c>
      <c r="B8445" s="160" t="s">
        <v>0</v>
      </c>
      <c r="C8445" s="160">
        <f>_xlfn.XLOOKUP(B8445,'2.1.trackMPD'!$R$7:$R$29,'2.1.trackMPD'!$T$7:$T$29)</f>
        <v>4</v>
      </c>
      <c r="D8445" s="160">
        <v>5000</v>
      </c>
      <c r="E8445" s="160" t="s">
        <v>6390</v>
      </c>
      <c r="F8445" s="160" t="s">
        <v>110</v>
      </c>
      <c r="G8445" s="160" t="s">
        <v>140</v>
      </c>
      <c r="H8445" s="160" t="s">
        <v>6393</v>
      </c>
      <c r="I8445" s="160" cm="1">
        <f t="array" ref="I8445">INDEX('2.1.trackMPD'!L:L/(24*60*60),
       MATCH(1,
             (A8445='2.1.trackMPD'!A:A)*
             (C8445='2.1.trackMPD'!D:D)*
             (D8445/10^6='2.1.trackMPD'!H:H)*
             (E8445='2.1.trackMPD'!F:F),
0))</f>
        <v>7.4074074074074073E-7</v>
      </c>
    </row>
    <row r="8446" spans="1:9" x14ac:dyDescent="0.2">
      <c r="A8446" s="160" t="s">
        <v>22</v>
      </c>
      <c r="B8446" s="160" t="s">
        <v>0</v>
      </c>
      <c r="C8446" s="160">
        <f>_xlfn.XLOOKUP(B8446,'2.1.trackMPD'!$R$7:$R$29,'2.1.trackMPD'!$T$7:$T$29)</f>
        <v>4</v>
      </c>
      <c r="D8446" s="160">
        <v>1</v>
      </c>
      <c r="E8446" s="160" t="s">
        <v>6394</v>
      </c>
      <c r="F8446" s="160" t="s">
        <v>110</v>
      </c>
      <c r="G8446" s="160" t="s">
        <v>124</v>
      </c>
      <c r="H8446" s="160" t="s">
        <v>6392</v>
      </c>
      <c r="I8446" s="160" cm="1">
        <f t="array" ref="I8446">INDEX('2.1.trackMPD'!I:I/(24*60*60),
       MATCH(1,
             (A8446='2.1.trackMPD'!A:A)*
             (C8446='2.1.trackMPD'!D:D)*
             (D8446/10^6='2.1.trackMPD'!H:H)*
             (E8446='2.1.trackMPD'!F:F),
0))</f>
        <v>1.8416184490740743E-6</v>
      </c>
    </row>
    <row r="8447" spans="1:9" x14ac:dyDescent="0.2">
      <c r="A8447" s="160" t="s">
        <v>22</v>
      </c>
      <c r="B8447" s="160" t="s">
        <v>0</v>
      </c>
      <c r="C8447" s="160">
        <f>_xlfn.XLOOKUP(B8447,'2.1.trackMPD'!$R$7:$R$29,'2.1.trackMPD'!$T$7:$T$29)</f>
        <v>4</v>
      </c>
      <c r="D8447" s="160">
        <v>1</v>
      </c>
      <c r="E8447" s="160" t="s">
        <v>6394</v>
      </c>
      <c r="F8447" s="160" t="s">
        <v>110</v>
      </c>
      <c r="G8447" s="160" t="s">
        <v>140</v>
      </c>
      <c r="H8447" s="160" t="s">
        <v>6392</v>
      </c>
      <c r="I8447" s="160" cm="1">
        <f t="array" ref="I8447">INDEX('2.1.trackMPD'!J:J/(24*60*60),
       MATCH(1,
             (A8447='2.1.trackMPD'!A:A)*
             (C8447='2.1.trackMPD'!D:D)*
             (D8447/10^6='2.1.trackMPD'!H:H)*
             (E8447='2.1.trackMPD'!F:F),
0))</f>
        <v>4.3179650578703703E-5</v>
      </c>
    </row>
    <row r="8448" spans="1:9" x14ac:dyDescent="0.2">
      <c r="A8448" s="160" t="s">
        <v>22</v>
      </c>
      <c r="B8448" s="160" t="s">
        <v>0</v>
      </c>
      <c r="C8448" s="160">
        <f>_xlfn.XLOOKUP(B8448,'2.1.trackMPD'!$R$7:$R$29,'2.1.trackMPD'!$T$7:$T$29)</f>
        <v>4</v>
      </c>
      <c r="D8448" s="160">
        <v>1</v>
      </c>
      <c r="E8448" s="160" t="s">
        <v>6394</v>
      </c>
      <c r="F8448" s="160" t="s">
        <v>110</v>
      </c>
      <c r="G8448" s="160" t="s">
        <v>124</v>
      </c>
      <c r="H8448" s="160" t="s">
        <v>6393</v>
      </c>
      <c r="I8448" s="160" cm="1">
        <f t="array" ref="I8448">INDEX('2.1.trackMPD'!K:K/(24*60*60),
       MATCH(1,
             (A8448='2.1.trackMPD'!A:A)*
             (C8448='2.1.trackMPD'!D:D)*
             (D8448/10^6='2.1.trackMPD'!H:H)*
             (E8448='2.1.trackMPD'!F:F),
0))</f>
        <v>0</v>
      </c>
    </row>
    <row r="8449" spans="1:9" x14ac:dyDescent="0.2">
      <c r="A8449" s="160" t="s">
        <v>22</v>
      </c>
      <c r="B8449" s="160" t="s">
        <v>0</v>
      </c>
      <c r="C8449" s="160">
        <f>_xlfn.XLOOKUP(B8449,'2.1.trackMPD'!$R$7:$R$29,'2.1.trackMPD'!$T$7:$T$29)</f>
        <v>4</v>
      </c>
      <c r="D8449" s="160">
        <v>1</v>
      </c>
      <c r="E8449" s="160" t="s">
        <v>6394</v>
      </c>
      <c r="F8449" s="160" t="s">
        <v>110</v>
      </c>
      <c r="G8449" s="160" t="s">
        <v>140</v>
      </c>
      <c r="H8449" s="160" t="s">
        <v>6393</v>
      </c>
      <c r="I8449" s="160" cm="1">
        <f t="array" ref="I8449">INDEX('2.1.trackMPD'!L:L/(24*60*60),
       MATCH(1,
             (A8449='2.1.trackMPD'!A:A)*
             (C8449='2.1.trackMPD'!D:D)*
             (D8449/10^6='2.1.trackMPD'!H:H)*
             (E8449='2.1.trackMPD'!F:F),
0))</f>
        <v>0</v>
      </c>
    </row>
    <row r="8450" spans="1:9" x14ac:dyDescent="0.2">
      <c r="A8450" s="160" t="s">
        <v>22</v>
      </c>
      <c r="B8450" s="160" t="s">
        <v>0</v>
      </c>
      <c r="C8450" s="160">
        <f>_xlfn.XLOOKUP(B8450,'2.1.trackMPD'!$R$7:$R$29,'2.1.trackMPD'!$T$7:$T$29)</f>
        <v>4</v>
      </c>
      <c r="D8450" s="160">
        <v>10</v>
      </c>
      <c r="E8450" s="160" t="s">
        <v>6394</v>
      </c>
      <c r="F8450" s="160" t="s">
        <v>110</v>
      </c>
      <c r="G8450" s="160" t="s">
        <v>124</v>
      </c>
      <c r="H8450" s="160" t="s">
        <v>6392</v>
      </c>
      <c r="I8450" s="160" cm="1">
        <f t="array" ref="I8450">INDEX('2.1.trackMPD'!I:I/(24*60*60),
       MATCH(1,
             (A8450='2.1.trackMPD'!A:A)*
             (C8450='2.1.trackMPD'!D:D)*
             (D8450/10^6='2.1.trackMPD'!H:H)*
             (E8450='2.1.trackMPD'!F:F),
0))</f>
        <v>3.1476313310185187E-6</v>
      </c>
    </row>
    <row r="8451" spans="1:9" x14ac:dyDescent="0.2">
      <c r="A8451" s="160" t="s">
        <v>22</v>
      </c>
      <c r="B8451" s="160" t="s">
        <v>0</v>
      </c>
      <c r="C8451" s="160">
        <f>_xlfn.XLOOKUP(B8451,'2.1.trackMPD'!$R$7:$R$29,'2.1.trackMPD'!$T$7:$T$29)</f>
        <v>4</v>
      </c>
      <c r="D8451" s="160">
        <v>10</v>
      </c>
      <c r="E8451" s="160" t="s">
        <v>6394</v>
      </c>
      <c r="F8451" s="160" t="s">
        <v>110</v>
      </c>
      <c r="G8451" s="160" t="s">
        <v>140</v>
      </c>
      <c r="H8451" s="160" t="s">
        <v>6392</v>
      </c>
      <c r="I8451" s="160" cm="1">
        <f t="array" ref="I8451">INDEX('2.1.trackMPD'!J:J/(24*60*60),
       MATCH(1,
             (A8451='2.1.trackMPD'!A:A)*
             (C8451='2.1.trackMPD'!D:D)*
             (D8451/10^6='2.1.trackMPD'!H:H)*
             (E8451='2.1.trackMPD'!F:F),
0))</f>
        <v>4.8091851770833333E-5</v>
      </c>
    </row>
    <row r="8452" spans="1:9" x14ac:dyDescent="0.2">
      <c r="A8452" s="160" t="s">
        <v>22</v>
      </c>
      <c r="B8452" s="160" t="s">
        <v>0</v>
      </c>
      <c r="C8452" s="160">
        <f>_xlfn.XLOOKUP(B8452,'2.1.trackMPD'!$R$7:$R$29,'2.1.trackMPD'!$T$7:$T$29)</f>
        <v>4</v>
      </c>
      <c r="D8452" s="160">
        <v>10</v>
      </c>
      <c r="E8452" s="160" t="s">
        <v>6394</v>
      </c>
      <c r="F8452" s="160" t="s">
        <v>110</v>
      </c>
      <c r="G8452" s="160" t="s">
        <v>124</v>
      </c>
      <c r="H8452" s="160" t="s">
        <v>6393</v>
      </c>
      <c r="I8452" s="160" cm="1">
        <f t="array" ref="I8452">INDEX('2.1.trackMPD'!K:K/(24*60*60),
       MATCH(1,
             (A8452='2.1.trackMPD'!A:A)*
             (C8452='2.1.trackMPD'!D:D)*
             (D8452/10^6='2.1.trackMPD'!H:H)*
             (E8452='2.1.trackMPD'!F:F),
0))</f>
        <v>0</v>
      </c>
    </row>
    <row r="8453" spans="1:9" x14ac:dyDescent="0.2">
      <c r="A8453" s="160" t="s">
        <v>22</v>
      </c>
      <c r="B8453" s="160" t="s">
        <v>0</v>
      </c>
      <c r="C8453" s="160">
        <f>_xlfn.XLOOKUP(B8453,'2.1.trackMPD'!$R$7:$R$29,'2.1.trackMPD'!$T$7:$T$29)</f>
        <v>4</v>
      </c>
      <c r="D8453" s="160">
        <v>10</v>
      </c>
      <c r="E8453" s="160" t="s">
        <v>6394</v>
      </c>
      <c r="F8453" s="160" t="s">
        <v>110</v>
      </c>
      <c r="G8453" s="160" t="s">
        <v>140</v>
      </c>
      <c r="H8453" s="160" t="s">
        <v>6393</v>
      </c>
      <c r="I8453" s="160" cm="1">
        <f t="array" ref="I8453">INDEX('2.1.trackMPD'!L:L/(24*60*60),
       MATCH(1,
             (A8453='2.1.trackMPD'!A:A)*
             (C8453='2.1.trackMPD'!D:D)*
             (D8453/10^6='2.1.trackMPD'!H:H)*
             (E8453='2.1.trackMPD'!F:F),
0))</f>
        <v>0</v>
      </c>
    </row>
    <row r="8454" spans="1:9" x14ac:dyDescent="0.2">
      <c r="A8454" s="160" t="s">
        <v>22</v>
      </c>
      <c r="B8454" s="160" t="s">
        <v>0</v>
      </c>
      <c r="C8454" s="160">
        <f>_xlfn.XLOOKUP(B8454,'2.1.trackMPD'!$R$7:$R$29,'2.1.trackMPD'!$T$7:$T$29)</f>
        <v>4</v>
      </c>
      <c r="D8454" s="160">
        <v>100</v>
      </c>
      <c r="E8454" s="160" t="s">
        <v>6394</v>
      </c>
      <c r="F8454" s="160" t="s">
        <v>110</v>
      </c>
      <c r="G8454" s="160" t="s">
        <v>124</v>
      </c>
      <c r="H8454" s="160" t="s">
        <v>6392</v>
      </c>
      <c r="I8454" s="160" cm="1">
        <f t="array" ref="I8454">INDEX('2.1.trackMPD'!I:I/(24*60*60),
       MATCH(1,
             (A8454='2.1.trackMPD'!A:A)*
             (C8454='2.1.trackMPD'!D:D)*
             (D8454/10^6='2.1.trackMPD'!H:H)*
             (E8454='2.1.trackMPD'!F:F),
0))</f>
        <v>3.891387638888889E-6</v>
      </c>
    </row>
    <row r="8455" spans="1:9" x14ac:dyDescent="0.2">
      <c r="A8455" s="160" t="s">
        <v>22</v>
      </c>
      <c r="B8455" s="160" t="s">
        <v>0</v>
      </c>
      <c r="C8455" s="160">
        <f>_xlfn.XLOOKUP(B8455,'2.1.trackMPD'!$R$7:$R$29,'2.1.trackMPD'!$T$7:$T$29)</f>
        <v>4</v>
      </c>
      <c r="D8455" s="160">
        <v>100</v>
      </c>
      <c r="E8455" s="160" t="s">
        <v>6394</v>
      </c>
      <c r="F8455" s="160" t="s">
        <v>110</v>
      </c>
      <c r="G8455" s="160" t="s">
        <v>140</v>
      </c>
      <c r="H8455" s="160" t="s">
        <v>6392</v>
      </c>
      <c r="I8455" s="160" cm="1">
        <f t="array" ref="I8455">INDEX('2.1.trackMPD'!J:J/(24*60*60),
       MATCH(1,
             (A8455='2.1.trackMPD'!A:A)*
             (C8455='2.1.trackMPD'!D:D)*
             (D8455/10^6='2.1.trackMPD'!H:H)*
             (E8455='2.1.trackMPD'!F:F),
0))</f>
        <v>4.2495498668981482E-4</v>
      </c>
    </row>
    <row r="8456" spans="1:9" x14ac:dyDescent="0.2">
      <c r="A8456" s="160" t="s">
        <v>22</v>
      </c>
      <c r="B8456" s="160" t="s">
        <v>0</v>
      </c>
      <c r="C8456" s="160">
        <f>_xlfn.XLOOKUP(B8456,'2.1.trackMPD'!$R$7:$R$29,'2.1.trackMPD'!$T$7:$T$29)</f>
        <v>4</v>
      </c>
      <c r="D8456" s="160">
        <v>100</v>
      </c>
      <c r="E8456" s="160" t="s">
        <v>6394</v>
      </c>
      <c r="F8456" s="160" t="s">
        <v>110</v>
      </c>
      <c r="G8456" s="160" t="s">
        <v>124</v>
      </c>
      <c r="H8456" s="160" t="s">
        <v>6393</v>
      </c>
      <c r="I8456" s="160" cm="1">
        <f t="array" ref="I8456">INDEX('2.1.trackMPD'!K:K/(24*60*60),
       MATCH(1,
             (A8456='2.1.trackMPD'!A:A)*
             (C8456='2.1.trackMPD'!D:D)*
             (D8456/10^6='2.1.trackMPD'!H:H)*
             (E8456='2.1.trackMPD'!F:F),
0))</f>
        <v>0</v>
      </c>
    </row>
    <row r="8457" spans="1:9" x14ac:dyDescent="0.2">
      <c r="A8457" s="160" t="s">
        <v>22</v>
      </c>
      <c r="B8457" s="160" t="s">
        <v>0</v>
      </c>
      <c r="C8457" s="160">
        <f>_xlfn.XLOOKUP(B8457,'2.1.trackMPD'!$R$7:$R$29,'2.1.trackMPD'!$T$7:$T$29)</f>
        <v>4</v>
      </c>
      <c r="D8457" s="160">
        <v>100</v>
      </c>
      <c r="E8457" s="160" t="s">
        <v>6394</v>
      </c>
      <c r="F8457" s="160" t="s">
        <v>110</v>
      </c>
      <c r="G8457" s="160" t="s">
        <v>140</v>
      </c>
      <c r="H8457" s="160" t="s">
        <v>6393</v>
      </c>
      <c r="I8457" s="160" cm="1">
        <f t="array" ref="I8457">INDEX('2.1.trackMPD'!L:L/(24*60*60),
       MATCH(1,
             (A8457='2.1.trackMPD'!A:A)*
             (C8457='2.1.trackMPD'!D:D)*
             (D8457/10^6='2.1.trackMPD'!H:H)*
             (E8457='2.1.trackMPD'!F:F),
0))</f>
        <v>0</v>
      </c>
    </row>
    <row r="8458" spans="1:9" x14ac:dyDescent="0.2">
      <c r="A8458" s="160" t="s">
        <v>22</v>
      </c>
      <c r="B8458" s="160" t="s">
        <v>0</v>
      </c>
      <c r="C8458" s="160">
        <f>_xlfn.XLOOKUP(B8458,'2.1.trackMPD'!$R$7:$R$29,'2.1.trackMPD'!$T$7:$T$29)</f>
        <v>4</v>
      </c>
      <c r="D8458" s="160">
        <v>1000</v>
      </c>
      <c r="E8458" s="160" t="s">
        <v>6394</v>
      </c>
      <c r="F8458" s="160" t="s">
        <v>110</v>
      </c>
      <c r="G8458" s="160" t="s">
        <v>124</v>
      </c>
      <c r="H8458" s="160" t="s">
        <v>6392</v>
      </c>
      <c r="I8458" s="160" cm="1">
        <f t="array" ref="I8458">INDEX('2.1.trackMPD'!I:I/(24*60*60),
       MATCH(1,
             (A8458='2.1.trackMPD'!A:A)*
             (C8458='2.1.trackMPD'!D:D)*
             (D8458/10^6='2.1.trackMPD'!H:H)*
             (E8458='2.1.trackMPD'!F:F),
0))</f>
        <v>5.2845809027777769E-7</v>
      </c>
    </row>
    <row r="8459" spans="1:9" x14ac:dyDescent="0.2">
      <c r="A8459" s="160" t="s">
        <v>22</v>
      </c>
      <c r="B8459" s="160" t="s">
        <v>0</v>
      </c>
      <c r="C8459" s="160">
        <f>_xlfn.XLOOKUP(B8459,'2.1.trackMPD'!$R$7:$R$29,'2.1.trackMPD'!$T$7:$T$29)</f>
        <v>4</v>
      </c>
      <c r="D8459" s="160">
        <v>1000</v>
      </c>
      <c r="E8459" s="160" t="s">
        <v>6394</v>
      </c>
      <c r="F8459" s="160" t="s">
        <v>110</v>
      </c>
      <c r="G8459" s="160" t="s">
        <v>140</v>
      </c>
      <c r="H8459" s="160" t="s">
        <v>6392</v>
      </c>
      <c r="I8459" s="160" cm="1">
        <f t="array" ref="I8459">INDEX('2.1.trackMPD'!J:J/(24*60*60),
       MATCH(1,
             (A8459='2.1.trackMPD'!A:A)*
             (C8459='2.1.trackMPD'!D:D)*
             (D8459/10^6='2.1.trackMPD'!H:H)*
             (E8459='2.1.trackMPD'!F:F),
0))</f>
        <v>1.5919397175925926E-4</v>
      </c>
    </row>
    <row r="8460" spans="1:9" x14ac:dyDescent="0.2">
      <c r="A8460" s="160" t="s">
        <v>22</v>
      </c>
      <c r="B8460" s="160" t="s">
        <v>0</v>
      </c>
      <c r="C8460" s="160">
        <f>_xlfn.XLOOKUP(B8460,'2.1.trackMPD'!$R$7:$R$29,'2.1.trackMPD'!$T$7:$T$29)</f>
        <v>4</v>
      </c>
      <c r="D8460" s="160">
        <v>1000</v>
      </c>
      <c r="E8460" s="160" t="s">
        <v>6394</v>
      </c>
      <c r="F8460" s="160" t="s">
        <v>110</v>
      </c>
      <c r="G8460" s="160" t="s">
        <v>124</v>
      </c>
      <c r="H8460" s="160" t="s">
        <v>6393</v>
      </c>
      <c r="I8460" s="160" cm="1">
        <f t="array" ref="I8460">INDEX('2.1.trackMPD'!K:K/(24*60*60),
       MATCH(1,
             (A8460='2.1.trackMPD'!A:A)*
             (C8460='2.1.trackMPD'!D:D)*
             (D8460/10^6='2.1.trackMPD'!H:H)*
             (E8460='2.1.trackMPD'!F:F),
0))</f>
        <v>0</v>
      </c>
    </row>
    <row r="8461" spans="1:9" x14ac:dyDescent="0.2">
      <c r="A8461" s="160" t="s">
        <v>22</v>
      </c>
      <c r="B8461" s="160" t="s">
        <v>0</v>
      </c>
      <c r="C8461" s="160">
        <f>_xlfn.XLOOKUP(B8461,'2.1.trackMPD'!$R$7:$R$29,'2.1.trackMPD'!$T$7:$T$29)</f>
        <v>4</v>
      </c>
      <c r="D8461" s="160">
        <v>1000</v>
      </c>
      <c r="E8461" s="160" t="s">
        <v>6394</v>
      </c>
      <c r="F8461" s="160" t="s">
        <v>110</v>
      </c>
      <c r="G8461" s="160" t="s">
        <v>140</v>
      </c>
      <c r="H8461" s="160" t="s">
        <v>6393</v>
      </c>
      <c r="I8461" s="160" cm="1">
        <f t="array" ref="I8461">INDEX('2.1.trackMPD'!L:L/(24*60*60),
       MATCH(1,
             (A8461='2.1.trackMPD'!A:A)*
             (C8461='2.1.trackMPD'!D:D)*
             (D8461/10^6='2.1.trackMPD'!H:H)*
             (E8461='2.1.trackMPD'!F:F),
0))</f>
        <v>0</v>
      </c>
    </row>
    <row r="8462" spans="1:9" x14ac:dyDescent="0.2">
      <c r="A8462" s="160" t="s">
        <v>22</v>
      </c>
      <c r="B8462" s="160" t="s">
        <v>0</v>
      </c>
      <c r="C8462" s="160">
        <f>_xlfn.XLOOKUP(B8462,'2.1.trackMPD'!$R$7:$R$29,'2.1.trackMPD'!$T$7:$T$29)</f>
        <v>4</v>
      </c>
      <c r="D8462" s="160">
        <v>5000</v>
      </c>
      <c r="E8462" s="160" t="s">
        <v>6394</v>
      </c>
      <c r="F8462" s="160" t="s">
        <v>110</v>
      </c>
      <c r="G8462" s="160" t="s">
        <v>124</v>
      </c>
      <c r="H8462" s="160" t="s">
        <v>6392</v>
      </c>
      <c r="I8462" s="160" cm="1">
        <f t="array" ref="I8462">INDEX('2.1.trackMPD'!I:I/(24*60*60),
       MATCH(1,
             (A8462='2.1.trackMPD'!A:A)*
             (C8462='2.1.trackMPD'!D:D)*
             (D8462/10^6='2.1.trackMPD'!H:H)*
             (E8462='2.1.trackMPD'!F:F),
0))</f>
        <v>1.0518459374999999E-6</v>
      </c>
    </row>
    <row r="8463" spans="1:9" x14ac:dyDescent="0.2">
      <c r="A8463" s="160" t="s">
        <v>22</v>
      </c>
      <c r="B8463" s="160" t="s">
        <v>0</v>
      </c>
      <c r="C8463" s="160">
        <f>_xlfn.XLOOKUP(B8463,'2.1.trackMPD'!$R$7:$R$29,'2.1.trackMPD'!$T$7:$T$29)</f>
        <v>4</v>
      </c>
      <c r="D8463" s="160">
        <v>5000</v>
      </c>
      <c r="E8463" s="160" t="s">
        <v>6394</v>
      </c>
      <c r="F8463" s="160" t="s">
        <v>110</v>
      </c>
      <c r="G8463" s="160" t="s">
        <v>140</v>
      </c>
      <c r="H8463" s="160" t="s">
        <v>6392</v>
      </c>
      <c r="I8463" s="160" cm="1">
        <f t="array" ref="I8463">INDEX('2.1.trackMPD'!J:J/(24*60*60),
       MATCH(1,
             (A8463='2.1.trackMPD'!A:A)*
             (C8463='2.1.trackMPD'!D:D)*
             (D8463/10^6='2.1.trackMPD'!H:H)*
             (E8463='2.1.trackMPD'!F:F),
0))</f>
        <v>2.3677829456018519E-5</v>
      </c>
    </row>
    <row r="8464" spans="1:9" x14ac:dyDescent="0.2">
      <c r="A8464" s="160" t="s">
        <v>22</v>
      </c>
      <c r="B8464" s="160" t="s">
        <v>0</v>
      </c>
      <c r="C8464" s="160">
        <f>_xlfn.XLOOKUP(B8464,'2.1.trackMPD'!$R$7:$R$29,'2.1.trackMPD'!$T$7:$T$29)</f>
        <v>4</v>
      </c>
      <c r="D8464" s="160">
        <v>5000</v>
      </c>
      <c r="E8464" s="160" t="s">
        <v>6394</v>
      </c>
      <c r="F8464" s="160" t="s">
        <v>110</v>
      </c>
      <c r="G8464" s="160" t="s">
        <v>124</v>
      </c>
      <c r="H8464" s="160" t="s">
        <v>6393</v>
      </c>
      <c r="I8464" s="160" cm="1">
        <f t="array" ref="I8464">INDEX('2.1.trackMPD'!K:K/(24*60*60),
       MATCH(1,
             (A8464='2.1.trackMPD'!A:A)*
             (C8464='2.1.trackMPD'!D:D)*
             (D8464/10^6='2.1.trackMPD'!H:H)*
             (E8464='2.1.trackMPD'!F:F),
0))</f>
        <v>3.1193472222222221E-7</v>
      </c>
    </row>
    <row r="8465" spans="1:9" x14ac:dyDescent="0.2">
      <c r="A8465" s="160" t="s">
        <v>22</v>
      </c>
      <c r="B8465" s="160" t="s">
        <v>0</v>
      </c>
      <c r="C8465" s="160">
        <f>_xlfn.XLOOKUP(B8465,'2.1.trackMPD'!$R$7:$R$29,'2.1.trackMPD'!$T$7:$T$29)</f>
        <v>4</v>
      </c>
      <c r="D8465" s="160">
        <v>5000</v>
      </c>
      <c r="E8465" s="160" t="s">
        <v>6394</v>
      </c>
      <c r="F8465" s="160" t="s">
        <v>110</v>
      </c>
      <c r="G8465" s="160" t="s">
        <v>140</v>
      </c>
      <c r="H8465" s="160" t="s">
        <v>6393</v>
      </c>
      <c r="I8465" s="160" cm="1">
        <f t="array" ref="I8465">INDEX('2.1.trackMPD'!L:L/(24*60*60),
       MATCH(1,
             (A8465='2.1.trackMPD'!A:A)*
             (C8465='2.1.trackMPD'!D:D)*
             (D8465/10^6='2.1.trackMPD'!H:H)*
             (E8465='2.1.trackMPD'!F:F),
0))</f>
        <v>1.6739068171296295E-6</v>
      </c>
    </row>
    <row r="8466" spans="1:9" x14ac:dyDescent="0.2">
      <c r="A8466" s="160" t="s">
        <v>22</v>
      </c>
      <c r="B8466" s="160" t="s">
        <v>0</v>
      </c>
      <c r="C8466" s="160">
        <f>_xlfn.XLOOKUP(B8466,'2.1.trackMPD'!$R$7:$R$29,'2.1.trackMPD'!$T$7:$T$29)</f>
        <v>4</v>
      </c>
      <c r="D8466" s="160">
        <v>1</v>
      </c>
      <c r="E8466" s="160" t="s">
        <v>6395</v>
      </c>
      <c r="F8466" s="160" t="s">
        <v>110</v>
      </c>
      <c r="G8466" s="160" t="s">
        <v>124</v>
      </c>
      <c r="H8466" s="160" t="s">
        <v>6392</v>
      </c>
      <c r="I8466" s="160" t="e" cm="1">
        <f t="array" ref="I8466">INDEX('2.1.trackMPD'!I:I/(24*60*60),
       MATCH(1,
             (A8466='2.1.trackMPD'!A:A)*
             (C8466='2.1.trackMPD'!D:D)*
             (D8466/10^6='2.1.trackMPD'!H:H)*
             (E8466='2.1.trackMPD'!F:F),
0))</f>
        <v>#N/A</v>
      </c>
    </row>
    <row r="8467" spans="1:9" x14ac:dyDescent="0.2">
      <c r="A8467" s="160" t="s">
        <v>22</v>
      </c>
      <c r="B8467" s="160" t="s">
        <v>0</v>
      </c>
      <c r="C8467" s="160">
        <f>_xlfn.XLOOKUP(B8467,'2.1.trackMPD'!$R$7:$R$29,'2.1.trackMPD'!$T$7:$T$29)</f>
        <v>4</v>
      </c>
      <c r="D8467" s="160">
        <v>1</v>
      </c>
      <c r="E8467" s="160" t="s">
        <v>6395</v>
      </c>
      <c r="F8467" s="160" t="s">
        <v>110</v>
      </c>
      <c r="G8467" s="160" t="s">
        <v>140</v>
      </c>
      <c r="H8467" s="160" t="s">
        <v>6392</v>
      </c>
      <c r="I8467" s="160" t="e" cm="1">
        <f t="array" ref="I8467">INDEX('2.1.trackMPD'!J:J/(24*60*60),
       MATCH(1,
             (A8467='2.1.trackMPD'!A:A)*
             (C8467='2.1.trackMPD'!D:D)*
             (D8467/10^6='2.1.trackMPD'!H:H)*
             (E8467='2.1.trackMPD'!F:F),
0))</f>
        <v>#N/A</v>
      </c>
    </row>
    <row r="8468" spans="1:9" x14ac:dyDescent="0.2">
      <c r="A8468" s="160" t="s">
        <v>22</v>
      </c>
      <c r="B8468" s="160" t="s">
        <v>0</v>
      </c>
      <c r="C8468" s="160">
        <f>_xlfn.XLOOKUP(B8468,'2.1.trackMPD'!$R$7:$R$29,'2.1.trackMPD'!$T$7:$T$29)</f>
        <v>4</v>
      </c>
      <c r="D8468" s="160">
        <v>1</v>
      </c>
      <c r="E8468" s="160" t="s">
        <v>6395</v>
      </c>
      <c r="F8468" s="160" t="s">
        <v>110</v>
      </c>
      <c r="G8468" s="160" t="s">
        <v>124</v>
      </c>
      <c r="H8468" s="160" t="s">
        <v>6393</v>
      </c>
      <c r="I8468" s="160" t="e" cm="1">
        <f t="array" ref="I8468">INDEX('2.1.trackMPD'!K:K/(24*60*60),
       MATCH(1,
             (A8468='2.1.trackMPD'!A:A)*
             (C8468='2.1.trackMPD'!D:D)*
             (D8468/10^6='2.1.trackMPD'!H:H)*
             (E8468='2.1.trackMPD'!F:F),
0))</f>
        <v>#N/A</v>
      </c>
    </row>
    <row r="8469" spans="1:9" x14ac:dyDescent="0.2">
      <c r="A8469" s="160" t="s">
        <v>22</v>
      </c>
      <c r="B8469" s="160" t="s">
        <v>0</v>
      </c>
      <c r="C8469" s="160">
        <f>_xlfn.XLOOKUP(B8469,'2.1.trackMPD'!$R$7:$R$29,'2.1.trackMPD'!$T$7:$T$29)</f>
        <v>4</v>
      </c>
      <c r="D8469" s="160">
        <v>1</v>
      </c>
      <c r="E8469" s="160" t="s">
        <v>6395</v>
      </c>
      <c r="F8469" s="160" t="s">
        <v>110</v>
      </c>
      <c r="G8469" s="160" t="s">
        <v>140</v>
      </c>
      <c r="H8469" s="160" t="s">
        <v>6393</v>
      </c>
      <c r="I8469" s="160" t="e" cm="1">
        <f t="array" ref="I8469">INDEX('2.1.trackMPD'!L:L/(24*60*60),
       MATCH(1,
             (A8469='2.1.trackMPD'!A:A)*
             (C8469='2.1.trackMPD'!D:D)*
             (D8469/10^6='2.1.trackMPD'!H:H)*
             (E8469='2.1.trackMPD'!F:F),
0))</f>
        <v>#N/A</v>
      </c>
    </row>
    <row r="8470" spans="1:9" x14ac:dyDescent="0.2">
      <c r="A8470" s="160" t="s">
        <v>22</v>
      </c>
      <c r="B8470" s="160" t="s">
        <v>0</v>
      </c>
      <c r="C8470" s="160">
        <f>_xlfn.XLOOKUP(B8470,'2.1.trackMPD'!$R$7:$R$29,'2.1.trackMPD'!$T$7:$T$29)</f>
        <v>4</v>
      </c>
      <c r="D8470" s="160">
        <v>10</v>
      </c>
      <c r="E8470" s="160" t="s">
        <v>6395</v>
      </c>
      <c r="F8470" s="160" t="s">
        <v>110</v>
      </c>
      <c r="G8470" s="160" t="s">
        <v>124</v>
      </c>
      <c r="H8470" s="160" t="s">
        <v>6392</v>
      </c>
      <c r="I8470" s="160" t="e" cm="1">
        <f t="array" ref="I8470">INDEX('2.1.trackMPD'!I:I/(24*60*60),
       MATCH(1,
             (A8470='2.1.trackMPD'!A:A)*
             (C8470='2.1.trackMPD'!D:D)*
             (D8470/10^6='2.1.trackMPD'!H:H)*
             (E8470='2.1.trackMPD'!F:F),
0))</f>
        <v>#N/A</v>
      </c>
    </row>
    <row r="8471" spans="1:9" x14ac:dyDescent="0.2">
      <c r="A8471" s="160" t="s">
        <v>22</v>
      </c>
      <c r="B8471" s="160" t="s">
        <v>0</v>
      </c>
      <c r="C8471" s="160">
        <f>_xlfn.XLOOKUP(B8471,'2.1.trackMPD'!$R$7:$R$29,'2.1.trackMPD'!$T$7:$T$29)</f>
        <v>4</v>
      </c>
      <c r="D8471" s="160">
        <v>10</v>
      </c>
      <c r="E8471" s="160" t="s">
        <v>6395</v>
      </c>
      <c r="F8471" s="160" t="s">
        <v>110</v>
      </c>
      <c r="G8471" s="160" t="s">
        <v>140</v>
      </c>
      <c r="H8471" s="160" t="s">
        <v>6392</v>
      </c>
      <c r="I8471" s="160" t="e" cm="1">
        <f t="array" ref="I8471">INDEX('2.1.trackMPD'!J:J/(24*60*60),
       MATCH(1,
             (A8471='2.1.trackMPD'!A:A)*
             (C8471='2.1.trackMPD'!D:D)*
             (D8471/10^6='2.1.trackMPD'!H:H)*
             (E8471='2.1.trackMPD'!F:F),
0))</f>
        <v>#N/A</v>
      </c>
    </row>
    <row r="8472" spans="1:9" x14ac:dyDescent="0.2">
      <c r="A8472" s="160" t="s">
        <v>22</v>
      </c>
      <c r="B8472" s="160" t="s">
        <v>0</v>
      </c>
      <c r="C8472" s="160">
        <f>_xlfn.XLOOKUP(B8472,'2.1.trackMPD'!$R$7:$R$29,'2.1.trackMPD'!$T$7:$T$29)</f>
        <v>4</v>
      </c>
      <c r="D8472" s="160">
        <v>10</v>
      </c>
      <c r="E8472" s="160" t="s">
        <v>6395</v>
      </c>
      <c r="F8472" s="160" t="s">
        <v>110</v>
      </c>
      <c r="G8472" s="160" t="s">
        <v>124</v>
      </c>
      <c r="H8472" s="160" t="s">
        <v>6393</v>
      </c>
      <c r="I8472" s="160" t="e" cm="1">
        <f t="array" ref="I8472">INDEX('2.1.trackMPD'!K:K/(24*60*60),
       MATCH(1,
             (A8472='2.1.trackMPD'!A:A)*
             (C8472='2.1.trackMPD'!D:D)*
             (D8472/10^6='2.1.trackMPD'!H:H)*
             (E8472='2.1.trackMPD'!F:F),
0))</f>
        <v>#N/A</v>
      </c>
    </row>
    <row r="8473" spans="1:9" x14ac:dyDescent="0.2">
      <c r="A8473" s="160" t="s">
        <v>22</v>
      </c>
      <c r="B8473" s="160" t="s">
        <v>0</v>
      </c>
      <c r="C8473" s="160">
        <f>_xlfn.XLOOKUP(B8473,'2.1.trackMPD'!$R$7:$R$29,'2.1.trackMPD'!$T$7:$T$29)</f>
        <v>4</v>
      </c>
      <c r="D8473" s="160">
        <v>10</v>
      </c>
      <c r="E8473" s="160" t="s">
        <v>6395</v>
      </c>
      <c r="F8473" s="160" t="s">
        <v>110</v>
      </c>
      <c r="G8473" s="160" t="s">
        <v>140</v>
      </c>
      <c r="H8473" s="160" t="s">
        <v>6393</v>
      </c>
      <c r="I8473" s="160" t="e" cm="1">
        <f t="array" ref="I8473">INDEX('2.1.trackMPD'!L:L/(24*60*60),
       MATCH(1,
             (A8473='2.1.trackMPD'!A:A)*
             (C8473='2.1.trackMPD'!D:D)*
             (D8473/10^6='2.1.trackMPD'!H:H)*
             (E8473='2.1.trackMPD'!F:F),
0))</f>
        <v>#N/A</v>
      </c>
    </row>
    <row r="8474" spans="1:9" x14ac:dyDescent="0.2">
      <c r="A8474" s="160" t="s">
        <v>22</v>
      </c>
      <c r="B8474" s="160" t="s">
        <v>0</v>
      </c>
      <c r="C8474" s="160">
        <f>_xlfn.XLOOKUP(B8474,'2.1.trackMPD'!$R$7:$R$29,'2.1.trackMPD'!$T$7:$T$29)</f>
        <v>4</v>
      </c>
      <c r="D8474" s="160">
        <v>100</v>
      </c>
      <c r="E8474" s="160" t="s">
        <v>6395</v>
      </c>
      <c r="F8474" s="160" t="s">
        <v>110</v>
      </c>
      <c r="G8474" s="160" t="s">
        <v>124</v>
      </c>
      <c r="H8474" s="160" t="s">
        <v>6392</v>
      </c>
      <c r="I8474" s="160" t="e" cm="1">
        <f t="array" ref="I8474">INDEX('2.1.trackMPD'!I:I/(24*60*60),
       MATCH(1,
             (A8474='2.1.trackMPD'!A:A)*
             (C8474='2.1.trackMPD'!D:D)*
             (D8474/10^6='2.1.trackMPD'!H:H)*
             (E8474='2.1.trackMPD'!F:F),
0))</f>
        <v>#N/A</v>
      </c>
    </row>
    <row r="8475" spans="1:9" x14ac:dyDescent="0.2">
      <c r="A8475" s="160" t="s">
        <v>22</v>
      </c>
      <c r="B8475" s="160" t="s">
        <v>0</v>
      </c>
      <c r="C8475" s="160">
        <f>_xlfn.XLOOKUP(B8475,'2.1.trackMPD'!$R$7:$R$29,'2.1.trackMPD'!$T$7:$T$29)</f>
        <v>4</v>
      </c>
      <c r="D8475" s="160">
        <v>100</v>
      </c>
      <c r="E8475" s="160" t="s">
        <v>6395</v>
      </c>
      <c r="F8475" s="160" t="s">
        <v>110</v>
      </c>
      <c r="G8475" s="160" t="s">
        <v>140</v>
      </c>
      <c r="H8475" s="160" t="s">
        <v>6392</v>
      </c>
      <c r="I8475" s="160" t="e" cm="1">
        <f t="array" ref="I8475">INDEX('2.1.trackMPD'!J:J/(24*60*60),
       MATCH(1,
             (A8475='2.1.trackMPD'!A:A)*
             (C8475='2.1.trackMPD'!D:D)*
             (D8475/10^6='2.1.trackMPD'!H:H)*
             (E8475='2.1.trackMPD'!F:F),
0))</f>
        <v>#N/A</v>
      </c>
    </row>
    <row r="8476" spans="1:9" x14ac:dyDescent="0.2">
      <c r="A8476" s="160" t="s">
        <v>22</v>
      </c>
      <c r="B8476" s="160" t="s">
        <v>0</v>
      </c>
      <c r="C8476" s="160">
        <f>_xlfn.XLOOKUP(B8476,'2.1.trackMPD'!$R$7:$R$29,'2.1.trackMPD'!$T$7:$T$29)</f>
        <v>4</v>
      </c>
      <c r="D8476" s="160">
        <v>100</v>
      </c>
      <c r="E8476" s="160" t="s">
        <v>6395</v>
      </c>
      <c r="F8476" s="160" t="s">
        <v>110</v>
      </c>
      <c r="G8476" s="160" t="s">
        <v>124</v>
      </c>
      <c r="H8476" s="160" t="s">
        <v>6393</v>
      </c>
      <c r="I8476" s="160" t="e" cm="1">
        <f t="array" ref="I8476">INDEX('2.1.trackMPD'!K:K/(24*60*60),
       MATCH(1,
             (A8476='2.1.trackMPD'!A:A)*
             (C8476='2.1.trackMPD'!D:D)*
             (D8476/10^6='2.1.trackMPD'!H:H)*
             (E8476='2.1.trackMPD'!F:F),
0))</f>
        <v>#N/A</v>
      </c>
    </row>
    <row r="8477" spans="1:9" x14ac:dyDescent="0.2">
      <c r="A8477" s="160" t="s">
        <v>22</v>
      </c>
      <c r="B8477" s="160" t="s">
        <v>0</v>
      </c>
      <c r="C8477" s="160">
        <f>_xlfn.XLOOKUP(B8477,'2.1.trackMPD'!$R$7:$R$29,'2.1.trackMPD'!$T$7:$T$29)</f>
        <v>4</v>
      </c>
      <c r="D8477" s="160">
        <v>100</v>
      </c>
      <c r="E8477" s="160" t="s">
        <v>6395</v>
      </c>
      <c r="F8477" s="160" t="s">
        <v>110</v>
      </c>
      <c r="G8477" s="160" t="s">
        <v>140</v>
      </c>
      <c r="H8477" s="160" t="s">
        <v>6393</v>
      </c>
      <c r="I8477" s="160" t="e" cm="1">
        <f t="array" ref="I8477">INDEX('2.1.trackMPD'!L:L/(24*60*60),
       MATCH(1,
             (A8477='2.1.trackMPD'!A:A)*
             (C8477='2.1.trackMPD'!D:D)*
             (D8477/10^6='2.1.trackMPD'!H:H)*
             (E8477='2.1.trackMPD'!F:F),
0))</f>
        <v>#N/A</v>
      </c>
    </row>
    <row r="8478" spans="1:9" x14ac:dyDescent="0.2">
      <c r="A8478" s="160" t="s">
        <v>22</v>
      </c>
      <c r="B8478" s="160" t="s">
        <v>1</v>
      </c>
      <c r="C8478" s="160">
        <f>_xlfn.XLOOKUP(B8478,'2.1.trackMPD'!$R$7:$R$29,'2.1.trackMPD'!$T$7:$T$29)</f>
        <v>3</v>
      </c>
      <c r="D8478" s="160">
        <v>1</v>
      </c>
      <c r="E8478" s="160" t="s">
        <v>6390</v>
      </c>
      <c r="F8478" s="160" t="s">
        <v>110</v>
      </c>
      <c r="G8478" s="160" t="s">
        <v>124</v>
      </c>
      <c r="H8478" s="160" t="s">
        <v>6392</v>
      </c>
      <c r="I8478" s="160" cm="1">
        <f t="array" ref="I8478">INDEX('2.1.trackMPD'!I:I/(24*60*60),
       MATCH(1,
             (A8478='2.1.trackMPD'!A:A)*
             (C8478='2.1.trackMPD'!D:D)*
             (D8478/10^6='2.1.trackMPD'!H:H)*
             (E8478='2.1.trackMPD'!F:F),
0))</f>
        <v>1.0646501157407406E-6</v>
      </c>
    </row>
    <row r="8479" spans="1:9" x14ac:dyDescent="0.2">
      <c r="A8479" s="160" t="s">
        <v>22</v>
      </c>
      <c r="B8479" s="160" t="s">
        <v>1</v>
      </c>
      <c r="C8479" s="160">
        <f>_xlfn.XLOOKUP(B8479,'2.1.trackMPD'!$R$7:$R$29,'2.1.trackMPD'!$T$7:$T$29)</f>
        <v>3</v>
      </c>
      <c r="D8479" s="160">
        <v>1</v>
      </c>
      <c r="E8479" s="160" t="s">
        <v>6390</v>
      </c>
      <c r="F8479" s="160" t="s">
        <v>110</v>
      </c>
      <c r="G8479" s="160" t="s">
        <v>140</v>
      </c>
      <c r="H8479" s="160" t="s">
        <v>6392</v>
      </c>
      <c r="I8479" s="160" cm="1">
        <f t="array" ref="I8479">INDEX('2.1.trackMPD'!J:J/(24*60*60),
       MATCH(1,
             (A8479='2.1.trackMPD'!A:A)*
             (C8479='2.1.trackMPD'!D:D)*
             (D8479/10^6='2.1.trackMPD'!H:H)*
             (E8479='2.1.trackMPD'!F:F),
0))</f>
        <v>1.7311436782407407E-5</v>
      </c>
    </row>
    <row r="8480" spans="1:9" x14ac:dyDescent="0.2">
      <c r="A8480" s="160" t="s">
        <v>22</v>
      </c>
      <c r="B8480" s="160" t="s">
        <v>1</v>
      </c>
      <c r="C8480" s="160">
        <f>_xlfn.XLOOKUP(B8480,'2.1.trackMPD'!$R$7:$R$29,'2.1.trackMPD'!$T$7:$T$29)</f>
        <v>3</v>
      </c>
      <c r="D8480" s="160">
        <v>1</v>
      </c>
      <c r="E8480" s="160" t="s">
        <v>6390</v>
      </c>
      <c r="F8480" s="160" t="s">
        <v>110</v>
      </c>
      <c r="G8480" s="160" t="s">
        <v>124</v>
      </c>
      <c r="H8480" s="160" t="s">
        <v>6393</v>
      </c>
      <c r="I8480" s="160" cm="1">
        <f t="array" ref="I8480">INDEX('2.1.trackMPD'!K:K/(24*60*60),
       MATCH(1,
             (A8480='2.1.trackMPD'!A:A)*
             (C8480='2.1.trackMPD'!D:D)*
             (D8480/10^6='2.1.trackMPD'!H:H)*
             (E8480='2.1.trackMPD'!F:F),
0))</f>
        <v>3.1175957175925928E-7</v>
      </c>
    </row>
    <row r="8481" spans="1:9" x14ac:dyDescent="0.2">
      <c r="A8481" s="160" t="s">
        <v>22</v>
      </c>
      <c r="B8481" s="160" t="s">
        <v>1</v>
      </c>
      <c r="C8481" s="160">
        <f>_xlfn.XLOOKUP(B8481,'2.1.trackMPD'!$R$7:$R$29,'2.1.trackMPD'!$T$7:$T$29)</f>
        <v>3</v>
      </c>
      <c r="D8481" s="160">
        <v>1</v>
      </c>
      <c r="E8481" s="160" t="s">
        <v>6390</v>
      </c>
      <c r="F8481" s="160" t="s">
        <v>110</v>
      </c>
      <c r="G8481" s="160" t="s">
        <v>140</v>
      </c>
      <c r="H8481" s="160" t="s">
        <v>6393</v>
      </c>
      <c r="I8481" s="160" cm="1">
        <f t="array" ref="I8481">INDEX('2.1.trackMPD'!L:L/(24*60*60),
       MATCH(1,
             (A8481='2.1.trackMPD'!A:A)*
             (C8481='2.1.trackMPD'!D:D)*
             (D8481/10^6='2.1.trackMPD'!H:H)*
             (E8481='2.1.trackMPD'!F:F),
0))</f>
        <v>4.6979021990740736E-7</v>
      </c>
    </row>
    <row r="8482" spans="1:9" x14ac:dyDescent="0.2">
      <c r="A8482" s="160" t="s">
        <v>22</v>
      </c>
      <c r="B8482" s="160" t="s">
        <v>1</v>
      </c>
      <c r="C8482" s="160">
        <f>_xlfn.XLOOKUP(B8482,'2.1.trackMPD'!$R$7:$R$29,'2.1.trackMPD'!$T$7:$T$29)</f>
        <v>3</v>
      </c>
      <c r="D8482" s="160">
        <v>10</v>
      </c>
      <c r="E8482" s="160" t="s">
        <v>6390</v>
      </c>
      <c r="F8482" s="160" t="s">
        <v>110</v>
      </c>
      <c r="G8482" s="160" t="s">
        <v>124</v>
      </c>
      <c r="H8482" s="160" t="s">
        <v>6392</v>
      </c>
      <c r="I8482" s="160" cm="1">
        <f t="array" ref="I8482">INDEX('2.1.trackMPD'!I:I/(24*60*60),
       MATCH(1,
             (A8482='2.1.trackMPD'!A:A)*
             (C8482='2.1.trackMPD'!D:D)*
             (D8482/10^6='2.1.trackMPD'!H:H)*
             (E8482='2.1.trackMPD'!F:F),
0))</f>
        <v>1.278367476851852E-6</v>
      </c>
    </row>
    <row r="8483" spans="1:9" x14ac:dyDescent="0.2">
      <c r="A8483" s="160" t="s">
        <v>22</v>
      </c>
      <c r="B8483" s="160" t="s">
        <v>1</v>
      </c>
      <c r="C8483" s="160">
        <f>_xlfn.XLOOKUP(B8483,'2.1.trackMPD'!$R$7:$R$29,'2.1.trackMPD'!$T$7:$T$29)</f>
        <v>3</v>
      </c>
      <c r="D8483" s="160">
        <v>10</v>
      </c>
      <c r="E8483" s="160" t="s">
        <v>6390</v>
      </c>
      <c r="F8483" s="160" t="s">
        <v>110</v>
      </c>
      <c r="G8483" s="160" t="s">
        <v>140</v>
      </c>
      <c r="H8483" s="160" t="s">
        <v>6392</v>
      </c>
      <c r="I8483" s="160" cm="1">
        <f t="array" ref="I8483">INDEX('2.1.trackMPD'!J:J/(24*60*60),
       MATCH(1,
             (A8483='2.1.trackMPD'!A:A)*
             (C8483='2.1.trackMPD'!D:D)*
             (D8483/10^6='2.1.trackMPD'!H:H)*
             (E8483='2.1.trackMPD'!F:F),
0))</f>
        <v>1.771471039351852E-5</v>
      </c>
    </row>
    <row r="8484" spans="1:9" x14ac:dyDescent="0.2">
      <c r="A8484" s="160" t="s">
        <v>22</v>
      </c>
      <c r="B8484" s="160" t="s">
        <v>1</v>
      </c>
      <c r="C8484" s="160">
        <f>_xlfn.XLOOKUP(B8484,'2.1.trackMPD'!$R$7:$R$29,'2.1.trackMPD'!$T$7:$T$29)</f>
        <v>3</v>
      </c>
      <c r="D8484" s="160">
        <v>10</v>
      </c>
      <c r="E8484" s="160" t="s">
        <v>6390</v>
      </c>
      <c r="F8484" s="160" t="s">
        <v>110</v>
      </c>
      <c r="G8484" s="160" t="s">
        <v>124</v>
      </c>
      <c r="H8484" s="160" t="s">
        <v>6393</v>
      </c>
      <c r="I8484" s="160" cm="1">
        <f t="array" ref="I8484">INDEX('2.1.trackMPD'!K:K/(24*60*60),
       MATCH(1,
             (A8484='2.1.trackMPD'!A:A)*
             (C8484='2.1.trackMPD'!D:D)*
             (D8484/10^6='2.1.trackMPD'!H:H)*
             (E8484='2.1.trackMPD'!F:F),
0))</f>
        <v>3.2951100694444448E-7</v>
      </c>
    </row>
    <row r="8485" spans="1:9" x14ac:dyDescent="0.2">
      <c r="A8485" s="160" t="s">
        <v>22</v>
      </c>
      <c r="B8485" s="160" t="s">
        <v>1</v>
      </c>
      <c r="C8485" s="160">
        <f>_xlfn.XLOOKUP(B8485,'2.1.trackMPD'!$R$7:$R$29,'2.1.trackMPD'!$T$7:$T$29)</f>
        <v>3</v>
      </c>
      <c r="D8485" s="160">
        <v>10</v>
      </c>
      <c r="E8485" s="160" t="s">
        <v>6390</v>
      </c>
      <c r="F8485" s="160" t="s">
        <v>110</v>
      </c>
      <c r="G8485" s="160" t="s">
        <v>140</v>
      </c>
      <c r="H8485" s="160" t="s">
        <v>6393</v>
      </c>
      <c r="I8485" s="160" cm="1">
        <f t="array" ref="I8485">INDEX('2.1.trackMPD'!L:L/(24*60*60),
       MATCH(1,
             (A8485='2.1.trackMPD'!A:A)*
             (C8485='2.1.trackMPD'!D:D)*
             (D8485/10^6='2.1.trackMPD'!H:H)*
             (E8485='2.1.trackMPD'!F:F),
0))</f>
        <v>4.115804513888889E-7</v>
      </c>
    </row>
    <row r="8486" spans="1:9" x14ac:dyDescent="0.2">
      <c r="A8486" s="160" t="s">
        <v>22</v>
      </c>
      <c r="B8486" s="160" t="s">
        <v>1</v>
      </c>
      <c r="C8486" s="160">
        <f>_xlfn.XLOOKUP(B8486,'2.1.trackMPD'!$R$7:$R$29,'2.1.trackMPD'!$T$7:$T$29)</f>
        <v>3</v>
      </c>
      <c r="D8486" s="160">
        <v>100</v>
      </c>
      <c r="E8486" s="160" t="s">
        <v>6390</v>
      </c>
      <c r="F8486" s="160" t="s">
        <v>110</v>
      </c>
      <c r="G8486" s="160" t="s">
        <v>124</v>
      </c>
      <c r="H8486" s="160" t="s">
        <v>6392</v>
      </c>
      <c r="I8486" s="160" cm="1">
        <f t="array" ref="I8486">INDEX('2.1.trackMPD'!I:I/(24*60*60),
       MATCH(1,
             (A8486='2.1.trackMPD'!A:A)*
             (C8486='2.1.trackMPD'!D:D)*
             (D8486/10^6='2.1.trackMPD'!H:H)*
             (E8486='2.1.trackMPD'!F:F),
0))</f>
        <v>3.4133371990740742E-6</v>
      </c>
    </row>
    <row r="8487" spans="1:9" x14ac:dyDescent="0.2">
      <c r="A8487" s="160" t="s">
        <v>22</v>
      </c>
      <c r="B8487" s="160" t="s">
        <v>1</v>
      </c>
      <c r="C8487" s="160">
        <f>_xlfn.XLOOKUP(B8487,'2.1.trackMPD'!$R$7:$R$29,'2.1.trackMPD'!$T$7:$T$29)</f>
        <v>3</v>
      </c>
      <c r="D8487" s="160">
        <v>100</v>
      </c>
      <c r="E8487" s="160" t="s">
        <v>6390</v>
      </c>
      <c r="F8487" s="160" t="s">
        <v>110</v>
      </c>
      <c r="G8487" s="160" t="s">
        <v>140</v>
      </c>
      <c r="H8487" s="160" t="s">
        <v>6392</v>
      </c>
      <c r="I8487" s="160" cm="1">
        <f t="array" ref="I8487">INDEX('2.1.trackMPD'!J:J/(24*60*60),
       MATCH(1,
             (A8487='2.1.trackMPD'!A:A)*
             (C8487='2.1.trackMPD'!D:D)*
             (D8487/10^6='2.1.trackMPD'!H:H)*
             (E8487='2.1.trackMPD'!F:F),
0))</f>
        <v>2.4522211701388889E-4</v>
      </c>
    </row>
    <row r="8488" spans="1:9" x14ac:dyDescent="0.2">
      <c r="A8488" s="160" t="s">
        <v>22</v>
      </c>
      <c r="B8488" s="160" t="s">
        <v>1</v>
      </c>
      <c r="C8488" s="160">
        <f>_xlfn.XLOOKUP(B8488,'2.1.trackMPD'!$R$7:$R$29,'2.1.trackMPD'!$T$7:$T$29)</f>
        <v>3</v>
      </c>
      <c r="D8488" s="160">
        <v>100</v>
      </c>
      <c r="E8488" s="160" t="s">
        <v>6390</v>
      </c>
      <c r="F8488" s="160" t="s">
        <v>110</v>
      </c>
      <c r="G8488" s="160" t="s">
        <v>124</v>
      </c>
      <c r="H8488" s="160" t="s">
        <v>6393</v>
      </c>
      <c r="I8488" s="160" cm="1">
        <f t="array" ref="I8488">INDEX('2.1.trackMPD'!K:K/(24*60*60),
       MATCH(1,
             (A8488='2.1.trackMPD'!A:A)*
             (C8488='2.1.trackMPD'!D:D)*
             (D8488/10^6='2.1.trackMPD'!H:H)*
             (E8488='2.1.trackMPD'!F:F),
0))</f>
        <v>0</v>
      </c>
    </row>
    <row r="8489" spans="1:9" x14ac:dyDescent="0.2">
      <c r="A8489" s="160" t="s">
        <v>22</v>
      </c>
      <c r="B8489" s="160" t="s">
        <v>1</v>
      </c>
      <c r="C8489" s="160">
        <f>_xlfn.XLOOKUP(B8489,'2.1.trackMPD'!$R$7:$R$29,'2.1.trackMPD'!$T$7:$T$29)</f>
        <v>3</v>
      </c>
      <c r="D8489" s="160">
        <v>100</v>
      </c>
      <c r="E8489" s="160" t="s">
        <v>6390</v>
      </c>
      <c r="F8489" s="160" t="s">
        <v>110</v>
      </c>
      <c r="G8489" s="160" t="s">
        <v>140</v>
      </c>
      <c r="H8489" s="160" t="s">
        <v>6393</v>
      </c>
      <c r="I8489" s="160" cm="1">
        <f t="array" ref="I8489">INDEX('2.1.trackMPD'!L:L/(24*60*60),
       MATCH(1,
             (A8489='2.1.trackMPD'!A:A)*
             (C8489='2.1.trackMPD'!D:D)*
             (D8489/10^6='2.1.trackMPD'!H:H)*
             (E8489='2.1.trackMPD'!F:F),
0))</f>
        <v>0</v>
      </c>
    </row>
    <row r="8490" spans="1:9" x14ac:dyDescent="0.2">
      <c r="A8490" s="160" t="s">
        <v>22</v>
      </c>
      <c r="B8490" s="160" t="s">
        <v>1</v>
      </c>
      <c r="C8490" s="160">
        <f>_xlfn.XLOOKUP(B8490,'2.1.trackMPD'!$R$7:$R$29,'2.1.trackMPD'!$T$7:$T$29)</f>
        <v>3</v>
      </c>
      <c r="D8490" s="160">
        <v>1000</v>
      </c>
      <c r="E8490" s="160" t="s">
        <v>6390</v>
      </c>
      <c r="F8490" s="160" t="s">
        <v>110</v>
      </c>
      <c r="G8490" s="160" t="s">
        <v>124</v>
      </c>
      <c r="H8490" s="160" t="s">
        <v>6392</v>
      </c>
      <c r="I8490" s="160" cm="1">
        <f t="array" ref="I8490">INDEX('2.1.trackMPD'!I:I/(24*60*60),
       MATCH(1,
             (A8490='2.1.trackMPD'!A:A)*
             (C8490='2.1.trackMPD'!D:D)*
             (D8490/10^6='2.1.trackMPD'!H:H)*
             (E8490='2.1.trackMPD'!F:F),
0))</f>
        <v>5.4062628472222223E-7</v>
      </c>
    </row>
    <row r="8491" spans="1:9" x14ac:dyDescent="0.2">
      <c r="A8491" s="160" t="s">
        <v>22</v>
      </c>
      <c r="B8491" s="160" t="s">
        <v>1</v>
      </c>
      <c r="C8491" s="160">
        <f>_xlfn.XLOOKUP(B8491,'2.1.trackMPD'!$R$7:$R$29,'2.1.trackMPD'!$T$7:$T$29)</f>
        <v>3</v>
      </c>
      <c r="D8491" s="160">
        <v>1000</v>
      </c>
      <c r="E8491" s="160" t="s">
        <v>6390</v>
      </c>
      <c r="F8491" s="160" t="s">
        <v>110</v>
      </c>
      <c r="G8491" s="160" t="s">
        <v>140</v>
      </c>
      <c r="H8491" s="160" t="s">
        <v>6392</v>
      </c>
      <c r="I8491" s="160" cm="1">
        <f t="array" ref="I8491">INDEX('2.1.trackMPD'!J:J/(24*60*60),
       MATCH(1,
             (A8491='2.1.trackMPD'!A:A)*
             (C8491='2.1.trackMPD'!D:D)*
             (D8491/10^6='2.1.trackMPD'!H:H)*
             (E8491='2.1.trackMPD'!F:F),
0))</f>
        <v>2.0419129363425924E-4</v>
      </c>
    </row>
    <row r="8492" spans="1:9" x14ac:dyDescent="0.2">
      <c r="A8492" s="160" t="s">
        <v>22</v>
      </c>
      <c r="B8492" s="160" t="s">
        <v>1</v>
      </c>
      <c r="C8492" s="160">
        <f>_xlfn.XLOOKUP(B8492,'2.1.trackMPD'!$R$7:$R$29,'2.1.trackMPD'!$T$7:$T$29)</f>
        <v>3</v>
      </c>
      <c r="D8492" s="160">
        <v>1000</v>
      </c>
      <c r="E8492" s="160" t="s">
        <v>6390</v>
      </c>
      <c r="F8492" s="160" t="s">
        <v>110</v>
      </c>
      <c r="G8492" s="160" t="s">
        <v>124</v>
      </c>
      <c r="H8492" s="160" t="s">
        <v>6393</v>
      </c>
      <c r="I8492" s="160" cm="1">
        <f t="array" ref="I8492">INDEX('2.1.trackMPD'!K:K/(24*60*60),
       MATCH(1,
             (A8492='2.1.trackMPD'!A:A)*
             (C8492='2.1.trackMPD'!D:D)*
             (D8492/10^6='2.1.trackMPD'!H:H)*
             (E8492='2.1.trackMPD'!F:F),
0))</f>
        <v>0</v>
      </c>
    </row>
    <row r="8493" spans="1:9" x14ac:dyDescent="0.2">
      <c r="A8493" s="160" t="s">
        <v>22</v>
      </c>
      <c r="B8493" s="160" t="s">
        <v>1</v>
      </c>
      <c r="C8493" s="160">
        <f>_xlfn.XLOOKUP(B8493,'2.1.trackMPD'!$R$7:$R$29,'2.1.trackMPD'!$T$7:$T$29)</f>
        <v>3</v>
      </c>
      <c r="D8493" s="160">
        <v>1000</v>
      </c>
      <c r="E8493" s="160" t="s">
        <v>6390</v>
      </c>
      <c r="F8493" s="160" t="s">
        <v>110</v>
      </c>
      <c r="G8493" s="160" t="s">
        <v>140</v>
      </c>
      <c r="H8493" s="160" t="s">
        <v>6393</v>
      </c>
      <c r="I8493" s="160" cm="1">
        <f t="array" ref="I8493">INDEX('2.1.trackMPD'!L:L/(24*60*60),
       MATCH(1,
             (A8493='2.1.trackMPD'!A:A)*
             (C8493='2.1.trackMPD'!D:D)*
             (D8493/10^6='2.1.trackMPD'!H:H)*
             (E8493='2.1.trackMPD'!F:F),
0))</f>
        <v>0</v>
      </c>
    </row>
    <row r="8494" spans="1:9" x14ac:dyDescent="0.2">
      <c r="A8494" s="160" t="s">
        <v>22</v>
      </c>
      <c r="B8494" s="160" t="s">
        <v>1</v>
      </c>
      <c r="C8494" s="160">
        <f>_xlfn.XLOOKUP(B8494,'2.1.trackMPD'!$R$7:$R$29,'2.1.trackMPD'!$T$7:$T$29)</f>
        <v>3</v>
      </c>
      <c r="D8494" s="160">
        <v>5000</v>
      </c>
      <c r="E8494" s="160" t="s">
        <v>6390</v>
      </c>
      <c r="F8494" s="160" t="s">
        <v>110</v>
      </c>
      <c r="G8494" s="160" t="s">
        <v>124</v>
      </c>
      <c r="H8494" s="160" t="s">
        <v>6392</v>
      </c>
      <c r="I8494" s="160" cm="1">
        <f t="array" ref="I8494">INDEX('2.1.trackMPD'!I:I/(24*60*60),
       MATCH(1,
             (A8494='2.1.trackMPD'!A:A)*
             (C8494='2.1.trackMPD'!D:D)*
             (D8494/10^6='2.1.trackMPD'!H:H)*
             (E8494='2.1.trackMPD'!F:F),
0))</f>
        <v>8.5645021990740747E-7</v>
      </c>
    </row>
    <row r="8495" spans="1:9" x14ac:dyDescent="0.2">
      <c r="A8495" s="160" t="s">
        <v>22</v>
      </c>
      <c r="B8495" s="160" t="s">
        <v>1</v>
      </c>
      <c r="C8495" s="160">
        <f>_xlfn.XLOOKUP(B8495,'2.1.trackMPD'!$R$7:$R$29,'2.1.trackMPD'!$T$7:$T$29)</f>
        <v>3</v>
      </c>
      <c r="D8495" s="160">
        <v>5000</v>
      </c>
      <c r="E8495" s="160" t="s">
        <v>6390</v>
      </c>
      <c r="F8495" s="160" t="s">
        <v>110</v>
      </c>
      <c r="G8495" s="160" t="s">
        <v>140</v>
      </c>
      <c r="H8495" s="160" t="s">
        <v>6392</v>
      </c>
      <c r="I8495" s="160" cm="1">
        <f t="array" ref="I8495">INDEX('2.1.trackMPD'!J:J/(24*60*60),
       MATCH(1,
             (A8495='2.1.trackMPD'!A:A)*
             (C8495='2.1.trackMPD'!D:D)*
             (D8495/10^6='2.1.trackMPD'!H:H)*
             (E8495='2.1.trackMPD'!F:F),
0))</f>
        <v>2.1281003564814813E-5</v>
      </c>
    </row>
    <row r="8496" spans="1:9" x14ac:dyDescent="0.2">
      <c r="A8496" s="160" t="s">
        <v>22</v>
      </c>
      <c r="B8496" s="160" t="s">
        <v>1</v>
      </c>
      <c r="C8496" s="160">
        <f>_xlfn.XLOOKUP(B8496,'2.1.trackMPD'!$R$7:$R$29,'2.1.trackMPD'!$T$7:$T$29)</f>
        <v>3</v>
      </c>
      <c r="D8496" s="160">
        <v>5000</v>
      </c>
      <c r="E8496" s="160" t="s">
        <v>6390</v>
      </c>
      <c r="F8496" s="160" t="s">
        <v>110</v>
      </c>
      <c r="G8496" s="160" t="s">
        <v>124</v>
      </c>
      <c r="H8496" s="160" t="s">
        <v>6393</v>
      </c>
      <c r="I8496" s="160" cm="1">
        <f t="array" ref="I8496">INDEX('2.1.trackMPD'!K:K/(24*60*60),
       MATCH(1,
             (A8496='2.1.trackMPD'!A:A)*
             (C8496='2.1.trackMPD'!D:D)*
             (D8496/10^6='2.1.trackMPD'!H:H)*
             (E8496='2.1.trackMPD'!F:F),
0))</f>
        <v>3.1088737268518517E-7</v>
      </c>
    </row>
    <row r="8497" spans="1:9" x14ac:dyDescent="0.2">
      <c r="A8497" s="160" t="s">
        <v>22</v>
      </c>
      <c r="B8497" s="160" t="s">
        <v>1</v>
      </c>
      <c r="C8497" s="160">
        <f>_xlfn.XLOOKUP(B8497,'2.1.trackMPD'!$R$7:$R$29,'2.1.trackMPD'!$T$7:$T$29)</f>
        <v>3</v>
      </c>
      <c r="D8497" s="160">
        <v>5000</v>
      </c>
      <c r="E8497" s="160" t="s">
        <v>6390</v>
      </c>
      <c r="F8497" s="160" t="s">
        <v>110</v>
      </c>
      <c r="G8497" s="160" t="s">
        <v>140</v>
      </c>
      <c r="H8497" s="160" t="s">
        <v>6393</v>
      </c>
      <c r="I8497" s="160" cm="1">
        <f t="array" ref="I8497">INDEX('2.1.trackMPD'!L:L/(24*60*60),
       MATCH(1,
             (A8497='2.1.trackMPD'!A:A)*
             (C8497='2.1.trackMPD'!D:D)*
             (D8497/10^6='2.1.trackMPD'!H:H)*
             (E8497='2.1.trackMPD'!F:F),
0))</f>
        <v>6.9623076388888887E-7</v>
      </c>
    </row>
    <row r="8498" spans="1:9" x14ac:dyDescent="0.2">
      <c r="A8498" s="160" t="s">
        <v>22</v>
      </c>
      <c r="B8498" s="160" t="s">
        <v>1</v>
      </c>
      <c r="C8498" s="160">
        <f>_xlfn.XLOOKUP(B8498,'2.1.trackMPD'!$R$7:$R$29,'2.1.trackMPD'!$T$7:$T$29)</f>
        <v>3</v>
      </c>
      <c r="D8498" s="160">
        <v>1</v>
      </c>
      <c r="E8498" s="160" t="s">
        <v>6394</v>
      </c>
      <c r="F8498" s="160" t="s">
        <v>110</v>
      </c>
      <c r="G8498" s="160" t="s">
        <v>124</v>
      </c>
      <c r="H8498" s="160" t="s">
        <v>6392</v>
      </c>
      <c r="I8498" s="160" cm="1">
        <f t="array" ref="I8498">INDEX('2.1.trackMPD'!I:I/(24*60*60),
       MATCH(1,
             (A8498='2.1.trackMPD'!A:A)*
             (C8498='2.1.trackMPD'!D:D)*
             (D8498/10^6='2.1.trackMPD'!H:H)*
             (E8498='2.1.trackMPD'!F:F),
0))</f>
        <v>2.0497480671296295E-6</v>
      </c>
    </row>
    <row r="8499" spans="1:9" x14ac:dyDescent="0.2">
      <c r="A8499" s="160" t="s">
        <v>22</v>
      </c>
      <c r="B8499" s="160" t="s">
        <v>1</v>
      </c>
      <c r="C8499" s="160">
        <f>_xlfn.XLOOKUP(B8499,'2.1.trackMPD'!$R$7:$R$29,'2.1.trackMPD'!$T$7:$T$29)</f>
        <v>3</v>
      </c>
      <c r="D8499" s="160">
        <v>1</v>
      </c>
      <c r="E8499" s="160" t="s">
        <v>6394</v>
      </c>
      <c r="F8499" s="160" t="s">
        <v>110</v>
      </c>
      <c r="G8499" s="160" t="s">
        <v>140</v>
      </c>
      <c r="H8499" s="160" t="s">
        <v>6392</v>
      </c>
      <c r="I8499" s="160" cm="1">
        <f t="array" ref="I8499">INDEX('2.1.trackMPD'!J:J/(24*60*60),
       MATCH(1,
             (A8499='2.1.trackMPD'!A:A)*
             (C8499='2.1.trackMPD'!D:D)*
             (D8499/10^6='2.1.trackMPD'!H:H)*
             (E8499='2.1.trackMPD'!F:F),
0))</f>
        <v>4.0802077881944444E-5</v>
      </c>
    </row>
    <row r="8500" spans="1:9" x14ac:dyDescent="0.2">
      <c r="A8500" s="160" t="s">
        <v>22</v>
      </c>
      <c r="B8500" s="160" t="s">
        <v>1</v>
      </c>
      <c r="C8500" s="160">
        <f>_xlfn.XLOOKUP(B8500,'2.1.trackMPD'!$R$7:$R$29,'2.1.trackMPD'!$T$7:$T$29)</f>
        <v>3</v>
      </c>
      <c r="D8500" s="160">
        <v>1</v>
      </c>
      <c r="E8500" s="160" t="s">
        <v>6394</v>
      </c>
      <c r="F8500" s="160" t="s">
        <v>110</v>
      </c>
      <c r="G8500" s="160" t="s">
        <v>124</v>
      </c>
      <c r="H8500" s="160" t="s">
        <v>6393</v>
      </c>
      <c r="I8500" s="160" cm="1">
        <f t="array" ref="I8500">INDEX('2.1.trackMPD'!K:K/(24*60*60),
       MATCH(1,
             (A8500='2.1.trackMPD'!A:A)*
             (C8500='2.1.trackMPD'!D:D)*
             (D8500/10^6='2.1.trackMPD'!H:H)*
             (E8500='2.1.trackMPD'!F:F),
0))</f>
        <v>3.5250987268518516E-7</v>
      </c>
    </row>
    <row r="8501" spans="1:9" x14ac:dyDescent="0.2">
      <c r="A8501" s="160" t="s">
        <v>22</v>
      </c>
      <c r="B8501" s="160" t="s">
        <v>1</v>
      </c>
      <c r="C8501" s="160">
        <f>_xlfn.XLOOKUP(B8501,'2.1.trackMPD'!$R$7:$R$29,'2.1.trackMPD'!$T$7:$T$29)</f>
        <v>3</v>
      </c>
      <c r="D8501" s="160">
        <v>1</v>
      </c>
      <c r="E8501" s="160" t="s">
        <v>6394</v>
      </c>
      <c r="F8501" s="160" t="s">
        <v>110</v>
      </c>
      <c r="G8501" s="160" t="s">
        <v>140</v>
      </c>
      <c r="H8501" s="160" t="s">
        <v>6393</v>
      </c>
      <c r="I8501" s="160" cm="1">
        <f t="array" ref="I8501">INDEX('2.1.trackMPD'!L:L/(24*60*60),
       MATCH(1,
             (A8501='2.1.trackMPD'!A:A)*
             (C8501='2.1.trackMPD'!D:D)*
             (D8501/10^6='2.1.trackMPD'!H:H)*
             (E8501='2.1.trackMPD'!F:F),
0))</f>
        <v>0</v>
      </c>
    </row>
    <row r="8502" spans="1:9" x14ac:dyDescent="0.2">
      <c r="A8502" s="160" t="s">
        <v>22</v>
      </c>
      <c r="B8502" s="160" t="s">
        <v>1</v>
      </c>
      <c r="C8502" s="160">
        <f>_xlfn.XLOOKUP(B8502,'2.1.trackMPD'!$R$7:$R$29,'2.1.trackMPD'!$T$7:$T$29)</f>
        <v>3</v>
      </c>
      <c r="D8502" s="160">
        <v>10</v>
      </c>
      <c r="E8502" s="160" t="s">
        <v>6394</v>
      </c>
      <c r="F8502" s="160" t="s">
        <v>110</v>
      </c>
      <c r="G8502" s="160" t="s">
        <v>124</v>
      </c>
      <c r="H8502" s="160" t="s">
        <v>6392</v>
      </c>
      <c r="I8502" s="160" cm="1">
        <f t="array" ref="I8502">INDEX('2.1.trackMPD'!I:I/(24*60*60),
       MATCH(1,
             (A8502='2.1.trackMPD'!A:A)*
             (C8502='2.1.trackMPD'!D:D)*
             (D8502/10^6='2.1.trackMPD'!H:H)*
             (E8502='2.1.trackMPD'!F:F),
0))</f>
        <v>3.1354791666666669E-6</v>
      </c>
    </row>
    <row r="8503" spans="1:9" x14ac:dyDescent="0.2">
      <c r="A8503" s="160" t="s">
        <v>22</v>
      </c>
      <c r="B8503" s="160" t="s">
        <v>1</v>
      </c>
      <c r="C8503" s="160">
        <f>_xlfn.XLOOKUP(B8503,'2.1.trackMPD'!$R$7:$R$29,'2.1.trackMPD'!$T$7:$T$29)</f>
        <v>3</v>
      </c>
      <c r="D8503" s="160">
        <v>10</v>
      </c>
      <c r="E8503" s="160" t="s">
        <v>6394</v>
      </c>
      <c r="F8503" s="160" t="s">
        <v>110</v>
      </c>
      <c r="G8503" s="160" t="s">
        <v>140</v>
      </c>
      <c r="H8503" s="160" t="s">
        <v>6392</v>
      </c>
      <c r="I8503" s="160" cm="1">
        <f t="array" ref="I8503">INDEX('2.1.trackMPD'!J:J/(24*60*60),
       MATCH(1,
             (A8503='2.1.trackMPD'!A:A)*
             (C8503='2.1.trackMPD'!D:D)*
             (D8503/10^6='2.1.trackMPD'!H:H)*
             (E8503='2.1.trackMPD'!F:F),
0))</f>
        <v>4.7829136712962964E-5</v>
      </c>
    </row>
    <row r="8504" spans="1:9" x14ac:dyDescent="0.2">
      <c r="A8504" s="160" t="s">
        <v>22</v>
      </c>
      <c r="B8504" s="160" t="s">
        <v>1</v>
      </c>
      <c r="C8504" s="160">
        <f>_xlfn.XLOOKUP(B8504,'2.1.trackMPD'!$R$7:$R$29,'2.1.trackMPD'!$T$7:$T$29)</f>
        <v>3</v>
      </c>
      <c r="D8504" s="160">
        <v>10</v>
      </c>
      <c r="E8504" s="160" t="s">
        <v>6394</v>
      </c>
      <c r="F8504" s="160" t="s">
        <v>110</v>
      </c>
      <c r="G8504" s="160" t="s">
        <v>124</v>
      </c>
      <c r="H8504" s="160" t="s">
        <v>6393</v>
      </c>
      <c r="I8504" s="160" cm="1">
        <f t="array" ref="I8504">INDEX('2.1.trackMPD'!K:K/(24*60*60),
       MATCH(1,
             (A8504='2.1.trackMPD'!A:A)*
             (C8504='2.1.trackMPD'!D:D)*
             (D8504/10^6='2.1.trackMPD'!H:H)*
             (E8504='2.1.trackMPD'!F:F),
0))</f>
        <v>0</v>
      </c>
    </row>
    <row r="8505" spans="1:9" x14ac:dyDescent="0.2">
      <c r="A8505" s="160" t="s">
        <v>22</v>
      </c>
      <c r="B8505" s="160" t="s">
        <v>1</v>
      </c>
      <c r="C8505" s="160">
        <f>_xlfn.XLOOKUP(B8505,'2.1.trackMPD'!$R$7:$R$29,'2.1.trackMPD'!$T$7:$T$29)</f>
        <v>3</v>
      </c>
      <c r="D8505" s="160">
        <v>10</v>
      </c>
      <c r="E8505" s="160" t="s">
        <v>6394</v>
      </c>
      <c r="F8505" s="160" t="s">
        <v>110</v>
      </c>
      <c r="G8505" s="160" t="s">
        <v>140</v>
      </c>
      <c r="H8505" s="160" t="s">
        <v>6393</v>
      </c>
      <c r="I8505" s="160" cm="1">
        <f t="array" ref="I8505">INDEX('2.1.trackMPD'!L:L/(24*60*60),
       MATCH(1,
             (A8505='2.1.trackMPD'!A:A)*
             (C8505='2.1.trackMPD'!D:D)*
             (D8505/10^6='2.1.trackMPD'!H:H)*
             (E8505='2.1.trackMPD'!F:F),
0))</f>
        <v>0</v>
      </c>
    </row>
    <row r="8506" spans="1:9" x14ac:dyDescent="0.2">
      <c r="A8506" s="160" t="s">
        <v>22</v>
      </c>
      <c r="B8506" s="160" t="s">
        <v>1</v>
      </c>
      <c r="C8506" s="160">
        <f>_xlfn.XLOOKUP(B8506,'2.1.trackMPD'!$R$7:$R$29,'2.1.trackMPD'!$T$7:$T$29)</f>
        <v>3</v>
      </c>
      <c r="D8506" s="160">
        <v>100</v>
      </c>
      <c r="E8506" s="160" t="s">
        <v>6394</v>
      </c>
      <c r="F8506" s="160" t="s">
        <v>110</v>
      </c>
      <c r="G8506" s="160" t="s">
        <v>124</v>
      </c>
      <c r="H8506" s="160" t="s">
        <v>6392</v>
      </c>
      <c r="I8506" s="160" cm="1">
        <f t="array" ref="I8506">INDEX('2.1.trackMPD'!I:I/(24*60*60),
       MATCH(1,
             (A8506='2.1.trackMPD'!A:A)*
             (C8506='2.1.trackMPD'!D:D)*
             (D8506/10^6='2.1.trackMPD'!H:H)*
             (E8506='2.1.trackMPD'!F:F),
0))</f>
        <v>2.8371559953703705E-6</v>
      </c>
    </row>
    <row r="8507" spans="1:9" x14ac:dyDescent="0.2">
      <c r="A8507" s="160" t="s">
        <v>22</v>
      </c>
      <c r="B8507" s="160" t="s">
        <v>1</v>
      </c>
      <c r="C8507" s="160">
        <f>_xlfn.XLOOKUP(B8507,'2.1.trackMPD'!$R$7:$R$29,'2.1.trackMPD'!$T$7:$T$29)</f>
        <v>3</v>
      </c>
      <c r="D8507" s="160">
        <v>100</v>
      </c>
      <c r="E8507" s="160" t="s">
        <v>6394</v>
      </c>
      <c r="F8507" s="160" t="s">
        <v>110</v>
      </c>
      <c r="G8507" s="160" t="s">
        <v>140</v>
      </c>
      <c r="H8507" s="160" t="s">
        <v>6392</v>
      </c>
      <c r="I8507" s="160" cm="1">
        <f t="array" ref="I8507">INDEX('2.1.trackMPD'!J:J/(24*60*60),
       MATCH(1,
             (A8507='2.1.trackMPD'!A:A)*
             (C8507='2.1.trackMPD'!D:D)*
             (D8507/10^6='2.1.trackMPD'!H:H)*
             (E8507='2.1.trackMPD'!F:F),
0))</f>
        <v>3.8374024444444443E-4</v>
      </c>
    </row>
    <row r="8508" spans="1:9" x14ac:dyDescent="0.2">
      <c r="A8508" s="160" t="s">
        <v>22</v>
      </c>
      <c r="B8508" s="160" t="s">
        <v>1</v>
      </c>
      <c r="C8508" s="160">
        <f>_xlfn.XLOOKUP(B8508,'2.1.trackMPD'!$R$7:$R$29,'2.1.trackMPD'!$T$7:$T$29)</f>
        <v>3</v>
      </c>
      <c r="D8508" s="160">
        <v>100</v>
      </c>
      <c r="E8508" s="160" t="s">
        <v>6394</v>
      </c>
      <c r="F8508" s="160" t="s">
        <v>110</v>
      </c>
      <c r="G8508" s="160" t="s">
        <v>124</v>
      </c>
      <c r="H8508" s="160" t="s">
        <v>6393</v>
      </c>
      <c r="I8508" s="160" cm="1">
        <f t="array" ref="I8508">INDEX('2.1.trackMPD'!K:K/(24*60*60),
       MATCH(1,
             (A8508='2.1.trackMPD'!A:A)*
             (C8508='2.1.trackMPD'!D:D)*
             (D8508/10^6='2.1.trackMPD'!H:H)*
             (E8508='2.1.trackMPD'!F:F),
0))</f>
        <v>0</v>
      </c>
    </row>
    <row r="8509" spans="1:9" x14ac:dyDescent="0.2">
      <c r="A8509" s="160" t="s">
        <v>22</v>
      </c>
      <c r="B8509" s="160" t="s">
        <v>1</v>
      </c>
      <c r="C8509" s="160">
        <f>_xlfn.XLOOKUP(B8509,'2.1.trackMPD'!$R$7:$R$29,'2.1.trackMPD'!$T$7:$T$29)</f>
        <v>3</v>
      </c>
      <c r="D8509" s="160">
        <v>100</v>
      </c>
      <c r="E8509" s="160" t="s">
        <v>6394</v>
      </c>
      <c r="F8509" s="160" t="s">
        <v>110</v>
      </c>
      <c r="G8509" s="160" t="s">
        <v>140</v>
      </c>
      <c r="H8509" s="160" t="s">
        <v>6393</v>
      </c>
      <c r="I8509" s="160" cm="1">
        <f t="array" ref="I8509">INDEX('2.1.trackMPD'!L:L/(24*60*60),
       MATCH(1,
             (A8509='2.1.trackMPD'!A:A)*
             (C8509='2.1.trackMPD'!D:D)*
             (D8509/10^6='2.1.trackMPD'!H:H)*
             (E8509='2.1.trackMPD'!F:F),
0))</f>
        <v>0</v>
      </c>
    </row>
    <row r="8510" spans="1:9" x14ac:dyDescent="0.2">
      <c r="A8510" s="160" t="s">
        <v>22</v>
      </c>
      <c r="B8510" s="160" t="s">
        <v>1</v>
      </c>
      <c r="C8510" s="160">
        <f>_xlfn.XLOOKUP(B8510,'2.1.trackMPD'!$R$7:$R$29,'2.1.trackMPD'!$T$7:$T$29)</f>
        <v>3</v>
      </c>
      <c r="D8510" s="160">
        <v>1000</v>
      </c>
      <c r="E8510" s="160" t="s">
        <v>6394</v>
      </c>
      <c r="F8510" s="160" t="s">
        <v>110</v>
      </c>
      <c r="G8510" s="160" t="s">
        <v>124</v>
      </c>
      <c r="H8510" s="160" t="s">
        <v>6392</v>
      </c>
      <c r="I8510" s="160" cm="1">
        <f t="array" ref="I8510">INDEX('2.1.trackMPD'!I:I/(24*60*60),
       MATCH(1,
             (A8510='2.1.trackMPD'!A:A)*
             (C8510='2.1.trackMPD'!D:D)*
             (D8510/10^6='2.1.trackMPD'!H:H)*
             (E8510='2.1.trackMPD'!F:F),
0))</f>
        <v>5.2597813657407406E-7</v>
      </c>
    </row>
    <row r="8511" spans="1:9" x14ac:dyDescent="0.2">
      <c r="A8511" s="160" t="s">
        <v>22</v>
      </c>
      <c r="B8511" s="160" t="s">
        <v>1</v>
      </c>
      <c r="C8511" s="160">
        <f>_xlfn.XLOOKUP(B8511,'2.1.trackMPD'!$R$7:$R$29,'2.1.trackMPD'!$T$7:$T$29)</f>
        <v>3</v>
      </c>
      <c r="D8511" s="160">
        <v>1000</v>
      </c>
      <c r="E8511" s="160" t="s">
        <v>6394</v>
      </c>
      <c r="F8511" s="160" t="s">
        <v>110</v>
      </c>
      <c r="G8511" s="160" t="s">
        <v>140</v>
      </c>
      <c r="H8511" s="160" t="s">
        <v>6392</v>
      </c>
      <c r="I8511" s="160" cm="1">
        <f t="array" ref="I8511">INDEX('2.1.trackMPD'!J:J/(24*60*60),
       MATCH(1,
             (A8511='2.1.trackMPD'!A:A)*
             (C8511='2.1.trackMPD'!D:D)*
             (D8511/10^6='2.1.trackMPD'!H:H)*
             (E8511='2.1.trackMPD'!F:F),
0))</f>
        <v>4.8935661423611111E-5</v>
      </c>
    </row>
    <row r="8512" spans="1:9" x14ac:dyDescent="0.2">
      <c r="A8512" s="160" t="s">
        <v>22</v>
      </c>
      <c r="B8512" s="160" t="s">
        <v>1</v>
      </c>
      <c r="C8512" s="160">
        <f>_xlfn.XLOOKUP(B8512,'2.1.trackMPD'!$R$7:$R$29,'2.1.trackMPD'!$T$7:$T$29)</f>
        <v>3</v>
      </c>
      <c r="D8512" s="160">
        <v>1000</v>
      </c>
      <c r="E8512" s="160" t="s">
        <v>6394</v>
      </c>
      <c r="F8512" s="160" t="s">
        <v>110</v>
      </c>
      <c r="G8512" s="160" t="s">
        <v>124</v>
      </c>
      <c r="H8512" s="160" t="s">
        <v>6393</v>
      </c>
      <c r="I8512" s="160" cm="1">
        <f t="array" ref="I8512">INDEX('2.1.trackMPD'!K:K/(24*60*60),
       MATCH(1,
             (A8512='2.1.trackMPD'!A:A)*
             (C8512='2.1.trackMPD'!D:D)*
             (D8512/10^6='2.1.trackMPD'!H:H)*
             (E8512='2.1.trackMPD'!F:F),
0))</f>
        <v>3.5117291666666668E-7</v>
      </c>
    </row>
    <row r="8513" spans="1:9" x14ac:dyDescent="0.2">
      <c r="A8513" s="160" t="s">
        <v>22</v>
      </c>
      <c r="B8513" s="160" t="s">
        <v>1</v>
      </c>
      <c r="C8513" s="160">
        <f>_xlfn.XLOOKUP(B8513,'2.1.trackMPD'!$R$7:$R$29,'2.1.trackMPD'!$T$7:$T$29)</f>
        <v>3</v>
      </c>
      <c r="D8513" s="160">
        <v>1000</v>
      </c>
      <c r="E8513" s="160" t="s">
        <v>6394</v>
      </c>
      <c r="F8513" s="160" t="s">
        <v>110</v>
      </c>
      <c r="G8513" s="160" t="s">
        <v>140</v>
      </c>
      <c r="H8513" s="160" t="s">
        <v>6393</v>
      </c>
      <c r="I8513" s="160" cm="1">
        <f t="array" ref="I8513">INDEX('2.1.trackMPD'!L:L/(24*60*60),
       MATCH(1,
             (A8513='2.1.trackMPD'!A:A)*
             (C8513='2.1.trackMPD'!D:D)*
             (D8513/10^6='2.1.trackMPD'!H:H)*
             (E8513='2.1.trackMPD'!F:F),
0))</f>
        <v>1.9157088078703704E-6</v>
      </c>
    </row>
    <row r="8514" spans="1:9" x14ac:dyDescent="0.2">
      <c r="A8514" s="160" t="s">
        <v>22</v>
      </c>
      <c r="B8514" s="160" t="s">
        <v>1</v>
      </c>
      <c r="C8514" s="160">
        <f>_xlfn.XLOOKUP(B8514,'2.1.trackMPD'!$R$7:$R$29,'2.1.trackMPD'!$T$7:$T$29)</f>
        <v>3</v>
      </c>
      <c r="D8514" s="160">
        <v>5000</v>
      </c>
      <c r="E8514" s="160" t="s">
        <v>6394</v>
      </c>
      <c r="F8514" s="160" t="s">
        <v>110</v>
      </c>
      <c r="G8514" s="160" t="s">
        <v>124</v>
      </c>
      <c r="H8514" s="160" t="s">
        <v>6392</v>
      </c>
      <c r="I8514" s="160" cm="1">
        <f t="array" ref="I8514">INDEX('2.1.trackMPD'!I:I/(24*60*60),
       MATCH(1,
             (A8514='2.1.trackMPD'!A:A)*
             (C8514='2.1.trackMPD'!D:D)*
             (D8514/10^6='2.1.trackMPD'!H:H)*
             (E8514='2.1.trackMPD'!F:F),
0))</f>
        <v>1.4678159722222221E-6</v>
      </c>
    </row>
    <row r="8515" spans="1:9" x14ac:dyDescent="0.2">
      <c r="A8515" s="160" t="s">
        <v>22</v>
      </c>
      <c r="B8515" s="160" t="s">
        <v>1</v>
      </c>
      <c r="C8515" s="160">
        <f>_xlfn.XLOOKUP(B8515,'2.1.trackMPD'!$R$7:$R$29,'2.1.trackMPD'!$T$7:$T$29)</f>
        <v>3</v>
      </c>
      <c r="D8515" s="160">
        <v>5000</v>
      </c>
      <c r="E8515" s="160" t="s">
        <v>6394</v>
      </c>
      <c r="F8515" s="160" t="s">
        <v>110</v>
      </c>
      <c r="G8515" s="160" t="s">
        <v>140</v>
      </c>
      <c r="H8515" s="160" t="s">
        <v>6392</v>
      </c>
      <c r="I8515" s="160" cm="1">
        <f t="array" ref="I8515">INDEX('2.1.trackMPD'!J:J/(24*60*60),
       MATCH(1,
             (A8515='2.1.trackMPD'!A:A)*
             (C8515='2.1.trackMPD'!D:D)*
             (D8515/10^6='2.1.trackMPD'!H:H)*
             (E8515='2.1.trackMPD'!F:F),
0))</f>
        <v>3.660985756944444E-5</v>
      </c>
    </row>
    <row r="8516" spans="1:9" x14ac:dyDescent="0.2">
      <c r="A8516" s="160" t="s">
        <v>22</v>
      </c>
      <c r="B8516" s="160" t="s">
        <v>1</v>
      </c>
      <c r="C8516" s="160">
        <f>_xlfn.XLOOKUP(B8516,'2.1.trackMPD'!$R$7:$R$29,'2.1.trackMPD'!$T$7:$T$29)</f>
        <v>3</v>
      </c>
      <c r="D8516" s="160">
        <v>5000</v>
      </c>
      <c r="E8516" s="160" t="s">
        <v>6394</v>
      </c>
      <c r="F8516" s="160" t="s">
        <v>110</v>
      </c>
      <c r="G8516" s="160" t="s">
        <v>124</v>
      </c>
      <c r="H8516" s="160" t="s">
        <v>6393</v>
      </c>
      <c r="I8516" s="160" cm="1">
        <f t="array" ref="I8516">INDEX('2.1.trackMPD'!K:K/(24*60*60),
       MATCH(1,
             (A8516='2.1.trackMPD'!A:A)*
             (C8516='2.1.trackMPD'!D:D)*
             (D8516/10^6='2.1.trackMPD'!H:H)*
             (E8516='2.1.trackMPD'!F:F),
0))</f>
        <v>3.0425313657407407E-7</v>
      </c>
    </row>
    <row r="8517" spans="1:9" x14ac:dyDescent="0.2">
      <c r="A8517" s="160" t="s">
        <v>22</v>
      </c>
      <c r="B8517" s="160" t="s">
        <v>1</v>
      </c>
      <c r="C8517" s="160">
        <f>_xlfn.XLOOKUP(B8517,'2.1.trackMPD'!$R$7:$R$29,'2.1.trackMPD'!$T$7:$T$29)</f>
        <v>3</v>
      </c>
      <c r="D8517" s="160">
        <v>5000</v>
      </c>
      <c r="E8517" s="160" t="s">
        <v>6394</v>
      </c>
      <c r="F8517" s="160" t="s">
        <v>110</v>
      </c>
      <c r="G8517" s="160" t="s">
        <v>140</v>
      </c>
      <c r="H8517" s="160" t="s">
        <v>6393</v>
      </c>
      <c r="I8517" s="160" cm="1">
        <f t="array" ref="I8517">INDEX('2.1.trackMPD'!L:L/(24*60*60),
       MATCH(1,
             (A8517='2.1.trackMPD'!A:A)*
             (C8517='2.1.trackMPD'!D:D)*
             (D8517/10^6='2.1.trackMPD'!H:H)*
             (E8517='2.1.trackMPD'!F:F),
0))</f>
        <v>9.1979396990740745E-7</v>
      </c>
    </row>
    <row r="8518" spans="1:9" x14ac:dyDescent="0.2">
      <c r="A8518" s="160" t="s">
        <v>22</v>
      </c>
      <c r="B8518" s="160" t="s">
        <v>1</v>
      </c>
      <c r="C8518" s="160">
        <f>_xlfn.XLOOKUP(B8518,'2.1.trackMPD'!$R$7:$R$29,'2.1.trackMPD'!$T$7:$T$29)</f>
        <v>3</v>
      </c>
      <c r="D8518" s="160">
        <v>1</v>
      </c>
      <c r="E8518" s="160" t="s">
        <v>6395</v>
      </c>
      <c r="F8518" s="160" t="s">
        <v>110</v>
      </c>
      <c r="G8518" s="160" t="s">
        <v>124</v>
      </c>
      <c r="H8518" s="160" t="s">
        <v>6392</v>
      </c>
      <c r="I8518" s="160" t="e" cm="1">
        <f t="array" ref="I8518">INDEX('2.1.trackMPD'!I:I/(24*60*60),
       MATCH(1,
             (A8518='2.1.trackMPD'!A:A)*
             (C8518='2.1.trackMPD'!D:D)*
             (D8518/10^6='2.1.trackMPD'!H:H)*
             (E8518='2.1.trackMPD'!F:F),
0))</f>
        <v>#N/A</v>
      </c>
    </row>
    <row r="8519" spans="1:9" x14ac:dyDescent="0.2">
      <c r="A8519" s="160" t="s">
        <v>22</v>
      </c>
      <c r="B8519" s="160" t="s">
        <v>1</v>
      </c>
      <c r="C8519" s="160">
        <f>_xlfn.XLOOKUP(B8519,'2.1.trackMPD'!$R$7:$R$29,'2.1.trackMPD'!$T$7:$T$29)</f>
        <v>3</v>
      </c>
      <c r="D8519" s="160">
        <v>1</v>
      </c>
      <c r="E8519" s="160" t="s">
        <v>6395</v>
      </c>
      <c r="F8519" s="160" t="s">
        <v>110</v>
      </c>
      <c r="G8519" s="160" t="s">
        <v>140</v>
      </c>
      <c r="H8519" s="160" t="s">
        <v>6392</v>
      </c>
      <c r="I8519" s="160" t="e" cm="1">
        <f t="array" ref="I8519">INDEX('2.1.trackMPD'!J:J/(24*60*60),
       MATCH(1,
             (A8519='2.1.trackMPD'!A:A)*
             (C8519='2.1.trackMPD'!D:D)*
             (D8519/10^6='2.1.trackMPD'!H:H)*
             (E8519='2.1.trackMPD'!F:F),
0))</f>
        <v>#N/A</v>
      </c>
    </row>
    <row r="8520" spans="1:9" x14ac:dyDescent="0.2">
      <c r="A8520" s="160" t="s">
        <v>22</v>
      </c>
      <c r="B8520" s="160" t="s">
        <v>1</v>
      </c>
      <c r="C8520" s="160">
        <f>_xlfn.XLOOKUP(B8520,'2.1.trackMPD'!$R$7:$R$29,'2.1.trackMPD'!$T$7:$T$29)</f>
        <v>3</v>
      </c>
      <c r="D8520" s="160">
        <v>1</v>
      </c>
      <c r="E8520" s="160" t="s">
        <v>6395</v>
      </c>
      <c r="F8520" s="160" t="s">
        <v>110</v>
      </c>
      <c r="G8520" s="160" t="s">
        <v>124</v>
      </c>
      <c r="H8520" s="160" t="s">
        <v>6393</v>
      </c>
      <c r="I8520" s="160" t="e" cm="1">
        <f t="array" ref="I8520">INDEX('2.1.trackMPD'!K:K/(24*60*60),
       MATCH(1,
             (A8520='2.1.trackMPD'!A:A)*
             (C8520='2.1.trackMPD'!D:D)*
             (D8520/10^6='2.1.trackMPD'!H:H)*
             (E8520='2.1.trackMPD'!F:F),
0))</f>
        <v>#N/A</v>
      </c>
    </row>
    <row r="8521" spans="1:9" x14ac:dyDescent="0.2">
      <c r="A8521" s="160" t="s">
        <v>22</v>
      </c>
      <c r="B8521" s="160" t="s">
        <v>1</v>
      </c>
      <c r="C8521" s="160">
        <f>_xlfn.XLOOKUP(B8521,'2.1.trackMPD'!$R$7:$R$29,'2.1.trackMPD'!$T$7:$T$29)</f>
        <v>3</v>
      </c>
      <c r="D8521" s="160">
        <v>1</v>
      </c>
      <c r="E8521" s="160" t="s">
        <v>6395</v>
      </c>
      <c r="F8521" s="160" t="s">
        <v>110</v>
      </c>
      <c r="G8521" s="160" t="s">
        <v>140</v>
      </c>
      <c r="H8521" s="160" t="s">
        <v>6393</v>
      </c>
      <c r="I8521" s="160" t="e" cm="1">
        <f t="array" ref="I8521">INDEX('2.1.trackMPD'!L:L/(24*60*60),
       MATCH(1,
             (A8521='2.1.trackMPD'!A:A)*
             (C8521='2.1.trackMPD'!D:D)*
             (D8521/10^6='2.1.trackMPD'!H:H)*
             (E8521='2.1.trackMPD'!F:F),
0))</f>
        <v>#N/A</v>
      </c>
    </row>
    <row r="8522" spans="1:9" x14ac:dyDescent="0.2">
      <c r="A8522" s="160" t="s">
        <v>22</v>
      </c>
      <c r="B8522" s="160" t="s">
        <v>1</v>
      </c>
      <c r="C8522" s="160">
        <f>_xlfn.XLOOKUP(B8522,'2.1.trackMPD'!$R$7:$R$29,'2.1.trackMPD'!$T$7:$T$29)</f>
        <v>3</v>
      </c>
      <c r="D8522" s="160">
        <v>10</v>
      </c>
      <c r="E8522" s="160" t="s">
        <v>6395</v>
      </c>
      <c r="F8522" s="160" t="s">
        <v>110</v>
      </c>
      <c r="G8522" s="160" t="s">
        <v>124</v>
      </c>
      <c r="H8522" s="160" t="s">
        <v>6392</v>
      </c>
      <c r="I8522" s="160" t="e" cm="1">
        <f t="array" ref="I8522">INDEX('2.1.trackMPD'!I:I/(24*60*60),
       MATCH(1,
             (A8522='2.1.trackMPD'!A:A)*
             (C8522='2.1.trackMPD'!D:D)*
             (D8522/10^6='2.1.trackMPD'!H:H)*
             (E8522='2.1.trackMPD'!F:F),
0))</f>
        <v>#N/A</v>
      </c>
    </row>
    <row r="8523" spans="1:9" x14ac:dyDescent="0.2">
      <c r="A8523" s="160" t="s">
        <v>22</v>
      </c>
      <c r="B8523" s="160" t="s">
        <v>1</v>
      </c>
      <c r="C8523" s="160">
        <f>_xlfn.XLOOKUP(B8523,'2.1.trackMPD'!$R$7:$R$29,'2.1.trackMPD'!$T$7:$T$29)</f>
        <v>3</v>
      </c>
      <c r="D8523" s="160">
        <v>10</v>
      </c>
      <c r="E8523" s="160" t="s">
        <v>6395</v>
      </c>
      <c r="F8523" s="160" t="s">
        <v>110</v>
      </c>
      <c r="G8523" s="160" t="s">
        <v>140</v>
      </c>
      <c r="H8523" s="160" t="s">
        <v>6392</v>
      </c>
      <c r="I8523" s="160" t="e" cm="1">
        <f t="array" ref="I8523">INDEX('2.1.trackMPD'!J:J/(24*60*60),
       MATCH(1,
             (A8523='2.1.trackMPD'!A:A)*
             (C8523='2.1.trackMPD'!D:D)*
             (D8523/10^6='2.1.trackMPD'!H:H)*
             (E8523='2.1.trackMPD'!F:F),
0))</f>
        <v>#N/A</v>
      </c>
    </row>
    <row r="8524" spans="1:9" x14ac:dyDescent="0.2">
      <c r="A8524" s="160" t="s">
        <v>22</v>
      </c>
      <c r="B8524" s="160" t="s">
        <v>1</v>
      </c>
      <c r="C8524" s="160">
        <f>_xlfn.XLOOKUP(B8524,'2.1.trackMPD'!$R$7:$R$29,'2.1.trackMPD'!$T$7:$T$29)</f>
        <v>3</v>
      </c>
      <c r="D8524" s="160">
        <v>10</v>
      </c>
      <c r="E8524" s="160" t="s">
        <v>6395</v>
      </c>
      <c r="F8524" s="160" t="s">
        <v>110</v>
      </c>
      <c r="G8524" s="160" t="s">
        <v>124</v>
      </c>
      <c r="H8524" s="160" t="s">
        <v>6393</v>
      </c>
      <c r="I8524" s="160" t="e" cm="1">
        <f t="array" ref="I8524">INDEX('2.1.trackMPD'!K:K/(24*60*60),
       MATCH(1,
             (A8524='2.1.trackMPD'!A:A)*
             (C8524='2.1.trackMPD'!D:D)*
             (D8524/10^6='2.1.trackMPD'!H:H)*
             (E8524='2.1.trackMPD'!F:F),
0))</f>
        <v>#N/A</v>
      </c>
    </row>
    <row r="8525" spans="1:9" x14ac:dyDescent="0.2">
      <c r="A8525" s="160" t="s">
        <v>22</v>
      </c>
      <c r="B8525" s="160" t="s">
        <v>1</v>
      </c>
      <c r="C8525" s="160">
        <f>_xlfn.XLOOKUP(B8525,'2.1.trackMPD'!$R$7:$R$29,'2.1.trackMPD'!$T$7:$T$29)</f>
        <v>3</v>
      </c>
      <c r="D8525" s="160">
        <v>10</v>
      </c>
      <c r="E8525" s="160" t="s">
        <v>6395</v>
      </c>
      <c r="F8525" s="160" t="s">
        <v>110</v>
      </c>
      <c r="G8525" s="160" t="s">
        <v>140</v>
      </c>
      <c r="H8525" s="160" t="s">
        <v>6393</v>
      </c>
      <c r="I8525" s="160" t="e" cm="1">
        <f t="array" ref="I8525">INDEX('2.1.trackMPD'!L:L/(24*60*60),
       MATCH(1,
             (A8525='2.1.trackMPD'!A:A)*
             (C8525='2.1.trackMPD'!D:D)*
             (D8525/10^6='2.1.trackMPD'!H:H)*
             (E8525='2.1.trackMPD'!F:F),
0))</f>
        <v>#N/A</v>
      </c>
    </row>
    <row r="8526" spans="1:9" x14ac:dyDescent="0.2">
      <c r="A8526" s="160" t="s">
        <v>22</v>
      </c>
      <c r="B8526" s="160" t="s">
        <v>1</v>
      </c>
      <c r="C8526" s="160">
        <f>_xlfn.XLOOKUP(B8526,'2.1.trackMPD'!$R$7:$R$29,'2.1.trackMPD'!$T$7:$T$29)</f>
        <v>3</v>
      </c>
      <c r="D8526" s="160">
        <v>100</v>
      </c>
      <c r="E8526" s="160" t="s">
        <v>6395</v>
      </c>
      <c r="F8526" s="160" t="s">
        <v>110</v>
      </c>
      <c r="G8526" s="160" t="s">
        <v>124</v>
      </c>
      <c r="H8526" s="160" t="s">
        <v>6392</v>
      </c>
      <c r="I8526" s="160" t="e" cm="1">
        <f t="array" ref="I8526">INDEX('2.1.trackMPD'!I:I/(24*60*60),
       MATCH(1,
             (A8526='2.1.trackMPD'!A:A)*
             (C8526='2.1.trackMPD'!D:D)*
             (D8526/10^6='2.1.trackMPD'!H:H)*
             (E8526='2.1.trackMPD'!F:F),
0))</f>
        <v>#N/A</v>
      </c>
    </row>
    <row r="8527" spans="1:9" x14ac:dyDescent="0.2">
      <c r="A8527" s="160" t="s">
        <v>22</v>
      </c>
      <c r="B8527" s="160" t="s">
        <v>1</v>
      </c>
      <c r="C8527" s="160">
        <f>_xlfn.XLOOKUP(B8527,'2.1.trackMPD'!$R$7:$R$29,'2.1.trackMPD'!$T$7:$T$29)</f>
        <v>3</v>
      </c>
      <c r="D8527" s="160">
        <v>100</v>
      </c>
      <c r="E8527" s="160" t="s">
        <v>6395</v>
      </c>
      <c r="F8527" s="160" t="s">
        <v>110</v>
      </c>
      <c r="G8527" s="160" t="s">
        <v>140</v>
      </c>
      <c r="H8527" s="160" t="s">
        <v>6392</v>
      </c>
      <c r="I8527" s="160" t="e" cm="1">
        <f t="array" ref="I8527">INDEX('2.1.trackMPD'!J:J/(24*60*60),
       MATCH(1,
             (A8527='2.1.trackMPD'!A:A)*
             (C8527='2.1.trackMPD'!D:D)*
             (D8527/10^6='2.1.trackMPD'!H:H)*
             (E8527='2.1.trackMPD'!F:F),
0))</f>
        <v>#N/A</v>
      </c>
    </row>
    <row r="8528" spans="1:9" x14ac:dyDescent="0.2">
      <c r="A8528" s="160" t="s">
        <v>22</v>
      </c>
      <c r="B8528" s="160" t="s">
        <v>1</v>
      </c>
      <c r="C8528" s="160">
        <f>_xlfn.XLOOKUP(B8528,'2.1.trackMPD'!$R$7:$R$29,'2.1.trackMPD'!$T$7:$T$29)</f>
        <v>3</v>
      </c>
      <c r="D8528" s="160">
        <v>100</v>
      </c>
      <c r="E8528" s="160" t="s">
        <v>6395</v>
      </c>
      <c r="F8528" s="160" t="s">
        <v>110</v>
      </c>
      <c r="G8528" s="160" t="s">
        <v>124</v>
      </c>
      <c r="H8528" s="160" t="s">
        <v>6393</v>
      </c>
      <c r="I8528" s="160" t="e" cm="1">
        <f t="array" ref="I8528">INDEX('2.1.trackMPD'!K:K/(24*60*60),
       MATCH(1,
             (A8528='2.1.trackMPD'!A:A)*
             (C8528='2.1.trackMPD'!D:D)*
             (D8528/10^6='2.1.trackMPD'!H:H)*
             (E8528='2.1.trackMPD'!F:F),
0))</f>
        <v>#N/A</v>
      </c>
    </row>
    <row r="8529" spans="1:9" x14ac:dyDescent="0.2">
      <c r="A8529" s="160" t="s">
        <v>22</v>
      </c>
      <c r="B8529" s="160" t="s">
        <v>1</v>
      </c>
      <c r="C8529" s="160">
        <f>_xlfn.XLOOKUP(B8529,'2.1.trackMPD'!$R$7:$R$29,'2.1.trackMPD'!$T$7:$T$29)</f>
        <v>3</v>
      </c>
      <c r="D8529" s="160">
        <v>100</v>
      </c>
      <c r="E8529" s="160" t="s">
        <v>6395</v>
      </c>
      <c r="F8529" s="160" t="s">
        <v>110</v>
      </c>
      <c r="G8529" s="160" t="s">
        <v>140</v>
      </c>
      <c r="H8529" s="160" t="s">
        <v>6393</v>
      </c>
      <c r="I8529" s="160" t="e" cm="1">
        <f t="array" ref="I8529">INDEX('2.1.trackMPD'!L:L/(24*60*60),
       MATCH(1,
             (A8529='2.1.trackMPD'!A:A)*
             (C8529='2.1.trackMPD'!D:D)*
             (D8529/10^6='2.1.trackMPD'!H:H)*
             (E8529='2.1.trackMPD'!F:F),
0))</f>
        <v>#N/A</v>
      </c>
    </row>
    <row r="8530" spans="1:9" x14ac:dyDescent="0.2">
      <c r="A8530" s="160" t="s">
        <v>22</v>
      </c>
      <c r="B8530" s="160" t="s">
        <v>13</v>
      </c>
      <c r="C8530" s="160">
        <f>_xlfn.XLOOKUP(B8530,'2.1.trackMPD'!$R$7:$R$29,'2.1.trackMPD'!$T$7:$T$29)</f>
        <v>6</v>
      </c>
      <c r="D8530" s="160">
        <v>1</v>
      </c>
      <c r="E8530" s="160" t="s">
        <v>6390</v>
      </c>
      <c r="F8530" s="160" t="s">
        <v>110</v>
      </c>
      <c r="G8530" s="160" t="s">
        <v>124</v>
      </c>
      <c r="H8530" s="160" t="s">
        <v>6392</v>
      </c>
      <c r="I8530" s="160" cm="1">
        <f t="array" ref="I8530">INDEX('2.1.trackMPD'!I:I/(24*60*60),
       MATCH(1,
             (A8530='2.1.trackMPD'!A:A)*
             (C8530='2.1.trackMPD'!D:D)*
             (D8530/10^6='2.1.trackMPD'!H:H)*
             (E8530='2.1.trackMPD'!F:F),
0))</f>
        <v>1.1073402893518519E-6</v>
      </c>
    </row>
    <row r="8531" spans="1:9" x14ac:dyDescent="0.2">
      <c r="A8531" s="160" t="s">
        <v>22</v>
      </c>
      <c r="B8531" s="160" t="s">
        <v>13</v>
      </c>
      <c r="C8531" s="160">
        <f>_xlfn.XLOOKUP(B8531,'2.1.trackMPD'!$R$7:$R$29,'2.1.trackMPD'!$T$7:$T$29)</f>
        <v>6</v>
      </c>
      <c r="D8531" s="160">
        <v>1</v>
      </c>
      <c r="E8531" s="160" t="s">
        <v>6390</v>
      </c>
      <c r="F8531" s="160" t="s">
        <v>110</v>
      </c>
      <c r="G8531" s="160" t="s">
        <v>140</v>
      </c>
      <c r="H8531" s="160" t="s">
        <v>6392</v>
      </c>
      <c r="I8531" s="160" cm="1">
        <f t="array" ref="I8531">INDEX('2.1.trackMPD'!J:J/(24*60*60),
       MATCH(1,
             (A8531='2.1.trackMPD'!A:A)*
             (C8531='2.1.trackMPD'!D:D)*
             (D8531/10^6='2.1.trackMPD'!H:H)*
             (E8531='2.1.trackMPD'!F:F),
0))</f>
        <v>1.760755949074074E-5</v>
      </c>
    </row>
    <row r="8532" spans="1:9" x14ac:dyDescent="0.2">
      <c r="A8532" s="160" t="s">
        <v>22</v>
      </c>
      <c r="B8532" s="160" t="s">
        <v>13</v>
      </c>
      <c r="C8532" s="160">
        <f>_xlfn.XLOOKUP(B8532,'2.1.trackMPD'!$R$7:$R$29,'2.1.trackMPD'!$T$7:$T$29)</f>
        <v>6</v>
      </c>
      <c r="D8532" s="160">
        <v>1</v>
      </c>
      <c r="E8532" s="160" t="s">
        <v>6390</v>
      </c>
      <c r="F8532" s="160" t="s">
        <v>110</v>
      </c>
      <c r="G8532" s="160" t="s">
        <v>124</v>
      </c>
      <c r="H8532" s="160" t="s">
        <v>6393</v>
      </c>
      <c r="I8532" s="160" cm="1">
        <f t="array" ref="I8532">INDEX('2.1.trackMPD'!K:K/(24*60*60),
       MATCH(1,
             (A8532='2.1.trackMPD'!A:A)*
             (C8532='2.1.trackMPD'!D:D)*
             (D8532/10^6='2.1.trackMPD'!H:H)*
             (E8532='2.1.trackMPD'!F:F),
0))</f>
        <v>0</v>
      </c>
    </row>
    <row r="8533" spans="1:9" x14ac:dyDescent="0.2">
      <c r="A8533" s="160" t="s">
        <v>22</v>
      </c>
      <c r="B8533" s="160" t="s">
        <v>13</v>
      </c>
      <c r="C8533" s="160">
        <f>_xlfn.XLOOKUP(B8533,'2.1.trackMPD'!$R$7:$R$29,'2.1.trackMPD'!$T$7:$T$29)</f>
        <v>6</v>
      </c>
      <c r="D8533" s="160">
        <v>1</v>
      </c>
      <c r="E8533" s="160" t="s">
        <v>6390</v>
      </c>
      <c r="F8533" s="160" t="s">
        <v>110</v>
      </c>
      <c r="G8533" s="160" t="s">
        <v>140</v>
      </c>
      <c r="H8533" s="160" t="s">
        <v>6393</v>
      </c>
      <c r="I8533" s="160" cm="1">
        <f t="array" ref="I8533">INDEX('2.1.trackMPD'!L:L/(24*60*60),
       MATCH(1,
             (A8533='2.1.trackMPD'!A:A)*
             (C8533='2.1.trackMPD'!D:D)*
             (D8533/10^6='2.1.trackMPD'!H:H)*
             (E8533='2.1.trackMPD'!F:F),
0))</f>
        <v>1.5392303356481482E-6</v>
      </c>
    </row>
    <row r="8534" spans="1:9" x14ac:dyDescent="0.2">
      <c r="A8534" s="160" t="s">
        <v>22</v>
      </c>
      <c r="B8534" s="160" t="s">
        <v>13</v>
      </c>
      <c r="C8534" s="160">
        <f>_xlfn.XLOOKUP(B8534,'2.1.trackMPD'!$R$7:$R$29,'2.1.trackMPD'!$T$7:$T$29)</f>
        <v>6</v>
      </c>
      <c r="D8534" s="160">
        <v>10</v>
      </c>
      <c r="E8534" s="160" t="s">
        <v>6390</v>
      </c>
      <c r="F8534" s="160" t="s">
        <v>110</v>
      </c>
      <c r="G8534" s="160" t="s">
        <v>124</v>
      </c>
      <c r="H8534" s="160" t="s">
        <v>6392</v>
      </c>
      <c r="I8534" s="160" cm="1">
        <f t="array" ref="I8534">INDEX('2.1.trackMPD'!I:I/(24*60*60),
       MATCH(1,
             (A8534='2.1.trackMPD'!A:A)*
             (C8534='2.1.trackMPD'!D:D)*
             (D8534/10^6='2.1.trackMPD'!H:H)*
             (E8534='2.1.trackMPD'!F:F),
0))</f>
        <v>1.4623259143518519E-6</v>
      </c>
    </row>
    <row r="8535" spans="1:9" x14ac:dyDescent="0.2">
      <c r="A8535" s="160" t="s">
        <v>22</v>
      </c>
      <c r="B8535" s="160" t="s">
        <v>13</v>
      </c>
      <c r="C8535" s="160">
        <f>_xlfn.XLOOKUP(B8535,'2.1.trackMPD'!$R$7:$R$29,'2.1.trackMPD'!$T$7:$T$29)</f>
        <v>6</v>
      </c>
      <c r="D8535" s="160">
        <v>10</v>
      </c>
      <c r="E8535" s="160" t="s">
        <v>6390</v>
      </c>
      <c r="F8535" s="160" t="s">
        <v>110</v>
      </c>
      <c r="G8535" s="160" t="s">
        <v>140</v>
      </c>
      <c r="H8535" s="160" t="s">
        <v>6392</v>
      </c>
      <c r="I8535" s="160" cm="1">
        <f t="array" ref="I8535">INDEX('2.1.trackMPD'!J:J/(24*60*60),
       MATCH(1,
             (A8535='2.1.trackMPD'!A:A)*
             (C8535='2.1.trackMPD'!D:D)*
             (D8535/10^6='2.1.trackMPD'!H:H)*
             (E8535='2.1.trackMPD'!F:F),
0))</f>
        <v>1.8477220046296298E-5</v>
      </c>
    </row>
    <row r="8536" spans="1:9" x14ac:dyDescent="0.2">
      <c r="A8536" s="160" t="s">
        <v>22</v>
      </c>
      <c r="B8536" s="160" t="s">
        <v>13</v>
      </c>
      <c r="C8536" s="160">
        <f>_xlfn.XLOOKUP(B8536,'2.1.trackMPD'!$R$7:$R$29,'2.1.trackMPD'!$T$7:$T$29)</f>
        <v>6</v>
      </c>
      <c r="D8536" s="160">
        <v>10</v>
      </c>
      <c r="E8536" s="160" t="s">
        <v>6390</v>
      </c>
      <c r="F8536" s="160" t="s">
        <v>110</v>
      </c>
      <c r="G8536" s="160" t="s">
        <v>124</v>
      </c>
      <c r="H8536" s="160" t="s">
        <v>6393</v>
      </c>
      <c r="I8536" s="160" cm="1">
        <f t="array" ref="I8536">INDEX('2.1.trackMPD'!K:K/(24*60*60),
       MATCH(1,
             (A8536='2.1.trackMPD'!A:A)*
             (C8536='2.1.trackMPD'!D:D)*
             (D8536/10^6='2.1.trackMPD'!H:H)*
             (E8536='2.1.trackMPD'!F:F),
0))</f>
        <v>0</v>
      </c>
    </row>
    <row r="8537" spans="1:9" x14ac:dyDescent="0.2">
      <c r="A8537" s="160" t="s">
        <v>22</v>
      </c>
      <c r="B8537" s="160" t="s">
        <v>13</v>
      </c>
      <c r="C8537" s="160">
        <f>_xlfn.XLOOKUP(B8537,'2.1.trackMPD'!$R$7:$R$29,'2.1.trackMPD'!$T$7:$T$29)</f>
        <v>6</v>
      </c>
      <c r="D8537" s="160">
        <v>10</v>
      </c>
      <c r="E8537" s="160" t="s">
        <v>6390</v>
      </c>
      <c r="F8537" s="160" t="s">
        <v>110</v>
      </c>
      <c r="G8537" s="160" t="s">
        <v>140</v>
      </c>
      <c r="H8537" s="160" t="s">
        <v>6393</v>
      </c>
      <c r="I8537" s="160" cm="1">
        <f t="array" ref="I8537">INDEX('2.1.trackMPD'!L:L/(24*60*60),
       MATCH(1,
             (A8537='2.1.trackMPD'!A:A)*
             (C8537='2.1.trackMPD'!D:D)*
             (D8537/10^6='2.1.trackMPD'!H:H)*
             (E8537='2.1.trackMPD'!F:F),
0))</f>
        <v>1.5179113541666667E-6</v>
      </c>
    </row>
    <row r="8538" spans="1:9" x14ac:dyDescent="0.2">
      <c r="A8538" s="160" t="s">
        <v>22</v>
      </c>
      <c r="B8538" s="160" t="s">
        <v>13</v>
      </c>
      <c r="C8538" s="160">
        <f>_xlfn.XLOOKUP(B8538,'2.1.trackMPD'!$R$7:$R$29,'2.1.trackMPD'!$T$7:$T$29)</f>
        <v>6</v>
      </c>
      <c r="D8538" s="160">
        <v>100</v>
      </c>
      <c r="E8538" s="160" t="s">
        <v>6390</v>
      </c>
      <c r="F8538" s="160" t="s">
        <v>110</v>
      </c>
      <c r="G8538" s="160" t="s">
        <v>124</v>
      </c>
      <c r="H8538" s="160" t="s">
        <v>6392</v>
      </c>
      <c r="I8538" s="160" cm="1">
        <f t="array" ref="I8538">INDEX('2.1.trackMPD'!I:I/(24*60*60),
       MATCH(1,
             (A8538='2.1.trackMPD'!A:A)*
             (C8538='2.1.trackMPD'!D:D)*
             (D8538/10^6='2.1.trackMPD'!H:H)*
             (E8538='2.1.trackMPD'!F:F),
0))</f>
        <v>1.6607663738425925E-3</v>
      </c>
    </row>
    <row r="8539" spans="1:9" x14ac:dyDescent="0.2">
      <c r="A8539" s="160" t="s">
        <v>22</v>
      </c>
      <c r="B8539" s="160" t="s">
        <v>13</v>
      </c>
      <c r="C8539" s="160">
        <f>_xlfn.XLOOKUP(B8539,'2.1.trackMPD'!$R$7:$R$29,'2.1.trackMPD'!$T$7:$T$29)</f>
        <v>6</v>
      </c>
      <c r="D8539" s="160">
        <v>100</v>
      </c>
      <c r="E8539" s="160" t="s">
        <v>6390</v>
      </c>
      <c r="F8539" s="160" t="s">
        <v>110</v>
      </c>
      <c r="G8539" s="160" t="s">
        <v>140</v>
      </c>
      <c r="H8539" s="160" t="s">
        <v>6392</v>
      </c>
      <c r="I8539" s="160" cm="1">
        <f t="array" ref="I8539">INDEX('2.1.trackMPD'!J:J/(24*60*60),
       MATCH(1,
             (A8539='2.1.trackMPD'!A:A)*
             (C8539='2.1.trackMPD'!D:D)*
             (D8539/10^6='2.1.trackMPD'!H:H)*
             (E8539='2.1.trackMPD'!F:F),
0))</f>
        <v>1.5659040833333332E-3</v>
      </c>
    </row>
    <row r="8540" spans="1:9" x14ac:dyDescent="0.2">
      <c r="A8540" s="160" t="s">
        <v>22</v>
      </c>
      <c r="B8540" s="160" t="s">
        <v>13</v>
      </c>
      <c r="C8540" s="160">
        <f>_xlfn.XLOOKUP(B8540,'2.1.trackMPD'!$R$7:$R$29,'2.1.trackMPD'!$T$7:$T$29)</f>
        <v>6</v>
      </c>
      <c r="D8540" s="160">
        <v>100</v>
      </c>
      <c r="E8540" s="160" t="s">
        <v>6390</v>
      </c>
      <c r="F8540" s="160" t="s">
        <v>110</v>
      </c>
      <c r="G8540" s="160" t="s">
        <v>124</v>
      </c>
      <c r="H8540" s="160" t="s">
        <v>6393</v>
      </c>
      <c r="I8540" s="160" cm="1">
        <f t="array" ref="I8540">INDEX('2.1.trackMPD'!K:K/(24*60*60),
       MATCH(1,
             (A8540='2.1.trackMPD'!A:A)*
             (C8540='2.1.trackMPD'!D:D)*
             (D8540/10^6='2.1.trackMPD'!H:H)*
             (E8540='2.1.trackMPD'!F:F),
0))</f>
        <v>0</v>
      </c>
    </row>
    <row r="8541" spans="1:9" x14ac:dyDescent="0.2">
      <c r="A8541" s="160" t="s">
        <v>22</v>
      </c>
      <c r="B8541" s="160" t="s">
        <v>13</v>
      </c>
      <c r="C8541" s="160">
        <f>_xlfn.XLOOKUP(B8541,'2.1.trackMPD'!$R$7:$R$29,'2.1.trackMPD'!$T$7:$T$29)</f>
        <v>6</v>
      </c>
      <c r="D8541" s="160">
        <v>100</v>
      </c>
      <c r="E8541" s="160" t="s">
        <v>6390</v>
      </c>
      <c r="F8541" s="160" t="s">
        <v>110</v>
      </c>
      <c r="G8541" s="160" t="s">
        <v>140</v>
      </c>
      <c r="H8541" s="160" t="s">
        <v>6393</v>
      </c>
      <c r="I8541" s="160" cm="1">
        <f t="array" ref="I8541">INDEX('2.1.trackMPD'!L:L/(24*60*60),
       MATCH(1,
             (A8541='2.1.trackMPD'!A:A)*
             (C8541='2.1.trackMPD'!D:D)*
             (D8541/10^6='2.1.trackMPD'!H:H)*
             (E8541='2.1.trackMPD'!F:F),
0))</f>
        <v>0</v>
      </c>
    </row>
    <row r="8542" spans="1:9" x14ac:dyDescent="0.2">
      <c r="A8542" s="160" t="s">
        <v>22</v>
      </c>
      <c r="B8542" s="160" t="s">
        <v>13</v>
      </c>
      <c r="C8542" s="160">
        <f>_xlfn.XLOOKUP(B8542,'2.1.trackMPD'!$R$7:$R$29,'2.1.trackMPD'!$T$7:$T$29)</f>
        <v>6</v>
      </c>
      <c r="D8542" s="160">
        <v>1000</v>
      </c>
      <c r="E8542" s="160" t="s">
        <v>6390</v>
      </c>
      <c r="F8542" s="160" t="s">
        <v>110</v>
      </c>
      <c r="G8542" s="160" t="s">
        <v>124</v>
      </c>
      <c r="H8542" s="160" t="s">
        <v>6392</v>
      </c>
      <c r="I8542" s="160" cm="1">
        <f t="array" ref="I8542">INDEX('2.1.trackMPD'!I:I/(24*60*60),
       MATCH(1,
             (A8542='2.1.trackMPD'!A:A)*
             (C8542='2.1.trackMPD'!D:D)*
             (D8542/10^6='2.1.trackMPD'!H:H)*
             (E8542='2.1.trackMPD'!F:F),
0))</f>
        <v>2.1051687546296298</v>
      </c>
    </row>
    <row r="8543" spans="1:9" x14ac:dyDescent="0.2">
      <c r="A8543" s="160" t="s">
        <v>22</v>
      </c>
      <c r="B8543" s="160" t="s">
        <v>13</v>
      </c>
      <c r="C8543" s="160">
        <f>_xlfn.XLOOKUP(B8543,'2.1.trackMPD'!$R$7:$R$29,'2.1.trackMPD'!$T$7:$T$29)</f>
        <v>6</v>
      </c>
      <c r="D8543" s="160">
        <v>1000</v>
      </c>
      <c r="E8543" s="160" t="s">
        <v>6390</v>
      </c>
      <c r="F8543" s="160" t="s">
        <v>110</v>
      </c>
      <c r="G8543" s="160" t="s">
        <v>140</v>
      </c>
      <c r="H8543" s="160" t="s">
        <v>6392</v>
      </c>
      <c r="I8543" s="160" cm="1">
        <f t="array" ref="I8543">INDEX('2.1.trackMPD'!J:J/(24*60*60),
       MATCH(1,
             (A8543='2.1.trackMPD'!A:A)*
             (C8543='2.1.trackMPD'!D:D)*
             (D8543/10^6='2.1.trackMPD'!H:H)*
             (E8543='2.1.trackMPD'!F:F),
0))</f>
        <v>5.8237966215277777E-2</v>
      </c>
    </row>
    <row r="8544" spans="1:9" x14ac:dyDescent="0.2">
      <c r="A8544" s="160" t="s">
        <v>22</v>
      </c>
      <c r="B8544" s="160" t="s">
        <v>13</v>
      </c>
      <c r="C8544" s="160">
        <f>_xlfn.XLOOKUP(B8544,'2.1.trackMPD'!$R$7:$R$29,'2.1.trackMPD'!$T$7:$T$29)</f>
        <v>6</v>
      </c>
      <c r="D8544" s="160">
        <v>1000</v>
      </c>
      <c r="E8544" s="160" t="s">
        <v>6390</v>
      </c>
      <c r="F8544" s="160" t="s">
        <v>110</v>
      </c>
      <c r="G8544" s="160" t="s">
        <v>124</v>
      </c>
      <c r="H8544" s="160" t="s">
        <v>6393</v>
      </c>
      <c r="I8544" s="160" cm="1">
        <f t="array" ref="I8544">INDEX('2.1.trackMPD'!K:K/(24*60*60),
       MATCH(1,
             (A8544='2.1.trackMPD'!A:A)*
             (C8544='2.1.trackMPD'!D:D)*
             (D8544/10^6='2.1.trackMPD'!H:H)*
             (E8544='2.1.trackMPD'!F:F),
0))</f>
        <v>0</v>
      </c>
    </row>
    <row r="8545" spans="1:9" x14ac:dyDescent="0.2">
      <c r="A8545" s="160" t="s">
        <v>22</v>
      </c>
      <c r="B8545" s="160" t="s">
        <v>13</v>
      </c>
      <c r="C8545" s="160">
        <f>_xlfn.XLOOKUP(B8545,'2.1.trackMPD'!$R$7:$R$29,'2.1.trackMPD'!$T$7:$T$29)</f>
        <v>6</v>
      </c>
      <c r="D8545" s="160">
        <v>1000</v>
      </c>
      <c r="E8545" s="160" t="s">
        <v>6390</v>
      </c>
      <c r="F8545" s="160" t="s">
        <v>110</v>
      </c>
      <c r="G8545" s="160" t="s">
        <v>140</v>
      </c>
      <c r="H8545" s="160" t="s">
        <v>6393</v>
      </c>
      <c r="I8545" s="160" cm="1">
        <f t="array" ref="I8545">INDEX('2.1.trackMPD'!L:L/(24*60*60),
       MATCH(1,
             (A8545='2.1.trackMPD'!A:A)*
             (C8545='2.1.trackMPD'!D:D)*
             (D8545/10^6='2.1.trackMPD'!H:H)*
             (E8545='2.1.trackMPD'!F:F),
0))</f>
        <v>0</v>
      </c>
    </row>
    <row r="8546" spans="1:9" x14ac:dyDescent="0.2">
      <c r="A8546" s="160" t="s">
        <v>22</v>
      </c>
      <c r="B8546" s="160" t="s">
        <v>13</v>
      </c>
      <c r="C8546" s="160">
        <f>_xlfn.XLOOKUP(B8546,'2.1.trackMPD'!$R$7:$R$29,'2.1.trackMPD'!$T$7:$T$29)</f>
        <v>6</v>
      </c>
      <c r="D8546" s="160">
        <v>5000</v>
      </c>
      <c r="E8546" s="160" t="s">
        <v>6390</v>
      </c>
      <c r="F8546" s="160" t="s">
        <v>110</v>
      </c>
      <c r="G8546" s="160" t="s">
        <v>124</v>
      </c>
      <c r="H8546" s="160" t="s">
        <v>6392</v>
      </c>
      <c r="I8546" s="160" cm="1">
        <f t="array" ref="I8546">INDEX('2.1.trackMPD'!I:I/(24*60*60),
       MATCH(1,
             (A8546='2.1.trackMPD'!A:A)*
             (C8546='2.1.trackMPD'!D:D)*
             (D8546/10^6='2.1.trackMPD'!H:H)*
             (E8546='2.1.trackMPD'!F:F),
0))</f>
        <v>32.792479120370373</v>
      </c>
    </row>
    <row r="8547" spans="1:9" x14ac:dyDescent="0.2">
      <c r="A8547" s="160" t="s">
        <v>22</v>
      </c>
      <c r="B8547" s="160" t="s">
        <v>13</v>
      </c>
      <c r="C8547" s="160">
        <f>_xlfn.XLOOKUP(B8547,'2.1.trackMPD'!$R$7:$R$29,'2.1.trackMPD'!$T$7:$T$29)</f>
        <v>6</v>
      </c>
      <c r="D8547" s="160">
        <v>5000</v>
      </c>
      <c r="E8547" s="160" t="s">
        <v>6390</v>
      </c>
      <c r="F8547" s="160" t="s">
        <v>110</v>
      </c>
      <c r="G8547" s="160" t="s">
        <v>140</v>
      </c>
      <c r="H8547" s="160" t="s">
        <v>6392</v>
      </c>
      <c r="I8547" s="160" cm="1">
        <f t="array" ref="I8547">INDEX('2.1.trackMPD'!J:J/(24*60*60),
       MATCH(1,
             (A8547='2.1.trackMPD'!A:A)*
             (C8547='2.1.trackMPD'!D:D)*
             (D8547/10^6='2.1.trackMPD'!H:H)*
             (E8547='2.1.trackMPD'!F:F),
0))</f>
        <v>0.22985281030092594</v>
      </c>
    </row>
    <row r="8548" spans="1:9" x14ac:dyDescent="0.2">
      <c r="A8548" s="160" t="s">
        <v>22</v>
      </c>
      <c r="B8548" s="160" t="s">
        <v>13</v>
      </c>
      <c r="C8548" s="160">
        <f>_xlfn.XLOOKUP(B8548,'2.1.trackMPD'!$R$7:$R$29,'2.1.trackMPD'!$T$7:$T$29)</f>
        <v>6</v>
      </c>
      <c r="D8548" s="160">
        <v>5000</v>
      </c>
      <c r="E8548" s="160" t="s">
        <v>6390</v>
      </c>
      <c r="F8548" s="160" t="s">
        <v>110</v>
      </c>
      <c r="G8548" s="160" t="s">
        <v>124</v>
      </c>
      <c r="H8548" s="160" t="s">
        <v>6393</v>
      </c>
      <c r="I8548" s="160" cm="1">
        <f t="array" ref="I8548">INDEX('2.1.trackMPD'!K:K/(24*60*60),
       MATCH(1,
             (A8548='2.1.trackMPD'!A:A)*
             (C8548='2.1.trackMPD'!D:D)*
             (D8548/10^6='2.1.trackMPD'!H:H)*
             (E8548='2.1.trackMPD'!F:F),
0))</f>
        <v>0</v>
      </c>
    </row>
    <row r="8549" spans="1:9" x14ac:dyDescent="0.2">
      <c r="A8549" s="160" t="s">
        <v>22</v>
      </c>
      <c r="B8549" s="160" t="s">
        <v>13</v>
      </c>
      <c r="C8549" s="160">
        <f>_xlfn.XLOOKUP(B8549,'2.1.trackMPD'!$R$7:$R$29,'2.1.trackMPD'!$T$7:$T$29)</f>
        <v>6</v>
      </c>
      <c r="D8549" s="160">
        <v>5000</v>
      </c>
      <c r="E8549" s="160" t="s">
        <v>6390</v>
      </c>
      <c r="F8549" s="160" t="s">
        <v>110</v>
      </c>
      <c r="G8549" s="160" t="s">
        <v>140</v>
      </c>
      <c r="H8549" s="160" t="s">
        <v>6393</v>
      </c>
      <c r="I8549" s="160" cm="1">
        <f t="array" ref="I8549">INDEX('2.1.trackMPD'!L:L/(24*60*60),
       MATCH(1,
             (A8549='2.1.trackMPD'!A:A)*
             (C8549='2.1.trackMPD'!D:D)*
             (D8549/10^6='2.1.trackMPD'!H:H)*
             (E8549='2.1.trackMPD'!F:F),
0))</f>
        <v>0</v>
      </c>
    </row>
    <row r="8550" spans="1:9" x14ac:dyDescent="0.2">
      <c r="A8550" s="160" t="s">
        <v>22</v>
      </c>
      <c r="B8550" s="160" t="s">
        <v>13</v>
      </c>
      <c r="C8550" s="160">
        <f>_xlfn.XLOOKUP(B8550,'2.1.trackMPD'!$R$7:$R$29,'2.1.trackMPD'!$T$7:$T$29)</f>
        <v>6</v>
      </c>
      <c r="D8550" s="160">
        <v>1</v>
      </c>
      <c r="E8550" s="160" t="s">
        <v>6394</v>
      </c>
      <c r="F8550" s="160" t="s">
        <v>110</v>
      </c>
      <c r="G8550" s="160" t="s">
        <v>124</v>
      </c>
      <c r="H8550" s="160" t="s">
        <v>6392</v>
      </c>
      <c r="I8550" s="160" cm="1">
        <f t="array" ref="I8550">INDEX('2.1.trackMPD'!I:I/(24*60*60),
       MATCH(1,
             (A8550='2.1.trackMPD'!A:A)*
             (C8550='2.1.trackMPD'!D:D)*
             (D8550/10^6='2.1.trackMPD'!H:H)*
             (E8550='2.1.trackMPD'!F:F),
0))</f>
        <v>3.9301854513888888E-6</v>
      </c>
    </row>
    <row r="8551" spans="1:9" x14ac:dyDescent="0.2">
      <c r="A8551" s="160" t="s">
        <v>22</v>
      </c>
      <c r="B8551" s="160" t="s">
        <v>13</v>
      </c>
      <c r="C8551" s="160">
        <f>_xlfn.XLOOKUP(B8551,'2.1.trackMPD'!$R$7:$R$29,'2.1.trackMPD'!$T$7:$T$29)</f>
        <v>6</v>
      </c>
      <c r="D8551" s="160">
        <v>1</v>
      </c>
      <c r="E8551" s="160" t="s">
        <v>6394</v>
      </c>
      <c r="F8551" s="160" t="s">
        <v>110</v>
      </c>
      <c r="G8551" s="160" t="s">
        <v>140</v>
      </c>
      <c r="H8551" s="160" t="s">
        <v>6392</v>
      </c>
      <c r="I8551" s="160" cm="1">
        <f t="array" ref="I8551">INDEX('2.1.trackMPD'!J:J/(24*60*60),
       MATCH(1,
             (A8551='2.1.trackMPD'!A:A)*
             (C8551='2.1.trackMPD'!D:D)*
             (D8551/10^6='2.1.trackMPD'!H:H)*
             (E8551='2.1.trackMPD'!F:F),
0))</f>
        <v>4.3883589537037033E-5</v>
      </c>
    </row>
    <row r="8552" spans="1:9" x14ac:dyDescent="0.2">
      <c r="A8552" s="160" t="s">
        <v>22</v>
      </c>
      <c r="B8552" s="160" t="s">
        <v>13</v>
      </c>
      <c r="C8552" s="160">
        <f>_xlfn.XLOOKUP(B8552,'2.1.trackMPD'!$R$7:$R$29,'2.1.trackMPD'!$T$7:$T$29)</f>
        <v>6</v>
      </c>
      <c r="D8552" s="160">
        <v>1</v>
      </c>
      <c r="E8552" s="160" t="s">
        <v>6394</v>
      </c>
      <c r="F8552" s="160" t="s">
        <v>110</v>
      </c>
      <c r="G8552" s="160" t="s">
        <v>124</v>
      </c>
      <c r="H8552" s="160" t="s">
        <v>6393</v>
      </c>
      <c r="I8552" s="160" cm="1">
        <f t="array" ref="I8552">INDEX('2.1.trackMPD'!K:K/(24*60*60),
       MATCH(1,
             (A8552='2.1.trackMPD'!A:A)*
             (C8552='2.1.trackMPD'!D:D)*
             (D8552/10^6='2.1.trackMPD'!H:H)*
             (E8552='2.1.trackMPD'!F:F),
0))</f>
        <v>2.9550827546296292E-7</v>
      </c>
    </row>
    <row r="8553" spans="1:9" x14ac:dyDescent="0.2">
      <c r="A8553" s="160" t="s">
        <v>22</v>
      </c>
      <c r="B8553" s="160" t="s">
        <v>13</v>
      </c>
      <c r="C8553" s="160">
        <f>_xlfn.XLOOKUP(B8553,'2.1.trackMPD'!$R$7:$R$29,'2.1.trackMPD'!$T$7:$T$29)</f>
        <v>6</v>
      </c>
      <c r="D8553" s="160">
        <v>1</v>
      </c>
      <c r="E8553" s="160" t="s">
        <v>6394</v>
      </c>
      <c r="F8553" s="160" t="s">
        <v>110</v>
      </c>
      <c r="G8553" s="160" t="s">
        <v>140</v>
      </c>
      <c r="H8553" s="160" t="s">
        <v>6393</v>
      </c>
      <c r="I8553" s="160" cm="1">
        <f t="array" ref="I8553">INDEX('2.1.trackMPD'!L:L/(24*60*60),
       MATCH(1,
             (A8553='2.1.trackMPD'!A:A)*
             (C8553='2.1.trackMPD'!D:D)*
             (D8553/10^6='2.1.trackMPD'!H:H)*
             (E8553='2.1.trackMPD'!F:F),
0))</f>
        <v>7.737542592592592E-7</v>
      </c>
    </row>
    <row r="8554" spans="1:9" x14ac:dyDescent="0.2">
      <c r="A8554" s="160" t="s">
        <v>22</v>
      </c>
      <c r="B8554" s="160" t="s">
        <v>13</v>
      </c>
      <c r="C8554" s="160">
        <f>_xlfn.XLOOKUP(B8554,'2.1.trackMPD'!$R$7:$R$29,'2.1.trackMPD'!$T$7:$T$29)</f>
        <v>6</v>
      </c>
      <c r="D8554" s="160">
        <v>10</v>
      </c>
      <c r="E8554" s="160" t="s">
        <v>6394</v>
      </c>
      <c r="F8554" s="160" t="s">
        <v>110</v>
      </c>
      <c r="G8554" s="160" t="s">
        <v>124</v>
      </c>
      <c r="H8554" s="160" t="s">
        <v>6392</v>
      </c>
      <c r="I8554" s="160" cm="1">
        <f t="array" ref="I8554">INDEX('2.1.trackMPD'!I:I/(24*60*60),
       MATCH(1,
             (A8554='2.1.trackMPD'!A:A)*
             (C8554='2.1.trackMPD'!D:D)*
             (D8554/10^6='2.1.trackMPD'!H:H)*
             (E8554='2.1.trackMPD'!F:F),
0))</f>
        <v>7.3071896296296306E-6</v>
      </c>
    </row>
    <row r="8555" spans="1:9" x14ac:dyDescent="0.2">
      <c r="A8555" s="160" t="s">
        <v>22</v>
      </c>
      <c r="B8555" s="160" t="s">
        <v>13</v>
      </c>
      <c r="C8555" s="160">
        <f>_xlfn.XLOOKUP(B8555,'2.1.trackMPD'!$R$7:$R$29,'2.1.trackMPD'!$T$7:$T$29)</f>
        <v>6</v>
      </c>
      <c r="D8555" s="160">
        <v>10</v>
      </c>
      <c r="E8555" s="160" t="s">
        <v>6394</v>
      </c>
      <c r="F8555" s="160" t="s">
        <v>110</v>
      </c>
      <c r="G8555" s="160" t="s">
        <v>140</v>
      </c>
      <c r="H8555" s="160" t="s">
        <v>6392</v>
      </c>
      <c r="I8555" s="160" cm="1">
        <f t="array" ref="I8555">INDEX('2.1.trackMPD'!J:J/(24*60*60),
       MATCH(1,
             (A8555='2.1.trackMPD'!A:A)*
             (C8555='2.1.trackMPD'!D:D)*
             (D8555/10^6='2.1.trackMPD'!H:H)*
             (E8555='2.1.trackMPD'!F:F),
0))</f>
        <v>5.2528881805555559E-5</v>
      </c>
    </row>
    <row r="8556" spans="1:9" x14ac:dyDescent="0.2">
      <c r="A8556" s="160" t="s">
        <v>22</v>
      </c>
      <c r="B8556" s="160" t="s">
        <v>13</v>
      </c>
      <c r="C8556" s="160">
        <f>_xlfn.XLOOKUP(B8556,'2.1.trackMPD'!$R$7:$R$29,'2.1.trackMPD'!$T$7:$T$29)</f>
        <v>6</v>
      </c>
      <c r="D8556" s="160">
        <v>10</v>
      </c>
      <c r="E8556" s="160" t="s">
        <v>6394</v>
      </c>
      <c r="F8556" s="160" t="s">
        <v>110</v>
      </c>
      <c r="G8556" s="160" t="s">
        <v>124</v>
      </c>
      <c r="H8556" s="160" t="s">
        <v>6393</v>
      </c>
      <c r="I8556" s="160" cm="1">
        <f t="array" ref="I8556">INDEX('2.1.trackMPD'!K:K/(24*60*60),
       MATCH(1,
             (A8556='2.1.trackMPD'!A:A)*
             (C8556='2.1.trackMPD'!D:D)*
             (D8556/10^6='2.1.trackMPD'!H:H)*
             (E8556='2.1.trackMPD'!F:F),
0))</f>
        <v>0</v>
      </c>
    </row>
    <row r="8557" spans="1:9" x14ac:dyDescent="0.2">
      <c r="A8557" s="160" t="s">
        <v>22</v>
      </c>
      <c r="B8557" s="160" t="s">
        <v>13</v>
      </c>
      <c r="C8557" s="160">
        <f>_xlfn.XLOOKUP(B8557,'2.1.trackMPD'!$R$7:$R$29,'2.1.trackMPD'!$T$7:$T$29)</f>
        <v>6</v>
      </c>
      <c r="D8557" s="160">
        <v>10</v>
      </c>
      <c r="E8557" s="160" t="s">
        <v>6394</v>
      </c>
      <c r="F8557" s="160" t="s">
        <v>110</v>
      </c>
      <c r="G8557" s="160" t="s">
        <v>140</v>
      </c>
      <c r="H8557" s="160" t="s">
        <v>6393</v>
      </c>
      <c r="I8557" s="160" cm="1">
        <f t="array" ref="I8557">INDEX('2.1.trackMPD'!L:L/(24*60*60),
       MATCH(1,
             (A8557='2.1.trackMPD'!A:A)*
             (C8557='2.1.trackMPD'!D:D)*
             (D8557/10^6='2.1.trackMPD'!H:H)*
             (E8557='2.1.trackMPD'!F:F),
0))</f>
        <v>7.5528267361111101E-7</v>
      </c>
    </row>
    <row r="8558" spans="1:9" x14ac:dyDescent="0.2">
      <c r="A8558" s="160" t="s">
        <v>22</v>
      </c>
      <c r="B8558" s="160" t="s">
        <v>13</v>
      </c>
      <c r="C8558" s="160">
        <f>_xlfn.XLOOKUP(B8558,'2.1.trackMPD'!$R$7:$R$29,'2.1.trackMPD'!$T$7:$T$29)</f>
        <v>6</v>
      </c>
      <c r="D8558" s="160">
        <v>100</v>
      </c>
      <c r="E8558" s="160" t="s">
        <v>6394</v>
      </c>
      <c r="F8558" s="160" t="s">
        <v>110</v>
      </c>
      <c r="G8558" s="160" t="s">
        <v>124</v>
      </c>
      <c r="H8558" s="160" t="s">
        <v>6392</v>
      </c>
      <c r="I8558" s="160" cm="1">
        <f t="array" ref="I8558">INDEX('2.1.trackMPD'!I:I/(24*60*60),
       MATCH(1,
             (A8558='2.1.trackMPD'!A:A)*
             (C8558='2.1.trackMPD'!D:D)*
             (D8558/10^6='2.1.trackMPD'!H:H)*
             (E8558='2.1.trackMPD'!F:F),
0))</f>
        <v>1.3567808333333334E-2</v>
      </c>
    </row>
    <row r="8559" spans="1:9" x14ac:dyDescent="0.2">
      <c r="A8559" s="160" t="s">
        <v>22</v>
      </c>
      <c r="B8559" s="160" t="s">
        <v>13</v>
      </c>
      <c r="C8559" s="160">
        <f>_xlfn.XLOOKUP(B8559,'2.1.trackMPD'!$R$7:$R$29,'2.1.trackMPD'!$T$7:$T$29)</f>
        <v>6</v>
      </c>
      <c r="D8559" s="160">
        <v>100</v>
      </c>
      <c r="E8559" s="160" t="s">
        <v>6394</v>
      </c>
      <c r="F8559" s="160" t="s">
        <v>110</v>
      </c>
      <c r="G8559" s="160" t="s">
        <v>140</v>
      </c>
      <c r="H8559" s="160" t="s">
        <v>6392</v>
      </c>
      <c r="I8559" s="160" cm="1">
        <f t="array" ref="I8559">INDEX('2.1.trackMPD'!J:J/(24*60*60),
       MATCH(1,
             (A8559='2.1.trackMPD'!A:A)*
             (C8559='2.1.trackMPD'!D:D)*
             (D8559/10^6='2.1.trackMPD'!H:H)*
             (E8559='2.1.trackMPD'!F:F),
0))</f>
        <v>4.6630883194444441E-3</v>
      </c>
    </row>
    <row r="8560" spans="1:9" x14ac:dyDescent="0.2">
      <c r="A8560" s="160" t="s">
        <v>22</v>
      </c>
      <c r="B8560" s="160" t="s">
        <v>13</v>
      </c>
      <c r="C8560" s="160">
        <f>_xlfn.XLOOKUP(B8560,'2.1.trackMPD'!$R$7:$R$29,'2.1.trackMPD'!$T$7:$T$29)</f>
        <v>6</v>
      </c>
      <c r="D8560" s="160">
        <v>100</v>
      </c>
      <c r="E8560" s="160" t="s">
        <v>6394</v>
      </c>
      <c r="F8560" s="160" t="s">
        <v>110</v>
      </c>
      <c r="G8560" s="160" t="s">
        <v>124</v>
      </c>
      <c r="H8560" s="160" t="s">
        <v>6393</v>
      </c>
      <c r="I8560" s="160" cm="1">
        <f t="array" ref="I8560">INDEX('2.1.trackMPD'!K:K/(24*60*60),
       MATCH(1,
             (A8560='2.1.trackMPD'!A:A)*
             (C8560='2.1.trackMPD'!D:D)*
             (D8560/10^6='2.1.trackMPD'!H:H)*
             (E8560='2.1.trackMPD'!F:F),
0))</f>
        <v>0</v>
      </c>
    </row>
    <row r="8561" spans="1:9" x14ac:dyDescent="0.2">
      <c r="A8561" s="160" t="s">
        <v>22</v>
      </c>
      <c r="B8561" s="160" t="s">
        <v>13</v>
      </c>
      <c r="C8561" s="160">
        <f>_xlfn.XLOOKUP(B8561,'2.1.trackMPD'!$R$7:$R$29,'2.1.trackMPD'!$T$7:$T$29)</f>
        <v>6</v>
      </c>
      <c r="D8561" s="160">
        <v>100</v>
      </c>
      <c r="E8561" s="160" t="s">
        <v>6394</v>
      </c>
      <c r="F8561" s="160" t="s">
        <v>110</v>
      </c>
      <c r="G8561" s="160" t="s">
        <v>140</v>
      </c>
      <c r="H8561" s="160" t="s">
        <v>6393</v>
      </c>
      <c r="I8561" s="160" cm="1">
        <f t="array" ref="I8561">INDEX('2.1.trackMPD'!L:L/(24*60*60),
       MATCH(1,
             (A8561='2.1.trackMPD'!A:A)*
             (C8561='2.1.trackMPD'!D:D)*
             (D8561/10^6='2.1.trackMPD'!H:H)*
             (E8561='2.1.trackMPD'!F:F),
0))</f>
        <v>0</v>
      </c>
    </row>
    <row r="8562" spans="1:9" x14ac:dyDescent="0.2">
      <c r="A8562" s="160" t="s">
        <v>22</v>
      </c>
      <c r="B8562" s="160" t="s">
        <v>13</v>
      </c>
      <c r="C8562" s="160">
        <f>_xlfn.XLOOKUP(B8562,'2.1.trackMPD'!$R$7:$R$29,'2.1.trackMPD'!$T$7:$T$29)</f>
        <v>6</v>
      </c>
      <c r="D8562" s="160">
        <v>1000</v>
      </c>
      <c r="E8562" s="160" t="s">
        <v>6394</v>
      </c>
      <c r="F8562" s="160" t="s">
        <v>110</v>
      </c>
      <c r="G8562" s="160" t="s">
        <v>124</v>
      </c>
      <c r="H8562" s="160" t="s">
        <v>6392</v>
      </c>
      <c r="I8562" s="160" cm="1">
        <f t="array" ref="I8562">INDEX('2.1.trackMPD'!I:I/(24*60*60),
       MATCH(1,
             (A8562='2.1.trackMPD'!A:A)*
             (C8562='2.1.trackMPD'!D:D)*
             (D8562/10^6='2.1.trackMPD'!H:H)*
             (E8562='2.1.trackMPD'!F:F),
0))</f>
        <v>1.7229494513888888</v>
      </c>
    </row>
    <row r="8563" spans="1:9" x14ac:dyDescent="0.2">
      <c r="A8563" s="160" t="s">
        <v>22</v>
      </c>
      <c r="B8563" s="160" t="s">
        <v>13</v>
      </c>
      <c r="C8563" s="160">
        <f>_xlfn.XLOOKUP(B8563,'2.1.trackMPD'!$R$7:$R$29,'2.1.trackMPD'!$T$7:$T$29)</f>
        <v>6</v>
      </c>
      <c r="D8563" s="160">
        <v>1000</v>
      </c>
      <c r="E8563" s="160" t="s">
        <v>6394</v>
      </c>
      <c r="F8563" s="160" t="s">
        <v>110</v>
      </c>
      <c r="G8563" s="160" t="s">
        <v>140</v>
      </c>
      <c r="H8563" s="160" t="s">
        <v>6392</v>
      </c>
      <c r="I8563" s="160" cm="1">
        <f t="array" ref="I8563">INDEX('2.1.trackMPD'!J:J/(24*60*60),
       MATCH(1,
             (A8563='2.1.trackMPD'!A:A)*
             (C8563='2.1.trackMPD'!D:D)*
             (D8563/10^6='2.1.trackMPD'!H:H)*
             (E8563='2.1.trackMPD'!F:F),
0))</f>
        <v>5.2686459236111108E-2</v>
      </c>
    </row>
    <row r="8564" spans="1:9" x14ac:dyDescent="0.2">
      <c r="A8564" s="160" t="s">
        <v>22</v>
      </c>
      <c r="B8564" s="160" t="s">
        <v>13</v>
      </c>
      <c r="C8564" s="160">
        <f>_xlfn.XLOOKUP(B8564,'2.1.trackMPD'!$R$7:$R$29,'2.1.trackMPD'!$T$7:$T$29)</f>
        <v>6</v>
      </c>
      <c r="D8564" s="160">
        <v>1000</v>
      </c>
      <c r="E8564" s="160" t="s">
        <v>6394</v>
      </c>
      <c r="F8564" s="160" t="s">
        <v>110</v>
      </c>
      <c r="G8564" s="160" t="s">
        <v>124</v>
      </c>
      <c r="H8564" s="160" t="s">
        <v>6393</v>
      </c>
      <c r="I8564" s="160" cm="1">
        <f t="array" ref="I8564">INDEX('2.1.trackMPD'!K:K/(24*60*60),
       MATCH(1,
             (A8564='2.1.trackMPD'!A:A)*
             (C8564='2.1.trackMPD'!D:D)*
             (D8564/10^6='2.1.trackMPD'!H:H)*
             (E8564='2.1.trackMPD'!F:F),
0))</f>
        <v>0</v>
      </c>
    </row>
    <row r="8565" spans="1:9" x14ac:dyDescent="0.2">
      <c r="A8565" s="160" t="s">
        <v>22</v>
      </c>
      <c r="B8565" s="160" t="s">
        <v>13</v>
      </c>
      <c r="C8565" s="160">
        <f>_xlfn.XLOOKUP(B8565,'2.1.trackMPD'!$R$7:$R$29,'2.1.trackMPD'!$T$7:$T$29)</f>
        <v>6</v>
      </c>
      <c r="D8565" s="160">
        <v>1000</v>
      </c>
      <c r="E8565" s="160" t="s">
        <v>6394</v>
      </c>
      <c r="F8565" s="160" t="s">
        <v>110</v>
      </c>
      <c r="G8565" s="160" t="s">
        <v>140</v>
      </c>
      <c r="H8565" s="160" t="s">
        <v>6393</v>
      </c>
      <c r="I8565" s="160" cm="1">
        <f t="array" ref="I8565">INDEX('2.1.trackMPD'!L:L/(24*60*60),
       MATCH(1,
             (A8565='2.1.trackMPD'!A:A)*
             (C8565='2.1.trackMPD'!D:D)*
             (D8565/10^6='2.1.trackMPD'!H:H)*
             (E8565='2.1.trackMPD'!F:F),
0))</f>
        <v>0</v>
      </c>
    </row>
    <row r="8566" spans="1:9" x14ac:dyDescent="0.2">
      <c r="A8566" s="160" t="s">
        <v>22</v>
      </c>
      <c r="B8566" s="160" t="s">
        <v>13</v>
      </c>
      <c r="C8566" s="160">
        <f>_xlfn.XLOOKUP(B8566,'2.1.trackMPD'!$R$7:$R$29,'2.1.trackMPD'!$T$7:$T$29)</f>
        <v>6</v>
      </c>
      <c r="D8566" s="160">
        <v>5000</v>
      </c>
      <c r="E8566" s="160" t="s">
        <v>6394</v>
      </c>
      <c r="F8566" s="160" t="s">
        <v>110</v>
      </c>
      <c r="G8566" s="160" t="s">
        <v>124</v>
      </c>
      <c r="H8566" s="160" t="s">
        <v>6392</v>
      </c>
      <c r="I8566" s="160" cm="1">
        <f t="array" ref="I8566">INDEX('2.1.trackMPD'!I:I/(24*60*60),
       MATCH(1,
             (A8566='2.1.trackMPD'!A:A)*
             (C8566='2.1.trackMPD'!D:D)*
             (D8566/10^6='2.1.trackMPD'!H:H)*
             (E8566='2.1.trackMPD'!F:F),
0))</f>
        <v>10.143204008101851</v>
      </c>
    </row>
    <row r="8567" spans="1:9" x14ac:dyDescent="0.2">
      <c r="A8567" s="160" t="s">
        <v>22</v>
      </c>
      <c r="B8567" s="160" t="s">
        <v>13</v>
      </c>
      <c r="C8567" s="160">
        <f>_xlfn.XLOOKUP(B8567,'2.1.trackMPD'!$R$7:$R$29,'2.1.trackMPD'!$T$7:$T$29)</f>
        <v>6</v>
      </c>
      <c r="D8567" s="160">
        <v>5000</v>
      </c>
      <c r="E8567" s="160" t="s">
        <v>6394</v>
      </c>
      <c r="F8567" s="160" t="s">
        <v>110</v>
      </c>
      <c r="G8567" s="160" t="s">
        <v>140</v>
      </c>
      <c r="H8567" s="160" t="s">
        <v>6392</v>
      </c>
      <c r="I8567" s="160" cm="1">
        <f t="array" ref="I8567">INDEX('2.1.trackMPD'!J:J/(24*60*60),
       MATCH(1,
             (A8567='2.1.trackMPD'!A:A)*
             (C8567='2.1.trackMPD'!D:D)*
             (D8567/10^6='2.1.trackMPD'!H:H)*
             (E8567='2.1.trackMPD'!F:F),
0))</f>
        <v>0.12783515706018519</v>
      </c>
    </row>
    <row r="8568" spans="1:9" x14ac:dyDescent="0.2">
      <c r="A8568" s="160" t="s">
        <v>22</v>
      </c>
      <c r="B8568" s="160" t="s">
        <v>13</v>
      </c>
      <c r="C8568" s="160">
        <f>_xlfn.XLOOKUP(B8568,'2.1.trackMPD'!$R$7:$R$29,'2.1.trackMPD'!$T$7:$T$29)</f>
        <v>6</v>
      </c>
      <c r="D8568" s="160">
        <v>5000</v>
      </c>
      <c r="E8568" s="160" t="s">
        <v>6394</v>
      </c>
      <c r="F8568" s="160" t="s">
        <v>110</v>
      </c>
      <c r="G8568" s="160" t="s">
        <v>124</v>
      </c>
      <c r="H8568" s="160" t="s">
        <v>6393</v>
      </c>
      <c r="I8568" s="160" cm="1">
        <f t="array" ref="I8568">INDEX('2.1.trackMPD'!K:K/(24*60*60),
       MATCH(1,
             (A8568='2.1.trackMPD'!A:A)*
             (C8568='2.1.trackMPD'!D:D)*
             (D8568/10^6='2.1.trackMPD'!H:H)*
             (E8568='2.1.trackMPD'!F:F),
0))</f>
        <v>0</v>
      </c>
    </row>
    <row r="8569" spans="1:9" x14ac:dyDescent="0.2">
      <c r="A8569" s="160" t="s">
        <v>22</v>
      </c>
      <c r="B8569" s="160" t="s">
        <v>13</v>
      </c>
      <c r="C8569" s="160">
        <f>_xlfn.XLOOKUP(B8569,'2.1.trackMPD'!$R$7:$R$29,'2.1.trackMPD'!$T$7:$T$29)</f>
        <v>6</v>
      </c>
      <c r="D8569" s="160">
        <v>5000</v>
      </c>
      <c r="E8569" s="160" t="s">
        <v>6394</v>
      </c>
      <c r="F8569" s="160" t="s">
        <v>110</v>
      </c>
      <c r="G8569" s="160" t="s">
        <v>140</v>
      </c>
      <c r="H8569" s="160" t="s">
        <v>6393</v>
      </c>
      <c r="I8569" s="160" cm="1">
        <f t="array" ref="I8569">INDEX('2.1.trackMPD'!L:L/(24*60*60),
       MATCH(1,
             (A8569='2.1.trackMPD'!A:A)*
             (C8569='2.1.trackMPD'!D:D)*
             (D8569/10^6='2.1.trackMPD'!H:H)*
             (E8569='2.1.trackMPD'!F:F),
0))</f>
        <v>0</v>
      </c>
    </row>
    <row r="8570" spans="1:9" x14ac:dyDescent="0.2">
      <c r="A8570" s="160" t="s">
        <v>22</v>
      </c>
      <c r="B8570" s="160" t="s">
        <v>13</v>
      </c>
      <c r="C8570" s="160">
        <f>_xlfn.XLOOKUP(B8570,'2.1.trackMPD'!$R$7:$R$29,'2.1.trackMPD'!$T$7:$T$29)</f>
        <v>6</v>
      </c>
      <c r="D8570" s="160">
        <v>1</v>
      </c>
      <c r="E8570" s="160" t="s">
        <v>6395</v>
      </c>
      <c r="F8570" s="160" t="s">
        <v>110</v>
      </c>
      <c r="G8570" s="160" t="s">
        <v>124</v>
      </c>
      <c r="H8570" s="160" t="s">
        <v>6392</v>
      </c>
      <c r="I8570" s="160" t="e" cm="1">
        <f t="array" ref="I8570">INDEX('2.1.trackMPD'!I:I/(24*60*60),
       MATCH(1,
             (A8570='2.1.trackMPD'!A:A)*
             (C8570='2.1.trackMPD'!D:D)*
             (D8570/10^6='2.1.trackMPD'!H:H)*
             (E8570='2.1.trackMPD'!F:F),
0))</f>
        <v>#N/A</v>
      </c>
    </row>
    <row r="8571" spans="1:9" x14ac:dyDescent="0.2">
      <c r="A8571" s="160" t="s">
        <v>22</v>
      </c>
      <c r="B8571" s="160" t="s">
        <v>13</v>
      </c>
      <c r="C8571" s="160">
        <f>_xlfn.XLOOKUP(B8571,'2.1.trackMPD'!$R$7:$R$29,'2.1.trackMPD'!$T$7:$T$29)</f>
        <v>6</v>
      </c>
      <c r="D8571" s="160">
        <v>1</v>
      </c>
      <c r="E8571" s="160" t="s">
        <v>6395</v>
      </c>
      <c r="F8571" s="160" t="s">
        <v>110</v>
      </c>
      <c r="G8571" s="160" t="s">
        <v>140</v>
      </c>
      <c r="H8571" s="160" t="s">
        <v>6392</v>
      </c>
      <c r="I8571" s="160" t="e" cm="1">
        <f t="array" ref="I8571">INDEX('2.1.trackMPD'!J:J/(24*60*60),
       MATCH(1,
             (A8571='2.1.trackMPD'!A:A)*
             (C8571='2.1.trackMPD'!D:D)*
             (D8571/10^6='2.1.trackMPD'!H:H)*
             (E8571='2.1.trackMPD'!F:F),
0))</f>
        <v>#N/A</v>
      </c>
    </row>
    <row r="8572" spans="1:9" x14ac:dyDescent="0.2">
      <c r="A8572" s="160" t="s">
        <v>22</v>
      </c>
      <c r="B8572" s="160" t="s">
        <v>13</v>
      </c>
      <c r="C8572" s="160">
        <f>_xlfn.XLOOKUP(B8572,'2.1.trackMPD'!$R$7:$R$29,'2.1.trackMPD'!$T$7:$T$29)</f>
        <v>6</v>
      </c>
      <c r="D8572" s="160">
        <v>1</v>
      </c>
      <c r="E8572" s="160" t="s">
        <v>6395</v>
      </c>
      <c r="F8572" s="160" t="s">
        <v>110</v>
      </c>
      <c r="G8572" s="160" t="s">
        <v>124</v>
      </c>
      <c r="H8572" s="160" t="s">
        <v>6393</v>
      </c>
      <c r="I8572" s="160" t="e" cm="1">
        <f t="array" ref="I8572">INDEX('2.1.trackMPD'!K:K/(24*60*60),
       MATCH(1,
             (A8572='2.1.trackMPD'!A:A)*
             (C8572='2.1.trackMPD'!D:D)*
             (D8572/10^6='2.1.trackMPD'!H:H)*
             (E8572='2.1.trackMPD'!F:F),
0))</f>
        <v>#N/A</v>
      </c>
    </row>
    <row r="8573" spans="1:9" x14ac:dyDescent="0.2">
      <c r="A8573" s="160" t="s">
        <v>22</v>
      </c>
      <c r="B8573" s="160" t="s">
        <v>13</v>
      </c>
      <c r="C8573" s="160">
        <f>_xlfn.XLOOKUP(B8573,'2.1.trackMPD'!$R$7:$R$29,'2.1.trackMPD'!$T$7:$T$29)</f>
        <v>6</v>
      </c>
      <c r="D8573" s="160">
        <v>1</v>
      </c>
      <c r="E8573" s="160" t="s">
        <v>6395</v>
      </c>
      <c r="F8573" s="160" t="s">
        <v>110</v>
      </c>
      <c r="G8573" s="160" t="s">
        <v>140</v>
      </c>
      <c r="H8573" s="160" t="s">
        <v>6393</v>
      </c>
      <c r="I8573" s="160" t="e" cm="1">
        <f t="array" ref="I8573">INDEX('2.1.trackMPD'!L:L/(24*60*60),
       MATCH(1,
             (A8573='2.1.trackMPD'!A:A)*
             (C8573='2.1.trackMPD'!D:D)*
             (D8573/10^6='2.1.trackMPD'!H:H)*
             (E8573='2.1.trackMPD'!F:F),
0))</f>
        <v>#N/A</v>
      </c>
    </row>
    <row r="8574" spans="1:9" x14ac:dyDescent="0.2">
      <c r="A8574" s="160" t="s">
        <v>22</v>
      </c>
      <c r="B8574" s="160" t="s">
        <v>13</v>
      </c>
      <c r="C8574" s="160">
        <f>_xlfn.XLOOKUP(B8574,'2.1.trackMPD'!$R$7:$R$29,'2.1.trackMPD'!$T$7:$T$29)</f>
        <v>6</v>
      </c>
      <c r="D8574" s="160">
        <v>10</v>
      </c>
      <c r="E8574" s="160" t="s">
        <v>6395</v>
      </c>
      <c r="F8574" s="160" t="s">
        <v>110</v>
      </c>
      <c r="G8574" s="160" t="s">
        <v>124</v>
      </c>
      <c r="H8574" s="160" t="s">
        <v>6392</v>
      </c>
      <c r="I8574" s="160" t="e" cm="1">
        <f t="array" ref="I8574">INDEX('2.1.trackMPD'!I:I/(24*60*60),
       MATCH(1,
             (A8574='2.1.trackMPD'!A:A)*
             (C8574='2.1.trackMPD'!D:D)*
             (D8574/10^6='2.1.trackMPD'!H:H)*
             (E8574='2.1.trackMPD'!F:F),
0))</f>
        <v>#N/A</v>
      </c>
    </row>
    <row r="8575" spans="1:9" x14ac:dyDescent="0.2">
      <c r="A8575" s="160" t="s">
        <v>22</v>
      </c>
      <c r="B8575" s="160" t="s">
        <v>13</v>
      </c>
      <c r="C8575" s="160">
        <f>_xlfn.XLOOKUP(B8575,'2.1.trackMPD'!$R$7:$R$29,'2.1.trackMPD'!$T$7:$T$29)</f>
        <v>6</v>
      </c>
      <c r="D8575" s="160">
        <v>10</v>
      </c>
      <c r="E8575" s="160" t="s">
        <v>6395</v>
      </c>
      <c r="F8575" s="160" t="s">
        <v>110</v>
      </c>
      <c r="G8575" s="160" t="s">
        <v>140</v>
      </c>
      <c r="H8575" s="160" t="s">
        <v>6392</v>
      </c>
      <c r="I8575" s="160" t="e" cm="1">
        <f t="array" ref="I8575">INDEX('2.1.trackMPD'!J:J/(24*60*60),
       MATCH(1,
             (A8575='2.1.trackMPD'!A:A)*
             (C8575='2.1.trackMPD'!D:D)*
             (D8575/10^6='2.1.trackMPD'!H:H)*
             (E8575='2.1.trackMPD'!F:F),
0))</f>
        <v>#N/A</v>
      </c>
    </row>
    <row r="8576" spans="1:9" x14ac:dyDescent="0.2">
      <c r="A8576" s="160" t="s">
        <v>22</v>
      </c>
      <c r="B8576" s="160" t="s">
        <v>13</v>
      </c>
      <c r="C8576" s="160">
        <f>_xlfn.XLOOKUP(B8576,'2.1.trackMPD'!$R$7:$R$29,'2.1.trackMPD'!$T$7:$T$29)</f>
        <v>6</v>
      </c>
      <c r="D8576" s="160">
        <v>10</v>
      </c>
      <c r="E8576" s="160" t="s">
        <v>6395</v>
      </c>
      <c r="F8576" s="160" t="s">
        <v>110</v>
      </c>
      <c r="G8576" s="160" t="s">
        <v>124</v>
      </c>
      <c r="H8576" s="160" t="s">
        <v>6393</v>
      </c>
      <c r="I8576" s="160" t="e" cm="1">
        <f t="array" ref="I8576">INDEX('2.1.trackMPD'!K:K/(24*60*60),
       MATCH(1,
             (A8576='2.1.trackMPD'!A:A)*
             (C8576='2.1.trackMPD'!D:D)*
             (D8576/10^6='2.1.trackMPD'!H:H)*
             (E8576='2.1.trackMPD'!F:F),
0))</f>
        <v>#N/A</v>
      </c>
    </row>
    <row r="8577" spans="1:9" x14ac:dyDescent="0.2">
      <c r="A8577" s="160" t="s">
        <v>22</v>
      </c>
      <c r="B8577" s="160" t="s">
        <v>13</v>
      </c>
      <c r="C8577" s="160">
        <f>_xlfn.XLOOKUP(B8577,'2.1.trackMPD'!$R$7:$R$29,'2.1.trackMPD'!$T$7:$T$29)</f>
        <v>6</v>
      </c>
      <c r="D8577" s="160">
        <v>10</v>
      </c>
      <c r="E8577" s="160" t="s">
        <v>6395</v>
      </c>
      <c r="F8577" s="160" t="s">
        <v>110</v>
      </c>
      <c r="G8577" s="160" t="s">
        <v>140</v>
      </c>
      <c r="H8577" s="160" t="s">
        <v>6393</v>
      </c>
      <c r="I8577" s="160" t="e" cm="1">
        <f t="array" ref="I8577">INDEX('2.1.trackMPD'!L:L/(24*60*60),
       MATCH(1,
             (A8577='2.1.trackMPD'!A:A)*
             (C8577='2.1.trackMPD'!D:D)*
             (D8577/10^6='2.1.trackMPD'!H:H)*
             (E8577='2.1.trackMPD'!F:F),
0))</f>
        <v>#N/A</v>
      </c>
    </row>
    <row r="8578" spans="1:9" x14ac:dyDescent="0.2">
      <c r="A8578" s="160" t="s">
        <v>22</v>
      </c>
      <c r="B8578" s="160" t="s">
        <v>13</v>
      </c>
      <c r="C8578" s="160">
        <f>_xlfn.XLOOKUP(B8578,'2.1.trackMPD'!$R$7:$R$29,'2.1.trackMPD'!$T$7:$T$29)</f>
        <v>6</v>
      </c>
      <c r="D8578" s="160">
        <v>100</v>
      </c>
      <c r="E8578" s="160" t="s">
        <v>6395</v>
      </c>
      <c r="F8578" s="160" t="s">
        <v>110</v>
      </c>
      <c r="G8578" s="160" t="s">
        <v>124</v>
      </c>
      <c r="H8578" s="160" t="s">
        <v>6392</v>
      </c>
      <c r="I8578" s="160" t="e" cm="1">
        <f t="array" ref="I8578">INDEX('2.1.trackMPD'!I:I/(24*60*60),
       MATCH(1,
             (A8578='2.1.trackMPD'!A:A)*
             (C8578='2.1.trackMPD'!D:D)*
             (D8578/10^6='2.1.trackMPD'!H:H)*
             (E8578='2.1.trackMPD'!F:F),
0))</f>
        <v>#N/A</v>
      </c>
    </row>
    <row r="8579" spans="1:9" x14ac:dyDescent="0.2">
      <c r="A8579" s="160" t="s">
        <v>22</v>
      </c>
      <c r="B8579" s="160" t="s">
        <v>13</v>
      </c>
      <c r="C8579" s="160">
        <f>_xlfn.XLOOKUP(B8579,'2.1.trackMPD'!$R$7:$R$29,'2.1.trackMPD'!$T$7:$T$29)</f>
        <v>6</v>
      </c>
      <c r="D8579" s="160">
        <v>100</v>
      </c>
      <c r="E8579" s="160" t="s">
        <v>6395</v>
      </c>
      <c r="F8579" s="160" t="s">
        <v>110</v>
      </c>
      <c r="G8579" s="160" t="s">
        <v>140</v>
      </c>
      <c r="H8579" s="160" t="s">
        <v>6392</v>
      </c>
      <c r="I8579" s="160" t="e" cm="1">
        <f t="array" ref="I8579">INDEX('2.1.trackMPD'!J:J/(24*60*60),
       MATCH(1,
             (A8579='2.1.trackMPD'!A:A)*
             (C8579='2.1.trackMPD'!D:D)*
             (D8579/10^6='2.1.trackMPD'!H:H)*
             (E8579='2.1.trackMPD'!F:F),
0))</f>
        <v>#N/A</v>
      </c>
    </row>
    <row r="8580" spans="1:9" x14ac:dyDescent="0.2">
      <c r="A8580" s="160" t="s">
        <v>22</v>
      </c>
      <c r="B8580" s="160" t="s">
        <v>13</v>
      </c>
      <c r="C8580" s="160">
        <f>_xlfn.XLOOKUP(B8580,'2.1.trackMPD'!$R$7:$R$29,'2.1.trackMPD'!$T$7:$T$29)</f>
        <v>6</v>
      </c>
      <c r="D8580" s="160">
        <v>100</v>
      </c>
      <c r="E8580" s="160" t="s">
        <v>6395</v>
      </c>
      <c r="F8580" s="160" t="s">
        <v>110</v>
      </c>
      <c r="G8580" s="160" t="s">
        <v>124</v>
      </c>
      <c r="H8580" s="160" t="s">
        <v>6393</v>
      </c>
      <c r="I8580" s="160" t="e" cm="1">
        <f t="array" ref="I8580">INDEX('2.1.trackMPD'!K:K/(24*60*60),
       MATCH(1,
             (A8580='2.1.trackMPD'!A:A)*
             (C8580='2.1.trackMPD'!D:D)*
             (D8580/10^6='2.1.trackMPD'!H:H)*
             (E8580='2.1.trackMPD'!F:F),
0))</f>
        <v>#N/A</v>
      </c>
    </row>
    <row r="8581" spans="1:9" x14ac:dyDescent="0.2">
      <c r="A8581" s="160" t="s">
        <v>22</v>
      </c>
      <c r="B8581" s="160" t="s">
        <v>13</v>
      </c>
      <c r="C8581" s="160">
        <f>_xlfn.XLOOKUP(B8581,'2.1.trackMPD'!$R$7:$R$29,'2.1.trackMPD'!$T$7:$T$29)</f>
        <v>6</v>
      </c>
      <c r="D8581" s="160">
        <v>100</v>
      </c>
      <c r="E8581" s="160" t="s">
        <v>6395</v>
      </c>
      <c r="F8581" s="160" t="s">
        <v>110</v>
      </c>
      <c r="G8581" s="160" t="s">
        <v>140</v>
      </c>
      <c r="H8581" s="160" t="s">
        <v>6393</v>
      </c>
      <c r="I8581" s="160" t="e" cm="1">
        <f t="array" ref="I8581">INDEX('2.1.trackMPD'!L:L/(24*60*60),
       MATCH(1,
             (A8581='2.1.trackMPD'!A:A)*
             (C8581='2.1.trackMPD'!D:D)*
             (D8581/10^6='2.1.trackMPD'!H:H)*
             (E8581='2.1.trackMPD'!F:F),
0))</f>
        <v>#N/A</v>
      </c>
    </row>
    <row r="8582" spans="1:9" x14ac:dyDescent="0.2">
      <c r="A8582" s="160" t="s">
        <v>22</v>
      </c>
      <c r="B8582" s="160" t="s">
        <v>2</v>
      </c>
      <c r="C8582" s="160">
        <f>_xlfn.XLOOKUP(B8582,'2.1.trackMPD'!$R$7:$R$29,'2.1.trackMPD'!$T$7:$T$29)</f>
        <v>6</v>
      </c>
      <c r="D8582" s="160">
        <v>1</v>
      </c>
      <c r="E8582" s="160" t="s">
        <v>6390</v>
      </c>
      <c r="F8582" s="160" t="s">
        <v>110</v>
      </c>
      <c r="G8582" s="160" t="s">
        <v>124</v>
      </c>
      <c r="H8582" s="160" t="s">
        <v>6392</v>
      </c>
      <c r="I8582" s="160" cm="1">
        <f t="array" ref="I8582">INDEX('2.1.trackMPD'!I:I/(24*60*60),
       MATCH(1,
             (A8582='2.1.trackMPD'!A:A)*
             (C8582='2.1.trackMPD'!D:D)*
             (D8582/10^6='2.1.trackMPD'!H:H)*
             (E8582='2.1.trackMPD'!F:F),
0))</f>
        <v>1.1073402893518519E-6</v>
      </c>
    </row>
    <row r="8583" spans="1:9" x14ac:dyDescent="0.2">
      <c r="A8583" s="160" t="s">
        <v>22</v>
      </c>
      <c r="B8583" s="160" t="s">
        <v>2</v>
      </c>
      <c r="C8583" s="160">
        <f>_xlfn.XLOOKUP(B8583,'2.1.trackMPD'!$R$7:$R$29,'2.1.trackMPD'!$T$7:$T$29)</f>
        <v>6</v>
      </c>
      <c r="D8583" s="160">
        <v>1</v>
      </c>
      <c r="E8583" s="160" t="s">
        <v>6390</v>
      </c>
      <c r="F8583" s="160" t="s">
        <v>110</v>
      </c>
      <c r="G8583" s="160" t="s">
        <v>140</v>
      </c>
      <c r="H8583" s="160" t="s">
        <v>6392</v>
      </c>
      <c r="I8583" s="160" cm="1">
        <f t="array" ref="I8583">INDEX('2.1.trackMPD'!J:J/(24*60*60),
       MATCH(1,
             (A8583='2.1.trackMPD'!A:A)*
             (C8583='2.1.trackMPD'!D:D)*
             (D8583/10^6='2.1.trackMPD'!H:H)*
             (E8583='2.1.trackMPD'!F:F),
0))</f>
        <v>1.760755949074074E-5</v>
      </c>
    </row>
    <row r="8584" spans="1:9" x14ac:dyDescent="0.2">
      <c r="A8584" s="160" t="s">
        <v>22</v>
      </c>
      <c r="B8584" s="160" t="s">
        <v>2</v>
      </c>
      <c r="C8584" s="160">
        <f>_xlfn.XLOOKUP(B8584,'2.1.trackMPD'!$R$7:$R$29,'2.1.trackMPD'!$T$7:$T$29)</f>
        <v>6</v>
      </c>
      <c r="D8584" s="160">
        <v>1</v>
      </c>
      <c r="E8584" s="160" t="s">
        <v>6390</v>
      </c>
      <c r="F8584" s="160" t="s">
        <v>110</v>
      </c>
      <c r="G8584" s="160" t="s">
        <v>124</v>
      </c>
      <c r="H8584" s="160" t="s">
        <v>6393</v>
      </c>
      <c r="I8584" s="160" cm="1">
        <f t="array" ref="I8584">INDEX('2.1.trackMPD'!K:K/(24*60*60),
       MATCH(1,
             (A8584='2.1.trackMPD'!A:A)*
             (C8584='2.1.trackMPD'!D:D)*
             (D8584/10^6='2.1.trackMPD'!H:H)*
             (E8584='2.1.trackMPD'!F:F),
0))</f>
        <v>0</v>
      </c>
    </row>
    <row r="8585" spans="1:9" x14ac:dyDescent="0.2">
      <c r="A8585" s="160" t="s">
        <v>22</v>
      </c>
      <c r="B8585" s="160" t="s">
        <v>2</v>
      </c>
      <c r="C8585" s="160">
        <f>_xlfn.XLOOKUP(B8585,'2.1.trackMPD'!$R$7:$R$29,'2.1.trackMPD'!$T$7:$T$29)</f>
        <v>6</v>
      </c>
      <c r="D8585" s="160">
        <v>1</v>
      </c>
      <c r="E8585" s="160" t="s">
        <v>6390</v>
      </c>
      <c r="F8585" s="160" t="s">
        <v>110</v>
      </c>
      <c r="G8585" s="160" t="s">
        <v>140</v>
      </c>
      <c r="H8585" s="160" t="s">
        <v>6393</v>
      </c>
      <c r="I8585" s="160" cm="1">
        <f t="array" ref="I8585">INDEX('2.1.trackMPD'!L:L/(24*60*60),
       MATCH(1,
             (A8585='2.1.trackMPD'!A:A)*
             (C8585='2.1.trackMPD'!D:D)*
             (D8585/10^6='2.1.trackMPD'!H:H)*
             (E8585='2.1.trackMPD'!F:F),
0))</f>
        <v>1.5392303356481482E-6</v>
      </c>
    </row>
    <row r="8586" spans="1:9" x14ac:dyDescent="0.2">
      <c r="A8586" s="160" t="s">
        <v>22</v>
      </c>
      <c r="B8586" s="160" t="s">
        <v>2</v>
      </c>
      <c r="C8586" s="160">
        <f>_xlfn.XLOOKUP(B8586,'2.1.trackMPD'!$R$7:$R$29,'2.1.trackMPD'!$T$7:$T$29)</f>
        <v>6</v>
      </c>
      <c r="D8586" s="160">
        <v>10</v>
      </c>
      <c r="E8586" s="160" t="s">
        <v>6390</v>
      </c>
      <c r="F8586" s="160" t="s">
        <v>110</v>
      </c>
      <c r="G8586" s="160" t="s">
        <v>124</v>
      </c>
      <c r="H8586" s="160" t="s">
        <v>6392</v>
      </c>
      <c r="I8586" s="160" cm="1">
        <f t="array" ref="I8586">INDEX('2.1.trackMPD'!I:I/(24*60*60),
       MATCH(1,
             (A8586='2.1.trackMPD'!A:A)*
             (C8586='2.1.trackMPD'!D:D)*
             (D8586/10^6='2.1.trackMPD'!H:H)*
             (E8586='2.1.trackMPD'!F:F),
0))</f>
        <v>1.4623259143518519E-6</v>
      </c>
    </row>
    <row r="8587" spans="1:9" x14ac:dyDescent="0.2">
      <c r="A8587" s="160" t="s">
        <v>22</v>
      </c>
      <c r="B8587" s="160" t="s">
        <v>2</v>
      </c>
      <c r="C8587" s="160">
        <f>_xlfn.XLOOKUP(B8587,'2.1.trackMPD'!$R$7:$R$29,'2.1.trackMPD'!$T$7:$T$29)</f>
        <v>6</v>
      </c>
      <c r="D8587" s="160">
        <v>10</v>
      </c>
      <c r="E8587" s="160" t="s">
        <v>6390</v>
      </c>
      <c r="F8587" s="160" t="s">
        <v>110</v>
      </c>
      <c r="G8587" s="160" t="s">
        <v>140</v>
      </c>
      <c r="H8587" s="160" t="s">
        <v>6392</v>
      </c>
      <c r="I8587" s="160" cm="1">
        <f t="array" ref="I8587">INDEX('2.1.trackMPD'!J:J/(24*60*60),
       MATCH(1,
             (A8587='2.1.trackMPD'!A:A)*
             (C8587='2.1.trackMPD'!D:D)*
             (D8587/10^6='2.1.trackMPD'!H:H)*
             (E8587='2.1.trackMPD'!F:F),
0))</f>
        <v>1.8477220046296298E-5</v>
      </c>
    </row>
    <row r="8588" spans="1:9" x14ac:dyDescent="0.2">
      <c r="A8588" s="160" t="s">
        <v>22</v>
      </c>
      <c r="B8588" s="160" t="s">
        <v>2</v>
      </c>
      <c r="C8588" s="160">
        <f>_xlfn.XLOOKUP(B8588,'2.1.trackMPD'!$R$7:$R$29,'2.1.trackMPD'!$T$7:$T$29)</f>
        <v>6</v>
      </c>
      <c r="D8588" s="160">
        <v>10</v>
      </c>
      <c r="E8588" s="160" t="s">
        <v>6390</v>
      </c>
      <c r="F8588" s="160" t="s">
        <v>110</v>
      </c>
      <c r="G8588" s="160" t="s">
        <v>124</v>
      </c>
      <c r="H8588" s="160" t="s">
        <v>6393</v>
      </c>
      <c r="I8588" s="160" cm="1">
        <f t="array" ref="I8588">INDEX('2.1.trackMPD'!K:K/(24*60*60),
       MATCH(1,
             (A8588='2.1.trackMPD'!A:A)*
             (C8588='2.1.trackMPD'!D:D)*
             (D8588/10^6='2.1.trackMPD'!H:H)*
             (E8588='2.1.trackMPD'!F:F),
0))</f>
        <v>0</v>
      </c>
    </row>
    <row r="8589" spans="1:9" x14ac:dyDescent="0.2">
      <c r="A8589" s="160" t="s">
        <v>22</v>
      </c>
      <c r="B8589" s="160" t="s">
        <v>2</v>
      </c>
      <c r="C8589" s="160">
        <f>_xlfn.XLOOKUP(B8589,'2.1.trackMPD'!$R$7:$R$29,'2.1.trackMPD'!$T$7:$T$29)</f>
        <v>6</v>
      </c>
      <c r="D8589" s="160">
        <v>10</v>
      </c>
      <c r="E8589" s="160" t="s">
        <v>6390</v>
      </c>
      <c r="F8589" s="160" t="s">
        <v>110</v>
      </c>
      <c r="G8589" s="160" t="s">
        <v>140</v>
      </c>
      <c r="H8589" s="160" t="s">
        <v>6393</v>
      </c>
      <c r="I8589" s="160" cm="1">
        <f t="array" ref="I8589">INDEX('2.1.trackMPD'!L:L/(24*60*60),
       MATCH(1,
             (A8589='2.1.trackMPD'!A:A)*
             (C8589='2.1.trackMPD'!D:D)*
             (D8589/10^6='2.1.trackMPD'!H:H)*
             (E8589='2.1.trackMPD'!F:F),
0))</f>
        <v>1.5179113541666667E-6</v>
      </c>
    </row>
    <row r="8590" spans="1:9" x14ac:dyDescent="0.2">
      <c r="A8590" s="160" t="s">
        <v>22</v>
      </c>
      <c r="B8590" s="160" t="s">
        <v>2</v>
      </c>
      <c r="C8590" s="160">
        <f>_xlfn.XLOOKUP(B8590,'2.1.trackMPD'!$R$7:$R$29,'2.1.trackMPD'!$T$7:$T$29)</f>
        <v>6</v>
      </c>
      <c r="D8590" s="160">
        <v>100</v>
      </c>
      <c r="E8590" s="160" t="s">
        <v>6390</v>
      </c>
      <c r="F8590" s="160" t="s">
        <v>110</v>
      </c>
      <c r="G8590" s="160" t="s">
        <v>124</v>
      </c>
      <c r="H8590" s="160" t="s">
        <v>6392</v>
      </c>
      <c r="I8590" s="160" cm="1">
        <f t="array" ref="I8590">INDEX('2.1.trackMPD'!I:I/(24*60*60),
       MATCH(1,
             (A8590='2.1.trackMPD'!A:A)*
             (C8590='2.1.trackMPD'!D:D)*
             (D8590/10^6='2.1.trackMPD'!H:H)*
             (E8590='2.1.trackMPD'!F:F),
0))</f>
        <v>1.6607663738425925E-3</v>
      </c>
    </row>
    <row r="8591" spans="1:9" x14ac:dyDescent="0.2">
      <c r="A8591" s="160" t="s">
        <v>22</v>
      </c>
      <c r="B8591" s="160" t="s">
        <v>2</v>
      </c>
      <c r="C8591" s="160">
        <f>_xlfn.XLOOKUP(B8591,'2.1.trackMPD'!$R$7:$R$29,'2.1.trackMPD'!$T$7:$T$29)</f>
        <v>6</v>
      </c>
      <c r="D8591" s="160">
        <v>100</v>
      </c>
      <c r="E8591" s="160" t="s">
        <v>6390</v>
      </c>
      <c r="F8591" s="160" t="s">
        <v>110</v>
      </c>
      <c r="G8591" s="160" t="s">
        <v>140</v>
      </c>
      <c r="H8591" s="160" t="s">
        <v>6392</v>
      </c>
      <c r="I8591" s="160" cm="1">
        <f t="array" ref="I8591">INDEX('2.1.trackMPD'!J:J/(24*60*60),
       MATCH(1,
             (A8591='2.1.trackMPD'!A:A)*
             (C8591='2.1.trackMPD'!D:D)*
             (D8591/10^6='2.1.trackMPD'!H:H)*
             (E8591='2.1.trackMPD'!F:F),
0))</f>
        <v>1.5659040833333332E-3</v>
      </c>
    </row>
    <row r="8592" spans="1:9" x14ac:dyDescent="0.2">
      <c r="A8592" s="160" t="s">
        <v>22</v>
      </c>
      <c r="B8592" s="160" t="s">
        <v>2</v>
      </c>
      <c r="C8592" s="160">
        <f>_xlfn.XLOOKUP(B8592,'2.1.trackMPD'!$R$7:$R$29,'2.1.trackMPD'!$T$7:$T$29)</f>
        <v>6</v>
      </c>
      <c r="D8592" s="160">
        <v>100</v>
      </c>
      <c r="E8592" s="160" t="s">
        <v>6390</v>
      </c>
      <c r="F8592" s="160" t="s">
        <v>110</v>
      </c>
      <c r="G8592" s="160" t="s">
        <v>124</v>
      </c>
      <c r="H8592" s="160" t="s">
        <v>6393</v>
      </c>
      <c r="I8592" s="160" cm="1">
        <f t="array" ref="I8592">INDEX('2.1.trackMPD'!K:K/(24*60*60),
       MATCH(1,
             (A8592='2.1.trackMPD'!A:A)*
             (C8592='2.1.trackMPD'!D:D)*
             (D8592/10^6='2.1.trackMPD'!H:H)*
             (E8592='2.1.trackMPD'!F:F),
0))</f>
        <v>0</v>
      </c>
    </row>
    <row r="8593" spans="1:9" x14ac:dyDescent="0.2">
      <c r="A8593" s="160" t="s">
        <v>22</v>
      </c>
      <c r="B8593" s="160" t="s">
        <v>2</v>
      </c>
      <c r="C8593" s="160">
        <f>_xlfn.XLOOKUP(B8593,'2.1.trackMPD'!$R$7:$R$29,'2.1.trackMPD'!$T$7:$T$29)</f>
        <v>6</v>
      </c>
      <c r="D8593" s="160">
        <v>100</v>
      </c>
      <c r="E8593" s="160" t="s">
        <v>6390</v>
      </c>
      <c r="F8593" s="160" t="s">
        <v>110</v>
      </c>
      <c r="G8593" s="160" t="s">
        <v>140</v>
      </c>
      <c r="H8593" s="160" t="s">
        <v>6393</v>
      </c>
      <c r="I8593" s="160" cm="1">
        <f t="array" ref="I8593">INDEX('2.1.trackMPD'!L:L/(24*60*60),
       MATCH(1,
             (A8593='2.1.trackMPD'!A:A)*
             (C8593='2.1.trackMPD'!D:D)*
             (D8593/10^6='2.1.trackMPD'!H:H)*
             (E8593='2.1.trackMPD'!F:F),
0))</f>
        <v>0</v>
      </c>
    </row>
    <row r="8594" spans="1:9" x14ac:dyDescent="0.2">
      <c r="A8594" s="160" t="s">
        <v>22</v>
      </c>
      <c r="B8594" s="160" t="s">
        <v>2</v>
      </c>
      <c r="C8594" s="160">
        <f>_xlfn.XLOOKUP(B8594,'2.1.trackMPD'!$R$7:$R$29,'2.1.trackMPD'!$T$7:$T$29)</f>
        <v>6</v>
      </c>
      <c r="D8594" s="160">
        <v>1000</v>
      </c>
      <c r="E8594" s="160" t="s">
        <v>6390</v>
      </c>
      <c r="F8594" s="160" t="s">
        <v>110</v>
      </c>
      <c r="G8594" s="160" t="s">
        <v>124</v>
      </c>
      <c r="H8594" s="160" t="s">
        <v>6392</v>
      </c>
      <c r="I8594" s="160" cm="1">
        <f t="array" ref="I8594">INDEX('2.1.trackMPD'!I:I/(24*60*60),
       MATCH(1,
             (A8594='2.1.trackMPD'!A:A)*
             (C8594='2.1.trackMPD'!D:D)*
             (D8594/10^6='2.1.trackMPD'!H:H)*
             (E8594='2.1.trackMPD'!F:F),
0))</f>
        <v>2.1051687546296298</v>
      </c>
    </row>
    <row r="8595" spans="1:9" x14ac:dyDescent="0.2">
      <c r="A8595" s="160" t="s">
        <v>22</v>
      </c>
      <c r="B8595" s="160" t="s">
        <v>2</v>
      </c>
      <c r="C8595" s="160">
        <f>_xlfn.XLOOKUP(B8595,'2.1.trackMPD'!$R$7:$R$29,'2.1.trackMPD'!$T$7:$T$29)</f>
        <v>6</v>
      </c>
      <c r="D8595" s="160">
        <v>1000</v>
      </c>
      <c r="E8595" s="160" t="s">
        <v>6390</v>
      </c>
      <c r="F8595" s="160" t="s">
        <v>110</v>
      </c>
      <c r="G8595" s="160" t="s">
        <v>140</v>
      </c>
      <c r="H8595" s="160" t="s">
        <v>6392</v>
      </c>
      <c r="I8595" s="160" cm="1">
        <f t="array" ref="I8595">INDEX('2.1.trackMPD'!J:J/(24*60*60),
       MATCH(1,
             (A8595='2.1.trackMPD'!A:A)*
             (C8595='2.1.trackMPD'!D:D)*
             (D8595/10^6='2.1.trackMPD'!H:H)*
             (E8595='2.1.trackMPD'!F:F),
0))</f>
        <v>5.8237966215277777E-2</v>
      </c>
    </row>
    <row r="8596" spans="1:9" x14ac:dyDescent="0.2">
      <c r="A8596" s="160" t="s">
        <v>22</v>
      </c>
      <c r="B8596" s="160" t="s">
        <v>2</v>
      </c>
      <c r="C8596" s="160">
        <f>_xlfn.XLOOKUP(B8596,'2.1.trackMPD'!$R$7:$R$29,'2.1.trackMPD'!$T$7:$T$29)</f>
        <v>6</v>
      </c>
      <c r="D8596" s="160">
        <v>1000</v>
      </c>
      <c r="E8596" s="160" t="s">
        <v>6390</v>
      </c>
      <c r="F8596" s="160" t="s">
        <v>110</v>
      </c>
      <c r="G8596" s="160" t="s">
        <v>124</v>
      </c>
      <c r="H8596" s="160" t="s">
        <v>6393</v>
      </c>
      <c r="I8596" s="160" cm="1">
        <f t="array" ref="I8596">INDEX('2.1.trackMPD'!K:K/(24*60*60),
       MATCH(1,
             (A8596='2.1.trackMPD'!A:A)*
             (C8596='2.1.trackMPD'!D:D)*
             (D8596/10^6='2.1.trackMPD'!H:H)*
             (E8596='2.1.trackMPD'!F:F),
0))</f>
        <v>0</v>
      </c>
    </row>
    <row r="8597" spans="1:9" x14ac:dyDescent="0.2">
      <c r="A8597" s="160" t="s">
        <v>22</v>
      </c>
      <c r="B8597" s="160" t="s">
        <v>2</v>
      </c>
      <c r="C8597" s="160">
        <f>_xlfn.XLOOKUP(B8597,'2.1.trackMPD'!$R$7:$R$29,'2.1.trackMPD'!$T$7:$T$29)</f>
        <v>6</v>
      </c>
      <c r="D8597" s="160">
        <v>1000</v>
      </c>
      <c r="E8597" s="160" t="s">
        <v>6390</v>
      </c>
      <c r="F8597" s="160" t="s">
        <v>110</v>
      </c>
      <c r="G8597" s="160" t="s">
        <v>140</v>
      </c>
      <c r="H8597" s="160" t="s">
        <v>6393</v>
      </c>
      <c r="I8597" s="160" cm="1">
        <f t="array" ref="I8597">INDEX('2.1.trackMPD'!L:L/(24*60*60),
       MATCH(1,
             (A8597='2.1.trackMPD'!A:A)*
             (C8597='2.1.trackMPD'!D:D)*
             (D8597/10^6='2.1.trackMPD'!H:H)*
             (E8597='2.1.trackMPD'!F:F),
0))</f>
        <v>0</v>
      </c>
    </row>
    <row r="8598" spans="1:9" x14ac:dyDescent="0.2">
      <c r="A8598" s="160" t="s">
        <v>22</v>
      </c>
      <c r="B8598" s="160" t="s">
        <v>2</v>
      </c>
      <c r="C8598" s="160">
        <f>_xlfn.XLOOKUP(B8598,'2.1.trackMPD'!$R$7:$R$29,'2.1.trackMPD'!$T$7:$T$29)</f>
        <v>6</v>
      </c>
      <c r="D8598" s="160">
        <v>5000</v>
      </c>
      <c r="E8598" s="160" t="s">
        <v>6390</v>
      </c>
      <c r="F8598" s="160" t="s">
        <v>110</v>
      </c>
      <c r="G8598" s="160" t="s">
        <v>124</v>
      </c>
      <c r="H8598" s="160" t="s">
        <v>6392</v>
      </c>
      <c r="I8598" s="160" cm="1">
        <f t="array" ref="I8598">INDEX('2.1.trackMPD'!I:I/(24*60*60),
       MATCH(1,
             (A8598='2.1.trackMPD'!A:A)*
             (C8598='2.1.trackMPD'!D:D)*
             (D8598/10^6='2.1.trackMPD'!H:H)*
             (E8598='2.1.trackMPD'!F:F),
0))</f>
        <v>32.792479120370373</v>
      </c>
    </row>
    <row r="8599" spans="1:9" x14ac:dyDescent="0.2">
      <c r="A8599" s="160" t="s">
        <v>22</v>
      </c>
      <c r="B8599" s="160" t="s">
        <v>2</v>
      </c>
      <c r="C8599" s="160">
        <f>_xlfn.XLOOKUP(B8599,'2.1.trackMPD'!$R$7:$R$29,'2.1.trackMPD'!$T$7:$T$29)</f>
        <v>6</v>
      </c>
      <c r="D8599" s="160">
        <v>5000</v>
      </c>
      <c r="E8599" s="160" t="s">
        <v>6390</v>
      </c>
      <c r="F8599" s="160" t="s">
        <v>110</v>
      </c>
      <c r="G8599" s="160" t="s">
        <v>140</v>
      </c>
      <c r="H8599" s="160" t="s">
        <v>6392</v>
      </c>
      <c r="I8599" s="160" cm="1">
        <f t="array" ref="I8599">INDEX('2.1.trackMPD'!J:J/(24*60*60),
       MATCH(1,
             (A8599='2.1.trackMPD'!A:A)*
             (C8599='2.1.trackMPD'!D:D)*
             (D8599/10^6='2.1.trackMPD'!H:H)*
             (E8599='2.1.trackMPD'!F:F),
0))</f>
        <v>0.22985281030092594</v>
      </c>
    </row>
    <row r="8600" spans="1:9" x14ac:dyDescent="0.2">
      <c r="A8600" s="160" t="s">
        <v>22</v>
      </c>
      <c r="B8600" s="160" t="s">
        <v>2</v>
      </c>
      <c r="C8600" s="160">
        <f>_xlfn.XLOOKUP(B8600,'2.1.trackMPD'!$R$7:$R$29,'2.1.trackMPD'!$T$7:$T$29)</f>
        <v>6</v>
      </c>
      <c r="D8600" s="160">
        <v>5000</v>
      </c>
      <c r="E8600" s="160" t="s">
        <v>6390</v>
      </c>
      <c r="F8600" s="160" t="s">
        <v>110</v>
      </c>
      <c r="G8600" s="160" t="s">
        <v>124</v>
      </c>
      <c r="H8600" s="160" t="s">
        <v>6393</v>
      </c>
      <c r="I8600" s="160" cm="1">
        <f t="array" ref="I8600">INDEX('2.1.trackMPD'!K:K/(24*60*60),
       MATCH(1,
             (A8600='2.1.trackMPD'!A:A)*
             (C8600='2.1.trackMPD'!D:D)*
             (D8600/10^6='2.1.trackMPD'!H:H)*
             (E8600='2.1.trackMPD'!F:F),
0))</f>
        <v>0</v>
      </c>
    </row>
    <row r="8601" spans="1:9" x14ac:dyDescent="0.2">
      <c r="A8601" s="160" t="s">
        <v>22</v>
      </c>
      <c r="B8601" s="160" t="s">
        <v>2</v>
      </c>
      <c r="C8601" s="160">
        <f>_xlfn.XLOOKUP(B8601,'2.1.trackMPD'!$R$7:$R$29,'2.1.trackMPD'!$T$7:$T$29)</f>
        <v>6</v>
      </c>
      <c r="D8601" s="160">
        <v>5000</v>
      </c>
      <c r="E8601" s="160" t="s">
        <v>6390</v>
      </c>
      <c r="F8601" s="160" t="s">
        <v>110</v>
      </c>
      <c r="G8601" s="160" t="s">
        <v>140</v>
      </c>
      <c r="H8601" s="160" t="s">
        <v>6393</v>
      </c>
      <c r="I8601" s="160" cm="1">
        <f t="array" ref="I8601">INDEX('2.1.trackMPD'!L:L/(24*60*60),
       MATCH(1,
             (A8601='2.1.trackMPD'!A:A)*
             (C8601='2.1.trackMPD'!D:D)*
             (D8601/10^6='2.1.trackMPD'!H:H)*
             (E8601='2.1.trackMPD'!F:F),
0))</f>
        <v>0</v>
      </c>
    </row>
    <row r="8602" spans="1:9" x14ac:dyDescent="0.2">
      <c r="A8602" s="160" t="s">
        <v>22</v>
      </c>
      <c r="B8602" s="160" t="s">
        <v>2</v>
      </c>
      <c r="C8602" s="160">
        <f>_xlfn.XLOOKUP(B8602,'2.1.trackMPD'!$R$7:$R$29,'2.1.trackMPD'!$T$7:$T$29)</f>
        <v>6</v>
      </c>
      <c r="D8602" s="160">
        <v>1</v>
      </c>
      <c r="E8602" s="160" t="s">
        <v>6394</v>
      </c>
      <c r="F8602" s="160" t="s">
        <v>110</v>
      </c>
      <c r="G8602" s="160" t="s">
        <v>124</v>
      </c>
      <c r="H8602" s="160" t="s">
        <v>6392</v>
      </c>
      <c r="I8602" s="160" cm="1">
        <f t="array" ref="I8602">INDEX('2.1.trackMPD'!I:I/(24*60*60),
       MATCH(1,
             (A8602='2.1.trackMPD'!A:A)*
             (C8602='2.1.trackMPD'!D:D)*
             (D8602/10^6='2.1.trackMPD'!H:H)*
             (E8602='2.1.trackMPD'!F:F),
0))</f>
        <v>3.9301854513888888E-6</v>
      </c>
    </row>
    <row r="8603" spans="1:9" x14ac:dyDescent="0.2">
      <c r="A8603" s="160" t="s">
        <v>22</v>
      </c>
      <c r="B8603" s="160" t="s">
        <v>2</v>
      </c>
      <c r="C8603" s="160">
        <f>_xlfn.XLOOKUP(B8603,'2.1.trackMPD'!$R$7:$R$29,'2.1.trackMPD'!$T$7:$T$29)</f>
        <v>6</v>
      </c>
      <c r="D8603" s="160">
        <v>1</v>
      </c>
      <c r="E8603" s="160" t="s">
        <v>6394</v>
      </c>
      <c r="F8603" s="160" t="s">
        <v>110</v>
      </c>
      <c r="G8603" s="160" t="s">
        <v>140</v>
      </c>
      <c r="H8603" s="160" t="s">
        <v>6392</v>
      </c>
      <c r="I8603" s="160" cm="1">
        <f t="array" ref="I8603">INDEX('2.1.trackMPD'!J:J/(24*60*60),
       MATCH(1,
             (A8603='2.1.trackMPD'!A:A)*
             (C8603='2.1.trackMPD'!D:D)*
             (D8603/10^6='2.1.trackMPD'!H:H)*
             (E8603='2.1.trackMPD'!F:F),
0))</f>
        <v>4.3883589537037033E-5</v>
      </c>
    </row>
    <row r="8604" spans="1:9" x14ac:dyDescent="0.2">
      <c r="A8604" s="160" t="s">
        <v>22</v>
      </c>
      <c r="B8604" s="160" t="s">
        <v>2</v>
      </c>
      <c r="C8604" s="160">
        <f>_xlfn.XLOOKUP(B8604,'2.1.trackMPD'!$R$7:$R$29,'2.1.trackMPD'!$T$7:$T$29)</f>
        <v>6</v>
      </c>
      <c r="D8604" s="160">
        <v>1</v>
      </c>
      <c r="E8604" s="160" t="s">
        <v>6394</v>
      </c>
      <c r="F8604" s="160" t="s">
        <v>110</v>
      </c>
      <c r="G8604" s="160" t="s">
        <v>124</v>
      </c>
      <c r="H8604" s="160" t="s">
        <v>6393</v>
      </c>
      <c r="I8604" s="160" cm="1">
        <f t="array" ref="I8604">INDEX('2.1.trackMPD'!K:K/(24*60*60),
       MATCH(1,
             (A8604='2.1.trackMPD'!A:A)*
             (C8604='2.1.trackMPD'!D:D)*
             (D8604/10^6='2.1.trackMPD'!H:H)*
             (E8604='2.1.trackMPD'!F:F),
0))</f>
        <v>2.9550827546296292E-7</v>
      </c>
    </row>
    <row r="8605" spans="1:9" x14ac:dyDescent="0.2">
      <c r="A8605" s="160" t="s">
        <v>22</v>
      </c>
      <c r="B8605" s="160" t="s">
        <v>2</v>
      </c>
      <c r="C8605" s="160">
        <f>_xlfn.XLOOKUP(B8605,'2.1.trackMPD'!$R$7:$R$29,'2.1.trackMPD'!$T$7:$T$29)</f>
        <v>6</v>
      </c>
      <c r="D8605" s="160">
        <v>1</v>
      </c>
      <c r="E8605" s="160" t="s">
        <v>6394</v>
      </c>
      <c r="F8605" s="160" t="s">
        <v>110</v>
      </c>
      <c r="G8605" s="160" t="s">
        <v>140</v>
      </c>
      <c r="H8605" s="160" t="s">
        <v>6393</v>
      </c>
      <c r="I8605" s="160" cm="1">
        <f t="array" ref="I8605">INDEX('2.1.trackMPD'!L:L/(24*60*60),
       MATCH(1,
             (A8605='2.1.trackMPD'!A:A)*
             (C8605='2.1.trackMPD'!D:D)*
             (D8605/10^6='2.1.trackMPD'!H:H)*
             (E8605='2.1.trackMPD'!F:F),
0))</f>
        <v>7.737542592592592E-7</v>
      </c>
    </row>
    <row r="8606" spans="1:9" x14ac:dyDescent="0.2">
      <c r="A8606" s="160" t="s">
        <v>22</v>
      </c>
      <c r="B8606" s="160" t="s">
        <v>2</v>
      </c>
      <c r="C8606" s="160">
        <f>_xlfn.XLOOKUP(B8606,'2.1.trackMPD'!$R$7:$R$29,'2.1.trackMPD'!$T$7:$T$29)</f>
        <v>6</v>
      </c>
      <c r="D8606" s="160">
        <v>10</v>
      </c>
      <c r="E8606" s="160" t="s">
        <v>6394</v>
      </c>
      <c r="F8606" s="160" t="s">
        <v>110</v>
      </c>
      <c r="G8606" s="160" t="s">
        <v>124</v>
      </c>
      <c r="H8606" s="160" t="s">
        <v>6392</v>
      </c>
      <c r="I8606" s="160" cm="1">
        <f t="array" ref="I8606">INDEX('2.1.trackMPD'!I:I/(24*60*60),
       MATCH(1,
             (A8606='2.1.trackMPD'!A:A)*
             (C8606='2.1.trackMPD'!D:D)*
             (D8606/10^6='2.1.trackMPD'!H:H)*
             (E8606='2.1.trackMPD'!F:F),
0))</f>
        <v>7.3071896296296306E-6</v>
      </c>
    </row>
    <row r="8607" spans="1:9" x14ac:dyDescent="0.2">
      <c r="A8607" s="160" t="s">
        <v>22</v>
      </c>
      <c r="B8607" s="160" t="s">
        <v>2</v>
      </c>
      <c r="C8607" s="160">
        <f>_xlfn.XLOOKUP(B8607,'2.1.trackMPD'!$R$7:$R$29,'2.1.trackMPD'!$T$7:$T$29)</f>
        <v>6</v>
      </c>
      <c r="D8607" s="160">
        <v>10</v>
      </c>
      <c r="E8607" s="160" t="s">
        <v>6394</v>
      </c>
      <c r="F8607" s="160" t="s">
        <v>110</v>
      </c>
      <c r="G8607" s="160" t="s">
        <v>140</v>
      </c>
      <c r="H8607" s="160" t="s">
        <v>6392</v>
      </c>
      <c r="I8607" s="160" cm="1">
        <f t="array" ref="I8607">INDEX('2.1.trackMPD'!J:J/(24*60*60),
       MATCH(1,
             (A8607='2.1.trackMPD'!A:A)*
             (C8607='2.1.trackMPD'!D:D)*
             (D8607/10^6='2.1.trackMPD'!H:H)*
             (E8607='2.1.trackMPD'!F:F),
0))</f>
        <v>5.2528881805555559E-5</v>
      </c>
    </row>
    <row r="8608" spans="1:9" x14ac:dyDescent="0.2">
      <c r="A8608" s="160" t="s">
        <v>22</v>
      </c>
      <c r="B8608" s="160" t="s">
        <v>2</v>
      </c>
      <c r="C8608" s="160">
        <f>_xlfn.XLOOKUP(B8608,'2.1.trackMPD'!$R$7:$R$29,'2.1.trackMPD'!$T$7:$T$29)</f>
        <v>6</v>
      </c>
      <c r="D8608" s="160">
        <v>10</v>
      </c>
      <c r="E8608" s="160" t="s">
        <v>6394</v>
      </c>
      <c r="F8608" s="160" t="s">
        <v>110</v>
      </c>
      <c r="G8608" s="160" t="s">
        <v>124</v>
      </c>
      <c r="H8608" s="160" t="s">
        <v>6393</v>
      </c>
      <c r="I8608" s="160" cm="1">
        <f t="array" ref="I8608">INDEX('2.1.trackMPD'!K:K/(24*60*60),
       MATCH(1,
             (A8608='2.1.trackMPD'!A:A)*
             (C8608='2.1.trackMPD'!D:D)*
             (D8608/10^6='2.1.trackMPD'!H:H)*
             (E8608='2.1.trackMPD'!F:F),
0))</f>
        <v>0</v>
      </c>
    </row>
    <row r="8609" spans="1:9" x14ac:dyDescent="0.2">
      <c r="A8609" s="160" t="s">
        <v>22</v>
      </c>
      <c r="B8609" s="160" t="s">
        <v>2</v>
      </c>
      <c r="C8609" s="160">
        <f>_xlfn.XLOOKUP(B8609,'2.1.trackMPD'!$R$7:$R$29,'2.1.trackMPD'!$T$7:$T$29)</f>
        <v>6</v>
      </c>
      <c r="D8609" s="160">
        <v>10</v>
      </c>
      <c r="E8609" s="160" t="s">
        <v>6394</v>
      </c>
      <c r="F8609" s="160" t="s">
        <v>110</v>
      </c>
      <c r="G8609" s="160" t="s">
        <v>140</v>
      </c>
      <c r="H8609" s="160" t="s">
        <v>6393</v>
      </c>
      <c r="I8609" s="160" cm="1">
        <f t="array" ref="I8609">INDEX('2.1.trackMPD'!L:L/(24*60*60),
       MATCH(1,
             (A8609='2.1.trackMPD'!A:A)*
             (C8609='2.1.trackMPD'!D:D)*
             (D8609/10^6='2.1.trackMPD'!H:H)*
             (E8609='2.1.trackMPD'!F:F),
0))</f>
        <v>7.5528267361111101E-7</v>
      </c>
    </row>
    <row r="8610" spans="1:9" x14ac:dyDescent="0.2">
      <c r="A8610" s="160" t="s">
        <v>22</v>
      </c>
      <c r="B8610" s="160" t="s">
        <v>2</v>
      </c>
      <c r="C8610" s="160">
        <f>_xlfn.XLOOKUP(B8610,'2.1.trackMPD'!$R$7:$R$29,'2.1.trackMPD'!$T$7:$T$29)</f>
        <v>6</v>
      </c>
      <c r="D8610" s="160">
        <v>100</v>
      </c>
      <c r="E8610" s="160" t="s">
        <v>6394</v>
      </c>
      <c r="F8610" s="160" t="s">
        <v>110</v>
      </c>
      <c r="G8610" s="160" t="s">
        <v>124</v>
      </c>
      <c r="H8610" s="160" t="s">
        <v>6392</v>
      </c>
      <c r="I8610" s="160" cm="1">
        <f t="array" ref="I8610">INDEX('2.1.trackMPD'!I:I/(24*60*60),
       MATCH(1,
             (A8610='2.1.trackMPD'!A:A)*
             (C8610='2.1.trackMPD'!D:D)*
             (D8610/10^6='2.1.trackMPD'!H:H)*
             (E8610='2.1.trackMPD'!F:F),
0))</f>
        <v>1.3567808333333334E-2</v>
      </c>
    </row>
    <row r="8611" spans="1:9" x14ac:dyDescent="0.2">
      <c r="A8611" s="160" t="s">
        <v>22</v>
      </c>
      <c r="B8611" s="160" t="s">
        <v>2</v>
      </c>
      <c r="C8611" s="160">
        <f>_xlfn.XLOOKUP(B8611,'2.1.trackMPD'!$R$7:$R$29,'2.1.trackMPD'!$T$7:$T$29)</f>
        <v>6</v>
      </c>
      <c r="D8611" s="160">
        <v>100</v>
      </c>
      <c r="E8611" s="160" t="s">
        <v>6394</v>
      </c>
      <c r="F8611" s="160" t="s">
        <v>110</v>
      </c>
      <c r="G8611" s="160" t="s">
        <v>140</v>
      </c>
      <c r="H8611" s="160" t="s">
        <v>6392</v>
      </c>
      <c r="I8611" s="160" cm="1">
        <f t="array" ref="I8611">INDEX('2.1.trackMPD'!J:J/(24*60*60),
       MATCH(1,
             (A8611='2.1.trackMPD'!A:A)*
             (C8611='2.1.trackMPD'!D:D)*
             (D8611/10^6='2.1.trackMPD'!H:H)*
             (E8611='2.1.trackMPD'!F:F),
0))</f>
        <v>4.6630883194444441E-3</v>
      </c>
    </row>
    <row r="8612" spans="1:9" x14ac:dyDescent="0.2">
      <c r="A8612" s="160" t="s">
        <v>22</v>
      </c>
      <c r="B8612" s="160" t="s">
        <v>2</v>
      </c>
      <c r="C8612" s="160">
        <f>_xlfn.XLOOKUP(B8612,'2.1.trackMPD'!$R$7:$R$29,'2.1.trackMPD'!$T$7:$T$29)</f>
        <v>6</v>
      </c>
      <c r="D8612" s="160">
        <v>100</v>
      </c>
      <c r="E8612" s="160" t="s">
        <v>6394</v>
      </c>
      <c r="F8612" s="160" t="s">
        <v>110</v>
      </c>
      <c r="G8612" s="160" t="s">
        <v>124</v>
      </c>
      <c r="H8612" s="160" t="s">
        <v>6393</v>
      </c>
      <c r="I8612" s="160" cm="1">
        <f t="array" ref="I8612">INDEX('2.1.trackMPD'!K:K/(24*60*60),
       MATCH(1,
             (A8612='2.1.trackMPD'!A:A)*
             (C8612='2.1.trackMPD'!D:D)*
             (D8612/10^6='2.1.trackMPD'!H:H)*
             (E8612='2.1.trackMPD'!F:F),
0))</f>
        <v>0</v>
      </c>
    </row>
    <row r="8613" spans="1:9" x14ac:dyDescent="0.2">
      <c r="A8613" s="160" t="s">
        <v>22</v>
      </c>
      <c r="B8613" s="160" t="s">
        <v>2</v>
      </c>
      <c r="C8613" s="160">
        <f>_xlfn.XLOOKUP(B8613,'2.1.trackMPD'!$R$7:$R$29,'2.1.trackMPD'!$T$7:$T$29)</f>
        <v>6</v>
      </c>
      <c r="D8613" s="160">
        <v>100</v>
      </c>
      <c r="E8613" s="160" t="s">
        <v>6394</v>
      </c>
      <c r="F8613" s="160" t="s">
        <v>110</v>
      </c>
      <c r="G8613" s="160" t="s">
        <v>140</v>
      </c>
      <c r="H8613" s="160" t="s">
        <v>6393</v>
      </c>
      <c r="I8613" s="160" cm="1">
        <f t="array" ref="I8613">INDEX('2.1.trackMPD'!L:L/(24*60*60),
       MATCH(1,
             (A8613='2.1.trackMPD'!A:A)*
             (C8613='2.1.trackMPD'!D:D)*
             (D8613/10^6='2.1.trackMPD'!H:H)*
             (E8613='2.1.trackMPD'!F:F),
0))</f>
        <v>0</v>
      </c>
    </row>
    <row r="8614" spans="1:9" x14ac:dyDescent="0.2">
      <c r="A8614" s="160" t="s">
        <v>22</v>
      </c>
      <c r="B8614" s="160" t="s">
        <v>2</v>
      </c>
      <c r="C8614" s="160">
        <f>_xlfn.XLOOKUP(B8614,'2.1.trackMPD'!$R$7:$R$29,'2.1.trackMPD'!$T$7:$T$29)</f>
        <v>6</v>
      </c>
      <c r="D8614" s="160">
        <v>1000</v>
      </c>
      <c r="E8614" s="160" t="s">
        <v>6394</v>
      </c>
      <c r="F8614" s="160" t="s">
        <v>110</v>
      </c>
      <c r="G8614" s="160" t="s">
        <v>124</v>
      </c>
      <c r="H8614" s="160" t="s">
        <v>6392</v>
      </c>
      <c r="I8614" s="160" cm="1">
        <f t="array" ref="I8614">INDEX('2.1.trackMPD'!I:I/(24*60*60),
       MATCH(1,
             (A8614='2.1.trackMPD'!A:A)*
             (C8614='2.1.trackMPD'!D:D)*
             (D8614/10^6='2.1.trackMPD'!H:H)*
             (E8614='2.1.trackMPD'!F:F),
0))</f>
        <v>1.7229494513888888</v>
      </c>
    </row>
    <row r="8615" spans="1:9" x14ac:dyDescent="0.2">
      <c r="A8615" s="160" t="s">
        <v>22</v>
      </c>
      <c r="B8615" s="160" t="s">
        <v>2</v>
      </c>
      <c r="C8615" s="160">
        <f>_xlfn.XLOOKUP(B8615,'2.1.trackMPD'!$R$7:$R$29,'2.1.trackMPD'!$T$7:$T$29)</f>
        <v>6</v>
      </c>
      <c r="D8615" s="160">
        <v>1000</v>
      </c>
      <c r="E8615" s="160" t="s">
        <v>6394</v>
      </c>
      <c r="F8615" s="160" t="s">
        <v>110</v>
      </c>
      <c r="G8615" s="160" t="s">
        <v>140</v>
      </c>
      <c r="H8615" s="160" t="s">
        <v>6392</v>
      </c>
      <c r="I8615" s="160" cm="1">
        <f t="array" ref="I8615">INDEX('2.1.trackMPD'!J:J/(24*60*60),
       MATCH(1,
             (A8615='2.1.trackMPD'!A:A)*
             (C8615='2.1.trackMPD'!D:D)*
             (D8615/10^6='2.1.trackMPD'!H:H)*
             (E8615='2.1.trackMPD'!F:F),
0))</f>
        <v>5.2686459236111108E-2</v>
      </c>
    </row>
    <row r="8616" spans="1:9" x14ac:dyDescent="0.2">
      <c r="A8616" s="160" t="s">
        <v>22</v>
      </c>
      <c r="B8616" s="160" t="s">
        <v>2</v>
      </c>
      <c r="C8616" s="160">
        <f>_xlfn.XLOOKUP(B8616,'2.1.trackMPD'!$R$7:$R$29,'2.1.trackMPD'!$T$7:$T$29)</f>
        <v>6</v>
      </c>
      <c r="D8616" s="160">
        <v>1000</v>
      </c>
      <c r="E8616" s="160" t="s">
        <v>6394</v>
      </c>
      <c r="F8616" s="160" t="s">
        <v>110</v>
      </c>
      <c r="G8616" s="160" t="s">
        <v>124</v>
      </c>
      <c r="H8616" s="160" t="s">
        <v>6393</v>
      </c>
      <c r="I8616" s="160" cm="1">
        <f t="array" ref="I8616">INDEX('2.1.trackMPD'!K:K/(24*60*60),
       MATCH(1,
             (A8616='2.1.trackMPD'!A:A)*
             (C8616='2.1.trackMPD'!D:D)*
             (D8616/10^6='2.1.trackMPD'!H:H)*
             (E8616='2.1.trackMPD'!F:F),
0))</f>
        <v>0</v>
      </c>
    </row>
    <row r="8617" spans="1:9" x14ac:dyDescent="0.2">
      <c r="A8617" s="160" t="s">
        <v>22</v>
      </c>
      <c r="B8617" s="160" t="s">
        <v>2</v>
      </c>
      <c r="C8617" s="160">
        <f>_xlfn.XLOOKUP(B8617,'2.1.trackMPD'!$R$7:$R$29,'2.1.trackMPD'!$T$7:$T$29)</f>
        <v>6</v>
      </c>
      <c r="D8617" s="160">
        <v>1000</v>
      </c>
      <c r="E8617" s="160" t="s">
        <v>6394</v>
      </c>
      <c r="F8617" s="160" t="s">
        <v>110</v>
      </c>
      <c r="G8617" s="160" t="s">
        <v>140</v>
      </c>
      <c r="H8617" s="160" t="s">
        <v>6393</v>
      </c>
      <c r="I8617" s="160" cm="1">
        <f t="array" ref="I8617">INDEX('2.1.trackMPD'!L:L/(24*60*60),
       MATCH(1,
             (A8617='2.1.trackMPD'!A:A)*
             (C8617='2.1.trackMPD'!D:D)*
             (D8617/10^6='2.1.trackMPD'!H:H)*
             (E8617='2.1.trackMPD'!F:F),
0))</f>
        <v>0</v>
      </c>
    </row>
    <row r="8618" spans="1:9" x14ac:dyDescent="0.2">
      <c r="A8618" s="160" t="s">
        <v>22</v>
      </c>
      <c r="B8618" s="160" t="s">
        <v>2</v>
      </c>
      <c r="C8618" s="160">
        <f>_xlfn.XLOOKUP(B8618,'2.1.trackMPD'!$R$7:$R$29,'2.1.trackMPD'!$T$7:$T$29)</f>
        <v>6</v>
      </c>
      <c r="D8618" s="160">
        <v>5000</v>
      </c>
      <c r="E8618" s="160" t="s">
        <v>6394</v>
      </c>
      <c r="F8618" s="160" t="s">
        <v>110</v>
      </c>
      <c r="G8618" s="160" t="s">
        <v>124</v>
      </c>
      <c r="H8618" s="160" t="s">
        <v>6392</v>
      </c>
      <c r="I8618" s="160" cm="1">
        <f t="array" ref="I8618">INDEX('2.1.trackMPD'!I:I/(24*60*60),
       MATCH(1,
             (A8618='2.1.trackMPD'!A:A)*
             (C8618='2.1.trackMPD'!D:D)*
             (D8618/10^6='2.1.trackMPD'!H:H)*
             (E8618='2.1.trackMPD'!F:F),
0))</f>
        <v>10.143204008101851</v>
      </c>
    </row>
    <row r="8619" spans="1:9" x14ac:dyDescent="0.2">
      <c r="A8619" s="160" t="s">
        <v>22</v>
      </c>
      <c r="B8619" s="160" t="s">
        <v>2</v>
      </c>
      <c r="C8619" s="160">
        <f>_xlfn.XLOOKUP(B8619,'2.1.trackMPD'!$R$7:$R$29,'2.1.trackMPD'!$T$7:$T$29)</f>
        <v>6</v>
      </c>
      <c r="D8619" s="160">
        <v>5000</v>
      </c>
      <c r="E8619" s="160" t="s">
        <v>6394</v>
      </c>
      <c r="F8619" s="160" t="s">
        <v>110</v>
      </c>
      <c r="G8619" s="160" t="s">
        <v>140</v>
      </c>
      <c r="H8619" s="160" t="s">
        <v>6392</v>
      </c>
      <c r="I8619" s="160" cm="1">
        <f t="array" ref="I8619">INDEX('2.1.trackMPD'!J:J/(24*60*60),
       MATCH(1,
             (A8619='2.1.trackMPD'!A:A)*
             (C8619='2.1.trackMPD'!D:D)*
             (D8619/10^6='2.1.trackMPD'!H:H)*
             (E8619='2.1.trackMPD'!F:F),
0))</f>
        <v>0.12783515706018519</v>
      </c>
    </row>
    <row r="8620" spans="1:9" x14ac:dyDescent="0.2">
      <c r="A8620" s="160" t="s">
        <v>22</v>
      </c>
      <c r="B8620" s="160" t="s">
        <v>2</v>
      </c>
      <c r="C8620" s="160">
        <f>_xlfn.XLOOKUP(B8620,'2.1.trackMPD'!$R$7:$R$29,'2.1.trackMPD'!$T$7:$T$29)</f>
        <v>6</v>
      </c>
      <c r="D8620" s="160">
        <v>5000</v>
      </c>
      <c r="E8620" s="160" t="s">
        <v>6394</v>
      </c>
      <c r="F8620" s="160" t="s">
        <v>110</v>
      </c>
      <c r="G8620" s="160" t="s">
        <v>124</v>
      </c>
      <c r="H8620" s="160" t="s">
        <v>6393</v>
      </c>
      <c r="I8620" s="160" cm="1">
        <f t="array" ref="I8620">INDEX('2.1.trackMPD'!K:K/(24*60*60),
       MATCH(1,
             (A8620='2.1.trackMPD'!A:A)*
             (C8620='2.1.trackMPD'!D:D)*
             (D8620/10^6='2.1.trackMPD'!H:H)*
             (E8620='2.1.trackMPD'!F:F),
0))</f>
        <v>0</v>
      </c>
    </row>
    <row r="8621" spans="1:9" x14ac:dyDescent="0.2">
      <c r="A8621" s="160" t="s">
        <v>22</v>
      </c>
      <c r="B8621" s="160" t="s">
        <v>2</v>
      </c>
      <c r="C8621" s="160">
        <f>_xlfn.XLOOKUP(B8621,'2.1.trackMPD'!$R$7:$R$29,'2.1.trackMPD'!$T$7:$T$29)</f>
        <v>6</v>
      </c>
      <c r="D8621" s="160">
        <v>5000</v>
      </c>
      <c r="E8621" s="160" t="s">
        <v>6394</v>
      </c>
      <c r="F8621" s="160" t="s">
        <v>110</v>
      </c>
      <c r="G8621" s="160" t="s">
        <v>140</v>
      </c>
      <c r="H8621" s="160" t="s">
        <v>6393</v>
      </c>
      <c r="I8621" s="160" cm="1">
        <f t="array" ref="I8621">INDEX('2.1.trackMPD'!L:L/(24*60*60),
       MATCH(1,
             (A8621='2.1.trackMPD'!A:A)*
             (C8621='2.1.trackMPD'!D:D)*
             (D8621/10^6='2.1.trackMPD'!H:H)*
             (E8621='2.1.trackMPD'!F:F),
0))</f>
        <v>0</v>
      </c>
    </row>
    <row r="8622" spans="1:9" x14ac:dyDescent="0.2">
      <c r="A8622" s="160" t="s">
        <v>22</v>
      </c>
      <c r="B8622" s="160" t="s">
        <v>2</v>
      </c>
      <c r="C8622" s="160">
        <f>_xlfn.XLOOKUP(B8622,'2.1.trackMPD'!$R$7:$R$29,'2.1.trackMPD'!$T$7:$T$29)</f>
        <v>6</v>
      </c>
      <c r="D8622" s="160">
        <v>1</v>
      </c>
      <c r="E8622" s="160" t="s">
        <v>6395</v>
      </c>
      <c r="F8622" s="160" t="s">
        <v>110</v>
      </c>
      <c r="G8622" s="160" t="s">
        <v>124</v>
      </c>
      <c r="H8622" s="160" t="s">
        <v>6392</v>
      </c>
      <c r="I8622" s="160" t="e" cm="1">
        <f t="array" ref="I8622">INDEX('2.1.trackMPD'!I:I/(24*60*60),
       MATCH(1,
             (A8622='2.1.trackMPD'!A:A)*
             (C8622='2.1.trackMPD'!D:D)*
             (D8622/10^6='2.1.trackMPD'!H:H)*
             (E8622='2.1.trackMPD'!F:F),
0))</f>
        <v>#N/A</v>
      </c>
    </row>
    <row r="8623" spans="1:9" x14ac:dyDescent="0.2">
      <c r="A8623" s="160" t="s">
        <v>22</v>
      </c>
      <c r="B8623" s="160" t="s">
        <v>2</v>
      </c>
      <c r="C8623" s="160">
        <f>_xlfn.XLOOKUP(B8623,'2.1.trackMPD'!$R$7:$R$29,'2.1.trackMPD'!$T$7:$T$29)</f>
        <v>6</v>
      </c>
      <c r="D8623" s="160">
        <v>1</v>
      </c>
      <c r="E8623" s="160" t="s">
        <v>6395</v>
      </c>
      <c r="F8623" s="160" t="s">
        <v>110</v>
      </c>
      <c r="G8623" s="160" t="s">
        <v>140</v>
      </c>
      <c r="H8623" s="160" t="s">
        <v>6392</v>
      </c>
      <c r="I8623" s="160" t="e" cm="1">
        <f t="array" ref="I8623">INDEX('2.1.trackMPD'!J:J/(24*60*60),
       MATCH(1,
             (A8623='2.1.trackMPD'!A:A)*
             (C8623='2.1.trackMPD'!D:D)*
             (D8623/10^6='2.1.trackMPD'!H:H)*
             (E8623='2.1.trackMPD'!F:F),
0))</f>
        <v>#N/A</v>
      </c>
    </row>
    <row r="8624" spans="1:9" x14ac:dyDescent="0.2">
      <c r="A8624" s="160" t="s">
        <v>22</v>
      </c>
      <c r="B8624" s="160" t="s">
        <v>2</v>
      </c>
      <c r="C8624" s="160">
        <f>_xlfn.XLOOKUP(B8624,'2.1.trackMPD'!$R$7:$R$29,'2.1.trackMPD'!$T$7:$T$29)</f>
        <v>6</v>
      </c>
      <c r="D8624" s="160">
        <v>1</v>
      </c>
      <c r="E8624" s="160" t="s">
        <v>6395</v>
      </c>
      <c r="F8624" s="160" t="s">
        <v>110</v>
      </c>
      <c r="G8624" s="160" t="s">
        <v>124</v>
      </c>
      <c r="H8624" s="160" t="s">
        <v>6393</v>
      </c>
      <c r="I8624" s="160" t="e" cm="1">
        <f t="array" ref="I8624">INDEX('2.1.trackMPD'!K:K/(24*60*60),
       MATCH(1,
             (A8624='2.1.trackMPD'!A:A)*
             (C8624='2.1.trackMPD'!D:D)*
             (D8624/10^6='2.1.trackMPD'!H:H)*
             (E8624='2.1.trackMPD'!F:F),
0))</f>
        <v>#N/A</v>
      </c>
    </row>
    <row r="8625" spans="1:9" x14ac:dyDescent="0.2">
      <c r="A8625" s="160" t="s">
        <v>22</v>
      </c>
      <c r="B8625" s="160" t="s">
        <v>2</v>
      </c>
      <c r="C8625" s="160">
        <f>_xlfn.XLOOKUP(B8625,'2.1.trackMPD'!$R$7:$R$29,'2.1.trackMPD'!$T$7:$T$29)</f>
        <v>6</v>
      </c>
      <c r="D8625" s="160">
        <v>1</v>
      </c>
      <c r="E8625" s="160" t="s">
        <v>6395</v>
      </c>
      <c r="F8625" s="160" t="s">
        <v>110</v>
      </c>
      <c r="G8625" s="160" t="s">
        <v>140</v>
      </c>
      <c r="H8625" s="160" t="s">
        <v>6393</v>
      </c>
      <c r="I8625" s="160" t="e" cm="1">
        <f t="array" ref="I8625">INDEX('2.1.trackMPD'!L:L/(24*60*60),
       MATCH(1,
             (A8625='2.1.trackMPD'!A:A)*
             (C8625='2.1.trackMPD'!D:D)*
             (D8625/10^6='2.1.trackMPD'!H:H)*
             (E8625='2.1.trackMPD'!F:F),
0))</f>
        <v>#N/A</v>
      </c>
    </row>
    <row r="8626" spans="1:9" x14ac:dyDescent="0.2">
      <c r="A8626" s="160" t="s">
        <v>22</v>
      </c>
      <c r="B8626" s="160" t="s">
        <v>2</v>
      </c>
      <c r="C8626" s="160">
        <f>_xlfn.XLOOKUP(B8626,'2.1.trackMPD'!$R$7:$R$29,'2.1.trackMPD'!$T$7:$T$29)</f>
        <v>6</v>
      </c>
      <c r="D8626" s="160">
        <v>10</v>
      </c>
      <c r="E8626" s="160" t="s">
        <v>6395</v>
      </c>
      <c r="F8626" s="160" t="s">
        <v>110</v>
      </c>
      <c r="G8626" s="160" t="s">
        <v>124</v>
      </c>
      <c r="H8626" s="160" t="s">
        <v>6392</v>
      </c>
      <c r="I8626" s="160" t="e" cm="1">
        <f t="array" ref="I8626">INDEX('2.1.trackMPD'!I:I/(24*60*60),
       MATCH(1,
             (A8626='2.1.trackMPD'!A:A)*
             (C8626='2.1.trackMPD'!D:D)*
             (D8626/10^6='2.1.trackMPD'!H:H)*
             (E8626='2.1.trackMPD'!F:F),
0))</f>
        <v>#N/A</v>
      </c>
    </row>
    <row r="8627" spans="1:9" x14ac:dyDescent="0.2">
      <c r="A8627" s="160" t="s">
        <v>22</v>
      </c>
      <c r="B8627" s="160" t="s">
        <v>2</v>
      </c>
      <c r="C8627" s="160">
        <f>_xlfn.XLOOKUP(B8627,'2.1.trackMPD'!$R$7:$R$29,'2.1.trackMPD'!$T$7:$T$29)</f>
        <v>6</v>
      </c>
      <c r="D8627" s="160">
        <v>10</v>
      </c>
      <c r="E8627" s="160" t="s">
        <v>6395</v>
      </c>
      <c r="F8627" s="160" t="s">
        <v>110</v>
      </c>
      <c r="G8627" s="160" t="s">
        <v>140</v>
      </c>
      <c r="H8627" s="160" t="s">
        <v>6392</v>
      </c>
      <c r="I8627" s="160" t="e" cm="1">
        <f t="array" ref="I8627">INDEX('2.1.trackMPD'!J:J/(24*60*60),
       MATCH(1,
             (A8627='2.1.trackMPD'!A:A)*
             (C8627='2.1.trackMPD'!D:D)*
             (D8627/10^6='2.1.trackMPD'!H:H)*
             (E8627='2.1.trackMPD'!F:F),
0))</f>
        <v>#N/A</v>
      </c>
    </row>
    <row r="8628" spans="1:9" x14ac:dyDescent="0.2">
      <c r="A8628" s="160" t="s">
        <v>22</v>
      </c>
      <c r="B8628" s="160" t="s">
        <v>2</v>
      </c>
      <c r="C8628" s="160">
        <f>_xlfn.XLOOKUP(B8628,'2.1.trackMPD'!$R$7:$R$29,'2.1.trackMPD'!$T$7:$T$29)</f>
        <v>6</v>
      </c>
      <c r="D8628" s="160">
        <v>10</v>
      </c>
      <c r="E8628" s="160" t="s">
        <v>6395</v>
      </c>
      <c r="F8628" s="160" t="s">
        <v>110</v>
      </c>
      <c r="G8628" s="160" t="s">
        <v>124</v>
      </c>
      <c r="H8628" s="160" t="s">
        <v>6393</v>
      </c>
      <c r="I8628" s="160" t="e" cm="1">
        <f t="array" ref="I8628">INDEX('2.1.trackMPD'!K:K/(24*60*60),
       MATCH(1,
             (A8628='2.1.trackMPD'!A:A)*
             (C8628='2.1.trackMPD'!D:D)*
             (D8628/10^6='2.1.trackMPD'!H:H)*
             (E8628='2.1.trackMPD'!F:F),
0))</f>
        <v>#N/A</v>
      </c>
    </row>
    <row r="8629" spans="1:9" x14ac:dyDescent="0.2">
      <c r="A8629" s="160" t="s">
        <v>22</v>
      </c>
      <c r="B8629" s="160" t="s">
        <v>2</v>
      </c>
      <c r="C8629" s="160">
        <f>_xlfn.XLOOKUP(B8629,'2.1.trackMPD'!$R$7:$R$29,'2.1.trackMPD'!$T$7:$T$29)</f>
        <v>6</v>
      </c>
      <c r="D8629" s="160">
        <v>10</v>
      </c>
      <c r="E8629" s="160" t="s">
        <v>6395</v>
      </c>
      <c r="F8629" s="160" t="s">
        <v>110</v>
      </c>
      <c r="G8629" s="160" t="s">
        <v>140</v>
      </c>
      <c r="H8629" s="160" t="s">
        <v>6393</v>
      </c>
      <c r="I8629" s="160" t="e" cm="1">
        <f t="array" ref="I8629">INDEX('2.1.trackMPD'!L:L/(24*60*60),
       MATCH(1,
             (A8629='2.1.trackMPD'!A:A)*
             (C8629='2.1.trackMPD'!D:D)*
             (D8629/10^6='2.1.trackMPD'!H:H)*
             (E8629='2.1.trackMPD'!F:F),
0))</f>
        <v>#N/A</v>
      </c>
    </row>
    <row r="8630" spans="1:9" x14ac:dyDescent="0.2">
      <c r="A8630" s="160" t="s">
        <v>22</v>
      </c>
      <c r="B8630" s="160" t="s">
        <v>2</v>
      </c>
      <c r="C8630" s="160">
        <f>_xlfn.XLOOKUP(B8630,'2.1.trackMPD'!$R$7:$R$29,'2.1.trackMPD'!$T$7:$T$29)</f>
        <v>6</v>
      </c>
      <c r="D8630" s="160">
        <v>100</v>
      </c>
      <c r="E8630" s="160" t="s">
        <v>6395</v>
      </c>
      <c r="F8630" s="160" t="s">
        <v>110</v>
      </c>
      <c r="G8630" s="160" t="s">
        <v>124</v>
      </c>
      <c r="H8630" s="160" t="s">
        <v>6392</v>
      </c>
      <c r="I8630" s="160" t="e" cm="1">
        <f t="array" ref="I8630">INDEX('2.1.trackMPD'!I:I/(24*60*60),
       MATCH(1,
             (A8630='2.1.trackMPD'!A:A)*
             (C8630='2.1.trackMPD'!D:D)*
             (D8630/10^6='2.1.trackMPD'!H:H)*
             (E8630='2.1.trackMPD'!F:F),
0))</f>
        <v>#N/A</v>
      </c>
    </row>
    <row r="8631" spans="1:9" x14ac:dyDescent="0.2">
      <c r="A8631" s="160" t="s">
        <v>22</v>
      </c>
      <c r="B8631" s="160" t="s">
        <v>2</v>
      </c>
      <c r="C8631" s="160">
        <f>_xlfn.XLOOKUP(B8631,'2.1.trackMPD'!$R$7:$R$29,'2.1.trackMPD'!$T$7:$T$29)</f>
        <v>6</v>
      </c>
      <c r="D8631" s="160">
        <v>100</v>
      </c>
      <c r="E8631" s="160" t="s">
        <v>6395</v>
      </c>
      <c r="F8631" s="160" t="s">
        <v>110</v>
      </c>
      <c r="G8631" s="160" t="s">
        <v>140</v>
      </c>
      <c r="H8631" s="160" t="s">
        <v>6392</v>
      </c>
      <c r="I8631" s="160" t="e" cm="1">
        <f t="array" ref="I8631">INDEX('2.1.trackMPD'!J:J/(24*60*60),
       MATCH(1,
             (A8631='2.1.trackMPD'!A:A)*
             (C8631='2.1.trackMPD'!D:D)*
             (D8631/10^6='2.1.trackMPD'!H:H)*
             (E8631='2.1.trackMPD'!F:F),
0))</f>
        <v>#N/A</v>
      </c>
    </row>
    <row r="8632" spans="1:9" x14ac:dyDescent="0.2">
      <c r="A8632" s="160" t="s">
        <v>22</v>
      </c>
      <c r="B8632" s="160" t="s">
        <v>2</v>
      </c>
      <c r="C8632" s="160">
        <f>_xlfn.XLOOKUP(B8632,'2.1.trackMPD'!$R$7:$R$29,'2.1.trackMPD'!$T$7:$T$29)</f>
        <v>6</v>
      </c>
      <c r="D8632" s="160">
        <v>100</v>
      </c>
      <c r="E8632" s="160" t="s">
        <v>6395</v>
      </c>
      <c r="F8632" s="160" t="s">
        <v>110</v>
      </c>
      <c r="G8632" s="160" t="s">
        <v>124</v>
      </c>
      <c r="H8632" s="160" t="s">
        <v>6393</v>
      </c>
      <c r="I8632" s="160" t="e" cm="1">
        <f t="array" ref="I8632">INDEX('2.1.trackMPD'!K:K/(24*60*60),
       MATCH(1,
             (A8632='2.1.trackMPD'!A:A)*
             (C8632='2.1.trackMPD'!D:D)*
             (D8632/10^6='2.1.trackMPD'!H:H)*
             (E8632='2.1.trackMPD'!F:F),
0))</f>
        <v>#N/A</v>
      </c>
    </row>
    <row r="8633" spans="1:9" x14ac:dyDescent="0.2">
      <c r="A8633" s="160" t="s">
        <v>22</v>
      </c>
      <c r="B8633" s="160" t="s">
        <v>2</v>
      </c>
      <c r="C8633" s="160">
        <f>_xlfn.XLOOKUP(B8633,'2.1.trackMPD'!$R$7:$R$29,'2.1.trackMPD'!$T$7:$T$29)</f>
        <v>6</v>
      </c>
      <c r="D8633" s="160">
        <v>100</v>
      </c>
      <c r="E8633" s="160" t="s">
        <v>6395</v>
      </c>
      <c r="F8633" s="160" t="s">
        <v>110</v>
      </c>
      <c r="G8633" s="160" t="s">
        <v>140</v>
      </c>
      <c r="H8633" s="160" t="s">
        <v>6393</v>
      </c>
      <c r="I8633" s="160" t="e" cm="1">
        <f t="array" ref="I8633">INDEX('2.1.trackMPD'!L:L/(24*60*60),
       MATCH(1,
             (A8633='2.1.trackMPD'!A:A)*
             (C8633='2.1.trackMPD'!D:D)*
             (D8633/10^6='2.1.trackMPD'!H:H)*
             (E8633='2.1.trackMPD'!F:F),
0))</f>
        <v>#N/A</v>
      </c>
    </row>
    <row r="8634" spans="1:9" x14ac:dyDescent="0.2">
      <c r="A8634" s="160" t="s">
        <v>22</v>
      </c>
      <c r="B8634" s="160" t="s">
        <v>3</v>
      </c>
      <c r="C8634" s="160">
        <f>_xlfn.XLOOKUP(B8634,'2.1.trackMPD'!$R$7:$R$29,'2.1.trackMPD'!$T$7:$T$29)</f>
        <v>2</v>
      </c>
      <c r="D8634" s="160">
        <v>1</v>
      </c>
      <c r="E8634" s="160" t="s">
        <v>6390</v>
      </c>
      <c r="F8634" s="160" t="s">
        <v>110</v>
      </c>
      <c r="G8634" s="160" t="s">
        <v>124</v>
      </c>
      <c r="H8634" s="160" t="s">
        <v>6392</v>
      </c>
      <c r="I8634" s="160" cm="1">
        <f t="array" ref="I8634">INDEX('2.1.trackMPD'!I:I/(24*60*60),
       MATCH(1,
             (A8634='2.1.trackMPD'!A:A)*
             (C8634='2.1.trackMPD'!D:D)*
             (D8634/10^6='2.1.trackMPD'!H:H)*
             (E8634='2.1.trackMPD'!F:F),
0))</f>
        <v>1.021955486111111E-6</v>
      </c>
    </row>
    <row r="8635" spans="1:9" x14ac:dyDescent="0.2">
      <c r="A8635" s="160" t="s">
        <v>22</v>
      </c>
      <c r="B8635" s="160" t="s">
        <v>3</v>
      </c>
      <c r="C8635" s="160">
        <f>_xlfn.XLOOKUP(B8635,'2.1.trackMPD'!$R$7:$R$29,'2.1.trackMPD'!$T$7:$T$29)</f>
        <v>2</v>
      </c>
      <c r="D8635" s="160">
        <v>1</v>
      </c>
      <c r="E8635" s="160" t="s">
        <v>6390</v>
      </c>
      <c r="F8635" s="160" t="s">
        <v>110</v>
      </c>
      <c r="G8635" s="160" t="s">
        <v>140</v>
      </c>
      <c r="H8635" s="160" t="s">
        <v>6392</v>
      </c>
      <c r="I8635" s="160" cm="1">
        <f t="array" ref="I8635">INDEX('2.1.trackMPD'!J:J/(24*60*60),
       MATCH(1,
             (A8635='2.1.trackMPD'!A:A)*
             (C8635='2.1.trackMPD'!D:D)*
             (D8635/10^6='2.1.trackMPD'!H:H)*
             (E8635='2.1.trackMPD'!F:F),
0))</f>
        <v>1.7470600208333335E-5</v>
      </c>
    </row>
    <row r="8636" spans="1:9" x14ac:dyDescent="0.2">
      <c r="A8636" s="160" t="s">
        <v>22</v>
      </c>
      <c r="B8636" s="160" t="s">
        <v>3</v>
      </c>
      <c r="C8636" s="160">
        <f>_xlfn.XLOOKUP(B8636,'2.1.trackMPD'!$R$7:$R$29,'2.1.trackMPD'!$T$7:$T$29)</f>
        <v>2</v>
      </c>
      <c r="D8636" s="160">
        <v>1</v>
      </c>
      <c r="E8636" s="160" t="s">
        <v>6390</v>
      </c>
      <c r="F8636" s="160" t="s">
        <v>110</v>
      </c>
      <c r="G8636" s="160" t="s">
        <v>124</v>
      </c>
      <c r="H8636" s="160" t="s">
        <v>6393</v>
      </c>
      <c r="I8636" s="160" cm="1">
        <f t="array" ref="I8636">INDEX('2.1.trackMPD'!K:K/(24*60*60),
       MATCH(1,
             (A8636='2.1.trackMPD'!A:A)*
             (C8636='2.1.trackMPD'!D:D)*
             (D8636/10^6='2.1.trackMPD'!H:H)*
             (E8636='2.1.trackMPD'!F:F),
0))</f>
        <v>3.1891822916666668E-7</v>
      </c>
    </row>
    <row r="8637" spans="1:9" x14ac:dyDescent="0.2">
      <c r="A8637" s="160" t="s">
        <v>22</v>
      </c>
      <c r="B8637" s="160" t="s">
        <v>3</v>
      </c>
      <c r="C8637" s="160">
        <f>_xlfn.XLOOKUP(B8637,'2.1.trackMPD'!$R$7:$R$29,'2.1.trackMPD'!$T$7:$T$29)</f>
        <v>2</v>
      </c>
      <c r="D8637" s="160">
        <v>1</v>
      </c>
      <c r="E8637" s="160" t="s">
        <v>6390</v>
      </c>
      <c r="F8637" s="160" t="s">
        <v>110</v>
      </c>
      <c r="G8637" s="160" t="s">
        <v>140</v>
      </c>
      <c r="H8637" s="160" t="s">
        <v>6393</v>
      </c>
      <c r="I8637" s="160" cm="1">
        <f t="array" ref="I8637">INDEX('2.1.trackMPD'!L:L/(24*60*60),
       MATCH(1,
             (A8637='2.1.trackMPD'!A:A)*
             (C8637='2.1.trackMPD'!D:D)*
             (D8637/10^6='2.1.trackMPD'!H:H)*
             (E8637='2.1.trackMPD'!F:F),
0))</f>
        <v>5.3883163194444439E-7</v>
      </c>
    </row>
    <row r="8638" spans="1:9" x14ac:dyDescent="0.2">
      <c r="A8638" s="160" t="s">
        <v>22</v>
      </c>
      <c r="B8638" s="160" t="s">
        <v>3</v>
      </c>
      <c r="C8638" s="160">
        <f>_xlfn.XLOOKUP(B8638,'2.1.trackMPD'!$R$7:$R$29,'2.1.trackMPD'!$T$7:$T$29)</f>
        <v>2</v>
      </c>
      <c r="D8638" s="160">
        <v>10</v>
      </c>
      <c r="E8638" s="160" t="s">
        <v>6390</v>
      </c>
      <c r="F8638" s="160" t="s">
        <v>110</v>
      </c>
      <c r="G8638" s="160" t="s">
        <v>124</v>
      </c>
      <c r="H8638" s="160" t="s">
        <v>6392</v>
      </c>
      <c r="I8638" s="160" cm="1">
        <f t="array" ref="I8638">INDEX('2.1.trackMPD'!I:I/(24*60*60),
       MATCH(1,
             (A8638='2.1.trackMPD'!A:A)*
             (C8638='2.1.trackMPD'!D:D)*
             (D8638/10^6='2.1.trackMPD'!H:H)*
             (E8638='2.1.trackMPD'!F:F),
0))</f>
        <v>1.2251986458333335E-6</v>
      </c>
    </row>
    <row r="8639" spans="1:9" x14ac:dyDescent="0.2">
      <c r="A8639" s="160" t="s">
        <v>22</v>
      </c>
      <c r="B8639" s="160" t="s">
        <v>3</v>
      </c>
      <c r="C8639" s="160">
        <f>_xlfn.XLOOKUP(B8639,'2.1.trackMPD'!$R$7:$R$29,'2.1.trackMPD'!$T$7:$T$29)</f>
        <v>2</v>
      </c>
      <c r="D8639" s="160">
        <v>10</v>
      </c>
      <c r="E8639" s="160" t="s">
        <v>6390</v>
      </c>
      <c r="F8639" s="160" t="s">
        <v>110</v>
      </c>
      <c r="G8639" s="160" t="s">
        <v>140</v>
      </c>
      <c r="H8639" s="160" t="s">
        <v>6392</v>
      </c>
      <c r="I8639" s="160" cm="1">
        <f t="array" ref="I8639">INDEX('2.1.trackMPD'!J:J/(24*60*60),
       MATCH(1,
             (A8639='2.1.trackMPD'!A:A)*
             (C8639='2.1.trackMPD'!D:D)*
             (D8639/10^6='2.1.trackMPD'!H:H)*
             (E8639='2.1.trackMPD'!F:F),
0))</f>
        <v>1.8196101666666666E-5</v>
      </c>
    </row>
    <row r="8640" spans="1:9" x14ac:dyDescent="0.2">
      <c r="A8640" s="160" t="s">
        <v>22</v>
      </c>
      <c r="B8640" s="160" t="s">
        <v>3</v>
      </c>
      <c r="C8640" s="160">
        <f>_xlfn.XLOOKUP(B8640,'2.1.trackMPD'!$R$7:$R$29,'2.1.trackMPD'!$T$7:$T$29)</f>
        <v>2</v>
      </c>
      <c r="D8640" s="160">
        <v>10</v>
      </c>
      <c r="E8640" s="160" t="s">
        <v>6390</v>
      </c>
      <c r="F8640" s="160" t="s">
        <v>110</v>
      </c>
      <c r="G8640" s="160" t="s">
        <v>124</v>
      </c>
      <c r="H8640" s="160" t="s">
        <v>6393</v>
      </c>
      <c r="I8640" s="160" cm="1">
        <f t="array" ref="I8640">INDEX('2.1.trackMPD'!K:K/(24*60*60),
       MATCH(1,
             (A8640='2.1.trackMPD'!A:A)*
             (C8640='2.1.trackMPD'!D:D)*
             (D8640/10^6='2.1.trackMPD'!H:H)*
             (E8640='2.1.trackMPD'!F:F),
0))</f>
        <v>0</v>
      </c>
    </row>
    <row r="8641" spans="1:9" x14ac:dyDescent="0.2">
      <c r="A8641" s="160" t="s">
        <v>22</v>
      </c>
      <c r="B8641" s="160" t="s">
        <v>3</v>
      </c>
      <c r="C8641" s="160">
        <f>_xlfn.XLOOKUP(B8641,'2.1.trackMPD'!$R$7:$R$29,'2.1.trackMPD'!$T$7:$T$29)</f>
        <v>2</v>
      </c>
      <c r="D8641" s="160">
        <v>10</v>
      </c>
      <c r="E8641" s="160" t="s">
        <v>6390</v>
      </c>
      <c r="F8641" s="160" t="s">
        <v>110</v>
      </c>
      <c r="G8641" s="160" t="s">
        <v>140</v>
      </c>
      <c r="H8641" s="160" t="s">
        <v>6393</v>
      </c>
      <c r="I8641" s="160" cm="1">
        <f t="array" ref="I8641">INDEX('2.1.trackMPD'!L:L/(24*60*60),
       MATCH(1,
             (A8641='2.1.trackMPD'!A:A)*
             (C8641='2.1.trackMPD'!D:D)*
             (D8641/10^6='2.1.trackMPD'!H:H)*
             (E8641='2.1.trackMPD'!F:F),
0))</f>
        <v>4.4021834490740743E-7</v>
      </c>
    </row>
    <row r="8642" spans="1:9" x14ac:dyDescent="0.2">
      <c r="A8642" s="160" t="s">
        <v>22</v>
      </c>
      <c r="B8642" s="160" t="s">
        <v>3</v>
      </c>
      <c r="C8642" s="160">
        <f>_xlfn.XLOOKUP(B8642,'2.1.trackMPD'!$R$7:$R$29,'2.1.trackMPD'!$T$7:$T$29)</f>
        <v>2</v>
      </c>
      <c r="D8642" s="160">
        <v>100</v>
      </c>
      <c r="E8642" s="160" t="s">
        <v>6390</v>
      </c>
      <c r="F8642" s="160" t="s">
        <v>110</v>
      </c>
      <c r="G8642" s="160" t="s">
        <v>124</v>
      </c>
      <c r="H8642" s="160" t="s">
        <v>6392</v>
      </c>
      <c r="I8642" s="160" cm="1">
        <f t="array" ref="I8642">INDEX('2.1.trackMPD'!I:I/(24*60*60),
       MATCH(1,
             (A8642='2.1.trackMPD'!A:A)*
             (C8642='2.1.trackMPD'!D:D)*
             (D8642/10^6='2.1.trackMPD'!H:H)*
             (E8642='2.1.trackMPD'!F:F),
0))</f>
        <v>2.726757314814815E-6</v>
      </c>
    </row>
    <row r="8643" spans="1:9" x14ac:dyDescent="0.2">
      <c r="A8643" s="160" t="s">
        <v>22</v>
      </c>
      <c r="B8643" s="160" t="s">
        <v>3</v>
      </c>
      <c r="C8643" s="160">
        <f>_xlfn.XLOOKUP(B8643,'2.1.trackMPD'!$R$7:$R$29,'2.1.trackMPD'!$T$7:$T$29)</f>
        <v>2</v>
      </c>
      <c r="D8643" s="160">
        <v>100</v>
      </c>
      <c r="E8643" s="160" t="s">
        <v>6390</v>
      </c>
      <c r="F8643" s="160" t="s">
        <v>110</v>
      </c>
      <c r="G8643" s="160" t="s">
        <v>140</v>
      </c>
      <c r="H8643" s="160" t="s">
        <v>6392</v>
      </c>
      <c r="I8643" s="160" cm="1">
        <f t="array" ref="I8643">INDEX('2.1.trackMPD'!J:J/(24*60*60),
       MATCH(1,
             (A8643='2.1.trackMPD'!A:A)*
             (C8643='2.1.trackMPD'!D:D)*
             (D8643/10^6='2.1.trackMPD'!H:H)*
             (E8643='2.1.trackMPD'!F:F),
0))</f>
        <v>2.330782929398148E-4</v>
      </c>
    </row>
    <row r="8644" spans="1:9" x14ac:dyDescent="0.2">
      <c r="A8644" s="160" t="s">
        <v>22</v>
      </c>
      <c r="B8644" s="160" t="s">
        <v>3</v>
      </c>
      <c r="C8644" s="160">
        <f>_xlfn.XLOOKUP(B8644,'2.1.trackMPD'!$R$7:$R$29,'2.1.trackMPD'!$T$7:$T$29)</f>
        <v>2</v>
      </c>
      <c r="D8644" s="160">
        <v>100</v>
      </c>
      <c r="E8644" s="160" t="s">
        <v>6390</v>
      </c>
      <c r="F8644" s="160" t="s">
        <v>110</v>
      </c>
      <c r="G8644" s="160" t="s">
        <v>124</v>
      </c>
      <c r="H8644" s="160" t="s">
        <v>6393</v>
      </c>
      <c r="I8644" s="160" cm="1">
        <f t="array" ref="I8644">INDEX('2.1.trackMPD'!K:K/(24*60*60),
       MATCH(1,
             (A8644='2.1.trackMPD'!A:A)*
             (C8644='2.1.trackMPD'!D:D)*
             (D8644/10^6='2.1.trackMPD'!H:H)*
             (E8644='2.1.trackMPD'!F:F),
0))</f>
        <v>0</v>
      </c>
    </row>
    <row r="8645" spans="1:9" x14ac:dyDescent="0.2">
      <c r="A8645" s="160" t="s">
        <v>22</v>
      </c>
      <c r="B8645" s="160" t="s">
        <v>3</v>
      </c>
      <c r="C8645" s="160">
        <f>_xlfn.XLOOKUP(B8645,'2.1.trackMPD'!$R$7:$R$29,'2.1.trackMPD'!$T$7:$T$29)</f>
        <v>2</v>
      </c>
      <c r="D8645" s="160">
        <v>100</v>
      </c>
      <c r="E8645" s="160" t="s">
        <v>6390</v>
      </c>
      <c r="F8645" s="160" t="s">
        <v>110</v>
      </c>
      <c r="G8645" s="160" t="s">
        <v>140</v>
      </c>
      <c r="H8645" s="160" t="s">
        <v>6393</v>
      </c>
      <c r="I8645" s="160" cm="1">
        <f t="array" ref="I8645">INDEX('2.1.trackMPD'!L:L/(24*60*60),
       MATCH(1,
             (A8645='2.1.trackMPD'!A:A)*
             (C8645='2.1.trackMPD'!D:D)*
             (D8645/10^6='2.1.trackMPD'!H:H)*
             (E8645='2.1.trackMPD'!F:F),
0))</f>
        <v>0</v>
      </c>
    </row>
    <row r="8646" spans="1:9" x14ac:dyDescent="0.2">
      <c r="A8646" s="160" t="s">
        <v>22</v>
      </c>
      <c r="B8646" s="160" t="s">
        <v>3</v>
      </c>
      <c r="C8646" s="160">
        <f>_xlfn.XLOOKUP(B8646,'2.1.trackMPD'!$R$7:$R$29,'2.1.trackMPD'!$T$7:$T$29)</f>
        <v>2</v>
      </c>
      <c r="D8646" s="160">
        <v>1000</v>
      </c>
      <c r="E8646" s="160" t="s">
        <v>6390</v>
      </c>
      <c r="F8646" s="160" t="s">
        <v>110</v>
      </c>
      <c r="G8646" s="160" t="s">
        <v>124</v>
      </c>
      <c r="H8646" s="160" t="s">
        <v>6392</v>
      </c>
      <c r="I8646" s="160" cm="1">
        <f t="array" ref="I8646">INDEX('2.1.trackMPD'!I:I/(24*60*60),
       MATCH(1,
             (A8646='2.1.trackMPD'!A:A)*
             (C8646='2.1.trackMPD'!D:D)*
             (D8646/10^6='2.1.trackMPD'!H:H)*
             (E8646='2.1.trackMPD'!F:F),
0))</f>
        <v>4.1441468749999997E-7</v>
      </c>
    </row>
    <row r="8647" spans="1:9" x14ac:dyDescent="0.2">
      <c r="A8647" s="160" t="s">
        <v>22</v>
      </c>
      <c r="B8647" s="160" t="s">
        <v>3</v>
      </c>
      <c r="C8647" s="160">
        <f>_xlfn.XLOOKUP(B8647,'2.1.trackMPD'!$R$7:$R$29,'2.1.trackMPD'!$T$7:$T$29)</f>
        <v>2</v>
      </c>
      <c r="D8647" s="160">
        <v>1000</v>
      </c>
      <c r="E8647" s="160" t="s">
        <v>6390</v>
      </c>
      <c r="F8647" s="160" t="s">
        <v>110</v>
      </c>
      <c r="G8647" s="160" t="s">
        <v>140</v>
      </c>
      <c r="H8647" s="160" t="s">
        <v>6392</v>
      </c>
      <c r="I8647" s="160" cm="1">
        <f t="array" ref="I8647">INDEX('2.1.trackMPD'!J:J/(24*60*60),
       MATCH(1,
             (A8647='2.1.trackMPD'!A:A)*
             (C8647='2.1.trackMPD'!D:D)*
             (D8647/10^6='2.1.trackMPD'!H:H)*
             (E8647='2.1.trackMPD'!F:F),
0))</f>
        <v>1.5048369189814815E-4</v>
      </c>
    </row>
    <row r="8648" spans="1:9" x14ac:dyDescent="0.2">
      <c r="A8648" s="160" t="s">
        <v>22</v>
      </c>
      <c r="B8648" s="160" t="s">
        <v>3</v>
      </c>
      <c r="C8648" s="160">
        <f>_xlfn.XLOOKUP(B8648,'2.1.trackMPD'!$R$7:$R$29,'2.1.trackMPD'!$T$7:$T$29)</f>
        <v>2</v>
      </c>
      <c r="D8648" s="160">
        <v>1000</v>
      </c>
      <c r="E8648" s="160" t="s">
        <v>6390</v>
      </c>
      <c r="F8648" s="160" t="s">
        <v>110</v>
      </c>
      <c r="G8648" s="160" t="s">
        <v>124</v>
      </c>
      <c r="H8648" s="160" t="s">
        <v>6393</v>
      </c>
      <c r="I8648" s="160" cm="1">
        <f t="array" ref="I8648">INDEX('2.1.trackMPD'!K:K/(24*60*60),
       MATCH(1,
             (A8648='2.1.trackMPD'!A:A)*
             (C8648='2.1.trackMPD'!D:D)*
             (D8648/10^6='2.1.trackMPD'!H:H)*
             (E8648='2.1.trackMPD'!F:F),
0))</f>
        <v>4.1583500000000002E-7</v>
      </c>
    </row>
    <row r="8649" spans="1:9" x14ac:dyDescent="0.2">
      <c r="A8649" s="160" t="s">
        <v>22</v>
      </c>
      <c r="B8649" s="160" t="s">
        <v>3</v>
      </c>
      <c r="C8649" s="160">
        <f>_xlfn.XLOOKUP(B8649,'2.1.trackMPD'!$R$7:$R$29,'2.1.trackMPD'!$T$7:$T$29)</f>
        <v>2</v>
      </c>
      <c r="D8649" s="160">
        <v>1000</v>
      </c>
      <c r="E8649" s="160" t="s">
        <v>6390</v>
      </c>
      <c r="F8649" s="160" t="s">
        <v>110</v>
      </c>
      <c r="G8649" s="160" t="s">
        <v>140</v>
      </c>
      <c r="H8649" s="160" t="s">
        <v>6393</v>
      </c>
      <c r="I8649" s="160" cm="1">
        <f t="array" ref="I8649">INDEX('2.1.trackMPD'!L:L/(24*60*60),
       MATCH(1,
             (A8649='2.1.trackMPD'!A:A)*
             (C8649='2.1.trackMPD'!D:D)*
             (D8649/10^6='2.1.trackMPD'!H:H)*
             (E8649='2.1.trackMPD'!F:F),
0))</f>
        <v>9.5785440625E-6</v>
      </c>
    </row>
    <row r="8650" spans="1:9" x14ac:dyDescent="0.2">
      <c r="A8650" s="160" t="s">
        <v>22</v>
      </c>
      <c r="B8650" s="160" t="s">
        <v>3</v>
      </c>
      <c r="C8650" s="160">
        <f>_xlfn.XLOOKUP(B8650,'2.1.trackMPD'!$R$7:$R$29,'2.1.trackMPD'!$T$7:$T$29)</f>
        <v>2</v>
      </c>
      <c r="D8650" s="160">
        <v>5000</v>
      </c>
      <c r="E8650" s="160" t="s">
        <v>6390</v>
      </c>
      <c r="F8650" s="160" t="s">
        <v>110</v>
      </c>
      <c r="G8650" s="160" t="s">
        <v>124</v>
      </c>
      <c r="H8650" s="160" t="s">
        <v>6392</v>
      </c>
      <c r="I8650" s="160" cm="1">
        <f t="array" ref="I8650">INDEX('2.1.trackMPD'!I:I/(24*60*60),
       MATCH(1,
             (A8650='2.1.trackMPD'!A:A)*
             (C8650='2.1.trackMPD'!D:D)*
             (D8650/10^6='2.1.trackMPD'!H:H)*
             (E8650='2.1.trackMPD'!F:F),
0))</f>
        <v>4.6380022800925927E-6</v>
      </c>
    </row>
    <row r="8651" spans="1:9" x14ac:dyDescent="0.2">
      <c r="A8651" s="160" t="s">
        <v>22</v>
      </c>
      <c r="B8651" s="160" t="s">
        <v>3</v>
      </c>
      <c r="C8651" s="160">
        <f>_xlfn.XLOOKUP(B8651,'2.1.trackMPD'!$R$7:$R$29,'2.1.trackMPD'!$T$7:$T$29)</f>
        <v>2</v>
      </c>
      <c r="D8651" s="160">
        <v>5000</v>
      </c>
      <c r="E8651" s="160" t="s">
        <v>6390</v>
      </c>
      <c r="F8651" s="160" t="s">
        <v>110</v>
      </c>
      <c r="G8651" s="160" t="s">
        <v>140</v>
      </c>
      <c r="H8651" s="160" t="s">
        <v>6392</v>
      </c>
      <c r="I8651" s="160" cm="1">
        <f t="array" ref="I8651">INDEX('2.1.trackMPD'!J:J/(24*60*60),
       MATCH(1,
             (A8651='2.1.trackMPD'!A:A)*
             (C8651='2.1.trackMPD'!D:D)*
             (D8651/10^6='2.1.trackMPD'!H:H)*
             (E8651='2.1.trackMPD'!F:F),
0))</f>
        <v>0.12760676481481481</v>
      </c>
    </row>
    <row r="8652" spans="1:9" x14ac:dyDescent="0.2">
      <c r="A8652" s="160" t="s">
        <v>22</v>
      </c>
      <c r="B8652" s="160" t="s">
        <v>3</v>
      </c>
      <c r="C8652" s="160">
        <f>_xlfn.XLOOKUP(B8652,'2.1.trackMPD'!$R$7:$R$29,'2.1.trackMPD'!$T$7:$T$29)</f>
        <v>2</v>
      </c>
      <c r="D8652" s="160">
        <v>5000</v>
      </c>
      <c r="E8652" s="160" t="s">
        <v>6390</v>
      </c>
      <c r="F8652" s="160" t="s">
        <v>110</v>
      </c>
      <c r="G8652" s="160" t="s">
        <v>124</v>
      </c>
      <c r="H8652" s="160" t="s">
        <v>6393</v>
      </c>
      <c r="I8652" s="160" cm="1">
        <f t="array" ref="I8652">INDEX('2.1.trackMPD'!K:K/(24*60*60),
       MATCH(1,
             (A8652='2.1.trackMPD'!A:A)*
             (C8652='2.1.trackMPD'!D:D)*
             (D8652/10^6='2.1.trackMPD'!H:H)*
             (E8652='2.1.trackMPD'!F:F),
0))</f>
        <v>3.0358226851851852E-7</v>
      </c>
    </row>
    <row r="8653" spans="1:9" x14ac:dyDescent="0.2">
      <c r="A8653" s="160" t="s">
        <v>22</v>
      </c>
      <c r="B8653" s="160" t="s">
        <v>3</v>
      </c>
      <c r="C8653" s="160">
        <f>_xlfn.XLOOKUP(B8653,'2.1.trackMPD'!$R$7:$R$29,'2.1.trackMPD'!$T$7:$T$29)</f>
        <v>2</v>
      </c>
      <c r="D8653" s="160">
        <v>5000</v>
      </c>
      <c r="E8653" s="160" t="s">
        <v>6390</v>
      </c>
      <c r="F8653" s="160" t="s">
        <v>110</v>
      </c>
      <c r="G8653" s="160" t="s">
        <v>140</v>
      </c>
      <c r="H8653" s="160" t="s">
        <v>6393</v>
      </c>
      <c r="I8653" s="160" cm="1">
        <f t="array" ref="I8653">INDEX('2.1.trackMPD'!L:L/(24*60*60),
       MATCH(1,
             (A8653='2.1.trackMPD'!A:A)*
             (C8653='2.1.trackMPD'!D:D)*
             (D8653/10^6='2.1.trackMPD'!H:H)*
             (E8653='2.1.trackMPD'!F:F),
0))</f>
        <v>4.9362646990740745E-7</v>
      </c>
    </row>
    <row r="8654" spans="1:9" x14ac:dyDescent="0.2">
      <c r="A8654" s="160" t="s">
        <v>22</v>
      </c>
      <c r="B8654" s="160" t="s">
        <v>3</v>
      </c>
      <c r="C8654" s="160">
        <f>_xlfn.XLOOKUP(B8654,'2.1.trackMPD'!$R$7:$R$29,'2.1.trackMPD'!$T$7:$T$29)</f>
        <v>2</v>
      </c>
      <c r="D8654" s="160">
        <v>1</v>
      </c>
      <c r="E8654" s="160" t="s">
        <v>6394</v>
      </c>
      <c r="F8654" s="160" t="s">
        <v>110</v>
      </c>
      <c r="G8654" s="160" t="s">
        <v>124</v>
      </c>
      <c r="H8654" s="160" t="s">
        <v>6392</v>
      </c>
      <c r="I8654" s="160" cm="1">
        <f t="array" ref="I8654">INDEX('2.1.trackMPD'!I:I/(24*60*60),
       MATCH(1,
             (A8654='2.1.trackMPD'!A:A)*
             (C8654='2.1.trackMPD'!D:D)*
             (D8654/10^6='2.1.trackMPD'!H:H)*
             (E8654='2.1.trackMPD'!F:F),
0))</f>
        <v>1.7939233333333334E-6</v>
      </c>
    </row>
    <row r="8655" spans="1:9" x14ac:dyDescent="0.2">
      <c r="A8655" s="160" t="s">
        <v>22</v>
      </c>
      <c r="B8655" s="160" t="s">
        <v>3</v>
      </c>
      <c r="C8655" s="160">
        <f>_xlfn.XLOOKUP(B8655,'2.1.trackMPD'!$R$7:$R$29,'2.1.trackMPD'!$T$7:$T$29)</f>
        <v>2</v>
      </c>
      <c r="D8655" s="160">
        <v>1</v>
      </c>
      <c r="E8655" s="160" t="s">
        <v>6394</v>
      </c>
      <c r="F8655" s="160" t="s">
        <v>110</v>
      </c>
      <c r="G8655" s="160" t="s">
        <v>140</v>
      </c>
      <c r="H8655" s="160" t="s">
        <v>6392</v>
      </c>
      <c r="I8655" s="160" cm="1">
        <f t="array" ref="I8655">INDEX('2.1.trackMPD'!J:J/(24*60*60),
       MATCH(1,
             (A8655='2.1.trackMPD'!A:A)*
             (C8655='2.1.trackMPD'!D:D)*
             (D8655/10^6='2.1.trackMPD'!H:H)*
             (E8655='2.1.trackMPD'!F:F),
0))</f>
        <v>4.1061809247685185E-5</v>
      </c>
    </row>
    <row r="8656" spans="1:9" x14ac:dyDescent="0.2">
      <c r="A8656" s="160" t="s">
        <v>22</v>
      </c>
      <c r="B8656" s="160" t="s">
        <v>3</v>
      </c>
      <c r="C8656" s="160">
        <f>_xlfn.XLOOKUP(B8656,'2.1.trackMPD'!$R$7:$R$29,'2.1.trackMPD'!$T$7:$T$29)</f>
        <v>2</v>
      </c>
      <c r="D8656" s="160">
        <v>1</v>
      </c>
      <c r="E8656" s="160" t="s">
        <v>6394</v>
      </c>
      <c r="F8656" s="160" t="s">
        <v>110</v>
      </c>
      <c r="G8656" s="160" t="s">
        <v>124</v>
      </c>
      <c r="H8656" s="160" t="s">
        <v>6393</v>
      </c>
      <c r="I8656" s="160" cm="1">
        <f t="array" ref="I8656">INDEX('2.1.trackMPD'!K:K/(24*60*60),
       MATCH(1,
             (A8656='2.1.trackMPD'!A:A)*
             (C8656='2.1.trackMPD'!D:D)*
             (D8656/10^6='2.1.trackMPD'!H:H)*
             (E8656='2.1.trackMPD'!F:F),
0))</f>
        <v>4.1897100694444443E-7</v>
      </c>
    </row>
    <row r="8657" spans="1:9" x14ac:dyDescent="0.2">
      <c r="A8657" s="160" t="s">
        <v>22</v>
      </c>
      <c r="B8657" s="160" t="s">
        <v>3</v>
      </c>
      <c r="C8657" s="160">
        <f>_xlfn.XLOOKUP(B8657,'2.1.trackMPD'!$R$7:$R$29,'2.1.trackMPD'!$T$7:$T$29)</f>
        <v>2</v>
      </c>
      <c r="D8657" s="160">
        <v>1</v>
      </c>
      <c r="E8657" s="160" t="s">
        <v>6394</v>
      </c>
      <c r="F8657" s="160" t="s">
        <v>110</v>
      </c>
      <c r="G8657" s="160" t="s">
        <v>140</v>
      </c>
      <c r="H8657" s="160" t="s">
        <v>6393</v>
      </c>
      <c r="I8657" s="160" cm="1">
        <f t="array" ref="I8657">INDEX('2.1.trackMPD'!L:L/(24*60*60),
       MATCH(1,
             (A8657='2.1.trackMPD'!A:A)*
             (C8657='2.1.trackMPD'!D:D)*
             (D8657/10^6='2.1.trackMPD'!H:H)*
             (E8657='2.1.trackMPD'!F:F),
0))</f>
        <v>2.5253752893518516E-6</v>
      </c>
    </row>
    <row r="8658" spans="1:9" x14ac:dyDescent="0.2">
      <c r="A8658" s="160" t="s">
        <v>22</v>
      </c>
      <c r="B8658" s="160" t="s">
        <v>3</v>
      </c>
      <c r="C8658" s="160">
        <f>_xlfn.XLOOKUP(B8658,'2.1.trackMPD'!$R$7:$R$29,'2.1.trackMPD'!$T$7:$T$29)</f>
        <v>2</v>
      </c>
      <c r="D8658" s="160">
        <v>10</v>
      </c>
      <c r="E8658" s="160" t="s">
        <v>6394</v>
      </c>
      <c r="F8658" s="160" t="s">
        <v>110</v>
      </c>
      <c r="G8658" s="160" t="s">
        <v>124</v>
      </c>
      <c r="H8658" s="160" t="s">
        <v>6392</v>
      </c>
      <c r="I8658" s="160" cm="1">
        <f t="array" ref="I8658">INDEX('2.1.trackMPD'!I:I/(24*60*60),
       MATCH(1,
             (A8658='2.1.trackMPD'!A:A)*
             (C8658='2.1.trackMPD'!D:D)*
             (D8658/10^6='2.1.trackMPD'!H:H)*
             (E8658='2.1.trackMPD'!F:F),
0))</f>
        <v>2.9617234374999999E-6</v>
      </c>
    </row>
    <row r="8659" spans="1:9" x14ac:dyDescent="0.2">
      <c r="A8659" s="160" t="s">
        <v>22</v>
      </c>
      <c r="B8659" s="160" t="s">
        <v>3</v>
      </c>
      <c r="C8659" s="160">
        <f>_xlfn.XLOOKUP(B8659,'2.1.trackMPD'!$R$7:$R$29,'2.1.trackMPD'!$T$7:$T$29)</f>
        <v>2</v>
      </c>
      <c r="D8659" s="160">
        <v>10</v>
      </c>
      <c r="E8659" s="160" t="s">
        <v>6394</v>
      </c>
      <c r="F8659" s="160" t="s">
        <v>110</v>
      </c>
      <c r="G8659" s="160" t="s">
        <v>140</v>
      </c>
      <c r="H8659" s="160" t="s">
        <v>6392</v>
      </c>
      <c r="I8659" s="160" cm="1">
        <f t="array" ref="I8659">INDEX('2.1.trackMPD'!J:J/(24*60*60),
       MATCH(1,
             (A8659='2.1.trackMPD'!A:A)*
             (C8659='2.1.trackMPD'!D:D)*
             (D8659/10^6='2.1.trackMPD'!H:H)*
             (E8659='2.1.trackMPD'!F:F),
0))</f>
        <v>4.7737875173611113E-5</v>
      </c>
    </row>
    <row r="8660" spans="1:9" x14ac:dyDescent="0.2">
      <c r="A8660" s="160" t="s">
        <v>22</v>
      </c>
      <c r="B8660" s="160" t="s">
        <v>3</v>
      </c>
      <c r="C8660" s="160">
        <f>_xlfn.XLOOKUP(B8660,'2.1.trackMPD'!$R$7:$R$29,'2.1.trackMPD'!$T$7:$T$29)</f>
        <v>2</v>
      </c>
      <c r="D8660" s="160">
        <v>10</v>
      </c>
      <c r="E8660" s="160" t="s">
        <v>6394</v>
      </c>
      <c r="F8660" s="160" t="s">
        <v>110</v>
      </c>
      <c r="G8660" s="160" t="s">
        <v>124</v>
      </c>
      <c r="H8660" s="160" t="s">
        <v>6393</v>
      </c>
      <c r="I8660" s="160" cm="1">
        <f t="array" ref="I8660">INDEX('2.1.trackMPD'!K:K/(24*60*60),
       MATCH(1,
             (A8660='2.1.trackMPD'!A:A)*
             (C8660='2.1.trackMPD'!D:D)*
             (D8660/10^6='2.1.trackMPD'!H:H)*
             (E8660='2.1.trackMPD'!F:F),
0))</f>
        <v>0</v>
      </c>
    </row>
    <row r="8661" spans="1:9" x14ac:dyDescent="0.2">
      <c r="A8661" s="160" t="s">
        <v>22</v>
      </c>
      <c r="B8661" s="160" t="s">
        <v>3</v>
      </c>
      <c r="C8661" s="160">
        <f>_xlfn.XLOOKUP(B8661,'2.1.trackMPD'!$R$7:$R$29,'2.1.trackMPD'!$T$7:$T$29)</f>
        <v>2</v>
      </c>
      <c r="D8661" s="160">
        <v>10</v>
      </c>
      <c r="E8661" s="160" t="s">
        <v>6394</v>
      </c>
      <c r="F8661" s="160" t="s">
        <v>110</v>
      </c>
      <c r="G8661" s="160" t="s">
        <v>140</v>
      </c>
      <c r="H8661" s="160" t="s">
        <v>6393</v>
      </c>
      <c r="I8661" s="160" cm="1">
        <f t="array" ref="I8661">INDEX('2.1.trackMPD'!L:L/(24*60*60),
       MATCH(1,
             (A8661='2.1.trackMPD'!A:A)*
             (C8661='2.1.trackMPD'!D:D)*
             (D8661/10^6='2.1.trackMPD'!H:H)*
             (E8661='2.1.trackMPD'!F:F),
0))</f>
        <v>9.0481361111111107E-7</v>
      </c>
    </row>
    <row r="8662" spans="1:9" x14ac:dyDescent="0.2">
      <c r="A8662" s="160" t="s">
        <v>22</v>
      </c>
      <c r="B8662" s="160" t="s">
        <v>3</v>
      </c>
      <c r="C8662" s="160">
        <f>_xlfn.XLOOKUP(B8662,'2.1.trackMPD'!$R$7:$R$29,'2.1.trackMPD'!$T$7:$T$29)</f>
        <v>2</v>
      </c>
      <c r="D8662" s="160">
        <v>100</v>
      </c>
      <c r="E8662" s="160" t="s">
        <v>6394</v>
      </c>
      <c r="F8662" s="160" t="s">
        <v>110</v>
      </c>
      <c r="G8662" s="160" t="s">
        <v>124</v>
      </c>
      <c r="H8662" s="160" t="s">
        <v>6392</v>
      </c>
      <c r="I8662" s="160" cm="1">
        <f t="array" ref="I8662">INDEX('2.1.trackMPD'!I:I/(24*60*60),
       MATCH(1,
             (A8662='2.1.trackMPD'!A:A)*
             (C8662='2.1.trackMPD'!D:D)*
             (D8662/10^6='2.1.trackMPD'!H:H)*
             (E8662='2.1.trackMPD'!F:F),
0))</f>
        <v>2.0924737731481481E-6</v>
      </c>
    </row>
    <row r="8663" spans="1:9" x14ac:dyDescent="0.2">
      <c r="A8663" s="160" t="s">
        <v>22</v>
      </c>
      <c r="B8663" s="160" t="s">
        <v>3</v>
      </c>
      <c r="C8663" s="160">
        <f>_xlfn.XLOOKUP(B8663,'2.1.trackMPD'!$R$7:$R$29,'2.1.trackMPD'!$T$7:$T$29)</f>
        <v>2</v>
      </c>
      <c r="D8663" s="160">
        <v>100</v>
      </c>
      <c r="E8663" s="160" t="s">
        <v>6394</v>
      </c>
      <c r="F8663" s="160" t="s">
        <v>110</v>
      </c>
      <c r="G8663" s="160" t="s">
        <v>140</v>
      </c>
      <c r="H8663" s="160" t="s">
        <v>6392</v>
      </c>
      <c r="I8663" s="160" cm="1">
        <f t="array" ref="I8663">INDEX('2.1.trackMPD'!J:J/(24*60*60),
       MATCH(1,
             (A8663='2.1.trackMPD'!A:A)*
             (C8663='2.1.trackMPD'!D:D)*
             (D8663/10^6='2.1.trackMPD'!H:H)*
             (E8663='2.1.trackMPD'!F:F),
0))</f>
        <v>3.5256692152777776E-4</v>
      </c>
    </row>
    <row r="8664" spans="1:9" x14ac:dyDescent="0.2">
      <c r="A8664" s="160" t="s">
        <v>22</v>
      </c>
      <c r="B8664" s="160" t="s">
        <v>3</v>
      </c>
      <c r="C8664" s="160">
        <f>_xlfn.XLOOKUP(B8664,'2.1.trackMPD'!$R$7:$R$29,'2.1.trackMPD'!$T$7:$T$29)</f>
        <v>2</v>
      </c>
      <c r="D8664" s="160">
        <v>100</v>
      </c>
      <c r="E8664" s="160" t="s">
        <v>6394</v>
      </c>
      <c r="F8664" s="160" t="s">
        <v>110</v>
      </c>
      <c r="G8664" s="160" t="s">
        <v>124</v>
      </c>
      <c r="H8664" s="160" t="s">
        <v>6393</v>
      </c>
      <c r="I8664" s="160" cm="1">
        <f t="array" ref="I8664">INDEX('2.1.trackMPD'!K:K/(24*60*60),
       MATCH(1,
             (A8664='2.1.trackMPD'!A:A)*
             (C8664='2.1.trackMPD'!D:D)*
             (D8664/10^6='2.1.trackMPD'!H:H)*
             (E8664='2.1.trackMPD'!F:F),
0))</f>
        <v>0</v>
      </c>
    </row>
    <row r="8665" spans="1:9" x14ac:dyDescent="0.2">
      <c r="A8665" s="160" t="s">
        <v>22</v>
      </c>
      <c r="B8665" s="160" t="s">
        <v>3</v>
      </c>
      <c r="C8665" s="160">
        <f>_xlfn.XLOOKUP(B8665,'2.1.trackMPD'!$R$7:$R$29,'2.1.trackMPD'!$T$7:$T$29)</f>
        <v>2</v>
      </c>
      <c r="D8665" s="160">
        <v>100</v>
      </c>
      <c r="E8665" s="160" t="s">
        <v>6394</v>
      </c>
      <c r="F8665" s="160" t="s">
        <v>110</v>
      </c>
      <c r="G8665" s="160" t="s">
        <v>140</v>
      </c>
      <c r="H8665" s="160" t="s">
        <v>6393</v>
      </c>
      <c r="I8665" s="160" cm="1">
        <f t="array" ref="I8665">INDEX('2.1.trackMPD'!L:L/(24*60*60),
       MATCH(1,
             (A8665='2.1.trackMPD'!A:A)*
             (C8665='2.1.trackMPD'!D:D)*
             (D8665/10^6='2.1.trackMPD'!H:H)*
             (E8665='2.1.trackMPD'!F:F),
0))</f>
        <v>0</v>
      </c>
    </row>
    <row r="8666" spans="1:9" x14ac:dyDescent="0.2">
      <c r="A8666" s="160" t="s">
        <v>22</v>
      </c>
      <c r="B8666" s="160" t="s">
        <v>3</v>
      </c>
      <c r="C8666" s="160">
        <f>_xlfn.XLOOKUP(B8666,'2.1.trackMPD'!$R$7:$R$29,'2.1.trackMPD'!$T$7:$T$29)</f>
        <v>2</v>
      </c>
      <c r="D8666" s="160">
        <v>1000</v>
      </c>
      <c r="E8666" s="160" t="s">
        <v>6394</v>
      </c>
      <c r="F8666" s="160" t="s">
        <v>110</v>
      </c>
      <c r="G8666" s="160" t="s">
        <v>124</v>
      </c>
      <c r="H8666" s="160" t="s">
        <v>6392</v>
      </c>
      <c r="I8666" s="160" cm="1">
        <f t="array" ref="I8666">INDEX('2.1.trackMPD'!I:I/(24*60*60),
       MATCH(1,
             (A8666='2.1.trackMPD'!A:A)*
             (C8666='2.1.trackMPD'!D:D)*
             (D8666/10^6='2.1.trackMPD'!H:H)*
             (E8666='2.1.trackMPD'!F:F),
0))</f>
        <v>1.0283356828703704E-6</v>
      </c>
    </row>
    <row r="8667" spans="1:9" x14ac:dyDescent="0.2">
      <c r="A8667" s="160" t="s">
        <v>22</v>
      </c>
      <c r="B8667" s="160" t="s">
        <v>3</v>
      </c>
      <c r="C8667" s="160">
        <f>_xlfn.XLOOKUP(B8667,'2.1.trackMPD'!$R$7:$R$29,'2.1.trackMPD'!$T$7:$T$29)</f>
        <v>2</v>
      </c>
      <c r="D8667" s="160">
        <v>1000</v>
      </c>
      <c r="E8667" s="160" t="s">
        <v>6394</v>
      </c>
      <c r="F8667" s="160" t="s">
        <v>110</v>
      </c>
      <c r="G8667" s="160" t="s">
        <v>140</v>
      </c>
      <c r="H8667" s="160" t="s">
        <v>6392</v>
      </c>
      <c r="I8667" s="160" cm="1">
        <f t="array" ref="I8667">INDEX('2.1.trackMPD'!J:J/(24*60*60),
       MATCH(1,
             (A8667='2.1.trackMPD'!A:A)*
             (C8667='2.1.trackMPD'!D:D)*
             (D8667/10^6='2.1.trackMPD'!H:H)*
             (E8667='2.1.trackMPD'!F:F),
0))</f>
        <v>1.9913810381944445E-5</v>
      </c>
    </row>
    <row r="8668" spans="1:9" x14ac:dyDescent="0.2">
      <c r="A8668" s="160" t="s">
        <v>22</v>
      </c>
      <c r="B8668" s="160" t="s">
        <v>3</v>
      </c>
      <c r="C8668" s="160">
        <f>_xlfn.XLOOKUP(B8668,'2.1.trackMPD'!$R$7:$R$29,'2.1.trackMPD'!$T$7:$T$29)</f>
        <v>2</v>
      </c>
      <c r="D8668" s="160">
        <v>1000</v>
      </c>
      <c r="E8668" s="160" t="s">
        <v>6394</v>
      </c>
      <c r="F8668" s="160" t="s">
        <v>110</v>
      </c>
      <c r="G8668" s="160" t="s">
        <v>124</v>
      </c>
      <c r="H8668" s="160" t="s">
        <v>6393</v>
      </c>
      <c r="I8668" s="160" cm="1">
        <f t="array" ref="I8668">INDEX('2.1.trackMPD'!K:K/(24*60*60),
       MATCH(1,
             (A8668='2.1.trackMPD'!A:A)*
             (C8668='2.1.trackMPD'!D:D)*
             (D8668/10^6='2.1.trackMPD'!H:H)*
             (E8668='2.1.trackMPD'!F:F),
0))</f>
        <v>3.1855250000000002E-7</v>
      </c>
    </row>
    <row r="8669" spans="1:9" x14ac:dyDescent="0.2">
      <c r="A8669" s="160" t="s">
        <v>22</v>
      </c>
      <c r="B8669" s="160" t="s">
        <v>3</v>
      </c>
      <c r="C8669" s="160">
        <f>_xlfn.XLOOKUP(B8669,'2.1.trackMPD'!$R$7:$R$29,'2.1.trackMPD'!$T$7:$T$29)</f>
        <v>2</v>
      </c>
      <c r="D8669" s="160">
        <v>1000</v>
      </c>
      <c r="E8669" s="160" t="s">
        <v>6394</v>
      </c>
      <c r="F8669" s="160" t="s">
        <v>110</v>
      </c>
      <c r="G8669" s="160" t="s">
        <v>140</v>
      </c>
      <c r="H8669" s="160" t="s">
        <v>6393</v>
      </c>
      <c r="I8669" s="160" cm="1">
        <f t="array" ref="I8669">INDEX('2.1.trackMPD'!L:L/(24*60*60),
       MATCH(1,
             (A8669='2.1.trackMPD'!A:A)*
             (C8669='2.1.trackMPD'!D:D)*
             (D8669/10^6='2.1.trackMPD'!H:H)*
             (E8669='2.1.trackMPD'!F:F),
0))</f>
        <v>8.7077673611111101E-7</v>
      </c>
    </row>
    <row r="8670" spans="1:9" x14ac:dyDescent="0.2">
      <c r="A8670" s="160" t="s">
        <v>22</v>
      </c>
      <c r="B8670" s="160" t="s">
        <v>3</v>
      </c>
      <c r="C8670" s="160">
        <f>_xlfn.XLOOKUP(B8670,'2.1.trackMPD'!$R$7:$R$29,'2.1.trackMPD'!$T$7:$T$29)</f>
        <v>2</v>
      </c>
      <c r="D8670" s="160">
        <v>5000</v>
      </c>
      <c r="E8670" s="160" t="s">
        <v>6394</v>
      </c>
      <c r="F8670" s="160" t="s">
        <v>110</v>
      </c>
      <c r="G8670" s="160" t="s">
        <v>124</v>
      </c>
      <c r="H8670" s="160" t="s">
        <v>6392</v>
      </c>
      <c r="I8670" s="160" cm="1">
        <f t="array" ref="I8670">INDEX('2.1.trackMPD'!I:I/(24*60*60),
       MATCH(1,
             (A8670='2.1.trackMPD'!A:A)*
             (C8670='2.1.trackMPD'!D:D)*
             (D8670/10^6='2.1.trackMPD'!H:H)*
             (E8670='2.1.trackMPD'!F:F),
0))</f>
        <v>1.2424648495370371E-6</v>
      </c>
    </row>
    <row r="8671" spans="1:9" x14ac:dyDescent="0.2">
      <c r="A8671" s="160" t="s">
        <v>22</v>
      </c>
      <c r="B8671" s="160" t="s">
        <v>3</v>
      </c>
      <c r="C8671" s="160">
        <f>_xlfn.XLOOKUP(B8671,'2.1.trackMPD'!$R$7:$R$29,'2.1.trackMPD'!$T$7:$T$29)</f>
        <v>2</v>
      </c>
      <c r="D8671" s="160">
        <v>5000</v>
      </c>
      <c r="E8671" s="160" t="s">
        <v>6394</v>
      </c>
      <c r="F8671" s="160" t="s">
        <v>110</v>
      </c>
      <c r="G8671" s="160" t="s">
        <v>140</v>
      </c>
      <c r="H8671" s="160" t="s">
        <v>6392</v>
      </c>
      <c r="I8671" s="160" cm="1">
        <f t="array" ref="I8671">INDEX('2.1.trackMPD'!J:J/(24*60*60),
       MATCH(1,
             (A8671='2.1.trackMPD'!A:A)*
             (C8671='2.1.trackMPD'!D:D)*
             (D8671/10^6='2.1.trackMPD'!H:H)*
             (E8671='2.1.trackMPD'!F:F),
0))</f>
        <v>2.531899835648148E-5</v>
      </c>
    </row>
    <row r="8672" spans="1:9" x14ac:dyDescent="0.2">
      <c r="A8672" s="160" t="s">
        <v>22</v>
      </c>
      <c r="B8672" s="160" t="s">
        <v>3</v>
      </c>
      <c r="C8672" s="160">
        <f>_xlfn.XLOOKUP(B8672,'2.1.trackMPD'!$R$7:$R$29,'2.1.trackMPD'!$T$7:$T$29)</f>
        <v>2</v>
      </c>
      <c r="D8672" s="160">
        <v>5000</v>
      </c>
      <c r="E8672" s="160" t="s">
        <v>6394</v>
      </c>
      <c r="F8672" s="160" t="s">
        <v>110</v>
      </c>
      <c r="G8672" s="160" t="s">
        <v>124</v>
      </c>
      <c r="H8672" s="160" t="s">
        <v>6393</v>
      </c>
      <c r="I8672" s="160" cm="1">
        <f t="array" ref="I8672">INDEX('2.1.trackMPD'!K:K/(24*60*60),
       MATCH(1,
             (A8672='2.1.trackMPD'!A:A)*
             (C8672='2.1.trackMPD'!D:D)*
             (D8672/10^6='2.1.trackMPD'!H:H)*
             (E8672='2.1.trackMPD'!F:F),
0))</f>
        <v>2.9194065972222218E-7</v>
      </c>
    </row>
    <row r="8673" spans="1:9" x14ac:dyDescent="0.2">
      <c r="A8673" s="160" t="s">
        <v>22</v>
      </c>
      <c r="B8673" s="160" t="s">
        <v>3</v>
      </c>
      <c r="C8673" s="160">
        <f>_xlfn.XLOOKUP(B8673,'2.1.trackMPD'!$R$7:$R$29,'2.1.trackMPD'!$T$7:$T$29)</f>
        <v>2</v>
      </c>
      <c r="D8673" s="160">
        <v>5000</v>
      </c>
      <c r="E8673" s="160" t="s">
        <v>6394</v>
      </c>
      <c r="F8673" s="160" t="s">
        <v>110</v>
      </c>
      <c r="G8673" s="160" t="s">
        <v>140</v>
      </c>
      <c r="H8673" s="160" t="s">
        <v>6393</v>
      </c>
      <c r="I8673" s="160" cm="1">
        <f t="array" ref="I8673">INDEX('2.1.trackMPD'!L:L/(24*60*60),
       MATCH(1,
             (A8673='2.1.trackMPD'!A:A)*
             (C8673='2.1.trackMPD'!D:D)*
             (D8673/10^6='2.1.trackMPD'!H:H)*
             (E8673='2.1.trackMPD'!F:F),
0))</f>
        <v>9.0481361111111107E-7</v>
      </c>
    </row>
    <row r="8674" spans="1:9" x14ac:dyDescent="0.2">
      <c r="A8674" s="160" t="s">
        <v>22</v>
      </c>
      <c r="B8674" s="160" t="s">
        <v>3</v>
      </c>
      <c r="C8674" s="160">
        <f>_xlfn.XLOOKUP(B8674,'2.1.trackMPD'!$R$7:$R$29,'2.1.trackMPD'!$T$7:$T$29)</f>
        <v>2</v>
      </c>
      <c r="D8674" s="160">
        <v>1</v>
      </c>
      <c r="E8674" s="160" t="s">
        <v>6395</v>
      </c>
      <c r="F8674" s="160" t="s">
        <v>110</v>
      </c>
      <c r="G8674" s="160" t="s">
        <v>124</v>
      </c>
      <c r="H8674" s="160" t="s">
        <v>6392</v>
      </c>
      <c r="I8674" s="160" t="e" cm="1">
        <f t="array" ref="I8674">INDEX('2.1.trackMPD'!I:I/(24*60*60),
       MATCH(1,
             (A8674='2.1.trackMPD'!A:A)*
             (C8674='2.1.trackMPD'!D:D)*
             (D8674/10^6='2.1.trackMPD'!H:H)*
             (E8674='2.1.trackMPD'!F:F),
0))</f>
        <v>#N/A</v>
      </c>
    </row>
    <row r="8675" spans="1:9" x14ac:dyDescent="0.2">
      <c r="A8675" s="160" t="s">
        <v>22</v>
      </c>
      <c r="B8675" s="160" t="s">
        <v>3</v>
      </c>
      <c r="C8675" s="160">
        <f>_xlfn.XLOOKUP(B8675,'2.1.trackMPD'!$R$7:$R$29,'2.1.trackMPD'!$T$7:$T$29)</f>
        <v>2</v>
      </c>
      <c r="D8675" s="160">
        <v>1</v>
      </c>
      <c r="E8675" s="160" t="s">
        <v>6395</v>
      </c>
      <c r="F8675" s="160" t="s">
        <v>110</v>
      </c>
      <c r="G8675" s="160" t="s">
        <v>140</v>
      </c>
      <c r="H8675" s="160" t="s">
        <v>6392</v>
      </c>
      <c r="I8675" s="160" t="e" cm="1">
        <f t="array" ref="I8675">INDEX('2.1.trackMPD'!J:J/(24*60*60),
       MATCH(1,
             (A8675='2.1.trackMPD'!A:A)*
             (C8675='2.1.trackMPD'!D:D)*
             (D8675/10^6='2.1.trackMPD'!H:H)*
             (E8675='2.1.trackMPD'!F:F),
0))</f>
        <v>#N/A</v>
      </c>
    </row>
    <row r="8676" spans="1:9" x14ac:dyDescent="0.2">
      <c r="A8676" s="160" t="s">
        <v>22</v>
      </c>
      <c r="B8676" s="160" t="s">
        <v>3</v>
      </c>
      <c r="C8676" s="160">
        <f>_xlfn.XLOOKUP(B8676,'2.1.trackMPD'!$R$7:$R$29,'2.1.trackMPD'!$T$7:$T$29)</f>
        <v>2</v>
      </c>
      <c r="D8676" s="160">
        <v>1</v>
      </c>
      <c r="E8676" s="160" t="s">
        <v>6395</v>
      </c>
      <c r="F8676" s="160" t="s">
        <v>110</v>
      </c>
      <c r="G8676" s="160" t="s">
        <v>124</v>
      </c>
      <c r="H8676" s="160" t="s">
        <v>6393</v>
      </c>
      <c r="I8676" s="160" t="e" cm="1">
        <f t="array" ref="I8676">INDEX('2.1.trackMPD'!K:K/(24*60*60),
       MATCH(1,
             (A8676='2.1.trackMPD'!A:A)*
             (C8676='2.1.trackMPD'!D:D)*
             (D8676/10^6='2.1.trackMPD'!H:H)*
             (E8676='2.1.trackMPD'!F:F),
0))</f>
        <v>#N/A</v>
      </c>
    </row>
    <row r="8677" spans="1:9" x14ac:dyDescent="0.2">
      <c r="A8677" s="160" t="s">
        <v>22</v>
      </c>
      <c r="B8677" s="160" t="s">
        <v>3</v>
      </c>
      <c r="C8677" s="160">
        <f>_xlfn.XLOOKUP(B8677,'2.1.trackMPD'!$R$7:$R$29,'2.1.trackMPD'!$T$7:$T$29)</f>
        <v>2</v>
      </c>
      <c r="D8677" s="160">
        <v>1</v>
      </c>
      <c r="E8677" s="160" t="s">
        <v>6395</v>
      </c>
      <c r="F8677" s="160" t="s">
        <v>110</v>
      </c>
      <c r="G8677" s="160" t="s">
        <v>140</v>
      </c>
      <c r="H8677" s="160" t="s">
        <v>6393</v>
      </c>
      <c r="I8677" s="160" t="e" cm="1">
        <f t="array" ref="I8677">INDEX('2.1.trackMPD'!L:L/(24*60*60),
       MATCH(1,
             (A8677='2.1.trackMPD'!A:A)*
             (C8677='2.1.trackMPD'!D:D)*
             (D8677/10^6='2.1.trackMPD'!H:H)*
             (E8677='2.1.trackMPD'!F:F),
0))</f>
        <v>#N/A</v>
      </c>
    </row>
    <row r="8678" spans="1:9" x14ac:dyDescent="0.2">
      <c r="A8678" s="160" t="s">
        <v>22</v>
      </c>
      <c r="B8678" s="160" t="s">
        <v>3</v>
      </c>
      <c r="C8678" s="160">
        <f>_xlfn.XLOOKUP(B8678,'2.1.trackMPD'!$R$7:$R$29,'2.1.trackMPD'!$T$7:$T$29)</f>
        <v>2</v>
      </c>
      <c r="D8678" s="160">
        <v>10</v>
      </c>
      <c r="E8678" s="160" t="s">
        <v>6395</v>
      </c>
      <c r="F8678" s="160" t="s">
        <v>110</v>
      </c>
      <c r="G8678" s="160" t="s">
        <v>124</v>
      </c>
      <c r="H8678" s="160" t="s">
        <v>6392</v>
      </c>
      <c r="I8678" s="160" t="e" cm="1">
        <f t="array" ref="I8678">INDEX('2.1.trackMPD'!I:I/(24*60*60),
       MATCH(1,
             (A8678='2.1.trackMPD'!A:A)*
             (C8678='2.1.trackMPD'!D:D)*
             (D8678/10^6='2.1.trackMPD'!H:H)*
             (E8678='2.1.trackMPD'!F:F),
0))</f>
        <v>#N/A</v>
      </c>
    </row>
    <row r="8679" spans="1:9" x14ac:dyDescent="0.2">
      <c r="A8679" s="160" t="s">
        <v>22</v>
      </c>
      <c r="B8679" s="160" t="s">
        <v>3</v>
      </c>
      <c r="C8679" s="160">
        <f>_xlfn.XLOOKUP(B8679,'2.1.trackMPD'!$R$7:$R$29,'2.1.trackMPD'!$T$7:$T$29)</f>
        <v>2</v>
      </c>
      <c r="D8679" s="160">
        <v>10</v>
      </c>
      <c r="E8679" s="160" t="s">
        <v>6395</v>
      </c>
      <c r="F8679" s="160" t="s">
        <v>110</v>
      </c>
      <c r="G8679" s="160" t="s">
        <v>140</v>
      </c>
      <c r="H8679" s="160" t="s">
        <v>6392</v>
      </c>
      <c r="I8679" s="160" t="e" cm="1">
        <f t="array" ref="I8679">INDEX('2.1.trackMPD'!J:J/(24*60*60),
       MATCH(1,
             (A8679='2.1.trackMPD'!A:A)*
             (C8679='2.1.trackMPD'!D:D)*
             (D8679/10^6='2.1.trackMPD'!H:H)*
             (E8679='2.1.trackMPD'!F:F),
0))</f>
        <v>#N/A</v>
      </c>
    </row>
    <row r="8680" spans="1:9" x14ac:dyDescent="0.2">
      <c r="A8680" s="160" t="s">
        <v>22</v>
      </c>
      <c r="B8680" s="160" t="s">
        <v>3</v>
      </c>
      <c r="C8680" s="160">
        <f>_xlfn.XLOOKUP(B8680,'2.1.trackMPD'!$R$7:$R$29,'2.1.trackMPD'!$T$7:$T$29)</f>
        <v>2</v>
      </c>
      <c r="D8680" s="160">
        <v>10</v>
      </c>
      <c r="E8680" s="160" t="s">
        <v>6395</v>
      </c>
      <c r="F8680" s="160" t="s">
        <v>110</v>
      </c>
      <c r="G8680" s="160" t="s">
        <v>124</v>
      </c>
      <c r="H8680" s="160" t="s">
        <v>6393</v>
      </c>
      <c r="I8680" s="160" t="e" cm="1">
        <f t="array" ref="I8680">INDEX('2.1.trackMPD'!K:K/(24*60*60),
       MATCH(1,
             (A8680='2.1.trackMPD'!A:A)*
             (C8680='2.1.trackMPD'!D:D)*
             (D8680/10^6='2.1.trackMPD'!H:H)*
             (E8680='2.1.trackMPD'!F:F),
0))</f>
        <v>#N/A</v>
      </c>
    </row>
    <row r="8681" spans="1:9" x14ac:dyDescent="0.2">
      <c r="A8681" s="160" t="s">
        <v>22</v>
      </c>
      <c r="B8681" s="160" t="s">
        <v>3</v>
      </c>
      <c r="C8681" s="160">
        <f>_xlfn.XLOOKUP(B8681,'2.1.trackMPD'!$R$7:$R$29,'2.1.trackMPD'!$T$7:$T$29)</f>
        <v>2</v>
      </c>
      <c r="D8681" s="160">
        <v>10</v>
      </c>
      <c r="E8681" s="160" t="s">
        <v>6395</v>
      </c>
      <c r="F8681" s="160" t="s">
        <v>110</v>
      </c>
      <c r="G8681" s="160" t="s">
        <v>140</v>
      </c>
      <c r="H8681" s="160" t="s">
        <v>6393</v>
      </c>
      <c r="I8681" s="160" t="e" cm="1">
        <f t="array" ref="I8681">INDEX('2.1.trackMPD'!L:L/(24*60*60),
       MATCH(1,
             (A8681='2.1.trackMPD'!A:A)*
             (C8681='2.1.trackMPD'!D:D)*
             (D8681/10^6='2.1.trackMPD'!H:H)*
             (E8681='2.1.trackMPD'!F:F),
0))</f>
        <v>#N/A</v>
      </c>
    </row>
    <row r="8682" spans="1:9" x14ac:dyDescent="0.2">
      <c r="A8682" s="160" t="s">
        <v>22</v>
      </c>
      <c r="B8682" s="160" t="s">
        <v>3</v>
      </c>
      <c r="C8682" s="160">
        <f>_xlfn.XLOOKUP(B8682,'2.1.trackMPD'!$R$7:$R$29,'2.1.trackMPD'!$T$7:$T$29)</f>
        <v>2</v>
      </c>
      <c r="D8682" s="160">
        <v>100</v>
      </c>
      <c r="E8682" s="160" t="s">
        <v>6395</v>
      </c>
      <c r="F8682" s="160" t="s">
        <v>110</v>
      </c>
      <c r="G8682" s="160" t="s">
        <v>124</v>
      </c>
      <c r="H8682" s="160" t="s">
        <v>6392</v>
      </c>
      <c r="I8682" s="160" t="e" cm="1">
        <f t="array" ref="I8682">INDEX('2.1.trackMPD'!I:I/(24*60*60),
       MATCH(1,
             (A8682='2.1.trackMPD'!A:A)*
             (C8682='2.1.trackMPD'!D:D)*
             (D8682/10^6='2.1.trackMPD'!H:H)*
             (E8682='2.1.trackMPD'!F:F),
0))</f>
        <v>#N/A</v>
      </c>
    </row>
    <row r="8683" spans="1:9" x14ac:dyDescent="0.2">
      <c r="A8683" s="160" t="s">
        <v>22</v>
      </c>
      <c r="B8683" s="160" t="s">
        <v>3</v>
      </c>
      <c r="C8683" s="160">
        <f>_xlfn.XLOOKUP(B8683,'2.1.trackMPD'!$R$7:$R$29,'2.1.trackMPD'!$T$7:$T$29)</f>
        <v>2</v>
      </c>
      <c r="D8683" s="160">
        <v>100</v>
      </c>
      <c r="E8683" s="160" t="s">
        <v>6395</v>
      </c>
      <c r="F8683" s="160" t="s">
        <v>110</v>
      </c>
      <c r="G8683" s="160" t="s">
        <v>140</v>
      </c>
      <c r="H8683" s="160" t="s">
        <v>6392</v>
      </c>
      <c r="I8683" s="160" t="e" cm="1">
        <f t="array" ref="I8683">INDEX('2.1.trackMPD'!J:J/(24*60*60),
       MATCH(1,
             (A8683='2.1.trackMPD'!A:A)*
             (C8683='2.1.trackMPD'!D:D)*
             (D8683/10^6='2.1.trackMPD'!H:H)*
             (E8683='2.1.trackMPD'!F:F),
0))</f>
        <v>#N/A</v>
      </c>
    </row>
    <row r="8684" spans="1:9" x14ac:dyDescent="0.2">
      <c r="A8684" s="160" t="s">
        <v>22</v>
      </c>
      <c r="B8684" s="160" t="s">
        <v>3</v>
      </c>
      <c r="C8684" s="160">
        <f>_xlfn.XLOOKUP(B8684,'2.1.trackMPD'!$R$7:$R$29,'2.1.trackMPD'!$T$7:$T$29)</f>
        <v>2</v>
      </c>
      <c r="D8684" s="160">
        <v>100</v>
      </c>
      <c r="E8684" s="160" t="s">
        <v>6395</v>
      </c>
      <c r="F8684" s="160" t="s">
        <v>110</v>
      </c>
      <c r="G8684" s="160" t="s">
        <v>124</v>
      </c>
      <c r="H8684" s="160" t="s">
        <v>6393</v>
      </c>
      <c r="I8684" s="160" t="e" cm="1">
        <f t="array" ref="I8684">INDEX('2.1.trackMPD'!K:K/(24*60*60),
       MATCH(1,
             (A8684='2.1.trackMPD'!A:A)*
             (C8684='2.1.trackMPD'!D:D)*
             (D8684/10^6='2.1.trackMPD'!H:H)*
             (E8684='2.1.trackMPD'!F:F),
0))</f>
        <v>#N/A</v>
      </c>
    </row>
    <row r="8685" spans="1:9" x14ac:dyDescent="0.2">
      <c r="A8685" s="160" t="s">
        <v>22</v>
      </c>
      <c r="B8685" s="160" t="s">
        <v>3</v>
      </c>
      <c r="C8685" s="160">
        <f>_xlfn.XLOOKUP(B8685,'2.1.trackMPD'!$R$7:$R$29,'2.1.trackMPD'!$T$7:$T$29)</f>
        <v>2</v>
      </c>
      <c r="D8685" s="160">
        <v>100</v>
      </c>
      <c r="E8685" s="160" t="s">
        <v>6395</v>
      </c>
      <c r="F8685" s="160" t="s">
        <v>110</v>
      </c>
      <c r="G8685" s="160" t="s">
        <v>140</v>
      </c>
      <c r="H8685" s="160" t="s">
        <v>6393</v>
      </c>
      <c r="I8685" s="160" t="e" cm="1">
        <f t="array" ref="I8685">INDEX('2.1.trackMPD'!L:L/(24*60*60),
       MATCH(1,
             (A8685='2.1.trackMPD'!A:A)*
             (C8685='2.1.trackMPD'!D:D)*
             (D8685/10^6='2.1.trackMPD'!H:H)*
             (E8685='2.1.trackMPD'!F:F),
0))</f>
        <v>#N/A</v>
      </c>
    </row>
    <row r="8686" spans="1:9" x14ac:dyDescent="0.2">
      <c r="A8686" s="160" t="s">
        <v>22</v>
      </c>
      <c r="B8686" s="160" t="s">
        <v>23</v>
      </c>
      <c r="C8686" s="160">
        <f>_xlfn.XLOOKUP(B8686,'2.1.trackMPD'!$R$7:$R$29,'2.1.trackMPD'!$T$7:$T$29)</f>
        <v>5</v>
      </c>
      <c r="D8686" s="160">
        <v>1</v>
      </c>
      <c r="E8686" s="160" t="s">
        <v>6390</v>
      </c>
      <c r="F8686" s="160" t="s">
        <v>110</v>
      </c>
      <c r="G8686" s="160" t="s">
        <v>124</v>
      </c>
      <c r="H8686" s="160" t="s">
        <v>6392</v>
      </c>
      <c r="I8686" s="160" cm="1">
        <f t="array" ref="I8686">INDEX('2.1.trackMPD'!I:I/(24*60*60),
       MATCH(1,
             (A8686='2.1.trackMPD'!A:A)*
             (C8686='2.1.trackMPD'!D:D)*
             (D8686/10^6='2.1.trackMPD'!H:H)*
             (E8686='2.1.trackMPD'!F:F),
0))</f>
        <v>1.0377236458333334E-6</v>
      </c>
    </row>
    <row r="8687" spans="1:9" x14ac:dyDescent="0.2">
      <c r="A8687" s="160" t="s">
        <v>22</v>
      </c>
      <c r="B8687" s="160" t="s">
        <v>23</v>
      </c>
      <c r="C8687" s="160">
        <f>_xlfn.XLOOKUP(B8687,'2.1.trackMPD'!$R$7:$R$29,'2.1.trackMPD'!$T$7:$T$29)</f>
        <v>5</v>
      </c>
      <c r="D8687" s="160">
        <v>1</v>
      </c>
      <c r="E8687" s="160" t="s">
        <v>6390</v>
      </c>
      <c r="F8687" s="160" t="s">
        <v>110</v>
      </c>
      <c r="G8687" s="160" t="s">
        <v>140</v>
      </c>
      <c r="H8687" s="160" t="s">
        <v>6392</v>
      </c>
      <c r="I8687" s="160" cm="1">
        <f t="array" ref="I8687">INDEX('2.1.trackMPD'!J:J/(24*60*60),
       MATCH(1,
             (A8687='2.1.trackMPD'!A:A)*
             (C8687='2.1.trackMPD'!D:D)*
             (D8687/10^6='2.1.trackMPD'!H:H)*
             (E8687='2.1.trackMPD'!F:F),
0))</f>
        <v>1.7825055520833332E-5</v>
      </c>
    </row>
    <row r="8688" spans="1:9" x14ac:dyDescent="0.2">
      <c r="A8688" s="160" t="s">
        <v>22</v>
      </c>
      <c r="B8688" s="160" t="s">
        <v>23</v>
      </c>
      <c r="C8688" s="160">
        <f>_xlfn.XLOOKUP(B8688,'2.1.trackMPD'!$R$7:$R$29,'2.1.trackMPD'!$T$7:$T$29)</f>
        <v>5</v>
      </c>
      <c r="D8688" s="160">
        <v>1</v>
      </c>
      <c r="E8688" s="160" t="s">
        <v>6390</v>
      </c>
      <c r="F8688" s="160" t="s">
        <v>110</v>
      </c>
      <c r="G8688" s="160" t="s">
        <v>124</v>
      </c>
      <c r="H8688" s="160" t="s">
        <v>6393</v>
      </c>
      <c r="I8688" s="160" cm="1">
        <f t="array" ref="I8688">INDEX('2.1.trackMPD'!K:K/(24*60*60),
       MATCH(1,
             (A8688='2.1.trackMPD'!A:A)*
             (C8688='2.1.trackMPD'!D:D)*
             (D8688/10^6='2.1.trackMPD'!H:H)*
             (E8688='2.1.trackMPD'!F:F),
0))</f>
        <v>2.3148148148148148E-7</v>
      </c>
    </row>
    <row r="8689" spans="1:9" x14ac:dyDescent="0.2">
      <c r="A8689" s="160" t="s">
        <v>22</v>
      </c>
      <c r="B8689" s="160" t="s">
        <v>23</v>
      </c>
      <c r="C8689" s="160">
        <f>_xlfn.XLOOKUP(B8689,'2.1.trackMPD'!$R$7:$R$29,'2.1.trackMPD'!$T$7:$T$29)</f>
        <v>5</v>
      </c>
      <c r="D8689" s="160">
        <v>1</v>
      </c>
      <c r="E8689" s="160" t="s">
        <v>6390</v>
      </c>
      <c r="F8689" s="160" t="s">
        <v>110</v>
      </c>
      <c r="G8689" s="160" t="s">
        <v>140</v>
      </c>
      <c r="H8689" s="160" t="s">
        <v>6393</v>
      </c>
      <c r="I8689" s="160" cm="1">
        <f t="array" ref="I8689">INDEX('2.1.trackMPD'!L:L/(24*60*60),
       MATCH(1,
             (A8689='2.1.trackMPD'!A:A)*
             (C8689='2.1.trackMPD'!D:D)*
             (D8689/10^6='2.1.trackMPD'!H:H)*
             (E8689='2.1.trackMPD'!F:F),
0))</f>
        <v>4.0316077546296293E-7</v>
      </c>
    </row>
    <row r="8690" spans="1:9" x14ac:dyDescent="0.2">
      <c r="A8690" s="160" t="s">
        <v>22</v>
      </c>
      <c r="B8690" s="160" t="s">
        <v>23</v>
      </c>
      <c r="C8690" s="160">
        <f>_xlfn.XLOOKUP(B8690,'2.1.trackMPD'!$R$7:$R$29,'2.1.trackMPD'!$T$7:$T$29)</f>
        <v>5</v>
      </c>
      <c r="D8690" s="160">
        <v>10</v>
      </c>
      <c r="E8690" s="160" t="s">
        <v>6390</v>
      </c>
      <c r="F8690" s="160" t="s">
        <v>110</v>
      </c>
      <c r="G8690" s="160" t="s">
        <v>124</v>
      </c>
      <c r="H8690" s="160" t="s">
        <v>6392</v>
      </c>
      <c r="I8690" s="160" cm="1">
        <f t="array" ref="I8690">INDEX('2.1.trackMPD'!I:I/(24*60*60),
       MATCH(1,
             (A8690='2.1.trackMPD'!A:A)*
             (C8690='2.1.trackMPD'!D:D)*
             (D8690/10^6='2.1.trackMPD'!H:H)*
             (E8690='2.1.trackMPD'!F:F),
0))</f>
        <v>1.2789210879629631E-6</v>
      </c>
    </row>
    <row r="8691" spans="1:9" x14ac:dyDescent="0.2">
      <c r="A8691" s="160" t="s">
        <v>22</v>
      </c>
      <c r="B8691" s="160" t="s">
        <v>23</v>
      </c>
      <c r="C8691" s="160">
        <f>_xlfn.XLOOKUP(B8691,'2.1.trackMPD'!$R$7:$R$29,'2.1.trackMPD'!$T$7:$T$29)</f>
        <v>5</v>
      </c>
      <c r="D8691" s="160">
        <v>10</v>
      </c>
      <c r="E8691" s="160" t="s">
        <v>6390</v>
      </c>
      <c r="F8691" s="160" t="s">
        <v>110</v>
      </c>
      <c r="G8691" s="160" t="s">
        <v>140</v>
      </c>
      <c r="H8691" s="160" t="s">
        <v>6392</v>
      </c>
      <c r="I8691" s="160" cm="1">
        <f t="array" ref="I8691">INDEX('2.1.trackMPD'!J:J/(24*60*60),
       MATCH(1,
             (A8691='2.1.trackMPD'!A:A)*
             (C8691='2.1.trackMPD'!D:D)*
             (D8691/10^6='2.1.trackMPD'!H:H)*
             (E8691='2.1.trackMPD'!F:F),
0))</f>
        <v>1.8773402349537037E-5</v>
      </c>
    </row>
    <row r="8692" spans="1:9" x14ac:dyDescent="0.2">
      <c r="A8692" s="160" t="s">
        <v>22</v>
      </c>
      <c r="B8692" s="160" t="s">
        <v>23</v>
      </c>
      <c r="C8692" s="160">
        <f>_xlfn.XLOOKUP(B8692,'2.1.trackMPD'!$R$7:$R$29,'2.1.trackMPD'!$T$7:$T$29)</f>
        <v>5</v>
      </c>
      <c r="D8692" s="160">
        <v>10</v>
      </c>
      <c r="E8692" s="160" t="s">
        <v>6390</v>
      </c>
      <c r="F8692" s="160" t="s">
        <v>110</v>
      </c>
      <c r="G8692" s="160" t="s">
        <v>124</v>
      </c>
      <c r="H8692" s="160" t="s">
        <v>6393</v>
      </c>
      <c r="I8692" s="160" cm="1">
        <f t="array" ref="I8692">INDEX('2.1.trackMPD'!K:K/(24*60*60),
       MATCH(1,
             (A8692='2.1.trackMPD'!A:A)*
             (C8692='2.1.trackMPD'!D:D)*
             (D8692/10^6='2.1.trackMPD'!H:H)*
             (E8692='2.1.trackMPD'!F:F),
0))</f>
        <v>0</v>
      </c>
    </row>
    <row r="8693" spans="1:9" x14ac:dyDescent="0.2">
      <c r="A8693" s="160" t="s">
        <v>22</v>
      </c>
      <c r="B8693" s="160" t="s">
        <v>23</v>
      </c>
      <c r="C8693" s="160">
        <f>_xlfn.XLOOKUP(B8693,'2.1.trackMPD'!$R$7:$R$29,'2.1.trackMPD'!$T$7:$T$29)</f>
        <v>5</v>
      </c>
      <c r="D8693" s="160">
        <v>10</v>
      </c>
      <c r="E8693" s="160" t="s">
        <v>6390</v>
      </c>
      <c r="F8693" s="160" t="s">
        <v>110</v>
      </c>
      <c r="G8693" s="160" t="s">
        <v>140</v>
      </c>
      <c r="H8693" s="160" t="s">
        <v>6393</v>
      </c>
      <c r="I8693" s="160" cm="1">
        <f t="array" ref="I8693">INDEX('2.1.trackMPD'!L:L/(24*60*60),
       MATCH(1,
             (A8693='2.1.trackMPD'!A:A)*
             (C8693='2.1.trackMPD'!D:D)*
             (D8693/10^6='2.1.trackMPD'!H:H)*
             (E8693='2.1.trackMPD'!F:F),
0))</f>
        <v>4.0668629629629632E-7</v>
      </c>
    </row>
    <row r="8694" spans="1:9" x14ac:dyDescent="0.2">
      <c r="A8694" s="160" t="s">
        <v>22</v>
      </c>
      <c r="B8694" s="160" t="s">
        <v>23</v>
      </c>
      <c r="C8694" s="160">
        <f>_xlfn.XLOOKUP(B8694,'2.1.trackMPD'!$R$7:$R$29,'2.1.trackMPD'!$T$7:$T$29)</f>
        <v>5</v>
      </c>
      <c r="D8694" s="160">
        <v>100</v>
      </c>
      <c r="E8694" s="160" t="s">
        <v>6390</v>
      </c>
      <c r="F8694" s="160" t="s">
        <v>110</v>
      </c>
      <c r="G8694" s="160" t="s">
        <v>124</v>
      </c>
      <c r="H8694" s="160" t="s">
        <v>6392</v>
      </c>
      <c r="I8694" s="160" cm="1">
        <f t="array" ref="I8694">INDEX('2.1.trackMPD'!I:I/(24*60*60),
       MATCH(1,
             (A8694='2.1.trackMPD'!A:A)*
             (C8694='2.1.trackMPD'!D:D)*
             (D8694/10^6='2.1.trackMPD'!H:H)*
             (E8694='2.1.trackMPD'!F:F),
0))</f>
        <v>3.9792763379629632E-5</v>
      </c>
    </row>
    <row r="8695" spans="1:9" x14ac:dyDescent="0.2">
      <c r="A8695" s="160" t="s">
        <v>22</v>
      </c>
      <c r="B8695" s="160" t="s">
        <v>23</v>
      </c>
      <c r="C8695" s="160">
        <f>_xlfn.XLOOKUP(B8695,'2.1.trackMPD'!$R$7:$R$29,'2.1.trackMPD'!$T$7:$T$29)</f>
        <v>5</v>
      </c>
      <c r="D8695" s="160">
        <v>100</v>
      </c>
      <c r="E8695" s="160" t="s">
        <v>6390</v>
      </c>
      <c r="F8695" s="160" t="s">
        <v>110</v>
      </c>
      <c r="G8695" s="160" t="s">
        <v>140</v>
      </c>
      <c r="H8695" s="160" t="s">
        <v>6392</v>
      </c>
      <c r="I8695" s="160" cm="1">
        <f t="array" ref="I8695">INDEX('2.1.trackMPD'!J:J/(24*60*60),
       MATCH(1,
             (A8695='2.1.trackMPD'!A:A)*
             (C8695='2.1.trackMPD'!D:D)*
             (D8695/10^6='2.1.trackMPD'!H:H)*
             (E8695='2.1.trackMPD'!F:F),
0))</f>
        <v>3.5208804756944444E-4</v>
      </c>
    </row>
    <row r="8696" spans="1:9" x14ac:dyDescent="0.2">
      <c r="A8696" s="160" t="s">
        <v>22</v>
      </c>
      <c r="B8696" s="160" t="s">
        <v>23</v>
      </c>
      <c r="C8696" s="160">
        <f>_xlfn.XLOOKUP(B8696,'2.1.trackMPD'!$R$7:$R$29,'2.1.trackMPD'!$T$7:$T$29)</f>
        <v>5</v>
      </c>
      <c r="D8696" s="160">
        <v>100</v>
      </c>
      <c r="E8696" s="160" t="s">
        <v>6390</v>
      </c>
      <c r="F8696" s="160" t="s">
        <v>110</v>
      </c>
      <c r="G8696" s="160" t="s">
        <v>124</v>
      </c>
      <c r="H8696" s="160" t="s">
        <v>6393</v>
      </c>
      <c r="I8696" s="160" cm="1">
        <f t="array" ref="I8696">INDEX('2.1.trackMPD'!K:K/(24*60*60),
       MATCH(1,
             (A8696='2.1.trackMPD'!A:A)*
             (C8696='2.1.trackMPD'!D:D)*
             (D8696/10^6='2.1.trackMPD'!H:H)*
             (E8696='2.1.trackMPD'!F:F),
0))</f>
        <v>0</v>
      </c>
    </row>
    <row r="8697" spans="1:9" x14ac:dyDescent="0.2">
      <c r="A8697" s="160" t="s">
        <v>22</v>
      </c>
      <c r="B8697" s="160" t="s">
        <v>23</v>
      </c>
      <c r="C8697" s="160">
        <f>_xlfn.XLOOKUP(B8697,'2.1.trackMPD'!$R$7:$R$29,'2.1.trackMPD'!$T$7:$T$29)</f>
        <v>5</v>
      </c>
      <c r="D8697" s="160">
        <v>100</v>
      </c>
      <c r="E8697" s="160" t="s">
        <v>6390</v>
      </c>
      <c r="F8697" s="160" t="s">
        <v>110</v>
      </c>
      <c r="G8697" s="160" t="s">
        <v>140</v>
      </c>
      <c r="H8697" s="160" t="s">
        <v>6393</v>
      </c>
      <c r="I8697" s="160" cm="1">
        <f t="array" ref="I8697">INDEX('2.1.trackMPD'!L:L/(24*60*60),
       MATCH(1,
             (A8697='2.1.trackMPD'!A:A)*
             (C8697='2.1.trackMPD'!D:D)*
             (D8697/10^6='2.1.trackMPD'!H:H)*
             (E8697='2.1.trackMPD'!F:F),
0))</f>
        <v>0</v>
      </c>
    </row>
    <row r="8698" spans="1:9" x14ac:dyDescent="0.2">
      <c r="A8698" s="160" t="s">
        <v>22</v>
      </c>
      <c r="B8698" s="160" t="s">
        <v>23</v>
      </c>
      <c r="C8698" s="160">
        <f>_xlfn.XLOOKUP(B8698,'2.1.trackMPD'!$R$7:$R$29,'2.1.trackMPD'!$T$7:$T$29)</f>
        <v>5</v>
      </c>
      <c r="D8698" s="160">
        <v>1000</v>
      </c>
      <c r="E8698" s="160" t="s">
        <v>6390</v>
      </c>
      <c r="F8698" s="160" t="s">
        <v>110</v>
      </c>
      <c r="G8698" s="160" t="s">
        <v>124</v>
      </c>
      <c r="H8698" s="160" t="s">
        <v>6392</v>
      </c>
      <c r="I8698" s="160" cm="1">
        <f t="array" ref="I8698">INDEX('2.1.trackMPD'!I:I/(24*60*60),
       MATCH(1,
             (A8698='2.1.trackMPD'!A:A)*
             (C8698='2.1.trackMPD'!D:D)*
             (D8698/10^6='2.1.trackMPD'!H:H)*
             (E8698='2.1.trackMPD'!F:F),
0))</f>
        <v>7.3779252604166665E-2</v>
      </c>
    </row>
    <row r="8699" spans="1:9" x14ac:dyDescent="0.2">
      <c r="A8699" s="160" t="s">
        <v>22</v>
      </c>
      <c r="B8699" s="160" t="s">
        <v>23</v>
      </c>
      <c r="C8699" s="160">
        <f>_xlfn.XLOOKUP(B8699,'2.1.trackMPD'!$R$7:$R$29,'2.1.trackMPD'!$T$7:$T$29)</f>
        <v>5</v>
      </c>
      <c r="D8699" s="160">
        <v>1000</v>
      </c>
      <c r="E8699" s="160" t="s">
        <v>6390</v>
      </c>
      <c r="F8699" s="160" t="s">
        <v>110</v>
      </c>
      <c r="G8699" s="160" t="s">
        <v>140</v>
      </c>
      <c r="H8699" s="160" t="s">
        <v>6392</v>
      </c>
      <c r="I8699" s="160" cm="1">
        <f t="array" ref="I8699">INDEX('2.1.trackMPD'!J:J/(24*60*60),
       MATCH(1,
             (A8699='2.1.trackMPD'!A:A)*
             (C8699='2.1.trackMPD'!D:D)*
             (D8699/10^6='2.1.trackMPD'!H:H)*
             (E8699='2.1.trackMPD'!F:F),
0))</f>
        <v>1.0926947596064815E-2</v>
      </c>
    </row>
    <row r="8700" spans="1:9" x14ac:dyDescent="0.2">
      <c r="A8700" s="160" t="s">
        <v>22</v>
      </c>
      <c r="B8700" s="160" t="s">
        <v>23</v>
      </c>
      <c r="C8700" s="160">
        <f>_xlfn.XLOOKUP(B8700,'2.1.trackMPD'!$R$7:$R$29,'2.1.trackMPD'!$T$7:$T$29)</f>
        <v>5</v>
      </c>
      <c r="D8700" s="160">
        <v>1000</v>
      </c>
      <c r="E8700" s="160" t="s">
        <v>6390</v>
      </c>
      <c r="F8700" s="160" t="s">
        <v>110</v>
      </c>
      <c r="G8700" s="160" t="s">
        <v>124</v>
      </c>
      <c r="H8700" s="160" t="s">
        <v>6393</v>
      </c>
      <c r="I8700" s="160" cm="1">
        <f t="array" ref="I8700">INDEX('2.1.trackMPD'!K:K/(24*60*60),
       MATCH(1,
             (A8700='2.1.trackMPD'!A:A)*
             (C8700='2.1.trackMPD'!D:D)*
             (D8700/10^6='2.1.trackMPD'!H:H)*
             (E8700='2.1.trackMPD'!F:F),
0))</f>
        <v>0</v>
      </c>
    </row>
    <row r="8701" spans="1:9" x14ac:dyDescent="0.2">
      <c r="A8701" s="160" t="s">
        <v>22</v>
      </c>
      <c r="B8701" s="160" t="s">
        <v>23</v>
      </c>
      <c r="C8701" s="160">
        <f>_xlfn.XLOOKUP(B8701,'2.1.trackMPD'!$R$7:$R$29,'2.1.trackMPD'!$T$7:$T$29)</f>
        <v>5</v>
      </c>
      <c r="D8701" s="160">
        <v>1000</v>
      </c>
      <c r="E8701" s="160" t="s">
        <v>6390</v>
      </c>
      <c r="F8701" s="160" t="s">
        <v>110</v>
      </c>
      <c r="G8701" s="160" t="s">
        <v>140</v>
      </c>
      <c r="H8701" s="160" t="s">
        <v>6393</v>
      </c>
      <c r="I8701" s="160" cm="1">
        <f t="array" ref="I8701">INDEX('2.1.trackMPD'!L:L/(24*60*60),
       MATCH(1,
             (A8701='2.1.trackMPD'!A:A)*
             (C8701='2.1.trackMPD'!D:D)*
             (D8701/10^6='2.1.trackMPD'!H:H)*
             (E8701='2.1.trackMPD'!F:F),
0))</f>
        <v>0</v>
      </c>
    </row>
    <row r="8702" spans="1:9" x14ac:dyDescent="0.2">
      <c r="A8702" s="160" t="s">
        <v>22</v>
      </c>
      <c r="B8702" s="160" t="s">
        <v>23</v>
      </c>
      <c r="C8702" s="160">
        <f>_xlfn.XLOOKUP(B8702,'2.1.trackMPD'!$R$7:$R$29,'2.1.trackMPD'!$T$7:$T$29)</f>
        <v>5</v>
      </c>
      <c r="D8702" s="160">
        <v>5000</v>
      </c>
      <c r="E8702" s="160" t="s">
        <v>6390</v>
      </c>
      <c r="F8702" s="160" t="s">
        <v>110</v>
      </c>
      <c r="G8702" s="160" t="s">
        <v>124</v>
      </c>
      <c r="H8702" s="160" t="s">
        <v>6392</v>
      </c>
      <c r="I8702" s="160" cm="1">
        <f t="array" ref="I8702">INDEX('2.1.trackMPD'!I:I/(24*60*60),
       MATCH(1,
             (A8702='2.1.trackMPD'!A:A)*
             (C8702='2.1.trackMPD'!D:D)*
             (D8702/10^6='2.1.trackMPD'!H:H)*
             (E8702='2.1.trackMPD'!F:F),
0))</f>
        <v>2.4403995729166668</v>
      </c>
    </row>
    <row r="8703" spans="1:9" x14ac:dyDescent="0.2">
      <c r="A8703" s="160" t="s">
        <v>22</v>
      </c>
      <c r="B8703" s="160" t="s">
        <v>23</v>
      </c>
      <c r="C8703" s="160">
        <f>_xlfn.XLOOKUP(B8703,'2.1.trackMPD'!$R$7:$R$29,'2.1.trackMPD'!$T$7:$T$29)</f>
        <v>5</v>
      </c>
      <c r="D8703" s="160">
        <v>5000</v>
      </c>
      <c r="E8703" s="160" t="s">
        <v>6390</v>
      </c>
      <c r="F8703" s="160" t="s">
        <v>110</v>
      </c>
      <c r="G8703" s="160" t="s">
        <v>140</v>
      </c>
      <c r="H8703" s="160" t="s">
        <v>6392</v>
      </c>
      <c r="I8703" s="160" cm="1">
        <f t="array" ref="I8703">INDEX('2.1.trackMPD'!J:J/(24*60*60),
       MATCH(1,
             (A8703='2.1.trackMPD'!A:A)*
             (C8703='2.1.trackMPD'!D:D)*
             (D8703/10^6='2.1.trackMPD'!H:H)*
             (E8703='2.1.trackMPD'!F:F),
0))</f>
        <v>6.2703706365740741E-2</v>
      </c>
    </row>
    <row r="8704" spans="1:9" x14ac:dyDescent="0.2">
      <c r="A8704" s="160" t="s">
        <v>22</v>
      </c>
      <c r="B8704" s="160" t="s">
        <v>23</v>
      </c>
      <c r="C8704" s="160">
        <f>_xlfn.XLOOKUP(B8704,'2.1.trackMPD'!$R$7:$R$29,'2.1.trackMPD'!$T$7:$T$29)</f>
        <v>5</v>
      </c>
      <c r="D8704" s="160">
        <v>5000</v>
      </c>
      <c r="E8704" s="160" t="s">
        <v>6390</v>
      </c>
      <c r="F8704" s="160" t="s">
        <v>110</v>
      </c>
      <c r="G8704" s="160" t="s">
        <v>124</v>
      </c>
      <c r="H8704" s="160" t="s">
        <v>6393</v>
      </c>
      <c r="I8704" s="160" cm="1">
        <f t="array" ref="I8704">INDEX('2.1.trackMPD'!K:K/(24*60*60),
       MATCH(1,
             (A8704='2.1.trackMPD'!A:A)*
             (C8704='2.1.trackMPD'!D:D)*
             (D8704/10^6='2.1.trackMPD'!H:H)*
             (E8704='2.1.trackMPD'!F:F),
0))</f>
        <v>0</v>
      </c>
    </row>
    <row r="8705" spans="1:9" x14ac:dyDescent="0.2">
      <c r="A8705" s="160" t="s">
        <v>22</v>
      </c>
      <c r="B8705" s="160" t="s">
        <v>23</v>
      </c>
      <c r="C8705" s="160">
        <f>_xlfn.XLOOKUP(B8705,'2.1.trackMPD'!$R$7:$R$29,'2.1.trackMPD'!$T$7:$T$29)</f>
        <v>5</v>
      </c>
      <c r="D8705" s="160">
        <v>5000</v>
      </c>
      <c r="E8705" s="160" t="s">
        <v>6390</v>
      </c>
      <c r="F8705" s="160" t="s">
        <v>110</v>
      </c>
      <c r="G8705" s="160" t="s">
        <v>140</v>
      </c>
      <c r="H8705" s="160" t="s">
        <v>6393</v>
      </c>
      <c r="I8705" s="160" cm="1">
        <f t="array" ref="I8705">INDEX('2.1.trackMPD'!L:L/(24*60*60),
       MATCH(1,
             (A8705='2.1.trackMPD'!A:A)*
             (C8705='2.1.trackMPD'!D:D)*
             (D8705/10^6='2.1.trackMPD'!H:H)*
             (E8705='2.1.trackMPD'!F:F),
0))</f>
        <v>0</v>
      </c>
    </row>
    <row r="8706" spans="1:9" x14ac:dyDescent="0.2">
      <c r="A8706" s="160" t="s">
        <v>22</v>
      </c>
      <c r="B8706" s="160" t="s">
        <v>23</v>
      </c>
      <c r="C8706" s="160">
        <f>_xlfn.XLOOKUP(B8706,'2.1.trackMPD'!$R$7:$R$29,'2.1.trackMPD'!$T$7:$T$29)</f>
        <v>5</v>
      </c>
      <c r="D8706" s="160">
        <v>1</v>
      </c>
      <c r="E8706" s="160" t="s">
        <v>6394</v>
      </c>
      <c r="F8706" s="160" t="s">
        <v>110</v>
      </c>
      <c r="G8706" s="160" t="s">
        <v>124</v>
      </c>
      <c r="H8706" s="160" t="s">
        <v>6392</v>
      </c>
      <c r="I8706" s="160" cm="1">
        <f t="array" ref="I8706">INDEX('2.1.trackMPD'!I:I/(24*60*60),
       MATCH(1,
             (A8706='2.1.trackMPD'!A:A)*
             (C8706='2.1.trackMPD'!D:D)*
             (D8706/10^6='2.1.trackMPD'!H:H)*
             (E8706='2.1.trackMPD'!F:F),
0))</f>
        <v>2.2308802662037037E-6</v>
      </c>
    </row>
    <row r="8707" spans="1:9" x14ac:dyDescent="0.2">
      <c r="A8707" s="160" t="s">
        <v>22</v>
      </c>
      <c r="B8707" s="160" t="s">
        <v>23</v>
      </c>
      <c r="C8707" s="160">
        <f>_xlfn.XLOOKUP(B8707,'2.1.trackMPD'!$R$7:$R$29,'2.1.trackMPD'!$T$7:$T$29)</f>
        <v>5</v>
      </c>
      <c r="D8707" s="160">
        <v>1</v>
      </c>
      <c r="E8707" s="160" t="s">
        <v>6394</v>
      </c>
      <c r="F8707" s="160" t="s">
        <v>110</v>
      </c>
      <c r="G8707" s="160" t="s">
        <v>140</v>
      </c>
      <c r="H8707" s="160" t="s">
        <v>6392</v>
      </c>
      <c r="I8707" s="160" cm="1">
        <f t="array" ref="I8707">INDEX('2.1.trackMPD'!J:J/(24*60*60),
       MATCH(1,
             (A8707='2.1.trackMPD'!A:A)*
             (C8707='2.1.trackMPD'!D:D)*
             (D8707/10^6='2.1.trackMPD'!H:H)*
             (E8707='2.1.trackMPD'!F:F),
0))</f>
        <v>4.2563222789351853E-5</v>
      </c>
    </row>
    <row r="8708" spans="1:9" x14ac:dyDescent="0.2">
      <c r="A8708" s="160" t="s">
        <v>22</v>
      </c>
      <c r="B8708" s="160" t="s">
        <v>23</v>
      </c>
      <c r="C8708" s="160">
        <f>_xlfn.XLOOKUP(B8708,'2.1.trackMPD'!$R$7:$R$29,'2.1.trackMPD'!$T$7:$T$29)</f>
        <v>5</v>
      </c>
      <c r="D8708" s="160">
        <v>1</v>
      </c>
      <c r="E8708" s="160" t="s">
        <v>6394</v>
      </c>
      <c r="F8708" s="160" t="s">
        <v>110</v>
      </c>
      <c r="G8708" s="160" t="s">
        <v>124</v>
      </c>
      <c r="H8708" s="160" t="s">
        <v>6393</v>
      </c>
      <c r="I8708" s="160" cm="1">
        <f t="array" ref="I8708">INDEX('2.1.trackMPD'!K:K/(24*60*60),
       MATCH(1,
             (A8708='2.1.trackMPD'!A:A)*
             (C8708='2.1.trackMPD'!D:D)*
             (D8708/10^6='2.1.trackMPD'!H:H)*
             (E8708='2.1.trackMPD'!F:F),
0))</f>
        <v>3.0642422453703703E-7</v>
      </c>
    </row>
    <row r="8709" spans="1:9" x14ac:dyDescent="0.2">
      <c r="A8709" s="160" t="s">
        <v>22</v>
      </c>
      <c r="B8709" s="160" t="s">
        <v>23</v>
      </c>
      <c r="C8709" s="160">
        <f>_xlfn.XLOOKUP(B8709,'2.1.trackMPD'!$R$7:$R$29,'2.1.trackMPD'!$T$7:$T$29)</f>
        <v>5</v>
      </c>
      <c r="D8709" s="160">
        <v>1</v>
      </c>
      <c r="E8709" s="160" t="s">
        <v>6394</v>
      </c>
      <c r="F8709" s="160" t="s">
        <v>110</v>
      </c>
      <c r="G8709" s="160" t="s">
        <v>140</v>
      </c>
      <c r="H8709" s="160" t="s">
        <v>6393</v>
      </c>
      <c r="I8709" s="160" cm="1">
        <f t="array" ref="I8709">INDEX('2.1.trackMPD'!L:L/(24*60*60),
       MATCH(1,
             (A8709='2.1.trackMPD'!A:A)*
             (C8709='2.1.trackMPD'!D:D)*
             (D8709/10^6='2.1.trackMPD'!H:H)*
             (E8709='2.1.trackMPD'!F:F),
0))</f>
        <v>3.8061908564814812E-7</v>
      </c>
    </row>
    <row r="8710" spans="1:9" x14ac:dyDescent="0.2">
      <c r="A8710" s="160" t="s">
        <v>22</v>
      </c>
      <c r="B8710" s="160" t="s">
        <v>23</v>
      </c>
      <c r="C8710" s="160">
        <f>_xlfn.XLOOKUP(B8710,'2.1.trackMPD'!$R$7:$R$29,'2.1.trackMPD'!$T$7:$T$29)</f>
        <v>5</v>
      </c>
      <c r="D8710" s="160">
        <v>10</v>
      </c>
      <c r="E8710" s="160" t="s">
        <v>6394</v>
      </c>
      <c r="F8710" s="160" t="s">
        <v>110</v>
      </c>
      <c r="G8710" s="160" t="s">
        <v>124</v>
      </c>
      <c r="H8710" s="160" t="s">
        <v>6392</v>
      </c>
      <c r="I8710" s="160" cm="1">
        <f t="array" ref="I8710">INDEX('2.1.trackMPD'!I:I/(24*60*60),
       MATCH(1,
             (A8710='2.1.trackMPD'!A:A)*
             (C8710='2.1.trackMPD'!D:D)*
             (D8710/10^6='2.1.trackMPD'!H:H)*
             (E8710='2.1.trackMPD'!F:F),
0))</f>
        <v>3.700495335648148E-6</v>
      </c>
    </row>
    <row r="8711" spans="1:9" x14ac:dyDescent="0.2">
      <c r="A8711" s="160" t="s">
        <v>22</v>
      </c>
      <c r="B8711" s="160" t="s">
        <v>23</v>
      </c>
      <c r="C8711" s="160">
        <f>_xlfn.XLOOKUP(B8711,'2.1.trackMPD'!$R$7:$R$29,'2.1.trackMPD'!$T$7:$T$29)</f>
        <v>5</v>
      </c>
      <c r="D8711" s="160">
        <v>10</v>
      </c>
      <c r="E8711" s="160" t="s">
        <v>6394</v>
      </c>
      <c r="F8711" s="160" t="s">
        <v>110</v>
      </c>
      <c r="G8711" s="160" t="s">
        <v>140</v>
      </c>
      <c r="H8711" s="160" t="s">
        <v>6392</v>
      </c>
      <c r="I8711" s="160" cm="1">
        <f t="array" ref="I8711">INDEX('2.1.trackMPD'!J:J/(24*60*60),
       MATCH(1,
             (A8711='2.1.trackMPD'!A:A)*
             (C8711='2.1.trackMPD'!D:D)*
             (D8711/10^6='2.1.trackMPD'!H:H)*
             (E8711='2.1.trackMPD'!F:F),
0))</f>
        <v>4.933255759259259E-5</v>
      </c>
    </row>
    <row r="8712" spans="1:9" x14ac:dyDescent="0.2">
      <c r="A8712" s="160" t="s">
        <v>22</v>
      </c>
      <c r="B8712" s="160" t="s">
        <v>23</v>
      </c>
      <c r="C8712" s="160">
        <f>_xlfn.XLOOKUP(B8712,'2.1.trackMPD'!$R$7:$R$29,'2.1.trackMPD'!$T$7:$T$29)</f>
        <v>5</v>
      </c>
      <c r="D8712" s="160">
        <v>10</v>
      </c>
      <c r="E8712" s="160" t="s">
        <v>6394</v>
      </c>
      <c r="F8712" s="160" t="s">
        <v>110</v>
      </c>
      <c r="G8712" s="160" t="s">
        <v>124</v>
      </c>
      <c r="H8712" s="160" t="s">
        <v>6393</v>
      </c>
      <c r="I8712" s="160" cm="1">
        <f t="array" ref="I8712">INDEX('2.1.trackMPD'!K:K/(24*60*60),
       MATCH(1,
             (A8712='2.1.trackMPD'!A:A)*
             (C8712='2.1.trackMPD'!D:D)*
             (D8712/10^6='2.1.trackMPD'!H:H)*
             (E8712='2.1.trackMPD'!F:F),
0))</f>
        <v>0</v>
      </c>
    </row>
    <row r="8713" spans="1:9" x14ac:dyDescent="0.2">
      <c r="A8713" s="160" t="s">
        <v>22</v>
      </c>
      <c r="B8713" s="160" t="s">
        <v>23</v>
      </c>
      <c r="C8713" s="160">
        <f>_xlfn.XLOOKUP(B8713,'2.1.trackMPD'!$R$7:$R$29,'2.1.trackMPD'!$T$7:$T$29)</f>
        <v>5</v>
      </c>
      <c r="D8713" s="160">
        <v>10</v>
      </c>
      <c r="E8713" s="160" t="s">
        <v>6394</v>
      </c>
      <c r="F8713" s="160" t="s">
        <v>110</v>
      </c>
      <c r="G8713" s="160" t="s">
        <v>140</v>
      </c>
      <c r="H8713" s="160" t="s">
        <v>6393</v>
      </c>
      <c r="I8713" s="160" cm="1">
        <f t="array" ref="I8713">INDEX('2.1.trackMPD'!L:L/(24*60*60),
       MATCH(1,
             (A8713='2.1.trackMPD'!A:A)*
             (C8713='2.1.trackMPD'!D:D)*
             (D8713/10^6='2.1.trackMPD'!H:H)*
             (E8713='2.1.trackMPD'!F:F),
0))</f>
        <v>7.5895567129629634E-7</v>
      </c>
    </row>
    <row r="8714" spans="1:9" x14ac:dyDescent="0.2">
      <c r="A8714" s="160" t="s">
        <v>22</v>
      </c>
      <c r="B8714" s="160" t="s">
        <v>23</v>
      </c>
      <c r="C8714" s="160">
        <f>_xlfn.XLOOKUP(B8714,'2.1.trackMPD'!$R$7:$R$29,'2.1.trackMPD'!$T$7:$T$29)</f>
        <v>5</v>
      </c>
      <c r="D8714" s="160">
        <v>100</v>
      </c>
      <c r="E8714" s="160" t="s">
        <v>6394</v>
      </c>
      <c r="F8714" s="160" t="s">
        <v>110</v>
      </c>
      <c r="G8714" s="160" t="s">
        <v>124</v>
      </c>
      <c r="H8714" s="160" t="s">
        <v>6392</v>
      </c>
      <c r="I8714" s="160" cm="1">
        <f t="array" ref="I8714">INDEX('2.1.trackMPD'!I:I/(24*60*60),
       MATCH(1,
             (A8714='2.1.trackMPD'!A:A)*
             (C8714='2.1.trackMPD'!D:D)*
             (D8714/10^6='2.1.trackMPD'!H:H)*
             (E8714='2.1.trackMPD'!F:F),
0))</f>
        <v>3.2650873819444447E-4</v>
      </c>
    </row>
    <row r="8715" spans="1:9" x14ac:dyDescent="0.2">
      <c r="A8715" s="160" t="s">
        <v>22</v>
      </c>
      <c r="B8715" s="160" t="s">
        <v>23</v>
      </c>
      <c r="C8715" s="160">
        <f>_xlfn.XLOOKUP(B8715,'2.1.trackMPD'!$R$7:$R$29,'2.1.trackMPD'!$T$7:$T$29)</f>
        <v>5</v>
      </c>
      <c r="D8715" s="160">
        <v>100</v>
      </c>
      <c r="E8715" s="160" t="s">
        <v>6394</v>
      </c>
      <c r="F8715" s="160" t="s">
        <v>110</v>
      </c>
      <c r="G8715" s="160" t="s">
        <v>140</v>
      </c>
      <c r="H8715" s="160" t="s">
        <v>6392</v>
      </c>
      <c r="I8715" s="160" cm="1">
        <f t="array" ref="I8715">INDEX('2.1.trackMPD'!J:J/(24*60*60),
       MATCH(1,
             (A8715='2.1.trackMPD'!A:A)*
             (C8715='2.1.trackMPD'!D:D)*
             (D8715/10^6='2.1.trackMPD'!H:H)*
             (E8715='2.1.trackMPD'!F:F),
0))</f>
        <v>8.5729966273148152E-4</v>
      </c>
    </row>
    <row r="8716" spans="1:9" x14ac:dyDescent="0.2">
      <c r="A8716" s="160" t="s">
        <v>22</v>
      </c>
      <c r="B8716" s="160" t="s">
        <v>23</v>
      </c>
      <c r="C8716" s="160">
        <f>_xlfn.XLOOKUP(B8716,'2.1.trackMPD'!$R$7:$R$29,'2.1.trackMPD'!$T$7:$T$29)</f>
        <v>5</v>
      </c>
      <c r="D8716" s="160">
        <v>100</v>
      </c>
      <c r="E8716" s="160" t="s">
        <v>6394</v>
      </c>
      <c r="F8716" s="160" t="s">
        <v>110</v>
      </c>
      <c r="G8716" s="160" t="s">
        <v>124</v>
      </c>
      <c r="H8716" s="160" t="s">
        <v>6393</v>
      </c>
      <c r="I8716" s="160" cm="1">
        <f t="array" ref="I8716">INDEX('2.1.trackMPD'!K:K/(24*60*60),
       MATCH(1,
             (A8716='2.1.trackMPD'!A:A)*
             (C8716='2.1.trackMPD'!D:D)*
             (D8716/10^6='2.1.trackMPD'!H:H)*
             (E8716='2.1.trackMPD'!F:F),
0))</f>
        <v>0</v>
      </c>
    </row>
    <row r="8717" spans="1:9" x14ac:dyDescent="0.2">
      <c r="A8717" s="160" t="s">
        <v>22</v>
      </c>
      <c r="B8717" s="160" t="s">
        <v>23</v>
      </c>
      <c r="C8717" s="160">
        <f>_xlfn.XLOOKUP(B8717,'2.1.trackMPD'!$R$7:$R$29,'2.1.trackMPD'!$T$7:$T$29)</f>
        <v>5</v>
      </c>
      <c r="D8717" s="160">
        <v>100</v>
      </c>
      <c r="E8717" s="160" t="s">
        <v>6394</v>
      </c>
      <c r="F8717" s="160" t="s">
        <v>110</v>
      </c>
      <c r="G8717" s="160" t="s">
        <v>140</v>
      </c>
      <c r="H8717" s="160" t="s">
        <v>6393</v>
      </c>
      <c r="I8717" s="160" cm="1">
        <f t="array" ref="I8717">INDEX('2.1.trackMPD'!L:L/(24*60*60),
       MATCH(1,
             (A8717='2.1.trackMPD'!A:A)*
             (C8717='2.1.trackMPD'!D:D)*
             (D8717/10^6='2.1.trackMPD'!H:H)*
             (E8717='2.1.trackMPD'!F:F),
0))</f>
        <v>0</v>
      </c>
    </row>
    <row r="8718" spans="1:9" x14ac:dyDescent="0.2">
      <c r="A8718" s="160" t="s">
        <v>22</v>
      </c>
      <c r="B8718" s="160" t="s">
        <v>23</v>
      </c>
      <c r="C8718" s="160">
        <f>_xlfn.XLOOKUP(B8718,'2.1.trackMPD'!$R$7:$R$29,'2.1.trackMPD'!$T$7:$T$29)</f>
        <v>5</v>
      </c>
      <c r="D8718" s="160">
        <v>1000</v>
      </c>
      <c r="E8718" s="160" t="s">
        <v>6394</v>
      </c>
      <c r="F8718" s="160" t="s">
        <v>110</v>
      </c>
      <c r="G8718" s="160" t="s">
        <v>124</v>
      </c>
      <c r="H8718" s="160" t="s">
        <v>6392</v>
      </c>
      <c r="I8718" s="160" cm="1">
        <f t="array" ref="I8718">INDEX('2.1.trackMPD'!I:I/(24*60*60),
       MATCH(1,
             (A8718='2.1.trackMPD'!A:A)*
             (C8718='2.1.trackMPD'!D:D)*
             (D8718/10^6='2.1.trackMPD'!H:H)*
             (E8718='2.1.trackMPD'!F:F),
0))</f>
        <v>0.1016931902199074</v>
      </c>
    </row>
    <row r="8719" spans="1:9" x14ac:dyDescent="0.2">
      <c r="A8719" s="160" t="s">
        <v>22</v>
      </c>
      <c r="B8719" s="160" t="s">
        <v>23</v>
      </c>
      <c r="C8719" s="160">
        <f>_xlfn.XLOOKUP(B8719,'2.1.trackMPD'!$R$7:$R$29,'2.1.trackMPD'!$T$7:$T$29)</f>
        <v>5</v>
      </c>
      <c r="D8719" s="160">
        <v>1000</v>
      </c>
      <c r="E8719" s="160" t="s">
        <v>6394</v>
      </c>
      <c r="F8719" s="160" t="s">
        <v>110</v>
      </c>
      <c r="G8719" s="160" t="s">
        <v>140</v>
      </c>
      <c r="H8719" s="160" t="s">
        <v>6392</v>
      </c>
      <c r="I8719" s="160" cm="1">
        <f t="array" ref="I8719">INDEX('2.1.trackMPD'!J:J/(24*60*60),
       MATCH(1,
             (A8719='2.1.trackMPD'!A:A)*
             (C8719='2.1.trackMPD'!D:D)*
             (D8719/10^6='2.1.trackMPD'!H:H)*
             (E8719='2.1.trackMPD'!F:F),
0))</f>
        <v>1.2820958009259259E-2</v>
      </c>
    </row>
    <row r="8720" spans="1:9" x14ac:dyDescent="0.2">
      <c r="A8720" s="160" t="s">
        <v>22</v>
      </c>
      <c r="B8720" s="160" t="s">
        <v>23</v>
      </c>
      <c r="C8720" s="160">
        <f>_xlfn.XLOOKUP(B8720,'2.1.trackMPD'!$R$7:$R$29,'2.1.trackMPD'!$T$7:$T$29)</f>
        <v>5</v>
      </c>
      <c r="D8720" s="160">
        <v>1000</v>
      </c>
      <c r="E8720" s="160" t="s">
        <v>6394</v>
      </c>
      <c r="F8720" s="160" t="s">
        <v>110</v>
      </c>
      <c r="G8720" s="160" t="s">
        <v>124</v>
      </c>
      <c r="H8720" s="160" t="s">
        <v>6393</v>
      </c>
      <c r="I8720" s="160" cm="1">
        <f t="array" ref="I8720">INDEX('2.1.trackMPD'!K:K/(24*60*60),
       MATCH(1,
             (A8720='2.1.trackMPD'!A:A)*
             (C8720='2.1.trackMPD'!D:D)*
             (D8720/10^6='2.1.trackMPD'!H:H)*
             (E8720='2.1.trackMPD'!F:F),
0))</f>
        <v>0</v>
      </c>
    </row>
    <row r="8721" spans="1:9" x14ac:dyDescent="0.2">
      <c r="A8721" s="160" t="s">
        <v>22</v>
      </c>
      <c r="B8721" s="160" t="s">
        <v>23</v>
      </c>
      <c r="C8721" s="160">
        <f>_xlfn.XLOOKUP(B8721,'2.1.trackMPD'!$R$7:$R$29,'2.1.trackMPD'!$T$7:$T$29)</f>
        <v>5</v>
      </c>
      <c r="D8721" s="160">
        <v>1000</v>
      </c>
      <c r="E8721" s="160" t="s">
        <v>6394</v>
      </c>
      <c r="F8721" s="160" t="s">
        <v>110</v>
      </c>
      <c r="G8721" s="160" t="s">
        <v>140</v>
      </c>
      <c r="H8721" s="160" t="s">
        <v>6393</v>
      </c>
      <c r="I8721" s="160" cm="1">
        <f t="array" ref="I8721">INDEX('2.1.trackMPD'!L:L/(24*60*60),
       MATCH(1,
             (A8721='2.1.trackMPD'!A:A)*
             (C8721='2.1.trackMPD'!D:D)*
             (D8721/10^6='2.1.trackMPD'!H:H)*
             (E8721='2.1.trackMPD'!F:F),
0))</f>
        <v>0</v>
      </c>
    </row>
    <row r="8722" spans="1:9" x14ac:dyDescent="0.2">
      <c r="A8722" s="160" t="s">
        <v>22</v>
      </c>
      <c r="B8722" s="160" t="s">
        <v>23</v>
      </c>
      <c r="C8722" s="160">
        <f>_xlfn.XLOOKUP(B8722,'2.1.trackMPD'!$R$7:$R$29,'2.1.trackMPD'!$T$7:$T$29)</f>
        <v>5</v>
      </c>
      <c r="D8722" s="160">
        <v>5000</v>
      </c>
      <c r="E8722" s="160" t="s">
        <v>6394</v>
      </c>
      <c r="F8722" s="160" t="s">
        <v>110</v>
      </c>
      <c r="G8722" s="160" t="s">
        <v>124</v>
      </c>
      <c r="H8722" s="160" t="s">
        <v>6392</v>
      </c>
      <c r="I8722" s="160" cm="1">
        <f t="array" ref="I8722">INDEX('2.1.trackMPD'!I:I/(24*60*60),
       MATCH(1,
             (A8722='2.1.trackMPD'!A:A)*
             (C8722='2.1.trackMPD'!D:D)*
             (D8722/10^6='2.1.trackMPD'!H:H)*
             (E8722='2.1.trackMPD'!F:F),
0))</f>
        <v>1.1552917704861112</v>
      </c>
    </row>
    <row r="8723" spans="1:9" x14ac:dyDescent="0.2">
      <c r="A8723" s="160" t="s">
        <v>22</v>
      </c>
      <c r="B8723" s="160" t="s">
        <v>23</v>
      </c>
      <c r="C8723" s="160">
        <f>_xlfn.XLOOKUP(B8723,'2.1.trackMPD'!$R$7:$R$29,'2.1.trackMPD'!$T$7:$T$29)</f>
        <v>5</v>
      </c>
      <c r="D8723" s="160">
        <v>5000</v>
      </c>
      <c r="E8723" s="160" t="s">
        <v>6394</v>
      </c>
      <c r="F8723" s="160" t="s">
        <v>110</v>
      </c>
      <c r="G8723" s="160" t="s">
        <v>140</v>
      </c>
      <c r="H8723" s="160" t="s">
        <v>6392</v>
      </c>
      <c r="I8723" s="160" cm="1">
        <f t="array" ref="I8723">INDEX('2.1.trackMPD'!J:J/(24*60*60),
       MATCH(1,
             (A8723='2.1.trackMPD'!A:A)*
             (C8723='2.1.trackMPD'!D:D)*
             (D8723/10^6='2.1.trackMPD'!H:H)*
             (E8723='2.1.trackMPD'!F:F),
0))</f>
        <v>4.3142824537037036E-2</v>
      </c>
    </row>
    <row r="8724" spans="1:9" x14ac:dyDescent="0.2">
      <c r="A8724" s="160" t="s">
        <v>22</v>
      </c>
      <c r="B8724" s="160" t="s">
        <v>23</v>
      </c>
      <c r="C8724" s="160">
        <f>_xlfn.XLOOKUP(B8724,'2.1.trackMPD'!$R$7:$R$29,'2.1.trackMPD'!$T$7:$T$29)</f>
        <v>5</v>
      </c>
      <c r="D8724" s="160">
        <v>5000</v>
      </c>
      <c r="E8724" s="160" t="s">
        <v>6394</v>
      </c>
      <c r="F8724" s="160" t="s">
        <v>110</v>
      </c>
      <c r="G8724" s="160" t="s">
        <v>124</v>
      </c>
      <c r="H8724" s="160" t="s">
        <v>6393</v>
      </c>
      <c r="I8724" s="160" cm="1">
        <f t="array" ref="I8724">INDEX('2.1.trackMPD'!K:K/(24*60*60),
       MATCH(1,
             (A8724='2.1.trackMPD'!A:A)*
             (C8724='2.1.trackMPD'!D:D)*
             (D8724/10^6='2.1.trackMPD'!H:H)*
             (E8724='2.1.trackMPD'!F:F),
0))</f>
        <v>0</v>
      </c>
    </row>
    <row r="8725" spans="1:9" x14ac:dyDescent="0.2">
      <c r="A8725" s="160" t="s">
        <v>22</v>
      </c>
      <c r="B8725" s="160" t="s">
        <v>23</v>
      </c>
      <c r="C8725" s="160">
        <f>_xlfn.XLOOKUP(B8725,'2.1.trackMPD'!$R$7:$R$29,'2.1.trackMPD'!$T$7:$T$29)</f>
        <v>5</v>
      </c>
      <c r="D8725" s="160">
        <v>5000</v>
      </c>
      <c r="E8725" s="160" t="s">
        <v>6394</v>
      </c>
      <c r="F8725" s="160" t="s">
        <v>110</v>
      </c>
      <c r="G8725" s="160" t="s">
        <v>140</v>
      </c>
      <c r="H8725" s="160" t="s">
        <v>6393</v>
      </c>
      <c r="I8725" s="160" cm="1">
        <f t="array" ref="I8725">INDEX('2.1.trackMPD'!L:L/(24*60*60),
       MATCH(1,
             (A8725='2.1.trackMPD'!A:A)*
             (C8725='2.1.trackMPD'!D:D)*
             (D8725/10^6='2.1.trackMPD'!H:H)*
             (E8725='2.1.trackMPD'!F:F),
0))</f>
        <v>0</v>
      </c>
    </row>
    <row r="8726" spans="1:9" x14ac:dyDescent="0.2">
      <c r="A8726" s="160" t="s">
        <v>22</v>
      </c>
      <c r="B8726" s="160" t="s">
        <v>23</v>
      </c>
      <c r="C8726" s="160">
        <f>_xlfn.XLOOKUP(B8726,'2.1.trackMPD'!$R$7:$R$29,'2.1.trackMPD'!$T$7:$T$29)</f>
        <v>5</v>
      </c>
      <c r="D8726" s="160">
        <v>1</v>
      </c>
      <c r="E8726" s="160" t="s">
        <v>6395</v>
      </c>
      <c r="F8726" s="160" t="s">
        <v>110</v>
      </c>
      <c r="G8726" s="160" t="s">
        <v>124</v>
      </c>
      <c r="H8726" s="160" t="s">
        <v>6392</v>
      </c>
      <c r="I8726" s="160" t="e" cm="1">
        <f t="array" ref="I8726">INDEX('2.1.trackMPD'!I:I/(24*60*60),
       MATCH(1,
             (A8726='2.1.trackMPD'!A:A)*
             (C8726='2.1.trackMPD'!D:D)*
             (D8726/10^6='2.1.trackMPD'!H:H)*
             (E8726='2.1.trackMPD'!F:F),
0))</f>
        <v>#N/A</v>
      </c>
    </row>
    <row r="8727" spans="1:9" x14ac:dyDescent="0.2">
      <c r="A8727" s="160" t="s">
        <v>22</v>
      </c>
      <c r="B8727" s="160" t="s">
        <v>23</v>
      </c>
      <c r="C8727" s="160">
        <f>_xlfn.XLOOKUP(B8727,'2.1.trackMPD'!$R$7:$R$29,'2.1.trackMPD'!$T$7:$T$29)</f>
        <v>5</v>
      </c>
      <c r="D8727" s="160">
        <v>1</v>
      </c>
      <c r="E8727" s="160" t="s">
        <v>6395</v>
      </c>
      <c r="F8727" s="160" t="s">
        <v>110</v>
      </c>
      <c r="G8727" s="160" t="s">
        <v>140</v>
      </c>
      <c r="H8727" s="160" t="s">
        <v>6392</v>
      </c>
      <c r="I8727" s="160" t="e" cm="1">
        <f t="array" ref="I8727">INDEX('2.1.trackMPD'!J:J/(24*60*60),
       MATCH(1,
             (A8727='2.1.trackMPD'!A:A)*
             (C8727='2.1.trackMPD'!D:D)*
             (D8727/10^6='2.1.trackMPD'!H:H)*
             (E8727='2.1.trackMPD'!F:F),
0))</f>
        <v>#N/A</v>
      </c>
    </row>
    <row r="8728" spans="1:9" x14ac:dyDescent="0.2">
      <c r="A8728" s="160" t="s">
        <v>22</v>
      </c>
      <c r="B8728" s="160" t="s">
        <v>23</v>
      </c>
      <c r="C8728" s="160">
        <f>_xlfn.XLOOKUP(B8728,'2.1.trackMPD'!$R$7:$R$29,'2.1.trackMPD'!$T$7:$T$29)</f>
        <v>5</v>
      </c>
      <c r="D8728" s="160">
        <v>1</v>
      </c>
      <c r="E8728" s="160" t="s">
        <v>6395</v>
      </c>
      <c r="F8728" s="160" t="s">
        <v>110</v>
      </c>
      <c r="G8728" s="160" t="s">
        <v>124</v>
      </c>
      <c r="H8728" s="160" t="s">
        <v>6393</v>
      </c>
      <c r="I8728" s="160" t="e" cm="1">
        <f t="array" ref="I8728">INDEX('2.1.trackMPD'!K:K/(24*60*60),
       MATCH(1,
             (A8728='2.1.trackMPD'!A:A)*
             (C8728='2.1.trackMPD'!D:D)*
             (D8728/10^6='2.1.trackMPD'!H:H)*
             (E8728='2.1.trackMPD'!F:F),
0))</f>
        <v>#N/A</v>
      </c>
    </row>
    <row r="8729" spans="1:9" x14ac:dyDescent="0.2">
      <c r="A8729" s="160" t="s">
        <v>22</v>
      </c>
      <c r="B8729" s="160" t="s">
        <v>23</v>
      </c>
      <c r="C8729" s="160">
        <f>_xlfn.XLOOKUP(B8729,'2.1.trackMPD'!$R$7:$R$29,'2.1.trackMPD'!$T$7:$T$29)</f>
        <v>5</v>
      </c>
      <c r="D8729" s="160">
        <v>1</v>
      </c>
      <c r="E8729" s="160" t="s">
        <v>6395</v>
      </c>
      <c r="F8729" s="160" t="s">
        <v>110</v>
      </c>
      <c r="G8729" s="160" t="s">
        <v>140</v>
      </c>
      <c r="H8729" s="160" t="s">
        <v>6393</v>
      </c>
      <c r="I8729" s="160" t="e" cm="1">
        <f t="array" ref="I8729">INDEX('2.1.trackMPD'!L:L/(24*60*60),
       MATCH(1,
             (A8729='2.1.trackMPD'!A:A)*
             (C8729='2.1.trackMPD'!D:D)*
             (D8729/10^6='2.1.trackMPD'!H:H)*
             (E8729='2.1.trackMPD'!F:F),
0))</f>
        <v>#N/A</v>
      </c>
    </row>
    <row r="8730" spans="1:9" x14ac:dyDescent="0.2">
      <c r="A8730" s="160" t="s">
        <v>22</v>
      </c>
      <c r="B8730" s="160" t="s">
        <v>23</v>
      </c>
      <c r="C8730" s="160">
        <f>_xlfn.XLOOKUP(B8730,'2.1.trackMPD'!$R$7:$R$29,'2.1.trackMPD'!$T$7:$T$29)</f>
        <v>5</v>
      </c>
      <c r="D8730" s="160">
        <v>10</v>
      </c>
      <c r="E8730" s="160" t="s">
        <v>6395</v>
      </c>
      <c r="F8730" s="160" t="s">
        <v>110</v>
      </c>
      <c r="G8730" s="160" t="s">
        <v>124</v>
      </c>
      <c r="H8730" s="160" t="s">
        <v>6392</v>
      </c>
      <c r="I8730" s="160" t="e" cm="1">
        <f t="array" ref="I8730">INDEX('2.1.trackMPD'!I:I/(24*60*60),
       MATCH(1,
             (A8730='2.1.trackMPD'!A:A)*
             (C8730='2.1.trackMPD'!D:D)*
             (D8730/10^6='2.1.trackMPD'!H:H)*
             (E8730='2.1.trackMPD'!F:F),
0))</f>
        <v>#N/A</v>
      </c>
    </row>
    <row r="8731" spans="1:9" x14ac:dyDescent="0.2">
      <c r="A8731" s="160" t="s">
        <v>22</v>
      </c>
      <c r="B8731" s="160" t="s">
        <v>23</v>
      </c>
      <c r="C8731" s="160">
        <f>_xlfn.XLOOKUP(B8731,'2.1.trackMPD'!$R$7:$R$29,'2.1.trackMPD'!$T$7:$T$29)</f>
        <v>5</v>
      </c>
      <c r="D8731" s="160">
        <v>10</v>
      </c>
      <c r="E8731" s="160" t="s">
        <v>6395</v>
      </c>
      <c r="F8731" s="160" t="s">
        <v>110</v>
      </c>
      <c r="G8731" s="160" t="s">
        <v>140</v>
      </c>
      <c r="H8731" s="160" t="s">
        <v>6392</v>
      </c>
      <c r="I8731" s="160" t="e" cm="1">
        <f t="array" ref="I8731">INDEX('2.1.trackMPD'!J:J/(24*60*60),
       MATCH(1,
             (A8731='2.1.trackMPD'!A:A)*
             (C8731='2.1.trackMPD'!D:D)*
             (D8731/10^6='2.1.trackMPD'!H:H)*
             (E8731='2.1.trackMPD'!F:F),
0))</f>
        <v>#N/A</v>
      </c>
    </row>
    <row r="8732" spans="1:9" x14ac:dyDescent="0.2">
      <c r="A8732" s="160" t="s">
        <v>22</v>
      </c>
      <c r="B8732" s="160" t="s">
        <v>23</v>
      </c>
      <c r="C8732" s="160">
        <f>_xlfn.XLOOKUP(B8732,'2.1.trackMPD'!$R$7:$R$29,'2.1.trackMPD'!$T$7:$T$29)</f>
        <v>5</v>
      </c>
      <c r="D8732" s="160">
        <v>10</v>
      </c>
      <c r="E8732" s="160" t="s">
        <v>6395</v>
      </c>
      <c r="F8732" s="160" t="s">
        <v>110</v>
      </c>
      <c r="G8732" s="160" t="s">
        <v>124</v>
      </c>
      <c r="H8732" s="160" t="s">
        <v>6393</v>
      </c>
      <c r="I8732" s="160" t="e" cm="1">
        <f t="array" ref="I8732">INDEX('2.1.trackMPD'!K:K/(24*60*60),
       MATCH(1,
             (A8732='2.1.trackMPD'!A:A)*
             (C8732='2.1.trackMPD'!D:D)*
             (D8732/10^6='2.1.trackMPD'!H:H)*
             (E8732='2.1.trackMPD'!F:F),
0))</f>
        <v>#N/A</v>
      </c>
    </row>
    <row r="8733" spans="1:9" x14ac:dyDescent="0.2">
      <c r="A8733" s="160" t="s">
        <v>22</v>
      </c>
      <c r="B8733" s="160" t="s">
        <v>23</v>
      </c>
      <c r="C8733" s="160">
        <f>_xlfn.XLOOKUP(B8733,'2.1.trackMPD'!$R$7:$R$29,'2.1.trackMPD'!$T$7:$T$29)</f>
        <v>5</v>
      </c>
      <c r="D8733" s="160">
        <v>10</v>
      </c>
      <c r="E8733" s="160" t="s">
        <v>6395</v>
      </c>
      <c r="F8733" s="160" t="s">
        <v>110</v>
      </c>
      <c r="G8733" s="160" t="s">
        <v>140</v>
      </c>
      <c r="H8733" s="160" t="s">
        <v>6393</v>
      </c>
      <c r="I8733" s="160" t="e" cm="1">
        <f t="array" ref="I8733">INDEX('2.1.trackMPD'!L:L/(24*60*60),
       MATCH(1,
             (A8733='2.1.trackMPD'!A:A)*
             (C8733='2.1.trackMPD'!D:D)*
             (D8733/10^6='2.1.trackMPD'!H:H)*
             (E8733='2.1.trackMPD'!F:F),
0))</f>
        <v>#N/A</v>
      </c>
    </row>
    <row r="8734" spans="1:9" x14ac:dyDescent="0.2">
      <c r="A8734" s="160" t="s">
        <v>22</v>
      </c>
      <c r="B8734" s="160" t="s">
        <v>23</v>
      </c>
      <c r="C8734" s="160">
        <f>_xlfn.XLOOKUP(B8734,'2.1.trackMPD'!$R$7:$R$29,'2.1.trackMPD'!$T$7:$T$29)</f>
        <v>5</v>
      </c>
      <c r="D8734" s="160">
        <v>100</v>
      </c>
      <c r="E8734" s="160" t="s">
        <v>6395</v>
      </c>
      <c r="F8734" s="160" t="s">
        <v>110</v>
      </c>
      <c r="G8734" s="160" t="s">
        <v>124</v>
      </c>
      <c r="H8734" s="160" t="s">
        <v>6392</v>
      </c>
      <c r="I8734" s="160" t="e" cm="1">
        <f t="array" ref="I8734">INDEX('2.1.trackMPD'!I:I/(24*60*60),
       MATCH(1,
             (A8734='2.1.trackMPD'!A:A)*
             (C8734='2.1.trackMPD'!D:D)*
             (D8734/10^6='2.1.trackMPD'!H:H)*
             (E8734='2.1.trackMPD'!F:F),
0))</f>
        <v>#N/A</v>
      </c>
    </row>
    <row r="8735" spans="1:9" x14ac:dyDescent="0.2">
      <c r="A8735" s="160" t="s">
        <v>22</v>
      </c>
      <c r="B8735" s="160" t="s">
        <v>23</v>
      </c>
      <c r="C8735" s="160">
        <f>_xlfn.XLOOKUP(B8735,'2.1.trackMPD'!$R$7:$R$29,'2.1.trackMPD'!$T$7:$T$29)</f>
        <v>5</v>
      </c>
      <c r="D8735" s="160">
        <v>100</v>
      </c>
      <c r="E8735" s="160" t="s">
        <v>6395</v>
      </c>
      <c r="F8735" s="160" t="s">
        <v>110</v>
      </c>
      <c r="G8735" s="160" t="s">
        <v>140</v>
      </c>
      <c r="H8735" s="160" t="s">
        <v>6392</v>
      </c>
      <c r="I8735" s="160" t="e" cm="1">
        <f t="array" ref="I8735">INDEX('2.1.trackMPD'!J:J/(24*60*60),
       MATCH(1,
             (A8735='2.1.trackMPD'!A:A)*
             (C8735='2.1.trackMPD'!D:D)*
             (D8735/10^6='2.1.trackMPD'!H:H)*
             (E8735='2.1.trackMPD'!F:F),
0))</f>
        <v>#N/A</v>
      </c>
    </row>
    <row r="8736" spans="1:9" x14ac:dyDescent="0.2">
      <c r="A8736" s="160" t="s">
        <v>22</v>
      </c>
      <c r="B8736" s="160" t="s">
        <v>23</v>
      </c>
      <c r="C8736" s="160">
        <f>_xlfn.XLOOKUP(B8736,'2.1.trackMPD'!$R$7:$R$29,'2.1.trackMPD'!$T$7:$T$29)</f>
        <v>5</v>
      </c>
      <c r="D8736" s="160">
        <v>100</v>
      </c>
      <c r="E8736" s="160" t="s">
        <v>6395</v>
      </c>
      <c r="F8736" s="160" t="s">
        <v>110</v>
      </c>
      <c r="G8736" s="160" t="s">
        <v>124</v>
      </c>
      <c r="H8736" s="160" t="s">
        <v>6393</v>
      </c>
      <c r="I8736" s="160" t="e" cm="1">
        <f t="array" ref="I8736">INDEX('2.1.trackMPD'!K:K/(24*60*60),
       MATCH(1,
             (A8736='2.1.trackMPD'!A:A)*
             (C8736='2.1.trackMPD'!D:D)*
             (D8736/10^6='2.1.trackMPD'!H:H)*
             (E8736='2.1.trackMPD'!F:F),
0))</f>
        <v>#N/A</v>
      </c>
    </row>
    <row r="8737" spans="1:9" x14ac:dyDescent="0.2">
      <c r="A8737" s="160" t="s">
        <v>22</v>
      </c>
      <c r="B8737" s="160" t="s">
        <v>23</v>
      </c>
      <c r="C8737" s="160">
        <f>_xlfn.XLOOKUP(B8737,'2.1.trackMPD'!$R$7:$R$29,'2.1.trackMPD'!$T$7:$T$29)</f>
        <v>5</v>
      </c>
      <c r="D8737" s="160">
        <v>100</v>
      </c>
      <c r="E8737" s="160" t="s">
        <v>6395</v>
      </c>
      <c r="F8737" s="160" t="s">
        <v>110</v>
      </c>
      <c r="G8737" s="160" t="s">
        <v>140</v>
      </c>
      <c r="H8737" s="160" t="s">
        <v>6393</v>
      </c>
      <c r="I8737" s="160" t="e" cm="1">
        <f t="array" ref="I8737">INDEX('2.1.trackMPD'!L:L/(24*60*60),
       MATCH(1,
             (A8737='2.1.trackMPD'!A:A)*
             (C8737='2.1.trackMPD'!D:D)*
             (D8737/10^6='2.1.trackMPD'!H:H)*
             (E8737='2.1.trackMPD'!F:F),
0))</f>
        <v>#N/A</v>
      </c>
    </row>
    <row r="8738" spans="1:9" x14ac:dyDescent="0.2">
      <c r="A8738" s="160" t="s">
        <v>22</v>
      </c>
      <c r="B8738" s="160" t="s">
        <v>4</v>
      </c>
      <c r="C8738" s="160">
        <f>_xlfn.XLOOKUP(B8738,'2.1.trackMPD'!$R$7:$R$29,'2.1.trackMPD'!$T$7:$T$29)</f>
        <v>6</v>
      </c>
      <c r="D8738" s="160">
        <v>1</v>
      </c>
      <c r="E8738" s="160" t="s">
        <v>6390</v>
      </c>
      <c r="F8738" s="160" t="s">
        <v>110</v>
      </c>
      <c r="G8738" s="160" t="s">
        <v>124</v>
      </c>
      <c r="H8738" s="160" t="s">
        <v>6392</v>
      </c>
      <c r="I8738" s="160" cm="1">
        <f t="array" ref="I8738">INDEX('2.1.trackMPD'!I:I/(24*60*60),
       MATCH(1,
             (A8738='2.1.trackMPD'!A:A)*
             (C8738='2.1.trackMPD'!D:D)*
             (D8738/10^6='2.1.trackMPD'!H:H)*
             (E8738='2.1.trackMPD'!F:F),
0))</f>
        <v>1.1073402893518519E-6</v>
      </c>
    </row>
    <row r="8739" spans="1:9" x14ac:dyDescent="0.2">
      <c r="A8739" s="160" t="s">
        <v>22</v>
      </c>
      <c r="B8739" s="160" t="s">
        <v>4</v>
      </c>
      <c r="C8739" s="160">
        <f>_xlfn.XLOOKUP(B8739,'2.1.trackMPD'!$R$7:$R$29,'2.1.trackMPD'!$T$7:$T$29)</f>
        <v>6</v>
      </c>
      <c r="D8739" s="160">
        <v>1</v>
      </c>
      <c r="E8739" s="160" t="s">
        <v>6390</v>
      </c>
      <c r="F8739" s="160" t="s">
        <v>110</v>
      </c>
      <c r="G8739" s="160" t="s">
        <v>140</v>
      </c>
      <c r="H8739" s="160" t="s">
        <v>6392</v>
      </c>
      <c r="I8739" s="160" cm="1">
        <f t="array" ref="I8739">INDEX('2.1.trackMPD'!J:J/(24*60*60),
       MATCH(1,
             (A8739='2.1.trackMPD'!A:A)*
             (C8739='2.1.trackMPD'!D:D)*
             (D8739/10^6='2.1.trackMPD'!H:H)*
             (E8739='2.1.trackMPD'!F:F),
0))</f>
        <v>1.760755949074074E-5</v>
      </c>
    </row>
    <row r="8740" spans="1:9" x14ac:dyDescent="0.2">
      <c r="A8740" s="160" t="s">
        <v>22</v>
      </c>
      <c r="B8740" s="160" t="s">
        <v>4</v>
      </c>
      <c r="C8740" s="160">
        <f>_xlfn.XLOOKUP(B8740,'2.1.trackMPD'!$R$7:$R$29,'2.1.trackMPD'!$T$7:$T$29)</f>
        <v>6</v>
      </c>
      <c r="D8740" s="160">
        <v>1</v>
      </c>
      <c r="E8740" s="160" t="s">
        <v>6390</v>
      </c>
      <c r="F8740" s="160" t="s">
        <v>110</v>
      </c>
      <c r="G8740" s="160" t="s">
        <v>124</v>
      </c>
      <c r="H8740" s="160" t="s">
        <v>6393</v>
      </c>
      <c r="I8740" s="160" cm="1">
        <f t="array" ref="I8740">INDEX('2.1.trackMPD'!K:K/(24*60*60),
       MATCH(1,
             (A8740='2.1.trackMPD'!A:A)*
             (C8740='2.1.trackMPD'!D:D)*
             (D8740/10^6='2.1.trackMPD'!H:H)*
             (E8740='2.1.trackMPD'!F:F),
0))</f>
        <v>0</v>
      </c>
    </row>
    <row r="8741" spans="1:9" x14ac:dyDescent="0.2">
      <c r="A8741" s="160" t="s">
        <v>22</v>
      </c>
      <c r="B8741" s="160" t="s">
        <v>4</v>
      </c>
      <c r="C8741" s="160">
        <f>_xlfn.XLOOKUP(B8741,'2.1.trackMPD'!$R$7:$R$29,'2.1.trackMPD'!$T$7:$T$29)</f>
        <v>6</v>
      </c>
      <c r="D8741" s="160">
        <v>1</v>
      </c>
      <c r="E8741" s="160" t="s">
        <v>6390</v>
      </c>
      <c r="F8741" s="160" t="s">
        <v>110</v>
      </c>
      <c r="G8741" s="160" t="s">
        <v>140</v>
      </c>
      <c r="H8741" s="160" t="s">
        <v>6393</v>
      </c>
      <c r="I8741" s="160" cm="1">
        <f t="array" ref="I8741">INDEX('2.1.trackMPD'!L:L/(24*60*60),
       MATCH(1,
             (A8741='2.1.trackMPD'!A:A)*
             (C8741='2.1.trackMPD'!D:D)*
             (D8741/10^6='2.1.trackMPD'!H:H)*
             (E8741='2.1.trackMPD'!F:F),
0))</f>
        <v>1.5392303356481482E-6</v>
      </c>
    </row>
    <row r="8742" spans="1:9" x14ac:dyDescent="0.2">
      <c r="A8742" s="160" t="s">
        <v>22</v>
      </c>
      <c r="B8742" s="160" t="s">
        <v>4</v>
      </c>
      <c r="C8742" s="160">
        <f>_xlfn.XLOOKUP(B8742,'2.1.trackMPD'!$R$7:$R$29,'2.1.trackMPD'!$T$7:$T$29)</f>
        <v>6</v>
      </c>
      <c r="D8742" s="160">
        <v>10</v>
      </c>
      <c r="E8742" s="160" t="s">
        <v>6390</v>
      </c>
      <c r="F8742" s="160" t="s">
        <v>110</v>
      </c>
      <c r="G8742" s="160" t="s">
        <v>124</v>
      </c>
      <c r="H8742" s="160" t="s">
        <v>6392</v>
      </c>
      <c r="I8742" s="160" cm="1">
        <f t="array" ref="I8742">INDEX('2.1.trackMPD'!I:I/(24*60*60),
       MATCH(1,
             (A8742='2.1.trackMPD'!A:A)*
             (C8742='2.1.trackMPD'!D:D)*
             (D8742/10^6='2.1.trackMPD'!H:H)*
             (E8742='2.1.trackMPD'!F:F),
0))</f>
        <v>1.4623259143518519E-6</v>
      </c>
    </row>
    <row r="8743" spans="1:9" x14ac:dyDescent="0.2">
      <c r="A8743" s="160" t="s">
        <v>22</v>
      </c>
      <c r="B8743" s="160" t="s">
        <v>4</v>
      </c>
      <c r="C8743" s="160">
        <f>_xlfn.XLOOKUP(B8743,'2.1.trackMPD'!$R$7:$R$29,'2.1.trackMPD'!$T$7:$T$29)</f>
        <v>6</v>
      </c>
      <c r="D8743" s="160">
        <v>10</v>
      </c>
      <c r="E8743" s="160" t="s">
        <v>6390</v>
      </c>
      <c r="F8743" s="160" t="s">
        <v>110</v>
      </c>
      <c r="G8743" s="160" t="s">
        <v>140</v>
      </c>
      <c r="H8743" s="160" t="s">
        <v>6392</v>
      </c>
      <c r="I8743" s="160" cm="1">
        <f t="array" ref="I8743">INDEX('2.1.trackMPD'!J:J/(24*60*60),
       MATCH(1,
             (A8743='2.1.trackMPD'!A:A)*
             (C8743='2.1.trackMPD'!D:D)*
             (D8743/10^6='2.1.trackMPD'!H:H)*
             (E8743='2.1.trackMPD'!F:F),
0))</f>
        <v>1.8477220046296298E-5</v>
      </c>
    </row>
    <row r="8744" spans="1:9" x14ac:dyDescent="0.2">
      <c r="A8744" s="160" t="s">
        <v>22</v>
      </c>
      <c r="B8744" s="160" t="s">
        <v>4</v>
      </c>
      <c r="C8744" s="160">
        <f>_xlfn.XLOOKUP(B8744,'2.1.trackMPD'!$R$7:$R$29,'2.1.trackMPD'!$T$7:$T$29)</f>
        <v>6</v>
      </c>
      <c r="D8744" s="160">
        <v>10</v>
      </c>
      <c r="E8744" s="160" t="s">
        <v>6390</v>
      </c>
      <c r="F8744" s="160" t="s">
        <v>110</v>
      </c>
      <c r="G8744" s="160" t="s">
        <v>124</v>
      </c>
      <c r="H8744" s="160" t="s">
        <v>6393</v>
      </c>
      <c r="I8744" s="160" cm="1">
        <f t="array" ref="I8744">INDEX('2.1.trackMPD'!K:K/(24*60*60),
       MATCH(1,
             (A8744='2.1.trackMPD'!A:A)*
             (C8744='2.1.trackMPD'!D:D)*
             (D8744/10^6='2.1.trackMPD'!H:H)*
             (E8744='2.1.trackMPD'!F:F),
0))</f>
        <v>0</v>
      </c>
    </row>
    <row r="8745" spans="1:9" x14ac:dyDescent="0.2">
      <c r="A8745" s="160" t="s">
        <v>22</v>
      </c>
      <c r="B8745" s="160" t="s">
        <v>4</v>
      </c>
      <c r="C8745" s="160">
        <f>_xlfn.XLOOKUP(B8745,'2.1.trackMPD'!$R$7:$R$29,'2.1.trackMPD'!$T$7:$T$29)</f>
        <v>6</v>
      </c>
      <c r="D8745" s="160">
        <v>10</v>
      </c>
      <c r="E8745" s="160" t="s">
        <v>6390</v>
      </c>
      <c r="F8745" s="160" t="s">
        <v>110</v>
      </c>
      <c r="G8745" s="160" t="s">
        <v>140</v>
      </c>
      <c r="H8745" s="160" t="s">
        <v>6393</v>
      </c>
      <c r="I8745" s="160" cm="1">
        <f t="array" ref="I8745">INDEX('2.1.trackMPD'!L:L/(24*60*60),
       MATCH(1,
             (A8745='2.1.trackMPD'!A:A)*
             (C8745='2.1.trackMPD'!D:D)*
             (D8745/10^6='2.1.trackMPD'!H:H)*
             (E8745='2.1.trackMPD'!F:F),
0))</f>
        <v>1.5179113541666667E-6</v>
      </c>
    </row>
    <row r="8746" spans="1:9" x14ac:dyDescent="0.2">
      <c r="A8746" s="160" t="s">
        <v>22</v>
      </c>
      <c r="B8746" s="160" t="s">
        <v>4</v>
      </c>
      <c r="C8746" s="160">
        <f>_xlfn.XLOOKUP(B8746,'2.1.trackMPD'!$R$7:$R$29,'2.1.trackMPD'!$T$7:$T$29)</f>
        <v>6</v>
      </c>
      <c r="D8746" s="160">
        <v>100</v>
      </c>
      <c r="E8746" s="160" t="s">
        <v>6390</v>
      </c>
      <c r="F8746" s="160" t="s">
        <v>110</v>
      </c>
      <c r="G8746" s="160" t="s">
        <v>124</v>
      </c>
      <c r="H8746" s="160" t="s">
        <v>6392</v>
      </c>
      <c r="I8746" s="160" cm="1">
        <f t="array" ref="I8746">INDEX('2.1.trackMPD'!I:I/(24*60*60),
       MATCH(1,
             (A8746='2.1.trackMPD'!A:A)*
             (C8746='2.1.trackMPD'!D:D)*
             (D8746/10^6='2.1.trackMPD'!H:H)*
             (E8746='2.1.trackMPD'!F:F),
0))</f>
        <v>1.6607663738425925E-3</v>
      </c>
    </row>
    <row r="8747" spans="1:9" x14ac:dyDescent="0.2">
      <c r="A8747" s="160" t="s">
        <v>22</v>
      </c>
      <c r="B8747" s="160" t="s">
        <v>4</v>
      </c>
      <c r="C8747" s="160">
        <f>_xlfn.XLOOKUP(B8747,'2.1.trackMPD'!$R$7:$R$29,'2.1.trackMPD'!$T$7:$T$29)</f>
        <v>6</v>
      </c>
      <c r="D8747" s="160">
        <v>100</v>
      </c>
      <c r="E8747" s="160" t="s">
        <v>6390</v>
      </c>
      <c r="F8747" s="160" t="s">
        <v>110</v>
      </c>
      <c r="G8747" s="160" t="s">
        <v>140</v>
      </c>
      <c r="H8747" s="160" t="s">
        <v>6392</v>
      </c>
      <c r="I8747" s="160" cm="1">
        <f t="array" ref="I8747">INDEX('2.1.trackMPD'!J:J/(24*60*60),
       MATCH(1,
             (A8747='2.1.trackMPD'!A:A)*
             (C8747='2.1.trackMPD'!D:D)*
             (D8747/10^6='2.1.trackMPD'!H:H)*
             (E8747='2.1.trackMPD'!F:F),
0))</f>
        <v>1.5659040833333332E-3</v>
      </c>
    </row>
    <row r="8748" spans="1:9" x14ac:dyDescent="0.2">
      <c r="A8748" s="160" t="s">
        <v>22</v>
      </c>
      <c r="B8748" s="160" t="s">
        <v>4</v>
      </c>
      <c r="C8748" s="160">
        <f>_xlfn.XLOOKUP(B8748,'2.1.trackMPD'!$R$7:$R$29,'2.1.trackMPD'!$T$7:$T$29)</f>
        <v>6</v>
      </c>
      <c r="D8748" s="160">
        <v>100</v>
      </c>
      <c r="E8748" s="160" t="s">
        <v>6390</v>
      </c>
      <c r="F8748" s="160" t="s">
        <v>110</v>
      </c>
      <c r="G8748" s="160" t="s">
        <v>124</v>
      </c>
      <c r="H8748" s="160" t="s">
        <v>6393</v>
      </c>
      <c r="I8748" s="160" cm="1">
        <f t="array" ref="I8748">INDEX('2.1.trackMPD'!K:K/(24*60*60),
       MATCH(1,
             (A8748='2.1.trackMPD'!A:A)*
             (C8748='2.1.trackMPD'!D:D)*
             (D8748/10^6='2.1.trackMPD'!H:H)*
             (E8748='2.1.trackMPD'!F:F),
0))</f>
        <v>0</v>
      </c>
    </row>
    <row r="8749" spans="1:9" x14ac:dyDescent="0.2">
      <c r="A8749" s="160" t="s">
        <v>22</v>
      </c>
      <c r="B8749" s="160" t="s">
        <v>4</v>
      </c>
      <c r="C8749" s="160">
        <f>_xlfn.XLOOKUP(B8749,'2.1.trackMPD'!$R$7:$R$29,'2.1.trackMPD'!$T$7:$T$29)</f>
        <v>6</v>
      </c>
      <c r="D8749" s="160">
        <v>100</v>
      </c>
      <c r="E8749" s="160" t="s">
        <v>6390</v>
      </c>
      <c r="F8749" s="160" t="s">
        <v>110</v>
      </c>
      <c r="G8749" s="160" t="s">
        <v>140</v>
      </c>
      <c r="H8749" s="160" t="s">
        <v>6393</v>
      </c>
      <c r="I8749" s="160" cm="1">
        <f t="array" ref="I8749">INDEX('2.1.trackMPD'!L:L/(24*60*60),
       MATCH(1,
             (A8749='2.1.trackMPD'!A:A)*
             (C8749='2.1.trackMPD'!D:D)*
             (D8749/10^6='2.1.trackMPD'!H:H)*
             (E8749='2.1.trackMPD'!F:F),
0))</f>
        <v>0</v>
      </c>
    </row>
    <row r="8750" spans="1:9" x14ac:dyDescent="0.2">
      <c r="A8750" s="160" t="s">
        <v>22</v>
      </c>
      <c r="B8750" s="160" t="s">
        <v>4</v>
      </c>
      <c r="C8750" s="160">
        <f>_xlfn.XLOOKUP(B8750,'2.1.trackMPD'!$R$7:$R$29,'2.1.trackMPD'!$T$7:$T$29)</f>
        <v>6</v>
      </c>
      <c r="D8750" s="160">
        <v>1000</v>
      </c>
      <c r="E8750" s="160" t="s">
        <v>6390</v>
      </c>
      <c r="F8750" s="160" t="s">
        <v>110</v>
      </c>
      <c r="G8750" s="160" t="s">
        <v>124</v>
      </c>
      <c r="H8750" s="160" t="s">
        <v>6392</v>
      </c>
      <c r="I8750" s="160" cm="1">
        <f t="array" ref="I8750">INDEX('2.1.trackMPD'!I:I/(24*60*60),
       MATCH(1,
             (A8750='2.1.trackMPD'!A:A)*
             (C8750='2.1.trackMPD'!D:D)*
             (D8750/10^6='2.1.trackMPD'!H:H)*
             (E8750='2.1.trackMPD'!F:F),
0))</f>
        <v>2.1051687546296298</v>
      </c>
    </row>
    <row r="8751" spans="1:9" x14ac:dyDescent="0.2">
      <c r="A8751" s="160" t="s">
        <v>22</v>
      </c>
      <c r="B8751" s="160" t="s">
        <v>4</v>
      </c>
      <c r="C8751" s="160">
        <f>_xlfn.XLOOKUP(B8751,'2.1.trackMPD'!$R$7:$R$29,'2.1.trackMPD'!$T$7:$T$29)</f>
        <v>6</v>
      </c>
      <c r="D8751" s="160">
        <v>1000</v>
      </c>
      <c r="E8751" s="160" t="s">
        <v>6390</v>
      </c>
      <c r="F8751" s="160" t="s">
        <v>110</v>
      </c>
      <c r="G8751" s="160" t="s">
        <v>140</v>
      </c>
      <c r="H8751" s="160" t="s">
        <v>6392</v>
      </c>
      <c r="I8751" s="160" cm="1">
        <f t="array" ref="I8751">INDEX('2.1.trackMPD'!J:J/(24*60*60),
       MATCH(1,
             (A8751='2.1.trackMPD'!A:A)*
             (C8751='2.1.trackMPD'!D:D)*
             (D8751/10^6='2.1.trackMPD'!H:H)*
             (E8751='2.1.trackMPD'!F:F),
0))</f>
        <v>5.8237966215277777E-2</v>
      </c>
    </row>
    <row r="8752" spans="1:9" x14ac:dyDescent="0.2">
      <c r="A8752" s="160" t="s">
        <v>22</v>
      </c>
      <c r="B8752" s="160" t="s">
        <v>4</v>
      </c>
      <c r="C8752" s="160">
        <f>_xlfn.XLOOKUP(B8752,'2.1.trackMPD'!$R$7:$R$29,'2.1.trackMPD'!$T$7:$T$29)</f>
        <v>6</v>
      </c>
      <c r="D8752" s="160">
        <v>1000</v>
      </c>
      <c r="E8752" s="160" t="s">
        <v>6390</v>
      </c>
      <c r="F8752" s="160" t="s">
        <v>110</v>
      </c>
      <c r="G8752" s="160" t="s">
        <v>124</v>
      </c>
      <c r="H8752" s="160" t="s">
        <v>6393</v>
      </c>
      <c r="I8752" s="160" cm="1">
        <f t="array" ref="I8752">INDEX('2.1.trackMPD'!K:K/(24*60*60),
       MATCH(1,
             (A8752='2.1.trackMPD'!A:A)*
             (C8752='2.1.trackMPD'!D:D)*
             (D8752/10^6='2.1.trackMPD'!H:H)*
             (E8752='2.1.trackMPD'!F:F),
0))</f>
        <v>0</v>
      </c>
    </row>
    <row r="8753" spans="1:9" x14ac:dyDescent="0.2">
      <c r="A8753" s="160" t="s">
        <v>22</v>
      </c>
      <c r="B8753" s="160" t="s">
        <v>4</v>
      </c>
      <c r="C8753" s="160">
        <f>_xlfn.XLOOKUP(B8753,'2.1.trackMPD'!$R$7:$R$29,'2.1.trackMPD'!$T$7:$T$29)</f>
        <v>6</v>
      </c>
      <c r="D8753" s="160">
        <v>1000</v>
      </c>
      <c r="E8753" s="160" t="s">
        <v>6390</v>
      </c>
      <c r="F8753" s="160" t="s">
        <v>110</v>
      </c>
      <c r="G8753" s="160" t="s">
        <v>140</v>
      </c>
      <c r="H8753" s="160" t="s">
        <v>6393</v>
      </c>
      <c r="I8753" s="160" cm="1">
        <f t="array" ref="I8753">INDEX('2.1.trackMPD'!L:L/(24*60*60),
       MATCH(1,
             (A8753='2.1.trackMPD'!A:A)*
             (C8753='2.1.trackMPD'!D:D)*
             (D8753/10^6='2.1.trackMPD'!H:H)*
             (E8753='2.1.trackMPD'!F:F),
0))</f>
        <v>0</v>
      </c>
    </row>
    <row r="8754" spans="1:9" x14ac:dyDescent="0.2">
      <c r="A8754" s="160" t="s">
        <v>22</v>
      </c>
      <c r="B8754" s="160" t="s">
        <v>4</v>
      </c>
      <c r="C8754" s="160">
        <f>_xlfn.XLOOKUP(B8754,'2.1.trackMPD'!$R$7:$R$29,'2.1.trackMPD'!$T$7:$T$29)</f>
        <v>6</v>
      </c>
      <c r="D8754" s="160">
        <v>5000</v>
      </c>
      <c r="E8754" s="160" t="s">
        <v>6390</v>
      </c>
      <c r="F8754" s="160" t="s">
        <v>110</v>
      </c>
      <c r="G8754" s="160" t="s">
        <v>124</v>
      </c>
      <c r="H8754" s="160" t="s">
        <v>6392</v>
      </c>
      <c r="I8754" s="160" cm="1">
        <f t="array" ref="I8754">INDEX('2.1.trackMPD'!I:I/(24*60*60),
       MATCH(1,
             (A8754='2.1.trackMPD'!A:A)*
             (C8754='2.1.trackMPD'!D:D)*
             (D8754/10^6='2.1.trackMPD'!H:H)*
             (E8754='2.1.trackMPD'!F:F),
0))</f>
        <v>32.792479120370373</v>
      </c>
    </row>
    <row r="8755" spans="1:9" x14ac:dyDescent="0.2">
      <c r="A8755" s="160" t="s">
        <v>22</v>
      </c>
      <c r="B8755" s="160" t="s">
        <v>4</v>
      </c>
      <c r="C8755" s="160">
        <f>_xlfn.XLOOKUP(B8755,'2.1.trackMPD'!$R$7:$R$29,'2.1.trackMPD'!$T$7:$T$29)</f>
        <v>6</v>
      </c>
      <c r="D8755" s="160">
        <v>5000</v>
      </c>
      <c r="E8755" s="160" t="s">
        <v>6390</v>
      </c>
      <c r="F8755" s="160" t="s">
        <v>110</v>
      </c>
      <c r="G8755" s="160" t="s">
        <v>140</v>
      </c>
      <c r="H8755" s="160" t="s">
        <v>6392</v>
      </c>
      <c r="I8755" s="160" cm="1">
        <f t="array" ref="I8755">INDEX('2.1.trackMPD'!J:J/(24*60*60),
       MATCH(1,
             (A8755='2.1.trackMPD'!A:A)*
             (C8755='2.1.trackMPD'!D:D)*
             (D8755/10^6='2.1.trackMPD'!H:H)*
             (E8755='2.1.trackMPD'!F:F),
0))</f>
        <v>0.22985281030092594</v>
      </c>
    </row>
    <row r="8756" spans="1:9" x14ac:dyDescent="0.2">
      <c r="A8756" s="160" t="s">
        <v>22</v>
      </c>
      <c r="B8756" s="160" t="s">
        <v>4</v>
      </c>
      <c r="C8756" s="160">
        <f>_xlfn.XLOOKUP(B8756,'2.1.trackMPD'!$R$7:$R$29,'2.1.trackMPD'!$T$7:$T$29)</f>
        <v>6</v>
      </c>
      <c r="D8756" s="160">
        <v>5000</v>
      </c>
      <c r="E8756" s="160" t="s">
        <v>6390</v>
      </c>
      <c r="F8756" s="160" t="s">
        <v>110</v>
      </c>
      <c r="G8756" s="160" t="s">
        <v>124</v>
      </c>
      <c r="H8756" s="160" t="s">
        <v>6393</v>
      </c>
      <c r="I8756" s="160" cm="1">
        <f t="array" ref="I8756">INDEX('2.1.trackMPD'!K:K/(24*60*60),
       MATCH(1,
             (A8756='2.1.trackMPD'!A:A)*
             (C8756='2.1.trackMPD'!D:D)*
             (D8756/10^6='2.1.trackMPD'!H:H)*
             (E8756='2.1.trackMPD'!F:F),
0))</f>
        <v>0</v>
      </c>
    </row>
    <row r="8757" spans="1:9" x14ac:dyDescent="0.2">
      <c r="A8757" s="160" t="s">
        <v>22</v>
      </c>
      <c r="B8757" s="160" t="s">
        <v>4</v>
      </c>
      <c r="C8757" s="160">
        <f>_xlfn.XLOOKUP(B8757,'2.1.trackMPD'!$R$7:$R$29,'2.1.trackMPD'!$T$7:$T$29)</f>
        <v>6</v>
      </c>
      <c r="D8757" s="160">
        <v>5000</v>
      </c>
      <c r="E8757" s="160" t="s">
        <v>6390</v>
      </c>
      <c r="F8757" s="160" t="s">
        <v>110</v>
      </c>
      <c r="G8757" s="160" t="s">
        <v>140</v>
      </c>
      <c r="H8757" s="160" t="s">
        <v>6393</v>
      </c>
      <c r="I8757" s="160" cm="1">
        <f t="array" ref="I8757">INDEX('2.1.trackMPD'!L:L/(24*60*60),
       MATCH(1,
             (A8757='2.1.trackMPD'!A:A)*
             (C8757='2.1.trackMPD'!D:D)*
             (D8757/10^6='2.1.trackMPD'!H:H)*
             (E8757='2.1.trackMPD'!F:F),
0))</f>
        <v>0</v>
      </c>
    </row>
    <row r="8758" spans="1:9" x14ac:dyDescent="0.2">
      <c r="A8758" s="160" t="s">
        <v>22</v>
      </c>
      <c r="B8758" s="160" t="s">
        <v>4</v>
      </c>
      <c r="C8758" s="160">
        <f>_xlfn.XLOOKUP(B8758,'2.1.trackMPD'!$R$7:$R$29,'2.1.trackMPD'!$T$7:$T$29)</f>
        <v>6</v>
      </c>
      <c r="D8758" s="160">
        <v>1</v>
      </c>
      <c r="E8758" s="160" t="s">
        <v>6394</v>
      </c>
      <c r="F8758" s="160" t="s">
        <v>110</v>
      </c>
      <c r="G8758" s="160" t="s">
        <v>124</v>
      </c>
      <c r="H8758" s="160" t="s">
        <v>6392</v>
      </c>
      <c r="I8758" s="160" cm="1">
        <f t="array" ref="I8758">INDEX('2.1.trackMPD'!I:I/(24*60*60),
       MATCH(1,
             (A8758='2.1.trackMPD'!A:A)*
             (C8758='2.1.trackMPD'!D:D)*
             (D8758/10^6='2.1.trackMPD'!H:H)*
             (E8758='2.1.trackMPD'!F:F),
0))</f>
        <v>3.9301854513888888E-6</v>
      </c>
    </row>
    <row r="8759" spans="1:9" x14ac:dyDescent="0.2">
      <c r="A8759" s="160" t="s">
        <v>22</v>
      </c>
      <c r="B8759" s="160" t="s">
        <v>4</v>
      </c>
      <c r="C8759" s="160">
        <f>_xlfn.XLOOKUP(B8759,'2.1.trackMPD'!$R$7:$R$29,'2.1.trackMPD'!$T$7:$T$29)</f>
        <v>6</v>
      </c>
      <c r="D8759" s="160">
        <v>1</v>
      </c>
      <c r="E8759" s="160" t="s">
        <v>6394</v>
      </c>
      <c r="F8759" s="160" t="s">
        <v>110</v>
      </c>
      <c r="G8759" s="160" t="s">
        <v>140</v>
      </c>
      <c r="H8759" s="160" t="s">
        <v>6392</v>
      </c>
      <c r="I8759" s="160" cm="1">
        <f t="array" ref="I8759">INDEX('2.1.trackMPD'!J:J/(24*60*60),
       MATCH(1,
             (A8759='2.1.trackMPD'!A:A)*
             (C8759='2.1.trackMPD'!D:D)*
             (D8759/10^6='2.1.trackMPD'!H:H)*
             (E8759='2.1.trackMPD'!F:F),
0))</f>
        <v>4.3883589537037033E-5</v>
      </c>
    </row>
    <row r="8760" spans="1:9" x14ac:dyDescent="0.2">
      <c r="A8760" s="160" t="s">
        <v>22</v>
      </c>
      <c r="B8760" s="160" t="s">
        <v>4</v>
      </c>
      <c r="C8760" s="160">
        <f>_xlfn.XLOOKUP(B8760,'2.1.trackMPD'!$R$7:$R$29,'2.1.trackMPD'!$T$7:$T$29)</f>
        <v>6</v>
      </c>
      <c r="D8760" s="160">
        <v>1</v>
      </c>
      <c r="E8760" s="160" t="s">
        <v>6394</v>
      </c>
      <c r="F8760" s="160" t="s">
        <v>110</v>
      </c>
      <c r="G8760" s="160" t="s">
        <v>124</v>
      </c>
      <c r="H8760" s="160" t="s">
        <v>6393</v>
      </c>
      <c r="I8760" s="160" cm="1">
        <f t="array" ref="I8760">INDEX('2.1.trackMPD'!K:K/(24*60*60),
       MATCH(1,
             (A8760='2.1.trackMPD'!A:A)*
             (C8760='2.1.trackMPD'!D:D)*
             (D8760/10^6='2.1.trackMPD'!H:H)*
             (E8760='2.1.trackMPD'!F:F),
0))</f>
        <v>2.9550827546296292E-7</v>
      </c>
    </row>
    <row r="8761" spans="1:9" x14ac:dyDescent="0.2">
      <c r="A8761" s="160" t="s">
        <v>22</v>
      </c>
      <c r="B8761" s="160" t="s">
        <v>4</v>
      </c>
      <c r="C8761" s="160">
        <f>_xlfn.XLOOKUP(B8761,'2.1.trackMPD'!$R$7:$R$29,'2.1.trackMPD'!$T$7:$T$29)</f>
        <v>6</v>
      </c>
      <c r="D8761" s="160">
        <v>1</v>
      </c>
      <c r="E8761" s="160" t="s">
        <v>6394</v>
      </c>
      <c r="F8761" s="160" t="s">
        <v>110</v>
      </c>
      <c r="G8761" s="160" t="s">
        <v>140</v>
      </c>
      <c r="H8761" s="160" t="s">
        <v>6393</v>
      </c>
      <c r="I8761" s="160" cm="1">
        <f t="array" ref="I8761">INDEX('2.1.trackMPD'!L:L/(24*60*60),
       MATCH(1,
             (A8761='2.1.trackMPD'!A:A)*
             (C8761='2.1.trackMPD'!D:D)*
             (D8761/10^6='2.1.trackMPD'!H:H)*
             (E8761='2.1.trackMPD'!F:F),
0))</f>
        <v>7.737542592592592E-7</v>
      </c>
    </row>
    <row r="8762" spans="1:9" x14ac:dyDescent="0.2">
      <c r="A8762" s="160" t="s">
        <v>22</v>
      </c>
      <c r="B8762" s="160" t="s">
        <v>4</v>
      </c>
      <c r="C8762" s="160">
        <f>_xlfn.XLOOKUP(B8762,'2.1.trackMPD'!$R$7:$R$29,'2.1.trackMPD'!$T$7:$T$29)</f>
        <v>6</v>
      </c>
      <c r="D8762" s="160">
        <v>10</v>
      </c>
      <c r="E8762" s="160" t="s">
        <v>6394</v>
      </c>
      <c r="F8762" s="160" t="s">
        <v>110</v>
      </c>
      <c r="G8762" s="160" t="s">
        <v>124</v>
      </c>
      <c r="H8762" s="160" t="s">
        <v>6392</v>
      </c>
      <c r="I8762" s="160" cm="1">
        <f t="array" ref="I8762">INDEX('2.1.trackMPD'!I:I/(24*60*60),
       MATCH(1,
             (A8762='2.1.trackMPD'!A:A)*
             (C8762='2.1.trackMPD'!D:D)*
             (D8762/10^6='2.1.trackMPD'!H:H)*
             (E8762='2.1.trackMPD'!F:F),
0))</f>
        <v>7.3071896296296306E-6</v>
      </c>
    </row>
    <row r="8763" spans="1:9" x14ac:dyDescent="0.2">
      <c r="A8763" s="160" t="s">
        <v>22</v>
      </c>
      <c r="B8763" s="160" t="s">
        <v>4</v>
      </c>
      <c r="C8763" s="160">
        <f>_xlfn.XLOOKUP(B8763,'2.1.trackMPD'!$R$7:$R$29,'2.1.trackMPD'!$T$7:$T$29)</f>
        <v>6</v>
      </c>
      <c r="D8763" s="160">
        <v>10</v>
      </c>
      <c r="E8763" s="160" t="s">
        <v>6394</v>
      </c>
      <c r="F8763" s="160" t="s">
        <v>110</v>
      </c>
      <c r="G8763" s="160" t="s">
        <v>140</v>
      </c>
      <c r="H8763" s="160" t="s">
        <v>6392</v>
      </c>
      <c r="I8763" s="160" cm="1">
        <f t="array" ref="I8763">INDEX('2.1.trackMPD'!J:J/(24*60*60),
       MATCH(1,
             (A8763='2.1.trackMPD'!A:A)*
             (C8763='2.1.trackMPD'!D:D)*
             (D8763/10^6='2.1.trackMPD'!H:H)*
             (E8763='2.1.trackMPD'!F:F),
0))</f>
        <v>5.2528881805555559E-5</v>
      </c>
    </row>
    <row r="8764" spans="1:9" x14ac:dyDescent="0.2">
      <c r="A8764" s="160" t="s">
        <v>22</v>
      </c>
      <c r="B8764" s="160" t="s">
        <v>4</v>
      </c>
      <c r="C8764" s="160">
        <f>_xlfn.XLOOKUP(B8764,'2.1.trackMPD'!$R$7:$R$29,'2.1.trackMPD'!$T$7:$T$29)</f>
        <v>6</v>
      </c>
      <c r="D8764" s="160">
        <v>10</v>
      </c>
      <c r="E8764" s="160" t="s">
        <v>6394</v>
      </c>
      <c r="F8764" s="160" t="s">
        <v>110</v>
      </c>
      <c r="G8764" s="160" t="s">
        <v>124</v>
      </c>
      <c r="H8764" s="160" t="s">
        <v>6393</v>
      </c>
      <c r="I8764" s="160" cm="1">
        <f t="array" ref="I8764">INDEX('2.1.trackMPD'!K:K/(24*60*60),
       MATCH(1,
             (A8764='2.1.trackMPD'!A:A)*
             (C8764='2.1.trackMPD'!D:D)*
             (D8764/10^6='2.1.trackMPD'!H:H)*
             (E8764='2.1.trackMPD'!F:F),
0))</f>
        <v>0</v>
      </c>
    </row>
    <row r="8765" spans="1:9" x14ac:dyDescent="0.2">
      <c r="A8765" s="160" t="s">
        <v>22</v>
      </c>
      <c r="B8765" s="160" t="s">
        <v>4</v>
      </c>
      <c r="C8765" s="160">
        <f>_xlfn.XLOOKUP(B8765,'2.1.trackMPD'!$R$7:$R$29,'2.1.trackMPD'!$T$7:$T$29)</f>
        <v>6</v>
      </c>
      <c r="D8765" s="160">
        <v>10</v>
      </c>
      <c r="E8765" s="160" t="s">
        <v>6394</v>
      </c>
      <c r="F8765" s="160" t="s">
        <v>110</v>
      </c>
      <c r="G8765" s="160" t="s">
        <v>140</v>
      </c>
      <c r="H8765" s="160" t="s">
        <v>6393</v>
      </c>
      <c r="I8765" s="160" cm="1">
        <f t="array" ref="I8765">INDEX('2.1.trackMPD'!L:L/(24*60*60),
       MATCH(1,
             (A8765='2.1.trackMPD'!A:A)*
             (C8765='2.1.trackMPD'!D:D)*
             (D8765/10^6='2.1.trackMPD'!H:H)*
             (E8765='2.1.trackMPD'!F:F),
0))</f>
        <v>7.5528267361111101E-7</v>
      </c>
    </row>
    <row r="8766" spans="1:9" x14ac:dyDescent="0.2">
      <c r="A8766" s="160" t="s">
        <v>22</v>
      </c>
      <c r="B8766" s="160" t="s">
        <v>4</v>
      </c>
      <c r="C8766" s="160">
        <f>_xlfn.XLOOKUP(B8766,'2.1.trackMPD'!$R$7:$R$29,'2.1.trackMPD'!$T$7:$T$29)</f>
        <v>6</v>
      </c>
      <c r="D8766" s="160">
        <v>100</v>
      </c>
      <c r="E8766" s="160" t="s">
        <v>6394</v>
      </c>
      <c r="F8766" s="160" t="s">
        <v>110</v>
      </c>
      <c r="G8766" s="160" t="s">
        <v>124</v>
      </c>
      <c r="H8766" s="160" t="s">
        <v>6392</v>
      </c>
      <c r="I8766" s="160" cm="1">
        <f t="array" ref="I8766">INDEX('2.1.trackMPD'!I:I/(24*60*60),
       MATCH(1,
             (A8766='2.1.trackMPD'!A:A)*
             (C8766='2.1.trackMPD'!D:D)*
             (D8766/10^6='2.1.trackMPD'!H:H)*
             (E8766='2.1.trackMPD'!F:F),
0))</f>
        <v>1.3567808333333334E-2</v>
      </c>
    </row>
    <row r="8767" spans="1:9" x14ac:dyDescent="0.2">
      <c r="A8767" s="160" t="s">
        <v>22</v>
      </c>
      <c r="B8767" s="160" t="s">
        <v>4</v>
      </c>
      <c r="C8767" s="160">
        <f>_xlfn.XLOOKUP(B8767,'2.1.trackMPD'!$R$7:$R$29,'2.1.trackMPD'!$T$7:$T$29)</f>
        <v>6</v>
      </c>
      <c r="D8767" s="160">
        <v>100</v>
      </c>
      <c r="E8767" s="160" t="s">
        <v>6394</v>
      </c>
      <c r="F8767" s="160" t="s">
        <v>110</v>
      </c>
      <c r="G8767" s="160" t="s">
        <v>140</v>
      </c>
      <c r="H8767" s="160" t="s">
        <v>6392</v>
      </c>
      <c r="I8767" s="160" cm="1">
        <f t="array" ref="I8767">INDEX('2.1.trackMPD'!J:J/(24*60*60),
       MATCH(1,
             (A8767='2.1.trackMPD'!A:A)*
             (C8767='2.1.trackMPD'!D:D)*
             (D8767/10^6='2.1.trackMPD'!H:H)*
             (E8767='2.1.trackMPD'!F:F),
0))</f>
        <v>4.6630883194444441E-3</v>
      </c>
    </row>
    <row r="8768" spans="1:9" x14ac:dyDescent="0.2">
      <c r="A8768" s="160" t="s">
        <v>22</v>
      </c>
      <c r="B8768" s="160" t="s">
        <v>4</v>
      </c>
      <c r="C8768" s="160">
        <f>_xlfn.XLOOKUP(B8768,'2.1.trackMPD'!$R$7:$R$29,'2.1.trackMPD'!$T$7:$T$29)</f>
        <v>6</v>
      </c>
      <c r="D8768" s="160">
        <v>100</v>
      </c>
      <c r="E8768" s="160" t="s">
        <v>6394</v>
      </c>
      <c r="F8768" s="160" t="s">
        <v>110</v>
      </c>
      <c r="G8768" s="160" t="s">
        <v>124</v>
      </c>
      <c r="H8768" s="160" t="s">
        <v>6393</v>
      </c>
      <c r="I8768" s="160" cm="1">
        <f t="array" ref="I8768">INDEX('2.1.trackMPD'!K:K/(24*60*60),
       MATCH(1,
             (A8768='2.1.trackMPD'!A:A)*
             (C8768='2.1.trackMPD'!D:D)*
             (D8768/10^6='2.1.trackMPD'!H:H)*
             (E8768='2.1.trackMPD'!F:F),
0))</f>
        <v>0</v>
      </c>
    </row>
    <row r="8769" spans="1:9" x14ac:dyDescent="0.2">
      <c r="A8769" s="160" t="s">
        <v>22</v>
      </c>
      <c r="B8769" s="160" t="s">
        <v>4</v>
      </c>
      <c r="C8769" s="160">
        <f>_xlfn.XLOOKUP(B8769,'2.1.trackMPD'!$R$7:$R$29,'2.1.trackMPD'!$T$7:$T$29)</f>
        <v>6</v>
      </c>
      <c r="D8769" s="160">
        <v>100</v>
      </c>
      <c r="E8769" s="160" t="s">
        <v>6394</v>
      </c>
      <c r="F8769" s="160" t="s">
        <v>110</v>
      </c>
      <c r="G8769" s="160" t="s">
        <v>140</v>
      </c>
      <c r="H8769" s="160" t="s">
        <v>6393</v>
      </c>
      <c r="I8769" s="160" cm="1">
        <f t="array" ref="I8769">INDEX('2.1.trackMPD'!L:L/(24*60*60),
       MATCH(1,
             (A8769='2.1.trackMPD'!A:A)*
             (C8769='2.1.trackMPD'!D:D)*
             (D8769/10^6='2.1.trackMPD'!H:H)*
             (E8769='2.1.trackMPD'!F:F),
0))</f>
        <v>0</v>
      </c>
    </row>
    <row r="8770" spans="1:9" x14ac:dyDescent="0.2">
      <c r="A8770" s="160" t="s">
        <v>22</v>
      </c>
      <c r="B8770" s="160" t="s">
        <v>4</v>
      </c>
      <c r="C8770" s="160">
        <f>_xlfn.XLOOKUP(B8770,'2.1.trackMPD'!$R$7:$R$29,'2.1.trackMPD'!$T$7:$T$29)</f>
        <v>6</v>
      </c>
      <c r="D8770" s="160">
        <v>1000</v>
      </c>
      <c r="E8770" s="160" t="s">
        <v>6394</v>
      </c>
      <c r="F8770" s="160" t="s">
        <v>110</v>
      </c>
      <c r="G8770" s="160" t="s">
        <v>124</v>
      </c>
      <c r="H8770" s="160" t="s">
        <v>6392</v>
      </c>
      <c r="I8770" s="160" cm="1">
        <f t="array" ref="I8770">INDEX('2.1.trackMPD'!I:I/(24*60*60),
       MATCH(1,
             (A8770='2.1.trackMPD'!A:A)*
             (C8770='2.1.trackMPD'!D:D)*
             (D8770/10^6='2.1.trackMPD'!H:H)*
             (E8770='2.1.trackMPD'!F:F),
0))</f>
        <v>1.7229494513888888</v>
      </c>
    </row>
    <row r="8771" spans="1:9" x14ac:dyDescent="0.2">
      <c r="A8771" s="160" t="s">
        <v>22</v>
      </c>
      <c r="B8771" s="160" t="s">
        <v>4</v>
      </c>
      <c r="C8771" s="160">
        <f>_xlfn.XLOOKUP(B8771,'2.1.trackMPD'!$R$7:$R$29,'2.1.trackMPD'!$T$7:$T$29)</f>
        <v>6</v>
      </c>
      <c r="D8771" s="160">
        <v>1000</v>
      </c>
      <c r="E8771" s="160" t="s">
        <v>6394</v>
      </c>
      <c r="F8771" s="160" t="s">
        <v>110</v>
      </c>
      <c r="G8771" s="160" t="s">
        <v>140</v>
      </c>
      <c r="H8771" s="160" t="s">
        <v>6392</v>
      </c>
      <c r="I8771" s="160" cm="1">
        <f t="array" ref="I8771">INDEX('2.1.trackMPD'!J:J/(24*60*60),
       MATCH(1,
             (A8771='2.1.trackMPD'!A:A)*
             (C8771='2.1.trackMPD'!D:D)*
             (D8771/10^6='2.1.trackMPD'!H:H)*
             (E8771='2.1.trackMPD'!F:F),
0))</f>
        <v>5.2686459236111108E-2</v>
      </c>
    </row>
    <row r="8772" spans="1:9" x14ac:dyDescent="0.2">
      <c r="A8772" s="160" t="s">
        <v>22</v>
      </c>
      <c r="B8772" s="160" t="s">
        <v>4</v>
      </c>
      <c r="C8772" s="160">
        <f>_xlfn.XLOOKUP(B8772,'2.1.trackMPD'!$R$7:$R$29,'2.1.trackMPD'!$T$7:$T$29)</f>
        <v>6</v>
      </c>
      <c r="D8772" s="160">
        <v>1000</v>
      </c>
      <c r="E8772" s="160" t="s">
        <v>6394</v>
      </c>
      <c r="F8772" s="160" t="s">
        <v>110</v>
      </c>
      <c r="G8772" s="160" t="s">
        <v>124</v>
      </c>
      <c r="H8772" s="160" t="s">
        <v>6393</v>
      </c>
      <c r="I8772" s="160" cm="1">
        <f t="array" ref="I8772">INDEX('2.1.trackMPD'!K:K/(24*60*60),
       MATCH(1,
             (A8772='2.1.trackMPD'!A:A)*
             (C8772='2.1.trackMPD'!D:D)*
             (D8772/10^6='2.1.trackMPD'!H:H)*
             (E8772='2.1.trackMPD'!F:F),
0))</f>
        <v>0</v>
      </c>
    </row>
    <row r="8773" spans="1:9" x14ac:dyDescent="0.2">
      <c r="A8773" s="160" t="s">
        <v>22</v>
      </c>
      <c r="B8773" s="160" t="s">
        <v>4</v>
      </c>
      <c r="C8773" s="160">
        <f>_xlfn.XLOOKUP(B8773,'2.1.trackMPD'!$R$7:$R$29,'2.1.trackMPD'!$T$7:$T$29)</f>
        <v>6</v>
      </c>
      <c r="D8773" s="160">
        <v>1000</v>
      </c>
      <c r="E8773" s="160" t="s">
        <v>6394</v>
      </c>
      <c r="F8773" s="160" t="s">
        <v>110</v>
      </c>
      <c r="G8773" s="160" t="s">
        <v>140</v>
      </c>
      <c r="H8773" s="160" t="s">
        <v>6393</v>
      </c>
      <c r="I8773" s="160" cm="1">
        <f t="array" ref="I8773">INDEX('2.1.trackMPD'!L:L/(24*60*60),
       MATCH(1,
             (A8773='2.1.trackMPD'!A:A)*
             (C8773='2.1.trackMPD'!D:D)*
             (D8773/10^6='2.1.trackMPD'!H:H)*
             (E8773='2.1.trackMPD'!F:F),
0))</f>
        <v>0</v>
      </c>
    </row>
    <row r="8774" spans="1:9" x14ac:dyDescent="0.2">
      <c r="A8774" s="160" t="s">
        <v>22</v>
      </c>
      <c r="B8774" s="160" t="s">
        <v>4</v>
      </c>
      <c r="C8774" s="160">
        <f>_xlfn.XLOOKUP(B8774,'2.1.trackMPD'!$R$7:$R$29,'2.1.trackMPD'!$T$7:$T$29)</f>
        <v>6</v>
      </c>
      <c r="D8774" s="160">
        <v>5000</v>
      </c>
      <c r="E8774" s="160" t="s">
        <v>6394</v>
      </c>
      <c r="F8774" s="160" t="s">
        <v>110</v>
      </c>
      <c r="G8774" s="160" t="s">
        <v>124</v>
      </c>
      <c r="H8774" s="160" t="s">
        <v>6392</v>
      </c>
      <c r="I8774" s="160" cm="1">
        <f t="array" ref="I8774">INDEX('2.1.trackMPD'!I:I/(24*60*60),
       MATCH(1,
             (A8774='2.1.trackMPD'!A:A)*
             (C8774='2.1.trackMPD'!D:D)*
             (D8774/10^6='2.1.trackMPD'!H:H)*
             (E8774='2.1.trackMPD'!F:F),
0))</f>
        <v>10.143204008101851</v>
      </c>
    </row>
    <row r="8775" spans="1:9" x14ac:dyDescent="0.2">
      <c r="A8775" s="160" t="s">
        <v>22</v>
      </c>
      <c r="B8775" s="160" t="s">
        <v>4</v>
      </c>
      <c r="C8775" s="160">
        <f>_xlfn.XLOOKUP(B8775,'2.1.trackMPD'!$R$7:$R$29,'2.1.trackMPD'!$T$7:$T$29)</f>
        <v>6</v>
      </c>
      <c r="D8775" s="160">
        <v>5000</v>
      </c>
      <c r="E8775" s="160" t="s">
        <v>6394</v>
      </c>
      <c r="F8775" s="160" t="s">
        <v>110</v>
      </c>
      <c r="G8775" s="160" t="s">
        <v>140</v>
      </c>
      <c r="H8775" s="160" t="s">
        <v>6392</v>
      </c>
      <c r="I8775" s="160" cm="1">
        <f t="array" ref="I8775">INDEX('2.1.trackMPD'!J:J/(24*60*60),
       MATCH(1,
             (A8775='2.1.trackMPD'!A:A)*
             (C8775='2.1.trackMPD'!D:D)*
             (D8775/10^6='2.1.trackMPD'!H:H)*
             (E8775='2.1.trackMPD'!F:F),
0))</f>
        <v>0.12783515706018519</v>
      </c>
    </row>
    <row r="8776" spans="1:9" x14ac:dyDescent="0.2">
      <c r="A8776" s="160" t="s">
        <v>22</v>
      </c>
      <c r="B8776" s="160" t="s">
        <v>4</v>
      </c>
      <c r="C8776" s="160">
        <f>_xlfn.XLOOKUP(B8776,'2.1.trackMPD'!$R$7:$R$29,'2.1.trackMPD'!$T$7:$T$29)</f>
        <v>6</v>
      </c>
      <c r="D8776" s="160">
        <v>5000</v>
      </c>
      <c r="E8776" s="160" t="s">
        <v>6394</v>
      </c>
      <c r="F8776" s="160" t="s">
        <v>110</v>
      </c>
      <c r="G8776" s="160" t="s">
        <v>124</v>
      </c>
      <c r="H8776" s="160" t="s">
        <v>6393</v>
      </c>
      <c r="I8776" s="160" cm="1">
        <f t="array" ref="I8776">INDEX('2.1.trackMPD'!K:K/(24*60*60),
       MATCH(1,
             (A8776='2.1.trackMPD'!A:A)*
             (C8776='2.1.trackMPD'!D:D)*
             (D8776/10^6='2.1.trackMPD'!H:H)*
             (E8776='2.1.trackMPD'!F:F),
0))</f>
        <v>0</v>
      </c>
    </row>
    <row r="8777" spans="1:9" x14ac:dyDescent="0.2">
      <c r="A8777" s="160" t="s">
        <v>22</v>
      </c>
      <c r="B8777" s="160" t="s">
        <v>4</v>
      </c>
      <c r="C8777" s="160">
        <f>_xlfn.XLOOKUP(B8777,'2.1.trackMPD'!$R$7:$R$29,'2.1.trackMPD'!$T$7:$T$29)</f>
        <v>6</v>
      </c>
      <c r="D8777" s="160">
        <v>5000</v>
      </c>
      <c r="E8777" s="160" t="s">
        <v>6394</v>
      </c>
      <c r="F8777" s="160" t="s">
        <v>110</v>
      </c>
      <c r="G8777" s="160" t="s">
        <v>140</v>
      </c>
      <c r="H8777" s="160" t="s">
        <v>6393</v>
      </c>
      <c r="I8777" s="160" cm="1">
        <f t="array" ref="I8777">INDEX('2.1.trackMPD'!L:L/(24*60*60),
       MATCH(1,
             (A8777='2.1.trackMPD'!A:A)*
             (C8777='2.1.trackMPD'!D:D)*
             (D8777/10^6='2.1.trackMPD'!H:H)*
             (E8777='2.1.trackMPD'!F:F),
0))</f>
        <v>0</v>
      </c>
    </row>
    <row r="8778" spans="1:9" x14ac:dyDescent="0.2">
      <c r="A8778" s="160" t="s">
        <v>22</v>
      </c>
      <c r="B8778" s="160" t="s">
        <v>4</v>
      </c>
      <c r="C8778" s="160">
        <f>_xlfn.XLOOKUP(B8778,'2.1.trackMPD'!$R$7:$R$29,'2.1.trackMPD'!$T$7:$T$29)</f>
        <v>6</v>
      </c>
      <c r="D8778" s="160">
        <v>1</v>
      </c>
      <c r="E8778" s="160" t="s">
        <v>6395</v>
      </c>
      <c r="F8778" s="160" t="s">
        <v>110</v>
      </c>
      <c r="G8778" s="160" t="s">
        <v>124</v>
      </c>
      <c r="H8778" s="160" t="s">
        <v>6392</v>
      </c>
      <c r="I8778" s="160" t="e" cm="1">
        <f t="array" ref="I8778">INDEX('2.1.trackMPD'!I:I/(24*60*60),
       MATCH(1,
             (A8778='2.1.trackMPD'!A:A)*
             (C8778='2.1.trackMPD'!D:D)*
             (D8778/10^6='2.1.trackMPD'!H:H)*
             (E8778='2.1.trackMPD'!F:F),
0))</f>
        <v>#N/A</v>
      </c>
    </row>
    <row r="8779" spans="1:9" x14ac:dyDescent="0.2">
      <c r="A8779" s="160" t="s">
        <v>22</v>
      </c>
      <c r="B8779" s="160" t="s">
        <v>4</v>
      </c>
      <c r="C8779" s="160">
        <f>_xlfn.XLOOKUP(B8779,'2.1.trackMPD'!$R$7:$R$29,'2.1.trackMPD'!$T$7:$T$29)</f>
        <v>6</v>
      </c>
      <c r="D8779" s="160">
        <v>1</v>
      </c>
      <c r="E8779" s="160" t="s">
        <v>6395</v>
      </c>
      <c r="F8779" s="160" t="s">
        <v>110</v>
      </c>
      <c r="G8779" s="160" t="s">
        <v>140</v>
      </c>
      <c r="H8779" s="160" t="s">
        <v>6392</v>
      </c>
      <c r="I8779" s="160" t="e" cm="1">
        <f t="array" ref="I8779">INDEX('2.1.trackMPD'!J:J/(24*60*60),
       MATCH(1,
             (A8779='2.1.trackMPD'!A:A)*
             (C8779='2.1.trackMPD'!D:D)*
             (D8779/10^6='2.1.trackMPD'!H:H)*
             (E8779='2.1.trackMPD'!F:F),
0))</f>
        <v>#N/A</v>
      </c>
    </row>
    <row r="8780" spans="1:9" x14ac:dyDescent="0.2">
      <c r="A8780" s="160" t="s">
        <v>22</v>
      </c>
      <c r="B8780" s="160" t="s">
        <v>4</v>
      </c>
      <c r="C8780" s="160">
        <f>_xlfn.XLOOKUP(B8780,'2.1.trackMPD'!$R$7:$R$29,'2.1.trackMPD'!$T$7:$T$29)</f>
        <v>6</v>
      </c>
      <c r="D8780" s="160">
        <v>1</v>
      </c>
      <c r="E8780" s="160" t="s">
        <v>6395</v>
      </c>
      <c r="F8780" s="160" t="s">
        <v>110</v>
      </c>
      <c r="G8780" s="160" t="s">
        <v>124</v>
      </c>
      <c r="H8780" s="160" t="s">
        <v>6393</v>
      </c>
      <c r="I8780" s="160" t="e" cm="1">
        <f t="array" ref="I8780">INDEX('2.1.trackMPD'!K:K/(24*60*60),
       MATCH(1,
             (A8780='2.1.trackMPD'!A:A)*
             (C8780='2.1.trackMPD'!D:D)*
             (D8780/10^6='2.1.trackMPD'!H:H)*
             (E8780='2.1.trackMPD'!F:F),
0))</f>
        <v>#N/A</v>
      </c>
    </row>
    <row r="8781" spans="1:9" x14ac:dyDescent="0.2">
      <c r="A8781" s="160" t="s">
        <v>22</v>
      </c>
      <c r="B8781" s="160" t="s">
        <v>4</v>
      </c>
      <c r="C8781" s="160">
        <f>_xlfn.XLOOKUP(B8781,'2.1.trackMPD'!$R$7:$R$29,'2.1.trackMPD'!$T$7:$T$29)</f>
        <v>6</v>
      </c>
      <c r="D8781" s="160">
        <v>1</v>
      </c>
      <c r="E8781" s="160" t="s">
        <v>6395</v>
      </c>
      <c r="F8781" s="160" t="s">
        <v>110</v>
      </c>
      <c r="G8781" s="160" t="s">
        <v>140</v>
      </c>
      <c r="H8781" s="160" t="s">
        <v>6393</v>
      </c>
      <c r="I8781" s="160" t="e" cm="1">
        <f t="array" ref="I8781">INDEX('2.1.trackMPD'!L:L/(24*60*60),
       MATCH(1,
             (A8781='2.1.trackMPD'!A:A)*
             (C8781='2.1.trackMPD'!D:D)*
             (D8781/10^6='2.1.trackMPD'!H:H)*
             (E8781='2.1.trackMPD'!F:F),
0))</f>
        <v>#N/A</v>
      </c>
    </row>
    <row r="8782" spans="1:9" x14ac:dyDescent="0.2">
      <c r="A8782" s="160" t="s">
        <v>22</v>
      </c>
      <c r="B8782" s="160" t="s">
        <v>4</v>
      </c>
      <c r="C8782" s="160">
        <f>_xlfn.XLOOKUP(B8782,'2.1.trackMPD'!$R$7:$R$29,'2.1.trackMPD'!$T$7:$T$29)</f>
        <v>6</v>
      </c>
      <c r="D8782" s="160">
        <v>10</v>
      </c>
      <c r="E8782" s="160" t="s">
        <v>6395</v>
      </c>
      <c r="F8782" s="160" t="s">
        <v>110</v>
      </c>
      <c r="G8782" s="160" t="s">
        <v>124</v>
      </c>
      <c r="H8782" s="160" t="s">
        <v>6392</v>
      </c>
      <c r="I8782" s="160" t="e" cm="1">
        <f t="array" ref="I8782">INDEX('2.1.trackMPD'!I:I/(24*60*60),
       MATCH(1,
             (A8782='2.1.trackMPD'!A:A)*
             (C8782='2.1.trackMPD'!D:D)*
             (D8782/10^6='2.1.trackMPD'!H:H)*
             (E8782='2.1.trackMPD'!F:F),
0))</f>
        <v>#N/A</v>
      </c>
    </row>
    <row r="8783" spans="1:9" x14ac:dyDescent="0.2">
      <c r="A8783" s="160" t="s">
        <v>22</v>
      </c>
      <c r="B8783" s="160" t="s">
        <v>4</v>
      </c>
      <c r="C8783" s="160">
        <f>_xlfn.XLOOKUP(B8783,'2.1.trackMPD'!$R$7:$R$29,'2.1.trackMPD'!$T$7:$T$29)</f>
        <v>6</v>
      </c>
      <c r="D8783" s="160">
        <v>10</v>
      </c>
      <c r="E8783" s="160" t="s">
        <v>6395</v>
      </c>
      <c r="F8783" s="160" t="s">
        <v>110</v>
      </c>
      <c r="G8783" s="160" t="s">
        <v>140</v>
      </c>
      <c r="H8783" s="160" t="s">
        <v>6392</v>
      </c>
      <c r="I8783" s="160" t="e" cm="1">
        <f t="array" ref="I8783">INDEX('2.1.trackMPD'!J:J/(24*60*60),
       MATCH(1,
             (A8783='2.1.trackMPD'!A:A)*
             (C8783='2.1.trackMPD'!D:D)*
             (D8783/10^6='2.1.trackMPD'!H:H)*
             (E8783='2.1.trackMPD'!F:F),
0))</f>
        <v>#N/A</v>
      </c>
    </row>
    <row r="8784" spans="1:9" x14ac:dyDescent="0.2">
      <c r="A8784" s="160" t="s">
        <v>22</v>
      </c>
      <c r="B8784" s="160" t="s">
        <v>4</v>
      </c>
      <c r="C8784" s="160">
        <f>_xlfn.XLOOKUP(B8784,'2.1.trackMPD'!$R$7:$R$29,'2.1.trackMPD'!$T$7:$T$29)</f>
        <v>6</v>
      </c>
      <c r="D8784" s="160">
        <v>10</v>
      </c>
      <c r="E8784" s="160" t="s">
        <v>6395</v>
      </c>
      <c r="F8784" s="160" t="s">
        <v>110</v>
      </c>
      <c r="G8784" s="160" t="s">
        <v>124</v>
      </c>
      <c r="H8784" s="160" t="s">
        <v>6393</v>
      </c>
      <c r="I8784" s="160" t="e" cm="1">
        <f t="array" ref="I8784">INDEX('2.1.trackMPD'!K:K/(24*60*60),
       MATCH(1,
             (A8784='2.1.trackMPD'!A:A)*
             (C8784='2.1.trackMPD'!D:D)*
             (D8784/10^6='2.1.trackMPD'!H:H)*
             (E8784='2.1.trackMPD'!F:F),
0))</f>
        <v>#N/A</v>
      </c>
    </row>
    <row r="8785" spans="1:9" x14ac:dyDescent="0.2">
      <c r="A8785" s="160" t="s">
        <v>22</v>
      </c>
      <c r="B8785" s="160" t="s">
        <v>4</v>
      </c>
      <c r="C8785" s="160">
        <f>_xlfn.XLOOKUP(B8785,'2.1.trackMPD'!$R$7:$R$29,'2.1.trackMPD'!$T$7:$T$29)</f>
        <v>6</v>
      </c>
      <c r="D8785" s="160">
        <v>10</v>
      </c>
      <c r="E8785" s="160" t="s">
        <v>6395</v>
      </c>
      <c r="F8785" s="160" t="s">
        <v>110</v>
      </c>
      <c r="G8785" s="160" t="s">
        <v>140</v>
      </c>
      <c r="H8785" s="160" t="s">
        <v>6393</v>
      </c>
      <c r="I8785" s="160" t="e" cm="1">
        <f t="array" ref="I8785">INDEX('2.1.trackMPD'!L:L/(24*60*60),
       MATCH(1,
             (A8785='2.1.trackMPD'!A:A)*
             (C8785='2.1.trackMPD'!D:D)*
             (D8785/10^6='2.1.trackMPD'!H:H)*
             (E8785='2.1.trackMPD'!F:F),
0))</f>
        <v>#N/A</v>
      </c>
    </row>
    <row r="8786" spans="1:9" x14ac:dyDescent="0.2">
      <c r="A8786" s="160" t="s">
        <v>22</v>
      </c>
      <c r="B8786" s="160" t="s">
        <v>4</v>
      </c>
      <c r="C8786" s="160">
        <f>_xlfn.XLOOKUP(B8786,'2.1.trackMPD'!$R$7:$R$29,'2.1.trackMPD'!$T$7:$T$29)</f>
        <v>6</v>
      </c>
      <c r="D8786" s="160">
        <v>100</v>
      </c>
      <c r="E8786" s="160" t="s">
        <v>6395</v>
      </c>
      <c r="F8786" s="160" t="s">
        <v>110</v>
      </c>
      <c r="G8786" s="160" t="s">
        <v>124</v>
      </c>
      <c r="H8786" s="160" t="s">
        <v>6392</v>
      </c>
      <c r="I8786" s="160" t="e" cm="1">
        <f t="array" ref="I8786">INDEX('2.1.trackMPD'!I:I/(24*60*60),
       MATCH(1,
             (A8786='2.1.trackMPD'!A:A)*
             (C8786='2.1.trackMPD'!D:D)*
             (D8786/10^6='2.1.trackMPD'!H:H)*
             (E8786='2.1.trackMPD'!F:F),
0))</f>
        <v>#N/A</v>
      </c>
    </row>
    <row r="8787" spans="1:9" x14ac:dyDescent="0.2">
      <c r="A8787" s="160" t="s">
        <v>22</v>
      </c>
      <c r="B8787" s="160" t="s">
        <v>4</v>
      </c>
      <c r="C8787" s="160">
        <f>_xlfn.XLOOKUP(B8787,'2.1.trackMPD'!$R$7:$R$29,'2.1.trackMPD'!$T$7:$T$29)</f>
        <v>6</v>
      </c>
      <c r="D8787" s="160">
        <v>100</v>
      </c>
      <c r="E8787" s="160" t="s">
        <v>6395</v>
      </c>
      <c r="F8787" s="160" t="s">
        <v>110</v>
      </c>
      <c r="G8787" s="160" t="s">
        <v>140</v>
      </c>
      <c r="H8787" s="160" t="s">
        <v>6392</v>
      </c>
      <c r="I8787" s="160" t="e" cm="1">
        <f t="array" ref="I8787">INDEX('2.1.trackMPD'!J:J/(24*60*60),
       MATCH(1,
             (A8787='2.1.trackMPD'!A:A)*
             (C8787='2.1.trackMPD'!D:D)*
             (D8787/10^6='2.1.trackMPD'!H:H)*
             (E8787='2.1.trackMPD'!F:F),
0))</f>
        <v>#N/A</v>
      </c>
    </row>
    <row r="8788" spans="1:9" x14ac:dyDescent="0.2">
      <c r="A8788" s="160" t="s">
        <v>22</v>
      </c>
      <c r="B8788" s="160" t="s">
        <v>4</v>
      </c>
      <c r="C8788" s="160">
        <f>_xlfn.XLOOKUP(B8788,'2.1.trackMPD'!$R$7:$R$29,'2.1.trackMPD'!$T$7:$T$29)</f>
        <v>6</v>
      </c>
      <c r="D8788" s="160">
        <v>100</v>
      </c>
      <c r="E8788" s="160" t="s">
        <v>6395</v>
      </c>
      <c r="F8788" s="160" t="s">
        <v>110</v>
      </c>
      <c r="G8788" s="160" t="s">
        <v>124</v>
      </c>
      <c r="H8788" s="160" t="s">
        <v>6393</v>
      </c>
      <c r="I8788" s="160" t="e" cm="1">
        <f t="array" ref="I8788">INDEX('2.1.trackMPD'!K:K/(24*60*60),
       MATCH(1,
             (A8788='2.1.trackMPD'!A:A)*
             (C8788='2.1.trackMPD'!D:D)*
             (D8788/10^6='2.1.trackMPD'!H:H)*
             (E8788='2.1.trackMPD'!F:F),
0))</f>
        <v>#N/A</v>
      </c>
    </row>
    <row r="8789" spans="1:9" x14ac:dyDescent="0.2">
      <c r="A8789" s="160" t="s">
        <v>22</v>
      </c>
      <c r="B8789" s="160" t="s">
        <v>4</v>
      </c>
      <c r="C8789" s="160">
        <f>_xlfn.XLOOKUP(B8789,'2.1.trackMPD'!$R$7:$R$29,'2.1.trackMPD'!$T$7:$T$29)</f>
        <v>6</v>
      </c>
      <c r="D8789" s="160">
        <v>100</v>
      </c>
      <c r="E8789" s="160" t="s">
        <v>6395</v>
      </c>
      <c r="F8789" s="160" t="s">
        <v>110</v>
      </c>
      <c r="G8789" s="160" t="s">
        <v>140</v>
      </c>
      <c r="H8789" s="160" t="s">
        <v>6393</v>
      </c>
      <c r="I8789" s="160" t="e" cm="1">
        <f t="array" ref="I8789">INDEX('2.1.trackMPD'!L:L/(24*60*60),
       MATCH(1,
             (A8789='2.1.trackMPD'!A:A)*
             (C8789='2.1.trackMPD'!D:D)*
             (D8789/10^6='2.1.trackMPD'!H:H)*
             (E8789='2.1.trackMPD'!F:F),
0))</f>
        <v>#N/A</v>
      </c>
    </row>
    <row r="8790" spans="1:9" x14ac:dyDescent="0.2">
      <c r="A8790" s="160" t="s">
        <v>22</v>
      </c>
      <c r="B8790" s="160" t="s">
        <v>166</v>
      </c>
      <c r="C8790" s="160">
        <f>_xlfn.XLOOKUP(B8790,'2.1.trackMPD'!$R$7:$R$29,'2.1.trackMPD'!$T$7:$T$29)</f>
        <v>5</v>
      </c>
      <c r="D8790" s="160">
        <v>1</v>
      </c>
      <c r="E8790" s="160" t="s">
        <v>6390</v>
      </c>
      <c r="F8790" s="160" t="s">
        <v>110</v>
      </c>
      <c r="G8790" s="160" t="s">
        <v>124</v>
      </c>
      <c r="H8790" s="160" t="s">
        <v>6392</v>
      </c>
      <c r="I8790" s="160" cm="1">
        <f t="array" ref="I8790">INDEX('2.1.trackMPD'!I:I/(24*60*60),
       MATCH(1,
             (A8790='2.1.trackMPD'!A:A)*
             (C8790='2.1.trackMPD'!D:D)*
             (D8790/10^6='2.1.trackMPD'!H:H)*
             (E8790='2.1.trackMPD'!F:F),
0))</f>
        <v>1.0377236458333334E-6</v>
      </c>
    </row>
    <row r="8791" spans="1:9" x14ac:dyDescent="0.2">
      <c r="A8791" s="160" t="s">
        <v>22</v>
      </c>
      <c r="B8791" s="160" t="s">
        <v>166</v>
      </c>
      <c r="C8791" s="160">
        <f>_xlfn.XLOOKUP(B8791,'2.1.trackMPD'!$R$7:$R$29,'2.1.trackMPD'!$T$7:$T$29)</f>
        <v>5</v>
      </c>
      <c r="D8791" s="160">
        <v>1</v>
      </c>
      <c r="E8791" s="160" t="s">
        <v>6390</v>
      </c>
      <c r="F8791" s="160" t="s">
        <v>110</v>
      </c>
      <c r="G8791" s="160" t="s">
        <v>140</v>
      </c>
      <c r="H8791" s="160" t="s">
        <v>6392</v>
      </c>
      <c r="I8791" s="160" cm="1">
        <f t="array" ref="I8791">INDEX('2.1.trackMPD'!J:J/(24*60*60),
       MATCH(1,
             (A8791='2.1.trackMPD'!A:A)*
             (C8791='2.1.trackMPD'!D:D)*
             (D8791/10^6='2.1.trackMPD'!H:H)*
             (E8791='2.1.trackMPD'!F:F),
0))</f>
        <v>1.7825055520833332E-5</v>
      </c>
    </row>
    <row r="8792" spans="1:9" x14ac:dyDescent="0.2">
      <c r="A8792" s="160" t="s">
        <v>22</v>
      </c>
      <c r="B8792" s="160" t="s">
        <v>166</v>
      </c>
      <c r="C8792" s="160">
        <f>_xlfn.XLOOKUP(B8792,'2.1.trackMPD'!$R$7:$R$29,'2.1.trackMPD'!$T$7:$T$29)</f>
        <v>5</v>
      </c>
      <c r="D8792" s="160">
        <v>1</v>
      </c>
      <c r="E8792" s="160" t="s">
        <v>6390</v>
      </c>
      <c r="F8792" s="160" t="s">
        <v>110</v>
      </c>
      <c r="G8792" s="160" t="s">
        <v>124</v>
      </c>
      <c r="H8792" s="160" t="s">
        <v>6393</v>
      </c>
      <c r="I8792" s="160" cm="1">
        <f t="array" ref="I8792">INDEX('2.1.trackMPD'!K:K/(24*60*60),
       MATCH(1,
             (A8792='2.1.trackMPD'!A:A)*
             (C8792='2.1.trackMPD'!D:D)*
             (D8792/10^6='2.1.trackMPD'!H:H)*
             (E8792='2.1.trackMPD'!F:F),
0))</f>
        <v>2.3148148148148148E-7</v>
      </c>
    </row>
    <row r="8793" spans="1:9" x14ac:dyDescent="0.2">
      <c r="A8793" s="160" t="s">
        <v>22</v>
      </c>
      <c r="B8793" s="160" t="s">
        <v>166</v>
      </c>
      <c r="C8793" s="160">
        <f>_xlfn.XLOOKUP(B8793,'2.1.trackMPD'!$R$7:$R$29,'2.1.trackMPD'!$T$7:$T$29)</f>
        <v>5</v>
      </c>
      <c r="D8793" s="160">
        <v>1</v>
      </c>
      <c r="E8793" s="160" t="s">
        <v>6390</v>
      </c>
      <c r="F8793" s="160" t="s">
        <v>110</v>
      </c>
      <c r="G8793" s="160" t="s">
        <v>140</v>
      </c>
      <c r="H8793" s="160" t="s">
        <v>6393</v>
      </c>
      <c r="I8793" s="160" cm="1">
        <f t="array" ref="I8793">INDEX('2.1.trackMPD'!L:L/(24*60*60),
       MATCH(1,
             (A8793='2.1.trackMPD'!A:A)*
             (C8793='2.1.trackMPD'!D:D)*
             (D8793/10^6='2.1.trackMPD'!H:H)*
             (E8793='2.1.trackMPD'!F:F),
0))</f>
        <v>4.0316077546296293E-7</v>
      </c>
    </row>
    <row r="8794" spans="1:9" x14ac:dyDescent="0.2">
      <c r="A8794" s="160" t="s">
        <v>22</v>
      </c>
      <c r="B8794" s="160" t="s">
        <v>166</v>
      </c>
      <c r="C8794" s="160">
        <f>_xlfn.XLOOKUP(B8794,'2.1.trackMPD'!$R$7:$R$29,'2.1.trackMPD'!$T$7:$T$29)</f>
        <v>5</v>
      </c>
      <c r="D8794" s="160">
        <v>10</v>
      </c>
      <c r="E8794" s="160" t="s">
        <v>6390</v>
      </c>
      <c r="F8794" s="160" t="s">
        <v>110</v>
      </c>
      <c r="G8794" s="160" t="s">
        <v>124</v>
      </c>
      <c r="H8794" s="160" t="s">
        <v>6392</v>
      </c>
      <c r="I8794" s="160" cm="1">
        <f t="array" ref="I8794">INDEX('2.1.trackMPD'!I:I/(24*60*60),
       MATCH(1,
             (A8794='2.1.trackMPD'!A:A)*
             (C8794='2.1.trackMPD'!D:D)*
             (D8794/10^6='2.1.trackMPD'!H:H)*
             (E8794='2.1.trackMPD'!F:F),
0))</f>
        <v>1.2789210879629631E-6</v>
      </c>
    </row>
    <row r="8795" spans="1:9" x14ac:dyDescent="0.2">
      <c r="A8795" s="160" t="s">
        <v>22</v>
      </c>
      <c r="B8795" s="160" t="s">
        <v>166</v>
      </c>
      <c r="C8795" s="160">
        <f>_xlfn.XLOOKUP(B8795,'2.1.trackMPD'!$R$7:$R$29,'2.1.trackMPD'!$T$7:$T$29)</f>
        <v>5</v>
      </c>
      <c r="D8795" s="160">
        <v>10</v>
      </c>
      <c r="E8795" s="160" t="s">
        <v>6390</v>
      </c>
      <c r="F8795" s="160" t="s">
        <v>110</v>
      </c>
      <c r="G8795" s="160" t="s">
        <v>140</v>
      </c>
      <c r="H8795" s="160" t="s">
        <v>6392</v>
      </c>
      <c r="I8795" s="160" cm="1">
        <f t="array" ref="I8795">INDEX('2.1.trackMPD'!J:J/(24*60*60),
       MATCH(1,
             (A8795='2.1.trackMPD'!A:A)*
             (C8795='2.1.trackMPD'!D:D)*
             (D8795/10^6='2.1.trackMPD'!H:H)*
             (E8795='2.1.trackMPD'!F:F),
0))</f>
        <v>1.8773402349537037E-5</v>
      </c>
    </row>
    <row r="8796" spans="1:9" x14ac:dyDescent="0.2">
      <c r="A8796" s="160" t="s">
        <v>22</v>
      </c>
      <c r="B8796" s="160" t="s">
        <v>166</v>
      </c>
      <c r="C8796" s="160">
        <f>_xlfn.XLOOKUP(B8796,'2.1.trackMPD'!$R$7:$R$29,'2.1.trackMPD'!$T$7:$T$29)</f>
        <v>5</v>
      </c>
      <c r="D8796" s="160">
        <v>10</v>
      </c>
      <c r="E8796" s="160" t="s">
        <v>6390</v>
      </c>
      <c r="F8796" s="160" t="s">
        <v>110</v>
      </c>
      <c r="G8796" s="160" t="s">
        <v>124</v>
      </c>
      <c r="H8796" s="160" t="s">
        <v>6393</v>
      </c>
      <c r="I8796" s="160" cm="1">
        <f t="array" ref="I8796">INDEX('2.1.trackMPD'!K:K/(24*60*60),
       MATCH(1,
             (A8796='2.1.trackMPD'!A:A)*
             (C8796='2.1.trackMPD'!D:D)*
             (D8796/10^6='2.1.trackMPD'!H:H)*
             (E8796='2.1.trackMPD'!F:F),
0))</f>
        <v>0</v>
      </c>
    </row>
    <row r="8797" spans="1:9" x14ac:dyDescent="0.2">
      <c r="A8797" s="160" t="s">
        <v>22</v>
      </c>
      <c r="B8797" s="160" t="s">
        <v>166</v>
      </c>
      <c r="C8797" s="160">
        <f>_xlfn.XLOOKUP(B8797,'2.1.trackMPD'!$R$7:$R$29,'2.1.trackMPD'!$T$7:$T$29)</f>
        <v>5</v>
      </c>
      <c r="D8797" s="160">
        <v>10</v>
      </c>
      <c r="E8797" s="160" t="s">
        <v>6390</v>
      </c>
      <c r="F8797" s="160" t="s">
        <v>110</v>
      </c>
      <c r="G8797" s="160" t="s">
        <v>140</v>
      </c>
      <c r="H8797" s="160" t="s">
        <v>6393</v>
      </c>
      <c r="I8797" s="160" cm="1">
        <f t="array" ref="I8797">INDEX('2.1.trackMPD'!L:L/(24*60*60),
       MATCH(1,
             (A8797='2.1.trackMPD'!A:A)*
             (C8797='2.1.trackMPD'!D:D)*
             (D8797/10^6='2.1.trackMPD'!H:H)*
             (E8797='2.1.trackMPD'!F:F),
0))</f>
        <v>4.0668629629629632E-7</v>
      </c>
    </row>
    <row r="8798" spans="1:9" x14ac:dyDescent="0.2">
      <c r="A8798" s="160" t="s">
        <v>22</v>
      </c>
      <c r="B8798" s="160" t="s">
        <v>166</v>
      </c>
      <c r="C8798" s="160">
        <f>_xlfn.XLOOKUP(B8798,'2.1.trackMPD'!$R$7:$R$29,'2.1.trackMPD'!$T$7:$T$29)</f>
        <v>5</v>
      </c>
      <c r="D8798" s="160">
        <v>100</v>
      </c>
      <c r="E8798" s="160" t="s">
        <v>6390</v>
      </c>
      <c r="F8798" s="160" t="s">
        <v>110</v>
      </c>
      <c r="G8798" s="160" t="s">
        <v>124</v>
      </c>
      <c r="H8798" s="160" t="s">
        <v>6392</v>
      </c>
      <c r="I8798" s="160" cm="1">
        <f t="array" ref="I8798">INDEX('2.1.trackMPD'!I:I/(24*60*60),
       MATCH(1,
             (A8798='2.1.trackMPD'!A:A)*
             (C8798='2.1.trackMPD'!D:D)*
             (D8798/10^6='2.1.trackMPD'!H:H)*
             (E8798='2.1.trackMPD'!F:F),
0))</f>
        <v>3.9792763379629632E-5</v>
      </c>
    </row>
    <row r="8799" spans="1:9" x14ac:dyDescent="0.2">
      <c r="A8799" s="160" t="s">
        <v>22</v>
      </c>
      <c r="B8799" s="160" t="s">
        <v>166</v>
      </c>
      <c r="C8799" s="160">
        <f>_xlfn.XLOOKUP(B8799,'2.1.trackMPD'!$R$7:$R$29,'2.1.trackMPD'!$T$7:$T$29)</f>
        <v>5</v>
      </c>
      <c r="D8799" s="160">
        <v>100</v>
      </c>
      <c r="E8799" s="160" t="s">
        <v>6390</v>
      </c>
      <c r="F8799" s="160" t="s">
        <v>110</v>
      </c>
      <c r="G8799" s="160" t="s">
        <v>140</v>
      </c>
      <c r="H8799" s="160" t="s">
        <v>6392</v>
      </c>
      <c r="I8799" s="160" cm="1">
        <f t="array" ref="I8799">INDEX('2.1.trackMPD'!J:J/(24*60*60),
       MATCH(1,
             (A8799='2.1.trackMPD'!A:A)*
             (C8799='2.1.trackMPD'!D:D)*
             (D8799/10^6='2.1.trackMPD'!H:H)*
             (E8799='2.1.trackMPD'!F:F),
0))</f>
        <v>3.5208804756944444E-4</v>
      </c>
    </row>
    <row r="8800" spans="1:9" x14ac:dyDescent="0.2">
      <c r="A8800" s="160" t="s">
        <v>22</v>
      </c>
      <c r="B8800" s="160" t="s">
        <v>166</v>
      </c>
      <c r="C8800" s="160">
        <f>_xlfn.XLOOKUP(B8800,'2.1.trackMPD'!$R$7:$R$29,'2.1.trackMPD'!$T$7:$T$29)</f>
        <v>5</v>
      </c>
      <c r="D8800" s="160">
        <v>100</v>
      </c>
      <c r="E8800" s="160" t="s">
        <v>6390</v>
      </c>
      <c r="F8800" s="160" t="s">
        <v>110</v>
      </c>
      <c r="G8800" s="160" t="s">
        <v>124</v>
      </c>
      <c r="H8800" s="160" t="s">
        <v>6393</v>
      </c>
      <c r="I8800" s="160" cm="1">
        <f t="array" ref="I8800">INDEX('2.1.trackMPD'!K:K/(24*60*60),
       MATCH(1,
             (A8800='2.1.trackMPD'!A:A)*
             (C8800='2.1.trackMPD'!D:D)*
             (D8800/10^6='2.1.trackMPD'!H:H)*
             (E8800='2.1.trackMPD'!F:F),
0))</f>
        <v>0</v>
      </c>
    </row>
    <row r="8801" spans="1:9" x14ac:dyDescent="0.2">
      <c r="A8801" s="160" t="s">
        <v>22</v>
      </c>
      <c r="B8801" s="160" t="s">
        <v>166</v>
      </c>
      <c r="C8801" s="160">
        <f>_xlfn.XLOOKUP(B8801,'2.1.trackMPD'!$R$7:$R$29,'2.1.trackMPD'!$T$7:$T$29)</f>
        <v>5</v>
      </c>
      <c r="D8801" s="160">
        <v>100</v>
      </c>
      <c r="E8801" s="160" t="s">
        <v>6390</v>
      </c>
      <c r="F8801" s="160" t="s">
        <v>110</v>
      </c>
      <c r="G8801" s="160" t="s">
        <v>140</v>
      </c>
      <c r="H8801" s="160" t="s">
        <v>6393</v>
      </c>
      <c r="I8801" s="160" cm="1">
        <f t="array" ref="I8801">INDEX('2.1.trackMPD'!L:L/(24*60*60),
       MATCH(1,
             (A8801='2.1.trackMPD'!A:A)*
             (C8801='2.1.trackMPD'!D:D)*
             (D8801/10^6='2.1.trackMPD'!H:H)*
             (E8801='2.1.trackMPD'!F:F),
0))</f>
        <v>0</v>
      </c>
    </row>
    <row r="8802" spans="1:9" x14ac:dyDescent="0.2">
      <c r="A8802" s="160" t="s">
        <v>22</v>
      </c>
      <c r="B8802" s="160" t="s">
        <v>166</v>
      </c>
      <c r="C8802" s="160">
        <f>_xlfn.XLOOKUP(B8802,'2.1.trackMPD'!$R$7:$R$29,'2.1.trackMPD'!$T$7:$T$29)</f>
        <v>5</v>
      </c>
      <c r="D8802" s="160">
        <v>1000</v>
      </c>
      <c r="E8802" s="160" t="s">
        <v>6390</v>
      </c>
      <c r="F8802" s="160" t="s">
        <v>110</v>
      </c>
      <c r="G8802" s="160" t="s">
        <v>124</v>
      </c>
      <c r="H8802" s="160" t="s">
        <v>6392</v>
      </c>
      <c r="I8802" s="160" cm="1">
        <f t="array" ref="I8802">INDEX('2.1.trackMPD'!I:I/(24*60*60),
       MATCH(1,
             (A8802='2.1.trackMPD'!A:A)*
             (C8802='2.1.trackMPD'!D:D)*
             (D8802/10^6='2.1.trackMPD'!H:H)*
             (E8802='2.1.trackMPD'!F:F),
0))</f>
        <v>7.3779252604166665E-2</v>
      </c>
    </row>
    <row r="8803" spans="1:9" x14ac:dyDescent="0.2">
      <c r="A8803" s="160" t="s">
        <v>22</v>
      </c>
      <c r="B8803" s="160" t="s">
        <v>166</v>
      </c>
      <c r="C8803" s="160">
        <f>_xlfn.XLOOKUP(B8803,'2.1.trackMPD'!$R$7:$R$29,'2.1.trackMPD'!$T$7:$T$29)</f>
        <v>5</v>
      </c>
      <c r="D8803" s="160">
        <v>1000</v>
      </c>
      <c r="E8803" s="160" t="s">
        <v>6390</v>
      </c>
      <c r="F8803" s="160" t="s">
        <v>110</v>
      </c>
      <c r="G8803" s="160" t="s">
        <v>140</v>
      </c>
      <c r="H8803" s="160" t="s">
        <v>6392</v>
      </c>
      <c r="I8803" s="160" cm="1">
        <f t="array" ref="I8803">INDEX('2.1.trackMPD'!J:J/(24*60*60),
       MATCH(1,
             (A8803='2.1.trackMPD'!A:A)*
             (C8803='2.1.trackMPD'!D:D)*
             (D8803/10^6='2.1.trackMPD'!H:H)*
             (E8803='2.1.trackMPD'!F:F),
0))</f>
        <v>1.0926947596064815E-2</v>
      </c>
    </row>
    <row r="8804" spans="1:9" x14ac:dyDescent="0.2">
      <c r="A8804" s="160" t="s">
        <v>22</v>
      </c>
      <c r="B8804" s="160" t="s">
        <v>166</v>
      </c>
      <c r="C8804" s="160">
        <f>_xlfn.XLOOKUP(B8804,'2.1.trackMPD'!$R$7:$R$29,'2.1.trackMPD'!$T$7:$T$29)</f>
        <v>5</v>
      </c>
      <c r="D8804" s="160">
        <v>1000</v>
      </c>
      <c r="E8804" s="160" t="s">
        <v>6390</v>
      </c>
      <c r="F8804" s="160" t="s">
        <v>110</v>
      </c>
      <c r="G8804" s="160" t="s">
        <v>124</v>
      </c>
      <c r="H8804" s="160" t="s">
        <v>6393</v>
      </c>
      <c r="I8804" s="160" cm="1">
        <f t="array" ref="I8804">INDEX('2.1.trackMPD'!K:K/(24*60*60),
       MATCH(1,
             (A8804='2.1.trackMPD'!A:A)*
             (C8804='2.1.trackMPD'!D:D)*
             (D8804/10^6='2.1.trackMPD'!H:H)*
             (E8804='2.1.trackMPD'!F:F),
0))</f>
        <v>0</v>
      </c>
    </row>
    <row r="8805" spans="1:9" x14ac:dyDescent="0.2">
      <c r="A8805" s="160" t="s">
        <v>22</v>
      </c>
      <c r="B8805" s="160" t="s">
        <v>166</v>
      </c>
      <c r="C8805" s="160">
        <f>_xlfn.XLOOKUP(B8805,'2.1.trackMPD'!$R$7:$R$29,'2.1.trackMPD'!$T$7:$T$29)</f>
        <v>5</v>
      </c>
      <c r="D8805" s="160">
        <v>1000</v>
      </c>
      <c r="E8805" s="160" t="s">
        <v>6390</v>
      </c>
      <c r="F8805" s="160" t="s">
        <v>110</v>
      </c>
      <c r="G8805" s="160" t="s">
        <v>140</v>
      </c>
      <c r="H8805" s="160" t="s">
        <v>6393</v>
      </c>
      <c r="I8805" s="160" cm="1">
        <f t="array" ref="I8805">INDEX('2.1.trackMPD'!L:L/(24*60*60),
       MATCH(1,
             (A8805='2.1.trackMPD'!A:A)*
             (C8805='2.1.trackMPD'!D:D)*
             (D8805/10^6='2.1.trackMPD'!H:H)*
             (E8805='2.1.trackMPD'!F:F),
0))</f>
        <v>0</v>
      </c>
    </row>
    <row r="8806" spans="1:9" x14ac:dyDescent="0.2">
      <c r="A8806" s="160" t="s">
        <v>22</v>
      </c>
      <c r="B8806" s="160" t="s">
        <v>166</v>
      </c>
      <c r="C8806" s="160">
        <f>_xlfn.XLOOKUP(B8806,'2.1.trackMPD'!$R$7:$R$29,'2.1.trackMPD'!$T$7:$T$29)</f>
        <v>5</v>
      </c>
      <c r="D8806" s="160">
        <v>5000</v>
      </c>
      <c r="E8806" s="160" t="s">
        <v>6390</v>
      </c>
      <c r="F8806" s="160" t="s">
        <v>110</v>
      </c>
      <c r="G8806" s="160" t="s">
        <v>124</v>
      </c>
      <c r="H8806" s="160" t="s">
        <v>6392</v>
      </c>
      <c r="I8806" s="160" cm="1">
        <f t="array" ref="I8806">INDEX('2.1.trackMPD'!I:I/(24*60*60),
       MATCH(1,
             (A8806='2.1.trackMPD'!A:A)*
             (C8806='2.1.trackMPD'!D:D)*
             (D8806/10^6='2.1.trackMPD'!H:H)*
             (E8806='2.1.trackMPD'!F:F),
0))</f>
        <v>2.4403995729166668</v>
      </c>
    </row>
    <row r="8807" spans="1:9" x14ac:dyDescent="0.2">
      <c r="A8807" s="160" t="s">
        <v>22</v>
      </c>
      <c r="B8807" s="160" t="s">
        <v>166</v>
      </c>
      <c r="C8807" s="160">
        <f>_xlfn.XLOOKUP(B8807,'2.1.trackMPD'!$R$7:$R$29,'2.1.trackMPD'!$T$7:$T$29)</f>
        <v>5</v>
      </c>
      <c r="D8807" s="160">
        <v>5000</v>
      </c>
      <c r="E8807" s="160" t="s">
        <v>6390</v>
      </c>
      <c r="F8807" s="160" t="s">
        <v>110</v>
      </c>
      <c r="G8807" s="160" t="s">
        <v>140</v>
      </c>
      <c r="H8807" s="160" t="s">
        <v>6392</v>
      </c>
      <c r="I8807" s="160" cm="1">
        <f t="array" ref="I8807">INDEX('2.1.trackMPD'!J:J/(24*60*60),
       MATCH(1,
             (A8807='2.1.trackMPD'!A:A)*
             (C8807='2.1.trackMPD'!D:D)*
             (D8807/10^6='2.1.trackMPD'!H:H)*
             (E8807='2.1.trackMPD'!F:F),
0))</f>
        <v>6.2703706365740741E-2</v>
      </c>
    </row>
    <row r="8808" spans="1:9" x14ac:dyDescent="0.2">
      <c r="A8808" s="160" t="s">
        <v>22</v>
      </c>
      <c r="B8808" s="160" t="s">
        <v>166</v>
      </c>
      <c r="C8808" s="160">
        <f>_xlfn.XLOOKUP(B8808,'2.1.trackMPD'!$R$7:$R$29,'2.1.trackMPD'!$T$7:$T$29)</f>
        <v>5</v>
      </c>
      <c r="D8808" s="160">
        <v>5000</v>
      </c>
      <c r="E8808" s="160" t="s">
        <v>6390</v>
      </c>
      <c r="F8808" s="160" t="s">
        <v>110</v>
      </c>
      <c r="G8808" s="160" t="s">
        <v>124</v>
      </c>
      <c r="H8808" s="160" t="s">
        <v>6393</v>
      </c>
      <c r="I8808" s="160" cm="1">
        <f t="array" ref="I8808">INDEX('2.1.trackMPD'!K:K/(24*60*60),
       MATCH(1,
             (A8808='2.1.trackMPD'!A:A)*
             (C8808='2.1.trackMPD'!D:D)*
             (D8808/10^6='2.1.trackMPD'!H:H)*
             (E8808='2.1.trackMPD'!F:F),
0))</f>
        <v>0</v>
      </c>
    </row>
    <row r="8809" spans="1:9" x14ac:dyDescent="0.2">
      <c r="A8809" s="160" t="s">
        <v>22</v>
      </c>
      <c r="B8809" s="160" t="s">
        <v>166</v>
      </c>
      <c r="C8809" s="160">
        <f>_xlfn.XLOOKUP(B8809,'2.1.trackMPD'!$R$7:$R$29,'2.1.trackMPD'!$T$7:$T$29)</f>
        <v>5</v>
      </c>
      <c r="D8809" s="160">
        <v>5000</v>
      </c>
      <c r="E8809" s="160" t="s">
        <v>6390</v>
      </c>
      <c r="F8809" s="160" t="s">
        <v>110</v>
      </c>
      <c r="G8809" s="160" t="s">
        <v>140</v>
      </c>
      <c r="H8809" s="160" t="s">
        <v>6393</v>
      </c>
      <c r="I8809" s="160" cm="1">
        <f t="array" ref="I8809">INDEX('2.1.trackMPD'!L:L/(24*60*60),
       MATCH(1,
             (A8809='2.1.trackMPD'!A:A)*
             (C8809='2.1.trackMPD'!D:D)*
             (D8809/10^6='2.1.trackMPD'!H:H)*
             (E8809='2.1.trackMPD'!F:F),
0))</f>
        <v>0</v>
      </c>
    </row>
    <row r="8810" spans="1:9" x14ac:dyDescent="0.2">
      <c r="A8810" s="160" t="s">
        <v>22</v>
      </c>
      <c r="B8810" s="160" t="s">
        <v>166</v>
      </c>
      <c r="C8810" s="160">
        <f>_xlfn.XLOOKUP(B8810,'2.1.trackMPD'!$R$7:$R$29,'2.1.trackMPD'!$T$7:$T$29)</f>
        <v>5</v>
      </c>
      <c r="D8810" s="160">
        <v>1</v>
      </c>
      <c r="E8810" s="160" t="s">
        <v>6394</v>
      </c>
      <c r="F8810" s="160" t="s">
        <v>110</v>
      </c>
      <c r="G8810" s="160" t="s">
        <v>124</v>
      </c>
      <c r="H8810" s="160" t="s">
        <v>6392</v>
      </c>
      <c r="I8810" s="160" cm="1">
        <f t="array" ref="I8810">INDEX('2.1.trackMPD'!I:I/(24*60*60),
       MATCH(1,
             (A8810='2.1.trackMPD'!A:A)*
             (C8810='2.1.trackMPD'!D:D)*
             (D8810/10^6='2.1.trackMPD'!H:H)*
             (E8810='2.1.trackMPD'!F:F),
0))</f>
        <v>2.2308802662037037E-6</v>
      </c>
    </row>
    <row r="8811" spans="1:9" x14ac:dyDescent="0.2">
      <c r="A8811" s="160" t="s">
        <v>22</v>
      </c>
      <c r="B8811" s="160" t="s">
        <v>166</v>
      </c>
      <c r="C8811" s="160">
        <f>_xlfn.XLOOKUP(B8811,'2.1.trackMPD'!$R$7:$R$29,'2.1.trackMPD'!$T$7:$T$29)</f>
        <v>5</v>
      </c>
      <c r="D8811" s="160">
        <v>1</v>
      </c>
      <c r="E8811" s="160" t="s">
        <v>6394</v>
      </c>
      <c r="F8811" s="160" t="s">
        <v>110</v>
      </c>
      <c r="G8811" s="160" t="s">
        <v>140</v>
      </c>
      <c r="H8811" s="160" t="s">
        <v>6392</v>
      </c>
      <c r="I8811" s="160" cm="1">
        <f t="array" ref="I8811">INDEX('2.1.trackMPD'!J:J/(24*60*60),
       MATCH(1,
             (A8811='2.1.trackMPD'!A:A)*
             (C8811='2.1.trackMPD'!D:D)*
             (D8811/10^6='2.1.trackMPD'!H:H)*
             (E8811='2.1.trackMPD'!F:F),
0))</f>
        <v>4.2563222789351853E-5</v>
      </c>
    </row>
    <row r="8812" spans="1:9" x14ac:dyDescent="0.2">
      <c r="A8812" s="160" t="s">
        <v>22</v>
      </c>
      <c r="B8812" s="160" t="s">
        <v>166</v>
      </c>
      <c r="C8812" s="160">
        <f>_xlfn.XLOOKUP(B8812,'2.1.trackMPD'!$R$7:$R$29,'2.1.trackMPD'!$T$7:$T$29)</f>
        <v>5</v>
      </c>
      <c r="D8812" s="160">
        <v>1</v>
      </c>
      <c r="E8812" s="160" t="s">
        <v>6394</v>
      </c>
      <c r="F8812" s="160" t="s">
        <v>110</v>
      </c>
      <c r="G8812" s="160" t="s">
        <v>124</v>
      </c>
      <c r="H8812" s="160" t="s">
        <v>6393</v>
      </c>
      <c r="I8812" s="160" cm="1">
        <f t="array" ref="I8812">INDEX('2.1.trackMPD'!K:K/(24*60*60),
       MATCH(1,
             (A8812='2.1.trackMPD'!A:A)*
             (C8812='2.1.trackMPD'!D:D)*
             (D8812/10^6='2.1.trackMPD'!H:H)*
             (E8812='2.1.trackMPD'!F:F),
0))</f>
        <v>3.0642422453703703E-7</v>
      </c>
    </row>
    <row r="8813" spans="1:9" x14ac:dyDescent="0.2">
      <c r="A8813" s="160" t="s">
        <v>22</v>
      </c>
      <c r="B8813" s="160" t="s">
        <v>166</v>
      </c>
      <c r="C8813" s="160">
        <f>_xlfn.XLOOKUP(B8813,'2.1.trackMPD'!$R$7:$R$29,'2.1.trackMPD'!$T$7:$T$29)</f>
        <v>5</v>
      </c>
      <c r="D8813" s="160">
        <v>1</v>
      </c>
      <c r="E8813" s="160" t="s">
        <v>6394</v>
      </c>
      <c r="F8813" s="160" t="s">
        <v>110</v>
      </c>
      <c r="G8813" s="160" t="s">
        <v>140</v>
      </c>
      <c r="H8813" s="160" t="s">
        <v>6393</v>
      </c>
      <c r="I8813" s="160" cm="1">
        <f t="array" ref="I8813">INDEX('2.1.trackMPD'!L:L/(24*60*60),
       MATCH(1,
             (A8813='2.1.trackMPD'!A:A)*
             (C8813='2.1.trackMPD'!D:D)*
             (D8813/10^6='2.1.trackMPD'!H:H)*
             (E8813='2.1.trackMPD'!F:F),
0))</f>
        <v>3.8061908564814812E-7</v>
      </c>
    </row>
    <row r="8814" spans="1:9" x14ac:dyDescent="0.2">
      <c r="A8814" s="160" t="s">
        <v>22</v>
      </c>
      <c r="B8814" s="160" t="s">
        <v>166</v>
      </c>
      <c r="C8814" s="160">
        <f>_xlfn.XLOOKUP(B8814,'2.1.trackMPD'!$R$7:$R$29,'2.1.trackMPD'!$T$7:$T$29)</f>
        <v>5</v>
      </c>
      <c r="D8814" s="160">
        <v>10</v>
      </c>
      <c r="E8814" s="160" t="s">
        <v>6394</v>
      </c>
      <c r="F8814" s="160" t="s">
        <v>110</v>
      </c>
      <c r="G8814" s="160" t="s">
        <v>124</v>
      </c>
      <c r="H8814" s="160" t="s">
        <v>6392</v>
      </c>
      <c r="I8814" s="160" cm="1">
        <f t="array" ref="I8814">INDEX('2.1.trackMPD'!I:I/(24*60*60),
       MATCH(1,
             (A8814='2.1.trackMPD'!A:A)*
             (C8814='2.1.trackMPD'!D:D)*
             (D8814/10^6='2.1.trackMPD'!H:H)*
             (E8814='2.1.trackMPD'!F:F),
0))</f>
        <v>3.700495335648148E-6</v>
      </c>
    </row>
    <row r="8815" spans="1:9" x14ac:dyDescent="0.2">
      <c r="A8815" s="160" t="s">
        <v>22</v>
      </c>
      <c r="B8815" s="160" t="s">
        <v>166</v>
      </c>
      <c r="C8815" s="160">
        <f>_xlfn.XLOOKUP(B8815,'2.1.trackMPD'!$R$7:$R$29,'2.1.trackMPD'!$T$7:$T$29)</f>
        <v>5</v>
      </c>
      <c r="D8815" s="160">
        <v>10</v>
      </c>
      <c r="E8815" s="160" t="s">
        <v>6394</v>
      </c>
      <c r="F8815" s="160" t="s">
        <v>110</v>
      </c>
      <c r="G8815" s="160" t="s">
        <v>140</v>
      </c>
      <c r="H8815" s="160" t="s">
        <v>6392</v>
      </c>
      <c r="I8815" s="160" cm="1">
        <f t="array" ref="I8815">INDEX('2.1.trackMPD'!J:J/(24*60*60),
       MATCH(1,
             (A8815='2.1.trackMPD'!A:A)*
             (C8815='2.1.trackMPD'!D:D)*
             (D8815/10^6='2.1.trackMPD'!H:H)*
             (E8815='2.1.trackMPD'!F:F),
0))</f>
        <v>4.933255759259259E-5</v>
      </c>
    </row>
    <row r="8816" spans="1:9" x14ac:dyDescent="0.2">
      <c r="A8816" s="160" t="s">
        <v>22</v>
      </c>
      <c r="B8816" s="160" t="s">
        <v>166</v>
      </c>
      <c r="C8816" s="160">
        <f>_xlfn.XLOOKUP(B8816,'2.1.trackMPD'!$R$7:$R$29,'2.1.trackMPD'!$T$7:$T$29)</f>
        <v>5</v>
      </c>
      <c r="D8816" s="160">
        <v>10</v>
      </c>
      <c r="E8816" s="160" t="s">
        <v>6394</v>
      </c>
      <c r="F8816" s="160" t="s">
        <v>110</v>
      </c>
      <c r="G8816" s="160" t="s">
        <v>124</v>
      </c>
      <c r="H8816" s="160" t="s">
        <v>6393</v>
      </c>
      <c r="I8816" s="160" cm="1">
        <f t="array" ref="I8816">INDEX('2.1.trackMPD'!K:K/(24*60*60),
       MATCH(1,
             (A8816='2.1.trackMPD'!A:A)*
             (C8816='2.1.trackMPD'!D:D)*
             (D8816/10^6='2.1.trackMPD'!H:H)*
             (E8816='2.1.trackMPD'!F:F),
0))</f>
        <v>0</v>
      </c>
    </row>
    <row r="8817" spans="1:9" x14ac:dyDescent="0.2">
      <c r="A8817" s="160" t="s">
        <v>22</v>
      </c>
      <c r="B8817" s="160" t="s">
        <v>166</v>
      </c>
      <c r="C8817" s="160">
        <f>_xlfn.XLOOKUP(B8817,'2.1.trackMPD'!$R$7:$R$29,'2.1.trackMPD'!$T$7:$T$29)</f>
        <v>5</v>
      </c>
      <c r="D8817" s="160">
        <v>10</v>
      </c>
      <c r="E8817" s="160" t="s">
        <v>6394</v>
      </c>
      <c r="F8817" s="160" t="s">
        <v>110</v>
      </c>
      <c r="G8817" s="160" t="s">
        <v>140</v>
      </c>
      <c r="H8817" s="160" t="s">
        <v>6393</v>
      </c>
      <c r="I8817" s="160" cm="1">
        <f t="array" ref="I8817">INDEX('2.1.trackMPD'!L:L/(24*60*60),
       MATCH(1,
             (A8817='2.1.trackMPD'!A:A)*
             (C8817='2.1.trackMPD'!D:D)*
             (D8817/10^6='2.1.trackMPD'!H:H)*
             (E8817='2.1.trackMPD'!F:F),
0))</f>
        <v>7.5895567129629634E-7</v>
      </c>
    </row>
    <row r="8818" spans="1:9" x14ac:dyDescent="0.2">
      <c r="A8818" s="160" t="s">
        <v>22</v>
      </c>
      <c r="B8818" s="160" t="s">
        <v>166</v>
      </c>
      <c r="C8818" s="160">
        <f>_xlfn.XLOOKUP(B8818,'2.1.trackMPD'!$R$7:$R$29,'2.1.trackMPD'!$T$7:$T$29)</f>
        <v>5</v>
      </c>
      <c r="D8818" s="160">
        <v>100</v>
      </c>
      <c r="E8818" s="160" t="s">
        <v>6394</v>
      </c>
      <c r="F8818" s="160" t="s">
        <v>110</v>
      </c>
      <c r="G8818" s="160" t="s">
        <v>124</v>
      </c>
      <c r="H8818" s="160" t="s">
        <v>6392</v>
      </c>
      <c r="I8818" s="160" cm="1">
        <f t="array" ref="I8818">INDEX('2.1.trackMPD'!I:I/(24*60*60),
       MATCH(1,
             (A8818='2.1.trackMPD'!A:A)*
             (C8818='2.1.trackMPD'!D:D)*
             (D8818/10^6='2.1.trackMPD'!H:H)*
             (E8818='2.1.trackMPD'!F:F),
0))</f>
        <v>3.2650873819444447E-4</v>
      </c>
    </row>
    <row r="8819" spans="1:9" x14ac:dyDescent="0.2">
      <c r="A8819" s="160" t="s">
        <v>22</v>
      </c>
      <c r="B8819" s="160" t="s">
        <v>166</v>
      </c>
      <c r="C8819" s="160">
        <f>_xlfn.XLOOKUP(B8819,'2.1.trackMPD'!$R$7:$R$29,'2.1.trackMPD'!$T$7:$T$29)</f>
        <v>5</v>
      </c>
      <c r="D8819" s="160">
        <v>100</v>
      </c>
      <c r="E8819" s="160" t="s">
        <v>6394</v>
      </c>
      <c r="F8819" s="160" t="s">
        <v>110</v>
      </c>
      <c r="G8819" s="160" t="s">
        <v>140</v>
      </c>
      <c r="H8819" s="160" t="s">
        <v>6392</v>
      </c>
      <c r="I8819" s="160" cm="1">
        <f t="array" ref="I8819">INDEX('2.1.trackMPD'!J:J/(24*60*60),
       MATCH(1,
             (A8819='2.1.trackMPD'!A:A)*
             (C8819='2.1.trackMPD'!D:D)*
             (D8819/10^6='2.1.trackMPD'!H:H)*
             (E8819='2.1.trackMPD'!F:F),
0))</f>
        <v>8.5729966273148152E-4</v>
      </c>
    </row>
    <row r="8820" spans="1:9" x14ac:dyDescent="0.2">
      <c r="A8820" s="160" t="s">
        <v>22</v>
      </c>
      <c r="B8820" s="160" t="s">
        <v>166</v>
      </c>
      <c r="C8820" s="160">
        <f>_xlfn.XLOOKUP(B8820,'2.1.trackMPD'!$R$7:$R$29,'2.1.trackMPD'!$T$7:$T$29)</f>
        <v>5</v>
      </c>
      <c r="D8820" s="160">
        <v>100</v>
      </c>
      <c r="E8820" s="160" t="s">
        <v>6394</v>
      </c>
      <c r="F8820" s="160" t="s">
        <v>110</v>
      </c>
      <c r="G8820" s="160" t="s">
        <v>124</v>
      </c>
      <c r="H8820" s="160" t="s">
        <v>6393</v>
      </c>
      <c r="I8820" s="160" cm="1">
        <f t="array" ref="I8820">INDEX('2.1.trackMPD'!K:K/(24*60*60),
       MATCH(1,
             (A8820='2.1.trackMPD'!A:A)*
             (C8820='2.1.trackMPD'!D:D)*
             (D8820/10^6='2.1.trackMPD'!H:H)*
             (E8820='2.1.trackMPD'!F:F),
0))</f>
        <v>0</v>
      </c>
    </row>
    <row r="8821" spans="1:9" x14ac:dyDescent="0.2">
      <c r="A8821" s="160" t="s">
        <v>22</v>
      </c>
      <c r="B8821" s="160" t="s">
        <v>166</v>
      </c>
      <c r="C8821" s="160">
        <f>_xlfn.XLOOKUP(B8821,'2.1.trackMPD'!$R$7:$R$29,'2.1.trackMPD'!$T$7:$T$29)</f>
        <v>5</v>
      </c>
      <c r="D8821" s="160">
        <v>100</v>
      </c>
      <c r="E8821" s="160" t="s">
        <v>6394</v>
      </c>
      <c r="F8821" s="160" t="s">
        <v>110</v>
      </c>
      <c r="G8821" s="160" t="s">
        <v>140</v>
      </c>
      <c r="H8821" s="160" t="s">
        <v>6393</v>
      </c>
      <c r="I8821" s="160" cm="1">
        <f t="array" ref="I8821">INDEX('2.1.trackMPD'!L:L/(24*60*60),
       MATCH(1,
             (A8821='2.1.trackMPD'!A:A)*
             (C8821='2.1.trackMPD'!D:D)*
             (D8821/10^6='2.1.trackMPD'!H:H)*
             (E8821='2.1.trackMPD'!F:F),
0))</f>
        <v>0</v>
      </c>
    </row>
    <row r="8822" spans="1:9" x14ac:dyDescent="0.2">
      <c r="A8822" s="160" t="s">
        <v>22</v>
      </c>
      <c r="B8822" s="160" t="s">
        <v>166</v>
      </c>
      <c r="C8822" s="160">
        <f>_xlfn.XLOOKUP(B8822,'2.1.trackMPD'!$R$7:$R$29,'2.1.trackMPD'!$T$7:$T$29)</f>
        <v>5</v>
      </c>
      <c r="D8822" s="160">
        <v>1000</v>
      </c>
      <c r="E8822" s="160" t="s">
        <v>6394</v>
      </c>
      <c r="F8822" s="160" t="s">
        <v>110</v>
      </c>
      <c r="G8822" s="160" t="s">
        <v>124</v>
      </c>
      <c r="H8822" s="160" t="s">
        <v>6392</v>
      </c>
      <c r="I8822" s="160" cm="1">
        <f t="array" ref="I8822">INDEX('2.1.trackMPD'!I:I/(24*60*60),
       MATCH(1,
             (A8822='2.1.trackMPD'!A:A)*
             (C8822='2.1.trackMPD'!D:D)*
             (D8822/10^6='2.1.trackMPD'!H:H)*
             (E8822='2.1.trackMPD'!F:F),
0))</f>
        <v>0.1016931902199074</v>
      </c>
    </row>
    <row r="8823" spans="1:9" x14ac:dyDescent="0.2">
      <c r="A8823" s="160" t="s">
        <v>22</v>
      </c>
      <c r="B8823" s="160" t="s">
        <v>166</v>
      </c>
      <c r="C8823" s="160">
        <f>_xlfn.XLOOKUP(B8823,'2.1.trackMPD'!$R$7:$R$29,'2.1.trackMPD'!$T$7:$T$29)</f>
        <v>5</v>
      </c>
      <c r="D8823" s="160">
        <v>1000</v>
      </c>
      <c r="E8823" s="160" t="s">
        <v>6394</v>
      </c>
      <c r="F8823" s="160" t="s">
        <v>110</v>
      </c>
      <c r="G8823" s="160" t="s">
        <v>140</v>
      </c>
      <c r="H8823" s="160" t="s">
        <v>6392</v>
      </c>
      <c r="I8823" s="160" cm="1">
        <f t="array" ref="I8823">INDEX('2.1.trackMPD'!J:J/(24*60*60),
       MATCH(1,
             (A8823='2.1.trackMPD'!A:A)*
             (C8823='2.1.trackMPD'!D:D)*
             (D8823/10^6='2.1.trackMPD'!H:H)*
             (E8823='2.1.trackMPD'!F:F),
0))</f>
        <v>1.2820958009259259E-2</v>
      </c>
    </row>
    <row r="8824" spans="1:9" x14ac:dyDescent="0.2">
      <c r="A8824" s="160" t="s">
        <v>22</v>
      </c>
      <c r="B8824" s="160" t="s">
        <v>166</v>
      </c>
      <c r="C8824" s="160">
        <f>_xlfn.XLOOKUP(B8824,'2.1.trackMPD'!$R$7:$R$29,'2.1.trackMPD'!$T$7:$T$29)</f>
        <v>5</v>
      </c>
      <c r="D8824" s="160">
        <v>1000</v>
      </c>
      <c r="E8824" s="160" t="s">
        <v>6394</v>
      </c>
      <c r="F8824" s="160" t="s">
        <v>110</v>
      </c>
      <c r="G8824" s="160" t="s">
        <v>124</v>
      </c>
      <c r="H8824" s="160" t="s">
        <v>6393</v>
      </c>
      <c r="I8824" s="160" cm="1">
        <f t="array" ref="I8824">INDEX('2.1.trackMPD'!K:K/(24*60*60),
       MATCH(1,
             (A8824='2.1.trackMPD'!A:A)*
             (C8824='2.1.trackMPD'!D:D)*
             (D8824/10^6='2.1.trackMPD'!H:H)*
             (E8824='2.1.trackMPD'!F:F),
0))</f>
        <v>0</v>
      </c>
    </row>
    <row r="8825" spans="1:9" x14ac:dyDescent="0.2">
      <c r="A8825" s="160" t="s">
        <v>22</v>
      </c>
      <c r="B8825" s="160" t="s">
        <v>166</v>
      </c>
      <c r="C8825" s="160">
        <f>_xlfn.XLOOKUP(B8825,'2.1.trackMPD'!$R$7:$R$29,'2.1.trackMPD'!$T$7:$T$29)</f>
        <v>5</v>
      </c>
      <c r="D8825" s="160">
        <v>1000</v>
      </c>
      <c r="E8825" s="160" t="s">
        <v>6394</v>
      </c>
      <c r="F8825" s="160" t="s">
        <v>110</v>
      </c>
      <c r="G8825" s="160" t="s">
        <v>140</v>
      </c>
      <c r="H8825" s="160" t="s">
        <v>6393</v>
      </c>
      <c r="I8825" s="160" cm="1">
        <f t="array" ref="I8825">INDEX('2.1.trackMPD'!L:L/(24*60*60),
       MATCH(1,
             (A8825='2.1.trackMPD'!A:A)*
             (C8825='2.1.trackMPD'!D:D)*
             (D8825/10^6='2.1.trackMPD'!H:H)*
             (E8825='2.1.trackMPD'!F:F),
0))</f>
        <v>0</v>
      </c>
    </row>
    <row r="8826" spans="1:9" x14ac:dyDescent="0.2">
      <c r="A8826" s="160" t="s">
        <v>22</v>
      </c>
      <c r="B8826" s="160" t="s">
        <v>166</v>
      </c>
      <c r="C8826" s="160">
        <f>_xlfn.XLOOKUP(B8826,'2.1.trackMPD'!$R$7:$R$29,'2.1.trackMPD'!$T$7:$T$29)</f>
        <v>5</v>
      </c>
      <c r="D8826" s="160">
        <v>5000</v>
      </c>
      <c r="E8826" s="160" t="s">
        <v>6394</v>
      </c>
      <c r="F8826" s="160" t="s">
        <v>110</v>
      </c>
      <c r="G8826" s="160" t="s">
        <v>124</v>
      </c>
      <c r="H8826" s="160" t="s">
        <v>6392</v>
      </c>
      <c r="I8826" s="160" cm="1">
        <f t="array" ref="I8826">INDEX('2.1.trackMPD'!I:I/(24*60*60),
       MATCH(1,
             (A8826='2.1.trackMPD'!A:A)*
             (C8826='2.1.trackMPD'!D:D)*
             (D8826/10^6='2.1.trackMPD'!H:H)*
             (E8826='2.1.trackMPD'!F:F),
0))</f>
        <v>1.1552917704861112</v>
      </c>
    </row>
    <row r="8827" spans="1:9" x14ac:dyDescent="0.2">
      <c r="A8827" s="160" t="s">
        <v>22</v>
      </c>
      <c r="B8827" s="160" t="s">
        <v>166</v>
      </c>
      <c r="C8827" s="160">
        <f>_xlfn.XLOOKUP(B8827,'2.1.trackMPD'!$R$7:$R$29,'2.1.trackMPD'!$T$7:$T$29)</f>
        <v>5</v>
      </c>
      <c r="D8827" s="160">
        <v>5000</v>
      </c>
      <c r="E8827" s="160" t="s">
        <v>6394</v>
      </c>
      <c r="F8827" s="160" t="s">
        <v>110</v>
      </c>
      <c r="G8827" s="160" t="s">
        <v>140</v>
      </c>
      <c r="H8827" s="160" t="s">
        <v>6392</v>
      </c>
      <c r="I8827" s="160" cm="1">
        <f t="array" ref="I8827">INDEX('2.1.trackMPD'!J:J/(24*60*60),
       MATCH(1,
             (A8827='2.1.trackMPD'!A:A)*
             (C8827='2.1.trackMPD'!D:D)*
             (D8827/10^6='2.1.trackMPD'!H:H)*
             (E8827='2.1.trackMPD'!F:F),
0))</f>
        <v>4.3142824537037036E-2</v>
      </c>
    </row>
    <row r="8828" spans="1:9" x14ac:dyDescent="0.2">
      <c r="A8828" s="160" t="s">
        <v>22</v>
      </c>
      <c r="B8828" s="160" t="s">
        <v>166</v>
      </c>
      <c r="C8828" s="160">
        <f>_xlfn.XLOOKUP(B8828,'2.1.trackMPD'!$R$7:$R$29,'2.1.trackMPD'!$T$7:$T$29)</f>
        <v>5</v>
      </c>
      <c r="D8828" s="160">
        <v>5000</v>
      </c>
      <c r="E8828" s="160" t="s">
        <v>6394</v>
      </c>
      <c r="F8828" s="160" t="s">
        <v>110</v>
      </c>
      <c r="G8828" s="160" t="s">
        <v>124</v>
      </c>
      <c r="H8828" s="160" t="s">
        <v>6393</v>
      </c>
      <c r="I8828" s="160" cm="1">
        <f t="array" ref="I8828">INDEX('2.1.trackMPD'!K:K/(24*60*60),
       MATCH(1,
             (A8828='2.1.trackMPD'!A:A)*
             (C8828='2.1.trackMPD'!D:D)*
             (D8828/10^6='2.1.trackMPD'!H:H)*
             (E8828='2.1.trackMPD'!F:F),
0))</f>
        <v>0</v>
      </c>
    </row>
    <row r="8829" spans="1:9" x14ac:dyDescent="0.2">
      <c r="A8829" s="160" t="s">
        <v>22</v>
      </c>
      <c r="B8829" s="160" t="s">
        <v>166</v>
      </c>
      <c r="C8829" s="160">
        <f>_xlfn.XLOOKUP(B8829,'2.1.trackMPD'!$R$7:$R$29,'2.1.trackMPD'!$T$7:$T$29)</f>
        <v>5</v>
      </c>
      <c r="D8829" s="160">
        <v>5000</v>
      </c>
      <c r="E8829" s="160" t="s">
        <v>6394</v>
      </c>
      <c r="F8829" s="160" t="s">
        <v>110</v>
      </c>
      <c r="G8829" s="160" t="s">
        <v>140</v>
      </c>
      <c r="H8829" s="160" t="s">
        <v>6393</v>
      </c>
      <c r="I8829" s="160" cm="1">
        <f t="array" ref="I8829">INDEX('2.1.trackMPD'!L:L/(24*60*60),
       MATCH(1,
             (A8829='2.1.trackMPD'!A:A)*
             (C8829='2.1.trackMPD'!D:D)*
             (D8829/10^6='2.1.trackMPD'!H:H)*
             (E8829='2.1.trackMPD'!F:F),
0))</f>
        <v>0</v>
      </c>
    </row>
    <row r="8830" spans="1:9" x14ac:dyDescent="0.2">
      <c r="A8830" s="160" t="s">
        <v>22</v>
      </c>
      <c r="B8830" s="160" t="s">
        <v>166</v>
      </c>
      <c r="C8830" s="160">
        <f>_xlfn.XLOOKUP(B8830,'2.1.trackMPD'!$R$7:$R$29,'2.1.trackMPD'!$T$7:$T$29)</f>
        <v>5</v>
      </c>
      <c r="D8830" s="160">
        <v>1</v>
      </c>
      <c r="E8830" s="160" t="s">
        <v>6395</v>
      </c>
      <c r="F8830" s="160" t="s">
        <v>110</v>
      </c>
      <c r="G8830" s="160" t="s">
        <v>124</v>
      </c>
      <c r="H8830" s="160" t="s">
        <v>6392</v>
      </c>
      <c r="I8830" s="160" t="e" cm="1">
        <f t="array" ref="I8830">INDEX('2.1.trackMPD'!I:I/(24*60*60),
       MATCH(1,
             (A8830='2.1.trackMPD'!A:A)*
             (C8830='2.1.trackMPD'!D:D)*
             (D8830/10^6='2.1.trackMPD'!H:H)*
             (E8830='2.1.trackMPD'!F:F),
0))</f>
        <v>#N/A</v>
      </c>
    </row>
    <row r="8831" spans="1:9" x14ac:dyDescent="0.2">
      <c r="A8831" s="160" t="s">
        <v>22</v>
      </c>
      <c r="B8831" s="160" t="s">
        <v>166</v>
      </c>
      <c r="C8831" s="160">
        <f>_xlfn.XLOOKUP(B8831,'2.1.trackMPD'!$R$7:$R$29,'2.1.trackMPD'!$T$7:$T$29)</f>
        <v>5</v>
      </c>
      <c r="D8831" s="160">
        <v>1</v>
      </c>
      <c r="E8831" s="160" t="s">
        <v>6395</v>
      </c>
      <c r="F8831" s="160" t="s">
        <v>110</v>
      </c>
      <c r="G8831" s="160" t="s">
        <v>140</v>
      </c>
      <c r="H8831" s="160" t="s">
        <v>6392</v>
      </c>
      <c r="I8831" s="160" t="e" cm="1">
        <f t="array" ref="I8831">INDEX('2.1.trackMPD'!J:J/(24*60*60),
       MATCH(1,
             (A8831='2.1.trackMPD'!A:A)*
             (C8831='2.1.trackMPD'!D:D)*
             (D8831/10^6='2.1.trackMPD'!H:H)*
             (E8831='2.1.trackMPD'!F:F),
0))</f>
        <v>#N/A</v>
      </c>
    </row>
    <row r="8832" spans="1:9" x14ac:dyDescent="0.2">
      <c r="A8832" s="160" t="s">
        <v>22</v>
      </c>
      <c r="B8832" s="160" t="s">
        <v>166</v>
      </c>
      <c r="C8832" s="160">
        <f>_xlfn.XLOOKUP(B8832,'2.1.trackMPD'!$R$7:$R$29,'2.1.trackMPD'!$T$7:$T$29)</f>
        <v>5</v>
      </c>
      <c r="D8832" s="160">
        <v>1</v>
      </c>
      <c r="E8832" s="160" t="s">
        <v>6395</v>
      </c>
      <c r="F8832" s="160" t="s">
        <v>110</v>
      </c>
      <c r="G8832" s="160" t="s">
        <v>124</v>
      </c>
      <c r="H8832" s="160" t="s">
        <v>6393</v>
      </c>
      <c r="I8832" s="160" t="e" cm="1">
        <f t="array" ref="I8832">INDEX('2.1.trackMPD'!K:K/(24*60*60),
       MATCH(1,
             (A8832='2.1.trackMPD'!A:A)*
             (C8832='2.1.trackMPD'!D:D)*
             (D8832/10^6='2.1.trackMPD'!H:H)*
             (E8832='2.1.trackMPD'!F:F),
0))</f>
        <v>#N/A</v>
      </c>
    </row>
    <row r="8833" spans="1:9" x14ac:dyDescent="0.2">
      <c r="A8833" s="160" t="s">
        <v>22</v>
      </c>
      <c r="B8833" s="160" t="s">
        <v>166</v>
      </c>
      <c r="C8833" s="160">
        <f>_xlfn.XLOOKUP(B8833,'2.1.trackMPD'!$R$7:$R$29,'2.1.trackMPD'!$T$7:$T$29)</f>
        <v>5</v>
      </c>
      <c r="D8833" s="160">
        <v>1</v>
      </c>
      <c r="E8833" s="160" t="s">
        <v>6395</v>
      </c>
      <c r="F8833" s="160" t="s">
        <v>110</v>
      </c>
      <c r="G8833" s="160" t="s">
        <v>140</v>
      </c>
      <c r="H8833" s="160" t="s">
        <v>6393</v>
      </c>
      <c r="I8833" s="160" t="e" cm="1">
        <f t="array" ref="I8833">INDEX('2.1.trackMPD'!L:L/(24*60*60),
       MATCH(1,
             (A8833='2.1.trackMPD'!A:A)*
             (C8833='2.1.trackMPD'!D:D)*
             (D8833/10^6='2.1.trackMPD'!H:H)*
             (E8833='2.1.trackMPD'!F:F),
0))</f>
        <v>#N/A</v>
      </c>
    </row>
    <row r="8834" spans="1:9" x14ac:dyDescent="0.2">
      <c r="A8834" s="160" t="s">
        <v>22</v>
      </c>
      <c r="B8834" s="160" t="s">
        <v>166</v>
      </c>
      <c r="C8834" s="160">
        <f>_xlfn.XLOOKUP(B8834,'2.1.trackMPD'!$R$7:$R$29,'2.1.trackMPD'!$T$7:$T$29)</f>
        <v>5</v>
      </c>
      <c r="D8834" s="160">
        <v>10</v>
      </c>
      <c r="E8834" s="160" t="s">
        <v>6395</v>
      </c>
      <c r="F8834" s="160" t="s">
        <v>110</v>
      </c>
      <c r="G8834" s="160" t="s">
        <v>124</v>
      </c>
      <c r="H8834" s="160" t="s">
        <v>6392</v>
      </c>
      <c r="I8834" s="160" t="e" cm="1">
        <f t="array" ref="I8834">INDEX('2.1.trackMPD'!I:I/(24*60*60),
       MATCH(1,
             (A8834='2.1.trackMPD'!A:A)*
             (C8834='2.1.trackMPD'!D:D)*
             (D8834/10^6='2.1.trackMPD'!H:H)*
             (E8834='2.1.trackMPD'!F:F),
0))</f>
        <v>#N/A</v>
      </c>
    </row>
    <row r="8835" spans="1:9" x14ac:dyDescent="0.2">
      <c r="A8835" s="160" t="s">
        <v>22</v>
      </c>
      <c r="B8835" s="160" t="s">
        <v>166</v>
      </c>
      <c r="C8835" s="160">
        <f>_xlfn.XLOOKUP(B8835,'2.1.trackMPD'!$R$7:$R$29,'2.1.trackMPD'!$T$7:$T$29)</f>
        <v>5</v>
      </c>
      <c r="D8835" s="160">
        <v>10</v>
      </c>
      <c r="E8835" s="160" t="s">
        <v>6395</v>
      </c>
      <c r="F8835" s="160" t="s">
        <v>110</v>
      </c>
      <c r="G8835" s="160" t="s">
        <v>140</v>
      </c>
      <c r="H8835" s="160" t="s">
        <v>6392</v>
      </c>
      <c r="I8835" s="160" t="e" cm="1">
        <f t="array" ref="I8835">INDEX('2.1.trackMPD'!J:J/(24*60*60),
       MATCH(1,
             (A8835='2.1.trackMPD'!A:A)*
             (C8835='2.1.trackMPD'!D:D)*
             (D8835/10^6='2.1.trackMPD'!H:H)*
             (E8835='2.1.trackMPD'!F:F),
0))</f>
        <v>#N/A</v>
      </c>
    </row>
    <row r="8836" spans="1:9" x14ac:dyDescent="0.2">
      <c r="A8836" s="160" t="s">
        <v>22</v>
      </c>
      <c r="B8836" s="160" t="s">
        <v>166</v>
      </c>
      <c r="C8836" s="160">
        <f>_xlfn.XLOOKUP(B8836,'2.1.trackMPD'!$R$7:$R$29,'2.1.trackMPD'!$T$7:$T$29)</f>
        <v>5</v>
      </c>
      <c r="D8836" s="160">
        <v>10</v>
      </c>
      <c r="E8836" s="160" t="s">
        <v>6395</v>
      </c>
      <c r="F8836" s="160" t="s">
        <v>110</v>
      </c>
      <c r="G8836" s="160" t="s">
        <v>124</v>
      </c>
      <c r="H8836" s="160" t="s">
        <v>6393</v>
      </c>
      <c r="I8836" s="160" t="e" cm="1">
        <f t="array" ref="I8836">INDEX('2.1.trackMPD'!K:K/(24*60*60),
       MATCH(1,
             (A8836='2.1.trackMPD'!A:A)*
             (C8836='2.1.trackMPD'!D:D)*
             (D8836/10^6='2.1.trackMPD'!H:H)*
             (E8836='2.1.trackMPD'!F:F),
0))</f>
        <v>#N/A</v>
      </c>
    </row>
    <row r="8837" spans="1:9" x14ac:dyDescent="0.2">
      <c r="A8837" s="160" t="s">
        <v>22</v>
      </c>
      <c r="B8837" s="160" t="s">
        <v>166</v>
      </c>
      <c r="C8837" s="160">
        <f>_xlfn.XLOOKUP(B8837,'2.1.trackMPD'!$R$7:$R$29,'2.1.trackMPD'!$T$7:$T$29)</f>
        <v>5</v>
      </c>
      <c r="D8837" s="160">
        <v>10</v>
      </c>
      <c r="E8837" s="160" t="s">
        <v>6395</v>
      </c>
      <c r="F8837" s="160" t="s">
        <v>110</v>
      </c>
      <c r="G8837" s="160" t="s">
        <v>140</v>
      </c>
      <c r="H8837" s="160" t="s">
        <v>6393</v>
      </c>
      <c r="I8837" s="160" t="e" cm="1">
        <f t="array" ref="I8837">INDEX('2.1.trackMPD'!L:L/(24*60*60),
       MATCH(1,
             (A8837='2.1.trackMPD'!A:A)*
             (C8837='2.1.trackMPD'!D:D)*
             (D8837/10^6='2.1.trackMPD'!H:H)*
             (E8837='2.1.trackMPD'!F:F),
0))</f>
        <v>#N/A</v>
      </c>
    </row>
    <row r="8838" spans="1:9" x14ac:dyDescent="0.2">
      <c r="A8838" s="160" t="s">
        <v>22</v>
      </c>
      <c r="B8838" s="160" t="s">
        <v>166</v>
      </c>
      <c r="C8838" s="160">
        <f>_xlfn.XLOOKUP(B8838,'2.1.trackMPD'!$R$7:$R$29,'2.1.trackMPD'!$T$7:$T$29)</f>
        <v>5</v>
      </c>
      <c r="D8838" s="160">
        <v>100</v>
      </c>
      <c r="E8838" s="160" t="s">
        <v>6395</v>
      </c>
      <c r="F8838" s="160" t="s">
        <v>110</v>
      </c>
      <c r="G8838" s="160" t="s">
        <v>124</v>
      </c>
      <c r="H8838" s="160" t="s">
        <v>6392</v>
      </c>
      <c r="I8838" s="160" t="e" cm="1">
        <f t="array" ref="I8838">INDEX('2.1.trackMPD'!I:I/(24*60*60),
       MATCH(1,
             (A8838='2.1.trackMPD'!A:A)*
             (C8838='2.1.trackMPD'!D:D)*
             (D8838/10^6='2.1.trackMPD'!H:H)*
             (E8838='2.1.trackMPD'!F:F),
0))</f>
        <v>#N/A</v>
      </c>
    </row>
    <row r="8839" spans="1:9" x14ac:dyDescent="0.2">
      <c r="A8839" s="160" t="s">
        <v>22</v>
      </c>
      <c r="B8839" s="160" t="s">
        <v>166</v>
      </c>
      <c r="C8839" s="160">
        <f>_xlfn.XLOOKUP(B8839,'2.1.trackMPD'!$R$7:$R$29,'2.1.trackMPD'!$T$7:$T$29)</f>
        <v>5</v>
      </c>
      <c r="D8839" s="160">
        <v>100</v>
      </c>
      <c r="E8839" s="160" t="s">
        <v>6395</v>
      </c>
      <c r="F8839" s="160" t="s">
        <v>110</v>
      </c>
      <c r="G8839" s="160" t="s">
        <v>140</v>
      </c>
      <c r="H8839" s="160" t="s">
        <v>6392</v>
      </c>
      <c r="I8839" s="160" t="e" cm="1">
        <f t="array" ref="I8839">INDEX('2.1.trackMPD'!J:J/(24*60*60),
       MATCH(1,
             (A8839='2.1.trackMPD'!A:A)*
             (C8839='2.1.trackMPD'!D:D)*
             (D8839/10^6='2.1.trackMPD'!H:H)*
             (E8839='2.1.trackMPD'!F:F),
0))</f>
        <v>#N/A</v>
      </c>
    </row>
    <row r="8840" spans="1:9" x14ac:dyDescent="0.2">
      <c r="A8840" s="160" t="s">
        <v>22</v>
      </c>
      <c r="B8840" s="160" t="s">
        <v>166</v>
      </c>
      <c r="C8840" s="160">
        <f>_xlfn.XLOOKUP(B8840,'2.1.trackMPD'!$R$7:$R$29,'2.1.trackMPD'!$T$7:$T$29)</f>
        <v>5</v>
      </c>
      <c r="D8840" s="160">
        <v>100</v>
      </c>
      <c r="E8840" s="160" t="s">
        <v>6395</v>
      </c>
      <c r="F8840" s="160" t="s">
        <v>110</v>
      </c>
      <c r="G8840" s="160" t="s">
        <v>124</v>
      </c>
      <c r="H8840" s="160" t="s">
        <v>6393</v>
      </c>
      <c r="I8840" s="160" t="e" cm="1">
        <f t="array" ref="I8840">INDEX('2.1.trackMPD'!K:K/(24*60*60),
       MATCH(1,
             (A8840='2.1.trackMPD'!A:A)*
             (C8840='2.1.trackMPD'!D:D)*
             (D8840/10^6='2.1.trackMPD'!H:H)*
             (E8840='2.1.trackMPD'!F:F),
0))</f>
        <v>#N/A</v>
      </c>
    </row>
    <row r="8841" spans="1:9" x14ac:dyDescent="0.2">
      <c r="A8841" s="160" t="s">
        <v>22</v>
      </c>
      <c r="B8841" s="160" t="s">
        <v>166</v>
      </c>
      <c r="C8841" s="160">
        <f>_xlfn.XLOOKUP(B8841,'2.1.trackMPD'!$R$7:$R$29,'2.1.trackMPD'!$T$7:$T$29)</f>
        <v>5</v>
      </c>
      <c r="D8841" s="160">
        <v>100</v>
      </c>
      <c r="E8841" s="160" t="s">
        <v>6395</v>
      </c>
      <c r="F8841" s="160" t="s">
        <v>110</v>
      </c>
      <c r="G8841" s="160" t="s">
        <v>140</v>
      </c>
      <c r="H8841" s="160" t="s">
        <v>6393</v>
      </c>
      <c r="I8841" s="160" t="e" cm="1">
        <f t="array" ref="I8841">INDEX('2.1.trackMPD'!L:L/(24*60*60),
       MATCH(1,
             (A8841='2.1.trackMPD'!A:A)*
             (C8841='2.1.trackMPD'!D:D)*
             (D8841/10^6='2.1.trackMPD'!H:H)*
             (E8841='2.1.trackMPD'!F:F),
0))</f>
        <v>#N/A</v>
      </c>
    </row>
    <row r="8842" spans="1:9" x14ac:dyDescent="0.2">
      <c r="A8842" s="160" t="s">
        <v>22</v>
      </c>
      <c r="B8842" s="160" t="s">
        <v>10</v>
      </c>
      <c r="C8842" s="160">
        <f>_xlfn.XLOOKUP(B8842,'2.1.trackMPD'!$R$7:$R$29,'2.1.trackMPD'!$T$7:$T$29)</f>
        <v>5</v>
      </c>
      <c r="D8842" s="160">
        <v>1</v>
      </c>
      <c r="E8842" s="160" t="s">
        <v>6390</v>
      </c>
      <c r="F8842" s="160" t="s">
        <v>110</v>
      </c>
      <c r="G8842" s="160" t="s">
        <v>124</v>
      </c>
      <c r="H8842" s="160" t="s">
        <v>6392</v>
      </c>
      <c r="I8842" s="160" cm="1">
        <f t="array" ref="I8842">INDEX('2.1.trackMPD'!I:I/(24*60*60),
       MATCH(1,
             (A8842='2.1.trackMPD'!A:A)*
             (C8842='2.1.trackMPD'!D:D)*
             (D8842/10^6='2.1.trackMPD'!H:H)*
             (E8842='2.1.trackMPD'!F:F),
0))</f>
        <v>1.0377236458333334E-6</v>
      </c>
    </row>
    <row r="8843" spans="1:9" x14ac:dyDescent="0.2">
      <c r="A8843" s="160" t="s">
        <v>22</v>
      </c>
      <c r="B8843" s="160" t="s">
        <v>10</v>
      </c>
      <c r="C8843" s="160">
        <f>_xlfn.XLOOKUP(B8843,'2.1.trackMPD'!$R$7:$R$29,'2.1.trackMPD'!$T$7:$T$29)</f>
        <v>5</v>
      </c>
      <c r="D8843" s="160">
        <v>1</v>
      </c>
      <c r="E8843" s="160" t="s">
        <v>6390</v>
      </c>
      <c r="F8843" s="160" t="s">
        <v>110</v>
      </c>
      <c r="G8843" s="160" t="s">
        <v>140</v>
      </c>
      <c r="H8843" s="160" t="s">
        <v>6392</v>
      </c>
      <c r="I8843" s="160" cm="1">
        <f t="array" ref="I8843">INDEX('2.1.trackMPD'!J:J/(24*60*60),
       MATCH(1,
             (A8843='2.1.trackMPD'!A:A)*
             (C8843='2.1.trackMPD'!D:D)*
             (D8843/10^6='2.1.trackMPD'!H:H)*
             (E8843='2.1.trackMPD'!F:F),
0))</f>
        <v>1.7825055520833332E-5</v>
      </c>
    </row>
    <row r="8844" spans="1:9" x14ac:dyDescent="0.2">
      <c r="A8844" s="160" t="s">
        <v>22</v>
      </c>
      <c r="B8844" s="160" t="s">
        <v>10</v>
      </c>
      <c r="C8844" s="160">
        <f>_xlfn.XLOOKUP(B8844,'2.1.trackMPD'!$R$7:$R$29,'2.1.trackMPD'!$T$7:$T$29)</f>
        <v>5</v>
      </c>
      <c r="D8844" s="160">
        <v>1</v>
      </c>
      <c r="E8844" s="160" t="s">
        <v>6390</v>
      </c>
      <c r="F8844" s="160" t="s">
        <v>110</v>
      </c>
      <c r="G8844" s="160" t="s">
        <v>124</v>
      </c>
      <c r="H8844" s="160" t="s">
        <v>6393</v>
      </c>
      <c r="I8844" s="160" cm="1">
        <f t="array" ref="I8844">INDEX('2.1.trackMPD'!K:K/(24*60*60),
       MATCH(1,
             (A8844='2.1.trackMPD'!A:A)*
             (C8844='2.1.trackMPD'!D:D)*
             (D8844/10^6='2.1.trackMPD'!H:H)*
             (E8844='2.1.trackMPD'!F:F),
0))</f>
        <v>2.3148148148148148E-7</v>
      </c>
    </row>
    <row r="8845" spans="1:9" x14ac:dyDescent="0.2">
      <c r="A8845" s="160" t="s">
        <v>22</v>
      </c>
      <c r="B8845" s="160" t="s">
        <v>10</v>
      </c>
      <c r="C8845" s="160">
        <f>_xlfn.XLOOKUP(B8845,'2.1.trackMPD'!$R$7:$R$29,'2.1.trackMPD'!$T$7:$T$29)</f>
        <v>5</v>
      </c>
      <c r="D8845" s="160">
        <v>1</v>
      </c>
      <c r="E8845" s="160" t="s">
        <v>6390</v>
      </c>
      <c r="F8845" s="160" t="s">
        <v>110</v>
      </c>
      <c r="G8845" s="160" t="s">
        <v>140</v>
      </c>
      <c r="H8845" s="160" t="s">
        <v>6393</v>
      </c>
      <c r="I8845" s="160" cm="1">
        <f t="array" ref="I8845">INDEX('2.1.trackMPD'!L:L/(24*60*60),
       MATCH(1,
             (A8845='2.1.trackMPD'!A:A)*
             (C8845='2.1.trackMPD'!D:D)*
             (D8845/10^6='2.1.trackMPD'!H:H)*
             (E8845='2.1.trackMPD'!F:F),
0))</f>
        <v>4.0316077546296293E-7</v>
      </c>
    </row>
    <row r="8846" spans="1:9" x14ac:dyDescent="0.2">
      <c r="A8846" s="160" t="s">
        <v>22</v>
      </c>
      <c r="B8846" s="160" t="s">
        <v>10</v>
      </c>
      <c r="C8846" s="160">
        <f>_xlfn.XLOOKUP(B8846,'2.1.trackMPD'!$R$7:$R$29,'2.1.trackMPD'!$T$7:$T$29)</f>
        <v>5</v>
      </c>
      <c r="D8846" s="160">
        <v>10</v>
      </c>
      <c r="E8846" s="160" t="s">
        <v>6390</v>
      </c>
      <c r="F8846" s="160" t="s">
        <v>110</v>
      </c>
      <c r="G8846" s="160" t="s">
        <v>124</v>
      </c>
      <c r="H8846" s="160" t="s">
        <v>6392</v>
      </c>
      <c r="I8846" s="160" cm="1">
        <f t="array" ref="I8846">INDEX('2.1.trackMPD'!I:I/(24*60*60),
       MATCH(1,
             (A8846='2.1.trackMPD'!A:A)*
             (C8846='2.1.trackMPD'!D:D)*
             (D8846/10^6='2.1.trackMPD'!H:H)*
             (E8846='2.1.trackMPD'!F:F),
0))</f>
        <v>1.2789210879629631E-6</v>
      </c>
    </row>
    <row r="8847" spans="1:9" x14ac:dyDescent="0.2">
      <c r="A8847" s="160" t="s">
        <v>22</v>
      </c>
      <c r="B8847" s="160" t="s">
        <v>10</v>
      </c>
      <c r="C8847" s="160">
        <f>_xlfn.XLOOKUP(B8847,'2.1.trackMPD'!$R$7:$R$29,'2.1.trackMPD'!$T$7:$T$29)</f>
        <v>5</v>
      </c>
      <c r="D8847" s="160">
        <v>10</v>
      </c>
      <c r="E8847" s="160" t="s">
        <v>6390</v>
      </c>
      <c r="F8847" s="160" t="s">
        <v>110</v>
      </c>
      <c r="G8847" s="160" t="s">
        <v>140</v>
      </c>
      <c r="H8847" s="160" t="s">
        <v>6392</v>
      </c>
      <c r="I8847" s="160" cm="1">
        <f t="array" ref="I8847">INDEX('2.1.trackMPD'!J:J/(24*60*60),
       MATCH(1,
             (A8847='2.1.trackMPD'!A:A)*
             (C8847='2.1.trackMPD'!D:D)*
             (D8847/10^6='2.1.trackMPD'!H:H)*
             (E8847='2.1.trackMPD'!F:F),
0))</f>
        <v>1.8773402349537037E-5</v>
      </c>
    </row>
    <row r="8848" spans="1:9" x14ac:dyDescent="0.2">
      <c r="A8848" s="160" t="s">
        <v>22</v>
      </c>
      <c r="B8848" s="160" t="s">
        <v>10</v>
      </c>
      <c r="C8848" s="160">
        <f>_xlfn.XLOOKUP(B8848,'2.1.trackMPD'!$R$7:$R$29,'2.1.trackMPD'!$T$7:$T$29)</f>
        <v>5</v>
      </c>
      <c r="D8848" s="160">
        <v>10</v>
      </c>
      <c r="E8848" s="160" t="s">
        <v>6390</v>
      </c>
      <c r="F8848" s="160" t="s">
        <v>110</v>
      </c>
      <c r="G8848" s="160" t="s">
        <v>124</v>
      </c>
      <c r="H8848" s="160" t="s">
        <v>6393</v>
      </c>
      <c r="I8848" s="160" cm="1">
        <f t="array" ref="I8848">INDEX('2.1.trackMPD'!K:K/(24*60*60),
       MATCH(1,
             (A8848='2.1.trackMPD'!A:A)*
             (C8848='2.1.trackMPD'!D:D)*
             (D8848/10^6='2.1.trackMPD'!H:H)*
             (E8848='2.1.trackMPD'!F:F),
0))</f>
        <v>0</v>
      </c>
    </row>
    <row r="8849" spans="1:9" x14ac:dyDescent="0.2">
      <c r="A8849" s="160" t="s">
        <v>22</v>
      </c>
      <c r="B8849" s="160" t="s">
        <v>10</v>
      </c>
      <c r="C8849" s="160">
        <f>_xlfn.XLOOKUP(B8849,'2.1.trackMPD'!$R$7:$R$29,'2.1.trackMPD'!$T$7:$T$29)</f>
        <v>5</v>
      </c>
      <c r="D8849" s="160">
        <v>10</v>
      </c>
      <c r="E8849" s="160" t="s">
        <v>6390</v>
      </c>
      <c r="F8849" s="160" t="s">
        <v>110</v>
      </c>
      <c r="G8849" s="160" t="s">
        <v>140</v>
      </c>
      <c r="H8849" s="160" t="s">
        <v>6393</v>
      </c>
      <c r="I8849" s="160" cm="1">
        <f t="array" ref="I8849">INDEX('2.1.trackMPD'!L:L/(24*60*60),
       MATCH(1,
             (A8849='2.1.trackMPD'!A:A)*
             (C8849='2.1.trackMPD'!D:D)*
             (D8849/10^6='2.1.trackMPD'!H:H)*
             (E8849='2.1.trackMPD'!F:F),
0))</f>
        <v>4.0668629629629632E-7</v>
      </c>
    </row>
    <row r="8850" spans="1:9" x14ac:dyDescent="0.2">
      <c r="A8850" s="160" t="s">
        <v>22</v>
      </c>
      <c r="B8850" s="160" t="s">
        <v>10</v>
      </c>
      <c r="C8850" s="160">
        <f>_xlfn.XLOOKUP(B8850,'2.1.trackMPD'!$R$7:$R$29,'2.1.trackMPD'!$T$7:$T$29)</f>
        <v>5</v>
      </c>
      <c r="D8850" s="160">
        <v>100</v>
      </c>
      <c r="E8850" s="160" t="s">
        <v>6390</v>
      </c>
      <c r="F8850" s="160" t="s">
        <v>110</v>
      </c>
      <c r="G8850" s="160" t="s">
        <v>124</v>
      </c>
      <c r="H8850" s="160" t="s">
        <v>6392</v>
      </c>
      <c r="I8850" s="160" cm="1">
        <f t="array" ref="I8850">INDEX('2.1.trackMPD'!I:I/(24*60*60),
       MATCH(1,
             (A8850='2.1.trackMPD'!A:A)*
             (C8850='2.1.trackMPD'!D:D)*
             (D8850/10^6='2.1.trackMPD'!H:H)*
             (E8850='2.1.trackMPD'!F:F),
0))</f>
        <v>3.9792763379629632E-5</v>
      </c>
    </row>
    <row r="8851" spans="1:9" x14ac:dyDescent="0.2">
      <c r="A8851" s="160" t="s">
        <v>22</v>
      </c>
      <c r="B8851" s="160" t="s">
        <v>10</v>
      </c>
      <c r="C8851" s="160">
        <f>_xlfn.XLOOKUP(B8851,'2.1.trackMPD'!$R$7:$R$29,'2.1.trackMPD'!$T$7:$T$29)</f>
        <v>5</v>
      </c>
      <c r="D8851" s="160">
        <v>100</v>
      </c>
      <c r="E8851" s="160" t="s">
        <v>6390</v>
      </c>
      <c r="F8851" s="160" t="s">
        <v>110</v>
      </c>
      <c r="G8851" s="160" t="s">
        <v>140</v>
      </c>
      <c r="H8851" s="160" t="s">
        <v>6392</v>
      </c>
      <c r="I8851" s="160" cm="1">
        <f t="array" ref="I8851">INDEX('2.1.trackMPD'!J:J/(24*60*60),
       MATCH(1,
             (A8851='2.1.trackMPD'!A:A)*
             (C8851='2.1.trackMPD'!D:D)*
             (D8851/10^6='2.1.trackMPD'!H:H)*
             (E8851='2.1.trackMPD'!F:F),
0))</f>
        <v>3.5208804756944444E-4</v>
      </c>
    </row>
    <row r="8852" spans="1:9" x14ac:dyDescent="0.2">
      <c r="A8852" s="160" t="s">
        <v>22</v>
      </c>
      <c r="B8852" s="160" t="s">
        <v>10</v>
      </c>
      <c r="C8852" s="160">
        <f>_xlfn.XLOOKUP(B8852,'2.1.trackMPD'!$R$7:$R$29,'2.1.trackMPD'!$T$7:$T$29)</f>
        <v>5</v>
      </c>
      <c r="D8852" s="160">
        <v>100</v>
      </c>
      <c r="E8852" s="160" t="s">
        <v>6390</v>
      </c>
      <c r="F8852" s="160" t="s">
        <v>110</v>
      </c>
      <c r="G8852" s="160" t="s">
        <v>124</v>
      </c>
      <c r="H8852" s="160" t="s">
        <v>6393</v>
      </c>
      <c r="I8852" s="160" cm="1">
        <f t="array" ref="I8852">INDEX('2.1.trackMPD'!K:K/(24*60*60),
       MATCH(1,
             (A8852='2.1.trackMPD'!A:A)*
             (C8852='2.1.trackMPD'!D:D)*
             (D8852/10^6='2.1.trackMPD'!H:H)*
             (E8852='2.1.trackMPD'!F:F),
0))</f>
        <v>0</v>
      </c>
    </row>
    <row r="8853" spans="1:9" x14ac:dyDescent="0.2">
      <c r="A8853" s="160" t="s">
        <v>22</v>
      </c>
      <c r="B8853" s="160" t="s">
        <v>10</v>
      </c>
      <c r="C8853" s="160">
        <f>_xlfn.XLOOKUP(B8853,'2.1.trackMPD'!$R$7:$R$29,'2.1.trackMPD'!$T$7:$T$29)</f>
        <v>5</v>
      </c>
      <c r="D8853" s="160">
        <v>100</v>
      </c>
      <c r="E8853" s="160" t="s">
        <v>6390</v>
      </c>
      <c r="F8853" s="160" t="s">
        <v>110</v>
      </c>
      <c r="G8853" s="160" t="s">
        <v>140</v>
      </c>
      <c r="H8853" s="160" t="s">
        <v>6393</v>
      </c>
      <c r="I8853" s="160" cm="1">
        <f t="array" ref="I8853">INDEX('2.1.trackMPD'!L:L/(24*60*60),
       MATCH(1,
             (A8853='2.1.trackMPD'!A:A)*
             (C8853='2.1.trackMPD'!D:D)*
             (D8853/10^6='2.1.trackMPD'!H:H)*
             (E8853='2.1.trackMPD'!F:F),
0))</f>
        <v>0</v>
      </c>
    </row>
    <row r="8854" spans="1:9" x14ac:dyDescent="0.2">
      <c r="A8854" s="160" t="s">
        <v>22</v>
      </c>
      <c r="B8854" s="160" t="s">
        <v>10</v>
      </c>
      <c r="C8854" s="160">
        <f>_xlfn.XLOOKUP(B8854,'2.1.trackMPD'!$R$7:$R$29,'2.1.trackMPD'!$T$7:$T$29)</f>
        <v>5</v>
      </c>
      <c r="D8854" s="160">
        <v>1000</v>
      </c>
      <c r="E8854" s="160" t="s">
        <v>6390</v>
      </c>
      <c r="F8854" s="160" t="s">
        <v>110</v>
      </c>
      <c r="G8854" s="160" t="s">
        <v>124</v>
      </c>
      <c r="H8854" s="160" t="s">
        <v>6392</v>
      </c>
      <c r="I8854" s="160" cm="1">
        <f t="array" ref="I8854">INDEX('2.1.trackMPD'!I:I/(24*60*60),
       MATCH(1,
             (A8854='2.1.trackMPD'!A:A)*
             (C8854='2.1.trackMPD'!D:D)*
             (D8854/10^6='2.1.trackMPD'!H:H)*
             (E8854='2.1.trackMPD'!F:F),
0))</f>
        <v>7.3779252604166665E-2</v>
      </c>
    </row>
    <row r="8855" spans="1:9" x14ac:dyDescent="0.2">
      <c r="A8855" s="160" t="s">
        <v>22</v>
      </c>
      <c r="B8855" s="160" t="s">
        <v>10</v>
      </c>
      <c r="C8855" s="160">
        <f>_xlfn.XLOOKUP(B8855,'2.1.trackMPD'!$R$7:$R$29,'2.1.trackMPD'!$T$7:$T$29)</f>
        <v>5</v>
      </c>
      <c r="D8855" s="160">
        <v>1000</v>
      </c>
      <c r="E8855" s="160" t="s">
        <v>6390</v>
      </c>
      <c r="F8855" s="160" t="s">
        <v>110</v>
      </c>
      <c r="G8855" s="160" t="s">
        <v>140</v>
      </c>
      <c r="H8855" s="160" t="s">
        <v>6392</v>
      </c>
      <c r="I8855" s="160" cm="1">
        <f t="array" ref="I8855">INDEX('2.1.trackMPD'!J:J/(24*60*60),
       MATCH(1,
             (A8855='2.1.trackMPD'!A:A)*
             (C8855='2.1.trackMPD'!D:D)*
             (D8855/10^6='2.1.trackMPD'!H:H)*
             (E8855='2.1.trackMPD'!F:F),
0))</f>
        <v>1.0926947596064815E-2</v>
      </c>
    </row>
    <row r="8856" spans="1:9" x14ac:dyDescent="0.2">
      <c r="A8856" s="160" t="s">
        <v>22</v>
      </c>
      <c r="B8856" s="160" t="s">
        <v>10</v>
      </c>
      <c r="C8856" s="160">
        <f>_xlfn.XLOOKUP(B8856,'2.1.trackMPD'!$R$7:$R$29,'2.1.trackMPD'!$T$7:$T$29)</f>
        <v>5</v>
      </c>
      <c r="D8856" s="160">
        <v>1000</v>
      </c>
      <c r="E8856" s="160" t="s">
        <v>6390</v>
      </c>
      <c r="F8856" s="160" t="s">
        <v>110</v>
      </c>
      <c r="G8856" s="160" t="s">
        <v>124</v>
      </c>
      <c r="H8856" s="160" t="s">
        <v>6393</v>
      </c>
      <c r="I8856" s="160" cm="1">
        <f t="array" ref="I8856">INDEX('2.1.trackMPD'!K:K/(24*60*60),
       MATCH(1,
             (A8856='2.1.trackMPD'!A:A)*
             (C8856='2.1.trackMPD'!D:D)*
             (D8856/10^6='2.1.trackMPD'!H:H)*
             (E8856='2.1.trackMPD'!F:F),
0))</f>
        <v>0</v>
      </c>
    </row>
    <row r="8857" spans="1:9" x14ac:dyDescent="0.2">
      <c r="A8857" s="160" t="s">
        <v>22</v>
      </c>
      <c r="B8857" s="160" t="s">
        <v>10</v>
      </c>
      <c r="C8857" s="160">
        <f>_xlfn.XLOOKUP(B8857,'2.1.trackMPD'!$R$7:$R$29,'2.1.trackMPD'!$T$7:$T$29)</f>
        <v>5</v>
      </c>
      <c r="D8857" s="160">
        <v>1000</v>
      </c>
      <c r="E8857" s="160" t="s">
        <v>6390</v>
      </c>
      <c r="F8857" s="160" t="s">
        <v>110</v>
      </c>
      <c r="G8857" s="160" t="s">
        <v>140</v>
      </c>
      <c r="H8857" s="160" t="s">
        <v>6393</v>
      </c>
      <c r="I8857" s="160" cm="1">
        <f t="array" ref="I8857">INDEX('2.1.trackMPD'!L:L/(24*60*60),
       MATCH(1,
             (A8857='2.1.trackMPD'!A:A)*
             (C8857='2.1.trackMPD'!D:D)*
             (D8857/10^6='2.1.trackMPD'!H:H)*
             (E8857='2.1.trackMPD'!F:F),
0))</f>
        <v>0</v>
      </c>
    </row>
    <row r="8858" spans="1:9" x14ac:dyDescent="0.2">
      <c r="A8858" s="160" t="s">
        <v>22</v>
      </c>
      <c r="B8858" s="160" t="s">
        <v>10</v>
      </c>
      <c r="C8858" s="160">
        <f>_xlfn.XLOOKUP(B8858,'2.1.trackMPD'!$R$7:$R$29,'2.1.trackMPD'!$T$7:$T$29)</f>
        <v>5</v>
      </c>
      <c r="D8858" s="160">
        <v>5000</v>
      </c>
      <c r="E8858" s="160" t="s">
        <v>6390</v>
      </c>
      <c r="F8858" s="160" t="s">
        <v>110</v>
      </c>
      <c r="G8858" s="160" t="s">
        <v>124</v>
      </c>
      <c r="H8858" s="160" t="s">
        <v>6392</v>
      </c>
      <c r="I8858" s="160" cm="1">
        <f t="array" ref="I8858">INDEX('2.1.trackMPD'!I:I/(24*60*60),
       MATCH(1,
             (A8858='2.1.trackMPD'!A:A)*
             (C8858='2.1.trackMPD'!D:D)*
             (D8858/10^6='2.1.trackMPD'!H:H)*
             (E8858='2.1.trackMPD'!F:F),
0))</f>
        <v>2.4403995729166668</v>
      </c>
    </row>
    <row r="8859" spans="1:9" x14ac:dyDescent="0.2">
      <c r="A8859" s="160" t="s">
        <v>22</v>
      </c>
      <c r="B8859" s="160" t="s">
        <v>10</v>
      </c>
      <c r="C8859" s="160">
        <f>_xlfn.XLOOKUP(B8859,'2.1.trackMPD'!$R$7:$R$29,'2.1.trackMPD'!$T$7:$T$29)</f>
        <v>5</v>
      </c>
      <c r="D8859" s="160">
        <v>5000</v>
      </c>
      <c r="E8859" s="160" t="s">
        <v>6390</v>
      </c>
      <c r="F8859" s="160" t="s">
        <v>110</v>
      </c>
      <c r="G8859" s="160" t="s">
        <v>140</v>
      </c>
      <c r="H8859" s="160" t="s">
        <v>6392</v>
      </c>
      <c r="I8859" s="160" cm="1">
        <f t="array" ref="I8859">INDEX('2.1.trackMPD'!J:J/(24*60*60),
       MATCH(1,
             (A8859='2.1.trackMPD'!A:A)*
             (C8859='2.1.trackMPD'!D:D)*
             (D8859/10^6='2.1.trackMPD'!H:H)*
             (E8859='2.1.trackMPD'!F:F),
0))</f>
        <v>6.2703706365740741E-2</v>
      </c>
    </row>
    <row r="8860" spans="1:9" x14ac:dyDescent="0.2">
      <c r="A8860" s="160" t="s">
        <v>22</v>
      </c>
      <c r="B8860" s="160" t="s">
        <v>10</v>
      </c>
      <c r="C8860" s="160">
        <f>_xlfn.XLOOKUP(B8860,'2.1.trackMPD'!$R$7:$R$29,'2.1.trackMPD'!$T$7:$T$29)</f>
        <v>5</v>
      </c>
      <c r="D8860" s="160">
        <v>5000</v>
      </c>
      <c r="E8860" s="160" t="s">
        <v>6390</v>
      </c>
      <c r="F8860" s="160" t="s">
        <v>110</v>
      </c>
      <c r="G8860" s="160" t="s">
        <v>124</v>
      </c>
      <c r="H8860" s="160" t="s">
        <v>6393</v>
      </c>
      <c r="I8860" s="160" cm="1">
        <f t="array" ref="I8860">INDEX('2.1.trackMPD'!K:K/(24*60*60),
       MATCH(1,
             (A8860='2.1.trackMPD'!A:A)*
             (C8860='2.1.trackMPD'!D:D)*
             (D8860/10^6='2.1.trackMPD'!H:H)*
             (E8860='2.1.trackMPD'!F:F),
0))</f>
        <v>0</v>
      </c>
    </row>
    <row r="8861" spans="1:9" x14ac:dyDescent="0.2">
      <c r="A8861" s="160" t="s">
        <v>22</v>
      </c>
      <c r="B8861" s="160" t="s">
        <v>10</v>
      </c>
      <c r="C8861" s="160">
        <f>_xlfn.XLOOKUP(B8861,'2.1.trackMPD'!$R$7:$R$29,'2.1.trackMPD'!$T$7:$T$29)</f>
        <v>5</v>
      </c>
      <c r="D8861" s="160">
        <v>5000</v>
      </c>
      <c r="E8861" s="160" t="s">
        <v>6390</v>
      </c>
      <c r="F8861" s="160" t="s">
        <v>110</v>
      </c>
      <c r="G8861" s="160" t="s">
        <v>140</v>
      </c>
      <c r="H8861" s="160" t="s">
        <v>6393</v>
      </c>
      <c r="I8861" s="160" cm="1">
        <f t="array" ref="I8861">INDEX('2.1.trackMPD'!L:L/(24*60*60),
       MATCH(1,
             (A8861='2.1.trackMPD'!A:A)*
             (C8861='2.1.trackMPD'!D:D)*
             (D8861/10^6='2.1.trackMPD'!H:H)*
             (E8861='2.1.trackMPD'!F:F),
0))</f>
        <v>0</v>
      </c>
    </row>
    <row r="8862" spans="1:9" x14ac:dyDescent="0.2">
      <c r="A8862" s="160" t="s">
        <v>22</v>
      </c>
      <c r="B8862" s="160" t="s">
        <v>10</v>
      </c>
      <c r="C8862" s="160">
        <f>_xlfn.XLOOKUP(B8862,'2.1.trackMPD'!$R$7:$R$29,'2.1.trackMPD'!$T$7:$T$29)</f>
        <v>5</v>
      </c>
      <c r="D8862" s="160">
        <v>1</v>
      </c>
      <c r="E8862" s="160" t="s">
        <v>6394</v>
      </c>
      <c r="F8862" s="160" t="s">
        <v>110</v>
      </c>
      <c r="G8862" s="160" t="s">
        <v>124</v>
      </c>
      <c r="H8862" s="160" t="s">
        <v>6392</v>
      </c>
      <c r="I8862" s="160" cm="1">
        <f t="array" ref="I8862">INDEX('2.1.trackMPD'!I:I/(24*60*60),
       MATCH(1,
             (A8862='2.1.trackMPD'!A:A)*
             (C8862='2.1.trackMPD'!D:D)*
             (D8862/10^6='2.1.trackMPD'!H:H)*
             (E8862='2.1.trackMPD'!F:F),
0))</f>
        <v>2.2308802662037037E-6</v>
      </c>
    </row>
    <row r="8863" spans="1:9" x14ac:dyDescent="0.2">
      <c r="A8863" s="160" t="s">
        <v>22</v>
      </c>
      <c r="B8863" s="160" t="s">
        <v>10</v>
      </c>
      <c r="C8863" s="160">
        <f>_xlfn.XLOOKUP(B8863,'2.1.trackMPD'!$R$7:$R$29,'2.1.trackMPD'!$T$7:$T$29)</f>
        <v>5</v>
      </c>
      <c r="D8863" s="160">
        <v>1</v>
      </c>
      <c r="E8863" s="160" t="s">
        <v>6394</v>
      </c>
      <c r="F8863" s="160" t="s">
        <v>110</v>
      </c>
      <c r="G8863" s="160" t="s">
        <v>140</v>
      </c>
      <c r="H8863" s="160" t="s">
        <v>6392</v>
      </c>
      <c r="I8863" s="160" cm="1">
        <f t="array" ref="I8863">INDEX('2.1.trackMPD'!J:J/(24*60*60),
       MATCH(1,
             (A8863='2.1.trackMPD'!A:A)*
             (C8863='2.1.trackMPD'!D:D)*
             (D8863/10^6='2.1.trackMPD'!H:H)*
             (E8863='2.1.trackMPD'!F:F),
0))</f>
        <v>4.2563222789351853E-5</v>
      </c>
    </row>
    <row r="8864" spans="1:9" x14ac:dyDescent="0.2">
      <c r="A8864" s="160" t="s">
        <v>22</v>
      </c>
      <c r="B8864" s="160" t="s">
        <v>10</v>
      </c>
      <c r="C8864" s="160">
        <f>_xlfn.XLOOKUP(B8864,'2.1.trackMPD'!$R$7:$R$29,'2.1.trackMPD'!$T$7:$T$29)</f>
        <v>5</v>
      </c>
      <c r="D8864" s="160">
        <v>1</v>
      </c>
      <c r="E8864" s="160" t="s">
        <v>6394</v>
      </c>
      <c r="F8864" s="160" t="s">
        <v>110</v>
      </c>
      <c r="G8864" s="160" t="s">
        <v>124</v>
      </c>
      <c r="H8864" s="160" t="s">
        <v>6393</v>
      </c>
      <c r="I8864" s="160" cm="1">
        <f t="array" ref="I8864">INDEX('2.1.trackMPD'!K:K/(24*60*60),
       MATCH(1,
             (A8864='2.1.trackMPD'!A:A)*
             (C8864='2.1.trackMPD'!D:D)*
             (D8864/10^6='2.1.trackMPD'!H:H)*
             (E8864='2.1.trackMPD'!F:F),
0))</f>
        <v>3.0642422453703703E-7</v>
      </c>
    </row>
    <row r="8865" spans="1:9" x14ac:dyDescent="0.2">
      <c r="A8865" s="160" t="s">
        <v>22</v>
      </c>
      <c r="B8865" s="160" t="s">
        <v>10</v>
      </c>
      <c r="C8865" s="160">
        <f>_xlfn.XLOOKUP(B8865,'2.1.trackMPD'!$R$7:$R$29,'2.1.trackMPD'!$T$7:$T$29)</f>
        <v>5</v>
      </c>
      <c r="D8865" s="160">
        <v>1</v>
      </c>
      <c r="E8865" s="160" t="s">
        <v>6394</v>
      </c>
      <c r="F8865" s="160" t="s">
        <v>110</v>
      </c>
      <c r="G8865" s="160" t="s">
        <v>140</v>
      </c>
      <c r="H8865" s="160" t="s">
        <v>6393</v>
      </c>
      <c r="I8865" s="160" cm="1">
        <f t="array" ref="I8865">INDEX('2.1.trackMPD'!L:L/(24*60*60),
       MATCH(1,
             (A8865='2.1.trackMPD'!A:A)*
             (C8865='2.1.trackMPD'!D:D)*
             (D8865/10^6='2.1.trackMPD'!H:H)*
             (E8865='2.1.trackMPD'!F:F),
0))</f>
        <v>3.8061908564814812E-7</v>
      </c>
    </row>
    <row r="8866" spans="1:9" x14ac:dyDescent="0.2">
      <c r="A8866" s="160" t="s">
        <v>22</v>
      </c>
      <c r="B8866" s="160" t="s">
        <v>10</v>
      </c>
      <c r="C8866" s="160">
        <f>_xlfn.XLOOKUP(B8866,'2.1.trackMPD'!$R$7:$R$29,'2.1.trackMPD'!$T$7:$T$29)</f>
        <v>5</v>
      </c>
      <c r="D8866" s="160">
        <v>10</v>
      </c>
      <c r="E8866" s="160" t="s">
        <v>6394</v>
      </c>
      <c r="F8866" s="160" t="s">
        <v>110</v>
      </c>
      <c r="G8866" s="160" t="s">
        <v>124</v>
      </c>
      <c r="H8866" s="160" t="s">
        <v>6392</v>
      </c>
      <c r="I8866" s="160" cm="1">
        <f t="array" ref="I8866">INDEX('2.1.trackMPD'!I:I/(24*60*60),
       MATCH(1,
             (A8866='2.1.trackMPD'!A:A)*
             (C8866='2.1.trackMPD'!D:D)*
             (D8866/10^6='2.1.trackMPD'!H:H)*
             (E8866='2.1.trackMPD'!F:F),
0))</f>
        <v>3.700495335648148E-6</v>
      </c>
    </row>
    <row r="8867" spans="1:9" x14ac:dyDescent="0.2">
      <c r="A8867" s="160" t="s">
        <v>22</v>
      </c>
      <c r="B8867" s="160" t="s">
        <v>10</v>
      </c>
      <c r="C8867" s="160">
        <f>_xlfn.XLOOKUP(B8867,'2.1.trackMPD'!$R$7:$R$29,'2.1.trackMPD'!$T$7:$T$29)</f>
        <v>5</v>
      </c>
      <c r="D8867" s="160">
        <v>10</v>
      </c>
      <c r="E8867" s="160" t="s">
        <v>6394</v>
      </c>
      <c r="F8867" s="160" t="s">
        <v>110</v>
      </c>
      <c r="G8867" s="160" t="s">
        <v>140</v>
      </c>
      <c r="H8867" s="160" t="s">
        <v>6392</v>
      </c>
      <c r="I8867" s="160" cm="1">
        <f t="array" ref="I8867">INDEX('2.1.trackMPD'!J:J/(24*60*60),
       MATCH(1,
             (A8867='2.1.trackMPD'!A:A)*
             (C8867='2.1.trackMPD'!D:D)*
             (D8867/10^6='2.1.trackMPD'!H:H)*
             (E8867='2.1.trackMPD'!F:F),
0))</f>
        <v>4.933255759259259E-5</v>
      </c>
    </row>
    <row r="8868" spans="1:9" x14ac:dyDescent="0.2">
      <c r="A8868" s="160" t="s">
        <v>22</v>
      </c>
      <c r="B8868" s="160" t="s">
        <v>10</v>
      </c>
      <c r="C8868" s="160">
        <f>_xlfn.XLOOKUP(B8868,'2.1.trackMPD'!$R$7:$R$29,'2.1.trackMPD'!$T$7:$T$29)</f>
        <v>5</v>
      </c>
      <c r="D8868" s="160">
        <v>10</v>
      </c>
      <c r="E8868" s="160" t="s">
        <v>6394</v>
      </c>
      <c r="F8868" s="160" t="s">
        <v>110</v>
      </c>
      <c r="G8868" s="160" t="s">
        <v>124</v>
      </c>
      <c r="H8868" s="160" t="s">
        <v>6393</v>
      </c>
      <c r="I8868" s="160" cm="1">
        <f t="array" ref="I8868">INDEX('2.1.trackMPD'!K:K/(24*60*60),
       MATCH(1,
             (A8868='2.1.trackMPD'!A:A)*
             (C8868='2.1.trackMPD'!D:D)*
             (D8868/10^6='2.1.trackMPD'!H:H)*
             (E8868='2.1.trackMPD'!F:F),
0))</f>
        <v>0</v>
      </c>
    </row>
    <row r="8869" spans="1:9" x14ac:dyDescent="0.2">
      <c r="A8869" s="160" t="s">
        <v>22</v>
      </c>
      <c r="B8869" s="160" t="s">
        <v>10</v>
      </c>
      <c r="C8869" s="160">
        <f>_xlfn.XLOOKUP(B8869,'2.1.trackMPD'!$R$7:$R$29,'2.1.trackMPD'!$T$7:$T$29)</f>
        <v>5</v>
      </c>
      <c r="D8869" s="160">
        <v>10</v>
      </c>
      <c r="E8869" s="160" t="s">
        <v>6394</v>
      </c>
      <c r="F8869" s="160" t="s">
        <v>110</v>
      </c>
      <c r="G8869" s="160" t="s">
        <v>140</v>
      </c>
      <c r="H8869" s="160" t="s">
        <v>6393</v>
      </c>
      <c r="I8869" s="160" cm="1">
        <f t="array" ref="I8869">INDEX('2.1.trackMPD'!L:L/(24*60*60),
       MATCH(1,
             (A8869='2.1.trackMPD'!A:A)*
             (C8869='2.1.trackMPD'!D:D)*
             (D8869/10^6='2.1.trackMPD'!H:H)*
             (E8869='2.1.trackMPD'!F:F),
0))</f>
        <v>7.5895567129629634E-7</v>
      </c>
    </row>
    <row r="8870" spans="1:9" x14ac:dyDescent="0.2">
      <c r="A8870" s="160" t="s">
        <v>22</v>
      </c>
      <c r="B8870" s="160" t="s">
        <v>10</v>
      </c>
      <c r="C8870" s="160">
        <f>_xlfn.XLOOKUP(B8870,'2.1.trackMPD'!$R$7:$R$29,'2.1.trackMPD'!$T$7:$T$29)</f>
        <v>5</v>
      </c>
      <c r="D8870" s="160">
        <v>100</v>
      </c>
      <c r="E8870" s="160" t="s">
        <v>6394</v>
      </c>
      <c r="F8870" s="160" t="s">
        <v>110</v>
      </c>
      <c r="G8870" s="160" t="s">
        <v>124</v>
      </c>
      <c r="H8870" s="160" t="s">
        <v>6392</v>
      </c>
      <c r="I8870" s="160" cm="1">
        <f t="array" ref="I8870">INDEX('2.1.trackMPD'!I:I/(24*60*60),
       MATCH(1,
             (A8870='2.1.trackMPD'!A:A)*
             (C8870='2.1.trackMPD'!D:D)*
             (D8870/10^6='2.1.trackMPD'!H:H)*
             (E8870='2.1.trackMPD'!F:F),
0))</f>
        <v>3.2650873819444447E-4</v>
      </c>
    </row>
    <row r="8871" spans="1:9" x14ac:dyDescent="0.2">
      <c r="A8871" s="160" t="s">
        <v>22</v>
      </c>
      <c r="B8871" s="160" t="s">
        <v>10</v>
      </c>
      <c r="C8871" s="160">
        <f>_xlfn.XLOOKUP(B8871,'2.1.trackMPD'!$R$7:$R$29,'2.1.trackMPD'!$T$7:$T$29)</f>
        <v>5</v>
      </c>
      <c r="D8871" s="160">
        <v>100</v>
      </c>
      <c r="E8871" s="160" t="s">
        <v>6394</v>
      </c>
      <c r="F8871" s="160" t="s">
        <v>110</v>
      </c>
      <c r="G8871" s="160" t="s">
        <v>140</v>
      </c>
      <c r="H8871" s="160" t="s">
        <v>6392</v>
      </c>
      <c r="I8871" s="160" cm="1">
        <f t="array" ref="I8871">INDEX('2.1.trackMPD'!J:J/(24*60*60),
       MATCH(1,
             (A8871='2.1.trackMPD'!A:A)*
             (C8871='2.1.trackMPD'!D:D)*
             (D8871/10^6='2.1.trackMPD'!H:H)*
             (E8871='2.1.trackMPD'!F:F),
0))</f>
        <v>8.5729966273148152E-4</v>
      </c>
    </row>
    <row r="8872" spans="1:9" x14ac:dyDescent="0.2">
      <c r="A8872" s="160" t="s">
        <v>22</v>
      </c>
      <c r="B8872" s="160" t="s">
        <v>10</v>
      </c>
      <c r="C8872" s="160">
        <f>_xlfn.XLOOKUP(B8872,'2.1.trackMPD'!$R$7:$R$29,'2.1.trackMPD'!$T$7:$T$29)</f>
        <v>5</v>
      </c>
      <c r="D8872" s="160">
        <v>100</v>
      </c>
      <c r="E8872" s="160" t="s">
        <v>6394</v>
      </c>
      <c r="F8872" s="160" t="s">
        <v>110</v>
      </c>
      <c r="G8872" s="160" t="s">
        <v>124</v>
      </c>
      <c r="H8872" s="160" t="s">
        <v>6393</v>
      </c>
      <c r="I8872" s="160" cm="1">
        <f t="array" ref="I8872">INDEX('2.1.trackMPD'!K:K/(24*60*60),
       MATCH(1,
             (A8872='2.1.trackMPD'!A:A)*
             (C8872='2.1.trackMPD'!D:D)*
             (D8872/10^6='2.1.trackMPD'!H:H)*
             (E8872='2.1.trackMPD'!F:F),
0))</f>
        <v>0</v>
      </c>
    </row>
    <row r="8873" spans="1:9" x14ac:dyDescent="0.2">
      <c r="A8873" s="160" t="s">
        <v>22</v>
      </c>
      <c r="B8873" s="160" t="s">
        <v>10</v>
      </c>
      <c r="C8873" s="160">
        <f>_xlfn.XLOOKUP(B8873,'2.1.trackMPD'!$R$7:$R$29,'2.1.trackMPD'!$T$7:$T$29)</f>
        <v>5</v>
      </c>
      <c r="D8873" s="160">
        <v>100</v>
      </c>
      <c r="E8873" s="160" t="s">
        <v>6394</v>
      </c>
      <c r="F8873" s="160" t="s">
        <v>110</v>
      </c>
      <c r="G8873" s="160" t="s">
        <v>140</v>
      </c>
      <c r="H8873" s="160" t="s">
        <v>6393</v>
      </c>
      <c r="I8873" s="160" cm="1">
        <f t="array" ref="I8873">INDEX('2.1.trackMPD'!L:L/(24*60*60),
       MATCH(1,
             (A8873='2.1.trackMPD'!A:A)*
             (C8873='2.1.trackMPD'!D:D)*
             (D8873/10^6='2.1.trackMPD'!H:H)*
             (E8873='2.1.trackMPD'!F:F),
0))</f>
        <v>0</v>
      </c>
    </row>
    <row r="8874" spans="1:9" x14ac:dyDescent="0.2">
      <c r="A8874" s="160" t="s">
        <v>22</v>
      </c>
      <c r="B8874" s="160" t="s">
        <v>10</v>
      </c>
      <c r="C8874" s="160">
        <f>_xlfn.XLOOKUP(B8874,'2.1.trackMPD'!$R$7:$R$29,'2.1.trackMPD'!$T$7:$T$29)</f>
        <v>5</v>
      </c>
      <c r="D8874" s="160">
        <v>1000</v>
      </c>
      <c r="E8874" s="160" t="s">
        <v>6394</v>
      </c>
      <c r="F8874" s="160" t="s">
        <v>110</v>
      </c>
      <c r="G8874" s="160" t="s">
        <v>124</v>
      </c>
      <c r="H8874" s="160" t="s">
        <v>6392</v>
      </c>
      <c r="I8874" s="160" cm="1">
        <f t="array" ref="I8874">INDEX('2.1.trackMPD'!I:I/(24*60*60),
       MATCH(1,
             (A8874='2.1.trackMPD'!A:A)*
             (C8874='2.1.trackMPD'!D:D)*
             (D8874/10^6='2.1.trackMPD'!H:H)*
             (E8874='2.1.trackMPD'!F:F),
0))</f>
        <v>0.1016931902199074</v>
      </c>
    </row>
    <row r="8875" spans="1:9" x14ac:dyDescent="0.2">
      <c r="A8875" s="160" t="s">
        <v>22</v>
      </c>
      <c r="B8875" s="160" t="s">
        <v>10</v>
      </c>
      <c r="C8875" s="160">
        <f>_xlfn.XLOOKUP(B8875,'2.1.trackMPD'!$R$7:$R$29,'2.1.trackMPD'!$T$7:$T$29)</f>
        <v>5</v>
      </c>
      <c r="D8875" s="160">
        <v>1000</v>
      </c>
      <c r="E8875" s="160" t="s">
        <v>6394</v>
      </c>
      <c r="F8875" s="160" t="s">
        <v>110</v>
      </c>
      <c r="G8875" s="160" t="s">
        <v>140</v>
      </c>
      <c r="H8875" s="160" t="s">
        <v>6392</v>
      </c>
      <c r="I8875" s="160" cm="1">
        <f t="array" ref="I8875">INDEX('2.1.trackMPD'!J:J/(24*60*60),
       MATCH(1,
             (A8875='2.1.trackMPD'!A:A)*
             (C8875='2.1.trackMPD'!D:D)*
             (D8875/10^6='2.1.trackMPD'!H:H)*
             (E8875='2.1.trackMPD'!F:F),
0))</f>
        <v>1.2820958009259259E-2</v>
      </c>
    </row>
    <row r="8876" spans="1:9" x14ac:dyDescent="0.2">
      <c r="A8876" s="160" t="s">
        <v>22</v>
      </c>
      <c r="B8876" s="160" t="s">
        <v>10</v>
      </c>
      <c r="C8876" s="160">
        <f>_xlfn.XLOOKUP(B8876,'2.1.trackMPD'!$R$7:$R$29,'2.1.trackMPD'!$T$7:$T$29)</f>
        <v>5</v>
      </c>
      <c r="D8876" s="160">
        <v>1000</v>
      </c>
      <c r="E8876" s="160" t="s">
        <v>6394</v>
      </c>
      <c r="F8876" s="160" t="s">
        <v>110</v>
      </c>
      <c r="G8876" s="160" t="s">
        <v>124</v>
      </c>
      <c r="H8876" s="160" t="s">
        <v>6393</v>
      </c>
      <c r="I8876" s="160" cm="1">
        <f t="array" ref="I8876">INDEX('2.1.trackMPD'!K:K/(24*60*60),
       MATCH(1,
             (A8876='2.1.trackMPD'!A:A)*
             (C8876='2.1.trackMPD'!D:D)*
             (D8876/10^6='2.1.trackMPD'!H:H)*
             (E8876='2.1.trackMPD'!F:F),
0))</f>
        <v>0</v>
      </c>
    </row>
    <row r="8877" spans="1:9" x14ac:dyDescent="0.2">
      <c r="A8877" s="160" t="s">
        <v>22</v>
      </c>
      <c r="B8877" s="160" t="s">
        <v>10</v>
      </c>
      <c r="C8877" s="160">
        <f>_xlfn.XLOOKUP(B8877,'2.1.trackMPD'!$R$7:$R$29,'2.1.trackMPD'!$T$7:$T$29)</f>
        <v>5</v>
      </c>
      <c r="D8877" s="160">
        <v>1000</v>
      </c>
      <c r="E8877" s="160" t="s">
        <v>6394</v>
      </c>
      <c r="F8877" s="160" t="s">
        <v>110</v>
      </c>
      <c r="G8877" s="160" t="s">
        <v>140</v>
      </c>
      <c r="H8877" s="160" t="s">
        <v>6393</v>
      </c>
      <c r="I8877" s="160" cm="1">
        <f t="array" ref="I8877">INDEX('2.1.trackMPD'!L:L/(24*60*60),
       MATCH(1,
             (A8877='2.1.trackMPD'!A:A)*
             (C8877='2.1.trackMPD'!D:D)*
             (D8877/10^6='2.1.trackMPD'!H:H)*
             (E8877='2.1.trackMPD'!F:F),
0))</f>
        <v>0</v>
      </c>
    </row>
    <row r="8878" spans="1:9" x14ac:dyDescent="0.2">
      <c r="A8878" s="160" t="s">
        <v>22</v>
      </c>
      <c r="B8878" s="160" t="s">
        <v>10</v>
      </c>
      <c r="C8878" s="160">
        <f>_xlfn.XLOOKUP(B8878,'2.1.trackMPD'!$R$7:$R$29,'2.1.trackMPD'!$T$7:$T$29)</f>
        <v>5</v>
      </c>
      <c r="D8878" s="160">
        <v>5000</v>
      </c>
      <c r="E8878" s="160" t="s">
        <v>6394</v>
      </c>
      <c r="F8878" s="160" t="s">
        <v>110</v>
      </c>
      <c r="G8878" s="160" t="s">
        <v>124</v>
      </c>
      <c r="H8878" s="160" t="s">
        <v>6392</v>
      </c>
      <c r="I8878" s="160" cm="1">
        <f t="array" ref="I8878">INDEX('2.1.trackMPD'!I:I/(24*60*60),
       MATCH(1,
             (A8878='2.1.trackMPD'!A:A)*
             (C8878='2.1.trackMPD'!D:D)*
             (D8878/10^6='2.1.trackMPD'!H:H)*
             (E8878='2.1.trackMPD'!F:F),
0))</f>
        <v>1.1552917704861112</v>
      </c>
    </row>
    <row r="8879" spans="1:9" x14ac:dyDescent="0.2">
      <c r="A8879" s="160" t="s">
        <v>22</v>
      </c>
      <c r="B8879" s="160" t="s">
        <v>10</v>
      </c>
      <c r="C8879" s="160">
        <f>_xlfn.XLOOKUP(B8879,'2.1.trackMPD'!$R$7:$R$29,'2.1.trackMPD'!$T$7:$T$29)</f>
        <v>5</v>
      </c>
      <c r="D8879" s="160">
        <v>5000</v>
      </c>
      <c r="E8879" s="160" t="s">
        <v>6394</v>
      </c>
      <c r="F8879" s="160" t="s">
        <v>110</v>
      </c>
      <c r="G8879" s="160" t="s">
        <v>140</v>
      </c>
      <c r="H8879" s="160" t="s">
        <v>6392</v>
      </c>
      <c r="I8879" s="160" cm="1">
        <f t="array" ref="I8879">INDEX('2.1.trackMPD'!J:J/(24*60*60),
       MATCH(1,
             (A8879='2.1.trackMPD'!A:A)*
             (C8879='2.1.trackMPD'!D:D)*
             (D8879/10^6='2.1.trackMPD'!H:H)*
             (E8879='2.1.trackMPD'!F:F),
0))</f>
        <v>4.3142824537037036E-2</v>
      </c>
    </row>
    <row r="8880" spans="1:9" x14ac:dyDescent="0.2">
      <c r="A8880" s="160" t="s">
        <v>22</v>
      </c>
      <c r="B8880" s="160" t="s">
        <v>10</v>
      </c>
      <c r="C8880" s="160">
        <f>_xlfn.XLOOKUP(B8880,'2.1.trackMPD'!$R$7:$R$29,'2.1.trackMPD'!$T$7:$T$29)</f>
        <v>5</v>
      </c>
      <c r="D8880" s="160">
        <v>5000</v>
      </c>
      <c r="E8880" s="160" t="s">
        <v>6394</v>
      </c>
      <c r="F8880" s="160" t="s">
        <v>110</v>
      </c>
      <c r="G8880" s="160" t="s">
        <v>124</v>
      </c>
      <c r="H8880" s="160" t="s">
        <v>6393</v>
      </c>
      <c r="I8880" s="160" cm="1">
        <f t="array" ref="I8880">INDEX('2.1.trackMPD'!K:K/(24*60*60),
       MATCH(1,
             (A8880='2.1.trackMPD'!A:A)*
             (C8880='2.1.trackMPD'!D:D)*
             (D8880/10^6='2.1.trackMPD'!H:H)*
             (E8880='2.1.trackMPD'!F:F),
0))</f>
        <v>0</v>
      </c>
    </row>
    <row r="8881" spans="1:9" x14ac:dyDescent="0.2">
      <c r="A8881" s="160" t="s">
        <v>22</v>
      </c>
      <c r="B8881" s="160" t="s">
        <v>10</v>
      </c>
      <c r="C8881" s="160">
        <f>_xlfn.XLOOKUP(B8881,'2.1.trackMPD'!$R$7:$R$29,'2.1.trackMPD'!$T$7:$T$29)</f>
        <v>5</v>
      </c>
      <c r="D8881" s="160">
        <v>5000</v>
      </c>
      <c r="E8881" s="160" t="s">
        <v>6394</v>
      </c>
      <c r="F8881" s="160" t="s">
        <v>110</v>
      </c>
      <c r="G8881" s="160" t="s">
        <v>140</v>
      </c>
      <c r="H8881" s="160" t="s">
        <v>6393</v>
      </c>
      <c r="I8881" s="160" cm="1">
        <f t="array" ref="I8881">INDEX('2.1.trackMPD'!L:L/(24*60*60),
       MATCH(1,
             (A8881='2.1.trackMPD'!A:A)*
             (C8881='2.1.trackMPD'!D:D)*
             (D8881/10^6='2.1.trackMPD'!H:H)*
             (E8881='2.1.trackMPD'!F:F),
0))</f>
        <v>0</v>
      </c>
    </row>
    <row r="8882" spans="1:9" x14ac:dyDescent="0.2">
      <c r="A8882" s="160" t="s">
        <v>22</v>
      </c>
      <c r="B8882" s="160" t="s">
        <v>10</v>
      </c>
      <c r="C8882" s="160">
        <f>_xlfn.XLOOKUP(B8882,'2.1.trackMPD'!$R$7:$R$29,'2.1.trackMPD'!$T$7:$T$29)</f>
        <v>5</v>
      </c>
      <c r="D8882" s="160">
        <v>1</v>
      </c>
      <c r="E8882" s="160" t="s">
        <v>6395</v>
      </c>
      <c r="F8882" s="160" t="s">
        <v>110</v>
      </c>
      <c r="G8882" s="160" t="s">
        <v>124</v>
      </c>
      <c r="H8882" s="160" t="s">
        <v>6392</v>
      </c>
      <c r="I8882" s="160" t="e" cm="1">
        <f t="array" ref="I8882">INDEX('2.1.trackMPD'!I:I/(24*60*60),
       MATCH(1,
             (A8882='2.1.trackMPD'!A:A)*
             (C8882='2.1.trackMPD'!D:D)*
             (D8882/10^6='2.1.trackMPD'!H:H)*
             (E8882='2.1.trackMPD'!F:F),
0))</f>
        <v>#N/A</v>
      </c>
    </row>
    <row r="8883" spans="1:9" x14ac:dyDescent="0.2">
      <c r="A8883" s="160" t="s">
        <v>22</v>
      </c>
      <c r="B8883" s="160" t="s">
        <v>10</v>
      </c>
      <c r="C8883" s="160">
        <f>_xlfn.XLOOKUP(B8883,'2.1.trackMPD'!$R$7:$R$29,'2.1.trackMPD'!$T$7:$T$29)</f>
        <v>5</v>
      </c>
      <c r="D8883" s="160">
        <v>1</v>
      </c>
      <c r="E8883" s="160" t="s">
        <v>6395</v>
      </c>
      <c r="F8883" s="160" t="s">
        <v>110</v>
      </c>
      <c r="G8883" s="160" t="s">
        <v>140</v>
      </c>
      <c r="H8883" s="160" t="s">
        <v>6392</v>
      </c>
      <c r="I8883" s="160" t="e" cm="1">
        <f t="array" ref="I8883">INDEX('2.1.trackMPD'!J:J/(24*60*60),
       MATCH(1,
             (A8883='2.1.trackMPD'!A:A)*
             (C8883='2.1.trackMPD'!D:D)*
             (D8883/10^6='2.1.trackMPD'!H:H)*
             (E8883='2.1.trackMPD'!F:F),
0))</f>
        <v>#N/A</v>
      </c>
    </row>
    <row r="8884" spans="1:9" x14ac:dyDescent="0.2">
      <c r="A8884" s="160" t="s">
        <v>22</v>
      </c>
      <c r="B8884" s="160" t="s">
        <v>10</v>
      </c>
      <c r="C8884" s="160">
        <f>_xlfn.XLOOKUP(B8884,'2.1.trackMPD'!$R$7:$R$29,'2.1.trackMPD'!$T$7:$T$29)</f>
        <v>5</v>
      </c>
      <c r="D8884" s="160">
        <v>1</v>
      </c>
      <c r="E8884" s="160" t="s">
        <v>6395</v>
      </c>
      <c r="F8884" s="160" t="s">
        <v>110</v>
      </c>
      <c r="G8884" s="160" t="s">
        <v>124</v>
      </c>
      <c r="H8884" s="160" t="s">
        <v>6393</v>
      </c>
      <c r="I8884" s="160" t="e" cm="1">
        <f t="array" ref="I8884">INDEX('2.1.trackMPD'!K:K/(24*60*60),
       MATCH(1,
             (A8884='2.1.trackMPD'!A:A)*
             (C8884='2.1.trackMPD'!D:D)*
             (D8884/10^6='2.1.trackMPD'!H:H)*
             (E8884='2.1.trackMPD'!F:F),
0))</f>
        <v>#N/A</v>
      </c>
    </row>
    <row r="8885" spans="1:9" x14ac:dyDescent="0.2">
      <c r="A8885" s="160" t="s">
        <v>22</v>
      </c>
      <c r="B8885" s="160" t="s">
        <v>10</v>
      </c>
      <c r="C8885" s="160">
        <f>_xlfn.XLOOKUP(B8885,'2.1.trackMPD'!$R$7:$R$29,'2.1.trackMPD'!$T$7:$T$29)</f>
        <v>5</v>
      </c>
      <c r="D8885" s="160">
        <v>1</v>
      </c>
      <c r="E8885" s="160" t="s">
        <v>6395</v>
      </c>
      <c r="F8885" s="160" t="s">
        <v>110</v>
      </c>
      <c r="G8885" s="160" t="s">
        <v>140</v>
      </c>
      <c r="H8885" s="160" t="s">
        <v>6393</v>
      </c>
      <c r="I8885" s="160" t="e" cm="1">
        <f t="array" ref="I8885">INDEX('2.1.trackMPD'!L:L/(24*60*60),
       MATCH(1,
             (A8885='2.1.trackMPD'!A:A)*
             (C8885='2.1.trackMPD'!D:D)*
             (D8885/10^6='2.1.trackMPD'!H:H)*
             (E8885='2.1.trackMPD'!F:F),
0))</f>
        <v>#N/A</v>
      </c>
    </row>
    <row r="8886" spans="1:9" x14ac:dyDescent="0.2">
      <c r="A8886" s="160" t="s">
        <v>22</v>
      </c>
      <c r="B8886" s="160" t="s">
        <v>10</v>
      </c>
      <c r="C8886" s="160">
        <f>_xlfn.XLOOKUP(B8886,'2.1.trackMPD'!$R$7:$R$29,'2.1.trackMPD'!$T$7:$T$29)</f>
        <v>5</v>
      </c>
      <c r="D8886" s="160">
        <v>10</v>
      </c>
      <c r="E8886" s="160" t="s">
        <v>6395</v>
      </c>
      <c r="F8886" s="160" t="s">
        <v>110</v>
      </c>
      <c r="G8886" s="160" t="s">
        <v>124</v>
      </c>
      <c r="H8886" s="160" t="s">
        <v>6392</v>
      </c>
      <c r="I8886" s="160" t="e" cm="1">
        <f t="array" ref="I8886">INDEX('2.1.trackMPD'!I:I/(24*60*60),
       MATCH(1,
             (A8886='2.1.trackMPD'!A:A)*
             (C8886='2.1.trackMPD'!D:D)*
             (D8886/10^6='2.1.trackMPD'!H:H)*
             (E8886='2.1.trackMPD'!F:F),
0))</f>
        <v>#N/A</v>
      </c>
    </row>
    <row r="8887" spans="1:9" x14ac:dyDescent="0.2">
      <c r="A8887" s="160" t="s">
        <v>22</v>
      </c>
      <c r="B8887" s="160" t="s">
        <v>10</v>
      </c>
      <c r="C8887" s="160">
        <f>_xlfn.XLOOKUP(B8887,'2.1.trackMPD'!$R$7:$R$29,'2.1.trackMPD'!$T$7:$T$29)</f>
        <v>5</v>
      </c>
      <c r="D8887" s="160">
        <v>10</v>
      </c>
      <c r="E8887" s="160" t="s">
        <v>6395</v>
      </c>
      <c r="F8887" s="160" t="s">
        <v>110</v>
      </c>
      <c r="G8887" s="160" t="s">
        <v>140</v>
      </c>
      <c r="H8887" s="160" t="s">
        <v>6392</v>
      </c>
      <c r="I8887" s="160" t="e" cm="1">
        <f t="array" ref="I8887">INDEX('2.1.trackMPD'!J:J/(24*60*60),
       MATCH(1,
             (A8887='2.1.trackMPD'!A:A)*
             (C8887='2.1.trackMPD'!D:D)*
             (D8887/10^6='2.1.trackMPD'!H:H)*
             (E8887='2.1.trackMPD'!F:F),
0))</f>
        <v>#N/A</v>
      </c>
    </row>
    <row r="8888" spans="1:9" x14ac:dyDescent="0.2">
      <c r="A8888" s="160" t="s">
        <v>22</v>
      </c>
      <c r="B8888" s="160" t="s">
        <v>10</v>
      </c>
      <c r="C8888" s="160">
        <f>_xlfn.XLOOKUP(B8888,'2.1.trackMPD'!$R$7:$R$29,'2.1.trackMPD'!$T$7:$T$29)</f>
        <v>5</v>
      </c>
      <c r="D8888" s="160">
        <v>10</v>
      </c>
      <c r="E8888" s="160" t="s">
        <v>6395</v>
      </c>
      <c r="F8888" s="160" t="s">
        <v>110</v>
      </c>
      <c r="G8888" s="160" t="s">
        <v>124</v>
      </c>
      <c r="H8888" s="160" t="s">
        <v>6393</v>
      </c>
      <c r="I8888" s="160" t="e" cm="1">
        <f t="array" ref="I8888">INDEX('2.1.trackMPD'!K:K/(24*60*60),
       MATCH(1,
             (A8888='2.1.trackMPD'!A:A)*
             (C8888='2.1.trackMPD'!D:D)*
             (D8888/10^6='2.1.trackMPD'!H:H)*
             (E8888='2.1.trackMPD'!F:F),
0))</f>
        <v>#N/A</v>
      </c>
    </row>
    <row r="8889" spans="1:9" x14ac:dyDescent="0.2">
      <c r="A8889" s="160" t="s">
        <v>22</v>
      </c>
      <c r="B8889" s="160" t="s">
        <v>10</v>
      </c>
      <c r="C8889" s="160">
        <f>_xlfn.XLOOKUP(B8889,'2.1.trackMPD'!$R$7:$R$29,'2.1.trackMPD'!$T$7:$T$29)</f>
        <v>5</v>
      </c>
      <c r="D8889" s="160">
        <v>10</v>
      </c>
      <c r="E8889" s="160" t="s">
        <v>6395</v>
      </c>
      <c r="F8889" s="160" t="s">
        <v>110</v>
      </c>
      <c r="G8889" s="160" t="s">
        <v>140</v>
      </c>
      <c r="H8889" s="160" t="s">
        <v>6393</v>
      </c>
      <c r="I8889" s="160" t="e" cm="1">
        <f t="array" ref="I8889">INDEX('2.1.trackMPD'!L:L/(24*60*60),
       MATCH(1,
             (A8889='2.1.trackMPD'!A:A)*
             (C8889='2.1.trackMPD'!D:D)*
             (D8889/10^6='2.1.trackMPD'!H:H)*
             (E8889='2.1.trackMPD'!F:F),
0))</f>
        <v>#N/A</v>
      </c>
    </row>
    <row r="8890" spans="1:9" x14ac:dyDescent="0.2">
      <c r="A8890" s="160" t="s">
        <v>22</v>
      </c>
      <c r="B8890" s="160" t="s">
        <v>10</v>
      </c>
      <c r="C8890" s="160">
        <f>_xlfn.XLOOKUP(B8890,'2.1.trackMPD'!$R$7:$R$29,'2.1.trackMPD'!$T$7:$T$29)</f>
        <v>5</v>
      </c>
      <c r="D8890" s="160">
        <v>100</v>
      </c>
      <c r="E8890" s="160" t="s">
        <v>6395</v>
      </c>
      <c r="F8890" s="160" t="s">
        <v>110</v>
      </c>
      <c r="G8890" s="160" t="s">
        <v>124</v>
      </c>
      <c r="H8890" s="160" t="s">
        <v>6392</v>
      </c>
      <c r="I8890" s="160" t="e" cm="1">
        <f t="array" ref="I8890">INDEX('2.1.trackMPD'!I:I/(24*60*60),
       MATCH(1,
             (A8890='2.1.trackMPD'!A:A)*
             (C8890='2.1.trackMPD'!D:D)*
             (D8890/10^6='2.1.trackMPD'!H:H)*
             (E8890='2.1.trackMPD'!F:F),
0))</f>
        <v>#N/A</v>
      </c>
    </row>
    <row r="8891" spans="1:9" x14ac:dyDescent="0.2">
      <c r="A8891" s="160" t="s">
        <v>22</v>
      </c>
      <c r="B8891" s="160" t="s">
        <v>10</v>
      </c>
      <c r="C8891" s="160">
        <f>_xlfn.XLOOKUP(B8891,'2.1.trackMPD'!$R$7:$R$29,'2.1.trackMPD'!$T$7:$T$29)</f>
        <v>5</v>
      </c>
      <c r="D8891" s="160">
        <v>100</v>
      </c>
      <c r="E8891" s="160" t="s">
        <v>6395</v>
      </c>
      <c r="F8891" s="160" t="s">
        <v>110</v>
      </c>
      <c r="G8891" s="160" t="s">
        <v>140</v>
      </c>
      <c r="H8891" s="160" t="s">
        <v>6392</v>
      </c>
      <c r="I8891" s="160" t="e" cm="1">
        <f t="array" ref="I8891">INDEX('2.1.trackMPD'!J:J/(24*60*60),
       MATCH(1,
             (A8891='2.1.trackMPD'!A:A)*
             (C8891='2.1.trackMPD'!D:D)*
             (D8891/10^6='2.1.trackMPD'!H:H)*
             (E8891='2.1.trackMPD'!F:F),
0))</f>
        <v>#N/A</v>
      </c>
    </row>
    <row r="8892" spans="1:9" x14ac:dyDescent="0.2">
      <c r="A8892" s="160" t="s">
        <v>22</v>
      </c>
      <c r="B8892" s="160" t="s">
        <v>10</v>
      </c>
      <c r="C8892" s="160">
        <f>_xlfn.XLOOKUP(B8892,'2.1.trackMPD'!$R$7:$R$29,'2.1.trackMPD'!$T$7:$T$29)</f>
        <v>5</v>
      </c>
      <c r="D8892" s="160">
        <v>100</v>
      </c>
      <c r="E8892" s="160" t="s">
        <v>6395</v>
      </c>
      <c r="F8892" s="160" t="s">
        <v>110</v>
      </c>
      <c r="G8892" s="160" t="s">
        <v>124</v>
      </c>
      <c r="H8892" s="160" t="s">
        <v>6393</v>
      </c>
      <c r="I8892" s="160" t="e" cm="1">
        <f t="array" ref="I8892">INDEX('2.1.trackMPD'!K:K/(24*60*60),
       MATCH(1,
             (A8892='2.1.trackMPD'!A:A)*
             (C8892='2.1.trackMPD'!D:D)*
             (D8892/10^6='2.1.trackMPD'!H:H)*
             (E8892='2.1.trackMPD'!F:F),
0))</f>
        <v>#N/A</v>
      </c>
    </row>
    <row r="8893" spans="1:9" x14ac:dyDescent="0.2">
      <c r="A8893" s="160" t="s">
        <v>22</v>
      </c>
      <c r="B8893" s="160" t="s">
        <v>10</v>
      </c>
      <c r="C8893" s="160">
        <f>_xlfn.XLOOKUP(B8893,'2.1.trackMPD'!$R$7:$R$29,'2.1.trackMPD'!$T$7:$T$29)</f>
        <v>5</v>
      </c>
      <c r="D8893" s="160">
        <v>100</v>
      </c>
      <c r="E8893" s="160" t="s">
        <v>6395</v>
      </c>
      <c r="F8893" s="160" t="s">
        <v>110</v>
      </c>
      <c r="G8893" s="160" t="s">
        <v>140</v>
      </c>
      <c r="H8893" s="160" t="s">
        <v>6393</v>
      </c>
      <c r="I8893" s="160" t="e" cm="1">
        <f t="array" ref="I8893">INDEX('2.1.trackMPD'!L:L/(24*60*60),
       MATCH(1,
             (A8893='2.1.trackMPD'!A:A)*
             (C8893='2.1.trackMPD'!D:D)*
             (D8893/10^6='2.1.trackMPD'!H:H)*
             (E8893='2.1.trackMPD'!F:F),
0))</f>
        <v>#N/A</v>
      </c>
    </row>
    <row r="8894" spans="1:9" x14ac:dyDescent="0.2">
      <c r="A8894" s="160" t="s">
        <v>22</v>
      </c>
      <c r="B8894" s="160" t="s">
        <v>6</v>
      </c>
      <c r="C8894" s="160">
        <f>_xlfn.XLOOKUP(B8894,'2.1.trackMPD'!$R$7:$R$29,'2.1.trackMPD'!$T$7:$T$29)</f>
        <v>6</v>
      </c>
      <c r="D8894" s="160">
        <v>1</v>
      </c>
      <c r="E8894" s="160" t="s">
        <v>6390</v>
      </c>
      <c r="F8894" s="160" t="s">
        <v>110</v>
      </c>
      <c r="G8894" s="160" t="s">
        <v>124</v>
      </c>
      <c r="H8894" s="160" t="s">
        <v>6392</v>
      </c>
      <c r="I8894" s="160" cm="1">
        <f t="array" ref="I8894">INDEX('2.1.trackMPD'!I:I/(24*60*60),
       MATCH(1,
             (A8894='2.1.trackMPD'!A:A)*
             (C8894='2.1.trackMPD'!D:D)*
             (D8894/10^6='2.1.trackMPD'!H:H)*
             (E8894='2.1.trackMPD'!F:F),
0))</f>
        <v>1.1073402893518519E-6</v>
      </c>
    </row>
    <row r="8895" spans="1:9" x14ac:dyDescent="0.2">
      <c r="A8895" s="160" t="s">
        <v>22</v>
      </c>
      <c r="B8895" s="160" t="s">
        <v>6</v>
      </c>
      <c r="C8895" s="160">
        <f>_xlfn.XLOOKUP(B8895,'2.1.trackMPD'!$R$7:$R$29,'2.1.trackMPD'!$T$7:$T$29)</f>
        <v>6</v>
      </c>
      <c r="D8895" s="160">
        <v>1</v>
      </c>
      <c r="E8895" s="160" t="s">
        <v>6390</v>
      </c>
      <c r="F8895" s="160" t="s">
        <v>110</v>
      </c>
      <c r="G8895" s="160" t="s">
        <v>140</v>
      </c>
      <c r="H8895" s="160" t="s">
        <v>6392</v>
      </c>
      <c r="I8895" s="160" cm="1">
        <f t="array" ref="I8895">INDEX('2.1.trackMPD'!J:J/(24*60*60),
       MATCH(1,
             (A8895='2.1.trackMPD'!A:A)*
             (C8895='2.1.trackMPD'!D:D)*
             (D8895/10^6='2.1.trackMPD'!H:H)*
             (E8895='2.1.trackMPD'!F:F),
0))</f>
        <v>1.760755949074074E-5</v>
      </c>
    </row>
    <row r="8896" spans="1:9" x14ac:dyDescent="0.2">
      <c r="A8896" s="160" t="s">
        <v>22</v>
      </c>
      <c r="B8896" s="160" t="s">
        <v>6</v>
      </c>
      <c r="C8896" s="160">
        <f>_xlfn.XLOOKUP(B8896,'2.1.trackMPD'!$R$7:$R$29,'2.1.trackMPD'!$T$7:$T$29)</f>
        <v>6</v>
      </c>
      <c r="D8896" s="160">
        <v>1</v>
      </c>
      <c r="E8896" s="160" t="s">
        <v>6390</v>
      </c>
      <c r="F8896" s="160" t="s">
        <v>110</v>
      </c>
      <c r="G8896" s="160" t="s">
        <v>124</v>
      </c>
      <c r="H8896" s="160" t="s">
        <v>6393</v>
      </c>
      <c r="I8896" s="160" cm="1">
        <f t="array" ref="I8896">INDEX('2.1.trackMPD'!K:K/(24*60*60),
       MATCH(1,
             (A8896='2.1.trackMPD'!A:A)*
             (C8896='2.1.trackMPD'!D:D)*
             (D8896/10^6='2.1.trackMPD'!H:H)*
             (E8896='2.1.trackMPD'!F:F),
0))</f>
        <v>0</v>
      </c>
    </row>
    <row r="8897" spans="1:9" x14ac:dyDescent="0.2">
      <c r="A8897" s="160" t="s">
        <v>22</v>
      </c>
      <c r="B8897" s="160" t="s">
        <v>6</v>
      </c>
      <c r="C8897" s="160">
        <f>_xlfn.XLOOKUP(B8897,'2.1.trackMPD'!$R$7:$R$29,'2.1.trackMPD'!$T$7:$T$29)</f>
        <v>6</v>
      </c>
      <c r="D8897" s="160">
        <v>1</v>
      </c>
      <c r="E8897" s="160" t="s">
        <v>6390</v>
      </c>
      <c r="F8897" s="160" t="s">
        <v>110</v>
      </c>
      <c r="G8897" s="160" t="s">
        <v>140</v>
      </c>
      <c r="H8897" s="160" t="s">
        <v>6393</v>
      </c>
      <c r="I8897" s="160" cm="1">
        <f t="array" ref="I8897">INDEX('2.1.trackMPD'!L:L/(24*60*60),
       MATCH(1,
             (A8897='2.1.trackMPD'!A:A)*
             (C8897='2.1.trackMPD'!D:D)*
             (D8897/10^6='2.1.trackMPD'!H:H)*
             (E8897='2.1.trackMPD'!F:F),
0))</f>
        <v>1.5392303356481482E-6</v>
      </c>
    </row>
    <row r="8898" spans="1:9" x14ac:dyDescent="0.2">
      <c r="A8898" s="160" t="s">
        <v>22</v>
      </c>
      <c r="B8898" s="160" t="s">
        <v>6</v>
      </c>
      <c r="C8898" s="160">
        <f>_xlfn.XLOOKUP(B8898,'2.1.trackMPD'!$R$7:$R$29,'2.1.trackMPD'!$T$7:$T$29)</f>
        <v>6</v>
      </c>
      <c r="D8898" s="160">
        <v>10</v>
      </c>
      <c r="E8898" s="160" t="s">
        <v>6390</v>
      </c>
      <c r="F8898" s="160" t="s">
        <v>110</v>
      </c>
      <c r="G8898" s="160" t="s">
        <v>124</v>
      </c>
      <c r="H8898" s="160" t="s">
        <v>6392</v>
      </c>
      <c r="I8898" s="160" cm="1">
        <f t="array" ref="I8898">INDEX('2.1.trackMPD'!I:I/(24*60*60),
       MATCH(1,
             (A8898='2.1.trackMPD'!A:A)*
             (C8898='2.1.trackMPD'!D:D)*
             (D8898/10^6='2.1.trackMPD'!H:H)*
             (E8898='2.1.trackMPD'!F:F),
0))</f>
        <v>1.4623259143518519E-6</v>
      </c>
    </row>
    <row r="8899" spans="1:9" x14ac:dyDescent="0.2">
      <c r="A8899" s="160" t="s">
        <v>22</v>
      </c>
      <c r="B8899" s="160" t="s">
        <v>6</v>
      </c>
      <c r="C8899" s="160">
        <f>_xlfn.XLOOKUP(B8899,'2.1.trackMPD'!$R$7:$R$29,'2.1.trackMPD'!$T$7:$T$29)</f>
        <v>6</v>
      </c>
      <c r="D8899" s="160">
        <v>10</v>
      </c>
      <c r="E8899" s="160" t="s">
        <v>6390</v>
      </c>
      <c r="F8899" s="160" t="s">
        <v>110</v>
      </c>
      <c r="G8899" s="160" t="s">
        <v>140</v>
      </c>
      <c r="H8899" s="160" t="s">
        <v>6392</v>
      </c>
      <c r="I8899" s="160" cm="1">
        <f t="array" ref="I8899">INDEX('2.1.trackMPD'!J:J/(24*60*60),
       MATCH(1,
             (A8899='2.1.trackMPD'!A:A)*
             (C8899='2.1.trackMPD'!D:D)*
             (D8899/10^6='2.1.trackMPD'!H:H)*
             (E8899='2.1.trackMPD'!F:F),
0))</f>
        <v>1.8477220046296298E-5</v>
      </c>
    </row>
    <row r="8900" spans="1:9" x14ac:dyDescent="0.2">
      <c r="A8900" s="160" t="s">
        <v>22</v>
      </c>
      <c r="B8900" s="160" t="s">
        <v>6</v>
      </c>
      <c r="C8900" s="160">
        <f>_xlfn.XLOOKUP(B8900,'2.1.trackMPD'!$R$7:$R$29,'2.1.trackMPD'!$T$7:$T$29)</f>
        <v>6</v>
      </c>
      <c r="D8900" s="160">
        <v>10</v>
      </c>
      <c r="E8900" s="160" t="s">
        <v>6390</v>
      </c>
      <c r="F8900" s="160" t="s">
        <v>110</v>
      </c>
      <c r="G8900" s="160" t="s">
        <v>124</v>
      </c>
      <c r="H8900" s="160" t="s">
        <v>6393</v>
      </c>
      <c r="I8900" s="160" cm="1">
        <f t="array" ref="I8900">INDEX('2.1.trackMPD'!K:K/(24*60*60),
       MATCH(1,
             (A8900='2.1.trackMPD'!A:A)*
             (C8900='2.1.trackMPD'!D:D)*
             (D8900/10^6='2.1.trackMPD'!H:H)*
             (E8900='2.1.trackMPD'!F:F),
0))</f>
        <v>0</v>
      </c>
    </row>
    <row r="8901" spans="1:9" x14ac:dyDescent="0.2">
      <c r="A8901" s="160" t="s">
        <v>22</v>
      </c>
      <c r="B8901" s="160" t="s">
        <v>6</v>
      </c>
      <c r="C8901" s="160">
        <f>_xlfn.XLOOKUP(B8901,'2.1.trackMPD'!$R$7:$R$29,'2.1.trackMPD'!$T$7:$T$29)</f>
        <v>6</v>
      </c>
      <c r="D8901" s="160">
        <v>10</v>
      </c>
      <c r="E8901" s="160" t="s">
        <v>6390</v>
      </c>
      <c r="F8901" s="160" t="s">
        <v>110</v>
      </c>
      <c r="G8901" s="160" t="s">
        <v>140</v>
      </c>
      <c r="H8901" s="160" t="s">
        <v>6393</v>
      </c>
      <c r="I8901" s="160" cm="1">
        <f t="array" ref="I8901">INDEX('2.1.trackMPD'!L:L/(24*60*60),
       MATCH(1,
             (A8901='2.1.trackMPD'!A:A)*
             (C8901='2.1.trackMPD'!D:D)*
             (D8901/10^6='2.1.trackMPD'!H:H)*
             (E8901='2.1.trackMPD'!F:F),
0))</f>
        <v>1.5179113541666667E-6</v>
      </c>
    </row>
    <row r="8902" spans="1:9" x14ac:dyDescent="0.2">
      <c r="A8902" s="160" t="s">
        <v>22</v>
      </c>
      <c r="B8902" s="160" t="s">
        <v>6</v>
      </c>
      <c r="C8902" s="160">
        <f>_xlfn.XLOOKUP(B8902,'2.1.trackMPD'!$R$7:$R$29,'2.1.trackMPD'!$T$7:$T$29)</f>
        <v>6</v>
      </c>
      <c r="D8902" s="160">
        <v>100</v>
      </c>
      <c r="E8902" s="160" t="s">
        <v>6390</v>
      </c>
      <c r="F8902" s="160" t="s">
        <v>110</v>
      </c>
      <c r="G8902" s="160" t="s">
        <v>124</v>
      </c>
      <c r="H8902" s="160" t="s">
        <v>6392</v>
      </c>
      <c r="I8902" s="160" cm="1">
        <f t="array" ref="I8902">INDEX('2.1.trackMPD'!I:I/(24*60*60),
       MATCH(1,
             (A8902='2.1.trackMPD'!A:A)*
             (C8902='2.1.trackMPD'!D:D)*
             (D8902/10^6='2.1.trackMPD'!H:H)*
             (E8902='2.1.trackMPD'!F:F),
0))</f>
        <v>1.6607663738425925E-3</v>
      </c>
    </row>
    <row r="8903" spans="1:9" x14ac:dyDescent="0.2">
      <c r="A8903" s="160" t="s">
        <v>22</v>
      </c>
      <c r="B8903" s="160" t="s">
        <v>6</v>
      </c>
      <c r="C8903" s="160">
        <f>_xlfn.XLOOKUP(B8903,'2.1.trackMPD'!$R$7:$R$29,'2.1.trackMPD'!$T$7:$T$29)</f>
        <v>6</v>
      </c>
      <c r="D8903" s="160">
        <v>100</v>
      </c>
      <c r="E8903" s="160" t="s">
        <v>6390</v>
      </c>
      <c r="F8903" s="160" t="s">
        <v>110</v>
      </c>
      <c r="G8903" s="160" t="s">
        <v>140</v>
      </c>
      <c r="H8903" s="160" t="s">
        <v>6392</v>
      </c>
      <c r="I8903" s="160" cm="1">
        <f t="array" ref="I8903">INDEX('2.1.trackMPD'!J:J/(24*60*60),
       MATCH(1,
             (A8903='2.1.trackMPD'!A:A)*
             (C8903='2.1.trackMPD'!D:D)*
             (D8903/10^6='2.1.trackMPD'!H:H)*
             (E8903='2.1.trackMPD'!F:F),
0))</f>
        <v>1.5659040833333332E-3</v>
      </c>
    </row>
    <row r="8904" spans="1:9" x14ac:dyDescent="0.2">
      <c r="A8904" s="160" t="s">
        <v>22</v>
      </c>
      <c r="B8904" s="160" t="s">
        <v>6</v>
      </c>
      <c r="C8904" s="160">
        <f>_xlfn.XLOOKUP(B8904,'2.1.trackMPD'!$R$7:$R$29,'2.1.trackMPD'!$T$7:$T$29)</f>
        <v>6</v>
      </c>
      <c r="D8904" s="160">
        <v>100</v>
      </c>
      <c r="E8904" s="160" t="s">
        <v>6390</v>
      </c>
      <c r="F8904" s="160" t="s">
        <v>110</v>
      </c>
      <c r="G8904" s="160" t="s">
        <v>124</v>
      </c>
      <c r="H8904" s="160" t="s">
        <v>6393</v>
      </c>
      <c r="I8904" s="160" cm="1">
        <f t="array" ref="I8904">INDEX('2.1.trackMPD'!K:K/(24*60*60),
       MATCH(1,
             (A8904='2.1.trackMPD'!A:A)*
             (C8904='2.1.trackMPD'!D:D)*
             (D8904/10^6='2.1.trackMPD'!H:H)*
             (E8904='2.1.trackMPD'!F:F),
0))</f>
        <v>0</v>
      </c>
    </row>
    <row r="8905" spans="1:9" x14ac:dyDescent="0.2">
      <c r="A8905" s="160" t="s">
        <v>22</v>
      </c>
      <c r="B8905" s="160" t="s">
        <v>6</v>
      </c>
      <c r="C8905" s="160">
        <f>_xlfn.XLOOKUP(B8905,'2.1.trackMPD'!$R$7:$R$29,'2.1.trackMPD'!$T$7:$T$29)</f>
        <v>6</v>
      </c>
      <c r="D8905" s="160">
        <v>100</v>
      </c>
      <c r="E8905" s="160" t="s">
        <v>6390</v>
      </c>
      <c r="F8905" s="160" t="s">
        <v>110</v>
      </c>
      <c r="G8905" s="160" t="s">
        <v>140</v>
      </c>
      <c r="H8905" s="160" t="s">
        <v>6393</v>
      </c>
      <c r="I8905" s="160" cm="1">
        <f t="array" ref="I8905">INDEX('2.1.trackMPD'!L:L/(24*60*60),
       MATCH(1,
             (A8905='2.1.trackMPD'!A:A)*
             (C8905='2.1.trackMPD'!D:D)*
             (D8905/10^6='2.1.trackMPD'!H:H)*
             (E8905='2.1.trackMPD'!F:F),
0))</f>
        <v>0</v>
      </c>
    </row>
    <row r="8906" spans="1:9" x14ac:dyDescent="0.2">
      <c r="A8906" s="160" t="s">
        <v>22</v>
      </c>
      <c r="B8906" s="160" t="s">
        <v>6</v>
      </c>
      <c r="C8906" s="160">
        <f>_xlfn.XLOOKUP(B8906,'2.1.trackMPD'!$R$7:$R$29,'2.1.trackMPD'!$T$7:$T$29)</f>
        <v>6</v>
      </c>
      <c r="D8906" s="160">
        <v>1000</v>
      </c>
      <c r="E8906" s="160" t="s">
        <v>6390</v>
      </c>
      <c r="F8906" s="160" t="s">
        <v>110</v>
      </c>
      <c r="G8906" s="160" t="s">
        <v>124</v>
      </c>
      <c r="H8906" s="160" t="s">
        <v>6392</v>
      </c>
      <c r="I8906" s="160" cm="1">
        <f t="array" ref="I8906">INDEX('2.1.trackMPD'!I:I/(24*60*60),
       MATCH(1,
             (A8906='2.1.trackMPD'!A:A)*
             (C8906='2.1.trackMPD'!D:D)*
             (D8906/10^6='2.1.trackMPD'!H:H)*
             (E8906='2.1.trackMPD'!F:F),
0))</f>
        <v>2.1051687546296298</v>
      </c>
    </row>
    <row r="8907" spans="1:9" x14ac:dyDescent="0.2">
      <c r="A8907" s="160" t="s">
        <v>22</v>
      </c>
      <c r="B8907" s="160" t="s">
        <v>6</v>
      </c>
      <c r="C8907" s="160">
        <f>_xlfn.XLOOKUP(B8907,'2.1.trackMPD'!$R$7:$R$29,'2.1.trackMPD'!$T$7:$T$29)</f>
        <v>6</v>
      </c>
      <c r="D8907" s="160">
        <v>1000</v>
      </c>
      <c r="E8907" s="160" t="s">
        <v>6390</v>
      </c>
      <c r="F8907" s="160" t="s">
        <v>110</v>
      </c>
      <c r="G8907" s="160" t="s">
        <v>140</v>
      </c>
      <c r="H8907" s="160" t="s">
        <v>6392</v>
      </c>
      <c r="I8907" s="160" cm="1">
        <f t="array" ref="I8907">INDEX('2.1.trackMPD'!J:J/(24*60*60),
       MATCH(1,
             (A8907='2.1.trackMPD'!A:A)*
             (C8907='2.1.trackMPD'!D:D)*
             (D8907/10^6='2.1.trackMPD'!H:H)*
             (E8907='2.1.trackMPD'!F:F),
0))</f>
        <v>5.8237966215277777E-2</v>
      </c>
    </row>
    <row r="8908" spans="1:9" x14ac:dyDescent="0.2">
      <c r="A8908" s="160" t="s">
        <v>22</v>
      </c>
      <c r="B8908" s="160" t="s">
        <v>6</v>
      </c>
      <c r="C8908" s="160">
        <f>_xlfn.XLOOKUP(B8908,'2.1.trackMPD'!$R$7:$R$29,'2.1.trackMPD'!$T$7:$T$29)</f>
        <v>6</v>
      </c>
      <c r="D8908" s="160">
        <v>1000</v>
      </c>
      <c r="E8908" s="160" t="s">
        <v>6390</v>
      </c>
      <c r="F8908" s="160" t="s">
        <v>110</v>
      </c>
      <c r="G8908" s="160" t="s">
        <v>124</v>
      </c>
      <c r="H8908" s="160" t="s">
        <v>6393</v>
      </c>
      <c r="I8908" s="160" cm="1">
        <f t="array" ref="I8908">INDEX('2.1.trackMPD'!K:K/(24*60*60),
       MATCH(1,
             (A8908='2.1.trackMPD'!A:A)*
             (C8908='2.1.trackMPD'!D:D)*
             (D8908/10^6='2.1.trackMPD'!H:H)*
             (E8908='2.1.trackMPD'!F:F),
0))</f>
        <v>0</v>
      </c>
    </row>
    <row r="8909" spans="1:9" x14ac:dyDescent="0.2">
      <c r="A8909" s="160" t="s">
        <v>22</v>
      </c>
      <c r="B8909" s="160" t="s">
        <v>6</v>
      </c>
      <c r="C8909" s="160">
        <f>_xlfn.XLOOKUP(B8909,'2.1.trackMPD'!$R$7:$R$29,'2.1.trackMPD'!$T$7:$T$29)</f>
        <v>6</v>
      </c>
      <c r="D8909" s="160">
        <v>1000</v>
      </c>
      <c r="E8909" s="160" t="s">
        <v>6390</v>
      </c>
      <c r="F8909" s="160" t="s">
        <v>110</v>
      </c>
      <c r="G8909" s="160" t="s">
        <v>140</v>
      </c>
      <c r="H8909" s="160" t="s">
        <v>6393</v>
      </c>
      <c r="I8909" s="160" cm="1">
        <f t="array" ref="I8909">INDEX('2.1.trackMPD'!L:L/(24*60*60),
       MATCH(1,
             (A8909='2.1.trackMPD'!A:A)*
             (C8909='2.1.trackMPD'!D:D)*
             (D8909/10^6='2.1.trackMPD'!H:H)*
             (E8909='2.1.trackMPD'!F:F),
0))</f>
        <v>0</v>
      </c>
    </row>
    <row r="8910" spans="1:9" x14ac:dyDescent="0.2">
      <c r="A8910" s="160" t="s">
        <v>22</v>
      </c>
      <c r="B8910" s="160" t="s">
        <v>6</v>
      </c>
      <c r="C8910" s="160">
        <f>_xlfn.XLOOKUP(B8910,'2.1.trackMPD'!$R$7:$R$29,'2.1.trackMPD'!$T$7:$T$29)</f>
        <v>6</v>
      </c>
      <c r="D8910" s="160">
        <v>5000</v>
      </c>
      <c r="E8910" s="160" t="s">
        <v>6390</v>
      </c>
      <c r="F8910" s="160" t="s">
        <v>110</v>
      </c>
      <c r="G8910" s="160" t="s">
        <v>124</v>
      </c>
      <c r="H8910" s="160" t="s">
        <v>6392</v>
      </c>
      <c r="I8910" s="160" cm="1">
        <f t="array" ref="I8910">INDEX('2.1.trackMPD'!I:I/(24*60*60),
       MATCH(1,
             (A8910='2.1.trackMPD'!A:A)*
             (C8910='2.1.trackMPD'!D:D)*
             (D8910/10^6='2.1.trackMPD'!H:H)*
             (E8910='2.1.trackMPD'!F:F),
0))</f>
        <v>32.792479120370373</v>
      </c>
    </row>
    <row r="8911" spans="1:9" x14ac:dyDescent="0.2">
      <c r="A8911" s="160" t="s">
        <v>22</v>
      </c>
      <c r="B8911" s="160" t="s">
        <v>6</v>
      </c>
      <c r="C8911" s="160">
        <f>_xlfn.XLOOKUP(B8911,'2.1.trackMPD'!$R$7:$R$29,'2.1.trackMPD'!$T$7:$T$29)</f>
        <v>6</v>
      </c>
      <c r="D8911" s="160">
        <v>5000</v>
      </c>
      <c r="E8911" s="160" t="s">
        <v>6390</v>
      </c>
      <c r="F8911" s="160" t="s">
        <v>110</v>
      </c>
      <c r="G8911" s="160" t="s">
        <v>140</v>
      </c>
      <c r="H8911" s="160" t="s">
        <v>6392</v>
      </c>
      <c r="I8911" s="160" cm="1">
        <f t="array" ref="I8911">INDEX('2.1.trackMPD'!J:J/(24*60*60),
       MATCH(1,
             (A8911='2.1.trackMPD'!A:A)*
             (C8911='2.1.trackMPD'!D:D)*
             (D8911/10^6='2.1.trackMPD'!H:H)*
             (E8911='2.1.trackMPD'!F:F),
0))</f>
        <v>0.22985281030092594</v>
      </c>
    </row>
    <row r="8912" spans="1:9" x14ac:dyDescent="0.2">
      <c r="A8912" s="160" t="s">
        <v>22</v>
      </c>
      <c r="B8912" s="160" t="s">
        <v>6</v>
      </c>
      <c r="C8912" s="160">
        <f>_xlfn.XLOOKUP(B8912,'2.1.trackMPD'!$R$7:$R$29,'2.1.trackMPD'!$T$7:$T$29)</f>
        <v>6</v>
      </c>
      <c r="D8912" s="160">
        <v>5000</v>
      </c>
      <c r="E8912" s="160" t="s">
        <v>6390</v>
      </c>
      <c r="F8912" s="160" t="s">
        <v>110</v>
      </c>
      <c r="G8912" s="160" t="s">
        <v>124</v>
      </c>
      <c r="H8912" s="160" t="s">
        <v>6393</v>
      </c>
      <c r="I8912" s="160" cm="1">
        <f t="array" ref="I8912">INDEX('2.1.trackMPD'!K:K/(24*60*60),
       MATCH(1,
             (A8912='2.1.trackMPD'!A:A)*
             (C8912='2.1.trackMPD'!D:D)*
             (D8912/10^6='2.1.trackMPD'!H:H)*
             (E8912='2.1.trackMPD'!F:F),
0))</f>
        <v>0</v>
      </c>
    </row>
    <row r="8913" spans="1:9" x14ac:dyDescent="0.2">
      <c r="A8913" s="160" t="s">
        <v>22</v>
      </c>
      <c r="B8913" s="160" t="s">
        <v>6</v>
      </c>
      <c r="C8913" s="160">
        <f>_xlfn.XLOOKUP(B8913,'2.1.trackMPD'!$R$7:$R$29,'2.1.trackMPD'!$T$7:$T$29)</f>
        <v>6</v>
      </c>
      <c r="D8913" s="160">
        <v>5000</v>
      </c>
      <c r="E8913" s="160" t="s">
        <v>6390</v>
      </c>
      <c r="F8913" s="160" t="s">
        <v>110</v>
      </c>
      <c r="G8913" s="160" t="s">
        <v>140</v>
      </c>
      <c r="H8913" s="160" t="s">
        <v>6393</v>
      </c>
      <c r="I8913" s="160" cm="1">
        <f t="array" ref="I8913">INDEX('2.1.trackMPD'!L:L/(24*60*60),
       MATCH(1,
             (A8913='2.1.trackMPD'!A:A)*
             (C8913='2.1.trackMPD'!D:D)*
             (D8913/10^6='2.1.trackMPD'!H:H)*
             (E8913='2.1.trackMPD'!F:F),
0))</f>
        <v>0</v>
      </c>
    </row>
    <row r="8914" spans="1:9" x14ac:dyDescent="0.2">
      <c r="A8914" s="160" t="s">
        <v>22</v>
      </c>
      <c r="B8914" s="160" t="s">
        <v>6</v>
      </c>
      <c r="C8914" s="160">
        <f>_xlfn.XLOOKUP(B8914,'2.1.trackMPD'!$R$7:$R$29,'2.1.trackMPD'!$T$7:$T$29)</f>
        <v>6</v>
      </c>
      <c r="D8914" s="160">
        <v>1</v>
      </c>
      <c r="E8914" s="160" t="s">
        <v>6394</v>
      </c>
      <c r="F8914" s="160" t="s">
        <v>110</v>
      </c>
      <c r="G8914" s="160" t="s">
        <v>124</v>
      </c>
      <c r="H8914" s="160" t="s">
        <v>6392</v>
      </c>
      <c r="I8914" s="160" cm="1">
        <f t="array" ref="I8914">INDEX('2.1.trackMPD'!I:I/(24*60*60),
       MATCH(1,
             (A8914='2.1.trackMPD'!A:A)*
             (C8914='2.1.trackMPD'!D:D)*
             (D8914/10^6='2.1.trackMPD'!H:H)*
             (E8914='2.1.trackMPD'!F:F),
0))</f>
        <v>3.9301854513888888E-6</v>
      </c>
    </row>
    <row r="8915" spans="1:9" x14ac:dyDescent="0.2">
      <c r="A8915" s="160" t="s">
        <v>22</v>
      </c>
      <c r="B8915" s="160" t="s">
        <v>6</v>
      </c>
      <c r="C8915" s="160">
        <f>_xlfn.XLOOKUP(B8915,'2.1.trackMPD'!$R$7:$R$29,'2.1.trackMPD'!$T$7:$T$29)</f>
        <v>6</v>
      </c>
      <c r="D8915" s="160">
        <v>1</v>
      </c>
      <c r="E8915" s="160" t="s">
        <v>6394</v>
      </c>
      <c r="F8915" s="160" t="s">
        <v>110</v>
      </c>
      <c r="G8915" s="160" t="s">
        <v>140</v>
      </c>
      <c r="H8915" s="160" t="s">
        <v>6392</v>
      </c>
      <c r="I8915" s="160" cm="1">
        <f t="array" ref="I8915">INDEX('2.1.trackMPD'!J:J/(24*60*60),
       MATCH(1,
             (A8915='2.1.trackMPD'!A:A)*
             (C8915='2.1.trackMPD'!D:D)*
             (D8915/10^6='2.1.trackMPD'!H:H)*
             (E8915='2.1.trackMPD'!F:F),
0))</f>
        <v>4.3883589537037033E-5</v>
      </c>
    </row>
    <row r="8916" spans="1:9" x14ac:dyDescent="0.2">
      <c r="A8916" s="160" t="s">
        <v>22</v>
      </c>
      <c r="B8916" s="160" t="s">
        <v>6</v>
      </c>
      <c r="C8916" s="160">
        <f>_xlfn.XLOOKUP(B8916,'2.1.trackMPD'!$R$7:$R$29,'2.1.trackMPD'!$T$7:$T$29)</f>
        <v>6</v>
      </c>
      <c r="D8916" s="160">
        <v>1</v>
      </c>
      <c r="E8916" s="160" t="s">
        <v>6394</v>
      </c>
      <c r="F8916" s="160" t="s">
        <v>110</v>
      </c>
      <c r="G8916" s="160" t="s">
        <v>124</v>
      </c>
      <c r="H8916" s="160" t="s">
        <v>6393</v>
      </c>
      <c r="I8916" s="160" cm="1">
        <f t="array" ref="I8916">INDEX('2.1.trackMPD'!K:K/(24*60*60),
       MATCH(1,
             (A8916='2.1.trackMPD'!A:A)*
             (C8916='2.1.trackMPD'!D:D)*
             (D8916/10^6='2.1.trackMPD'!H:H)*
             (E8916='2.1.trackMPD'!F:F),
0))</f>
        <v>2.9550827546296292E-7</v>
      </c>
    </row>
    <row r="8917" spans="1:9" x14ac:dyDescent="0.2">
      <c r="A8917" s="160" t="s">
        <v>22</v>
      </c>
      <c r="B8917" s="160" t="s">
        <v>6</v>
      </c>
      <c r="C8917" s="160">
        <f>_xlfn.XLOOKUP(B8917,'2.1.trackMPD'!$R$7:$R$29,'2.1.trackMPD'!$T$7:$T$29)</f>
        <v>6</v>
      </c>
      <c r="D8917" s="160">
        <v>1</v>
      </c>
      <c r="E8917" s="160" t="s">
        <v>6394</v>
      </c>
      <c r="F8917" s="160" t="s">
        <v>110</v>
      </c>
      <c r="G8917" s="160" t="s">
        <v>140</v>
      </c>
      <c r="H8917" s="160" t="s">
        <v>6393</v>
      </c>
      <c r="I8917" s="160" cm="1">
        <f t="array" ref="I8917">INDEX('2.1.trackMPD'!L:L/(24*60*60),
       MATCH(1,
             (A8917='2.1.trackMPD'!A:A)*
             (C8917='2.1.trackMPD'!D:D)*
             (D8917/10^6='2.1.trackMPD'!H:H)*
             (E8917='2.1.trackMPD'!F:F),
0))</f>
        <v>7.737542592592592E-7</v>
      </c>
    </row>
    <row r="8918" spans="1:9" x14ac:dyDescent="0.2">
      <c r="A8918" s="160" t="s">
        <v>22</v>
      </c>
      <c r="B8918" s="160" t="s">
        <v>6</v>
      </c>
      <c r="C8918" s="160">
        <f>_xlfn.XLOOKUP(B8918,'2.1.trackMPD'!$R$7:$R$29,'2.1.trackMPD'!$T$7:$T$29)</f>
        <v>6</v>
      </c>
      <c r="D8918" s="160">
        <v>10</v>
      </c>
      <c r="E8918" s="160" t="s">
        <v>6394</v>
      </c>
      <c r="F8918" s="160" t="s">
        <v>110</v>
      </c>
      <c r="G8918" s="160" t="s">
        <v>124</v>
      </c>
      <c r="H8918" s="160" t="s">
        <v>6392</v>
      </c>
      <c r="I8918" s="160" cm="1">
        <f t="array" ref="I8918">INDEX('2.1.trackMPD'!I:I/(24*60*60),
       MATCH(1,
             (A8918='2.1.trackMPD'!A:A)*
             (C8918='2.1.trackMPD'!D:D)*
             (D8918/10^6='2.1.trackMPD'!H:H)*
             (E8918='2.1.trackMPD'!F:F),
0))</f>
        <v>7.3071896296296306E-6</v>
      </c>
    </row>
    <row r="8919" spans="1:9" x14ac:dyDescent="0.2">
      <c r="A8919" s="160" t="s">
        <v>22</v>
      </c>
      <c r="B8919" s="160" t="s">
        <v>6</v>
      </c>
      <c r="C8919" s="160">
        <f>_xlfn.XLOOKUP(B8919,'2.1.trackMPD'!$R$7:$R$29,'2.1.trackMPD'!$T$7:$T$29)</f>
        <v>6</v>
      </c>
      <c r="D8919" s="160">
        <v>10</v>
      </c>
      <c r="E8919" s="160" t="s">
        <v>6394</v>
      </c>
      <c r="F8919" s="160" t="s">
        <v>110</v>
      </c>
      <c r="G8919" s="160" t="s">
        <v>140</v>
      </c>
      <c r="H8919" s="160" t="s">
        <v>6392</v>
      </c>
      <c r="I8919" s="160" cm="1">
        <f t="array" ref="I8919">INDEX('2.1.trackMPD'!J:J/(24*60*60),
       MATCH(1,
             (A8919='2.1.trackMPD'!A:A)*
             (C8919='2.1.trackMPD'!D:D)*
             (D8919/10^6='2.1.trackMPD'!H:H)*
             (E8919='2.1.trackMPD'!F:F),
0))</f>
        <v>5.2528881805555559E-5</v>
      </c>
    </row>
    <row r="8920" spans="1:9" x14ac:dyDescent="0.2">
      <c r="A8920" s="160" t="s">
        <v>22</v>
      </c>
      <c r="B8920" s="160" t="s">
        <v>6</v>
      </c>
      <c r="C8920" s="160">
        <f>_xlfn.XLOOKUP(B8920,'2.1.trackMPD'!$R$7:$R$29,'2.1.trackMPD'!$T$7:$T$29)</f>
        <v>6</v>
      </c>
      <c r="D8920" s="160">
        <v>10</v>
      </c>
      <c r="E8920" s="160" t="s">
        <v>6394</v>
      </c>
      <c r="F8920" s="160" t="s">
        <v>110</v>
      </c>
      <c r="G8920" s="160" t="s">
        <v>124</v>
      </c>
      <c r="H8920" s="160" t="s">
        <v>6393</v>
      </c>
      <c r="I8920" s="160" cm="1">
        <f t="array" ref="I8920">INDEX('2.1.trackMPD'!K:K/(24*60*60),
       MATCH(1,
             (A8920='2.1.trackMPD'!A:A)*
             (C8920='2.1.trackMPD'!D:D)*
             (D8920/10^6='2.1.trackMPD'!H:H)*
             (E8920='2.1.trackMPD'!F:F),
0))</f>
        <v>0</v>
      </c>
    </row>
    <row r="8921" spans="1:9" x14ac:dyDescent="0.2">
      <c r="A8921" s="160" t="s">
        <v>22</v>
      </c>
      <c r="B8921" s="160" t="s">
        <v>6</v>
      </c>
      <c r="C8921" s="160">
        <f>_xlfn.XLOOKUP(B8921,'2.1.trackMPD'!$R$7:$R$29,'2.1.trackMPD'!$T$7:$T$29)</f>
        <v>6</v>
      </c>
      <c r="D8921" s="160">
        <v>10</v>
      </c>
      <c r="E8921" s="160" t="s">
        <v>6394</v>
      </c>
      <c r="F8921" s="160" t="s">
        <v>110</v>
      </c>
      <c r="G8921" s="160" t="s">
        <v>140</v>
      </c>
      <c r="H8921" s="160" t="s">
        <v>6393</v>
      </c>
      <c r="I8921" s="160" cm="1">
        <f t="array" ref="I8921">INDEX('2.1.trackMPD'!L:L/(24*60*60),
       MATCH(1,
             (A8921='2.1.trackMPD'!A:A)*
             (C8921='2.1.trackMPD'!D:D)*
             (D8921/10^6='2.1.trackMPD'!H:H)*
             (E8921='2.1.trackMPD'!F:F),
0))</f>
        <v>7.5528267361111101E-7</v>
      </c>
    </row>
    <row r="8922" spans="1:9" x14ac:dyDescent="0.2">
      <c r="A8922" s="160" t="s">
        <v>22</v>
      </c>
      <c r="B8922" s="160" t="s">
        <v>6</v>
      </c>
      <c r="C8922" s="160">
        <f>_xlfn.XLOOKUP(B8922,'2.1.trackMPD'!$R$7:$R$29,'2.1.trackMPD'!$T$7:$T$29)</f>
        <v>6</v>
      </c>
      <c r="D8922" s="160">
        <v>100</v>
      </c>
      <c r="E8922" s="160" t="s">
        <v>6394</v>
      </c>
      <c r="F8922" s="160" t="s">
        <v>110</v>
      </c>
      <c r="G8922" s="160" t="s">
        <v>124</v>
      </c>
      <c r="H8922" s="160" t="s">
        <v>6392</v>
      </c>
      <c r="I8922" s="160" cm="1">
        <f t="array" ref="I8922">INDEX('2.1.trackMPD'!I:I/(24*60*60),
       MATCH(1,
             (A8922='2.1.trackMPD'!A:A)*
             (C8922='2.1.trackMPD'!D:D)*
             (D8922/10^6='2.1.trackMPD'!H:H)*
             (E8922='2.1.trackMPD'!F:F),
0))</f>
        <v>1.3567808333333334E-2</v>
      </c>
    </row>
    <row r="8923" spans="1:9" x14ac:dyDescent="0.2">
      <c r="A8923" s="160" t="s">
        <v>22</v>
      </c>
      <c r="B8923" s="160" t="s">
        <v>6</v>
      </c>
      <c r="C8923" s="160">
        <f>_xlfn.XLOOKUP(B8923,'2.1.trackMPD'!$R$7:$R$29,'2.1.trackMPD'!$T$7:$T$29)</f>
        <v>6</v>
      </c>
      <c r="D8923" s="160">
        <v>100</v>
      </c>
      <c r="E8923" s="160" t="s">
        <v>6394</v>
      </c>
      <c r="F8923" s="160" t="s">
        <v>110</v>
      </c>
      <c r="G8923" s="160" t="s">
        <v>140</v>
      </c>
      <c r="H8923" s="160" t="s">
        <v>6392</v>
      </c>
      <c r="I8923" s="160" cm="1">
        <f t="array" ref="I8923">INDEX('2.1.trackMPD'!J:J/(24*60*60),
       MATCH(1,
             (A8923='2.1.trackMPD'!A:A)*
             (C8923='2.1.trackMPD'!D:D)*
             (D8923/10^6='2.1.trackMPD'!H:H)*
             (E8923='2.1.trackMPD'!F:F),
0))</f>
        <v>4.6630883194444441E-3</v>
      </c>
    </row>
    <row r="8924" spans="1:9" x14ac:dyDescent="0.2">
      <c r="A8924" s="160" t="s">
        <v>22</v>
      </c>
      <c r="B8924" s="160" t="s">
        <v>6</v>
      </c>
      <c r="C8924" s="160">
        <f>_xlfn.XLOOKUP(B8924,'2.1.trackMPD'!$R$7:$R$29,'2.1.trackMPD'!$T$7:$T$29)</f>
        <v>6</v>
      </c>
      <c r="D8924" s="160">
        <v>100</v>
      </c>
      <c r="E8924" s="160" t="s">
        <v>6394</v>
      </c>
      <c r="F8924" s="160" t="s">
        <v>110</v>
      </c>
      <c r="G8924" s="160" t="s">
        <v>124</v>
      </c>
      <c r="H8924" s="160" t="s">
        <v>6393</v>
      </c>
      <c r="I8924" s="160" cm="1">
        <f t="array" ref="I8924">INDEX('2.1.trackMPD'!K:K/(24*60*60),
       MATCH(1,
             (A8924='2.1.trackMPD'!A:A)*
             (C8924='2.1.trackMPD'!D:D)*
             (D8924/10^6='2.1.trackMPD'!H:H)*
             (E8924='2.1.trackMPD'!F:F),
0))</f>
        <v>0</v>
      </c>
    </row>
    <row r="8925" spans="1:9" x14ac:dyDescent="0.2">
      <c r="A8925" s="160" t="s">
        <v>22</v>
      </c>
      <c r="B8925" s="160" t="s">
        <v>6</v>
      </c>
      <c r="C8925" s="160">
        <f>_xlfn.XLOOKUP(B8925,'2.1.trackMPD'!$R$7:$R$29,'2.1.trackMPD'!$T$7:$T$29)</f>
        <v>6</v>
      </c>
      <c r="D8925" s="160">
        <v>100</v>
      </c>
      <c r="E8925" s="160" t="s">
        <v>6394</v>
      </c>
      <c r="F8925" s="160" t="s">
        <v>110</v>
      </c>
      <c r="G8925" s="160" t="s">
        <v>140</v>
      </c>
      <c r="H8925" s="160" t="s">
        <v>6393</v>
      </c>
      <c r="I8925" s="160" cm="1">
        <f t="array" ref="I8925">INDEX('2.1.trackMPD'!L:L/(24*60*60),
       MATCH(1,
             (A8925='2.1.trackMPD'!A:A)*
             (C8925='2.1.trackMPD'!D:D)*
             (D8925/10^6='2.1.trackMPD'!H:H)*
             (E8925='2.1.trackMPD'!F:F),
0))</f>
        <v>0</v>
      </c>
    </row>
    <row r="8926" spans="1:9" x14ac:dyDescent="0.2">
      <c r="A8926" s="160" t="s">
        <v>22</v>
      </c>
      <c r="B8926" s="160" t="s">
        <v>6</v>
      </c>
      <c r="C8926" s="160">
        <f>_xlfn.XLOOKUP(B8926,'2.1.trackMPD'!$R$7:$R$29,'2.1.trackMPD'!$T$7:$T$29)</f>
        <v>6</v>
      </c>
      <c r="D8926" s="160">
        <v>1000</v>
      </c>
      <c r="E8926" s="160" t="s">
        <v>6394</v>
      </c>
      <c r="F8926" s="160" t="s">
        <v>110</v>
      </c>
      <c r="G8926" s="160" t="s">
        <v>124</v>
      </c>
      <c r="H8926" s="160" t="s">
        <v>6392</v>
      </c>
      <c r="I8926" s="160" cm="1">
        <f t="array" ref="I8926">INDEX('2.1.trackMPD'!I:I/(24*60*60),
       MATCH(1,
             (A8926='2.1.trackMPD'!A:A)*
             (C8926='2.1.trackMPD'!D:D)*
             (D8926/10^6='2.1.trackMPD'!H:H)*
             (E8926='2.1.trackMPD'!F:F),
0))</f>
        <v>1.7229494513888888</v>
      </c>
    </row>
    <row r="8927" spans="1:9" x14ac:dyDescent="0.2">
      <c r="A8927" s="160" t="s">
        <v>22</v>
      </c>
      <c r="B8927" s="160" t="s">
        <v>6</v>
      </c>
      <c r="C8927" s="160">
        <f>_xlfn.XLOOKUP(B8927,'2.1.trackMPD'!$R$7:$R$29,'2.1.trackMPD'!$T$7:$T$29)</f>
        <v>6</v>
      </c>
      <c r="D8927" s="160">
        <v>1000</v>
      </c>
      <c r="E8927" s="160" t="s">
        <v>6394</v>
      </c>
      <c r="F8927" s="160" t="s">
        <v>110</v>
      </c>
      <c r="G8927" s="160" t="s">
        <v>140</v>
      </c>
      <c r="H8927" s="160" t="s">
        <v>6392</v>
      </c>
      <c r="I8927" s="160" cm="1">
        <f t="array" ref="I8927">INDEX('2.1.trackMPD'!J:J/(24*60*60),
       MATCH(1,
             (A8927='2.1.trackMPD'!A:A)*
             (C8927='2.1.trackMPD'!D:D)*
             (D8927/10^6='2.1.trackMPD'!H:H)*
             (E8927='2.1.trackMPD'!F:F),
0))</f>
        <v>5.2686459236111108E-2</v>
      </c>
    </row>
    <row r="8928" spans="1:9" x14ac:dyDescent="0.2">
      <c r="A8928" s="160" t="s">
        <v>22</v>
      </c>
      <c r="B8928" s="160" t="s">
        <v>6</v>
      </c>
      <c r="C8928" s="160">
        <f>_xlfn.XLOOKUP(B8928,'2.1.trackMPD'!$R$7:$R$29,'2.1.trackMPD'!$T$7:$T$29)</f>
        <v>6</v>
      </c>
      <c r="D8928" s="160">
        <v>1000</v>
      </c>
      <c r="E8928" s="160" t="s">
        <v>6394</v>
      </c>
      <c r="F8928" s="160" t="s">
        <v>110</v>
      </c>
      <c r="G8928" s="160" t="s">
        <v>124</v>
      </c>
      <c r="H8928" s="160" t="s">
        <v>6393</v>
      </c>
      <c r="I8928" s="160" cm="1">
        <f t="array" ref="I8928">INDEX('2.1.trackMPD'!K:K/(24*60*60),
       MATCH(1,
             (A8928='2.1.trackMPD'!A:A)*
             (C8928='2.1.trackMPD'!D:D)*
             (D8928/10^6='2.1.trackMPD'!H:H)*
             (E8928='2.1.trackMPD'!F:F),
0))</f>
        <v>0</v>
      </c>
    </row>
    <row r="8929" spans="1:9" x14ac:dyDescent="0.2">
      <c r="A8929" s="160" t="s">
        <v>22</v>
      </c>
      <c r="B8929" s="160" t="s">
        <v>6</v>
      </c>
      <c r="C8929" s="160">
        <f>_xlfn.XLOOKUP(B8929,'2.1.trackMPD'!$R$7:$R$29,'2.1.trackMPD'!$T$7:$T$29)</f>
        <v>6</v>
      </c>
      <c r="D8929" s="160">
        <v>1000</v>
      </c>
      <c r="E8929" s="160" t="s">
        <v>6394</v>
      </c>
      <c r="F8929" s="160" t="s">
        <v>110</v>
      </c>
      <c r="G8929" s="160" t="s">
        <v>140</v>
      </c>
      <c r="H8929" s="160" t="s">
        <v>6393</v>
      </c>
      <c r="I8929" s="160" cm="1">
        <f t="array" ref="I8929">INDEX('2.1.trackMPD'!L:L/(24*60*60),
       MATCH(1,
             (A8929='2.1.trackMPD'!A:A)*
             (C8929='2.1.trackMPD'!D:D)*
             (D8929/10^6='2.1.trackMPD'!H:H)*
             (E8929='2.1.trackMPD'!F:F),
0))</f>
        <v>0</v>
      </c>
    </row>
    <row r="8930" spans="1:9" x14ac:dyDescent="0.2">
      <c r="A8930" s="160" t="s">
        <v>22</v>
      </c>
      <c r="B8930" s="160" t="s">
        <v>6</v>
      </c>
      <c r="C8930" s="160">
        <f>_xlfn.XLOOKUP(B8930,'2.1.trackMPD'!$R$7:$R$29,'2.1.trackMPD'!$T$7:$T$29)</f>
        <v>6</v>
      </c>
      <c r="D8930" s="160">
        <v>5000</v>
      </c>
      <c r="E8930" s="160" t="s">
        <v>6394</v>
      </c>
      <c r="F8930" s="160" t="s">
        <v>110</v>
      </c>
      <c r="G8930" s="160" t="s">
        <v>124</v>
      </c>
      <c r="H8930" s="160" t="s">
        <v>6392</v>
      </c>
      <c r="I8930" s="160" cm="1">
        <f t="array" ref="I8930">INDEX('2.1.trackMPD'!I:I/(24*60*60),
       MATCH(1,
             (A8930='2.1.trackMPD'!A:A)*
             (C8930='2.1.trackMPD'!D:D)*
             (D8930/10^6='2.1.trackMPD'!H:H)*
             (E8930='2.1.trackMPD'!F:F),
0))</f>
        <v>10.143204008101851</v>
      </c>
    </row>
    <row r="8931" spans="1:9" x14ac:dyDescent="0.2">
      <c r="A8931" s="160" t="s">
        <v>22</v>
      </c>
      <c r="B8931" s="160" t="s">
        <v>6</v>
      </c>
      <c r="C8931" s="160">
        <f>_xlfn.XLOOKUP(B8931,'2.1.trackMPD'!$R$7:$R$29,'2.1.trackMPD'!$T$7:$T$29)</f>
        <v>6</v>
      </c>
      <c r="D8931" s="160">
        <v>5000</v>
      </c>
      <c r="E8931" s="160" t="s">
        <v>6394</v>
      </c>
      <c r="F8931" s="160" t="s">
        <v>110</v>
      </c>
      <c r="G8931" s="160" t="s">
        <v>140</v>
      </c>
      <c r="H8931" s="160" t="s">
        <v>6392</v>
      </c>
      <c r="I8931" s="160" cm="1">
        <f t="array" ref="I8931">INDEX('2.1.trackMPD'!J:J/(24*60*60),
       MATCH(1,
             (A8931='2.1.trackMPD'!A:A)*
             (C8931='2.1.trackMPD'!D:D)*
             (D8931/10^6='2.1.trackMPD'!H:H)*
             (E8931='2.1.trackMPD'!F:F),
0))</f>
        <v>0.12783515706018519</v>
      </c>
    </row>
    <row r="8932" spans="1:9" x14ac:dyDescent="0.2">
      <c r="A8932" s="160" t="s">
        <v>22</v>
      </c>
      <c r="B8932" s="160" t="s">
        <v>6</v>
      </c>
      <c r="C8932" s="160">
        <f>_xlfn.XLOOKUP(B8932,'2.1.trackMPD'!$R$7:$R$29,'2.1.trackMPD'!$T$7:$T$29)</f>
        <v>6</v>
      </c>
      <c r="D8932" s="160">
        <v>5000</v>
      </c>
      <c r="E8932" s="160" t="s">
        <v>6394</v>
      </c>
      <c r="F8932" s="160" t="s">
        <v>110</v>
      </c>
      <c r="G8932" s="160" t="s">
        <v>124</v>
      </c>
      <c r="H8932" s="160" t="s">
        <v>6393</v>
      </c>
      <c r="I8932" s="160" cm="1">
        <f t="array" ref="I8932">INDEX('2.1.trackMPD'!K:K/(24*60*60),
       MATCH(1,
             (A8932='2.1.trackMPD'!A:A)*
             (C8932='2.1.trackMPD'!D:D)*
             (D8932/10^6='2.1.trackMPD'!H:H)*
             (E8932='2.1.trackMPD'!F:F),
0))</f>
        <v>0</v>
      </c>
    </row>
    <row r="8933" spans="1:9" x14ac:dyDescent="0.2">
      <c r="A8933" s="160" t="s">
        <v>22</v>
      </c>
      <c r="B8933" s="160" t="s">
        <v>6</v>
      </c>
      <c r="C8933" s="160">
        <f>_xlfn.XLOOKUP(B8933,'2.1.trackMPD'!$R$7:$R$29,'2.1.trackMPD'!$T$7:$T$29)</f>
        <v>6</v>
      </c>
      <c r="D8933" s="160">
        <v>5000</v>
      </c>
      <c r="E8933" s="160" t="s">
        <v>6394</v>
      </c>
      <c r="F8933" s="160" t="s">
        <v>110</v>
      </c>
      <c r="G8933" s="160" t="s">
        <v>140</v>
      </c>
      <c r="H8933" s="160" t="s">
        <v>6393</v>
      </c>
      <c r="I8933" s="160" cm="1">
        <f t="array" ref="I8933">INDEX('2.1.trackMPD'!L:L/(24*60*60),
       MATCH(1,
             (A8933='2.1.trackMPD'!A:A)*
             (C8933='2.1.trackMPD'!D:D)*
             (D8933/10^6='2.1.trackMPD'!H:H)*
             (E8933='2.1.trackMPD'!F:F),
0))</f>
        <v>0</v>
      </c>
    </row>
    <row r="8934" spans="1:9" x14ac:dyDescent="0.2">
      <c r="A8934" s="160" t="s">
        <v>22</v>
      </c>
      <c r="B8934" s="160" t="s">
        <v>6</v>
      </c>
      <c r="C8934" s="160">
        <f>_xlfn.XLOOKUP(B8934,'2.1.trackMPD'!$R$7:$R$29,'2.1.trackMPD'!$T$7:$T$29)</f>
        <v>6</v>
      </c>
      <c r="D8934" s="160">
        <v>1</v>
      </c>
      <c r="E8934" s="160" t="s">
        <v>6395</v>
      </c>
      <c r="F8934" s="160" t="s">
        <v>110</v>
      </c>
      <c r="G8934" s="160" t="s">
        <v>124</v>
      </c>
      <c r="H8934" s="160" t="s">
        <v>6392</v>
      </c>
      <c r="I8934" s="160" t="e" cm="1">
        <f t="array" ref="I8934">INDEX('2.1.trackMPD'!I:I/(24*60*60),
       MATCH(1,
             (A8934='2.1.trackMPD'!A:A)*
             (C8934='2.1.trackMPD'!D:D)*
             (D8934/10^6='2.1.trackMPD'!H:H)*
             (E8934='2.1.trackMPD'!F:F),
0))</f>
        <v>#N/A</v>
      </c>
    </row>
    <row r="8935" spans="1:9" x14ac:dyDescent="0.2">
      <c r="A8935" s="160" t="s">
        <v>22</v>
      </c>
      <c r="B8935" s="160" t="s">
        <v>6</v>
      </c>
      <c r="C8935" s="160">
        <f>_xlfn.XLOOKUP(B8935,'2.1.trackMPD'!$R$7:$R$29,'2.1.trackMPD'!$T$7:$T$29)</f>
        <v>6</v>
      </c>
      <c r="D8935" s="160">
        <v>1</v>
      </c>
      <c r="E8935" s="160" t="s">
        <v>6395</v>
      </c>
      <c r="F8935" s="160" t="s">
        <v>110</v>
      </c>
      <c r="G8935" s="160" t="s">
        <v>140</v>
      </c>
      <c r="H8935" s="160" t="s">
        <v>6392</v>
      </c>
      <c r="I8935" s="160" t="e" cm="1">
        <f t="array" ref="I8935">INDEX('2.1.trackMPD'!J:J/(24*60*60),
       MATCH(1,
             (A8935='2.1.trackMPD'!A:A)*
             (C8935='2.1.trackMPD'!D:D)*
             (D8935/10^6='2.1.trackMPD'!H:H)*
             (E8935='2.1.trackMPD'!F:F),
0))</f>
        <v>#N/A</v>
      </c>
    </row>
    <row r="8936" spans="1:9" x14ac:dyDescent="0.2">
      <c r="A8936" s="160" t="s">
        <v>22</v>
      </c>
      <c r="B8936" s="160" t="s">
        <v>6</v>
      </c>
      <c r="C8936" s="160">
        <f>_xlfn.XLOOKUP(B8936,'2.1.trackMPD'!$R$7:$R$29,'2.1.trackMPD'!$T$7:$T$29)</f>
        <v>6</v>
      </c>
      <c r="D8936" s="160">
        <v>1</v>
      </c>
      <c r="E8936" s="160" t="s">
        <v>6395</v>
      </c>
      <c r="F8936" s="160" t="s">
        <v>110</v>
      </c>
      <c r="G8936" s="160" t="s">
        <v>124</v>
      </c>
      <c r="H8936" s="160" t="s">
        <v>6393</v>
      </c>
      <c r="I8936" s="160" t="e" cm="1">
        <f t="array" ref="I8936">INDEX('2.1.trackMPD'!K:K/(24*60*60),
       MATCH(1,
             (A8936='2.1.trackMPD'!A:A)*
             (C8936='2.1.trackMPD'!D:D)*
             (D8936/10^6='2.1.trackMPD'!H:H)*
             (E8936='2.1.trackMPD'!F:F),
0))</f>
        <v>#N/A</v>
      </c>
    </row>
    <row r="8937" spans="1:9" x14ac:dyDescent="0.2">
      <c r="A8937" s="160" t="s">
        <v>22</v>
      </c>
      <c r="B8937" s="160" t="s">
        <v>6</v>
      </c>
      <c r="C8937" s="160">
        <f>_xlfn.XLOOKUP(B8937,'2.1.trackMPD'!$R$7:$R$29,'2.1.trackMPD'!$T$7:$T$29)</f>
        <v>6</v>
      </c>
      <c r="D8937" s="160">
        <v>1</v>
      </c>
      <c r="E8937" s="160" t="s">
        <v>6395</v>
      </c>
      <c r="F8937" s="160" t="s">
        <v>110</v>
      </c>
      <c r="G8937" s="160" t="s">
        <v>140</v>
      </c>
      <c r="H8937" s="160" t="s">
        <v>6393</v>
      </c>
      <c r="I8937" s="160" t="e" cm="1">
        <f t="array" ref="I8937">INDEX('2.1.trackMPD'!L:L/(24*60*60),
       MATCH(1,
             (A8937='2.1.trackMPD'!A:A)*
             (C8937='2.1.trackMPD'!D:D)*
             (D8937/10^6='2.1.trackMPD'!H:H)*
             (E8937='2.1.trackMPD'!F:F),
0))</f>
        <v>#N/A</v>
      </c>
    </row>
    <row r="8938" spans="1:9" x14ac:dyDescent="0.2">
      <c r="A8938" s="160" t="s">
        <v>22</v>
      </c>
      <c r="B8938" s="160" t="s">
        <v>6</v>
      </c>
      <c r="C8938" s="160">
        <f>_xlfn.XLOOKUP(B8938,'2.1.trackMPD'!$R$7:$R$29,'2.1.trackMPD'!$T$7:$T$29)</f>
        <v>6</v>
      </c>
      <c r="D8938" s="160">
        <v>10</v>
      </c>
      <c r="E8938" s="160" t="s">
        <v>6395</v>
      </c>
      <c r="F8938" s="160" t="s">
        <v>110</v>
      </c>
      <c r="G8938" s="160" t="s">
        <v>124</v>
      </c>
      <c r="H8938" s="160" t="s">
        <v>6392</v>
      </c>
      <c r="I8938" s="160" t="e" cm="1">
        <f t="array" ref="I8938">INDEX('2.1.trackMPD'!I:I/(24*60*60),
       MATCH(1,
             (A8938='2.1.trackMPD'!A:A)*
             (C8938='2.1.trackMPD'!D:D)*
             (D8938/10^6='2.1.trackMPD'!H:H)*
             (E8938='2.1.trackMPD'!F:F),
0))</f>
        <v>#N/A</v>
      </c>
    </row>
    <row r="8939" spans="1:9" x14ac:dyDescent="0.2">
      <c r="A8939" s="160" t="s">
        <v>22</v>
      </c>
      <c r="B8939" s="160" t="s">
        <v>6</v>
      </c>
      <c r="C8939" s="160">
        <f>_xlfn.XLOOKUP(B8939,'2.1.trackMPD'!$R$7:$R$29,'2.1.trackMPD'!$T$7:$T$29)</f>
        <v>6</v>
      </c>
      <c r="D8939" s="160">
        <v>10</v>
      </c>
      <c r="E8939" s="160" t="s">
        <v>6395</v>
      </c>
      <c r="F8939" s="160" t="s">
        <v>110</v>
      </c>
      <c r="G8939" s="160" t="s">
        <v>140</v>
      </c>
      <c r="H8939" s="160" t="s">
        <v>6392</v>
      </c>
      <c r="I8939" s="160" t="e" cm="1">
        <f t="array" ref="I8939">INDEX('2.1.trackMPD'!J:J/(24*60*60),
       MATCH(1,
             (A8939='2.1.trackMPD'!A:A)*
             (C8939='2.1.trackMPD'!D:D)*
             (D8939/10^6='2.1.trackMPD'!H:H)*
             (E8939='2.1.trackMPD'!F:F),
0))</f>
        <v>#N/A</v>
      </c>
    </row>
    <row r="8940" spans="1:9" x14ac:dyDescent="0.2">
      <c r="A8940" s="160" t="s">
        <v>22</v>
      </c>
      <c r="B8940" s="160" t="s">
        <v>6</v>
      </c>
      <c r="C8940" s="160">
        <f>_xlfn.XLOOKUP(B8940,'2.1.trackMPD'!$R$7:$R$29,'2.1.trackMPD'!$T$7:$T$29)</f>
        <v>6</v>
      </c>
      <c r="D8940" s="160">
        <v>10</v>
      </c>
      <c r="E8940" s="160" t="s">
        <v>6395</v>
      </c>
      <c r="F8940" s="160" t="s">
        <v>110</v>
      </c>
      <c r="G8940" s="160" t="s">
        <v>124</v>
      </c>
      <c r="H8940" s="160" t="s">
        <v>6393</v>
      </c>
      <c r="I8940" s="160" t="e" cm="1">
        <f t="array" ref="I8940">INDEX('2.1.trackMPD'!K:K/(24*60*60),
       MATCH(1,
             (A8940='2.1.trackMPD'!A:A)*
             (C8940='2.1.trackMPD'!D:D)*
             (D8940/10^6='2.1.trackMPD'!H:H)*
             (E8940='2.1.trackMPD'!F:F),
0))</f>
        <v>#N/A</v>
      </c>
    </row>
    <row r="8941" spans="1:9" x14ac:dyDescent="0.2">
      <c r="A8941" s="160" t="s">
        <v>22</v>
      </c>
      <c r="B8941" s="160" t="s">
        <v>6</v>
      </c>
      <c r="C8941" s="160">
        <f>_xlfn.XLOOKUP(B8941,'2.1.trackMPD'!$R$7:$R$29,'2.1.trackMPD'!$T$7:$T$29)</f>
        <v>6</v>
      </c>
      <c r="D8941" s="160">
        <v>10</v>
      </c>
      <c r="E8941" s="160" t="s">
        <v>6395</v>
      </c>
      <c r="F8941" s="160" t="s">
        <v>110</v>
      </c>
      <c r="G8941" s="160" t="s">
        <v>140</v>
      </c>
      <c r="H8941" s="160" t="s">
        <v>6393</v>
      </c>
      <c r="I8941" s="160" t="e" cm="1">
        <f t="array" ref="I8941">INDEX('2.1.trackMPD'!L:L/(24*60*60),
       MATCH(1,
             (A8941='2.1.trackMPD'!A:A)*
             (C8941='2.1.trackMPD'!D:D)*
             (D8941/10^6='2.1.trackMPD'!H:H)*
             (E8941='2.1.trackMPD'!F:F),
0))</f>
        <v>#N/A</v>
      </c>
    </row>
    <row r="8942" spans="1:9" x14ac:dyDescent="0.2">
      <c r="A8942" s="160" t="s">
        <v>22</v>
      </c>
      <c r="B8942" s="160" t="s">
        <v>6</v>
      </c>
      <c r="C8942" s="160">
        <f>_xlfn.XLOOKUP(B8942,'2.1.trackMPD'!$R$7:$R$29,'2.1.trackMPD'!$T$7:$T$29)</f>
        <v>6</v>
      </c>
      <c r="D8942" s="160">
        <v>100</v>
      </c>
      <c r="E8942" s="160" t="s">
        <v>6395</v>
      </c>
      <c r="F8942" s="160" t="s">
        <v>110</v>
      </c>
      <c r="G8942" s="160" t="s">
        <v>124</v>
      </c>
      <c r="H8942" s="160" t="s">
        <v>6392</v>
      </c>
      <c r="I8942" s="160" t="e" cm="1">
        <f t="array" ref="I8942">INDEX('2.1.trackMPD'!I:I/(24*60*60),
       MATCH(1,
             (A8942='2.1.trackMPD'!A:A)*
             (C8942='2.1.trackMPD'!D:D)*
             (D8942/10^6='2.1.trackMPD'!H:H)*
             (E8942='2.1.trackMPD'!F:F),
0))</f>
        <v>#N/A</v>
      </c>
    </row>
    <row r="8943" spans="1:9" x14ac:dyDescent="0.2">
      <c r="A8943" s="160" t="s">
        <v>22</v>
      </c>
      <c r="B8943" s="160" t="s">
        <v>6</v>
      </c>
      <c r="C8943" s="160">
        <f>_xlfn.XLOOKUP(B8943,'2.1.trackMPD'!$R$7:$R$29,'2.1.trackMPD'!$T$7:$T$29)</f>
        <v>6</v>
      </c>
      <c r="D8943" s="160">
        <v>100</v>
      </c>
      <c r="E8943" s="160" t="s">
        <v>6395</v>
      </c>
      <c r="F8943" s="160" t="s">
        <v>110</v>
      </c>
      <c r="G8943" s="160" t="s">
        <v>140</v>
      </c>
      <c r="H8943" s="160" t="s">
        <v>6392</v>
      </c>
      <c r="I8943" s="160" t="e" cm="1">
        <f t="array" ref="I8943">INDEX('2.1.trackMPD'!J:J/(24*60*60),
       MATCH(1,
             (A8943='2.1.trackMPD'!A:A)*
             (C8943='2.1.trackMPD'!D:D)*
             (D8943/10^6='2.1.trackMPD'!H:H)*
             (E8943='2.1.trackMPD'!F:F),
0))</f>
        <v>#N/A</v>
      </c>
    </row>
    <row r="8944" spans="1:9" x14ac:dyDescent="0.2">
      <c r="A8944" s="160" t="s">
        <v>22</v>
      </c>
      <c r="B8944" s="160" t="s">
        <v>6</v>
      </c>
      <c r="C8944" s="160">
        <f>_xlfn.XLOOKUP(B8944,'2.1.trackMPD'!$R$7:$R$29,'2.1.trackMPD'!$T$7:$T$29)</f>
        <v>6</v>
      </c>
      <c r="D8944" s="160">
        <v>100</v>
      </c>
      <c r="E8944" s="160" t="s">
        <v>6395</v>
      </c>
      <c r="F8944" s="160" t="s">
        <v>110</v>
      </c>
      <c r="G8944" s="160" t="s">
        <v>124</v>
      </c>
      <c r="H8944" s="160" t="s">
        <v>6393</v>
      </c>
      <c r="I8944" s="160" t="e" cm="1">
        <f t="array" ref="I8944">INDEX('2.1.trackMPD'!K:K/(24*60*60),
       MATCH(1,
             (A8944='2.1.trackMPD'!A:A)*
             (C8944='2.1.trackMPD'!D:D)*
             (D8944/10^6='2.1.trackMPD'!H:H)*
             (E8944='2.1.trackMPD'!F:F),
0))</f>
        <v>#N/A</v>
      </c>
    </row>
    <row r="8945" spans="1:9" x14ac:dyDescent="0.2">
      <c r="A8945" s="160" t="s">
        <v>22</v>
      </c>
      <c r="B8945" s="160" t="s">
        <v>6</v>
      </c>
      <c r="C8945" s="160">
        <f>_xlfn.XLOOKUP(B8945,'2.1.trackMPD'!$R$7:$R$29,'2.1.trackMPD'!$T$7:$T$29)</f>
        <v>6</v>
      </c>
      <c r="D8945" s="160">
        <v>100</v>
      </c>
      <c r="E8945" s="160" t="s">
        <v>6395</v>
      </c>
      <c r="F8945" s="160" t="s">
        <v>110</v>
      </c>
      <c r="G8945" s="160" t="s">
        <v>140</v>
      </c>
      <c r="H8945" s="160" t="s">
        <v>6393</v>
      </c>
      <c r="I8945" s="160" t="e" cm="1">
        <f t="array" ref="I8945">INDEX('2.1.trackMPD'!L:L/(24*60*60),
       MATCH(1,
             (A8945='2.1.trackMPD'!A:A)*
             (C8945='2.1.trackMPD'!D:D)*
             (D8945/10^6='2.1.trackMPD'!H:H)*
             (E8945='2.1.trackMPD'!F:F),
0))</f>
        <v>#N/A</v>
      </c>
    </row>
    <row r="8946" spans="1:9" x14ac:dyDescent="0.2">
      <c r="A8946" s="160" t="s">
        <v>22</v>
      </c>
      <c r="B8946" s="160" t="s">
        <v>7</v>
      </c>
      <c r="C8946" s="160">
        <f>_xlfn.XLOOKUP(B8946,'2.1.trackMPD'!$R$7:$R$29,'2.1.trackMPD'!$T$7:$T$29)</f>
        <v>6</v>
      </c>
      <c r="D8946" s="160">
        <v>1</v>
      </c>
      <c r="E8946" s="160" t="s">
        <v>6390</v>
      </c>
      <c r="F8946" s="160" t="s">
        <v>110</v>
      </c>
      <c r="G8946" s="160" t="s">
        <v>124</v>
      </c>
      <c r="H8946" s="160" t="s">
        <v>6392</v>
      </c>
      <c r="I8946" s="160" cm="1">
        <f t="array" ref="I8946">INDEX('2.1.trackMPD'!I:I/(24*60*60),
       MATCH(1,
             (A8946='2.1.trackMPD'!A:A)*
             (C8946='2.1.trackMPD'!D:D)*
             (D8946/10^6='2.1.trackMPD'!H:H)*
             (E8946='2.1.trackMPD'!F:F),
0))</f>
        <v>1.1073402893518519E-6</v>
      </c>
    </row>
    <row r="8947" spans="1:9" x14ac:dyDescent="0.2">
      <c r="A8947" s="160" t="s">
        <v>22</v>
      </c>
      <c r="B8947" s="160" t="s">
        <v>7</v>
      </c>
      <c r="C8947" s="160">
        <f>_xlfn.XLOOKUP(B8947,'2.1.trackMPD'!$R$7:$R$29,'2.1.trackMPD'!$T$7:$T$29)</f>
        <v>6</v>
      </c>
      <c r="D8947" s="160">
        <v>1</v>
      </c>
      <c r="E8947" s="160" t="s">
        <v>6390</v>
      </c>
      <c r="F8947" s="160" t="s">
        <v>110</v>
      </c>
      <c r="G8947" s="160" t="s">
        <v>140</v>
      </c>
      <c r="H8947" s="160" t="s">
        <v>6392</v>
      </c>
      <c r="I8947" s="160" cm="1">
        <f t="array" ref="I8947">INDEX('2.1.trackMPD'!J:J/(24*60*60),
       MATCH(1,
             (A8947='2.1.trackMPD'!A:A)*
             (C8947='2.1.trackMPD'!D:D)*
             (D8947/10^6='2.1.trackMPD'!H:H)*
             (E8947='2.1.trackMPD'!F:F),
0))</f>
        <v>1.760755949074074E-5</v>
      </c>
    </row>
    <row r="8948" spans="1:9" x14ac:dyDescent="0.2">
      <c r="A8948" s="160" t="s">
        <v>22</v>
      </c>
      <c r="B8948" s="160" t="s">
        <v>7</v>
      </c>
      <c r="C8948" s="160">
        <f>_xlfn.XLOOKUP(B8948,'2.1.trackMPD'!$R$7:$R$29,'2.1.trackMPD'!$T$7:$T$29)</f>
        <v>6</v>
      </c>
      <c r="D8948" s="160">
        <v>1</v>
      </c>
      <c r="E8948" s="160" t="s">
        <v>6390</v>
      </c>
      <c r="F8948" s="160" t="s">
        <v>110</v>
      </c>
      <c r="G8948" s="160" t="s">
        <v>124</v>
      </c>
      <c r="H8948" s="160" t="s">
        <v>6393</v>
      </c>
      <c r="I8948" s="160" cm="1">
        <f t="array" ref="I8948">INDEX('2.1.trackMPD'!K:K/(24*60*60),
       MATCH(1,
             (A8948='2.1.trackMPD'!A:A)*
             (C8948='2.1.trackMPD'!D:D)*
             (D8948/10^6='2.1.trackMPD'!H:H)*
             (E8948='2.1.trackMPD'!F:F),
0))</f>
        <v>0</v>
      </c>
    </row>
    <row r="8949" spans="1:9" x14ac:dyDescent="0.2">
      <c r="A8949" s="160" t="s">
        <v>22</v>
      </c>
      <c r="B8949" s="160" t="s">
        <v>7</v>
      </c>
      <c r="C8949" s="160">
        <f>_xlfn.XLOOKUP(B8949,'2.1.trackMPD'!$R$7:$R$29,'2.1.trackMPD'!$T$7:$T$29)</f>
        <v>6</v>
      </c>
      <c r="D8949" s="160">
        <v>1</v>
      </c>
      <c r="E8949" s="160" t="s">
        <v>6390</v>
      </c>
      <c r="F8949" s="160" t="s">
        <v>110</v>
      </c>
      <c r="G8949" s="160" t="s">
        <v>140</v>
      </c>
      <c r="H8949" s="160" t="s">
        <v>6393</v>
      </c>
      <c r="I8949" s="160" cm="1">
        <f t="array" ref="I8949">INDEX('2.1.trackMPD'!L:L/(24*60*60),
       MATCH(1,
             (A8949='2.1.trackMPD'!A:A)*
             (C8949='2.1.trackMPD'!D:D)*
             (D8949/10^6='2.1.trackMPD'!H:H)*
             (E8949='2.1.trackMPD'!F:F),
0))</f>
        <v>1.5392303356481482E-6</v>
      </c>
    </row>
    <row r="8950" spans="1:9" x14ac:dyDescent="0.2">
      <c r="A8950" s="160" t="s">
        <v>22</v>
      </c>
      <c r="B8950" s="160" t="s">
        <v>7</v>
      </c>
      <c r="C8950" s="160">
        <f>_xlfn.XLOOKUP(B8950,'2.1.trackMPD'!$R$7:$R$29,'2.1.trackMPD'!$T$7:$T$29)</f>
        <v>6</v>
      </c>
      <c r="D8950" s="160">
        <v>10</v>
      </c>
      <c r="E8950" s="160" t="s">
        <v>6390</v>
      </c>
      <c r="F8950" s="160" t="s">
        <v>110</v>
      </c>
      <c r="G8950" s="160" t="s">
        <v>124</v>
      </c>
      <c r="H8950" s="160" t="s">
        <v>6392</v>
      </c>
      <c r="I8950" s="160" cm="1">
        <f t="array" ref="I8950">INDEX('2.1.trackMPD'!I:I/(24*60*60),
       MATCH(1,
             (A8950='2.1.trackMPD'!A:A)*
             (C8950='2.1.trackMPD'!D:D)*
             (D8950/10^6='2.1.trackMPD'!H:H)*
             (E8950='2.1.trackMPD'!F:F),
0))</f>
        <v>1.4623259143518519E-6</v>
      </c>
    </row>
    <row r="8951" spans="1:9" x14ac:dyDescent="0.2">
      <c r="A8951" s="160" t="s">
        <v>22</v>
      </c>
      <c r="B8951" s="160" t="s">
        <v>7</v>
      </c>
      <c r="C8951" s="160">
        <f>_xlfn.XLOOKUP(B8951,'2.1.trackMPD'!$R$7:$R$29,'2.1.trackMPD'!$T$7:$T$29)</f>
        <v>6</v>
      </c>
      <c r="D8951" s="160">
        <v>10</v>
      </c>
      <c r="E8951" s="160" t="s">
        <v>6390</v>
      </c>
      <c r="F8951" s="160" t="s">
        <v>110</v>
      </c>
      <c r="G8951" s="160" t="s">
        <v>140</v>
      </c>
      <c r="H8951" s="160" t="s">
        <v>6392</v>
      </c>
      <c r="I8951" s="160" cm="1">
        <f t="array" ref="I8951">INDEX('2.1.trackMPD'!J:J/(24*60*60),
       MATCH(1,
             (A8951='2.1.trackMPD'!A:A)*
             (C8951='2.1.trackMPD'!D:D)*
             (D8951/10^6='2.1.trackMPD'!H:H)*
             (E8951='2.1.trackMPD'!F:F),
0))</f>
        <v>1.8477220046296298E-5</v>
      </c>
    </row>
    <row r="8952" spans="1:9" x14ac:dyDescent="0.2">
      <c r="A8952" s="160" t="s">
        <v>22</v>
      </c>
      <c r="B8952" s="160" t="s">
        <v>7</v>
      </c>
      <c r="C8952" s="160">
        <f>_xlfn.XLOOKUP(B8952,'2.1.trackMPD'!$R$7:$R$29,'2.1.trackMPD'!$T$7:$T$29)</f>
        <v>6</v>
      </c>
      <c r="D8952" s="160">
        <v>10</v>
      </c>
      <c r="E8952" s="160" t="s">
        <v>6390</v>
      </c>
      <c r="F8952" s="160" t="s">
        <v>110</v>
      </c>
      <c r="G8952" s="160" t="s">
        <v>124</v>
      </c>
      <c r="H8952" s="160" t="s">
        <v>6393</v>
      </c>
      <c r="I8952" s="160" cm="1">
        <f t="array" ref="I8952">INDEX('2.1.trackMPD'!K:K/(24*60*60),
       MATCH(1,
             (A8952='2.1.trackMPD'!A:A)*
             (C8952='2.1.trackMPD'!D:D)*
             (D8952/10^6='2.1.trackMPD'!H:H)*
             (E8952='2.1.trackMPD'!F:F),
0))</f>
        <v>0</v>
      </c>
    </row>
    <row r="8953" spans="1:9" x14ac:dyDescent="0.2">
      <c r="A8953" s="160" t="s">
        <v>22</v>
      </c>
      <c r="B8953" s="160" t="s">
        <v>7</v>
      </c>
      <c r="C8953" s="160">
        <f>_xlfn.XLOOKUP(B8953,'2.1.trackMPD'!$R$7:$R$29,'2.1.trackMPD'!$T$7:$T$29)</f>
        <v>6</v>
      </c>
      <c r="D8953" s="160">
        <v>10</v>
      </c>
      <c r="E8953" s="160" t="s">
        <v>6390</v>
      </c>
      <c r="F8953" s="160" t="s">
        <v>110</v>
      </c>
      <c r="G8953" s="160" t="s">
        <v>140</v>
      </c>
      <c r="H8953" s="160" t="s">
        <v>6393</v>
      </c>
      <c r="I8953" s="160" cm="1">
        <f t="array" ref="I8953">INDEX('2.1.trackMPD'!L:L/(24*60*60),
       MATCH(1,
             (A8953='2.1.trackMPD'!A:A)*
             (C8953='2.1.trackMPD'!D:D)*
             (D8953/10^6='2.1.trackMPD'!H:H)*
             (E8953='2.1.trackMPD'!F:F),
0))</f>
        <v>1.5179113541666667E-6</v>
      </c>
    </row>
    <row r="8954" spans="1:9" x14ac:dyDescent="0.2">
      <c r="A8954" s="160" t="s">
        <v>22</v>
      </c>
      <c r="B8954" s="160" t="s">
        <v>7</v>
      </c>
      <c r="C8954" s="160">
        <f>_xlfn.XLOOKUP(B8954,'2.1.trackMPD'!$R$7:$R$29,'2.1.trackMPD'!$T$7:$T$29)</f>
        <v>6</v>
      </c>
      <c r="D8954" s="160">
        <v>100</v>
      </c>
      <c r="E8954" s="160" t="s">
        <v>6390</v>
      </c>
      <c r="F8954" s="160" t="s">
        <v>110</v>
      </c>
      <c r="G8954" s="160" t="s">
        <v>124</v>
      </c>
      <c r="H8954" s="160" t="s">
        <v>6392</v>
      </c>
      <c r="I8954" s="160" cm="1">
        <f t="array" ref="I8954">INDEX('2.1.trackMPD'!I:I/(24*60*60),
       MATCH(1,
             (A8954='2.1.trackMPD'!A:A)*
             (C8954='2.1.trackMPD'!D:D)*
             (D8954/10^6='2.1.trackMPD'!H:H)*
             (E8954='2.1.trackMPD'!F:F),
0))</f>
        <v>1.6607663738425925E-3</v>
      </c>
    </row>
    <row r="8955" spans="1:9" x14ac:dyDescent="0.2">
      <c r="A8955" s="160" t="s">
        <v>22</v>
      </c>
      <c r="B8955" s="160" t="s">
        <v>7</v>
      </c>
      <c r="C8955" s="160">
        <f>_xlfn.XLOOKUP(B8955,'2.1.trackMPD'!$R$7:$R$29,'2.1.trackMPD'!$T$7:$T$29)</f>
        <v>6</v>
      </c>
      <c r="D8955" s="160">
        <v>100</v>
      </c>
      <c r="E8955" s="160" t="s">
        <v>6390</v>
      </c>
      <c r="F8955" s="160" t="s">
        <v>110</v>
      </c>
      <c r="G8955" s="160" t="s">
        <v>140</v>
      </c>
      <c r="H8955" s="160" t="s">
        <v>6392</v>
      </c>
      <c r="I8955" s="160" cm="1">
        <f t="array" ref="I8955">INDEX('2.1.trackMPD'!J:J/(24*60*60),
       MATCH(1,
             (A8955='2.1.trackMPD'!A:A)*
             (C8955='2.1.trackMPD'!D:D)*
             (D8955/10^6='2.1.trackMPD'!H:H)*
             (E8955='2.1.trackMPD'!F:F),
0))</f>
        <v>1.5659040833333332E-3</v>
      </c>
    </row>
    <row r="8956" spans="1:9" x14ac:dyDescent="0.2">
      <c r="A8956" s="160" t="s">
        <v>22</v>
      </c>
      <c r="B8956" s="160" t="s">
        <v>7</v>
      </c>
      <c r="C8956" s="160">
        <f>_xlfn.XLOOKUP(B8956,'2.1.trackMPD'!$R$7:$R$29,'2.1.trackMPD'!$T$7:$T$29)</f>
        <v>6</v>
      </c>
      <c r="D8956" s="160">
        <v>100</v>
      </c>
      <c r="E8956" s="160" t="s">
        <v>6390</v>
      </c>
      <c r="F8956" s="160" t="s">
        <v>110</v>
      </c>
      <c r="G8956" s="160" t="s">
        <v>124</v>
      </c>
      <c r="H8956" s="160" t="s">
        <v>6393</v>
      </c>
      <c r="I8956" s="160" cm="1">
        <f t="array" ref="I8956">INDEX('2.1.trackMPD'!K:K/(24*60*60),
       MATCH(1,
             (A8956='2.1.trackMPD'!A:A)*
             (C8956='2.1.trackMPD'!D:D)*
             (D8956/10^6='2.1.trackMPD'!H:H)*
             (E8956='2.1.trackMPD'!F:F),
0))</f>
        <v>0</v>
      </c>
    </row>
    <row r="8957" spans="1:9" x14ac:dyDescent="0.2">
      <c r="A8957" s="160" t="s">
        <v>22</v>
      </c>
      <c r="B8957" s="160" t="s">
        <v>7</v>
      </c>
      <c r="C8957" s="160">
        <f>_xlfn.XLOOKUP(B8957,'2.1.trackMPD'!$R$7:$R$29,'2.1.trackMPD'!$T$7:$T$29)</f>
        <v>6</v>
      </c>
      <c r="D8957" s="160">
        <v>100</v>
      </c>
      <c r="E8957" s="160" t="s">
        <v>6390</v>
      </c>
      <c r="F8957" s="160" t="s">
        <v>110</v>
      </c>
      <c r="G8957" s="160" t="s">
        <v>140</v>
      </c>
      <c r="H8957" s="160" t="s">
        <v>6393</v>
      </c>
      <c r="I8957" s="160" cm="1">
        <f t="array" ref="I8957">INDEX('2.1.trackMPD'!L:L/(24*60*60),
       MATCH(1,
             (A8957='2.1.trackMPD'!A:A)*
             (C8957='2.1.trackMPD'!D:D)*
             (D8957/10^6='2.1.trackMPD'!H:H)*
             (E8957='2.1.trackMPD'!F:F),
0))</f>
        <v>0</v>
      </c>
    </row>
    <row r="8958" spans="1:9" x14ac:dyDescent="0.2">
      <c r="A8958" s="160" t="s">
        <v>22</v>
      </c>
      <c r="B8958" s="160" t="s">
        <v>7</v>
      </c>
      <c r="C8958" s="160">
        <f>_xlfn.XLOOKUP(B8958,'2.1.trackMPD'!$R$7:$R$29,'2.1.trackMPD'!$T$7:$T$29)</f>
        <v>6</v>
      </c>
      <c r="D8958" s="160">
        <v>1000</v>
      </c>
      <c r="E8958" s="160" t="s">
        <v>6390</v>
      </c>
      <c r="F8958" s="160" t="s">
        <v>110</v>
      </c>
      <c r="G8958" s="160" t="s">
        <v>124</v>
      </c>
      <c r="H8958" s="160" t="s">
        <v>6392</v>
      </c>
      <c r="I8958" s="160" cm="1">
        <f t="array" ref="I8958">INDEX('2.1.trackMPD'!I:I/(24*60*60),
       MATCH(1,
             (A8958='2.1.trackMPD'!A:A)*
             (C8958='2.1.trackMPD'!D:D)*
             (D8958/10^6='2.1.trackMPD'!H:H)*
             (E8958='2.1.trackMPD'!F:F),
0))</f>
        <v>2.1051687546296298</v>
      </c>
    </row>
    <row r="8959" spans="1:9" x14ac:dyDescent="0.2">
      <c r="A8959" s="160" t="s">
        <v>22</v>
      </c>
      <c r="B8959" s="160" t="s">
        <v>7</v>
      </c>
      <c r="C8959" s="160">
        <f>_xlfn.XLOOKUP(B8959,'2.1.trackMPD'!$R$7:$R$29,'2.1.trackMPD'!$T$7:$T$29)</f>
        <v>6</v>
      </c>
      <c r="D8959" s="160">
        <v>1000</v>
      </c>
      <c r="E8959" s="160" t="s">
        <v>6390</v>
      </c>
      <c r="F8959" s="160" t="s">
        <v>110</v>
      </c>
      <c r="G8959" s="160" t="s">
        <v>140</v>
      </c>
      <c r="H8959" s="160" t="s">
        <v>6392</v>
      </c>
      <c r="I8959" s="160" cm="1">
        <f t="array" ref="I8959">INDEX('2.1.trackMPD'!J:J/(24*60*60),
       MATCH(1,
             (A8959='2.1.trackMPD'!A:A)*
             (C8959='2.1.trackMPD'!D:D)*
             (D8959/10^6='2.1.trackMPD'!H:H)*
             (E8959='2.1.trackMPD'!F:F),
0))</f>
        <v>5.8237966215277777E-2</v>
      </c>
    </row>
    <row r="8960" spans="1:9" x14ac:dyDescent="0.2">
      <c r="A8960" s="160" t="s">
        <v>22</v>
      </c>
      <c r="B8960" s="160" t="s">
        <v>7</v>
      </c>
      <c r="C8960" s="160">
        <f>_xlfn.XLOOKUP(B8960,'2.1.trackMPD'!$R$7:$R$29,'2.1.trackMPD'!$T$7:$T$29)</f>
        <v>6</v>
      </c>
      <c r="D8960" s="160">
        <v>1000</v>
      </c>
      <c r="E8960" s="160" t="s">
        <v>6390</v>
      </c>
      <c r="F8960" s="160" t="s">
        <v>110</v>
      </c>
      <c r="G8960" s="160" t="s">
        <v>124</v>
      </c>
      <c r="H8960" s="160" t="s">
        <v>6393</v>
      </c>
      <c r="I8960" s="160" cm="1">
        <f t="array" ref="I8960">INDEX('2.1.trackMPD'!K:K/(24*60*60),
       MATCH(1,
             (A8960='2.1.trackMPD'!A:A)*
             (C8960='2.1.trackMPD'!D:D)*
             (D8960/10^6='2.1.trackMPD'!H:H)*
             (E8960='2.1.trackMPD'!F:F),
0))</f>
        <v>0</v>
      </c>
    </row>
    <row r="8961" spans="1:9" x14ac:dyDescent="0.2">
      <c r="A8961" s="160" t="s">
        <v>22</v>
      </c>
      <c r="B8961" s="160" t="s">
        <v>7</v>
      </c>
      <c r="C8961" s="160">
        <f>_xlfn.XLOOKUP(B8961,'2.1.trackMPD'!$R$7:$R$29,'2.1.trackMPD'!$T$7:$T$29)</f>
        <v>6</v>
      </c>
      <c r="D8961" s="160">
        <v>1000</v>
      </c>
      <c r="E8961" s="160" t="s">
        <v>6390</v>
      </c>
      <c r="F8961" s="160" t="s">
        <v>110</v>
      </c>
      <c r="G8961" s="160" t="s">
        <v>140</v>
      </c>
      <c r="H8961" s="160" t="s">
        <v>6393</v>
      </c>
      <c r="I8961" s="160" cm="1">
        <f t="array" ref="I8961">INDEX('2.1.trackMPD'!L:L/(24*60*60),
       MATCH(1,
             (A8961='2.1.trackMPD'!A:A)*
             (C8961='2.1.trackMPD'!D:D)*
             (D8961/10^6='2.1.trackMPD'!H:H)*
             (E8961='2.1.trackMPD'!F:F),
0))</f>
        <v>0</v>
      </c>
    </row>
    <row r="8962" spans="1:9" x14ac:dyDescent="0.2">
      <c r="A8962" s="160" t="s">
        <v>22</v>
      </c>
      <c r="B8962" s="160" t="s">
        <v>7</v>
      </c>
      <c r="C8962" s="160">
        <f>_xlfn.XLOOKUP(B8962,'2.1.trackMPD'!$R$7:$R$29,'2.1.trackMPD'!$T$7:$T$29)</f>
        <v>6</v>
      </c>
      <c r="D8962" s="160">
        <v>5000</v>
      </c>
      <c r="E8962" s="160" t="s">
        <v>6390</v>
      </c>
      <c r="F8962" s="160" t="s">
        <v>110</v>
      </c>
      <c r="G8962" s="160" t="s">
        <v>124</v>
      </c>
      <c r="H8962" s="160" t="s">
        <v>6392</v>
      </c>
      <c r="I8962" s="160" cm="1">
        <f t="array" ref="I8962">INDEX('2.1.trackMPD'!I:I/(24*60*60),
       MATCH(1,
             (A8962='2.1.trackMPD'!A:A)*
             (C8962='2.1.trackMPD'!D:D)*
             (D8962/10^6='2.1.trackMPD'!H:H)*
             (E8962='2.1.trackMPD'!F:F),
0))</f>
        <v>32.792479120370373</v>
      </c>
    </row>
    <row r="8963" spans="1:9" x14ac:dyDescent="0.2">
      <c r="A8963" s="160" t="s">
        <v>22</v>
      </c>
      <c r="B8963" s="160" t="s">
        <v>7</v>
      </c>
      <c r="C8963" s="160">
        <f>_xlfn.XLOOKUP(B8963,'2.1.trackMPD'!$R$7:$R$29,'2.1.trackMPD'!$T$7:$T$29)</f>
        <v>6</v>
      </c>
      <c r="D8963" s="160">
        <v>5000</v>
      </c>
      <c r="E8963" s="160" t="s">
        <v>6390</v>
      </c>
      <c r="F8963" s="160" t="s">
        <v>110</v>
      </c>
      <c r="G8963" s="160" t="s">
        <v>140</v>
      </c>
      <c r="H8963" s="160" t="s">
        <v>6392</v>
      </c>
      <c r="I8963" s="160" cm="1">
        <f t="array" ref="I8963">INDEX('2.1.trackMPD'!J:J/(24*60*60),
       MATCH(1,
             (A8963='2.1.trackMPD'!A:A)*
             (C8963='2.1.trackMPD'!D:D)*
             (D8963/10^6='2.1.trackMPD'!H:H)*
             (E8963='2.1.trackMPD'!F:F),
0))</f>
        <v>0.22985281030092594</v>
      </c>
    </row>
    <row r="8964" spans="1:9" x14ac:dyDescent="0.2">
      <c r="A8964" s="160" t="s">
        <v>22</v>
      </c>
      <c r="B8964" s="160" t="s">
        <v>7</v>
      </c>
      <c r="C8964" s="160">
        <f>_xlfn.XLOOKUP(B8964,'2.1.trackMPD'!$R$7:$R$29,'2.1.trackMPD'!$T$7:$T$29)</f>
        <v>6</v>
      </c>
      <c r="D8964" s="160">
        <v>5000</v>
      </c>
      <c r="E8964" s="160" t="s">
        <v>6390</v>
      </c>
      <c r="F8964" s="160" t="s">
        <v>110</v>
      </c>
      <c r="G8964" s="160" t="s">
        <v>124</v>
      </c>
      <c r="H8964" s="160" t="s">
        <v>6393</v>
      </c>
      <c r="I8964" s="160" cm="1">
        <f t="array" ref="I8964">INDEX('2.1.trackMPD'!K:K/(24*60*60),
       MATCH(1,
             (A8964='2.1.trackMPD'!A:A)*
             (C8964='2.1.trackMPD'!D:D)*
             (D8964/10^6='2.1.trackMPD'!H:H)*
             (E8964='2.1.trackMPD'!F:F),
0))</f>
        <v>0</v>
      </c>
    </row>
    <row r="8965" spans="1:9" x14ac:dyDescent="0.2">
      <c r="A8965" s="160" t="s">
        <v>22</v>
      </c>
      <c r="B8965" s="160" t="s">
        <v>7</v>
      </c>
      <c r="C8965" s="160">
        <f>_xlfn.XLOOKUP(B8965,'2.1.trackMPD'!$R$7:$R$29,'2.1.trackMPD'!$T$7:$T$29)</f>
        <v>6</v>
      </c>
      <c r="D8965" s="160">
        <v>5000</v>
      </c>
      <c r="E8965" s="160" t="s">
        <v>6390</v>
      </c>
      <c r="F8965" s="160" t="s">
        <v>110</v>
      </c>
      <c r="G8965" s="160" t="s">
        <v>140</v>
      </c>
      <c r="H8965" s="160" t="s">
        <v>6393</v>
      </c>
      <c r="I8965" s="160" cm="1">
        <f t="array" ref="I8965">INDEX('2.1.trackMPD'!L:L/(24*60*60),
       MATCH(1,
             (A8965='2.1.trackMPD'!A:A)*
             (C8965='2.1.trackMPD'!D:D)*
             (D8965/10^6='2.1.trackMPD'!H:H)*
             (E8965='2.1.trackMPD'!F:F),
0))</f>
        <v>0</v>
      </c>
    </row>
    <row r="8966" spans="1:9" x14ac:dyDescent="0.2">
      <c r="A8966" s="160" t="s">
        <v>22</v>
      </c>
      <c r="B8966" s="160" t="s">
        <v>7</v>
      </c>
      <c r="C8966" s="160">
        <f>_xlfn.XLOOKUP(B8966,'2.1.trackMPD'!$R$7:$R$29,'2.1.trackMPD'!$T$7:$T$29)</f>
        <v>6</v>
      </c>
      <c r="D8966" s="160">
        <v>1</v>
      </c>
      <c r="E8966" s="160" t="s">
        <v>6394</v>
      </c>
      <c r="F8966" s="160" t="s">
        <v>110</v>
      </c>
      <c r="G8966" s="160" t="s">
        <v>124</v>
      </c>
      <c r="H8966" s="160" t="s">
        <v>6392</v>
      </c>
      <c r="I8966" s="160" cm="1">
        <f t="array" ref="I8966">INDEX('2.1.trackMPD'!I:I/(24*60*60),
       MATCH(1,
             (A8966='2.1.trackMPD'!A:A)*
             (C8966='2.1.trackMPD'!D:D)*
             (D8966/10^6='2.1.trackMPD'!H:H)*
             (E8966='2.1.trackMPD'!F:F),
0))</f>
        <v>3.9301854513888888E-6</v>
      </c>
    </row>
    <row r="8967" spans="1:9" x14ac:dyDescent="0.2">
      <c r="A8967" s="160" t="s">
        <v>22</v>
      </c>
      <c r="B8967" s="160" t="s">
        <v>7</v>
      </c>
      <c r="C8967" s="160">
        <f>_xlfn.XLOOKUP(B8967,'2.1.trackMPD'!$R$7:$R$29,'2.1.trackMPD'!$T$7:$T$29)</f>
        <v>6</v>
      </c>
      <c r="D8967" s="160">
        <v>1</v>
      </c>
      <c r="E8967" s="160" t="s">
        <v>6394</v>
      </c>
      <c r="F8967" s="160" t="s">
        <v>110</v>
      </c>
      <c r="G8967" s="160" t="s">
        <v>140</v>
      </c>
      <c r="H8967" s="160" t="s">
        <v>6392</v>
      </c>
      <c r="I8967" s="160" cm="1">
        <f t="array" ref="I8967">INDEX('2.1.trackMPD'!J:J/(24*60*60),
       MATCH(1,
             (A8967='2.1.trackMPD'!A:A)*
             (C8967='2.1.trackMPD'!D:D)*
             (D8967/10^6='2.1.trackMPD'!H:H)*
             (E8967='2.1.trackMPD'!F:F),
0))</f>
        <v>4.3883589537037033E-5</v>
      </c>
    </row>
    <row r="8968" spans="1:9" x14ac:dyDescent="0.2">
      <c r="A8968" s="160" t="s">
        <v>22</v>
      </c>
      <c r="B8968" s="160" t="s">
        <v>7</v>
      </c>
      <c r="C8968" s="160">
        <f>_xlfn.XLOOKUP(B8968,'2.1.trackMPD'!$R$7:$R$29,'2.1.trackMPD'!$T$7:$T$29)</f>
        <v>6</v>
      </c>
      <c r="D8968" s="160">
        <v>1</v>
      </c>
      <c r="E8968" s="160" t="s">
        <v>6394</v>
      </c>
      <c r="F8968" s="160" t="s">
        <v>110</v>
      </c>
      <c r="G8968" s="160" t="s">
        <v>124</v>
      </c>
      <c r="H8968" s="160" t="s">
        <v>6393</v>
      </c>
      <c r="I8968" s="160" cm="1">
        <f t="array" ref="I8968">INDEX('2.1.trackMPD'!K:K/(24*60*60),
       MATCH(1,
             (A8968='2.1.trackMPD'!A:A)*
             (C8968='2.1.trackMPD'!D:D)*
             (D8968/10^6='2.1.trackMPD'!H:H)*
             (E8968='2.1.trackMPD'!F:F),
0))</f>
        <v>2.9550827546296292E-7</v>
      </c>
    </row>
    <row r="8969" spans="1:9" x14ac:dyDescent="0.2">
      <c r="A8969" s="160" t="s">
        <v>22</v>
      </c>
      <c r="B8969" s="160" t="s">
        <v>7</v>
      </c>
      <c r="C8969" s="160">
        <f>_xlfn.XLOOKUP(B8969,'2.1.trackMPD'!$R$7:$R$29,'2.1.trackMPD'!$T$7:$T$29)</f>
        <v>6</v>
      </c>
      <c r="D8969" s="160">
        <v>1</v>
      </c>
      <c r="E8969" s="160" t="s">
        <v>6394</v>
      </c>
      <c r="F8969" s="160" t="s">
        <v>110</v>
      </c>
      <c r="G8969" s="160" t="s">
        <v>140</v>
      </c>
      <c r="H8969" s="160" t="s">
        <v>6393</v>
      </c>
      <c r="I8969" s="160" cm="1">
        <f t="array" ref="I8969">INDEX('2.1.trackMPD'!L:L/(24*60*60),
       MATCH(1,
             (A8969='2.1.trackMPD'!A:A)*
             (C8969='2.1.trackMPD'!D:D)*
             (D8969/10^6='2.1.trackMPD'!H:H)*
             (E8969='2.1.trackMPD'!F:F),
0))</f>
        <v>7.737542592592592E-7</v>
      </c>
    </row>
    <row r="8970" spans="1:9" x14ac:dyDescent="0.2">
      <c r="A8970" s="160" t="s">
        <v>22</v>
      </c>
      <c r="B8970" s="160" t="s">
        <v>7</v>
      </c>
      <c r="C8970" s="160">
        <f>_xlfn.XLOOKUP(B8970,'2.1.trackMPD'!$R$7:$R$29,'2.1.trackMPD'!$T$7:$T$29)</f>
        <v>6</v>
      </c>
      <c r="D8970" s="160">
        <v>10</v>
      </c>
      <c r="E8970" s="160" t="s">
        <v>6394</v>
      </c>
      <c r="F8970" s="160" t="s">
        <v>110</v>
      </c>
      <c r="G8970" s="160" t="s">
        <v>124</v>
      </c>
      <c r="H8970" s="160" t="s">
        <v>6392</v>
      </c>
      <c r="I8970" s="160" cm="1">
        <f t="array" ref="I8970">INDEX('2.1.trackMPD'!I:I/(24*60*60),
       MATCH(1,
             (A8970='2.1.trackMPD'!A:A)*
             (C8970='2.1.trackMPD'!D:D)*
             (D8970/10^6='2.1.trackMPD'!H:H)*
             (E8970='2.1.trackMPD'!F:F),
0))</f>
        <v>7.3071896296296306E-6</v>
      </c>
    </row>
    <row r="8971" spans="1:9" x14ac:dyDescent="0.2">
      <c r="A8971" s="160" t="s">
        <v>22</v>
      </c>
      <c r="B8971" s="160" t="s">
        <v>7</v>
      </c>
      <c r="C8971" s="160">
        <f>_xlfn.XLOOKUP(B8971,'2.1.trackMPD'!$R$7:$R$29,'2.1.trackMPD'!$T$7:$T$29)</f>
        <v>6</v>
      </c>
      <c r="D8971" s="160">
        <v>10</v>
      </c>
      <c r="E8971" s="160" t="s">
        <v>6394</v>
      </c>
      <c r="F8971" s="160" t="s">
        <v>110</v>
      </c>
      <c r="G8971" s="160" t="s">
        <v>140</v>
      </c>
      <c r="H8971" s="160" t="s">
        <v>6392</v>
      </c>
      <c r="I8971" s="160" cm="1">
        <f t="array" ref="I8971">INDEX('2.1.trackMPD'!J:J/(24*60*60),
       MATCH(1,
             (A8971='2.1.trackMPD'!A:A)*
             (C8971='2.1.trackMPD'!D:D)*
             (D8971/10^6='2.1.trackMPD'!H:H)*
             (E8971='2.1.trackMPD'!F:F),
0))</f>
        <v>5.2528881805555559E-5</v>
      </c>
    </row>
    <row r="8972" spans="1:9" x14ac:dyDescent="0.2">
      <c r="A8972" s="160" t="s">
        <v>22</v>
      </c>
      <c r="B8972" s="160" t="s">
        <v>7</v>
      </c>
      <c r="C8972" s="160">
        <f>_xlfn.XLOOKUP(B8972,'2.1.trackMPD'!$R$7:$R$29,'2.1.trackMPD'!$T$7:$T$29)</f>
        <v>6</v>
      </c>
      <c r="D8972" s="160">
        <v>10</v>
      </c>
      <c r="E8972" s="160" t="s">
        <v>6394</v>
      </c>
      <c r="F8972" s="160" t="s">
        <v>110</v>
      </c>
      <c r="G8972" s="160" t="s">
        <v>124</v>
      </c>
      <c r="H8972" s="160" t="s">
        <v>6393</v>
      </c>
      <c r="I8972" s="160" cm="1">
        <f t="array" ref="I8972">INDEX('2.1.trackMPD'!K:K/(24*60*60),
       MATCH(1,
             (A8972='2.1.trackMPD'!A:A)*
             (C8972='2.1.trackMPD'!D:D)*
             (D8972/10^6='2.1.trackMPD'!H:H)*
             (E8972='2.1.trackMPD'!F:F),
0))</f>
        <v>0</v>
      </c>
    </row>
    <row r="8973" spans="1:9" x14ac:dyDescent="0.2">
      <c r="A8973" s="160" t="s">
        <v>22</v>
      </c>
      <c r="B8973" s="160" t="s">
        <v>7</v>
      </c>
      <c r="C8973" s="160">
        <f>_xlfn.XLOOKUP(B8973,'2.1.trackMPD'!$R$7:$R$29,'2.1.trackMPD'!$T$7:$T$29)</f>
        <v>6</v>
      </c>
      <c r="D8973" s="160">
        <v>10</v>
      </c>
      <c r="E8973" s="160" t="s">
        <v>6394</v>
      </c>
      <c r="F8973" s="160" t="s">
        <v>110</v>
      </c>
      <c r="G8973" s="160" t="s">
        <v>140</v>
      </c>
      <c r="H8973" s="160" t="s">
        <v>6393</v>
      </c>
      <c r="I8973" s="160" cm="1">
        <f t="array" ref="I8973">INDEX('2.1.trackMPD'!L:L/(24*60*60),
       MATCH(1,
             (A8973='2.1.trackMPD'!A:A)*
             (C8973='2.1.trackMPD'!D:D)*
             (D8973/10^6='2.1.trackMPD'!H:H)*
             (E8973='2.1.trackMPD'!F:F),
0))</f>
        <v>7.5528267361111101E-7</v>
      </c>
    </row>
    <row r="8974" spans="1:9" x14ac:dyDescent="0.2">
      <c r="A8974" s="160" t="s">
        <v>22</v>
      </c>
      <c r="B8974" s="160" t="s">
        <v>7</v>
      </c>
      <c r="C8974" s="160">
        <f>_xlfn.XLOOKUP(B8974,'2.1.trackMPD'!$R$7:$R$29,'2.1.trackMPD'!$T$7:$T$29)</f>
        <v>6</v>
      </c>
      <c r="D8974" s="160">
        <v>100</v>
      </c>
      <c r="E8974" s="160" t="s">
        <v>6394</v>
      </c>
      <c r="F8974" s="160" t="s">
        <v>110</v>
      </c>
      <c r="G8974" s="160" t="s">
        <v>124</v>
      </c>
      <c r="H8974" s="160" t="s">
        <v>6392</v>
      </c>
      <c r="I8974" s="160" cm="1">
        <f t="array" ref="I8974">INDEX('2.1.trackMPD'!I:I/(24*60*60),
       MATCH(1,
             (A8974='2.1.trackMPD'!A:A)*
             (C8974='2.1.trackMPD'!D:D)*
             (D8974/10^6='2.1.trackMPD'!H:H)*
             (E8974='2.1.trackMPD'!F:F),
0))</f>
        <v>1.3567808333333334E-2</v>
      </c>
    </row>
    <row r="8975" spans="1:9" x14ac:dyDescent="0.2">
      <c r="A8975" s="160" t="s">
        <v>22</v>
      </c>
      <c r="B8975" s="160" t="s">
        <v>7</v>
      </c>
      <c r="C8975" s="160">
        <f>_xlfn.XLOOKUP(B8975,'2.1.trackMPD'!$R$7:$R$29,'2.1.trackMPD'!$T$7:$T$29)</f>
        <v>6</v>
      </c>
      <c r="D8975" s="160">
        <v>100</v>
      </c>
      <c r="E8975" s="160" t="s">
        <v>6394</v>
      </c>
      <c r="F8975" s="160" t="s">
        <v>110</v>
      </c>
      <c r="G8975" s="160" t="s">
        <v>140</v>
      </c>
      <c r="H8975" s="160" t="s">
        <v>6392</v>
      </c>
      <c r="I8975" s="160" cm="1">
        <f t="array" ref="I8975">INDEX('2.1.trackMPD'!J:J/(24*60*60),
       MATCH(1,
             (A8975='2.1.trackMPD'!A:A)*
             (C8975='2.1.trackMPD'!D:D)*
             (D8975/10^6='2.1.trackMPD'!H:H)*
             (E8975='2.1.trackMPD'!F:F),
0))</f>
        <v>4.6630883194444441E-3</v>
      </c>
    </row>
    <row r="8976" spans="1:9" x14ac:dyDescent="0.2">
      <c r="A8976" s="160" t="s">
        <v>22</v>
      </c>
      <c r="B8976" s="160" t="s">
        <v>7</v>
      </c>
      <c r="C8976" s="160">
        <f>_xlfn.XLOOKUP(B8976,'2.1.trackMPD'!$R$7:$R$29,'2.1.trackMPD'!$T$7:$T$29)</f>
        <v>6</v>
      </c>
      <c r="D8976" s="160">
        <v>100</v>
      </c>
      <c r="E8976" s="160" t="s">
        <v>6394</v>
      </c>
      <c r="F8976" s="160" t="s">
        <v>110</v>
      </c>
      <c r="G8976" s="160" t="s">
        <v>124</v>
      </c>
      <c r="H8976" s="160" t="s">
        <v>6393</v>
      </c>
      <c r="I8976" s="160" cm="1">
        <f t="array" ref="I8976">INDEX('2.1.trackMPD'!K:K/(24*60*60),
       MATCH(1,
             (A8976='2.1.trackMPD'!A:A)*
             (C8976='2.1.trackMPD'!D:D)*
             (D8976/10^6='2.1.trackMPD'!H:H)*
             (E8976='2.1.trackMPD'!F:F),
0))</f>
        <v>0</v>
      </c>
    </row>
    <row r="8977" spans="1:9" x14ac:dyDescent="0.2">
      <c r="A8977" s="160" t="s">
        <v>22</v>
      </c>
      <c r="B8977" s="160" t="s">
        <v>7</v>
      </c>
      <c r="C8977" s="160">
        <f>_xlfn.XLOOKUP(B8977,'2.1.trackMPD'!$R$7:$R$29,'2.1.trackMPD'!$T$7:$T$29)</f>
        <v>6</v>
      </c>
      <c r="D8977" s="160">
        <v>100</v>
      </c>
      <c r="E8977" s="160" t="s">
        <v>6394</v>
      </c>
      <c r="F8977" s="160" t="s">
        <v>110</v>
      </c>
      <c r="G8977" s="160" t="s">
        <v>140</v>
      </c>
      <c r="H8977" s="160" t="s">
        <v>6393</v>
      </c>
      <c r="I8977" s="160" cm="1">
        <f t="array" ref="I8977">INDEX('2.1.trackMPD'!L:L/(24*60*60),
       MATCH(1,
             (A8977='2.1.trackMPD'!A:A)*
             (C8977='2.1.trackMPD'!D:D)*
             (D8977/10^6='2.1.trackMPD'!H:H)*
             (E8977='2.1.trackMPD'!F:F),
0))</f>
        <v>0</v>
      </c>
    </row>
    <row r="8978" spans="1:9" x14ac:dyDescent="0.2">
      <c r="A8978" s="160" t="s">
        <v>22</v>
      </c>
      <c r="B8978" s="160" t="s">
        <v>7</v>
      </c>
      <c r="C8978" s="160">
        <f>_xlfn.XLOOKUP(B8978,'2.1.trackMPD'!$R$7:$R$29,'2.1.trackMPD'!$T$7:$T$29)</f>
        <v>6</v>
      </c>
      <c r="D8978" s="160">
        <v>1000</v>
      </c>
      <c r="E8978" s="160" t="s">
        <v>6394</v>
      </c>
      <c r="F8978" s="160" t="s">
        <v>110</v>
      </c>
      <c r="G8978" s="160" t="s">
        <v>124</v>
      </c>
      <c r="H8978" s="160" t="s">
        <v>6392</v>
      </c>
      <c r="I8978" s="160" cm="1">
        <f t="array" ref="I8978">INDEX('2.1.trackMPD'!I:I/(24*60*60),
       MATCH(1,
             (A8978='2.1.trackMPD'!A:A)*
             (C8978='2.1.trackMPD'!D:D)*
             (D8978/10^6='2.1.trackMPD'!H:H)*
             (E8978='2.1.trackMPD'!F:F),
0))</f>
        <v>1.7229494513888888</v>
      </c>
    </row>
    <row r="8979" spans="1:9" x14ac:dyDescent="0.2">
      <c r="A8979" s="160" t="s">
        <v>22</v>
      </c>
      <c r="B8979" s="160" t="s">
        <v>7</v>
      </c>
      <c r="C8979" s="160">
        <f>_xlfn.XLOOKUP(B8979,'2.1.trackMPD'!$R$7:$R$29,'2.1.trackMPD'!$T$7:$T$29)</f>
        <v>6</v>
      </c>
      <c r="D8979" s="160">
        <v>1000</v>
      </c>
      <c r="E8979" s="160" t="s">
        <v>6394</v>
      </c>
      <c r="F8979" s="160" t="s">
        <v>110</v>
      </c>
      <c r="G8979" s="160" t="s">
        <v>140</v>
      </c>
      <c r="H8979" s="160" t="s">
        <v>6392</v>
      </c>
      <c r="I8979" s="160" cm="1">
        <f t="array" ref="I8979">INDEX('2.1.trackMPD'!J:J/(24*60*60),
       MATCH(1,
             (A8979='2.1.trackMPD'!A:A)*
             (C8979='2.1.trackMPD'!D:D)*
             (D8979/10^6='2.1.trackMPD'!H:H)*
             (E8979='2.1.trackMPD'!F:F),
0))</f>
        <v>5.2686459236111108E-2</v>
      </c>
    </row>
    <row r="8980" spans="1:9" x14ac:dyDescent="0.2">
      <c r="A8980" s="160" t="s">
        <v>22</v>
      </c>
      <c r="B8980" s="160" t="s">
        <v>7</v>
      </c>
      <c r="C8980" s="160">
        <f>_xlfn.XLOOKUP(B8980,'2.1.trackMPD'!$R$7:$R$29,'2.1.trackMPD'!$T$7:$T$29)</f>
        <v>6</v>
      </c>
      <c r="D8980" s="160">
        <v>1000</v>
      </c>
      <c r="E8980" s="160" t="s">
        <v>6394</v>
      </c>
      <c r="F8980" s="160" t="s">
        <v>110</v>
      </c>
      <c r="G8980" s="160" t="s">
        <v>124</v>
      </c>
      <c r="H8980" s="160" t="s">
        <v>6393</v>
      </c>
      <c r="I8980" s="160" cm="1">
        <f t="array" ref="I8980">INDEX('2.1.trackMPD'!K:K/(24*60*60),
       MATCH(1,
             (A8980='2.1.trackMPD'!A:A)*
             (C8980='2.1.trackMPD'!D:D)*
             (D8980/10^6='2.1.trackMPD'!H:H)*
             (E8980='2.1.trackMPD'!F:F),
0))</f>
        <v>0</v>
      </c>
    </row>
    <row r="8981" spans="1:9" x14ac:dyDescent="0.2">
      <c r="A8981" s="160" t="s">
        <v>22</v>
      </c>
      <c r="B8981" s="160" t="s">
        <v>7</v>
      </c>
      <c r="C8981" s="160">
        <f>_xlfn.XLOOKUP(B8981,'2.1.trackMPD'!$R$7:$R$29,'2.1.trackMPD'!$T$7:$T$29)</f>
        <v>6</v>
      </c>
      <c r="D8981" s="160">
        <v>1000</v>
      </c>
      <c r="E8981" s="160" t="s">
        <v>6394</v>
      </c>
      <c r="F8981" s="160" t="s">
        <v>110</v>
      </c>
      <c r="G8981" s="160" t="s">
        <v>140</v>
      </c>
      <c r="H8981" s="160" t="s">
        <v>6393</v>
      </c>
      <c r="I8981" s="160" cm="1">
        <f t="array" ref="I8981">INDEX('2.1.trackMPD'!L:L/(24*60*60),
       MATCH(1,
             (A8981='2.1.trackMPD'!A:A)*
             (C8981='2.1.trackMPD'!D:D)*
             (D8981/10^6='2.1.trackMPD'!H:H)*
             (E8981='2.1.trackMPD'!F:F),
0))</f>
        <v>0</v>
      </c>
    </row>
    <row r="8982" spans="1:9" x14ac:dyDescent="0.2">
      <c r="A8982" s="160" t="s">
        <v>22</v>
      </c>
      <c r="B8982" s="160" t="s">
        <v>7</v>
      </c>
      <c r="C8982" s="160">
        <f>_xlfn.XLOOKUP(B8982,'2.1.trackMPD'!$R$7:$R$29,'2.1.trackMPD'!$T$7:$T$29)</f>
        <v>6</v>
      </c>
      <c r="D8982" s="160">
        <v>5000</v>
      </c>
      <c r="E8982" s="160" t="s">
        <v>6394</v>
      </c>
      <c r="F8982" s="160" t="s">
        <v>110</v>
      </c>
      <c r="G8982" s="160" t="s">
        <v>124</v>
      </c>
      <c r="H8982" s="160" t="s">
        <v>6392</v>
      </c>
      <c r="I8982" s="160" cm="1">
        <f t="array" ref="I8982">INDEX('2.1.trackMPD'!I:I/(24*60*60),
       MATCH(1,
             (A8982='2.1.trackMPD'!A:A)*
             (C8982='2.1.trackMPD'!D:D)*
             (D8982/10^6='2.1.trackMPD'!H:H)*
             (E8982='2.1.trackMPD'!F:F),
0))</f>
        <v>10.143204008101851</v>
      </c>
    </row>
    <row r="8983" spans="1:9" x14ac:dyDescent="0.2">
      <c r="A8983" s="160" t="s">
        <v>22</v>
      </c>
      <c r="B8983" s="160" t="s">
        <v>7</v>
      </c>
      <c r="C8983" s="160">
        <f>_xlfn.XLOOKUP(B8983,'2.1.trackMPD'!$R$7:$R$29,'2.1.trackMPD'!$T$7:$T$29)</f>
        <v>6</v>
      </c>
      <c r="D8983" s="160">
        <v>5000</v>
      </c>
      <c r="E8983" s="160" t="s">
        <v>6394</v>
      </c>
      <c r="F8983" s="160" t="s">
        <v>110</v>
      </c>
      <c r="G8983" s="160" t="s">
        <v>140</v>
      </c>
      <c r="H8983" s="160" t="s">
        <v>6392</v>
      </c>
      <c r="I8983" s="160" cm="1">
        <f t="array" ref="I8983">INDEX('2.1.trackMPD'!J:J/(24*60*60),
       MATCH(1,
             (A8983='2.1.trackMPD'!A:A)*
             (C8983='2.1.trackMPD'!D:D)*
             (D8983/10^6='2.1.trackMPD'!H:H)*
             (E8983='2.1.trackMPD'!F:F),
0))</f>
        <v>0.12783515706018519</v>
      </c>
    </row>
    <row r="8984" spans="1:9" x14ac:dyDescent="0.2">
      <c r="A8984" s="160" t="s">
        <v>22</v>
      </c>
      <c r="B8984" s="160" t="s">
        <v>7</v>
      </c>
      <c r="C8984" s="160">
        <f>_xlfn.XLOOKUP(B8984,'2.1.trackMPD'!$R$7:$R$29,'2.1.trackMPD'!$T$7:$T$29)</f>
        <v>6</v>
      </c>
      <c r="D8984" s="160">
        <v>5000</v>
      </c>
      <c r="E8984" s="160" t="s">
        <v>6394</v>
      </c>
      <c r="F8984" s="160" t="s">
        <v>110</v>
      </c>
      <c r="G8984" s="160" t="s">
        <v>124</v>
      </c>
      <c r="H8984" s="160" t="s">
        <v>6393</v>
      </c>
      <c r="I8984" s="160" cm="1">
        <f t="array" ref="I8984">INDEX('2.1.trackMPD'!K:K/(24*60*60),
       MATCH(1,
             (A8984='2.1.trackMPD'!A:A)*
             (C8984='2.1.trackMPD'!D:D)*
             (D8984/10^6='2.1.trackMPD'!H:H)*
             (E8984='2.1.trackMPD'!F:F),
0))</f>
        <v>0</v>
      </c>
    </row>
    <row r="8985" spans="1:9" x14ac:dyDescent="0.2">
      <c r="A8985" s="160" t="s">
        <v>22</v>
      </c>
      <c r="B8985" s="160" t="s">
        <v>7</v>
      </c>
      <c r="C8985" s="160">
        <f>_xlfn.XLOOKUP(B8985,'2.1.trackMPD'!$R$7:$R$29,'2.1.trackMPD'!$T$7:$T$29)</f>
        <v>6</v>
      </c>
      <c r="D8985" s="160">
        <v>5000</v>
      </c>
      <c r="E8985" s="160" t="s">
        <v>6394</v>
      </c>
      <c r="F8985" s="160" t="s">
        <v>110</v>
      </c>
      <c r="G8985" s="160" t="s">
        <v>140</v>
      </c>
      <c r="H8985" s="160" t="s">
        <v>6393</v>
      </c>
      <c r="I8985" s="160" cm="1">
        <f t="array" ref="I8985">INDEX('2.1.trackMPD'!L:L/(24*60*60),
       MATCH(1,
             (A8985='2.1.trackMPD'!A:A)*
             (C8985='2.1.trackMPD'!D:D)*
             (D8985/10^6='2.1.trackMPD'!H:H)*
             (E8985='2.1.trackMPD'!F:F),
0))</f>
        <v>0</v>
      </c>
    </row>
    <row r="8986" spans="1:9" x14ac:dyDescent="0.2">
      <c r="A8986" s="160" t="s">
        <v>22</v>
      </c>
      <c r="B8986" s="160" t="s">
        <v>7</v>
      </c>
      <c r="C8986" s="160">
        <f>_xlfn.XLOOKUP(B8986,'2.1.trackMPD'!$R$7:$R$29,'2.1.trackMPD'!$T$7:$T$29)</f>
        <v>6</v>
      </c>
      <c r="D8986" s="160">
        <v>1</v>
      </c>
      <c r="E8986" s="160" t="s">
        <v>6395</v>
      </c>
      <c r="F8986" s="160" t="s">
        <v>110</v>
      </c>
      <c r="G8986" s="160" t="s">
        <v>124</v>
      </c>
      <c r="H8986" s="160" t="s">
        <v>6392</v>
      </c>
      <c r="I8986" s="160" t="e" cm="1">
        <f t="array" ref="I8986">INDEX('2.1.trackMPD'!I:I/(24*60*60),
       MATCH(1,
             (A8986='2.1.trackMPD'!A:A)*
             (C8986='2.1.trackMPD'!D:D)*
             (D8986/10^6='2.1.trackMPD'!H:H)*
             (E8986='2.1.trackMPD'!F:F),
0))</f>
        <v>#N/A</v>
      </c>
    </row>
    <row r="8987" spans="1:9" x14ac:dyDescent="0.2">
      <c r="A8987" s="160" t="s">
        <v>22</v>
      </c>
      <c r="B8987" s="160" t="s">
        <v>7</v>
      </c>
      <c r="C8987" s="160">
        <f>_xlfn.XLOOKUP(B8987,'2.1.trackMPD'!$R$7:$R$29,'2.1.trackMPD'!$T$7:$T$29)</f>
        <v>6</v>
      </c>
      <c r="D8987" s="160">
        <v>1</v>
      </c>
      <c r="E8987" s="160" t="s">
        <v>6395</v>
      </c>
      <c r="F8987" s="160" t="s">
        <v>110</v>
      </c>
      <c r="G8987" s="160" t="s">
        <v>140</v>
      </c>
      <c r="H8987" s="160" t="s">
        <v>6392</v>
      </c>
      <c r="I8987" s="160" t="e" cm="1">
        <f t="array" ref="I8987">INDEX('2.1.trackMPD'!J:J/(24*60*60),
       MATCH(1,
             (A8987='2.1.trackMPD'!A:A)*
             (C8987='2.1.trackMPD'!D:D)*
             (D8987/10^6='2.1.trackMPD'!H:H)*
             (E8987='2.1.trackMPD'!F:F),
0))</f>
        <v>#N/A</v>
      </c>
    </row>
    <row r="8988" spans="1:9" x14ac:dyDescent="0.2">
      <c r="A8988" s="160" t="s">
        <v>22</v>
      </c>
      <c r="B8988" s="160" t="s">
        <v>7</v>
      </c>
      <c r="C8988" s="160">
        <f>_xlfn.XLOOKUP(B8988,'2.1.trackMPD'!$R$7:$R$29,'2.1.trackMPD'!$T$7:$T$29)</f>
        <v>6</v>
      </c>
      <c r="D8988" s="160">
        <v>1</v>
      </c>
      <c r="E8988" s="160" t="s">
        <v>6395</v>
      </c>
      <c r="F8988" s="160" t="s">
        <v>110</v>
      </c>
      <c r="G8988" s="160" t="s">
        <v>124</v>
      </c>
      <c r="H8988" s="160" t="s">
        <v>6393</v>
      </c>
      <c r="I8988" s="160" t="e" cm="1">
        <f t="array" ref="I8988">INDEX('2.1.trackMPD'!K:K/(24*60*60),
       MATCH(1,
             (A8988='2.1.trackMPD'!A:A)*
             (C8988='2.1.trackMPD'!D:D)*
             (D8988/10^6='2.1.trackMPD'!H:H)*
             (E8988='2.1.trackMPD'!F:F),
0))</f>
        <v>#N/A</v>
      </c>
    </row>
    <row r="8989" spans="1:9" x14ac:dyDescent="0.2">
      <c r="A8989" s="160" t="s">
        <v>22</v>
      </c>
      <c r="B8989" s="160" t="s">
        <v>7</v>
      </c>
      <c r="C8989" s="160">
        <f>_xlfn.XLOOKUP(B8989,'2.1.trackMPD'!$R$7:$R$29,'2.1.trackMPD'!$T$7:$T$29)</f>
        <v>6</v>
      </c>
      <c r="D8989" s="160">
        <v>1</v>
      </c>
      <c r="E8989" s="160" t="s">
        <v>6395</v>
      </c>
      <c r="F8989" s="160" t="s">
        <v>110</v>
      </c>
      <c r="G8989" s="160" t="s">
        <v>140</v>
      </c>
      <c r="H8989" s="160" t="s">
        <v>6393</v>
      </c>
      <c r="I8989" s="160" t="e" cm="1">
        <f t="array" ref="I8989">INDEX('2.1.trackMPD'!L:L/(24*60*60),
       MATCH(1,
             (A8989='2.1.trackMPD'!A:A)*
             (C8989='2.1.trackMPD'!D:D)*
             (D8989/10^6='2.1.trackMPD'!H:H)*
             (E8989='2.1.trackMPD'!F:F),
0))</f>
        <v>#N/A</v>
      </c>
    </row>
    <row r="8990" spans="1:9" x14ac:dyDescent="0.2">
      <c r="A8990" s="160" t="s">
        <v>22</v>
      </c>
      <c r="B8990" s="160" t="s">
        <v>7</v>
      </c>
      <c r="C8990" s="160">
        <f>_xlfn.XLOOKUP(B8990,'2.1.trackMPD'!$R$7:$R$29,'2.1.trackMPD'!$T$7:$T$29)</f>
        <v>6</v>
      </c>
      <c r="D8990" s="160">
        <v>10</v>
      </c>
      <c r="E8990" s="160" t="s">
        <v>6395</v>
      </c>
      <c r="F8990" s="160" t="s">
        <v>110</v>
      </c>
      <c r="G8990" s="160" t="s">
        <v>124</v>
      </c>
      <c r="H8990" s="160" t="s">
        <v>6392</v>
      </c>
      <c r="I8990" s="160" t="e" cm="1">
        <f t="array" ref="I8990">INDEX('2.1.trackMPD'!I:I/(24*60*60),
       MATCH(1,
             (A8990='2.1.trackMPD'!A:A)*
             (C8990='2.1.trackMPD'!D:D)*
             (D8990/10^6='2.1.trackMPD'!H:H)*
             (E8990='2.1.trackMPD'!F:F),
0))</f>
        <v>#N/A</v>
      </c>
    </row>
    <row r="8991" spans="1:9" x14ac:dyDescent="0.2">
      <c r="A8991" s="160" t="s">
        <v>22</v>
      </c>
      <c r="B8991" s="160" t="s">
        <v>7</v>
      </c>
      <c r="C8991" s="160">
        <f>_xlfn.XLOOKUP(B8991,'2.1.trackMPD'!$R$7:$R$29,'2.1.trackMPD'!$T$7:$T$29)</f>
        <v>6</v>
      </c>
      <c r="D8991" s="160">
        <v>10</v>
      </c>
      <c r="E8991" s="160" t="s">
        <v>6395</v>
      </c>
      <c r="F8991" s="160" t="s">
        <v>110</v>
      </c>
      <c r="G8991" s="160" t="s">
        <v>140</v>
      </c>
      <c r="H8991" s="160" t="s">
        <v>6392</v>
      </c>
      <c r="I8991" s="160" t="e" cm="1">
        <f t="array" ref="I8991">INDEX('2.1.trackMPD'!J:J/(24*60*60),
       MATCH(1,
             (A8991='2.1.trackMPD'!A:A)*
             (C8991='2.1.trackMPD'!D:D)*
             (D8991/10^6='2.1.trackMPD'!H:H)*
             (E8991='2.1.trackMPD'!F:F),
0))</f>
        <v>#N/A</v>
      </c>
    </row>
    <row r="8992" spans="1:9" x14ac:dyDescent="0.2">
      <c r="A8992" s="160" t="s">
        <v>22</v>
      </c>
      <c r="B8992" s="160" t="s">
        <v>7</v>
      </c>
      <c r="C8992" s="160">
        <f>_xlfn.XLOOKUP(B8992,'2.1.trackMPD'!$R$7:$R$29,'2.1.trackMPD'!$T$7:$T$29)</f>
        <v>6</v>
      </c>
      <c r="D8992" s="160">
        <v>10</v>
      </c>
      <c r="E8992" s="160" t="s">
        <v>6395</v>
      </c>
      <c r="F8992" s="160" t="s">
        <v>110</v>
      </c>
      <c r="G8992" s="160" t="s">
        <v>124</v>
      </c>
      <c r="H8992" s="160" t="s">
        <v>6393</v>
      </c>
      <c r="I8992" s="160" t="e" cm="1">
        <f t="array" ref="I8992">INDEX('2.1.trackMPD'!K:K/(24*60*60),
       MATCH(1,
             (A8992='2.1.trackMPD'!A:A)*
             (C8992='2.1.trackMPD'!D:D)*
             (D8992/10^6='2.1.trackMPD'!H:H)*
             (E8992='2.1.trackMPD'!F:F),
0))</f>
        <v>#N/A</v>
      </c>
    </row>
    <row r="8993" spans="1:9" x14ac:dyDescent="0.2">
      <c r="A8993" s="160" t="s">
        <v>22</v>
      </c>
      <c r="B8993" s="160" t="s">
        <v>7</v>
      </c>
      <c r="C8993" s="160">
        <f>_xlfn.XLOOKUP(B8993,'2.1.trackMPD'!$R$7:$R$29,'2.1.trackMPD'!$T$7:$T$29)</f>
        <v>6</v>
      </c>
      <c r="D8993" s="160">
        <v>10</v>
      </c>
      <c r="E8993" s="160" t="s">
        <v>6395</v>
      </c>
      <c r="F8993" s="160" t="s">
        <v>110</v>
      </c>
      <c r="G8993" s="160" t="s">
        <v>140</v>
      </c>
      <c r="H8993" s="160" t="s">
        <v>6393</v>
      </c>
      <c r="I8993" s="160" t="e" cm="1">
        <f t="array" ref="I8993">INDEX('2.1.trackMPD'!L:L/(24*60*60),
       MATCH(1,
             (A8993='2.1.trackMPD'!A:A)*
             (C8993='2.1.trackMPD'!D:D)*
             (D8993/10^6='2.1.trackMPD'!H:H)*
             (E8993='2.1.trackMPD'!F:F),
0))</f>
        <v>#N/A</v>
      </c>
    </row>
    <row r="8994" spans="1:9" x14ac:dyDescent="0.2">
      <c r="A8994" s="160" t="s">
        <v>22</v>
      </c>
      <c r="B8994" s="160" t="s">
        <v>7</v>
      </c>
      <c r="C8994" s="160">
        <f>_xlfn.XLOOKUP(B8994,'2.1.trackMPD'!$R$7:$R$29,'2.1.trackMPD'!$T$7:$T$29)</f>
        <v>6</v>
      </c>
      <c r="D8994" s="160">
        <v>100</v>
      </c>
      <c r="E8994" s="160" t="s">
        <v>6395</v>
      </c>
      <c r="F8994" s="160" t="s">
        <v>110</v>
      </c>
      <c r="G8994" s="160" t="s">
        <v>124</v>
      </c>
      <c r="H8994" s="160" t="s">
        <v>6392</v>
      </c>
      <c r="I8994" s="160" t="e" cm="1">
        <f t="array" ref="I8994">INDEX('2.1.trackMPD'!I:I/(24*60*60),
       MATCH(1,
             (A8994='2.1.trackMPD'!A:A)*
             (C8994='2.1.trackMPD'!D:D)*
             (D8994/10^6='2.1.trackMPD'!H:H)*
             (E8994='2.1.trackMPD'!F:F),
0))</f>
        <v>#N/A</v>
      </c>
    </row>
    <row r="8995" spans="1:9" x14ac:dyDescent="0.2">
      <c r="A8995" s="160" t="s">
        <v>22</v>
      </c>
      <c r="B8995" s="160" t="s">
        <v>7</v>
      </c>
      <c r="C8995" s="160">
        <f>_xlfn.XLOOKUP(B8995,'2.1.trackMPD'!$R$7:$R$29,'2.1.trackMPD'!$T$7:$T$29)</f>
        <v>6</v>
      </c>
      <c r="D8995" s="160">
        <v>100</v>
      </c>
      <c r="E8995" s="160" t="s">
        <v>6395</v>
      </c>
      <c r="F8995" s="160" t="s">
        <v>110</v>
      </c>
      <c r="G8995" s="160" t="s">
        <v>140</v>
      </c>
      <c r="H8995" s="160" t="s">
        <v>6392</v>
      </c>
      <c r="I8995" s="160" t="e" cm="1">
        <f t="array" ref="I8995">INDEX('2.1.trackMPD'!J:J/(24*60*60),
       MATCH(1,
             (A8995='2.1.trackMPD'!A:A)*
             (C8995='2.1.trackMPD'!D:D)*
             (D8995/10^6='2.1.trackMPD'!H:H)*
             (E8995='2.1.trackMPD'!F:F),
0))</f>
        <v>#N/A</v>
      </c>
    </row>
    <row r="8996" spans="1:9" x14ac:dyDescent="0.2">
      <c r="A8996" s="160" t="s">
        <v>22</v>
      </c>
      <c r="B8996" s="160" t="s">
        <v>7</v>
      </c>
      <c r="C8996" s="160">
        <f>_xlfn.XLOOKUP(B8996,'2.1.trackMPD'!$R$7:$R$29,'2.1.trackMPD'!$T$7:$T$29)</f>
        <v>6</v>
      </c>
      <c r="D8996" s="160">
        <v>100</v>
      </c>
      <c r="E8996" s="160" t="s">
        <v>6395</v>
      </c>
      <c r="F8996" s="160" t="s">
        <v>110</v>
      </c>
      <c r="G8996" s="160" t="s">
        <v>124</v>
      </c>
      <c r="H8996" s="160" t="s">
        <v>6393</v>
      </c>
      <c r="I8996" s="160" t="e" cm="1">
        <f t="array" ref="I8996">INDEX('2.1.trackMPD'!K:K/(24*60*60),
       MATCH(1,
             (A8996='2.1.trackMPD'!A:A)*
             (C8996='2.1.trackMPD'!D:D)*
             (D8996/10^6='2.1.trackMPD'!H:H)*
             (E8996='2.1.trackMPD'!F:F),
0))</f>
        <v>#N/A</v>
      </c>
    </row>
    <row r="8997" spans="1:9" x14ac:dyDescent="0.2">
      <c r="A8997" s="160" t="s">
        <v>22</v>
      </c>
      <c r="B8997" s="160" t="s">
        <v>7</v>
      </c>
      <c r="C8997" s="160">
        <f>_xlfn.XLOOKUP(B8997,'2.1.trackMPD'!$R$7:$R$29,'2.1.trackMPD'!$T$7:$T$29)</f>
        <v>6</v>
      </c>
      <c r="D8997" s="160">
        <v>100</v>
      </c>
      <c r="E8997" s="160" t="s">
        <v>6395</v>
      </c>
      <c r="F8997" s="160" t="s">
        <v>110</v>
      </c>
      <c r="G8997" s="160" t="s">
        <v>140</v>
      </c>
      <c r="H8997" s="160" t="s">
        <v>6393</v>
      </c>
      <c r="I8997" s="160" t="e" cm="1">
        <f t="array" ref="I8997">INDEX('2.1.trackMPD'!L:L/(24*60*60),
       MATCH(1,
             (A8997='2.1.trackMPD'!A:A)*
             (C8997='2.1.trackMPD'!D:D)*
             (D8997/10^6='2.1.trackMPD'!H:H)*
             (E8997='2.1.trackMPD'!F:F),
0))</f>
        <v>#N/A</v>
      </c>
    </row>
    <row r="8998" spans="1:9" x14ac:dyDescent="0.2">
      <c r="A8998" s="160" t="s">
        <v>22</v>
      </c>
      <c r="B8998" s="160" t="s">
        <v>20</v>
      </c>
      <c r="C8998" s="160">
        <f>_xlfn.XLOOKUP(B8998,'2.1.trackMPD'!$R$7:$R$29,'2.1.trackMPD'!$T$7:$T$29)</f>
        <v>6</v>
      </c>
      <c r="D8998" s="160">
        <v>1</v>
      </c>
      <c r="E8998" s="160" t="s">
        <v>6390</v>
      </c>
      <c r="F8998" s="160" t="s">
        <v>110</v>
      </c>
      <c r="G8998" s="160" t="s">
        <v>124</v>
      </c>
      <c r="H8998" s="160" t="s">
        <v>6392</v>
      </c>
      <c r="I8998" s="160" cm="1">
        <f t="array" ref="I8998">INDEX('2.1.trackMPD'!I:I/(24*60*60),
       MATCH(1,
             (A8998='2.1.trackMPD'!A:A)*
             (C8998='2.1.trackMPD'!D:D)*
             (D8998/10^6='2.1.trackMPD'!H:H)*
             (E8998='2.1.trackMPD'!F:F),
0))</f>
        <v>1.1073402893518519E-6</v>
      </c>
    </row>
    <row r="8999" spans="1:9" x14ac:dyDescent="0.2">
      <c r="A8999" s="160" t="s">
        <v>22</v>
      </c>
      <c r="B8999" s="160" t="s">
        <v>20</v>
      </c>
      <c r="C8999" s="160">
        <f>_xlfn.XLOOKUP(B8999,'2.1.trackMPD'!$R$7:$R$29,'2.1.trackMPD'!$T$7:$T$29)</f>
        <v>6</v>
      </c>
      <c r="D8999" s="160">
        <v>1</v>
      </c>
      <c r="E8999" s="160" t="s">
        <v>6390</v>
      </c>
      <c r="F8999" s="160" t="s">
        <v>110</v>
      </c>
      <c r="G8999" s="160" t="s">
        <v>140</v>
      </c>
      <c r="H8999" s="160" t="s">
        <v>6392</v>
      </c>
      <c r="I8999" s="160" cm="1">
        <f t="array" ref="I8999">INDEX('2.1.trackMPD'!J:J/(24*60*60),
       MATCH(1,
             (A8999='2.1.trackMPD'!A:A)*
             (C8999='2.1.trackMPD'!D:D)*
             (D8999/10^6='2.1.trackMPD'!H:H)*
             (E8999='2.1.trackMPD'!F:F),
0))</f>
        <v>1.760755949074074E-5</v>
      </c>
    </row>
    <row r="9000" spans="1:9" x14ac:dyDescent="0.2">
      <c r="A9000" s="160" t="s">
        <v>22</v>
      </c>
      <c r="B9000" s="160" t="s">
        <v>20</v>
      </c>
      <c r="C9000" s="160">
        <f>_xlfn.XLOOKUP(B9000,'2.1.trackMPD'!$R$7:$R$29,'2.1.trackMPD'!$T$7:$T$29)</f>
        <v>6</v>
      </c>
      <c r="D9000" s="160">
        <v>1</v>
      </c>
      <c r="E9000" s="160" t="s">
        <v>6390</v>
      </c>
      <c r="F9000" s="160" t="s">
        <v>110</v>
      </c>
      <c r="G9000" s="160" t="s">
        <v>124</v>
      </c>
      <c r="H9000" s="160" t="s">
        <v>6393</v>
      </c>
      <c r="I9000" s="160" cm="1">
        <f t="array" ref="I9000">INDEX('2.1.trackMPD'!K:K/(24*60*60),
       MATCH(1,
             (A9000='2.1.trackMPD'!A:A)*
             (C9000='2.1.trackMPD'!D:D)*
             (D9000/10^6='2.1.trackMPD'!H:H)*
             (E9000='2.1.trackMPD'!F:F),
0))</f>
        <v>0</v>
      </c>
    </row>
    <row r="9001" spans="1:9" x14ac:dyDescent="0.2">
      <c r="A9001" s="160" t="s">
        <v>22</v>
      </c>
      <c r="B9001" s="160" t="s">
        <v>20</v>
      </c>
      <c r="C9001" s="160">
        <f>_xlfn.XLOOKUP(B9001,'2.1.trackMPD'!$R$7:$R$29,'2.1.trackMPD'!$T$7:$T$29)</f>
        <v>6</v>
      </c>
      <c r="D9001" s="160">
        <v>1</v>
      </c>
      <c r="E9001" s="160" t="s">
        <v>6390</v>
      </c>
      <c r="F9001" s="160" t="s">
        <v>110</v>
      </c>
      <c r="G9001" s="160" t="s">
        <v>140</v>
      </c>
      <c r="H9001" s="160" t="s">
        <v>6393</v>
      </c>
      <c r="I9001" s="160" cm="1">
        <f t="array" ref="I9001">INDEX('2.1.trackMPD'!L:L/(24*60*60),
       MATCH(1,
             (A9001='2.1.trackMPD'!A:A)*
             (C9001='2.1.trackMPD'!D:D)*
             (D9001/10^6='2.1.trackMPD'!H:H)*
             (E9001='2.1.trackMPD'!F:F),
0))</f>
        <v>1.5392303356481482E-6</v>
      </c>
    </row>
    <row r="9002" spans="1:9" x14ac:dyDescent="0.2">
      <c r="A9002" s="160" t="s">
        <v>22</v>
      </c>
      <c r="B9002" s="160" t="s">
        <v>20</v>
      </c>
      <c r="C9002" s="160">
        <f>_xlfn.XLOOKUP(B9002,'2.1.trackMPD'!$R$7:$R$29,'2.1.trackMPD'!$T$7:$T$29)</f>
        <v>6</v>
      </c>
      <c r="D9002" s="160">
        <v>10</v>
      </c>
      <c r="E9002" s="160" t="s">
        <v>6390</v>
      </c>
      <c r="F9002" s="160" t="s">
        <v>110</v>
      </c>
      <c r="G9002" s="160" t="s">
        <v>124</v>
      </c>
      <c r="H9002" s="160" t="s">
        <v>6392</v>
      </c>
      <c r="I9002" s="160" cm="1">
        <f t="array" ref="I9002">INDEX('2.1.trackMPD'!I:I/(24*60*60),
       MATCH(1,
             (A9002='2.1.trackMPD'!A:A)*
             (C9002='2.1.trackMPD'!D:D)*
             (D9002/10^6='2.1.trackMPD'!H:H)*
             (E9002='2.1.trackMPD'!F:F),
0))</f>
        <v>1.4623259143518519E-6</v>
      </c>
    </row>
    <row r="9003" spans="1:9" x14ac:dyDescent="0.2">
      <c r="A9003" s="160" t="s">
        <v>22</v>
      </c>
      <c r="B9003" s="160" t="s">
        <v>20</v>
      </c>
      <c r="C9003" s="160">
        <f>_xlfn.XLOOKUP(B9003,'2.1.trackMPD'!$R$7:$R$29,'2.1.trackMPD'!$T$7:$T$29)</f>
        <v>6</v>
      </c>
      <c r="D9003" s="160">
        <v>10</v>
      </c>
      <c r="E9003" s="160" t="s">
        <v>6390</v>
      </c>
      <c r="F9003" s="160" t="s">
        <v>110</v>
      </c>
      <c r="G9003" s="160" t="s">
        <v>140</v>
      </c>
      <c r="H9003" s="160" t="s">
        <v>6392</v>
      </c>
      <c r="I9003" s="160" cm="1">
        <f t="array" ref="I9003">INDEX('2.1.trackMPD'!J:J/(24*60*60),
       MATCH(1,
             (A9003='2.1.trackMPD'!A:A)*
             (C9003='2.1.trackMPD'!D:D)*
             (D9003/10^6='2.1.trackMPD'!H:H)*
             (E9003='2.1.trackMPD'!F:F),
0))</f>
        <v>1.8477220046296298E-5</v>
      </c>
    </row>
    <row r="9004" spans="1:9" x14ac:dyDescent="0.2">
      <c r="A9004" s="160" t="s">
        <v>22</v>
      </c>
      <c r="B9004" s="160" t="s">
        <v>20</v>
      </c>
      <c r="C9004" s="160">
        <f>_xlfn.XLOOKUP(B9004,'2.1.trackMPD'!$R$7:$R$29,'2.1.trackMPD'!$T$7:$T$29)</f>
        <v>6</v>
      </c>
      <c r="D9004" s="160">
        <v>10</v>
      </c>
      <c r="E9004" s="160" t="s">
        <v>6390</v>
      </c>
      <c r="F9004" s="160" t="s">
        <v>110</v>
      </c>
      <c r="G9004" s="160" t="s">
        <v>124</v>
      </c>
      <c r="H9004" s="160" t="s">
        <v>6393</v>
      </c>
      <c r="I9004" s="160" cm="1">
        <f t="array" ref="I9004">INDEX('2.1.trackMPD'!K:K/(24*60*60),
       MATCH(1,
             (A9004='2.1.trackMPD'!A:A)*
             (C9004='2.1.trackMPD'!D:D)*
             (D9004/10^6='2.1.trackMPD'!H:H)*
             (E9004='2.1.trackMPD'!F:F),
0))</f>
        <v>0</v>
      </c>
    </row>
    <row r="9005" spans="1:9" x14ac:dyDescent="0.2">
      <c r="A9005" s="160" t="s">
        <v>22</v>
      </c>
      <c r="B9005" s="160" t="s">
        <v>20</v>
      </c>
      <c r="C9005" s="160">
        <f>_xlfn.XLOOKUP(B9005,'2.1.trackMPD'!$R$7:$R$29,'2.1.trackMPD'!$T$7:$T$29)</f>
        <v>6</v>
      </c>
      <c r="D9005" s="160">
        <v>10</v>
      </c>
      <c r="E9005" s="160" t="s">
        <v>6390</v>
      </c>
      <c r="F9005" s="160" t="s">
        <v>110</v>
      </c>
      <c r="G9005" s="160" t="s">
        <v>140</v>
      </c>
      <c r="H9005" s="160" t="s">
        <v>6393</v>
      </c>
      <c r="I9005" s="160" cm="1">
        <f t="array" ref="I9005">INDEX('2.1.trackMPD'!L:L/(24*60*60),
       MATCH(1,
             (A9005='2.1.trackMPD'!A:A)*
             (C9005='2.1.trackMPD'!D:D)*
             (D9005/10^6='2.1.trackMPD'!H:H)*
             (E9005='2.1.trackMPD'!F:F),
0))</f>
        <v>1.5179113541666667E-6</v>
      </c>
    </row>
    <row r="9006" spans="1:9" x14ac:dyDescent="0.2">
      <c r="A9006" s="160" t="s">
        <v>22</v>
      </c>
      <c r="B9006" s="160" t="s">
        <v>20</v>
      </c>
      <c r="C9006" s="160">
        <f>_xlfn.XLOOKUP(B9006,'2.1.trackMPD'!$R$7:$R$29,'2.1.trackMPD'!$T$7:$T$29)</f>
        <v>6</v>
      </c>
      <c r="D9006" s="160">
        <v>100</v>
      </c>
      <c r="E9006" s="160" t="s">
        <v>6390</v>
      </c>
      <c r="F9006" s="160" t="s">
        <v>110</v>
      </c>
      <c r="G9006" s="160" t="s">
        <v>124</v>
      </c>
      <c r="H9006" s="160" t="s">
        <v>6392</v>
      </c>
      <c r="I9006" s="160" cm="1">
        <f t="array" ref="I9006">INDEX('2.1.trackMPD'!I:I/(24*60*60),
       MATCH(1,
             (A9006='2.1.trackMPD'!A:A)*
             (C9006='2.1.trackMPD'!D:D)*
             (D9006/10^6='2.1.trackMPD'!H:H)*
             (E9006='2.1.trackMPD'!F:F),
0))</f>
        <v>1.6607663738425925E-3</v>
      </c>
    </row>
    <row r="9007" spans="1:9" x14ac:dyDescent="0.2">
      <c r="A9007" s="160" t="s">
        <v>22</v>
      </c>
      <c r="B9007" s="160" t="s">
        <v>20</v>
      </c>
      <c r="C9007" s="160">
        <f>_xlfn.XLOOKUP(B9007,'2.1.trackMPD'!$R$7:$R$29,'2.1.trackMPD'!$T$7:$T$29)</f>
        <v>6</v>
      </c>
      <c r="D9007" s="160">
        <v>100</v>
      </c>
      <c r="E9007" s="160" t="s">
        <v>6390</v>
      </c>
      <c r="F9007" s="160" t="s">
        <v>110</v>
      </c>
      <c r="G9007" s="160" t="s">
        <v>140</v>
      </c>
      <c r="H9007" s="160" t="s">
        <v>6392</v>
      </c>
      <c r="I9007" s="160" cm="1">
        <f t="array" ref="I9007">INDEX('2.1.trackMPD'!J:J/(24*60*60),
       MATCH(1,
             (A9007='2.1.trackMPD'!A:A)*
             (C9007='2.1.trackMPD'!D:D)*
             (D9007/10^6='2.1.trackMPD'!H:H)*
             (E9007='2.1.trackMPD'!F:F),
0))</f>
        <v>1.5659040833333332E-3</v>
      </c>
    </row>
    <row r="9008" spans="1:9" x14ac:dyDescent="0.2">
      <c r="A9008" s="160" t="s">
        <v>22</v>
      </c>
      <c r="B9008" s="160" t="s">
        <v>20</v>
      </c>
      <c r="C9008" s="160">
        <f>_xlfn.XLOOKUP(B9008,'2.1.trackMPD'!$R$7:$R$29,'2.1.trackMPD'!$T$7:$T$29)</f>
        <v>6</v>
      </c>
      <c r="D9008" s="160">
        <v>100</v>
      </c>
      <c r="E9008" s="160" t="s">
        <v>6390</v>
      </c>
      <c r="F9008" s="160" t="s">
        <v>110</v>
      </c>
      <c r="G9008" s="160" t="s">
        <v>124</v>
      </c>
      <c r="H9008" s="160" t="s">
        <v>6393</v>
      </c>
      <c r="I9008" s="160" cm="1">
        <f t="array" ref="I9008">INDEX('2.1.trackMPD'!K:K/(24*60*60),
       MATCH(1,
             (A9008='2.1.trackMPD'!A:A)*
             (C9008='2.1.trackMPD'!D:D)*
             (D9008/10^6='2.1.trackMPD'!H:H)*
             (E9008='2.1.trackMPD'!F:F),
0))</f>
        <v>0</v>
      </c>
    </row>
    <row r="9009" spans="1:9" x14ac:dyDescent="0.2">
      <c r="A9009" s="160" t="s">
        <v>22</v>
      </c>
      <c r="B9009" s="160" t="s">
        <v>20</v>
      </c>
      <c r="C9009" s="160">
        <f>_xlfn.XLOOKUP(B9009,'2.1.trackMPD'!$R$7:$R$29,'2.1.trackMPD'!$T$7:$T$29)</f>
        <v>6</v>
      </c>
      <c r="D9009" s="160">
        <v>100</v>
      </c>
      <c r="E9009" s="160" t="s">
        <v>6390</v>
      </c>
      <c r="F9009" s="160" t="s">
        <v>110</v>
      </c>
      <c r="G9009" s="160" t="s">
        <v>140</v>
      </c>
      <c r="H9009" s="160" t="s">
        <v>6393</v>
      </c>
      <c r="I9009" s="160" cm="1">
        <f t="array" ref="I9009">INDEX('2.1.trackMPD'!L:L/(24*60*60),
       MATCH(1,
             (A9009='2.1.trackMPD'!A:A)*
             (C9009='2.1.trackMPD'!D:D)*
             (D9009/10^6='2.1.trackMPD'!H:H)*
             (E9009='2.1.trackMPD'!F:F),
0))</f>
        <v>0</v>
      </c>
    </row>
    <row r="9010" spans="1:9" x14ac:dyDescent="0.2">
      <c r="A9010" s="160" t="s">
        <v>22</v>
      </c>
      <c r="B9010" s="160" t="s">
        <v>20</v>
      </c>
      <c r="C9010" s="160">
        <f>_xlfn.XLOOKUP(B9010,'2.1.trackMPD'!$R$7:$R$29,'2.1.trackMPD'!$T$7:$T$29)</f>
        <v>6</v>
      </c>
      <c r="D9010" s="160">
        <v>1000</v>
      </c>
      <c r="E9010" s="160" t="s">
        <v>6390</v>
      </c>
      <c r="F9010" s="160" t="s">
        <v>110</v>
      </c>
      <c r="G9010" s="160" t="s">
        <v>124</v>
      </c>
      <c r="H9010" s="160" t="s">
        <v>6392</v>
      </c>
      <c r="I9010" s="160" cm="1">
        <f t="array" ref="I9010">INDEX('2.1.trackMPD'!I:I/(24*60*60),
       MATCH(1,
             (A9010='2.1.trackMPD'!A:A)*
             (C9010='2.1.trackMPD'!D:D)*
             (D9010/10^6='2.1.trackMPD'!H:H)*
             (E9010='2.1.trackMPD'!F:F),
0))</f>
        <v>2.1051687546296298</v>
      </c>
    </row>
    <row r="9011" spans="1:9" x14ac:dyDescent="0.2">
      <c r="A9011" s="160" t="s">
        <v>22</v>
      </c>
      <c r="B9011" s="160" t="s">
        <v>20</v>
      </c>
      <c r="C9011" s="160">
        <f>_xlfn.XLOOKUP(B9011,'2.1.trackMPD'!$R$7:$R$29,'2.1.trackMPD'!$T$7:$T$29)</f>
        <v>6</v>
      </c>
      <c r="D9011" s="160">
        <v>1000</v>
      </c>
      <c r="E9011" s="160" t="s">
        <v>6390</v>
      </c>
      <c r="F9011" s="160" t="s">
        <v>110</v>
      </c>
      <c r="G9011" s="160" t="s">
        <v>140</v>
      </c>
      <c r="H9011" s="160" t="s">
        <v>6392</v>
      </c>
      <c r="I9011" s="160" cm="1">
        <f t="array" ref="I9011">INDEX('2.1.trackMPD'!J:J/(24*60*60),
       MATCH(1,
             (A9011='2.1.trackMPD'!A:A)*
             (C9011='2.1.trackMPD'!D:D)*
             (D9011/10^6='2.1.trackMPD'!H:H)*
             (E9011='2.1.trackMPD'!F:F),
0))</f>
        <v>5.8237966215277777E-2</v>
      </c>
    </row>
    <row r="9012" spans="1:9" x14ac:dyDescent="0.2">
      <c r="A9012" s="160" t="s">
        <v>22</v>
      </c>
      <c r="B9012" s="160" t="s">
        <v>20</v>
      </c>
      <c r="C9012" s="160">
        <f>_xlfn.XLOOKUP(B9012,'2.1.trackMPD'!$R$7:$R$29,'2.1.trackMPD'!$T$7:$T$29)</f>
        <v>6</v>
      </c>
      <c r="D9012" s="160">
        <v>1000</v>
      </c>
      <c r="E9012" s="160" t="s">
        <v>6390</v>
      </c>
      <c r="F9012" s="160" t="s">
        <v>110</v>
      </c>
      <c r="G9012" s="160" t="s">
        <v>124</v>
      </c>
      <c r="H9012" s="160" t="s">
        <v>6393</v>
      </c>
      <c r="I9012" s="160" cm="1">
        <f t="array" ref="I9012">INDEX('2.1.trackMPD'!K:K/(24*60*60),
       MATCH(1,
             (A9012='2.1.trackMPD'!A:A)*
             (C9012='2.1.trackMPD'!D:D)*
             (D9012/10^6='2.1.trackMPD'!H:H)*
             (E9012='2.1.trackMPD'!F:F),
0))</f>
        <v>0</v>
      </c>
    </row>
    <row r="9013" spans="1:9" x14ac:dyDescent="0.2">
      <c r="A9013" s="160" t="s">
        <v>22</v>
      </c>
      <c r="B9013" s="160" t="s">
        <v>20</v>
      </c>
      <c r="C9013" s="160">
        <f>_xlfn.XLOOKUP(B9013,'2.1.trackMPD'!$R$7:$R$29,'2.1.trackMPD'!$T$7:$T$29)</f>
        <v>6</v>
      </c>
      <c r="D9013" s="160">
        <v>1000</v>
      </c>
      <c r="E9013" s="160" t="s">
        <v>6390</v>
      </c>
      <c r="F9013" s="160" t="s">
        <v>110</v>
      </c>
      <c r="G9013" s="160" t="s">
        <v>140</v>
      </c>
      <c r="H9013" s="160" t="s">
        <v>6393</v>
      </c>
      <c r="I9013" s="160" cm="1">
        <f t="array" ref="I9013">INDEX('2.1.trackMPD'!L:L/(24*60*60),
       MATCH(1,
             (A9013='2.1.trackMPD'!A:A)*
             (C9013='2.1.trackMPD'!D:D)*
             (D9013/10^6='2.1.trackMPD'!H:H)*
             (E9013='2.1.trackMPD'!F:F),
0))</f>
        <v>0</v>
      </c>
    </row>
    <row r="9014" spans="1:9" x14ac:dyDescent="0.2">
      <c r="A9014" s="160" t="s">
        <v>22</v>
      </c>
      <c r="B9014" s="160" t="s">
        <v>20</v>
      </c>
      <c r="C9014" s="160">
        <f>_xlfn.XLOOKUP(B9014,'2.1.trackMPD'!$R$7:$R$29,'2.1.trackMPD'!$T$7:$T$29)</f>
        <v>6</v>
      </c>
      <c r="D9014" s="160">
        <v>5000</v>
      </c>
      <c r="E9014" s="160" t="s">
        <v>6390</v>
      </c>
      <c r="F9014" s="160" t="s">
        <v>110</v>
      </c>
      <c r="G9014" s="160" t="s">
        <v>124</v>
      </c>
      <c r="H9014" s="160" t="s">
        <v>6392</v>
      </c>
      <c r="I9014" s="160" cm="1">
        <f t="array" ref="I9014">INDEX('2.1.trackMPD'!I:I/(24*60*60),
       MATCH(1,
             (A9014='2.1.trackMPD'!A:A)*
             (C9014='2.1.trackMPD'!D:D)*
             (D9014/10^6='2.1.trackMPD'!H:H)*
             (E9014='2.1.trackMPD'!F:F),
0))</f>
        <v>32.792479120370373</v>
      </c>
    </row>
    <row r="9015" spans="1:9" x14ac:dyDescent="0.2">
      <c r="A9015" s="160" t="s">
        <v>22</v>
      </c>
      <c r="B9015" s="160" t="s">
        <v>20</v>
      </c>
      <c r="C9015" s="160">
        <f>_xlfn.XLOOKUP(B9015,'2.1.trackMPD'!$R$7:$R$29,'2.1.trackMPD'!$T$7:$T$29)</f>
        <v>6</v>
      </c>
      <c r="D9015" s="160">
        <v>5000</v>
      </c>
      <c r="E9015" s="160" t="s">
        <v>6390</v>
      </c>
      <c r="F9015" s="160" t="s">
        <v>110</v>
      </c>
      <c r="G9015" s="160" t="s">
        <v>140</v>
      </c>
      <c r="H9015" s="160" t="s">
        <v>6392</v>
      </c>
      <c r="I9015" s="160" cm="1">
        <f t="array" ref="I9015">INDEX('2.1.trackMPD'!J:J/(24*60*60),
       MATCH(1,
             (A9015='2.1.trackMPD'!A:A)*
             (C9015='2.1.trackMPD'!D:D)*
             (D9015/10^6='2.1.trackMPD'!H:H)*
             (E9015='2.1.trackMPD'!F:F),
0))</f>
        <v>0.22985281030092594</v>
      </c>
    </row>
    <row r="9016" spans="1:9" x14ac:dyDescent="0.2">
      <c r="A9016" s="160" t="s">
        <v>22</v>
      </c>
      <c r="B9016" s="160" t="s">
        <v>20</v>
      </c>
      <c r="C9016" s="160">
        <f>_xlfn.XLOOKUP(B9016,'2.1.trackMPD'!$R$7:$R$29,'2.1.trackMPD'!$T$7:$T$29)</f>
        <v>6</v>
      </c>
      <c r="D9016" s="160">
        <v>5000</v>
      </c>
      <c r="E9016" s="160" t="s">
        <v>6390</v>
      </c>
      <c r="F9016" s="160" t="s">
        <v>110</v>
      </c>
      <c r="G9016" s="160" t="s">
        <v>124</v>
      </c>
      <c r="H9016" s="160" t="s">
        <v>6393</v>
      </c>
      <c r="I9016" s="160" cm="1">
        <f t="array" ref="I9016">INDEX('2.1.trackMPD'!K:K/(24*60*60),
       MATCH(1,
             (A9016='2.1.trackMPD'!A:A)*
             (C9016='2.1.trackMPD'!D:D)*
             (D9016/10^6='2.1.trackMPD'!H:H)*
             (E9016='2.1.trackMPD'!F:F),
0))</f>
        <v>0</v>
      </c>
    </row>
    <row r="9017" spans="1:9" x14ac:dyDescent="0.2">
      <c r="A9017" s="160" t="s">
        <v>22</v>
      </c>
      <c r="B9017" s="160" t="s">
        <v>20</v>
      </c>
      <c r="C9017" s="160">
        <f>_xlfn.XLOOKUP(B9017,'2.1.trackMPD'!$R$7:$R$29,'2.1.trackMPD'!$T$7:$T$29)</f>
        <v>6</v>
      </c>
      <c r="D9017" s="160">
        <v>5000</v>
      </c>
      <c r="E9017" s="160" t="s">
        <v>6390</v>
      </c>
      <c r="F9017" s="160" t="s">
        <v>110</v>
      </c>
      <c r="G9017" s="160" t="s">
        <v>140</v>
      </c>
      <c r="H9017" s="160" t="s">
        <v>6393</v>
      </c>
      <c r="I9017" s="160" cm="1">
        <f t="array" ref="I9017">INDEX('2.1.trackMPD'!L:L/(24*60*60),
       MATCH(1,
             (A9017='2.1.trackMPD'!A:A)*
             (C9017='2.1.trackMPD'!D:D)*
             (D9017/10^6='2.1.trackMPD'!H:H)*
             (E9017='2.1.trackMPD'!F:F),
0))</f>
        <v>0</v>
      </c>
    </row>
    <row r="9018" spans="1:9" x14ac:dyDescent="0.2">
      <c r="A9018" s="160" t="s">
        <v>22</v>
      </c>
      <c r="B9018" s="160" t="s">
        <v>20</v>
      </c>
      <c r="C9018" s="160">
        <f>_xlfn.XLOOKUP(B9018,'2.1.trackMPD'!$R$7:$R$29,'2.1.trackMPD'!$T$7:$T$29)</f>
        <v>6</v>
      </c>
      <c r="D9018" s="160">
        <v>1</v>
      </c>
      <c r="E9018" s="160" t="s">
        <v>6394</v>
      </c>
      <c r="F9018" s="160" t="s">
        <v>110</v>
      </c>
      <c r="G9018" s="160" t="s">
        <v>124</v>
      </c>
      <c r="H9018" s="160" t="s">
        <v>6392</v>
      </c>
      <c r="I9018" s="160" cm="1">
        <f t="array" ref="I9018">INDEX('2.1.trackMPD'!I:I/(24*60*60),
       MATCH(1,
             (A9018='2.1.trackMPD'!A:A)*
             (C9018='2.1.trackMPD'!D:D)*
             (D9018/10^6='2.1.trackMPD'!H:H)*
             (E9018='2.1.trackMPD'!F:F),
0))</f>
        <v>3.9301854513888888E-6</v>
      </c>
    </row>
    <row r="9019" spans="1:9" x14ac:dyDescent="0.2">
      <c r="A9019" s="160" t="s">
        <v>22</v>
      </c>
      <c r="B9019" s="160" t="s">
        <v>20</v>
      </c>
      <c r="C9019" s="160">
        <f>_xlfn.XLOOKUP(B9019,'2.1.trackMPD'!$R$7:$R$29,'2.1.trackMPD'!$T$7:$T$29)</f>
        <v>6</v>
      </c>
      <c r="D9019" s="160">
        <v>1</v>
      </c>
      <c r="E9019" s="160" t="s">
        <v>6394</v>
      </c>
      <c r="F9019" s="160" t="s">
        <v>110</v>
      </c>
      <c r="G9019" s="160" t="s">
        <v>140</v>
      </c>
      <c r="H9019" s="160" t="s">
        <v>6392</v>
      </c>
      <c r="I9019" s="160" cm="1">
        <f t="array" ref="I9019">INDEX('2.1.trackMPD'!J:J/(24*60*60),
       MATCH(1,
             (A9019='2.1.trackMPD'!A:A)*
             (C9019='2.1.trackMPD'!D:D)*
             (D9019/10^6='2.1.trackMPD'!H:H)*
             (E9019='2.1.trackMPD'!F:F),
0))</f>
        <v>4.3883589537037033E-5</v>
      </c>
    </row>
    <row r="9020" spans="1:9" x14ac:dyDescent="0.2">
      <c r="A9020" s="160" t="s">
        <v>22</v>
      </c>
      <c r="B9020" s="160" t="s">
        <v>20</v>
      </c>
      <c r="C9020" s="160">
        <f>_xlfn.XLOOKUP(B9020,'2.1.trackMPD'!$R$7:$R$29,'2.1.trackMPD'!$T$7:$T$29)</f>
        <v>6</v>
      </c>
      <c r="D9020" s="160">
        <v>1</v>
      </c>
      <c r="E9020" s="160" t="s">
        <v>6394</v>
      </c>
      <c r="F9020" s="160" t="s">
        <v>110</v>
      </c>
      <c r="G9020" s="160" t="s">
        <v>124</v>
      </c>
      <c r="H9020" s="160" t="s">
        <v>6393</v>
      </c>
      <c r="I9020" s="160" cm="1">
        <f t="array" ref="I9020">INDEX('2.1.trackMPD'!K:K/(24*60*60),
       MATCH(1,
             (A9020='2.1.trackMPD'!A:A)*
             (C9020='2.1.trackMPD'!D:D)*
             (D9020/10^6='2.1.trackMPD'!H:H)*
             (E9020='2.1.trackMPD'!F:F),
0))</f>
        <v>2.9550827546296292E-7</v>
      </c>
    </row>
    <row r="9021" spans="1:9" x14ac:dyDescent="0.2">
      <c r="A9021" s="160" t="s">
        <v>22</v>
      </c>
      <c r="B9021" s="160" t="s">
        <v>20</v>
      </c>
      <c r="C9021" s="160">
        <f>_xlfn.XLOOKUP(B9021,'2.1.trackMPD'!$R$7:$R$29,'2.1.trackMPD'!$T$7:$T$29)</f>
        <v>6</v>
      </c>
      <c r="D9021" s="160">
        <v>1</v>
      </c>
      <c r="E9021" s="160" t="s">
        <v>6394</v>
      </c>
      <c r="F9021" s="160" t="s">
        <v>110</v>
      </c>
      <c r="G9021" s="160" t="s">
        <v>140</v>
      </c>
      <c r="H9021" s="160" t="s">
        <v>6393</v>
      </c>
      <c r="I9021" s="160" cm="1">
        <f t="array" ref="I9021">INDEX('2.1.trackMPD'!L:L/(24*60*60),
       MATCH(1,
             (A9021='2.1.trackMPD'!A:A)*
             (C9021='2.1.trackMPD'!D:D)*
             (D9021/10^6='2.1.trackMPD'!H:H)*
             (E9021='2.1.trackMPD'!F:F),
0))</f>
        <v>7.737542592592592E-7</v>
      </c>
    </row>
    <row r="9022" spans="1:9" x14ac:dyDescent="0.2">
      <c r="A9022" s="160" t="s">
        <v>22</v>
      </c>
      <c r="B9022" s="160" t="s">
        <v>20</v>
      </c>
      <c r="C9022" s="160">
        <f>_xlfn.XLOOKUP(B9022,'2.1.trackMPD'!$R$7:$R$29,'2.1.trackMPD'!$T$7:$T$29)</f>
        <v>6</v>
      </c>
      <c r="D9022" s="160">
        <v>10</v>
      </c>
      <c r="E9022" s="160" t="s">
        <v>6394</v>
      </c>
      <c r="F9022" s="160" t="s">
        <v>110</v>
      </c>
      <c r="G9022" s="160" t="s">
        <v>124</v>
      </c>
      <c r="H9022" s="160" t="s">
        <v>6392</v>
      </c>
      <c r="I9022" s="160" cm="1">
        <f t="array" ref="I9022">INDEX('2.1.trackMPD'!I:I/(24*60*60),
       MATCH(1,
             (A9022='2.1.trackMPD'!A:A)*
             (C9022='2.1.trackMPD'!D:D)*
             (D9022/10^6='2.1.trackMPD'!H:H)*
             (E9022='2.1.trackMPD'!F:F),
0))</f>
        <v>7.3071896296296306E-6</v>
      </c>
    </row>
    <row r="9023" spans="1:9" x14ac:dyDescent="0.2">
      <c r="A9023" s="160" t="s">
        <v>22</v>
      </c>
      <c r="B9023" s="160" t="s">
        <v>20</v>
      </c>
      <c r="C9023" s="160">
        <f>_xlfn.XLOOKUP(B9023,'2.1.trackMPD'!$R$7:$R$29,'2.1.trackMPD'!$T$7:$T$29)</f>
        <v>6</v>
      </c>
      <c r="D9023" s="160">
        <v>10</v>
      </c>
      <c r="E9023" s="160" t="s">
        <v>6394</v>
      </c>
      <c r="F9023" s="160" t="s">
        <v>110</v>
      </c>
      <c r="G9023" s="160" t="s">
        <v>140</v>
      </c>
      <c r="H9023" s="160" t="s">
        <v>6392</v>
      </c>
      <c r="I9023" s="160" cm="1">
        <f t="array" ref="I9023">INDEX('2.1.trackMPD'!J:J/(24*60*60),
       MATCH(1,
             (A9023='2.1.trackMPD'!A:A)*
             (C9023='2.1.trackMPD'!D:D)*
             (D9023/10^6='2.1.trackMPD'!H:H)*
             (E9023='2.1.trackMPD'!F:F),
0))</f>
        <v>5.2528881805555559E-5</v>
      </c>
    </row>
    <row r="9024" spans="1:9" x14ac:dyDescent="0.2">
      <c r="A9024" s="160" t="s">
        <v>22</v>
      </c>
      <c r="B9024" s="160" t="s">
        <v>20</v>
      </c>
      <c r="C9024" s="160">
        <f>_xlfn.XLOOKUP(B9024,'2.1.trackMPD'!$R$7:$R$29,'2.1.trackMPD'!$T$7:$T$29)</f>
        <v>6</v>
      </c>
      <c r="D9024" s="160">
        <v>10</v>
      </c>
      <c r="E9024" s="160" t="s">
        <v>6394</v>
      </c>
      <c r="F9024" s="160" t="s">
        <v>110</v>
      </c>
      <c r="G9024" s="160" t="s">
        <v>124</v>
      </c>
      <c r="H9024" s="160" t="s">
        <v>6393</v>
      </c>
      <c r="I9024" s="160" cm="1">
        <f t="array" ref="I9024">INDEX('2.1.trackMPD'!K:K/(24*60*60),
       MATCH(1,
             (A9024='2.1.trackMPD'!A:A)*
             (C9024='2.1.trackMPD'!D:D)*
             (D9024/10^6='2.1.trackMPD'!H:H)*
             (E9024='2.1.trackMPD'!F:F),
0))</f>
        <v>0</v>
      </c>
    </row>
    <row r="9025" spans="1:9" x14ac:dyDescent="0.2">
      <c r="A9025" s="160" t="s">
        <v>22</v>
      </c>
      <c r="B9025" s="160" t="s">
        <v>20</v>
      </c>
      <c r="C9025" s="160">
        <f>_xlfn.XLOOKUP(B9025,'2.1.trackMPD'!$R$7:$R$29,'2.1.trackMPD'!$T$7:$T$29)</f>
        <v>6</v>
      </c>
      <c r="D9025" s="160">
        <v>10</v>
      </c>
      <c r="E9025" s="160" t="s">
        <v>6394</v>
      </c>
      <c r="F9025" s="160" t="s">
        <v>110</v>
      </c>
      <c r="G9025" s="160" t="s">
        <v>140</v>
      </c>
      <c r="H9025" s="160" t="s">
        <v>6393</v>
      </c>
      <c r="I9025" s="160" cm="1">
        <f t="array" ref="I9025">INDEX('2.1.trackMPD'!L:L/(24*60*60),
       MATCH(1,
             (A9025='2.1.trackMPD'!A:A)*
             (C9025='2.1.trackMPD'!D:D)*
             (D9025/10^6='2.1.trackMPD'!H:H)*
             (E9025='2.1.trackMPD'!F:F),
0))</f>
        <v>7.5528267361111101E-7</v>
      </c>
    </row>
    <row r="9026" spans="1:9" x14ac:dyDescent="0.2">
      <c r="A9026" s="160" t="s">
        <v>22</v>
      </c>
      <c r="B9026" s="160" t="s">
        <v>20</v>
      </c>
      <c r="C9026" s="160">
        <f>_xlfn.XLOOKUP(B9026,'2.1.trackMPD'!$R$7:$R$29,'2.1.trackMPD'!$T$7:$T$29)</f>
        <v>6</v>
      </c>
      <c r="D9026" s="160">
        <v>100</v>
      </c>
      <c r="E9026" s="160" t="s">
        <v>6394</v>
      </c>
      <c r="F9026" s="160" t="s">
        <v>110</v>
      </c>
      <c r="G9026" s="160" t="s">
        <v>124</v>
      </c>
      <c r="H9026" s="160" t="s">
        <v>6392</v>
      </c>
      <c r="I9026" s="160" cm="1">
        <f t="array" ref="I9026">INDEX('2.1.trackMPD'!I:I/(24*60*60),
       MATCH(1,
             (A9026='2.1.trackMPD'!A:A)*
             (C9026='2.1.trackMPD'!D:D)*
             (D9026/10^6='2.1.trackMPD'!H:H)*
             (E9026='2.1.trackMPD'!F:F),
0))</f>
        <v>1.3567808333333334E-2</v>
      </c>
    </row>
    <row r="9027" spans="1:9" x14ac:dyDescent="0.2">
      <c r="A9027" s="160" t="s">
        <v>22</v>
      </c>
      <c r="B9027" s="160" t="s">
        <v>20</v>
      </c>
      <c r="C9027" s="160">
        <f>_xlfn.XLOOKUP(B9027,'2.1.trackMPD'!$R$7:$R$29,'2.1.trackMPD'!$T$7:$T$29)</f>
        <v>6</v>
      </c>
      <c r="D9027" s="160">
        <v>100</v>
      </c>
      <c r="E9027" s="160" t="s">
        <v>6394</v>
      </c>
      <c r="F9027" s="160" t="s">
        <v>110</v>
      </c>
      <c r="G9027" s="160" t="s">
        <v>140</v>
      </c>
      <c r="H9027" s="160" t="s">
        <v>6392</v>
      </c>
      <c r="I9027" s="160" cm="1">
        <f t="array" ref="I9027">INDEX('2.1.trackMPD'!J:J/(24*60*60),
       MATCH(1,
             (A9027='2.1.trackMPD'!A:A)*
             (C9027='2.1.trackMPD'!D:D)*
             (D9027/10^6='2.1.trackMPD'!H:H)*
             (E9027='2.1.trackMPD'!F:F),
0))</f>
        <v>4.6630883194444441E-3</v>
      </c>
    </row>
    <row r="9028" spans="1:9" x14ac:dyDescent="0.2">
      <c r="A9028" s="160" t="s">
        <v>22</v>
      </c>
      <c r="B9028" s="160" t="s">
        <v>20</v>
      </c>
      <c r="C9028" s="160">
        <f>_xlfn.XLOOKUP(B9028,'2.1.trackMPD'!$R$7:$R$29,'2.1.trackMPD'!$T$7:$T$29)</f>
        <v>6</v>
      </c>
      <c r="D9028" s="160">
        <v>100</v>
      </c>
      <c r="E9028" s="160" t="s">
        <v>6394</v>
      </c>
      <c r="F9028" s="160" t="s">
        <v>110</v>
      </c>
      <c r="G9028" s="160" t="s">
        <v>124</v>
      </c>
      <c r="H9028" s="160" t="s">
        <v>6393</v>
      </c>
      <c r="I9028" s="160" cm="1">
        <f t="array" ref="I9028">INDEX('2.1.trackMPD'!K:K/(24*60*60),
       MATCH(1,
             (A9028='2.1.trackMPD'!A:A)*
             (C9028='2.1.trackMPD'!D:D)*
             (D9028/10^6='2.1.trackMPD'!H:H)*
             (E9028='2.1.trackMPD'!F:F),
0))</f>
        <v>0</v>
      </c>
    </row>
    <row r="9029" spans="1:9" x14ac:dyDescent="0.2">
      <c r="A9029" s="160" t="s">
        <v>22</v>
      </c>
      <c r="B9029" s="160" t="s">
        <v>20</v>
      </c>
      <c r="C9029" s="160">
        <f>_xlfn.XLOOKUP(B9029,'2.1.trackMPD'!$R$7:$R$29,'2.1.trackMPD'!$T$7:$T$29)</f>
        <v>6</v>
      </c>
      <c r="D9029" s="160">
        <v>100</v>
      </c>
      <c r="E9029" s="160" t="s">
        <v>6394</v>
      </c>
      <c r="F9029" s="160" t="s">
        <v>110</v>
      </c>
      <c r="G9029" s="160" t="s">
        <v>140</v>
      </c>
      <c r="H9029" s="160" t="s">
        <v>6393</v>
      </c>
      <c r="I9029" s="160" cm="1">
        <f t="array" ref="I9029">INDEX('2.1.trackMPD'!L:L/(24*60*60),
       MATCH(1,
             (A9029='2.1.trackMPD'!A:A)*
             (C9029='2.1.trackMPD'!D:D)*
             (D9029/10^6='2.1.trackMPD'!H:H)*
             (E9029='2.1.trackMPD'!F:F),
0))</f>
        <v>0</v>
      </c>
    </row>
    <row r="9030" spans="1:9" x14ac:dyDescent="0.2">
      <c r="A9030" s="160" t="s">
        <v>22</v>
      </c>
      <c r="B9030" s="160" t="s">
        <v>20</v>
      </c>
      <c r="C9030" s="160">
        <f>_xlfn.XLOOKUP(B9030,'2.1.trackMPD'!$R$7:$R$29,'2.1.trackMPD'!$T$7:$T$29)</f>
        <v>6</v>
      </c>
      <c r="D9030" s="160">
        <v>1000</v>
      </c>
      <c r="E9030" s="160" t="s">
        <v>6394</v>
      </c>
      <c r="F9030" s="160" t="s">
        <v>110</v>
      </c>
      <c r="G9030" s="160" t="s">
        <v>124</v>
      </c>
      <c r="H9030" s="160" t="s">
        <v>6392</v>
      </c>
      <c r="I9030" s="160" cm="1">
        <f t="array" ref="I9030">INDEX('2.1.trackMPD'!I:I/(24*60*60),
       MATCH(1,
             (A9030='2.1.trackMPD'!A:A)*
             (C9030='2.1.trackMPD'!D:D)*
             (D9030/10^6='2.1.trackMPD'!H:H)*
             (E9030='2.1.trackMPD'!F:F),
0))</f>
        <v>1.7229494513888888</v>
      </c>
    </row>
    <row r="9031" spans="1:9" x14ac:dyDescent="0.2">
      <c r="A9031" s="160" t="s">
        <v>22</v>
      </c>
      <c r="B9031" s="160" t="s">
        <v>20</v>
      </c>
      <c r="C9031" s="160">
        <f>_xlfn.XLOOKUP(B9031,'2.1.trackMPD'!$R$7:$R$29,'2.1.trackMPD'!$T$7:$T$29)</f>
        <v>6</v>
      </c>
      <c r="D9031" s="160">
        <v>1000</v>
      </c>
      <c r="E9031" s="160" t="s">
        <v>6394</v>
      </c>
      <c r="F9031" s="160" t="s">
        <v>110</v>
      </c>
      <c r="G9031" s="160" t="s">
        <v>140</v>
      </c>
      <c r="H9031" s="160" t="s">
        <v>6392</v>
      </c>
      <c r="I9031" s="160" cm="1">
        <f t="array" ref="I9031">INDEX('2.1.trackMPD'!J:J/(24*60*60),
       MATCH(1,
             (A9031='2.1.trackMPD'!A:A)*
             (C9031='2.1.trackMPD'!D:D)*
             (D9031/10^6='2.1.trackMPD'!H:H)*
             (E9031='2.1.trackMPD'!F:F),
0))</f>
        <v>5.2686459236111108E-2</v>
      </c>
    </row>
    <row r="9032" spans="1:9" x14ac:dyDescent="0.2">
      <c r="A9032" s="160" t="s">
        <v>22</v>
      </c>
      <c r="B9032" s="160" t="s">
        <v>20</v>
      </c>
      <c r="C9032" s="160">
        <f>_xlfn.XLOOKUP(B9032,'2.1.trackMPD'!$R$7:$R$29,'2.1.trackMPD'!$T$7:$T$29)</f>
        <v>6</v>
      </c>
      <c r="D9032" s="160">
        <v>1000</v>
      </c>
      <c r="E9032" s="160" t="s">
        <v>6394</v>
      </c>
      <c r="F9032" s="160" t="s">
        <v>110</v>
      </c>
      <c r="G9032" s="160" t="s">
        <v>124</v>
      </c>
      <c r="H9032" s="160" t="s">
        <v>6393</v>
      </c>
      <c r="I9032" s="160" cm="1">
        <f t="array" ref="I9032">INDEX('2.1.trackMPD'!K:K/(24*60*60),
       MATCH(1,
             (A9032='2.1.trackMPD'!A:A)*
             (C9032='2.1.trackMPD'!D:D)*
             (D9032/10^6='2.1.trackMPD'!H:H)*
             (E9032='2.1.trackMPD'!F:F),
0))</f>
        <v>0</v>
      </c>
    </row>
    <row r="9033" spans="1:9" x14ac:dyDescent="0.2">
      <c r="A9033" s="160" t="s">
        <v>22</v>
      </c>
      <c r="B9033" s="160" t="s">
        <v>20</v>
      </c>
      <c r="C9033" s="160">
        <f>_xlfn.XLOOKUP(B9033,'2.1.trackMPD'!$R$7:$R$29,'2.1.trackMPD'!$T$7:$T$29)</f>
        <v>6</v>
      </c>
      <c r="D9033" s="160">
        <v>1000</v>
      </c>
      <c r="E9033" s="160" t="s">
        <v>6394</v>
      </c>
      <c r="F9033" s="160" t="s">
        <v>110</v>
      </c>
      <c r="G9033" s="160" t="s">
        <v>140</v>
      </c>
      <c r="H9033" s="160" t="s">
        <v>6393</v>
      </c>
      <c r="I9033" s="160" cm="1">
        <f t="array" ref="I9033">INDEX('2.1.trackMPD'!L:L/(24*60*60),
       MATCH(1,
             (A9033='2.1.trackMPD'!A:A)*
             (C9033='2.1.trackMPD'!D:D)*
             (D9033/10^6='2.1.trackMPD'!H:H)*
             (E9033='2.1.trackMPD'!F:F),
0))</f>
        <v>0</v>
      </c>
    </row>
    <row r="9034" spans="1:9" x14ac:dyDescent="0.2">
      <c r="A9034" s="160" t="s">
        <v>22</v>
      </c>
      <c r="B9034" s="160" t="s">
        <v>20</v>
      </c>
      <c r="C9034" s="160">
        <f>_xlfn.XLOOKUP(B9034,'2.1.trackMPD'!$R$7:$R$29,'2.1.trackMPD'!$T$7:$T$29)</f>
        <v>6</v>
      </c>
      <c r="D9034" s="160">
        <v>5000</v>
      </c>
      <c r="E9034" s="160" t="s">
        <v>6394</v>
      </c>
      <c r="F9034" s="160" t="s">
        <v>110</v>
      </c>
      <c r="G9034" s="160" t="s">
        <v>124</v>
      </c>
      <c r="H9034" s="160" t="s">
        <v>6392</v>
      </c>
      <c r="I9034" s="160" cm="1">
        <f t="array" ref="I9034">INDEX('2.1.trackMPD'!I:I/(24*60*60),
       MATCH(1,
             (A9034='2.1.trackMPD'!A:A)*
             (C9034='2.1.trackMPD'!D:D)*
             (D9034/10^6='2.1.trackMPD'!H:H)*
             (E9034='2.1.trackMPD'!F:F),
0))</f>
        <v>10.143204008101851</v>
      </c>
    </row>
    <row r="9035" spans="1:9" x14ac:dyDescent="0.2">
      <c r="A9035" s="160" t="s">
        <v>22</v>
      </c>
      <c r="B9035" s="160" t="s">
        <v>20</v>
      </c>
      <c r="C9035" s="160">
        <f>_xlfn.XLOOKUP(B9035,'2.1.trackMPD'!$R$7:$R$29,'2.1.trackMPD'!$T$7:$T$29)</f>
        <v>6</v>
      </c>
      <c r="D9035" s="160">
        <v>5000</v>
      </c>
      <c r="E9035" s="160" t="s">
        <v>6394</v>
      </c>
      <c r="F9035" s="160" t="s">
        <v>110</v>
      </c>
      <c r="G9035" s="160" t="s">
        <v>140</v>
      </c>
      <c r="H9035" s="160" t="s">
        <v>6392</v>
      </c>
      <c r="I9035" s="160" cm="1">
        <f t="array" ref="I9035">INDEX('2.1.trackMPD'!J:J/(24*60*60),
       MATCH(1,
             (A9035='2.1.trackMPD'!A:A)*
             (C9035='2.1.trackMPD'!D:D)*
             (D9035/10^6='2.1.trackMPD'!H:H)*
             (E9035='2.1.trackMPD'!F:F),
0))</f>
        <v>0.12783515706018519</v>
      </c>
    </row>
    <row r="9036" spans="1:9" x14ac:dyDescent="0.2">
      <c r="A9036" s="160" t="s">
        <v>22</v>
      </c>
      <c r="B9036" s="160" t="s">
        <v>20</v>
      </c>
      <c r="C9036" s="160">
        <f>_xlfn.XLOOKUP(B9036,'2.1.trackMPD'!$R$7:$R$29,'2.1.trackMPD'!$T$7:$T$29)</f>
        <v>6</v>
      </c>
      <c r="D9036" s="160">
        <v>5000</v>
      </c>
      <c r="E9036" s="160" t="s">
        <v>6394</v>
      </c>
      <c r="F9036" s="160" t="s">
        <v>110</v>
      </c>
      <c r="G9036" s="160" t="s">
        <v>124</v>
      </c>
      <c r="H9036" s="160" t="s">
        <v>6393</v>
      </c>
      <c r="I9036" s="160" cm="1">
        <f t="array" ref="I9036">INDEX('2.1.trackMPD'!K:K/(24*60*60),
       MATCH(1,
             (A9036='2.1.trackMPD'!A:A)*
             (C9036='2.1.trackMPD'!D:D)*
             (D9036/10^6='2.1.trackMPD'!H:H)*
             (E9036='2.1.trackMPD'!F:F),
0))</f>
        <v>0</v>
      </c>
    </row>
    <row r="9037" spans="1:9" x14ac:dyDescent="0.2">
      <c r="A9037" s="160" t="s">
        <v>22</v>
      </c>
      <c r="B9037" s="160" t="s">
        <v>20</v>
      </c>
      <c r="C9037" s="160">
        <f>_xlfn.XLOOKUP(B9037,'2.1.trackMPD'!$R$7:$R$29,'2.1.trackMPD'!$T$7:$T$29)</f>
        <v>6</v>
      </c>
      <c r="D9037" s="160">
        <v>5000</v>
      </c>
      <c r="E9037" s="160" t="s">
        <v>6394</v>
      </c>
      <c r="F9037" s="160" t="s">
        <v>110</v>
      </c>
      <c r="G9037" s="160" t="s">
        <v>140</v>
      </c>
      <c r="H9037" s="160" t="s">
        <v>6393</v>
      </c>
      <c r="I9037" s="160" cm="1">
        <f t="array" ref="I9037">INDEX('2.1.trackMPD'!L:L/(24*60*60),
       MATCH(1,
             (A9037='2.1.trackMPD'!A:A)*
             (C9037='2.1.trackMPD'!D:D)*
             (D9037/10^6='2.1.trackMPD'!H:H)*
             (E9037='2.1.trackMPD'!F:F),
0))</f>
        <v>0</v>
      </c>
    </row>
    <row r="9038" spans="1:9" x14ac:dyDescent="0.2">
      <c r="A9038" s="160" t="s">
        <v>22</v>
      </c>
      <c r="B9038" s="160" t="s">
        <v>20</v>
      </c>
      <c r="C9038" s="160">
        <f>_xlfn.XLOOKUP(B9038,'2.1.trackMPD'!$R$7:$R$29,'2.1.trackMPD'!$T$7:$T$29)</f>
        <v>6</v>
      </c>
      <c r="D9038" s="160">
        <v>1</v>
      </c>
      <c r="E9038" s="160" t="s">
        <v>6395</v>
      </c>
      <c r="F9038" s="160" t="s">
        <v>110</v>
      </c>
      <c r="G9038" s="160" t="s">
        <v>124</v>
      </c>
      <c r="H9038" s="160" t="s">
        <v>6392</v>
      </c>
      <c r="I9038" s="160" t="e" cm="1">
        <f t="array" ref="I9038">INDEX('2.1.trackMPD'!I:I/(24*60*60),
       MATCH(1,
             (A9038='2.1.trackMPD'!A:A)*
             (C9038='2.1.trackMPD'!D:D)*
             (D9038/10^6='2.1.trackMPD'!H:H)*
             (E9038='2.1.trackMPD'!F:F),
0))</f>
        <v>#N/A</v>
      </c>
    </row>
    <row r="9039" spans="1:9" x14ac:dyDescent="0.2">
      <c r="A9039" s="160" t="s">
        <v>22</v>
      </c>
      <c r="B9039" s="160" t="s">
        <v>20</v>
      </c>
      <c r="C9039" s="160">
        <f>_xlfn.XLOOKUP(B9039,'2.1.trackMPD'!$R$7:$R$29,'2.1.trackMPD'!$T$7:$T$29)</f>
        <v>6</v>
      </c>
      <c r="D9039" s="160">
        <v>1</v>
      </c>
      <c r="E9039" s="160" t="s">
        <v>6395</v>
      </c>
      <c r="F9039" s="160" t="s">
        <v>110</v>
      </c>
      <c r="G9039" s="160" t="s">
        <v>140</v>
      </c>
      <c r="H9039" s="160" t="s">
        <v>6392</v>
      </c>
      <c r="I9039" s="160" t="e" cm="1">
        <f t="array" ref="I9039">INDEX('2.1.trackMPD'!J:J/(24*60*60),
       MATCH(1,
             (A9039='2.1.trackMPD'!A:A)*
             (C9039='2.1.trackMPD'!D:D)*
             (D9039/10^6='2.1.trackMPD'!H:H)*
             (E9039='2.1.trackMPD'!F:F),
0))</f>
        <v>#N/A</v>
      </c>
    </row>
    <row r="9040" spans="1:9" x14ac:dyDescent="0.2">
      <c r="A9040" s="160" t="s">
        <v>22</v>
      </c>
      <c r="B9040" s="160" t="s">
        <v>20</v>
      </c>
      <c r="C9040" s="160">
        <f>_xlfn.XLOOKUP(B9040,'2.1.trackMPD'!$R$7:$R$29,'2.1.trackMPD'!$T$7:$T$29)</f>
        <v>6</v>
      </c>
      <c r="D9040" s="160">
        <v>1</v>
      </c>
      <c r="E9040" s="160" t="s">
        <v>6395</v>
      </c>
      <c r="F9040" s="160" t="s">
        <v>110</v>
      </c>
      <c r="G9040" s="160" t="s">
        <v>124</v>
      </c>
      <c r="H9040" s="160" t="s">
        <v>6393</v>
      </c>
      <c r="I9040" s="160" t="e" cm="1">
        <f t="array" ref="I9040">INDEX('2.1.trackMPD'!K:K/(24*60*60),
       MATCH(1,
             (A9040='2.1.trackMPD'!A:A)*
             (C9040='2.1.trackMPD'!D:D)*
             (D9040/10^6='2.1.trackMPD'!H:H)*
             (E9040='2.1.trackMPD'!F:F),
0))</f>
        <v>#N/A</v>
      </c>
    </row>
    <row r="9041" spans="1:9" x14ac:dyDescent="0.2">
      <c r="A9041" s="160" t="s">
        <v>22</v>
      </c>
      <c r="B9041" s="160" t="s">
        <v>20</v>
      </c>
      <c r="C9041" s="160">
        <f>_xlfn.XLOOKUP(B9041,'2.1.trackMPD'!$R$7:$R$29,'2.1.trackMPD'!$T$7:$T$29)</f>
        <v>6</v>
      </c>
      <c r="D9041" s="160">
        <v>1</v>
      </c>
      <c r="E9041" s="160" t="s">
        <v>6395</v>
      </c>
      <c r="F9041" s="160" t="s">
        <v>110</v>
      </c>
      <c r="G9041" s="160" t="s">
        <v>140</v>
      </c>
      <c r="H9041" s="160" t="s">
        <v>6393</v>
      </c>
      <c r="I9041" s="160" t="e" cm="1">
        <f t="array" ref="I9041">INDEX('2.1.trackMPD'!L:L/(24*60*60),
       MATCH(1,
             (A9041='2.1.trackMPD'!A:A)*
             (C9041='2.1.trackMPD'!D:D)*
             (D9041/10^6='2.1.trackMPD'!H:H)*
             (E9041='2.1.trackMPD'!F:F),
0))</f>
        <v>#N/A</v>
      </c>
    </row>
    <row r="9042" spans="1:9" x14ac:dyDescent="0.2">
      <c r="A9042" s="160" t="s">
        <v>22</v>
      </c>
      <c r="B9042" s="160" t="s">
        <v>20</v>
      </c>
      <c r="C9042" s="160">
        <f>_xlfn.XLOOKUP(B9042,'2.1.trackMPD'!$R$7:$R$29,'2.1.trackMPD'!$T$7:$T$29)</f>
        <v>6</v>
      </c>
      <c r="D9042" s="160">
        <v>10</v>
      </c>
      <c r="E9042" s="160" t="s">
        <v>6395</v>
      </c>
      <c r="F9042" s="160" t="s">
        <v>110</v>
      </c>
      <c r="G9042" s="160" t="s">
        <v>124</v>
      </c>
      <c r="H9042" s="160" t="s">
        <v>6392</v>
      </c>
      <c r="I9042" s="160" t="e" cm="1">
        <f t="array" ref="I9042">INDEX('2.1.trackMPD'!I:I/(24*60*60),
       MATCH(1,
             (A9042='2.1.trackMPD'!A:A)*
             (C9042='2.1.trackMPD'!D:D)*
             (D9042/10^6='2.1.trackMPD'!H:H)*
             (E9042='2.1.trackMPD'!F:F),
0))</f>
        <v>#N/A</v>
      </c>
    </row>
    <row r="9043" spans="1:9" x14ac:dyDescent="0.2">
      <c r="A9043" s="160" t="s">
        <v>22</v>
      </c>
      <c r="B9043" s="160" t="s">
        <v>20</v>
      </c>
      <c r="C9043" s="160">
        <f>_xlfn.XLOOKUP(B9043,'2.1.trackMPD'!$R$7:$R$29,'2.1.trackMPD'!$T$7:$T$29)</f>
        <v>6</v>
      </c>
      <c r="D9043" s="160">
        <v>10</v>
      </c>
      <c r="E9043" s="160" t="s">
        <v>6395</v>
      </c>
      <c r="F9043" s="160" t="s">
        <v>110</v>
      </c>
      <c r="G9043" s="160" t="s">
        <v>140</v>
      </c>
      <c r="H9043" s="160" t="s">
        <v>6392</v>
      </c>
      <c r="I9043" s="160" t="e" cm="1">
        <f t="array" ref="I9043">INDEX('2.1.trackMPD'!J:J/(24*60*60),
       MATCH(1,
             (A9043='2.1.trackMPD'!A:A)*
             (C9043='2.1.trackMPD'!D:D)*
             (D9043/10^6='2.1.trackMPD'!H:H)*
             (E9043='2.1.trackMPD'!F:F),
0))</f>
        <v>#N/A</v>
      </c>
    </row>
    <row r="9044" spans="1:9" x14ac:dyDescent="0.2">
      <c r="A9044" s="160" t="s">
        <v>22</v>
      </c>
      <c r="B9044" s="160" t="s">
        <v>20</v>
      </c>
      <c r="C9044" s="160">
        <f>_xlfn.XLOOKUP(B9044,'2.1.trackMPD'!$R$7:$R$29,'2.1.trackMPD'!$T$7:$T$29)</f>
        <v>6</v>
      </c>
      <c r="D9044" s="160">
        <v>10</v>
      </c>
      <c r="E9044" s="160" t="s">
        <v>6395</v>
      </c>
      <c r="F9044" s="160" t="s">
        <v>110</v>
      </c>
      <c r="G9044" s="160" t="s">
        <v>124</v>
      </c>
      <c r="H9044" s="160" t="s">
        <v>6393</v>
      </c>
      <c r="I9044" s="160" t="e" cm="1">
        <f t="array" ref="I9044">INDEX('2.1.trackMPD'!K:K/(24*60*60),
       MATCH(1,
             (A9044='2.1.trackMPD'!A:A)*
             (C9044='2.1.trackMPD'!D:D)*
             (D9044/10^6='2.1.trackMPD'!H:H)*
             (E9044='2.1.trackMPD'!F:F),
0))</f>
        <v>#N/A</v>
      </c>
    </row>
    <row r="9045" spans="1:9" x14ac:dyDescent="0.2">
      <c r="A9045" s="160" t="s">
        <v>22</v>
      </c>
      <c r="B9045" s="160" t="s">
        <v>20</v>
      </c>
      <c r="C9045" s="160">
        <f>_xlfn.XLOOKUP(B9045,'2.1.trackMPD'!$R$7:$R$29,'2.1.trackMPD'!$T$7:$T$29)</f>
        <v>6</v>
      </c>
      <c r="D9045" s="160">
        <v>10</v>
      </c>
      <c r="E9045" s="160" t="s">
        <v>6395</v>
      </c>
      <c r="F9045" s="160" t="s">
        <v>110</v>
      </c>
      <c r="G9045" s="160" t="s">
        <v>140</v>
      </c>
      <c r="H9045" s="160" t="s">
        <v>6393</v>
      </c>
      <c r="I9045" s="160" t="e" cm="1">
        <f t="array" ref="I9045">INDEX('2.1.trackMPD'!L:L/(24*60*60),
       MATCH(1,
             (A9045='2.1.trackMPD'!A:A)*
             (C9045='2.1.trackMPD'!D:D)*
             (D9045/10^6='2.1.trackMPD'!H:H)*
             (E9045='2.1.trackMPD'!F:F),
0))</f>
        <v>#N/A</v>
      </c>
    </row>
    <row r="9046" spans="1:9" x14ac:dyDescent="0.2">
      <c r="A9046" s="160" t="s">
        <v>22</v>
      </c>
      <c r="B9046" s="160" t="s">
        <v>20</v>
      </c>
      <c r="C9046" s="160">
        <f>_xlfn.XLOOKUP(B9046,'2.1.trackMPD'!$R$7:$R$29,'2.1.trackMPD'!$T$7:$T$29)</f>
        <v>6</v>
      </c>
      <c r="D9046" s="160">
        <v>100</v>
      </c>
      <c r="E9046" s="160" t="s">
        <v>6395</v>
      </c>
      <c r="F9046" s="160" t="s">
        <v>110</v>
      </c>
      <c r="G9046" s="160" t="s">
        <v>124</v>
      </c>
      <c r="H9046" s="160" t="s">
        <v>6392</v>
      </c>
      <c r="I9046" s="160" t="e" cm="1">
        <f t="array" ref="I9046">INDEX('2.1.trackMPD'!I:I/(24*60*60),
       MATCH(1,
             (A9046='2.1.trackMPD'!A:A)*
             (C9046='2.1.trackMPD'!D:D)*
             (D9046/10^6='2.1.trackMPD'!H:H)*
             (E9046='2.1.trackMPD'!F:F),
0))</f>
        <v>#N/A</v>
      </c>
    </row>
    <row r="9047" spans="1:9" x14ac:dyDescent="0.2">
      <c r="A9047" s="160" t="s">
        <v>22</v>
      </c>
      <c r="B9047" s="160" t="s">
        <v>20</v>
      </c>
      <c r="C9047" s="160">
        <f>_xlfn.XLOOKUP(B9047,'2.1.trackMPD'!$R$7:$R$29,'2.1.trackMPD'!$T$7:$T$29)</f>
        <v>6</v>
      </c>
      <c r="D9047" s="160">
        <v>100</v>
      </c>
      <c r="E9047" s="160" t="s">
        <v>6395</v>
      </c>
      <c r="F9047" s="160" t="s">
        <v>110</v>
      </c>
      <c r="G9047" s="160" t="s">
        <v>140</v>
      </c>
      <c r="H9047" s="160" t="s">
        <v>6392</v>
      </c>
      <c r="I9047" s="160" t="e" cm="1">
        <f t="array" ref="I9047">INDEX('2.1.trackMPD'!J:J/(24*60*60),
       MATCH(1,
             (A9047='2.1.trackMPD'!A:A)*
             (C9047='2.1.trackMPD'!D:D)*
             (D9047/10^6='2.1.trackMPD'!H:H)*
             (E9047='2.1.trackMPD'!F:F),
0))</f>
        <v>#N/A</v>
      </c>
    </row>
    <row r="9048" spans="1:9" x14ac:dyDescent="0.2">
      <c r="A9048" s="160" t="s">
        <v>22</v>
      </c>
      <c r="B9048" s="160" t="s">
        <v>20</v>
      </c>
      <c r="C9048" s="160">
        <f>_xlfn.XLOOKUP(B9048,'2.1.trackMPD'!$R$7:$R$29,'2.1.trackMPD'!$T$7:$T$29)</f>
        <v>6</v>
      </c>
      <c r="D9048" s="160">
        <v>100</v>
      </c>
      <c r="E9048" s="160" t="s">
        <v>6395</v>
      </c>
      <c r="F9048" s="160" t="s">
        <v>110</v>
      </c>
      <c r="G9048" s="160" t="s">
        <v>124</v>
      </c>
      <c r="H9048" s="160" t="s">
        <v>6393</v>
      </c>
      <c r="I9048" s="160" t="e" cm="1">
        <f t="array" ref="I9048">INDEX('2.1.trackMPD'!K:K/(24*60*60),
       MATCH(1,
             (A9048='2.1.trackMPD'!A:A)*
             (C9048='2.1.trackMPD'!D:D)*
             (D9048/10^6='2.1.trackMPD'!H:H)*
             (E9048='2.1.trackMPD'!F:F),
0))</f>
        <v>#N/A</v>
      </c>
    </row>
    <row r="9049" spans="1:9" x14ac:dyDescent="0.2">
      <c r="A9049" s="160" t="s">
        <v>22</v>
      </c>
      <c r="B9049" s="160" t="s">
        <v>20</v>
      </c>
      <c r="C9049" s="160">
        <f>_xlfn.XLOOKUP(B9049,'2.1.trackMPD'!$R$7:$R$29,'2.1.trackMPD'!$T$7:$T$29)</f>
        <v>6</v>
      </c>
      <c r="D9049" s="160">
        <v>100</v>
      </c>
      <c r="E9049" s="160" t="s">
        <v>6395</v>
      </c>
      <c r="F9049" s="160" t="s">
        <v>110</v>
      </c>
      <c r="G9049" s="160" t="s">
        <v>140</v>
      </c>
      <c r="H9049" s="160" t="s">
        <v>6393</v>
      </c>
      <c r="I9049" s="160" t="e" cm="1">
        <f t="array" ref="I9049">INDEX('2.1.trackMPD'!L:L/(24*60*60),
       MATCH(1,
             (A9049='2.1.trackMPD'!A:A)*
             (C9049='2.1.trackMPD'!D:D)*
             (D9049/10^6='2.1.trackMPD'!H:H)*
             (E9049='2.1.trackMPD'!F:F),
0))</f>
        <v>#N/A</v>
      </c>
    </row>
    <row r="9050" spans="1:9" x14ac:dyDescent="0.2">
      <c r="A9050" s="160" t="s">
        <v>22</v>
      </c>
      <c r="B9050" s="160" t="s">
        <v>167</v>
      </c>
      <c r="C9050" s="160">
        <f>_xlfn.XLOOKUP(B9050,'2.1.trackMPD'!$R$7:$R$29,'2.1.trackMPD'!$T$7:$T$29)</f>
        <v>5</v>
      </c>
      <c r="D9050" s="160">
        <v>1</v>
      </c>
      <c r="E9050" s="160" t="s">
        <v>6390</v>
      </c>
      <c r="F9050" s="160" t="s">
        <v>110</v>
      </c>
      <c r="G9050" s="160" t="s">
        <v>124</v>
      </c>
      <c r="H9050" s="160" t="s">
        <v>6392</v>
      </c>
      <c r="I9050" s="160" cm="1">
        <f t="array" ref="I9050">INDEX('2.1.trackMPD'!I:I/(24*60*60),
       MATCH(1,
             (A9050='2.1.trackMPD'!A:A)*
             (C9050='2.1.trackMPD'!D:D)*
             (D9050/10^6='2.1.trackMPD'!H:H)*
             (E9050='2.1.trackMPD'!F:F),
0))</f>
        <v>1.0377236458333334E-6</v>
      </c>
    </row>
    <row r="9051" spans="1:9" x14ac:dyDescent="0.2">
      <c r="A9051" s="160" t="s">
        <v>22</v>
      </c>
      <c r="B9051" s="160" t="s">
        <v>167</v>
      </c>
      <c r="C9051" s="160">
        <f>_xlfn.XLOOKUP(B9051,'2.1.trackMPD'!$R$7:$R$29,'2.1.trackMPD'!$T$7:$T$29)</f>
        <v>5</v>
      </c>
      <c r="D9051" s="160">
        <v>1</v>
      </c>
      <c r="E9051" s="160" t="s">
        <v>6390</v>
      </c>
      <c r="F9051" s="160" t="s">
        <v>110</v>
      </c>
      <c r="G9051" s="160" t="s">
        <v>140</v>
      </c>
      <c r="H9051" s="160" t="s">
        <v>6392</v>
      </c>
      <c r="I9051" s="160" cm="1">
        <f t="array" ref="I9051">INDEX('2.1.trackMPD'!J:J/(24*60*60),
       MATCH(1,
             (A9051='2.1.trackMPD'!A:A)*
             (C9051='2.1.trackMPD'!D:D)*
             (D9051/10^6='2.1.trackMPD'!H:H)*
             (E9051='2.1.trackMPD'!F:F),
0))</f>
        <v>1.7825055520833332E-5</v>
      </c>
    </row>
    <row r="9052" spans="1:9" x14ac:dyDescent="0.2">
      <c r="A9052" s="160" t="s">
        <v>22</v>
      </c>
      <c r="B9052" s="160" t="s">
        <v>167</v>
      </c>
      <c r="C9052" s="160">
        <f>_xlfn.XLOOKUP(B9052,'2.1.trackMPD'!$R$7:$R$29,'2.1.trackMPD'!$T$7:$T$29)</f>
        <v>5</v>
      </c>
      <c r="D9052" s="160">
        <v>1</v>
      </c>
      <c r="E9052" s="160" t="s">
        <v>6390</v>
      </c>
      <c r="F9052" s="160" t="s">
        <v>110</v>
      </c>
      <c r="G9052" s="160" t="s">
        <v>124</v>
      </c>
      <c r="H9052" s="160" t="s">
        <v>6393</v>
      </c>
      <c r="I9052" s="160" cm="1">
        <f t="array" ref="I9052">INDEX('2.1.trackMPD'!K:K/(24*60*60),
       MATCH(1,
             (A9052='2.1.trackMPD'!A:A)*
             (C9052='2.1.trackMPD'!D:D)*
             (D9052/10^6='2.1.trackMPD'!H:H)*
             (E9052='2.1.trackMPD'!F:F),
0))</f>
        <v>2.3148148148148148E-7</v>
      </c>
    </row>
    <row r="9053" spans="1:9" x14ac:dyDescent="0.2">
      <c r="A9053" s="160" t="s">
        <v>22</v>
      </c>
      <c r="B9053" s="160" t="s">
        <v>167</v>
      </c>
      <c r="C9053" s="160">
        <f>_xlfn.XLOOKUP(B9053,'2.1.trackMPD'!$R$7:$R$29,'2.1.trackMPD'!$T$7:$T$29)</f>
        <v>5</v>
      </c>
      <c r="D9053" s="160">
        <v>1</v>
      </c>
      <c r="E9053" s="160" t="s">
        <v>6390</v>
      </c>
      <c r="F9053" s="160" t="s">
        <v>110</v>
      </c>
      <c r="G9053" s="160" t="s">
        <v>140</v>
      </c>
      <c r="H9053" s="160" t="s">
        <v>6393</v>
      </c>
      <c r="I9053" s="160" cm="1">
        <f t="array" ref="I9053">INDEX('2.1.trackMPD'!L:L/(24*60*60),
       MATCH(1,
             (A9053='2.1.trackMPD'!A:A)*
             (C9053='2.1.trackMPD'!D:D)*
             (D9053/10^6='2.1.trackMPD'!H:H)*
             (E9053='2.1.trackMPD'!F:F),
0))</f>
        <v>4.0316077546296293E-7</v>
      </c>
    </row>
    <row r="9054" spans="1:9" x14ac:dyDescent="0.2">
      <c r="A9054" s="160" t="s">
        <v>22</v>
      </c>
      <c r="B9054" s="160" t="s">
        <v>167</v>
      </c>
      <c r="C9054" s="160">
        <f>_xlfn.XLOOKUP(B9054,'2.1.trackMPD'!$R$7:$R$29,'2.1.trackMPD'!$T$7:$T$29)</f>
        <v>5</v>
      </c>
      <c r="D9054" s="160">
        <v>10</v>
      </c>
      <c r="E9054" s="160" t="s">
        <v>6390</v>
      </c>
      <c r="F9054" s="160" t="s">
        <v>110</v>
      </c>
      <c r="G9054" s="160" t="s">
        <v>124</v>
      </c>
      <c r="H9054" s="160" t="s">
        <v>6392</v>
      </c>
      <c r="I9054" s="160" cm="1">
        <f t="array" ref="I9054">INDEX('2.1.trackMPD'!I:I/(24*60*60),
       MATCH(1,
             (A9054='2.1.trackMPD'!A:A)*
             (C9054='2.1.trackMPD'!D:D)*
             (D9054/10^6='2.1.trackMPD'!H:H)*
             (E9054='2.1.trackMPD'!F:F),
0))</f>
        <v>1.2789210879629631E-6</v>
      </c>
    </row>
    <row r="9055" spans="1:9" x14ac:dyDescent="0.2">
      <c r="A9055" s="160" t="s">
        <v>22</v>
      </c>
      <c r="B9055" s="160" t="s">
        <v>167</v>
      </c>
      <c r="C9055" s="160">
        <f>_xlfn.XLOOKUP(B9055,'2.1.trackMPD'!$R$7:$R$29,'2.1.trackMPD'!$T$7:$T$29)</f>
        <v>5</v>
      </c>
      <c r="D9055" s="160">
        <v>10</v>
      </c>
      <c r="E9055" s="160" t="s">
        <v>6390</v>
      </c>
      <c r="F9055" s="160" t="s">
        <v>110</v>
      </c>
      <c r="G9055" s="160" t="s">
        <v>140</v>
      </c>
      <c r="H9055" s="160" t="s">
        <v>6392</v>
      </c>
      <c r="I9055" s="160" cm="1">
        <f t="array" ref="I9055">INDEX('2.1.trackMPD'!J:J/(24*60*60),
       MATCH(1,
             (A9055='2.1.trackMPD'!A:A)*
             (C9055='2.1.trackMPD'!D:D)*
             (D9055/10^6='2.1.trackMPD'!H:H)*
             (E9055='2.1.trackMPD'!F:F),
0))</f>
        <v>1.8773402349537037E-5</v>
      </c>
    </row>
    <row r="9056" spans="1:9" x14ac:dyDescent="0.2">
      <c r="A9056" s="160" t="s">
        <v>22</v>
      </c>
      <c r="B9056" s="160" t="s">
        <v>167</v>
      </c>
      <c r="C9056" s="160">
        <f>_xlfn.XLOOKUP(B9056,'2.1.trackMPD'!$R$7:$R$29,'2.1.trackMPD'!$T$7:$T$29)</f>
        <v>5</v>
      </c>
      <c r="D9056" s="160">
        <v>10</v>
      </c>
      <c r="E9056" s="160" t="s">
        <v>6390</v>
      </c>
      <c r="F9056" s="160" t="s">
        <v>110</v>
      </c>
      <c r="G9056" s="160" t="s">
        <v>124</v>
      </c>
      <c r="H9056" s="160" t="s">
        <v>6393</v>
      </c>
      <c r="I9056" s="160" cm="1">
        <f t="array" ref="I9056">INDEX('2.1.trackMPD'!K:K/(24*60*60),
       MATCH(1,
             (A9056='2.1.trackMPD'!A:A)*
             (C9056='2.1.trackMPD'!D:D)*
             (D9056/10^6='2.1.trackMPD'!H:H)*
             (E9056='2.1.trackMPD'!F:F),
0))</f>
        <v>0</v>
      </c>
    </row>
    <row r="9057" spans="1:9" x14ac:dyDescent="0.2">
      <c r="A9057" s="160" t="s">
        <v>22</v>
      </c>
      <c r="B9057" s="160" t="s">
        <v>167</v>
      </c>
      <c r="C9057" s="160">
        <f>_xlfn.XLOOKUP(B9057,'2.1.trackMPD'!$R$7:$R$29,'2.1.trackMPD'!$T$7:$T$29)</f>
        <v>5</v>
      </c>
      <c r="D9057" s="160">
        <v>10</v>
      </c>
      <c r="E9057" s="160" t="s">
        <v>6390</v>
      </c>
      <c r="F9057" s="160" t="s">
        <v>110</v>
      </c>
      <c r="G9057" s="160" t="s">
        <v>140</v>
      </c>
      <c r="H9057" s="160" t="s">
        <v>6393</v>
      </c>
      <c r="I9057" s="160" cm="1">
        <f t="array" ref="I9057">INDEX('2.1.trackMPD'!L:L/(24*60*60),
       MATCH(1,
             (A9057='2.1.trackMPD'!A:A)*
             (C9057='2.1.trackMPD'!D:D)*
             (D9057/10^6='2.1.trackMPD'!H:H)*
             (E9057='2.1.trackMPD'!F:F),
0))</f>
        <v>4.0668629629629632E-7</v>
      </c>
    </row>
    <row r="9058" spans="1:9" x14ac:dyDescent="0.2">
      <c r="A9058" s="160" t="s">
        <v>22</v>
      </c>
      <c r="B9058" s="160" t="s">
        <v>167</v>
      </c>
      <c r="C9058" s="160">
        <f>_xlfn.XLOOKUP(B9058,'2.1.trackMPD'!$R$7:$R$29,'2.1.trackMPD'!$T$7:$T$29)</f>
        <v>5</v>
      </c>
      <c r="D9058" s="160">
        <v>100</v>
      </c>
      <c r="E9058" s="160" t="s">
        <v>6390</v>
      </c>
      <c r="F9058" s="160" t="s">
        <v>110</v>
      </c>
      <c r="G9058" s="160" t="s">
        <v>124</v>
      </c>
      <c r="H9058" s="160" t="s">
        <v>6392</v>
      </c>
      <c r="I9058" s="160" cm="1">
        <f t="array" ref="I9058">INDEX('2.1.trackMPD'!I:I/(24*60*60),
       MATCH(1,
             (A9058='2.1.trackMPD'!A:A)*
             (C9058='2.1.trackMPD'!D:D)*
             (D9058/10^6='2.1.trackMPD'!H:H)*
             (E9058='2.1.trackMPD'!F:F),
0))</f>
        <v>3.9792763379629632E-5</v>
      </c>
    </row>
    <row r="9059" spans="1:9" x14ac:dyDescent="0.2">
      <c r="A9059" s="160" t="s">
        <v>22</v>
      </c>
      <c r="B9059" s="160" t="s">
        <v>167</v>
      </c>
      <c r="C9059" s="160">
        <f>_xlfn.XLOOKUP(B9059,'2.1.trackMPD'!$R$7:$R$29,'2.1.trackMPD'!$T$7:$T$29)</f>
        <v>5</v>
      </c>
      <c r="D9059" s="160">
        <v>100</v>
      </c>
      <c r="E9059" s="160" t="s">
        <v>6390</v>
      </c>
      <c r="F9059" s="160" t="s">
        <v>110</v>
      </c>
      <c r="G9059" s="160" t="s">
        <v>140</v>
      </c>
      <c r="H9059" s="160" t="s">
        <v>6392</v>
      </c>
      <c r="I9059" s="160" cm="1">
        <f t="array" ref="I9059">INDEX('2.1.trackMPD'!J:J/(24*60*60),
       MATCH(1,
             (A9059='2.1.trackMPD'!A:A)*
             (C9059='2.1.trackMPD'!D:D)*
             (D9059/10^6='2.1.trackMPD'!H:H)*
             (E9059='2.1.trackMPD'!F:F),
0))</f>
        <v>3.5208804756944444E-4</v>
      </c>
    </row>
    <row r="9060" spans="1:9" x14ac:dyDescent="0.2">
      <c r="A9060" s="160" t="s">
        <v>22</v>
      </c>
      <c r="B9060" s="160" t="s">
        <v>167</v>
      </c>
      <c r="C9060" s="160">
        <f>_xlfn.XLOOKUP(B9060,'2.1.trackMPD'!$R$7:$R$29,'2.1.trackMPD'!$T$7:$T$29)</f>
        <v>5</v>
      </c>
      <c r="D9060" s="160">
        <v>100</v>
      </c>
      <c r="E9060" s="160" t="s">
        <v>6390</v>
      </c>
      <c r="F9060" s="160" t="s">
        <v>110</v>
      </c>
      <c r="G9060" s="160" t="s">
        <v>124</v>
      </c>
      <c r="H9060" s="160" t="s">
        <v>6393</v>
      </c>
      <c r="I9060" s="160" cm="1">
        <f t="array" ref="I9060">INDEX('2.1.trackMPD'!K:K/(24*60*60),
       MATCH(1,
             (A9060='2.1.trackMPD'!A:A)*
             (C9060='2.1.trackMPD'!D:D)*
             (D9060/10^6='2.1.trackMPD'!H:H)*
             (E9060='2.1.trackMPD'!F:F),
0))</f>
        <v>0</v>
      </c>
    </row>
    <row r="9061" spans="1:9" x14ac:dyDescent="0.2">
      <c r="A9061" s="160" t="s">
        <v>22</v>
      </c>
      <c r="B9061" s="160" t="s">
        <v>167</v>
      </c>
      <c r="C9061" s="160">
        <f>_xlfn.XLOOKUP(B9061,'2.1.trackMPD'!$R$7:$R$29,'2.1.trackMPD'!$T$7:$T$29)</f>
        <v>5</v>
      </c>
      <c r="D9061" s="160">
        <v>100</v>
      </c>
      <c r="E9061" s="160" t="s">
        <v>6390</v>
      </c>
      <c r="F9061" s="160" t="s">
        <v>110</v>
      </c>
      <c r="G9061" s="160" t="s">
        <v>140</v>
      </c>
      <c r="H9061" s="160" t="s">
        <v>6393</v>
      </c>
      <c r="I9061" s="160" cm="1">
        <f t="array" ref="I9061">INDEX('2.1.trackMPD'!L:L/(24*60*60),
       MATCH(1,
             (A9061='2.1.trackMPD'!A:A)*
             (C9061='2.1.trackMPD'!D:D)*
             (D9061/10^6='2.1.trackMPD'!H:H)*
             (E9061='2.1.trackMPD'!F:F),
0))</f>
        <v>0</v>
      </c>
    </row>
    <row r="9062" spans="1:9" x14ac:dyDescent="0.2">
      <c r="A9062" s="160" t="s">
        <v>22</v>
      </c>
      <c r="B9062" s="160" t="s">
        <v>167</v>
      </c>
      <c r="C9062" s="160">
        <f>_xlfn.XLOOKUP(B9062,'2.1.trackMPD'!$R$7:$R$29,'2.1.trackMPD'!$T$7:$T$29)</f>
        <v>5</v>
      </c>
      <c r="D9062" s="160">
        <v>1000</v>
      </c>
      <c r="E9062" s="160" t="s">
        <v>6390</v>
      </c>
      <c r="F9062" s="160" t="s">
        <v>110</v>
      </c>
      <c r="G9062" s="160" t="s">
        <v>124</v>
      </c>
      <c r="H9062" s="160" t="s">
        <v>6392</v>
      </c>
      <c r="I9062" s="160" cm="1">
        <f t="array" ref="I9062">INDEX('2.1.trackMPD'!I:I/(24*60*60),
       MATCH(1,
             (A9062='2.1.trackMPD'!A:A)*
             (C9062='2.1.trackMPD'!D:D)*
             (D9062/10^6='2.1.trackMPD'!H:H)*
             (E9062='2.1.trackMPD'!F:F),
0))</f>
        <v>7.3779252604166665E-2</v>
      </c>
    </row>
    <row r="9063" spans="1:9" x14ac:dyDescent="0.2">
      <c r="A9063" s="160" t="s">
        <v>22</v>
      </c>
      <c r="B9063" s="160" t="s">
        <v>167</v>
      </c>
      <c r="C9063" s="160">
        <f>_xlfn.XLOOKUP(B9063,'2.1.trackMPD'!$R$7:$R$29,'2.1.trackMPD'!$T$7:$T$29)</f>
        <v>5</v>
      </c>
      <c r="D9063" s="160">
        <v>1000</v>
      </c>
      <c r="E9063" s="160" t="s">
        <v>6390</v>
      </c>
      <c r="F9063" s="160" t="s">
        <v>110</v>
      </c>
      <c r="G9063" s="160" t="s">
        <v>140</v>
      </c>
      <c r="H9063" s="160" t="s">
        <v>6392</v>
      </c>
      <c r="I9063" s="160" cm="1">
        <f t="array" ref="I9063">INDEX('2.1.trackMPD'!J:J/(24*60*60),
       MATCH(1,
             (A9063='2.1.trackMPD'!A:A)*
             (C9063='2.1.trackMPD'!D:D)*
             (D9063/10^6='2.1.trackMPD'!H:H)*
             (E9063='2.1.trackMPD'!F:F),
0))</f>
        <v>1.0926947596064815E-2</v>
      </c>
    </row>
    <row r="9064" spans="1:9" x14ac:dyDescent="0.2">
      <c r="A9064" s="160" t="s">
        <v>22</v>
      </c>
      <c r="B9064" s="160" t="s">
        <v>167</v>
      </c>
      <c r="C9064" s="160">
        <f>_xlfn.XLOOKUP(B9064,'2.1.trackMPD'!$R$7:$R$29,'2.1.trackMPD'!$T$7:$T$29)</f>
        <v>5</v>
      </c>
      <c r="D9064" s="160">
        <v>1000</v>
      </c>
      <c r="E9064" s="160" t="s">
        <v>6390</v>
      </c>
      <c r="F9064" s="160" t="s">
        <v>110</v>
      </c>
      <c r="G9064" s="160" t="s">
        <v>124</v>
      </c>
      <c r="H9064" s="160" t="s">
        <v>6393</v>
      </c>
      <c r="I9064" s="160" cm="1">
        <f t="array" ref="I9064">INDEX('2.1.trackMPD'!K:K/(24*60*60),
       MATCH(1,
             (A9064='2.1.trackMPD'!A:A)*
             (C9064='2.1.trackMPD'!D:D)*
             (D9064/10^6='2.1.trackMPD'!H:H)*
             (E9064='2.1.trackMPD'!F:F),
0))</f>
        <v>0</v>
      </c>
    </row>
    <row r="9065" spans="1:9" x14ac:dyDescent="0.2">
      <c r="A9065" s="160" t="s">
        <v>22</v>
      </c>
      <c r="B9065" s="160" t="s">
        <v>167</v>
      </c>
      <c r="C9065" s="160">
        <f>_xlfn.XLOOKUP(B9065,'2.1.trackMPD'!$R$7:$R$29,'2.1.trackMPD'!$T$7:$T$29)</f>
        <v>5</v>
      </c>
      <c r="D9065" s="160">
        <v>1000</v>
      </c>
      <c r="E9065" s="160" t="s">
        <v>6390</v>
      </c>
      <c r="F9065" s="160" t="s">
        <v>110</v>
      </c>
      <c r="G9065" s="160" t="s">
        <v>140</v>
      </c>
      <c r="H9065" s="160" t="s">
        <v>6393</v>
      </c>
      <c r="I9065" s="160" cm="1">
        <f t="array" ref="I9065">INDEX('2.1.trackMPD'!L:L/(24*60*60),
       MATCH(1,
             (A9065='2.1.trackMPD'!A:A)*
             (C9065='2.1.trackMPD'!D:D)*
             (D9065/10^6='2.1.trackMPD'!H:H)*
             (E9065='2.1.trackMPD'!F:F),
0))</f>
        <v>0</v>
      </c>
    </row>
    <row r="9066" spans="1:9" x14ac:dyDescent="0.2">
      <c r="A9066" s="160" t="s">
        <v>22</v>
      </c>
      <c r="B9066" s="160" t="s">
        <v>167</v>
      </c>
      <c r="C9066" s="160">
        <f>_xlfn.XLOOKUP(B9066,'2.1.trackMPD'!$R$7:$R$29,'2.1.trackMPD'!$T$7:$T$29)</f>
        <v>5</v>
      </c>
      <c r="D9066" s="160">
        <v>5000</v>
      </c>
      <c r="E9066" s="160" t="s">
        <v>6390</v>
      </c>
      <c r="F9066" s="160" t="s">
        <v>110</v>
      </c>
      <c r="G9066" s="160" t="s">
        <v>124</v>
      </c>
      <c r="H9066" s="160" t="s">
        <v>6392</v>
      </c>
      <c r="I9066" s="160" cm="1">
        <f t="array" ref="I9066">INDEX('2.1.trackMPD'!I:I/(24*60*60),
       MATCH(1,
             (A9066='2.1.trackMPD'!A:A)*
             (C9066='2.1.trackMPD'!D:D)*
             (D9066/10^6='2.1.trackMPD'!H:H)*
             (E9066='2.1.trackMPD'!F:F),
0))</f>
        <v>2.4403995729166668</v>
      </c>
    </row>
    <row r="9067" spans="1:9" x14ac:dyDescent="0.2">
      <c r="A9067" s="160" t="s">
        <v>22</v>
      </c>
      <c r="B9067" s="160" t="s">
        <v>167</v>
      </c>
      <c r="C9067" s="160">
        <f>_xlfn.XLOOKUP(B9067,'2.1.trackMPD'!$R$7:$R$29,'2.1.trackMPD'!$T$7:$T$29)</f>
        <v>5</v>
      </c>
      <c r="D9067" s="160">
        <v>5000</v>
      </c>
      <c r="E9067" s="160" t="s">
        <v>6390</v>
      </c>
      <c r="F9067" s="160" t="s">
        <v>110</v>
      </c>
      <c r="G9067" s="160" t="s">
        <v>140</v>
      </c>
      <c r="H9067" s="160" t="s">
        <v>6392</v>
      </c>
      <c r="I9067" s="160" cm="1">
        <f t="array" ref="I9067">INDEX('2.1.trackMPD'!J:J/(24*60*60),
       MATCH(1,
             (A9067='2.1.trackMPD'!A:A)*
             (C9067='2.1.trackMPD'!D:D)*
             (D9067/10^6='2.1.trackMPD'!H:H)*
             (E9067='2.1.trackMPD'!F:F),
0))</f>
        <v>6.2703706365740741E-2</v>
      </c>
    </row>
    <row r="9068" spans="1:9" x14ac:dyDescent="0.2">
      <c r="A9068" s="160" t="s">
        <v>22</v>
      </c>
      <c r="B9068" s="160" t="s">
        <v>167</v>
      </c>
      <c r="C9068" s="160">
        <f>_xlfn.XLOOKUP(B9068,'2.1.trackMPD'!$R$7:$R$29,'2.1.trackMPD'!$T$7:$T$29)</f>
        <v>5</v>
      </c>
      <c r="D9068" s="160">
        <v>5000</v>
      </c>
      <c r="E9068" s="160" t="s">
        <v>6390</v>
      </c>
      <c r="F9068" s="160" t="s">
        <v>110</v>
      </c>
      <c r="G9068" s="160" t="s">
        <v>124</v>
      </c>
      <c r="H9068" s="160" t="s">
        <v>6393</v>
      </c>
      <c r="I9068" s="160" cm="1">
        <f t="array" ref="I9068">INDEX('2.1.trackMPD'!K:K/(24*60*60),
       MATCH(1,
             (A9068='2.1.trackMPD'!A:A)*
             (C9068='2.1.trackMPD'!D:D)*
             (D9068/10^6='2.1.trackMPD'!H:H)*
             (E9068='2.1.trackMPD'!F:F),
0))</f>
        <v>0</v>
      </c>
    </row>
    <row r="9069" spans="1:9" x14ac:dyDescent="0.2">
      <c r="A9069" s="160" t="s">
        <v>22</v>
      </c>
      <c r="B9069" s="160" t="s">
        <v>167</v>
      </c>
      <c r="C9069" s="160">
        <f>_xlfn.XLOOKUP(B9069,'2.1.trackMPD'!$R$7:$R$29,'2.1.trackMPD'!$T$7:$T$29)</f>
        <v>5</v>
      </c>
      <c r="D9069" s="160">
        <v>5000</v>
      </c>
      <c r="E9069" s="160" t="s">
        <v>6390</v>
      </c>
      <c r="F9069" s="160" t="s">
        <v>110</v>
      </c>
      <c r="G9069" s="160" t="s">
        <v>140</v>
      </c>
      <c r="H9069" s="160" t="s">
        <v>6393</v>
      </c>
      <c r="I9069" s="160" cm="1">
        <f t="array" ref="I9069">INDEX('2.1.trackMPD'!L:L/(24*60*60),
       MATCH(1,
             (A9069='2.1.trackMPD'!A:A)*
             (C9069='2.1.trackMPD'!D:D)*
             (D9069/10^6='2.1.trackMPD'!H:H)*
             (E9069='2.1.trackMPD'!F:F),
0))</f>
        <v>0</v>
      </c>
    </row>
    <row r="9070" spans="1:9" x14ac:dyDescent="0.2">
      <c r="A9070" s="160" t="s">
        <v>22</v>
      </c>
      <c r="B9070" s="160" t="s">
        <v>167</v>
      </c>
      <c r="C9070" s="160">
        <f>_xlfn.XLOOKUP(B9070,'2.1.trackMPD'!$R$7:$R$29,'2.1.trackMPD'!$T$7:$T$29)</f>
        <v>5</v>
      </c>
      <c r="D9070" s="160">
        <v>1</v>
      </c>
      <c r="E9070" s="160" t="s">
        <v>6394</v>
      </c>
      <c r="F9070" s="160" t="s">
        <v>110</v>
      </c>
      <c r="G9070" s="160" t="s">
        <v>124</v>
      </c>
      <c r="H9070" s="160" t="s">
        <v>6392</v>
      </c>
      <c r="I9070" s="160" cm="1">
        <f t="array" ref="I9070">INDEX('2.1.trackMPD'!I:I/(24*60*60),
       MATCH(1,
             (A9070='2.1.trackMPD'!A:A)*
             (C9070='2.1.trackMPD'!D:D)*
             (D9070/10^6='2.1.trackMPD'!H:H)*
             (E9070='2.1.trackMPD'!F:F),
0))</f>
        <v>2.2308802662037037E-6</v>
      </c>
    </row>
    <row r="9071" spans="1:9" x14ac:dyDescent="0.2">
      <c r="A9071" s="160" t="s">
        <v>22</v>
      </c>
      <c r="B9071" s="160" t="s">
        <v>167</v>
      </c>
      <c r="C9071" s="160">
        <f>_xlfn.XLOOKUP(B9071,'2.1.trackMPD'!$R$7:$R$29,'2.1.trackMPD'!$T$7:$T$29)</f>
        <v>5</v>
      </c>
      <c r="D9071" s="160">
        <v>1</v>
      </c>
      <c r="E9071" s="160" t="s">
        <v>6394</v>
      </c>
      <c r="F9071" s="160" t="s">
        <v>110</v>
      </c>
      <c r="G9071" s="160" t="s">
        <v>140</v>
      </c>
      <c r="H9071" s="160" t="s">
        <v>6392</v>
      </c>
      <c r="I9071" s="160" cm="1">
        <f t="array" ref="I9071">INDEX('2.1.trackMPD'!J:J/(24*60*60),
       MATCH(1,
             (A9071='2.1.trackMPD'!A:A)*
             (C9071='2.1.trackMPD'!D:D)*
             (D9071/10^6='2.1.trackMPD'!H:H)*
             (E9071='2.1.trackMPD'!F:F),
0))</f>
        <v>4.2563222789351853E-5</v>
      </c>
    </row>
    <row r="9072" spans="1:9" x14ac:dyDescent="0.2">
      <c r="A9072" s="160" t="s">
        <v>22</v>
      </c>
      <c r="B9072" s="160" t="s">
        <v>167</v>
      </c>
      <c r="C9072" s="160">
        <f>_xlfn.XLOOKUP(B9072,'2.1.trackMPD'!$R$7:$R$29,'2.1.trackMPD'!$T$7:$T$29)</f>
        <v>5</v>
      </c>
      <c r="D9072" s="160">
        <v>1</v>
      </c>
      <c r="E9072" s="160" t="s">
        <v>6394</v>
      </c>
      <c r="F9072" s="160" t="s">
        <v>110</v>
      </c>
      <c r="G9072" s="160" t="s">
        <v>124</v>
      </c>
      <c r="H9072" s="160" t="s">
        <v>6393</v>
      </c>
      <c r="I9072" s="160" cm="1">
        <f t="array" ref="I9072">INDEX('2.1.trackMPD'!K:K/(24*60*60),
       MATCH(1,
             (A9072='2.1.trackMPD'!A:A)*
             (C9072='2.1.trackMPD'!D:D)*
             (D9072/10^6='2.1.trackMPD'!H:H)*
             (E9072='2.1.trackMPD'!F:F),
0))</f>
        <v>3.0642422453703703E-7</v>
      </c>
    </row>
    <row r="9073" spans="1:9" x14ac:dyDescent="0.2">
      <c r="A9073" s="160" t="s">
        <v>22</v>
      </c>
      <c r="B9073" s="160" t="s">
        <v>167</v>
      </c>
      <c r="C9073" s="160">
        <f>_xlfn.XLOOKUP(B9073,'2.1.trackMPD'!$R$7:$R$29,'2.1.trackMPD'!$T$7:$T$29)</f>
        <v>5</v>
      </c>
      <c r="D9073" s="160">
        <v>1</v>
      </c>
      <c r="E9073" s="160" t="s">
        <v>6394</v>
      </c>
      <c r="F9073" s="160" t="s">
        <v>110</v>
      </c>
      <c r="G9073" s="160" t="s">
        <v>140</v>
      </c>
      <c r="H9073" s="160" t="s">
        <v>6393</v>
      </c>
      <c r="I9073" s="160" cm="1">
        <f t="array" ref="I9073">INDEX('2.1.trackMPD'!L:L/(24*60*60),
       MATCH(1,
             (A9073='2.1.trackMPD'!A:A)*
             (C9073='2.1.trackMPD'!D:D)*
             (D9073/10^6='2.1.trackMPD'!H:H)*
             (E9073='2.1.trackMPD'!F:F),
0))</f>
        <v>3.8061908564814812E-7</v>
      </c>
    </row>
    <row r="9074" spans="1:9" x14ac:dyDescent="0.2">
      <c r="A9074" s="160" t="s">
        <v>22</v>
      </c>
      <c r="B9074" s="160" t="s">
        <v>167</v>
      </c>
      <c r="C9074" s="160">
        <f>_xlfn.XLOOKUP(B9074,'2.1.trackMPD'!$R$7:$R$29,'2.1.trackMPD'!$T$7:$T$29)</f>
        <v>5</v>
      </c>
      <c r="D9074" s="160">
        <v>10</v>
      </c>
      <c r="E9074" s="160" t="s">
        <v>6394</v>
      </c>
      <c r="F9074" s="160" t="s">
        <v>110</v>
      </c>
      <c r="G9074" s="160" t="s">
        <v>124</v>
      </c>
      <c r="H9074" s="160" t="s">
        <v>6392</v>
      </c>
      <c r="I9074" s="160" cm="1">
        <f t="array" ref="I9074">INDEX('2.1.trackMPD'!I:I/(24*60*60),
       MATCH(1,
             (A9074='2.1.trackMPD'!A:A)*
             (C9074='2.1.trackMPD'!D:D)*
             (D9074/10^6='2.1.trackMPD'!H:H)*
             (E9074='2.1.trackMPD'!F:F),
0))</f>
        <v>3.700495335648148E-6</v>
      </c>
    </row>
    <row r="9075" spans="1:9" x14ac:dyDescent="0.2">
      <c r="A9075" s="160" t="s">
        <v>22</v>
      </c>
      <c r="B9075" s="160" t="s">
        <v>167</v>
      </c>
      <c r="C9075" s="160">
        <f>_xlfn.XLOOKUP(B9075,'2.1.trackMPD'!$R$7:$R$29,'2.1.trackMPD'!$T$7:$T$29)</f>
        <v>5</v>
      </c>
      <c r="D9075" s="160">
        <v>10</v>
      </c>
      <c r="E9075" s="160" t="s">
        <v>6394</v>
      </c>
      <c r="F9075" s="160" t="s">
        <v>110</v>
      </c>
      <c r="G9075" s="160" t="s">
        <v>140</v>
      </c>
      <c r="H9075" s="160" t="s">
        <v>6392</v>
      </c>
      <c r="I9075" s="160" cm="1">
        <f t="array" ref="I9075">INDEX('2.1.trackMPD'!J:J/(24*60*60),
       MATCH(1,
             (A9075='2.1.trackMPD'!A:A)*
             (C9075='2.1.trackMPD'!D:D)*
             (D9075/10^6='2.1.trackMPD'!H:H)*
             (E9075='2.1.trackMPD'!F:F),
0))</f>
        <v>4.933255759259259E-5</v>
      </c>
    </row>
    <row r="9076" spans="1:9" x14ac:dyDescent="0.2">
      <c r="A9076" s="160" t="s">
        <v>22</v>
      </c>
      <c r="B9076" s="160" t="s">
        <v>167</v>
      </c>
      <c r="C9076" s="160">
        <f>_xlfn.XLOOKUP(B9076,'2.1.trackMPD'!$R$7:$R$29,'2.1.trackMPD'!$T$7:$T$29)</f>
        <v>5</v>
      </c>
      <c r="D9076" s="160">
        <v>10</v>
      </c>
      <c r="E9076" s="160" t="s">
        <v>6394</v>
      </c>
      <c r="F9076" s="160" t="s">
        <v>110</v>
      </c>
      <c r="G9076" s="160" t="s">
        <v>124</v>
      </c>
      <c r="H9076" s="160" t="s">
        <v>6393</v>
      </c>
      <c r="I9076" s="160" cm="1">
        <f t="array" ref="I9076">INDEX('2.1.trackMPD'!K:K/(24*60*60),
       MATCH(1,
             (A9076='2.1.trackMPD'!A:A)*
             (C9076='2.1.trackMPD'!D:D)*
             (D9076/10^6='2.1.trackMPD'!H:H)*
             (E9076='2.1.trackMPD'!F:F),
0))</f>
        <v>0</v>
      </c>
    </row>
    <row r="9077" spans="1:9" x14ac:dyDescent="0.2">
      <c r="A9077" s="160" t="s">
        <v>22</v>
      </c>
      <c r="B9077" s="160" t="s">
        <v>167</v>
      </c>
      <c r="C9077" s="160">
        <f>_xlfn.XLOOKUP(B9077,'2.1.trackMPD'!$R$7:$R$29,'2.1.trackMPD'!$T$7:$T$29)</f>
        <v>5</v>
      </c>
      <c r="D9077" s="160">
        <v>10</v>
      </c>
      <c r="E9077" s="160" t="s">
        <v>6394</v>
      </c>
      <c r="F9077" s="160" t="s">
        <v>110</v>
      </c>
      <c r="G9077" s="160" t="s">
        <v>140</v>
      </c>
      <c r="H9077" s="160" t="s">
        <v>6393</v>
      </c>
      <c r="I9077" s="160" cm="1">
        <f t="array" ref="I9077">INDEX('2.1.trackMPD'!L:L/(24*60*60),
       MATCH(1,
             (A9077='2.1.trackMPD'!A:A)*
             (C9077='2.1.trackMPD'!D:D)*
             (D9077/10^6='2.1.trackMPD'!H:H)*
             (E9077='2.1.trackMPD'!F:F),
0))</f>
        <v>7.5895567129629634E-7</v>
      </c>
    </row>
    <row r="9078" spans="1:9" x14ac:dyDescent="0.2">
      <c r="A9078" s="160" t="s">
        <v>22</v>
      </c>
      <c r="B9078" s="160" t="s">
        <v>167</v>
      </c>
      <c r="C9078" s="160">
        <f>_xlfn.XLOOKUP(B9078,'2.1.trackMPD'!$R$7:$R$29,'2.1.trackMPD'!$T$7:$T$29)</f>
        <v>5</v>
      </c>
      <c r="D9078" s="160">
        <v>100</v>
      </c>
      <c r="E9078" s="160" t="s">
        <v>6394</v>
      </c>
      <c r="F9078" s="160" t="s">
        <v>110</v>
      </c>
      <c r="G9078" s="160" t="s">
        <v>124</v>
      </c>
      <c r="H9078" s="160" t="s">
        <v>6392</v>
      </c>
      <c r="I9078" s="160" cm="1">
        <f t="array" ref="I9078">INDEX('2.1.trackMPD'!I:I/(24*60*60),
       MATCH(1,
             (A9078='2.1.trackMPD'!A:A)*
             (C9078='2.1.trackMPD'!D:D)*
             (D9078/10^6='2.1.trackMPD'!H:H)*
             (E9078='2.1.trackMPD'!F:F),
0))</f>
        <v>3.2650873819444447E-4</v>
      </c>
    </row>
    <row r="9079" spans="1:9" x14ac:dyDescent="0.2">
      <c r="A9079" s="160" t="s">
        <v>22</v>
      </c>
      <c r="B9079" s="160" t="s">
        <v>167</v>
      </c>
      <c r="C9079" s="160">
        <f>_xlfn.XLOOKUP(B9079,'2.1.trackMPD'!$R$7:$R$29,'2.1.trackMPD'!$T$7:$T$29)</f>
        <v>5</v>
      </c>
      <c r="D9079" s="160">
        <v>100</v>
      </c>
      <c r="E9079" s="160" t="s">
        <v>6394</v>
      </c>
      <c r="F9079" s="160" t="s">
        <v>110</v>
      </c>
      <c r="G9079" s="160" t="s">
        <v>140</v>
      </c>
      <c r="H9079" s="160" t="s">
        <v>6392</v>
      </c>
      <c r="I9079" s="160" cm="1">
        <f t="array" ref="I9079">INDEX('2.1.trackMPD'!J:J/(24*60*60),
       MATCH(1,
             (A9079='2.1.trackMPD'!A:A)*
             (C9079='2.1.trackMPD'!D:D)*
             (D9079/10^6='2.1.trackMPD'!H:H)*
             (E9079='2.1.trackMPD'!F:F),
0))</f>
        <v>8.5729966273148152E-4</v>
      </c>
    </row>
    <row r="9080" spans="1:9" x14ac:dyDescent="0.2">
      <c r="A9080" s="160" t="s">
        <v>22</v>
      </c>
      <c r="B9080" s="160" t="s">
        <v>167</v>
      </c>
      <c r="C9080" s="160">
        <f>_xlfn.XLOOKUP(B9080,'2.1.trackMPD'!$R$7:$R$29,'2.1.trackMPD'!$T$7:$T$29)</f>
        <v>5</v>
      </c>
      <c r="D9080" s="160">
        <v>100</v>
      </c>
      <c r="E9080" s="160" t="s">
        <v>6394</v>
      </c>
      <c r="F9080" s="160" t="s">
        <v>110</v>
      </c>
      <c r="G9080" s="160" t="s">
        <v>124</v>
      </c>
      <c r="H9080" s="160" t="s">
        <v>6393</v>
      </c>
      <c r="I9080" s="160" cm="1">
        <f t="array" ref="I9080">INDEX('2.1.trackMPD'!K:K/(24*60*60),
       MATCH(1,
             (A9080='2.1.trackMPD'!A:A)*
             (C9080='2.1.trackMPD'!D:D)*
             (D9080/10^6='2.1.trackMPD'!H:H)*
             (E9080='2.1.trackMPD'!F:F),
0))</f>
        <v>0</v>
      </c>
    </row>
    <row r="9081" spans="1:9" x14ac:dyDescent="0.2">
      <c r="A9081" s="160" t="s">
        <v>22</v>
      </c>
      <c r="B9081" s="160" t="s">
        <v>167</v>
      </c>
      <c r="C9081" s="160">
        <f>_xlfn.XLOOKUP(B9081,'2.1.trackMPD'!$R$7:$R$29,'2.1.trackMPD'!$T$7:$T$29)</f>
        <v>5</v>
      </c>
      <c r="D9081" s="160">
        <v>100</v>
      </c>
      <c r="E9081" s="160" t="s">
        <v>6394</v>
      </c>
      <c r="F9081" s="160" t="s">
        <v>110</v>
      </c>
      <c r="G9081" s="160" t="s">
        <v>140</v>
      </c>
      <c r="H9081" s="160" t="s">
        <v>6393</v>
      </c>
      <c r="I9081" s="160" cm="1">
        <f t="array" ref="I9081">INDEX('2.1.trackMPD'!L:L/(24*60*60),
       MATCH(1,
             (A9081='2.1.trackMPD'!A:A)*
             (C9081='2.1.trackMPD'!D:D)*
             (D9081/10^6='2.1.trackMPD'!H:H)*
             (E9081='2.1.trackMPD'!F:F),
0))</f>
        <v>0</v>
      </c>
    </row>
    <row r="9082" spans="1:9" x14ac:dyDescent="0.2">
      <c r="A9082" s="160" t="s">
        <v>22</v>
      </c>
      <c r="B9082" s="160" t="s">
        <v>167</v>
      </c>
      <c r="C9082" s="160">
        <f>_xlfn.XLOOKUP(B9082,'2.1.trackMPD'!$R$7:$R$29,'2.1.trackMPD'!$T$7:$T$29)</f>
        <v>5</v>
      </c>
      <c r="D9082" s="160">
        <v>1000</v>
      </c>
      <c r="E9082" s="160" t="s">
        <v>6394</v>
      </c>
      <c r="F9082" s="160" t="s">
        <v>110</v>
      </c>
      <c r="G9082" s="160" t="s">
        <v>124</v>
      </c>
      <c r="H9082" s="160" t="s">
        <v>6392</v>
      </c>
      <c r="I9082" s="160" cm="1">
        <f t="array" ref="I9082">INDEX('2.1.trackMPD'!I:I/(24*60*60),
       MATCH(1,
             (A9082='2.1.trackMPD'!A:A)*
             (C9082='2.1.trackMPD'!D:D)*
             (D9082/10^6='2.1.trackMPD'!H:H)*
             (E9082='2.1.trackMPD'!F:F),
0))</f>
        <v>0.1016931902199074</v>
      </c>
    </row>
    <row r="9083" spans="1:9" x14ac:dyDescent="0.2">
      <c r="A9083" s="160" t="s">
        <v>22</v>
      </c>
      <c r="B9083" s="160" t="s">
        <v>167</v>
      </c>
      <c r="C9083" s="160">
        <f>_xlfn.XLOOKUP(B9083,'2.1.trackMPD'!$R$7:$R$29,'2.1.trackMPD'!$T$7:$T$29)</f>
        <v>5</v>
      </c>
      <c r="D9083" s="160">
        <v>1000</v>
      </c>
      <c r="E9083" s="160" t="s">
        <v>6394</v>
      </c>
      <c r="F9083" s="160" t="s">
        <v>110</v>
      </c>
      <c r="G9083" s="160" t="s">
        <v>140</v>
      </c>
      <c r="H9083" s="160" t="s">
        <v>6392</v>
      </c>
      <c r="I9083" s="160" cm="1">
        <f t="array" ref="I9083">INDEX('2.1.trackMPD'!J:J/(24*60*60),
       MATCH(1,
             (A9083='2.1.trackMPD'!A:A)*
             (C9083='2.1.trackMPD'!D:D)*
             (D9083/10^6='2.1.trackMPD'!H:H)*
             (E9083='2.1.trackMPD'!F:F),
0))</f>
        <v>1.2820958009259259E-2</v>
      </c>
    </row>
    <row r="9084" spans="1:9" x14ac:dyDescent="0.2">
      <c r="A9084" s="160" t="s">
        <v>22</v>
      </c>
      <c r="B9084" s="160" t="s">
        <v>167</v>
      </c>
      <c r="C9084" s="160">
        <f>_xlfn.XLOOKUP(B9084,'2.1.trackMPD'!$R$7:$R$29,'2.1.trackMPD'!$T$7:$T$29)</f>
        <v>5</v>
      </c>
      <c r="D9084" s="160">
        <v>1000</v>
      </c>
      <c r="E9084" s="160" t="s">
        <v>6394</v>
      </c>
      <c r="F9084" s="160" t="s">
        <v>110</v>
      </c>
      <c r="G9084" s="160" t="s">
        <v>124</v>
      </c>
      <c r="H9084" s="160" t="s">
        <v>6393</v>
      </c>
      <c r="I9084" s="160" cm="1">
        <f t="array" ref="I9084">INDEX('2.1.trackMPD'!K:K/(24*60*60),
       MATCH(1,
             (A9084='2.1.trackMPD'!A:A)*
             (C9084='2.1.trackMPD'!D:D)*
             (D9084/10^6='2.1.trackMPD'!H:H)*
             (E9084='2.1.trackMPD'!F:F),
0))</f>
        <v>0</v>
      </c>
    </row>
    <row r="9085" spans="1:9" x14ac:dyDescent="0.2">
      <c r="A9085" s="160" t="s">
        <v>22</v>
      </c>
      <c r="B9085" s="160" t="s">
        <v>167</v>
      </c>
      <c r="C9085" s="160">
        <f>_xlfn.XLOOKUP(B9085,'2.1.trackMPD'!$R$7:$R$29,'2.1.trackMPD'!$T$7:$T$29)</f>
        <v>5</v>
      </c>
      <c r="D9085" s="160">
        <v>1000</v>
      </c>
      <c r="E9085" s="160" t="s">
        <v>6394</v>
      </c>
      <c r="F9085" s="160" t="s">
        <v>110</v>
      </c>
      <c r="G9085" s="160" t="s">
        <v>140</v>
      </c>
      <c r="H9085" s="160" t="s">
        <v>6393</v>
      </c>
      <c r="I9085" s="160" cm="1">
        <f t="array" ref="I9085">INDEX('2.1.trackMPD'!L:L/(24*60*60),
       MATCH(1,
             (A9085='2.1.trackMPD'!A:A)*
             (C9085='2.1.trackMPD'!D:D)*
             (D9085/10^6='2.1.trackMPD'!H:H)*
             (E9085='2.1.trackMPD'!F:F),
0))</f>
        <v>0</v>
      </c>
    </row>
    <row r="9086" spans="1:9" x14ac:dyDescent="0.2">
      <c r="A9086" s="160" t="s">
        <v>22</v>
      </c>
      <c r="B9086" s="160" t="s">
        <v>167</v>
      </c>
      <c r="C9086" s="160">
        <f>_xlfn.XLOOKUP(B9086,'2.1.trackMPD'!$R$7:$R$29,'2.1.trackMPD'!$T$7:$T$29)</f>
        <v>5</v>
      </c>
      <c r="D9086" s="160">
        <v>5000</v>
      </c>
      <c r="E9086" s="160" t="s">
        <v>6394</v>
      </c>
      <c r="F9086" s="160" t="s">
        <v>110</v>
      </c>
      <c r="G9086" s="160" t="s">
        <v>124</v>
      </c>
      <c r="H9086" s="160" t="s">
        <v>6392</v>
      </c>
      <c r="I9086" s="160" cm="1">
        <f t="array" ref="I9086">INDEX('2.1.trackMPD'!I:I/(24*60*60),
       MATCH(1,
             (A9086='2.1.trackMPD'!A:A)*
             (C9086='2.1.trackMPD'!D:D)*
             (D9086/10^6='2.1.trackMPD'!H:H)*
             (E9086='2.1.trackMPD'!F:F),
0))</f>
        <v>1.1552917704861112</v>
      </c>
    </row>
    <row r="9087" spans="1:9" x14ac:dyDescent="0.2">
      <c r="A9087" s="160" t="s">
        <v>22</v>
      </c>
      <c r="B9087" s="160" t="s">
        <v>167</v>
      </c>
      <c r="C9087" s="160">
        <f>_xlfn.XLOOKUP(B9087,'2.1.trackMPD'!$R$7:$R$29,'2.1.trackMPD'!$T$7:$T$29)</f>
        <v>5</v>
      </c>
      <c r="D9087" s="160">
        <v>5000</v>
      </c>
      <c r="E9087" s="160" t="s">
        <v>6394</v>
      </c>
      <c r="F9087" s="160" t="s">
        <v>110</v>
      </c>
      <c r="G9087" s="160" t="s">
        <v>140</v>
      </c>
      <c r="H9087" s="160" t="s">
        <v>6392</v>
      </c>
      <c r="I9087" s="160" cm="1">
        <f t="array" ref="I9087">INDEX('2.1.trackMPD'!J:J/(24*60*60),
       MATCH(1,
             (A9087='2.1.trackMPD'!A:A)*
             (C9087='2.1.trackMPD'!D:D)*
             (D9087/10^6='2.1.trackMPD'!H:H)*
             (E9087='2.1.trackMPD'!F:F),
0))</f>
        <v>4.3142824537037036E-2</v>
      </c>
    </row>
    <row r="9088" spans="1:9" x14ac:dyDescent="0.2">
      <c r="A9088" s="160" t="s">
        <v>22</v>
      </c>
      <c r="B9088" s="160" t="s">
        <v>167</v>
      </c>
      <c r="C9088" s="160">
        <f>_xlfn.XLOOKUP(B9088,'2.1.trackMPD'!$R$7:$R$29,'2.1.trackMPD'!$T$7:$T$29)</f>
        <v>5</v>
      </c>
      <c r="D9088" s="160">
        <v>5000</v>
      </c>
      <c r="E9088" s="160" t="s">
        <v>6394</v>
      </c>
      <c r="F9088" s="160" t="s">
        <v>110</v>
      </c>
      <c r="G9088" s="160" t="s">
        <v>124</v>
      </c>
      <c r="H9088" s="160" t="s">
        <v>6393</v>
      </c>
      <c r="I9088" s="160" cm="1">
        <f t="array" ref="I9088">INDEX('2.1.trackMPD'!K:K/(24*60*60),
       MATCH(1,
             (A9088='2.1.trackMPD'!A:A)*
             (C9088='2.1.trackMPD'!D:D)*
             (D9088/10^6='2.1.trackMPD'!H:H)*
             (E9088='2.1.trackMPD'!F:F),
0))</f>
        <v>0</v>
      </c>
    </row>
    <row r="9089" spans="1:9" x14ac:dyDescent="0.2">
      <c r="A9089" s="160" t="s">
        <v>22</v>
      </c>
      <c r="B9089" s="160" t="s">
        <v>167</v>
      </c>
      <c r="C9089" s="160">
        <f>_xlfn.XLOOKUP(B9089,'2.1.trackMPD'!$R$7:$R$29,'2.1.trackMPD'!$T$7:$T$29)</f>
        <v>5</v>
      </c>
      <c r="D9089" s="160">
        <v>5000</v>
      </c>
      <c r="E9089" s="160" t="s">
        <v>6394</v>
      </c>
      <c r="F9089" s="160" t="s">
        <v>110</v>
      </c>
      <c r="G9089" s="160" t="s">
        <v>140</v>
      </c>
      <c r="H9089" s="160" t="s">
        <v>6393</v>
      </c>
      <c r="I9089" s="160" cm="1">
        <f t="array" ref="I9089">INDEX('2.1.trackMPD'!L:L/(24*60*60),
       MATCH(1,
             (A9089='2.1.trackMPD'!A:A)*
             (C9089='2.1.trackMPD'!D:D)*
             (D9089/10^6='2.1.trackMPD'!H:H)*
             (E9089='2.1.trackMPD'!F:F),
0))</f>
        <v>0</v>
      </c>
    </row>
    <row r="9090" spans="1:9" x14ac:dyDescent="0.2">
      <c r="A9090" s="160" t="s">
        <v>22</v>
      </c>
      <c r="B9090" s="160" t="s">
        <v>167</v>
      </c>
      <c r="C9090" s="160">
        <f>_xlfn.XLOOKUP(B9090,'2.1.trackMPD'!$R$7:$R$29,'2.1.trackMPD'!$T$7:$T$29)</f>
        <v>5</v>
      </c>
      <c r="D9090" s="160">
        <v>1</v>
      </c>
      <c r="E9090" s="160" t="s">
        <v>6395</v>
      </c>
      <c r="F9090" s="160" t="s">
        <v>110</v>
      </c>
      <c r="G9090" s="160" t="s">
        <v>124</v>
      </c>
      <c r="H9090" s="160" t="s">
        <v>6392</v>
      </c>
      <c r="I9090" s="160" t="e" cm="1">
        <f t="array" ref="I9090">INDEX('2.1.trackMPD'!I:I/(24*60*60),
       MATCH(1,
             (A9090='2.1.trackMPD'!A:A)*
             (C9090='2.1.trackMPD'!D:D)*
             (D9090/10^6='2.1.trackMPD'!H:H)*
             (E9090='2.1.trackMPD'!F:F),
0))</f>
        <v>#N/A</v>
      </c>
    </row>
    <row r="9091" spans="1:9" x14ac:dyDescent="0.2">
      <c r="A9091" s="160" t="s">
        <v>22</v>
      </c>
      <c r="B9091" s="160" t="s">
        <v>167</v>
      </c>
      <c r="C9091" s="160">
        <f>_xlfn.XLOOKUP(B9091,'2.1.trackMPD'!$R$7:$R$29,'2.1.trackMPD'!$T$7:$T$29)</f>
        <v>5</v>
      </c>
      <c r="D9091" s="160">
        <v>1</v>
      </c>
      <c r="E9091" s="160" t="s">
        <v>6395</v>
      </c>
      <c r="F9091" s="160" t="s">
        <v>110</v>
      </c>
      <c r="G9091" s="160" t="s">
        <v>140</v>
      </c>
      <c r="H9091" s="160" t="s">
        <v>6392</v>
      </c>
      <c r="I9091" s="160" t="e" cm="1">
        <f t="array" ref="I9091">INDEX('2.1.trackMPD'!J:J/(24*60*60),
       MATCH(1,
             (A9091='2.1.trackMPD'!A:A)*
             (C9091='2.1.trackMPD'!D:D)*
             (D9091/10^6='2.1.trackMPD'!H:H)*
             (E9091='2.1.trackMPD'!F:F),
0))</f>
        <v>#N/A</v>
      </c>
    </row>
    <row r="9092" spans="1:9" x14ac:dyDescent="0.2">
      <c r="A9092" s="160" t="s">
        <v>22</v>
      </c>
      <c r="B9092" s="160" t="s">
        <v>167</v>
      </c>
      <c r="C9092" s="160">
        <f>_xlfn.XLOOKUP(B9092,'2.1.trackMPD'!$R$7:$R$29,'2.1.trackMPD'!$T$7:$T$29)</f>
        <v>5</v>
      </c>
      <c r="D9092" s="160">
        <v>1</v>
      </c>
      <c r="E9092" s="160" t="s">
        <v>6395</v>
      </c>
      <c r="F9092" s="160" t="s">
        <v>110</v>
      </c>
      <c r="G9092" s="160" t="s">
        <v>124</v>
      </c>
      <c r="H9092" s="160" t="s">
        <v>6393</v>
      </c>
      <c r="I9092" s="160" t="e" cm="1">
        <f t="array" ref="I9092">INDEX('2.1.trackMPD'!K:K/(24*60*60),
       MATCH(1,
             (A9092='2.1.trackMPD'!A:A)*
             (C9092='2.1.trackMPD'!D:D)*
             (D9092/10^6='2.1.trackMPD'!H:H)*
             (E9092='2.1.trackMPD'!F:F),
0))</f>
        <v>#N/A</v>
      </c>
    </row>
    <row r="9093" spans="1:9" x14ac:dyDescent="0.2">
      <c r="A9093" s="160" t="s">
        <v>22</v>
      </c>
      <c r="B9093" s="160" t="s">
        <v>167</v>
      </c>
      <c r="C9093" s="160">
        <f>_xlfn.XLOOKUP(B9093,'2.1.trackMPD'!$R$7:$R$29,'2.1.trackMPD'!$T$7:$T$29)</f>
        <v>5</v>
      </c>
      <c r="D9093" s="160">
        <v>1</v>
      </c>
      <c r="E9093" s="160" t="s">
        <v>6395</v>
      </c>
      <c r="F9093" s="160" t="s">
        <v>110</v>
      </c>
      <c r="G9093" s="160" t="s">
        <v>140</v>
      </c>
      <c r="H9093" s="160" t="s">
        <v>6393</v>
      </c>
      <c r="I9093" s="160" t="e" cm="1">
        <f t="array" ref="I9093">INDEX('2.1.trackMPD'!L:L/(24*60*60),
       MATCH(1,
             (A9093='2.1.trackMPD'!A:A)*
             (C9093='2.1.trackMPD'!D:D)*
             (D9093/10^6='2.1.trackMPD'!H:H)*
             (E9093='2.1.trackMPD'!F:F),
0))</f>
        <v>#N/A</v>
      </c>
    </row>
    <row r="9094" spans="1:9" x14ac:dyDescent="0.2">
      <c r="A9094" s="160" t="s">
        <v>22</v>
      </c>
      <c r="B9094" s="160" t="s">
        <v>167</v>
      </c>
      <c r="C9094" s="160">
        <f>_xlfn.XLOOKUP(B9094,'2.1.trackMPD'!$R$7:$R$29,'2.1.trackMPD'!$T$7:$T$29)</f>
        <v>5</v>
      </c>
      <c r="D9094" s="160">
        <v>10</v>
      </c>
      <c r="E9094" s="160" t="s">
        <v>6395</v>
      </c>
      <c r="F9094" s="160" t="s">
        <v>110</v>
      </c>
      <c r="G9094" s="160" t="s">
        <v>124</v>
      </c>
      <c r="H9094" s="160" t="s">
        <v>6392</v>
      </c>
      <c r="I9094" s="160" t="e" cm="1">
        <f t="array" ref="I9094">INDEX('2.1.trackMPD'!I:I/(24*60*60),
       MATCH(1,
             (A9094='2.1.trackMPD'!A:A)*
             (C9094='2.1.trackMPD'!D:D)*
             (D9094/10^6='2.1.trackMPD'!H:H)*
             (E9094='2.1.trackMPD'!F:F),
0))</f>
        <v>#N/A</v>
      </c>
    </row>
    <row r="9095" spans="1:9" x14ac:dyDescent="0.2">
      <c r="A9095" s="160" t="s">
        <v>22</v>
      </c>
      <c r="B9095" s="160" t="s">
        <v>167</v>
      </c>
      <c r="C9095" s="160">
        <f>_xlfn.XLOOKUP(B9095,'2.1.trackMPD'!$R$7:$R$29,'2.1.trackMPD'!$T$7:$T$29)</f>
        <v>5</v>
      </c>
      <c r="D9095" s="160">
        <v>10</v>
      </c>
      <c r="E9095" s="160" t="s">
        <v>6395</v>
      </c>
      <c r="F9095" s="160" t="s">
        <v>110</v>
      </c>
      <c r="G9095" s="160" t="s">
        <v>140</v>
      </c>
      <c r="H9095" s="160" t="s">
        <v>6392</v>
      </c>
      <c r="I9095" s="160" t="e" cm="1">
        <f t="array" ref="I9095">INDEX('2.1.trackMPD'!J:J/(24*60*60),
       MATCH(1,
             (A9095='2.1.trackMPD'!A:A)*
             (C9095='2.1.trackMPD'!D:D)*
             (D9095/10^6='2.1.trackMPD'!H:H)*
             (E9095='2.1.trackMPD'!F:F),
0))</f>
        <v>#N/A</v>
      </c>
    </row>
    <row r="9096" spans="1:9" x14ac:dyDescent="0.2">
      <c r="A9096" s="160" t="s">
        <v>22</v>
      </c>
      <c r="B9096" s="160" t="s">
        <v>167</v>
      </c>
      <c r="C9096" s="160">
        <f>_xlfn.XLOOKUP(B9096,'2.1.trackMPD'!$R$7:$R$29,'2.1.trackMPD'!$T$7:$T$29)</f>
        <v>5</v>
      </c>
      <c r="D9096" s="160">
        <v>10</v>
      </c>
      <c r="E9096" s="160" t="s">
        <v>6395</v>
      </c>
      <c r="F9096" s="160" t="s">
        <v>110</v>
      </c>
      <c r="G9096" s="160" t="s">
        <v>124</v>
      </c>
      <c r="H9096" s="160" t="s">
        <v>6393</v>
      </c>
      <c r="I9096" s="160" t="e" cm="1">
        <f t="array" ref="I9096">INDEX('2.1.trackMPD'!K:K/(24*60*60),
       MATCH(1,
             (A9096='2.1.trackMPD'!A:A)*
             (C9096='2.1.trackMPD'!D:D)*
             (D9096/10^6='2.1.trackMPD'!H:H)*
             (E9096='2.1.trackMPD'!F:F),
0))</f>
        <v>#N/A</v>
      </c>
    </row>
    <row r="9097" spans="1:9" x14ac:dyDescent="0.2">
      <c r="A9097" s="160" t="s">
        <v>22</v>
      </c>
      <c r="B9097" s="160" t="s">
        <v>167</v>
      </c>
      <c r="C9097" s="160">
        <f>_xlfn.XLOOKUP(B9097,'2.1.trackMPD'!$R$7:$R$29,'2.1.trackMPD'!$T$7:$T$29)</f>
        <v>5</v>
      </c>
      <c r="D9097" s="160">
        <v>10</v>
      </c>
      <c r="E9097" s="160" t="s">
        <v>6395</v>
      </c>
      <c r="F9097" s="160" t="s">
        <v>110</v>
      </c>
      <c r="G9097" s="160" t="s">
        <v>140</v>
      </c>
      <c r="H9097" s="160" t="s">
        <v>6393</v>
      </c>
      <c r="I9097" s="160" t="e" cm="1">
        <f t="array" ref="I9097">INDEX('2.1.trackMPD'!L:L/(24*60*60),
       MATCH(1,
             (A9097='2.1.trackMPD'!A:A)*
             (C9097='2.1.trackMPD'!D:D)*
             (D9097/10^6='2.1.trackMPD'!H:H)*
             (E9097='2.1.trackMPD'!F:F),
0))</f>
        <v>#N/A</v>
      </c>
    </row>
    <row r="9098" spans="1:9" x14ac:dyDescent="0.2">
      <c r="A9098" s="160" t="s">
        <v>22</v>
      </c>
      <c r="B9098" s="160" t="s">
        <v>167</v>
      </c>
      <c r="C9098" s="160">
        <f>_xlfn.XLOOKUP(B9098,'2.1.trackMPD'!$R$7:$R$29,'2.1.trackMPD'!$T$7:$T$29)</f>
        <v>5</v>
      </c>
      <c r="D9098" s="160">
        <v>100</v>
      </c>
      <c r="E9098" s="160" t="s">
        <v>6395</v>
      </c>
      <c r="F9098" s="160" t="s">
        <v>110</v>
      </c>
      <c r="G9098" s="160" t="s">
        <v>124</v>
      </c>
      <c r="H9098" s="160" t="s">
        <v>6392</v>
      </c>
      <c r="I9098" s="160" t="e" cm="1">
        <f t="array" ref="I9098">INDEX('2.1.trackMPD'!I:I/(24*60*60),
       MATCH(1,
             (A9098='2.1.trackMPD'!A:A)*
             (C9098='2.1.trackMPD'!D:D)*
             (D9098/10^6='2.1.trackMPD'!H:H)*
             (E9098='2.1.trackMPD'!F:F),
0))</f>
        <v>#N/A</v>
      </c>
    </row>
    <row r="9099" spans="1:9" x14ac:dyDescent="0.2">
      <c r="A9099" s="160" t="s">
        <v>22</v>
      </c>
      <c r="B9099" s="160" t="s">
        <v>167</v>
      </c>
      <c r="C9099" s="160">
        <f>_xlfn.XLOOKUP(B9099,'2.1.trackMPD'!$R$7:$R$29,'2.1.trackMPD'!$T$7:$T$29)</f>
        <v>5</v>
      </c>
      <c r="D9099" s="160">
        <v>100</v>
      </c>
      <c r="E9099" s="160" t="s">
        <v>6395</v>
      </c>
      <c r="F9099" s="160" t="s">
        <v>110</v>
      </c>
      <c r="G9099" s="160" t="s">
        <v>140</v>
      </c>
      <c r="H9099" s="160" t="s">
        <v>6392</v>
      </c>
      <c r="I9099" s="160" t="e" cm="1">
        <f t="array" ref="I9099">INDEX('2.1.trackMPD'!J:J/(24*60*60),
       MATCH(1,
             (A9099='2.1.trackMPD'!A:A)*
             (C9099='2.1.trackMPD'!D:D)*
             (D9099/10^6='2.1.trackMPD'!H:H)*
             (E9099='2.1.trackMPD'!F:F),
0))</f>
        <v>#N/A</v>
      </c>
    </row>
    <row r="9100" spans="1:9" x14ac:dyDescent="0.2">
      <c r="A9100" s="160" t="s">
        <v>22</v>
      </c>
      <c r="B9100" s="160" t="s">
        <v>167</v>
      </c>
      <c r="C9100" s="160">
        <f>_xlfn.XLOOKUP(B9100,'2.1.trackMPD'!$R$7:$R$29,'2.1.trackMPD'!$T$7:$T$29)</f>
        <v>5</v>
      </c>
      <c r="D9100" s="160">
        <v>100</v>
      </c>
      <c r="E9100" s="160" t="s">
        <v>6395</v>
      </c>
      <c r="F9100" s="160" t="s">
        <v>110</v>
      </c>
      <c r="G9100" s="160" t="s">
        <v>124</v>
      </c>
      <c r="H9100" s="160" t="s">
        <v>6393</v>
      </c>
      <c r="I9100" s="160" t="e" cm="1">
        <f t="array" ref="I9100">INDEX('2.1.trackMPD'!K:K/(24*60*60),
       MATCH(1,
             (A9100='2.1.trackMPD'!A:A)*
             (C9100='2.1.trackMPD'!D:D)*
             (D9100/10^6='2.1.trackMPD'!H:H)*
             (E9100='2.1.trackMPD'!F:F),
0))</f>
        <v>#N/A</v>
      </c>
    </row>
    <row r="9101" spans="1:9" x14ac:dyDescent="0.2">
      <c r="A9101" s="160" t="s">
        <v>22</v>
      </c>
      <c r="B9101" s="160" t="s">
        <v>167</v>
      </c>
      <c r="C9101" s="160">
        <f>_xlfn.XLOOKUP(B9101,'2.1.trackMPD'!$R$7:$R$29,'2.1.trackMPD'!$T$7:$T$29)</f>
        <v>5</v>
      </c>
      <c r="D9101" s="160">
        <v>100</v>
      </c>
      <c r="E9101" s="160" t="s">
        <v>6395</v>
      </c>
      <c r="F9101" s="160" t="s">
        <v>110</v>
      </c>
      <c r="G9101" s="160" t="s">
        <v>140</v>
      </c>
      <c r="H9101" s="160" t="s">
        <v>6393</v>
      </c>
      <c r="I9101" s="160" t="e" cm="1">
        <f t="array" ref="I9101">INDEX('2.1.trackMPD'!L:L/(24*60*60),
       MATCH(1,
             (A9101='2.1.trackMPD'!A:A)*
             (C9101='2.1.trackMPD'!D:D)*
             (D9101/10^6='2.1.trackMPD'!H:H)*
             (E9101='2.1.trackMPD'!F:F),
0))</f>
        <v>#N/A</v>
      </c>
    </row>
    <row r="9102" spans="1:9" x14ac:dyDescent="0.2">
      <c r="A9102" s="160" t="s">
        <v>22</v>
      </c>
      <c r="B9102" s="160" t="s">
        <v>168</v>
      </c>
      <c r="C9102" s="160">
        <f>_xlfn.XLOOKUP(B9102,'2.1.trackMPD'!$R$7:$R$29,'2.1.trackMPD'!$T$7:$T$29)</f>
        <v>6</v>
      </c>
      <c r="D9102" s="160">
        <v>1</v>
      </c>
      <c r="E9102" s="160" t="s">
        <v>6390</v>
      </c>
      <c r="F9102" s="160" t="s">
        <v>110</v>
      </c>
      <c r="G9102" s="160" t="s">
        <v>124</v>
      </c>
      <c r="H9102" s="160" t="s">
        <v>6392</v>
      </c>
      <c r="I9102" s="160" cm="1">
        <f t="array" ref="I9102">INDEX('2.1.trackMPD'!I:I/(24*60*60),
       MATCH(1,
             (A9102='2.1.trackMPD'!A:A)*
             (C9102='2.1.trackMPD'!D:D)*
             (D9102/10^6='2.1.trackMPD'!H:H)*
             (E9102='2.1.trackMPD'!F:F),
0))</f>
        <v>1.1073402893518519E-6</v>
      </c>
    </row>
    <row r="9103" spans="1:9" x14ac:dyDescent="0.2">
      <c r="A9103" s="160" t="s">
        <v>22</v>
      </c>
      <c r="B9103" s="160" t="s">
        <v>168</v>
      </c>
      <c r="C9103" s="160">
        <f>_xlfn.XLOOKUP(B9103,'2.1.trackMPD'!$R$7:$R$29,'2.1.trackMPD'!$T$7:$T$29)</f>
        <v>6</v>
      </c>
      <c r="D9103" s="160">
        <v>1</v>
      </c>
      <c r="E9103" s="160" t="s">
        <v>6390</v>
      </c>
      <c r="F9103" s="160" t="s">
        <v>110</v>
      </c>
      <c r="G9103" s="160" t="s">
        <v>140</v>
      </c>
      <c r="H9103" s="160" t="s">
        <v>6392</v>
      </c>
      <c r="I9103" s="160" cm="1">
        <f t="array" ref="I9103">INDEX('2.1.trackMPD'!J:J/(24*60*60),
       MATCH(1,
             (A9103='2.1.trackMPD'!A:A)*
             (C9103='2.1.trackMPD'!D:D)*
             (D9103/10^6='2.1.trackMPD'!H:H)*
             (E9103='2.1.trackMPD'!F:F),
0))</f>
        <v>1.760755949074074E-5</v>
      </c>
    </row>
    <row r="9104" spans="1:9" x14ac:dyDescent="0.2">
      <c r="A9104" s="160" t="s">
        <v>22</v>
      </c>
      <c r="B9104" s="160" t="s">
        <v>168</v>
      </c>
      <c r="C9104" s="160">
        <f>_xlfn.XLOOKUP(B9104,'2.1.trackMPD'!$R$7:$R$29,'2.1.trackMPD'!$T$7:$T$29)</f>
        <v>6</v>
      </c>
      <c r="D9104" s="160">
        <v>1</v>
      </c>
      <c r="E9104" s="160" t="s">
        <v>6390</v>
      </c>
      <c r="F9104" s="160" t="s">
        <v>110</v>
      </c>
      <c r="G9104" s="160" t="s">
        <v>124</v>
      </c>
      <c r="H9104" s="160" t="s">
        <v>6393</v>
      </c>
      <c r="I9104" s="160" cm="1">
        <f t="array" ref="I9104">INDEX('2.1.trackMPD'!K:K/(24*60*60),
       MATCH(1,
             (A9104='2.1.trackMPD'!A:A)*
             (C9104='2.1.trackMPD'!D:D)*
             (D9104/10^6='2.1.trackMPD'!H:H)*
             (E9104='2.1.trackMPD'!F:F),
0))</f>
        <v>0</v>
      </c>
    </row>
    <row r="9105" spans="1:9" x14ac:dyDescent="0.2">
      <c r="A9105" s="160" t="s">
        <v>22</v>
      </c>
      <c r="B9105" s="160" t="s">
        <v>168</v>
      </c>
      <c r="C9105" s="160">
        <f>_xlfn.XLOOKUP(B9105,'2.1.trackMPD'!$R$7:$R$29,'2.1.trackMPD'!$T$7:$T$29)</f>
        <v>6</v>
      </c>
      <c r="D9105" s="160">
        <v>1</v>
      </c>
      <c r="E9105" s="160" t="s">
        <v>6390</v>
      </c>
      <c r="F9105" s="160" t="s">
        <v>110</v>
      </c>
      <c r="G9105" s="160" t="s">
        <v>140</v>
      </c>
      <c r="H9105" s="160" t="s">
        <v>6393</v>
      </c>
      <c r="I9105" s="160" cm="1">
        <f t="array" ref="I9105">INDEX('2.1.trackMPD'!L:L/(24*60*60),
       MATCH(1,
             (A9105='2.1.trackMPD'!A:A)*
             (C9105='2.1.trackMPD'!D:D)*
             (D9105/10^6='2.1.trackMPD'!H:H)*
             (E9105='2.1.trackMPD'!F:F),
0))</f>
        <v>1.5392303356481482E-6</v>
      </c>
    </row>
    <row r="9106" spans="1:9" x14ac:dyDescent="0.2">
      <c r="A9106" s="160" t="s">
        <v>22</v>
      </c>
      <c r="B9106" s="160" t="s">
        <v>168</v>
      </c>
      <c r="C9106" s="160">
        <f>_xlfn.XLOOKUP(B9106,'2.1.trackMPD'!$R$7:$R$29,'2.1.trackMPD'!$T$7:$T$29)</f>
        <v>6</v>
      </c>
      <c r="D9106" s="160">
        <v>10</v>
      </c>
      <c r="E9106" s="160" t="s">
        <v>6390</v>
      </c>
      <c r="F9106" s="160" t="s">
        <v>110</v>
      </c>
      <c r="G9106" s="160" t="s">
        <v>124</v>
      </c>
      <c r="H9106" s="160" t="s">
        <v>6392</v>
      </c>
      <c r="I9106" s="160" cm="1">
        <f t="array" ref="I9106">INDEX('2.1.trackMPD'!I:I/(24*60*60),
       MATCH(1,
             (A9106='2.1.trackMPD'!A:A)*
             (C9106='2.1.trackMPD'!D:D)*
             (D9106/10^6='2.1.trackMPD'!H:H)*
             (E9106='2.1.trackMPD'!F:F),
0))</f>
        <v>1.4623259143518519E-6</v>
      </c>
    </row>
    <row r="9107" spans="1:9" x14ac:dyDescent="0.2">
      <c r="A9107" s="160" t="s">
        <v>22</v>
      </c>
      <c r="B9107" s="160" t="s">
        <v>168</v>
      </c>
      <c r="C9107" s="160">
        <f>_xlfn.XLOOKUP(B9107,'2.1.trackMPD'!$R$7:$R$29,'2.1.trackMPD'!$T$7:$T$29)</f>
        <v>6</v>
      </c>
      <c r="D9107" s="160">
        <v>10</v>
      </c>
      <c r="E9107" s="160" t="s">
        <v>6390</v>
      </c>
      <c r="F9107" s="160" t="s">
        <v>110</v>
      </c>
      <c r="G9107" s="160" t="s">
        <v>140</v>
      </c>
      <c r="H9107" s="160" t="s">
        <v>6392</v>
      </c>
      <c r="I9107" s="160" cm="1">
        <f t="array" ref="I9107">INDEX('2.1.trackMPD'!J:J/(24*60*60),
       MATCH(1,
             (A9107='2.1.trackMPD'!A:A)*
             (C9107='2.1.trackMPD'!D:D)*
             (D9107/10^6='2.1.trackMPD'!H:H)*
             (E9107='2.1.trackMPD'!F:F),
0))</f>
        <v>1.8477220046296298E-5</v>
      </c>
    </row>
    <row r="9108" spans="1:9" x14ac:dyDescent="0.2">
      <c r="A9108" s="160" t="s">
        <v>22</v>
      </c>
      <c r="B9108" s="160" t="s">
        <v>168</v>
      </c>
      <c r="C9108" s="160">
        <f>_xlfn.XLOOKUP(B9108,'2.1.trackMPD'!$R$7:$R$29,'2.1.trackMPD'!$T$7:$T$29)</f>
        <v>6</v>
      </c>
      <c r="D9108" s="160">
        <v>10</v>
      </c>
      <c r="E9108" s="160" t="s">
        <v>6390</v>
      </c>
      <c r="F9108" s="160" t="s">
        <v>110</v>
      </c>
      <c r="G9108" s="160" t="s">
        <v>124</v>
      </c>
      <c r="H9108" s="160" t="s">
        <v>6393</v>
      </c>
      <c r="I9108" s="160" cm="1">
        <f t="array" ref="I9108">INDEX('2.1.trackMPD'!K:K/(24*60*60),
       MATCH(1,
             (A9108='2.1.trackMPD'!A:A)*
             (C9108='2.1.trackMPD'!D:D)*
             (D9108/10^6='2.1.trackMPD'!H:H)*
             (E9108='2.1.trackMPD'!F:F),
0))</f>
        <v>0</v>
      </c>
    </row>
    <row r="9109" spans="1:9" x14ac:dyDescent="0.2">
      <c r="A9109" s="160" t="s">
        <v>22</v>
      </c>
      <c r="B9109" s="160" t="s">
        <v>168</v>
      </c>
      <c r="C9109" s="160">
        <f>_xlfn.XLOOKUP(B9109,'2.1.trackMPD'!$R$7:$R$29,'2.1.trackMPD'!$T$7:$T$29)</f>
        <v>6</v>
      </c>
      <c r="D9109" s="160">
        <v>10</v>
      </c>
      <c r="E9109" s="160" t="s">
        <v>6390</v>
      </c>
      <c r="F9109" s="160" t="s">
        <v>110</v>
      </c>
      <c r="G9109" s="160" t="s">
        <v>140</v>
      </c>
      <c r="H9109" s="160" t="s">
        <v>6393</v>
      </c>
      <c r="I9109" s="160" cm="1">
        <f t="array" ref="I9109">INDEX('2.1.trackMPD'!L:L/(24*60*60),
       MATCH(1,
             (A9109='2.1.trackMPD'!A:A)*
             (C9109='2.1.trackMPD'!D:D)*
             (D9109/10^6='2.1.trackMPD'!H:H)*
             (E9109='2.1.trackMPD'!F:F),
0))</f>
        <v>1.5179113541666667E-6</v>
      </c>
    </row>
    <row r="9110" spans="1:9" x14ac:dyDescent="0.2">
      <c r="A9110" s="160" t="s">
        <v>22</v>
      </c>
      <c r="B9110" s="160" t="s">
        <v>168</v>
      </c>
      <c r="C9110" s="160">
        <f>_xlfn.XLOOKUP(B9110,'2.1.trackMPD'!$R$7:$R$29,'2.1.trackMPD'!$T$7:$T$29)</f>
        <v>6</v>
      </c>
      <c r="D9110" s="160">
        <v>100</v>
      </c>
      <c r="E9110" s="160" t="s">
        <v>6390</v>
      </c>
      <c r="F9110" s="160" t="s">
        <v>110</v>
      </c>
      <c r="G9110" s="160" t="s">
        <v>124</v>
      </c>
      <c r="H9110" s="160" t="s">
        <v>6392</v>
      </c>
      <c r="I9110" s="160" cm="1">
        <f t="array" ref="I9110">INDEX('2.1.trackMPD'!I:I/(24*60*60),
       MATCH(1,
             (A9110='2.1.trackMPD'!A:A)*
             (C9110='2.1.trackMPD'!D:D)*
             (D9110/10^6='2.1.trackMPD'!H:H)*
             (E9110='2.1.trackMPD'!F:F),
0))</f>
        <v>1.6607663738425925E-3</v>
      </c>
    </row>
    <row r="9111" spans="1:9" x14ac:dyDescent="0.2">
      <c r="A9111" s="160" t="s">
        <v>22</v>
      </c>
      <c r="B9111" s="160" t="s">
        <v>168</v>
      </c>
      <c r="C9111" s="160">
        <f>_xlfn.XLOOKUP(B9111,'2.1.trackMPD'!$R$7:$R$29,'2.1.trackMPD'!$T$7:$T$29)</f>
        <v>6</v>
      </c>
      <c r="D9111" s="160">
        <v>100</v>
      </c>
      <c r="E9111" s="160" t="s">
        <v>6390</v>
      </c>
      <c r="F9111" s="160" t="s">
        <v>110</v>
      </c>
      <c r="G9111" s="160" t="s">
        <v>140</v>
      </c>
      <c r="H9111" s="160" t="s">
        <v>6392</v>
      </c>
      <c r="I9111" s="160" cm="1">
        <f t="array" ref="I9111">INDEX('2.1.trackMPD'!J:J/(24*60*60),
       MATCH(1,
             (A9111='2.1.trackMPD'!A:A)*
             (C9111='2.1.trackMPD'!D:D)*
             (D9111/10^6='2.1.trackMPD'!H:H)*
             (E9111='2.1.trackMPD'!F:F),
0))</f>
        <v>1.5659040833333332E-3</v>
      </c>
    </row>
    <row r="9112" spans="1:9" x14ac:dyDescent="0.2">
      <c r="A9112" s="160" t="s">
        <v>22</v>
      </c>
      <c r="B9112" s="160" t="s">
        <v>168</v>
      </c>
      <c r="C9112" s="160">
        <f>_xlfn.XLOOKUP(B9112,'2.1.trackMPD'!$R$7:$R$29,'2.1.trackMPD'!$T$7:$T$29)</f>
        <v>6</v>
      </c>
      <c r="D9112" s="160">
        <v>100</v>
      </c>
      <c r="E9112" s="160" t="s">
        <v>6390</v>
      </c>
      <c r="F9112" s="160" t="s">
        <v>110</v>
      </c>
      <c r="G9112" s="160" t="s">
        <v>124</v>
      </c>
      <c r="H9112" s="160" t="s">
        <v>6393</v>
      </c>
      <c r="I9112" s="160" cm="1">
        <f t="array" ref="I9112">INDEX('2.1.trackMPD'!K:K/(24*60*60),
       MATCH(1,
             (A9112='2.1.trackMPD'!A:A)*
             (C9112='2.1.trackMPD'!D:D)*
             (D9112/10^6='2.1.trackMPD'!H:H)*
             (E9112='2.1.trackMPD'!F:F),
0))</f>
        <v>0</v>
      </c>
    </row>
    <row r="9113" spans="1:9" x14ac:dyDescent="0.2">
      <c r="A9113" s="160" t="s">
        <v>22</v>
      </c>
      <c r="B9113" s="160" t="s">
        <v>168</v>
      </c>
      <c r="C9113" s="160">
        <f>_xlfn.XLOOKUP(B9113,'2.1.trackMPD'!$R$7:$R$29,'2.1.trackMPD'!$T$7:$T$29)</f>
        <v>6</v>
      </c>
      <c r="D9113" s="160">
        <v>100</v>
      </c>
      <c r="E9113" s="160" t="s">
        <v>6390</v>
      </c>
      <c r="F9113" s="160" t="s">
        <v>110</v>
      </c>
      <c r="G9113" s="160" t="s">
        <v>140</v>
      </c>
      <c r="H9113" s="160" t="s">
        <v>6393</v>
      </c>
      <c r="I9113" s="160" cm="1">
        <f t="array" ref="I9113">INDEX('2.1.trackMPD'!L:L/(24*60*60),
       MATCH(1,
             (A9113='2.1.trackMPD'!A:A)*
             (C9113='2.1.trackMPD'!D:D)*
             (D9113/10^6='2.1.trackMPD'!H:H)*
             (E9113='2.1.trackMPD'!F:F),
0))</f>
        <v>0</v>
      </c>
    </row>
    <row r="9114" spans="1:9" x14ac:dyDescent="0.2">
      <c r="A9114" s="160" t="s">
        <v>22</v>
      </c>
      <c r="B9114" s="160" t="s">
        <v>168</v>
      </c>
      <c r="C9114" s="160">
        <f>_xlfn.XLOOKUP(B9114,'2.1.trackMPD'!$R$7:$R$29,'2.1.trackMPD'!$T$7:$T$29)</f>
        <v>6</v>
      </c>
      <c r="D9114" s="160">
        <v>1000</v>
      </c>
      <c r="E9114" s="160" t="s">
        <v>6390</v>
      </c>
      <c r="F9114" s="160" t="s">
        <v>110</v>
      </c>
      <c r="G9114" s="160" t="s">
        <v>124</v>
      </c>
      <c r="H9114" s="160" t="s">
        <v>6392</v>
      </c>
      <c r="I9114" s="160" cm="1">
        <f t="array" ref="I9114">INDEX('2.1.trackMPD'!I:I/(24*60*60),
       MATCH(1,
             (A9114='2.1.trackMPD'!A:A)*
             (C9114='2.1.trackMPD'!D:D)*
             (D9114/10^6='2.1.trackMPD'!H:H)*
             (E9114='2.1.trackMPD'!F:F),
0))</f>
        <v>2.1051687546296298</v>
      </c>
    </row>
    <row r="9115" spans="1:9" x14ac:dyDescent="0.2">
      <c r="A9115" s="160" t="s">
        <v>22</v>
      </c>
      <c r="B9115" s="160" t="s">
        <v>168</v>
      </c>
      <c r="C9115" s="160">
        <f>_xlfn.XLOOKUP(B9115,'2.1.trackMPD'!$R$7:$R$29,'2.1.trackMPD'!$T$7:$T$29)</f>
        <v>6</v>
      </c>
      <c r="D9115" s="160">
        <v>1000</v>
      </c>
      <c r="E9115" s="160" t="s">
        <v>6390</v>
      </c>
      <c r="F9115" s="160" t="s">
        <v>110</v>
      </c>
      <c r="G9115" s="160" t="s">
        <v>140</v>
      </c>
      <c r="H9115" s="160" t="s">
        <v>6392</v>
      </c>
      <c r="I9115" s="160" cm="1">
        <f t="array" ref="I9115">INDEX('2.1.trackMPD'!J:J/(24*60*60),
       MATCH(1,
             (A9115='2.1.trackMPD'!A:A)*
             (C9115='2.1.trackMPD'!D:D)*
             (D9115/10^6='2.1.trackMPD'!H:H)*
             (E9115='2.1.trackMPD'!F:F),
0))</f>
        <v>5.8237966215277777E-2</v>
      </c>
    </row>
    <row r="9116" spans="1:9" x14ac:dyDescent="0.2">
      <c r="A9116" s="160" t="s">
        <v>22</v>
      </c>
      <c r="B9116" s="160" t="s">
        <v>168</v>
      </c>
      <c r="C9116" s="160">
        <f>_xlfn.XLOOKUP(B9116,'2.1.trackMPD'!$R$7:$R$29,'2.1.trackMPD'!$T$7:$T$29)</f>
        <v>6</v>
      </c>
      <c r="D9116" s="160">
        <v>1000</v>
      </c>
      <c r="E9116" s="160" t="s">
        <v>6390</v>
      </c>
      <c r="F9116" s="160" t="s">
        <v>110</v>
      </c>
      <c r="G9116" s="160" t="s">
        <v>124</v>
      </c>
      <c r="H9116" s="160" t="s">
        <v>6393</v>
      </c>
      <c r="I9116" s="160" cm="1">
        <f t="array" ref="I9116">INDEX('2.1.trackMPD'!K:K/(24*60*60),
       MATCH(1,
             (A9116='2.1.trackMPD'!A:A)*
             (C9116='2.1.trackMPD'!D:D)*
             (D9116/10^6='2.1.trackMPD'!H:H)*
             (E9116='2.1.trackMPD'!F:F),
0))</f>
        <v>0</v>
      </c>
    </row>
    <row r="9117" spans="1:9" x14ac:dyDescent="0.2">
      <c r="A9117" s="160" t="s">
        <v>22</v>
      </c>
      <c r="B9117" s="160" t="s">
        <v>168</v>
      </c>
      <c r="C9117" s="160">
        <f>_xlfn.XLOOKUP(B9117,'2.1.trackMPD'!$R$7:$R$29,'2.1.trackMPD'!$T$7:$T$29)</f>
        <v>6</v>
      </c>
      <c r="D9117" s="160">
        <v>1000</v>
      </c>
      <c r="E9117" s="160" t="s">
        <v>6390</v>
      </c>
      <c r="F9117" s="160" t="s">
        <v>110</v>
      </c>
      <c r="G9117" s="160" t="s">
        <v>140</v>
      </c>
      <c r="H9117" s="160" t="s">
        <v>6393</v>
      </c>
      <c r="I9117" s="160" cm="1">
        <f t="array" ref="I9117">INDEX('2.1.trackMPD'!L:L/(24*60*60),
       MATCH(1,
             (A9117='2.1.trackMPD'!A:A)*
             (C9117='2.1.trackMPD'!D:D)*
             (D9117/10^6='2.1.trackMPD'!H:H)*
             (E9117='2.1.trackMPD'!F:F),
0))</f>
        <v>0</v>
      </c>
    </row>
    <row r="9118" spans="1:9" x14ac:dyDescent="0.2">
      <c r="A9118" s="160" t="s">
        <v>22</v>
      </c>
      <c r="B9118" s="160" t="s">
        <v>168</v>
      </c>
      <c r="C9118" s="160">
        <f>_xlfn.XLOOKUP(B9118,'2.1.trackMPD'!$R$7:$R$29,'2.1.trackMPD'!$T$7:$T$29)</f>
        <v>6</v>
      </c>
      <c r="D9118" s="160">
        <v>5000</v>
      </c>
      <c r="E9118" s="160" t="s">
        <v>6390</v>
      </c>
      <c r="F9118" s="160" t="s">
        <v>110</v>
      </c>
      <c r="G9118" s="160" t="s">
        <v>124</v>
      </c>
      <c r="H9118" s="160" t="s">
        <v>6392</v>
      </c>
      <c r="I9118" s="160" cm="1">
        <f t="array" ref="I9118">INDEX('2.1.trackMPD'!I:I/(24*60*60),
       MATCH(1,
             (A9118='2.1.trackMPD'!A:A)*
             (C9118='2.1.trackMPD'!D:D)*
             (D9118/10^6='2.1.trackMPD'!H:H)*
             (E9118='2.1.trackMPD'!F:F),
0))</f>
        <v>32.792479120370373</v>
      </c>
    </row>
    <row r="9119" spans="1:9" x14ac:dyDescent="0.2">
      <c r="A9119" s="160" t="s">
        <v>22</v>
      </c>
      <c r="B9119" s="160" t="s">
        <v>168</v>
      </c>
      <c r="C9119" s="160">
        <f>_xlfn.XLOOKUP(B9119,'2.1.trackMPD'!$R$7:$R$29,'2.1.trackMPD'!$T$7:$T$29)</f>
        <v>6</v>
      </c>
      <c r="D9119" s="160">
        <v>5000</v>
      </c>
      <c r="E9119" s="160" t="s">
        <v>6390</v>
      </c>
      <c r="F9119" s="160" t="s">
        <v>110</v>
      </c>
      <c r="G9119" s="160" t="s">
        <v>140</v>
      </c>
      <c r="H9119" s="160" t="s">
        <v>6392</v>
      </c>
      <c r="I9119" s="160" cm="1">
        <f t="array" ref="I9119">INDEX('2.1.trackMPD'!J:J/(24*60*60),
       MATCH(1,
             (A9119='2.1.trackMPD'!A:A)*
             (C9119='2.1.trackMPD'!D:D)*
             (D9119/10^6='2.1.trackMPD'!H:H)*
             (E9119='2.1.trackMPD'!F:F),
0))</f>
        <v>0.22985281030092594</v>
      </c>
    </row>
    <row r="9120" spans="1:9" x14ac:dyDescent="0.2">
      <c r="A9120" s="160" t="s">
        <v>22</v>
      </c>
      <c r="B9120" s="160" t="s">
        <v>168</v>
      </c>
      <c r="C9120" s="160">
        <f>_xlfn.XLOOKUP(B9120,'2.1.trackMPD'!$R$7:$R$29,'2.1.trackMPD'!$T$7:$T$29)</f>
        <v>6</v>
      </c>
      <c r="D9120" s="160">
        <v>5000</v>
      </c>
      <c r="E9120" s="160" t="s">
        <v>6390</v>
      </c>
      <c r="F9120" s="160" t="s">
        <v>110</v>
      </c>
      <c r="G9120" s="160" t="s">
        <v>124</v>
      </c>
      <c r="H9120" s="160" t="s">
        <v>6393</v>
      </c>
      <c r="I9120" s="160" cm="1">
        <f t="array" ref="I9120">INDEX('2.1.trackMPD'!K:K/(24*60*60),
       MATCH(1,
             (A9120='2.1.trackMPD'!A:A)*
             (C9120='2.1.trackMPD'!D:D)*
             (D9120/10^6='2.1.trackMPD'!H:H)*
             (E9120='2.1.trackMPD'!F:F),
0))</f>
        <v>0</v>
      </c>
    </row>
    <row r="9121" spans="1:9" x14ac:dyDescent="0.2">
      <c r="A9121" s="160" t="s">
        <v>22</v>
      </c>
      <c r="B9121" s="160" t="s">
        <v>168</v>
      </c>
      <c r="C9121" s="160">
        <f>_xlfn.XLOOKUP(B9121,'2.1.trackMPD'!$R$7:$R$29,'2.1.trackMPD'!$T$7:$T$29)</f>
        <v>6</v>
      </c>
      <c r="D9121" s="160">
        <v>5000</v>
      </c>
      <c r="E9121" s="160" t="s">
        <v>6390</v>
      </c>
      <c r="F9121" s="160" t="s">
        <v>110</v>
      </c>
      <c r="G9121" s="160" t="s">
        <v>140</v>
      </c>
      <c r="H9121" s="160" t="s">
        <v>6393</v>
      </c>
      <c r="I9121" s="160" cm="1">
        <f t="array" ref="I9121">INDEX('2.1.trackMPD'!L:L/(24*60*60),
       MATCH(1,
             (A9121='2.1.trackMPD'!A:A)*
             (C9121='2.1.trackMPD'!D:D)*
             (D9121/10^6='2.1.trackMPD'!H:H)*
             (E9121='2.1.trackMPD'!F:F),
0))</f>
        <v>0</v>
      </c>
    </row>
    <row r="9122" spans="1:9" x14ac:dyDescent="0.2">
      <c r="A9122" s="160" t="s">
        <v>22</v>
      </c>
      <c r="B9122" s="160" t="s">
        <v>168</v>
      </c>
      <c r="C9122" s="160">
        <f>_xlfn.XLOOKUP(B9122,'2.1.trackMPD'!$R$7:$R$29,'2.1.trackMPD'!$T$7:$T$29)</f>
        <v>6</v>
      </c>
      <c r="D9122" s="160">
        <v>1</v>
      </c>
      <c r="E9122" s="160" t="s">
        <v>6394</v>
      </c>
      <c r="F9122" s="160" t="s">
        <v>110</v>
      </c>
      <c r="G9122" s="160" t="s">
        <v>124</v>
      </c>
      <c r="H9122" s="160" t="s">
        <v>6392</v>
      </c>
      <c r="I9122" s="160" cm="1">
        <f t="array" ref="I9122">INDEX('2.1.trackMPD'!I:I/(24*60*60),
       MATCH(1,
             (A9122='2.1.trackMPD'!A:A)*
             (C9122='2.1.trackMPD'!D:D)*
             (D9122/10^6='2.1.trackMPD'!H:H)*
             (E9122='2.1.trackMPD'!F:F),
0))</f>
        <v>3.9301854513888888E-6</v>
      </c>
    </row>
    <row r="9123" spans="1:9" x14ac:dyDescent="0.2">
      <c r="A9123" s="160" t="s">
        <v>22</v>
      </c>
      <c r="B9123" s="160" t="s">
        <v>168</v>
      </c>
      <c r="C9123" s="160">
        <f>_xlfn.XLOOKUP(B9123,'2.1.trackMPD'!$R$7:$R$29,'2.1.trackMPD'!$T$7:$T$29)</f>
        <v>6</v>
      </c>
      <c r="D9123" s="160">
        <v>1</v>
      </c>
      <c r="E9123" s="160" t="s">
        <v>6394</v>
      </c>
      <c r="F9123" s="160" t="s">
        <v>110</v>
      </c>
      <c r="G9123" s="160" t="s">
        <v>140</v>
      </c>
      <c r="H9123" s="160" t="s">
        <v>6392</v>
      </c>
      <c r="I9123" s="160" cm="1">
        <f t="array" ref="I9123">INDEX('2.1.trackMPD'!J:J/(24*60*60),
       MATCH(1,
             (A9123='2.1.trackMPD'!A:A)*
             (C9123='2.1.trackMPD'!D:D)*
             (D9123/10^6='2.1.trackMPD'!H:H)*
             (E9123='2.1.trackMPD'!F:F),
0))</f>
        <v>4.3883589537037033E-5</v>
      </c>
    </row>
    <row r="9124" spans="1:9" x14ac:dyDescent="0.2">
      <c r="A9124" s="160" t="s">
        <v>22</v>
      </c>
      <c r="B9124" s="160" t="s">
        <v>168</v>
      </c>
      <c r="C9124" s="160">
        <f>_xlfn.XLOOKUP(B9124,'2.1.trackMPD'!$R$7:$R$29,'2.1.trackMPD'!$T$7:$T$29)</f>
        <v>6</v>
      </c>
      <c r="D9124" s="160">
        <v>1</v>
      </c>
      <c r="E9124" s="160" t="s">
        <v>6394</v>
      </c>
      <c r="F9124" s="160" t="s">
        <v>110</v>
      </c>
      <c r="G9124" s="160" t="s">
        <v>124</v>
      </c>
      <c r="H9124" s="160" t="s">
        <v>6393</v>
      </c>
      <c r="I9124" s="160" cm="1">
        <f t="array" ref="I9124">INDEX('2.1.trackMPD'!K:K/(24*60*60),
       MATCH(1,
             (A9124='2.1.trackMPD'!A:A)*
             (C9124='2.1.trackMPD'!D:D)*
             (D9124/10^6='2.1.trackMPD'!H:H)*
             (E9124='2.1.trackMPD'!F:F),
0))</f>
        <v>2.9550827546296292E-7</v>
      </c>
    </row>
    <row r="9125" spans="1:9" x14ac:dyDescent="0.2">
      <c r="A9125" s="160" t="s">
        <v>22</v>
      </c>
      <c r="B9125" s="160" t="s">
        <v>168</v>
      </c>
      <c r="C9125" s="160">
        <f>_xlfn.XLOOKUP(B9125,'2.1.trackMPD'!$R$7:$R$29,'2.1.trackMPD'!$T$7:$T$29)</f>
        <v>6</v>
      </c>
      <c r="D9125" s="160">
        <v>1</v>
      </c>
      <c r="E9125" s="160" t="s">
        <v>6394</v>
      </c>
      <c r="F9125" s="160" t="s">
        <v>110</v>
      </c>
      <c r="G9125" s="160" t="s">
        <v>140</v>
      </c>
      <c r="H9125" s="160" t="s">
        <v>6393</v>
      </c>
      <c r="I9125" s="160" cm="1">
        <f t="array" ref="I9125">INDEX('2.1.trackMPD'!L:L/(24*60*60),
       MATCH(1,
             (A9125='2.1.trackMPD'!A:A)*
             (C9125='2.1.trackMPD'!D:D)*
             (D9125/10^6='2.1.trackMPD'!H:H)*
             (E9125='2.1.trackMPD'!F:F),
0))</f>
        <v>7.737542592592592E-7</v>
      </c>
    </row>
    <row r="9126" spans="1:9" x14ac:dyDescent="0.2">
      <c r="A9126" s="160" t="s">
        <v>22</v>
      </c>
      <c r="B9126" s="160" t="s">
        <v>168</v>
      </c>
      <c r="C9126" s="160">
        <f>_xlfn.XLOOKUP(B9126,'2.1.trackMPD'!$R$7:$R$29,'2.1.trackMPD'!$T$7:$T$29)</f>
        <v>6</v>
      </c>
      <c r="D9126" s="160">
        <v>10</v>
      </c>
      <c r="E9126" s="160" t="s">
        <v>6394</v>
      </c>
      <c r="F9126" s="160" t="s">
        <v>110</v>
      </c>
      <c r="G9126" s="160" t="s">
        <v>124</v>
      </c>
      <c r="H9126" s="160" t="s">
        <v>6392</v>
      </c>
      <c r="I9126" s="160" cm="1">
        <f t="array" ref="I9126">INDEX('2.1.trackMPD'!I:I/(24*60*60),
       MATCH(1,
             (A9126='2.1.trackMPD'!A:A)*
             (C9126='2.1.trackMPD'!D:D)*
             (D9126/10^6='2.1.trackMPD'!H:H)*
             (E9126='2.1.trackMPD'!F:F),
0))</f>
        <v>7.3071896296296306E-6</v>
      </c>
    </row>
    <row r="9127" spans="1:9" x14ac:dyDescent="0.2">
      <c r="A9127" s="160" t="s">
        <v>22</v>
      </c>
      <c r="B9127" s="160" t="s">
        <v>168</v>
      </c>
      <c r="C9127" s="160">
        <f>_xlfn.XLOOKUP(B9127,'2.1.trackMPD'!$R$7:$R$29,'2.1.trackMPD'!$T$7:$T$29)</f>
        <v>6</v>
      </c>
      <c r="D9127" s="160">
        <v>10</v>
      </c>
      <c r="E9127" s="160" t="s">
        <v>6394</v>
      </c>
      <c r="F9127" s="160" t="s">
        <v>110</v>
      </c>
      <c r="G9127" s="160" t="s">
        <v>140</v>
      </c>
      <c r="H9127" s="160" t="s">
        <v>6392</v>
      </c>
      <c r="I9127" s="160" cm="1">
        <f t="array" ref="I9127">INDEX('2.1.trackMPD'!J:J/(24*60*60),
       MATCH(1,
             (A9127='2.1.trackMPD'!A:A)*
             (C9127='2.1.trackMPD'!D:D)*
             (D9127/10^6='2.1.trackMPD'!H:H)*
             (E9127='2.1.trackMPD'!F:F),
0))</f>
        <v>5.2528881805555559E-5</v>
      </c>
    </row>
    <row r="9128" spans="1:9" x14ac:dyDescent="0.2">
      <c r="A9128" s="160" t="s">
        <v>22</v>
      </c>
      <c r="B9128" s="160" t="s">
        <v>168</v>
      </c>
      <c r="C9128" s="160">
        <f>_xlfn.XLOOKUP(B9128,'2.1.trackMPD'!$R$7:$R$29,'2.1.trackMPD'!$T$7:$T$29)</f>
        <v>6</v>
      </c>
      <c r="D9128" s="160">
        <v>10</v>
      </c>
      <c r="E9128" s="160" t="s">
        <v>6394</v>
      </c>
      <c r="F9128" s="160" t="s">
        <v>110</v>
      </c>
      <c r="G9128" s="160" t="s">
        <v>124</v>
      </c>
      <c r="H9128" s="160" t="s">
        <v>6393</v>
      </c>
      <c r="I9128" s="160" cm="1">
        <f t="array" ref="I9128">INDEX('2.1.trackMPD'!K:K/(24*60*60),
       MATCH(1,
             (A9128='2.1.trackMPD'!A:A)*
             (C9128='2.1.trackMPD'!D:D)*
             (D9128/10^6='2.1.trackMPD'!H:H)*
             (E9128='2.1.trackMPD'!F:F),
0))</f>
        <v>0</v>
      </c>
    </row>
    <row r="9129" spans="1:9" x14ac:dyDescent="0.2">
      <c r="A9129" s="160" t="s">
        <v>22</v>
      </c>
      <c r="B9129" s="160" t="s">
        <v>168</v>
      </c>
      <c r="C9129" s="160">
        <f>_xlfn.XLOOKUP(B9129,'2.1.trackMPD'!$R$7:$R$29,'2.1.trackMPD'!$T$7:$T$29)</f>
        <v>6</v>
      </c>
      <c r="D9129" s="160">
        <v>10</v>
      </c>
      <c r="E9129" s="160" t="s">
        <v>6394</v>
      </c>
      <c r="F9129" s="160" t="s">
        <v>110</v>
      </c>
      <c r="G9129" s="160" t="s">
        <v>140</v>
      </c>
      <c r="H9129" s="160" t="s">
        <v>6393</v>
      </c>
      <c r="I9129" s="160" cm="1">
        <f t="array" ref="I9129">INDEX('2.1.trackMPD'!L:L/(24*60*60),
       MATCH(1,
             (A9129='2.1.trackMPD'!A:A)*
             (C9129='2.1.trackMPD'!D:D)*
             (D9129/10^6='2.1.trackMPD'!H:H)*
             (E9129='2.1.trackMPD'!F:F),
0))</f>
        <v>7.5528267361111101E-7</v>
      </c>
    </row>
    <row r="9130" spans="1:9" x14ac:dyDescent="0.2">
      <c r="A9130" s="160" t="s">
        <v>22</v>
      </c>
      <c r="B9130" s="160" t="s">
        <v>168</v>
      </c>
      <c r="C9130" s="160">
        <f>_xlfn.XLOOKUP(B9130,'2.1.trackMPD'!$R$7:$R$29,'2.1.trackMPD'!$T$7:$T$29)</f>
        <v>6</v>
      </c>
      <c r="D9130" s="160">
        <v>100</v>
      </c>
      <c r="E9130" s="160" t="s">
        <v>6394</v>
      </c>
      <c r="F9130" s="160" t="s">
        <v>110</v>
      </c>
      <c r="G9130" s="160" t="s">
        <v>124</v>
      </c>
      <c r="H9130" s="160" t="s">
        <v>6392</v>
      </c>
      <c r="I9130" s="160" cm="1">
        <f t="array" ref="I9130">INDEX('2.1.trackMPD'!I:I/(24*60*60),
       MATCH(1,
             (A9130='2.1.trackMPD'!A:A)*
             (C9130='2.1.trackMPD'!D:D)*
             (D9130/10^6='2.1.trackMPD'!H:H)*
             (E9130='2.1.trackMPD'!F:F),
0))</f>
        <v>1.3567808333333334E-2</v>
      </c>
    </row>
    <row r="9131" spans="1:9" x14ac:dyDescent="0.2">
      <c r="A9131" s="160" t="s">
        <v>22</v>
      </c>
      <c r="B9131" s="160" t="s">
        <v>168</v>
      </c>
      <c r="C9131" s="160">
        <f>_xlfn.XLOOKUP(B9131,'2.1.trackMPD'!$R$7:$R$29,'2.1.trackMPD'!$T$7:$T$29)</f>
        <v>6</v>
      </c>
      <c r="D9131" s="160">
        <v>100</v>
      </c>
      <c r="E9131" s="160" t="s">
        <v>6394</v>
      </c>
      <c r="F9131" s="160" t="s">
        <v>110</v>
      </c>
      <c r="G9131" s="160" t="s">
        <v>140</v>
      </c>
      <c r="H9131" s="160" t="s">
        <v>6392</v>
      </c>
      <c r="I9131" s="160" cm="1">
        <f t="array" ref="I9131">INDEX('2.1.trackMPD'!J:J/(24*60*60),
       MATCH(1,
             (A9131='2.1.trackMPD'!A:A)*
             (C9131='2.1.trackMPD'!D:D)*
             (D9131/10^6='2.1.trackMPD'!H:H)*
             (E9131='2.1.trackMPD'!F:F),
0))</f>
        <v>4.6630883194444441E-3</v>
      </c>
    </row>
    <row r="9132" spans="1:9" x14ac:dyDescent="0.2">
      <c r="A9132" s="160" t="s">
        <v>22</v>
      </c>
      <c r="B9132" s="160" t="s">
        <v>168</v>
      </c>
      <c r="C9132" s="160">
        <f>_xlfn.XLOOKUP(B9132,'2.1.trackMPD'!$R$7:$R$29,'2.1.trackMPD'!$T$7:$T$29)</f>
        <v>6</v>
      </c>
      <c r="D9132" s="160">
        <v>100</v>
      </c>
      <c r="E9132" s="160" t="s">
        <v>6394</v>
      </c>
      <c r="F9132" s="160" t="s">
        <v>110</v>
      </c>
      <c r="G9132" s="160" t="s">
        <v>124</v>
      </c>
      <c r="H9132" s="160" t="s">
        <v>6393</v>
      </c>
      <c r="I9132" s="160" cm="1">
        <f t="array" ref="I9132">INDEX('2.1.trackMPD'!K:K/(24*60*60),
       MATCH(1,
             (A9132='2.1.trackMPD'!A:A)*
             (C9132='2.1.trackMPD'!D:D)*
             (D9132/10^6='2.1.trackMPD'!H:H)*
             (E9132='2.1.trackMPD'!F:F),
0))</f>
        <v>0</v>
      </c>
    </row>
    <row r="9133" spans="1:9" x14ac:dyDescent="0.2">
      <c r="A9133" s="160" t="s">
        <v>22</v>
      </c>
      <c r="B9133" s="160" t="s">
        <v>168</v>
      </c>
      <c r="C9133" s="160">
        <f>_xlfn.XLOOKUP(B9133,'2.1.trackMPD'!$R$7:$R$29,'2.1.trackMPD'!$T$7:$T$29)</f>
        <v>6</v>
      </c>
      <c r="D9133" s="160">
        <v>100</v>
      </c>
      <c r="E9133" s="160" t="s">
        <v>6394</v>
      </c>
      <c r="F9133" s="160" t="s">
        <v>110</v>
      </c>
      <c r="G9133" s="160" t="s">
        <v>140</v>
      </c>
      <c r="H9133" s="160" t="s">
        <v>6393</v>
      </c>
      <c r="I9133" s="160" cm="1">
        <f t="array" ref="I9133">INDEX('2.1.trackMPD'!L:L/(24*60*60),
       MATCH(1,
             (A9133='2.1.trackMPD'!A:A)*
             (C9133='2.1.trackMPD'!D:D)*
             (D9133/10^6='2.1.trackMPD'!H:H)*
             (E9133='2.1.trackMPD'!F:F),
0))</f>
        <v>0</v>
      </c>
    </row>
    <row r="9134" spans="1:9" x14ac:dyDescent="0.2">
      <c r="A9134" s="160" t="s">
        <v>22</v>
      </c>
      <c r="B9134" s="160" t="s">
        <v>168</v>
      </c>
      <c r="C9134" s="160">
        <f>_xlfn.XLOOKUP(B9134,'2.1.trackMPD'!$R$7:$R$29,'2.1.trackMPD'!$T$7:$T$29)</f>
        <v>6</v>
      </c>
      <c r="D9134" s="160">
        <v>1000</v>
      </c>
      <c r="E9134" s="160" t="s">
        <v>6394</v>
      </c>
      <c r="F9134" s="160" t="s">
        <v>110</v>
      </c>
      <c r="G9134" s="160" t="s">
        <v>124</v>
      </c>
      <c r="H9134" s="160" t="s">
        <v>6392</v>
      </c>
      <c r="I9134" s="160" cm="1">
        <f t="array" ref="I9134">INDEX('2.1.trackMPD'!I:I/(24*60*60),
       MATCH(1,
             (A9134='2.1.trackMPD'!A:A)*
             (C9134='2.1.trackMPD'!D:D)*
             (D9134/10^6='2.1.trackMPD'!H:H)*
             (E9134='2.1.trackMPD'!F:F),
0))</f>
        <v>1.7229494513888888</v>
      </c>
    </row>
    <row r="9135" spans="1:9" x14ac:dyDescent="0.2">
      <c r="A9135" s="160" t="s">
        <v>22</v>
      </c>
      <c r="B9135" s="160" t="s">
        <v>168</v>
      </c>
      <c r="C9135" s="160">
        <f>_xlfn.XLOOKUP(B9135,'2.1.trackMPD'!$R$7:$R$29,'2.1.trackMPD'!$T$7:$T$29)</f>
        <v>6</v>
      </c>
      <c r="D9135" s="160">
        <v>1000</v>
      </c>
      <c r="E9135" s="160" t="s">
        <v>6394</v>
      </c>
      <c r="F9135" s="160" t="s">
        <v>110</v>
      </c>
      <c r="G9135" s="160" t="s">
        <v>140</v>
      </c>
      <c r="H9135" s="160" t="s">
        <v>6392</v>
      </c>
      <c r="I9135" s="160" cm="1">
        <f t="array" ref="I9135">INDEX('2.1.trackMPD'!J:J/(24*60*60),
       MATCH(1,
             (A9135='2.1.trackMPD'!A:A)*
             (C9135='2.1.trackMPD'!D:D)*
             (D9135/10^6='2.1.trackMPD'!H:H)*
             (E9135='2.1.trackMPD'!F:F),
0))</f>
        <v>5.2686459236111108E-2</v>
      </c>
    </row>
    <row r="9136" spans="1:9" x14ac:dyDescent="0.2">
      <c r="A9136" s="160" t="s">
        <v>22</v>
      </c>
      <c r="B9136" s="160" t="s">
        <v>168</v>
      </c>
      <c r="C9136" s="160">
        <f>_xlfn.XLOOKUP(B9136,'2.1.trackMPD'!$R$7:$R$29,'2.1.trackMPD'!$T$7:$T$29)</f>
        <v>6</v>
      </c>
      <c r="D9136" s="160">
        <v>1000</v>
      </c>
      <c r="E9136" s="160" t="s">
        <v>6394</v>
      </c>
      <c r="F9136" s="160" t="s">
        <v>110</v>
      </c>
      <c r="G9136" s="160" t="s">
        <v>124</v>
      </c>
      <c r="H9136" s="160" t="s">
        <v>6393</v>
      </c>
      <c r="I9136" s="160" cm="1">
        <f t="array" ref="I9136">INDEX('2.1.trackMPD'!K:K/(24*60*60),
       MATCH(1,
             (A9136='2.1.trackMPD'!A:A)*
             (C9136='2.1.trackMPD'!D:D)*
             (D9136/10^6='2.1.trackMPD'!H:H)*
             (E9136='2.1.trackMPD'!F:F),
0))</f>
        <v>0</v>
      </c>
    </row>
    <row r="9137" spans="1:9" x14ac:dyDescent="0.2">
      <c r="A9137" s="160" t="s">
        <v>22</v>
      </c>
      <c r="B9137" s="160" t="s">
        <v>168</v>
      </c>
      <c r="C9137" s="160">
        <f>_xlfn.XLOOKUP(B9137,'2.1.trackMPD'!$R$7:$R$29,'2.1.trackMPD'!$T$7:$T$29)</f>
        <v>6</v>
      </c>
      <c r="D9137" s="160">
        <v>1000</v>
      </c>
      <c r="E9137" s="160" t="s">
        <v>6394</v>
      </c>
      <c r="F9137" s="160" t="s">
        <v>110</v>
      </c>
      <c r="G9137" s="160" t="s">
        <v>140</v>
      </c>
      <c r="H9137" s="160" t="s">
        <v>6393</v>
      </c>
      <c r="I9137" s="160" cm="1">
        <f t="array" ref="I9137">INDEX('2.1.trackMPD'!L:L/(24*60*60),
       MATCH(1,
             (A9137='2.1.trackMPD'!A:A)*
             (C9137='2.1.trackMPD'!D:D)*
             (D9137/10^6='2.1.trackMPD'!H:H)*
             (E9137='2.1.trackMPD'!F:F),
0))</f>
        <v>0</v>
      </c>
    </row>
    <row r="9138" spans="1:9" x14ac:dyDescent="0.2">
      <c r="A9138" s="160" t="s">
        <v>22</v>
      </c>
      <c r="B9138" s="160" t="s">
        <v>168</v>
      </c>
      <c r="C9138" s="160">
        <f>_xlfn.XLOOKUP(B9138,'2.1.trackMPD'!$R$7:$R$29,'2.1.trackMPD'!$T$7:$T$29)</f>
        <v>6</v>
      </c>
      <c r="D9138" s="160">
        <v>5000</v>
      </c>
      <c r="E9138" s="160" t="s">
        <v>6394</v>
      </c>
      <c r="F9138" s="160" t="s">
        <v>110</v>
      </c>
      <c r="G9138" s="160" t="s">
        <v>124</v>
      </c>
      <c r="H9138" s="160" t="s">
        <v>6392</v>
      </c>
      <c r="I9138" s="160" cm="1">
        <f t="array" ref="I9138">INDEX('2.1.trackMPD'!I:I/(24*60*60),
       MATCH(1,
             (A9138='2.1.trackMPD'!A:A)*
             (C9138='2.1.trackMPD'!D:D)*
             (D9138/10^6='2.1.trackMPD'!H:H)*
             (E9138='2.1.trackMPD'!F:F),
0))</f>
        <v>10.143204008101851</v>
      </c>
    </row>
    <row r="9139" spans="1:9" x14ac:dyDescent="0.2">
      <c r="A9139" s="160" t="s">
        <v>22</v>
      </c>
      <c r="B9139" s="160" t="s">
        <v>168</v>
      </c>
      <c r="C9139" s="160">
        <f>_xlfn.XLOOKUP(B9139,'2.1.trackMPD'!$R$7:$R$29,'2.1.trackMPD'!$T$7:$T$29)</f>
        <v>6</v>
      </c>
      <c r="D9139" s="160">
        <v>5000</v>
      </c>
      <c r="E9139" s="160" t="s">
        <v>6394</v>
      </c>
      <c r="F9139" s="160" t="s">
        <v>110</v>
      </c>
      <c r="G9139" s="160" t="s">
        <v>140</v>
      </c>
      <c r="H9139" s="160" t="s">
        <v>6392</v>
      </c>
      <c r="I9139" s="160" cm="1">
        <f t="array" ref="I9139">INDEX('2.1.trackMPD'!J:J/(24*60*60),
       MATCH(1,
             (A9139='2.1.trackMPD'!A:A)*
             (C9139='2.1.trackMPD'!D:D)*
             (D9139/10^6='2.1.trackMPD'!H:H)*
             (E9139='2.1.trackMPD'!F:F),
0))</f>
        <v>0.12783515706018519</v>
      </c>
    </row>
    <row r="9140" spans="1:9" x14ac:dyDescent="0.2">
      <c r="A9140" s="160" t="s">
        <v>22</v>
      </c>
      <c r="B9140" s="160" t="s">
        <v>168</v>
      </c>
      <c r="C9140" s="160">
        <f>_xlfn.XLOOKUP(B9140,'2.1.trackMPD'!$R$7:$R$29,'2.1.trackMPD'!$T$7:$T$29)</f>
        <v>6</v>
      </c>
      <c r="D9140" s="160">
        <v>5000</v>
      </c>
      <c r="E9140" s="160" t="s">
        <v>6394</v>
      </c>
      <c r="F9140" s="160" t="s">
        <v>110</v>
      </c>
      <c r="G9140" s="160" t="s">
        <v>124</v>
      </c>
      <c r="H9140" s="160" t="s">
        <v>6393</v>
      </c>
      <c r="I9140" s="160" cm="1">
        <f t="array" ref="I9140">INDEX('2.1.trackMPD'!K:K/(24*60*60),
       MATCH(1,
             (A9140='2.1.trackMPD'!A:A)*
             (C9140='2.1.trackMPD'!D:D)*
             (D9140/10^6='2.1.trackMPD'!H:H)*
             (E9140='2.1.trackMPD'!F:F),
0))</f>
        <v>0</v>
      </c>
    </row>
    <row r="9141" spans="1:9" x14ac:dyDescent="0.2">
      <c r="A9141" s="160" t="s">
        <v>22</v>
      </c>
      <c r="B9141" s="160" t="s">
        <v>168</v>
      </c>
      <c r="C9141" s="160">
        <f>_xlfn.XLOOKUP(B9141,'2.1.trackMPD'!$R$7:$R$29,'2.1.trackMPD'!$T$7:$T$29)</f>
        <v>6</v>
      </c>
      <c r="D9141" s="160">
        <v>5000</v>
      </c>
      <c r="E9141" s="160" t="s">
        <v>6394</v>
      </c>
      <c r="F9141" s="160" t="s">
        <v>110</v>
      </c>
      <c r="G9141" s="160" t="s">
        <v>140</v>
      </c>
      <c r="H9141" s="160" t="s">
        <v>6393</v>
      </c>
      <c r="I9141" s="160" cm="1">
        <f t="array" ref="I9141">INDEX('2.1.trackMPD'!L:L/(24*60*60),
       MATCH(1,
             (A9141='2.1.trackMPD'!A:A)*
             (C9141='2.1.trackMPD'!D:D)*
             (D9141/10^6='2.1.trackMPD'!H:H)*
             (E9141='2.1.trackMPD'!F:F),
0))</f>
        <v>0</v>
      </c>
    </row>
    <row r="9142" spans="1:9" x14ac:dyDescent="0.2">
      <c r="A9142" s="160" t="s">
        <v>22</v>
      </c>
      <c r="B9142" s="160" t="s">
        <v>168</v>
      </c>
      <c r="C9142" s="160">
        <f>_xlfn.XLOOKUP(B9142,'2.1.trackMPD'!$R$7:$R$29,'2.1.trackMPD'!$T$7:$T$29)</f>
        <v>6</v>
      </c>
      <c r="D9142" s="160">
        <v>1</v>
      </c>
      <c r="E9142" s="160" t="s">
        <v>6395</v>
      </c>
      <c r="F9142" s="160" t="s">
        <v>110</v>
      </c>
      <c r="G9142" s="160" t="s">
        <v>124</v>
      </c>
      <c r="H9142" s="160" t="s">
        <v>6392</v>
      </c>
      <c r="I9142" s="160" t="e" cm="1">
        <f t="array" ref="I9142">INDEX('2.1.trackMPD'!I:I/(24*60*60),
       MATCH(1,
             (A9142='2.1.trackMPD'!A:A)*
             (C9142='2.1.trackMPD'!D:D)*
             (D9142/10^6='2.1.trackMPD'!H:H)*
             (E9142='2.1.trackMPD'!F:F),
0))</f>
        <v>#N/A</v>
      </c>
    </row>
    <row r="9143" spans="1:9" x14ac:dyDescent="0.2">
      <c r="A9143" s="160" t="s">
        <v>22</v>
      </c>
      <c r="B9143" s="160" t="s">
        <v>168</v>
      </c>
      <c r="C9143" s="160">
        <f>_xlfn.XLOOKUP(B9143,'2.1.trackMPD'!$R$7:$R$29,'2.1.trackMPD'!$T$7:$T$29)</f>
        <v>6</v>
      </c>
      <c r="D9143" s="160">
        <v>1</v>
      </c>
      <c r="E9143" s="160" t="s">
        <v>6395</v>
      </c>
      <c r="F9143" s="160" t="s">
        <v>110</v>
      </c>
      <c r="G9143" s="160" t="s">
        <v>140</v>
      </c>
      <c r="H9143" s="160" t="s">
        <v>6392</v>
      </c>
      <c r="I9143" s="160" t="e" cm="1">
        <f t="array" ref="I9143">INDEX('2.1.trackMPD'!J:J/(24*60*60),
       MATCH(1,
             (A9143='2.1.trackMPD'!A:A)*
             (C9143='2.1.trackMPD'!D:D)*
             (D9143/10^6='2.1.trackMPD'!H:H)*
             (E9143='2.1.trackMPD'!F:F),
0))</f>
        <v>#N/A</v>
      </c>
    </row>
    <row r="9144" spans="1:9" x14ac:dyDescent="0.2">
      <c r="A9144" s="160" t="s">
        <v>22</v>
      </c>
      <c r="B9144" s="160" t="s">
        <v>168</v>
      </c>
      <c r="C9144" s="160">
        <f>_xlfn.XLOOKUP(B9144,'2.1.trackMPD'!$R$7:$R$29,'2.1.trackMPD'!$T$7:$T$29)</f>
        <v>6</v>
      </c>
      <c r="D9144" s="160">
        <v>1</v>
      </c>
      <c r="E9144" s="160" t="s">
        <v>6395</v>
      </c>
      <c r="F9144" s="160" t="s">
        <v>110</v>
      </c>
      <c r="G9144" s="160" t="s">
        <v>124</v>
      </c>
      <c r="H9144" s="160" t="s">
        <v>6393</v>
      </c>
      <c r="I9144" s="160" t="e" cm="1">
        <f t="array" ref="I9144">INDEX('2.1.trackMPD'!K:K/(24*60*60),
       MATCH(1,
             (A9144='2.1.trackMPD'!A:A)*
             (C9144='2.1.trackMPD'!D:D)*
             (D9144/10^6='2.1.trackMPD'!H:H)*
             (E9144='2.1.trackMPD'!F:F),
0))</f>
        <v>#N/A</v>
      </c>
    </row>
    <row r="9145" spans="1:9" x14ac:dyDescent="0.2">
      <c r="A9145" s="160" t="s">
        <v>22</v>
      </c>
      <c r="B9145" s="160" t="s">
        <v>168</v>
      </c>
      <c r="C9145" s="160">
        <f>_xlfn.XLOOKUP(B9145,'2.1.trackMPD'!$R$7:$R$29,'2.1.trackMPD'!$T$7:$T$29)</f>
        <v>6</v>
      </c>
      <c r="D9145" s="160">
        <v>1</v>
      </c>
      <c r="E9145" s="160" t="s">
        <v>6395</v>
      </c>
      <c r="F9145" s="160" t="s">
        <v>110</v>
      </c>
      <c r="G9145" s="160" t="s">
        <v>140</v>
      </c>
      <c r="H9145" s="160" t="s">
        <v>6393</v>
      </c>
      <c r="I9145" s="160" t="e" cm="1">
        <f t="array" ref="I9145">INDEX('2.1.trackMPD'!L:L/(24*60*60),
       MATCH(1,
             (A9145='2.1.trackMPD'!A:A)*
             (C9145='2.1.trackMPD'!D:D)*
             (D9145/10^6='2.1.trackMPD'!H:H)*
             (E9145='2.1.trackMPD'!F:F),
0))</f>
        <v>#N/A</v>
      </c>
    </row>
    <row r="9146" spans="1:9" x14ac:dyDescent="0.2">
      <c r="A9146" s="160" t="s">
        <v>22</v>
      </c>
      <c r="B9146" s="160" t="s">
        <v>168</v>
      </c>
      <c r="C9146" s="160">
        <f>_xlfn.XLOOKUP(B9146,'2.1.trackMPD'!$R$7:$R$29,'2.1.trackMPD'!$T$7:$T$29)</f>
        <v>6</v>
      </c>
      <c r="D9146" s="160">
        <v>10</v>
      </c>
      <c r="E9146" s="160" t="s">
        <v>6395</v>
      </c>
      <c r="F9146" s="160" t="s">
        <v>110</v>
      </c>
      <c r="G9146" s="160" t="s">
        <v>124</v>
      </c>
      <c r="H9146" s="160" t="s">
        <v>6392</v>
      </c>
      <c r="I9146" s="160" t="e" cm="1">
        <f t="array" ref="I9146">INDEX('2.1.trackMPD'!I:I/(24*60*60),
       MATCH(1,
             (A9146='2.1.trackMPD'!A:A)*
             (C9146='2.1.trackMPD'!D:D)*
             (D9146/10^6='2.1.trackMPD'!H:H)*
             (E9146='2.1.trackMPD'!F:F),
0))</f>
        <v>#N/A</v>
      </c>
    </row>
    <row r="9147" spans="1:9" x14ac:dyDescent="0.2">
      <c r="A9147" s="160" t="s">
        <v>22</v>
      </c>
      <c r="B9147" s="160" t="s">
        <v>168</v>
      </c>
      <c r="C9147" s="160">
        <f>_xlfn.XLOOKUP(B9147,'2.1.trackMPD'!$R$7:$R$29,'2.1.trackMPD'!$T$7:$T$29)</f>
        <v>6</v>
      </c>
      <c r="D9147" s="160">
        <v>10</v>
      </c>
      <c r="E9147" s="160" t="s">
        <v>6395</v>
      </c>
      <c r="F9147" s="160" t="s">
        <v>110</v>
      </c>
      <c r="G9147" s="160" t="s">
        <v>140</v>
      </c>
      <c r="H9147" s="160" t="s">
        <v>6392</v>
      </c>
      <c r="I9147" s="160" t="e" cm="1">
        <f t="array" ref="I9147">INDEX('2.1.trackMPD'!J:J/(24*60*60),
       MATCH(1,
             (A9147='2.1.trackMPD'!A:A)*
             (C9147='2.1.trackMPD'!D:D)*
             (D9147/10^6='2.1.trackMPD'!H:H)*
             (E9147='2.1.trackMPD'!F:F),
0))</f>
        <v>#N/A</v>
      </c>
    </row>
    <row r="9148" spans="1:9" x14ac:dyDescent="0.2">
      <c r="A9148" s="160" t="s">
        <v>22</v>
      </c>
      <c r="B9148" s="160" t="s">
        <v>168</v>
      </c>
      <c r="C9148" s="160">
        <f>_xlfn.XLOOKUP(B9148,'2.1.trackMPD'!$R$7:$R$29,'2.1.trackMPD'!$T$7:$T$29)</f>
        <v>6</v>
      </c>
      <c r="D9148" s="160">
        <v>10</v>
      </c>
      <c r="E9148" s="160" t="s">
        <v>6395</v>
      </c>
      <c r="F9148" s="160" t="s">
        <v>110</v>
      </c>
      <c r="G9148" s="160" t="s">
        <v>124</v>
      </c>
      <c r="H9148" s="160" t="s">
        <v>6393</v>
      </c>
      <c r="I9148" s="160" t="e" cm="1">
        <f t="array" ref="I9148">INDEX('2.1.trackMPD'!K:K/(24*60*60),
       MATCH(1,
             (A9148='2.1.trackMPD'!A:A)*
             (C9148='2.1.trackMPD'!D:D)*
             (D9148/10^6='2.1.trackMPD'!H:H)*
             (E9148='2.1.trackMPD'!F:F),
0))</f>
        <v>#N/A</v>
      </c>
    </row>
    <row r="9149" spans="1:9" x14ac:dyDescent="0.2">
      <c r="A9149" s="160" t="s">
        <v>22</v>
      </c>
      <c r="B9149" s="160" t="s">
        <v>168</v>
      </c>
      <c r="C9149" s="160">
        <f>_xlfn.XLOOKUP(B9149,'2.1.trackMPD'!$R$7:$R$29,'2.1.trackMPD'!$T$7:$T$29)</f>
        <v>6</v>
      </c>
      <c r="D9149" s="160">
        <v>10</v>
      </c>
      <c r="E9149" s="160" t="s">
        <v>6395</v>
      </c>
      <c r="F9149" s="160" t="s">
        <v>110</v>
      </c>
      <c r="G9149" s="160" t="s">
        <v>140</v>
      </c>
      <c r="H9149" s="160" t="s">
        <v>6393</v>
      </c>
      <c r="I9149" s="160" t="e" cm="1">
        <f t="array" ref="I9149">INDEX('2.1.trackMPD'!L:L/(24*60*60),
       MATCH(1,
             (A9149='2.1.trackMPD'!A:A)*
             (C9149='2.1.trackMPD'!D:D)*
             (D9149/10^6='2.1.trackMPD'!H:H)*
             (E9149='2.1.trackMPD'!F:F),
0))</f>
        <v>#N/A</v>
      </c>
    </row>
    <row r="9150" spans="1:9" x14ac:dyDescent="0.2">
      <c r="A9150" s="160" t="s">
        <v>22</v>
      </c>
      <c r="B9150" s="160" t="s">
        <v>168</v>
      </c>
      <c r="C9150" s="160">
        <f>_xlfn.XLOOKUP(B9150,'2.1.trackMPD'!$R$7:$R$29,'2.1.trackMPD'!$T$7:$T$29)</f>
        <v>6</v>
      </c>
      <c r="D9150" s="160">
        <v>100</v>
      </c>
      <c r="E9150" s="160" t="s">
        <v>6395</v>
      </c>
      <c r="F9150" s="160" t="s">
        <v>110</v>
      </c>
      <c r="G9150" s="160" t="s">
        <v>124</v>
      </c>
      <c r="H9150" s="160" t="s">
        <v>6392</v>
      </c>
      <c r="I9150" s="160" t="e" cm="1">
        <f t="array" ref="I9150">INDEX('2.1.trackMPD'!I:I/(24*60*60),
       MATCH(1,
             (A9150='2.1.trackMPD'!A:A)*
             (C9150='2.1.trackMPD'!D:D)*
             (D9150/10^6='2.1.trackMPD'!H:H)*
             (E9150='2.1.trackMPD'!F:F),
0))</f>
        <v>#N/A</v>
      </c>
    </row>
    <row r="9151" spans="1:9" x14ac:dyDescent="0.2">
      <c r="A9151" s="160" t="s">
        <v>22</v>
      </c>
      <c r="B9151" s="160" t="s">
        <v>168</v>
      </c>
      <c r="C9151" s="160">
        <f>_xlfn.XLOOKUP(B9151,'2.1.trackMPD'!$R$7:$R$29,'2.1.trackMPD'!$T$7:$T$29)</f>
        <v>6</v>
      </c>
      <c r="D9151" s="160">
        <v>100</v>
      </c>
      <c r="E9151" s="160" t="s">
        <v>6395</v>
      </c>
      <c r="F9151" s="160" t="s">
        <v>110</v>
      </c>
      <c r="G9151" s="160" t="s">
        <v>140</v>
      </c>
      <c r="H9151" s="160" t="s">
        <v>6392</v>
      </c>
      <c r="I9151" s="160" t="e" cm="1">
        <f t="array" ref="I9151">INDEX('2.1.trackMPD'!J:J/(24*60*60),
       MATCH(1,
             (A9151='2.1.trackMPD'!A:A)*
             (C9151='2.1.trackMPD'!D:D)*
             (D9151/10^6='2.1.trackMPD'!H:H)*
             (E9151='2.1.trackMPD'!F:F),
0))</f>
        <v>#N/A</v>
      </c>
    </row>
    <row r="9152" spans="1:9" x14ac:dyDescent="0.2">
      <c r="A9152" s="160" t="s">
        <v>22</v>
      </c>
      <c r="B9152" s="160" t="s">
        <v>168</v>
      </c>
      <c r="C9152" s="160">
        <f>_xlfn.XLOOKUP(B9152,'2.1.trackMPD'!$R$7:$R$29,'2.1.trackMPD'!$T$7:$T$29)</f>
        <v>6</v>
      </c>
      <c r="D9152" s="160">
        <v>100</v>
      </c>
      <c r="E9152" s="160" t="s">
        <v>6395</v>
      </c>
      <c r="F9152" s="160" t="s">
        <v>110</v>
      </c>
      <c r="G9152" s="160" t="s">
        <v>124</v>
      </c>
      <c r="H9152" s="160" t="s">
        <v>6393</v>
      </c>
      <c r="I9152" s="160" t="e" cm="1">
        <f t="array" ref="I9152">INDEX('2.1.trackMPD'!K:K/(24*60*60),
       MATCH(1,
             (A9152='2.1.trackMPD'!A:A)*
             (C9152='2.1.trackMPD'!D:D)*
             (D9152/10^6='2.1.trackMPD'!H:H)*
             (E9152='2.1.trackMPD'!F:F),
0))</f>
        <v>#N/A</v>
      </c>
    </row>
    <row r="9153" spans="1:9" x14ac:dyDescent="0.2">
      <c r="A9153" s="160" t="s">
        <v>22</v>
      </c>
      <c r="B9153" s="160" t="s">
        <v>168</v>
      </c>
      <c r="C9153" s="160">
        <f>_xlfn.XLOOKUP(B9153,'2.1.trackMPD'!$R$7:$R$29,'2.1.trackMPD'!$T$7:$T$29)</f>
        <v>6</v>
      </c>
      <c r="D9153" s="160">
        <v>100</v>
      </c>
      <c r="E9153" s="160" t="s">
        <v>6395</v>
      </c>
      <c r="F9153" s="160" t="s">
        <v>110</v>
      </c>
      <c r="G9153" s="160" t="s">
        <v>140</v>
      </c>
      <c r="H9153" s="160" t="s">
        <v>6393</v>
      </c>
      <c r="I9153" s="160" t="e" cm="1">
        <f t="array" ref="I9153">INDEX('2.1.trackMPD'!L:L/(24*60*60),
       MATCH(1,
             (A9153='2.1.trackMPD'!A:A)*
             (C9153='2.1.trackMPD'!D:D)*
             (D9153/10^6='2.1.trackMPD'!H:H)*
             (E9153='2.1.trackMPD'!F:F),
0))</f>
        <v>#N/A</v>
      </c>
    </row>
    <row r="9154" spans="1:9" x14ac:dyDescent="0.2">
      <c r="A9154" s="160" t="s">
        <v>22</v>
      </c>
      <c r="B9154" s="160" t="s">
        <v>15</v>
      </c>
      <c r="C9154" s="160">
        <f>_xlfn.XLOOKUP(B9154,'2.1.trackMPD'!$R$7:$R$29,'2.1.trackMPD'!$T$7:$T$29)</f>
        <v>6</v>
      </c>
      <c r="D9154" s="160">
        <v>1</v>
      </c>
      <c r="E9154" s="160" t="s">
        <v>6390</v>
      </c>
      <c r="F9154" s="160" t="s">
        <v>110</v>
      </c>
      <c r="G9154" s="160" t="s">
        <v>124</v>
      </c>
      <c r="H9154" s="160" t="s">
        <v>6392</v>
      </c>
      <c r="I9154" s="160" cm="1">
        <f t="array" ref="I9154">INDEX('2.1.trackMPD'!I:I/(24*60*60),
       MATCH(1,
             (A9154='2.1.trackMPD'!A:A)*
             (C9154='2.1.trackMPD'!D:D)*
             (D9154/10^6='2.1.trackMPD'!H:H)*
             (E9154='2.1.trackMPD'!F:F),
0))</f>
        <v>1.1073402893518519E-6</v>
      </c>
    </row>
    <row r="9155" spans="1:9" x14ac:dyDescent="0.2">
      <c r="A9155" s="160" t="s">
        <v>22</v>
      </c>
      <c r="B9155" s="160" t="s">
        <v>15</v>
      </c>
      <c r="C9155" s="160">
        <f>_xlfn.XLOOKUP(B9155,'2.1.trackMPD'!$R$7:$R$29,'2.1.trackMPD'!$T$7:$T$29)</f>
        <v>6</v>
      </c>
      <c r="D9155" s="160">
        <v>1</v>
      </c>
      <c r="E9155" s="160" t="s">
        <v>6390</v>
      </c>
      <c r="F9155" s="160" t="s">
        <v>110</v>
      </c>
      <c r="G9155" s="160" t="s">
        <v>140</v>
      </c>
      <c r="H9155" s="160" t="s">
        <v>6392</v>
      </c>
      <c r="I9155" s="160" cm="1">
        <f t="array" ref="I9155">INDEX('2.1.trackMPD'!J:J/(24*60*60),
       MATCH(1,
             (A9155='2.1.trackMPD'!A:A)*
             (C9155='2.1.trackMPD'!D:D)*
             (D9155/10^6='2.1.trackMPD'!H:H)*
             (E9155='2.1.trackMPD'!F:F),
0))</f>
        <v>1.760755949074074E-5</v>
      </c>
    </row>
    <row r="9156" spans="1:9" x14ac:dyDescent="0.2">
      <c r="A9156" s="160" t="s">
        <v>22</v>
      </c>
      <c r="B9156" s="160" t="s">
        <v>15</v>
      </c>
      <c r="C9156" s="160">
        <f>_xlfn.XLOOKUP(B9156,'2.1.trackMPD'!$R$7:$R$29,'2.1.trackMPD'!$T$7:$T$29)</f>
        <v>6</v>
      </c>
      <c r="D9156" s="160">
        <v>1</v>
      </c>
      <c r="E9156" s="160" t="s">
        <v>6390</v>
      </c>
      <c r="F9156" s="160" t="s">
        <v>110</v>
      </c>
      <c r="G9156" s="160" t="s">
        <v>124</v>
      </c>
      <c r="H9156" s="160" t="s">
        <v>6393</v>
      </c>
      <c r="I9156" s="160" cm="1">
        <f t="array" ref="I9156">INDEX('2.1.trackMPD'!K:K/(24*60*60),
       MATCH(1,
             (A9156='2.1.trackMPD'!A:A)*
             (C9156='2.1.trackMPD'!D:D)*
             (D9156/10^6='2.1.trackMPD'!H:H)*
             (E9156='2.1.trackMPD'!F:F),
0))</f>
        <v>0</v>
      </c>
    </row>
    <row r="9157" spans="1:9" x14ac:dyDescent="0.2">
      <c r="A9157" s="160" t="s">
        <v>22</v>
      </c>
      <c r="B9157" s="160" t="s">
        <v>15</v>
      </c>
      <c r="C9157" s="160">
        <f>_xlfn.XLOOKUP(B9157,'2.1.trackMPD'!$R$7:$R$29,'2.1.trackMPD'!$T$7:$T$29)</f>
        <v>6</v>
      </c>
      <c r="D9157" s="160">
        <v>1</v>
      </c>
      <c r="E9157" s="160" t="s">
        <v>6390</v>
      </c>
      <c r="F9157" s="160" t="s">
        <v>110</v>
      </c>
      <c r="G9157" s="160" t="s">
        <v>140</v>
      </c>
      <c r="H9157" s="160" t="s">
        <v>6393</v>
      </c>
      <c r="I9157" s="160" cm="1">
        <f t="array" ref="I9157">INDEX('2.1.trackMPD'!L:L/(24*60*60),
       MATCH(1,
             (A9157='2.1.trackMPD'!A:A)*
             (C9157='2.1.trackMPD'!D:D)*
             (D9157/10^6='2.1.trackMPD'!H:H)*
             (E9157='2.1.trackMPD'!F:F),
0))</f>
        <v>1.5392303356481482E-6</v>
      </c>
    </row>
    <row r="9158" spans="1:9" x14ac:dyDescent="0.2">
      <c r="A9158" s="160" t="s">
        <v>22</v>
      </c>
      <c r="B9158" s="160" t="s">
        <v>15</v>
      </c>
      <c r="C9158" s="160">
        <f>_xlfn.XLOOKUP(B9158,'2.1.trackMPD'!$R$7:$R$29,'2.1.trackMPD'!$T$7:$T$29)</f>
        <v>6</v>
      </c>
      <c r="D9158" s="160">
        <v>10</v>
      </c>
      <c r="E9158" s="160" t="s">
        <v>6390</v>
      </c>
      <c r="F9158" s="160" t="s">
        <v>110</v>
      </c>
      <c r="G9158" s="160" t="s">
        <v>124</v>
      </c>
      <c r="H9158" s="160" t="s">
        <v>6392</v>
      </c>
      <c r="I9158" s="160" cm="1">
        <f t="array" ref="I9158">INDEX('2.1.trackMPD'!I:I/(24*60*60),
       MATCH(1,
             (A9158='2.1.trackMPD'!A:A)*
             (C9158='2.1.trackMPD'!D:D)*
             (D9158/10^6='2.1.trackMPD'!H:H)*
             (E9158='2.1.trackMPD'!F:F),
0))</f>
        <v>1.4623259143518519E-6</v>
      </c>
    </row>
    <row r="9159" spans="1:9" x14ac:dyDescent="0.2">
      <c r="A9159" s="160" t="s">
        <v>22</v>
      </c>
      <c r="B9159" s="160" t="s">
        <v>15</v>
      </c>
      <c r="C9159" s="160">
        <f>_xlfn.XLOOKUP(B9159,'2.1.trackMPD'!$R$7:$R$29,'2.1.trackMPD'!$T$7:$T$29)</f>
        <v>6</v>
      </c>
      <c r="D9159" s="160">
        <v>10</v>
      </c>
      <c r="E9159" s="160" t="s">
        <v>6390</v>
      </c>
      <c r="F9159" s="160" t="s">
        <v>110</v>
      </c>
      <c r="G9159" s="160" t="s">
        <v>140</v>
      </c>
      <c r="H9159" s="160" t="s">
        <v>6392</v>
      </c>
      <c r="I9159" s="160" cm="1">
        <f t="array" ref="I9159">INDEX('2.1.trackMPD'!J:J/(24*60*60),
       MATCH(1,
             (A9159='2.1.trackMPD'!A:A)*
             (C9159='2.1.trackMPD'!D:D)*
             (D9159/10^6='2.1.trackMPD'!H:H)*
             (E9159='2.1.trackMPD'!F:F),
0))</f>
        <v>1.8477220046296298E-5</v>
      </c>
    </row>
    <row r="9160" spans="1:9" x14ac:dyDescent="0.2">
      <c r="A9160" s="160" t="s">
        <v>22</v>
      </c>
      <c r="B9160" s="160" t="s">
        <v>15</v>
      </c>
      <c r="C9160" s="160">
        <f>_xlfn.XLOOKUP(B9160,'2.1.trackMPD'!$R$7:$R$29,'2.1.trackMPD'!$T$7:$T$29)</f>
        <v>6</v>
      </c>
      <c r="D9160" s="160">
        <v>10</v>
      </c>
      <c r="E9160" s="160" t="s">
        <v>6390</v>
      </c>
      <c r="F9160" s="160" t="s">
        <v>110</v>
      </c>
      <c r="G9160" s="160" t="s">
        <v>124</v>
      </c>
      <c r="H9160" s="160" t="s">
        <v>6393</v>
      </c>
      <c r="I9160" s="160" cm="1">
        <f t="array" ref="I9160">INDEX('2.1.trackMPD'!K:K/(24*60*60),
       MATCH(1,
             (A9160='2.1.trackMPD'!A:A)*
             (C9160='2.1.trackMPD'!D:D)*
             (D9160/10^6='2.1.trackMPD'!H:H)*
             (E9160='2.1.trackMPD'!F:F),
0))</f>
        <v>0</v>
      </c>
    </row>
    <row r="9161" spans="1:9" x14ac:dyDescent="0.2">
      <c r="A9161" s="160" t="s">
        <v>22</v>
      </c>
      <c r="B9161" s="160" t="s">
        <v>15</v>
      </c>
      <c r="C9161" s="160">
        <f>_xlfn.XLOOKUP(B9161,'2.1.trackMPD'!$R$7:$R$29,'2.1.trackMPD'!$T$7:$T$29)</f>
        <v>6</v>
      </c>
      <c r="D9161" s="160">
        <v>10</v>
      </c>
      <c r="E9161" s="160" t="s">
        <v>6390</v>
      </c>
      <c r="F9161" s="160" t="s">
        <v>110</v>
      </c>
      <c r="G9161" s="160" t="s">
        <v>140</v>
      </c>
      <c r="H9161" s="160" t="s">
        <v>6393</v>
      </c>
      <c r="I9161" s="160" cm="1">
        <f t="array" ref="I9161">INDEX('2.1.trackMPD'!L:L/(24*60*60),
       MATCH(1,
             (A9161='2.1.trackMPD'!A:A)*
             (C9161='2.1.trackMPD'!D:D)*
             (D9161/10^6='2.1.trackMPD'!H:H)*
             (E9161='2.1.trackMPD'!F:F),
0))</f>
        <v>1.5179113541666667E-6</v>
      </c>
    </row>
    <row r="9162" spans="1:9" x14ac:dyDescent="0.2">
      <c r="A9162" s="160" t="s">
        <v>22</v>
      </c>
      <c r="B9162" s="160" t="s">
        <v>15</v>
      </c>
      <c r="C9162" s="160">
        <f>_xlfn.XLOOKUP(B9162,'2.1.trackMPD'!$R$7:$R$29,'2.1.trackMPD'!$T$7:$T$29)</f>
        <v>6</v>
      </c>
      <c r="D9162" s="160">
        <v>100</v>
      </c>
      <c r="E9162" s="160" t="s">
        <v>6390</v>
      </c>
      <c r="F9162" s="160" t="s">
        <v>110</v>
      </c>
      <c r="G9162" s="160" t="s">
        <v>124</v>
      </c>
      <c r="H9162" s="160" t="s">
        <v>6392</v>
      </c>
      <c r="I9162" s="160" cm="1">
        <f t="array" ref="I9162">INDEX('2.1.trackMPD'!I:I/(24*60*60),
       MATCH(1,
             (A9162='2.1.trackMPD'!A:A)*
             (C9162='2.1.trackMPD'!D:D)*
             (D9162/10^6='2.1.trackMPD'!H:H)*
             (E9162='2.1.trackMPD'!F:F),
0))</f>
        <v>1.6607663738425925E-3</v>
      </c>
    </row>
    <row r="9163" spans="1:9" x14ac:dyDescent="0.2">
      <c r="A9163" s="160" t="s">
        <v>22</v>
      </c>
      <c r="B9163" s="160" t="s">
        <v>15</v>
      </c>
      <c r="C9163" s="160">
        <f>_xlfn.XLOOKUP(B9163,'2.1.trackMPD'!$R$7:$R$29,'2.1.trackMPD'!$T$7:$T$29)</f>
        <v>6</v>
      </c>
      <c r="D9163" s="160">
        <v>100</v>
      </c>
      <c r="E9163" s="160" t="s">
        <v>6390</v>
      </c>
      <c r="F9163" s="160" t="s">
        <v>110</v>
      </c>
      <c r="G9163" s="160" t="s">
        <v>140</v>
      </c>
      <c r="H9163" s="160" t="s">
        <v>6392</v>
      </c>
      <c r="I9163" s="160" cm="1">
        <f t="array" ref="I9163">INDEX('2.1.trackMPD'!J:J/(24*60*60),
       MATCH(1,
             (A9163='2.1.trackMPD'!A:A)*
             (C9163='2.1.trackMPD'!D:D)*
             (D9163/10^6='2.1.trackMPD'!H:H)*
             (E9163='2.1.trackMPD'!F:F),
0))</f>
        <v>1.5659040833333332E-3</v>
      </c>
    </row>
    <row r="9164" spans="1:9" x14ac:dyDescent="0.2">
      <c r="A9164" s="160" t="s">
        <v>22</v>
      </c>
      <c r="B9164" s="160" t="s">
        <v>15</v>
      </c>
      <c r="C9164" s="160">
        <f>_xlfn.XLOOKUP(B9164,'2.1.trackMPD'!$R$7:$R$29,'2.1.trackMPD'!$T$7:$T$29)</f>
        <v>6</v>
      </c>
      <c r="D9164" s="160">
        <v>100</v>
      </c>
      <c r="E9164" s="160" t="s">
        <v>6390</v>
      </c>
      <c r="F9164" s="160" t="s">
        <v>110</v>
      </c>
      <c r="G9164" s="160" t="s">
        <v>124</v>
      </c>
      <c r="H9164" s="160" t="s">
        <v>6393</v>
      </c>
      <c r="I9164" s="160" cm="1">
        <f t="array" ref="I9164">INDEX('2.1.trackMPD'!K:K/(24*60*60),
       MATCH(1,
             (A9164='2.1.trackMPD'!A:A)*
             (C9164='2.1.trackMPD'!D:D)*
             (D9164/10^6='2.1.trackMPD'!H:H)*
             (E9164='2.1.trackMPD'!F:F),
0))</f>
        <v>0</v>
      </c>
    </row>
    <row r="9165" spans="1:9" x14ac:dyDescent="0.2">
      <c r="A9165" s="160" t="s">
        <v>22</v>
      </c>
      <c r="B9165" s="160" t="s">
        <v>15</v>
      </c>
      <c r="C9165" s="160">
        <f>_xlfn.XLOOKUP(B9165,'2.1.trackMPD'!$R$7:$R$29,'2.1.trackMPD'!$T$7:$T$29)</f>
        <v>6</v>
      </c>
      <c r="D9165" s="160">
        <v>100</v>
      </c>
      <c r="E9165" s="160" t="s">
        <v>6390</v>
      </c>
      <c r="F9165" s="160" t="s">
        <v>110</v>
      </c>
      <c r="G9165" s="160" t="s">
        <v>140</v>
      </c>
      <c r="H9165" s="160" t="s">
        <v>6393</v>
      </c>
      <c r="I9165" s="160" cm="1">
        <f t="array" ref="I9165">INDEX('2.1.trackMPD'!L:L/(24*60*60),
       MATCH(1,
             (A9165='2.1.trackMPD'!A:A)*
             (C9165='2.1.trackMPD'!D:D)*
             (D9165/10^6='2.1.trackMPD'!H:H)*
             (E9165='2.1.trackMPD'!F:F),
0))</f>
        <v>0</v>
      </c>
    </row>
    <row r="9166" spans="1:9" x14ac:dyDescent="0.2">
      <c r="A9166" s="160" t="s">
        <v>22</v>
      </c>
      <c r="B9166" s="160" t="s">
        <v>15</v>
      </c>
      <c r="C9166" s="160">
        <f>_xlfn.XLOOKUP(B9166,'2.1.trackMPD'!$R$7:$R$29,'2.1.trackMPD'!$T$7:$T$29)</f>
        <v>6</v>
      </c>
      <c r="D9166" s="160">
        <v>1000</v>
      </c>
      <c r="E9166" s="160" t="s">
        <v>6390</v>
      </c>
      <c r="F9166" s="160" t="s">
        <v>110</v>
      </c>
      <c r="G9166" s="160" t="s">
        <v>124</v>
      </c>
      <c r="H9166" s="160" t="s">
        <v>6392</v>
      </c>
      <c r="I9166" s="160" cm="1">
        <f t="array" ref="I9166">INDEX('2.1.trackMPD'!I:I/(24*60*60),
       MATCH(1,
             (A9166='2.1.trackMPD'!A:A)*
             (C9166='2.1.trackMPD'!D:D)*
             (D9166/10^6='2.1.trackMPD'!H:H)*
             (E9166='2.1.trackMPD'!F:F),
0))</f>
        <v>2.1051687546296298</v>
      </c>
    </row>
    <row r="9167" spans="1:9" x14ac:dyDescent="0.2">
      <c r="A9167" s="160" t="s">
        <v>22</v>
      </c>
      <c r="B9167" s="160" t="s">
        <v>15</v>
      </c>
      <c r="C9167" s="160">
        <f>_xlfn.XLOOKUP(B9167,'2.1.trackMPD'!$R$7:$R$29,'2.1.trackMPD'!$T$7:$T$29)</f>
        <v>6</v>
      </c>
      <c r="D9167" s="160">
        <v>1000</v>
      </c>
      <c r="E9167" s="160" t="s">
        <v>6390</v>
      </c>
      <c r="F9167" s="160" t="s">
        <v>110</v>
      </c>
      <c r="G9167" s="160" t="s">
        <v>140</v>
      </c>
      <c r="H9167" s="160" t="s">
        <v>6392</v>
      </c>
      <c r="I9167" s="160" cm="1">
        <f t="array" ref="I9167">INDEX('2.1.trackMPD'!J:J/(24*60*60),
       MATCH(1,
             (A9167='2.1.trackMPD'!A:A)*
             (C9167='2.1.trackMPD'!D:D)*
             (D9167/10^6='2.1.trackMPD'!H:H)*
             (E9167='2.1.trackMPD'!F:F),
0))</f>
        <v>5.8237966215277777E-2</v>
      </c>
    </row>
    <row r="9168" spans="1:9" x14ac:dyDescent="0.2">
      <c r="A9168" s="160" t="s">
        <v>22</v>
      </c>
      <c r="B9168" s="160" t="s">
        <v>15</v>
      </c>
      <c r="C9168" s="160">
        <f>_xlfn.XLOOKUP(B9168,'2.1.trackMPD'!$R$7:$R$29,'2.1.trackMPD'!$T$7:$T$29)</f>
        <v>6</v>
      </c>
      <c r="D9168" s="160">
        <v>1000</v>
      </c>
      <c r="E9168" s="160" t="s">
        <v>6390</v>
      </c>
      <c r="F9168" s="160" t="s">
        <v>110</v>
      </c>
      <c r="G9168" s="160" t="s">
        <v>124</v>
      </c>
      <c r="H9168" s="160" t="s">
        <v>6393</v>
      </c>
      <c r="I9168" s="160" cm="1">
        <f t="array" ref="I9168">INDEX('2.1.trackMPD'!K:K/(24*60*60),
       MATCH(1,
             (A9168='2.1.trackMPD'!A:A)*
             (C9168='2.1.trackMPD'!D:D)*
             (D9168/10^6='2.1.trackMPD'!H:H)*
             (E9168='2.1.trackMPD'!F:F),
0))</f>
        <v>0</v>
      </c>
    </row>
    <row r="9169" spans="1:9" x14ac:dyDescent="0.2">
      <c r="A9169" s="160" t="s">
        <v>22</v>
      </c>
      <c r="B9169" s="160" t="s">
        <v>15</v>
      </c>
      <c r="C9169" s="160">
        <f>_xlfn.XLOOKUP(B9169,'2.1.trackMPD'!$R$7:$R$29,'2.1.trackMPD'!$T$7:$T$29)</f>
        <v>6</v>
      </c>
      <c r="D9169" s="160">
        <v>1000</v>
      </c>
      <c r="E9169" s="160" t="s">
        <v>6390</v>
      </c>
      <c r="F9169" s="160" t="s">
        <v>110</v>
      </c>
      <c r="G9169" s="160" t="s">
        <v>140</v>
      </c>
      <c r="H9169" s="160" t="s">
        <v>6393</v>
      </c>
      <c r="I9169" s="160" cm="1">
        <f t="array" ref="I9169">INDEX('2.1.trackMPD'!L:L/(24*60*60),
       MATCH(1,
             (A9169='2.1.trackMPD'!A:A)*
             (C9169='2.1.trackMPD'!D:D)*
             (D9169/10^6='2.1.trackMPD'!H:H)*
             (E9169='2.1.trackMPD'!F:F),
0))</f>
        <v>0</v>
      </c>
    </row>
    <row r="9170" spans="1:9" x14ac:dyDescent="0.2">
      <c r="A9170" s="160" t="s">
        <v>22</v>
      </c>
      <c r="B9170" s="160" t="s">
        <v>15</v>
      </c>
      <c r="C9170" s="160">
        <f>_xlfn.XLOOKUP(B9170,'2.1.trackMPD'!$R$7:$R$29,'2.1.trackMPD'!$T$7:$T$29)</f>
        <v>6</v>
      </c>
      <c r="D9170" s="160">
        <v>5000</v>
      </c>
      <c r="E9170" s="160" t="s">
        <v>6390</v>
      </c>
      <c r="F9170" s="160" t="s">
        <v>110</v>
      </c>
      <c r="G9170" s="160" t="s">
        <v>124</v>
      </c>
      <c r="H9170" s="160" t="s">
        <v>6392</v>
      </c>
      <c r="I9170" s="160" cm="1">
        <f t="array" ref="I9170">INDEX('2.1.trackMPD'!I:I/(24*60*60),
       MATCH(1,
             (A9170='2.1.trackMPD'!A:A)*
             (C9170='2.1.trackMPD'!D:D)*
             (D9170/10^6='2.1.trackMPD'!H:H)*
             (E9170='2.1.trackMPD'!F:F),
0))</f>
        <v>32.792479120370373</v>
      </c>
    </row>
    <row r="9171" spans="1:9" x14ac:dyDescent="0.2">
      <c r="A9171" s="160" t="s">
        <v>22</v>
      </c>
      <c r="B9171" s="160" t="s">
        <v>15</v>
      </c>
      <c r="C9171" s="160">
        <f>_xlfn.XLOOKUP(B9171,'2.1.trackMPD'!$R$7:$R$29,'2.1.trackMPD'!$T$7:$T$29)</f>
        <v>6</v>
      </c>
      <c r="D9171" s="160">
        <v>5000</v>
      </c>
      <c r="E9171" s="160" t="s">
        <v>6390</v>
      </c>
      <c r="F9171" s="160" t="s">
        <v>110</v>
      </c>
      <c r="G9171" s="160" t="s">
        <v>140</v>
      </c>
      <c r="H9171" s="160" t="s">
        <v>6392</v>
      </c>
      <c r="I9171" s="160" cm="1">
        <f t="array" ref="I9171">INDEX('2.1.trackMPD'!J:J/(24*60*60),
       MATCH(1,
             (A9171='2.1.trackMPD'!A:A)*
             (C9171='2.1.trackMPD'!D:D)*
             (D9171/10^6='2.1.trackMPD'!H:H)*
             (E9171='2.1.trackMPD'!F:F),
0))</f>
        <v>0.22985281030092594</v>
      </c>
    </row>
    <row r="9172" spans="1:9" x14ac:dyDescent="0.2">
      <c r="A9172" s="160" t="s">
        <v>22</v>
      </c>
      <c r="B9172" s="160" t="s">
        <v>15</v>
      </c>
      <c r="C9172" s="160">
        <f>_xlfn.XLOOKUP(B9172,'2.1.trackMPD'!$R$7:$R$29,'2.1.trackMPD'!$T$7:$T$29)</f>
        <v>6</v>
      </c>
      <c r="D9172" s="160">
        <v>5000</v>
      </c>
      <c r="E9172" s="160" t="s">
        <v>6390</v>
      </c>
      <c r="F9172" s="160" t="s">
        <v>110</v>
      </c>
      <c r="G9172" s="160" t="s">
        <v>124</v>
      </c>
      <c r="H9172" s="160" t="s">
        <v>6393</v>
      </c>
      <c r="I9172" s="160" cm="1">
        <f t="array" ref="I9172">INDEX('2.1.trackMPD'!K:K/(24*60*60),
       MATCH(1,
             (A9172='2.1.trackMPD'!A:A)*
             (C9172='2.1.trackMPD'!D:D)*
             (D9172/10^6='2.1.trackMPD'!H:H)*
             (E9172='2.1.trackMPD'!F:F),
0))</f>
        <v>0</v>
      </c>
    </row>
    <row r="9173" spans="1:9" x14ac:dyDescent="0.2">
      <c r="A9173" s="160" t="s">
        <v>22</v>
      </c>
      <c r="B9173" s="160" t="s">
        <v>15</v>
      </c>
      <c r="C9173" s="160">
        <f>_xlfn.XLOOKUP(B9173,'2.1.trackMPD'!$R$7:$R$29,'2.1.trackMPD'!$T$7:$T$29)</f>
        <v>6</v>
      </c>
      <c r="D9173" s="160">
        <v>5000</v>
      </c>
      <c r="E9173" s="160" t="s">
        <v>6390</v>
      </c>
      <c r="F9173" s="160" t="s">
        <v>110</v>
      </c>
      <c r="G9173" s="160" t="s">
        <v>140</v>
      </c>
      <c r="H9173" s="160" t="s">
        <v>6393</v>
      </c>
      <c r="I9173" s="160" cm="1">
        <f t="array" ref="I9173">INDEX('2.1.trackMPD'!L:L/(24*60*60),
       MATCH(1,
             (A9173='2.1.trackMPD'!A:A)*
             (C9173='2.1.trackMPD'!D:D)*
             (D9173/10^6='2.1.trackMPD'!H:H)*
             (E9173='2.1.trackMPD'!F:F),
0))</f>
        <v>0</v>
      </c>
    </row>
    <row r="9174" spans="1:9" x14ac:dyDescent="0.2">
      <c r="A9174" s="160" t="s">
        <v>22</v>
      </c>
      <c r="B9174" s="160" t="s">
        <v>15</v>
      </c>
      <c r="C9174" s="160">
        <f>_xlfn.XLOOKUP(B9174,'2.1.trackMPD'!$R$7:$R$29,'2.1.trackMPD'!$T$7:$T$29)</f>
        <v>6</v>
      </c>
      <c r="D9174" s="160">
        <v>1</v>
      </c>
      <c r="E9174" s="160" t="s">
        <v>6394</v>
      </c>
      <c r="F9174" s="160" t="s">
        <v>110</v>
      </c>
      <c r="G9174" s="160" t="s">
        <v>124</v>
      </c>
      <c r="H9174" s="160" t="s">
        <v>6392</v>
      </c>
      <c r="I9174" s="160" cm="1">
        <f t="array" ref="I9174">INDEX('2.1.trackMPD'!I:I/(24*60*60),
       MATCH(1,
             (A9174='2.1.trackMPD'!A:A)*
             (C9174='2.1.trackMPD'!D:D)*
             (D9174/10^6='2.1.trackMPD'!H:H)*
             (E9174='2.1.trackMPD'!F:F),
0))</f>
        <v>3.9301854513888888E-6</v>
      </c>
    </row>
    <row r="9175" spans="1:9" x14ac:dyDescent="0.2">
      <c r="A9175" s="160" t="s">
        <v>22</v>
      </c>
      <c r="B9175" s="160" t="s">
        <v>15</v>
      </c>
      <c r="C9175" s="160">
        <f>_xlfn.XLOOKUP(B9175,'2.1.trackMPD'!$R$7:$R$29,'2.1.trackMPD'!$T$7:$T$29)</f>
        <v>6</v>
      </c>
      <c r="D9175" s="160">
        <v>1</v>
      </c>
      <c r="E9175" s="160" t="s">
        <v>6394</v>
      </c>
      <c r="F9175" s="160" t="s">
        <v>110</v>
      </c>
      <c r="G9175" s="160" t="s">
        <v>140</v>
      </c>
      <c r="H9175" s="160" t="s">
        <v>6392</v>
      </c>
      <c r="I9175" s="160" cm="1">
        <f t="array" ref="I9175">INDEX('2.1.trackMPD'!J:J/(24*60*60),
       MATCH(1,
             (A9175='2.1.trackMPD'!A:A)*
             (C9175='2.1.trackMPD'!D:D)*
             (D9175/10^6='2.1.trackMPD'!H:H)*
             (E9175='2.1.trackMPD'!F:F),
0))</f>
        <v>4.3883589537037033E-5</v>
      </c>
    </row>
    <row r="9176" spans="1:9" x14ac:dyDescent="0.2">
      <c r="A9176" s="160" t="s">
        <v>22</v>
      </c>
      <c r="B9176" s="160" t="s">
        <v>15</v>
      </c>
      <c r="C9176" s="160">
        <f>_xlfn.XLOOKUP(B9176,'2.1.trackMPD'!$R$7:$R$29,'2.1.trackMPD'!$T$7:$T$29)</f>
        <v>6</v>
      </c>
      <c r="D9176" s="160">
        <v>1</v>
      </c>
      <c r="E9176" s="160" t="s">
        <v>6394</v>
      </c>
      <c r="F9176" s="160" t="s">
        <v>110</v>
      </c>
      <c r="G9176" s="160" t="s">
        <v>124</v>
      </c>
      <c r="H9176" s="160" t="s">
        <v>6393</v>
      </c>
      <c r="I9176" s="160" cm="1">
        <f t="array" ref="I9176">INDEX('2.1.trackMPD'!K:K/(24*60*60),
       MATCH(1,
             (A9176='2.1.trackMPD'!A:A)*
             (C9176='2.1.trackMPD'!D:D)*
             (D9176/10^6='2.1.trackMPD'!H:H)*
             (E9176='2.1.trackMPD'!F:F),
0))</f>
        <v>2.9550827546296292E-7</v>
      </c>
    </row>
    <row r="9177" spans="1:9" x14ac:dyDescent="0.2">
      <c r="A9177" s="160" t="s">
        <v>22</v>
      </c>
      <c r="B9177" s="160" t="s">
        <v>15</v>
      </c>
      <c r="C9177" s="160">
        <f>_xlfn.XLOOKUP(B9177,'2.1.trackMPD'!$R$7:$R$29,'2.1.trackMPD'!$T$7:$T$29)</f>
        <v>6</v>
      </c>
      <c r="D9177" s="160">
        <v>1</v>
      </c>
      <c r="E9177" s="160" t="s">
        <v>6394</v>
      </c>
      <c r="F9177" s="160" t="s">
        <v>110</v>
      </c>
      <c r="G9177" s="160" t="s">
        <v>140</v>
      </c>
      <c r="H9177" s="160" t="s">
        <v>6393</v>
      </c>
      <c r="I9177" s="160" cm="1">
        <f t="array" ref="I9177">INDEX('2.1.trackMPD'!L:L/(24*60*60),
       MATCH(1,
             (A9177='2.1.trackMPD'!A:A)*
             (C9177='2.1.trackMPD'!D:D)*
             (D9177/10^6='2.1.trackMPD'!H:H)*
             (E9177='2.1.trackMPD'!F:F),
0))</f>
        <v>7.737542592592592E-7</v>
      </c>
    </row>
    <row r="9178" spans="1:9" x14ac:dyDescent="0.2">
      <c r="A9178" s="160" t="s">
        <v>22</v>
      </c>
      <c r="B9178" s="160" t="s">
        <v>15</v>
      </c>
      <c r="C9178" s="160">
        <f>_xlfn.XLOOKUP(B9178,'2.1.trackMPD'!$R$7:$R$29,'2.1.trackMPD'!$T$7:$T$29)</f>
        <v>6</v>
      </c>
      <c r="D9178" s="160">
        <v>10</v>
      </c>
      <c r="E9178" s="160" t="s">
        <v>6394</v>
      </c>
      <c r="F9178" s="160" t="s">
        <v>110</v>
      </c>
      <c r="G9178" s="160" t="s">
        <v>124</v>
      </c>
      <c r="H9178" s="160" t="s">
        <v>6392</v>
      </c>
      <c r="I9178" s="160" cm="1">
        <f t="array" ref="I9178">INDEX('2.1.trackMPD'!I:I/(24*60*60),
       MATCH(1,
             (A9178='2.1.trackMPD'!A:A)*
             (C9178='2.1.trackMPD'!D:D)*
             (D9178/10^6='2.1.trackMPD'!H:H)*
             (E9178='2.1.trackMPD'!F:F),
0))</f>
        <v>7.3071896296296306E-6</v>
      </c>
    </row>
    <row r="9179" spans="1:9" x14ac:dyDescent="0.2">
      <c r="A9179" s="160" t="s">
        <v>22</v>
      </c>
      <c r="B9179" s="160" t="s">
        <v>15</v>
      </c>
      <c r="C9179" s="160">
        <f>_xlfn.XLOOKUP(B9179,'2.1.trackMPD'!$R$7:$R$29,'2.1.trackMPD'!$T$7:$T$29)</f>
        <v>6</v>
      </c>
      <c r="D9179" s="160">
        <v>10</v>
      </c>
      <c r="E9179" s="160" t="s">
        <v>6394</v>
      </c>
      <c r="F9179" s="160" t="s">
        <v>110</v>
      </c>
      <c r="G9179" s="160" t="s">
        <v>140</v>
      </c>
      <c r="H9179" s="160" t="s">
        <v>6392</v>
      </c>
      <c r="I9179" s="160" cm="1">
        <f t="array" ref="I9179">INDEX('2.1.trackMPD'!J:J/(24*60*60),
       MATCH(1,
             (A9179='2.1.trackMPD'!A:A)*
             (C9179='2.1.trackMPD'!D:D)*
             (D9179/10^6='2.1.trackMPD'!H:H)*
             (E9179='2.1.trackMPD'!F:F),
0))</f>
        <v>5.2528881805555559E-5</v>
      </c>
    </row>
    <row r="9180" spans="1:9" x14ac:dyDescent="0.2">
      <c r="A9180" s="160" t="s">
        <v>22</v>
      </c>
      <c r="B9180" s="160" t="s">
        <v>15</v>
      </c>
      <c r="C9180" s="160">
        <f>_xlfn.XLOOKUP(B9180,'2.1.trackMPD'!$R$7:$R$29,'2.1.trackMPD'!$T$7:$T$29)</f>
        <v>6</v>
      </c>
      <c r="D9180" s="160">
        <v>10</v>
      </c>
      <c r="E9180" s="160" t="s">
        <v>6394</v>
      </c>
      <c r="F9180" s="160" t="s">
        <v>110</v>
      </c>
      <c r="G9180" s="160" t="s">
        <v>124</v>
      </c>
      <c r="H9180" s="160" t="s">
        <v>6393</v>
      </c>
      <c r="I9180" s="160" cm="1">
        <f t="array" ref="I9180">INDEX('2.1.trackMPD'!K:K/(24*60*60),
       MATCH(1,
             (A9180='2.1.trackMPD'!A:A)*
             (C9180='2.1.trackMPD'!D:D)*
             (D9180/10^6='2.1.trackMPD'!H:H)*
             (E9180='2.1.trackMPD'!F:F),
0))</f>
        <v>0</v>
      </c>
    </row>
    <row r="9181" spans="1:9" x14ac:dyDescent="0.2">
      <c r="A9181" s="160" t="s">
        <v>22</v>
      </c>
      <c r="B9181" s="160" t="s">
        <v>15</v>
      </c>
      <c r="C9181" s="160">
        <f>_xlfn.XLOOKUP(B9181,'2.1.trackMPD'!$R$7:$R$29,'2.1.trackMPD'!$T$7:$T$29)</f>
        <v>6</v>
      </c>
      <c r="D9181" s="160">
        <v>10</v>
      </c>
      <c r="E9181" s="160" t="s">
        <v>6394</v>
      </c>
      <c r="F9181" s="160" t="s">
        <v>110</v>
      </c>
      <c r="G9181" s="160" t="s">
        <v>140</v>
      </c>
      <c r="H9181" s="160" t="s">
        <v>6393</v>
      </c>
      <c r="I9181" s="160" cm="1">
        <f t="array" ref="I9181">INDEX('2.1.trackMPD'!L:L/(24*60*60),
       MATCH(1,
             (A9181='2.1.trackMPD'!A:A)*
             (C9181='2.1.trackMPD'!D:D)*
             (D9181/10^6='2.1.trackMPD'!H:H)*
             (E9181='2.1.trackMPD'!F:F),
0))</f>
        <v>7.5528267361111101E-7</v>
      </c>
    </row>
    <row r="9182" spans="1:9" x14ac:dyDescent="0.2">
      <c r="A9182" s="160" t="s">
        <v>22</v>
      </c>
      <c r="B9182" s="160" t="s">
        <v>15</v>
      </c>
      <c r="C9182" s="160">
        <f>_xlfn.XLOOKUP(B9182,'2.1.trackMPD'!$R$7:$R$29,'2.1.trackMPD'!$T$7:$T$29)</f>
        <v>6</v>
      </c>
      <c r="D9182" s="160">
        <v>100</v>
      </c>
      <c r="E9182" s="160" t="s">
        <v>6394</v>
      </c>
      <c r="F9182" s="160" t="s">
        <v>110</v>
      </c>
      <c r="G9182" s="160" t="s">
        <v>124</v>
      </c>
      <c r="H9182" s="160" t="s">
        <v>6392</v>
      </c>
      <c r="I9182" s="160" cm="1">
        <f t="array" ref="I9182">INDEX('2.1.trackMPD'!I:I/(24*60*60),
       MATCH(1,
             (A9182='2.1.trackMPD'!A:A)*
             (C9182='2.1.trackMPD'!D:D)*
             (D9182/10^6='2.1.trackMPD'!H:H)*
             (E9182='2.1.trackMPD'!F:F),
0))</f>
        <v>1.3567808333333334E-2</v>
      </c>
    </row>
    <row r="9183" spans="1:9" x14ac:dyDescent="0.2">
      <c r="A9183" s="160" t="s">
        <v>22</v>
      </c>
      <c r="B9183" s="160" t="s">
        <v>15</v>
      </c>
      <c r="C9183" s="160">
        <f>_xlfn.XLOOKUP(B9183,'2.1.trackMPD'!$R$7:$R$29,'2.1.trackMPD'!$T$7:$T$29)</f>
        <v>6</v>
      </c>
      <c r="D9183" s="160">
        <v>100</v>
      </c>
      <c r="E9183" s="160" t="s">
        <v>6394</v>
      </c>
      <c r="F9183" s="160" t="s">
        <v>110</v>
      </c>
      <c r="G9183" s="160" t="s">
        <v>140</v>
      </c>
      <c r="H9183" s="160" t="s">
        <v>6392</v>
      </c>
      <c r="I9183" s="160" cm="1">
        <f t="array" ref="I9183">INDEX('2.1.trackMPD'!J:J/(24*60*60),
       MATCH(1,
             (A9183='2.1.trackMPD'!A:A)*
             (C9183='2.1.trackMPD'!D:D)*
             (D9183/10^6='2.1.trackMPD'!H:H)*
             (E9183='2.1.trackMPD'!F:F),
0))</f>
        <v>4.6630883194444441E-3</v>
      </c>
    </row>
    <row r="9184" spans="1:9" x14ac:dyDescent="0.2">
      <c r="A9184" s="160" t="s">
        <v>22</v>
      </c>
      <c r="B9184" s="160" t="s">
        <v>15</v>
      </c>
      <c r="C9184" s="160">
        <f>_xlfn.XLOOKUP(B9184,'2.1.trackMPD'!$R$7:$R$29,'2.1.trackMPD'!$T$7:$T$29)</f>
        <v>6</v>
      </c>
      <c r="D9184" s="160">
        <v>100</v>
      </c>
      <c r="E9184" s="160" t="s">
        <v>6394</v>
      </c>
      <c r="F9184" s="160" t="s">
        <v>110</v>
      </c>
      <c r="G9184" s="160" t="s">
        <v>124</v>
      </c>
      <c r="H9184" s="160" t="s">
        <v>6393</v>
      </c>
      <c r="I9184" s="160" cm="1">
        <f t="array" ref="I9184">INDEX('2.1.trackMPD'!K:K/(24*60*60),
       MATCH(1,
             (A9184='2.1.trackMPD'!A:A)*
             (C9184='2.1.trackMPD'!D:D)*
             (D9184/10^6='2.1.trackMPD'!H:H)*
             (E9184='2.1.trackMPD'!F:F),
0))</f>
        <v>0</v>
      </c>
    </row>
    <row r="9185" spans="1:9" x14ac:dyDescent="0.2">
      <c r="A9185" s="160" t="s">
        <v>22</v>
      </c>
      <c r="B9185" s="160" t="s">
        <v>15</v>
      </c>
      <c r="C9185" s="160">
        <f>_xlfn.XLOOKUP(B9185,'2.1.trackMPD'!$R$7:$R$29,'2.1.trackMPD'!$T$7:$T$29)</f>
        <v>6</v>
      </c>
      <c r="D9185" s="160">
        <v>100</v>
      </c>
      <c r="E9185" s="160" t="s">
        <v>6394</v>
      </c>
      <c r="F9185" s="160" t="s">
        <v>110</v>
      </c>
      <c r="G9185" s="160" t="s">
        <v>140</v>
      </c>
      <c r="H9185" s="160" t="s">
        <v>6393</v>
      </c>
      <c r="I9185" s="160" cm="1">
        <f t="array" ref="I9185">INDEX('2.1.trackMPD'!L:L/(24*60*60),
       MATCH(1,
             (A9185='2.1.trackMPD'!A:A)*
             (C9185='2.1.trackMPD'!D:D)*
             (D9185/10^6='2.1.trackMPD'!H:H)*
             (E9185='2.1.trackMPD'!F:F),
0))</f>
        <v>0</v>
      </c>
    </row>
    <row r="9186" spans="1:9" x14ac:dyDescent="0.2">
      <c r="A9186" s="160" t="s">
        <v>22</v>
      </c>
      <c r="B9186" s="160" t="s">
        <v>15</v>
      </c>
      <c r="C9186" s="160">
        <f>_xlfn.XLOOKUP(B9186,'2.1.trackMPD'!$R$7:$R$29,'2.1.trackMPD'!$T$7:$T$29)</f>
        <v>6</v>
      </c>
      <c r="D9186" s="160">
        <v>1000</v>
      </c>
      <c r="E9186" s="160" t="s">
        <v>6394</v>
      </c>
      <c r="F9186" s="160" t="s">
        <v>110</v>
      </c>
      <c r="G9186" s="160" t="s">
        <v>124</v>
      </c>
      <c r="H9186" s="160" t="s">
        <v>6392</v>
      </c>
      <c r="I9186" s="160" cm="1">
        <f t="array" ref="I9186">INDEX('2.1.trackMPD'!I:I/(24*60*60),
       MATCH(1,
             (A9186='2.1.trackMPD'!A:A)*
             (C9186='2.1.trackMPD'!D:D)*
             (D9186/10^6='2.1.trackMPD'!H:H)*
             (E9186='2.1.trackMPD'!F:F),
0))</f>
        <v>1.7229494513888888</v>
      </c>
    </row>
    <row r="9187" spans="1:9" x14ac:dyDescent="0.2">
      <c r="A9187" s="160" t="s">
        <v>22</v>
      </c>
      <c r="B9187" s="160" t="s">
        <v>15</v>
      </c>
      <c r="C9187" s="160">
        <f>_xlfn.XLOOKUP(B9187,'2.1.trackMPD'!$R$7:$R$29,'2.1.trackMPD'!$T$7:$T$29)</f>
        <v>6</v>
      </c>
      <c r="D9187" s="160">
        <v>1000</v>
      </c>
      <c r="E9187" s="160" t="s">
        <v>6394</v>
      </c>
      <c r="F9187" s="160" t="s">
        <v>110</v>
      </c>
      <c r="G9187" s="160" t="s">
        <v>140</v>
      </c>
      <c r="H9187" s="160" t="s">
        <v>6392</v>
      </c>
      <c r="I9187" s="160" cm="1">
        <f t="array" ref="I9187">INDEX('2.1.trackMPD'!J:J/(24*60*60),
       MATCH(1,
             (A9187='2.1.trackMPD'!A:A)*
             (C9187='2.1.trackMPD'!D:D)*
             (D9187/10^6='2.1.trackMPD'!H:H)*
             (E9187='2.1.trackMPD'!F:F),
0))</f>
        <v>5.2686459236111108E-2</v>
      </c>
    </row>
    <row r="9188" spans="1:9" x14ac:dyDescent="0.2">
      <c r="A9188" s="160" t="s">
        <v>22</v>
      </c>
      <c r="B9188" s="160" t="s">
        <v>15</v>
      </c>
      <c r="C9188" s="160">
        <f>_xlfn.XLOOKUP(B9188,'2.1.trackMPD'!$R$7:$R$29,'2.1.trackMPD'!$T$7:$T$29)</f>
        <v>6</v>
      </c>
      <c r="D9188" s="160">
        <v>1000</v>
      </c>
      <c r="E9188" s="160" t="s">
        <v>6394</v>
      </c>
      <c r="F9188" s="160" t="s">
        <v>110</v>
      </c>
      <c r="G9188" s="160" t="s">
        <v>124</v>
      </c>
      <c r="H9188" s="160" t="s">
        <v>6393</v>
      </c>
      <c r="I9188" s="160" cm="1">
        <f t="array" ref="I9188">INDEX('2.1.trackMPD'!K:K/(24*60*60),
       MATCH(1,
             (A9188='2.1.trackMPD'!A:A)*
             (C9188='2.1.trackMPD'!D:D)*
             (D9188/10^6='2.1.trackMPD'!H:H)*
             (E9188='2.1.trackMPD'!F:F),
0))</f>
        <v>0</v>
      </c>
    </row>
    <row r="9189" spans="1:9" x14ac:dyDescent="0.2">
      <c r="A9189" s="160" t="s">
        <v>22</v>
      </c>
      <c r="B9189" s="160" t="s">
        <v>15</v>
      </c>
      <c r="C9189" s="160">
        <f>_xlfn.XLOOKUP(B9189,'2.1.trackMPD'!$R$7:$R$29,'2.1.trackMPD'!$T$7:$T$29)</f>
        <v>6</v>
      </c>
      <c r="D9189" s="160">
        <v>1000</v>
      </c>
      <c r="E9189" s="160" t="s">
        <v>6394</v>
      </c>
      <c r="F9189" s="160" t="s">
        <v>110</v>
      </c>
      <c r="G9189" s="160" t="s">
        <v>140</v>
      </c>
      <c r="H9189" s="160" t="s">
        <v>6393</v>
      </c>
      <c r="I9189" s="160" cm="1">
        <f t="array" ref="I9189">INDEX('2.1.trackMPD'!L:L/(24*60*60),
       MATCH(1,
             (A9189='2.1.trackMPD'!A:A)*
             (C9189='2.1.trackMPD'!D:D)*
             (D9189/10^6='2.1.trackMPD'!H:H)*
             (E9189='2.1.trackMPD'!F:F),
0))</f>
        <v>0</v>
      </c>
    </row>
    <row r="9190" spans="1:9" x14ac:dyDescent="0.2">
      <c r="A9190" s="160" t="s">
        <v>22</v>
      </c>
      <c r="B9190" s="160" t="s">
        <v>15</v>
      </c>
      <c r="C9190" s="160">
        <f>_xlfn.XLOOKUP(B9190,'2.1.trackMPD'!$R$7:$R$29,'2.1.trackMPD'!$T$7:$T$29)</f>
        <v>6</v>
      </c>
      <c r="D9190" s="160">
        <v>5000</v>
      </c>
      <c r="E9190" s="160" t="s">
        <v>6394</v>
      </c>
      <c r="F9190" s="160" t="s">
        <v>110</v>
      </c>
      <c r="G9190" s="160" t="s">
        <v>124</v>
      </c>
      <c r="H9190" s="160" t="s">
        <v>6392</v>
      </c>
      <c r="I9190" s="160" cm="1">
        <f t="array" ref="I9190">INDEX('2.1.trackMPD'!I:I/(24*60*60),
       MATCH(1,
             (A9190='2.1.trackMPD'!A:A)*
             (C9190='2.1.trackMPD'!D:D)*
             (D9190/10^6='2.1.trackMPD'!H:H)*
             (E9190='2.1.trackMPD'!F:F),
0))</f>
        <v>10.143204008101851</v>
      </c>
    </row>
    <row r="9191" spans="1:9" x14ac:dyDescent="0.2">
      <c r="A9191" s="160" t="s">
        <v>22</v>
      </c>
      <c r="B9191" s="160" t="s">
        <v>15</v>
      </c>
      <c r="C9191" s="160">
        <f>_xlfn.XLOOKUP(B9191,'2.1.trackMPD'!$R$7:$R$29,'2.1.trackMPD'!$T$7:$T$29)</f>
        <v>6</v>
      </c>
      <c r="D9191" s="160">
        <v>5000</v>
      </c>
      <c r="E9191" s="160" t="s">
        <v>6394</v>
      </c>
      <c r="F9191" s="160" t="s">
        <v>110</v>
      </c>
      <c r="G9191" s="160" t="s">
        <v>140</v>
      </c>
      <c r="H9191" s="160" t="s">
        <v>6392</v>
      </c>
      <c r="I9191" s="160" cm="1">
        <f t="array" ref="I9191">INDEX('2.1.trackMPD'!J:J/(24*60*60),
       MATCH(1,
             (A9191='2.1.trackMPD'!A:A)*
             (C9191='2.1.trackMPD'!D:D)*
             (D9191/10^6='2.1.trackMPD'!H:H)*
             (E9191='2.1.trackMPD'!F:F),
0))</f>
        <v>0.12783515706018519</v>
      </c>
    </row>
    <row r="9192" spans="1:9" x14ac:dyDescent="0.2">
      <c r="A9192" s="160" t="s">
        <v>22</v>
      </c>
      <c r="B9192" s="160" t="s">
        <v>15</v>
      </c>
      <c r="C9192" s="160">
        <f>_xlfn.XLOOKUP(B9192,'2.1.trackMPD'!$R$7:$R$29,'2.1.trackMPD'!$T$7:$T$29)</f>
        <v>6</v>
      </c>
      <c r="D9192" s="160">
        <v>5000</v>
      </c>
      <c r="E9192" s="160" t="s">
        <v>6394</v>
      </c>
      <c r="F9192" s="160" t="s">
        <v>110</v>
      </c>
      <c r="G9192" s="160" t="s">
        <v>124</v>
      </c>
      <c r="H9192" s="160" t="s">
        <v>6393</v>
      </c>
      <c r="I9192" s="160" cm="1">
        <f t="array" ref="I9192">INDEX('2.1.trackMPD'!K:K/(24*60*60),
       MATCH(1,
             (A9192='2.1.trackMPD'!A:A)*
             (C9192='2.1.trackMPD'!D:D)*
             (D9192/10^6='2.1.trackMPD'!H:H)*
             (E9192='2.1.trackMPD'!F:F),
0))</f>
        <v>0</v>
      </c>
    </row>
    <row r="9193" spans="1:9" x14ac:dyDescent="0.2">
      <c r="A9193" s="160" t="s">
        <v>22</v>
      </c>
      <c r="B9193" s="160" t="s">
        <v>15</v>
      </c>
      <c r="C9193" s="160">
        <f>_xlfn.XLOOKUP(B9193,'2.1.trackMPD'!$R$7:$R$29,'2.1.trackMPD'!$T$7:$T$29)</f>
        <v>6</v>
      </c>
      <c r="D9193" s="160">
        <v>5000</v>
      </c>
      <c r="E9193" s="160" t="s">
        <v>6394</v>
      </c>
      <c r="F9193" s="160" t="s">
        <v>110</v>
      </c>
      <c r="G9193" s="160" t="s">
        <v>140</v>
      </c>
      <c r="H9193" s="160" t="s">
        <v>6393</v>
      </c>
      <c r="I9193" s="160" cm="1">
        <f t="array" ref="I9193">INDEX('2.1.trackMPD'!L:L/(24*60*60),
       MATCH(1,
             (A9193='2.1.trackMPD'!A:A)*
             (C9193='2.1.trackMPD'!D:D)*
             (D9193/10^6='2.1.trackMPD'!H:H)*
             (E9193='2.1.trackMPD'!F:F),
0))</f>
        <v>0</v>
      </c>
    </row>
    <row r="9194" spans="1:9" x14ac:dyDescent="0.2">
      <c r="A9194" s="160" t="s">
        <v>22</v>
      </c>
      <c r="B9194" s="160" t="s">
        <v>15</v>
      </c>
      <c r="C9194" s="160">
        <f>_xlfn.XLOOKUP(B9194,'2.1.trackMPD'!$R$7:$R$29,'2.1.trackMPD'!$T$7:$T$29)</f>
        <v>6</v>
      </c>
      <c r="D9194" s="160">
        <v>1</v>
      </c>
      <c r="E9194" s="160" t="s">
        <v>6395</v>
      </c>
      <c r="F9194" s="160" t="s">
        <v>110</v>
      </c>
      <c r="G9194" s="160" t="s">
        <v>124</v>
      </c>
      <c r="H9194" s="160" t="s">
        <v>6392</v>
      </c>
      <c r="I9194" s="160" t="e" cm="1">
        <f t="array" ref="I9194">INDEX('2.1.trackMPD'!I:I/(24*60*60),
       MATCH(1,
             (A9194='2.1.trackMPD'!A:A)*
             (C9194='2.1.trackMPD'!D:D)*
             (D9194/10^6='2.1.trackMPD'!H:H)*
             (E9194='2.1.trackMPD'!F:F),
0))</f>
        <v>#N/A</v>
      </c>
    </row>
    <row r="9195" spans="1:9" x14ac:dyDescent="0.2">
      <c r="A9195" s="160" t="s">
        <v>22</v>
      </c>
      <c r="B9195" s="160" t="s">
        <v>15</v>
      </c>
      <c r="C9195" s="160">
        <f>_xlfn.XLOOKUP(B9195,'2.1.trackMPD'!$R$7:$R$29,'2.1.trackMPD'!$T$7:$T$29)</f>
        <v>6</v>
      </c>
      <c r="D9195" s="160">
        <v>1</v>
      </c>
      <c r="E9195" s="160" t="s">
        <v>6395</v>
      </c>
      <c r="F9195" s="160" t="s">
        <v>110</v>
      </c>
      <c r="G9195" s="160" t="s">
        <v>140</v>
      </c>
      <c r="H9195" s="160" t="s">
        <v>6392</v>
      </c>
      <c r="I9195" s="160" t="e" cm="1">
        <f t="array" ref="I9195">INDEX('2.1.trackMPD'!J:J/(24*60*60),
       MATCH(1,
             (A9195='2.1.trackMPD'!A:A)*
             (C9195='2.1.trackMPD'!D:D)*
             (D9195/10^6='2.1.trackMPD'!H:H)*
             (E9195='2.1.trackMPD'!F:F),
0))</f>
        <v>#N/A</v>
      </c>
    </row>
    <row r="9196" spans="1:9" x14ac:dyDescent="0.2">
      <c r="A9196" s="160" t="s">
        <v>22</v>
      </c>
      <c r="B9196" s="160" t="s">
        <v>15</v>
      </c>
      <c r="C9196" s="160">
        <f>_xlfn.XLOOKUP(B9196,'2.1.trackMPD'!$R$7:$R$29,'2.1.trackMPD'!$T$7:$T$29)</f>
        <v>6</v>
      </c>
      <c r="D9196" s="160">
        <v>1</v>
      </c>
      <c r="E9196" s="160" t="s">
        <v>6395</v>
      </c>
      <c r="F9196" s="160" t="s">
        <v>110</v>
      </c>
      <c r="G9196" s="160" t="s">
        <v>124</v>
      </c>
      <c r="H9196" s="160" t="s">
        <v>6393</v>
      </c>
      <c r="I9196" s="160" t="e" cm="1">
        <f t="array" ref="I9196">INDEX('2.1.trackMPD'!K:K/(24*60*60),
       MATCH(1,
             (A9196='2.1.trackMPD'!A:A)*
             (C9196='2.1.trackMPD'!D:D)*
             (D9196/10^6='2.1.trackMPD'!H:H)*
             (E9196='2.1.trackMPD'!F:F),
0))</f>
        <v>#N/A</v>
      </c>
    </row>
    <row r="9197" spans="1:9" x14ac:dyDescent="0.2">
      <c r="A9197" s="160" t="s">
        <v>22</v>
      </c>
      <c r="B9197" s="160" t="s">
        <v>15</v>
      </c>
      <c r="C9197" s="160">
        <f>_xlfn.XLOOKUP(B9197,'2.1.trackMPD'!$R$7:$R$29,'2.1.trackMPD'!$T$7:$T$29)</f>
        <v>6</v>
      </c>
      <c r="D9197" s="160">
        <v>1</v>
      </c>
      <c r="E9197" s="160" t="s">
        <v>6395</v>
      </c>
      <c r="F9197" s="160" t="s">
        <v>110</v>
      </c>
      <c r="G9197" s="160" t="s">
        <v>140</v>
      </c>
      <c r="H9197" s="160" t="s">
        <v>6393</v>
      </c>
      <c r="I9197" s="160" t="e" cm="1">
        <f t="array" ref="I9197">INDEX('2.1.trackMPD'!L:L/(24*60*60),
       MATCH(1,
             (A9197='2.1.trackMPD'!A:A)*
             (C9197='2.1.trackMPD'!D:D)*
             (D9197/10^6='2.1.trackMPD'!H:H)*
             (E9197='2.1.trackMPD'!F:F),
0))</f>
        <v>#N/A</v>
      </c>
    </row>
    <row r="9198" spans="1:9" x14ac:dyDescent="0.2">
      <c r="A9198" s="160" t="s">
        <v>22</v>
      </c>
      <c r="B9198" s="160" t="s">
        <v>15</v>
      </c>
      <c r="C9198" s="160">
        <f>_xlfn.XLOOKUP(B9198,'2.1.trackMPD'!$R$7:$R$29,'2.1.trackMPD'!$T$7:$T$29)</f>
        <v>6</v>
      </c>
      <c r="D9198" s="160">
        <v>10</v>
      </c>
      <c r="E9198" s="160" t="s">
        <v>6395</v>
      </c>
      <c r="F9198" s="160" t="s">
        <v>110</v>
      </c>
      <c r="G9198" s="160" t="s">
        <v>124</v>
      </c>
      <c r="H9198" s="160" t="s">
        <v>6392</v>
      </c>
      <c r="I9198" s="160" t="e" cm="1">
        <f t="array" ref="I9198">INDEX('2.1.trackMPD'!I:I/(24*60*60),
       MATCH(1,
             (A9198='2.1.trackMPD'!A:A)*
             (C9198='2.1.trackMPD'!D:D)*
             (D9198/10^6='2.1.trackMPD'!H:H)*
             (E9198='2.1.trackMPD'!F:F),
0))</f>
        <v>#N/A</v>
      </c>
    </row>
    <row r="9199" spans="1:9" x14ac:dyDescent="0.2">
      <c r="A9199" s="160" t="s">
        <v>22</v>
      </c>
      <c r="B9199" s="160" t="s">
        <v>15</v>
      </c>
      <c r="C9199" s="160">
        <f>_xlfn.XLOOKUP(B9199,'2.1.trackMPD'!$R$7:$R$29,'2.1.trackMPD'!$T$7:$T$29)</f>
        <v>6</v>
      </c>
      <c r="D9199" s="160">
        <v>10</v>
      </c>
      <c r="E9199" s="160" t="s">
        <v>6395</v>
      </c>
      <c r="F9199" s="160" t="s">
        <v>110</v>
      </c>
      <c r="G9199" s="160" t="s">
        <v>140</v>
      </c>
      <c r="H9199" s="160" t="s">
        <v>6392</v>
      </c>
      <c r="I9199" s="160" t="e" cm="1">
        <f t="array" ref="I9199">INDEX('2.1.trackMPD'!J:J/(24*60*60),
       MATCH(1,
             (A9199='2.1.trackMPD'!A:A)*
             (C9199='2.1.trackMPD'!D:D)*
             (D9199/10^6='2.1.trackMPD'!H:H)*
             (E9199='2.1.trackMPD'!F:F),
0))</f>
        <v>#N/A</v>
      </c>
    </row>
    <row r="9200" spans="1:9" x14ac:dyDescent="0.2">
      <c r="A9200" s="160" t="s">
        <v>22</v>
      </c>
      <c r="B9200" s="160" t="s">
        <v>15</v>
      </c>
      <c r="C9200" s="160">
        <f>_xlfn.XLOOKUP(B9200,'2.1.trackMPD'!$R$7:$R$29,'2.1.trackMPD'!$T$7:$T$29)</f>
        <v>6</v>
      </c>
      <c r="D9200" s="160">
        <v>10</v>
      </c>
      <c r="E9200" s="160" t="s">
        <v>6395</v>
      </c>
      <c r="F9200" s="160" t="s">
        <v>110</v>
      </c>
      <c r="G9200" s="160" t="s">
        <v>124</v>
      </c>
      <c r="H9200" s="160" t="s">
        <v>6393</v>
      </c>
      <c r="I9200" s="160" t="e" cm="1">
        <f t="array" ref="I9200">INDEX('2.1.trackMPD'!K:K/(24*60*60),
       MATCH(1,
             (A9200='2.1.trackMPD'!A:A)*
             (C9200='2.1.trackMPD'!D:D)*
             (D9200/10^6='2.1.trackMPD'!H:H)*
             (E9200='2.1.trackMPD'!F:F),
0))</f>
        <v>#N/A</v>
      </c>
    </row>
    <row r="9201" spans="1:9" x14ac:dyDescent="0.2">
      <c r="A9201" s="160" t="s">
        <v>22</v>
      </c>
      <c r="B9201" s="160" t="s">
        <v>15</v>
      </c>
      <c r="C9201" s="160">
        <f>_xlfn.XLOOKUP(B9201,'2.1.trackMPD'!$R$7:$R$29,'2.1.trackMPD'!$T$7:$T$29)</f>
        <v>6</v>
      </c>
      <c r="D9201" s="160">
        <v>10</v>
      </c>
      <c r="E9201" s="160" t="s">
        <v>6395</v>
      </c>
      <c r="F9201" s="160" t="s">
        <v>110</v>
      </c>
      <c r="G9201" s="160" t="s">
        <v>140</v>
      </c>
      <c r="H9201" s="160" t="s">
        <v>6393</v>
      </c>
      <c r="I9201" s="160" t="e" cm="1">
        <f t="array" ref="I9201">INDEX('2.1.trackMPD'!L:L/(24*60*60),
       MATCH(1,
             (A9201='2.1.trackMPD'!A:A)*
             (C9201='2.1.trackMPD'!D:D)*
             (D9201/10^6='2.1.trackMPD'!H:H)*
             (E9201='2.1.trackMPD'!F:F),
0))</f>
        <v>#N/A</v>
      </c>
    </row>
    <row r="9202" spans="1:9" x14ac:dyDescent="0.2">
      <c r="A9202" s="160" t="s">
        <v>22</v>
      </c>
      <c r="B9202" s="160" t="s">
        <v>15</v>
      </c>
      <c r="C9202" s="160">
        <f>_xlfn.XLOOKUP(B9202,'2.1.trackMPD'!$R$7:$R$29,'2.1.trackMPD'!$T$7:$T$29)</f>
        <v>6</v>
      </c>
      <c r="D9202" s="160">
        <v>100</v>
      </c>
      <c r="E9202" s="160" t="s">
        <v>6395</v>
      </c>
      <c r="F9202" s="160" t="s">
        <v>110</v>
      </c>
      <c r="G9202" s="160" t="s">
        <v>124</v>
      </c>
      <c r="H9202" s="160" t="s">
        <v>6392</v>
      </c>
      <c r="I9202" s="160" t="e" cm="1">
        <f t="array" ref="I9202">INDEX('2.1.trackMPD'!I:I/(24*60*60),
       MATCH(1,
             (A9202='2.1.trackMPD'!A:A)*
             (C9202='2.1.trackMPD'!D:D)*
             (D9202/10^6='2.1.trackMPD'!H:H)*
             (E9202='2.1.trackMPD'!F:F),
0))</f>
        <v>#N/A</v>
      </c>
    </row>
    <row r="9203" spans="1:9" x14ac:dyDescent="0.2">
      <c r="A9203" s="160" t="s">
        <v>22</v>
      </c>
      <c r="B9203" s="160" t="s">
        <v>15</v>
      </c>
      <c r="C9203" s="160">
        <f>_xlfn.XLOOKUP(B9203,'2.1.trackMPD'!$R$7:$R$29,'2.1.trackMPD'!$T$7:$T$29)</f>
        <v>6</v>
      </c>
      <c r="D9203" s="160">
        <v>100</v>
      </c>
      <c r="E9203" s="160" t="s">
        <v>6395</v>
      </c>
      <c r="F9203" s="160" t="s">
        <v>110</v>
      </c>
      <c r="G9203" s="160" t="s">
        <v>140</v>
      </c>
      <c r="H9203" s="160" t="s">
        <v>6392</v>
      </c>
      <c r="I9203" s="160" t="e" cm="1">
        <f t="array" ref="I9203">INDEX('2.1.trackMPD'!J:J/(24*60*60),
       MATCH(1,
             (A9203='2.1.trackMPD'!A:A)*
             (C9203='2.1.trackMPD'!D:D)*
             (D9203/10^6='2.1.trackMPD'!H:H)*
             (E9203='2.1.trackMPD'!F:F),
0))</f>
        <v>#N/A</v>
      </c>
    </row>
    <row r="9204" spans="1:9" x14ac:dyDescent="0.2">
      <c r="A9204" s="160" t="s">
        <v>22</v>
      </c>
      <c r="B9204" s="160" t="s">
        <v>15</v>
      </c>
      <c r="C9204" s="160">
        <f>_xlfn.XLOOKUP(B9204,'2.1.trackMPD'!$R$7:$R$29,'2.1.trackMPD'!$T$7:$T$29)</f>
        <v>6</v>
      </c>
      <c r="D9204" s="160">
        <v>100</v>
      </c>
      <c r="E9204" s="160" t="s">
        <v>6395</v>
      </c>
      <c r="F9204" s="160" t="s">
        <v>110</v>
      </c>
      <c r="G9204" s="160" t="s">
        <v>124</v>
      </c>
      <c r="H9204" s="160" t="s">
        <v>6393</v>
      </c>
      <c r="I9204" s="160" t="e" cm="1">
        <f t="array" ref="I9204">INDEX('2.1.trackMPD'!K:K/(24*60*60),
       MATCH(1,
             (A9204='2.1.trackMPD'!A:A)*
             (C9204='2.1.trackMPD'!D:D)*
             (D9204/10^6='2.1.trackMPD'!H:H)*
             (E9204='2.1.trackMPD'!F:F),
0))</f>
        <v>#N/A</v>
      </c>
    </row>
    <row r="9205" spans="1:9" x14ac:dyDescent="0.2">
      <c r="A9205" s="160" t="s">
        <v>22</v>
      </c>
      <c r="B9205" s="160" t="s">
        <v>15</v>
      </c>
      <c r="C9205" s="160">
        <f>_xlfn.XLOOKUP(B9205,'2.1.trackMPD'!$R$7:$R$29,'2.1.trackMPD'!$T$7:$T$29)</f>
        <v>6</v>
      </c>
      <c r="D9205" s="160">
        <v>100</v>
      </c>
      <c r="E9205" s="160" t="s">
        <v>6395</v>
      </c>
      <c r="F9205" s="160" t="s">
        <v>110</v>
      </c>
      <c r="G9205" s="160" t="s">
        <v>140</v>
      </c>
      <c r="H9205" s="160" t="s">
        <v>6393</v>
      </c>
      <c r="I9205" s="160" t="e" cm="1">
        <f t="array" ref="I9205">INDEX('2.1.trackMPD'!L:L/(24*60*60),
       MATCH(1,
             (A9205='2.1.trackMPD'!A:A)*
             (C9205='2.1.trackMPD'!D:D)*
             (D9205/10^6='2.1.trackMPD'!H:H)*
             (E9205='2.1.trackMPD'!F:F),
0))</f>
        <v>#N/A</v>
      </c>
    </row>
    <row r="9206" spans="1:9" x14ac:dyDescent="0.2">
      <c r="A9206" s="160" t="s">
        <v>22</v>
      </c>
      <c r="B9206" s="160" t="s">
        <v>9</v>
      </c>
      <c r="C9206" s="160">
        <f>_xlfn.XLOOKUP(B9206,'2.1.trackMPD'!$R$7:$R$29,'2.1.trackMPD'!$T$7:$T$29)</f>
        <v>6</v>
      </c>
      <c r="D9206" s="160">
        <v>1</v>
      </c>
      <c r="E9206" s="160" t="s">
        <v>6390</v>
      </c>
      <c r="F9206" s="160" t="s">
        <v>110</v>
      </c>
      <c r="G9206" s="160" t="s">
        <v>124</v>
      </c>
      <c r="H9206" s="160" t="s">
        <v>6392</v>
      </c>
      <c r="I9206" s="160" cm="1">
        <f t="array" ref="I9206">INDEX('2.1.trackMPD'!I:I/(24*60*60),
       MATCH(1,
             (A9206='2.1.trackMPD'!A:A)*
             (C9206='2.1.trackMPD'!D:D)*
             (D9206/10^6='2.1.trackMPD'!H:H)*
             (E9206='2.1.trackMPD'!F:F),
0))</f>
        <v>1.1073402893518519E-6</v>
      </c>
    </row>
    <row r="9207" spans="1:9" x14ac:dyDescent="0.2">
      <c r="A9207" s="160" t="s">
        <v>22</v>
      </c>
      <c r="B9207" s="160" t="s">
        <v>9</v>
      </c>
      <c r="C9207" s="160">
        <f>_xlfn.XLOOKUP(B9207,'2.1.trackMPD'!$R$7:$R$29,'2.1.trackMPD'!$T$7:$T$29)</f>
        <v>6</v>
      </c>
      <c r="D9207" s="160">
        <v>1</v>
      </c>
      <c r="E9207" s="160" t="s">
        <v>6390</v>
      </c>
      <c r="F9207" s="160" t="s">
        <v>110</v>
      </c>
      <c r="G9207" s="160" t="s">
        <v>140</v>
      </c>
      <c r="H9207" s="160" t="s">
        <v>6392</v>
      </c>
      <c r="I9207" s="160" cm="1">
        <f t="array" ref="I9207">INDEX('2.1.trackMPD'!J:J/(24*60*60),
       MATCH(1,
             (A9207='2.1.trackMPD'!A:A)*
             (C9207='2.1.trackMPD'!D:D)*
             (D9207/10^6='2.1.trackMPD'!H:H)*
             (E9207='2.1.trackMPD'!F:F),
0))</f>
        <v>1.760755949074074E-5</v>
      </c>
    </row>
    <row r="9208" spans="1:9" x14ac:dyDescent="0.2">
      <c r="A9208" s="160" t="s">
        <v>22</v>
      </c>
      <c r="B9208" s="160" t="s">
        <v>9</v>
      </c>
      <c r="C9208" s="160">
        <f>_xlfn.XLOOKUP(B9208,'2.1.trackMPD'!$R$7:$R$29,'2.1.trackMPD'!$T$7:$T$29)</f>
        <v>6</v>
      </c>
      <c r="D9208" s="160">
        <v>1</v>
      </c>
      <c r="E9208" s="160" t="s">
        <v>6390</v>
      </c>
      <c r="F9208" s="160" t="s">
        <v>110</v>
      </c>
      <c r="G9208" s="160" t="s">
        <v>124</v>
      </c>
      <c r="H9208" s="160" t="s">
        <v>6393</v>
      </c>
      <c r="I9208" s="160" cm="1">
        <f t="array" ref="I9208">INDEX('2.1.trackMPD'!K:K/(24*60*60),
       MATCH(1,
             (A9208='2.1.trackMPD'!A:A)*
             (C9208='2.1.trackMPD'!D:D)*
             (D9208/10^6='2.1.trackMPD'!H:H)*
             (E9208='2.1.trackMPD'!F:F),
0))</f>
        <v>0</v>
      </c>
    </row>
    <row r="9209" spans="1:9" x14ac:dyDescent="0.2">
      <c r="A9209" s="160" t="s">
        <v>22</v>
      </c>
      <c r="B9209" s="160" t="s">
        <v>9</v>
      </c>
      <c r="C9209" s="160">
        <f>_xlfn.XLOOKUP(B9209,'2.1.trackMPD'!$R$7:$R$29,'2.1.trackMPD'!$T$7:$T$29)</f>
        <v>6</v>
      </c>
      <c r="D9209" s="160">
        <v>1</v>
      </c>
      <c r="E9209" s="160" t="s">
        <v>6390</v>
      </c>
      <c r="F9209" s="160" t="s">
        <v>110</v>
      </c>
      <c r="G9209" s="160" t="s">
        <v>140</v>
      </c>
      <c r="H9209" s="160" t="s">
        <v>6393</v>
      </c>
      <c r="I9209" s="160" cm="1">
        <f t="array" ref="I9209">INDEX('2.1.trackMPD'!L:L/(24*60*60),
       MATCH(1,
             (A9209='2.1.trackMPD'!A:A)*
             (C9209='2.1.trackMPD'!D:D)*
             (D9209/10^6='2.1.trackMPD'!H:H)*
             (E9209='2.1.trackMPD'!F:F),
0))</f>
        <v>1.5392303356481482E-6</v>
      </c>
    </row>
    <row r="9210" spans="1:9" x14ac:dyDescent="0.2">
      <c r="A9210" s="160" t="s">
        <v>22</v>
      </c>
      <c r="B9210" s="160" t="s">
        <v>9</v>
      </c>
      <c r="C9210" s="160">
        <f>_xlfn.XLOOKUP(B9210,'2.1.trackMPD'!$R$7:$R$29,'2.1.trackMPD'!$T$7:$T$29)</f>
        <v>6</v>
      </c>
      <c r="D9210" s="160">
        <v>10</v>
      </c>
      <c r="E9210" s="160" t="s">
        <v>6390</v>
      </c>
      <c r="F9210" s="160" t="s">
        <v>110</v>
      </c>
      <c r="G9210" s="160" t="s">
        <v>124</v>
      </c>
      <c r="H9210" s="160" t="s">
        <v>6392</v>
      </c>
      <c r="I9210" s="160" cm="1">
        <f t="array" ref="I9210">INDEX('2.1.trackMPD'!I:I/(24*60*60),
       MATCH(1,
             (A9210='2.1.trackMPD'!A:A)*
             (C9210='2.1.trackMPD'!D:D)*
             (D9210/10^6='2.1.trackMPD'!H:H)*
             (E9210='2.1.trackMPD'!F:F),
0))</f>
        <v>1.4623259143518519E-6</v>
      </c>
    </row>
    <row r="9211" spans="1:9" x14ac:dyDescent="0.2">
      <c r="A9211" s="160" t="s">
        <v>22</v>
      </c>
      <c r="B9211" s="160" t="s">
        <v>9</v>
      </c>
      <c r="C9211" s="160">
        <f>_xlfn.XLOOKUP(B9211,'2.1.trackMPD'!$R$7:$R$29,'2.1.trackMPD'!$T$7:$T$29)</f>
        <v>6</v>
      </c>
      <c r="D9211" s="160">
        <v>10</v>
      </c>
      <c r="E9211" s="160" t="s">
        <v>6390</v>
      </c>
      <c r="F9211" s="160" t="s">
        <v>110</v>
      </c>
      <c r="G9211" s="160" t="s">
        <v>140</v>
      </c>
      <c r="H9211" s="160" t="s">
        <v>6392</v>
      </c>
      <c r="I9211" s="160" cm="1">
        <f t="array" ref="I9211">INDEX('2.1.trackMPD'!J:J/(24*60*60),
       MATCH(1,
             (A9211='2.1.trackMPD'!A:A)*
             (C9211='2.1.trackMPD'!D:D)*
             (D9211/10^6='2.1.trackMPD'!H:H)*
             (E9211='2.1.trackMPD'!F:F),
0))</f>
        <v>1.8477220046296298E-5</v>
      </c>
    </row>
    <row r="9212" spans="1:9" x14ac:dyDescent="0.2">
      <c r="A9212" s="160" t="s">
        <v>22</v>
      </c>
      <c r="B9212" s="160" t="s">
        <v>9</v>
      </c>
      <c r="C9212" s="160">
        <f>_xlfn.XLOOKUP(B9212,'2.1.trackMPD'!$R$7:$R$29,'2.1.trackMPD'!$T$7:$T$29)</f>
        <v>6</v>
      </c>
      <c r="D9212" s="160">
        <v>10</v>
      </c>
      <c r="E9212" s="160" t="s">
        <v>6390</v>
      </c>
      <c r="F9212" s="160" t="s">
        <v>110</v>
      </c>
      <c r="G9212" s="160" t="s">
        <v>124</v>
      </c>
      <c r="H9212" s="160" t="s">
        <v>6393</v>
      </c>
      <c r="I9212" s="160" cm="1">
        <f t="array" ref="I9212">INDEX('2.1.trackMPD'!K:K/(24*60*60),
       MATCH(1,
             (A9212='2.1.trackMPD'!A:A)*
             (C9212='2.1.trackMPD'!D:D)*
             (D9212/10^6='2.1.trackMPD'!H:H)*
             (E9212='2.1.trackMPD'!F:F),
0))</f>
        <v>0</v>
      </c>
    </row>
    <row r="9213" spans="1:9" x14ac:dyDescent="0.2">
      <c r="A9213" s="160" t="s">
        <v>22</v>
      </c>
      <c r="B9213" s="160" t="s">
        <v>9</v>
      </c>
      <c r="C9213" s="160">
        <f>_xlfn.XLOOKUP(B9213,'2.1.trackMPD'!$R$7:$R$29,'2.1.trackMPD'!$T$7:$T$29)</f>
        <v>6</v>
      </c>
      <c r="D9213" s="160">
        <v>10</v>
      </c>
      <c r="E9213" s="160" t="s">
        <v>6390</v>
      </c>
      <c r="F9213" s="160" t="s">
        <v>110</v>
      </c>
      <c r="G9213" s="160" t="s">
        <v>140</v>
      </c>
      <c r="H9213" s="160" t="s">
        <v>6393</v>
      </c>
      <c r="I9213" s="160" cm="1">
        <f t="array" ref="I9213">INDEX('2.1.trackMPD'!L:L/(24*60*60),
       MATCH(1,
             (A9213='2.1.trackMPD'!A:A)*
             (C9213='2.1.trackMPD'!D:D)*
             (D9213/10^6='2.1.trackMPD'!H:H)*
             (E9213='2.1.trackMPD'!F:F),
0))</f>
        <v>1.5179113541666667E-6</v>
      </c>
    </row>
    <row r="9214" spans="1:9" x14ac:dyDescent="0.2">
      <c r="A9214" s="160" t="s">
        <v>22</v>
      </c>
      <c r="B9214" s="160" t="s">
        <v>9</v>
      </c>
      <c r="C9214" s="160">
        <f>_xlfn.XLOOKUP(B9214,'2.1.trackMPD'!$R$7:$R$29,'2.1.trackMPD'!$T$7:$T$29)</f>
        <v>6</v>
      </c>
      <c r="D9214" s="160">
        <v>100</v>
      </c>
      <c r="E9214" s="160" t="s">
        <v>6390</v>
      </c>
      <c r="F9214" s="160" t="s">
        <v>110</v>
      </c>
      <c r="G9214" s="160" t="s">
        <v>124</v>
      </c>
      <c r="H9214" s="160" t="s">
        <v>6392</v>
      </c>
      <c r="I9214" s="160" cm="1">
        <f t="array" ref="I9214">INDEX('2.1.trackMPD'!I:I/(24*60*60),
       MATCH(1,
             (A9214='2.1.trackMPD'!A:A)*
             (C9214='2.1.trackMPD'!D:D)*
             (D9214/10^6='2.1.trackMPD'!H:H)*
             (E9214='2.1.trackMPD'!F:F),
0))</f>
        <v>1.6607663738425925E-3</v>
      </c>
    </row>
    <row r="9215" spans="1:9" x14ac:dyDescent="0.2">
      <c r="A9215" s="160" t="s">
        <v>22</v>
      </c>
      <c r="B9215" s="160" t="s">
        <v>9</v>
      </c>
      <c r="C9215" s="160">
        <f>_xlfn.XLOOKUP(B9215,'2.1.trackMPD'!$R$7:$R$29,'2.1.trackMPD'!$T$7:$T$29)</f>
        <v>6</v>
      </c>
      <c r="D9215" s="160">
        <v>100</v>
      </c>
      <c r="E9215" s="160" t="s">
        <v>6390</v>
      </c>
      <c r="F9215" s="160" t="s">
        <v>110</v>
      </c>
      <c r="G9215" s="160" t="s">
        <v>140</v>
      </c>
      <c r="H9215" s="160" t="s">
        <v>6392</v>
      </c>
      <c r="I9215" s="160" cm="1">
        <f t="array" ref="I9215">INDEX('2.1.trackMPD'!J:J/(24*60*60),
       MATCH(1,
             (A9215='2.1.trackMPD'!A:A)*
             (C9215='2.1.trackMPD'!D:D)*
             (D9215/10^6='2.1.trackMPD'!H:H)*
             (E9215='2.1.trackMPD'!F:F),
0))</f>
        <v>1.5659040833333332E-3</v>
      </c>
    </row>
    <row r="9216" spans="1:9" x14ac:dyDescent="0.2">
      <c r="A9216" s="160" t="s">
        <v>22</v>
      </c>
      <c r="B9216" s="160" t="s">
        <v>9</v>
      </c>
      <c r="C9216" s="160">
        <f>_xlfn.XLOOKUP(B9216,'2.1.trackMPD'!$R$7:$R$29,'2.1.trackMPD'!$T$7:$T$29)</f>
        <v>6</v>
      </c>
      <c r="D9216" s="160">
        <v>100</v>
      </c>
      <c r="E9216" s="160" t="s">
        <v>6390</v>
      </c>
      <c r="F9216" s="160" t="s">
        <v>110</v>
      </c>
      <c r="G9216" s="160" t="s">
        <v>124</v>
      </c>
      <c r="H9216" s="160" t="s">
        <v>6393</v>
      </c>
      <c r="I9216" s="160" cm="1">
        <f t="array" ref="I9216">INDEX('2.1.trackMPD'!K:K/(24*60*60),
       MATCH(1,
             (A9216='2.1.trackMPD'!A:A)*
             (C9216='2.1.trackMPD'!D:D)*
             (D9216/10^6='2.1.trackMPD'!H:H)*
             (E9216='2.1.trackMPD'!F:F),
0))</f>
        <v>0</v>
      </c>
    </row>
    <row r="9217" spans="1:9" x14ac:dyDescent="0.2">
      <c r="A9217" s="160" t="s">
        <v>22</v>
      </c>
      <c r="B9217" s="160" t="s">
        <v>9</v>
      </c>
      <c r="C9217" s="160">
        <f>_xlfn.XLOOKUP(B9217,'2.1.trackMPD'!$R$7:$R$29,'2.1.trackMPD'!$T$7:$T$29)</f>
        <v>6</v>
      </c>
      <c r="D9217" s="160">
        <v>100</v>
      </c>
      <c r="E9217" s="160" t="s">
        <v>6390</v>
      </c>
      <c r="F9217" s="160" t="s">
        <v>110</v>
      </c>
      <c r="G9217" s="160" t="s">
        <v>140</v>
      </c>
      <c r="H9217" s="160" t="s">
        <v>6393</v>
      </c>
      <c r="I9217" s="160" cm="1">
        <f t="array" ref="I9217">INDEX('2.1.trackMPD'!L:L/(24*60*60),
       MATCH(1,
             (A9217='2.1.trackMPD'!A:A)*
             (C9217='2.1.trackMPD'!D:D)*
             (D9217/10^6='2.1.trackMPD'!H:H)*
             (E9217='2.1.trackMPD'!F:F),
0))</f>
        <v>0</v>
      </c>
    </row>
    <row r="9218" spans="1:9" x14ac:dyDescent="0.2">
      <c r="A9218" s="160" t="s">
        <v>22</v>
      </c>
      <c r="B9218" s="160" t="s">
        <v>9</v>
      </c>
      <c r="C9218" s="160">
        <f>_xlfn.XLOOKUP(B9218,'2.1.trackMPD'!$R$7:$R$29,'2.1.trackMPD'!$T$7:$T$29)</f>
        <v>6</v>
      </c>
      <c r="D9218" s="160">
        <v>1000</v>
      </c>
      <c r="E9218" s="160" t="s">
        <v>6390</v>
      </c>
      <c r="F9218" s="160" t="s">
        <v>110</v>
      </c>
      <c r="G9218" s="160" t="s">
        <v>124</v>
      </c>
      <c r="H9218" s="160" t="s">
        <v>6392</v>
      </c>
      <c r="I9218" s="160" cm="1">
        <f t="array" ref="I9218">INDEX('2.1.trackMPD'!I:I/(24*60*60),
       MATCH(1,
             (A9218='2.1.trackMPD'!A:A)*
             (C9218='2.1.trackMPD'!D:D)*
             (D9218/10^6='2.1.trackMPD'!H:H)*
             (E9218='2.1.trackMPD'!F:F),
0))</f>
        <v>2.1051687546296298</v>
      </c>
    </row>
    <row r="9219" spans="1:9" x14ac:dyDescent="0.2">
      <c r="A9219" s="160" t="s">
        <v>22</v>
      </c>
      <c r="B9219" s="160" t="s">
        <v>9</v>
      </c>
      <c r="C9219" s="160">
        <f>_xlfn.XLOOKUP(B9219,'2.1.trackMPD'!$R$7:$R$29,'2.1.trackMPD'!$T$7:$T$29)</f>
        <v>6</v>
      </c>
      <c r="D9219" s="160">
        <v>1000</v>
      </c>
      <c r="E9219" s="160" t="s">
        <v>6390</v>
      </c>
      <c r="F9219" s="160" t="s">
        <v>110</v>
      </c>
      <c r="G9219" s="160" t="s">
        <v>140</v>
      </c>
      <c r="H9219" s="160" t="s">
        <v>6392</v>
      </c>
      <c r="I9219" s="160" cm="1">
        <f t="array" ref="I9219">INDEX('2.1.trackMPD'!J:J/(24*60*60),
       MATCH(1,
             (A9219='2.1.trackMPD'!A:A)*
             (C9219='2.1.trackMPD'!D:D)*
             (D9219/10^6='2.1.trackMPD'!H:H)*
             (E9219='2.1.trackMPD'!F:F),
0))</f>
        <v>5.8237966215277777E-2</v>
      </c>
    </row>
    <row r="9220" spans="1:9" x14ac:dyDescent="0.2">
      <c r="A9220" s="160" t="s">
        <v>22</v>
      </c>
      <c r="B9220" s="160" t="s">
        <v>9</v>
      </c>
      <c r="C9220" s="160">
        <f>_xlfn.XLOOKUP(B9220,'2.1.trackMPD'!$R$7:$R$29,'2.1.trackMPD'!$T$7:$T$29)</f>
        <v>6</v>
      </c>
      <c r="D9220" s="160">
        <v>1000</v>
      </c>
      <c r="E9220" s="160" t="s">
        <v>6390</v>
      </c>
      <c r="F9220" s="160" t="s">
        <v>110</v>
      </c>
      <c r="G9220" s="160" t="s">
        <v>124</v>
      </c>
      <c r="H9220" s="160" t="s">
        <v>6393</v>
      </c>
      <c r="I9220" s="160" cm="1">
        <f t="array" ref="I9220">INDEX('2.1.trackMPD'!K:K/(24*60*60),
       MATCH(1,
             (A9220='2.1.trackMPD'!A:A)*
             (C9220='2.1.trackMPD'!D:D)*
             (D9220/10^6='2.1.trackMPD'!H:H)*
             (E9220='2.1.trackMPD'!F:F),
0))</f>
        <v>0</v>
      </c>
    </row>
    <row r="9221" spans="1:9" x14ac:dyDescent="0.2">
      <c r="A9221" s="160" t="s">
        <v>22</v>
      </c>
      <c r="B9221" s="160" t="s">
        <v>9</v>
      </c>
      <c r="C9221" s="160">
        <f>_xlfn.XLOOKUP(B9221,'2.1.trackMPD'!$R$7:$R$29,'2.1.trackMPD'!$T$7:$T$29)</f>
        <v>6</v>
      </c>
      <c r="D9221" s="160">
        <v>1000</v>
      </c>
      <c r="E9221" s="160" t="s">
        <v>6390</v>
      </c>
      <c r="F9221" s="160" t="s">
        <v>110</v>
      </c>
      <c r="G9221" s="160" t="s">
        <v>140</v>
      </c>
      <c r="H9221" s="160" t="s">
        <v>6393</v>
      </c>
      <c r="I9221" s="160" cm="1">
        <f t="array" ref="I9221">INDEX('2.1.trackMPD'!L:L/(24*60*60),
       MATCH(1,
             (A9221='2.1.trackMPD'!A:A)*
             (C9221='2.1.trackMPD'!D:D)*
             (D9221/10^6='2.1.trackMPD'!H:H)*
             (E9221='2.1.trackMPD'!F:F),
0))</f>
        <v>0</v>
      </c>
    </row>
    <row r="9222" spans="1:9" x14ac:dyDescent="0.2">
      <c r="A9222" s="160" t="s">
        <v>22</v>
      </c>
      <c r="B9222" s="160" t="s">
        <v>9</v>
      </c>
      <c r="C9222" s="160">
        <f>_xlfn.XLOOKUP(B9222,'2.1.trackMPD'!$R$7:$R$29,'2.1.trackMPD'!$T$7:$T$29)</f>
        <v>6</v>
      </c>
      <c r="D9222" s="160">
        <v>5000</v>
      </c>
      <c r="E9222" s="160" t="s">
        <v>6390</v>
      </c>
      <c r="F9222" s="160" t="s">
        <v>110</v>
      </c>
      <c r="G9222" s="160" t="s">
        <v>124</v>
      </c>
      <c r="H9222" s="160" t="s">
        <v>6392</v>
      </c>
      <c r="I9222" s="160" cm="1">
        <f t="array" ref="I9222">INDEX('2.1.trackMPD'!I:I/(24*60*60),
       MATCH(1,
             (A9222='2.1.trackMPD'!A:A)*
             (C9222='2.1.trackMPD'!D:D)*
             (D9222/10^6='2.1.trackMPD'!H:H)*
             (E9222='2.1.trackMPD'!F:F),
0))</f>
        <v>32.792479120370373</v>
      </c>
    </row>
    <row r="9223" spans="1:9" x14ac:dyDescent="0.2">
      <c r="A9223" s="160" t="s">
        <v>22</v>
      </c>
      <c r="B9223" s="160" t="s">
        <v>9</v>
      </c>
      <c r="C9223" s="160">
        <f>_xlfn.XLOOKUP(B9223,'2.1.trackMPD'!$R$7:$R$29,'2.1.trackMPD'!$T$7:$T$29)</f>
        <v>6</v>
      </c>
      <c r="D9223" s="160">
        <v>5000</v>
      </c>
      <c r="E9223" s="160" t="s">
        <v>6390</v>
      </c>
      <c r="F9223" s="160" t="s">
        <v>110</v>
      </c>
      <c r="G9223" s="160" t="s">
        <v>140</v>
      </c>
      <c r="H9223" s="160" t="s">
        <v>6392</v>
      </c>
      <c r="I9223" s="160" cm="1">
        <f t="array" ref="I9223">INDEX('2.1.trackMPD'!J:J/(24*60*60),
       MATCH(1,
             (A9223='2.1.trackMPD'!A:A)*
             (C9223='2.1.trackMPD'!D:D)*
             (D9223/10^6='2.1.trackMPD'!H:H)*
             (E9223='2.1.trackMPD'!F:F),
0))</f>
        <v>0.22985281030092594</v>
      </c>
    </row>
    <row r="9224" spans="1:9" x14ac:dyDescent="0.2">
      <c r="A9224" s="160" t="s">
        <v>22</v>
      </c>
      <c r="B9224" s="160" t="s">
        <v>9</v>
      </c>
      <c r="C9224" s="160">
        <f>_xlfn.XLOOKUP(B9224,'2.1.trackMPD'!$R$7:$R$29,'2.1.trackMPD'!$T$7:$T$29)</f>
        <v>6</v>
      </c>
      <c r="D9224" s="160">
        <v>5000</v>
      </c>
      <c r="E9224" s="160" t="s">
        <v>6390</v>
      </c>
      <c r="F9224" s="160" t="s">
        <v>110</v>
      </c>
      <c r="G9224" s="160" t="s">
        <v>124</v>
      </c>
      <c r="H9224" s="160" t="s">
        <v>6393</v>
      </c>
      <c r="I9224" s="160" cm="1">
        <f t="array" ref="I9224">INDEX('2.1.trackMPD'!K:K/(24*60*60),
       MATCH(1,
             (A9224='2.1.trackMPD'!A:A)*
             (C9224='2.1.trackMPD'!D:D)*
             (D9224/10^6='2.1.trackMPD'!H:H)*
             (E9224='2.1.trackMPD'!F:F),
0))</f>
        <v>0</v>
      </c>
    </row>
    <row r="9225" spans="1:9" x14ac:dyDescent="0.2">
      <c r="A9225" s="160" t="s">
        <v>22</v>
      </c>
      <c r="B9225" s="160" t="s">
        <v>9</v>
      </c>
      <c r="C9225" s="160">
        <f>_xlfn.XLOOKUP(B9225,'2.1.trackMPD'!$R$7:$R$29,'2.1.trackMPD'!$T$7:$T$29)</f>
        <v>6</v>
      </c>
      <c r="D9225" s="160">
        <v>5000</v>
      </c>
      <c r="E9225" s="160" t="s">
        <v>6390</v>
      </c>
      <c r="F9225" s="160" t="s">
        <v>110</v>
      </c>
      <c r="G9225" s="160" t="s">
        <v>140</v>
      </c>
      <c r="H9225" s="160" t="s">
        <v>6393</v>
      </c>
      <c r="I9225" s="160" cm="1">
        <f t="array" ref="I9225">INDEX('2.1.trackMPD'!L:L/(24*60*60),
       MATCH(1,
             (A9225='2.1.trackMPD'!A:A)*
             (C9225='2.1.trackMPD'!D:D)*
             (D9225/10^6='2.1.trackMPD'!H:H)*
             (E9225='2.1.trackMPD'!F:F),
0))</f>
        <v>0</v>
      </c>
    </row>
    <row r="9226" spans="1:9" x14ac:dyDescent="0.2">
      <c r="A9226" s="160" t="s">
        <v>22</v>
      </c>
      <c r="B9226" s="160" t="s">
        <v>9</v>
      </c>
      <c r="C9226" s="160">
        <f>_xlfn.XLOOKUP(B9226,'2.1.trackMPD'!$R$7:$R$29,'2.1.trackMPD'!$T$7:$T$29)</f>
        <v>6</v>
      </c>
      <c r="D9226" s="160">
        <v>1</v>
      </c>
      <c r="E9226" s="160" t="s">
        <v>6394</v>
      </c>
      <c r="F9226" s="160" t="s">
        <v>110</v>
      </c>
      <c r="G9226" s="160" t="s">
        <v>124</v>
      </c>
      <c r="H9226" s="160" t="s">
        <v>6392</v>
      </c>
      <c r="I9226" s="160" cm="1">
        <f t="array" ref="I9226">INDEX('2.1.trackMPD'!I:I/(24*60*60),
       MATCH(1,
             (A9226='2.1.trackMPD'!A:A)*
             (C9226='2.1.trackMPD'!D:D)*
             (D9226/10^6='2.1.trackMPD'!H:H)*
             (E9226='2.1.trackMPD'!F:F),
0))</f>
        <v>3.9301854513888888E-6</v>
      </c>
    </row>
    <row r="9227" spans="1:9" x14ac:dyDescent="0.2">
      <c r="A9227" s="160" t="s">
        <v>22</v>
      </c>
      <c r="B9227" s="160" t="s">
        <v>9</v>
      </c>
      <c r="C9227" s="160">
        <f>_xlfn.XLOOKUP(B9227,'2.1.trackMPD'!$R$7:$R$29,'2.1.trackMPD'!$T$7:$T$29)</f>
        <v>6</v>
      </c>
      <c r="D9227" s="160">
        <v>1</v>
      </c>
      <c r="E9227" s="160" t="s">
        <v>6394</v>
      </c>
      <c r="F9227" s="160" t="s">
        <v>110</v>
      </c>
      <c r="G9227" s="160" t="s">
        <v>140</v>
      </c>
      <c r="H9227" s="160" t="s">
        <v>6392</v>
      </c>
      <c r="I9227" s="160" cm="1">
        <f t="array" ref="I9227">INDEX('2.1.trackMPD'!J:J/(24*60*60),
       MATCH(1,
             (A9227='2.1.trackMPD'!A:A)*
             (C9227='2.1.trackMPD'!D:D)*
             (D9227/10^6='2.1.trackMPD'!H:H)*
             (E9227='2.1.trackMPD'!F:F),
0))</f>
        <v>4.3883589537037033E-5</v>
      </c>
    </row>
    <row r="9228" spans="1:9" x14ac:dyDescent="0.2">
      <c r="A9228" s="160" t="s">
        <v>22</v>
      </c>
      <c r="B9228" s="160" t="s">
        <v>9</v>
      </c>
      <c r="C9228" s="160">
        <f>_xlfn.XLOOKUP(B9228,'2.1.trackMPD'!$R$7:$R$29,'2.1.trackMPD'!$T$7:$T$29)</f>
        <v>6</v>
      </c>
      <c r="D9228" s="160">
        <v>1</v>
      </c>
      <c r="E9228" s="160" t="s">
        <v>6394</v>
      </c>
      <c r="F9228" s="160" t="s">
        <v>110</v>
      </c>
      <c r="G9228" s="160" t="s">
        <v>124</v>
      </c>
      <c r="H9228" s="160" t="s">
        <v>6393</v>
      </c>
      <c r="I9228" s="160" cm="1">
        <f t="array" ref="I9228">INDEX('2.1.trackMPD'!K:K/(24*60*60),
       MATCH(1,
             (A9228='2.1.trackMPD'!A:A)*
             (C9228='2.1.trackMPD'!D:D)*
             (D9228/10^6='2.1.trackMPD'!H:H)*
             (E9228='2.1.trackMPD'!F:F),
0))</f>
        <v>2.9550827546296292E-7</v>
      </c>
    </row>
    <row r="9229" spans="1:9" x14ac:dyDescent="0.2">
      <c r="A9229" s="160" t="s">
        <v>22</v>
      </c>
      <c r="B9229" s="160" t="s">
        <v>9</v>
      </c>
      <c r="C9229" s="160">
        <f>_xlfn.XLOOKUP(B9229,'2.1.trackMPD'!$R$7:$R$29,'2.1.trackMPD'!$T$7:$T$29)</f>
        <v>6</v>
      </c>
      <c r="D9229" s="160">
        <v>1</v>
      </c>
      <c r="E9229" s="160" t="s">
        <v>6394</v>
      </c>
      <c r="F9229" s="160" t="s">
        <v>110</v>
      </c>
      <c r="G9229" s="160" t="s">
        <v>140</v>
      </c>
      <c r="H9229" s="160" t="s">
        <v>6393</v>
      </c>
      <c r="I9229" s="160" cm="1">
        <f t="array" ref="I9229">INDEX('2.1.trackMPD'!L:L/(24*60*60),
       MATCH(1,
             (A9229='2.1.trackMPD'!A:A)*
             (C9229='2.1.trackMPD'!D:D)*
             (D9229/10^6='2.1.trackMPD'!H:H)*
             (E9229='2.1.trackMPD'!F:F),
0))</f>
        <v>7.737542592592592E-7</v>
      </c>
    </row>
    <row r="9230" spans="1:9" x14ac:dyDescent="0.2">
      <c r="A9230" s="160" t="s">
        <v>22</v>
      </c>
      <c r="B9230" s="160" t="s">
        <v>9</v>
      </c>
      <c r="C9230" s="160">
        <f>_xlfn.XLOOKUP(B9230,'2.1.trackMPD'!$R$7:$R$29,'2.1.trackMPD'!$T$7:$T$29)</f>
        <v>6</v>
      </c>
      <c r="D9230" s="160">
        <v>10</v>
      </c>
      <c r="E9230" s="160" t="s">
        <v>6394</v>
      </c>
      <c r="F9230" s="160" t="s">
        <v>110</v>
      </c>
      <c r="G9230" s="160" t="s">
        <v>124</v>
      </c>
      <c r="H9230" s="160" t="s">
        <v>6392</v>
      </c>
      <c r="I9230" s="160" cm="1">
        <f t="array" ref="I9230">INDEX('2.1.trackMPD'!I:I/(24*60*60),
       MATCH(1,
             (A9230='2.1.trackMPD'!A:A)*
             (C9230='2.1.trackMPD'!D:D)*
             (D9230/10^6='2.1.trackMPD'!H:H)*
             (E9230='2.1.trackMPD'!F:F),
0))</f>
        <v>7.3071896296296306E-6</v>
      </c>
    </row>
    <row r="9231" spans="1:9" x14ac:dyDescent="0.2">
      <c r="A9231" s="160" t="s">
        <v>22</v>
      </c>
      <c r="B9231" s="160" t="s">
        <v>9</v>
      </c>
      <c r="C9231" s="160">
        <f>_xlfn.XLOOKUP(B9231,'2.1.trackMPD'!$R$7:$R$29,'2.1.trackMPD'!$T$7:$T$29)</f>
        <v>6</v>
      </c>
      <c r="D9231" s="160">
        <v>10</v>
      </c>
      <c r="E9231" s="160" t="s">
        <v>6394</v>
      </c>
      <c r="F9231" s="160" t="s">
        <v>110</v>
      </c>
      <c r="G9231" s="160" t="s">
        <v>140</v>
      </c>
      <c r="H9231" s="160" t="s">
        <v>6392</v>
      </c>
      <c r="I9231" s="160" cm="1">
        <f t="array" ref="I9231">INDEX('2.1.trackMPD'!J:J/(24*60*60),
       MATCH(1,
             (A9231='2.1.trackMPD'!A:A)*
             (C9231='2.1.trackMPD'!D:D)*
             (D9231/10^6='2.1.trackMPD'!H:H)*
             (E9231='2.1.trackMPD'!F:F),
0))</f>
        <v>5.2528881805555559E-5</v>
      </c>
    </row>
    <row r="9232" spans="1:9" x14ac:dyDescent="0.2">
      <c r="A9232" s="160" t="s">
        <v>22</v>
      </c>
      <c r="B9232" s="160" t="s">
        <v>9</v>
      </c>
      <c r="C9232" s="160">
        <f>_xlfn.XLOOKUP(B9232,'2.1.trackMPD'!$R$7:$R$29,'2.1.trackMPD'!$T$7:$T$29)</f>
        <v>6</v>
      </c>
      <c r="D9232" s="160">
        <v>10</v>
      </c>
      <c r="E9232" s="160" t="s">
        <v>6394</v>
      </c>
      <c r="F9232" s="160" t="s">
        <v>110</v>
      </c>
      <c r="G9232" s="160" t="s">
        <v>124</v>
      </c>
      <c r="H9232" s="160" t="s">
        <v>6393</v>
      </c>
      <c r="I9232" s="160" cm="1">
        <f t="array" ref="I9232">INDEX('2.1.trackMPD'!K:K/(24*60*60),
       MATCH(1,
             (A9232='2.1.trackMPD'!A:A)*
             (C9232='2.1.trackMPD'!D:D)*
             (D9232/10^6='2.1.trackMPD'!H:H)*
             (E9232='2.1.trackMPD'!F:F),
0))</f>
        <v>0</v>
      </c>
    </row>
    <row r="9233" spans="1:9" x14ac:dyDescent="0.2">
      <c r="A9233" s="160" t="s">
        <v>22</v>
      </c>
      <c r="B9233" s="160" t="s">
        <v>9</v>
      </c>
      <c r="C9233" s="160">
        <f>_xlfn.XLOOKUP(B9233,'2.1.trackMPD'!$R$7:$R$29,'2.1.trackMPD'!$T$7:$T$29)</f>
        <v>6</v>
      </c>
      <c r="D9233" s="160">
        <v>10</v>
      </c>
      <c r="E9233" s="160" t="s">
        <v>6394</v>
      </c>
      <c r="F9233" s="160" t="s">
        <v>110</v>
      </c>
      <c r="G9233" s="160" t="s">
        <v>140</v>
      </c>
      <c r="H9233" s="160" t="s">
        <v>6393</v>
      </c>
      <c r="I9233" s="160" cm="1">
        <f t="array" ref="I9233">INDEX('2.1.trackMPD'!L:L/(24*60*60),
       MATCH(1,
             (A9233='2.1.trackMPD'!A:A)*
             (C9233='2.1.trackMPD'!D:D)*
             (D9233/10^6='2.1.trackMPD'!H:H)*
             (E9233='2.1.trackMPD'!F:F),
0))</f>
        <v>7.5528267361111101E-7</v>
      </c>
    </row>
    <row r="9234" spans="1:9" x14ac:dyDescent="0.2">
      <c r="A9234" s="160" t="s">
        <v>22</v>
      </c>
      <c r="B9234" s="160" t="s">
        <v>9</v>
      </c>
      <c r="C9234" s="160">
        <f>_xlfn.XLOOKUP(B9234,'2.1.trackMPD'!$R$7:$R$29,'2.1.trackMPD'!$T$7:$T$29)</f>
        <v>6</v>
      </c>
      <c r="D9234" s="160">
        <v>100</v>
      </c>
      <c r="E9234" s="160" t="s">
        <v>6394</v>
      </c>
      <c r="F9234" s="160" t="s">
        <v>110</v>
      </c>
      <c r="G9234" s="160" t="s">
        <v>124</v>
      </c>
      <c r="H9234" s="160" t="s">
        <v>6392</v>
      </c>
      <c r="I9234" s="160" cm="1">
        <f t="array" ref="I9234">INDEX('2.1.trackMPD'!I:I/(24*60*60),
       MATCH(1,
             (A9234='2.1.trackMPD'!A:A)*
             (C9234='2.1.trackMPD'!D:D)*
             (D9234/10^6='2.1.trackMPD'!H:H)*
             (E9234='2.1.trackMPD'!F:F),
0))</f>
        <v>1.3567808333333334E-2</v>
      </c>
    </row>
    <row r="9235" spans="1:9" x14ac:dyDescent="0.2">
      <c r="A9235" s="160" t="s">
        <v>22</v>
      </c>
      <c r="B9235" s="160" t="s">
        <v>9</v>
      </c>
      <c r="C9235" s="160">
        <f>_xlfn.XLOOKUP(B9235,'2.1.trackMPD'!$R$7:$R$29,'2.1.trackMPD'!$T$7:$T$29)</f>
        <v>6</v>
      </c>
      <c r="D9235" s="160">
        <v>100</v>
      </c>
      <c r="E9235" s="160" t="s">
        <v>6394</v>
      </c>
      <c r="F9235" s="160" t="s">
        <v>110</v>
      </c>
      <c r="G9235" s="160" t="s">
        <v>140</v>
      </c>
      <c r="H9235" s="160" t="s">
        <v>6392</v>
      </c>
      <c r="I9235" s="160" cm="1">
        <f t="array" ref="I9235">INDEX('2.1.trackMPD'!J:J/(24*60*60),
       MATCH(1,
             (A9235='2.1.trackMPD'!A:A)*
             (C9235='2.1.trackMPD'!D:D)*
             (D9235/10^6='2.1.trackMPD'!H:H)*
             (E9235='2.1.trackMPD'!F:F),
0))</f>
        <v>4.6630883194444441E-3</v>
      </c>
    </row>
    <row r="9236" spans="1:9" x14ac:dyDescent="0.2">
      <c r="A9236" s="160" t="s">
        <v>22</v>
      </c>
      <c r="B9236" s="160" t="s">
        <v>9</v>
      </c>
      <c r="C9236" s="160">
        <f>_xlfn.XLOOKUP(B9236,'2.1.trackMPD'!$R$7:$R$29,'2.1.trackMPD'!$T$7:$T$29)</f>
        <v>6</v>
      </c>
      <c r="D9236" s="160">
        <v>100</v>
      </c>
      <c r="E9236" s="160" t="s">
        <v>6394</v>
      </c>
      <c r="F9236" s="160" t="s">
        <v>110</v>
      </c>
      <c r="G9236" s="160" t="s">
        <v>124</v>
      </c>
      <c r="H9236" s="160" t="s">
        <v>6393</v>
      </c>
      <c r="I9236" s="160" cm="1">
        <f t="array" ref="I9236">INDEX('2.1.trackMPD'!K:K/(24*60*60),
       MATCH(1,
             (A9236='2.1.trackMPD'!A:A)*
             (C9236='2.1.trackMPD'!D:D)*
             (D9236/10^6='2.1.trackMPD'!H:H)*
             (E9236='2.1.trackMPD'!F:F),
0))</f>
        <v>0</v>
      </c>
    </row>
    <row r="9237" spans="1:9" x14ac:dyDescent="0.2">
      <c r="A9237" s="160" t="s">
        <v>22</v>
      </c>
      <c r="B9237" s="160" t="s">
        <v>9</v>
      </c>
      <c r="C9237" s="160">
        <f>_xlfn.XLOOKUP(B9237,'2.1.trackMPD'!$R$7:$R$29,'2.1.trackMPD'!$T$7:$T$29)</f>
        <v>6</v>
      </c>
      <c r="D9237" s="160">
        <v>100</v>
      </c>
      <c r="E9237" s="160" t="s">
        <v>6394</v>
      </c>
      <c r="F9237" s="160" t="s">
        <v>110</v>
      </c>
      <c r="G9237" s="160" t="s">
        <v>140</v>
      </c>
      <c r="H9237" s="160" t="s">
        <v>6393</v>
      </c>
      <c r="I9237" s="160" cm="1">
        <f t="array" ref="I9237">INDEX('2.1.trackMPD'!L:L/(24*60*60),
       MATCH(1,
             (A9237='2.1.trackMPD'!A:A)*
             (C9237='2.1.trackMPD'!D:D)*
             (D9237/10^6='2.1.trackMPD'!H:H)*
             (E9237='2.1.trackMPD'!F:F),
0))</f>
        <v>0</v>
      </c>
    </row>
    <row r="9238" spans="1:9" x14ac:dyDescent="0.2">
      <c r="A9238" s="160" t="s">
        <v>22</v>
      </c>
      <c r="B9238" s="160" t="s">
        <v>9</v>
      </c>
      <c r="C9238" s="160">
        <f>_xlfn.XLOOKUP(B9238,'2.1.trackMPD'!$R$7:$R$29,'2.1.trackMPD'!$T$7:$T$29)</f>
        <v>6</v>
      </c>
      <c r="D9238" s="160">
        <v>1000</v>
      </c>
      <c r="E9238" s="160" t="s">
        <v>6394</v>
      </c>
      <c r="F9238" s="160" t="s">
        <v>110</v>
      </c>
      <c r="G9238" s="160" t="s">
        <v>124</v>
      </c>
      <c r="H9238" s="160" t="s">
        <v>6392</v>
      </c>
      <c r="I9238" s="160" cm="1">
        <f t="array" ref="I9238">INDEX('2.1.trackMPD'!I:I/(24*60*60),
       MATCH(1,
             (A9238='2.1.trackMPD'!A:A)*
             (C9238='2.1.trackMPD'!D:D)*
             (D9238/10^6='2.1.trackMPD'!H:H)*
             (E9238='2.1.trackMPD'!F:F),
0))</f>
        <v>1.7229494513888888</v>
      </c>
    </row>
    <row r="9239" spans="1:9" x14ac:dyDescent="0.2">
      <c r="A9239" s="160" t="s">
        <v>22</v>
      </c>
      <c r="B9239" s="160" t="s">
        <v>9</v>
      </c>
      <c r="C9239" s="160">
        <f>_xlfn.XLOOKUP(B9239,'2.1.trackMPD'!$R$7:$R$29,'2.1.trackMPD'!$T$7:$T$29)</f>
        <v>6</v>
      </c>
      <c r="D9239" s="160">
        <v>1000</v>
      </c>
      <c r="E9239" s="160" t="s">
        <v>6394</v>
      </c>
      <c r="F9239" s="160" t="s">
        <v>110</v>
      </c>
      <c r="G9239" s="160" t="s">
        <v>140</v>
      </c>
      <c r="H9239" s="160" t="s">
        <v>6392</v>
      </c>
      <c r="I9239" s="160" cm="1">
        <f t="array" ref="I9239">INDEX('2.1.trackMPD'!J:J/(24*60*60),
       MATCH(1,
             (A9239='2.1.trackMPD'!A:A)*
             (C9239='2.1.trackMPD'!D:D)*
             (D9239/10^6='2.1.trackMPD'!H:H)*
             (E9239='2.1.trackMPD'!F:F),
0))</f>
        <v>5.2686459236111108E-2</v>
      </c>
    </row>
    <row r="9240" spans="1:9" x14ac:dyDescent="0.2">
      <c r="A9240" s="160" t="s">
        <v>22</v>
      </c>
      <c r="B9240" s="160" t="s">
        <v>9</v>
      </c>
      <c r="C9240" s="160">
        <f>_xlfn.XLOOKUP(B9240,'2.1.trackMPD'!$R$7:$R$29,'2.1.trackMPD'!$T$7:$T$29)</f>
        <v>6</v>
      </c>
      <c r="D9240" s="160">
        <v>1000</v>
      </c>
      <c r="E9240" s="160" t="s">
        <v>6394</v>
      </c>
      <c r="F9240" s="160" t="s">
        <v>110</v>
      </c>
      <c r="G9240" s="160" t="s">
        <v>124</v>
      </c>
      <c r="H9240" s="160" t="s">
        <v>6393</v>
      </c>
      <c r="I9240" s="160" cm="1">
        <f t="array" ref="I9240">INDEX('2.1.trackMPD'!K:K/(24*60*60),
       MATCH(1,
             (A9240='2.1.trackMPD'!A:A)*
             (C9240='2.1.trackMPD'!D:D)*
             (D9240/10^6='2.1.trackMPD'!H:H)*
             (E9240='2.1.trackMPD'!F:F),
0))</f>
        <v>0</v>
      </c>
    </row>
    <row r="9241" spans="1:9" x14ac:dyDescent="0.2">
      <c r="A9241" s="160" t="s">
        <v>22</v>
      </c>
      <c r="B9241" s="160" t="s">
        <v>9</v>
      </c>
      <c r="C9241" s="160">
        <f>_xlfn.XLOOKUP(B9241,'2.1.trackMPD'!$R$7:$R$29,'2.1.trackMPD'!$T$7:$T$29)</f>
        <v>6</v>
      </c>
      <c r="D9241" s="160">
        <v>1000</v>
      </c>
      <c r="E9241" s="160" t="s">
        <v>6394</v>
      </c>
      <c r="F9241" s="160" t="s">
        <v>110</v>
      </c>
      <c r="G9241" s="160" t="s">
        <v>140</v>
      </c>
      <c r="H9241" s="160" t="s">
        <v>6393</v>
      </c>
      <c r="I9241" s="160" cm="1">
        <f t="array" ref="I9241">INDEX('2.1.trackMPD'!L:L/(24*60*60),
       MATCH(1,
             (A9241='2.1.trackMPD'!A:A)*
             (C9241='2.1.trackMPD'!D:D)*
             (D9241/10^6='2.1.trackMPD'!H:H)*
             (E9241='2.1.trackMPD'!F:F),
0))</f>
        <v>0</v>
      </c>
    </row>
    <row r="9242" spans="1:9" x14ac:dyDescent="0.2">
      <c r="A9242" s="160" t="s">
        <v>22</v>
      </c>
      <c r="B9242" s="160" t="s">
        <v>9</v>
      </c>
      <c r="C9242" s="160">
        <f>_xlfn.XLOOKUP(B9242,'2.1.trackMPD'!$R$7:$R$29,'2.1.trackMPD'!$T$7:$T$29)</f>
        <v>6</v>
      </c>
      <c r="D9242" s="160">
        <v>5000</v>
      </c>
      <c r="E9242" s="160" t="s">
        <v>6394</v>
      </c>
      <c r="F9242" s="160" t="s">
        <v>110</v>
      </c>
      <c r="G9242" s="160" t="s">
        <v>124</v>
      </c>
      <c r="H9242" s="160" t="s">
        <v>6392</v>
      </c>
      <c r="I9242" s="160" cm="1">
        <f t="array" ref="I9242">INDEX('2.1.trackMPD'!I:I/(24*60*60),
       MATCH(1,
             (A9242='2.1.trackMPD'!A:A)*
             (C9242='2.1.trackMPD'!D:D)*
             (D9242/10^6='2.1.trackMPD'!H:H)*
             (E9242='2.1.trackMPD'!F:F),
0))</f>
        <v>10.143204008101851</v>
      </c>
    </row>
    <row r="9243" spans="1:9" x14ac:dyDescent="0.2">
      <c r="A9243" s="160" t="s">
        <v>22</v>
      </c>
      <c r="B9243" s="160" t="s">
        <v>9</v>
      </c>
      <c r="C9243" s="160">
        <f>_xlfn.XLOOKUP(B9243,'2.1.trackMPD'!$R$7:$R$29,'2.1.trackMPD'!$T$7:$T$29)</f>
        <v>6</v>
      </c>
      <c r="D9243" s="160">
        <v>5000</v>
      </c>
      <c r="E9243" s="160" t="s">
        <v>6394</v>
      </c>
      <c r="F9243" s="160" t="s">
        <v>110</v>
      </c>
      <c r="G9243" s="160" t="s">
        <v>140</v>
      </c>
      <c r="H9243" s="160" t="s">
        <v>6392</v>
      </c>
      <c r="I9243" s="160" cm="1">
        <f t="array" ref="I9243">INDEX('2.1.trackMPD'!J:J/(24*60*60),
       MATCH(1,
             (A9243='2.1.trackMPD'!A:A)*
             (C9243='2.1.trackMPD'!D:D)*
             (D9243/10^6='2.1.trackMPD'!H:H)*
             (E9243='2.1.trackMPD'!F:F),
0))</f>
        <v>0.12783515706018519</v>
      </c>
    </row>
    <row r="9244" spans="1:9" x14ac:dyDescent="0.2">
      <c r="A9244" s="160" t="s">
        <v>22</v>
      </c>
      <c r="B9244" s="160" t="s">
        <v>9</v>
      </c>
      <c r="C9244" s="160">
        <f>_xlfn.XLOOKUP(B9244,'2.1.trackMPD'!$R$7:$R$29,'2.1.trackMPD'!$T$7:$T$29)</f>
        <v>6</v>
      </c>
      <c r="D9244" s="160">
        <v>5000</v>
      </c>
      <c r="E9244" s="160" t="s">
        <v>6394</v>
      </c>
      <c r="F9244" s="160" t="s">
        <v>110</v>
      </c>
      <c r="G9244" s="160" t="s">
        <v>124</v>
      </c>
      <c r="H9244" s="160" t="s">
        <v>6393</v>
      </c>
      <c r="I9244" s="160" cm="1">
        <f t="array" ref="I9244">INDEX('2.1.trackMPD'!K:K/(24*60*60),
       MATCH(1,
             (A9244='2.1.trackMPD'!A:A)*
             (C9244='2.1.trackMPD'!D:D)*
             (D9244/10^6='2.1.trackMPD'!H:H)*
             (E9244='2.1.trackMPD'!F:F),
0))</f>
        <v>0</v>
      </c>
    </row>
    <row r="9245" spans="1:9" x14ac:dyDescent="0.2">
      <c r="A9245" s="160" t="s">
        <v>22</v>
      </c>
      <c r="B9245" s="160" t="s">
        <v>9</v>
      </c>
      <c r="C9245" s="160">
        <f>_xlfn.XLOOKUP(B9245,'2.1.trackMPD'!$R$7:$R$29,'2.1.trackMPD'!$T$7:$T$29)</f>
        <v>6</v>
      </c>
      <c r="D9245" s="160">
        <v>5000</v>
      </c>
      <c r="E9245" s="160" t="s">
        <v>6394</v>
      </c>
      <c r="F9245" s="160" t="s">
        <v>110</v>
      </c>
      <c r="G9245" s="160" t="s">
        <v>140</v>
      </c>
      <c r="H9245" s="160" t="s">
        <v>6393</v>
      </c>
      <c r="I9245" s="160" cm="1">
        <f t="array" ref="I9245">INDEX('2.1.trackMPD'!L:L/(24*60*60),
       MATCH(1,
             (A9245='2.1.trackMPD'!A:A)*
             (C9245='2.1.trackMPD'!D:D)*
             (D9245/10^6='2.1.trackMPD'!H:H)*
             (E9245='2.1.trackMPD'!F:F),
0))</f>
        <v>0</v>
      </c>
    </row>
    <row r="9246" spans="1:9" x14ac:dyDescent="0.2">
      <c r="A9246" s="160" t="s">
        <v>22</v>
      </c>
      <c r="B9246" s="160" t="s">
        <v>9</v>
      </c>
      <c r="C9246" s="160">
        <f>_xlfn.XLOOKUP(B9246,'2.1.trackMPD'!$R$7:$R$29,'2.1.trackMPD'!$T$7:$T$29)</f>
        <v>6</v>
      </c>
      <c r="D9246" s="160">
        <v>1</v>
      </c>
      <c r="E9246" s="160" t="s">
        <v>6395</v>
      </c>
      <c r="F9246" s="160" t="s">
        <v>110</v>
      </c>
      <c r="G9246" s="160" t="s">
        <v>124</v>
      </c>
      <c r="H9246" s="160" t="s">
        <v>6392</v>
      </c>
      <c r="I9246" s="160" t="e" cm="1">
        <f t="array" ref="I9246">INDEX('2.1.trackMPD'!I:I/(24*60*60),
       MATCH(1,
             (A9246='2.1.trackMPD'!A:A)*
             (C9246='2.1.trackMPD'!D:D)*
             (D9246/10^6='2.1.trackMPD'!H:H)*
             (E9246='2.1.trackMPD'!F:F),
0))</f>
        <v>#N/A</v>
      </c>
    </row>
    <row r="9247" spans="1:9" x14ac:dyDescent="0.2">
      <c r="A9247" s="160" t="s">
        <v>22</v>
      </c>
      <c r="B9247" s="160" t="s">
        <v>9</v>
      </c>
      <c r="C9247" s="160">
        <f>_xlfn.XLOOKUP(B9247,'2.1.trackMPD'!$R$7:$R$29,'2.1.trackMPD'!$T$7:$T$29)</f>
        <v>6</v>
      </c>
      <c r="D9247" s="160">
        <v>1</v>
      </c>
      <c r="E9247" s="160" t="s">
        <v>6395</v>
      </c>
      <c r="F9247" s="160" t="s">
        <v>110</v>
      </c>
      <c r="G9247" s="160" t="s">
        <v>140</v>
      </c>
      <c r="H9247" s="160" t="s">
        <v>6392</v>
      </c>
      <c r="I9247" s="160" t="e" cm="1">
        <f t="array" ref="I9247">INDEX('2.1.trackMPD'!J:J/(24*60*60),
       MATCH(1,
             (A9247='2.1.trackMPD'!A:A)*
             (C9247='2.1.trackMPD'!D:D)*
             (D9247/10^6='2.1.trackMPD'!H:H)*
             (E9247='2.1.trackMPD'!F:F),
0))</f>
        <v>#N/A</v>
      </c>
    </row>
    <row r="9248" spans="1:9" x14ac:dyDescent="0.2">
      <c r="A9248" s="160" t="s">
        <v>22</v>
      </c>
      <c r="B9248" s="160" t="s">
        <v>9</v>
      </c>
      <c r="C9248" s="160">
        <f>_xlfn.XLOOKUP(B9248,'2.1.trackMPD'!$R$7:$R$29,'2.1.trackMPD'!$T$7:$T$29)</f>
        <v>6</v>
      </c>
      <c r="D9248" s="160">
        <v>1</v>
      </c>
      <c r="E9248" s="160" t="s">
        <v>6395</v>
      </c>
      <c r="F9248" s="160" t="s">
        <v>110</v>
      </c>
      <c r="G9248" s="160" t="s">
        <v>124</v>
      </c>
      <c r="H9248" s="160" t="s">
        <v>6393</v>
      </c>
      <c r="I9248" s="160" t="e" cm="1">
        <f t="array" ref="I9248">INDEX('2.1.trackMPD'!K:K/(24*60*60),
       MATCH(1,
             (A9248='2.1.trackMPD'!A:A)*
             (C9248='2.1.trackMPD'!D:D)*
             (D9248/10^6='2.1.trackMPD'!H:H)*
             (E9248='2.1.trackMPD'!F:F),
0))</f>
        <v>#N/A</v>
      </c>
    </row>
    <row r="9249" spans="1:9" x14ac:dyDescent="0.2">
      <c r="A9249" s="160" t="s">
        <v>22</v>
      </c>
      <c r="B9249" s="160" t="s">
        <v>9</v>
      </c>
      <c r="C9249" s="160">
        <f>_xlfn.XLOOKUP(B9249,'2.1.trackMPD'!$R$7:$R$29,'2.1.trackMPD'!$T$7:$T$29)</f>
        <v>6</v>
      </c>
      <c r="D9249" s="160">
        <v>1</v>
      </c>
      <c r="E9249" s="160" t="s">
        <v>6395</v>
      </c>
      <c r="F9249" s="160" t="s">
        <v>110</v>
      </c>
      <c r="G9249" s="160" t="s">
        <v>140</v>
      </c>
      <c r="H9249" s="160" t="s">
        <v>6393</v>
      </c>
      <c r="I9249" s="160" t="e" cm="1">
        <f t="array" ref="I9249">INDEX('2.1.trackMPD'!L:L/(24*60*60),
       MATCH(1,
             (A9249='2.1.trackMPD'!A:A)*
             (C9249='2.1.trackMPD'!D:D)*
             (D9249/10^6='2.1.trackMPD'!H:H)*
             (E9249='2.1.trackMPD'!F:F),
0))</f>
        <v>#N/A</v>
      </c>
    </row>
    <row r="9250" spans="1:9" x14ac:dyDescent="0.2">
      <c r="A9250" s="160" t="s">
        <v>22</v>
      </c>
      <c r="B9250" s="160" t="s">
        <v>9</v>
      </c>
      <c r="C9250" s="160">
        <f>_xlfn.XLOOKUP(B9250,'2.1.trackMPD'!$R$7:$R$29,'2.1.trackMPD'!$T$7:$T$29)</f>
        <v>6</v>
      </c>
      <c r="D9250" s="160">
        <v>10</v>
      </c>
      <c r="E9250" s="160" t="s">
        <v>6395</v>
      </c>
      <c r="F9250" s="160" t="s">
        <v>110</v>
      </c>
      <c r="G9250" s="160" t="s">
        <v>124</v>
      </c>
      <c r="H9250" s="160" t="s">
        <v>6392</v>
      </c>
      <c r="I9250" s="160" t="e" cm="1">
        <f t="array" ref="I9250">INDEX('2.1.trackMPD'!I:I/(24*60*60),
       MATCH(1,
             (A9250='2.1.trackMPD'!A:A)*
             (C9250='2.1.trackMPD'!D:D)*
             (D9250/10^6='2.1.trackMPD'!H:H)*
             (E9250='2.1.trackMPD'!F:F),
0))</f>
        <v>#N/A</v>
      </c>
    </row>
    <row r="9251" spans="1:9" x14ac:dyDescent="0.2">
      <c r="A9251" s="160" t="s">
        <v>22</v>
      </c>
      <c r="B9251" s="160" t="s">
        <v>9</v>
      </c>
      <c r="C9251" s="160">
        <f>_xlfn.XLOOKUP(B9251,'2.1.trackMPD'!$R$7:$R$29,'2.1.trackMPD'!$T$7:$T$29)</f>
        <v>6</v>
      </c>
      <c r="D9251" s="160">
        <v>10</v>
      </c>
      <c r="E9251" s="160" t="s">
        <v>6395</v>
      </c>
      <c r="F9251" s="160" t="s">
        <v>110</v>
      </c>
      <c r="G9251" s="160" t="s">
        <v>140</v>
      </c>
      <c r="H9251" s="160" t="s">
        <v>6392</v>
      </c>
      <c r="I9251" s="160" t="e" cm="1">
        <f t="array" ref="I9251">INDEX('2.1.trackMPD'!J:J/(24*60*60),
       MATCH(1,
             (A9251='2.1.trackMPD'!A:A)*
             (C9251='2.1.trackMPD'!D:D)*
             (D9251/10^6='2.1.trackMPD'!H:H)*
             (E9251='2.1.trackMPD'!F:F),
0))</f>
        <v>#N/A</v>
      </c>
    </row>
    <row r="9252" spans="1:9" x14ac:dyDescent="0.2">
      <c r="A9252" s="160" t="s">
        <v>22</v>
      </c>
      <c r="B9252" s="160" t="s">
        <v>9</v>
      </c>
      <c r="C9252" s="160">
        <f>_xlfn.XLOOKUP(B9252,'2.1.trackMPD'!$R$7:$R$29,'2.1.trackMPD'!$T$7:$T$29)</f>
        <v>6</v>
      </c>
      <c r="D9252" s="160">
        <v>10</v>
      </c>
      <c r="E9252" s="160" t="s">
        <v>6395</v>
      </c>
      <c r="F9252" s="160" t="s">
        <v>110</v>
      </c>
      <c r="G9252" s="160" t="s">
        <v>124</v>
      </c>
      <c r="H9252" s="160" t="s">
        <v>6393</v>
      </c>
      <c r="I9252" s="160" t="e" cm="1">
        <f t="array" ref="I9252">INDEX('2.1.trackMPD'!K:K/(24*60*60),
       MATCH(1,
             (A9252='2.1.trackMPD'!A:A)*
             (C9252='2.1.trackMPD'!D:D)*
             (D9252/10^6='2.1.trackMPD'!H:H)*
             (E9252='2.1.trackMPD'!F:F),
0))</f>
        <v>#N/A</v>
      </c>
    </row>
    <row r="9253" spans="1:9" x14ac:dyDescent="0.2">
      <c r="A9253" s="160" t="s">
        <v>22</v>
      </c>
      <c r="B9253" s="160" t="s">
        <v>9</v>
      </c>
      <c r="C9253" s="160">
        <f>_xlfn.XLOOKUP(B9253,'2.1.trackMPD'!$R$7:$R$29,'2.1.trackMPD'!$T$7:$T$29)</f>
        <v>6</v>
      </c>
      <c r="D9253" s="160">
        <v>10</v>
      </c>
      <c r="E9253" s="160" t="s">
        <v>6395</v>
      </c>
      <c r="F9253" s="160" t="s">
        <v>110</v>
      </c>
      <c r="G9253" s="160" t="s">
        <v>140</v>
      </c>
      <c r="H9253" s="160" t="s">
        <v>6393</v>
      </c>
      <c r="I9253" s="160" t="e" cm="1">
        <f t="array" ref="I9253">INDEX('2.1.trackMPD'!L:L/(24*60*60),
       MATCH(1,
             (A9253='2.1.trackMPD'!A:A)*
             (C9253='2.1.trackMPD'!D:D)*
             (D9253/10^6='2.1.trackMPD'!H:H)*
             (E9253='2.1.trackMPD'!F:F),
0))</f>
        <v>#N/A</v>
      </c>
    </row>
    <row r="9254" spans="1:9" x14ac:dyDescent="0.2">
      <c r="A9254" s="160" t="s">
        <v>22</v>
      </c>
      <c r="B9254" s="160" t="s">
        <v>9</v>
      </c>
      <c r="C9254" s="160">
        <f>_xlfn.XLOOKUP(B9254,'2.1.trackMPD'!$R$7:$R$29,'2.1.trackMPD'!$T$7:$T$29)</f>
        <v>6</v>
      </c>
      <c r="D9254" s="160">
        <v>100</v>
      </c>
      <c r="E9254" s="160" t="s">
        <v>6395</v>
      </c>
      <c r="F9254" s="160" t="s">
        <v>110</v>
      </c>
      <c r="G9254" s="160" t="s">
        <v>124</v>
      </c>
      <c r="H9254" s="160" t="s">
        <v>6392</v>
      </c>
      <c r="I9254" s="160" t="e" cm="1">
        <f t="array" ref="I9254">INDEX('2.1.trackMPD'!I:I/(24*60*60),
       MATCH(1,
             (A9254='2.1.trackMPD'!A:A)*
             (C9254='2.1.trackMPD'!D:D)*
             (D9254/10^6='2.1.trackMPD'!H:H)*
             (E9254='2.1.trackMPD'!F:F),
0))</f>
        <v>#N/A</v>
      </c>
    </row>
    <row r="9255" spans="1:9" x14ac:dyDescent="0.2">
      <c r="A9255" s="160" t="s">
        <v>22</v>
      </c>
      <c r="B9255" s="160" t="s">
        <v>9</v>
      </c>
      <c r="C9255" s="160">
        <f>_xlfn.XLOOKUP(B9255,'2.1.trackMPD'!$R$7:$R$29,'2.1.trackMPD'!$T$7:$T$29)</f>
        <v>6</v>
      </c>
      <c r="D9255" s="160">
        <v>100</v>
      </c>
      <c r="E9255" s="160" t="s">
        <v>6395</v>
      </c>
      <c r="F9255" s="160" t="s">
        <v>110</v>
      </c>
      <c r="G9255" s="160" t="s">
        <v>140</v>
      </c>
      <c r="H9255" s="160" t="s">
        <v>6392</v>
      </c>
      <c r="I9255" s="160" t="e" cm="1">
        <f t="array" ref="I9255">INDEX('2.1.trackMPD'!J:J/(24*60*60),
       MATCH(1,
             (A9255='2.1.trackMPD'!A:A)*
             (C9255='2.1.trackMPD'!D:D)*
             (D9255/10^6='2.1.trackMPD'!H:H)*
             (E9255='2.1.trackMPD'!F:F),
0))</f>
        <v>#N/A</v>
      </c>
    </row>
    <row r="9256" spans="1:9" x14ac:dyDescent="0.2">
      <c r="A9256" s="160" t="s">
        <v>22</v>
      </c>
      <c r="B9256" s="160" t="s">
        <v>9</v>
      </c>
      <c r="C9256" s="160">
        <f>_xlfn.XLOOKUP(B9256,'2.1.trackMPD'!$R$7:$R$29,'2.1.trackMPD'!$T$7:$T$29)</f>
        <v>6</v>
      </c>
      <c r="D9256" s="160">
        <v>100</v>
      </c>
      <c r="E9256" s="160" t="s">
        <v>6395</v>
      </c>
      <c r="F9256" s="160" t="s">
        <v>110</v>
      </c>
      <c r="G9256" s="160" t="s">
        <v>124</v>
      </c>
      <c r="H9256" s="160" t="s">
        <v>6393</v>
      </c>
      <c r="I9256" s="160" t="e" cm="1">
        <f t="array" ref="I9256">INDEX('2.1.trackMPD'!K:K/(24*60*60),
       MATCH(1,
             (A9256='2.1.trackMPD'!A:A)*
             (C9256='2.1.trackMPD'!D:D)*
             (D9256/10^6='2.1.trackMPD'!H:H)*
             (E9256='2.1.trackMPD'!F:F),
0))</f>
        <v>#N/A</v>
      </c>
    </row>
    <row r="9257" spans="1:9" x14ac:dyDescent="0.2">
      <c r="A9257" s="160" t="s">
        <v>22</v>
      </c>
      <c r="B9257" s="160" t="s">
        <v>9</v>
      </c>
      <c r="C9257" s="160">
        <f>_xlfn.XLOOKUP(B9257,'2.1.trackMPD'!$R$7:$R$29,'2.1.trackMPD'!$T$7:$T$29)</f>
        <v>6</v>
      </c>
      <c r="D9257" s="160">
        <v>100</v>
      </c>
      <c r="E9257" s="160" t="s">
        <v>6395</v>
      </c>
      <c r="F9257" s="160" t="s">
        <v>110</v>
      </c>
      <c r="G9257" s="160" t="s">
        <v>140</v>
      </c>
      <c r="H9257" s="160" t="s">
        <v>6393</v>
      </c>
      <c r="I9257" s="160" t="e" cm="1">
        <f t="array" ref="I9257">INDEX('2.1.trackMPD'!L:L/(24*60*60),
       MATCH(1,
             (A9257='2.1.trackMPD'!A:A)*
             (C9257='2.1.trackMPD'!D:D)*
             (D9257/10^6='2.1.trackMPD'!H:H)*
             (E9257='2.1.trackMPD'!F:F),
0))</f>
        <v>#N/A</v>
      </c>
    </row>
    <row r="9258" spans="1:9" x14ac:dyDescent="0.2">
      <c r="A9258" s="160" t="s">
        <v>22</v>
      </c>
      <c r="B9258" s="160" t="s">
        <v>146</v>
      </c>
      <c r="C9258" s="160">
        <f>_xlfn.XLOOKUP(B9258,'2.1.trackMPD'!$R$7:$R$29,'2.1.trackMPD'!$T$7:$T$29)</f>
        <v>6</v>
      </c>
      <c r="D9258" s="160">
        <v>1</v>
      </c>
      <c r="E9258" s="160" t="s">
        <v>6390</v>
      </c>
      <c r="F9258" s="160" t="s">
        <v>110</v>
      </c>
      <c r="G9258" s="160" t="s">
        <v>124</v>
      </c>
      <c r="H9258" s="160" t="s">
        <v>6392</v>
      </c>
      <c r="I9258" s="160" cm="1">
        <f t="array" ref="I9258">INDEX('2.1.trackMPD'!I:I/(24*60*60),
       MATCH(1,
             (A9258='2.1.trackMPD'!A:A)*
             (C9258='2.1.trackMPD'!D:D)*
             (D9258/10^6='2.1.trackMPD'!H:H)*
             (E9258='2.1.trackMPD'!F:F),
0))</f>
        <v>1.1073402893518519E-6</v>
      </c>
    </row>
    <row r="9259" spans="1:9" x14ac:dyDescent="0.2">
      <c r="A9259" s="160" t="s">
        <v>22</v>
      </c>
      <c r="B9259" s="160" t="s">
        <v>146</v>
      </c>
      <c r="C9259" s="160">
        <f>_xlfn.XLOOKUP(B9259,'2.1.trackMPD'!$R$7:$R$29,'2.1.trackMPD'!$T$7:$T$29)</f>
        <v>6</v>
      </c>
      <c r="D9259" s="160">
        <v>1</v>
      </c>
      <c r="E9259" s="160" t="s">
        <v>6390</v>
      </c>
      <c r="F9259" s="160" t="s">
        <v>110</v>
      </c>
      <c r="G9259" s="160" t="s">
        <v>140</v>
      </c>
      <c r="H9259" s="160" t="s">
        <v>6392</v>
      </c>
      <c r="I9259" s="160" cm="1">
        <f t="array" ref="I9259">INDEX('2.1.trackMPD'!J:J/(24*60*60),
       MATCH(1,
             (A9259='2.1.trackMPD'!A:A)*
             (C9259='2.1.trackMPD'!D:D)*
             (D9259/10^6='2.1.trackMPD'!H:H)*
             (E9259='2.1.trackMPD'!F:F),
0))</f>
        <v>1.760755949074074E-5</v>
      </c>
    </row>
    <row r="9260" spans="1:9" x14ac:dyDescent="0.2">
      <c r="A9260" s="160" t="s">
        <v>22</v>
      </c>
      <c r="B9260" s="160" t="s">
        <v>146</v>
      </c>
      <c r="C9260" s="160">
        <f>_xlfn.XLOOKUP(B9260,'2.1.trackMPD'!$R$7:$R$29,'2.1.trackMPD'!$T$7:$T$29)</f>
        <v>6</v>
      </c>
      <c r="D9260" s="160">
        <v>1</v>
      </c>
      <c r="E9260" s="160" t="s">
        <v>6390</v>
      </c>
      <c r="F9260" s="160" t="s">
        <v>110</v>
      </c>
      <c r="G9260" s="160" t="s">
        <v>124</v>
      </c>
      <c r="H9260" s="160" t="s">
        <v>6393</v>
      </c>
      <c r="I9260" s="160" cm="1">
        <f t="array" ref="I9260">INDEX('2.1.trackMPD'!K:K/(24*60*60),
       MATCH(1,
             (A9260='2.1.trackMPD'!A:A)*
             (C9260='2.1.trackMPD'!D:D)*
             (D9260/10^6='2.1.trackMPD'!H:H)*
             (E9260='2.1.trackMPD'!F:F),
0))</f>
        <v>0</v>
      </c>
    </row>
    <row r="9261" spans="1:9" x14ac:dyDescent="0.2">
      <c r="A9261" s="160" t="s">
        <v>22</v>
      </c>
      <c r="B9261" s="160" t="s">
        <v>146</v>
      </c>
      <c r="C9261" s="160">
        <f>_xlfn.XLOOKUP(B9261,'2.1.trackMPD'!$R$7:$R$29,'2.1.trackMPD'!$T$7:$T$29)</f>
        <v>6</v>
      </c>
      <c r="D9261" s="160">
        <v>1</v>
      </c>
      <c r="E9261" s="160" t="s">
        <v>6390</v>
      </c>
      <c r="F9261" s="160" t="s">
        <v>110</v>
      </c>
      <c r="G9261" s="160" t="s">
        <v>140</v>
      </c>
      <c r="H9261" s="160" t="s">
        <v>6393</v>
      </c>
      <c r="I9261" s="160" cm="1">
        <f t="array" ref="I9261">INDEX('2.1.trackMPD'!L:L/(24*60*60),
       MATCH(1,
             (A9261='2.1.trackMPD'!A:A)*
             (C9261='2.1.trackMPD'!D:D)*
             (D9261/10^6='2.1.trackMPD'!H:H)*
             (E9261='2.1.trackMPD'!F:F),
0))</f>
        <v>1.5392303356481482E-6</v>
      </c>
    </row>
    <row r="9262" spans="1:9" x14ac:dyDescent="0.2">
      <c r="A9262" s="160" t="s">
        <v>22</v>
      </c>
      <c r="B9262" s="160" t="s">
        <v>146</v>
      </c>
      <c r="C9262" s="160">
        <f>_xlfn.XLOOKUP(B9262,'2.1.trackMPD'!$R$7:$R$29,'2.1.trackMPD'!$T$7:$T$29)</f>
        <v>6</v>
      </c>
      <c r="D9262" s="160">
        <v>10</v>
      </c>
      <c r="E9262" s="160" t="s">
        <v>6390</v>
      </c>
      <c r="F9262" s="160" t="s">
        <v>110</v>
      </c>
      <c r="G9262" s="160" t="s">
        <v>124</v>
      </c>
      <c r="H9262" s="160" t="s">
        <v>6392</v>
      </c>
      <c r="I9262" s="160" cm="1">
        <f t="array" ref="I9262">INDEX('2.1.trackMPD'!I:I/(24*60*60),
       MATCH(1,
             (A9262='2.1.trackMPD'!A:A)*
             (C9262='2.1.trackMPD'!D:D)*
             (D9262/10^6='2.1.trackMPD'!H:H)*
             (E9262='2.1.trackMPD'!F:F),
0))</f>
        <v>1.4623259143518519E-6</v>
      </c>
    </row>
    <row r="9263" spans="1:9" x14ac:dyDescent="0.2">
      <c r="A9263" s="160" t="s">
        <v>22</v>
      </c>
      <c r="B9263" s="160" t="s">
        <v>146</v>
      </c>
      <c r="C9263" s="160">
        <f>_xlfn.XLOOKUP(B9263,'2.1.trackMPD'!$R$7:$R$29,'2.1.trackMPD'!$T$7:$T$29)</f>
        <v>6</v>
      </c>
      <c r="D9263" s="160">
        <v>10</v>
      </c>
      <c r="E9263" s="160" t="s">
        <v>6390</v>
      </c>
      <c r="F9263" s="160" t="s">
        <v>110</v>
      </c>
      <c r="G9263" s="160" t="s">
        <v>140</v>
      </c>
      <c r="H9263" s="160" t="s">
        <v>6392</v>
      </c>
      <c r="I9263" s="160" cm="1">
        <f t="array" ref="I9263">INDEX('2.1.trackMPD'!J:J/(24*60*60),
       MATCH(1,
             (A9263='2.1.trackMPD'!A:A)*
             (C9263='2.1.trackMPD'!D:D)*
             (D9263/10^6='2.1.trackMPD'!H:H)*
             (E9263='2.1.trackMPD'!F:F),
0))</f>
        <v>1.8477220046296298E-5</v>
      </c>
    </row>
    <row r="9264" spans="1:9" x14ac:dyDescent="0.2">
      <c r="A9264" s="160" t="s">
        <v>22</v>
      </c>
      <c r="B9264" s="160" t="s">
        <v>146</v>
      </c>
      <c r="C9264" s="160">
        <f>_xlfn.XLOOKUP(B9264,'2.1.trackMPD'!$R$7:$R$29,'2.1.trackMPD'!$T$7:$T$29)</f>
        <v>6</v>
      </c>
      <c r="D9264" s="160">
        <v>10</v>
      </c>
      <c r="E9264" s="160" t="s">
        <v>6390</v>
      </c>
      <c r="F9264" s="160" t="s">
        <v>110</v>
      </c>
      <c r="G9264" s="160" t="s">
        <v>124</v>
      </c>
      <c r="H9264" s="160" t="s">
        <v>6393</v>
      </c>
      <c r="I9264" s="160" cm="1">
        <f t="array" ref="I9264">INDEX('2.1.trackMPD'!K:K/(24*60*60),
       MATCH(1,
             (A9264='2.1.trackMPD'!A:A)*
             (C9264='2.1.trackMPD'!D:D)*
             (D9264/10^6='2.1.trackMPD'!H:H)*
             (E9264='2.1.trackMPD'!F:F),
0))</f>
        <v>0</v>
      </c>
    </row>
    <row r="9265" spans="1:9" x14ac:dyDescent="0.2">
      <c r="A9265" s="160" t="s">
        <v>22</v>
      </c>
      <c r="B9265" s="160" t="s">
        <v>146</v>
      </c>
      <c r="C9265" s="160">
        <f>_xlfn.XLOOKUP(B9265,'2.1.trackMPD'!$R$7:$R$29,'2.1.trackMPD'!$T$7:$T$29)</f>
        <v>6</v>
      </c>
      <c r="D9265" s="160">
        <v>10</v>
      </c>
      <c r="E9265" s="160" t="s">
        <v>6390</v>
      </c>
      <c r="F9265" s="160" t="s">
        <v>110</v>
      </c>
      <c r="G9265" s="160" t="s">
        <v>140</v>
      </c>
      <c r="H9265" s="160" t="s">
        <v>6393</v>
      </c>
      <c r="I9265" s="160" cm="1">
        <f t="array" ref="I9265">INDEX('2.1.trackMPD'!L:L/(24*60*60),
       MATCH(1,
             (A9265='2.1.trackMPD'!A:A)*
             (C9265='2.1.trackMPD'!D:D)*
             (D9265/10^6='2.1.trackMPD'!H:H)*
             (E9265='2.1.trackMPD'!F:F),
0))</f>
        <v>1.5179113541666667E-6</v>
      </c>
    </row>
    <row r="9266" spans="1:9" x14ac:dyDescent="0.2">
      <c r="A9266" s="160" t="s">
        <v>22</v>
      </c>
      <c r="B9266" s="160" t="s">
        <v>146</v>
      </c>
      <c r="C9266" s="160">
        <f>_xlfn.XLOOKUP(B9266,'2.1.trackMPD'!$R$7:$R$29,'2.1.trackMPD'!$T$7:$T$29)</f>
        <v>6</v>
      </c>
      <c r="D9266" s="160">
        <v>100</v>
      </c>
      <c r="E9266" s="160" t="s">
        <v>6390</v>
      </c>
      <c r="F9266" s="160" t="s">
        <v>110</v>
      </c>
      <c r="G9266" s="160" t="s">
        <v>124</v>
      </c>
      <c r="H9266" s="160" t="s">
        <v>6392</v>
      </c>
      <c r="I9266" s="160" cm="1">
        <f t="array" ref="I9266">INDEX('2.1.trackMPD'!I:I/(24*60*60),
       MATCH(1,
             (A9266='2.1.trackMPD'!A:A)*
             (C9266='2.1.trackMPD'!D:D)*
             (D9266/10^6='2.1.trackMPD'!H:H)*
             (E9266='2.1.trackMPD'!F:F),
0))</f>
        <v>1.6607663738425925E-3</v>
      </c>
    </row>
    <row r="9267" spans="1:9" x14ac:dyDescent="0.2">
      <c r="A9267" s="160" t="s">
        <v>22</v>
      </c>
      <c r="B9267" s="160" t="s">
        <v>146</v>
      </c>
      <c r="C9267" s="160">
        <f>_xlfn.XLOOKUP(B9267,'2.1.trackMPD'!$R$7:$R$29,'2.1.trackMPD'!$T$7:$T$29)</f>
        <v>6</v>
      </c>
      <c r="D9267" s="160">
        <v>100</v>
      </c>
      <c r="E9267" s="160" t="s">
        <v>6390</v>
      </c>
      <c r="F9267" s="160" t="s">
        <v>110</v>
      </c>
      <c r="G9267" s="160" t="s">
        <v>140</v>
      </c>
      <c r="H9267" s="160" t="s">
        <v>6392</v>
      </c>
      <c r="I9267" s="160" cm="1">
        <f t="array" ref="I9267">INDEX('2.1.trackMPD'!J:J/(24*60*60),
       MATCH(1,
             (A9267='2.1.trackMPD'!A:A)*
             (C9267='2.1.trackMPD'!D:D)*
             (D9267/10^6='2.1.trackMPD'!H:H)*
             (E9267='2.1.trackMPD'!F:F),
0))</f>
        <v>1.5659040833333332E-3</v>
      </c>
    </row>
    <row r="9268" spans="1:9" x14ac:dyDescent="0.2">
      <c r="A9268" s="160" t="s">
        <v>22</v>
      </c>
      <c r="B9268" s="160" t="s">
        <v>146</v>
      </c>
      <c r="C9268" s="160">
        <f>_xlfn.XLOOKUP(B9268,'2.1.trackMPD'!$R$7:$R$29,'2.1.trackMPD'!$T$7:$T$29)</f>
        <v>6</v>
      </c>
      <c r="D9268" s="160">
        <v>100</v>
      </c>
      <c r="E9268" s="160" t="s">
        <v>6390</v>
      </c>
      <c r="F9268" s="160" t="s">
        <v>110</v>
      </c>
      <c r="G9268" s="160" t="s">
        <v>124</v>
      </c>
      <c r="H9268" s="160" t="s">
        <v>6393</v>
      </c>
      <c r="I9268" s="160" cm="1">
        <f t="array" ref="I9268">INDEX('2.1.trackMPD'!K:K/(24*60*60),
       MATCH(1,
             (A9268='2.1.trackMPD'!A:A)*
             (C9268='2.1.trackMPD'!D:D)*
             (D9268/10^6='2.1.trackMPD'!H:H)*
             (E9268='2.1.trackMPD'!F:F),
0))</f>
        <v>0</v>
      </c>
    </row>
    <row r="9269" spans="1:9" x14ac:dyDescent="0.2">
      <c r="A9269" s="160" t="s">
        <v>22</v>
      </c>
      <c r="B9269" s="160" t="s">
        <v>146</v>
      </c>
      <c r="C9269" s="160">
        <f>_xlfn.XLOOKUP(B9269,'2.1.trackMPD'!$R$7:$R$29,'2.1.trackMPD'!$T$7:$T$29)</f>
        <v>6</v>
      </c>
      <c r="D9269" s="160">
        <v>100</v>
      </c>
      <c r="E9269" s="160" t="s">
        <v>6390</v>
      </c>
      <c r="F9269" s="160" t="s">
        <v>110</v>
      </c>
      <c r="G9269" s="160" t="s">
        <v>140</v>
      </c>
      <c r="H9269" s="160" t="s">
        <v>6393</v>
      </c>
      <c r="I9269" s="160" cm="1">
        <f t="array" ref="I9269">INDEX('2.1.trackMPD'!L:L/(24*60*60),
       MATCH(1,
             (A9269='2.1.trackMPD'!A:A)*
             (C9269='2.1.trackMPD'!D:D)*
             (D9269/10^6='2.1.trackMPD'!H:H)*
             (E9269='2.1.trackMPD'!F:F),
0))</f>
        <v>0</v>
      </c>
    </row>
    <row r="9270" spans="1:9" x14ac:dyDescent="0.2">
      <c r="A9270" s="160" t="s">
        <v>22</v>
      </c>
      <c r="B9270" s="160" t="s">
        <v>146</v>
      </c>
      <c r="C9270" s="160">
        <f>_xlfn.XLOOKUP(B9270,'2.1.trackMPD'!$R$7:$R$29,'2.1.trackMPD'!$T$7:$T$29)</f>
        <v>6</v>
      </c>
      <c r="D9270" s="160">
        <v>1000</v>
      </c>
      <c r="E9270" s="160" t="s">
        <v>6390</v>
      </c>
      <c r="F9270" s="160" t="s">
        <v>110</v>
      </c>
      <c r="G9270" s="160" t="s">
        <v>124</v>
      </c>
      <c r="H9270" s="160" t="s">
        <v>6392</v>
      </c>
      <c r="I9270" s="160" cm="1">
        <f t="array" ref="I9270">INDEX('2.1.trackMPD'!I:I/(24*60*60),
       MATCH(1,
             (A9270='2.1.trackMPD'!A:A)*
             (C9270='2.1.trackMPD'!D:D)*
             (D9270/10^6='2.1.trackMPD'!H:H)*
             (E9270='2.1.trackMPD'!F:F),
0))</f>
        <v>2.1051687546296298</v>
      </c>
    </row>
    <row r="9271" spans="1:9" x14ac:dyDescent="0.2">
      <c r="A9271" s="160" t="s">
        <v>22</v>
      </c>
      <c r="B9271" s="160" t="s">
        <v>146</v>
      </c>
      <c r="C9271" s="160">
        <f>_xlfn.XLOOKUP(B9271,'2.1.trackMPD'!$R$7:$R$29,'2.1.trackMPD'!$T$7:$T$29)</f>
        <v>6</v>
      </c>
      <c r="D9271" s="160">
        <v>1000</v>
      </c>
      <c r="E9271" s="160" t="s">
        <v>6390</v>
      </c>
      <c r="F9271" s="160" t="s">
        <v>110</v>
      </c>
      <c r="G9271" s="160" t="s">
        <v>140</v>
      </c>
      <c r="H9271" s="160" t="s">
        <v>6392</v>
      </c>
      <c r="I9271" s="160" cm="1">
        <f t="array" ref="I9271">INDEX('2.1.trackMPD'!J:J/(24*60*60),
       MATCH(1,
             (A9271='2.1.trackMPD'!A:A)*
             (C9271='2.1.trackMPD'!D:D)*
             (D9271/10^6='2.1.trackMPD'!H:H)*
             (E9271='2.1.trackMPD'!F:F),
0))</f>
        <v>5.8237966215277777E-2</v>
      </c>
    </row>
    <row r="9272" spans="1:9" x14ac:dyDescent="0.2">
      <c r="A9272" s="160" t="s">
        <v>22</v>
      </c>
      <c r="B9272" s="160" t="s">
        <v>146</v>
      </c>
      <c r="C9272" s="160">
        <f>_xlfn.XLOOKUP(B9272,'2.1.trackMPD'!$R$7:$R$29,'2.1.trackMPD'!$T$7:$T$29)</f>
        <v>6</v>
      </c>
      <c r="D9272" s="160">
        <v>1000</v>
      </c>
      <c r="E9272" s="160" t="s">
        <v>6390</v>
      </c>
      <c r="F9272" s="160" t="s">
        <v>110</v>
      </c>
      <c r="G9272" s="160" t="s">
        <v>124</v>
      </c>
      <c r="H9272" s="160" t="s">
        <v>6393</v>
      </c>
      <c r="I9272" s="160" cm="1">
        <f t="array" ref="I9272">INDEX('2.1.trackMPD'!K:K/(24*60*60),
       MATCH(1,
             (A9272='2.1.trackMPD'!A:A)*
             (C9272='2.1.trackMPD'!D:D)*
             (D9272/10^6='2.1.trackMPD'!H:H)*
             (E9272='2.1.trackMPD'!F:F),
0))</f>
        <v>0</v>
      </c>
    </row>
    <row r="9273" spans="1:9" x14ac:dyDescent="0.2">
      <c r="A9273" s="160" t="s">
        <v>22</v>
      </c>
      <c r="B9273" s="160" t="s">
        <v>146</v>
      </c>
      <c r="C9273" s="160">
        <f>_xlfn.XLOOKUP(B9273,'2.1.trackMPD'!$R$7:$R$29,'2.1.trackMPD'!$T$7:$T$29)</f>
        <v>6</v>
      </c>
      <c r="D9273" s="160">
        <v>1000</v>
      </c>
      <c r="E9273" s="160" t="s">
        <v>6390</v>
      </c>
      <c r="F9273" s="160" t="s">
        <v>110</v>
      </c>
      <c r="G9273" s="160" t="s">
        <v>140</v>
      </c>
      <c r="H9273" s="160" t="s">
        <v>6393</v>
      </c>
      <c r="I9273" s="160" cm="1">
        <f t="array" ref="I9273">INDEX('2.1.trackMPD'!L:L/(24*60*60),
       MATCH(1,
             (A9273='2.1.trackMPD'!A:A)*
             (C9273='2.1.trackMPD'!D:D)*
             (D9273/10^6='2.1.trackMPD'!H:H)*
             (E9273='2.1.trackMPD'!F:F),
0))</f>
        <v>0</v>
      </c>
    </row>
    <row r="9274" spans="1:9" x14ac:dyDescent="0.2">
      <c r="A9274" s="160" t="s">
        <v>22</v>
      </c>
      <c r="B9274" s="160" t="s">
        <v>146</v>
      </c>
      <c r="C9274" s="160">
        <f>_xlfn.XLOOKUP(B9274,'2.1.trackMPD'!$R$7:$R$29,'2.1.trackMPD'!$T$7:$T$29)</f>
        <v>6</v>
      </c>
      <c r="D9274" s="160">
        <v>5000</v>
      </c>
      <c r="E9274" s="160" t="s">
        <v>6390</v>
      </c>
      <c r="F9274" s="160" t="s">
        <v>110</v>
      </c>
      <c r="G9274" s="160" t="s">
        <v>124</v>
      </c>
      <c r="H9274" s="160" t="s">
        <v>6392</v>
      </c>
      <c r="I9274" s="160" cm="1">
        <f t="array" ref="I9274">INDEX('2.1.trackMPD'!I:I/(24*60*60),
       MATCH(1,
             (A9274='2.1.trackMPD'!A:A)*
             (C9274='2.1.trackMPD'!D:D)*
             (D9274/10^6='2.1.trackMPD'!H:H)*
             (E9274='2.1.trackMPD'!F:F),
0))</f>
        <v>32.792479120370373</v>
      </c>
    </row>
    <row r="9275" spans="1:9" x14ac:dyDescent="0.2">
      <c r="A9275" s="160" t="s">
        <v>22</v>
      </c>
      <c r="B9275" s="160" t="s">
        <v>146</v>
      </c>
      <c r="C9275" s="160">
        <f>_xlfn.XLOOKUP(B9275,'2.1.trackMPD'!$R$7:$R$29,'2.1.trackMPD'!$T$7:$T$29)</f>
        <v>6</v>
      </c>
      <c r="D9275" s="160">
        <v>5000</v>
      </c>
      <c r="E9275" s="160" t="s">
        <v>6390</v>
      </c>
      <c r="F9275" s="160" t="s">
        <v>110</v>
      </c>
      <c r="G9275" s="160" t="s">
        <v>140</v>
      </c>
      <c r="H9275" s="160" t="s">
        <v>6392</v>
      </c>
      <c r="I9275" s="160" cm="1">
        <f t="array" ref="I9275">INDEX('2.1.trackMPD'!J:J/(24*60*60),
       MATCH(1,
             (A9275='2.1.trackMPD'!A:A)*
             (C9275='2.1.trackMPD'!D:D)*
             (D9275/10^6='2.1.trackMPD'!H:H)*
             (E9275='2.1.trackMPD'!F:F),
0))</f>
        <v>0.22985281030092594</v>
      </c>
    </row>
    <row r="9276" spans="1:9" x14ac:dyDescent="0.2">
      <c r="A9276" s="160" t="s">
        <v>22</v>
      </c>
      <c r="B9276" s="160" t="s">
        <v>146</v>
      </c>
      <c r="C9276" s="160">
        <f>_xlfn.XLOOKUP(B9276,'2.1.trackMPD'!$R$7:$R$29,'2.1.trackMPD'!$T$7:$T$29)</f>
        <v>6</v>
      </c>
      <c r="D9276" s="160">
        <v>5000</v>
      </c>
      <c r="E9276" s="160" t="s">
        <v>6390</v>
      </c>
      <c r="F9276" s="160" t="s">
        <v>110</v>
      </c>
      <c r="G9276" s="160" t="s">
        <v>124</v>
      </c>
      <c r="H9276" s="160" t="s">
        <v>6393</v>
      </c>
      <c r="I9276" s="160" cm="1">
        <f t="array" ref="I9276">INDEX('2.1.trackMPD'!K:K/(24*60*60),
       MATCH(1,
             (A9276='2.1.trackMPD'!A:A)*
             (C9276='2.1.trackMPD'!D:D)*
             (D9276/10^6='2.1.trackMPD'!H:H)*
             (E9276='2.1.trackMPD'!F:F),
0))</f>
        <v>0</v>
      </c>
    </row>
    <row r="9277" spans="1:9" x14ac:dyDescent="0.2">
      <c r="A9277" s="160" t="s">
        <v>22</v>
      </c>
      <c r="B9277" s="160" t="s">
        <v>146</v>
      </c>
      <c r="C9277" s="160">
        <f>_xlfn.XLOOKUP(B9277,'2.1.trackMPD'!$R$7:$R$29,'2.1.trackMPD'!$T$7:$T$29)</f>
        <v>6</v>
      </c>
      <c r="D9277" s="160">
        <v>5000</v>
      </c>
      <c r="E9277" s="160" t="s">
        <v>6390</v>
      </c>
      <c r="F9277" s="160" t="s">
        <v>110</v>
      </c>
      <c r="G9277" s="160" t="s">
        <v>140</v>
      </c>
      <c r="H9277" s="160" t="s">
        <v>6393</v>
      </c>
      <c r="I9277" s="160" cm="1">
        <f t="array" ref="I9277">INDEX('2.1.trackMPD'!L:L/(24*60*60),
       MATCH(1,
             (A9277='2.1.trackMPD'!A:A)*
             (C9277='2.1.trackMPD'!D:D)*
             (D9277/10^6='2.1.trackMPD'!H:H)*
             (E9277='2.1.trackMPD'!F:F),
0))</f>
        <v>0</v>
      </c>
    </row>
    <row r="9278" spans="1:9" x14ac:dyDescent="0.2">
      <c r="A9278" s="160" t="s">
        <v>22</v>
      </c>
      <c r="B9278" s="160" t="s">
        <v>146</v>
      </c>
      <c r="C9278" s="160">
        <f>_xlfn.XLOOKUP(B9278,'2.1.trackMPD'!$R$7:$R$29,'2.1.trackMPD'!$T$7:$T$29)</f>
        <v>6</v>
      </c>
      <c r="D9278" s="160">
        <v>1</v>
      </c>
      <c r="E9278" s="160" t="s">
        <v>6394</v>
      </c>
      <c r="F9278" s="160" t="s">
        <v>110</v>
      </c>
      <c r="G9278" s="160" t="s">
        <v>124</v>
      </c>
      <c r="H9278" s="160" t="s">
        <v>6392</v>
      </c>
      <c r="I9278" s="160" cm="1">
        <f t="array" ref="I9278">INDEX('2.1.trackMPD'!I:I/(24*60*60),
       MATCH(1,
             (A9278='2.1.trackMPD'!A:A)*
             (C9278='2.1.trackMPD'!D:D)*
             (D9278/10^6='2.1.trackMPD'!H:H)*
             (E9278='2.1.trackMPD'!F:F),
0))</f>
        <v>3.9301854513888888E-6</v>
      </c>
    </row>
    <row r="9279" spans="1:9" x14ac:dyDescent="0.2">
      <c r="A9279" s="160" t="s">
        <v>22</v>
      </c>
      <c r="B9279" s="160" t="s">
        <v>146</v>
      </c>
      <c r="C9279" s="160">
        <f>_xlfn.XLOOKUP(B9279,'2.1.trackMPD'!$R$7:$R$29,'2.1.trackMPD'!$T$7:$T$29)</f>
        <v>6</v>
      </c>
      <c r="D9279" s="160">
        <v>1</v>
      </c>
      <c r="E9279" s="160" t="s">
        <v>6394</v>
      </c>
      <c r="F9279" s="160" t="s">
        <v>110</v>
      </c>
      <c r="G9279" s="160" t="s">
        <v>140</v>
      </c>
      <c r="H9279" s="160" t="s">
        <v>6392</v>
      </c>
      <c r="I9279" s="160" cm="1">
        <f t="array" ref="I9279">INDEX('2.1.trackMPD'!J:J/(24*60*60),
       MATCH(1,
             (A9279='2.1.trackMPD'!A:A)*
             (C9279='2.1.trackMPD'!D:D)*
             (D9279/10^6='2.1.trackMPD'!H:H)*
             (E9279='2.1.trackMPD'!F:F),
0))</f>
        <v>4.3883589537037033E-5</v>
      </c>
    </row>
    <row r="9280" spans="1:9" x14ac:dyDescent="0.2">
      <c r="A9280" s="160" t="s">
        <v>22</v>
      </c>
      <c r="B9280" s="160" t="s">
        <v>146</v>
      </c>
      <c r="C9280" s="160">
        <f>_xlfn.XLOOKUP(B9280,'2.1.trackMPD'!$R$7:$R$29,'2.1.trackMPD'!$T$7:$T$29)</f>
        <v>6</v>
      </c>
      <c r="D9280" s="160">
        <v>1</v>
      </c>
      <c r="E9280" s="160" t="s">
        <v>6394</v>
      </c>
      <c r="F9280" s="160" t="s">
        <v>110</v>
      </c>
      <c r="G9280" s="160" t="s">
        <v>124</v>
      </c>
      <c r="H9280" s="160" t="s">
        <v>6393</v>
      </c>
      <c r="I9280" s="160" cm="1">
        <f t="array" ref="I9280">INDEX('2.1.trackMPD'!K:K/(24*60*60),
       MATCH(1,
             (A9280='2.1.trackMPD'!A:A)*
             (C9280='2.1.trackMPD'!D:D)*
             (D9280/10^6='2.1.trackMPD'!H:H)*
             (E9280='2.1.trackMPD'!F:F),
0))</f>
        <v>2.9550827546296292E-7</v>
      </c>
    </row>
    <row r="9281" spans="1:9" x14ac:dyDescent="0.2">
      <c r="A9281" s="160" t="s">
        <v>22</v>
      </c>
      <c r="B9281" s="160" t="s">
        <v>146</v>
      </c>
      <c r="C9281" s="160">
        <f>_xlfn.XLOOKUP(B9281,'2.1.trackMPD'!$R$7:$R$29,'2.1.trackMPD'!$T$7:$T$29)</f>
        <v>6</v>
      </c>
      <c r="D9281" s="160">
        <v>1</v>
      </c>
      <c r="E9281" s="160" t="s">
        <v>6394</v>
      </c>
      <c r="F9281" s="160" t="s">
        <v>110</v>
      </c>
      <c r="G9281" s="160" t="s">
        <v>140</v>
      </c>
      <c r="H9281" s="160" t="s">
        <v>6393</v>
      </c>
      <c r="I9281" s="160" cm="1">
        <f t="array" ref="I9281">INDEX('2.1.trackMPD'!L:L/(24*60*60),
       MATCH(1,
             (A9281='2.1.trackMPD'!A:A)*
             (C9281='2.1.trackMPD'!D:D)*
             (D9281/10^6='2.1.trackMPD'!H:H)*
             (E9281='2.1.trackMPD'!F:F),
0))</f>
        <v>7.737542592592592E-7</v>
      </c>
    </row>
    <row r="9282" spans="1:9" x14ac:dyDescent="0.2">
      <c r="A9282" s="160" t="s">
        <v>22</v>
      </c>
      <c r="B9282" s="160" t="s">
        <v>146</v>
      </c>
      <c r="C9282" s="160">
        <f>_xlfn.XLOOKUP(B9282,'2.1.trackMPD'!$R$7:$R$29,'2.1.trackMPD'!$T$7:$T$29)</f>
        <v>6</v>
      </c>
      <c r="D9282" s="160">
        <v>10</v>
      </c>
      <c r="E9282" s="160" t="s">
        <v>6394</v>
      </c>
      <c r="F9282" s="160" t="s">
        <v>110</v>
      </c>
      <c r="G9282" s="160" t="s">
        <v>124</v>
      </c>
      <c r="H9282" s="160" t="s">
        <v>6392</v>
      </c>
      <c r="I9282" s="160" cm="1">
        <f t="array" ref="I9282">INDEX('2.1.trackMPD'!I:I/(24*60*60),
       MATCH(1,
             (A9282='2.1.trackMPD'!A:A)*
             (C9282='2.1.trackMPD'!D:D)*
             (D9282/10^6='2.1.trackMPD'!H:H)*
             (E9282='2.1.trackMPD'!F:F),
0))</f>
        <v>7.3071896296296306E-6</v>
      </c>
    </row>
    <row r="9283" spans="1:9" x14ac:dyDescent="0.2">
      <c r="A9283" s="160" t="s">
        <v>22</v>
      </c>
      <c r="B9283" s="160" t="s">
        <v>146</v>
      </c>
      <c r="C9283" s="160">
        <f>_xlfn.XLOOKUP(B9283,'2.1.trackMPD'!$R$7:$R$29,'2.1.trackMPD'!$T$7:$T$29)</f>
        <v>6</v>
      </c>
      <c r="D9283" s="160">
        <v>10</v>
      </c>
      <c r="E9283" s="160" t="s">
        <v>6394</v>
      </c>
      <c r="F9283" s="160" t="s">
        <v>110</v>
      </c>
      <c r="G9283" s="160" t="s">
        <v>140</v>
      </c>
      <c r="H9283" s="160" t="s">
        <v>6392</v>
      </c>
      <c r="I9283" s="160" cm="1">
        <f t="array" ref="I9283">INDEX('2.1.trackMPD'!J:J/(24*60*60),
       MATCH(1,
             (A9283='2.1.trackMPD'!A:A)*
             (C9283='2.1.trackMPD'!D:D)*
             (D9283/10^6='2.1.trackMPD'!H:H)*
             (E9283='2.1.trackMPD'!F:F),
0))</f>
        <v>5.2528881805555559E-5</v>
      </c>
    </row>
    <row r="9284" spans="1:9" x14ac:dyDescent="0.2">
      <c r="A9284" s="160" t="s">
        <v>22</v>
      </c>
      <c r="B9284" s="160" t="s">
        <v>146</v>
      </c>
      <c r="C9284" s="160">
        <f>_xlfn.XLOOKUP(B9284,'2.1.trackMPD'!$R$7:$R$29,'2.1.trackMPD'!$T$7:$T$29)</f>
        <v>6</v>
      </c>
      <c r="D9284" s="160">
        <v>10</v>
      </c>
      <c r="E9284" s="160" t="s">
        <v>6394</v>
      </c>
      <c r="F9284" s="160" t="s">
        <v>110</v>
      </c>
      <c r="G9284" s="160" t="s">
        <v>124</v>
      </c>
      <c r="H9284" s="160" t="s">
        <v>6393</v>
      </c>
      <c r="I9284" s="160" cm="1">
        <f t="array" ref="I9284">INDEX('2.1.trackMPD'!K:K/(24*60*60),
       MATCH(1,
             (A9284='2.1.trackMPD'!A:A)*
             (C9284='2.1.trackMPD'!D:D)*
             (D9284/10^6='2.1.trackMPD'!H:H)*
             (E9284='2.1.trackMPD'!F:F),
0))</f>
        <v>0</v>
      </c>
    </row>
    <row r="9285" spans="1:9" x14ac:dyDescent="0.2">
      <c r="A9285" s="160" t="s">
        <v>22</v>
      </c>
      <c r="B9285" s="160" t="s">
        <v>146</v>
      </c>
      <c r="C9285" s="160">
        <f>_xlfn.XLOOKUP(B9285,'2.1.trackMPD'!$R$7:$R$29,'2.1.trackMPD'!$T$7:$T$29)</f>
        <v>6</v>
      </c>
      <c r="D9285" s="160">
        <v>10</v>
      </c>
      <c r="E9285" s="160" t="s">
        <v>6394</v>
      </c>
      <c r="F9285" s="160" t="s">
        <v>110</v>
      </c>
      <c r="G9285" s="160" t="s">
        <v>140</v>
      </c>
      <c r="H9285" s="160" t="s">
        <v>6393</v>
      </c>
      <c r="I9285" s="160" cm="1">
        <f t="array" ref="I9285">INDEX('2.1.trackMPD'!L:L/(24*60*60),
       MATCH(1,
             (A9285='2.1.trackMPD'!A:A)*
             (C9285='2.1.trackMPD'!D:D)*
             (D9285/10^6='2.1.trackMPD'!H:H)*
             (E9285='2.1.trackMPD'!F:F),
0))</f>
        <v>7.5528267361111101E-7</v>
      </c>
    </row>
    <row r="9286" spans="1:9" x14ac:dyDescent="0.2">
      <c r="A9286" s="160" t="s">
        <v>22</v>
      </c>
      <c r="B9286" s="160" t="s">
        <v>146</v>
      </c>
      <c r="C9286" s="160">
        <f>_xlfn.XLOOKUP(B9286,'2.1.trackMPD'!$R$7:$R$29,'2.1.trackMPD'!$T$7:$T$29)</f>
        <v>6</v>
      </c>
      <c r="D9286" s="160">
        <v>100</v>
      </c>
      <c r="E9286" s="160" t="s">
        <v>6394</v>
      </c>
      <c r="F9286" s="160" t="s">
        <v>110</v>
      </c>
      <c r="G9286" s="160" t="s">
        <v>124</v>
      </c>
      <c r="H9286" s="160" t="s">
        <v>6392</v>
      </c>
      <c r="I9286" s="160" cm="1">
        <f t="array" ref="I9286">INDEX('2.1.trackMPD'!I:I/(24*60*60),
       MATCH(1,
             (A9286='2.1.trackMPD'!A:A)*
             (C9286='2.1.trackMPD'!D:D)*
             (D9286/10^6='2.1.trackMPD'!H:H)*
             (E9286='2.1.trackMPD'!F:F),
0))</f>
        <v>1.3567808333333334E-2</v>
      </c>
    </row>
    <row r="9287" spans="1:9" x14ac:dyDescent="0.2">
      <c r="A9287" s="160" t="s">
        <v>22</v>
      </c>
      <c r="B9287" s="160" t="s">
        <v>146</v>
      </c>
      <c r="C9287" s="160">
        <f>_xlfn.XLOOKUP(B9287,'2.1.trackMPD'!$R$7:$R$29,'2.1.trackMPD'!$T$7:$T$29)</f>
        <v>6</v>
      </c>
      <c r="D9287" s="160">
        <v>100</v>
      </c>
      <c r="E9287" s="160" t="s">
        <v>6394</v>
      </c>
      <c r="F9287" s="160" t="s">
        <v>110</v>
      </c>
      <c r="G9287" s="160" t="s">
        <v>140</v>
      </c>
      <c r="H9287" s="160" t="s">
        <v>6392</v>
      </c>
      <c r="I9287" s="160" cm="1">
        <f t="array" ref="I9287">INDEX('2.1.trackMPD'!J:J/(24*60*60),
       MATCH(1,
             (A9287='2.1.trackMPD'!A:A)*
             (C9287='2.1.trackMPD'!D:D)*
             (D9287/10^6='2.1.trackMPD'!H:H)*
             (E9287='2.1.trackMPD'!F:F),
0))</f>
        <v>4.6630883194444441E-3</v>
      </c>
    </row>
    <row r="9288" spans="1:9" x14ac:dyDescent="0.2">
      <c r="A9288" s="160" t="s">
        <v>22</v>
      </c>
      <c r="B9288" s="160" t="s">
        <v>146</v>
      </c>
      <c r="C9288" s="160">
        <f>_xlfn.XLOOKUP(B9288,'2.1.trackMPD'!$R$7:$R$29,'2.1.trackMPD'!$T$7:$T$29)</f>
        <v>6</v>
      </c>
      <c r="D9288" s="160">
        <v>100</v>
      </c>
      <c r="E9288" s="160" t="s">
        <v>6394</v>
      </c>
      <c r="F9288" s="160" t="s">
        <v>110</v>
      </c>
      <c r="G9288" s="160" t="s">
        <v>124</v>
      </c>
      <c r="H9288" s="160" t="s">
        <v>6393</v>
      </c>
      <c r="I9288" s="160" cm="1">
        <f t="array" ref="I9288">INDEX('2.1.trackMPD'!K:K/(24*60*60),
       MATCH(1,
             (A9288='2.1.trackMPD'!A:A)*
             (C9288='2.1.trackMPD'!D:D)*
             (D9288/10^6='2.1.trackMPD'!H:H)*
             (E9288='2.1.trackMPD'!F:F),
0))</f>
        <v>0</v>
      </c>
    </row>
    <row r="9289" spans="1:9" x14ac:dyDescent="0.2">
      <c r="A9289" s="160" t="s">
        <v>22</v>
      </c>
      <c r="B9289" s="160" t="s">
        <v>146</v>
      </c>
      <c r="C9289" s="160">
        <f>_xlfn.XLOOKUP(B9289,'2.1.trackMPD'!$R$7:$R$29,'2.1.trackMPD'!$T$7:$T$29)</f>
        <v>6</v>
      </c>
      <c r="D9289" s="160">
        <v>100</v>
      </c>
      <c r="E9289" s="160" t="s">
        <v>6394</v>
      </c>
      <c r="F9289" s="160" t="s">
        <v>110</v>
      </c>
      <c r="G9289" s="160" t="s">
        <v>140</v>
      </c>
      <c r="H9289" s="160" t="s">
        <v>6393</v>
      </c>
      <c r="I9289" s="160" cm="1">
        <f t="array" ref="I9289">INDEX('2.1.trackMPD'!L:L/(24*60*60),
       MATCH(1,
             (A9289='2.1.trackMPD'!A:A)*
             (C9289='2.1.trackMPD'!D:D)*
             (D9289/10^6='2.1.trackMPD'!H:H)*
             (E9289='2.1.trackMPD'!F:F),
0))</f>
        <v>0</v>
      </c>
    </row>
    <row r="9290" spans="1:9" x14ac:dyDescent="0.2">
      <c r="A9290" s="160" t="s">
        <v>22</v>
      </c>
      <c r="B9290" s="160" t="s">
        <v>146</v>
      </c>
      <c r="C9290" s="160">
        <f>_xlfn.XLOOKUP(B9290,'2.1.trackMPD'!$R$7:$R$29,'2.1.trackMPD'!$T$7:$T$29)</f>
        <v>6</v>
      </c>
      <c r="D9290" s="160">
        <v>1000</v>
      </c>
      <c r="E9290" s="160" t="s">
        <v>6394</v>
      </c>
      <c r="F9290" s="160" t="s">
        <v>110</v>
      </c>
      <c r="G9290" s="160" t="s">
        <v>124</v>
      </c>
      <c r="H9290" s="160" t="s">
        <v>6392</v>
      </c>
      <c r="I9290" s="160" cm="1">
        <f t="array" ref="I9290">INDEX('2.1.trackMPD'!I:I/(24*60*60),
       MATCH(1,
             (A9290='2.1.trackMPD'!A:A)*
             (C9290='2.1.trackMPD'!D:D)*
             (D9290/10^6='2.1.trackMPD'!H:H)*
             (E9290='2.1.trackMPD'!F:F),
0))</f>
        <v>1.7229494513888888</v>
      </c>
    </row>
    <row r="9291" spans="1:9" x14ac:dyDescent="0.2">
      <c r="A9291" s="160" t="s">
        <v>22</v>
      </c>
      <c r="B9291" s="160" t="s">
        <v>146</v>
      </c>
      <c r="C9291" s="160">
        <f>_xlfn.XLOOKUP(B9291,'2.1.trackMPD'!$R$7:$R$29,'2.1.trackMPD'!$T$7:$T$29)</f>
        <v>6</v>
      </c>
      <c r="D9291" s="160">
        <v>1000</v>
      </c>
      <c r="E9291" s="160" t="s">
        <v>6394</v>
      </c>
      <c r="F9291" s="160" t="s">
        <v>110</v>
      </c>
      <c r="G9291" s="160" t="s">
        <v>140</v>
      </c>
      <c r="H9291" s="160" t="s">
        <v>6392</v>
      </c>
      <c r="I9291" s="160" cm="1">
        <f t="array" ref="I9291">INDEX('2.1.trackMPD'!J:J/(24*60*60),
       MATCH(1,
             (A9291='2.1.trackMPD'!A:A)*
             (C9291='2.1.trackMPD'!D:D)*
             (D9291/10^6='2.1.trackMPD'!H:H)*
             (E9291='2.1.trackMPD'!F:F),
0))</f>
        <v>5.2686459236111108E-2</v>
      </c>
    </row>
    <row r="9292" spans="1:9" x14ac:dyDescent="0.2">
      <c r="A9292" s="160" t="s">
        <v>22</v>
      </c>
      <c r="B9292" s="160" t="s">
        <v>146</v>
      </c>
      <c r="C9292" s="160">
        <f>_xlfn.XLOOKUP(B9292,'2.1.trackMPD'!$R$7:$R$29,'2.1.trackMPD'!$T$7:$T$29)</f>
        <v>6</v>
      </c>
      <c r="D9292" s="160">
        <v>1000</v>
      </c>
      <c r="E9292" s="160" t="s">
        <v>6394</v>
      </c>
      <c r="F9292" s="160" t="s">
        <v>110</v>
      </c>
      <c r="G9292" s="160" t="s">
        <v>124</v>
      </c>
      <c r="H9292" s="160" t="s">
        <v>6393</v>
      </c>
      <c r="I9292" s="160" cm="1">
        <f t="array" ref="I9292">INDEX('2.1.trackMPD'!K:K/(24*60*60),
       MATCH(1,
             (A9292='2.1.trackMPD'!A:A)*
             (C9292='2.1.trackMPD'!D:D)*
             (D9292/10^6='2.1.trackMPD'!H:H)*
             (E9292='2.1.trackMPD'!F:F),
0))</f>
        <v>0</v>
      </c>
    </row>
    <row r="9293" spans="1:9" x14ac:dyDescent="0.2">
      <c r="A9293" s="160" t="s">
        <v>22</v>
      </c>
      <c r="B9293" s="160" t="s">
        <v>146</v>
      </c>
      <c r="C9293" s="160">
        <f>_xlfn.XLOOKUP(B9293,'2.1.trackMPD'!$R$7:$R$29,'2.1.trackMPD'!$T$7:$T$29)</f>
        <v>6</v>
      </c>
      <c r="D9293" s="160">
        <v>1000</v>
      </c>
      <c r="E9293" s="160" t="s">
        <v>6394</v>
      </c>
      <c r="F9293" s="160" t="s">
        <v>110</v>
      </c>
      <c r="G9293" s="160" t="s">
        <v>140</v>
      </c>
      <c r="H9293" s="160" t="s">
        <v>6393</v>
      </c>
      <c r="I9293" s="160" cm="1">
        <f t="array" ref="I9293">INDEX('2.1.trackMPD'!L:L/(24*60*60),
       MATCH(1,
             (A9293='2.1.trackMPD'!A:A)*
             (C9293='2.1.trackMPD'!D:D)*
             (D9293/10^6='2.1.trackMPD'!H:H)*
             (E9293='2.1.trackMPD'!F:F),
0))</f>
        <v>0</v>
      </c>
    </row>
    <row r="9294" spans="1:9" x14ac:dyDescent="0.2">
      <c r="A9294" s="160" t="s">
        <v>22</v>
      </c>
      <c r="B9294" s="160" t="s">
        <v>146</v>
      </c>
      <c r="C9294" s="160">
        <f>_xlfn.XLOOKUP(B9294,'2.1.trackMPD'!$R$7:$R$29,'2.1.trackMPD'!$T$7:$T$29)</f>
        <v>6</v>
      </c>
      <c r="D9294" s="160">
        <v>5000</v>
      </c>
      <c r="E9294" s="160" t="s">
        <v>6394</v>
      </c>
      <c r="F9294" s="160" t="s">
        <v>110</v>
      </c>
      <c r="G9294" s="160" t="s">
        <v>124</v>
      </c>
      <c r="H9294" s="160" t="s">
        <v>6392</v>
      </c>
      <c r="I9294" s="160" cm="1">
        <f t="array" ref="I9294">INDEX('2.1.trackMPD'!I:I/(24*60*60),
       MATCH(1,
             (A9294='2.1.trackMPD'!A:A)*
             (C9294='2.1.trackMPD'!D:D)*
             (D9294/10^6='2.1.trackMPD'!H:H)*
             (E9294='2.1.trackMPD'!F:F),
0))</f>
        <v>10.143204008101851</v>
      </c>
    </row>
    <row r="9295" spans="1:9" x14ac:dyDescent="0.2">
      <c r="A9295" s="160" t="s">
        <v>22</v>
      </c>
      <c r="B9295" s="160" t="s">
        <v>146</v>
      </c>
      <c r="C9295" s="160">
        <f>_xlfn.XLOOKUP(B9295,'2.1.trackMPD'!$R$7:$R$29,'2.1.trackMPD'!$T$7:$T$29)</f>
        <v>6</v>
      </c>
      <c r="D9295" s="160">
        <v>5000</v>
      </c>
      <c r="E9295" s="160" t="s">
        <v>6394</v>
      </c>
      <c r="F9295" s="160" t="s">
        <v>110</v>
      </c>
      <c r="G9295" s="160" t="s">
        <v>140</v>
      </c>
      <c r="H9295" s="160" t="s">
        <v>6392</v>
      </c>
      <c r="I9295" s="160" cm="1">
        <f t="array" ref="I9295">INDEX('2.1.trackMPD'!J:J/(24*60*60),
       MATCH(1,
             (A9295='2.1.trackMPD'!A:A)*
             (C9295='2.1.trackMPD'!D:D)*
             (D9295/10^6='2.1.trackMPD'!H:H)*
             (E9295='2.1.trackMPD'!F:F),
0))</f>
        <v>0.12783515706018519</v>
      </c>
    </row>
    <row r="9296" spans="1:9" x14ac:dyDescent="0.2">
      <c r="A9296" s="160" t="s">
        <v>22</v>
      </c>
      <c r="B9296" s="160" t="s">
        <v>146</v>
      </c>
      <c r="C9296" s="160">
        <f>_xlfn.XLOOKUP(B9296,'2.1.trackMPD'!$R$7:$R$29,'2.1.trackMPD'!$T$7:$T$29)</f>
        <v>6</v>
      </c>
      <c r="D9296" s="160">
        <v>5000</v>
      </c>
      <c r="E9296" s="160" t="s">
        <v>6394</v>
      </c>
      <c r="F9296" s="160" t="s">
        <v>110</v>
      </c>
      <c r="G9296" s="160" t="s">
        <v>124</v>
      </c>
      <c r="H9296" s="160" t="s">
        <v>6393</v>
      </c>
      <c r="I9296" s="160" cm="1">
        <f t="array" ref="I9296">INDEX('2.1.trackMPD'!K:K/(24*60*60),
       MATCH(1,
             (A9296='2.1.trackMPD'!A:A)*
             (C9296='2.1.trackMPD'!D:D)*
             (D9296/10^6='2.1.trackMPD'!H:H)*
             (E9296='2.1.trackMPD'!F:F),
0))</f>
        <v>0</v>
      </c>
    </row>
    <row r="9297" spans="1:9" x14ac:dyDescent="0.2">
      <c r="A9297" s="160" t="s">
        <v>22</v>
      </c>
      <c r="B9297" s="160" t="s">
        <v>146</v>
      </c>
      <c r="C9297" s="160">
        <f>_xlfn.XLOOKUP(B9297,'2.1.trackMPD'!$R$7:$R$29,'2.1.trackMPD'!$T$7:$T$29)</f>
        <v>6</v>
      </c>
      <c r="D9297" s="160">
        <v>5000</v>
      </c>
      <c r="E9297" s="160" t="s">
        <v>6394</v>
      </c>
      <c r="F9297" s="160" t="s">
        <v>110</v>
      </c>
      <c r="G9297" s="160" t="s">
        <v>140</v>
      </c>
      <c r="H9297" s="160" t="s">
        <v>6393</v>
      </c>
      <c r="I9297" s="160" cm="1">
        <f t="array" ref="I9297">INDEX('2.1.trackMPD'!L:L/(24*60*60),
       MATCH(1,
             (A9297='2.1.trackMPD'!A:A)*
             (C9297='2.1.trackMPD'!D:D)*
             (D9297/10^6='2.1.trackMPD'!H:H)*
             (E9297='2.1.trackMPD'!F:F),
0))</f>
        <v>0</v>
      </c>
    </row>
    <row r="9298" spans="1:9" x14ac:dyDescent="0.2">
      <c r="A9298" s="160" t="s">
        <v>22</v>
      </c>
      <c r="B9298" s="160" t="s">
        <v>146</v>
      </c>
      <c r="C9298" s="160">
        <f>_xlfn.XLOOKUP(B9298,'2.1.trackMPD'!$R$7:$R$29,'2.1.trackMPD'!$T$7:$T$29)</f>
        <v>6</v>
      </c>
      <c r="D9298" s="160">
        <v>1</v>
      </c>
      <c r="E9298" s="160" t="s">
        <v>6395</v>
      </c>
      <c r="F9298" s="160" t="s">
        <v>110</v>
      </c>
      <c r="G9298" s="160" t="s">
        <v>124</v>
      </c>
      <c r="H9298" s="160" t="s">
        <v>6392</v>
      </c>
      <c r="I9298" s="160" t="e" cm="1">
        <f t="array" ref="I9298">INDEX('2.1.trackMPD'!I:I/(24*60*60),
       MATCH(1,
             (A9298='2.1.trackMPD'!A:A)*
             (C9298='2.1.trackMPD'!D:D)*
             (D9298/10^6='2.1.trackMPD'!H:H)*
             (E9298='2.1.trackMPD'!F:F),
0))</f>
        <v>#N/A</v>
      </c>
    </row>
    <row r="9299" spans="1:9" x14ac:dyDescent="0.2">
      <c r="A9299" s="160" t="s">
        <v>22</v>
      </c>
      <c r="B9299" s="160" t="s">
        <v>146</v>
      </c>
      <c r="C9299" s="160">
        <f>_xlfn.XLOOKUP(B9299,'2.1.trackMPD'!$R$7:$R$29,'2.1.trackMPD'!$T$7:$T$29)</f>
        <v>6</v>
      </c>
      <c r="D9299" s="160">
        <v>1</v>
      </c>
      <c r="E9299" s="160" t="s">
        <v>6395</v>
      </c>
      <c r="F9299" s="160" t="s">
        <v>110</v>
      </c>
      <c r="G9299" s="160" t="s">
        <v>140</v>
      </c>
      <c r="H9299" s="160" t="s">
        <v>6392</v>
      </c>
      <c r="I9299" s="160" t="e" cm="1">
        <f t="array" ref="I9299">INDEX('2.1.trackMPD'!J:J/(24*60*60),
       MATCH(1,
             (A9299='2.1.trackMPD'!A:A)*
             (C9299='2.1.trackMPD'!D:D)*
             (D9299/10^6='2.1.trackMPD'!H:H)*
             (E9299='2.1.trackMPD'!F:F),
0))</f>
        <v>#N/A</v>
      </c>
    </row>
    <row r="9300" spans="1:9" x14ac:dyDescent="0.2">
      <c r="A9300" s="160" t="s">
        <v>22</v>
      </c>
      <c r="B9300" s="160" t="s">
        <v>146</v>
      </c>
      <c r="C9300" s="160">
        <f>_xlfn.XLOOKUP(B9300,'2.1.trackMPD'!$R$7:$R$29,'2.1.trackMPD'!$T$7:$T$29)</f>
        <v>6</v>
      </c>
      <c r="D9300" s="160">
        <v>1</v>
      </c>
      <c r="E9300" s="160" t="s">
        <v>6395</v>
      </c>
      <c r="F9300" s="160" t="s">
        <v>110</v>
      </c>
      <c r="G9300" s="160" t="s">
        <v>124</v>
      </c>
      <c r="H9300" s="160" t="s">
        <v>6393</v>
      </c>
      <c r="I9300" s="160" t="e" cm="1">
        <f t="array" ref="I9300">INDEX('2.1.trackMPD'!K:K/(24*60*60),
       MATCH(1,
             (A9300='2.1.trackMPD'!A:A)*
             (C9300='2.1.trackMPD'!D:D)*
             (D9300/10^6='2.1.trackMPD'!H:H)*
             (E9300='2.1.trackMPD'!F:F),
0))</f>
        <v>#N/A</v>
      </c>
    </row>
    <row r="9301" spans="1:9" x14ac:dyDescent="0.2">
      <c r="A9301" s="160" t="s">
        <v>22</v>
      </c>
      <c r="B9301" s="160" t="s">
        <v>146</v>
      </c>
      <c r="C9301" s="160">
        <f>_xlfn.XLOOKUP(B9301,'2.1.trackMPD'!$R$7:$R$29,'2.1.trackMPD'!$T$7:$T$29)</f>
        <v>6</v>
      </c>
      <c r="D9301" s="160">
        <v>1</v>
      </c>
      <c r="E9301" s="160" t="s">
        <v>6395</v>
      </c>
      <c r="F9301" s="160" t="s">
        <v>110</v>
      </c>
      <c r="G9301" s="160" t="s">
        <v>140</v>
      </c>
      <c r="H9301" s="160" t="s">
        <v>6393</v>
      </c>
      <c r="I9301" s="160" t="e" cm="1">
        <f t="array" ref="I9301">INDEX('2.1.trackMPD'!L:L/(24*60*60),
       MATCH(1,
             (A9301='2.1.trackMPD'!A:A)*
             (C9301='2.1.trackMPD'!D:D)*
             (D9301/10^6='2.1.trackMPD'!H:H)*
             (E9301='2.1.trackMPD'!F:F),
0))</f>
        <v>#N/A</v>
      </c>
    </row>
    <row r="9302" spans="1:9" x14ac:dyDescent="0.2">
      <c r="A9302" s="160" t="s">
        <v>22</v>
      </c>
      <c r="B9302" s="160" t="s">
        <v>146</v>
      </c>
      <c r="C9302" s="160">
        <f>_xlfn.XLOOKUP(B9302,'2.1.trackMPD'!$R$7:$R$29,'2.1.trackMPD'!$T$7:$T$29)</f>
        <v>6</v>
      </c>
      <c r="D9302" s="160">
        <v>10</v>
      </c>
      <c r="E9302" s="160" t="s">
        <v>6395</v>
      </c>
      <c r="F9302" s="160" t="s">
        <v>110</v>
      </c>
      <c r="G9302" s="160" t="s">
        <v>124</v>
      </c>
      <c r="H9302" s="160" t="s">
        <v>6392</v>
      </c>
      <c r="I9302" s="160" t="e" cm="1">
        <f t="array" ref="I9302">INDEX('2.1.trackMPD'!I:I/(24*60*60),
       MATCH(1,
             (A9302='2.1.trackMPD'!A:A)*
             (C9302='2.1.trackMPD'!D:D)*
             (D9302/10^6='2.1.trackMPD'!H:H)*
             (E9302='2.1.trackMPD'!F:F),
0))</f>
        <v>#N/A</v>
      </c>
    </row>
    <row r="9303" spans="1:9" x14ac:dyDescent="0.2">
      <c r="A9303" s="160" t="s">
        <v>22</v>
      </c>
      <c r="B9303" s="160" t="s">
        <v>146</v>
      </c>
      <c r="C9303" s="160">
        <f>_xlfn.XLOOKUP(B9303,'2.1.trackMPD'!$R$7:$R$29,'2.1.trackMPD'!$T$7:$T$29)</f>
        <v>6</v>
      </c>
      <c r="D9303" s="160">
        <v>10</v>
      </c>
      <c r="E9303" s="160" t="s">
        <v>6395</v>
      </c>
      <c r="F9303" s="160" t="s">
        <v>110</v>
      </c>
      <c r="G9303" s="160" t="s">
        <v>140</v>
      </c>
      <c r="H9303" s="160" t="s">
        <v>6392</v>
      </c>
      <c r="I9303" s="160" t="e" cm="1">
        <f t="array" ref="I9303">INDEX('2.1.trackMPD'!J:J/(24*60*60),
       MATCH(1,
             (A9303='2.1.trackMPD'!A:A)*
             (C9303='2.1.trackMPD'!D:D)*
             (D9303/10^6='2.1.trackMPD'!H:H)*
             (E9303='2.1.trackMPD'!F:F),
0))</f>
        <v>#N/A</v>
      </c>
    </row>
    <row r="9304" spans="1:9" x14ac:dyDescent="0.2">
      <c r="A9304" s="160" t="s">
        <v>22</v>
      </c>
      <c r="B9304" s="160" t="s">
        <v>146</v>
      </c>
      <c r="C9304" s="160">
        <f>_xlfn.XLOOKUP(B9304,'2.1.trackMPD'!$R$7:$R$29,'2.1.trackMPD'!$T$7:$T$29)</f>
        <v>6</v>
      </c>
      <c r="D9304" s="160">
        <v>10</v>
      </c>
      <c r="E9304" s="160" t="s">
        <v>6395</v>
      </c>
      <c r="F9304" s="160" t="s">
        <v>110</v>
      </c>
      <c r="G9304" s="160" t="s">
        <v>124</v>
      </c>
      <c r="H9304" s="160" t="s">
        <v>6393</v>
      </c>
      <c r="I9304" s="160" t="e" cm="1">
        <f t="array" ref="I9304">INDEX('2.1.trackMPD'!K:K/(24*60*60),
       MATCH(1,
             (A9304='2.1.trackMPD'!A:A)*
             (C9304='2.1.trackMPD'!D:D)*
             (D9304/10^6='2.1.trackMPD'!H:H)*
             (E9304='2.1.trackMPD'!F:F),
0))</f>
        <v>#N/A</v>
      </c>
    </row>
    <row r="9305" spans="1:9" x14ac:dyDescent="0.2">
      <c r="A9305" s="160" t="s">
        <v>22</v>
      </c>
      <c r="B9305" s="160" t="s">
        <v>146</v>
      </c>
      <c r="C9305" s="160">
        <f>_xlfn.XLOOKUP(B9305,'2.1.trackMPD'!$R$7:$R$29,'2.1.trackMPD'!$T$7:$T$29)</f>
        <v>6</v>
      </c>
      <c r="D9305" s="160">
        <v>10</v>
      </c>
      <c r="E9305" s="160" t="s">
        <v>6395</v>
      </c>
      <c r="F9305" s="160" t="s">
        <v>110</v>
      </c>
      <c r="G9305" s="160" t="s">
        <v>140</v>
      </c>
      <c r="H9305" s="160" t="s">
        <v>6393</v>
      </c>
      <c r="I9305" s="160" t="e" cm="1">
        <f t="array" ref="I9305">INDEX('2.1.trackMPD'!L:L/(24*60*60),
       MATCH(1,
             (A9305='2.1.trackMPD'!A:A)*
             (C9305='2.1.trackMPD'!D:D)*
             (D9305/10^6='2.1.trackMPD'!H:H)*
             (E9305='2.1.trackMPD'!F:F),
0))</f>
        <v>#N/A</v>
      </c>
    </row>
    <row r="9306" spans="1:9" x14ac:dyDescent="0.2">
      <c r="A9306" s="160" t="s">
        <v>22</v>
      </c>
      <c r="B9306" s="160" t="s">
        <v>146</v>
      </c>
      <c r="C9306" s="160">
        <f>_xlfn.XLOOKUP(B9306,'2.1.trackMPD'!$R$7:$R$29,'2.1.trackMPD'!$T$7:$T$29)</f>
        <v>6</v>
      </c>
      <c r="D9306" s="160">
        <v>100</v>
      </c>
      <c r="E9306" s="160" t="s">
        <v>6395</v>
      </c>
      <c r="F9306" s="160" t="s">
        <v>110</v>
      </c>
      <c r="G9306" s="160" t="s">
        <v>124</v>
      </c>
      <c r="H9306" s="160" t="s">
        <v>6392</v>
      </c>
      <c r="I9306" s="160" t="e" cm="1">
        <f t="array" ref="I9306">INDEX('2.1.trackMPD'!I:I/(24*60*60),
       MATCH(1,
             (A9306='2.1.trackMPD'!A:A)*
             (C9306='2.1.trackMPD'!D:D)*
             (D9306/10^6='2.1.trackMPD'!H:H)*
             (E9306='2.1.trackMPD'!F:F),
0))</f>
        <v>#N/A</v>
      </c>
    </row>
    <row r="9307" spans="1:9" x14ac:dyDescent="0.2">
      <c r="A9307" s="160" t="s">
        <v>22</v>
      </c>
      <c r="B9307" s="160" t="s">
        <v>146</v>
      </c>
      <c r="C9307" s="160">
        <f>_xlfn.XLOOKUP(B9307,'2.1.trackMPD'!$R$7:$R$29,'2.1.trackMPD'!$T$7:$T$29)</f>
        <v>6</v>
      </c>
      <c r="D9307" s="160">
        <v>100</v>
      </c>
      <c r="E9307" s="160" t="s">
        <v>6395</v>
      </c>
      <c r="F9307" s="160" t="s">
        <v>110</v>
      </c>
      <c r="G9307" s="160" t="s">
        <v>140</v>
      </c>
      <c r="H9307" s="160" t="s">
        <v>6392</v>
      </c>
      <c r="I9307" s="160" t="e" cm="1">
        <f t="array" ref="I9307">INDEX('2.1.trackMPD'!J:J/(24*60*60),
       MATCH(1,
             (A9307='2.1.trackMPD'!A:A)*
             (C9307='2.1.trackMPD'!D:D)*
             (D9307/10^6='2.1.trackMPD'!H:H)*
             (E9307='2.1.trackMPD'!F:F),
0))</f>
        <v>#N/A</v>
      </c>
    </row>
    <row r="9308" spans="1:9" x14ac:dyDescent="0.2">
      <c r="A9308" s="160" t="s">
        <v>22</v>
      </c>
      <c r="B9308" s="160" t="s">
        <v>146</v>
      </c>
      <c r="C9308" s="160">
        <f>_xlfn.XLOOKUP(B9308,'2.1.trackMPD'!$R$7:$R$29,'2.1.trackMPD'!$T$7:$T$29)</f>
        <v>6</v>
      </c>
      <c r="D9308" s="160">
        <v>100</v>
      </c>
      <c r="E9308" s="160" t="s">
        <v>6395</v>
      </c>
      <c r="F9308" s="160" t="s">
        <v>110</v>
      </c>
      <c r="G9308" s="160" t="s">
        <v>124</v>
      </c>
      <c r="H9308" s="160" t="s">
        <v>6393</v>
      </c>
      <c r="I9308" s="160" t="e" cm="1">
        <f t="array" ref="I9308">INDEX('2.1.trackMPD'!K:K/(24*60*60),
       MATCH(1,
             (A9308='2.1.trackMPD'!A:A)*
             (C9308='2.1.trackMPD'!D:D)*
             (D9308/10^6='2.1.trackMPD'!H:H)*
             (E9308='2.1.trackMPD'!F:F),
0))</f>
        <v>#N/A</v>
      </c>
    </row>
    <row r="9309" spans="1:9" x14ac:dyDescent="0.2">
      <c r="A9309" s="160" t="s">
        <v>22</v>
      </c>
      <c r="B9309" s="160" t="s">
        <v>146</v>
      </c>
      <c r="C9309" s="160">
        <f>_xlfn.XLOOKUP(B9309,'2.1.trackMPD'!$R$7:$R$29,'2.1.trackMPD'!$T$7:$T$29)</f>
        <v>6</v>
      </c>
      <c r="D9309" s="160">
        <v>100</v>
      </c>
      <c r="E9309" s="160" t="s">
        <v>6395</v>
      </c>
      <c r="F9309" s="160" t="s">
        <v>110</v>
      </c>
      <c r="G9309" s="160" t="s">
        <v>140</v>
      </c>
      <c r="H9309" s="160" t="s">
        <v>6393</v>
      </c>
      <c r="I9309" s="160" t="e" cm="1">
        <f t="array" ref="I9309">INDEX('2.1.trackMPD'!L:L/(24*60*60),
       MATCH(1,
             (A9309='2.1.trackMPD'!A:A)*
             (C9309='2.1.trackMPD'!D:D)*
             (D9309/10^6='2.1.trackMPD'!H:H)*
             (E9309='2.1.trackMPD'!F:F),
0))</f>
        <v>#N/A</v>
      </c>
    </row>
    <row r="9310" spans="1:9" x14ac:dyDescent="0.2">
      <c r="A9310" s="160" t="s">
        <v>22</v>
      </c>
      <c r="B9310" s="160" t="s">
        <v>147</v>
      </c>
      <c r="C9310" s="160">
        <f>_xlfn.XLOOKUP(B9310,'2.1.trackMPD'!$R$7:$R$29,'2.1.trackMPD'!$T$7:$T$29)</f>
        <v>6</v>
      </c>
      <c r="D9310" s="160">
        <v>1</v>
      </c>
      <c r="E9310" s="160" t="s">
        <v>6390</v>
      </c>
      <c r="F9310" s="160" t="s">
        <v>110</v>
      </c>
      <c r="G9310" s="160" t="s">
        <v>124</v>
      </c>
      <c r="H9310" s="160" t="s">
        <v>6392</v>
      </c>
      <c r="I9310" s="160" cm="1">
        <f t="array" ref="I9310">INDEX('2.1.trackMPD'!I:I/(24*60*60),
       MATCH(1,
             (A9310='2.1.trackMPD'!A:A)*
             (C9310='2.1.trackMPD'!D:D)*
             (D9310/10^6='2.1.trackMPD'!H:H)*
             (E9310='2.1.trackMPD'!F:F),
0))</f>
        <v>1.1073402893518519E-6</v>
      </c>
    </row>
    <row r="9311" spans="1:9" x14ac:dyDescent="0.2">
      <c r="A9311" s="160" t="s">
        <v>22</v>
      </c>
      <c r="B9311" s="160" t="s">
        <v>147</v>
      </c>
      <c r="C9311" s="160">
        <f>_xlfn.XLOOKUP(B9311,'2.1.trackMPD'!$R$7:$R$29,'2.1.trackMPD'!$T$7:$T$29)</f>
        <v>6</v>
      </c>
      <c r="D9311" s="160">
        <v>1</v>
      </c>
      <c r="E9311" s="160" t="s">
        <v>6390</v>
      </c>
      <c r="F9311" s="160" t="s">
        <v>110</v>
      </c>
      <c r="G9311" s="160" t="s">
        <v>140</v>
      </c>
      <c r="H9311" s="160" t="s">
        <v>6392</v>
      </c>
      <c r="I9311" s="160" cm="1">
        <f t="array" ref="I9311">INDEX('2.1.trackMPD'!J:J/(24*60*60),
       MATCH(1,
             (A9311='2.1.trackMPD'!A:A)*
             (C9311='2.1.trackMPD'!D:D)*
             (D9311/10^6='2.1.trackMPD'!H:H)*
             (E9311='2.1.trackMPD'!F:F),
0))</f>
        <v>1.760755949074074E-5</v>
      </c>
    </row>
    <row r="9312" spans="1:9" x14ac:dyDescent="0.2">
      <c r="A9312" s="160" t="s">
        <v>22</v>
      </c>
      <c r="B9312" s="160" t="s">
        <v>147</v>
      </c>
      <c r="C9312" s="160">
        <f>_xlfn.XLOOKUP(B9312,'2.1.trackMPD'!$R$7:$R$29,'2.1.trackMPD'!$T$7:$T$29)</f>
        <v>6</v>
      </c>
      <c r="D9312" s="160">
        <v>1</v>
      </c>
      <c r="E9312" s="160" t="s">
        <v>6390</v>
      </c>
      <c r="F9312" s="160" t="s">
        <v>110</v>
      </c>
      <c r="G9312" s="160" t="s">
        <v>124</v>
      </c>
      <c r="H9312" s="160" t="s">
        <v>6393</v>
      </c>
      <c r="I9312" s="160" cm="1">
        <f t="array" ref="I9312">INDEX('2.1.trackMPD'!K:K/(24*60*60),
       MATCH(1,
             (A9312='2.1.trackMPD'!A:A)*
             (C9312='2.1.trackMPD'!D:D)*
             (D9312/10^6='2.1.trackMPD'!H:H)*
             (E9312='2.1.trackMPD'!F:F),
0))</f>
        <v>0</v>
      </c>
    </row>
    <row r="9313" spans="1:9" x14ac:dyDescent="0.2">
      <c r="A9313" s="160" t="s">
        <v>22</v>
      </c>
      <c r="B9313" s="160" t="s">
        <v>147</v>
      </c>
      <c r="C9313" s="160">
        <f>_xlfn.XLOOKUP(B9313,'2.1.trackMPD'!$R$7:$R$29,'2.1.trackMPD'!$T$7:$T$29)</f>
        <v>6</v>
      </c>
      <c r="D9313" s="160">
        <v>1</v>
      </c>
      <c r="E9313" s="160" t="s">
        <v>6390</v>
      </c>
      <c r="F9313" s="160" t="s">
        <v>110</v>
      </c>
      <c r="G9313" s="160" t="s">
        <v>140</v>
      </c>
      <c r="H9313" s="160" t="s">
        <v>6393</v>
      </c>
      <c r="I9313" s="160" cm="1">
        <f t="array" ref="I9313">INDEX('2.1.trackMPD'!L:L/(24*60*60),
       MATCH(1,
             (A9313='2.1.trackMPD'!A:A)*
             (C9313='2.1.trackMPD'!D:D)*
             (D9313/10^6='2.1.trackMPD'!H:H)*
             (E9313='2.1.trackMPD'!F:F),
0))</f>
        <v>1.5392303356481482E-6</v>
      </c>
    </row>
    <row r="9314" spans="1:9" x14ac:dyDescent="0.2">
      <c r="A9314" s="160" t="s">
        <v>22</v>
      </c>
      <c r="B9314" s="160" t="s">
        <v>147</v>
      </c>
      <c r="C9314" s="160">
        <f>_xlfn.XLOOKUP(B9314,'2.1.trackMPD'!$R$7:$R$29,'2.1.trackMPD'!$T$7:$T$29)</f>
        <v>6</v>
      </c>
      <c r="D9314" s="160">
        <v>10</v>
      </c>
      <c r="E9314" s="160" t="s">
        <v>6390</v>
      </c>
      <c r="F9314" s="160" t="s">
        <v>110</v>
      </c>
      <c r="G9314" s="160" t="s">
        <v>124</v>
      </c>
      <c r="H9314" s="160" t="s">
        <v>6392</v>
      </c>
      <c r="I9314" s="160" cm="1">
        <f t="array" ref="I9314">INDEX('2.1.trackMPD'!I:I/(24*60*60),
       MATCH(1,
             (A9314='2.1.trackMPD'!A:A)*
             (C9314='2.1.trackMPD'!D:D)*
             (D9314/10^6='2.1.trackMPD'!H:H)*
             (E9314='2.1.trackMPD'!F:F),
0))</f>
        <v>1.4623259143518519E-6</v>
      </c>
    </row>
    <row r="9315" spans="1:9" x14ac:dyDescent="0.2">
      <c r="A9315" s="160" t="s">
        <v>22</v>
      </c>
      <c r="B9315" s="160" t="s">
        <v>147</v>
      </c>
      <c r="C9315" s="160">
        <f>_xlfn.XLOOKUP(B9315,'2.1.trackMPD'!$R$7:$R$29,'2.1.trackMPD'!$T$7:$T$29)</f>
        <v>6</v>
      </c>
      <c r="D9315" s="160">
        <v>10</v>
      </c>
      <c r="E9315" s="160" t="s">
        <v>6390</v>
      </c>
      <c r="F9315" s="160" t="s">
        <v>110</v>
      </c>
      <c r="G9315" s="160" t="s">
        <v>140</v>
      </c>
      <c r="H9315" s="160" t="s">
        <v>6392</v>
      </c>
      <c r="I9315" s="160" cm="1">
        <f t="array" ref="I9315">INDEX('2.1.trackMPD'!J:J/(24*60*60),
       MATCH(1,
             (A9315='2.1.trackMPD'!A:A)*
             (C9315='2.1.trackMPD'!D:D)*
             (D9315/10^6='2.1.trackMPD'!H:H)*
             (E9315='2.1.trackMPD'!F:F),
0))</f>
        <v>1.8477220046296298E-5</v>
      </c>
    </row>
    <row r="9316" spans="1:9" x14ac:dyDescent="0.2">
      <c r="A9316" s="160" t="s">
        <v>22</v>
      </c>
      <c r="B9316" s="160" t="s">
        <v>147</v>
      </c>
      <c r="C9316" s="160">
        <f>_xlfn.XLOOKUP(B9316,'2.1.trackMPD'!$R$7:$R$29,'2.1.trackMPD'!$T$7:$T$29)</f>
        <v>6</v>
      </c>
      <c r="D9316" s="160">
        <v>10</v>
      </c>
      <c r="E9316" s="160" t="s">
        <v>6390</v>
      </c>
      <c r="F9316" s="160" t="s">
        <v>110</v>
      </c>
      <c r="G9316" s="160" t="s">
        <v>124</v>
      </c>
      <c r="H9316" s="160" t="s">
        <v>6393</v>
      </c>
      <c r="I9316" s="160" cm="1">
        <f t="array" ref="I9316">INDEX('2.1.trackMPD'!K:K/(24*60*60),
       MATCH(1,
             (A9316='2.1.trackMPD'!A:A)*
             (C9316='2.1.trackMPD'!D:D)*
             (D9316/10^6='2.1.trackMPD'!H:H)*
             (E9316='2.1.trackMPD'!F:F),
0))</f>
        <v>0</v>
      </c>
    </row>
    <row r="9317" spans="1:9" x14ac:dyDescent="0.2">
      <c r="A9317" s="160" t="s">
        <v>22</v>
      </c>
      <c r="B9317" s="160" t="s">
        <v>147</v>
      </c>
      <c r="C9317" s="160">
        <f>_xlfn.XLOOKUP(B9317,'2.1.trackMPD'!$R$7:$R$29,'2.1.trackMPD'!$T$7:$T$29)</f>
        <v>6</v>
      </c>
      <c r="D9317" s="160">
        <v>10</v>
      </c>
      <c r="E9317" s="160" t="s">
        <v>6390</v>
      </c>
      <c r="F9317" s="160" t="s">
        <v>110</v>
      </c>
      <c r="G9317" s="160" t="s">
        <v>140</v>
      </c>
      <c r="H9317" s="160" t="s">
        <v>6393</v>
      </c>
      <c r="I9317" s="160" cm="1">
        <f t="array" ref="I9317">INDEX('2.1.trackMPD'!L:L/(24*60*60),
       MATCH(1,
             (A9317='2.1.trackMPD'!A:A)*
             (C9317='2.1.trackMPD'!D:D)*
             (D9317/10^6='2.1.trackMPD'!H:H)*
             (E9317='2.1.trackMPD'!F:F),
0))</f>
        <v>1.5179113541666667E-6</v>
      </c>
    </row>
    <row r="9318" spans="1:9" x14ac:dyDescent="0.2">
      <c r="A9318" s="160" t="s">
        <v>22</v>
      </c>
      <c r="B9318" s="160" t="s">
        <v>147</v>
      </c>
      <c r="C9318" s="160">
        <f>_xlfn.XLOOKUP(B9318,'2.1.trackMPD'!$R$7:$R$29,'2.1.trackMPD'!$T$7:$T$29)</f>
        <v>6</v>
      </c>
      <c r="D9318" s="160">
        <v>100</v>
      </c>
      <c r="E9318" s="160" t="s">
        <v>6390</v>
      </c>
      <c r="F9318" s="160" t="s">
        <v>110</v>
      </c>
      <c r="G9318" s="160" t="s">
        <v>124</v>
      </c>
      <c r="H9318" s="160" t="s">
        <v>6392</v>
      </c>
      <c r="I9318" s="160" cm="1">
        <f t="array" ref="I9318">INDEX('2.1.trackMPD'!I:I/(24*60*60),
       MATCH(1,
             (A9318='2.1.trackMPD'!A:A)*
             (C9318='2.1.trackMPD'!D:D)*
             (D9318/10^6='2.1.trackMPD'!H:H)*
             (E9318='2.1.trackMPD'!F:F),
0))</f>
        <v>1.6607663738425925E-3</v>
      </c>
    </row>
    <row r="9319" spans="1:9" x14ac:dyDescent="0.2">
      <c r="A9319" s="160" t="s">
        <v>22</v>
      </c>
      <c r="B9319" s="160" t="s">
        <v>147</v>
      </c>
      <c r="C9319" s="160">
        <f>_xlfn.XLOOKUP(B9319,'2.1.trackMPD'!$R$7:$R$29,'2.1.trackMPD'!$T$7:$T$29)</f>
        <v>6</v>
      </c>
      <c r="D9319" s="160">
        <v>100</v>
      </c>
      <c r="E9319" s="160" t="s">
        <v>6390</v>
      </c>
      <c r="F9319" s="160" t="s">
        <v>110</v>
      </c>
      <c r="G9319" s="160" t="s">
        <v>140</v>
      </c>
      <c r="H9319" s="160" t="s">
        <v>6392</v>
      </c>
      <c r="I9319" s="160" cm="1">
        <f t="array" ref="I9319">INDEX('2.1.trackMPD'!J:J/(24*60*60),
       MATCH(1,
             (A9319='2.1.trackMPD'!A:A)*
             (C9319='2.1.trackMPD'!D:D)*
             (D9319/10^6='2.1.trackMPD'!H:H)*
             (E9319='2.1.trackMPD'!F:F),
0))</f>
        <v>1.5659040833333332E-3</v>
      </c>
    </row>
    <row r="9320" spans="1:9" x14ac:dyDescent="0.2">
      <c r="A9320" s="160" t="s">
        <v>22</v>
      </c>
      <c r="B9320" s="160" t="s">
        <v>147</v>
      </c>
      <c r="C9320" s="160">
        <f>_xlfn.XLOOKUP(B9320,'2.1.trackMPD'!$R$7:$R$29,'2.1.trackMPD'!$T$7:$T$29)</f>
        <v>6</v>
      </c>
      <c r="D9320" s="160">
        <v>100</v>
      </c>
      <c r="E9320" s="160" t="s">
        <v>6390</v>
      </c>
      <c r="F9320" s="160" t="s">
        <v>110</v>
      </c>
      <c r="G9320" s="160" t="s">
        <v>124</v>
      </c>
      <c r="H9320" s="160" t="s">
        <v>6393</v>
      </c>
      <c r="I9320" s="160" cm="1">
        <f t="array" ref="I9320">INDEX('2.1.trackMPD'!K:K/(24*60*60),
       MATCH(1,
             (A9320='2.1.trackMPD'!A:A)*
             (C9320='2.1.trackMPD'!D:D)*
             (D9320/10^6='2.1.trackMPD'!H:H)*
             (E9320='2.1.trackMPD'!F:F),
0))</f>
        <v>0</v>
      </c>
    </row>
    <row r="9321" spans="1:9" x14ac:dyDescent="0.2">
      <c r="A9321" s="160" t="s">
        <v>22</v>
      </c>
      <c r="B9321" s="160" t="s">
        <v>147</v>
      </c>
      <c r="C9321" s="160">
        <f>_xlfn.XLOOKUP(B9321,'2.1.trackMPD'!$R$7:$R$29,'2.1.trackMPD'!$T$7:$T$29)</f>
        <v>6</v>
      </c>
      <c r="D9321" s="160">
        <v>100</v>
      </c>
      <c r="E9321" s="160" t="s">
        <v>6390</v>
      </c>
      <c r="F9321" s="160" t="s">
        <v>110</v>
      </c>
      <c r="G9321" s="160" t="s">
        <v>140</v>
      </c>
      <c r="H9321" s="160" t="s">
        <v>6393</v>
      </c>
      <c r="I9321" s="160" cm="1">
        <f t="array" ref="I9321">INDEX('2.1.trackMPD'!L:L/(24*60*60),
       MATCH(1,
             (A9321='2.1.trackMPD'!A:A)*
             (C9321='2.1.trackMPD'!D:D)*
             (D9321/10^6='2.1.trackMPD'!H:H)*
             (E9321='2.1.trackMPD'!F:F),
0))</f>
        <v>0</v>
      </c>
    </row>
    <row r="9322" spans="1:9" x14ac:dyDescent="0.2">
      <c r="A9322" s="160" t="s">
        <v>22</v>
      </c>
      <c r="B9322" s="160" t="s">
        <v>147</v>
      </c>
      <c r="C9322" s="160">
        <f>_xlfn.XLOOKUP(B9322,'2.1.trackMPD'!$R$7:$R$29,'2.1.trackMPD'!$T$7:$T$29)</f>
        <v>6</v>
      </c>
      <c r="D9322" s="160">
        <v>1000</v>
      </c>
      <c r="E9322" s="160" t="s">
        <v>6390</v>
      </c>
      <c r="F9322" s="160" t="s">
        <v>110</v>
      </c>
      <c r="G9322" s="160" t="s">
        <v>124</v>
      </c>
      <c r="H9322" s="160" t="s">
        <v>6392</v>
      </c>
      <c r="I9322" s="160" cm="1">
        <f t="array" ref="I9322">INDEX('2.1.trackMPD'!I:I/(24*60*60),
       MATCH(1,
             (A9322='2.1.trackMPD'!A:A)*
             (C9322='2.1.trackMPD'!D:D)*
             (D9322/10^6='2.1.trackMPD'!H:H)*
             (E9322='2.1.trackMPD'!F:F),
0))</f>
        <v>2.1051687546296298</v>
      </c>
    </row>
    <row r="9323" spans="1:9" x14ac:dyDescent="0.2">
      <c r="A9323" s="160" t="s">
        <v>22</v>
      </c>
      <c r="B9323" s="160" t="s">
        <v>147</v>
      </c>
      <c r="C9323" s="160">
        <f>_xlfn.XLOOKUP(B9323,'2.1.trackMPD'!$R$7:$R$29,'2.1.trackMPD'!$T$7:$T$29)</f>
        <v>6</v>
      </c>
      <c r="D9323" s="160">
        <v>1000</v>
      </c>
      <c r="E9323" s="160" t="s">
        <v>6390</v>
      </c>
      <c r="F9323" s="160" t="s">
        <v>110</v>
      </c>
      <c r="G9323" s="160" t="s">
        <v>140</v>
      </c>
      <c r="H9323" s="160" t="s">
        <v>6392</v>
      </c>
      <c r="I9323" s="160" cm="1">
        <f t="array" ref="I9323">INDEX('2.1.trackMPD'!J:J/(24*60*60),
       MATCH(1,
             (A9323='2.1.trackMPD'!A:A)*
             (C9323='2.1.trackMPD'!D:D)*
             (D9323/10^6='2.1.trackMPD'!H:H)*
             (E9323='2.1.trackMPD'!F:F),
0))</f>
        <v>5.8237966215277777E-2</v>
      </c>
    </row>
    <row r="9324" spans="1:9" x14ac:dyDescent="0.2">
      <c r="A9324" s="160" t="s">
        <v>22</v>
      </c>
      <c r="B9324" s="160" t="s">
        <v>147</v>
      </c>
      <c r="C9324" s="160">
        <f>_xlfn.XLOOKUP(B9324,'2.1.trackMPD'!$R$7:$R$29,'2.1.trackMPD'!$T$7:$T$29)</f>
        <v>6</v>
      </c>
      <c r="D9324" s="160">
        <v>1000</v>
      </c>
      <c r="E9324" s="160" t="s">
        <v>6390</v>
      </c>
      <c r="F9324" s="160" t="s">
        <v>110</v>
      </c>
      <c r="G9324" s="160" t="s">
        <v>124</v>
      </c>
      <c r="H9324" s="160" t="s">
        <v>6393</v>
      </c>
      <c r="I9324" s="160" cm="1">
        <f t="array" ref="I9324">INDEX('2.1.trackMPD'!K:K/(24*60*60),
       MATCH(1,
             (A9324='2.1.trackMPD'!A:A)*
             (C9324='2.1.trackMPD'!D:D)*
             (D9324/10^6='2.1.trackMPD'!H:H)*
             (E9324='2.1.trackMPD'!F:F),
0))</f>
        <v>0</v>
      </c>
    </row>
    <row r="9325" spans="1:9" x14ac:dyDescent="0.2">
      <c r="A9325" s="160" t="s">
        <v>22</v>
      </c>
      <c r="B9325" s="160" t="s">
        <v>147</v>
      </c>
      <c r="C9325" s="160">
        <f>_xlfn.XLOOKUP(B9325,'2.1.trackMPD'!$R$7:$R$29,'2.1.trackMPD'!$T$7:$T$29)</f>
        <v>6</v>
      </c>
      <c r="D9325" s="160">
        <v>1000</v>
      </c>
      <c r="E9325" s="160" t="s">
        <v>6390</v>
      </c>
      <c r="F9325" s="160" t="s">
        <v>110</v>
      </c>
      <c r="G9325" s="160" t="s">
        <v>140</v>
      </c>
      <c r="H9325" s="160" t="s">
        <v>6393</v>
      </c>
      <c r="I9325" s="160" cm="1">
        <f t="array" ref="I9325">INDEX('2.1.trackMPD'!L:L/(24*60*60),
       MATCH(1,
             (A9325='2.1.trackMPD'!A:A)*
             (C9325='2.1.trackMPD'!D:D)*
             (D9325/10^6='2.1.trackMPD'!H:H)*
             (E9325='2.1.trackMPD'!F:F),
0))</f>
        <v>0</v>
      </c>
    </row>
    <row r="9326" spans="1:9" x14ac:dyDescent="0.2">
      <c r="A9326" s="160" t="s">
        <v>22</v>
      </c>
      <c r="B9326" s="160" t="s">
        <v>147</v>
      </c>
      <c r="C9326" s="160">
        <f>_xlfn.XLOOKUP(B9326,'2.1.trackMPD'!$R$7:$R$29,'2.1.trackMPD'!$T$7:$T$29)</f>
        <v>6</v>
      </c>
      <c r="D9326" s="160">
        <v>5000</v>
      </c>
      <c r="E9326" s="160" t="s">
        <v>6390</v>
      </c>
      <c r="F9326" s="160" t="s">
        <v>110</v>
      </c>
      <c r="G9326" s="160" t="s">
        <v>124</v>
      </c>
      <c r="H9326" s="160" t="s">
        <v>6392</v>
      </c>
      <c r="I9326" s="160" cm="1">
        <f t="array" ref="I9326">INDEX('2.1.trackMPD'!I:I/(24*60*60),
       MATCH(1,
             (A9326='2.1.trackMPD'!A:A)*
             (C9326='2.1.trackMPD'!D:D)*
             (D9326/10^6='2.1.trackMPD'!H:H)*
             (E9326='2.1.trackMPD'!F:F),
0))</f>
        <v>32.792479120370373</v>
      </c>
    </row>
    <row r="9327" spans="1:9" x14ac:dyDescent="0.2">
      <c r="A9327" s="160" t="s">
        <v>22</v>
      </c>
      <c r="B9327" s="160" t="s">
        <v>147</v>
      </c>
      <c r="C9327" s="160">
        <f>_xlfn.XLOOKUP(B9327,'2.1.trackMPD'!$R$7:$R$29,'2.1.trackMPD'!$T$7:$T$29)</f>
        <v>6</v>
      </c>
      <c r="D9327" s="160">
        <v>5000</v>
      </c>
      <c r="E9327" s="160" t="s">
        <v>6390</v>
      </c>
      <c r="F9327" s="160" t="s">
        <v>110</v>
      </c>
      <c r="G9327" s="160" t="s">
        <v>140</v>
      </c>
      <c r="H9327" s="160" t="s">
        <v>6392</v>
      </c>
      <c r="I9327" s="160" cm="1">
        <f t="array" ref="I9327">INDEX('2.1.trackMPD'!J:J/(24*60*60),
       MATCH(1,
             (A9327='2.1.trackMPD'!A:A)*
             (C9327='2.1.trackMPD'!D:D)*
             (D9327/10^6='2.1.trackMPD'!H:H)*
             (E9327='2.1.trackMPD'!F:F),
0))</f>
        <v>0.22985281030092594</v>
      </c>
    </row>
    <row r="9328" spans="1:9" x14ac:dyDescent="0.2">
      <c r="A9328" s="160" t="s">
        <v>22</v>
      </c>
      <c r="B9328" s="160" t="s">
        <v>147</v>
      </c>
      <c r="C9328" s="160">
        <f>_xlfn.XLOOKUP(B9328,'2.1.trackMPD'!$R$7:$R$29,'2.1.trackMPD'!$T$7:$T$29)</f>
        <v>6</v>
      </c>
      <c r="D9328" s="160">
        <v>5000</v>
      </c>
      <c r="E9328" s="160" t="s">
        <v>6390</v>
      </c>
      <c r="F9328" s="160" t="s">
        <v>110</v>
      </c>
      <c r="G9328" s="160" t="s">
        <v>124</v>
      </c>
      <c r="H9328" s="160" t="s">
        <v>6393</v>
      </c>
      <c r="I9328" s="160" cm="1">
        <f t="array" ref="I9328">INDEX('2.1.trackMPD'!K:K/(24*60*60),
       MATCH(1,
             (A9328='2.1.trackMPD'!A:A)*
             (C9328='2.1.trackMPD'!D:D)*
             (D9328/10^6='2.1.trackMPD'!H:H)*
             (E9328='2.1.trackMPD'!F:F),
0))</f>
        <v>0</v>
      </c>
    </row>
    <row r="9329" spans="1:9" x14ac:dyDescent="0.2">
      <c r="A9329" s="160" t="s">
        <v>22</v>
      </c>
      <c r="B9329" s="160" t="s">
        <v>147</v>
      </c>
      <c r="C9329" s="160">
        <f>_xlfn.XLOOKUP(B9329,'2.1.trackMPD'!$R$7:$R$29,'2.1.trackMPD'!$T$7:$T$29)</f>
        <v>6</v>
      </c>
      <c r="D9329" s="160">
        <v>5000</v>
      </c>
      <c r="E9329" s="160" t="s">
        <v>6390</v>
      </c>
      <c r="F9329" s="160" t="s">
        <v>110</v>
      </c>
      <c r="G9329" s="160" t="s">
        <v>140</v>
      </c>
      <c r="H9329" s="160" t="s">
        <v>6393</v>
      </c>
      <c r="I9329" s="160" cm="1">
        <f t="array" ref="I9329">INDEX('2.1.trackMPD'!L:L/(24*60*60),
       MATCH(1,
             (A9329='2.1.trackMPD'!A:A)*
             (C9329='2.1.trackMPD'!D:D)*
             (D9329/10^6='2.1.trackMPD'!H:H)*
             (E9329='2.1.trackMPD'!F:F),
0))</f>
        <v>0</v>
      </c>
    </row>
    <row r="9330" spans="1:9" x14ac:dyDescent="0.2">
      <c r="A9330" s="160" t="s">
        <v>22</v>
      </c>
      <c r="B9330" s="160" t="s">
        <v>147</v>
      </c>
      <c r="C9330" s="160">
        <f>_xlfn.XLOOKUP(B9330,'2.1.trackMPD'!$R$7:$R$29,'2.1.trackMPD'!$T$7:$T$29)</f>
        <v>6</v>
      </c>
      <c r="D9330" s="160">
        <v>1</v>
      </c>
      <c r="E9330" s="160" t="s">
        <v>6394</v>
      </c>
      <c r="F9330" s="160" t="s">
        <v>110</v>
      </c>
      <c r="G9330" s="160" t="s">
        <v>124</v>
      </c>
      <c r="H9330" s="160" t="s">
        <v>6392</v>
      </c>
      <c r="I9330" s="160" cm="1">
        <f t="array" ref="I9330">INDEX('2.1.trackMPD'!I:I/(24*60*60),
       MATCH(1,
             (A9330='2.1.trackMPD'!A:A)*
             (C9330='2.1.trackMPD'!D:D)*
             (D9330/10^6='2.1.trackMPD'!H:H)*
             (E9330='2.1.trackMPD'!F:F),
0))</f>
        <v>3.9301854513888888E-6</v>
      </c>
    </row>
    <row r="9331" spans="1:9" x14ac:dyDescent="0.2">
      <c r="A9331" s="160" t="s">
        <v>22</v>
      </c>
      <c r="B9331" s="160" t="s">
        <v>147</v>
      </c>
      <c r="C9331" s="160">
        <f>_xlfn.XLOOKUP(B9331,'2.1.trackMPD'!$R$7:$R$29,'2.1.trackMPD'!$T$7:$T$29)</f>
        <v>6</v>
      </c>
      <c r="D9331" s="160">
        <v>1</v>
      </c>
      <c r="E9331" s="160" t="s">
        <v>6394</v>
      </c>
      <c r="F9331" s="160" t="s">
        <v>110</v>
      </c>
      <c r="G9331" s="160" t="s">
        <v>140</v>
      </c>
      <c r="H9331" s="160" t="s">
        <v>6392</v>
      </c>
      <c r="I9331" s="160" cm="1">
        <f t="array" ref="I9331">INDEX('2.1.trackMPD'!J:J/(24*60*60),
       MATCH(1,
             (A9331='2.1.trackMPD'!A:A)*
             (C9331='2.1.trackMPD'!D:D)*
             (D9331/10^6='2.1.trackMPD'!H:H)*
             (E9331='2.1.trackMPD'!F:F),
0))</f>
        <v>4.3883589537037033E-5</v>
      </c>
    </row>
    <row r="9332" spans="1:9" x14ac:dyDescent="0.2">
      <c r="A9332" s="160" t="s">
        <v>22</v>
      </c>
      <c r="B9332" s="160" t="s">
        <v>147</v>
      </c>
      <c r="C9332" s="160">
        <f>_xlfn.XLOOKUP(B9332,'2.1.trackMPD'!$R$7:$R$29,'2.1.trackMPD'!$T$7:$T$29)</f>
        <v>6</v>
      </c>
      <c r="D9332" s="160">
        <v>1</v>
      </c>
      <c r="E9332" s="160" t="s">
        <v>6394</v>
      </c>
      <c r="F9332" s="160" t="s">
        <v>110</v>
      </c>
      <c r="G9332" s="160" t="s">
        <v>124</v>
      </c>
      <c r="H9332" s="160" t="s">
        <v>6393</v>
      </c>
      <c r="I9332" s="160" cm="1">
        <f t="array" ref="I9332">INDEX('2.1.trackMPD'!K:K/(24*60*60),
       MATCH(1,
             (A9332='2.1.trackMPD'!A:A)*
             (C9332='2.1.trackMPD'!D:D)*
             (D9332/10^6='2.1.trackMPD'!H:H)*
             (E9332='2.1.trackMPD'!F:F),
0))</f>
        <v>2.9550827546296292E-7</v>
      </c>
    </row>
    <row r="9333" spans="1:9" x14ac:dyDescent="0.2">
      <c r="A9333" s="160" t="s">
        <v>22</v>
      </c>
      <c r="B9333" s="160" t="s">
        <v>147</v>
      </c>
      <c r="C9333" s="160">
        <f>_xlfn.XLOOKUP(B9333,'2.1.trackMPD'!$R$7:$R$29,'2.1.trackMPD'!$T$7:$T$29)</f>
        <v>6</v>
      </c>
      <c r="D9333" s="160">
        <v>1</v>
      </c>
      <c r="E9333" s="160" t="s">
        <v>6394</v>
      </c>
      <c r="F9333" s="160" t="s">
        <v>110</v>
      </c>
      <c r="G9333" s="160" t="s">
        <v>140</v>
      </c>
      <c r="H9333" s="160" t="s">
        <v>6393</v>
      </c>
      <c r="I9333" s="160" cm="1">
        <f t="array" ref="I9333">INDEX('2.1.trackMPD'!L:L/(24*60*60),
       MATCH(1,
             (A9333='2.1.trackMPD'!A:A)*
             (C9333='2.1.trackMPD'!D:D)*
             (D9333/10^6='2.1.trackMPD'!H:H)*
             (E9333='2.1.trackMPD'!F:F),
0))</f>
        <v>7.737542592592592E-7</v>
      </c>
    </row>
    <row r="9334" spans="1:9" x14ac:dyDescent="0.2">
      <c r="A9334" s="160" t="s">
        <v>22</v>
      </c>
      <c r="B9334" s="160" t="s">
        <v>147</v>
      </c>
      <c r="C9334" s="160">
        <f>_xlfn.XLOOKUP(B9334,'2.1.trackMPD'!$R$7:$R$29,'2.1.trackMPD'!$T$7:$T$29)</f>
        <v>6</v>
      </c>
      <c r="D9334" s="160">
        <v>10</v>
      </c>
      <c r="E9334" s="160" t="s">
        <v>6394</v>
      </c>
      <c r="F9334" s="160" t="s">
        <v>110</v>
      </c>
      <c r="G9334" s="160" t="s">
        <v>124</v>
      </c>
      <c r="H9334" s="160" t="s">
        <v>6392</v>
      </c>
      <c r="I9334" s="160" cm="1">
        <f t="array" ref="I9334">INDEX('2.1.trackMPD'!I:I/(24*60*60),
       MATCH(1,
             (A9334='2.1.trackMPD'!A:A)*
             (C9334='2.1.trackMPD'!D:D)*
             (D9334/10^6='2.1.trackMPD'!H:H)*
             (E9334='2.1.trackMPD'!F:F),
0))</f>
        <v>7.3071896296296306E-6</v>
      </c>
    </row>
    <row r="9335" spans="1:9" x14ac:dyDescent="0.2">
      <c r="A9335" s="160" t="s">
        <v>22</v>
      </c>
      <c r="B9335" s="160" t="s">
        <v>147</v>
      </c>
      <c r="C9335" s="160">
        <f>_xlfn.XLOOKUP(B9335,'2.1.trackMPD'!$R$7:$R$29,'2.1.trackMPD'!$T$7:$T$29)</f>
        <v>6</v>
      </c>
      <c r="D9335" s="160">
        <v>10</v>
      </c>
      <c r="E9335" s="160" t="s">
        <v>6394</v>
      </c>
      <c r="F9335" s="160" t="s">
        <v>110</v>
      </c>
      <c r="G9335" s="160" t="s">
        <v>140</v>
      </c>
      <c r="H9335" s="160" t="s">
        <v>6392</v>
      </c>
      <c r="I9335" s="160" cm="1">
        <f t="array" ref="I9335">INDEX('2.1.trackMPD'!J:J/(24*60*60),
       MATCH(1,
             (A9335='2.1.trackMPD'!A:A)*
             (C9335='2.1.trackMPD'!D:D)*
             (D9335/10^6='2.1.trackMPD'!H:H)*
             (E9335='2.1.trackMPD'!F:F),
0))</f>
        <v>5.2528881805555559E-5</v>
      </c>
    </row>
    <row r="9336" spans="1:9" x14ac:dyDescent="0.2">
      <c r="A9336" s="160" t="s">
        <v>22</v>
      </c>
      <c r="B9336" s="160" t="s">
        <v>147</v>
      </c>
      <c r="C9336" s="160">
        <f>_xlfn.XLOOKUP(B9336,'2.1.trackMPD'!$R$7:$R$29,'2.1.trackMPD'!$T$7:$T$29)</f>
        <v>6</v>
      </c>
      <c r="D9336" s="160">
        <v>10</v>
      </c>
      <c r="E9336" s="160" t="s">
        <v>6394</v>
      </c>
      <c r="F9336" s="160" t="s">
        <v>110</v>
      </c>
      <c r="G9336" s="160" t="s">
        <v>124</v>
      </c>
      <c r="H9336" s="160" t="s">
        <v>6393</v>
      </c>
      <c r="I9336" s="160" cm="1">
        <f t="array" ref="I9336">INDEX('2.1.trackMPD'!K:K/(24*60*60),
       MATCH(1,
             (A9336='2.1.trackMPD'!A:A)*
             (C9336='2.1.trackMPD'!D:D)*
             (D9336/10^6='2.1.trackMPD'!H:H)*
             (E9336='2.1.trackMPD'!F:F),
0))</f>
        <v>0</v>
      </c>
    </row>
    <row r="9337" spans="1:9" x14ac:dyDescent="0.2">
      <c r="A9337" s="160" t="s">
        <v>22</v>
      </c>
      <c r="B9337" s="160" t="s">
        <v>147</v>
      </c>
      <c r="C9337" s="160">
        <f>_xlfn.XLOOKUP(B9337,'2.1.trackMPD'!$R$7:$R$29,'2.1.trackMPD'!$T$7:$T$29)</f>
        <v>6</v>
      </c>
      <c r="D9337" s="160">
        <v>10</v>
      </c>
      <c r="E9337" s="160" t="s">
        <v>6394</v>
      </c>
      <c r="F9337" s="160" t="s">
        <v>110</v>
      </c>
      <c r="G9337" s="160" t="s">
        <v>140</v>
      </c>
      <c r="H9337" s="160" t="s">
        <v>6393</v>
      </c>
      <c r="I9337" s="160" cm="1">
        <f t="array" ref="I9337">INDEX('2.1.trackMPD'!L:L/(24*60*60),
       MATCH(1,
             (A9337='2.1.trackMPD'!A:A)*
             (C9337='2.1.trackMPD'!D:D)*
             (D9337/10^6='2.1.trackMPD'!H:H)*
             (E9337='2.1.trackMPD'!F:F),
0))</f>
        <v>7.5528267361111101E-7</v>
      </c>
    </row>
    <row r="9338" spans="1:9" x14ac:dyDescent="0.2">
      <c r="A9338" s="160" t="s">
        <v>22</v>
      </c>
      <c r="B9338" s="160" t="s">
        <v>147</v>
      </c>
      <c r="C9338" s="160">
        <f>_xlfn.XLOOKUP(B9338,'2.1.trackMPD'!$R$7:$R$29,'2.1.trackMPD'!$T$7:$T$29)</f>
        <v>6</v>
      </c>
      <c r="D9338" s="160">
        <v>100</v>
      </c>
      <c r="E9338" s="160" t="s">
        <v>6394</v>
      </c>
      <c r="F9338" s="160" t="s">
        <v>110</v>
      </c>
      <c r="G9338" s="160" t="s">
        <v>124</v>
      </c>
      <c r="H9338" s="160" t="s">
        <v>6392</v>
      </c>
      <c r="I9338" s="160" cm="1">
        <f t="array" ref="I9338">INDEX('2.1.trackMPD'!I:I/(24*60*60),
       MATCH(1,
             (A9338='2.1.trackMPD'!A:A)*
             (C9338='2.1.trackMPD'!D:D)*
             (D9338/10^6='2.1.trackMPD'!H:H)*
             (E9338='2.1.trackMPD'!F:F),
0))</f>
        <v>1.3567808333333334E-2</v>
      </c>
    </row>
    <row r="9339" spans="1:9" x14ac:dyDescent="0.2">
      <c r="A9339" s="160" t="s">
        <v>22</v>
      </c>
      <c r="B9339" s="160" t="s">
        <v>147</v>
      </c>
      <c r="C9339" s="160">
        <f>_xlfn.XLOOKUP(B9339,'2.1.trackMPD'!$R$7:$R$29,'2.1.trackMPD'!$T$7:$T$29)</f>
        <v>6</v>
      </c>
      <c r="D9339" s="160">
        <v>100</v>
      </c>
      <c r="E9339" s="160" t="s">
        <v>6394</v>
      </c>
      <c r="F9339" s="160" t="s">
        <v>110</v>
      </c>
      <c r="G9339" s="160" t="s">
        <v>140</v>
      </c>
      <c r="H9339" s="160" t="s">
        <v>6392</v>
      </c>
      <c r="I9339" s="160" cm="1">
        <f t="array" ref="I9339">INDEX('2.1.trackMPD'!J:J/(24*60*60),
       MATCH(1,
             (A9339='2.1.trackMPD'!A:A)*
             (C9339='2.1.trackMPD'!D:D)*
             (D9339/10^6='2.1.trackMPD'!H:H)*
             (E9339='2.1.trackMPD'!F:F),
0))</f>
        <v>4.6630883194444441E-3</v>
      </c>
    </row>
    <row r="9340" spans="1:9" x14ac:dyDescent="0.2">
      <c r="A9340" s="160" t="s">
        <v>22</v>
      </c>
      <c r="B9340" s="160" t="s">
        <v>147</v>
      </c>
      <c r="C9340" s="160">
        <f>_xlfn.XLOOKUP(B9340,'2.1.trackMPD'!$R$7:$R$29,'2.1.trackMPD'!$T$7:$T$29)</f>
        <v>6</v>
      </c>
      <c r="D9340" s="160">
        <v>100</v>
      </c>
      <c r="E9340" s="160" t="s">
        <v>6394</v>
      </c>
      <c r="F9340" s="160" t="s">
        <v>110</v>
      </c>
      <c r="G9340" s="160" t="s">
        <v>124</v>
      </c>
      <c r="H9340" s="160" t="s">
        <v>6393</v>
      </c>
      <c r="I9340" s="160" cm="1">
        <f t="array" ref="I9340">INDEX('2.1.trackMPD'!K:K/(24*60*60),
       MATCH(1,
             (A9340='2.1.trackMPD'!A:A)*
             (C9340='2.1.trackMPD'!D:D)*
             (D9340/10^6='2.1.trackMPD'!H:H)*
             (E9340='2.1.trackMPD'!F:F),
0))</f>
        <v>0</v>
      </c>
    </row>
    <row r="9341" spans="1:9" x14ac:dyDescent="0.2">
      <c r="A9341" s="160" t="s">
        <v>22</v>
      </c>
      <c r="B9341" s="160" t="s">
        <v>147</v>
      </c>
      <c r="C9341" s="160">
        <f>_xlfn.XLOOKUP(B9341,'2.1.trackMPD'!$R$7:$R$29,'2.1.trackMPD'!$T$7:$T$29)</f>
        <v>6</v>
      </c>
      <c r="D9341" s="160">
        <v>100</v>
      </c>
      <c r="E9341" s="160" t="s">
        <v>6394</v>
      </c>
      <c r="F9341" s="160" t="s">
        <v>110</v>
      </c>
      <c r="G9341" s="160" t="s">
        <v>140</v>
      </c>
      <c r="H9341" s="160" t="s">
        <v>6393</v>
      </c>
      <c r="I9341" s="160" cm="1">
        <f t="array" ref="I9341">INDEX('2.1.trackMPD'!L:L/(24*60*60),
       MATCH(1,
             (A9341='2.1.trackMPD'!A:A)*
             (C9341='2.1.trackMPD'!D:D)*
             (D9341/10^6='2.1.trackMPD'!H:H)*
             (E9341='2.1.trackMPD'!F:F),
0))</f>
        <v>0</v>
      </c>
    </row>
    <row r="9342" spans="1:9" x14ac:dyDescent="0.2">
      <c r="A9342" s="160" t="s">
        <v>22</v>
      </c>
      <c r="B9342" s="160" t="s">
        <v>147</v>
      </c>
      <c r="C9342" s="160">
        <f>_xlfn.XLOOKUP(B9342,'2.1.trackMPD'!$R$7:$R$29,'2.1.trackMPD'!$T$7:$T$29)</f>
        <v>6</v>
      </c>
      <c r="D9342" s="160">
        <v>1000</v>
      </c>
      <c r="E9342" s="160" t="s">
        <v>6394</v>
      </c>
      <c r="F9342" s="160" t="s">
        <v>110</v>
      </c>
      <c r="G9342" s="160" t="s">
        <v>124</v>
      </c>
      <c r="H9342" s="160" t="s">
        <v>6392</v>
      </c>
      <c r="I9342" s="160" cm="1">
        <f t="array" ref="I9342">INDEX('2.1.trackMPD'!I:I/(24*60*60),
       MATCH(1,
             (A9342='2.1.trackMPD'!A:A)*
             (C9342='2.1.trackMPD'!D:D)*
             (D9342/10^6='2.1.trackMPD'!H:H)*
             (E9342='2.1.trackMPD'!F:F),
0))</f>
        <v>1.7229494513888888</v>
      </c>
    </row>
    <row r="9343" spans="1:9" x14ac:dyDescent="0.2">
      <c r="A9343" s="160" t="s">
        <v>22</v>
      </c>
      <c r="B9343" s="160" t="s">
        <v>147</v>
      </c>
      <c r="C9343" s="160">
        <f>_xlfn.XLOOKUP(B9343,'2.1.trackMPD'!$R$7:$R$29,'2.1.trackMPD'!$T$7:$T$29)</f>
        <v>6</v>
      </c>
      <c r="D9343" s="160">
        <v>1000</v>
      </c>
      <c r="E9343" s="160" t="s">
        <v>6394</v>
      </c>
      <c r="F9343" s="160" t="s">
        <v>110</v>
      </c>
      <c r="G9343" s="160" t="s">
        <v>140</v>
      </c>
      <c r="H9343" s="160" t="s">
        <v>6392</v>
      </c>
      <c r="I9343" s="160" cm="1">
        <f t="array" ref="I9343">INDEX('2.1.trackMPD'!J:J/(24*60*60),
       MATCH(1,
             (A9343='2.1.trackMPD'!A:A)*
             (C9343='2.1.trackMPD'!D:D)*
             (D9343/10^6='2.1.trackMPD'!H:H)*
             (E9343='2.1.trackMPD'!F:F),
0))</f>
        <v>5.2686459236111108E-2</v>
      </c>
    </row>
    <row r="9344" spans="1:9" x14ac:dyDescent="0.2">
      <c r="A9344" s="160" t="s">
        <v>22</v>
      </c>
      <c r="B9344" s="160" t="s">
        <v>147</v>
      </c>
      <c r="C9344" s="160">
        <f>_xlfn.XLOOKUP(B9344,'2.1.trackMPD'!$R$7:$R$29,'2.1.trackMPD'!$T$7:$T$29)</f>
        <v>6</v>
      </c>
      <c r="D9344" s="160">
        <v>1000</v>
      </c>
      <c r="E9344" s="160" t="s">
        <v>6394</v>
      </c>
      <c r="F9344" s="160" t="s">
        <v>110</v>
      </c>
      <c r="G9344" s="160" t="s">
        <v>124</v>
      </c>
      <c r="H9344" s="160" t="s">
        <v>6393</v>
      </c>
      <c r="I9344" s="160" cm="1">
        <f t="array" ref="I9344">INDEX('2.1.trackMPD'!K:K/(24*60*60),
       MATCH(1,
             (A9344='2.1.trackMPD'!A:A)*
             (C9344='2.1.trackMPD'!D:D)*
             (D9344/10^6='2.1.trackMPD'!H:H)*
             (E9344='2.1.trackMPD'!F:F),
0))</f>
        <v>0</v>
      </c>
    </row>
    <row r="9345" spans="1:9" x14ac:dyDescent="0.2">
      <c r="A9345" s="160" t="s">
        <v>22</v>
      </c>
      <c r="B9345" s="160" t="s">
        <v>147</v>
      </c>
      <c r="C9345" s="160">
        <f>_xlfn.XLOOKUP(B9345,'2.1.trackMPD'!$R$7:$R$29,'2.1.trackMPD'!$T$7:$T$29)</f>
        <v>6</v>
      </c>
      <c r="D9345" s="160">
        <v>1000</v>
      </c>
      <c r="E9345" s="160" t="s">
        <v>6394</v>
      </c>
      <c r="F9345" s="160" t="s">
        <v>110</v>
      </c>
      <c r="G9345" s="160" t="s">
        <v>140</v>
      </c>
      <c r="H9345" s="160" t="s">
        <v>6393</v>
      </c>
      <c r="I9345" s="160" cm="1">
        <f t="array" ref="I9345">INDEX('2.1.trackMPD'!L:L/(24*60*60),
       MATCH(1,
             (A9345='2.1.trackMPD'!A:A)*
             (C9345='2.1.trackMPD'!D:D)*
             (D9345/10^6='2.1.trackMPD'!H:H)*
             (E9345='2.1.trackMPD'!F:F),
0))</f>
        <v>0</v>
      </c>
    </row>
    <row r="9346" spans="1:9" x14ac:dyDescent="0.2">
      <c r="A9346" s="160" t="s">
        <v>22</v>
      </c>
      <c r="B9346" s="160" t="s">
        <v>147</v>
      </c>
      <c r="C9346" s="160">
        <f>_xlfn.XLOOKUP(B9346,'2.1.trackMPD'!$R$7:$R$29,'2.1.trackMPD'!$T$7:$T$29)</f>
        <v>6</v>
      </c>
      <c r="D9346" s="160">
        <v>5000</v>
      </c>
      <c r="E9346" s="160" t="s">
        <v>6394</v>
      </c>
      <c r="F9346" s="160" t="s">
        <v>110</v>
      </c>
      <c r="G9346" s="160" t="s">
        <v>124</v>
      </c>
      <c r="H9346" s="160" t="s">
        <v>6392</v>
      </c>
      <c r="I9346" s="160" cm="1">
        <f t="array" ref="I9346">INDEX('2.1.trackMPD'!I:I/(24*60*60),
       MATCH(1,
             (A9346='2.1.trackMPD'!A:A)*
             (C9346='2.1.trackMPD'!D:D)*
             (D9346/10^6='2.1.trackMPD'!H:H)*
             (E9346='2.1.trackMPD'!F:F),
0))</f>
        <v>10.143204008101851</v>
      </c>
    </row>
    <row r="9347" spans="1:9" x14ac:dyDescent="0.2">
      <c r="A9347" s="160" t="s">
        <v>22</v>
      </c>
      <c r="B9347" s="160" t="s">
        <v>147</v>
      </c>
      <c r="C9347" s="160">
        <f>_xlfn.XLOOKUP(B9347,'2.1.trackMPD'!$R$7:$R$29,'2.1.trackMPD'!$T$7:$T$29)</f>
        <v>6</v>
      </c>
      <c r="D9347" s="160">
        <v>5000</v>
      </c>
      <c r="E9347" s="160" t="s">
        <v>6394</v>
      </c>
      <c r="F9347" s="160" t="s">
        <v>110</v>
      </c>
      <c r="G9347" s="160" t="s">
        <v>140</v>
      </c>
      <c r="H9347" s="160" t="s">
        <v>6392</v>
      </c>
      <c r="I9347" s="160" cm="1">
        <f t="array" ref="I9347">INDEX('2.1.trackMPD'!J:J/(24*60*60),
       MATCH(1,
             (A9347='2.1.trackMPD'!A:A)*
             (C9347='2.1.trackMPD'!D:D)*
             (D9347/10^6='2.1.trackMPD'!H:H)*
             (E9347='2.1.trackMPD'!F:F),
0))</f>
        <v>0.12783515706018519</v>
      </c>
    </row>
    <row r="9348" spans="1:9" x14ac:dyDescent="0.2">
      <c r="A9348" s="160" t="s">
        <v>22</v>
      </c>
      <c r="B9348" s="160" t="s">
        <v>147</v>
      </c>
      <c r="C9348" s="160">
        <f>_xlfn.XLOOKUP(B9348,'2.1.trackMPD'!$R$7:$R$29,'2.1.trackMPD'!$T$7:$T$29)</f>
        <v>6</v>
      </c>
      <c r="D9348" s="160">
        <v>5000</v>
      </c>
      <c r="E9348" s="160" t="s">
        <v>6394</v>
      </c>
      <c r="F9348" s="160" t="s">
        <v>110</v>
      </c>
      <c r="G9348" s="160" t="s">
        <v>124</v>
      </c>
      <c r="H9348" s="160" t="s">
        <v>6393</v>
      </c>
      <c r="I9348" s="160" cm="1">
        <f t="array" ref="I9348">INDEX('2.1.trackMPD'!K:K/(24*60*60),
       MATCH(1,
             (A9348='2.1.trackMPD'!A:A)*
             (C9348='2.1.trackMPD'!D:D)*
             (D9348/10^6='2.1.trackMPD'!H:H)*
             (E9348='2.1.trackMPD'!F:F),
0))</f>
        <v>0</v>
      </c>
    </row>
    <row r="9349" spans="1:9" x14ac:dyDescent="0.2">
      <c r="A9349" s="160" t="s">
        <v>22</v>
      </c>
      <c r="B9349" s="160" t="s">
        <v>147</v>
      </c>
      <c r="C9349" s="160">
        <f>_xlfn.XLOOKUP(B9349,'2.1.trackMPD'!$R$7:$R$29,'2.1.trackMPD'!$T$7:$T$29)</f>
        <v>6</v>
      </c>
      <c r="D9349" s="160">
        <v>5000</v>
      </c>
      <c r="E9349" s="160" t="s">
        <v>6394</v>
      </c>
      <c r="F9349" s="160" t="s">
        <v>110</v>
      </c>
      <c r="G9349" s="160" t="s">
        <v>140</v>
      </c>
      <c r="H9349" s="160" t="s">
        <v>6393</v>
      </c>
      <c r="I9349" s="160" cm="1">
        <f t="array" ref="I9349">INDEX('2.1.trackMPD'!L:L/(24*60*60),
       MATCH(1,
             (A9349='2.1.trackMPD'!A:A)*
             (C9349='2.1.trackMPD'!D:D)*
             (D9349/10^6='2.1.trackMPD'!H:H)*
             (E9349='2.1.trackMPD'!F:F),
0))</f>
        <v>0</v>
      </c>
    </row>
    <row r="9350" spans="1:9" x14ac:dyDescent="0.2">
      <c r="A9350" s="160" t="s">
        <v>22</v>
      </c>
      <c r="B9350" s="160" t="s">
        <v>147</v>
      </c>
      <c r="C9350" s="160">
        <f>_xlfn.XLOOKUP(B9350,'2.1.trackMPD'!$R$7:$R$29,'2.1.trackMPD'!$T$7:$T$29)</f>
        <v>6</v>
      </c>
      <c r="D9350" s="160">
        <v>1</v>
      </c>
      <c r="E9350" s="160" t="s">
        <v>6395</v>
      </c>
      <c r="F9350" s="160" t="s">
        <v>110</v>
      </c>
      <c r="G9350" s="160" t="s">
        <v>124</v>
      </c>
      <c r="H9350" s="160" t="s">
        <v>6392</v>
      </c>
      <c r="I9350" s="160" t="e" cm="1">
        <f t="array" ref="I9350">INDEX('2.1.trackMPD'!I:I/(24*60*60),
       MATCH(1,
             (A9350='2.1.trackMPD'!A:A)*
             (C9350='2.1.trackMPD'!D:D)*
             (D9350/10^6='2.1.trackMPD'!H:H)*
             (E9350='2.1.trackMPD'!F:F),
0))</f>
        <v>#N/A</v>
      </c>
    </row>
    <row r="9351" spans="1:9" x14ac:dyDescent="0.2">
      <c r="A9351" s="160" t="s">
        <v>22</v>
      </c>
      <c r="B9351" s="160" t="s">
        <v>147</v>
      </c>
      <c r="C9351" s="160">
        <f>_xlfn.XLOOKUP(B9351,'2.1.trackMPD'!$R$7:$R$29,'2.1.trackMPD'!$T$7:$T$29)</f>
        <v>6</v>
      </c>
      <c r="D9351" s="160">
        <v>1</v>
      </c>
      <c r="E9351" s="160" t="s">
        <v>6395</v>
      </c>
      <c r="F9351" s="160" t="s">
        <v>110</v>
      </c>
      <c r="G9351" s="160" t="s">
        <v>140</v>
      </c>
      <c r="H9351" s="160" t="s">
        <v>6392</v>
      </c>
      <c r="I9351" s="160" t="e" cm="1">
        <f t="array" ref="I9351">INDEX('2.1.trackMPD'!J:J/(24*60*60),
       MATCH(1,
             (A9351='2.1.trackMPD'!A:A)*
             (C9351='2.1.trackMPD'!D:D)*
             (D9351/10^6='2.1.trackMPD'!H:H)*
             (E9351='2.1.trackMPD'!F:F),
0))</f>
        <v>#N/A</v>
      </c>
    </row>
    <row r="9352" spans="1:9" x14ac:dyDescent="0.2">
      <c r="A9352" s="160" t="s">
        <v>22</v>
      </c>
      <c r="B9352" s="160" t="s">
        <v>147</v>
      </c>
      <c r="C9352" s="160">
        <f>_xlfn.XLOOKUP(B9352,'2.1.trackMPD'!$R$7:$R$29,'2.1.trackMPD'!$T$7:$T$29)</f>
        <v>6</v>
      </c>
      <c r="D9352" s="160">
        <v>1</v>
      </c>
      <c r="E9352" s="160" t="s">
        <v>6395</v>
      </c>
      <c r="F9352" s="160" t="s">
        <v>110</v>
      </c>
      <c r="G9352" s="160" t="s">
        <v>124</v>
      </c>
      <c r="H9352" s="160" t="s">
        <v>6393</v>
      </c>
      <c r="I9352" s="160" t="e" cm="1">
        <f t="array" ref="I9352">INDEX('2.1.trackMPD'!K:K/(24*60*60),
       MATCH(1,
             (A9352='2.1.trackMPD'!A:A)*
             (C9352='2.1.trackMPD'!D:D)*
             (D9352/10^6='2.1.trackMPD'!H:H)*
             (E9352='2.1.trackMPD'!F:F),
0))</f>
        <v>#N/A</v>
      </c>
    </row>
    <row r="9353" spans="1:9" x14ac:dyDescent="0.2">
      <c r="A9353" s="160" t="s">
        <v>22</v>
      </c>
      <c r="B9353" s="160" t="s">
        <v>147</v>
      </c>
      <c r="C9353" s="160">
        <f>_xlfn.XLOOKUP(B9353,'2.1.trackMPD'!$R$7:$R$29,'2.1.trackMPD'!$T$7:$T$29)</f>
        <v>6</v>
      </c>
      <c r="D9353" s="160">
        <v>1</v>
      </c>
      <c r="E9353" s="160" t="s">
        <v>6395</v>
      </c>
      <c r="F9353" s="160" t="s">
        <v>110</v>
      </c>
      <c r="G9353" s="160" t="s">
        <v>140</v>
      </c>
      <c r="H9353" s="160" t="s">
        <v>6393</v>
      </c>
      <c r="I9353" s="160" t="e" cm="1">
        <f t="array" ref="I9353">INDEX('2.1.trackMPD'!L:L/(24*60*60),
       MATCH(1,
             (A9353='2.1.trackMPD'!A:A)*
             (C9353='2.1.trackMPD'!D:D)*
             (D9353/10^6='2.1.trackMPD'!H:H)*
             (E9353='2.1.trackMPD'!F:F),
0))</f>
        <v>#N/A</v>
      </c>
    </row>
    <row r="9354" spans="1:9" x14ac:dyDescent="0.2">
      <c r="A9354" s="160" t="s">
        <v>22</v>
      </c>
      <c r="B9354" s="160" t="s">
        <v>147</v>
      </c>
      <c r="C9354" s="160">
        <f>_xlfn.XLOOKUP(B9354,'2.1.trackMPD'!$R$7:$R$29,'2.1.trackMPD'!$T$7:$T$29)</f>
        <v>6</v>
      </c>
      <c r="D9354" s="160">
        <v>10</v>
      </c>
      <c r="E9354" s="160" t="s">
        <v>6395</v>
      </c>
      <c r="F9354" s="160" t="s">
        <v>110</v>
      </c>
      <c r="G9354" s="160" t="s">
        <v>124</v>
      </c>
      <c r="H9354" s="160" t="s">
        <v>6392</v>
      </c>
      <c r="I9354" s="160" t="e" cm="1">
        <f t="array" ref="I9354">INDEX('2.1.trackMPD'!I:I/(24*60*60),
       MATCH(1,
             (A9354='2.1.trackMPD'!A:A)*
             (C9354='2.1.trackMPD'!D:D)*
             (D9354/10^6='2.1.trackMPD'!H:H)*
             (E9354='2.1.trackMPD'!F:F),
0))</f>
        <v>#N/A</v>
      </c>
    </row>
    <row r="9355" spans="1:9" x14ac:dyDescent="0.2">
      <c r="A9355" s="160" t="s">
        <v>22</v>
      </c>
      <c r="B9355" s="160" t="s">
        <v>147</v>
      </c>
      <c r="C9355" s="160">
        <f>_xlfn.XLOOKUP(B9355,'2.1.trackMPD'!$R$7:$R$29,'2.1.trackMPD'!$T$7:$T$29)</f>
        <v>6</v>
      </c>
      <c r="D9355" s="160">
        <v>10</v>
      </c>
      <c r="E9355" s="160" t="s">
        <v>6395</v>
      </c>
      <c r="F9355" s="160" t="s">
        <v>110</v>
      </c>
      <c r="G9355" s="160" t="s">
        <v>140</v>
      </c>
      <c r="H9355" s="160" t="s">
        <v>6392</v>
      </c>
      <c r="I9355" s="160" t="e" cm="1">
        <f t="array" ref="I9355">INDEX('2.1.trackMPD'!J:J/(24*60*60),
       MATCH(1,
             (A9355='2.1.trackMPD'!A:A)*
             (C9355='2.1.trackMPD'!D:D)*
             (D9355/10^6='2.1.trackMPD'!H:H)*
             (E9355='2.1.trackMPD'!F:F),
0))</f>
        <v>#N/A</v>
      </c>
    </row>
    <row r="9356" spans="1:9" x14ac:dyDescent="0.2">
      <c r="A9356" s="160" t="s">
        <v>22</v>
      </c>
      <c r="B9356" s="160" t="s">
        <v>147</v>
      </c>
      <c r="C9356" s="160">
        <f>_xlfn.XLOOKUP(B9356,'2.1.trackMPD'!$R$7:$R$29,'2.1.trackMPD'!$T$7:$T$29)</f>
        <v>6</v>
      </c>
      <c r="D9356" s="160">
        <v>10</v>
      </c>
      <c r="E9356" s="160" t="s">
        <v>6395</v>
      </c>
      <c r="F9356" s="160" t="s">
        <v>110</v>
      </c>
      <c r="G9356" s="160" t="s">
        <v>124</v>
      </c>
      <c r="H9356" s="160" t="s">
        <v>6393</v>
      </c>
      <c r="I9356" s="160" t="e" cm="1">
        <f t="array" ref="I9356">INDEX('2.1.trackMPD'!K:K/(24*60*60),
       MATCH(1,
             (A9356='2.1.trackMPD'!A:A)*
             (C9356='2.1.trackMPD'!D:D)*
             (D9356/10^6='2.1.trackMPD'!H:H)*
             (E9356='2.1.trackMPD'!F:F),
0))</f>
        <v>#N/A</v>
      </c>
    </row>
    <row r="9357" spans="1:9" x14ac:dyDescent="0.2">
      <c r="A9357" s="160" t="s">
        <v>22</v>
      </c>
      <c r="B9357" s="160" t="s">
        <v>147</v>
      </c>
      <c r="C9357" s="160">
        <f>_xlfn.XLOOKUP(B9357,'2.1.trackMPD'!$R$7:$R$29,'2.1.trackMPD'!$T$7:$T$29)</f>
        <v>6</v>
      </c>
      <c r="D9357" s="160">
        <v>10</v>
      </c>
      <c r="E9357" s="160" t="s">
        <v>6395</v>
      </c>
      <c r="F9357" s="160" t="s">
        <v>110</v>
      </c>
      <c r="G9357" s="160" t="s">
        <v>140</v>
      </c>
      <c r="H9357" s="160" t="s">
        <v>6393</v>
      </c>
      <c r="I9357" s="160" t="e" cm="1">
        <f t="array" ref="I9357">INDEX('2.1.trackMPD'!L:L/(24*60*60),
       MATCH(1,
             (A9357='2.1.trackMPD'!A:A)*
             (C9357='2.1.trackMPD'!D:D)*
             (D9357/10^6='2.1.trackMPD'!H:H)*
             (E9357='2.1.trackMPD'!F:F),
0))</f>
        <v>#N/A</v>
      </c>
    </row>
    <row r="9358" spans="1:9" x14ac:dyDescent="0.2">
      <c r="A9358" s="160" t="s">
        <v>22</v>
      </c>
      <c r="B9358" s="160" t="s">
        <v>147</v>
      </c>
      <c r="C9358" s="160">
        <f>_xlfn.XLOOKUP(B9358,'2.1.trackMPD'!$R$7:$R$29,'2.1.trackMPD'!$T$7:$T$29)</f>
        <v>6</v>
      </c>
      <c r="D9358" s="160">
        <v>100</v>
      </c>
      <c r="E9358" s="160" t="s">
        <v>6395</v>
      </c>
      <c r="F9358" s="160" t="s">
        <v>110</v>
      </c>
      <c r="G9358" s="160" t="s">
        <v>124</v>
      </c>
      <c r="H9358" s="160" t="s">
        <v>6392</v>
      </c>
      <c r="I9358" s="160" t="e" cm="1">
        <f t="array" ref="I9358">INDEX('2.1.trackMPD'!I:I/(24*60*60),
       MATCH(1,
             (A9358='2.1.trackMPD'!A:A)*
             (C9358='2.1.trackMPD'!D:D)*
             (D9358/10^6='2.1.trackMPD'!H:H)*
             (E9358='2.1.trackMPD'!F:F),
0))</f>
        <v>#N/A</v>
      </c>
    </row>
    <row r="9359" spans="1:9" x14ac:dyDescent="0.2">
      <c r="A9359" s="160" t="s">
        <v>22</v>
      </c>
      <c r="B9359" s="160" t="s">
        <v>147</v>
      </c>
      <c r="C9359" s="160">
        <f>_xlfn.XLOOKUP(B9359,'2.1.trackMPD'!$R$7:$R$29,'2.1.trackMPD'!$T$7:$T$29)</f>
        <v>6</v>
      </c>
      <c r="D9359" s="160">
        <v>100</v>
      </c>
      <c r="E9359" s="160" t="s">
        <v>6395</v>
      </c>
      <c r="F9359" s="160" t="s">
        <v>110</v>
      </c>
      <c r="G9359" s="160" t="s">
        <v>140</v>
      </c>
      <c r="H9359" s="160" t="s">
        <v>6392</v>
      </c>
      <c r="I9359" s="160" t="e" cm="1">
        <f t="array" ref="I9359">INDEX('2.1.trackMPD'!J:J/(24*60*60),
       MATCH(1,
             (A9359='2.1.trackMPD'!A:A)*
             (C9359='2.1.trackMPD'!D:D)*
             (D9359/10^6='2.1.trackMPD'!H:H)*
             (E9359='2.1.trackMPD'!F:F),
0))</f>
        <v>#N/A</v>
      </c>
    </row>
    <row r="9360" spans="1:9" x14ac:dyDescent="0.2">
      <c r="A9360" s="160" t="s">
        <v>22</v>
      </c>
      <c r="B9360" s="160" t="s">
        <v>147</v>
      </c>
      <c r="C9360" s="160">
        <f>_xlfn.XLOOKUP(B9360,'2.1.trackMPD'!$R$7:$R$29,'2.1.trackMPD'!$T$7:$T$29)</f>
        <v>6</v>
      </c>
      <c r="D9360" s="160">
        <v>100</v>
      </c>
      <c r="E9360" s="160" t="s">
        <v>6395</v>
      </c>
      <c r="F9360" s="160" t="s">
        <v>110</v>
      </c>
      <c r="G9360" s="160" t="s">
        <v>124</v>
      </c>
      <c r="H9360" s="160" t="s">
        <v>6393</v>
      </c>
      <c r="I9360" s="160" t="e" cm="1">
        <f t="array" ref="I9360">INDEX('2.1.trackMPD'!K:K/(24*60*60),
       MATCH(1,
             (A9360='2.1.trackMPD'!A:A)*
             (C9360='2.1.trackMPD'!D:D)*
             (D9360/10^6='2.1.trackMPD'!H:H)*
             (E9360='2.1.trackMPD'!F:F),
0))</f>
        <v>#N/A</v>
      </c>
    </row>
    <row r="9361" spans="1:9" x14ac:dyDescent="0.2">
      <c r="A9361" s="160" t="s">
        <v>22</v>
      </c>
      <c r="B9361" s="160" t="s">
        <v>147</v>
      </c>
      <c r="C9361" s="160">
        <f>_xlfn.XLOOKUP(B9361,'2.1.trackMPD'!$R$7:$R$29,'2.1.trackMPD'!$T$7:$T$29)</f>
        <v>6</v>
      </c>
      <c r="D9361" s="160">
        <v>100</v>
      </c>
      <c r="E9361" s="160" t="s">
        <v>6395</v>
      </c>
      <c r="F9361" s="160" t="s">
        <v>110</v>
      </c>
      <c r="G9361" s="160" t="s">
        <v>140</v>
      </c>
      <c r="H9361" s="160" t="s">
        <v>6393</v>
      </c>
      <c r="I9361" s="160" t="e" cm="1">
        <f t="array" ref="I9361">INDEX('2.1.trackMPD'!L:L/(24*60*60),
       MATCH(1,
             (A9361='2.1.trackMPD'!A:A)*
             (C9361='2.1.trackMPD'!D:D)*
             (D9361/10^6='2.1.trackMPD'!H:H)*
             (E9361='2.1.trackMPD'!F:F),
0))</f>
        <v>#N/A</v>
      </c>
    </row>
    <row r="9362" spans="1:9" x14ac:dyDescent="0.2">
      <c r="A9362" s="160" t="s">
        <v>22</v>
      </c>
      <c r="B9362" s="160" t="s">
        <v>148</v>
      </c>
      <c r="C9362" s="160">
        <f>_xlfn.XLOOKUP(B9362,'2.1.trackMPD'!$R$7:$R$29,'2.1.trackMPD'!$T$7:$T$29)</f>
        <v>6</v>
      </c>
      <c r="D9362" s="160">
        <v>1</v>
      </c>
      <c r="E9362" s="160" t="s">
        <v>6390</v>
      </c>
      <c r="F9362" s="160" t="s">
        <v>110</v>
      </c>
      <c r="G9362" s="160" t="s">
        <v>124</v>
      </c>
      <c r="H9362" s="160" t="s">
        <v>6392</v>
      </c>
      <c r="I9362" s="160" cm="1">
        <f t="array" ref="I9362">INDEX('2.1.trackMPD'!I:I/(24*60*60),
       MATCH(1,
             (A9362='2.1.trackMPD'!A:A)*
             (C9362='2.1.trackMPD'!D:D)*
             (D9362/10^6='2.1.trackMPD'!H:H)*
             (E9362='2.1.trackMPD'!F:F),
0))</f>
        <v>1.1073402893518519E-6</v>
      </c>
    </row>
    <row r="9363" spans="1:9" x14ac:dyDescent="0.2">
      <c r="A9363" s="160" t="s">
        <v>22</v>
      </c>
      <c r="B9363" s="160" t="s">
        <v>148</v>
      </c>
      <c r="C9363" s="160">
        <f>_xlfn.XLOOKUP(B9363,'2.1.trackMPD'!$R$7:$R$29,'2.1.trackMPD'!$T$7:$T$29)</f>
        <v>6</v>
      </c>
      <c r="D9363" s="160">
        <v>1</v>
      </c>
      <c r="E9363" s="160" t="s">
        <v>6390</v>
      </c>
      <c r="F9363" s="160" t="s">
        <v>110</v>
      </c>
      <c r="G9363" s="160" t="s">
        <v>140</v>
      </c>
      <c r="H9363" s="160" t="s">
        <v>6392</v>
      </c>
      <c r="I9363" s="160" cm="1">
        <f t="array" ref="I9363">INDEX('2.1.trackMPD'!J:J/(24*60*60),
       MATCH(1,
             (A9363='2.1.trackMPD'!A:A)*
             (C9363='2.1.trackMPD'!D:D)*
             (D9363/10^6='2.1.trackMPD'!H:H)*
             (E9363='2.1.trackMPD'!F:F),
0))</f>
        <v>1.760755949074074E-5</v>
      </c>
    </row>
    <row r="9364" spans="1:9" x14ac:dyDescent="0.2">
      <c r="A9364" s="160" t="s">
        <v>22</v>
      </c>
      <c r="B9364" s="160" t="s">
        <v>148</v>
      </c>
      <c r="C9364" s="160">
        <f>_xlfn.XLOOKUP(B9364,'2.1.trackMPD'!$R$7:$R$29,'2.1.trackMPD'!$T$7:$T$29)</f>
        <v>6</v>
      </c>
      <c r="D9364" s="160">
        <v>1</v>
      </c>
      <c r="E9364" s="160" t="s">
        <v>6390</v>
      </c>
      <c r="F9364" s="160" t="s">
        <v>110</v>
      </c>
      <c r="G9364" s="160" t="s">
        <v>124</v>
      </c>
      <c r="H9364" s="160" t="s">
        <v>6393</v>
      </c>
      <c r="I9364" s="160" cm="1">
        <f t="array" ref="I9364">INDEX('2.1.trackMPD'!K:K/(24*60*60),
       MATCH(1,
             (A9364='2.1.trackMPD'!A:A)*
             (C9364='2.1.trackMPD'!D:D)*
             (D9364/10^6='2.1.trackMPD'!H:H)*
             (E9364='2.1.trackMPD'!F:F),
0))</f>
        <v>0</v>
      </c>
    </row>
    <row r="9365" spans="1:9" x14ac:dyDescent="0.2">
      <c r="A9365" s="160" t="s">
        <v>22</v>
      </c>
      <c r="B9365" s="160" t="s">
        <v>148</v>
      </c>
      <c r="C9365" s="160">
        <f>_xlfn.XLOOKUP(B9365,'2.1.trackMPD'!$R$7:$R$29,'2.1.trackMPD'!$T$7:$T$29)</f>
        <v>6</v>
      </c>
      <c r="D9365" s="160">
        <v>1</v>
      </c>
      <c r="E9365" s="160" t="s">
        <v>6390</v>
      </c>
      <c r="F9365" s="160" t="s">
        <v>110</v>
      </c>
      <c r="G9365" s="160" t="s">
        <v>140</v>
      </c>
      <c r="H9365" s="160" t="s">
        <v>6393</v>
      </c>
      <c r="I9365" s="160" cm="1">
        <f t="array" ref="I9365">INDEX('2.1.trackMPD'!L:L/(24*60*60),
       MATCH(1,
             (A9365='2.1.trackMPD'!A:A)*
             (C9365='2.1.trackMPD'!D:D)*
             (D9365/10^6='2.1.trackMPD'!H:H)*
             (E9365='2.1.trackMPD'!F:F),
0))</f>
        <v>1.5392303356481482E-6</v>
      </c>
    </row>
    <row r="9366" spans="1:9" x14ac:dyDescent="0.2">
      <c r="A9366" s="160" t="s">
        <v>22</v>
      </c>
      <c r="B9366" s="160" t="s">
        <v>148</v>
      </c>
      <c r="C9366" s="160">
        <f>_xlfn.XLOOKUP(B9366,'2.1.trackMPD'!$R$7:$R$29,'2.1.trackMPD'!$T$7:$T$29)</f>
        <v>6</v>
      </c>
      <c r="D9366" s="160">
        <v>10</v>
      </c>
      <c r="E9366" s="160" t="s">
        <v>6390</v>
      </c>
      <c r="F9366" s="160" t="s">
        <v>110</v>
      </c>
      <c r="G9366" s="160" t="s">
        <v>124</v>
      </c>
      <c r="H9366" s="160" t="s">
        <v>6392</v>
      </c>
      <c r="I9366" s="160" cm="1">
        <f t="array" ref="I9366">INDEX('2.1.trackMPD'!I:I/(24*60*60),
       MATCH(1,
             (A9366='2.1.trackMPD'!A:A)*
             (C9366='2.1.trackMPD'!D:D)*
             (D9366/10^6='2.1.trackMPD'!H:H)*
             (E9366='2.1.trackMPD'!F:F),
0))</f>
        <v>1.4623259143518519E-6</v>
      </c>
    </row>
    <row r="9367" spans="1:9" x14ac:dyDescent="0.2">
      <c r="A9367" s="160" t="s">
        <v>22</v>
      </c>
      <c r="B9367" s="160" t="s">
        <v>148</v>
      </c>
      <c r="C9367" s="160">
        <f>_xlfn.XLOOKUP(B9367,'2.1.trackMPD'!$R$7:$R$29,'2.1.trackMPD'!$T$7:$T$29)</f>
        <v>6</v>
      </c>
      <c r="D9367" s="160">
        <v>10</v>
      </c>
      <c r="E9367" s="160" t="s">
        <v>6390</v>
      </c>
      <c r="F9367" s="160" t="s">
        <v>110</v>
      </c>
      <c r="G9367" s="160" t="s">
        <v>140</v>
      </c>
      <c r="H9367" s="160" t="s">
        <v>6392</v>
      </c>
      <c r="I9367" s="160" cm="1">
        <f t="array" ref="I9367">INDEX('2.1.trackMPD'!J:J/(24*60*60),
       MATCH(1,
             (A9367='2.1.trackMPD'!A:A)*
             (C9367='2.1.trackMPD'!D:D)*
             (D9367/10^6='2.1.trackMPD'!H:H)*
             (E9367='2.1.trackMPD'!F:F),
0))</f>
        <v>1.8477220046296298E-5</v>
      </c>
    </row>
    <row r="9368" spans="1:9" x14ac:dyDescent="0.2">
      <c r="A9368" s="160" t="s">
        <v>22</v>
      </c>
      <c r="B9368" s="160" t="s">
        <v>148</v>
      </c>
      <c r="C9368" s="160">
        <f>_xlfn.XLOOKUP(B9368,'2.1.trackMPD'!$R$7:$R$29,'2.1.trackMPD'!$T$7:$T$29)</f>
        <v>6</v>
      </c>
      <c r="D9368" s="160">
        <v>10</v>
      </c>
      <c r="E9368" s="160" t="s">
        <v>6390</v>
      </c>
      <c r="F9368" s="160" t="s">
        <v>110</v>
      </c>
      <c r="G9368" s="160" t="s">
        <v>124</v>
      </c>
      <c r="H9368" s="160" t="s">
        <v>6393</v>
      </c>
      <c r="I9368" s="160" cm="1">
        <f t="array" ref="I9368">INDEX('2.1.trackMPD'!K:K/(24*60*60),
       MATCH(1,
             (A9368='2.1.trackMPD'!A:A)*
             (C9368='2.1.trackMPD'!D:D)*
             (D9368/10^6='2.1.trackMPD'!H:H)*
             (E9368='2.1.trackMPD'!F:F),
0))</f>
        <v>0</v>
      </c>
    </row>
    <row r="9369" spans="1:9" x14ac:dyDescent="0.2">
      <c r="A9369" s="160" t="s">
        <v>22</v>
      </c>
      <c r="B9369" s="160" t="s">
        <v>148</v>
      </c>
      <c r="C9369" s="160">
        <f>_xlfn.XLOOKUP(B9369,'2.1.trackMPD'!$R$7:$R$29,'2.1.trackMPD'!$T$7:$T$29)</f>
        <v>6</v>
      </c>
      <c r="D9369" s="160">
        <v>10</v>
      </c>
      <c r="E9369" s="160" t="s">
        <v>6390</v>
      </c>
      <c r="F9369" s="160" t="s">
        <v>110</v>
      </c>
      <c r="G9369" s="160" t="s">
        <v>140</v>
      </c>
      <c r="H9369" s="160" t="s">
        <v>6393</v>
      </c>
      <c r="I9369" s="160" cm="1">
        <f t="array" ref="I9369">INDEX('2.1.trackMPD'!L:L/(24*60*60),
       MATCH(1,
             (A9369='2.1.trackMPD'!A:A)*
             (C9369='2.1.trackMPD'!D:D)*
             (D9369/10^6='2.1.trackMPD'!H:H)*
             (E9369='2.1.trackMPD'!F:F),
0))</f>
        <v>1.5179113541666667E-6</v>
      </c>
    </row>
    <row r="9370" spans="1:9" x14ac:dyDescent="0.2">
      <c r="A9370" s="160" t="s">
        <v>22</v>
      </c>
      <c r="B9370" s="160" t="s">
        <v>148</v>
      </c>
      <c r="C9370" s="160">
        <f>_xlfn.XLOOKUP(B9370,'2.1.trackMPD'!$R$7:$R$29,'2.1.trackMPD'!$T$7:$T$29)</f>
        <v>6</v>
      </c>
      <c r="D9370" s="160">
        <v>100</v>
      </c>
      <c r="E9370" s="160" t="s">
        <v>6390</v>
      </c>
      <c r="F9370" s="160" t="s">
        <v>110</v>
      </c>
      <c r="G9370" s="160" t="s">
        <v>124</v>
      </c>
      <c r="H9370" s="160" t="s">
        <v>6392</v>
      </c>
      <c r="I9370" s="160" cm="1">
        <f t="array" ref="I9370">INDEX('2.1.trackMPD'!I:I/(24*60*60),
       MATCH(1,
             (A9370='2.1.trackMPD'!A:A)*
             (C9370='2.1.trackMPD'!D:D)*
             (D9370/10^6='2.1.trackMPD'!H:H)*
             (E9370='2.1.trackMPD'!F:F),
0))</f>
        <v>1.6607663738425925E-3</v>
      </c>
    </row>
    <row r="9371" spans="1:9" x14ac:dyDescent="0.2">
      <c r="A9371" s="160" t="s">
        <v>22</v>
      </c>
      <c r="B9371" s="160" t="s">
        <v>148</v>
      </c>
      <c r="C9371" s="160">
        <f>_xlfn.XLOOKUP(B9371,'2.1.trackMPD'!$R$7:$R$29,'2.1.trackMPD'!$T$7:$T$29)</f>
        <v>6</v>
      </c>
      <c r="D9371" s="160">
        <v>100</v>
      </c>
      <c r="E9371" s="160" t="s">
        <v>6390</v>
      </c>
      <c r="F9371" s="160" t="s">
        <v>110</v>
      </c>
      <c r="G9371" s="160" t="s">
        <v>140</v>
      </c>
      <c r="H9371" s="160" t="s">
        <v>6392</v>
      </c>
      <c r="I9371" s="160" cm="1">
        <f t="array" ref="I9371">INDEX('2.1.trackMPD'!J:J/(24*60*60),
       MATCH(1,
             (A9371='2.1.trackMPD'!A:A)*
             (C9371='2.1.trackMPD'!D:D)*
             (D9371/10^6='2.1.trackMPD'!H:H)*
             (E9371='2.1.trackMPD'!F:F),
0))</f>
        <v>1.5659040833333332E-3</v>
      </c>
    </row>
    <row r="9372" spans="1:9" x14ac:dyDescent="0.2">
      <c r="A9372" s="160" t="s">
        <v>22</v>
      </c>
      <c r="B9372" s="160" t="s">
        <v>148</v>
      </c>
      <c r="C9372" s="160">
        <f>_xlfn.XLOOKUP(B9372,'2.1.trackMPD'!$R$7:$R$29,'2.1.trackMPD'!$T$7:$T$29)</f>
        <v>6</v>
      </c>
      <c r="D9372" s="160">
        <v>100</v>
      </c>
      <c r="E9372" s="160" t="s">
        <v>6390</v>
      </c>
      <c r="F9372" s="160" t="s">
        <v>110</v>
      </c>
      <c r="G9372" s="160" t="s">
        <v>124</v>
      </c>
      <c r="H9372" s="160" t="s">
        <v>6393</v>
      </c>
      <c r="I9372" s="160" cm="1">
        <f t="array" ref="I9372">INDEX('2.1.trackMPD'!K:K/(24*60*60),
       MATCH(1,
             (A9372='2.1.trackMPD'!A:A)*
             (C9372='2.1.trackMPD'!D:D)*
             (D9372/10^6='2.1.trackMPD'!H:H)*
             (E9372='2.1.trackMPD'!F:F),
0))</f>
        <v>0</v>
      </c>
    </row>
    <row r="9373" spans="1:9" x14ac:dyDescent="0.2">
      <c r="A9373" s="160" t="s">
        <v>22</v>
      </c>
      <c r="B9373" s="160" t="s">
        <v>148</v>
      </c>
      <c r="C9373" s="160">
        <f>_xlfn.XLOOKUP(B9373,'2.1.trackMPD'!$R$7:$R$29,'2.1.trackMPD'!$T$7:$T$29)</f>
        <v>6</v>
      </c>
      <c r="D9373" s="160">
        <v>100</v>
      </c>
      <c r="E9373" s="160" t="s">
        <v>6390</v>
      </c>
      <c r="F9373" s="160" t="s">
        <v>110</v>
      </c>
      <c r="G9373" s="160" t="s">
        <v>140</v>
      </c>
      <c r="H9373" s="160" t="s">
        <v>6393</v>
      </c>
      <c r="I9373" s="160" cm="1">
        <f t="array" ref="I9373">INDEX('2.1.trackMPD'!L:L/(24*60*60),
       MATCH(1,
             (A9373='2.1.trackMPD'!A:A)*
             (C9373='2.1.trackMPD'!D:D)*
             (D9373/10^6='2.1.trackMPD'!H:H)*
             (E9373='2.1.trackMPD'!F:F),
0))</f>
        <v>0</v>
      </c>
    </row>
    <row r="9374" spans="1:9" x14ac:dyDescent="0.2">
      <c r="A9374" s="160" t="s">
        <v>22</v>
      </c>
      <c r="B9374" s="160" t="s">
        <v>148</v>
      </c>
      <c r="C9374" s="160">
        <f>_xlfn.XLOOKUP(B9374,'2.1.trackMPD'!$R$7:$R$29,'2.1.trackMPD'!$T$7:$T$29)</f>
        <v>6</v>
      </c>
      <c r="D9374" s="160">
        <v>1000</v>
      </c>
      <c r="E9374" s="160" t="s">
        <v>6390</v>
      </c>
      <c r="F9374" s="160" t="s">
        <v>110</v>
      </c>
      <c r="G9374" s="160" t="s">
        <v>124</v>
      </c>
      <c r="H9374" s="160" t="s">
        <v>6392</v>
      </c>
      <c r="I9374" s="160" cm="1">
        <f t="array" ref="I9374">INDEX('2.1.trackMPD'!I:I/(24*60*60),
       MATCH(1,
             (A9374='2.1.trackMPD'!A:A)*
             (C9374='2.1.trackMPD'!D:D)*
             (D9374/10^6='2.1.trackMPD'!H:H)*
             (E9374='2.1.trackMPD'!F:F),
0))</f>
        <v>2.1051687546296298</v>
      </c>
    </row>
    <row r="9375" spans="1:9" x14ac:dyDescent="0.2">
      <c r="A9375" s="160" t="s">
        <v>22</v>
      </c>
      <c r="B9375" s="160" t="s">
        <v>148</v>
      </c>
      <c r="C9375" s="160">
        <f>_xlfn.XLOOKUP(B9375,'2.1.trackMPD'!$R$7:$R$29,'2.1.trackMPD'!$T$7:$T$29)</f>
        <v>6</v>
      </c>
      <c r="D9375" s="160">
        <v>1000</v>
      </c>
      <c r="E9375" s="160" t="s">
        <v>6390</v>
      </c>
      <c r="F9375" s="160" t="s">
        <v>110</v>
      </c>
      <c r="G9375" s="160" t="s">
        <v>140</v>
      </c>
      <c r="H9375" s="160" t="s">
        <v>6392</v>
      </c>
      <c r="I9375" s="160" cm="1">
        <f t="array" ref="I9375">INDEX('2.1.trackMPD'!J:J/(24*60*60),
       MATCH(1,
             (A9375='2.1.trackMPD'!A:A)*
             (C9375='2.1.trackMPD'!D:D)*
             (D9375/10^6='2.1.trackMPD'!H:H)*
             (E9375='2.1.trackMPD'!F:F),
0))</f>
        <v>5.8237966215277777E-2</v>
      </c>
    </row>
    <row r="9376" spans="1:9" x14ac:dyDescent="0.2">
      <c r="A9376" s="160" t="s">
        <v>22</v>
      </c>
      <c r="B9376" s="160" t="s">
        <v>148</v>
      </c>
      <c r="C9376" s="160">
        <f>_xlfn.XLOOKUP(B9376,'2.1.trackMPD'!$R$7:$R$29,'2.1.trackMPD'!$T$7:$T$29)</f>
        <v>6</v>
      </c>
      <c r="D9376" s="160">
        <v>1000</v>
      </c>
      <c r="E9376" s="160" t="s">
        <v>6390</v>
      </c>
      <c r="F9376" s="160" t="s">
        <v>110</v>
      </c>
      <c r="G9376" s="160" t="s">
        <v>124</v>
      </c>
      <c r="H9376" s="160" t="s">
        <v>6393</v>
      </c>
      <c r="I9376" s="160" cm="1">
        <f t="array" ref="I9376">INDEX('2.1.trackMPD'!K:K/(24*60*60),
       MATCH(1,
             (A9376='2.1.trackMPD'!A:A)*
             (C9376='2.1.trackMPD'!D:D)*
             (D9376/10^6='2.1.trackMPD'!H:H)*
             (E9376='2.1.trackMPD'!F:F),
0))</f>
        <v>0</v>
      </c>
    </row>
    <row r="9377" spans="1:9" x14ac:dyDescent="0.2">
      <c r="A9377" s="160" t="s">
        <v>22</v>
      </c>
      <c r="B9377" s="160" t="s">
        <v>148</v>
      </c>
      <c r="C9377" s="160">
        <f>_xlfn.XLOOKUP(B9377,'2.1.trackMPD'!$R$7:$R$29,'2.1.trackMPD'!$T$7:$T$29)</f>
        <v>6</v>
      </c>
      <c r="D9377" s="160">
        <v>1000</v>
      </c>
      <c r="E9377" s="160" t="s">
        <v>6390</v>
      </c>
      <c r="F9377" s="160" t="s">
        <v>110</v>
      </c>
      <c r="G9377" s="160" t="s">
        <v>140</v>
      </c>
      <c r="H9377" s="160" t="s">
        <v>6393</v>
      </c>
      <c r="I9377" s="160" cm="1">
        <f t="array" ref="I9377">INDEX('2.1.trackMPD'!L:L/(24*60*60),
       MATCH(1,
             (A9377='2.1.trackMPD'!A:A)*
             (C9377='2.1.trackMPD'!D:D)*
             (D9377/10^6='2.1.trackMPD'!H:H)*
             (E9377='2.1.trackMPD'!F:F),
0))</f>
        <v>0</v>
      </c>
    </row>
    <row r="9378" spans="1:9" x14ac:dyDescent="0.2">
      <c r="A9378" s="160" t="s">
        <v>22</v>
      </c>
      <c r="B9378" s="160" t="s">
        <v>148</v>
      </c>
      <c r="C9378" s="160">
        <f>_xlfn.XLOOKUP(B9378,'2.1.trackMPD'!$R$7:$R$29,'2.1.trackMPD'!$T$7:$T$29)</f>
        <v>6</v>
      </c>
      <c r="D9378" s="160">
        <v>5000</v>
      </c>
      <c r="E9378" s="160" t="s">
        <v>6390</v>
      </c>
      <c r="F9378" s="160" t="s">
        <v>110</v>
      </c>
      <c r="G9378" s="160" t="s">
        <v>124</v>
      </c>
      <c r="H9378" s="160" t="s">
        <v>6392</v>
      </c>
      <c r="I9378" s="160" cm="1">
        <f t="array" ref="I9378">INDEX('2.1.trackMPD'!I:I/(24*60*60),
       MATCH(1,
             (A9378='2.1.trackMPD'!A:A)*
             (C9378='2.1.trackMPD'!D:D)*
             (D9378/10^6='2.1.trackMPD'!H:H)*
             (E9378='2.1.trackMPD'!F:F),
0))</f>
        <v>32.792479120370373</v>
      </c>
    </row>
    <row r="9379" spans="1:9" x14ac:dyDescent="0.2">
      <c r="A9379" s="160" t="s">
        <v>22</v>
      </c>
      <c r="B9379" s="160" t="s">
        <v>148</v>
      </c>
      <c r="C9379" s="160">
        <f>_xlfn.XLOOKUP(B9379,'2.1.trackMPD'!$R$7:$R$29,'2.1.trackMPD'!$T$7:$T$29)</f>
        <v>6</v>
      </c>
      <c r="D9379" s="160">
        <v>5000</v>
      </c>
      <c r="E9379" s="160" t="s">
        <v>6390</v>
      </c>
      <c r="F9379" s="160" t="s">
        <v>110</v>
      </c>
      <c r="G9379" s="160" t="s">
        <v>140</v>
      </c>
      <c r="H9379" s="160" t="s">
        <v>6392</v>
      </c>
      <c r="I9379" s="160" cm="1">
        <f t="array" ref="I9379">INDEX('2.1.trackMPD'!J:J/(24*60*60),
       MATCH(1,
             (A9379='2.1.trackMPD'!A:A)*
             (C9379='2.1.trackMPD'!D:D)*
             (D9379/10^6='2.1.trackMPD'!H:H)*
             (E9379='2.1.trackMPD'!F:F),
0))</f>
        <v>0.22985281030092594</v>
      </c>
    </row>
    <row r="9380" spans="1:9" x14ac:dyDescent="0.2">
      <c r="A9380" s="160" t="s">
        <v>22</v>
      </c>
      <c r="B9380" s="160" t="s">
        <v>148</v>
      </c>
      <c r="C9380" s="160">
        <f>_xlfn.XLOOKUP(B9380,'2.1.trackMPD'!$R$7:$R$29,'2.1.trackMPD'!$T$7:$T$29)</f>
        <v>6</v>
      </c>
      <c r="D9380" s="160">
        <v>5000</v>
      </c>
      <c r="E9380" s="160" t="s">
        <v>6390</v>
      </c>
      <c r="F9380" s="160" t="s">
        <v>110</v>
      </c>
      <c r="G9380" s="160" t="s">
        <v>124</v>
      </c>
      <c r="H9380" s="160" t="s">
        <v>6393</v>
      </c>
      <c r="I9380" s="160" cm="1">
        <f t="array" ref="I9380">INDEX('2.1.trackMPD'!K:K/(24*60*60),
       MATCH(1,
             (A9380='2.1.trackMPD'!A:A)*
             (C9380='2.1.trackMPD'!D:D)*
             (D9380/10^6='2.1.trackMPD'!H:H)*
             (E9380='2.1.trackMPD'!F:F),
0))</f>
        <v>0</v>
      </c>
    </row>
    <row r="9381" spans="1:9" x14ac:dyDescent="0.2">
      <c r="A9381" s="160" t="s">
        <v>22</v>
      </c>
      <c r="B9381" s="160" t="s">
        <v>148</v>
      </c>
      <c r="C9381" s="160">
        <f>_xlfn.XLOOKUP(B9381,'2.1.trackMPD'!$R$7:$R$29,'2.1.trackMPD'!$T$7:$T$29)</f>
        <v>6</v>
      </c>
      <c r="D9381" s="160">
        <v>5000</v>
      </c>
      <c r="E9381" s="160" t="s">
        <v>6390</v>
      </c>
      <c r="F9381" s="160" t="s">
        <v>110</v>
      </c>
      <c r="G9381" s="160" t="s">
        <v>140</v>
      </c>
      <c r="H9381" s="160" t="s">
        <v>6393</v>
      </c>
      <c r="I9381" s="160" cm="1">
        <f t="array" ref="I9381">INDEX('2.1.trackMPD'!L:L/(24*60*60),
       MATCH(1,
             (A9381='2.1.trackMPD'!A:A)*
             (C9381='2.1.trackMPD'!D:D)*
             (D9381/10^6='2.1.trackMPD'!H:H)*
             (E9381='2.1.trackMPD'!F:F),
0))</f>
        <v>0</v>
      </c>
    </row>
    <row r="9382" spans="1:9" x14ac:dyDescent="0.2">
      <c r="A9382" s="160" t="s">
        <v>22</v>
      </c>
      <c r="B9382" s="160" t="s">
        <v>148</v>
      </c>
      <c r="C9382" s="160">
        <f>_xlfn.XLOOKUP(B9382,'2.1.trackMPD'!$R$7:$R$29,'2.1.trackMPD'!$T$7:$T$29)</f>
        <v>6</v>
      </c>
      <c r="D9382" s="160">
        <v>1</v>
      </c>
      <c r="E9382" s="160" t="s">
        <v>6394</v>
      </c>
      <c r="F9382" s="160" t="s">
        <v>110</v>
      </c>
      <c r="G9382" s="160" t="s">
        <v>124</v>
      </c>
      <c r="H9382" s="160" t="s">
        <v>6392</v>
      </c>
      <c r="I9382" s="160" cm="1">
        <f t="array" ref="I9382">INDEX('2.1.trackMPD'!I:I/(24*60*60),
       MATCH(1,
             (A9382='2.1.trackMPD'!A:A)*
             (C9382='2.1.trackMPD'!D:D)*
             (D9382/10^6='2.1.trackMPD'!H:H)*
             (E9382='2.1.trackMPD'!F:F),
0))</f>
        <v>3.9301854513888888E-6</v>
      </c>
    </row>
    <row r="9383" spans="1:9" x14ac:dyDescent="0.2">
      <c r="A9383" s="160" t="s">
        <v>22</v>
      </c>
      <c r="B9383" s="160" t="s">
        <v>148</v>
      </c>
      <c r="C9383" s="160">
        <f>_xlfn.XLOOKUP(B9383,'2.1.trackMPD'!$R$7:$R$29,'2.1.trackMPD'!$T$7:$T$29)</f>
        <v>6</v>
      </c>
      <c r="D9383" s="160">
        <v>1</v>
      </c>
      <c r="E9383" s="160" t="s">
        <v>6394</v>
      </c>
      <c r="F9383" s="160" t="s">
        <v>110</v>
      </c>
      <c r="G9383" s="160" t="s">
        <v>140</v>
      </c>
      <c r="H9383" s="160" t="s">
        <v>6392</v>
      </c>
      <c r="I9383" s="160" cm="1">
        <f t="array" ref="I9383">INDEX('2.1.trackMPD'!J:J/(24*60*60),
       MATCH(1,
             (A9383='2.1.trackMPD'!A:A)*
             (C9383='2.1.trackMPD'!D:D)*
             (D9383/10^6='2.1.trackMPD'!H:H)*
             (E9383='2.1.trackMPD'!F:F),
0))</f>
        <v>4.3883589537037033E-5</v>
      </c>
    </row>
    <row r="9384" spans="1:9" x14ac:dyDescent="0.2">
      <c r="A9384" s="160" t="s">
        <v>22</v>
      </c>
      <c r="B9384" s="160" t="s">
        <v>148</v>
      </c>
      <c r="C9384" s="160">
        <f>_xlfn.XLOOKUP(B9384,'2.1.trackMPD'!$R$7:$R$29,'2.1.trackMPD'!$T$7:$T$29)</f>
        <v>6</v>
      </c>
      <c r="D9384" s="160">
        <v>1</v>
      </c>
      <c r="E9384" s="160" t="s">
        <v>6394</v>
      </c>
      <c r="F9384" s="160" t="s">
        <v>110</v>
      </c>
      <c r="G9384" s="160" t="s">
        <v>124</v>
      </c>
      <c r="H9384" s="160" t="s">
        <v>6393</v>
      </c>
      <c r="I9384" s="160" cm="1">
        <f t="array" ref="I9384">INDEX('2.1.trackMPD'!K:K/(24*60*60),
       MATCH(1,
             (A9384='2.1.trackMPD'!A:A)*
             (C9384='2.1.trackMPD'!D:D)*
             (D9384/10^6='2.1.trackMPD'!H:H)*
             (E9384='2.1.trackMPD'!F:F),
0))</f>
        <v>2.9550827546296292E-7</v>
      </c>
    </row>
    <row r="9385" spans="1:9" x14ac:dyDescent="0.2">
      <c r="A9385" s="160" t="s">
        <v>22</v>
      </c>
      <c r="B9385" s="160" t="s">
        <v>148</v>
      </c>
      <c r="C9385" s="160">
        <f>_xlfn.XLOOKUP(B9385,'2.1.trackMPD'!$R$7:$R$29,'2.1.trackMPD'!$T$7:$T$29)</f>
        <v>6</v>
      </c>
      <c r="D9385" s="160">
        <v>1</v>
      </c>
      <c r="E9385" s="160" t="s">
        <v>6394</v>
      </c>
      <c r="F9385" s="160" t="s">
        <v>110</v>
      </c>
      <c r="G9385" s="160" t="s">
        <v>140</v>
      </c>
      <c r="H9385" s="160" t="s">
        <v>6393</v>
      </c>
      <c r="I9385" s="160" cm="1">
        <f t="array" ref="I9385">INDEX('2.1.trackMPD'!L:L/(24*60*60),
       MATCH(1,
             (A9385='2.1.trackMPD'!A:A)*
             (C9385='2.1.trackMPD'!D:D)*
             (D9385/10^6='2.1.trackMPD'!H:H)*
             (E9385='2.1.trackMPD'!F:F),
0))</f>
        <v>7.737542592592592E-7</v>
      </c>
    </row>
    <row r="9386" spans="1:9" x14ac:dyDescent="0.2">
      <c r="A9386" s="160" t="s">
        <v>22</v>
      </c>
      <c r="B9386" s="160" t="s">
        <v>148</v>
      </c>
      <c r="C9386" s="160">
        <f>_xlfn.XLOOKUP(B9386,'2.1.trackMPD'!$R$7:$R$29,'2.1.trackMPD'!$T$7:$T$29)</f>
        <v>6</v>
      </c>
      <c r="D9386" s="160">
        <v>10</v>
      </c>
      <c r="E9386" s="160" t="s">
        <v>6394</v>
      </c>
      <c r="F9386" s="160" t="s">
        <v>110</v>
      </c>
      <c r="G9386" s="160" t="s">
        <v>124</v>
      </c>
      <c r="H9386" s="160" t="s">
        <v>6392</v>
      </c>
      <c r="I9386" s="160" cm="1">
        <f t="array" ref="I9386">INDEX('2.1.trackMPD'!I:I/(24*60*60),
       MATCH(1,
             (A9386='2.1.trackMPD'!A:A)*
             (C9386='2.1.trackMPD'!D:D)*
             (D9386/10^6='2.1.trackMPD'!H:H)*
             (E9386='2.1.trackMPD'!F:F),
0))</f>
        <v>7.3071896296296306E-6</v>
      </c>
    </row>
    <row r="9387" spans="1:9" x14ac:dyDescent="0.2">
      <c r="A9387" s="160" t="s">
        <v>22</v>
      </c>
      <c r="B9387" s="160" t="s">
        <v>148</v>
      </c>
      <c r="C9387" s="160">
        <f>_xlfn.XLOOKUP(B9387,'2.1.trackMPD'!$R$7:$R$29,'2.1.trackMPD'!$T$7:$T$29)</f>
        <v>6</v>
      </c>
      <c r="D9387" s="160">
        <v>10</v>
      </c>
      <c r="E9387" s="160" t="s">
        <v>6394</v>
      </c>
      <c r="F9387" s="160" t="s">
        <v>110</v>
      </c>
      <c r="G9387" s="160" t="s">
        <v>140</v>
      </c>
      <c r="H9387" s="160" t="s">
        <v>6392</v>
      </c>
      <c r="I9387" s="160" cm="1">
        <f t="array" ref="I9387">INDEX('2.1.trackMPD'!J:J/(24*60*60),
       MATCH(1,
             (A9387='2.1.trackMPD'!A:A)*
             (C9387='2.1.trackMPD'!D:D)*
             (D9387/10^6='2.1.trackMPD'!H:H)*
             (E9387='2.1.trackMPD'!F:F),
0))</f>
        <v>5.2528881805555559E-5</v>
      </c>
    </row>
    <row r="9388" spans="1:9" x14ac:dyDescent="0.2">
      <c r="A9388" s="160" t="s">
        <v>22</v>
      </c>
      <c r="B9388" s="160" t="s">
        <v>148</v>
      </c>
      <c r="C9388" s="160">
        <f>_xlfn.XLOOKUP(B9388,'2.1.trackMPD'!$R$7:$R$29,'2.1.trackMPD'!$T$7:$T$29)</f>
        <v>6</v>
      </c>
      <c r="D9388" s="160">
        <v>10</v>
      </c>
      <c r="E9388" s="160" t="s">
        <v>6394</v>
      </c>
      <c r="F9388" s="160" t="s">
        <v>110</v>
      </c>
      <c r="G9388" s="160" t="s">
        <v>124</v>
      </c>
      <c r="H9388" s="160" t="s">
        <v>6393</v>
      </c>
      <c r="I9388" s="160" cm="1">
        <f t="array" ref="I9388">INDEX('2.1.trackMPD'!K:K/(24*60*60),
       MATCH(1,
             (A9388='2.1.trackMPD'!A:A)*
             (C9388='2.1.trackMPD'!D:D)*
             (D9388/10^6='2.1.trackMPD'!H:H)*
             (E9388='2.1.trackMPD'!F:F),
0))</f>
        <v>0</v>
      </c>
    </row>
    <row r="9389" spans="1:9" x14ac:dyDescent="0.2">
      <c r="A9389" s="160" t="s">
        <v>22</v>
      </c>
      <c r="B9389" s="160" t="s">
        <v>148</v>
      </c>
      <c r="C9389" s="160">
        <f>_xlfn.XLOOKUP(B9389,'2.1.trackMPD'!$R$7:$R$29,'2.1.trackMPD'!$T$7:$T$29)</f>
        <v>6</v>
      </c>
      <c r="D9389" s="160">
        <v>10</v>
      </c>
      <c r="E9389" s="160" t="s">
        <v>6394</v>
      </c>
      <c r="F9389" s="160" t="s">
        <v>110</v>
      </c>
      <c r="G9389" s="160" t="s">
        <v>140</v>
      </c>
      <c r="H9389" s="160" t="s">
        <v>6393</v>
      </c>
      <c r="I9389" s="160" cm="1">
        <f t="array" ref="I9389">INDEX('2.1.trackMPD'!L:L/(24*60*60),
       MATCH(1,
             (A9389='2.1.trackMPD'!A:A)*
             (C9389='2.1.trackMPD'!D:D)*
             (D9389/10^6='2.1.trackMPD'!H:H)*
             (E9389='2.1.trackMPD'!F:F),
0))</f>
        <v>7.5528267361111101E-7</v>
      </c>
    </row>
    <row r="9390" spans="1:9" x14ac:dyDescent="0.2">
      <c r="A9390" s="160" t="s">
        <v>22</v>
      </c>
      <c r="B9390" s="160" t="s">
        <v>148</v>
      </c>
      <c r="C9390" s="160">
        <f>_xlfn.XLOOKUP(B9390,'2.1.trackMPD'!$R$7:$R$29,'2.1.trackMPD'!$T$7:$T$29)</f>
        <v>6</v>
      </c>
      <c r="D9390" s="160">
        <v>100</v>
      </c>
      <c r="E9390" s="160" t="s">
        <v>6394</v>
      </c>
      <c r="F9390" s="160" t="s">
        <v>110</v>
      </c>
      <c r="G9390" s="160" t="s">
        <v>124</v>
      </c>
      <c r="H9390" s="160" t="s">
        <v>6392</v>
      </c>
      <c r="I9390" s="160" cm="1">
        <f t="array" ref="I9390">INDEX('2.1.trackMPD'!I:I/(24*60*60),
       MATCH(1,
             (A9390='2.1.trackMPD'!A:A)*
             (C9390='2.1.trackMPD'!D:D)*
             (D9390/10^6='2.1.trackMPD'!H:H)*
             (E9390='2.1.trackMPD'!F:F),
0))</f>
        <v>1.3567808333333334E-2</v>
      </c>
    </row>
    <row r="9391" spans="1:9" x14ac:dyDescent="0.2">
      <c r="A9391" s="160" t="s">
        <v>22</v>
      </c>
      <c r="B9391" s="160" t="s">
        <v>148</v>
      </c>
      <c r="C9391" s="160">
        <f>_xlfn.XLOOKUP(B9391,'2.1.trackMPD'!$R$7:$R$29,'2.1.trackMPD'!$T$7:$T$29)</f>
        <v>6</v>
      </c>
      <c r="D9391" s="160">
        <v>100</v>
      </c>
      <c r="E9391" s="160" t="s">
        <v>6394</v>
      </c>
      <c r="F9391" s="160" t="s">
        <v>110</v>
      </c>
      <c r="G9391" s="160" t="s">
        <v>140</v>
      </c>
      <c r="H9391" s="160" t="s">
        <v>6392</v>
      </c>
      <c r="I9391" s="160" cm="1">
        <f t="array" ref="I9391">INDEX('2.1.trackMPD'!J:J/(24*60*60),
       MATCH(1,
             (A9391='2.1.trackMPD'!A:A)*
             (C9391='2.1.trackMPD'!D:D)*
             (D9391/10^6='2.1.trackMPD'!H:H)*
             (E9391='2.1.trackMPD'!F:F),
0))</f>
        <v>4.6630883194444441E-3</v>
      </c>
    </row>
    <row r="9392" spans="1:9" x14ac:dyDescent="0.2">
      <c r="A9392" s="160" t="s">
        <v>22</v>
      </c>
      <c r="B9392" s="160" t="s">
        <v>148</v>
      </c>
      <c r="C9392" s="160">
        <f>_xlfn.XLOOKUP(B9392,'2.1.trackMPD'!$R$7:$R$29,'2.1.trackMPD'!$T$7:$T$29)</f>
        <v>6</v>
      </c>
      <c r="D9392" s="160">
        <v>100</v>
      </c>
      <c r="E9392" s="160" t="s">
        <v>6394</v>
      </c>
      <c r="F9392" s="160" t="s">
        <v>110</v>
      </c>
      <c r="G9392" s="160" t="s">
        <v>124</v>
      </c>
      <c r="H9392" s="160" t="s">
        <v>6393</v>
      </c>
      <c r="I9392" s="160" cm="1">
        <f t="array" ref="I9392">INDEX('2.1.trackMPD'!K:K/(24*60*60),
       MATCH(1,
             (A9392='2.1.trackMPD'!A:A)*
             (C9392='2.1.trackMPD'!D:D)*
             (D9392/10^6='2.1.trackMPD'!H:H)*
             (E9392='2.1.trackMPD'!F:F),
0))</f>
        <v>0</v>
      </c>
    </row>
    <row r="9393" spans="1:9" x14ac:dyDescent="0.2">
      <c r="A9393" s="160" t="s">
        <v>22</v>
      </c>
      <c r="B9393" s="160" t="s">
        <v>148</v>
      </c>
      <c r="C9393" s="160">
        <f>_xlfn.XLOOKUP(B9393,'2.1.trackMPD'!$R$7:$R$29,'2.1.trackMPD'!$T$7:$T$29)</f>
        <v>6</v>
      </c>
      <c r="D9393" s="160">
        <v>100</v>
      </c>
      <c r="E9393" s="160" t="s">
        <v>6394</v>
      </c>
      <c r="F9393" s="160" t="s">
        <v>110</v>
      </c>
      <c r="G9393" s="160" t="s">
        <v>140</v>
      </c>
      <c r="H9393" s="160" t="s">
        <v>6393</v>
      </c>
      <c r="I9393" s="160" cm="1">
        <f t="array" ref="I9393">INDEX('2.1.trackMPD'!L:L/(24*60*60),
       MATCH(1,
             (A9393='2.1.trackMPD'!A:A)*
             (C9393='2.1.trackMPD'!D:D)*
             (D9393/10^6='2.1.trackMPD'!H:H)*
             (E9393='2.1.trackMPD'!F:F),
0))</f>
        <v>0</v>
      </c>
    </row>
    <row r="9394" spans="1:9" x14ac:dyDescent="0.2">
      <c r="A9394" s="160" t="s">
        <v>22</v>
      </c>
      <c r="B9394" s="160" t="s">
        <v>148</v>
      </c>
      <c r="C9394" s="160">
        <f>_xlfn.XLOOKUP(B9394,'2.1.trackMPD'!$R$7:$R$29,'2.1.trackMPD'!$T$7:$T$29)</f>
        <v>6</v>
      </c>
      <c r="D9394" s="160">
        <v>1000</v>
      </c>
      <c r="E9394" s="160" t="s">
        <v>6394</v>
      </c>
      <c r="F9394" s="160" t="s">
        <v>110</v>
      </c>
      <c r="G9394" s="160" t="s">
        <v>124</v>
      </c>
      <c r="H9394" s="160" t="s">
        <v>6392</v>
      </c>
      <c r="I9394" s="160" cm="1">
        <f t="array" ref="I9394">INDEX('2.1.trackMPD'!I:I/(24*60*60),
       MATCH(1,
             (A9394='2.1.trackMPD'!A:A)*
             (C9394='2.1.trackMPD'!D:D)*
             (D9394/10^6='2.1.trackMPD'!H:H)*
             (E9394='2.1.trackMPD'!F:F),
0))</f>
        <v>1.7229494513888888</v>
      </c>
    </row>
    <row r="9395" spans="1:9" x14ac:dyDescent="0.2">
      <c r="A9395" s="160" t="s">
        <v>22</v>
      </c>
      <c r="B9395" s="160" t="s">
        <v>148</v>
      </c>
      <c r="C9395" s="160">
        <f>_xlfn.XLOOKUP(B9395,'2.1.trackMPD'!$R$7:$R$29,'2.1.trackMPD'!$T$7:$T$29)</f>
        <v>6</v>
      </c>
      <c r="D9395" s="160">
        <v>1000</v>
      </c>
      <c r="E9395" s="160" t="s">
        <v>6394</v>
      </c>
      <c r="F9395" s="160" t="s">
        <v>110</v>
      </c>
      <c r="G9395" s="160" t="s">
        <v>140</v>
      </c>
      <c r="H9395" s="160" t="s">
        <v>6392</v>
      </c>
      <c r="I9395" s="160" cm="1">
        <f t="array" ref="I9395">INDEX('2.1.trackMPD'!J:J/(24*60*60),
       MATCH(1,
             (A9395='2.1.trackMPD'!A:A)*
             (C9395='2.1.trackMPD'!D:D)*
             (D9395/10^6='2.1.trackMPD'!H:H)*
             (E9395='2.1.trackMPD'!F:F),
0))</f>
        <v>5.2686459236111108E-2</v>
      </c>
    </row>
    <row r="9396" spans="1:9" x14ac:dyDescent="0.2">
      <c r="A9396" s="160" t="s">
        <v>22</v>
      </c>
      <c r="B9396" s="160" t="s">
        <v>148</v>
      </c>
      <c r="C9396" s="160">
        <f>_xlfn.XLOOKUP(B9396,'2.1.trackMPD'!$R$7:$R$29,'2.1.trackMPD'!$T$7:$T$29)</f>
        <v>6</v>
      </c>
      <c r="D9396" s="160">
        <v>1000</v>
      </c>
      <c r="E9396" s="160" t="s">
        <v>6394</v>
      </c>
      <c r="F9396" s="160" t="s">
        <v>110</v>
      </c>
      <c r="G9396" s="160" t="s">
        <v>124</v>
      </c>
      <c r="H9396" s="160" t="s">
        <v>6393</v>
      </c>
      <c r="I9396" s="160" cm="1">
        <f t="array" ref="I9396">INDEX('2.1.trackMPD'!K:K/(24*60*60),
       MATCH(1,
             (A9396='2.1.trackMPD'!A:A)*
             (C9396='2.1.trackMPD'!D:D)*
             (D9396/10^6='2.1.trackMPD'!H:H)*
             (E9396='2.1.trackMPD'!F:F),
0))</f>
        <v>0</v>
      </c>
    </row>
    <row r="9397" spans="1:9" x14ac:dyDescent="0.2">
      <c r="A9397" s="160" t="s">
        <v>22</v>
      </c>
      <c r="B9397" s="160" t="s">
        <v>148</v>
      </c>
      <c r="C9397" s="160">
        <f>_xlfn.XLOOKUP(B9397,'2.1.trackMPD'!$R$7:$R$29,'2.1.trackMPD'!$T$7:$T$29)</f>
        <v>6</v>
      </c>
      <c r="D9397" s="160">
        <v>1000</v>
      </c>
      <c r="E9397" s="160" t="s">
        <v>6394</v>
      </c>
      <c r="F9397" s="160" t="s">
        <v>110</v>
      </c>
      <c r="G9397" s="160" t="s">
        <v>140</v>
      </c>
      <c r="H9397" s="160" t="s">
        <v>6393</v>
      </c>
      <c r="I9397" s="160" cm="1">
        <f t="array" ref="I9397">INDEX('2.1.trackMPD'!L:L/(24*60*60),
       MATCH(1,
             (A9397='2.1.trackMPD'!A:A)*
             (C9397='2.1.trackMPD'!D:D)*
             (D9397/10^6='2.1.trackMPD'!H:H)*
             (E9397='2.1.trackMPD'!F:F),
0))</f>
        <v>0</v>
      </c>
    </row>
    <row r="9398" spans="1:9" x14ac:dyDescent="0.2">
      <c r="A9398" s="160" t="s">
        <v>22</v>
      </c>
      <c r="B9398" s="160" t="s">
        <v>148</v>
      </c>
      <c r="C9398" s="160">
        <f>_xlfn.XLOOKUP(B9398,'2.1.trackMPD'!$R$7:$R$29,'2.1.trackMPD'!$T$7:$T$29)</f>
        <v>6</v>
      </c>
      <c r="D9398" s="160">
        <v>5000</v>
      </c>
      <c r="E9398" s="160" t="s">
        <v>6394</v>
      </c>
      <c r="F9398" s="160" t="s">
        <v>110</v>
      </c>
      <c r="G9398" s="160" t="s">
        <v>124</v>
      </c>
      <c r="H9398" s="160" t="s">
        <v>6392</v>
      </c>
      <c r="I9398" s="160" cm="1">
        <f t="array" ref="I9398">INDEX('2.1.trackMPD'!I:I/(24*60*60),
       MATCH(1,
             (A9398='2.1.trackMPD'!A:A)*
             (C9398='2.1.trackMPD'!D:D)*
             (D9398/10^6='2.1.trackMPD'!H:H)*
             (E9398='2.1.trackMPD'!F:F),
0))</f>
        <v>10.143204008101851</v>
      </c>
    </row>
    <row r="9399" spans="1:9" x14ac:dyDescent="0.2">
      <c r="A9399" s="160" t="s">
        <v>22</v>
      </c>
      <c r="B9399" s="160" t="s">
        <v>148</v>
      </c>
      <c r="C9399" s="160">
        <f>_xlfn.XLOOKUP(B9399,'2.1.trackMPD'!$R$7:$R$29,'2.1.trackMPD'!$T$7:$T$29)</f>
        <v>6</v>
      </c>
      <c r="D9399" s="160">
        <v>5000</v>
      </c>
      <c r="E9399" s="160" t="s">
        <v>6394</v>
      </c>
      <c r="F9399" s="160" t="s">
        <v>110</v>
      </c>
      <c r="G9399" s="160" t="s">
        <v>140</v>
      </c>
      <c r="H9399" s="160" t="s">
        <v>6392</v>
      </c>
      <c r="I9399" s="160" cm="1">
        <f t="array" ref="I9399">INDEX('2.1.trackMPD'!J:J/(24*60*60),
       MATCH(1,
             (A9399='2.1.trackMPD'!A:A)*
             (C9399='2.1.trackMPD'!D:D)*
             (D9399/10^6='2.1.trackMPD'!H:H)*
             (E9399='2.1.trackMPD'!F:F),
0))</f>
        <v>0.12783515706018519</v>
      </c>
    </row>
    <row r="9400" spans="1:9" x14ac:dyDescent="0.2">
      <c r="A9400" s="160" t="s">
        <v>22</v>
      </c>
      <c r="B9400" s="160" t="s">
        <v>148</v>
      </c>
      <c r="C9400" s="160">
        <f>_xlfn.XLOOKUP(B9400,'2.1.trackMPD'!$R$7:$R$29,'2.1.trackMPD'!$T$7:$T$29)</f>
        <v>6</v>
      </c>
      <c r="D9400" s="160">
        <v>5000</v>
      </c>
      <c r="E9400" s="160" t="s">
        <v>6394</v>
      </c>
      <c r="F9400" s="160" t="s">
        <v>110</v>
      </c>
      <c r="G9400" s="160" t="s">
        <v>124</v>
      </c>
      <c r="H9400" s="160" t="s">
        <v>6393</v>
      </c>
      <c r="I9400" s="160" cm="1">
        <f t="array" ref="I9400">INDEX('2.1.trackMPD'!K:K/(24*60*60),
       MATCH(1,
             (A9400='2.1.trackMPD'!A:A)*
             (C9400='2.1.trackMPD'!D:D)*
             (D9400/10^6='2.1.trackMPD'!H:H)*
             (E9400='2.1.trackMPD'!F:F),
0))</f>
        <v>0</v>
      </c>
    </row>
    <row r="9401" spans="1:9" x14ac:dyDescent="0.2">
      <c r="A9401" s="160" t="s">
        <v>22</v>
      </c>
      <c r="B9401" s="160" t="s">
        <v>148</v>
      </c>
      <c r="C9401" s="160">
        <f>_xlfn.XLOOKUP(B9401,'2.1.trackMPD'!$R$7:$R$29,'2.1.trackMPD'!$T$7:$T$29)</f>
        <v>6</v>
      </c>
      <c r="D9401" s="160">
        <v>5000</v>
      </c>
      <c r="E9401" s="160" t="s">
        <v>6394</v>
      </c>
      <c r="F9401" s="160" t="s">
        <v>110</v>
      </c>
      <c r="G9401" s="160" t="s">
        <v>140</v>
      </c>
      <c r="H9401" s="160" t="s">
        <v>6393</v>
      </c>
      <c r="I9401" s="160" cm="1">
        <f t="array" ref="I9401">INDEX('2.1.trackMPD'!L:L/(24*60*60),
       MATCH(1,
             (A9401='2.1.trackMPD'!A:A)*
             (C9401='2.1.trackMPD'!D:D)*
             (D9401/10^6='2.1.trackMPD'!H:H)*
             (E9401='2.1.trackMPD'!F:F),
0))</f>
        <v>0</v>
      </c>
    </row>
    <row r="9402" spans="1:9" x14ac:dyDescent="0.2">
      <c r="A9402" s="160" t="s">
        <v>22</v>
      </c>
      <c r="B9402" s="160" t="s">
        <v>148</v>
      </c>
      <c r="C9402" s="160">
        <f>_xlfn.XLOOKUP(B9402,'2.1.trackMPD'!$R$7:$R$29,'2.1.trackMPD'!$T$7:$T$29)</f>
        <v>6</v>
      </c>
      <c r="D9402" s="160">
        <v>1</v>
      </c>
      <c r="E9402" s="160" t="s">
        <v>6395</v>
      </c>
      <c r="F9402" s="160" t="s">
        <v>110</v>
      </c>
      <c r="G9402" s="160" t="s">
        <v>124</v>
      </c>
      <c r="H9402" s="160" t="s">
        <v>6392</v>
      </c>
      <c r="I9402" s="160" t="e" cm="1">
        <f t="array" ref="I9402">INDEX('2.1.trackMPD'!I:I/(24*60*60),
       MATCH(1,
             (A9402='2.1.trackMPD'!A:A)*
             (C9402='2.1.trackMPD'!D:D)*
             (D9402/10^6='2.1.trackMPD'!H:H)*
             (E9402='2.1.trackMPD'!F:F),
0))</f>
        <v>#N/A</v>
      </c>
    </row>
    <row r="9403" spans="1:9" x14ac:dyDescent="0.2">
      <c r="A9403" s="160" t="s">
        <v>22</v>
      </c>
      <c r="B9403" s="160" t="s">
        <v>148</v>
      </c>
      <c r="C9403" s="160">
        <f>_xlfn.XLOOKUP(B9403,'2.1.trackMPD'!$R$7:$R$29,'2.1.trackMPD'!$T$7:$T$29)</f>
        <v>6</v>
      </c>
      <c r="D9403" s="160">
        <v>1</v>
      </c>
      <c r="E9403" s="160" t="s">
        <v>6395</v>
      </c>
      <c r="F9403" s="160" t="s">
        <v>110</v>
      </c>
      <c r="G9403" s="160" t="s">
        <v>140</v>
      </c>
      <c r="H9403" s="160" t="s">
        <v>6392</v>
      </c>
      <c r="I9403" s="160" t="e" cm="1">
        <f t="array" ref="I9403">INDEX('2.1.trackMPD'!J:J/(24*60*60),
       MATCH(1,
             (A9403='2.1.trackMPD'!A:A)*
             (C9403='2.1.trackMPD'!D:D)*
             (D9403/10^6='2.1.trackMPD'!H:H)*
             (E9403='2.1.trackMPD'!F:F),
0))</f>
        <v>#N/A</v>
      </c>
    </row>
    <row r="9404" spans="1:9" x14ac:dyDescent="0.2">
      <c r="A9404" s="160" t="s">
        <v>22</v>
      </c>
      <c r="B9404" s="160" t="s">
        <v>148</v>
      </c>
      <c r="C9404" s="160">
        <f>_xlfn.XLOOKUP(B9404,'2.1.trackMPD'!$R$7:$R$29,'2.1.trackMPD'!$T$7:$T$29)</f>
        <v>6</v>
      </c>
      <c r="D9404" s="160">
        <v>1</v>
      </c>
      <c r="E9404" s="160" t="s">
        <v>6395</v>
      </c>
      <c r="F9404" s="160" t="s">
        <v>110</v>
      </c>
      <c r="G9404" s="160" t="s">
        <v>124</v>
      </c>
      <c r="H9404" s="160" t="s">
        <v>6393</v>
      </c>
      <c r="I9404" s="160" t="e" cm="1">
        <f t="array" ref="I9404">INDEX('2.1.trackMPD'!K:K/(24*60*60),
       MATCH(1,
             (A9404='2.1.trackMPD'!A:A)*
             (C9404='2.1.trackMPD'!D:D)*
             (D9404/10^6='2.1.trackMPD'!H:H)*
             (E9404='2.1.trackMPD'!F:F),
0))</f>
        <v>#N/A</v>
      </c>
    </row>
    <row r="9405" spans="1:9" x14ac:dyDescent="0.2">
      <c r="A9405" s="160" t="s">
        <v>22</v>
      </c>
      <c r="B9405" s="160" t="s">
        <v>148</v>
      </c>
      <c r="C9405" s="160">
        <f>_xlfn.XLOOKUP(B9405,'2.1.trackMPD'!$R$7:$R$29,'2.1.trackMPD'!$T$7:$T$29)</f>
        <v>6</v>
      </c>
      <c r="D9405" s="160">
        <v>1</v>
      </c>
      <c r="E9405" s="160" t="s">
        <v>6395</v>
      </c>
      <c r="F9405" s="160" t="s">
        <v>110</v>
      </c>
      <c r="G9405" s="160" t="s">
        <v>140</v>
      </c>
      <c r="H9405" s="160" t="s">
        <v>6393</v>
      </c>
      <c r="I9405" s="160" t="e" cm="1">
        <f t="array" ref="I9405">INDEX('2.1.trackMPD'!L:L/(24*60*60),
       MATCH(1,
             (A9405='2.1.trackMPD'!A:A)*
             (C9405='2.1.trackMPD'!D:D)*
             (D9405/10^6='2.1.trackMPD'!H:H)*
             (E9405='2.1.trackMPD'!F:F),
0))</f>
        <v>#N/A</v>
      </c>
    </row>
    <row r="9406" spans="1:9" x14ac:dyDescent="0.2">
      <c r="A9406" s="160" t="s">
        <v>22</v>
      </c>
      <c r="B9406" s="160" t="s">
        <v>148</v>
      </c>
      <c r="C9406" s="160">
        <f>_xlfn.XLOOKUP(B9406,'2.1.trackMPD'!$R$7:$R$29,'2.1.trackMPD'!$T$7:$T$29)</f>
        <v>6</v>
      </c>
      <c r="D9406" s="160">
        <v>10</v>
      </c>
      <c r="E9406" s="160" t="s">
        <v>6395</v>
      </c>
      <c r="F9406" s="160" t="s">
        <v>110</v>
      </c>
      <c r="G9406" s="160" t="s">
        <v>124</v>
      </c>
      <c r="H9406" s="160" t="s">
        <v>6392</v>
      </c>
      <c r="I9406" s="160" t="e" cm="1">
        <f t="array" ref="I9406">INDEX('2.1.trackMPD'!I:I/(24*60*60),
       MATCH(1,
             (A9406='2.1.trackMPD'!A:A)*
             (C9406='2.1.trackMPD'!D:D)*
             (D9406/10^6='2.1.trackMPD'!H:H)*
             (E9406='2.1.trackMPD'!F:F),
0))</f>
        <v>#N/A</v>
      </c>
    </row>
    <row r="9407" spans="1:9" x14ac:dyDescent="0.2">
      <c r="A9407" s="160" t="s">
        <v>22</v>
      </c>
      <c r="B9407" s="160" t="s">
        <v>148</v>
      </c>
      <c r="C9407" s="160">
        <f>_xlfn.XLOOKUP(B9407,'2.1.trackMPD'!$R$7:$R$29,'2.1.trackMPD'!$T$7:$T$29)</f>
        <v>6</v>
      </c>
      <c r="D9407" s="160">
        <v>10</v>
      </c>
      <c r="E9407" s="160" t="s">
        <v>6395</v>
      </c>
      <c r="F9407" s="160" t="s">
        <v>110</v>
      </c>
      <c r="G9407" s="160" t="s">
        <v>140</v>
      </c>
      <c r="H9407" s="160" t="s">
        <v>6392</v>
      </c>
      <c r="I9407" s="160" t="e" cm="1">
        <f t="array" ref="I9407">INDEX('2.1.trackMPD'!J:J/(24*60*60),
       MATCH(1,
             (A9407='2.1.trackMPD'!A:A)*
             (C9407='2.1.trackMPD'!D:D)*
             (D9407/10^6='2.1.trackMPD'!H:H)*
             (E9407='2.1.trackMPD'!F:F),
0))</f>
        <v>#N/A</v>
      </c>
    </row>
    <row r="9408" spans="1:9" x14ac:dyDescent="0.2">
      <c r="A9408" s="160" t="s">
        <v>22</v>
      </c>
      <c r="B9408" s="160" t="s">
        <v>148</v>
      </c>
      <c r="C9408" s="160">
        <f>_xlfn.XLOOKUP(B9408,'2.1.trackMPD'!$R$7:$R$29,'2.1.trackMPD'!$T$7:$T$29)</f>
        <v>6</v>
      </c>
      <c r="D9408" s="160">
        <v>10</v>
      </c>
      <c r="E9408" s="160" t="s">
        <v>6395</v>
      </c>
      <c r="F9408" s="160" t="s">
        <v>110</v>
      </c>
      <c r="G9408" s="160" t="s">
        <v>124</v>
      </c>
      <c r="H9408" s="160" t="s">
        <v>6393</v>
      </c>
      <c r="I9408" s="160" t="e" cm="1">
        <f t="array" ref="I9408">INDEX('2.1.trackMPD'!K:K/(24*60*60),
       MATCH(1,
             (A9408='2.1.trackMPD'!A:A)*
             (C9408='2.1.trackMPD'!D:D)*
             (D9408/10^6='2.1.trackMPD'!H:H)*
             (E9408='2.1.trackMPD'!F:F),
0))</f>
        <v>#N/A</v>
      </c>
    </row>
    <row r="9409" spans="1:9" x14ac:dyDescent="0.2">
      <c r="A9409" s="160" t="s">
        <v>22</v>
      </c>
      <c r="B9409" s="160" t="s">
        <v>148</v>
      </c>
      <c r="C9409" s="160">
        <f>_xlfn.XLOOKUP(B9409,'2.1.trackMPD'!$R$7:$R$29,'2.1.trackMPD'!$T$7:$T$29)</f>
        <v>6</v>
      </c>
      <c r="D9409" s="160">
        <v>10</v>
      </c>
      <c r="E9409" s="160" t="s">
        <v>6395</v>
      </c>
      <c r="F9409" s="160" t="s">
        <v>110</v>
      </c>
      <c r="G9409" s="160" t="s">
        <v>140</v>
      </c>
      <c r="H9409" s="160" t="s">
        <v>6393</v>
      </c>
      <c r="I9409" s="160" t="e" cm="1">
        <f t="array" ref="I9409">INDEX('2.1.trackMPD'!L:L/(24*60*60),
       MATCH(1,
             (A9409='2.1.trackMPD'!A:A)*
             (C9409='2.1.trackMPD'!D:D)*
             (D9409/10^6='2.1.trackMPD'!H:H)*
             (E9409='2.1.trackMPD'!F:F),
0))</f>
        <v>#N/A</v>
      </c>
    </row>
    <row r="9410" spans="1:9" x14ac:dyDescent="0.2">
      <c r="A9410" s="160" t="s">
        <v>22</v>
      </c>
      <c r="B9410" s="160" t="s">
        <v>148</v>
      </c>
      <c r="C9410" s="160">
        <f>_xlfn.XLOOKUP(B9410,'2.1.trackMPD'!$R$7:$R$29,'2.1.trackMPD'!$T$7:$T$29)</f>
        <v>6</v>
      </c>
      <c r="D9410" s="160">
        <v>100</v>
      </c>
      <c r="E9410" s="160" t="s">
        <v>6395</v>
      </c>
      <c r="F9410" s="160" t="s">
        <v>110</v>
      </c>
      <c r="G9410" s="160" t="s">
        <v>124</v>
      </c>
      <c r="H9410" s="160" t="s">
        <v>6392</v>
      </c>
      <c r="I9410" s="160" t="e" cm="1">
        <f t="array" ref="I9410">INDEX('2.1.trackMPD'!I:I/(24*60*60),
       MATCH(1,
             (A9410='2.1.trackMPD'!A:A)*
             (C9410='2.1.trackMPD'!D:D)*
             (D9410/10^6='2.1.trackMPD'!H:H)*
             (E9410='2.1.trackMPD'!F:F),
0))</f>
        <v>#N/A</v>
      </c>
    </row>
    <row r="9411" spans="1:9" x14ac:dyDescent="0.2">
      <c r="A9411" s="160" t="s">
        <v>22</v>
      </c>
      <c r="B9411" s="160" t="s">
        <v>148</v>
      </c>
      <c r="C9411" s="160">
        <f>_xlfn.XLOOKUP(B9411,'2.1.trackMPD'!$R$7:$R$29,'2.1.trackMPD'!$T$7:$T$29)</f>
        <v>6</v>
      </c>
      <c r="D9411" s="160">
        <v>100</v>
      </c>
      <c r="E9411" s="160" t="s">
        <v>6395</v>
      </c>
      <c r="F9411" s="160" t="s">
        <v>110</v>
      </c>
      <c r="G9411" s="160" t="s">
        <v>140</v>
      </c>
      <c r="H9411" s="160" t="s">
        <v>6392</v>
      </c>
      <c r="I9411" s="160" t="e" cm="1">
        <f t="array" ref="I9411">INDEX('2.1.trackMPD'!J:J/(24*60*60),
       MATCH(1,
             (A9411='2.1.trackMPD'!A:A)*
             (C9411='2.1.trackMPD'!D:D)*
             (D9411/10^6='2.1.trackMPD'!H:H)*
             (E9411='2.1.trackMPD'!F:F),
0))</f>
        <v>#N/A</v>
      </c>
    </row>
    <row r="9412" spans="1:9" x14ac:dyDescent="0.2">
      <c r="A9412" s="160" t="s">
        <v>22</v>
      </c>
      <c r="B9412" s="160" t="s">
        <v>148</v>
      </c>
      <c r="C9412" s="160">
        <f>_xlfn.XLOOKUP(B9412,'2.1.trackMPD'!$R$7:$R$29,'2.1.trackMPD'!$T$7:$T$29)</f>
        <v>6</v>
      </c>
      <c r="D9412" s="160">
        <v>100</v>
      </c>
      <c r="E9412" s="160" t="s">
        <v>6395</v>
      </c>
      <c r="F9412" s="160" t="s">
        <v>110</v>
      </c>
      <c r="G9412" s="160" t="s">
        <v>124</v>
      </c>
      <c r="H9412" s="160" t="s">
        <v>6393</v>
      </c>
      <c r="I9412" s="160" t="e" cm="1">
        <f t="array" ref="I9412">INDEX('2.1.trackMPD'!K:K/(24*60*60),
       MATCH(1,
             (A9412='2.1.trackMPD'!A:A)*
             (C9412='2.1.trackMPD'!D:D)*
             (D9412/10^6='2.1.trackMPD'!H:H)*
             (E9412='2.1.trackMPD'!F:F),
0))</f>
        <v>#N/A</v>
      </c>
    </row>
    <row r="9413" spans="1:9" x14ac:dyDescent="0.2">
      <c r="A9413" s="160" t="s">
        <v>22</v>
      </c>
      <c r="B9413" s="160" t="s">
        <v>148</v>
      </c>
      <c r="C9413" s="160">
        <f>_xlfn.XLOOKUP(B9413,'2.1.trackMPD'!$R$7:$R$29,'2.1.trackMPD'!$T$7:$T$29)</f>
        <v>6</v>
      </c>
      <c r="D9413" s="160">
        <v>100</v>
      </c>
      <c r="E9413" s="160" t="s">
        <v>6395</v>
      </c>
      <c r="F9413" s="160" t="s">
        <v>110</v>
      </c>
      <c r="G9413" s="160" t="s">
        <v>140</v>
      </c>
      <c r="H9413" s="160" t="s">
        <v>6393</v>
      </c>
      <c r="I9413" s="160" t="e" cm="1">
        <f t="array" ref="I9413">INDEX('2.1.trackMPD'!L:L/(24*60*60),
       MATCH(1,
             (A9413='2.1.trackMPD'!A:A)*
             (C9413='2.1.trackMPD'!D:D)*
             (D9413/10^6='2.1.trackMPD'!H:H)*
             (E9413='2.1.trackMPD'!F:F),
0))</f>
        <v>#N/A</v>
      </c>
    </row>
    <row r="9414" spans="1:9" x14ac:dyDescent="0.2">
      <c r="A9414" s="160" t="s">
        <v>22</v>
      </c>
      <c r="B9414" s="160" t="s">
        <v>149</v>
      </c>
      <c r="C9414" s="160">
        <f>_xlfn.XLOOKUP(B9414,'2.1.trackMPD'!$R$7:$R$29,'2.1.trackMPD'!$T$7:$T$29)</f>
        <v>6</v>
      </c>
      <c r="D9414" s="160">
        <v>1</v>
      </c>
      <c r="E9414" s="160" t="s">
        <v>6390</v>
      </c>
      <c r="F9414" s="160" t="s">
        <v>110</v>
      </c>
      <c r="G9414" s="160" t="s">
        <v>124</v>
      </c>
      <c r="H9414" s="160" t="s">
        <v>6392</v>
      </c>
      <c r="I9414" s="160" cm="1">
        <f t="array" ref="I9414">INDEX('2.1.trackMPD'!I:I/(24*60*60),
       MATCH(1,
             (A9414='2.1.trackMPD'!A:A)*
             (C9414='2.1.trackMPD'!D:D)*
             (D9414/10^6='2.1.trackMPD'!H:H)*
             (E9414='2.1.trackMPD'!F:F),
0))</f>
        <v>1.1073402893518519E-6</v>
      </c>
    </row>
    <row r="9415" spans="1:9" x14ac:dyDescent="0.2">
      <c r="A9415" s="160" t="s">
        <v>22</v>
      </c>
      <c r="B9415" s="160" t="s">
        <v>149</v>
      </c>
      <c r="C9415" s="160">
        <f>_xlfn.XLOOKUP(B9415,'2.1.trackMPD'!$R$7:$R$29,'2.1.trackMPD'!$T$7:$T$29)</f>
        <v>6</v>
      </c>
      <c r="D9415" s="160">
        <v>1</v>
      </c>
      <c r="E9415" s="160" t="s">
        <v>6390</v>
      </c>
      <c r="F9415" s="160" t="s">
        <v>110</v>
      </c>
      <c r="G9415" s="160" t="s">
        <v>140</v>
      </c>
      <c r="H9415" s="160" t="s">
        <v>6392</v>
      </c>
      <c r="I9415" s="160" cm="1">
        <f t="array" ref="I9415">INDEX('2.1.trackMPD'!J:J/(24*60*60),
       MATCH(1,
             (A9415='2.1.trackMPD'!A:A)*
             (C9415='2.1.trackMPD'!D:D)*
             (D9415/10^6='2.1.trackMPD'!H:H)*
             (E9415='2.1.trackMPD'!F:F),
0))</f>
        <v>1.760755949074074E-5</v>
      </c>
    </row>
    <row r="9416" spans="1:9" x14ac:dyDescent="0.2">
      <c r="A9416" s="160" t="s">
        <v>22</v>
      </c>
      <c r="B9416" s="160" t="s">
        <v>149</v>
      </c>
      <c r="C9416" s="160">
        <f>_xlfn.XLOOKUP(B9416,'2.1.trackMPD'!$R$7:$R$29,'2.1.trackMPD'!$T$7:$T$29)</f>
        <v>6</v>
      </c>
      <c r="D9416" s="160">
        <v>1</v>
      </c>
      <c r="E9416" s="160" t="s">
        <v>6390</v>
      </c>
      <c r="F9416" s="160" t="s">
        <v>110</v>
      </c>
      <c r="G9416" s="160" t="s">
        <v>124</v>
      </c>
      <c r="H9416" s="160" t="s">
        <v>6393</v>
      </c>
      <c r="I9416" s="160" cm="1">
        <f t="array" ref="I9416">INDEX('2.1.trackMPD'!K:K/(24*60*60),
       MATCH(1,
             (A9416='2.1.trackMPD'!A:A)*
             (C9416='2.1.trackMPD'!D:D)*
             (D9416/10^6='2.1.trackMPD'!H:H)*
             (E9416='2.1.trackMPD'!F:F),
0))</f>
        <v>0</v>
      </c>
    </row>
    <row r="9417" spans="1:9" x14ac:dyDescent="0.2">
      <c r="A9417" s="160" t="s">
        <v>22</v>
      </c>
      <c r="B9417" s="160" t="s">
        <v>149</v>
      </c>
      <c r="C9417" s="160">
        <f>_xlfn.XLOOKUP(B9417,'2.1.trackMPD'!$R$7:$R$29,'2.1.trackMPD'!$T$7:$T$29)</f>
        <v>6</v>
      </c>
      <c r="D9417" s="160">
        <v>1</v>
      </c>
      <c r="E9417" s="160" t="s">
        <v>6390</v>
      </c>
      <c r="F9417" s="160" t="s">
        <v>110</v>
      </c>
      <c r="G9417" s="160" t="s">
        <v>140</v>
      </c>
      <c r="H9417" s="160" t="s">
        <v>6393</v>
      </c>
      <c r="I9417" s="160" cm="1">
        <f t="array" ref="I9417">INDEX('2.1.trackMPD'!L:L/(24*60*60),
       MATCH(1,
             (A9417='2.1.trackMPD'!A:A)*
             (C9417='2.1.trackMPD'!D:D)*
             (D9417/10^6='2.1.trackMPD'!H:H)*
             (E9417='2.1.trackMPD'!F:F),
0))</f>
        <v>1.5392303356481482E-6</v>
      </c>
    </row>
    <row r="9418" spans="1:9" x14ac:dyDescent="0.2">
      <c r="A9418" s="160" t="s">
        <v>22</v>
      </c>
      <c r="B9418" s="160" t="s">
        <v>149</v>
      </c>
      <c r="C9418" s="160">
        <f>_xlfn.XLOOKUP(B9418,'2.1.trackMPD'!$R$7:$R$29,'2.1.trackMPD'!$T$7:$T$29)</f>
        <v>6</v>
      </c>
      <c r="D9418" s="160">
        <v>10</v>
      </c>
      <c r="E9418" s="160" t="s">
        <v>6390</v>
      </c>
      <c r="F9418" s="160" t="s">
        <v>110</v>
      </c>
      <c r="G9418" s="160" t="s">
        <v>124</v>
      </c>
      <c r="H9418" s="160" t="s">
        <v>6392</v>
      </c>
      <c r="I9418" s="160" cm="1">
        <f t="array" ref="I9418">INDEX('2.1.trackMPD'!I:I/(24*60*60),
       MATCH(1,
             (A9418='2.1.trackMPD'!A:A)*
             (C9418='2.1.trackMPD'!D:D)*
             (D9418/10^6='2.1.trackMPD'!H:H)*
             (E9418='2.1.trackMPD'!F:F),
0))</f>
        <v>1.4623259143518519E-6</v>
      </c>
    </row>
    <row r="9419" spans="1:9" x14ac:dyDescent="0.2">
      <c r="A9419" s="160" t="s">
        <v>22</v>
      </c>
      <c r="B9419" s="160" t="s">
        <v>149</v>
      </c>
      <c r="C9419" s="160">
        <f>_xlfn.XLOOKUP(B9419,'2.1.trackMPD'!$R$7:$R$29,'2.1.trackMPD'!$T$7:$T$29)</f>
        <v>6</v>
      </c>
      <c r="D9419" s="160">
        <v>10</v>
      </c>
      <c r="E9419" s="160" t="s">
        <v>6390</v>
      </c>
      <c r="F9419" s="160" t="s">
        <v>110</v>
      </c>
      <c r="G9419" s="160" t="s">
        <v>140</v>
      </c>
      <c r="H9419" s="160" t="s">
        <v>6392</v>
      </c>
      <c r="I9419" s="160" cm="1">
        <f t="array" ref="I9419">INDEX('2.1.trackMPD'!J:J/(24*60*60),
       MATCH(1,
             (A9419='2.1.trackMPD'!A:A)*
             (C9419='2.1.trackMPD'!D:D)*
             (D9419/10^6='2.1.trackMPD'!H:H)*
             (E9419='2.1.trackMPD'!F:F),
0))</f>
        <v>1.8477220046296298E-5</v>
      </c>
    </row>
    <row r="9420" spans="1:9" x14ac:dyDescent="0.2">
      <c r="A9420" s="160" t="s">
        <v>22</v>
      </c>
      <c r="B9420" s="160" t="s">
        <v>149</v>
      </c>
      <c r="C9420" s="160">
        <f>_xlfn.XLOOKUP(B9420,'2.1.trackMPD'!$R$7:$R$29,'2.1.trackMPD'!$T$7:$T$29)</f>
        <v>6</v>
      </c>
      <c r="D9420" s="160">
        <v>10</v>
      </c>
      <c r="E9420" s="160" t="s">
        <v>6390</v>
      </c>
      <c r="F9420" s="160" t="s">
        <v>110</v>
      </c>
      <c r="G9420" s="160" t="s">
        <v>124</v>
      </c>
      <c r="H9420" s="160" t="s">
        <v>6393</v>
      </c>
      <c r="I9420" s="160" cm="1">
        <f t="array" ref="I9420">INDEX('2.1.trackMPD'!K:K/(24*60*60),
       MATCH(1,
             (A9420='2.1.trackMPD'!A:A)*
             (C9420='2.1.trackMPD'!D:D)*
             (D9420/10^6='2.1.trackMPD'!H:H)*
             (E9420='2.1.trackMPD'!F:F),
0))</f>
        <v>0</v>
      </c>
    </row>
    <row r="9421" spans="1:9" x14ac:dyDescent="0.2">
      <c r="A9421" s="160" t="s">
        <v>22</v>
      </c>
      <c r="B9421" s="160" t="s">
        <v>149</v>
      </c>
      <c r="C9421" s="160">
        <f>_xlfn.XLOOKUP(B9421,'2.1.trackMPD'!$R$7:$R$29,'2.1.trackMPD'!$T$7:$T$29)</f>
        <v>6</v>
      </c>
      <c r="D9421" s="160">
        <v>10</v>
      </c>
      <c r="E9421" s="160" t="s">
        <v>6390</v>
      </c>
      <c r="F9421" s="160" t="s">
        <v>110</v>
      </c>
      <c r="G9421" s="160" t="s">
        <v>140</v>
      </c>
      <c r="H9421" s="160" t="s">
        <v>6393</v>
      </c>
      <c r="I9421" s="160" cm="1">
        <f t="array" ref="I9421">INDEX('2.1.trackMPD'!L:L/(24*60*60),
       MATCH(1,
             (A9421='2.1.trackMPD'!A:A)*
             (C9421='2.1.trackMPD'!D:D)*
             (D9421/10^6='2.1.trackMPD'!H:H)*
             (E9421='2.1.trackMPD'!F:F),
0))</f>
        <v>1.5179113541666667E-6</v>
      </c>
    </row>
    <row r="9422" spans="1:9" x14ac:dyDescent="0.2">
      <c r="A9422" s="160" t="s">
        <v>22</v>
      </c>
      <c r="B9422" s="160" t="s">
        <v>149</v>
      </c>
      <c r="C9422" s="160">
        <f>_xlfn.XLOOKUP(B9422,'2.1.trackMPD'!$R$7:$R$29,'2.1.trackMPD'!$T$7:$T$29)</f>
        <v>6</v>
      </c>
      <c r="D9422" s="160">
        <v>100</v>
      </c>
      <c r="E9422" s="160" t="s">
        <v>6390</v>
      </c>
      <c r="F9422" s="160" t="s">
        <v>110</v>
      </c>
      <c r="G9422" s="160" t="s">
        <v>124</v>
      </c>
      <c r="H9422" s="160" t="s">
        <v>6392</v>
      </c>
      <c r="I9422" s="160" cm="1">
        <f t="array" ref="I9422">INDEX('2.1.trackMPD'!I:I/(24*60*60),
       MATCH(1,
             (A9422='2.1.trackMPD'!A:A)*
             (C9422='2.1.trackMPD'!D:D)*
             (D9422/10^6='2.1.trackMPD'!H:H)*
             (E9422='2.1.trackMPD'!F:F),
0))</f>
        <v>1.6607663738425925E-3</v>
      </c>
    </row>
    <row r="9423" spans="1:9" x14ac:dyDescent="0.2">
      <c r="A9423" s="160" t="s">
        <v>22</v>
      </c>
      <c r="B9423" s="160" t="s">
        <v>149</v>
      </c>
      <c r="C9423" s="160">
        <f>_xlfn.XLOOKUP(B9423,'2.1.trackMPD'!$R$7:$R$29,'2.1.trackMPD'!$T$7:$T$29)</f>
        <v>6</v>
      </c>
      <c r="D9423" s="160">
        <v>100</v>
      </c>
      <c r="E9423" s="160" t="s">
        <v>6390</v>
      </c>
      <c r="F9423" s="160" t="s">
        <v>110</v>
      </c>
      <c r="G9423" s="160" t="s">
        <v>140</v>
      </c>
      <c r="H9423" s="160" t="s">
        <v>6392</v>
      </c>
      <c r="I9423" s="160" cm="1">
        <f t="array" ref="I9423">INDEX('2.1.trackMPD'!J:J/(24*60*60),
       MATCH(1,
             (A9423='2.1.trackMPD'!A:A)*
             (C9423='2.1.trackMPD'!D:D)*
             (D9423/10^6='2.1.trackMPD'!H:H)*
             (E9423='2.1.trackMPD'!F:F),
0))</f>
        <v>1.5659040833333332E-3</v>
      </c>
    </row>
    <row r="9424" spans="1:9" x14ac:dyDescent="0.2">
      <c r="A9424" s="160" t="s">
        <v>22</v>
      </c>
      <c r="B9424" s="160" t="s">
        <v>149</v>
      </c>
      <c r="C9424" s="160">
        <f>_xlfn.XLOOKUP(B9424,'2.1.trackMPD'!$R$7:$R$29,'2.1.trackMPD'!$T$7:$T$29)</f>
        <v>6</v>
      </c>
      <c r="D9424" s="160">
        <v>100</v>
      </c>
      <c r="E9424" s="160" t="s">
        <v>6390</v>
      </c>
      <c r="F9424" s="160" t="s">
        <v>110</v>
      </c>
      <c r="G9424" s="160" t="s">
        <v>124</v>
      </c>
      <c r="H9424" s="160" t="s">
        <v>6393</v>
      </c>
      <c r="I9424" s="160" cm="1">
        <f t="array" ref="I9424">INDEX('2.1.trackMPD'!K:K/(24*60*60),
       MATCH(1,
             (A9424='2.1.trackMPD'!A:A)*
             (C9424='2.1.trackMPD'!D:D)*
             (D9424/10^6='2.1.trackMPD'!H:H)*
             (E9424='2.1.trackMPD'!F:F),
0))</f>
        <v>0</v>
      </c>
    </row>
    <row r="9425" spans="1:9" x14ac:dyDescent="0.2">
      <c r="A9425" s="160" t="s">
        <v>22</v>
      </c>
      <c r="B9425" s="160" t="s">
        <v>149</v>
      </c>
      <c r="C9425" s="160">
        <f>_xlfn.XLOOKUP(B9425,'2.1.trackMPD'!$R$7:$R$29,'2.1.trackMPD'!$T$7:$T$29)</f>
        <v>6</v>
      </c>
      <c r="D9425" s="160">
        <v>100</v>
      </c>
      <c r="E9425" s="160" t="s">
        <v>6390</v>
      </c>
      <c r="F9425" s="160" t="s">
        <v>110</v>
      </c>
      <c r="G9425" s="160" t="s">
        <v>140</v>
      </c>
      <c r="H9425" s="160" t="s">
        <v>6393</v>
      </c>
      <c r="I9425" s="160" cm="1">
        <f t="array" ref="I9425">INDEX('2.1.trackMPD'!L:L/(24*60*60),
       MATCH(1,
             (A9425='2.1.trackMPD'!A:A)*
             (C9425='2.1.trackMPD'!D:D)*
             (D9425/10^6='2.1.trackMPD'!H:H)*
             (E9425='2.1.trackMPD'!F:F),
0))</f>
        <v>0</v>
      </c>
    </row>
    <row r="9426" spans="1:9" x14ac:dyDescent="0.2">
      <c r="A9426" s="160" t="s">
        <v>22</v>
      </c>
      <c r="B9426" s="160" t="s">
        <v>149</v>
      </c>
      <c r="C9426" s="160">
        <f>_xlfn.XLOOKUP(B9426,'2.1.trackMPD'!$R$7:$R$29,'2.1.trackMPD'!$T$7:$T$29)</f>
        <v>6</v>
      </c>
      <c r="D9426" s="160">
        <v>1000</v>
      </c>
      <c r="E9426" s="160" t="s">
        <v>6390</v>
      </c>
      <c r="F9426" s="160" t="s">
        <v>110</v>
      </c>
      <c r="G9426" s="160" t="s">
        <v>124</v>
      </c>
      <c r="H9426" s="160" t="s">
        <v>6392</v>
      </c>
      <c r="I9426" s="160" cm="1">
        <f t="array" ref="I9426">INDEX('2.1.trackMPD'!I:I/(24*60*60),
       MATCH(1,
             (A9426='2.1.trackMPD'!A:A)*
             (C9426='2.1.trackMPD'!D:D)*
             (D9426/10^6='2.1.trackMPD'!H:H)*
             (E9426='2.1.trackMPD'!F:F),
0))</f>
        <v>2.1051687546296298</v>
      </c>
    </row>
    <row r="9427" spans="1:9" x14ac:dyDescent="0.2">
      <c r="A9427" s="160" t="s">
        <v>22</v>
      </c>
      <c r="B9427" s="160" t="s">
        <v>149</v>
      </c>
      <c r="C9427" s="160">
        <f>_xlfn.XLOOKUP(B9427,'2.1.trackMPD'!$R$7:$R$29,'2.1.trackMPD'!$T$7:$T$29)</f>
        <v>6</v>
      </c>
      <c r="D9427" s="160">
        <v>1000</v>
      </c>
      <c r="E9427" s="160" t="s">
        <v>6390</v>
      </c>
      <c r="F9427" s="160" t="s">
        <v>110</v>
      </c>
      <c r="G9427" s="160" t="s">
        <v>140</v>
      </c>
      <c r="H9427" s="160" t="s">
        <v>6392</v>
      </c>
      <c r="I9427" s="160" cm="1">
        <f t="array" ref="I9427">INDEX('2.1.trackMPD'!J:J/(24*60*60),
       MATCH(1,
             (A9427='2.1.trackMPD'!A:A)*
             (C9427='2.1.trackMPD'!D:D)*
             (D9427/10^6='2.1.trackMPD'!H:H)*
             (E9427='2.1.trackMPD'!F:F),
0))</f>
        <v>5.8237966215277777E-2</v>
      </c>
    </row>
    <row r="9428" spans="1:9" x14ac:dyDescent="0.2">
      <c r="A9428" s="160" t="s">
        <v>22</v>
      </c>
      <c r="B9428" s="160" t="s">
        <v>149</v>
      </c>
      <c r="C9428" s="160">
        <f>_xlfn.XLOOKUP(B9428,'2.1.trackMPD'!$R$7:$R$29,'2.1.trackMPD'!$T$7:$T$29)</f>
        <v>6</v>
      </c>
      <c r="D9428" s="160">
        <v>1000</v>
      </c>
      <c r="E9428" s="160" t="s">
        <v>6390</v>
      </c>
      <c r="F9428" s="160" t="s">
        <v>110</v>
      </c>
      <c r="G9428" s="160" t="s">
        <v>124</v>
      </c>
      <c r="H9428" s="160" t="s">
        <v>6393</v>
      </c>
      <c r="I9428" s="160" cm="1">
        <f t="array" ref="I9428">INDEX('2.1.trackMPD'!K:K/(24*60*60),
       MATCH(1,
             (A9428='2.1.trackMPD'!A:A)*
             (C9428='2.1.trackMPD'!D:D)*
             (D9428/10^6='2.1.trackMPD'!H:H)*
             (E9428='2.1.trackMPD'!F:F),
0))</f>
        <v>0</v>
      </c>
    </row>
    <row r="9429" spans="1:9" x14ac:dyDescent="0.2">
      <c r="A9429" s="160" t="s">
        <v>22</v>
      </c>
      <c r="B9429" s="160" t="s">
        <v>149</v>
      </c>
      <c r="C9429" s="160">
        <f>_xlfn.XLOOKUP(B9429,'2.1.trackMPD'!$R$7:$R$29,'2.1.trackMPD'!$T$7:$T$29)</f>
        <v>6</v>
      </c>
      <c r="D9429" s="160">
        <v>1000</v>
      </c>
      <c r="E9429" s="160" t="s">
        <v>6390</v>
      </c>
      <c r="F9429" s="160" t="s">
        <v>110</v>
      </c>
      <c r="G9429" s="160" t="s">
        <v>140</v>
      </c>
      <c r="H9429" s="160" t="s">
        <v>6393</v>
      </c>
      <c r="I9429" s="160" cm="1">
        <f t="array" ref="I9429">INDEX('2.1.trackMPD'!L:L/(24*60*60),
       MATCH(1,
             (A9429='2.1.trackMPD'!A:A)*
             (C9429='2.1.trackMPD'!D:D)*
             (D9429/10^6='2.1.trackMPD'!H:H)*
             (E9429='2.1.trackMPD'!F:F),
0))</f>
        <v>0</v>
      </c>
    </row>
    <row r="9430" spans="1:9" x14ac:dyDescent="0.2">
      <c r="A9430" s="160" t="s">
        <v>22</v>
      </c>
      <c r="B9430" s="160" t="s">
        <v>149</v>
      </c>
      <c r="C9430" s="160">
        <f>_xlfn.XLOOKUP(B9430,'2.1.trackMPD'!$R$7:$R$29,'2.1.trackMPD'!$T$7:$T$29)</f>
        <v>6</v>
      </c>
      <c r="D9430" s="160">
        <v>5000</v>
      </c>
      <c r="E9430" s="160" t="s">
        <v>6390</v>
      </c>
      <c r="F9430" s="160" t="s">
        <v>110</v>
      </c>
      <c r="G9430" s="160" t="s">
        <v>124</v>
      </c>
      <c r="H9430" s="160" t="s">
        <v>6392</v>
      </c>
      <c r="I9430" s="160" cm="1">
        <f t="array" ref="I9430">INDEX('2.1.trackMPD'!I:I/(24*60*60),
       MATCH(1,
             (A9430='2.1.trackMPD'!A:A)*
             (C9430='2.1.trackMPD'!D:D)*
             (D9430/10^6='2.1.trackMPD'!H:H)*
             (E9430='2.1.trackMPD'!F:F),
0))</f>
        <v>32.792479120370373</v>
      </c>
    </row>
    <row r="9431" spans="1:9" x14ac:dyDescent="0.2">
      <c r="A9431" s="160" t="s">
        <v>22</v>
      </c>
      <c r="B9431" s="160" t="s">
        <v>149</v>
      </c>
      <c r="C9431" s="160">
        <f>_xlfn.XLOOKUP(B9431,'2.1.trackMPD'!$R$7:$R$29,'2.1.trackMPD'!$T$7:$T$29)</f>
        <v>6</v>
      </c>
      <c r="D9431" s="160">
        <v>5000</v>
      </c>
      <c r="E9431" s="160" t="s">
        <v>6390</v>
      </c>
      <c r="F9431" s="160" t="s">
        <v>110</v>
      </c>
      <c r="G9431" s="160" t="s">
        <v>140</v>
      </c>
      <c r="H9431" s="160" t="s">
        <v>6392</v>
      </c>
      <c r="I9431" s="160" cm="1">
        <f t="array" ref="I9431">INDEX('2.1.trackMPD'!J:J/(24*60*60),
       MATCH(1,
             (A9431='2.1.trackMPD'!A:A)*
             (C9431='2.1.trackMPD'!D:D)*
             (D9431/10^6='2.1.trackMPD'!H:H)*
             (E9431='2.1.trackMPD'!F:F),
0))</f>
        <v>0.22985281030092594</v>
      </c>
    </row>
    <row r="9432" spans="1:9" x14ac:dyDescent="0.2">
      <c r="A9432" s="160" t="s">
        <v>22</v>
      </c>
      <c r="B9432" s="160" t="s">
        <v>149</v>
      </c>
      <c r="C9432" s="160">
        <f>_xlfn.XLOOKUP(B9432,'2.1.trackMPD'!$R$7:$R$29,'2.1.trackMPD'!$T$7:$T$29)</f>
        <v>6</v>
      </c>
      <c r="D9432" s="160">
        <v>5000</v>
      </c>
      <c r="E9432" s="160" t="s">
        <v>6390</v>
      </c>
      <c r="F9432" s="160" t="s">
        <v>110</v>
      </c>
      <c r="G9432" s="160" t="s">
        <v>124</v>
      </c>
      <c r="H9432" s="160" t="s">
        <v>6393</v>
      </c>
      <c r="I9432" s="160" cm="1">
        <f t="array" ref="I9432">INDEX('2.1.trackMPD'!K:K/(24*60*60),
       MATCH(1,
             (A9432='2.1.trackMPD'!A:A)*
             (C9432='2.1.trackMPD'!D:D)*
             (D9432/10^6='2.1.trackMPD'!H:H)*
             (E9432='2.1.trackMPD'!F:F),
0))</f>
        <v>0</v>
      </c>
    </row>
    <row r="9433" spans="1:9" x14ac:dyDescent="0.2">
      <c r="A9433" s="160" t="s">
        <v>22</v>
      </c>
      <c r="B9433" s="160" t="s">
        <v>149</v>
      </c>
      <c r="C9433" s="160">
        <f>_xlfn.XLOOKUP(B9433,'2.1.trackMPD'!$R$7:$R$29,'2.1.trackMPD'!$T$7:$T$29)</f>
        <v>6</v>
      </c>
      <c r="D9433" s="160">
        <v>5000</v>
      </c>
      <c r="E9433" s="160" t="s">
        <v>6390</v>
      </c>
      <c r="F9433" s="160" t="s">
        <v>110</v>
      </c>
      <c r="G9433" s="160" t="s">
        <v>140</v>
      </c>
      <c r="H9433" s="160" t="s">
        <v>6393</v>
      </c>
      <c r="I9433" s="160" cm="1">
        <f t="array" ref="I9433">INDEX('2.1.trackMPD'!L:L/(24*60*60),
       MATCH(1,
             (A9433='2.1.trackMPD'!A:A)*
             (C9433='2.1.trackMPD'!D:D)*
             (D9433/10^6='2.1.trackMPD'!H:H)*
             (E9433='2.1.trackMPD'!F:F),
0))</f>
        <v>0</v>
      </c>
    </row>
    <row r="9434" spans="1:9" x14ac:dyDescent="0.2">
      <c r="A9434" s="160" t="s">
        <v>22</v>
      </c>
      <c r="B9434" s="160" t="s">
        <v>149</v>
      </c>
      <c r="C9434" s="160">
        <f>_xlfn.XLOOKUP(B9434,'2.1.trackMPD'!$R$7:$R$29,'2.1.trackMPD'!$T$7:$T$29)</f>
        <v>6</v>
      </c>
      <c r="D9434" s="160">
        <v>1</v>
      </c>
      <c r="E9434" s="160" t="s">
        <v>6394</v>
      </c>
      <c r="F9434" s="160" t="s">
        <v>110</v>
      </c>
      <c r="G9434" s="160" t="s">
        <v>124</v>
      </c>
      <c r="H9434" s="160" t="s">
        <v>6392</v>
      </c>
      <c r="I9434" s="160" cm="1">
        <f t="array" ref="I9434">INDEX('2.1.trackMPD'!I:I/(24*60*60),
       MATCH(1,
             (A9434='2.1.trackMPD'!A:A)*
             (C9434='2.1.trackMPD'!D:D)*
             (D9434/10^6='2.1.trackMPD'!H:H)*
             (E9434='2.1.trackMPD'!F:F),
0))</f>
        <v>3.9301854513888888E-6</v>
      </c>
    </row>
    <row r="9435" spans="1:9" x14ac:dyDescent="0.2">
      <c r="A9435" s="160" t="s">
        <v>22</v>
      </c>
      <c r="B9435" s="160" t="s">
        <v>149</v>
      </c>
      <c r="C9435" s="160">
        <f>_xlfn.XLOOKUP(B9435,'2.1.trackMPD'!$R$7:$R$29,'2.1.trackMPD'!$T$7:$T$29)</f>
        <v>6</v>
      </c>
      <c r="D9435" s="160">
        <v>1</v>
      </c>
      <c r="E9435" s="160" t="s">
        <v>6394</v>
      </c>
      <c r="F9435" s="160" t="s">
        <v>110</v>
      </c>
      <c r="G9435" s="160" t="s">
        <v>140</v>
      </c>
      <c r="H9435" s="160" t="s">
        <v>6392</v>
      </c>
      <c r="I9435" s="160" cm="1">
        <f t="array" ref="I9435">INDEX('2.1.trackMPD'!J:J/(24*60*60),
       MATCH(1,
             (A9435='2.1.trackMPD'!A:A)*
             (C9435='2.1.trackMPD'!D:D)*
             (D9435/10^6='2.1.trackMPD'!H:H)*
             (E9435='2.1.trackMPD'!F:F),
0))</f>
        <v>4.3883589537037033E-5</v>
      </c>
    </row>
    <row r="9436" spans="1:9" x14ac:dyDescent="0.2">
      <c r="A9436" s="160" t="s">
        <v>22</v>
      </c>
      <c r="B9436" s="160" t="s">
        <v>149</v>
      </c>
      <c r="C9436" s="160">
        <f>_xlfn.XLOOKUP(B9436,'2.1.trackMPD'!$R$7:$R$29,'2.1.trackMPD'!$T$7:$T$29)</f>
        <v>6</v>
      </c>
      <c r="D9436" s="160">
        <v>1</v>
      </c>
      <c r="E9436" s="160" t="s">
        <v>6394</v>
      </c>
      <c r="F9436" s="160" t="s">
        <v>110</v>
      </c>
      <c r="G9436" s="160" t="s">
        <v>124</v>
      </c>
      <c r="H9436" s="160" t="s">
        <v>6393</v>
      </c>
      <c r="I9436" s="160" cm="1">
        <f t="array" ref="I9436">INDEX('2.1.trackMPD'!K:K/(24*60*60),
       MATCH(1,
             (A9436='2.1.trackMPD'!A:A)*
             (C9436='2.1.trackMPD'!D:D)*
             (D9436/10^6='2.1.trackMPD'!H:H)*
             (E9436='2.1.trackMPD'!F:F),
0))</f>
        <v>2.9550827546296292E-7</v>
      </c>
    </row>
    <row r="9437" spans="1:9" x14ac:dyDescent="0.2">
      <c r="A9437" s="160" t="s">
        <v>22</v>
      </c>
      <c r="B9437" s="160" t="s">
        <v>149</v>
      </c>
      <c r="C9437" s="160">
        <f>_xlfn.XLOOKUP(B9437,'2.1.trackMPD'!$R$7:$R$29,'2.1.trackMPD'!$T$7:$T$29)</f>
        <v>6</v>
      </c>
      <c r="D9437" s="160">
        <v>1</v>
      </c>
      <c r="E9437" s="160" t="s">
        <v>6394</v>
      </c>
      <c r="F9437" s="160" t="s">
        <v>110</v>
      </c>
      <c r="G9437" s="160" t="s">
        <v>140</v>
      </c>
      <c r="H9437" s="160" t="s">
        <v>6393</v>
      </c>
      <c r="I9437" s="160" cm="1">
        <f t="array" ref="I9437">INDEX('2.1.trackMPD'!L:L/(24*60*60),
       MATCH(1,
             (A9437='2.1.trackMPD'!A:A)*
             (C9437='2.1.trackMPD'!D:D)*
             (D9437/10^6='2.1.trackMPD'!H:H)*
             (E9437='2.1.trackMPD'!F:F),
0))</f>
        <v>7.737542592592592E-7</v>
      </c>
    </row>
    <row r="9438" spans="1:9" x14ac:dyDescent="0.2">
      <c r="A9438" s="160" t="s">
        <v>22</v>
      </c>
      <c r="B9438" s="160" t="s">
        <v>149</v>
      </c>
      <c r="C9438" s="160">
        <f>_xlfn.XLOOKUP(B9438,'2.1.trackMPD'!$R$7:$R$29,'2.1.trackMPD'!$T$7:$T$29)</f>
        <v>6</v>
      </c>
      <c r="D9438" s="160">
        <v>10</v>
      </c>
      <c r="E9438" s="160" t="s">
        <v>6394</v>
      </c>
      <c r="F9438" s="160" t="s">
        <v>110</v>
      </c>
      <c r="G9438" s="160" t="s">
        <v>124</v>
      </c>
      <c r="H9438" s="160" t="s">
        <v>6392</v>
      </c>
      <c r="I9438" s="160" cm="1">
        <f t="array" ref="I9438">INDEX('2.1.trackMPD'!I:I/(24*60*60),
       MATCH(1,
             (A9438='2.1.trackMPD'!A:A)*
             (C9438='2.1.trackMPD'!D:D)*
             (D9438/10^6='2.1.trackMPD'!H:H)*
             (E9438='2.1.trackMPD'!F:F),
0))</f>
        <v>7.3071896296296306E-6</v>
      </c>
    </row>
    <row r="9439" spans="1:9" x14ac:dyDescent="0.2">
      <c r="A9439" s="160" t="s">
        <v>22</v>
      </c>
      <c r="B9439" s="160" t="s">
        <v>149</v>
      </c>
      <c r="C9439" s="160">
        <f>_xlfn.XLOOKUP(B9439,'2.1.trackMPD'!$R$7:$R$29,'2.1.trackMPD'!$T$7:$T$29)</f>
        <v>6</v>
      </c>
      <c r="D9439" s="160">
        <v>10</v>
      </c>
      <c r="E9439" s="160" t="s">
        <v>6394</v>
      </c>
      <c r="F9439" s="160" t="s">
        <v>110</v>
      </c>
      <c r="G9439" s="160" t="s">
        <v>140</v>
      </c>
      <c r="H9439" s="160" t="s">
        <v>6392</v>
      </c>
      <c r="I9439" s="160" cm="1">
        <f t="array" ref="I9439">INDEX('2.1.trackMPD'!J:J/(24*60*60),
       MATCH(1,
             (A9439='2.1.trackMPD'!A:A)*
             (C9439='2.1.trackMPD'!D:D)*
             (D9439/10^6='2.1.trackMPD'!H:H)*
             (E9439='2.1.trackMPD'!F:F),
0))</f>
        <v>5.2528881805555559E-5</v>
      </c>
    </row>
    <row r="9440" spans="1:9" x14ac:dyDescent="0.2">
      <c r="A9440" s="160" t="s">
        <v>22</v>
      </c>
      <c r="B9440" s="160" t="s">
        <v>149</v>
      </c>
      <c r="C9440" s="160">
        <f>_xlfn.XLOOKUP(B9440,'2.1.trackMPD'!$R$7:$R$29,'2.1.trackMPD'!$T$7:$T$29)</f>
        <v>6</v>
      </c>
      <c r="D9440" s="160">
        <v>10</v>
      </c>
      <c r="E9440" s="160" t="s">
        <v>6394</v>
      </c>
      <c r="F9440" s="160" t="s">
        <v>110</v>
      </c>
      <c r="G9440" s="160" t="s">
        <v>124</v>
      </c>
      <c r="H9440" s="160" t="s">
        <v>6393</v>
      </c>
      <c r="I9440" s="160" cm="1">
        <f t="array" ref="I9440">INDEX('2.1.trackMPD'!K:K/(24*60*60),
       MATCH(1,
             (A9440='2.1.trackMPD'!A:A)*
             (C9440='2.1.trackMPD'!D:D)*
             (D9440/10^6='2.1.trackMPD'!H:H)*
             (E9440='2.1.trackMPD'!F:F),
0))</f>
        <v>0</v>
      </c>
    </row>
    <row r="9441" spans="1:9" x14ac:dyDescent="0.2">
      <c r="A9441" s="160" t="s">
        <v>22</v>
      </c>
      <c r="B9441" s="160" t="s">
        <v>149</v>
      </c>
      <c r="C9441" s="160">
        <f>_xlfn.XLOOKUP(B9441,'2.1.trackMPD'!$R$7:$R$29,'2.1.trackMPD'!$T$7:$T$29)</f>
        <v>6</v>
      </c>
      <c r="D9441" s="160">
        <v>10</v>
      </c>
      <c r="E9441" s="160" t="s">
        <v>6394</v>
      </c>
      <c r="F9441" s="160" t="s">
        <v>110</v>
      </c>
      <c r="G9441" s="160" t="s">
        <v>140</v>
      </c>
      <c r="H9441" s="160" t="s">
        <v>6393</v>
      </c>
      <c r="I9441" s="160" cm="1">
        <f t="array" ref="I9441">INDEX('2.1.trackMPD'!L:L/(24*60*60),
       MATCH(1,
             (A9441='2.1.trackMPD'!A:A)*
             (C9441='2.1.trackMPD'!D:D)*
             (D9441/10^6='2.1.trackMPD'!H:H)*
             (E9441='2.1.trackMPD'!F:F),
0))</f>
        <v>7.5528267361111101E-7</v>
      </c>
    </row>
    <row r="9442" spans="1:9" x14ac:dyDescent="0.2">
      <c r="A9442" s="160" t="s">
        <v>22</v>
      </c>
      <c r="B9442" s="160" t="s">
        <v>149</v>
      </c>
      <c r="C9442" s="160">
        <f>_xlfn.XLOOKUP(B9442,'2.1.trackMPD'!$R$7:$R$29,'2.1.trackMPD'!$T$7:$T$29)</f>
        <v>6</v>
      </c>
      <c r="D9442" s="160">
        <v>100</v>
      </c>
      <c r="E9442" s="160" t="s">
        <v>6394</v>
      </c>
      <c r="F9442" s="160" t="s">
        <v>110</v>
      </c>
      <c r="G9442" s="160" t="s">
        <v>124</v>
      </c>
      <c r="H9442" s="160" t="s">
        <v>6392</v>
      </c>
      <c r="I9442" s="160" cm="1">
        <f t="array" ref="I9442">INDEX('2.1.trackMPD'!I:I/(24*60*60),
       MATCH(1,
             (A9442='2.1.trackMPD'!A:A)*
             (C9442='2.1.trackMPD'!D:D)*
             (D9442/10^6='2.1.trackMPD'!H:H)*
             (E9442='2.1.trackMPD'!F:F),
0))</f>
        <v>1.3567808333333334E-2</v>
      </c>
    </row>
    <row r="9443" spans="1:9" x14ac:dyDescent="0.2">
      <c r="A9443" s="160" t="s">
        <v>22</v>
      </c>
      <c r="B9443" s="160" t="s">
        <v>149</v>
      </c>
      <c r="C9443" s="160">
        <f>_xlfn.XLOOKUP(B9443,'2.1.trackMPD'!$R$7:$R$29,'2.1.trackMPD'!$T$7:$T$29)</f>
        <v>6</v>
      </c>
      <c r="D9443" s="160">
        <v>100</v>
      </c>
      <c r="E9443" s="160" t="s">
        <v>6394</v>
      </c>
      <c r="F9443" s="160" t="s">
        <v>110</v>
      </c>
      <c r="G9443" s="160" t="s">
        <v>140</v>
      </c>
      <c r="H9443" s="160" t="s">
        <v>6392</v>
      </c>
      <c r="I9443" s="160" cm="1">
        <f t="array" ref="I9443">INDEX('2.1.trackMPD'!J:J/(24*60*60),
       MATCH(1,
             (A9443='2.1.trackMPD'!A:A)*
             (C9443='2.1.trackMPD'!D:D)*
             (D9443/10^6='2.1.trackMPD'!H:H)*
             (E9443='2.1.trackMPD'!F:F),
0))</f>
        <v>4.6630883194444441E-3</v>
      </c>
    </row>
    <row r="9444" spans="1:9" x14ac:dyDescent="0.2">
      <c r="A9444" s="160" t="s">
        <v>22</v>
      </c>
      <c r="B9444" s="160" t="s">
        <v>149</v>
      </c>
      <c r="C9444" s="160">
        <f>_xlfn.XLOOKUP(B9444,'2.1.trackMPD'!$R$7:$R$29,'2.1.trackMPD'!$T$7:$T$29)</f>
        <v>6</v>
      </c>
      <c r="D9444" s="160">
        <v>100</v>
      </c>
      <c r="E9444" s="160" t="s">
        <v>6394</v>
      </c>
      <c r="F9444" s="160" t="s">
        <v>110</v>
      </c>
      <c r="G9444" s="160" t="s">
        <v>124</v>
      </c>
      <c r="H9444" s="160" t="s">
        <v>6393</v>
      </c>
      <c r="I9444" s="160" cm="1">
        <f t="array" ref="I9444">INDEX('2.1.trackMPD'!K:K/(24*60*60),
       MATCH(1,
             (A9444='2.1.trackMPD'!A:A)*
             (C9444='2.1.trackMPD'!D:D)*
             (D9444/10^6='2.1.trackMPD'!H:H)*
             (E9444='2.1.trackMPD'!F:F),
0))</f>
        <v>0</v>
      </c>
    </row>
    <row r="9445" spans="1:9" x14ac:dyDescent="0.2">
      <c r="A9445" s="160" t="s">
        <v>22</v>
      </c>
      <c r="B9445" s="160" t="s">
        <v>149</v>
      </c>
      <c r="C9445" s="160">
        <f>_xlfn.XLOOKUP(B9445,'2.1.trackMPD'!$R$7:$R$29,'2.1.trackMPD'!$T$7:$T$29)</f>
        <v>6</v>
      </c>
      <c r="D9445" s="160">
        <v>100</v>
      </c>
      <c r="E9445" s="160" t="s">
        <v>6394</v>
      </c>
      <c r="F9445" s="160" t="s">
        <v>110</v>
      </c>
      <c r="G9445" s="160" t="s">
        <v>140</v>
      </c>
      <c r="H9445" s="160" t="s">
        <v>6393</v>
      </c>
      <c r="I9445" s="160" cm="1">
        <f t="array" ref="I9445">INDEX('2.1.trackMPD'!L:L/(24*60*60),
       MATCH(1,
             (A9445='2.1.trackMPD'!A:A)*
             (C9445='2.1.trackMPD'!D:D)*
             (D9445/10^6='2.1.trackMPD'!H:H)*
             (E9445='2.1.trackMPD'!F:F),
0))</f>
        <v>0</v>
      </c>
    </row>
    <row r="9446" spans="1:9" x14ac:dyDescent="0.2">
      <c r="A9446" s="160" t="s">
        <v>22</v>
      </c>
      <c r="B9446" s="160" t="s">
        <v>149</v>
      </c>
      <c r="C9446" s="160">
        <f>_xlfn.XLOOKUP(B9446,'2.1.trackMPD'!$R$7:$R$29,'2.1.trackMPD'!$T$7:$T$29)</f>
        <v>6</v>
      </c>
      <c r="D9446" s="160">
        <v>1000</v>
      </c>
      <c r="E9446" s="160" t="s">
        <v>6394</v>
      </c>
      <c r="F9446" s="160" t="s">
        <v>110</v>
      </c>
      <c r="G9446" s="160" t="s">
        <v>124</v>
      </c>
      <c r="H9446" s="160" t="s">
        <v>6392</v>
      </c>
      <c r="I9446" s="160" cm="1">
        <f t="array" ref="I9446">INDEX('2.1.trackMPD'!I:I/(24*60*60),
       MATCH(1,
             (A9446='2.1.trackMPD'!A:A)*
             (C9446='2.1.trackMPD'!D:D)*
             (D9446/10^6='2.1.trackMPD'!H:H)*
             (E9446='2.1.trackMPD'!F:F),
0))</f>
        <v>1.7229494513888888</v>
      </c>
    </row>
    <row r="9447" spans="1:9" x14ac:dyDescent="0.2">
      <c r="A9447" s="160" t="s">
        <v>22</v>
      </c>
      <c r="B9447" s="160" t="s">
        <v>149</v>
      </c>
      <c r="C9447" s="160">
        <f>_xlfn.XLOOKUP(B9447,'2.1.trackMPD'!$R$7:$R$29,'2.1.trackMPD'!$T$7:$T$29)</f>
        <v>6</v>
      </c>
      <c r="D9447" s="160">
        <v>1000</v>
      </c>
      <c r="E9447" s="160" t="s">
        <v>6394</v>
      </c>
      <c r="F9447" s="160" t="s">
        <v>110</v>
      </c>
      <c r="G9447" s="160" t="s">
        <v>140</v>
      </c>
      <c r="H9447" s="160" t="s">
        <v>6392</v>
      </c>
      <c r="I9447" s="160" cm="1">
        <f t="array" ref="I9447">INDEX('2.1.trackMPD'!J:J/(24*60*60),
       MATCH(1,
             (A9447='2.1.trackMPD'!A:A)*
             (C9447='2.1.trackMPD'!D:D)*
             (D9447/10^6='2.1.trackMPD'!H:H)*
             (E9447='2.1.trackMPD'!F:F),
0))</f>
        <v>5.2686459236111108E-2</v>
      </c>
    </row>
    <row r="9448" spans="1:9" x14ac:dyDescent="0.2">
      <c r="A9448" s="160" t="s">
        <v>22</v>
      </c>
      <c r="B9448" s="160" t="s">
        <v>149</v>
      </c>
      <c r="C9448" s="160">
        <f>_xlfn.XLOOKUP(B9448,'2.1.trackMPD'!$R$7:$R$29,'2.1.trackMPD'!$T$7:$T$29)</f>
        <v>6</v>
      </c>
      <c r="D9448" s="160">
        <v>1000</v>
      </c>
      <c r="E9448" s="160" t="s">
        <v>6394</v>
      </c>
      <c r="F9448" s="160" t="s">
        <v>110</v>
      </c>
      <c r="G9448" s="160" t="s">
        <v>124</v>
      </c>
      <c r="H9448" s="160" t="s">
        <v>6393</v>
      </c>
      <c r="I9448" s="160" cm="1">
        <f t="array" ref="I9448">INDEX('2.1.trackMPD'!K:K/(24*60*60),
       MATCH(1,
             (A9448='2.1.trackMPD'!A:A)*
             (C9448='2.1.trackMPD'!D:D)*
             (D9448/10^6='2.1.trackMPD'!H:H)*
             (E9448='2.1.trackMPD'!F:F),
0))</f>
        <v>0</v>
      </c>
    </row>
    <row r="9449" spans="1:9" x14ac:dyDescent="0.2">
      <c r="A9449" s="160" t="s">
        <v>22</v>
      </c>
      <c r="B9449" s="160" t="s">
        <v>149</v>
      </c>
      <c r="C9449" s="160">
        <f>_xlfn.XLOOKUP(B9449,'2.1.trackMPD'!$R$7:$R$29,'2.1.trackMPD'!$T$7:$T$29)</f>
        <v>6</v>
      </c>
      <c r="D9449" s="160">
        <v>1000</v>
      </c>
      <c r="E9449" s="160" t="s">
        <v>6394</v>
      </c>
      <c r="F9449" s="160" t="s">
        <v>110</v>
      </c>
      <c r="G9449" s="160" t="s">
        <v>140</v>
      </c>
      <c r="H9449" s="160" t="s">
        <v>6393</v>
      </c>
      <c r="I9449" s="160" cm="1">
        <f t="array" ref="I9449">INDEX('2.1.trackMPD'!L:L/(24*60*60),
       MATCH(1,
             (A9449='2.1.trackMPD'!A:A)*
             (C9449='2.1.trackMPD'!D:D)*
             (D9449/10^6='2.1.trackMPD'!H:H)*
             (E9449='2.1.trackMPD'!F:F),
0))</f>
        <v>0</v>
      </c>
    </row>
    <row r="9450" spans="1:9" x14ac:dyDescent="0.2">
      <c r="A9450" s="160" t="s">
        <v>22</v>
      </c>
      <c r="B9450" s="160" t="s">
        <v>149</v>
      </c>
      <c r="C9450" s="160">
        <f>_xlfn.XLOOKUP(B9450,'2.1.trackMPD'!$R$7:$R$29,'2.1.trackMPD'!$T$7:$T$29)</f>
        <v>6</v>
      </c>
      <c r="D9450" s="160">
        <v>5000</v>
      </c>
      <c r="E9450" s="160" t="s">
        <v>6394</v>
      </c>
      <c r="F9450" s="160" t="s">
        <v>110</v>
      </c>
      <c r="G9450" s="160" t="s">
        <v>124</v>
      </c>
      <c r="H9450" s="160" t="s">
        <v>6392</v>
      </c>
      <c r="I9450" s="160" cm="1">
        <f t="array" ref="I9450">INDEX('2.1.trackMPD'!I:I/(24*60*60),
       MATCH(1,
             (A9450='2.1.trackMPD'!A:A)*
             (C9450='2.1.trackMPD'!D:D)*
             (D9450/10^6='2.1.trackMPD'!H:H)*
             (E9450='2.1.trackMPD'!F:F),
0))</f>
        <v>10.143204008101851</v>
      </c>
    </row>
    <row r="9451" spans="1:9" x14ac:dyDescent="0.2">
      <c r="A9451" s="160" t="s">
        <v>22</v>
      </c>
      <c r="B9451" s="160" t="s">
        <v>149</v>
      </c>
      <c r="C9451" s="160">
        <f>_xlfn.XLOOKUP(B9451,'2.1.trackMPD'!$R$7:$R$29,'2.1.trackMPD'!$T$7:$T$29)</f>
        <v>6</v>
      </c>
      <c r="D9451" s="160">
        <v>5000</v>
      </c>
      <c r="E9451" s="160" t="s">
        <v>6394</v>
      </c>
      <c r="F9451" s="160" t="s">
        <v>110</v>
      </c>
      <c r="G9451" s="160" t="s">
        <v>140</v>
      </c>
      <c r="H9451" s="160" t="s">
        <v>6392</v>
      </c>
      <c r="I9451" s="160" cm="1">
        <f t="array" ref="I9451">INDEX('2.1.trackMPD'!J:J/(24*60*60),
       MATCH(1,
             (A9451='2.1.trackMPD'!A:A)*
             (C9451='2.1.trackMPD'!D:D)*
             (D9451/10^6='2.1.trackMPD'!H:H)*
             (E9451='2.1.trackMPD'!F:F),
0))</f>
        <v>0.12783515706018519</v>
      </c>
    </row>
    <row r="9452" spans="1:9" x14ac:dyDescent="0.2">
      <c r="A9452" s="160" t="s">
        <v>22</v>
      </c>
      <c r="B9452" s="160" t="s">
        <v>149</v>
      </c>
      <c r="C9452" s="160">
        <f>_xlfn.XLOOKUP(B9452,'2.1.trackMPD'!$R$7:$R$29,'2.1.trackMPD'!$T$7:$T$29)</f>
        <v>6</v>
      </c>
      <c r="D9452" s="160">
        <v>5000</v>
      </c>
      <c r="E9452" s="160" t="s">
        <v>6394</v>
      </c>
      <c r="F9452" s="160" t="s">
        <v>110</v>
      </c>
      <c r="G9452" s="160" t="s">
        <v>124</v>
      </c>
      <c r="H9452" s="160" t="s">
        <v>6393</v>
      </c>
      <c r="I9452" s="160" cm="1">
        <f t="array" ref="I9452">INDEX('2.1.trackMPD'!K:K/(24*60*60),
       MATCH(1,
             (A9452='2.1.trackMPD'!A:A)*
             (C9452='2.1.trackMPD'!D:D)*
             (D9452/10^6='2.1.trackMPD'!H:H)*
             (E9452='2.1.trackMPD'!F:F),
0))</f>
        <v>0</v>
      </c>
    </row>
    <row r="9453" spans="1:9" x14ac:dyDescent="0.2">
      <c r="A9453" s="160" t="s">
        <v>22</v>
      </c>
      <c r="B9453" s="160" t="s">
        <v>149</v>
      </c>
      <c r="C9453" s="160">
        <f>_xlfn.XLOOKUP(B9453,'2.1.trackMPD'!$R$7:$R$29,'2.1.trackMPD'!$T$7:$T$29)</f>
        <v>6</v>
      </c>
      <c r="D9453" s="160">
        <v>5000</v>
      </c>
      <c r="E9453" s="160" t="s">
        <v>6394</v>
      </c>
      <c r="F9453" s="160" t="s">
        <v>110</v>
      </c>
      <c r="G9453" s="160" t="s">
        <v>140</v>
      </c>
      <c r="H9453" s="160" t="s">
        <v>6393</v>
      </c>
      <c r="I9453" s="160" cm="1">
        <f t="array" ref="I9453">INDEX('2.1.trackMPD'!L:L/(24*60*60),
       MATCH(1,
             (A9453='2.1.trackMPD'!A:A)*
             (C9453='2.1.trackMPD'!D:D)*
             (D9453/10^6='2.1.trackMPD'!H:H)*
             (E9453='2.1.trackMPD'!F:F),
0))</f>
        <v>0</v>
      </c>
    </row>
    <row r="9454" spans="1:9" x14ac:dyDescent="0.2">
      <c r="A9454" s="160" t="s">
        <v>22</v>
      </c>
      <c r="B9454" s="160" t="s">
        <v>149</v>
      </c>
      <c r="C9454" s="160">
        <f>_xlfn.XLOOKUP(B9454,'2.1.trackMPD'!$R$7:$R$29,'2.1.trackMPD'!$T$7:$T$29)</f>
        <v>6</v>
      </c>
      <c r="D9454" s="160">
        <v>1</v>
      </c>
      <c r="E9454" s="160" t="s">
        <v>6395</v>
      </c>
      <c r="F9454" s="160" t="s">
        <v>110</v>
      </c>
      <c r="G9454" s="160" t="s">
        <v>124</v>
      </c>
      <c r="H9454" s="160" t="s">
        <v>6392</v>
      </c>
      <c r="I9454" s="160" t="e" cm="1">
        <f t="array" ref="I9454">INDEX('2.1.trackMPD'!I:I/(24*60*60),
       MATCH(1,
             (A9454='2.1.trackMPD'!A:A)*
             (C9454='2.1.trackMPD'!D:D)*
             (D9454/10^6='2.1.trackMPD'!H:H)*
             (E9454='2.1.trackMPD'!F:F),
0))</f>
        <v>#N/A</v>
      </c>
    </row>
    <row r="9455" spans="1:9" x14ac:dyDescent="0.2">
      <c r="A9455" s="160" t="s">
        <v>22</v>
      </c>
      <c r="B9455" s="160" t="s">
        <v>149</v>
      </c>
      <c r="C9455" s="160">
        <f>_xlfn.XLOOKUP(B9455,'2.1.trackMPD'!$R$7:$R$29,'2.1.trackMPD'!$T$7:$T$29)</f>
        <v>6</v>
      </c>
      <c r="D9455" s="160">
        <v>1</v>
      </c>
      <c r="E9455" s="160" t="s">
        <v>6395</v>
      </c>
      <c r="F9455" s="160" t="s">
        <v>110</v>
      </c>
      <c r="G9455" s="160" t="s">
        <v>140</v>
      </c>
      <c r="H9455" s="160" t="s">
        <v>6392</v>
      </c>
      <c r="I9455" s="160" t="e" cm="1">
        <f t="array" ref="I9455">INDEX('2.1.trackMPD'!J:J/(24*60*60),
       MATCH(1,
             (A9455='2.1.trackMPD'!A:A)*
             (C9455='2.1.trackMPD'!D:D)*
             (D9455/10^6='2.1.trackMPD'!H:H)*
             (E9455='2.1.trackMPD'!F:F),
0))</f>
        <v>#N/A</v>
      </c>
    </row>
    <row r="9456" spans="1:9" x14ac:dyDescent="0.2">
      <c r="A9456" s="160" t="s">
        <v>22</v>
      </c>
      <c r="B9456" s="160" t="s">
        <v>149</v>
      </c>
      <c r="C9456" s="160">
        <f>_xlfn.XLOOKUP(B9456,'2.1.trackMPD'!$R$7:$R$29,'2.1.trackMPD'!$T$7:$T$29)</f>
        <v>6</v>
      </c>
      <c r="D9456" s="160">
        <v>1</v>
      </c>
      <c r="E9456" s="160" t="s">
        <v>6395</v>
      </c>
      <c r="F9456" s="160" t="s">
        <v>110</v>
      </c>
      <c r="G9456" s="160" t="s">
        <v>124</v>
      </c>
      <c r="H9456" s="160" t="s">
        <v>6393</v>
      </c>
      <c r="I9456" s="160" t="e" cm="1">
        <f t="array" ref="I9456">INDEX('2.1.trackMPD'!K:K/(24*60*60),
       MATCH(1,
             (A9456='2.1.trackMPD'!A:A)*
             (C9456='2.1.trackMPD'!D:D)*
             (D9456/10^6='2.1.trackMPD'!H:H)*
             (E9456='2.1.trackMPD'!F:F),
0))</f>
        <v>#N/A</v>
      </c>
    </row>
    <row r="9457" spans="1:9" x14ac:dyDescent="0.2">
      <c r="A9457" s="160" t="s">
        <v>22</v>
      </c>
      <c r="B9457" s="160" t="s">
        <v>149</v>
      </c>
      <c r="C9457" s="160">
        <f>_xlfn.XLOOKUP(B9457,'2.1.trackMPD'!$R$7:$R$29,'2.1.trackMPD'!$T$7:$T$29)</f>
        <v>6</v>
      </c>
      <c r="D9457" s="160">
        <v>1</v>
      </c>
      <c r="E9457" s="160" t="s">
        <v>6395</v>
      </c>
      <c r="F9457" s="160" t="s">
        <v>110</v>
      </c>
      <c r="G9457" s="160" t="s">
        <v>140</v>
      </c>
      <c r="H9457" s="160" t="s">
        <v>6393</v>
      </c>
      <c r="I9457" s="160" t="e" cm="1">
        <f t="array" ref="I9457">INDEX('2.1.trackMPD'!L:L/(24*60*60),
       MATCH(1,
             (A9457='2.1.trackMPD'!A:A)*
             (C9457='2.1.trackMPD'!D:D)*
             (D9457/10^6='2.1.trackMPD'!H:H)*
             (E9457='2.1.trackMPD'!F:F),
0))</f>
        <v>#N/A</v>
      </c>
    </row>
    <row r="9458" spans="1:9" x14ac:dyDescent="0.2">
      <c r="A9458" s="160" t="s">
        <v>22</v>
      </c>
      <c r="B9458" s="160" t="s">
        <v>149</v>
      </c>
      <c r="C9458" s="160">
        <f>_xlfn.XLOOKUP(B9458,'2.1.trackMPD'!$R$7:$R$29,'2.1.trackMPD'!$T$7:$T$29)</f>
        <v>6</v>
      </c>
      <c r="D9458" s="160">
        <v>10</v>
      </c>
      <c r="E9458" s="160" t="s">
        <v>6395</v>
      </c>
      <c r="F9458" s="160" t="s">
        <v>110</v>
      </c>
      <c r="G9458" s="160" t="s">
        <v>124</v>
      </c>
      <c r="H9458" s="160" t="s">
        <v>6392</v>
      </c>
      <c r="I9458" s="160" t="e" cm="1">
        <f t="array" ref="I9458">INDEX('2.1.trackMPD'!I:I/(24*60*60),
       MATCH(1,
             (A9458='2.1.trackMPD'!A:A)*
             (C9458='2.1.trackMPD'!D:D)*
             (D9458/10^6='2.1.trackMPD'!H:H)*
             (E9458='2.1.trackMPD'!F:F),
0))</f>
        <v>#N/A</v>
      </c>
    </row>
    <row r="9459" spans="1:9" x14ac:dyDescent="0.2">
      <c r="A9459" s="160" t="s">
        <v>22</v>
      </c>
      <c r="B9459" s="160" t="s">
        <v>149</v>
      </c>
      <c r="C9459" s="160">
        <f>_xlfn.XLOOKUP(B9459,'2.1.trackMPD'!$R$7:$R$29,'2.1.trackMPD'!$T$7:$T$29)</f>
        <v>6</v>
      </c>
      <c r="D9459" s="160">
        <v>10</v>
      </c>
      <c r="E9459" s="160" t="s">
        <v>6395</v>
      </c>
      <c r="F9459" s="160" t="s">
        <v>110</v>
      </c>
      <c r="G9459" s="160" t="s">
        <v>140</v>
      </c>
      <c r="H9459" s="160" t="s">
        <v>6392</v>
      </c>
      <c r="I9459" s="160" t="e" cm="1">
        <f t="array" ref="I9459">INDEX('2.1.trackMPD'!J:J/(24*60*60),
       MATCH(1,
             (A9459='2.1.trackMPD'!A:A)*
             (C9459='2.1.trackMPD'!D:D)*
             (D9459/10^6='2.1.trackMPD'!H:H)*
             (E9459='2.1.trackMPD'!F:F),
0))</f>
        <v>#N/A</v>
      </c>
    </row>
    <row r="9460" spans="1:9" x14ac:dyDescent="0.2">
      <c r="A9460" s="160" t="s">
        <v>22</v>
      </c>
      <c r="B9460" s="160" t="s">
        <v>149</v>
      </c>
      <c r="C9460" s="160">
        <f>_xlfn.XLOOKUP(B9460,'2.1.trackMPD'!$R$7:$R$29,'2.1.trackMPD'!$T$7:$T$29)</f>
        <v>6</v>
      </c>
      <c r="D9460" s="160">
        <v>10</v>
      </c>
      <c r="E9460" s="160" t="s">
        <v>6395</v>
      </c>
      <c r="F9460" s="160" t="s">
        <v>110</v>
      </c>
      <c r="G9460" s="160" t="s">
        <v>124</v>
      </c>
      <c r="H9460" s="160" t="s">
        <v>6393</v>
      </c>
      <c r="I9460" s="160" t="e" cm="1">
        <f t="array" ref="I9460">INDEX('2.1.trackMPD'!K:K/(24*60*60),
       MATCH(1,
             (A9460='2.1.trackMPD'!A:A)*
             (C9460='2.1.trackMPD'!D:D)*
             (D9460/10^6='2.1.trackMPD'!H:H)*
             (E9460='2.1.trackMPD'!F:F),
0))</f>
        <v>#N/A</v>
      </c>
    </row>
    <row r="9461" spans="1:9" x14ac:dyDescent="0.2">
      <c r="A9461" s="160" t="s">
        <v>22</v>
      </c>
      <c r="B9461" s="160" t="s">
        <v>149</v>
      </c>
      <c r="C9461" s="160">
        <f>_xlfn.XLOOKUP(B9461,'2.1.trackMPD'!$R$7:$R$29,'2.1.trackMPD'!$T$7:$T$29)</f>
        <v>6</v>
      </c>
      <c r="D9461" s="160">
        <v>10</v>
      </c>
      <c r="E9461" s="160" t="s">
        <v>6395</v>
      </c>
      <c r="F9461" s="160" t="s">
        <v>110</v>
      </c>
      <c r="G9461" s="160" t="s">
        <v>140</v>
      </c>
      <c r="H9461" s="160" t="s">
        <v>6393</v>
      </c>
      <c r="I9461" s="160" t="e" cm="1">
        <f t="array" ref="I9461">INDEX('2.1.trackMPD'!L:L/(24*60*60),
       MATCH(1,
             (A9461='2.1.trackMPD'!A:A)*
             (C9461='2.1.trackMPD'!D:D)*
             (D9461/10^6='2.1.trackMPD'!H:H)*
             (E9461='2.1.trackMPD'!F:F),
0))</f>
        <v>#N/A</v>
      </c>
    </row>
    <row r="9462" spans="1:9" x14ac:dyDescent="0.2">
      <c r="A9462" s="160" t="s">
        <v>22</v>
      </c>
      <c r="B9462" s="160" t="s">
        <v>149</v>
      </c>
      <c r="C9462" s="160">
        <f>_xlfn.XLOOKUP(B9462,'2.1.trackMPD'!$R$7:$R$29,'2.1.trackMPD'!$T$7:$T$29)</f>
        <v>6</v>
      </c>
      <c r="D9462" s="160">
        <v>100</v>
      </c>
      <c r="E9462" s="160" t="s">
        <v>6395</v>
      </c>
      <c r="F9462" s="160" t="s">
        <v>110</v>
      </c>
      <c r="G9462" s="160" t="s">
        <v>124</v>
      </c>
      <c r="H9462" s="160" t="s">
        <v>6392</v>
      </c>
      <c r="I9462" s="160" t="e" cm="1">
        <f t="array" ref="I9462">INDEX('2.1.trackMPD'!I:I/(24*60*60),
       MATCH(1,
             (A9462='2.1.trackMPD'!A:A)*
             (C9462='2.1.trackMPD'!D:D)*
             (D9462/10^6='2.1.trackMPD'!H:H)*
             (E9462='2.1.trackMPD'!F:F),
0))</f>
        <v>#N/A</v>
      </c>
    </row>
    <row r="9463" spans="1:9" x14ac:dyDescent="0.2">
      <c r="A9463" s="160" t="s">
        <v>22</v>
      </c>
      <c r="B9463" s="160" t="s">
        <v>149</v>
      </c>
      <c r="C9463" s="160">
        <f>_xlfn.XLOOKUP(B9463,'2.1.trackMPD'!$R$7:$R$29,'2.1.trackMPD'!$T$7:$T$29)</f>
        <v>6</v>
      </c>
      <c r="D9463" s="160">
        <v>100</v>
      </c>
      <c r="E9463" s="160" t="s">
        <v>6395</v>
      </c>
      <c r="F9463" s="160" t="s">
        <v>110</v>
      </c>
      <c r="G9463" s="160" t="s">
        <v>140</v>
      </c>
      <c r="H9463" s="160" t="s">
        <v>6392</v>
      </c>
      <c r="I9463" s="160" t="e" cm="1">
        <f t="array" ref="I9463">INDEX('2.1.trackMPD'!J:J/(24*60*60),
       MATCH(1,
             (A9463='2.1.trackMPD'!A:A)*
             (C9463='2.1.trackMPD'!D:D)*
             (D9463/10^6='2.1.trackMPD'!H:H)*
             (E9463='2.1.trackMPD'!F:F),
0))</f>
        <v>#N/A</v>
      </c>
    </row>
    <row r="9464" spans="1:9" x14ac:dyDescent="0.2">
      <c r="A9464" s="160" t="s">
        <v>22</v>
      </c>
      <c r="B9464" s="160" t="s">
        <v>149</v>
      </c>
      <c r="C9464" s="160">
        <f>_xlfn.XLOOKUP(B9464,'2.1.trackMPD'!$R$7:$R$29,'2.1.trackMPD'!$T$7:$T$29)</f>
        <v>6</v>
      </c>
      <c r="D9464" s="160">
        <v>100</v>
      </c>
      <c r="E9464" s="160" t="s">
        <v>6395</v>
      </c>
      <c r="F9464" s="160" t="s">
        <v>110</v>
      </c>
      <c r="G9464" s="160" t="s">
        <v>124</v>
      </c>
      <c r="H9464" s="160" t="s">
        <v>6393</v>
      </c>
      <c r="I9464" s="160" t="e" cm="1">
        <f t="array" ref="I9464">INDEX('2.1.trackMPD'!K:K/(24*60*60),
       MATCH(1,
             (A9464='2.1.trackMPD'!A:A)*
             (C9464='2.1.trackMPD'!D:D)*
             (D9464/10^6='2.1.trackMPD'!H:H)*
             (E9464='2.1.trackMPD'!F:F),
0))</f>
        <v>#N/A</v>
      </c>
    </row>
    <row r="9465" spans="1:9" x14ac:dyDescent="0.2">
      <c r="A9465" s="160" t="s">
        <v>22</v>
      </c>
      <c r="B9465" s="160" t="s">
        <v>149</v>
      </c>
      <c r="C9465" s="160">
        <f>_xlfn.XLOOKUP(B9465,'2.1.trackMPD'!$R$7:$R$29,'2.1.trackMPD'!$T$7:$T$29)</f>
        <v>6</v>
      </c>
      <c r="D9465" s="160">
        <v>100</v>
      </c>
      <c r="E9465" s="160" t="s">
        <v>6395</v>
      </c>
      <c r="F9465" s="160" t="s">
        <v>110</v>
      </c>
      <c r="G9465" s="160" t="s">
        <v>140</v>
      </c>
      <c r="H9465" s="160" t="s">
        <v>6393</v>
      </c>
      <c r="I9465" s="160" t="e" cm="1">
        <f t="array" ref="I9465">INDEX('2.1.trackMPD'!L:L/(24*60*60),
       MATCH(1,
             (A9465='2.1.trackMPD'!A:A)*
             (C9465='2.1.trackMPD'!D:D)*
             (D9465/10^6='2.1.trackMPD'!H:H)*
             (E9465='2.1.trackMPD'!F:F),
0))</f>
        <v>#N/A</v>
      </c>
    </row>
    <row r="9466" spans="1:9" x14ac:dyDescent="0.2">
      <c r="A9466" s="160" t="s">
        <v>22</v>
      </c>
      <c r="B9466" s="160" t="s">
        <v>150</v>
      </c>
      <c r="C9466" s="160">
        <f>_xlfn.XLOOKUP(B9466,'2.1.trackMPD'!$R$7:$R$29,'2.1.trackMPD'!$T$7:$T$29)</f>
        <v>6</v>
      </c>
      <c r="D9466" s="160">
        <v>1</v>
      </c>
      <c r="E9466" s="160" t="s">
        <v>6390</v>
      </c>
      <c r="F9466" s="160" t="s">
        <v>110</v>
      </c>
      <c r="G9466" s="160" t="s">
        <v>124</v>
      </c>
      <c r="H9466" s="160" t="s">
        <v>6392</v>
      </c>
      <c r="I9466" s="160" cm="1">
        <f t="array" ref="I9466">INDEX('2.1.trackMPD'!I:I/(24*60*60),
       MATCH(1,
             (A9466='2.1.trackMPD'!A:A)*
             (C9466='2.1.trackMPD'!D:D)*
             (D9466/10^6='2.1.trackMPD'!H:H)*
             (E9466='2.1.trackMPD'!F:F),
0))</f>
        <v>1.1073402893518519E-6</v>
      </c>
    </row>
    <row r="9467" spans="1:9" x14ac:dyDescent="0.2">
      <c r="A9467" s="160" t="s">
        <v>22</v>
      </c>
      <c r="B9467" s="160" t="s">
        <v>150</v>
      </c>
      <c r="C9467" s="160">
        <f>_xlfn.XLOOKUP(B9467,'2.1.trackMPD'!$R$7:$R$29,'2.1.trackMPD'!$T$7:$T$29)</f>
        <v>6</v>
      </c>
      <c r="D9467" s="160">
        <v>1</v>
      </c>
      <c r="E9467" s="160" t="s">
        <v>6390</v>
      </c>
      <c r="F9467" s="160" t="s">
        <v>110</v>
      </c>
      <c r="G9467" s="160" t="s">
        <v>140</v>
      </c>
      <c r="H9467" s="160" t="s">
        <v>6392</v>
      </c>
      <c r="I9467" s="160" cm="1">
        <f t="array" ref="I9467">INDEX('2.1.trackMPD'!J:J/(24*60*60),
       MATCH(1,
             (A9467='2.1.trackMPD'!A:A)*
             (C9467='2.1.trackMPD'!D:D)*
             (D9467/10^6='2.1.trackMPD'!H:H)*
             (E9467='2.1.trackMPD'!F:F),
0))</f>
        <v>1.760755949074074E-5</v>
      </c>
    </row>
    <row r="9468" spans="1:9" x14ac:dyDescent="0.2">
      <c r="A9468" s="160" t="s">
        <v>22</v>
      </c>
      <c r="B9468" s="160" t="s">
        <v>150</v>
      </c>
      <c r="C9468" s="160">
        <f>_xlfn.XLOOKUP(B9468,'2.1.trackMPD'!$R$7:$R$29,'2.1.trackMPD'!$T$7:$T$29)</f>
        <v>6</v>
      </c>
      <c r="D9468" s="160">
        <v>1</v>
      </c>
      <c r="E9468" s="160" t="s">
        <v>6390</v>
      </c>
      <c r="F9468" s="160" t="s">
        <v>110</v>
      </c>
      <c r="G9468" s="160" t="s">
        <v>124</v>
      </c>
      <c r="H9468" s="160" t="s">
        <v>6393</v>
      </c>
      <c r="I9468" s="160" cm="1">
        <f t="array" ref="I9468">INDEX('2.1.trackMPD'!K:K/(24*60*60),
       MATCH(1,
             (A9468='2.1.trackMPD'!A:A)*
             (C9468='2.1.trackMPD'!D:D)*
             (D9468/10^6='2.1.trackMPD'!H:H)*
             (E9468='2.1.trackMPD'!F:F),
0))</f>
        <v>0</v>
      </c>
    </row>
    <row r="9469" spans="1:9" x14ac:dyDescent="0.2">
      <c r="A9469" s="160" t="s">
        <v>22</v>
      </c>
      <c r="B9469" s="160" t="s">
        <v>150</v>
      </c>
      <c r="C9469" s="160">
        <f>_xlfn.XLOOKUP(B9469,'2.1.trackMPD'!$R$7:$R$29,'2.1.trackMPD'!$T$7:$T$29)</f>
        <v>6</v>
      </c>
      <c r="D9469" s="160">
        <v>1</v>
      </c>
      <c r="E9469" s="160" t="s">
        <v>6390</v>
      </c>
      <c r="F9469" s="160" t="s">
        <v>110</v>
      </c>
      <c r="G9469" s="160" t="s">
        <v>140</v>
      </c>
      <c r="H9469" s="160" t="s">
        <v>6393</v>
      </c>
      <c r="I9469" s="160" cm="1">
        <f t="array" ref="I9469">INDEX('2.1.trackMPD'!L:L/(24*60*60),
       MATCH(1,
             (A9469='2.1.trackMPD'!A:A)*
             (C9469='2.1.trackMPD'!D:D)*
             (D9469/10^6='2.1.trackMPD'!H:H)*
             (E9469='2.1.trackMPD'!F:F),
0))</f>
        <v>1.5392303356481482E-6</v>
      </c>
    </row>
    <row r="9470" spans="1:9" x14ac:dyDescent="0.2">
      <c r="A9470" s="160" t="s">
        <v>22</v>
      </c>
      <c r="B9470" s="160" t="s">
        <v>150</v>
      </c>
      <c r="C9470" s="160">
        <f>_xlfn.XLOOKUP(B9470,'2.1.trackMPD'!$R$7:$R$29,'2.1.trackMPD'!$T$7:$T$29)</f>
        <v>6</v>
      </c>
      <c r="D9470" s="160">
        <v>10</v>
      </c>
      <c r="E9470" s="160" t="s">
        <v>6390</v>
      </c>
      <c r="F9470" s="160" t="s">
        <v>110</v>
      </c>
      <c r="G9470" s="160" t="s">
        <v>124</v>
      </c>
      <c r="H9470" s="160" t="s">
        <v>6392</v>
      </c>
      <c r="I9470" s="160" cm="1">
        <f t="array" ref="I9470">INDEX('2.1.trackMPD'!I:I/(24*60*60),
       MATCH(1,
             (A9470='2.1.trackMPD'!A:A)*
             (C9470='2.1.trackMPD'!D:D)*
             (D9470/10^6='2.1.trackMPD'!H:H)*
             (E9470='2.1.trackMPD'!F:F),
0))</f>
        <v>1.4623259143518519E-6</v>
      </c>
    </row>
    <row r="9471" spans="1:9" x14ac:dyDescent="0.2">
      <c r="A9471" s="160" t="s">
        <v>22</v>
      </c>
      <c r="B9471" s="160" t="s">
        <v>150</v>
      </c>
      <c r="C9471" s="160">
        <f>_xlfn.XLOOKUP(B9471,'2.1.trackMPD'!$R$7:$R$29,'2.1.trackMPD'!$T$7:$T$29)</f>
        <v>6</v>
      </c>
      <c r="D9471" s="160">
        <v>10</v>
      </c>
      <c r="E9471" s="160" t="s">
        <v>6390</v>
      </c>
      <c r="F9471" s="160" t="s">
        <v>110</v>
      </c>
      <c r="G9471" s="160" t="s">
        <v>140</v>
      </c>
      <c r="H9471" s="160" t="s">
        <v>6392</v>
      </c>
      <c r="I9471" s="160" cm="1">
        <f t="array" ref="I9471">INDEX('2.1.trackMPD'!J:J/(24*60*60),
       MATCH(1,
             (A9471='2.1.trackMPD'!A:A)*
             (C9471='2.1.trackMPD'!D:D)*
             (D9471/10^6='2.1.trackMPD'!H:H)*
             (E9471='2.1.trackMPD'!F:F),
0))</f>
        <v>1.8477220046296298E-5</v>
      </c>
    </row>
    <row r="9472" spans="1:9" x14ac:dyDescent="0.2">
      <c r="A9472" s="160" t="s">
        <v>22</v>
      </c>
      <c r="B9472" s="160" t="s">
        <v>150</v>
      </c>
      <c r="C9472" s="160">
        <f>_xlfn.XLOOKUP(B9472,'2.1.trackMPD'!$R$7:$R$29,'2.1.trackMPD'!$T$7:$T$29)</f>
        <v>6</v>
      </c>
      <c r="D9472" s="160">
        <v>10</v>
      </c>
      <c r="E9472" s="160" t="s">
        <v>6390</v>
      </c>
      <c r="F9472" s="160" t="s">
        <v>110</v>
      </c>
      <c r="G9472" s="160" t="s">
        <v>124</v>
      </c>
      <c r="H9472" s="160" t="s">
        <v>6393</v>
      </c>
      <c r="I9472" s="160" cm="1">
        <f t="array" ref="I9472">INDEX('2.1.trackMPD'!K:K/(24*60*60),
       MATCH(1,
             (A9472='2.1.trackMPD'!A:A)*
             (C9472='2.1.trackMPD'!D:D)*
             (D9472/10^6='2.1.trackMPD'!H:H)*
             (E9472='2.1.trackMPD'!F:F),
0))</f>
        <v>0</v>
      </c>
    </row>
    <row r="9473" spans="1:9" x14ac:dyDescent="0.2">
      <c r="A9473" s="160" t="s">
        <v>22</v>
      </c>
      <c r="B9473" s="160" t="s">
        <v>150</v>
      </c>
      <c r="C9473" s="160">
        <f>_xlfn.XLOOKUP(B9473,'2.1.trackMPD'!$R$7:$R$29,'2.1.trackMPD'!$T$7:$T$29)</f>
        <v>6</v>
      </c>
      <c r="D9473" s="160">
        <v>10</v>
      </c>
      <c r="E9473" s="160" t="s">
        <v>6390</v>
      </c>
      <c r="F9473" s="160" t="s">
        <v>110</v>
      </c>
      <c r="G9473" s="160" t="s">
        <v>140</v>
      </c>
      <c r="H9473" s="160" t="s">
        <v>6393</v>
      </c>
      <c r="I9473" s="160" cm="1">
        <f t="array" ref="I9473">INDEX('2.1.trackMPD'!L:L/(24*60*60),
       MATCH(1,
             (A9473='2.1.trackMPD'!A:A)*
             (C9473='2.1.trackMPD'!D:D)*
             (D9473/10^6='2.1.trackMPD'!H:H)*
             (E9473='2.1.trackMPD'!F:F),
0))</f>
        <v>1.5179113541666667E-6</v>
      </c>
    </row>
    <row r="9474" spans="1:9" x14ac:dyDescent="0.2">
      <c r="A9474" s="160" t="s">
        <v>22</v>
      </c>
      <c r="B9474" s="160" t="s">
        <v>150</v>
      </c>
      <c r="C9474" s="160">
        <f>_xlfn.XLOOKUP(B9474,'2.1.trackMPD'!$R$7:$R$29,'2.1.trackMPD'!$T$7:$T$29)</f>
        <v>6</v>
      </c>
      <c r="D9474" s="160">
        <v>100</v>
      </c>
      <c r="E9474" s="160" t="s">
        <v>6390</v>
      </c>
      <c r="F9474" s="160" t="s">
        <v>110</v>
      </c>
      <c r="G9474" s="160" t="s">
        <v>124</v>
      </c>
      <c r="H9474" s="160" t="s">
        <v>6392</v>
      </c>
      <c r="I9474" s="160" cm="1">
        <f t="array" ref="I9474">INDEX('2.1.trackMPD'!I:I/(24*60*60),
       MATCH(1,
             (A9474='2.1.trackMPD'!A:A)*
             (C9474='2.1.trackMPD'!D:D)*
             (D9474/10^6='2.1.trackMPD'!H:H)*
             (E9474='2.1.trackMPD'!F:F),
0))</f>
        <v>1.6607663738425925E-3</v>
      </c>
    </row>
    <row r="9475" spans="1:9" x14ac:dyDescent="0.2">
      <c r="A9475" s="160" t="s">
        <v>22</v>
      </c>
      <c r="B9475" s="160" t="s">
        <v>150</v>
      </c>
      <c r="C9475" s="160">
        <f>_xlfn.XLOOKUP(B9475,'2.1.trackMPD'!$R$7:$R$29,'2.1.trackMPD'!$T$7:$T$29)</f>
        <v>6</v>
      </c>
      <c r="D9475" s="160">
        <v>100</v>
      </c>
      <c r="E9475" s="160" t="s">
        <v>6390</v>
      </c>
      <c r="F9475" s="160" t="s">
        <v>110</v>
      </c>
      <c r="G9475" s="160" t="s">
        <v>140</v>
      </c>
      <c r="H9475" s="160" t="s">
        <v>6392</v>
      </c>
      <c r="I9475" s="160" cm="1">
        <f t="array" ref="I9475">INDEX('2.1.trackMPD'!J:J/(24*60*60),
       MATCH(1,
             (A9475='2.1.trackMPD'!A:A)*
             (C9475='2.1.trackMPD'!D:D)*
             (D9475/10^6='2.1.trackMPD'!H:H)*
             (E9475='2.1.trackMPD'!F:F),
0))</f>
        <v>1.5659040833333332E-3</v>
      </c>
    </row>
    <row r="9476" spans="1:9" x14ac:dyDescent="0.2">
      <c r="A9476" s="160" t="s">
        <v>22</v>
      </c>
      <c r="B9476" s="160" t="s">
        <v>150</v>
      </c>
      <c r="C9476" s="160">
        <f>_xlfn.XLOOKUP(B9476,'2.1.trackMPD'!$R$7:$R$29,'2.1.trackMPD'!$T$7:$T$29)</f>
        <v>6</v>
      </c>
      <c r="D9476" s="160">
        <v>100</v>
      </c>
      <c r="E9476" s="160" t="s">
        <v>6390</v>
      </c>
      <c r="F9476" s="160" t="s">
        <v>110</v>
      </c>
      <c r="G9476" s="160" t="s">
        <v>124</v>
      </c>
      <c r="H9476" s="160" t="s">
        <v>6393</v>
      </c>
      <c r="I9476" s="160" cm="1">
        <f t="array" ref="I9476">INDEX('2.1.trackMPD'!K:K/(24*60*60),
       MATCH(1,
             (A9476='2.1.trackMPD'!A:A)*
             (C9476='2.1.trackMPD'!D:D)*
             (D9476/10^6='2.1.trackMPD'!H:H)*
             (E9476='2.1.trackMPD'!F:F),
0))</f>
        <v>0</v>
      </c>
    </row>
    <row r="9477" spans="1:9" x14ac:dyDescent="0.2">
      <c r="A9477" s="160" t="s">
        <v>22</v>
      </c>
      <c r="B9477" s="160" t="s">
        <v>150</v>
      </c>
      <c r="C9477" s="160">
        <f>_xlfn.XLOOKUP(B9477,'2.1.trackMPD'!$R$7:$R$29,'2.1.trackMPD'!$T$7:$T$29)</f>
        <v>6</v>
      </c>
      <c r="D9477" s="160">
        <v>100</v>
      </c>
      <c r="E9477" s="160" t="s">
        <v>6390</v>
      </c>
      <c r="F9477" s="160" t="s">
        <v>110</v>
      </c>
      <c r="G9477" s="160" t="s">
        <v>140</v>
      </c>
      <c r="H9477" s="160" t="s">
        <v>6393</v>
      </c>
      <c r="I9477" s="160" cm="1">
        <f t="array" ref="I9477">INDEX('2.1.trackMPD'!L:L/(24*60*60),
       MATCH(1,
             (A9477='2.1.trackMPD'!A:A)*
             (C9477='2.1.trackMPD'!D:D)*
             (D9477/10^6='2.1.trackMPD'!H:H)*
             (E9477='2.1.trackMPD'!F:F),
0))</f>
        <v>0</v>
      </c>
    </row>
    <row r="9478" spans="1:9" x14ac:dyDescent="0.2">
      <c r="A9478" s="160" t="s">
        <v>22</v>
      </c>
      <c r="B9478" s="160" t="s">
        <v>150</v>
      </c>
      <c r="C9478" s="160">
        <f>_xlfn.XLOOKUP(B9478,'2.1.trackMPD'!$R$7:$R$29,'2.1.trackMPD'!$T$7:$T$29)</f>
        <v>6</v>
      </c>
      <c r="D9478" s="160">
        <v>1000</v>
      </c>
      <c r="E9478" s="160" t="s">
        <v>6390</v>
      </c>
      <c r="F9478" s="160" t="s">
        <v>110</v>
      </c>
      <c r="G9478" s="160" t="s">
        <v>124</v>
      </c>
      <c r="H9478" s="160" t="s">
        <v>6392</v>
      </c>
      <c r="I9478" s="160" cm="1">
        <f t="array" ref="I9478">INDEX('2.1.trackMPD'!I:I/(24*60*60),
       MATCH(1,
             (A9478='2.1.trackMPD'!A:A)*
             (C9478='2.1.trackMPD'!D:D)*
             (D9478/10^6='2.1.trackMPD'!H:H)*
             (E9478='2.1.trackMPD'!F:F),
0))</f>
        <v>2.1051687546296298</v>
      </c>
    </row>
    <row r="9479" spans="1:9" x14ac:dyDescent="0.2">
      <c r="A9479" s="160" t="s">
        <v>22</v>
      </c>
      <c r="B9479" s="160" t="s">
        <v>150</v>
      </c>
      <c r="C9479" s="160">
        <f>_xlfn.XLOOKUP(B9479,'2.1.trackMPD'!$R$7:$R$29,'2.1.trackMPD'!$T$7:$T$29)</f>
        <v>6</v>
      </c>
      <c r="D9479" s="160">
        <v>1000</v>
      </c>
      <c r="E9479" s="160" t="s">
        <v>6390</v>
      </c>
      <c r="F9479" s="160" t="s">
        <v>110</v>
      </c>
      <c r="G9479" s="160" t="s">
        <v>140</v>
      </c>
      <c r="H9479" s="160" t="s">
        <v>6392</v>
      </c>
      <c r="I9479" s="160" cm="1">
        <f t="array" ref="I9479">INDEX('2.1.trackMPD'!J:J/(24*60*60),
       MATCH(1,
             (A9479='2.1.trackMPD'!A:A)*
             (C9479='2.1.trackMPD'!D:D)*
             (D9479/10^6='2.1.trackMPD'!H:H)*
             (E9479='2.1.trackMPD'!F:F),
0))</f>
        <v>5.8237966215277777E-2</v>
      </c>
    </row>
    <row r="9480" spans="1:9" x14ac:dyDescent="0.2">
      <c r="A9480" s="160" t="s">
        <v>22</v>
      </c>
      <c r="B9480" s="160" t="s">
        <v>150</v>
      </c>
      <c r="C9480" s="160">
        <f>_xlfn.XLOOKUP(B9480,'2.1.trackMPD'!$R$7:$R$29,'2.1.trackMPD'!$T$7:$T$29)</f>
        <v>6</v>
      </c>
      <c r="D9480" s="160">
        <v>1000</v>
      </c>
      <c r="E9480" s="160" t="s">
        <v>6390</v>
      </c>
      <c r="F9480" s="160" t="s">
        <v>110</v>
      </c>
      <c r="G9480" s="160" t="s">
        <v>124</v>
      </c>
      <c r="H9480" s="160" t="s">
        <v>6393</v>
      </c>
      <c r="I9480" s="160" cm="1">
        <f t="array" ref="I9480">INDEX('2.1.trackMPD'!K:K/(24*60*60),
       MATCH(1,
             (A9480='2.1.trackMPD'!A:A)*
             (C9480='2.1.trackMPD'!D:D)*
             (D9480/10^6='2.1.trackMPD'!H:H)*
             (E9480='2.1.trackMPD'!F:F),
0))</f>
        <v>0</v>
      </c>
    </row>
    <row r="9481" spans="1:9" x14ac:dyDescent="0.2">
      <c r="A9481" s="160" t="s">
        <v>22</v>
      </c>
      <c r="B9481" s="160" t="s">
        <v>150</v>
      </c>
      <c r="C9481" s="160">
        <f>_xlfn.XLOOKUP(B9481,'2.1.trackMPD'!$R$7:$R$29,'2.1.trackMPD'!$T$7:$T$29)</f>
        <v>6</v>
      </c>
      <c r="D9481" s="160">
        <v>1000</v>
      </c>
      <c r="E9481" s="160" t="s">
        <v>6390</v>
      </c>
      <c r="F9481" s="160" t="s">
        <v>110</v>
      </c>
      <c r="G9481" s="160" t="s">
        <v>140</v>
      </c>
      <c r="H9481" s="160" t="s">
        <v>6393</v>
      </c>
      <c r="I9481" s="160" cm="1">
        <f t="array" ref="I9481">INDEX('2.1.trackMPD'!L:L/(24*60*60),
       MATCH(1,
             (A9481='2.1.trackMPD'!A:A)*
             (C9481='2.1.trackMPD'!D:D)*
             (D9481/10^6='2.1.trackMPD'!H:H)*
             (E9481='2.1.trackMPD'!F:F),
0))</f>
        <v>0</v>
      </c>
    </row>
    <row r="9482" spans="1:9" x14ac:dyDescent="0.2">
      <c r="A9482" s="160" t="s">
        <v>22</v>
      </c>
      <c r="B9482" s="160" t="s">
        <v>150</v>
      </c>
      <c r="C9482" s="160">
        <f>_xlfn.XLOOKUP(B9482,'2.1.trackMPD'!$R$7:$R$29,'2.1.trackMPD'!$T$7:$T$29)</f>
        <v>6</v>
      </c>
      <c r="D9482" s="160">
        <v>5000</v>
      </c>
      <c r="E9482" s="160" t="s">
        <v>6390</v>
      </c>
      <c r="F9482" s="160" t="s">
        <v>110</v>
      </c>
      <c r="G9482" s="160" t="s">
        <v>124</v>
      </c>
      <c r="H9482" s="160" t="s">
        <v>6392</v>
      </c>
      <c r="I9482" s="160" cm="1">
        <f t="array" ref="I9482">INDEX('2.1.trackMPD'!I:I/(24*60*60),
       MATCH(1,
             (A9482='2.1.trackMPD'!A:A)*
             (C9482='2.1.trackMPD'!D:D)*
             (D9482/10^6='2.1.trackMPD'!H:H)*
             (E9482='2.1.trackMPD'!F:F),
0))</f>
        <v>32.792479120370373</v>
      </c>
    </row>
    <row r="9483" spans="1:9" x14ac:dyDescent="0.2">
      <c r="A9483" s="160" t="s">
        <v>22</v>
      </c>
      <c r="B9483" s="160" t="s">
        <v>150</v>
      </c>
      <c r="C9483" s="160">
        <f>_xlfn.XLOOKUP(B9483,'2.1.trackMPD'!$R$7:$R$29,'2.1.trackMPD'!$T$7:$T$29)</f>
        <v>6</v>
      </c>
      <c r="D9483" s="160">
        <v>5000</v>
      </c>
      <c r="E9483" s="160" t="s">
        <v>6390</v>
      </c>
      <c r="F9483" s="160" t="s">
        <v>110</v>
      </c>
      <c r="G9483" s="160" t="s">
        <v>140</v>
      </c>
      <c r="H9483" s="160" t="s">
        <v>6392</v>
      </c>
      <c r="I9483" s="160" cm="1">
        <f t="array" ref="I9483">INDEX('2.1.trackMPD'!J:J/(24*60*60),
       MATCH(1,
             (A9483='2.1.trackMPD'!A:A)*
             (C9483='2.1.trackMPD'!D:D)*
             (D9483/10^6='2.1.trackMPD'!H:H)*
             (E9483='2.1.trackMPD'!F:F),
0))</f>
        <v>0.22985281030092594</v>
      </c>
    </row>
    <row r="9484" spans="1:9" x14ac:dyDescent="0.2">
      <c r="A9484" s="160" t="s">
        <v>22</v>
      </c>
      <c r="B9484" s="160" t="s">
        <v>150</v>
      </c>
      <c r="C9484" s="160">
        <f>_xlfn.XLOOKUP(B9484,'2.1.trackMPD'!$R$7:$R$29,'2.1.trackMPD'!$T$7:$T$29)</f>
        <v>6</v>
      </c>
      <c r="D9484" s="160">
        <v>5000</v>
      </c>
      <c r="E9484" s="160" t="s">
        <v>6390</v>
      </c>
      <c r="F9484" s="160" t="s">
        <v>110</v>
      </c>
      <c r="G9484" s="160" t="s">
        <v>124</v>
      </c>
      <c r="H9484" s="160" t="s">
        <v>6393</v>
      </c>
      <c r="I9484" s="160" cm="1">
        <f t="array" ref="I9484">INDEX('2.1.trackMPD'!K:K/(24*60*60),
       MATCH(1,
             (A9484='2.1.trackMPD'!A:A)*
             (C9484='2.1.trackMPD'!D:D)*
             (D9484/10^6='2.1.trackMPD'!H:H)*
             (E9484='2.1.trackMPD'!F:F),
0))</f>
        <v>0</v>
      </c>
    </row>
    <row r="9485" spans="1:9" x14ac:dyDescent="0.2">
      <c r="A9485" s="160" t="s">
        <v>22</v>
      </c>
      <c r="B9485" s="160" t="s">
        <v>150</v>
      </c>
      <c r="C9485" s="160">
        <f>_xlfn.XLOOKUP(B9485,'2.1.trackMPD'!$R$7:$R$29,'2.1.trackMPD'!$T$7:$T$29)</f>
        <v>6</v>
      </c>
      <c r="D9485" s="160">
        <v>5000</v>
      </c>
      <c r="E9485" s="160" t="s">
        <v>6390</v>
      </c>
      <c r="F9485" s="160" t="s">
        <v>110</v>
      </c>
      <c r="G9485" s="160" t="s">
        <v>140</v>
      </c>
      <c r="H9485" s="160" t="s">
        <v>6393</v>
      </c>
      <c r="I9485" s="160" cm="1">
        <f t="array" ref="I9485">INDEX('2.1.trackMPD'!L:L/(24*60*60),
       MATCH(1,
             (A9485='2.1.trackMPD'!A:A)*
             (C9485='2.1.trackMPD'!D:D)*
             (D9485/10^6='2.1.trackMPD'!H:H)*
             (E9485='2.1.trackMPD'!F:F),
0))</f>
        <v>0</v>
      </c>
    </row>
    <row r="9486" spans="1:9" x14ac:dyDescent="0.2">
      <c r="A9486" s="160" t="s">
        <v>22</v>
      </c>
      <c r="B9486" s="160" t="s">
        <v>150</v>
      </c>
      <c r="C9486" s="160">
        <f>_xlfn.XLOOKUP(B9486,'2.1.trackMPD'!$R$7:$R$29,'2.1.trackMPD'!$T$7:$T$29)</f>
        <v>6</v>
      </c>
      <c r="D9486" s="160">
        <v>1</v>
      </c>
      <c r="E9486" s="160" t="s">
        <v>6394</v>
      </c>
      <c r="F9486" s="160" t="s">
        <v>110</v>
      </c>
      <c r="G9486" s="160" t="s">
        <v>124</v>
      </c>
      <c r="H9486" s="160" t="s">
        <v>6392</v>
      </c>
      <c r="I9486" s="160" cm="1">
        <f t="array" ref="I9486">INDEX('2.1.trackMPD'!I:I/(24*60*60),
       MATCH(1,
             (A9486='2.1.trackMPD'!A:A)*
             (C9486='2.1.trackMPD'!D:D)*
             (D9486/10^6='2.1.trackMPD'!H:H)*
             (E9486='2.1.trackMPD'!F:F),
0))</f>
        <v>3.9301854513888888E-6</v>
      </c>
    </row>
    <row r="9487" spans="1:9" x14ac:dyDescent="0.2">
      <c r="A9487" s="160" t="s">
        <v>22</v>
      </c>
      <c r="B9487" s="160" t="s">
        <v>150</v>
      </c>
      <c r="C9487" s="160">
        <f>_xlfn.XLOOKUP(B9487,'2.1.trackMPD'!$R$7:$R$29,'2.1.trackMPD'!$T$7:$T$29)</f>
        <v>6</v>
      </c>
      <c r="D9487" s="160">
        <v>1</v>
      </c>
      <c r="E9487" s="160" t="s">
        <v>6394</v>
      </c>
      <c r="F9487" s="160" t="s">
        <v>110</v>
      </c>
      <c r="G9487" s="160" t="s">
        <v>140</v>
      </c>
      <c r="H9487" s="160" t="s">
        <v>6392</v>
      </c>
      <c r="I9487" s="160" cm="1">
        <f t="array" ref="I9487">INDEX('2.1.trackMPD'!J:J/(24*60*60),
       MATCH(1,
             (A9487='2.1.trackMPD'!A:A)*
             (C9487='2.1.trackMPD'!D:D)*
             (D9487/10^6='2.1.trackMPD'!H:H)*
             (E9487='2.1.trackMPD'!F:F),
0))</f>
        <v>4.3883589537037033E-5</v>
      </c>
    </row>
    <row r="9488" spans="1:9" x14ac:dyDescent="0.2">
      <c r="A9488" s="160" t="s">
        <v>22</v>
      </c>
      <c r="B9488" s="160" t="s">
        <v>150</v>
      </c>
      <c r="C9488" s="160">
        <f>_xlfn.XLOOKUP(B9488,'2.1.trackMPD'!$R$7:$R$29,'2.1.trackMPD'!$T$7:$T$29)</f>
        <v>6</v>
      </c>
      <c r="D9488" s="160">
        <v>1</v>
      </c>
      <c r="E9488" s="160" t="s">
        <v>6394</v>
      </c>
      <c r="F9488" s="160" t="s">
        <v>110</v>
      </c>
      <c r="G9488" s="160" t="s">
        <v>124</v>
      </c>
      <c r="H9488" s="160" t="s">
        <v>6393</v>
      </c>
      <c r="I9488" s="160" cm="1">
        <f t="array" ref="I9488">INDEX('2.1.trackMPD'!K:K/(24*60*60),
       MATCH(1,
             (A9488='2.1.trackMPD'!A:A)*
             (C9488='2.1.trackMPD'!D:D)*
             (D9488/10^6='2.1.trackMPD'!H:H)*
             (E9488='2.1.trackMPD'!F:F),
0))</f>
        <v>2.9550827546296292E-7</v>
      </c>
    </row>
    <row r="9489" spans="1:9" x14ac:dyDescent="0.2">
      <c r="A9489" s="160" t="s">
        <v>22</v>
      </c>
      <c r="B9489" s="160" t="s">
        <v>150</v>
      </c>
      <c r="C9489" s="160">
        <f>_xlfn.XLOOKUP(B9489,'2.1.trackMPD'!$R$7:$R$29,'2.1.trackMPD'!$T$7:$T$29)</f>
        <v>6</v>
      </c>
      <c r="D9489" s="160">
        <v>1</v>
      </c>
      <c r="E9489" s="160" t="s">
        <v>6394</v>
      </c>
      <c r="F9489" s="160" t="s">
        <v>110</v>
      </c>
      <c r="G9489" s="160" t="s">
        <v>140</v>
      </c>
      <c r="H9489" s="160" t="s">
        <v>6393</v>
      </c>
      <c r="I9489" s="160" cm="1">
        <f t="array" ref="I9489">INDEX('2.1.trackMPD'!L:L/(24*60*60),
       MATCH(1,
             (A9489='2.1.trackMPD'!A:A)*
             (C9489='2.1.trackMPD'!D:D)*
             (D9489/10^6='2.1.trackMPD'!H:H)*
             (E9489='2.1.trackMPD'!F:F),
0))</f>
        <v>7.737542592592592E-7</v>
      </c>
    </row>
    <row r="9490" spans="1:9" x14ac:dyDescent="0.2">
      <c r="A9490" s="160" t="s">
        <v>22</v>
      </c>
      <c r="B9490" s="160" t="s">
        <v>150</v>
      </c>
      <c r="C9490" s="160">
        <f>_xlfn.XLOOKUP(B9490,'2.1.trackMPD'!$R$7:$R$29,'2.1.trackMPD'!$T$7:$T$29)</f>
        <v>6</v>
      </c>
      <c r="D9490" s="160">
        <v>10</v>
      </c>
      <c r="E9490" s="160" t="s">
        <v>6394</v>
      </c>
      <c r="F9490" s="160" t="s">
        <v>110</v>
      </c>
      <c r="G9490" s="160" t="s">
        <v>124</v>
      </c>
      <c r="H9490" s="160" t="s">
        <v>6392</v>
      </c>
      <c r="I9490" s="160" cm="1">
        <f t="array" ref="I9490">INDEX('2.1.trackMPD'!I:I/(24*60*60),
       MATCH(1,
             (A9490='2.1.trackMPD'!A:A)*
             (C9490='2.1.trackMPD'!D:D)*
             (D9490/10^6='2.1.trackMPD'!H:H)*
             (E9490='2.1.trackMPD'!F:F),
0))</f>
        <v>7.3071896296296306E-6</v>
      </c>
    </row>
    <row r="9491" spans="1:9" x14ac:dyDescent="0.2">
      <c r="A9491" s="160" t="s">
        <v>22</v>
      </c>
      <c r="B9491" s="160" t="s">
        <v>150</v>
      </c>
      <c r="C9491" s="160">
        <f>_xlfn.XLOOKUP(B9491,'2.1.trackMPD'!$R$7:$R$29,'2.1.trackMPD'!$T$7:$T$29)</f>
        <v>6</v>
      </c>
      <c r="D9491" s="160">
        <v>10</v>
      </c>
      <c r="E9491" s="160" t="s">
        <v>6394</v>
      </c>
      <c r="F9491" s="160" t="s">
        <v>110</v>
      </c>
      <c r="G9491" s="160" t="s">
        <v>140</v>
      </c>
      <c r="H9491" s="160" t="s">
        <v>6392</v>
      </c>
      <c r="I9491" s="160" cm="1">
        <f t="array" ref="I9491">INDEX('2.1.trackMPD'!J:J/(24*60*60),
       MATCH(1,
             (A9491='2.1.trackMPD'!A:A)*
             (C9491='2.1.trackMPD'!D:D)*
             (D9491/10^6='2.1.trackMPD'!H:H)*
             (E9491='2.1.trackMPD'!F:F),
0))</f>
        <v>5.2528881805555559E-5</v>
      </c>
    </row>
    <row r="9492" spans="1:9" x14ac:dyDescent="0.2">
      <c r="A9492" s="160" t="s">
        <v>22</v>
      </c>
      <c r="B9492" s="160" t="s">
        <v>150</v>
      </c>
      <c r="C9492" s="160">
        <f>_xlfn.XLOOKUP(B9492,'2.1.trackMPD'!$R$7:$R$29,'2.1.trackMPD'!$T$7:$T$29)</f>
        <v>6</v>
      </c>
      <c r="D9492" s="160">
        <v>10</v>
      </c>
      <c r="E9492" s="160" t="s">
        <v>6394</v>
      </c>
      <c r="F9492" s="160" t="s">
        <v>110</v>
      </c>
      <c r="G9492" s="160" t="s">
        <v>124</v>
      </c>
      <c r="H9492" s="160" t="s">
        <v>6393</v>
      </c>
      <c r="I9492" s="160" cm="1">
        <f t="array" ref="I9492">INDEX('2.1.trackMPD'!K:K/(24*60*60),
       MATCH(1,
             (A9492='2.1.trackMPD'!A:A)*
             (C9492='2.1.trackMPD'!D:D)*
             (D9492/10^6='2.1.trackMPD'!H:H)*
             (E9492='2.1.trackMPD'!F:F),
0))</f>
        <v>0</v>
      </c>
    </row>
    <row r="9493" spans="1:9" x14ac:dyDescent="0.2">
      <c r="A9493" s="160" t="s">
        <v>22</v>
      </c>
      <c r="B9493" s="160" t="s">
        <v>150</v>
      </c>
      <c r="C9493" s="160">
        <f>_xlfn.XLOOKUP(B9493,'2.1.trackMPD'!$R$7:$R$29,'2.1.trackMPD'!$T$7:$T$29)</f>
        <v>6</v>
      </c>
      <c r="D9493" s="160">
        <v>10</v>
      </c>
      <c r="E9493" s="160" t="s">
        <v>6394</v>
      </c>
      <c r="F9493" s="160" t="s">
        <v>110</v>
      </c>
      <c r="G9493" s="160" t="s">
        <v>140</v>
      </c>
      <c r="H9493" s="160" t="s">
        <v>6393</v>
      </c>
      <c r="I9493" s="160" cm="1">
        <f t="array" ref="I9493">INDEX('2.1.trackMPD'!L:L/(24*60*60),
       MATCH(1,
             (A9493='2.1.trackMPD'!A:A)*
             (C9493='2.1.trackMPD'!D:D)*
             (D9493/10^6='2.1.trackMPD'!H:H)*
             (E9493='2.1.trackMPD'!F:F),
0))</f>
        <v>7.5528267361111101E-7</v>
      </c>
    </row>
    <row r="9494" spans="1:9" x14ac:dyDescent="0.2">
      <c r="A9494" s="160" t="s">
        <v>22</v>
      </c>
      <c r="B9494" s="160" t="s">
        <v>150</v>
      </c>
      <c r="C9494" s="160">
        <f>_xlfn.XLOOKUP(B9494,'2.1.trackMPD'!$R$7:$R$29,'2.1.trackMPD'!$T$7:$T$29)</f>
        <v>6</v>
      </c>
      <c r="D9494" s="160">
        <v>100</v>
      </c>
      <c r="E9494" s="160" t="s">
        <v>6394</v>
      </c>
      <c r="F9494" s="160" t="s">
        <v>110</v>
      </c>
      <c r="G9494" s="160" t="s">
        <v>124</v>
      </c>
      <c r="H9494" s="160" t="s">
        <v>6392</v>
      </c>
      <c r="I9494" s="160" cm="1">
        <f t="array" ref="I9494">INDEX('2.1.trackMPD'!I:I/(24*60*60),
       MATCH(1,
             (A9494='2.1.trackMPD'!A:A)*
             (C9494='2.1.trackMPD'!D:D)*
             (D9494/10^6='2.1.trackMPD'!H:H)*
             (E9494='2.1.trackMPD'!F:F),
0))</f>
        <v>1.3567808333333334E-2</v>
      </c>
    </row>
    <row r="9495" spans="1:9" x14ac:dyDescent="0.2">
      <c r="A9495" s="160" t="s">
        <v>22</v>
      </c>
      <c r="B9495" s="160" t="s">
        <v>150</v>
      </c>
      <c r="C9495" s="160">
        <f>_xlfn.XLOOKUP(B9495,'2.1.trackMPD'!$R$7:$R$29,'2.1.trackMPD'!$T$7:$T$29)</f>
        <v>6</v>
      </c>
      <c r="D9495" s="160">
        <v>100</v>
      </c>
      <c r="E9495" s="160" t="s">
        <v>6394</v>
      </c>
      <c r="F9495" s="160" t="s">
        <v>110</v>
      </c>
      <c r="G9495" s="160" t="s">
        <v>140</v>
      </c>
      <c r="H9495" s="160" t="s">
        <v>6392</v>
      </c>
      <c r="I9495" s="160" cm="1">
        <f t="array" ref="I9495">INDEX('2.1.trackMPD'!J:J/(24*60*60),
       MATCH(1,
             (A9495='2.1.trackMPD'!A:A)*
             (C9495='2.1.trackMPD'!D:D)*
             (D9495/10^6='2.1.trackMPD'!H:H)*
             (E9495='2.1.trackMPD'!F:F),
0))</f>
        <v>4.6630883194444441E-3</v>
      </c>
    </row>
    <row r="9496" spans="1:9" x14ac:dyDescent="0.2">
      <c r="A9496" s="160" t="s">
        <v>22</v>
      </c>
      <c r="B9496" s="160" t="s">
        <v>150</v>
      </c>
      <c r="C9496" s="160">
        <f>_xlfn.XLOOKUP(B9496,'2.1.trackMPD'!$R$7:$R$29,'2.1.trackMPD'!$T$7:$T$29)</f>
        <v>6</v>
      </c>
      <c r="D9496" s="160">
        <v>100</v>
      </c>
      <c r="E9496" s="160" t="s">
        <v>6394</v>
      </c>
      <c r="F9496" s="160" t="s">
        <v>110</v>
      </c>
      <c r="G9496" s="160" t="s">
        <v>124</v>
      </c>
      <c r="H9496" s="160" t="s">
        <v>6393</v>
      </c>
      <c r="I9496" s="160" cm="1">
        <f t="array" ref="I9496">INDEX('2.1.trackMPD'!K:K/(24*60*60),
       MATCH(1,
             (A9496='2.1.trackMPD'!A:A)*
             (C9496='2.1.trackMPD'!D:D)*
             (D9496/10^6='2.1.trackMPD'!H:H)*
             (E9496='2.1.trackMPD'!F:F),
0))</f>
        <v>0</v>
      </c>
    </row>
    <row r="9497" spans="1:9" x14ac:dyDescent="0.2">
      <c r="A9497" s="160" t="s">
        <v>22</v>
      </c>
      <c r="B9497" s="160" t="s">
        <v>150</v>
      </c>
      <c r="C9497" s="160">
        <f>_xlfn.XLOOKUP(B9497,'2.1.trackMPD'!$R$7:$R$29,'2.1.trackMPD'!$T$7:$T$29)</f>
        <v>6</v>
      </c>
      <c r="D9497" s="160">
        <v>100</v>
      </c>
      <c r="E9497" s="160" t="s">
        <v>6394</v>
      </c>
      <c r="F9497" s="160" t="s">
        <v>110</v>
      </c>
      <c r="G9497" s="160" t="s">
        <v>140</v>
      </c>
      <c r="H9497" s="160" t="s">
        <v>6393</v>
      </c>
      <c r="I9497" s="160" cm="1">
        <f t="array" ref="I9497">INDEX('2.1.trackMPD'!L:L/(24*60*60),
       MATCH(1,
             (A9497='2.1.trackMPD'!A:A)*
             (C9497='2.1.trackMPD'!D:D)*
             (D9497/10^6='2.1.trackMPD'!H:H)*
             (E9497='2.1.trackMPD'!F:F),
0))</f>
        <v>0</v>
      </c>
    </row>
    <row r="9498" spans="1:9" x14ac:dyDescent="0.2">
      <c r="A9498" s="160" t="s">
        <v>22</v>
      </c>
      <c r="B9498" s="160" t="s">
        <v>150</v>
      </c>
      <c r="C9498" s="160">
        <f>_xlfn.XLOOKUP(B9498,'2.1.trackMPD'!$R$7:$R$29,'2.1.trackMPD'!$T$7:$T$29)</f>
        <v>6</v>
      </c>
      <c r="D9498" s="160">
        <v>1000</v>
      </c>
      <c r="E9498" s="160" t="s">
        <v>6394</v>
      </c>
      <c r="F9498" s="160" t="s">
        <v>110</v>
      </c>
      <c r="G9498" s="160" t="s">
        <v>124</v>
      </c>
      <c r="H9498" s="160" t="s">
        <v>6392</v>
      </c>
      <c r="I9498" s="160" cm="1">
        <f t="array" ref="I9498">INDEX('2.1.trackMPD'!I:I/(24*60*60),
       MATCH(1,
             (A9498='2.1.trackMPD'!A:A)*
             (C9498='2.1.trackMPD'!D:D)*
             (D9498/10^6='2.1.trackMPD'!H:H)*
             (E9498='2.1.trackMPD'!F:F),
0))</f>
        <v>1.7229494513888888</v>
      </c>
    </row>
    <row r="9499" spans="1:9" x14ac:dyDescent="0.2">
      <c r="A9499" s="160" t="s">
        <v>22</v>
      </c>
      <c r="B9499" s="160" t="s">
        <v>150</v>
      </c>
      <c r="C9499" s="160">
        <f>_xlfn.XLOOKUP(B9499,'2.1.trackMPD'!$R$7:$R$29,'2.1.trackMPD'!$T$7:$T$29)</f>
        <v>6</v>
      </c>
      <c r="D9499" s="160">
        <v>1000</v>
      </c>
      <c r="E9499" s="160" t="s">
        <v>6394</v>
      </c>
      <c r="F9499" s="160" t="s">
        <v>110</v>
      </c>
      <c r="G9499" s="160" t="s">
        <v>140</v>
      </c>
      <c r="H9499" s="160" t="s">
        <v>6392</v>
      </c>
      <c r="I9499" s="160" cm="1">
        <f t="array" ref="I9499">INDEX('2.1.trackMPD'!J:J/(24*60*60),
       MATCH(1,
             (A9499='2.1.trackMPD'!A:A)*
             (C9499='2.1.trackMPD'!D:D)*
             (D9499/10^6='2.1.trackMPD'!H:H)*
             (E9499='2.1.trackMPD'!F:F),
0))</f>
        <v>5.2686459236111108E-2</v>
      </c>
    </row>
    <row r="9500" spans="1:9" x14ac:dyDescent="0.2">
      <c r="A9500" s="160" t="s">
        <v>22</v>
      </c>
      <c r="B9500" s="160" t="s">
        <v>150</v>
      </c>
      <c r="C9500" s="160">
        <f>_xlfn.XLOOKUP(B9500,'2.1.trackMPD'!$R$7:$R$29,'2.1.trackMPD'!$T$7:$T$29)</f>
        <v>6</v>
      </c>
      <c r="D9500" s="160">
        <v>1000</v>
      </c>
      <c r="E9500" s="160" t="s">
        <v>6394</v>
      </c>
      <c r="F9500" s="160" t="s">
        <v>110</v>
      </c>
      <c r="G9500" s="160" t="s">
        <v>124</v>
      </c>
      <c r="H9500" s="160" t="s">
        <v>6393</v>
      </c>
      <c r="I9500" s="160" cm="1">
        <f t="array" ref="I9500">INDEX('2.1.trackMPD'!K:K/(24*60*60),
       MATCH(1,
             (A9500='2.1.trackMPD'!A:A)*
             (C9500='2.1.trackMPD'!D:D)*
             (D9500/10^6='2.1.trackMPD'!H:H)*
             (E9500='2.1.trackMPD'!F:F),
0))</f>
        <v>0</v>
      </c>
    </row>
    <row r="9501" spans="1:9" x14ac:dyDescent="0.2">
      <c r="A9501" s="160" t="s">
        <v>22</v>
      </c>
      <c r="B9501" s="160" t="s">
        <v>150</v>
      </c>
      <c r="C9501" s="160">
        <f>_xlfn.XLOOKUP(B9501,'2.1.trackMPD'!$R$7:$R$29,'2.1.trackMPD'!$T$7:$T$29)</f>
        <v>6</v>
      </c>
      <c r="D9501" s="160">
        <v>1000</v>
      </c>
      <c r="E9501" s="160" t="s">
        <v>6394</v>
      </c>
      <c r="F9501" s="160" t="s">
        <v>110</v>
      </c>
      <c r="G9501" s="160" t="s">
        <v>140</v>
      </c>
      <c r="H9501" s="160" t="s">
        <v>6393</v>
      </c>
      <c r="I9501" s="160" cm="1">
        <f t="array" ref="I9501">INDEX('2.1.trackMPD'!L:L/(24*60*60),
       MATCH(1,
             (A9501='2.1.trackMPD'!A:A)*
             (C9501='2.1.trackMPD'!D:D)*
             (D9501/10^6='2.1.trackMPD'!H:H)*
             (E9501='2.1.trackMPD'!F:F),
0))</f>
        <v>0</v>
      </c>
    </row>
    <row r="9502" spans="1:9" x14ac:dyDescent="0.2">
      <c r="A9502" s="160" t="s">
        <v>22</v>
      </c>
      <c r="B9502" s="160" t="s">
        <v>150</v>
      </c>
      <c r="C9502" s="160">
        <f>_xlfn.XLOOKUP(B9502,'2.1.trackMPD'!$R$7:$R$29,'2.1.trackMPD'!$T$7:$T$29)</f>
        <v>6</v>
      </c>
      <c r="D9502" s="160">
        <v>5000</v>
      </c>
      <c r="E9502" s="160" t="s">
        <v>6394</v>
      </c>
      <c r="F9502" s="160" t="s">
        <v>110</v>
      </c>
      <c r="G9502" s="160" t="s">
        <v>124</v>
      </c>
      <c r="H9502" s="160" t="s">
        <v>6392</v>
      </c>
      <c r="I9502" s="160" cm="1">
        <f t="array" ref="I9502">INDEX('2.1.trackMPD'!I:I/(24*60*60),
       MATCH(1,
             (A9502='2.1.trackMPD'!A:A)*
             (C9502='2.1.trackMPD'!D:D)*
             (D9502/10^6='2.1.trackMPD'!H:H)*
             (E9502='2.1.trackMPD'!F:F),
0))</f>
        <v>10.143204008101851</v>
      </c>
    </row>
    <row r="9503" spans="1:9" x14ac:dyDescent="0.2">
      <c r="A9503" s="160" t="s">
        <v>22</v>
      </c>
      <c r="B9503" s="160" t="s">
        <v>150</v>
      </c>
      <c r="C9503" s="160">
        <f>_xlfn.XLOOKUP(B9503,'2.1.trackMPD'!$R$7:$R$29,'2.1.trackMPD'!$T$7:$T$29)</f>
        <v>6</v>
      </c>
      <c r="D9503" s="160">
        <v>5000</v>
      </c>
      <c r="E9503" s="160" t="s">
        <v>6394</v>
      </c>
      <c r="F9503" s="160" t="s">
        <v>110</v>
      </c>
      <c r="G9503" s="160" t="s">
        <v>140</v>
      </c>
      <c r="H9503" s="160" t="s">
        <v>6392</v>
      </c>
      <c r="I9503" s="160" cm="1">
        <f t="array" ref="I9503">INDEX('2.1.trackMPD'!J:J/(24*60*60),
       MATCH(1,
             (A9503='2.1.trackMPD'!A:A)*
             (C9503='2.1.trackMPD'!D:D)*
             (D9503/10^6='2.1.trackMPD'!H:H)*
             (E9503='2.1.trackMPD'!F:F),
0))</f>
        <v>0.12783515706018519</v>
      </c>
    </row>
    <row r="9504" spans="1:9" x14ac:dyDescent="0.2">
      <c r="A9504" s="160" t="s">
        <v>22</v>
      </c>
      <c r="B9504" s="160" t="s">
        <v>150</v>
      </c>
      <c r="C9504" s="160">
        <f>_xlfn.XLOOKUP(B9504,'2.1.trackMPD'!$R$7:$R$29,'2.1.trackMPD'!$T$7:$T$29)</f>
        <v>6</v>
      </c>
      <c r="D9504" s="160">
        <v>5000</v>
      </c>
      <c r="E9504" s="160" t="s">
        <v>6394</v>
      </c>
      <c r="F9504" s="160" t="s">
        <v>110</v>
      </c>
      <c r="G9504" s="160" t="s">
        <v>124</v>
      </c>
      <c r="H9504" s="160" t="s">
        <v>6393</v>
      </c>
      <c r="I9504" s="160" cm="1">
        <f t="array" ref="I9504">INDEX('2.1.trackMPD'!K:K/(24*60*60),
       MATCH(1,
             (A9504='2.1.trackMPD'!A:A)*
             (C9504='2.1.trackMPD'!D:D)*
             (D9504/10^6='2.1.trackMPD'!H:H)*
             (E9504='2.1.trackMPD'!F:F),
0))</f>
        <v>0</v>
      </c>
    </row>
    <row r="9505" spans="1:9" x14ac:dyDescent="0.2">
      <c r="A9505" s="160" t="s">
        <v>22</v>
      </c>
      <c r="B9505" s="160" t="s">
        <v>150</v>
      </c>
      <c r="C9505" s="160">
        <f>_xlfn.XLOOKUP(B9505,'2.1.trackMPD'!$R$7:$R$29,'2.1.trackMPD'!$T$7:$T$29)</f>
        <v>6</v>
      </c>
      <c r="D9505" s="160">
        <v>5000</v>
      </c>
      <c r="E9505" s="160" t="s">
        <v>6394</v>
      </c>
      <c r="F9505" s="160" t="s">
        <v>110</v>
      </c>
      <c r="G9505" s="160" t="s">
        <v>140</v>
      </c>
      <c r="H9505" s="160" t="s">
        <v>6393</v>
      </c>
      <c r="I9505" s="160" cm="1">
        <f t="array" ref="I9505">INDEX('2.1.trackMPD'!L:L/(24*60*60),
       MATCH(1,
             (A9505='2.1.trackMPD'!A:A)*
             (C9505='2.1.trackMPD'!D:D)*
             (D9505/10^6='2.1.trackMPD'!H:H)*
             (E9505='2.1.trackMPD'!F:F),
0))</f>
        <v>0</v>
      </c>
    </row>
    <row r="9506" spans="1:9" x14ac:dyDescent="0.2">
      <c r="A9506" s="160" t="s">
        <v>22</v>
      </c>
      <c r="B9506" s="160" t="s">
        <v>150</v>
      </c>
      <c r="C9506" s="160">
        <f>_xlfn.XLOOKUP(B9506,'2.1.trackMPD'!$R$7:$R$29,'2.1.trackMPD'!$T$7:$T$29)</f>
        <v>6</v>
      </c>
      <c r="D9506" s="160">
        <v>1</v>
      </c>
      <c r="E9506" s="160" t="s">
        <v>6395</v>
      </c>
      <c r="F9506" s="160" t="s">
        <v>110</v>
      </c>
      <c r="G9506" s="160" t="s">
        <v>124</v>
      </c>
      <c r="H9506" s="160" t="s">
        <v>6392</v>
      </c>
      <c r="I9506" s="160" t="e" cm="1">
        <f t="array" ref="I9506">INDEX('2.1.trackMPD'!I:I/(24*60*60),
       MATCH(1,
             (A9506='2.1.trackMPD'!A:A)*
             (C9506='2.1.trackMPD'!D:D)*
             (D9506/10^6='2.1.trackMPD'!H:H)*
             (E9506='2.1.trackMPD'!F:F),
0))</f>
        <v>#N/A</v>
      </c>
    </row>
    <row r="9507" spans="1:9" x14ac:dyDescent="0.2">
      <c r="A9507" s="160" t="s">
        <v>22</v>
      </c>
      <c r="B9507" s="160" t="s">
        <v>150</v>
      </c>
      <c r="C9507" s="160">
        <f>_xlfn.XLOOKUP(B9507,'2.1.trackMPD'!$R$7:$R$29,'2.1.trackMPD'!$T$7:$T$29)</f>
        <v>6</v>
      </c>
      <c r="D9507" s="160">
        <v>1</v>
      </c>
      <c r="E9507" s="160" t="s">
        <v>6395</v>
      </c>
      <c r="F9507" s="160" t="s">
        <v>110</v>
      </c>
      <c r="G9507" s="160" t="s">
        <v>140</v>
      </c>
      <c r="H9507" s="160" t="s">
        <v>6392</v>
      </c>
      <c r="I9507" s="160" t="e" cm="1">
        <f t="array" ref="I9507">INDEX('2.1.trackMPD'!J:J/(24*60*60),
       MATCH(1,
             (A9507='2.1.trackMPD'!A:A)*
             (C9507='2.1.trackMPD'!D:D)*
             (D9507/10^6='2.1.trackMPD'!H:H)*
             (E9507='2.1.trackMPD'!F:F),
0))</f>
        <v>#N/A</v>
      </c>
    </row>
    <row r="9508" spans="1:9" x14ac:dyDescent="0.2">
      <c r="A9508" s="160" t="s">
        <v>22</v>
      </c>
      <c r="B9508" s="160" t="s">
        <v>150</v>
      </c>
      <c r="C9508" s="160">
        <f>_xlfn.XLOOKUP(B9508,'2.1.trackMPD'!$R$7:$R$29,'2.1.trackMPD'!$T$7:$T$29)</f>
        <v>6</v>
      </c>
      <c r="D9508" s="160">
        <v>1</v>
      </c>
      <c r="E9508" s="160" t="s">
        <v>6395</v>
      </c>
      <c r="F9508" s="160" t="s">
        <v>110</v>
      </c>
      <c r="G9508" s="160" t="s">
        <v>124</v>
      </c>
      <c r="H9508" s="160" t="s">
        <v>6393</v>
      </c>
      <c r="I9508" s="160" t="e" cm="1">
        <f t="array" ref="I9508">INDEX('2.1.trackMPD'!K:K/(24*60*60),
       MATCH(1,
             (A9508='2.1.trackMPD'!A:A)*
             (C9508='2.1.trackMPD'!D:D)*
             (D9508/10^6='2.1.trackMPD'!H:H)*
             (E9508='2.1.trackMPD'!F:F),
0))</f>
        <v>#N/A</v>
      </c>
    </row>
    <row r="9509" spans="1:9" x14ac:dyDescent="0.2">
      <c r="A9509" s="160" t="s">
        <v>22</v>
      </c>
      <c r="B9509" s="160" t="s">
        <v>150</v>
      </c>
      <c r="C9509" s="160">
        <f>_xlfn.XLOOKUP(B9509,'2.1.trackMPD'!$R$7:$R$29,'2.1.trackMPD'!$T$7:$T$29)</f>
        <v>6</v>
      </c>
      <c r="D9509" s="160">
        <v>1</v>
      </c>
      <c r="E9509" s="160" t="s">
        <v>6395</v>
      </c>
      <c r="F9509" s="160" t="s">
        <v>110</v>
      </c>
      <c r="G9509" s="160" t="s">
        <v>140</v>
      </c>
      <c r="H9509" s="160" t="s">
        <v>6393</v>
      </c>
      <c r="I9509" s="160" t="e" cm="1">
        <f t="array" ref="I9509">INDEX('2.1.trackMPD'!L:L/(24*60*60),
       MATCH(1,
             (A9509='2.1.trackMPD'!A:A)*
             (C9509='2.1.trackMPD'!D:D)*
             (D9509/10^6='2.1.trackMPD'!H:H)*
             (E9509='2.1.trackMPD'!F:F),
0))</f>
        <v>#N/A</v>
      </c>
    </row>
    <row r="9510" spans="1:9" x14ac:dyDescent="0.2">
      <c r="A9510" s="160" t="s">
        <v>22</v>
      </c>
      <c r="B9510" s="160" t="s">
        <v>150</v>
      </c>
      <c r="C9510" s="160">
        <f>_xlfn.XLOOKUP(B9510,'2.1.trackMPD'!$R$7:$R$29,'2.1.trackMPD'!$T$7:$T$29)</f>
        <v>6</v>
      </c>
      <c r="D9510" s="160">
        <v>10</v>
      </c>
      <c r="E9510" s="160" t="s">
        <v>6395</v>
      </c>
      <c r="F9510" s="160" t="s">
        <v>110</v>
      </c>
      <c r="G9510" s="160" t="s">
        <v>124</v>
      </c>
      <c r="H9510" s="160" t="s">
        <v>6392</v>
      </c>
      <c r="I9510" s="160" t="e" cm="1">
        <f t="array" ref="I9510">INDEX('2.1.trackMPD'!I:I/(24*60*60),
       MATCH(1,
             (A9510='2.1.trackMPD'!A:A)*
             (C9510='2.1.trackMPD'!D:D)*
             (D9510/10^6='2.1.trackMPD'!H:H)*
             (E9510='2.1.trackMPD'!F:F),
0))</f>
        <v>#N/A</v>
      </c>
    </row>
    <row r="9511" spans="1:9" x14ac:dyDescent="0.2">
      <c r="A9511" s="160" t="s">
        <v>22</v>
      </c>
      <c r="B9511" s="160" t="s">
        <v>150</v>
      </c>
      <c r="C9511" s="160">
        <f>_xlfn.XLOOKUP(B9511,'2.1.trackMPD'!$R$7:$R$29,'2.1.trackMPD'!$T$7:$T$29)</f>
        <v>6</v>
      </c>
      <c r="D9511" s="160">
        <v>10</v>
      </c>
      <c r="E9511" s="160" t="s">
        <v>6395</v>
      </c>
      <c r="F9511" s="160" t="s">
        <v>110</v>
      </c>
      <c r="G9511" s="160" t="s">
        <v>140</v>
      </c>
      <c r="H9511" s="160" t="s">
        <v>6392</v>
      </c>
      <c r="I9511" s="160" t="e" cm="1">
        <f t="array" ref="I9511">INDEX('2.1.trackMPD'!J:J/(24*60*60),
       MATCH(1,
             (A9511='2.1.trackMPD'!A:A)*
             (C9511='2.1.trackMPD'!D:D)*
             (D9511/10^6='2.1.trackMPD'!H:H)*
             (E9511='2.1.trackMPD'!F:F),
0))</f>
        <v>#N/A</v>
      </c>
    </row>
    <row r="9512" spans="1:9" x14ac:dyDescent="0.2">
      <c r="A9512" s="160" t="s">
        <v>22</v>
      </c>
      <c r="B9512" s="160" t="s">
        <v>150</v>
      </c>
      <c r="C9512" s="160">
        <f>_xlfn.XLOOKUP(B9512,'2.1.trackMPD'!$R$7:$R$29,'2.1.trackMPD'!$T$7:$T$29)</f>
        <v>6</v>
      </c>
      <c r="D9512" s="160">
        <v>10</v>
      </c>
      <c r="E9512" s="160" t="s">
        <v>6395</v>
      </c>
      <c r="F9512" s="160" t="s">
        <v>110</v>
      </c>
      <c r="G9512" s="160" t="s">
        <v>124</v>
      </c>
      <c r="H9512" s="160" t="s">
        <v>6393</v>
      </c>
      <c r="I9512" s="160" t="e" cm="1">
        <f t="array" ref="I9512">INDEX('2.1.trackMPD'!K:K/(24*60*60),
       MATCH(1,
             (A9512='2.1.trackMPD'!A:A)*
             (C9512='2.1.trackMPD'!D:D)*
             (D9512/10^6='2.1.trackMPD'!H:H)*
             (E9512='2.1.trackMPD'!F:F),
0))</f>
        <v>#N/A</v>
      </c>
    </row>
    <row r="9513" spans="1:9" x14ac:dyDescent="0.2">
      <c r="A9513" s="160" t="s">
        <v>22</v>
      </c>
      <c r="B9513" s="160" t="s">
        <v>150</v>
      </c>
      <c r="C9513" s="160">
        <f>_xlfn.XLOOKUP(B9513,'2.1.trackMPD'!$R$7:$R$29,'2.1.trackMPD'!$T$7:$T$29)</f>
        <v>6</v>
      </c>
      <c r="D9513" s="160">
        <v>10</v>
      </c>
      <c r="E9513" s="160" t="s">
        <v>6395</v>
      </c>
      <c r="F9513" s="160" t="s">
        <v>110</v>
      </c>
      <c r="G9513" s="160" t="s">
        <v>140</v>
      </c>
      <c r="H9513" s="160" t="s">
        <v>6393</v>
      </c>
      <c r="I9513" s="160" t="e" cm="1">
        <f t="array" ref="I9513">INDEX('2.1.trackMPD'!L:L/(24*60*60),
       MATCH(1,
             (A9513='2.1.trackMPD'!A:A)*
             (C9513='2.1.trackMPD'!D:D)*
             (D9513/10^6='2.1.trackMPD'!H:H)*
             (E9513='2.1.trackMPD'!F:F),
0))</f>
        <v>#N/A</v>
      </c>
    </row>
    <row r="9514" spans="1:9" x14ac:dyDescent="0.2">
      <c r="A9514" s="160" t="s">
        <v>22</v>
      </c>
      <c r="B9514" s="160" t="s">
        <v>150</v>
      </c>
      <c r="C9514" s="160">
        <f>_xlfn.XLOOKUP(B9514,'2.1.trackMPD'!$R$7:$R$29,'2.1.trackMPD'!$T$7:$T$29)</f>
        <v>6</v>
      </c>
      <c r="D9514" s="160">
        <v>100</v>
      </c>
      <c r="E9514" s="160" t="s">
        <v>6395</v>
      </c>
      <c r="F9514" s="160" t="s">
        <v>110</v>
      </c>
      <c r="G9514" s="160" t="s">
        <v>124</v>
      </c>
      <c r="H9514" s="160" t="s">
        <v>6392</v>
      </c>
      <c r="I9514" s="160" t="e" cm="1">
        <f t="array" ref="I9514">INDEX('2.1.trackMPD'!I:I/(24*60*60),
       MATCH(1,
             (A9514='2.1.trackMPD'!A:A)*
             (C9514='2.1.trackMPD'!D:D)*
             (D9514/10^6='2.1.trackMPD'!H:H)*
             (E9514='2.1.trackMPD'!F:F),
0))</f>
        <v>#N/A</v>
      </c>
    </row>
    <row r="9515" spans="1:9" x14ac:dyDescent="0.2">
      <c r="A9515" s="160" t="s">
        <v>22</v>
      </c>
      <c r="B9515" s="160" t="s">
        <v>150</v>
      </c>
      <c r="C9515" s="160">
        <f>_xlfn.XLOOKUP(B9515,'2.1.trackMPD'!$R$7:$R$29,'2.1.trackMPD'!$T$7:$T$29)</f>
        <v>6</v>
      </c>
      <c r="D9515" s="160">
        <v>100</v>
      </c>
      <c r="E9515" s="160" t="s">
        <v>6395</v>
      </c>
      <c r="F9515" s="160" t="s">
        <v>110</v>
      </c>
      <c r="G9515" s="160" t="s">
        <v>140</v>
      </c>
      <c r="H9515" s="160" t="s">
        <v>6392</v>
      </c>
      <c r="I9515" s="160" t="e" cm="1">
        <f t="array" ref="I9515">INDEX('2.1.trackMPD'!J:J/(24*60*60),
       MATCH(1,
             (A9515='2.1.trackMPD'!A:A)*
             (C9515='2.1.trackMPD'!D:D)*
             (D9515/10^6='2.1.trackMPD'!H:H)*
             (E9515='2.1.trackMPD'!F:F),
0))</f>
        <v>#N/A</v>
      </c>
    </row>
    <row r="9516" spans="1:9" x14ac:dyDescent="0.2">
      <c r="A9516" s="160" t="s">
        <v>22</v>
      </c>
      <c r="B9516" s="160" t="s">
        <v>150</v>
      </c>
      <c r="C9516" s="160">
        <f>_xlfn.XLOOKUP(B9516,'2.1.trackMPD'!$R$7:$R$29,'2.1.trackMPD'!$T$7:$T$29)</f>
        <v>6</v>
      </c>
      <c r="D9516" s="160">
        <v>100</v>
      </c>
      <c r="E9516" s="160" t="s">
        <v>6395</v>
      </c>
      <c r="F9516" s="160" t="s">
        <v>110</v>
      </c>
      <c r="G9516" s="160" t="s">
        <v>124</v>
      </c>
      <c r="H9516" s="160" t="s">
        <v>6393</v>
      </c>
      <c r="I9516" s="160" t="e" cm="1">
        <f t="array" ref="I9516">INDEX('2.1.trackMPD'!K:K/(24*60*60),
       MATCH(1,
             (A9516='2.1.trackMPD'!A:A)*
             (C9516='2.1.trackMPD'!D:D)*
             (D9516/10^6='2.1.trackMPD'!H:H)*
             (E9516='2.1.trackMPD'!F:F),
0))</f>
        <v>#N/A</v>
      </c>
    </row>
    <row r="9517" spans="1:9" x14ac:dyDescent="0.2">
      <c r="A9517" s="160" t="s">
        <v>22</v>
      </c>
      <c r="B9517" s="160" t="s">
        <v>150</v>
      </c>
      <c r="C9517" s="160">
        <f>_xlfn.XLOOKUP(B9517,'2.1.trackMPD'!$R$7:$R$29,'2.1.trackMPD'!$T$7:$T$29)</f>
        <v>6</v>
      </c>
      <c r="D9517" s="160">
        <v>100</v>
      </c>
      <c r="E9517" s="160" t="s">
        <v>6395</v>
      </c>
      <c r="F9517" s="160" t="s">
        <v>110</v>
      </c>
      <c r="G9517" s="160" t="s">
        <v>140</v>
      </c>
      <c r="H9517" s="160" t="s">
        <v>6393</v>
      </c>
      <c r="I9517" s="160" t="e" cm="1">
        <f t="array" ref="I9517">INDEX('2.1.trackMPD'!L:L/(24*60*60),
       MATCH(1,
             (A9517='2.1.trackMPD'!A:A)*
             (C9517='2.1.trackMPD'!D:D)*
             (D9517/10^6='2.1.trackMPD'!H:H)*
             (E9517='2.1.trackMPD'!F:F),
0))</f>
        <v>#N/A</v>
      </c>
    </row>
    <row r="9518" spans="1:9" x14ac:dyDescent="0.2">
      <c r="A9518" s="160" t="s">
        <v>22</v>
      </c>
      <c r="B9518" s="160" t="s">
        <v>151</v>
      </c>
      <c r="C9518" s="160">
        <f>_xlfn.XLOOKUP(B9518,'2.1.trackMPD'!$R$7:$R$29,'2.1.trackMPD'!$T$7:$T$29)</f>
        <v>6</v>
      </c>
      <c r="D9518" s="160">
        <v>1</v>
      </c>
      <c r="E9518" s="160" t="s">
        <v>6390</v>
      </c>
      <c r="F9518" s="160" t="s">
        <v>110</v>
      </c>
      <c r="G9518" s="160" t="s">
        <v>124</v>
      </c>
      <c r="H9518" s="160" t="s">
        <v>6392</v>
      </c>
      <c r="I9518" s="160" cm="1">
        <f t="array" ref="I9518">INDEX('2.1.trackMPD'!I:I/(24*60*60),
       MATCH(1,
             (A9518='2.1.trackMPD'!A:A)*
             (C9518='2.1.trackMPD'!D:D)*
             (D9518/10^6='2.1.trackMPD'!H:H)*
             (E9518='2.1.trackMPD'!F:F),
0))</f>
        <v>1.1073402893518519E-6</v>
      </c>
    </row>
    <row r="9519" spans="1:9" x14ac:dyDescent="0.2">
      <c r="A9519" s="160" t="s">
        <v>22</v>
      </c>
      <c r="B9519" s="160" t="s">
        <v>151</v>
      </c>
      <c r="C9519" s="160">
        <f>_xlfn.XLOOKUP(B9519,'2.1.trackMPD'!$R$7:$R$29,'2.1.trackMPD'!$T$7:$T$29)</f>
        <v>6</v>
      </c>
      <c r="D9519" s="160">
        <v>1</v>
      </c>
      <c r="E9519" s="160" t="s">
        <v>6390</v>
      </c>
      <c r="F9519" s="160" t="s">
        <v>110</v>
      </c>
      <c r="G9519" s="160" t="s">
        <v>140</v>
      </c>
      <c r="H9519" s="160" t="s">
        <v>6392</v>
      </c>
      <c r="I9519" s="160" cm="1">
        <f t="array" ref="I9519">INDEX('2.1.trackMPD'!J:J/(24*60*60),
       MATCH(1,
             (A9519='2.1.trackMPD'!A:A)*
             (C9519='2.1.trackMPD'!D:D)*
             (D9519/10^6='2.1.trackMPD'!H:H)*
             (E9519='2.1.trackMPD'!F:F),
0))</f>
        <v>1.760755949074074E-5</v>
      </c>
    </row>
    <row r="9520" spans="1:9" x14ac:dyDescent="0.2">
      <c r="A9520" s="160" t="s">
        <v>22</v>
      </c>
      <c r="B9520" s="160" t="s">
        <v>151</v>
      </c>
      <c r="C9520" s="160">
        <f>_xlfn.XLOOKUP(B9520,'2.1.trackMPD'!$R$7:$R$29,'2.1.trackMPD'!$T$7:$T$29)</f>
        <v>6</v>
      </c>
      <c r="D9520" s="160">
        <v>1</v>
      </c>
      <c r="E9520" s="160" t="s">
        <v>6390</v>
      </c>
      <c r="F9520" s="160" t="s">
        <v>110</v>
      </c>
      <c r="G9520" s="160" t="s">
        <v>124</v>
      </c>
      <c r="H9520" s="160" t="s">
        <v>6393</v>
      </c>
      <c r="I9520" s="160" cm="1">
        <f t="array" ref="I9520">INDEX('2.1.trackMPD'!K:K/(24*60*60),
       MATCH(1,
             (A9520='2.1.trackMPD'!A:A)*
             (C9520='2.1.trackMPD'!D:D)*
             (D9520/10^6='2.1.trackMPD'!H:H)*
             (E9520='2.1.trackMPD'!F:F),
0))</f>
        <v>0</v>
      </c>
    </row>
    <row r="9521" spans="1:9" x14ac:dyDescent="0.2">
      <c r="A9521" s="160" t="s">
        <v>22</v>
      </c>
      <c r="B9521" s="160" t="s">
        <v>151</v>
      </c>
      <c r="C9521" s="160">
        <f>_xlfn.XLOOKUP(B9521,'2.1.trackMPD'!$R$7:$R$29,'2.1.trackMPD'!$T$7:$T$29)</f>
        <v>6</v>
      </c>
      <c r="D9521" s="160">
        <v>1</v>
      </c>
      <c r="E9521" s="160" t="s">
        <v>6390</v>
      </c>
      <c r="F9521" s="160" t="s">
        <v>110</v>
      </c>
      <c r="G9521" s="160" t="s">
        <v>140</v>
      </c>
      <c r="H9521" s="160" t="s">
        <v>6393</v>
      </c>
      <c r="I9521" s="160" cm="1">
        <f t="array" ref="I9521">INDEX('2.1.trackMPD'!L:L/(24*60*60),
       MATCH(1,
             (A9521='2.1.trackMPD'!A:A)*
             (C9521='2.1.trackMPD'!D:D)*
             (D9521/10^6='2.1.trackMPD'!H:H)*
             (E9521='2.1.trackMPD'!F:F),
0))</f>
        <v>1.5392303356481482E-6</v>
      </c>
    </row>
    <row r="9522" spans="1:9" x14ac:dyDescent="0.2">
      <c r="A9522" s="160" t="s">
        <v>22</v>
      </c>
      <c r="B9522" s="160" t="s">
        <v>151</v>
      </c>
      <c r="C9522" s="160">
        <f>_xlfn.XLOOKUP(B9522,'2.1.trackMPD'!$R$7:$R$29,'2.1.trackMPD'!$T$7:$T$29)</f>
        <v>6</v>
      </c>
      <c r="D9522" s="160">
        <v>10</v>
      </c>
      <c r="E9522" s="160" t="s">
        <v>6390</v>
      </c>
      <c r="F9522" s="160" t="s">
        <v>110</v>
      </c>
      <c r="G9522" s="160" t="s">
        <v>124</v>
      </c>
      <c r="H9522" s="160" t="s">
        <v>6392</v>
      </c>
      <c r="I9522" s="160" cm="1">
        <f t="array" ref="I9522">INDEX('2.1.trackMPD'!I:I/(24*60*60),
       MATCH(1,
             (A9522='2.1.trackMPD'!A:A)*
             (C9522='2.1.trackMPD'!D:D)*
             (D9522/10^6='2.1.trackMPD'!H:H)*
             (E9522='2.1.trackMPD'!F:F),
0))</f>
        <v>1.4623259143518519E-6</v>
      </c>
    </row>
    <row r="9523" spans="1:9" x14ac:dyDescent="0.2">
      <c r="A9523" s="160" t="s">
        <v>22</v>
      </c>
      <c r="B9523" s="160" t="s">
        <v>151</v>
      </c>
      <c r="C9523" s="160">
        <f>_xlfn.XLOOKUP(B9523,'2.1.trackMPD'!$R$7:$R$29,'2.1.trackMPD'!$T$7:$T$29)</f>
        <v>6</v>
      </c>
      <c r="D9523" s="160">
        <v>10</v>
      </c>
      <c r="E9523" s="160" t="s">
        <v>6390</v>
      </c>
      <c r="F9523" s="160" t="s">
        <v>110</v>
      </c>
      <c r="G9523" s="160" t="s">
        <v>140</v>
      </c>
      <c r="H9523" s="160" t="s">
        <v>6392</v>
      </c>
      <c r="I9523" s="160" cm="1">
        <f t="array" ref="I9523">INDEX('2.1.trackMPD'!J:J/(24*60*60),
       MATCH(1,
             (A9523='2.1.trackMPD'!A:A)*
             (C9523='2.1.trackMPD'!D:D)*
             (D9523/10^6='2.1.trackMPD'!H:H)*
             (E9523='2.1.trackMPD'!F:F),
0))</f>
        <v>1.8477220046296298E-5</v>
      </c>
    </row>
    <row r="9524" spans="1:9" x14ac:dyDescent="0.2">
      <c r="A9524" s="160" t="s">
        <v>22</v>
      </c>
      <c r="B9524" s="160" t="s">
        <v>151</v>
      </c>
      <c r="C9524" s="160">
        <f>_xlfn.XLOOKUP(B9524,'2.1.trackMPD'!$R$7:$R$29,'2.1.trackMPD'!$T$7:$T$29)</f>
        <v>6</v>
      </c>
      <c r="D9524" s="160">
        <v>10</v>
      </c>
      <c r="E9524" s="160" t="s">
        <v>6390</v>
      </c>
      <c r="F9524" s="160" t="s">
        <v>110</v>
      </c>
      <c r="G9524" s="160" t="s">
        <v>124</v>
      </c>
      <c r="H9524" s="160" t="s">
        <v>6393</v>
      </c>
      <c r="I9524" s="160" cm="1">
        <f t="array" ref="I9524">INDEX('2.1.trackMPD'!K:K/(24*60*60),
       MATCH(1,
             (A9524='2.1.trackMPD'!A:A)*
             (C9524='2.1.trackMPD'!D:D)*
             (D9524/10^6='2.1.trackMPD'!H:H)*
             (E9524='2.1.trackMPD'!F:F),
0))</f>
        <v>0</v>
      </c>
    </row>
    <row r="9525" spans="1:9" x14ac:dyDescent="0.2">
      <c r="A9525" s="160" t="s">
        <v>22</v>
      </c>
      <c r="B9525" s="160" t="s">
        <v>151</v>
      </c>
      <c r="C9525" s="160">
        <f>_xlfn.XLOOKUP(B9525,'2.1.trackMPD'!$R$7:$R$29,'2.1.trackMPD'!$T$7:$T$29)</f>
        <v>6</v>
      </c>
      <c r="D9525" s="160">
        <v>10</v>
      </c>
      <c r="E9525" s="160" t="s">
        <v>6390</v>
      </c>
      <c r="F9525" s="160" t="s">
        <v>110</v>
      </c>
      <c r="G9525" s="160" t="s">
        <v>140</v>
      </c>
      <c r="H9525" s="160" t="s">
        <v>6393</v>
      </c>
      <c r="I9525" s="160" cm="1">
        <f t="array" ref="I9525">INDEX('2.1.trackMPD'!L:L/(24*60*60),
       MATCH(1,
             (A9525='2.1.trackMPD'!A:A)*
             (C9525='2.1.trackMPD'!D:D)*
             (D9525/10^6='2.1.trackMPD'!H:H)*
             (E9525='2.1.trackMPD'!F:F),
0))</f>
        <v>1.5179113541666667E-6</v>
      </c>
    </row>
    <row r="9526" spans="1:9" x14ac:dyDescent="0.2">
      <c r="A9526" s="160" t="s">
        <v>22</v>
      </c>
      <c r="B9526" s="160" t="s">
        <v>151</v>
      </c>
      <c r="C9526" s="160">
        <f>_xlfn.XLOOKUP(B9526,'2.1.trackMPD'!$R$7:$R$29,'2.1.trackMPD'!$T$7:$T$29)</f>
        <v>6</v>
      </c>
      <c r="D9526" s="160">
        <v>100</v>
      </c>
      <c r="E9526" s="160" t="s">
        <v>6390</v>
      </c>
      <c r="F9526" s="160" t="s">
        <v>110</v>
      </c>
      <c r="G9526" s="160" t="s">
        <v>124</v>
      </c>
      <c r="H9526" s="160" t="s">
        <v>6392</v>
      </c>
      <c r="I9526" s="160" cm="1">
        <f t="array" ref="I9526">INDEX('2.1.trackMPD'!I:I/(24*60*60),
       MATCH(1,
             (A9526='2.1.trackMPD'!A:A)*
             (C9526='2.1.trackMPD'!D:D)*
             (D9526/10^6='2.1.trackMPD'!H:H)*
             (E9526='2.1.trackMPD'!F:F),
0))</f>
        <v>1.6607663738425925E-3</v>
      </c>
    </row>
    <row r="9527" spans="1:9" x14ac:dyDescent="0.2">
      <c r="A9527" s="160" t="s">
        <v>22</v>
      </c>
      <c r="B9527" s="160" t="s">
        <v>151</v>
      </c>
      <c r="C9527" s="160">
        <f>_xlfn.XLOOKUP(B9527,'2.1.trackMPD'!$R$7:$R$29,'2.1.trackMPD'!$T$7:$T$29)</f>
        <v>6</v>
      </c>
      <c r="D9527" s="160">
        <v>100</v>
      </c>
      <c r="E9527" s="160" t="s">
        <v>6390</v>
      </c>
      <c r="F9527" s="160" t="s">
        <v>110</v>
      </c>
      <c r="G9527" s="160" t="s">
        <v>140</v>
      </c>
      <c r="H9527" s="160" t="s">
        <v>6392</v>
      </c>
      <c r="I9527" s="160" cm="1">
        <f t="array" ref="I9527">INDEX('2.1.trackMPD'!J:J/(24*60*60),
       MATCH(1,
             (A9527='2.1.trackMPD'!A:A)*
             (C9527='2.1.trackMPD'!D:D)*
             (D9527/10^6='2.1.trackMPD'!H:H)*
             (E9527='2.1.trackMPD'!F:F),
0))</f>
        <v>1.5659040833333332E-3</v>
      </c>
    </row>
    <row r="9528" spans="1:9" x14ac:dyDescent="0.2">
      <c r="A9528" s="160" t="s">
        <v>22</v>
      </c>
      <c r="B9528" s="160" t="s">
        <v>151</v>
      </c>
      <c r="C9528" s="160">
        <f>_xlfn.XLOOKUP(B9528,'2.1.trackMPD'!$R$7:$R$29,'2.1.trackMPD'!$T$7:$T$29)</f>
        <v>6</v>
      </c>
      <c r="D9528" s="160">
        <v>100</v>
      </c>
      <c r="E9528" s="160" t="s">
        <v>6390</v>
      </c>
      <c r="F9528" s="160" t="s">
        <v>110</v>
      </c>
      <c r="G9528" s="160" t="s">
        <v>124</v>
      </c>
      <c r="H9528" s="160" t="s">
        <v>6393</v>
      </c>
      <c r="I9528" s="160" cm="1">
        <f t="array" ref="I9528">INDEX('2.1.trackMPD'!K:K/(24*60*60),
       MATCH(1,
             (A9528='2.1.trackMPD'!A:A)*
             (C9528='2.1.trackMPD'!D:D)*
             (D9528/10^6='2.1.trackMPD'!H:H)*
             (E9528='2.1.trackMPD'!F:F),
0))</f>
        <v>0</v>
      </c>
    </row>
    <row r="9529" spans="1:9" x14ac:dyDescent="0.2">
      <c r="A9529" s="160" t="s">
        <v>22</v>
      </c>
      <c r="B9529" s="160" t="s">
        <v>151</v>
      </c>
      <c r="C9529" s="160">
        <f>_xlfn.XLOOKUP(B9529,'2.1.trackMPD'!$R$7:$R$29,'2.1.trackMPD'!$T$7:$T$29)</f>
        <v>6</v>
      </c>
      <c r="D9529" s="160">
        <v>100</v>
      </c>
      <c r="E9529" s="160" t="s">
        <v>6390</v>
      </c>
      <c r="F9529" s="160" t="s">
        <v>110</v>
      </c>
      <c r="G9529" s="160" t="s">
        <v>140</v>
      </c>
      <c r="H9529" s="160" t="s">
        <v>6393</v>
      </c>
      <c r="I9529" s="160" cm="1">
        <f t="array" ref="I9529">INDEX('2.1.trackMPD'!L:L/(24*60*60),
       MATCH(1,
             (A9529='2.1.trackMPD'!A:A)*
             (C9529='2.1.trackMPD'!D:D)*
             (D9529/10^6='2.1.trackMPD'!H:H)*
             (E9529='2.1.trackMPD'!F:F),
0))</f>
        <v>0</v>
      </c>
    </row>
    <row r="9530" spans="1:9" x14ac:dyDescent="0.2">
      <c r="A9530" s="160" t="s">
        <v>22</v>
      </c>
      <c r="B9530" s="160" t="s">
        <v>151</v>
      </c>
      <c r="C9530" s="160">
        <f>_xlfn.XLOOKUP(B9530,'2.1.trackMPD'!$R$7:$R$29,'2.1.trackMPD'!$T$7:$T$29)</f>
        <v>6</v>
      </c>
      <c r="D9530" s="160">
        <v>1000</v>
      </c>
      <c r="E9530" s="160" t="s">
        <v>6390</v>
      </c>
      <c r="F9530" s="160" t="s">
        <v>110</v>
      </c>
      <c r="G9530" s="160" t="s">
        <v>124</v>
      </c>
      <c r="H9530" s="160" t="s">
        <v>6392</v>
      </c>
      <c r="I9530" s="160" cm="1">
        <f t="array" ref="I9530">INDEX('2.1.trackMPD'!I:I/(24*60*60),
       MATCH(1,
             (A9530='2.1.trackMPD'!A:A)*
             (C9530='2.1.trackMPD'!D:D)*
             (D9530/10^6='2.1.trackMPD'!H:H)*
             (E9530='2.1.trackMPD'!F:F),
0))</f>
        <v>2.1051687546296298</v>
      </c>
    </row>
    <row r="9531" spans="1:9" x14ac:dyDescent="0.2">
      <c r="A9531" s="160" t="s">
        <v>22</v>
      </c>
      <c r="B9531" s="160" t="s">
        <v>151</v>
      </c>
      <c r="C9531" s="160">
        <f>_xlfn.XLOOKUP(B9531,'2.1.trackMPD'!$R$7:$R$29,'2.1.trackMPD'!$T$7:$T$29)</f>
        <v>6</v>
      </c>
      <c r="D9531" s="160">
        <v>1000</v>
      </c>
      <c r="E9531" s="160" t="s">
        <v>6390</v>
      </c>
      <c r="F9531" s="160" t="s">
        <v>110</v>
      </c>
      <c r="G9531" s="160" t="s">
        <v>140</v>
      </c>
      <c r="H9531" s="160" t="s">
        <v>6392</v>
      </c>
      <c r="I9531" s="160" cm="1">
        <f t="array" ref="I9531">INDEX('2.1.trackMPD'!J:J/(24*60*60),
       MATCH(1,
             (A9531='2.1.trackMPD'!A:A)*
             (C9531='2.1.trackMPD'!D:D)*
             (D9531/10^6='2.1.trackMPD'!H:H)*
             (E9531='2.1.trackMPD'!F:F),
0))</f>
        <v>5.8237966215277777E-2</v>
      </c>
    </row>
    <row r="9532" spans="1:9" x14ac:dyDescent="0.2">
      <c r="A9532" s="160" t="s">
        <v>22</v>
      </c>
      <c r="B9532" s="160" t="s">
        <v>151</v>
      </c>
      <c r="C9532" s="160">
        <f>_xlfn.XLOOKUP(B9532,'2.1.trackMPD'!$R$7:$R$29,'2.1.trackMPD'!$T$7:$T$29)</f>
        <v>6</v>
      </c>
      <c r="D9532" s="160">
        <v>1000</v>
      </c>
      <c r="E9532" s="160" t="s">
        <v>6390</v>
      </c>
      <c r="F9532" s="160" t="s">
        <v>110</v>
      </c>
      <c r="G9532" s="160" t="s">
        <v>124</v>
      </c>
      <c r="H9532" s="160" t="s">
        <v>6393</v>
      </c>
      <c r="I9532" s="160" cm="1">
        <f t="array" ref="I9532">INDEX('2.1.trackMPD'!K:K/(24*60*60),
       MATCH(1,
             (A9532='2.1.trackMPD'!A:A)*
             (C9532='2.1.trackMPD'!D:D)*
             (D9532/10^6='2.1.trackMPD'!H:H)*
             (E9532='2.1.trackMPD'!F:F),
0))</f>
        <v>0</v>
      </c>
    </row>
    <row r="9533" spans="1:9" x14ac:dyDescent="0.2">
      <c r="A9533" s="160" t="s">
        <v>22</v>
      </c>
      <c r="B9533" s="160" t="s">
        <v>151</v>
      </c>
      <c r="C9533" s="160">
        <f>_xlfn.XLOOKUP(B9533,'2.1.trackMPD'!$R$7:$R$29,'2.1.trackMPD'!$T$7:$T$29)</f>
        <v>6</v>
      </c>
      <c r="D9533" s="160">
        <v>1000</v>
      </c>
      <c r="E9533" s="160" t="s">
        <v>6390</v>
      </c>
      <c r="F9533" s="160" t="s">
        <v>110</v>
      </c>
      <c r="G9533" s="160" t="s">
        <v>140</v>
      </c>
      <c r="H9533" s="160" t="s">
        <v>6393</v>
      </c>
      <c r="I9533" s="160" cm="1">
        <f t="array" ref="I9533">INDEX('2.1.trackMPD'!L:L/(24*60*60),
       MATCH(1,
             (A9533='2.1.trackMPD'!A:A)*
             (C9533='2.1.trackMPD'!D:D)*
             (D9533/10^6='2.1.trackMPD'!H:H)*
             (E9533='2.1.trackMPD'!F:F),
0))</f>
        <v>0</v>
      </c>
    </row>
    <row r="9534" spans="1:9" x14ac:dyDescent="0.2">
      <c r="A9534" s="160" t="s">
        <v>22</v>
      </c>
      <c r="B9534" s="160" t="s">
        <v>151</v>
      </c>
      <c r="C9534" s="160">
        <f>_xlfn.XLOOKUP(B9534,'2.1.trackMPD'!$R$7:$R$29,'2.1.trackMPD'!$T$7:$T$29)</f>
        <v>6</v>
      </c>
      <c r="D9534" s="160">
        <v>5000</v>
      </c>
      <c r="E9534" s="160" t="s">
        <v>6390</v>
      </c>
      <c r="F9534" s="160" t="s">
        <v>110</v>
      </c>
      <c r="G9534" s="160" t="s">
        <v>124</v>
      </c>
      <c r="H9534" s="160" t="s">
        <v>6392</v>
      </c>
      <c r="I9534" s="160" cm="1">
        <f t="array" ref="I9534">INDEX('2.1.trackMPD'!I:I/(24*60*60),
       MATCH(1,
             (A9534='2.1.trackMPD'!A:A)*
             (C9534='2.1.trackMPD'!D:D)*
             (D9534/10^6='2.1.trackMPD'!H:H)*
             (E9534='2.1.trackMPD'!F:F),
0))</f>
        <v>32.792479120370373</v>
      </c>
    </row>
    <row r="9535" spans="1:9" x14ac:dyDescent="0.2">
      <c r="A9535" s="160" t="s">
        <v>22</v>
      </c>
      <c r="B9535" s="160" t="s">
        <v>151</v>
      </c>
      <c r="C9535" s="160">
        <f>_xlfn.XLOOKUP(B9535,'2.1.trackMPD'!$R$7:$R$29,'2.1.trackMPD'!$T$7:$T$29)</f>
        <v>6</v>
      </c>
      <c r="D9535" s="160">
        <v>5000</v>
      </c>
      <c r="E9535" s="160" t="s">
        <v>6390</v>
      </c>
      <c r="F9535" s="160" t="s">
        <v>110</v>
      </c>
      <c r="G9535" s="160" t="s">
        <v>140</v>
      </c>
      <c r="H9535" s="160" t="s">
        <v>6392</v>
      </c>
      <c r="I9535" s="160" cm="1">
        <f t="array" ref="I9535">INDEX('2.1.trackMPD'!J:J/(24*60*60),
       MATCH(1,
             (A9535='2.1.trackMPD'!A:A)*
             (C9535='2.1.trackMPD'!D:D)*
             (D9535/10^6='2.1.trackMPD'!H:H)*
             (E9535='2.1.trackMPD'!F:F),
0))</f>
        <v>0.22985281030092594</v>
      </c>
    </row>
    <row r="9536" spans="1:9" x14ac:dyDescent="0.2">
      <c r="A9536" s="160" t="s">
        <v>22</v>
      </c>
      <c r="B9536" s="160" t="s">
        <v>151</v>
      </c>
      <c r="C9536" s="160">
        <f>_xlfn.XLOOKUP(B9536,'2.1.trackMPD'!$R$7:$R$29,'2.1.trackMPD'!$T$7:$T$29)</f>
        <v>6</v>
      </c>
      <c r="D9536" s="160">
        <v>5000</v>
      </c>
      <c r="E9536" s="160" t="s">
        <v>6390</v>
      </c>
      <c r="F9536" s="160" t="s">
        <v>110</v>
      </c>
      <c r="G9536" s="160" t="s">
        <v>124</v>
      </c>
      <c r="H9536" s="160" t="s">
        <v>6393</v>
      </c>
      <c r="I9536" s="160" cm="1">
        <f t="array" ref="I9536">INDEX('2.1.trackMPD'!K:K/(24*60*60),
       MATCH(1,
             (A9536='2.1.trackMPD'!A:A)*
             (C9536='2.1.trackMPD'!D:D)*
             (D9536/10^6='2.1.trackMPD'!H:H)*
             (E9536='2.1.trackMPD'!F:F),
0))</f>
        <v>0</v>
      </c>
    </row>
    <row r="9537" spans="1:9" x14ac:dyDescent="0.2">
      <c r="A9537" s="160" t="s">
        <v>22</v>
      </c>
      <c r="B9537" s="160" t="s">
        <v>151</v>
      </c>
      <c r="C9537" s="160">
        <f>_xlfn.XLOOKUP(B9537,'2.1.trackMPD'!$R$7:$R$29,'2.1.trackMPD'!$T$7:$T$29)</f>
        <v>6</v>
      </c>
      <c r="D9537" s="160">
        <v>5000</v>
      </c>
      <c r="E9537" s="160" t="s">
        <v>6390</v>
      </c>
      <c r="F9537" s="160" t="s">
        <v>110</v>
      </c>
      <c r="G9537" s="160" t="s">
        <v>140</v>
      </c>
      <c r="H9537" s="160" t="s">
        <v>6393</v>
      </c>
      <c r="I9537" s="160" cm="1">
        <f t="array" ref="I9537">INDEX('2.1.trackMPD'!L:L/(24*60*60),
       MATCH(1,
             (A9537='2.1.trackMPD'!A:A)*
             (C9537='2.1.trackMPD'!D:D)*
             (D9537/10^6='2.1.trackMPD'!H:H)*
             (E9537='2.1.trackMPD'!F:F),
0))</f>
        <v>0</v>
      </c>
    </row>
    <row r="9538" spans="1:9" x14ac:dyDescent="0.2">
      <c r="A9538" s="160" t="s">
        <v>22</v>
      </c>
      <c r="B9538" s="160" t="s">
        <v>151</v>
      </c>
      <c r="C9538" s="160">
        <f>_xlfn.XLOOKUP(B9538,'2.1.trackMPD'!$R$7:$R$29,'2.1.trackMPD'!$T$7:$T$29)</f>
        <v>6</v>
      </c>
      <c r="D9538" s="160">
        <v>1</v>
      </c>
      <c r="E9538" s="160" t="s">
        <v>6394</v>
      </c>
      <c r="F9538" s="160" t="s">
        <v>110</v>
      </c>
      <c r="G9538" s="160" t="s">
        <v>124</v>
      </c>
      <c r="H9538" s="160" t="s">
        <v>6392</v>
      </c>
      <c r="I9538" s="160" cm="1">
        <f t="array" ref="I9538">INDEX('2.1.trackMPD'!I:I/(24*60*60),
       MATCH(1,
             (A9538='2.1.trackMPD'!A:A)*
             (C9538='2.1.trackMPD'!D:D)*
             (D9538/10^6='2.1.trackMPD'!H:H)*
             (E9538='2.1.trackMPD'!F:F),
0))</f>
        <v>3.9301854513888888E-6</v>
      </c>
    </row>
    <row r="9539" spans="1:9" x14ac:dyDescent="0.2">
      <c r="A9539" s="160" t="s">
        <v>22</v>
      </c>
      <c r="B9539" s="160" t="s">
        <v>151</v>
      </c>
      <c r="C9539" s="160">
        <f>_xlfn.XLOOKUP(B9539,'2.1.trackMPD'!$R$7:$R$29,'2.1.trackMPD'!$T$7:$T$29)</f>
        <v>6</v>
      </c>
      <c r="D9539" s="160">
        <v>1</v>
      </c>
      <c r="E9539" s="160" t="s">
        <v>6394</v>
      </c>
      <c r="F9539" s="160" t="s">
        <v>110</v>
      </c>
      <c r="G9539" s="160" t="s">
        <v>140</v>
      </c>
      <c r="H9539" s="160" t="s">
        <v>6392</v>
      </c>
      <c r="I9539" s="160" cm="1">
        <f t="array" ref="I9539">INDEX('2.1.trackMPD'!J:J/(24*60*60),
       MATCH(1,
             (A9539='2.1.trackMPD'!A:A)*
             (C9539='2.1.trackMPD'!D:D)*
             (D9539/10^6='2.1.trackMPD'!H:H)*
             (E9539='2.1.trackMPD'!F:F),
0))</f>
        <v>4.3883589537037033E-5</v>
      </c>
    </row>
    <row r="9540" spans="1:9" x14ac:dyDescent="0.2">
      <c r="A9540" s="160" t="s">
        <v>22</v>
      </c>
      <c r="B9540" s="160" t="s">
        <v>151</v>
      </c>
      <c r="C9540" s="160">
        <f>_xlfn.XLOOKUP(B9540,'2.1.trackMPD'!$R$7:$R$29,'2.1.trackMPD'!$T$7:$T$29)</f>
        <v>6</v>
      </c>
      <c r="D9540" s="160">
        <v>1</v>
      </c>
      <c r="E9540" s="160" t="s">
        <v>6394</v>
      </c>
      <c r="F9540" s="160" t="s">
        <v>110</v>
      </c>
      <c r="G9540" s="160" t="s">
        <v>124</v>
      </c>
      <c r="H9540" s="160" t="s">
        <v>6393</v>
      </c>
      <c r="I9540" s="160" cm="1">
        <f t="array" ref="I9540">INDEX('2.1.trackMPD'!K:K/(24*60*60),
       MATCH(1,
             (A9540='2.1.trackMPD'!A:A)*
             (C9540='2.1.trackMPD'!D:D)*
             (D9540/10^6='2.1.trackMPD'!H:H)*
             (E9540='2.1.trackMPD'!F:F),
0))</f>
        <v>2.9550827546296292E-7</v>
      </c>
    </row>
    <row r="9541" spans="1:9" x14ac:dyDescent="0.2">
      <c r="A9541" s="160" t="s">
        <v>22</v>
      </c>
      <c r="B9541" s="160" t="s">
        <v>151</v>
      </c>
      <c r="C9541" s="160">
        <f>_xlfn.XLOOKUP(B9541,'2.1.trackMPD'!$R$7:$R$29,'2.1.trackMPD'!$T$7:$T$29)</f>
        <v>6</v>
      </c>
      <c r="D9541" s="160">
        <v>1</v>
      </c>
      <c r="E9541" s="160" t="s">
        <v>6394</v>
      </c>
      <c r="F9541" s="160" t="s">
        <v>110</v>
      </c>
      <c r="G9541" s="160" t="s">
        <v>140</v>
      </c>
      <c r="H9541" s="160" t="s">
        <v>6393</v>
      </c>
      <c r="I9541" s="160" cm="1">
        <f t="array" ref="I9541">INDEX('2.1.trackMPD'!L:L/(24*60*60),
       MATCH(1,
             (A9541='2.1.trackMPD'!A:A)*
             (C9541='2.1.trackMPD'!D:D)*
             (D9541/10^6='2.1.trackMPD'!H:H)*
             (E9541='2.1.trackMPD'!F:F),
0))</f>
        <v>7.737542592592592E-7</v>
      </c>
    </row>
    <row r="9542" spans="1:9" x14ac:dyDescent="0.2">
      <c r="A9542" s="160" t="s">
        <v>22</v>
      </c>
      <c r="B9542" s="160" t="s">
        <v>151</v>
      </c>
      <c r="C9542" s="160">
        <f>_xlfn.XLOOKUP(B9542,'2.1.trackMPD'!$R$7:$R$29,'2.1.trackMPD'!$T$7:$T$29)</f>
        <v>6</v>
      </c>
      <c r="D9542" s="160">
        <v>10</v>
      </c>
      <c r="E9542" s="160" t="s">
        <v>6394</v>
      </c>
      <c r="F9542" s="160" t="s">
        <v>110</v>
      </c>
      <c r="G9542" s="160" t="s">
        <v>124</v>
      </c>
      <c r="H9542" s="160" t="s">
        <v>6392</v>
      </c>
      <c r="I9542" s="160" cm="1">
        <f t="array" ref="I9542">INDEX('2.1.trackMPD'!I:I/(24*60*60),
       MATCH(1,
             (A9542='2.1.trackMPD'!A:A)*
             (C9542='2.1.trackMPD'!D:D)*
             (D9542/10^6='2.1.trackMPD'!H:H)*
             (E9542='2.1.trackMPD'!F:F),
0))</f>
        <v>7.3071896296296306E-6</v>
      </c>
    </row>
    <row r="9543" spans="1:9" x14ac:dyDescent="0.2">
      <c r="A9543" s="160" t="s">
        <v>22</v>
      </c>
      <c r="B9543" s="160" t="s">
        <v>151</v>
      </c>
      <c r="C9543" s="160">
        <f>_xlfn.XLOOKUP(B9543,'2.1.trackMPD'!$R$7:$R$29,'2.1.trackMPD'!$T$7:$T$29)</f>
        <v>6</v>
      </c>
      <c r="D9543" s="160">
        <v>10</v>
      </c>
      <c r="E9543" s="160" t="s">
        <v>6394</v>
      </c>
      <c r="F9543" s="160" t="s">
        <v>110</v>
      </c>
      <c r="G9543" s="160" t="s">
        <v>140</v>
      </c>
      <c r="H9543" s="160" t="s">
        <v>6392</v>
      </c>
      <c r="I9543" s="160" cm="1">
        <f t="array" ref="I9543">INDEX('2.1.trackMPD'!J:J/(24*60*60),
       MATCH(1,
             (A9543='2.1.trackMPD'!A:A)*
             (C9543='2.1.trackMPD'!D:D)*
             (D9543/10^6='2.1.trackMPD'!H:H)*
             (E9543='2.1.trackMPD'!F:F),
0))</f>
        <v>5.2528881805555559E-5</v>
      </c>
    </row>
    <row r="9544" spans="1:9" x14ac:dyDescent="0.2">
      <c r="A9544" s="160" t="s">
        <v>22</v>
      </c>
      <c r="B9544" s="160" t="s">
        <v>151</v>
      </c>
      <c r="C9544" s="160">
        <f>_xlfn.XLOOKUP(B9544,'2.1.trackMPD'!$R$7:$R$29,'2.1.trackMPD'!$T$7:$T$29)</f>
        <v>6</v>
      </c>
      <c r="D9544" s="160">
        <v>10</v>
      </c>
      <c r="E9544" s="160" t="s">
        <v>6394</v>
      </c>
      <c r="F9544" s="160" t="s">
        <v>110</v>
      </c>
      <c r="G9544" s="160" t="s">
        <v>124</v>
      </c>
      <c r="H9544" s="160" t="s">
        <v>6393</v>
      </c>
      <c r="I9544" s="160" cm="1">
        <f t="array" ref="I9544">INDEX('2.1.trackMPD'!K:K/(24*60*60),
       MATCH(1,
             (A9544='2.1.trackMPD'!A:A)*
             (C9544='2.1.trackMPD'!D:D)*
             (D9544/10^6='2.1.trackMPD'!H:H)*
             (E9544='2.1.trackMPD'!F:F),
0))</f>
        <v>0</v>
      </c>
    </row>
    <row r="9545" spans="1:9" x14ac:dyDescent="0.2">
      <c r="A9545" s="160" t="s">
        <v>22</v>
      </c>
      <c r="B9545" s="160" t="s">
        <v>151</v>
      </c>
      <c r="C9545" s="160">
        <f>_xlfn.XLOOKUP(B9545,'2.1.trackMPD'!$R$7:$R$29,'2.1.trackMPD'!$T$7:$T$29)</f>
        <v>6</v>
      </c>
      <c r="D9545" s="160">
        <v>10</v>
      </c>
      <c r="E9545" s="160" t="s">
        <v>6394</v>
      </c>
      <c r="F9545" s="160" t="s">
        <v>110</v>
      </c>
      <c r="G9545" s="160" t="s">
        <v>140</v>
      </c>
      <c r="H9545" s="160" t="s">
        <v>6393</v>
      </c>
      <c r="I9545" s="160" cm="1">
        <f t="array" ref="I9545">INDEX('2.1.trackMPD'!L:L/(24*60*60),
       MATCH(1,
             (A9545='2.1.trackMPD'!A:A)*
             (C9545='2.1.trackMPD'!D:D)*
             (D9545/10^6='2.1.trackMPD'!H:H)*
             (E9545='2.1.trackMPD'!F:F),
0))</f>
        <v>7.5528267361111101E-7</v>
      </c>
    </row>
    <row r="9546" spans="1:9" x14ac:dyDescent="0.2">
      <c r="A9546" s="160" t="s">
        <v>22</v>
      </c>
      <c r="B9546" s="160" t="s">
        <v>151</v>
      </c>
      <c r="C9546" s="160">
        <f>_xlfn.XLOOKUP(B9546,'2.1.trackMPD'!$R$7:$R$29,'2.1.trackMPD'!$T$7:$T$29)</f>
        <v>6</v>
      </c>
      <c r="D9546" s="160">
        <v>100</v>
      </c>
      <c r="E9546" s="160" t="s">
        <v>6394</v>
      </c>
      <c r="F9546" s="160" t="s">
        <v>110</v>
      </c>
      <c r="G9546" s="160" t="s">
        <v>124</v>
      </c>
      <c r="H9546" s="160" t="s">
        <v>6392</v>
      </c>
      <c r="I9546" s="160" cm="1">
        <f t="array" ref="I9546">INDEX('2.1.trackMPD'!I:I/(24*60*60),
       MATCH(1,
             (A9546='2.1.trackMPD'!A:A)*
             (C9546='2.1.trackMPD'!D:D)*
             (D9546/10^6='2.1.trackMPD'!H:H)*
             (E9546='2.1.trackMPD'!F:F),
0))</f>
        <v>1.3567808333333334E-2</v>
      </c>
    </row>
    <row r="9547" spans="1:9" x14ac:dyDescent="0.2">
      <c r="A9547" s="160" t="s">
        <v>22</v>
      </c>
      <c r="B9547" s="160" t="s">
        <v>151</v>
      </c>
      <c r="C9547" s="160">
        <f>_xlfn.XLOOKUP(B9547,'2.1.trackMPD'!$R$7:$R$29,'2.1.trackMPD'!$T$7:$T$29)</f>
        <v>6</v>
      </c>
      <c r="D9547" s="160">
        <v>100</v>
      </c>
      <c r="E9547" s="160" t="s">
        <v>6394</v>
      </c>
      <c r="F9547" s="160" t="s">
        <v>110</v>
      </c>
      <c r="G9547" s="160" t="s">
        <v>140</v>
      </c>
      <c r="H9547" s="160" t="s">
        <v>6392</v>
      </c>
      <c r="I9547" s="160" cm="1">
        <f t="array" ref="I9547">INDEX('2.1.trackMPD'!J:J/(24*60*60),
       MATCH(1,
             (A9547='2.1.trackMPD'!A:A)*
             (C9547='2.1.trackMPD'!D:D)*
             (D9547/10^6='2.1.trackMPD'!H:H)*
             (E9547='2.1.trackMPD'!F:F),
0))</f>
        <v>4.6630883194444441E-3</v>
      </c>
    </row>
    <row r="9548" spans="1:9" x14ac:dyDescent="0.2">
      <c r="A9548" s="160" t="s">
        <v>22</v>
      </c>
      <c r="B9548" s="160" t="s">
        <v>151</v>
      </c>
      <c r="C9548" s="160">
        <f>_xlfn.XLOOKUP(B9548,'2.1.trackMPD'!$R$7:$R$29,'2.1.trackMPD'!$T$7:$T$29)</f>
        <v>6</v>
      </c>
      <c r="D9548" s="160">
        <v>100</v>
      </c>
      <c r="E9548" s="160" t="s">
        <v>6394</v>
      </c>
      <c r="F9548" s="160" t="s">
        <v>110</v>
      </c>
      <c r="G9548" s="160" t="s">
        <v>124</v>
      </c>
      <c r="H9548" s="160" t="s">
        <v>6393</v>
      </c>
      <c r="I9548" s="160" cm="1">
        <f t="array" ref="I9548">INDEX('2.1.trackMPD'!K:K/(24*60*60),
       MATCH(1,
             (A9548='2.1.trackMPD'!A:A)*
             (C9548='2.1.trackMPD'!D:D)*
             (D9548/10^6='2.1.trackMPD'!H:H)*
             (E9548='2.1.trackMPD'!F:F),
0))</f>
        <v>0</v>
      </c>
    </row>
    <row r="9549" spans="1:9" x14ac:dyDescent="0.2">
      <c r="A9549" s="160" t="s">
        <v>22</v>
      </c>
      <c r="B9549" s="160" t="s">
        <v>151</v>
      </c>
      <c r="C9549" s="160">
        <f>_xlfn.XLOOKUP(B9549,'2.1.trackMPD'!$R$7:$R$29,'2.1.trackMPD'!$T$7:$T$29)</f>
        <v>6</v>
      </c>
      <c r="D9549" s="160">
        <v>100</v>
      </c>
      <c r="E9549" s="160" t="s">
        <v>6394</v>
      </c>
      <c r="F9549" s="160" t="s">
        <v>110</v>
      </c>
      <c r="G9549" s="160" t="s">
        <v>140</v>
      </c>
      <c r="H9549" s="160" t="s">
        <v>6393</v>
      </c>
      <c r="I9549" s="160" cm="1">
        <f t="array" ref="I9549">INDEX('2.1.trackMPD'!L:L/(24*60*60),
       MATCH(1,
             (A9549='2.1.trackMPD'!A:A)*
             (C9549='2.1.trackMPD'!D:D)*
             (D9549/10^6='2.1.trackMPD'!H:H)*
             (E9549='2.1.trackMPD'!F:F),
0))</f>
        <v>0</v>
      </c>
    </row>
    <row r="9550" spans="1:9" x14ac:dyDescent="0.2">
      <c r="A9550" s="160" t="s">
        <v>22</v>
      </c>
      <c r="B9550" s="160" t="s">
        <v>151</v>
      </c>
      <c r="C9550" s="160">
        <f>_xlfn.XLOOKUP(B9550,'2.1.trackMPD'!$R$7:$R$29,'2.1.trackMPD'!$T$7:$T$29)</f>
        <v>6</v>
      </c>
      <c r="D9550" s="160">
        <v>1000</v>
      </c>
      <c r="E9550" s="160" t="s">
        <v>6394</v>
      </c>
      <c r="F9550" s="160" t="s">
        <v>110</v>
      </c>
      <c r="G9550" s="160" t="s">
        <v>124</v>
      </c>
      <c r="H9550" s="160" t="s">
        <v>6392</v>
      </c>
      <c r="I9550" s="160" cm="1">
        <f t="array" ref="I9550">INDEX('2.1.trackMPD'!I:I/(24*60*60),
       MATCH(1,
             (A9550='2.1.trackMPD'!A:A)*
             (C9550='2.1.trackMPD'!D:D)*
             (D9550/10^6='2.1.trackMPD'!H:H)*
             (E9550='2.1.trackMPD'!F:F),
0))</f>
        <v>1.7229494513888888</v>
      </c>
    </row>
    <row r="9551" spans="1:9" x14ac:dyDescent="0.2">
      <c r="A9551" s="160" t="s">
        <v>22</v>
      </c>
      <c r="B9551" s="160" t="s">
        <v>151</v>
      </c>
      <c r="C9551" s="160">
        <f>_xlfn.XLOOKUP(B9551,'2.1.trackMPD'!$R$7:$R$29,'2.1.trackMPD'!$T$7:$T$29)</f>
        <v>6</v>
      </c>
      <c r="D9551" s="160">
        <v>1000</v>
      </c>
      <c r="E9551" s="160" t="s">
        <v>6394</v>
      </c>
      <c r="F9551" s="160" t="s">
        <v>110</v>
      </c>
      <c r="G9551" s="160" t="s">
        <v>140</v>
      </c>
      <c r="H9551" s="160" t="s">
        <v>6392</v>
      </c>
      <c r="I9551" s="160" cm="1">
        <f t="array" ref="I9551">INDEX('2.1.trackMPD'!J:J/(24*60*60),
       MATCH(1,
             (A9551='2.1.trackMPD'!A:A)*
             (C9551='2.1.trackMPD'!D:D)*
             (D9551/10^6='2.1.trackMPD'!H:H)*
             (E9551='2.1.trackMPD'!F:F),
0))</f>
        <v>5.2686459236111108E-2</v>
      </c>
    </row>
    <row r="9552" spans="1:9" x14ac:dyDescent="0.2">
      <c r="A9552" s="160" t="s">
        <v>22</v>
      </c>
      <c r="B9552" s="160" t="s">
        <v>151</v>
      </c>
      <c r="C9552" s="160">
        <f>_xlfn.XLOOKUP(B9552,'2.1.trackMPD'!$R$7:$R$29,'2.1.trackMPD'!$T$7:$T$29)</f>
        <v>6</v>
      </c>
      <c r="D9552" s="160">
        <v>1000</v>
      </c>
      <c r="E9552" s="160" t="s">
        <v>6394</v>
      </c>
      <c r="F9552" s="160" t="s">
        <v>110</v>
      </c>
      <c r="G9552" s="160" t="s">
        <v>124</v>
      </c>
      <c r="H9552" s="160" t="s">
        <v>6393</v>
      </c>
      <c r="I9552" s="160" cm="1">
        <f t="array" ref="I9552">INDEX('2.1.trackMPD'!K:K/(24*60*60),
       MATCH(1,
             (A9552='2.1.trackMPD'!A:A)*
             (C9552='2.1.trackMPD'!D:D)*
             (D9552/10^6='2.1.trackMPD'!H:H)*
             (E9552='2.1.trackMPD'!F:F),
0))</f>
        <v>0</v>
      </c>
    </row>
    <row r="9553" spans="1:9" x14ac:dyDescent="0.2">
      <c r="A9553" s="160" t="s">
        <v>22</v>
      </c>
      <c r="B9553" s="160" t="s">
        <v>151</v>
      </c>
      <c r="C9553" s="160">
        <f>_xlfn.XLOOKUP(B9553,'2.1.trackMPD'!$R$7:$R$29,'2.1.trackMPD'!$T$7:$T$29)</f>
        <v>6</v>
      </c>
      <c r="D9553" s="160">
        <v>1000</v>
      </c>
      <c r="E9553" s="160" t="s">
        <v>6394</v>
      </c>
      <c r="F9553" s="160" t="s">
        <v>110</v>
      </c>
      <c r="G9553" s="160" t="s">
        <v>140</v>
      </c>
      <c r="H9553" s="160" t="s">
        <v>6393</v>
      </c>
      <c r="I9553" s="160" cm="1">
        <f t="array" ref="I9553">INDEX('2.1.trackMPD'!L:L/(24*60*60),
       MATCH(1,
             (A9553='2.1.trackMPD'!A:A)*
             (C9553='2.1.trackMPD'!D:D)*
             (D9553/10^6='2.1.trackMPD'!H:H)*
             (E9553='2.1.trackMPD'!F:F),
0))</f>
        <v>0</v>
      </c>
    </row>
    <row r="9554" spans="1:9" x14ac:dyDescent="0.2">
      <c r="A9554" s="160" t="s">
        <v>22</v>
      </c>
      <c r="B9554" s="160" t="s">
        <v>151</v>
      </c>
      <c r="C9554" s="160">
        <f>_xlfn.XLOOKUP(B9554,'2.1.trackMPD'!$R$7:$R$29,'2.1.trackMPD'!$T$7:$T$29)</f>
        <v>6</v>
      </c>
      <c r="D9554" s="160">
        <v>5000</v>
      </c>
      <c r="E9554" s="160" t="s">
        <v>6394</v>
      </c>
      <c r="F9554" s="160" t="s">
        <v>110</v>
      </c>
      <c r="G9554" s="160" t="s">
        <v>124</v>
      </c>
      <c r="H9554" s="160" t="s">
        <v>6392</v>
      </c>
      <c r="I9554" s="160" cm="1">
        <f t="array" ref="I9554">INDEX('2.1.trackMPD'!I:I/(24*60*60),
       MATCH(1,
             (A9554='2.1.trackMPD'!A:A)*
             (C9554='2.1.trackMPD'!D:D)*
             (D9554/10^6='2.1.trackMPD'!H:H)*
             (E9554='2.1.trackMPD'!F:F),
0))</f>
        <v>10.143204008101851</v>
      </c>
    </row>
    <row r="9555" spans="1:9" x14ac:dyDescent="0.2">
      <c r="A9555" s="160" t="s">
        <v>22</v>
      </c>
      <c r="B9555" s="160" t="s">
        <v>151</v>
      </c>
      <c r="C9555" s="160">
        <f>_xlfn.XLOOKUP(B9555,'2.1.trackMPD'!$R$7:$R$29,'2.1.trackMPD'!$T$7:$T$29)</f>
        <v>6</v>
      </c>
      <c r="D9555" s="160">
        <v>5000</v>
      </c>
      <c r="E9555" s="160" t="s">
        <v>6394</v>
      </c>
      <c r="F9555" s="160" t="s">
        <v>110</v>
      </c>
      <c r="G9555" s="160" t="s">
        <v>140</v>
      </c>
      <c r="H9555" s="160" t="s">
        <v>6392</v>
      </c>
      <c r="I9555" s="160" cm="1">
        <f t="array" ref="I9555">INDEX('2.1.trackMPD'!J:J/(24*60*60),
       MATCH(1,
             (A9555='2.1.trackMPD'!A:A)*
             (C9555='2.1.trackMPD'!D:D)*
             (D9555/10^6='2.1.trackMPD'!H:H)*
             (E9555='2.1.trackMPD'!F:F),
0))</f>
        <v>0.12783515706018519</v>
      </c>
    </row>
    <row r="9556" spans="1:9" x14ac:dyDescent="0.2">
      <c r="A9556" s="160" t="s">
        <v>22</v>
      </c>
      <c r="B9556" s="160" t="s">
        <v>151</v>
      </c>
      <c r="C9556" s="160">
        <f>_xlfn.XLOOKUP(B9556,'2.1.trackMPD'!$R$7:$R$29,'2.1.trackMPD'!$T$7:$T$29)</f>
        <v>6</v>
      </c>
      <c r="D9556" s="160">
        <v>5000</v>
      </c>
      <c r="E9556" s="160" t="s">
        <v>6394</v>
      </c>
      <c r="F9556" s="160" t="s">
        <v>110</v>
      </c>
      <c r="G9556" s="160" t="s">
        <v>124</v>
      </c>
      <c r="H9556" s="160" t="s">
        <v>6393</v>
      </c>
      <c r="I9556" s="160" cm="1">
        <f t="array" ref="I9556">INDEX('2.1.trackMPD'!K:K/(24*60*60),
       MATCH(1,
             (A9556='2.1.trackMPD'!A:A)*
             (C9556='2.1.trackMPD'!D:D)*
             (D9556/10^6='2.1.trackMPD'!H:H)*
             (E9556='2.1.trackMPD'!F:F),
0))</f>
        <v>0</v>
      </c>
    </row>
    <row r="9557" spans="1:9" x14ac:dyDescent="0.2">
      <c r="A9557" s="160" t="s">
        <v>22</v>
      </c>
      <c r="B9557" s="160" t="s">
        <v>151</v>
      </c>
      <c r="C9557" s="160">
        <f>_xlfn.XLOOKUP(B9557,'2.1.trackMPD'!$R$7:$R$29,'2.1.trackMPD'!$T$7:$T$29)</f>
        <v>6</v>
      </c>
      <c r="D9557" s="160">
        <v>5000</v>
      </c>
      <c r="E9557" s="160" t="s">
        <v>6394</v>
      </c>
      <c r="F9557" s="160" t="s">
        <v>110</v>
      </c>
      <c r="G9557" s="160" t="s">
        <v>140</v>
      </c>
      <c r="H9557" s="160" t="s">
        <v>6393</v>
      </c>
      <c r="I9557" s="160" cm="1">
        <f t="array" ref="I9557">INDEX('2.1.trackMPD'!L:L/(24*60*60),
       MATCH(1,
             (A9557='2.1.trackMPD'!A:A)*
             (C9557='2.1.trackMPD'!D:D)*
             (D9557/10^6='2.1.trackMPD'!H:H)*
             (E9557='2.1.trackMPD'!F:F),
0))</f>
        <v>0</v>
      </c>
    </row>
    <row r="9558" spans="1:9" x14ac:dyDescent="0.2">
      <c r="A9558" s="160" t="s">
        <v>22</v>
      </c>
      <c r="B9558" s="160" t="s">
        <v>151</v>
      </c>
      <c r="C9558" s="160">
        <f>_xlfn.XLOOKUP(B9558,'2.1.trackMPD'!$R$7:$R$29,'2.1.trackMPD'!$T$7:$T$29)</f>
        <v>6</v>
      </c>
      <c r="D9558" s="160">
        <v>1</v>
      </c>
      <c r="E9558" s="160" t="s">
        <v>6395</v>
      </c>
      <c r="F9558" s="160" t="s">
        <v>110</v>
      </c>
      <c r="G9558" s="160" t="s">
        <v>124</v>
      </c>
      <c r="H9558" s="160" t="s">
        <v>6392</v>
      </c>
      <c r="I9558" s="160" t="e" cm="1">
        <f t="array" ref="I9558">INDEX('2.1.trackMPD'!I:I/(24*60*60),
       MATCH(1,
             (A9558='2.1.trackMPD'!A:A)*
             (C9558='2.1.trackMPD'!D:D)*
             (D9558/10^6='2.1.trackMPD'!H:H)*
             (E9558='2.1.trackMPD'!F:F),
0))</f>
        <v>#N/A</v>
      </c>
    </row>
    <row r="9559" spans="1:9" x14ac:dyDescent="0.2">
      <c r="A9559" s="160" t="s">
        <v>22</v>
      </c>
      <c r="B9559" s="160" t="s">
        <v>151</v>
      </c>
      <c r="C9559" s="160">
        <f>_xlfn.XLOOKUP(B9559,'2.1.trackMPD'!$R$7:$R$29,'2.1.trackMPD'!$T$7:$T$29)</f>
        <v>6</v>
      </c>
      <c r="D9559" s="160">
        <v>1</v>
      </c>
      <c r="E9559" s="160" t="s">
        <v>6395</v>
      </c>
      <c r="F9559" s="160" t="s">
        <v>110</v>
      </c>
      <c r="G9559" s="160" t="s">
        <v>140</v>
      </c>
      <c r="H9559" s="160" t="s">
        <v>6392</v>
      </c>
      <c r="I9559" s="160" t="e" cm="1">
        <f t="array" ref="I9559">INDEX('2.1.trackMPD'!J:J/(24*60*60),
       MATCH(1,
             (A9559='2.1.trackMPD'!A:A)*
             (C9559='2.1.trackMPD'!D:D)*
             (D9559/10^6='2.1.trackMPD'!H:H)*
             (E9559='2.1.trackMPD'!F:F),
0))</f>
        <v>#N/A</v>
      </c>
    </row>
    <row r="9560" spans="1:9" x14ac:dyDescent="0.2">
      <c r="A9560" s="160" t="s">
        <v>22</v>
      </c>
      <c r="B9560" s="160" t="s">
        <v>151</v>
      </c>
      <c r="C9560" s="160">
        <f>_xlfn.XLOOKUP(B9560,'2.1.trackMPD'!$R$7:$R$29,'2.1.trackMPD'!$T$7:$T$29)</f>
        <v>6</v>
      </c>
      <c r="D9560" s="160">
        <v>1</v>
      </c>
      <c r="E9560" s="160" t="s">
        <v>6395</v>
      </c>
      <c r="F9560" s="160" t="s">
        <v>110</v>
      </c>
      <c r="G9560" s="160" t="s">
        <v>124</v>
      </c>
      <c r="H9560" s="160" t="s">
        <v>6393</v>
      </c>
      <c r="I9560" s="160" t="e" cm="1">
        <f t="array" ref="I9560">INDEX('2.1.trackMPD'!K:K/(24*60*60),
       MATCH(1,
             (A9560='2.1.trackMPD'!A:A)*
             (C9560='2.1.trackMPD'!D:D)*
             (D9560/10^6='2.1.trackMPD'!H:H)*
             (E9560='2.1.trackMPD'!F:F),
0))</f>
        <v>#N/A</v>
      </c>
    </row>
    <row r="9561" spans="1:9" x14ac:dyDescent="0.2">
      <c r="A9561" s="160" t="s">
        <v>22</v>
      </c>
      <c r="B9561" s="160" t="s">
        <v>151</v>
      </c>
      <c r="C9561" s="160">
        <f>_xlfn.XLOOKUP(B9561,'2.1.trackMPD'!$R$7:$R$29,'2.1.trackMPD'!$T$7:$T$29)</f>
        <v>6</v>
      </c>
      <c r="D9561" s="160">
        <v>1</v>
      </c>
      <c r="E9561" s="160" t="s">
        <v>6395</v>
      </c>
      <c r="F9561" s="160" t="s">
        <v>110</v>
      </c>
      <c r="G9561" s="160" t="s">
        <v>140</v>
      </c>
      <c r="H9561" s="160" t="s">
        <v>6393</v>
      </c>
      <c r="I9561" s="160" t="e" cm="1">
        <f t="array" ref="I9561">INDEX('2.1.trackMPD'!L:L/(24*60*60),
       MATCH(1,
             (A9561='2.1.trackMPD'!A:A)*
             (C9561='2.1.trackMPD'!D:D)*
             (D9561/10^6='2.1.trackMPD'!H:H)*
             (E9561='2.1.trackMPD'!F:F),
0))</f>
        <v>#N/A</v>
      </c>
    </row>
    <row r="9562" spans="1:9" x14ac:dyDescent="0.2">
      <c r="A9562" s="160" t="s">
        <v>22</v>
      </c>
      <c r="B9562" s="160" t="s">
        <v>151</v>
      </c>
      <c r="C9562" s="160">
        <f>_xlfn.XLOOKUP(B9562,'2.1.trackMPD'!$R$7:$R$29,'2.1.trackMPD'!$T$7:$T$29)</f>
        <v>6</v>
      </c>
      <c r="D9562" s="160">
        <v>10</v>
      </c>
      <c r="E9562" s="160" t="s">
        <v>6395</v>
      </c>
      <c r="F9562" s="160" t="s">
        <v>110</v>
      </c>
      <c r="G9562" s="160" t="s">
        <v>124</v>
      </c>
      <c r="H9562" s="160" t="s">
        <v>6392</v>
      </c>
      <c r="I9562" s="160" t="e" cm="1">
        <f t="array" ref="I9562">INDEX('2.1.trackMPD'!I:I/(24*60*60),
       MATCH(1,
             (A9562='2.1.trackMPD'!A:A)*
             (C9562='2.1.trackMPD'!D:D)*
             (D9562/10^6='2.1.trackMPD'!H:H)*
             (E9562='2.1.trackMPD'!F:F),
0))</f>
        <v>#N/A</v>
      </c>
    </row>
    <row r="9563" spans="1:9" x14ac:dyDescent="0.2">
      <c r="A9563" s="160" t="s">
        <v>22</v>
      </c>
      <c r="B9563" s="160" t="s">
        <v>151</v>
      </c>
      <c r="C9563" s="160">
        <f>_xlfn.XLOOKUP(B9563,'2.1.trackMPD'!$R$7:$R$29,'2.1.trackMPD'!$T$7:$T$29)</f>
        <v>6</v>
      </c>
      <c r="D9563" s="160">
        <v>10</v>
      </c>
      <c r="E9563" s="160" t="s">
        <v>6395</v>
      </c>
      <c r="F9563" s="160" t="s">
        <v>110</v>
      </c>
      <c r="G9563" s="160" t="s">
        <v>140</v>
      </c>
      <c r="H9563" s="160" t="s">
        <v>6392</v>
      </c>
      <c r="I9563" s="160" t="e" cm="1">
        <f t="array" ref="I9563">INDEX('2.1.trackMPD'!J:J/(24*60*60),
       MATCH(1,
             (A9563='2.1.trackMPD'!A:A)*
             (C9563='2.1.trackMPD'!D:D)*
             (D9563/10^6='2.1.trackMPD'!H:H)*
             (E9563='2.1.trackMPD'!F:F),
0))</f>
        <v>#N/A</v>
      </c>
    </row>
    <row r="9564" spans="1:9" x14ac:dyDescent="0.2">
      <c r="A9564" s="160" t="s">
        <v>22</v>
      </c>
      <c r="B9564" s="160" t="s">
        <v>151</v>
      </c>
      <c r="C9564" s="160">
        <f>_xlfn.XLOOKUP(B9564,'2.1.trackMPD'!$R$7:$R$29,'2.1.trackMPD'!$T$7:$T$29)</f>
        <v>6</v>
      </c>
      <c r="D9564" s="160">
        <v>10</v>
      </c>
      <c r="E9564" s="160" t="s">
        <v>6395</v>
      </c>
      <c r="F9564" s="160" t="s">
        <v>110</v>
      </c>
      <c r="G9564" s="160" t="s">
        <v>124</v>
      </c>
      <c r="H9564" s="160" t="s">
        <v>6393</v>
      </c>
      <c r="I9564" s="160" t="e" cm="1">
        <f t="array" ref="I9564">INDEX('2.1.trackMPD'!K:K/(24*60*60),
       MATCH(1,
             (A9564='2.1.trackMPD'!A:A)*
             (C9564='2.1.trackMPD'!D:D)*
             (D9564/10^6='2.1.trackMPD'!H:H)*
             (E9564='2.1.trackMPD'!F:F),
0))</f>
        <v>#N/A</v>
      </c>
    </row>
    <row r="9565" spans="1:9" x14ac:dyDescent="0.2">
      <c r="A9565" s="160" t="s">
        <v>22</v>
      </c>
      <c r="B9565" s="160" t="s">
        <v>151</v>
      </c>
      <c r="C9565" s="160">
        <f>_xlfn.XLOOKUP(B9565,'2.1.trackMPD'!$R$7:$R$29,'2.1.trackMPD'!$T$7:$T$29)</f>
        <v>6</v>
      </c>
      <c r="D9565" s="160">
        <v>10</v>
      </c>
      <c r="E9565" s="160" t="s">
        <v>6395</v>
      </c>
      <c r="F9565" s="160" t="s">
        <v>110</v>
      </c>
      <c r="G9565" s="160" t="s">
        <v>140</v>
      </c>
      <c r="H9565" s="160" t="s">
        <v>6393</v>
      </c>
      <c r="I9565" s="160" t="e" cm="1">
        <f t="array" ref="I9565">INDEX('2.1.trackMPD'!L:L/(24*60*60),
       MATCH(1,
             (A9565='2.1.trackMPD'!A:A)*
             (C9565='2.1.trackMPD'!D:D)*
             (D9565/10^6='2.1.trackMPD'!H:H)*
             (E9565='2.1.trackMPD'!F:F),
0))</f>
        <v>#N/A</v>
      </c>
    </row>
    <row r="9566" spans="1:9" x14ac:dyDescent="0.2">
      <c r="A9566" s="160" t="s">
        <v>22</v>
      </c>
      <c r="B9566" s="160" t="s">
        <v>151</v>
      </c>
      <c r="C9566" s="160">
        <f>_xlfn.XLOOKUP(B9566,'2.1.trackMPD'!$R$7:$R$29,'2.1.trackMPD'!$T$7:$T$29)</f>
        <v>6</v>
      </c>
      <c r="D9566" s="160">
        <v>100</v>
      </c>
      <c r="E9566" s="160" t="s">
        <v>6395</v>
      </c>
      <c r="F9566" s="160" t="s">
        <v>110</v>
      </c>
      <c r="G9566" s="160" t="s">
        <v>124</v>
      </c>
      <c r="H9566" s="160" t="s">
        <v>6392</v>
      </c>
      <c r="I9566" s="160" t="e" cm="1">
        <f t="array" ref="I9566">INDEX('2.1.trackMPD'!I:I/(24*60*60),
       MATCH(1,
             (A9566='2.1.trackMPD'!A:A)*
             (C9566='2.1.trackMPD'!D:D)*
             (D9566/10^6='2.1.trackMPD'!H:H)*
             (E9566='2.1.trackMPD'!F:F),
0))</f>
        <v>#N/A</v>
      </c>
    </row>
    <row r="9567" spans="1:9" x14ac:dyDescent="0.2">
      <c r="A9567" s="160" t="s">
        <v>22</v>
      </c>
      <c r="B9567" s="160" t="s">
        <v>151</v>
      </c>
      <c r="C9567" s="160">
        <f>_xlfn.XLOOKUP(B9567,'2.1.trackMPD'!$R$7:$R$29,'2.1.trackMPD'!$T$7:$T$29)</f>
        <v>6</v>
      </c>
      <c r="D9567" s="160">
        <v>100</v>
      </c>
      <c r="E9567" s="160" t="s">
        <v>6395</v>
      </c>
      <c r="F9567" s="160" t="s">
        <v>110</v>
      </c>
      <c r="G9567" s="160" t="s">
        <v>140</v>
      </c>
      <c r="H9567" s="160" t="s">
        <v>6392</v>
      </c>
      <c r="I9567" s="160" t="e" cm="1">
        <f t="array" ref="I9567">INDEX('2.1.trackMPD'!J:J/(24*60*60),
       MATCH(1,
             (A9567='2.1.trackMPD'!A:A)*
             (C9567='2.1.trackMPD'!D:D)*
             (D9567/10^6='2.1.trackMPD'!H:H)*
             (E9567='2.1.trackMPD'!F:F),
0))</f>
        <v>#N/A</v>
      </c>
    </row>
    <row r="9568" spans="1:9" x14ac:dyDescent="0.2">
      <c r="A9568" s="160" t="s">
        <v>22</v>
      </c>
      <c r="B9568" s="160" t="s">
        <v>151</v>
      </c>
      <c r="C9568" s="160">
        <f>_xlfn.XLOOKUP(B9568,'2.1.trackMPD'!$R$7:$R$29,'2.1.trackMPD'!$T$7:$T$29)</f>
        <v>6</v>
      </c>
      <c r="D9568" s="160">
        <v>100</v>
      </c>
      <c r="E9568" s="160" t="s">
        <v>6395</v>
      </c>
      <c r="F9568" s="160" t="s">
        <v>110</v>
      </c>
      <c r="G9568" s="160" t="s">
        <v>124</v>
      </c>
      <c r="H9568" s="160" t="s">
        <v>6393</v>
      </c>
      <c r="I9568" s="160" t="e" cm="1">
        <f t="array" ref="I9568">INDEX('2.1.trackMPD'!K:K/(24*60*60),
       MATCH(1,
             (A9568='2.1.trackMPD'!A:A)*
             (C9568='2.1.trackMPD'!D:D)*
             (D9568/10^6='2.1.trackMPD'!H:H)*
             (E9568='2.1.trackMPD'!F:F),
0))</f>
        <v>#N/A</v>
      </c>
    </row>
    <row r="9569" spans="1:9" x14ac:dyDescent="0.2">
      <c r="A9569" s="160" t="s">
        <v>22</v>
      </c>
      <c r="B9569" s="160" t="s">
        <v>151</v>
      </c>
      <c r="C9569" s="160">
        <f>_xlfn.XLOOKUP(B9569,'2.1.trackMPD'!$R$7:$R$29,'2.1.trackMPD'!$T$7:$T$29)</f>
        <v>6</v>
      </c>
      <c r="D9569" s="160">
        <v>100</v>
      </c>
      <c r="E9569" s="160" t="s">
        <v>6395</v>
      </c>
      <c r="F9569" s="160" t="s">
        <v>110</v>
      </c>
      <c r="G9569" s="160" t="s">
        <v>140</v>
      </c>
      <c r="H9569" s="160" t="s">
        <v>6393</v>
      </c>
      <c r="I9569" s="160" t="e" cm="1">
        <f t="array" ref="I9569">INDEX('2.1.trackMPD'!L:L/(24*60*60),
       MATCH(1,
             (A9569='2.1.trackMPD'!A:A)*
             (C9569='2.1.trackMPD'!D:D)*
             (D9569/10^6='2.1.trackMPD'!H:H)*
             (E9569='2.1.trackMPD'!F:F),
0))</f>
        <v>#N/A</v>
      </c>
    </row>
    <row r="9570" spans="1:9" x14ac:dyDescent="0.2">
      <c r="A9570" s="160" t="s">
        <v>10316</v>
      </c>
      <c r="B9570" s="160" t="s">
        <v>5</v>
      </c>
      <c r="C9570" s="160">
        <f>_xlfn.XLOOKUP(B9570,'2.1.trackMPD'!$R$7:$R$29,'2.1.trackMPD'!$T$7:$T$29)</f>
        <v>1</v>
      </c>
      <c r="D9570" s="160">
        <v>1</v>
      </c>
      <c r="E9570" s="160" t="s">
        <v>6390</v>
      </c>
      <c r="F9570" s="160" t="s">
        <v>111</v>
      </c>
      <c r="G9570" s="160" t="s">
        <v>124</v>
      </c>
      <c r="H9570" s="160" t="s">
        <v>6392</v>
      </c>
      <c r="I9570" s="160" cm="1">
        <f t="array" ref="I9570">INDEX('2.1.trackMPD'!AB:AB/(24*60*60),
       MATCH(1,
             (A9570='2.1.trackMPD'!V:V)*
             (C9570='2.1.trackMPD'!W:W)*
             (D9570/10^6='2.1.trackMPD'!AA:AA)*
             (E9570='2.1.trackMPD'!Y:Y),
0))</f>
        <v>6.7421006775875919E-6</v>
      </c>
    </row>
    <row r="9571" spans="1:9" x14ac:dyDescent="0.2">
      <c r="A9571" s="160" t="s">
        <v>10316</v>
      </c>
      <c r="B9571" s="160" t="s">
        <v>5</v>
      </c>
      <c r="C9571" s="160">
        <f>_xlfn.XLOOKUP(B9571,'2.1.trackMPD'!$R$7:$R$29,'2.1.trackMPD'!$T$7:$T$29)</f>
        <v>1</v>
      </c>
      <c r="D9571" s="160">
        <v>1</v>
      </c>
      <c r="E9571" s="160" t="s">
        <v>6390</v>
      </c>
      <c r="F9571" s="160" t="s">
        <v>111</v>
      </c>
      <c r="G9571" s="160" t="s">
        <v>140</v>
      </c>
      <c r="H9571" s="160" t="s">
        <v>6392</v>
      </c>
      <c r="I9571" s="160" cm="1">
        <f t="array" ref="I9571">INDEX('2.1.trackMPD'!AC:AC/(24*60*60),
       MATCH(1,
             (A9571='2.1.trackMPD'!V:V)*
             (C9571='2.1.trackMPD'!W:W)*
             (D9571/10^6='2.1.trackMPD'!AA:AA)*
             (E9571='2.1.trackMPD'!Y:Y),
0))</f>
        <v>4.7732851859335138E-6</v>
      </c>
    </row>
    <row r="9572" spans="1:9" x14ac:dyDescent="0.2">
      <c r="A9572" s="160" t="s">
        <v>10316</v>
      </c>
      <c r="B9572" s="160" t="s">
        <v>5</v>
      </c>
      <c r="C9572" s="160">
        <f>_xlfn.XLOOKUP(B9572,'2.1.trackMPD'!$R$7:$R$29,'2.1.trackMPD'!$T$7:$T$29)</f>
        <v>1</v>
      </c>
      <c r="D9572" s="160">
        <v>10</v>
      </c>
      <c r="E9572" s="160" t="s">
        <v>6390</v>
      </c>
      <c r="F9572" s="160" t="s">
        <v>111</v>
      </c>
      <c r="G9572" s="160" t="s">
        <v>124</v>
      </c>
      <c r="H9572" s="160" t="s">
        <v>6392</v>
      </c>
      <c r="I9572" s="160" cm="1">
        <f t="array" ref="I9572">INDEX('2.1.trackMPD'!AB:AB/(24*60*60),
       MATCH(1,
             (A9572='2.1.trackMPD'!V:V)*
             (C9572='2.1.trackMPD'!W:W)*
             (D9572/10^6='2.1.trackMPD'!AA:AA)*
             (E9572='2.1.trackMPD'!Y:Y),
0))</f>
        <v>7.3015243570208722E-6</v>
      </c>
    </row>
    <row r="9573" spans="1:9" x14ac:dyDescent="0.2">
      <c r="A9573" s="160" t="s">
        <v>10316</v>
      </c>
      <c r="B9573" s="160" t="s">
        <v>5</v>
      </c>
      <c r="C9573" s="160">
        <f>_xlfn.XLOOKUP(B9573,'2.1.trackMPD'!$R$7:$R$29,'2.1.trackMPD'!$T$7:$T$29)</f>
        <v>1</v>
      </c>
      <c r="D9573" s="160">
        <v>10</v>
      </c>
      <c r="E9573" s="160" t="s">
        <v>6390</v>
      </c>
      <c r="F9573" s="160" t="s">
        <v>111</v>
      </c>
      <c r="G9573" s="160" t="s">
        <v>140</v>
      </c>
      <c r="H9573" s="160" t="s">
        <v>6392</v>
      </c>
      <c r="I9573" s="160" cm="1">
        <f t="array" ref="I9573">INDEX('2.1.trackMPD'!AC:AC/(24*60*60),
       MATCH(1,
             (A9573='2.1.trackMPD'!V:V)*
             (C9573='2.1.trackMPD'!W:W)*
             (D9573/10^6='2.1.trackMPD'!AA:AA)*
             (E9573='2.1.trackMPD'!Y:Y),
0))</f>
        <v>6.0738740483409853E-5</v>
      </c>
    </row>
    <row r="9574" spans="1:9" x14ac:dyDescent="0.2">
      <c r="A9574" s="160" t="s">
        <v>10316</v>
      </c>
      <c r="B9574" s="160" t="s">
        <v>5</v>
      </c>
      <c r="C9574" s="160">
        <f>_xlfn.XLOOKUP(B9574,'2.1.trackMPD'!$R$7:$R$29,'2.1.trackMPD'!$T$7:$T$29)</f>
        <v>1</v>
      </c>
      <c r="D9574" s="160">
        <v>100</v>
      </c>
      <c r="E9574" s="160" t="s">
        <v>6390</v>
      </c>
      <c r="F9574" s="160" t="s">
        <v>111</v>
      </c>
      <c r="G9574" s="160" t="s">
        <v>124</v>
      </c>
      <c r="H9574" s="160" t="s">
        <v>6392</v>
      </c>
      <c r="I9574" s="160" cm="1">
        <f t="array" ref="I9574">INDEX('2.1.trackMPD'!AB:AB/(24*60*60),
       MATCH(1,
             (A9574='2.1.trackMPD'!V:V)*
             (C9574='2.1.trackMPD'!W:W)*
             (D9574/10^6='2.1.trackMPD'!AA:AA)*
             (E9574='2.1.trackMPD'!Y:Y),
0))</f>
        <v>1.0322222312089275E-5</v>
      </c>
    </row>
    <row r="9575" spans="1:9" x14ac:dyDescent="0.2">
      <c r="A9575" s="160" t="s">
        <v>10316</v>
      </c>
      <c r="B9575" s="160" t="s">
        <v>5</v>
      </c>
      <c r="C9575" s="160">
        <f>_xlfn.XLOOKUP(B9575,'2.1.trackMPD'!$R$7:$R$29,'2.1.trackMPD'!$T$7:$T$29)</f>
        <v>1</v>
      </c>
      <c r="D9575" s="160">
        <v>100</v>
      </c>
      <c r="E9575" s="160" t="s">
        <v>6390</v>
      </c>
      <c r="F9575" s="160" t="s">
        <v>111</v>
      </c>
      <c r="G9575" s="160" t="s">
        <v>140</v>
      </c>
      <c r="H9575" s="160" t="s">
        <v>6392</v>
      </c>
      <c r="I9575" s="160" cm="1">
        <f t="array" ref="I9575">INDEX('2.1.trackMPD'!AC:AC/(24*60*60),
       MATCH(1,
             (A9575='2.1.trackMPD'!V:V)*
             (C9575='2.1.trackMPD'!W:W)*
             (D9575/10^6='2.1.trackMPD'!AA:AA)*
             (E9575='2.1.trackMPD'!Y:Y),
0))</f>
        <v>2.0304650837418812E-4</v>
      </c>
    </row>
    <row r="9576" spans="1:9" x14ac:dyDescent="0.2">
      <c r="A9576" s="160" t="s">
        <v>10316</v>
      </c>
      <c r="B9576" s="160" t="s">
        <v>5</v>
      </c>
      <c r="C9576" s="160">
        <f>_xlfn.XLOOKUP(B9576,'2.1.trackMPD'!$R$7:$R$29,'2.1.trackMPD'!$T$7:$T$29)</f>
        <v>1</v>
      </c>
      <c r="D9576" s="160">
        <v>1000</v>
      </c>
      <c r="E9576" s="160" t="s">
        <v>6390</v>
      </c>
      <c r="F9576" s="160" t="s">
        <v>111</v>
      </c>
      <c r="G9576" s="160" t="s">
        <v>124</v>
      </c>
      <c r="H9576" s="160" t="s">
        <v>6392</v>
      </c>
      <c r="I9576" s="160" cm="1">
        <f t="array" ref="I9576">INDEX('2.1.trackMPD'!AB:AB/(24*60*60),
       MATCH(1,
             (A9576='2.1.trackMPD'!V:V)*
             (C9576='2.1.trackMPD'!W:W)*
             (D9576/10^6='2.1.trackMPD'!AA:AA)*
             (E9576='2.1.trackMPD'!Y:Y),
0))</f>
        <v>1.555847803995149E-6</v>
      </c>
    </row>
    <row r="9577" spans="1:9" x14ac:dyDescent="0.2">
      <c r="A9577" s="160" t="s">
        <v>10316</v>
      </c>
      <c r="B9577" s="160" t="s">
        <v>5</v>
      </c>
      <c r="C9577" s="160">
        <f>_xlfn.XLOOKUP(B9577,'2.1.trackMPD'!$R$7:$R$29,'2.1.trackMPD'!$T$7:$T$29)</f>
        <v>1</v>
      </c>
      <c r="D9577" s="160">
        <v>1000</v>
      </c>
      <c r="E9577" s="160" t="s">
        <v>6390</v>
      </c>
      <c r="F9577" s="160" t="s">
        <v>111</v>
      </c>
      <c r="G9577" s="160" t="s">
        <v>140</v>
      </c>
      <c r="H9577" s="160" t="s">
        <v>6392</v>
      </c>
      <c r="I9577" s="160" cm="1">
        <f t="array" ref="I9577">INDEX('2.1.trackMPD'!AC:AC/(24*60*60),
       MATCH(1,
             (A9577='2.1.trackMPD'!V:V)*
             (C9577='2.1.trackMPD'!W:W)*
             (D9577/10^6='2.1.trackMPD'!AA:AA)*
             (E9577='2.1.trackMPD'!Y:Y),
0))</f>
        <v>1.4652959913229147E-3</v>
      </c>
    </row>
    <row r="9578" spans="1:9" x14ac:dyDescent="0.2">
      <c r="A9578" s="160" t="s">
        <v>10316</v>
      </c>
      <c r="B9578" s="160" t="s">
        <v>5</v>
      </c>
      <c r="C9578" s="160">
        <f>_xlfn.XLOOKUP(B9578,'2.1.trackMPD'!$R$7:$R$29,'2.1.trackMPD'!$T$7:$T$29)</f>
        <v>1</v>
      </c>
      <c r="D9578" s="160">
        <v>5000</v>
      </c>
      <c r="E9578" s="160" t="s">
        <v>6390</v>
      </c>
      <c r="F9578" s="160" t="s">
        <v>111</v>
      </c>
      <c r="G9578" s="160" t="s">
        <v>124</v>
      </c>
      <c r="H9578" s="160" t="s">
        <v>6392</v>
      </c>
      <c r="I9578" s="160" cm="1">
        <f t="array" ref="I9578">INDEX('2.1.trackMPD'!AB:AB/(24*60*60),
       MATCH(1,
             (A9578='2.1.trackMPD'!V:V)*
             (C9578='2.1.trackMPD'!W:W)*
             (D9578/10^6='2.1.trackMPD'!AA:AA)*
             (E9578='2.1.trackMPD'!Y:Y),
0))</f>
        <v>6.1388962735451772E-7</v>
      </c>
    </row>
    <row r="9579" spans="1:9" x14ac:dyDescent="0.2">
      <c r="A9579" s="160" t="s">
        <v>10316</v>
      </c>
      <c r="B9579" s="160" t="s">
        <v>5</v>
      </c>
      <c r="C9579" s="160">
        <f>_xlfn.XLOOKUP(B9579,'2.1.trackMPD'!$R$7:$R$29,'2.1.trackMPD'!$T$7:$T$29)</f>
        <v>1</v>
      </c>
      <c r="D9579" s="160">
        <v>5000</v>
      </c>
      <c r="E9579" s="160" t="s">
        <v>6390</v>
      </c>
      <c r="F9579" s="160" t="s">
        <v>111</v>
      </c>
      <c r="G9579" s="160" t="s">
        <v>140</v>
      </c>
      <c r="H9579" s="160" t="s">
        <v>6392</v>
      </c>
      <c r="I9579" s="160" cm="1">
        <f t="array" ref="I9579">INDEX('2.1.trackMPD'!AC:AC/(24*60*60),
       MATCH(1,
             (A9579='2.1.trackMPD'!V:V)*
             (C9579='2.1.trackMPD'!W:W)*
             (D9579/10^6='2.1.trackMPD'!AA:AA)*
             (E9579='2.1.trackMPD'!Y:Y),
0))</f>
        <v>1.9069435486862419E-5</v>
      </c>
    </row>
    <row r="9580" spans="1:9" x14ac:dyDescent="0.2">
      <c r="A9580" s="160" t="s">
        <v>10316</v>
      </c>
      <c r="B9580" s="160" t="s">
        <v>5</v>
      </c>
      <c r="C9580" s="160">
        <f>_xlfn.XLOOKUP(B9580,'2.1.trackMPD'!$R$7:$R$29,'2.1.trackMPD'!$T$7:$T$29)</f>
        <v>1</v>
      </c>
      <c r="D9580" s="160">
        <v>1</v>
      </c>
      <c r="E9580" s="160" t="s">
        <v>6394</v>
      </c>
      <c r="F9580" s="160" t="s">
        <v>111</v>
      </c>
      <c r="G9580" s="160" t="s">
        <v>124</v>
      </c>
      <c r="H9580" s="160" t="s">
        <v>6392</v>
      </c>
      <c r="I9580" s="160" cm="1">
        <f t="array" ref="I9580">INDEX('2.1.trackMPD'!AB:AB/(24*60*60),
       MATCH(1,
             (A9580='2.1.trackMPD'!V:V)*
             (C9580='2.1.trackMPD'!W:W)*
             (D9580/10^6='2.1.trackMPD'!AA:AA)*
             (E9580='2.1.trackMPD'!Y:Y),
0))</f>
        <v>3.8106069059717119E-6</v>
      </c>
    </row>
    <row r="9581" spans="1:9" x14ac:dyDescent="0.2">
      <c r="A9581" s="160" t="s">
        <v>10316</v>
      </c>
      <c r="B9581" s="160" t="s">
        <v>5</v>
      </c>
      <c r="C9581" s="160">
        <f>_xlfn.XLOOKUP(B9581,'2.1.trackMPD'!$R$7:$R$29,'2.1.trackMPD'!$T$7:$T$29)</f>
        <v>1</v>
      </c>
      <c r="D9581" s="160">
        <v>1</v>
      </c>
      <c r="E9581" s="160" t="s">
        <v>6394</v>
      </c>
      <c r="F9581" s="160" t="s">
        <v>111</v>
      </c>
      <c r="G9581" s="160" t="s">
        <v>140</v>
      </c>
      <c r="H9581" s="160" t="s">
        <v>6392</v>
      </c>
      <c r="I9581" s="160" cm="1">
        <f t="array" ref="I9581">INDEX('2.1.trackMPD'!AC:AC/(24*60*60),
       MATCH(1,
             (A9581='2.1.trackMPD'!V:V)*
             (C9581='2.1.trackMPD'!W:W)*
             (D9581/10^6='2.1.trackMPD'!AA:AA)*
             (E9581='2.1.trackMPD'!Y:Y),
0))</f>
        <v>7.3935124005413096E-6</v>
      </c>
    </row>
    <row r="9582" spans="1:9" x14ac:dyDescent="0.2">
      <c r="A9582" s="160" t="s">
        <v>10316</v>
      </c>
      <c r="B9582" s="160" t="s">
        <v>5</v>
      </c>
      <c r="C9582" s="160">
        <f>_xlfn.XLOOKUP(B9582,'2.1.trackMPD'!$R$7:$R$29,'2.1.trackMPD'!$T$7:$T$29)</f>
        <v>1</v>
      </c>
      <c r="D9582" s="160">
        <v>10</v>
      </c>
      <c r="E9582" s="160" t="s">
        <v>6394</v>
      </c>
      <c r="F9582" s="160" t="s">
        <v>111</v>
      </c>
      <c r="G9582" s="160" t="s">
        <v>124</v>
      </c>
      <c r="H9582" s="160" t="s">
        <v>6392</v>
      </c>
      <c r="I9582" s="160" cm="1">
        <f t="array" ref="I9582">INDEX('2.1.trackMPD'!AB:AB/(24*60*60),
       MATCH(1,
             (A9582='2.1.trackMPD'!V:V)*
             (C9582='2.1.trackMPD'!W:W)*
             (D9582/10^6='2.1.trackMPD'!AA:AA)*
             (E9582='2.1.trackMPD'!Y:Y),
0))</f>
        <v>3.7121836805555557E-6</v>
      </c>
    </row>
    <row r="9583" spans="1:9" x14ac:dyDescent="0.2">
      <c r="A9583" s="160" t="s">
        <v>10316</v>
      </c>
      <c r="B9583" s="160" t="s">
        <v>5</v>
      </c>
      <c r="C9583" s="160">
        <f>_xlfn.XLOOKUP(B9583,'2.1.trackMPD'!$R$7:$R$29,'2.1.trackMPD'!$T$7:$T$29)</f>
        <v>1</v>
      </c>
      <c r="D9583" s="160">
        <v>10</v>
      </c>
      <c r="E9583" s="160" t="s">
        <v>6394</v>
      </c>
      <c r="F9583" s="160" t="s">
        <v>111</v>
      </c>
      <c r="G9583" s="160" t="s">
        <v>140</v>
      </c>
      <c r="H9583" s="160" t="s">
        <v>6392</v>
      </c>
      <c r="I9583" s="160" cm="1">
        <f t="array" ref="I9583">INDEX('2.1.trackMPD'!AC:AC/(24*60*60),
       MATCH(1,
             (A9583='2.1.trackMPD'!V:V)*
             (C9583='2.1.trackMPD'!W:W)*
             (D9583/10^6='2.1.trackMPD'!AA:AA)*
             (E9583='2.1.trackMPD'!Y:Y),
0))</f>
        <v>1.9708810920414804E-5</v>
      </c>
    </row>
    <row r="9584" spans="1:9" x14ac:dyDescent="0.2">
      <c r="A9584" s="160" t="s">
        <v>10316</v>
      </c>
      <c r="B9584" s="160" t="s">
        <v>5</v>
      </c>
      <c r="C9584" s="160">
        <f>_xlfn.XLOOKUP(B9584,'2.1.trackMPD'!$R$7:$R$29,'2.1.trackMPD'!$T$7:$T$29)</f>
        <v>1</v>
      </c>
      <c r="D9584" s="160">
        <v>100</v>
      </c>
      <c r="E9584" s="160" t="s">
        <v>6394</v>
      </c>
      <c r="F9584" s="160" t="s">
        <v>111</v>
      </c>
      <c r="G9584" s="160" t="s">
        <v>124</v>
      </c>
      <c r="H9584" s="160" t="s">
        <v>6392</v>
      </c>
      <c r="I9584" s="160" cm="1">
        <f t="array" ref="I9584">INDEX('2.1.trackMPD'!AB:AB/(24*60*60),
       MATCH(1,
             (A9584='2.1.trackMPD'!V:V)*
             (C9584='2.1.trackMPD'!W:W)*
             (D9584/10^6='2.1.trackMPD'!AA:AA)*
             (E9584='2.1.trackMPD'!Y:Y),
0))</f>
        <v>4.4635107978017072E-6</v>
      </c>
    </row>
    <row r="9585" spans="1:9" x14ac:dyDescent="0.2">
      <c r="A9585" s="160" t="s">
        <v>10316</v>
      </c>
      <c r="B9585" s="160" t="s">
        <v>5</v>
      </c>
      <c r="C9585" s="160">
        <f>_xlfn.XLOOKUP(B9585,'2.1.trackMPD'!$R$7:$R$29,'2.1.trackMPD'!$T$7:$T$29)</f>
        <v>1</v>
      </c>
      <c r="D9585" s="160">
        <v>100</v>
      </c>
      <c r="E9585" s="160" t="s">
        <v>6394</v>
      </c>
      <c r="F9585" s="160" t="s">
        <v>111</v>
      </c>
      <c r="G9585" s="160" t="s">
        <v>140</v>
      </c>
      <c r="H9585" s="160" t="s">
        <v>6392</v>
      </c>
      <c r="I9585" s="160" cm="1">
        <f t="array" ref="I9585">INDEX('2.1.trackMPD'!AC:AC/(24*60*60),
       MATCH(1,
             (A9585='2.1.trackMPD'!V:V)*
             (C9585='2.1.trackMPD'!W:W)*
             (D9585/10^6='2.1.trackMPD'!AA:AA)*
             (E9585='2.1.trackMPD'!Y:Y),
0))</f>
        <v>4.6406280906335218E-4</v>
      </c>
    </row>
    <row r="9586" spans="1:9" x14ac:dyDescent="0.2">
      <c r="A9586" s="160" t="s">
        <v>10316</v>
      </c>
      <c r="B9586" s="160" t="s">
        <v>5</v>
      </c>
      <c r="C9586" s="160">
        <f>_xlfn.XLOOKUP(B9586,'2.1.trackMPD'!$R$7:$R$29,'2.1.trackMPD'!$T$7:$T$29)</f>
        <v>1</v>
      </c>
      <c r="D9586" s="160">
        <v>1000</v>
      </c>
      <c r="E9586" s="160" t="s">
        <v>6394</v>
      </c>
      <c r="F9586" s="160" t="s">
        <v>111</v>
      </c>
      <c r="G9586" s="160" t="s">
        <v>124</v>
      </c>
      <c r="H9586" s="160" t="s">
        <v>6392</v>
      </c>
      <c r="I9586" s="160" cm="1">
        <f t="array" ref="I9586">INDEX('2.1.trackMPD'!AB:AB/(24*60*60),
       MATCH(1,
             (A9586='2.1.trackMPD'!V:V)*
             (C9586='2.1.trackMPD'!W:W)*
             (D9586/10^6='2.1.trackMPD'!AA:AA)*
             (E9586='2.1.trackMPD'!Y:Y),
0))</f>
        <v>7.1082241967312877E-7</v>
      </c>
    </row>
    <row r="9587" spans="1:9" x14ac:dyDescent="0.2">
      <c r="A9587" s="160" t="s">
        <v>10316</v>
      </c>
      <c r="B9587" s="160" t="s">
        <v>5</v>
      </c>
      <c r="C9587" s="160">
        <f>_xlfn.XLOOKUP(B9587,'2.1.trackMPD'!$R$7:$R$29,'2.1.trackMPD'!$T$7:$T$29)</f>
        <v>1</v>
      </c>
      <c r="D9587" s="160">
        <v>1000</v>
      </c>
      <c r="E9587" s="160" t="s">
        <v>6394</v>
      </c>
      <c r="F9587" s="160" t="s">
        <v>111</v>
      </c>
      <c r="G9587" s="160" t="s">
        <v>140</v>
      </c>
      <c r="H9587" s="160" t="s">
        <v>6392</v>
      </c>
      <c r="I9587" s="160" cm="1">
        <f t="array" ref="I9587">INDEX('2.1.trackMPD'!AC:AC/(24*60*60),
       MATCH(1,
             (A9587='2.1.trackMPD'!V:V)*
             (C9587='2.1.trackMPD'!W:W)*
             (D9587/10^6='2.1.trackMPD'!AA:AA)*
             (E9587='2.1.trackMPD'!Y:Y),
0))</f>
        <v>6.4938368257592776E-4</v>
      </c>
    </row>
    <row r="9588" spans="1:9" x14ac:dyDescent="0.2">
      <c r="A9588" s="160" t="s">
        <v>10316</v>
      </c>
      <c r="B9588" s="160" t="s">
        <v>5</v>
      </c>
      <c r="C9588" s="160">
        <f>_xlfn.XLOOKUP(B9588,'2.1.trackMPD'!$R$7:$R$29,'2.1.trackMPD'!$T$7:$T$29)</f>
        <v>1</v>
      </c>
      <c r="D9588" s="160">
        <v>5000</v>
      </c>
      <c r="E9588" s="160" t="s">
        <v>6394</v>
      </c>
      <c r="F9588" s="160" t="s">
        <v>111</v>
      </c>
      <c r="G9588" s="160" t="s">
        <v>124</v>
      </c>
      <c r="H9588" s="160" t="s">
        <v>6392</v>
      </c>
      <c r="I9588" s="160" cm="1">
        <f t="array" ref="I9588">INDEX('2.1.trackMPD'!AB:AB/(24*60*60),
       MATCH(1,
             (A9588='2.1.trackMPD'!V:V)*
             (C9588='2.1.trackMPD'!W:W)*
             (D9588/10^6='2.1.trackMPD'!AA:AA)*
             (E9588='2.1.trackMPD'!Y:Y),
0))</f>
        <v>5.0838208123952349E-6</v>
      </c>
    </row>
    <row r="9589" spans="1:9" x14ac:dyDescent="0.2">
      <c r="A9589" s="160" t="s">
        <v>10316</v>
      </c>
      <c r="B9589" s="160" t="s">
        <v>5</v>
      </c>
      <c r="C9589" s="160">
        <f>_xlfn.XLOOKUP(B9589,'2.1.trackMPD'!$R$7:$R$29,'2.1.trackMPD'!$T$7:$T$29)</f>
        <v>1</v>
      </c>
      <c r="D9589" s="160">
        <v>5000</v>
      </c>
      <c r="E9589" s="160" t="s">
        <v>6394</v>
      </c>
      <c r="F9589" s="160" t="s">
        <v>111</v>
      </c>
      <c r="G9589" s="160" t="s">
        <v>140</v>
      </c>
      <c r="H9589" s="160" t="s">
        <v>6392</v>
      </c>
      <c r="I9589" s="160" cm="1">
        <f t="array" ref="I9589">INDEX('2.1.trackMPD'!AC:AC/(24*60*60),
       MATCH(1,
             (A9589='2.1.trackMPD'!V:V)*
             (C9589='2.1.trackMPD'!W:W)*
             (D9589/10^6='2.1.trackMPD'!AA:AA)*
             (E9589='2.1.trackMPD'!Y:Y),
0))</f>
        <v>8.2971974424004693E-6</v>
      </c>
    </row>
    <row r="9590" spans="1:9" x14ac:dyDescent="0.2">
      <c r="A9590" s="160" t="s">
        <v>10316</v>
      </c>
      <c r="B9590" s="160" t="s">
        <v>5</v>
      </c>
      <c r="C9590" s="160">
        <f>_xlfn.XLOOKUP(B9590,'2.1.trackMPD'!$R$7:$R$29,'2.1.trackMPD'!$T$7:$T$29)</f>
        <v>1</v>
      </c>
      <c r="D9590" s="160">
        <v>1</v>
      </c>
      <c r="E9590" s="160" t="s">
        <v>6395</v>
      </c>
      <c r="F9590" s="160" t="s">
        <v>111</v>
      </c>
      <c r="G9590" s="160" t="s">
        <v>124</v>
      </c>
      <c r="H9590" s="160" t="s">
        <v>6392</v>
      </c>
      <c r="I9590" s="160" t="e" cm="1">
        <f t="array" ref="I9590">INDEX('2.1.trackMPD'!AB:AB/(24*60*60),
       MATCH(1,
             (A9590='2.1.trackMPD'!V:V)*
             (C9590='2.1.trackMPD'!W:W)*
             (D9590/10^6='2.1.trackMPD'!AA:AA)*
             (E9590='2.1.trackMPD'!Y:Y),
0))</f>
        <v>#N/A</v>
      </c>
    </row>
    <row r="9591" spans="1:9" x14ac:dyDescent="0.2">
      <c r="A9591" s="160" t="s">
        <v>10316</v>
      </c>
      <c r="B9591" s="160" t="s">
        <v>5</v>
      </c>
      <c r="C9591" s="160">
        <f>_xlfn.XLOOKUP(B9591,'2.1.trackMPD'!$R$7:$R$29,'2.1.trackMPD'!$T$7:$T$29)</f>
        <v>1</v>
      </c>
      <c r="D9591" s="160">
        <v>1</v>
      </c>
      <c r="E9591" s="160" t="s">
        <v>6395</v>
      </c>
      <c r="F9591" s="160" t="s">
        <v>111</v>
      </c>
      <c r="G9591" s="160" t="s">
        <v>140</v>
      </c>
      <c r="H9591" s="160" t="s">
        <v>6392</v>
      </c>
      <c r="I9591" s="160" t="e" cm="1">
        <f t="array" ref="I9591">INDEX('2.1.trackMPD'!AC:AC/(24*60*60),
       MATCH(1,
             (A9591='2.1.trackMPD'!V:V)*
             (C9591='2.1.trackMPD'!W:W)*
             (D9591/10^6='2.1.trackMPD'!AA:AA)*
             (E9591='2.1.trackMPD'!Y:Y),
0))</f>
        <v>#N/A</v>
      </c>
    </row>
    <row r="9592" spans="1:9" x14ac:dyDescent="0.2">
      <c r="A9592" s="160" t="s">
        <v>10316</v>
      </c>
      <c r="B9592" s="160" t="s">
        <v>5</v>
      </c>
      <c r="C9592" s="160">
        <f>_xlfn.XLOOKUP(B9592,'2.1.trackMPD'!$R$7:$R$29,'2.1.trackMPD'!$T$7:$T$29)</f>
        <v>1</v>
      </c>
      <c r="D9592" s="160">
        <v>10</v>
      </c>
      <c r="E9592" s="160" t="s">
        <v>6395</v>
      </c>
      <c r="F9592" s="160" t="s">
        <v>111</v>
      </c>
      <c r="G9592" s="160" t="s">
        <v>124</v>
      </c>
      <c r="H9592" s="160" t="s">
        <v>6392</v>
      </c>
      <c r="I9592" s="160" t="e" cm="1">
        <f t="array" ref="I9592">INDEX('2.1.trackMPD'!AB:AB/(24*60*60),
       MATCH(1,
             (A9592='2.1.trackMPD'!V:V)*
             (C9592='2.1.trackMPD'!W:W)*
             (D9592/10^6='2.1.trackMPD'!AA:AA)*
             (E9592='2.1.trackMPD'!Y:Y),
0))</f>
        <v>#N/A</v>
      </c>
    </row>
    <row r="9593" spans="1:9" x14ac:dyDescent="0.2">
      <c r="A9593" s="160" t="s">
        <v>10316</v>
      </c>
      <c r="B9593" s="160" t="s">
        <v>5</v>
      </c>
      <c r="C9593" s="160">
        <f>_xlfn.XLOOKUP(B9593,'2.1.trackMPD'!$R$7:$R$29,'2.1.trackMPD'!$T$7:$T$29)</f>
        <v>1</v>
      </c>
      <c r="D9593" s="160">
        <v>10</v>
      </c>
      <c r="E9593" s="160" t="s">
        <v>6395</v>
      </c>
      <c r="F9593" s="160" t="s">
        <v>111</v>
      </c>
      <c r="G9593" s="160" t="s">
        <v>140</v>
      </c>
      <c r="H9593" s="160" t="s">
        <v>6392</v>
      </c>
      <c r="I9593" s="160" t="e" cm="1">
        <f t="array" ref="I9593">INDEX('2.1.trackMPD'!AC:AC/(24*60*60),
       MATCH(1,
             (A9593='2.1.trackMPD'!V:V)*
             (C9593='2.1.trackMPD'!W:W)*
             (D9593/10^6='2.1.trackMPD'!AA:AA)*
             (E9593='2.1.trackMPD'!Y:Y),
0))</f>
        <v>#N/A</v>
      </c>
    </row>
    <row r="9594" spans="1:9" x14ac:dyDescent="0.2">
      <c r="A9594" s="160" t="s">
        <v>10316</v>
      </c>
      <c r="B9594" s="160" t="s">
        <v>5</v>
      </c>
      <c r="C9594" s="160">
        <f>_xlfn.XLOOKUP(B9594,'2.1.trackMPD'!$R$7:$R$29,'2.1.trackMPD'!$T$7:$T$29)</f>
        <v>1</v>
      </c>
      <c r="D9594" s="160">
        <v>100</v>
      </c>
      <c r="E9594" s="160" t="s">
        <v>6395</v>
      </c>
      <c r="F9594" s="160" t="s">
        <v>111</v>
      </c>
      <c r="G9594" s="160" t="s">
        <v>124</v>
      </c>
      <c r="H9594" s="160" t="s">
        <v>6392</v>
      </c>
      <c r="I9594" s="160" t="e" cm="1">
        <f t="array" ref="I9594">INDEX('2.1.trackMPD'!AB:AB/(24*60*60),
       MATCH(1,
             (A9594='2.1.trackMPD'!V:V)*
             (C9594='2.1.trackMPD'!W:W)*
             (D9594/10^6='2.1.trackMPD'!AA:AA)*
             (E9594='2.1.trackMPD'!Y:Y),
0))</f>
        <v>#N/A</v>
      </c>
    </row>
    <row r="9595" spans="1:9" x14ac:dyDescent="0.2">
      <c r="A9595" s="160" t="s">
        <v>10316</v>
      </c>
      <c r="B9595" s="160" t="s">
        <v>5</v>
      </c>
      <c r="C9595" s="160">
        <f>_xlfn.XLOOKUP(B9595,'2.1.trackMPD'!$R$7:$R$29,'2.1.trackMPD'!$T$7:$T$29)</f>
        <v>1</v>
      </c>
      <c r="D9595" s="160">
        <v>100</v>
      </c>
      <c r="E9595" s="160" t="s">
        <v>6395</v>
      </c>
      <c r="F9595" s="160" t="s">
        <v>111</v>
      </c>
      <c r="G9595" s="160" t="s">
        <v>140</v>
      </c>
      <c r="H9595" s="160" t="s">
        <v>6392</v>
      </c>
      <c r="I9595" s="160" t="e" cm="1">
        <f t="array" ref="I9595">INDEX('2.1.trackMPD'!AC:AC/(24*60*60),
       MATCH(1,
             (A9595='2.1.trackMPD'!V:V)*
             (C9595='2.1.trackMPD'!W:W)*
             (D9595/10^6='2.1.trackMPD'!AA:AA)*
             (E9595='2.1.trackMPD'!Y:Y),
0))</f>
        <v>#N/A</v>
      </c>
    </row>
    <row r="9596" spans="1:9" x14ac:dyDescent="0.2">
      <c r="A9596" s="160" t="s">
        <v>10316</v>
      </c>
      <c r="B9596" s="160" t="s">
        <v>0</v>
      </c>
      <c r="C9596" s="160">
        <f>_xlfn.XLOOKUP(B9596,'2.1.trackMPD'!$R$7:$R$29,'2.1.trackMPD'!$T$7:$T$29)</f>
        <v>4</v>
      </c>
      <c r="D9596" s="160">
        <v>1</v>
      </c>
      <c r="E9596" s="160" t="s">
        <v>6390</v>
      </c>
      <c r="F9596" s="160" t="s">
        <v>111</v>
      </c>
      <c r="G9596" s="160" t="s">
        <v>124</v>
      </c>
      <c r="H9596" s="160" t="s">
        <v>6392</v>
      </c>
      <c r="I9596" s="160" cm="1">
        <f t="array" ref="I9596">INDEX('2.1.trackMPD'!AB:AB/(24*60*60),
       MATCH(1,
             (A9596='2.1.trackMPD'!V:V)*
             (C9596='2.1.trackMPD'!W:W)*
             (D9596/10^6='2.1.trackMPD'!AA:AA)*
             (E9596='2.1.trackMPD'!Y:Y),
0))</f>
        <v>1.3226447382115009E-5</v>
      </c>
    </row>
    <row r="9597" spans="1:9" x14ac:dyDescent="0.2">
      <c r="A9597" s="160" t="s">
        <v>10316</v>
      </c>
      <c r="B9597" s="160" t="s">
        <v>0</v>
      </c>
      <c r="C9597" s="160">
        <f>_xlfn.XLOOKUP(B9597,'2.1.trackMPD'!$R$7:$R$29,'2.1.trackMPD'!$T$7:$T$29)</f>
        <v>4</v>
      </c>
      <c r="D9597" s="160">
        <v>1</v>
      </c>
      <c r="E9597" s="160" t="s">
        <v>6390</v>
      </c>
      <c r="F9597" s="160" t="s">
        <v>111</v>
      </c>
      <c r="G9597" s="160" t="s">
        <v>140</v>
      </c>
      <c r="H9597" s="160" t="s">
        <v>6392</v>
      </c>
      <c r="I9597" s="160" cm="1">
        <f t="array" ref="I9597">INDEX('2.1.trackMPD'!AC:AC/(24*60*60),
       MATCH(1,
             (A9597='2.1.trackMPD'!V:V)*
             (C9597='2.1.trackMPD'!W:W)*
             (D9597/10^6='2.1.trackMPD'!AA:AA)*
             (E9597='2.1.trackMPD'!Y:Y),
0))</f>
        <v>5.7336989047301694E-5</v>
      </c>
    </row>
    <row r="9598" spans="1:9" x14ac:dyDescent="0.2">
      <c r="A9598" s="160" t="s">
        <v>10316</v>
      </c>
      <c r="B9598" s="160" t="s">
        <v>0</v>
      </c>
      <c r="C9598" s="160">
        <f>_xlfn.XLOOKUP(B9598,'2.1.trackMPD'!$R$7:$R$29,'2.1.trackMPD'!$T$7:$T$29)</f>
        <v>4</v>
      </c>
      <c r="D9598" s="160">
        <v>10</v>
      </c>
      <c r="E9598" s="160" t="s">
        <v>6390</v>
      </c>
      <c r="F9598" s="160" t="s">
        <v>111</v>
      </c>
      <c r="G9598" s="160" t="s">
        <v>124</v>
      </c>
      <c r="H9598" s="160" t="s">
        <v>6392</v>
      </c>
      <c r="I9598" s="160" cm="1">
        <f t="array" ref="I9598">INDEX('2.1.trackMPD'!AB:AB/(24*60*60),
       MATCH(1,
             (A9598='2.1.trackMPD'!V:V)*
             (C9598='2.1.trackMPD'!W:W)*
             (D9598/10^6='2.1.trackMPD'!AA:AA)*
             (E9598='2.1.trackMPD'!Y:Y),
0))</f>
        <v>1.2815802961676957E-5</v>
      </c>
    </row>
    <row r="9599" spans="1:9" x14ac:dyDescent="0.2">
      <c r="A9599" s="160" t="s">
        <v>10316</v>
      </c>
      <c r="B9599" s="160" t="s">
        <v>0</v>
      </c>
      <c r="C9599" s="160">
        <f>_xlfn.XLOOKUP(B9599,'2.1.trackMPD'!$R$7:$R$29,'2.1.trackMPD'!$T$7:$T$29)</f>
        <v>4</v>
      </c>
      <c r="D9599" s="160">
        <v>10</v>
      </c>
      <c r="E9599" s="160" t="s">
        <v>6390</v>
      </c>
      <c r="F9599" s="160" t="s">
        <v>111</v>
      </c>
      <c r="G9599" s="160" t="s">
        <v>140</v>
      </c>
      <c r="H9599" s="160" t="s">
        <v>6392</v>
      </c>
      <c r="I9599" s="160" cm="1">
        <f t="array" ref="I9599">INDEX('2.1.trackMPD'!AC:AC/(24*60*60),
       MATCH(1,
             (A9599='2.1.trackMPD'!V:V)*
             (C9599='2.1.trackMPD'!W:W)*
             (D9599/10^6='2.1.trackMPD'!AA:AA)*
             (E9599='2.1.trackMPD'!Y:Y),
0))</f>
        <v>7.670591819028691E-5</v>
      </c>
    </row>
    <row r="9600" spans="1:9" x14ac:dyDescent="0.2">
      <c r="A9600" s="160" t="s">
        <v>10316</v>
      </c>
      <c r="B9600" s="160" t="s">
        <v>0</v>
      </c>
      <c r="C9600" s="160">
        <f>_xlfn.XLOOKUP(B9600,'2.1.trackMPD'!$R$7:$R$29,'2.1.trackMPD'!$T$7:$T$29)</f>
        <v>4</v>
      </c>
      <c r="D9600" s="160">
        <v>100</v>
      </c>
      <c r="E9600" s="160" t="s">
        <v>6390</v>
      </c>
      <c r="F9600" s="160" t="s">
        <v>111</v>
      </c>
      <c r="G9600" s="160" t="s">
        <v>124</v>
      </c>
      <c r="H9600" s="160" t="s">
        <v>6392</v>
      </c>
      <c r="I9600" s="160" cm="1">
        <f t="array" ref="I9600">INDEX('2.1.trackMPD'!AB:AB/(24*60*60),
       MATCH(1,
             (A9600='2.1.trackMPD'!V:V)*
             (C9600='2.1.trackMPD'!W:W)*
             (D9600/10^6='2.1.trackMPD'!AA:AA)*
             (E9600='2.1.trackMPD'!Y:Y),
0))</f>
        <v>1.0154653478652263E-5</v>
      </c>
    </row>
    <row r="9601" spans="1:9" x14ac:dyDescent="0.2">
      <c r="A9601" s="160" t="s">
        <v>10316</v>
      </c>
      <c r="B9601" s="160" t="s">
        <v>0</v>
      </c>
      <c r="C9601" s="160">
        <f>_xlfn.XLOOKUP(B9601,'2.1.trackMPD'!$R$7:$R$29,'2.1.trackMPD'!$T$7:$T$29)</f>
        <v>4</v>
      </c>
      <c r="D9601" s="160">
        <v>100</v>
      </c>
      <c r="E9601" s="160" t="s">
        <v>6390</v>
      </c>
      <c r="F9601" s="160" t="s">
        <v>111</v>
      </c>
      <c r="G9601" s="160" t="s">
        <v>140</v>
      </c>
      <c r="H9601" s="160" t="s">
        <v>6392</v>
      </c>
      <c r="I9601" s="160" cm="1">
        <f t="array" ref="I9601">INDEX('2.1.trackMPD'!AC:AC/(24*60*60),
       MATCH(1,
             (A9601='2.1.trackMPD'!V:V)*
             (C9601='2.1.trackMPD'!W:W)*
             (D9601/10^6='2.1.trackMPD'!AA:AA)*
             (E9601='2.1.trackMPD'!Y:Y),
0))</f>
        <v>1.3985839578189302E-4</v>
      </c>
    </row>
    <row r="9602" spans="1:9" x14ac:dyDescent="0.2">
      <c r="A9602" s="160" t="s">
        <v>10316</v>
      </c>
      <c r="B9602" s="160" t="s">
        <v>0</v>
      </c>
      <c r="C9602" s="160">
        <f>_xlfn.XLOOKUP(B9602,'2.1.trackMPD'!$R$7:$R$29,'2.1.trackMPD'!$T$7:$T$29)</f>
        <v>4</v>
      </c>
      <c r="D9602" s="160">
        <v>1000</v>
      </c>
      <c r="E9602" s="160" t="s">
        <v>6390</v>
      </c>
      <c r="F9602" s="160" t="s">
        <v>111</v>
      </c>
      <c r="G9602" s="160" t="s">
        <v>124</v>
      </c>
      <c r="H9602" s="160" t="s">
        <v>6392</v>
      </c>
      <c r="I9602" s="160" cm="1">
        <f t="array" ref="I9602">INDEX('2.1.trackMPD'!AB:AB/(24*60*60),
       MATCH(1,
             (A9602='2.1.trackMPD'!V:V)*
             (C9602='2.1.trackMPD'!W:W)*
             (D9602/10^6='2.1.trackMPD'!AA:AA)*
             (E9602='2.1.trackMPD'!Y:Y),
0))</f>
        <v>2.0283006327389376E-5</v>
      </c>
    </row>
    <row r="9603" spans="1:9" x14ac:dyDescent="0.2">
      <c r="A9603" s="160" t="s">
        <v>10316</v>
      </c>
      <c r="B9603" s="160" t="s">
        <v>0</v>
      </c>
      <c r="C9603" s="160">
        <f>_xlfn.XLOOKUP(B9603,'2.1.trackMPD'!$R$7:$R$29,'2.1.trackMPD'!$T$7:$T$29)</f>
        <v>4</v>
      </c>
      <c r="D9603" s="160">
        <v>1000</v>
      </c>
      <c r="E9603" s="160" t="s">
        <v>6390</v>
      </c>
      <c r="F9603" s="160" t="s">
        <v>111</v>
      </c>
      <c r="G9603" s="160" t="s">
        <v>140</v>
      </c>
      <c r="H9603" s="160" t="s">
        <v>6392</v>
      </c>
      <c r="I9603" s="160" cm="1">
        <f t="array" ref="I9603">INDEX('2.1.trackMPD'!AC:AC/(24*60*60),
       MATCH(1,
             (A9603='2.1.trackMPD'!V:V)*
             (C9603='2.1.trackMPD'!W:W)*
             (D9603/10^6='2.1.trackMPD'!AA:AA)*
             (E9603='2.1.trackMPD'!Y:Y),
0))</f>
        <v>1.088531643650499E-3</v>
      </c>
    </row>
    <row r="9604" spans="1:9" x14ac:dyDescent="0.2">
      <c r="A9604" s="160" t="s">
        <v>10316</v>
      </c>
      <c r="B9604" s="160" t="s">
        <v>0</v>
      </c>
      <c r="C9604" s="160">
        <f>_xlfn.XLOOKUP(B9604,'2.1.trackMPD'!$R$7:$R$29,'2.1.trackMPD'!$T$7:$T$29)</f>
        <v>4</v>
      </c>
      <c r="D9604" s="160">
        <v>5000</v>
      </c>
      <c r="E9604" s="160" t="s">
        <v>6390</v>
      </c>
      <c r="F9604" s="160" t="s">
        <v>111</v>
      </c>
      <c r="G9604" s="160" t="s">
        <v>124</v>
      </c>
      <c r="H9604" s="160" t="s">
        <v>6392</v>
      </c>
      <c r="I9604" s="160" cm="1">
        <f t="array" ref="I9604">INDEX('2.1.trackMPD'!AB:AB/(24*60*60),
       MATCH(1,
             (A9604='2.1.trackMPD'!V:V)*
             (C9604='2.1.trackMPD'!W:W)*
             (D9604/10^6='2.1.trackMPD'!AA:AA)*
             (E9604='2.1.trackMPD'!Y:Y),
0))</f>
        <v>2.3939741233775782E-6</v>
      </c>
    </row>
    <row r="9605" spans="1:9" x14ac:dyDescent="0.2">
      <c r="A9605" s="160" t="s">
        <v>10316</v>
      </c>
      <c r="B9605" s="160" t="s">
        <v>0</v>
      </c>
      <c r="C9605" s="160">
        <f>_xlfn.XLOOKUP(B9605,'2.1.trackMPD'!$R$7:$R$29,'2.1.trackMPD'!$T$7:$T$29)</f>
        <v>4</v>
      </c>
      <c r="D9605" s="160">
        <v>5000</v>
      </c>
      <c r="E9605" s="160" t="s">
        <v>6390</v>
      </c>
      <c r="F9605" s="160" t="s">
        <v>111</v>
      </c>
      <c r="G9605" s="160" t="s">
        <v>140</v>
      </c>
      <c r="H9605" s="160" t="s">
        <v>6392</v>
      </c>
      <c r="I9605" s="160" cm="1">
        <f t="array" ref="I9605">INDEX('2.1.trackMPD'!AC:AC/(24*60*60),
       MATCH(1,
             (A9605='2.1.trackMPD'!V:V)*
             (C9605='2.1.trackMPD'!W:W)*
             (D9605/10^6='2.1.trackMPD'!AA:AA)*
             (E9605='2.1.trackMPD'!Y:Y),
0))</f>
        <v>2.9897651154283536E-3</v>
      </c>
    </row>
    <row r="9606" spans="1:9" x14ac:dyDescent="0.2">
      <c r="A9606" s="160" t="s">
        <v>10316</v>
      </c>
      <c r="B9606" s="160" t="s">
        <v>0</v>
      </c>
      <c r="C9606" s="160">
        <f>_xlfn.XLOOKUP(B9606,'2.1.trackMPD'!$R$7:$R$29,'2.1.trackMPD'!$T$7:$T$29)</f>
        <v>4</v>
      </c>
      <c r="D9606" s="160">
        <v>1</v>
      </c>
      <c r="E9606" s="160" t="s">
        <v>6394</v>
      </c>
      <c r="F9606" s="160" t="s">
        <v>111</v>
      </c>
      <c r="G9606" s="160" t="s">
        <v>124</v>
      </c>
      <c r="H9606" s="160" t="s">
        <v>6392</v>
      </c>
      <c r="I9606" s="160" cm="1">
        <f t="array" ref="I9606">INDEX('2.1.trackMPD'!AB:AB/(24*60*60),
       MATCH(1,
             (A9606='2.1.trackMPD'!V:V)*
             (C9606='2.1.trackMPD'!W:W)*
             (D9606/10^6='2.1.trackMPD'!AA:AA)*
             (E9606='2.1.trackMPD'!Y:Y),
0))</f>
        <v>4.4787680221752431E-6</v>
      </c>
    </row>
    <row r="9607" spans="1:9" x14ac:dyDescent="0.2">
      <c r="A9607" s="160" t="s">
        <v>10316</v>
      </c>
      <c r="B9607" s="160" t="s">
        <v>0</v>
      </c>
      <c r="C9607" s="160">
        <f>_xlfn.XLOOKUP(B9607,'2.1.trackMPD'!$R$7:$R$29,'2.1.trackMPD'!$T$7:$T$29)</f>
        <v>4</v>
      </c>
      <c r="D9607" s="160">
        <v>1</v>
      </c>
      <c r="E9607" s="160" t="s">
        <v>6394</v>
      </c>
      <c r="F9607" s="160" t="s">
        <v>111</v>
      </c>
      <c r="G9607" s="160" t="s">
        <v>140</v>
      </c>
      <c r="H9607" s="160" t="s">
        <v>6392</v>
      </c>
      <c r="I9607" s="160" cm="1">
        <f t="array" ref="I9607">INDEX('2.1.trackMPD'!AC:AC/(24*60*60),
       MATCH(1,
             (A9607='2.1.trackMPD'!V:V)*
             (C9607='2.1.trackMPD'!W:W)*
             (D9607/10^6='2.1.trackMPD'!AA:AA)*
             (E9607='2.1.trackMPD'!Y:Y),
0))</f>
        <v>1.231612224550173E-5</v>
      </c>
    </row>
    <row r="9608" spans="1:9" x14ac:dyDescent="0.2">
      <c r="A9608" s="160" t="s">
        <v>10316</v>
      </c>
      <c r="B9608" s="160" t="s">
        <v>0</v>
      </c>
      <c r="C9608" s="160">
        <f>_xlfn.XLOOKUP(B9608,'2.1.trackMPD'!$R$7:$R$29,'2.1.trackMPD'!$T$7:$T$29)</f>
        <v>4</v>
      </c>
      <c r="D9608" s="160">
        <v>10</v>
      </c>
      <c r="E9608" s="160" t="s">
        <v>6394</v>
      </c>
      <c r="F9608" s="160" t="s">
        <v>111</v>
      </c>
      <c r="G9608" s="160" t="s">
        <v>124</v>
      </c>
      <c r="H9608" s="160" t="s">
        <v>6392</v>
      </c>
      <c r="I9608" s="160" cm="1">
        <f t="array" ref="I9608">INDEX('2.1.trackMPD'!AB:AB/(24*60*60),
       MATCH(1,
             (A9608='2.1.trackMPD'!V:V)*
             (C9608='2.1.trackMPD'!W:W)*
             (D9608/10^6='2.1.trackMPD'!AA:AA)*
             (E9608='2.1.trackMPD'!Y:Y),
0))</f>
        <v>5.160955261863426E-6</v>
      </c>
    </row>
    <row r="9609" spans="1:9" x14ac:dyDescent="0.2">
      <c r="A9609" s="160" t="s">
        <v>10316</v>
      </c>
      <c r="B9609" s="160" t="s">
        <v>0</v>
      </c>
      <c r="C9609" s="160">
        <f>_xlfn.XLOOKUP(B9609,'2.1.trackMPD'!$R$7:$R$29,'2.1.trackMPD'!$T$7:$T$29)</f>
        <v>4</v>
      </c>
      <c r="D9609" s="160">
        <v>10</v>
      </c>
      <c r="E9609" s="160" t="s">
        <v>6394</v>
      </c>
      <c r="F9609" s="160" t="s">
        <v>111</v>
      </c>
      <c r="G9609" s="160" t="s">
        <v>140</v>
      </c>
      <c r="H9609" s="160" t="s">
        <v>6392</v>
      </c>
      <c r="I9609" s="160" cm="1">
        <f t="array" ref="I9609">INDEX('2.1.trackMPD'!AC:AC/(24*60*60),
       MATCH(1,
             (A9609='2.1.trackMPD'!V:V)*
             (C9609='2.1.trackMPD'!W:W)*
             (D9609/10^6='2.1.trackMPD'!AA:AA)*
             (E9609='2.1.trackMPD'!Y:Y),
0))</f>
        <v>1.2642064848090278E-5</v>
      </c>
    </row>
    <row r="9610" spans="1:9" x14ac:dyDescent="0.2">
      <c r="A9610" s="160" t="s">
        <v>10316</v>
      </c>
      <c r="B9610" s="160" t="s">
        <v>0</v>
      </c>
      <c r="C9610" s="160">
        <f>_xlfn.XLOOKUP(B9610,'2.1.trackMPD'!$R$7:$R$29,'2.1.trackMPD'!$T$7:$T$29)</f>
        <v>4</v>
      </c>
      <c r="D9610" s="160">
        <v>100</v>
      </c>
      <c r="E9610" s="160" t="s">
        <v>6394</v>
      </c>
      <c r="F9610" s="160" t="s">
        <v>111</v>
      </c>
      <c r="G9610" s="160" t="s">
        <v>124</v>
      </c>
      <c r="H9610" s="160" t="s">
        <v>6392</v>
      </c>
      <c r="I9610" s="160" cm="1">
        <f t="array" ref="I9610">INDEX('2.1.trackMPD'!AB:AB/(24*60*60),
       MATCH(1,
             (A9610='2.1.trackMPD'!V:V)*
             (C9610='2.1.trackMPD'!W:W)*
             (D9610/10^6='2.1.trackMPD'!AA:AA)*
             (E9610='2.1.trackMPD'!Y:Y),
0))</f>
        <v>1.1068398605324074E-5</v>
      </c>
    </row>
    <row r="9611" spans="1:9" x14ac:dyDescent="0.2">
      <c r="A9611" s="160" t="s">
        <v>10316</v>
      </c>
      <c r="B9611" s="160" t="s">
        <v>0</v>
      </c>
      <c r="C9611" s="160">
        <f>_xlfn.XLOOKUP(B9611,'2.1.trackMPD'!$R$7:$R$29,'2.1.trackMPD'!$T$7:$T$29)</f>
        <v>4</v>
      </c>
      <c r="D9611" s="160">
        <v>100</v>
      </c>
      <c r="E9611" s="160" t="s">
        <v>6394</v>
      </c>
      <c r="F9611" s="160" t="s">
        <v>111</v>
      </c>
      <c r="G9611" s="160" t="s">
        <v>140</v>
      </c>
      <c r="H9611" s="160" t="s">
        <v>6392</v>
      </c>
      <c r="I9611" s="160" cm="1">
        <f t="array" ref="I9611">INDEX('2.1.trackMPD'!AC:AC/(24*60*60),
       MATCH(1,
             (A9611='2.1.trackMPD'!V:V)*
             (C9611='2.1.trackMPD'!W:W)*
             (D9611/10^6='2.1.trackMPD'!AA:AA)*
             (E9611='2.1.trackMPD'!Y:Y),
0))</f>
        <v>3.016193967013889E-4</v>
      </c>
    </row>
    <row r="9612" spans="1:9" x14ac:dyDescent="0.2">
      <c r="A9612" s="160" t="s">
        <v>10316</v>
      </c>
      <c r="B9612" s="160" t="s">
        <v>0</v>
      </c>
      <c r="C9612" s="160">
        <f>_xlfn.XLOOKUP(B9612,'2.1.trackMPD'!$R$7:$R$29,'2.1.trackMPD'!$T$7:$T$29)</f>
        <v>4</v>
      </c>
      <c r="D9612" s="160">
        <v>1000</v>
      </c>
      <c r="E9612" s="160" t="s">
        <v>6394</v>
      </c>
      <c r="F9612" s="160" t="s">
        <v>111</v>
      </c>
      <c r="G9612" s="160" t="s">
        <v>124</v>
      </c>
      <c r="H9612" s="160" t="s">
        <v>6392</v>
      </c>
      <c r="I9612" s="160" cm="1">
        <f t="array" ref="I9612">INDEX('2.1.trackMPD'!AB:AB/(24*60*60),
       MATCH(1,
             (A9612='2.1.trackMPD'!V:V)*
             (C9612='2.1.trackMPD'!W:W)*
             (D9612/10^6='2.1.trackMPD'!AA:AA)*
             (E9612='2.1.trackMPD'!Y:Y),
0))</f>
        <v>2.3739942664114547E-5</v>
      </c>
    </row>
    <row r="9613" spans="1:9" x14ac:dyDescent="0.2">
      <c r="A9613" s="160" t="s">
        <v>10316</v>
      </c>
      <c r="B9613" s="160" t="s">
        <v>0</v>
      </c>
      <c r="C9613" s="160">
        <f>_xlfn.XLOOKUP(B9613,'2.1.trackMPD'!$R$7:$R$29,'2.1.trackMPD'!$T$7:$T$29)</f>
        <v>4</v>
      </c>
      <c r="D9613" s="160">
        <v>1000</v>
      </c>
      <c r="E9613" s="160" t="s">
        <v>6394</v>
      </c>
      <c r="F9613" s="160" t="s">
        <v>111</v>
      </c>
      <c r="G9613" s="160" t="s">
        <v>140</v>
      </c>
      <c r="H9613" s="160" t="s">
        <v>6392</v>
      </c>
      <c r="I9613" s="160" cm="1">
        <f t="array" ref="I9613">INDEX('2.1.trackMPD'!AC:AC/(24*60*60),
       MATCH(1,
             (A9613='2.1.trackMPD'!V:V)*
             (C9613='2.1.trackMPD'!W:W)*
             (D9613/10^6='2.1.trackMPD'!AA:AA)*
             (E9613='2.1.trackMPD'!Y:Y),
0))</f>
        <v>1.2361092519628278E-3</v>
      </c>
    </row>
    <row r="9614" spans="1:9" x14ac:dyDescent="0.2">
      <c r="A9614" s="160" t="s">
        <v>10316</v>
      </c>
      <c r="B9614" s="160" t="s">
        <v>0</v>
      </c>
      <c r="C9614" s="160">
        <f>_xlfn.XLOOKUP(B9614,'2.1.trackMPD'!$R$7:$R$29,'2.1.trackMPD'!$T$7:$T$29)</f>
        <v>4</v>
      </c>
      <c r="D9614" s="160">
        <v>5000</v>
      </c>
      <c r="E9614" s="160" t="s">
        <v>6394</v>
      </c>
      <c r="F9614" s="160" t="s">
        <v>111</v>
      </c>
      <c r="G9614" s="160" t="s">
        <v>124</v>
      </c>
      <c r="H9614" s="160" t="s">
        <v>6392</v>
      </c>
      <c r="I9614" s="160" cm="1">
        <f t="array" ref="I9614">INDEX('2.1.trackMPD'!AB:AB/(24*60*60),
       MATCH(1,
             (A9614='2.1.trackMPD'!V:V)*
             (C9614='2.1.trackMPD'!W:W)*
             (D9614/10^6='2.1.trackMPD'!AA:AA)*
             (E9614='2.1.trackMPD'!Y:Y),
0))</f>
        <v>1.4947209243898714E-6</v>
      </c>
    </row>
    <row r="9615" spans="1:9" x14ac:dyDescent="0.2">
      <c r="A9615" s="160" t="s">
        <v>10316</v>
      </c>
      <c r="B9615" s="160" t="s">
        <v>0</v>
      </c>
      <c r="C9615" s="160">
        <f>_xlfn.XLOOKUP(B9615,'2.1.trackMPD'!$R$7:$R$29,'2.1.trackMPD'!$T$7:$T$29)</f>
        <v>4</v>
      </c>
      <c r="D9615" s="160">
        <v>5000</v>
      </c>
      <c r="E9615" s="160" t="s">
        <v>6394</v>
      </c>
      <c r="F9615" s="160" t="s">
        <v>111</v>
      </c>
      <c r="G9615" s="160" t="s">
        <v>140</v>
      </c>
      <c r="H9615" s="160" t="s">
        <v>6392</v>
      </c>
      <c r="I9615" s="160" cm="1">
        <f t="array" ref="I9615">INDEX('2.1.trackMPD'!AC:AC/(24*60*60),
       MATCH(1,
             (A9615='2.1.trackMPD'!V:V)*
             (C9615='2.1.trackMPD'!W:W)*
             (D9615/10^6='2.1.trackMPD'!AA:AA)*
             (E9615='2.1.trackMPD'!Y:Y),
0))</f>
        <v>2.9297386026231019E-3</v>
      </c>
    </row>
    <row r="9616" spans="1:9" x14ac:dyDescent="0.2">
      <c r="A9616" s="160" t="s">
        <v>10316</v>
      </c>
      <c r="B9616" s="160" t="s">
        <v>0</v>
      </c>
      <c r="C9616" s="160">
        <f>_xlfn.XLOOKUP(B9616,'2.1.trackMPD'!$R$7:$R$29,'2.1.trackMPD'!$T$7:$T$29)</f>
        <v>4</v>
      </c>
      <c r="D9616" s="160">
        <v>1</v>
      </c>
      <c r="E9616" s="160" t="s">
        <v>6395</v>
      </c>
      <c r="F9616" s="160" t="s">
        <v>111</v>
      </c>
      <c r="G9616" s="160" t="s">
        <v>124</v>
      </c>
      <c r="H9616" s="160" t="s">
        <v>6392</v>
      </c>
      <c r="I9616" s="160" t="e" cm="1">
        <f t="array" ref="I9616">INDEX('2.1.trackMPD'!AB:AB/(24*60*60),
       MATCH(1,
             (A9616='2.1.trackMPD'!V:V)*
             (C9616='2.1.trackMPD'!W:W)*
             (D9616/10^6='2.1.trackMPD'!AA:AA)*
             (E9616='2.1.trackMPD'!Y:Y),
0))</f>
        <v>#N/A</v>
      </c>
    </row>
    <row r="9617" spans="1:9" x14ac:dyDescent="0.2">
      <c r="A9617" s="160" t="s">
        <v>10316</v>
      </c>
      <c r="B9617" s="160" t="s">
        <v>0</v>
      </c>
      <c r="C9617" s="160">
        <f>_xlfn.XLOOKUP(B9617,'2.1.trackMPD'!$R$7:$R$29,'2.1.trackMPD'!$T$7:$T$29)</f>
        <v>4</v>
      </c>
      <c r="D9617" s="160">
        <v>1</v>
      </c>
      <c r="E9617" s="160" t="s">
        <v>6395</v>
      </c>
      <c r="F9617" s="160" t="s">
        <v>111</v>
      </c>
      <c r="G9617" s="160" t="s">
        <v>140</v>
      </c>
      <c r="H9617" s="160" t="s">
        <v>6392</v>
      </c>
      <c r="I9617" s="160" t="e" cm="1">
        <f t="array" ref="I9617">INDEX('2.1.trackMPD'!AC:AC/(24*60*60),
       MATCH(1,
             (A9617='2.1.trackMPD'!V:V)*
             (C9617='2.1.trackMPD'!W:W)*
             (D9617/10^6='2.1.trackMPD'!AA:AA)*
             (E9617='2.1.trackMPD'!Y:Y),
0))</f>
        <v>#N/A</v>
      </c>
    </row>
    <row r="9618" spans="1:9" x14ac:dyDescent="0.2">
      <c r="A9618" s="160" t="s">
        <v>10316</v>
      </c>
      <c r="B9618" s="160" t="s">
        <v>0</v>
      </c>
      <c r="C9618" s="160">
        <f>_xlfn.XLOOKUP(B9618,'2.1.trackMPD'!$R$7:$R$29,'2.1.trackMPD'!$T$7:$T$29)</f>
        <v>4</v>
      </c>
      <c r="D9618" s="160">
        <v>10</v>
      </c>
      <c r="E9618" s="160" t="s">
        <v>6395</v>
      </c>
      <c r="F9618" s="160" t="s">
        <v>111</v>
      </c>
      <c r="G9618" s="160" t="s">
        <v>124</v>
      </c>
      <c r="H9618" s="160" t="s">
        <v>6392</v>
      </c>
      <c r="I9618" s="160" t="e" cm="1">
        <f t="array" ref="I9618">INDEX('2.1.trackMPD'!AB:AB/(24*60*60),
       MATCH(1,
             (A9618='2.1.trackMPD'!V:V)*
             (C9618='2.1.trackMPD'!W:W)*
             (D9618/10^6='2.1.trackMPD'!AA:AA)*
             (E9618='2.1.trackMPD'!Y:Y),
0))</f>
        <v>#N/A</v>
      </c>
    </row>
    <row r="9619" spans="1:9" x14ac:dyDescent="0.2">
      <c r="A9619" s="160" t="s">
        <v>10316</v>
      </c>
      <c r="B9619" s="160" t="s">
        <v>0</v>
      </c>
      <c r="C9619" s="160">
        <f>_xlfn.XLOOKUP(B9619,'2.1.trackMPD'!$R$7:$R$29,'2.1.trackMPD'!$T$7:$T$29)</f>
        <v>4</v>
      </c>
      <c r="D9619" s="160">
        <v>10</v>
      </c>
      <c r="E9619" s="160" t="s">
        <v>6395</v>
      </c>
      <c r="F9619" s="160" t="s">
        <v>111</v>
      </c>
      <c r="G9619" s="160" t="s">
        <v>140</v>
      </c>
      <c r="H9619" s="160" t="s">
        <v>6392</v>
      </c>
      <c r="I9619" s="160" t="e" cm="1">
        <f t="array" ref="I9619">INDEX('2.1.trackMPD'!AC:AC/(24*60*60),
       MATCH(1,
             (A9619='2.1.trackMPD'!V:V)*
             (C9619='2.1.trackMPD'!W:W)*
             (D9619/10^6='2.1.trackMPD'!AA:AA)*
             (E9619='2.1.trackMPD'!Y:Y),
0))</f>
        <v>#N/A</v>
      </c>
    </row>
    <row r="9620" spans="1:9" x14ac:dyDescent="0.2">
      <c r="A9620" s="160" t="s">
        <v>10316</v>
      </c>
      <c r="B9620" s="160" t="s">
        <v>0</v>
      </c>
      <c r="C9620" s="160">
        <f>_xlfn.XLOOKUP(B9620,'2.1.trackMPD'!$R$7:$R$29,'2.1.trackMPD'!$T$7:$T$29)</f>
        <v>4</v>
      </c>
      <c r="D9620" s="160">
        <v>100</v>
      </c>
      <c r="E9620" s="160" t="s">
        <v>6395</v>
      </c>
      <c r="F9620" s="160" t="s">
        <v>111</v>
      </c>
      <c r="G9620" s="160" t="s">
        <v>124</v>
      </c>
      <c r="H9620" s="160" t="s">
        <v>6392</v>
      </c>
      <c r="I9620" s="160" t="e" cm="1">
        <f t="array" ref="I9620">INDEX('2.1.trackMPD'!AB:AB/(24*60*60),
       MATCH(1,
             (A9620='2.1.trackMPD'!V:V)*
             (C9620='2.1.trackMPD'!W:W)*
             (D9620/10^6='2.1.trackMPD'!AA:AA)*
             (E9620='2.1.trackMPD'!Y:Y),
0))</f>
        <v>#N/A</v>
      </c>
    </row>
    <row r="9621" spans="1:9" x14ac:dyDescent="0.2">
      <c r="A9621" s="160" t="s">
        <v>10316</v>
      </c>
      <c r="B9621" s="160" t="s">
        <v>0</v>
      </c>
      <c r="C9621" s="160">
        <f>_xlfn.XLOOKUP(B9621,'2.1.trackMPD'!$R$7:$R$29,'2.1.trackMPD'!$T$7:$T$29)</f>
        <v>4</v>
      </c>
      <c r="D9621" s="160">
        <v>100</v>
      </c>
      <c r="E9621" s="160" t="s">
        <v>6395</v>
      </c>
      <c r="F9621" s="160" t="s">
        <v>111</v>
      </c>
      <c r="G9621" s="160" t="s">
        <v>140</v>
      </c>
      <c r="H9621" s="160" t="s">
        <v>6392</v>
      </c>
      <c r="I9621" s="160" t="e" cm="1">
        <f t="array" ref="I9621">INDEX('2.1.trackMPD'!AC:AC/(24*60*60),
       MATCH(1,
             (A9621='2.1.trackMPD'!V:V)*
             (C9621='2.1.trackMPD'!W:W)*
             (D9621/10^6='2.1.trackMPD'!AA:AA)*
             (E9621='2.1.trackMPD'!Y:Y),
0))</f>
        <v>#N/A</v>
      </c>
    </row>
    <row r="9622" spans="1:9" x14ac:dyDescent="0.2">
      <c r="A9622" s="160" t="s">
        <v>10316</v>
      </c>
      <c r="B9622" s="160" t="s">
        <v>1</v>
      </c>
      <c r="C9622" s="160">
        <f>_xlfn.XLOOKUP(B9622,'2.1.trackMPD'!$R$7:$R$29,'2.1.trackMPD'!$T$7:$T$29)</f>
        <v>3</v>
      </c>
      <c r="D9622" s="160">
        <v>1</v>
      </c>
      <c r="E9622" s="160" t="s">
        <v>6390</v>
      </c>
      <c r="F9622" s="160" t="s">
        <v>111</v>
      </c>
      <c r="G9622" s="160" t="s">
        <v>124</v>
      </c>
      <c r="H9622" s="160" t="s">
        <v>6392</v>
      </c>
      <c r="I9622" s="160" cm="1">
        <f t="array" ref="I9622">INDEX('2.1.trackMPD'!AB:AB/(24*60*60),
       MATCH(1,
             (A9622='2.1.trackMPD'!V:V)*
             (C9622='2.1.trackMPD'!W:W)*
             (D9622/10^6='2.1.trackMPD'!AA:AA)*
             (E9622='2.1.trackMPD'!Y:Y),
0))</f>
        <v>1.1641858146048121E-5</v>
      </c>
    </row>
    <row r="9623" spans="1:9" x14ac:dyDescent="0.2">
      <c r="A9623" s="160" t="s">
        <v>10316</v>
      </c>
      <c r="B9623" s="160" t="s">
        <v>1</v>
      </c>
      <c r="C9623" s="160">
        <f>_xlfn.XLOOKUP(B9623,'2.1.trackMPD'!$R$7:$R$29,'2.1.trackMPD'!$T$7:$T$29)</f>
        <v>3</v>
      </c>
      <c r="D9623" s="160">
        <v>1</v>
      </c>
      <c r="E9623" s="160" t="s">
        <v>6390</v>
      </c>
      <c r="F9623" s="160" t="s">
        <v>111</v>
      </c>
      <c r="G9623" s="160" t="s">
        <v>140</v>
      </c>
      <c r="H9623" s="160" t="s">
        <v>6392</v>
      </c>
      <c r="I9623" s="160" cm="1">
        <f t="array" ref="I9623">INDEX('2.1.trackMPD'!AC:AC/(24*60*60),
       MATCH(1,
             (A9623='2.1.trackMPD'!V:V)*
             (C9623='2.1.trackMPD'!W:W)*
             (D9623/10^6='2.1.trackMPD'!AA:AA)*
             (E9623='2.1.trackMPD'!Y:Y),
0))</f>
        <v>7.4430661283765408E-5</v>
      </c>
    </row>
    <row r="9624" spans="1:9" x14ac:dyDescent="0.2">
      <c r="A9624" s="160" t="s">
        <v>10316</v>
      </c>
      <c r="B9624" s="160" t="s">
        <v>1</v>
      </c>
      <c r="C9624" s="160">
        <f>_xlfn.XLOOKUP(B9624,'2.1.trackMPD'!$R$7:$R$29,'2.1.trackMPD'!$T$7:$T$29)</f>
        <v>3</v>
      </c>
      <c r="D9624" s="160">
        <v>10</v>
      </c>
      <c r="E9624" s="160" t="s">
        <v>6390</v>
      </c>
      <c r="F9624" s="160" t="s">
        <v>111</v>
      </c>
      <c r="G9624" s="160" t="s">
        <v>124</v>
      </c>
      <c r="H9624" s="160" t="s">
        <v>6392</v>
      </c>
      <c r="I9624" s="160" cm="1">
        <f t="array" ref="I9624">INDEX('2.1.trackMPD'!AB:AB/(24*60*60),
       MATCH(1,
             (A9624='2.1.trackMPD'!V:V)*
             (C9624='2.1.trackMPD'!W:W)*
             (D9624/10^6='2.1.trackMPD'!AA:AA)*
             (E9624='2.1.trackMPD'!Y:Y),
0))</f>
        <v>1.2081020129886832E-5</v>
      </c>
    </row>
    <row r="9625" spans="1:9" x14ac:dyDescent="0.2">
      <c r="A9625" s="160" t="s">
        <v>10316</v>
      </c>
      <c r="B9625" s="160" t="s">
        <v>1</v>
      </c>
      <c r="C9625" s="160">
        <f>_xlfn.XLOOKUP(B9625,'2.1.trackMPD'!$R$7:$R$29,'2.1.trackMPD'!$T$7:$T$29)</f>
        <v>3</v>
      </c>
      <c r="D9625" s="160">
        <v>10</v>
      </c>
      <c r="E9625" s="160" t="s">
        <v>6390</v>
      </c>
      <c r="F9625" s="160" t="s">
        <v>111</v>
      </c>
      <c r="G9625" s="160" t="s">
        <v>140</v>
      </c>
      <c r="H9625" s="160" t="s">
        <v>6392</v>
      </c>
      <c r="I9625" s="160" cm="1">
        <f t="array" ref="I9625">INDEX('2.1.trackMPD'!AC:AC/(24*60*60),
       MATCH(1,
             (A9625='2.1.trackMPD'!V:V)*
             (C9625='2.1.trackMPD'!W:W)*
             (D9625/10^6='2.1.trackMPD'!AA:AA)*
             (E9625='2.1.trackMPD'!Y:Y),
0))</f>
        <v>8.1727077123726376E-5</v>
      </c>
    </row>
    <row r="9626" spans="1:9" x14ac:dyDescent="0.2">
      <c r="A9626" s="160" t="s">
        <v>10316</v>
      </c>
      <c r="B9626" s="160" t="s">
        <v>1</v>
      </c>
      <c r="C9626" s="160">
        <f>_xlfn.XLOOKUP(B9626,'2.1.trackMPD'!$R$7:$R$29,'2.1.trackMPD'!$T$7:$T$29)</f>
        <v>3</v>
      </c>
      <c r="D9626" s="160">
        <v>100</v>
      </c>
      <c r="E9626" s="160" t="s">
        <v>6390</v>
      </c>
      <c r="F9626" s="160" t="s">
        <v>111</v>
      </c>
      <c r="G9626" s="160" t="s">
        <v>124</v>
      </c>
      <c r="H9626" s="160" t="s">
        <v>6392</v>
      </c>
      <c r="I9626" s="160" cm="1">
        <f t="array" ref="I9626">INDEX('2.1.trackMPD'!AB:AB/(24*60*60),
       MATCH(1,
             (A9626='2.1.trackMPD'!V:V)*
             (C9626='2.1.trackMPD'!W:W)*
             (D9626/10^6='2.1.trackMPD'!AA:AA)*
             (E9626='2.1.trackMPD'!Y:Y),
0))</f>
        <v>8.327062844650206E-6</v>
      </c>
    </row>
    <row r="9627" spans="1:9" x14ac:dyDescent="0.2">
      <c r="A9627" s="160" t="s">
        <v>10316</v>
      </c>
      <c r="B9627" s="160" t="s">
        <v>1</v>
      </c>
      <c r="C9627" s="160">
        <f>_xlfn.XLOOKUP(B9627,'2.1.trackMPD'!$R$7:$R$29,'2.1.trackMPD'!$T$7:$T$29)</f>
        <v>3</v>
      </c>
      <c r="D9627" s="160">
        <v>100</v>
      </c>
      <c r="E9627" s="160" t="s">
        <v>6390</v>
      </c>
      <c r="F9627" s="160" t="s">
        <v>111</v>
      </c>
      <c r="G9627" s="160" t="s">
        <v>140</v>
      </c>
      <c r="H9627" s="160" t="s">
        <v>6392</v>
      </c>
      <c r="I9627" s="160" cm="1">
        <f t="array" ref="I9627">INDEX('2.1.trackMPD'!AC:AC/(24*60*60),
       MATCH(1,
             (A9627='2.1.trackMPD'!V:V)*
             (C9627='2.1.trackMPD'!W:W)*
             (D9627/10^6='2.1.trackMPD'!AA:AA)*
             (E9627='2.1.trackMPD'!Y:Y),
0))</f>
        <v>1.3643968761574074E-4</v>
      </c>
    </row>
    <row r="9628" spans="1:9" x14ac:dyDescent="0.2">
      <c r="A9628" s="160" t="s">
        <v>10316</v>
      </c>
      <c r="B9628" s="160" t="s">
        <v>1</v>
      </c>
      <c r="C9628" s="160">
        <f>_xlfn.XLOOKUP(B9628,'2.1.trackMPD'!$R$7:$R$29,'2.1.trackMPD'!$T$7:$T$29)</f>
        <v>3</v>
      </c>
      <c r="D9628" s="160">
        <v>1000</v>
      </c>
      <c r="E9628" s="160" t="s">
        <v>6390</v>
      </c>
      <c r="F9628" s="160" t="s">
        <v>111</v>
      </c>
      <c r="G9628" s="160" t="s">
        <v>124</v>
      </c>
      <c r="H9628" s="160" t="s">
        <v>6392</v>
      </c>
      <c r="I9628" s="160" cm="1">
        <f t="array" ref="I9628">INDEX('2.1.trackMPD'!AB:AB/(24*60*60),
       MATCH(1,
             (A9628='2.1.trackMPD'!V:V)*
             (C9628='2.1.trackMPD'!W:W)*
             (D9628/10^6='2.1.trackMPD'!AA:AA)*
             (E9628='2.1.trackMPD'!Y:Y),
0))</f>
        <v>1.8716812479950707E-5</v>
      </c>
    </row>
    <row r="9629" spans="1:9" x14ac:dyDescent="0.2">
      <c r="A9629" s="160" t="s">
        <v>10316</v>
      </c>
      <c r="B9629" s="160" t="s">
        <v>1</v>
      </c>
      <c r="C9629" s="160">
        <f>_xlfn.XLOOKUP(B9629,'2.1.trackMPD'!$R$7:$R$29,'2.1.trackMPD'!$T$7:$T$29)</f>
        <v>3</v>
      </c>
      <c r="D9629" s="160">
        <v>1000</v>
      </c>
      <c r="E9629" s="160" t="s">
        <v>6390</v>
      </c>
      <c r="F9629" s="160" t="s">
        <v>111</v>
      </c>
      <c r="G9629" s="160" t="s">
        <v>140</v>
      </c>
      <c r="H9629" s="160" t="s">
        <v>6392</v>
      </c>
      <c r="I9629" s="160" cm="1">
        <f t="array" ref="I9629">INDEX('2.1.trackMPD'!AC:AC/(24*60*60),
       MATCH(1,
             (A9629='2.1.trackMPD'!V:V)*
             (C9629='2.1.trackMPD'!W:W)*
             (D9629/10^6='2.1.trackMPD'!AA:AA)*
             (E9629='2.1.trackMPD'!Y:Y),
0))</f>
        <v>1.3937608583607806E-3</v>
      </c>
    </row>
    <row r="9630" spans="1:9" x14ac:dyDescent="0.2">
      <c r="A9630" s="160" t="s">
        <v>10316</v>
      </c>
      <c r="B9630" s="160" t="s">
        <v>1</v>
      </c>
      <c r="C9630" s="160">
        <f>_xlfn.XLOOKUP(B9630,'2.1.trackMPD'!$R$7:$R$29,'2.1.trackMPD'!$T$7:$T$29)</f>
        <v>3</v>
      </c>
      <c r="D9630" s="160">
        <v>5000</v>
      </c>
      <c r="E9630" s="160" t="s">
        <v>6390</v>
      </c>
      <c r="F9630" s="160" t="s">
        <v>111</v>
      </c>
      <c r="G9630" s="160" t="s">
        <v>124</v>
      </c>
      <c r="H9630" s="160" t="s">
        <v>6392</v>
      </c>
      <c r="I9630" s="160" cm="1">
        <f t="array" ref="I9630">INDEX('2.1.trackMPD'!AB:AB/(24*60*60),
       MATCH(1,
             (A9630='2.1.trackMPD'!V:V)*
             (C9630='2.1.trackMPD'!W:W)*
             (D9630/10^6='2.1.trackMPD'!AA:AA)*
             (E9630='2.1.trackMPD'!Y:Y),
0))</f>
        <v>1.5404144154400912E-6</v>
      </c>
    </row>
    <row r="9631" spans="1:9" x14ac:dyDescent="0.2">
      <c r="A9631" s="160" t="s">
        <v>10316</v>
      </c>
      <c r="B9631" s="160" t="s">
        <v>1</v>
      </c>
      <c r="C9631" s="160">
        <f>_xlfn.XLOOKUP(B9631,'2.1.trackMPD'!$R$7:$R$29,'2.1.trackMPD'!$T$7:$T$29)</f>
        <v>3</v>
      </c>
      <c r="D9631" s="160">
        <v>5000</v>
      </c>
      <c r="E9631" s="160" t="s">
        <v>6390</v>
      </c>
      <c r="F9631" s="160" t="s">
        <v>111</v>
      </c>
      <c r="G9631" s="160" t="s">
        <v>140</v>
      </c>
      <c r="H9631" s="160" t="s">
        <v>6392</v>
      </c>
      <c r="I9631" s="160" cm="1">
        <f t="array" ref="I9631">INDEX('2.1.trackMPD'!AC:AC/(24*60*60),
       MATCH(1,
             (A9631='2.1.trackMPD'!V:V)*
             (C9631='2.1.trackMPD'!W:W)*
             (D9631/10^6='2.1.trackMPD'!AA:AA)*
             (E9631='2.1.trackMPD'!Y:Y),
0))</f>
        <v>2.5636687202757668E-3</v>
      </c>
    </row>
    <row r="9632" spans="1:9" x14ac:dyDescent="0.2">
      <c r="A9632" s="160" t="s">
        <v>10316</v>
      </c>
      <c r="B9632" s="160" t="s">
        <v>1</v>
      </c>
      <c r="C9632" s="160">
        <f>_xlfn.XLOOKUP(B9632,'2.1.trackMPD'!$R$7:$R$29,'2.1.trackMPD'!$T$7:$T$29)</f>
        <v>3</v>
      </c>
      <c r="D9632" s="160">
        <v>1</v>
      </c>
      <c r="E9632" s="160" t="s">
        <v>6394</v>
      </c>
      <c r="F9632" s="160" t="s">
        <v>111</v>
      </c>
      <c r="G9632" s="160" t="s">
        <v>124</v>
      </c>
      <c r="H9632" s="160" t="s">
        <v>6392</v>
      </c>
      <c r="I9632" s="160" cm="1">
        <f t="array" ref="I9632">INDEX('2.1.trackMPD'!AB:AB/(24*60*60),
       MATCH(1,
             (A9632='2.1.trackMPD'!V:V)*
             (C9632='2.1.trackMPD'!W:W)*
             (D9632/10^6='2.1.trackMPD'!AA:AA)*
             (E9632='2.1.trackMPD'!Y:Y),
0))</f>
        <v>4.7202327334840558E-6</v>
      </c>
    </row>
    <row r="9633" spans="1:9" x14ac:dyDescent="0.2">
      <c r="A9633" s="160" t="s">
        <v>10316</v>
      </c>
      <c r="B9633" s="160" t="s">
        <v>1</v>
      </c>
      <c r="C9633" s="160">
        <f>_xlfn.XLOOKUP(B9633,'2.1.trackMPD'!$R$7:$R$29,'2.1.trackMPD'!$T$7:$T$29)</f>
        <v>3</v>
      </c>
      <c r="D9633" s="160">
        <v>1</v>
      </c>
      <c r="E9633" s="160" t="s">
        <v>6394</v>
      </c>
      <c r="F9633" s="160" t="s">
        <v>111</v>
      </c>
      <c r="G9633" s="160" t="s">
        <v>140</v>
      </c>
      <c r="H9633" s="160" t="s">
        <v>6392</v>
      </c>
      <c r="I9633" s="160" cm="1">
        <f t="array" ref="I9633">INDEX('2.1.trackMPD'!AC:AC/(24*60*60),
       MATCH(1,
             (A9633='2.1.trackMPD'!V:V)*
             (C9633='2.1.trackMPD'!W:W)*
             (D9633/10^6='2.1.trackMPD'!AA:AA)*
             (E9633='2.1.trackMPD'!Y:Y),
0))</f>
        <v>1.2428563711649051E-5</v>
      </c>
    </row>
    <row r="9634" spans="1:9" x14ac:dyDescent="0.2">
      <c r="A9634" s="160" t="s">
        <v>10316</v>
      </c>
      <c r="B9634" s="160" t="s">
        <v>1</v>
      </c>
      <c r="C9634" s="160">
        <f>_xlfn.XLOOKUP(B9634,'2.1.trackMPD'!$R$7:$R$29,'2.1.trackMPD'!$T$7:$T$29)</f>
        <v>3</v>
      </c>
      <c r="D9634" s="160">
        <v>10</v>
      </c>
      <c r="E9634" s="160" t="s">
        <v>6394</v>
      </c>
      <c r="F9634" s="160" t="s">
        <v>111</v>
      </c>
      <c r="G9634" s="160" t="s">
        <v>124</v>
      </c>
      <c r="H9634" s="160" t="s">
        <v>6392</v>
      </c>
      <c r="I9634" s="160" cm="1">
        <f t="array" ref="I9634">INDEX('2.1.trackMPD'!AB:AB/(24*60*60),
       MATCH(1,
             (A9634='2.1.trackMPD'!V:V)*
             (C9634='2.1.trackMPD'!W:W)*
             (D9634/10^6='2.1.trackMPD'!AA:AA)*
             (E9634='2.1.trackMPD'!Y:Y),
0))</f>
        <v>4.9178480627893524E-6</v>
      </c>
    </row>
    <row r="9635" spans="1:9" x14ac:dyDescent="0.2">
      <c r="A9635" s="160" t="s">
        <v>10316</v>
      </c>
      <c r="B9635" s="160" t="s">
        <v>1</v>
      </c>
      <c r="C9635" s="160">
        <f>_xlfn.XLOOKUP(B9635,'2.1.trackMPD'!$R$7:$R$29,'2.1.trackMPD'!$T$7:$T$29)</f>
        <v>3</v>
      </c>
      <c r="D9635" s="160">
        <v>10</v>
      </c>
      <c r="E9635" s="160" t="s">
        <v>6394</v>
      </c>
      <c r="F9635" s="160" t="s">
        <v>111</v>
      </c>
      <c r="G9635" s="160" t="s">
        <v>140</v>
      </c>
      <c r="H9635" s="160" t="s">
        <v>6392</v>
      </c>
      <c r="I9635" s="160" cm="1">
        <f t="array" ref="I9635">INDEX('2.1.trackMPD'!AC:AC/(24*60*60),
       MATCH(1,
             (A9635='2.1.trackMPD'!V:V)*
             (C9635='2.1.trackMPD'!W:W)*
             (D9635/10^6='2.1.trackMPD'!AA:AA)*
             (E9635='2.1.trackMPD'!Y:Y),
0))</f>
        <v>1.251394021701389E-5</v>
      </c>
    </row>
    <row r="9636" spans="1:9" x14ac:dyDescent="0.2">
      <c r="A9636" s="160" t="s">
        <v>10316</v>
      </c>
      <c r="B9636" s="160" t="s">
        <v>1</v>
      </c>
      <c r="C9636" s="160">
        <f>_xlfn.XLOOKUP(B9636,'2.1.trackMPD'!$R$7:$R$29,'2.1.trackMPD'!$T$7:$T$29)</f>
        <v>3</v>
      </c>
      <c r="D9636" s="160">
        <v>100</v>
      </c>
      <c r="E9636" s="160" t="s">
        <v>6394</v>
      </c>
      <c r="F9636" s="160" t="s">
        <v>111</v>
      </c>
      <c r="G9636" s="160" t="s">
        <v>124</v>
      </c>
      <c r="H9636" s="160" t="s">
        <v>6392</v>
      </c>
      <c r="I9636" s="160" cm="1">
        <f t="array" ref="I9636">INDEX('2.1.trackMPD'!AB:AB/(24*60*60),
       MATCH(1,
             (A9636='2.1.trackMPD'!V:V)*
             (C9636='2.1.trackMPD'!W:W)*
             (D9636/10^6='2.1.trackMPD'!AA:AA)*
             (E9636='2.1.trackMPD'!Y:Y),
0))</f>
        <v>8.3329778399884267E-6</v>
      </c>
    </row>
    <row r="9637" spans="1:9" x14ac:dyDescent="0.2">
      <c r="A9637" s="160" t="s">
        <v>10316</v>
      </c>
      <c r="B9637" s="160" t="s">
        <v>1</v>
      </c>
      <c r="C9637" s="160">
        <f>_xlfn.XLOOKUP(B9637,'2.1.trackMPD'!$R$7:$R$29,'2.1.trackMPD'!$T$7:$T$29)</f>
        <v>3</v>
      </c>
      <c r="D9637" s="160">
        <v>100</v>
      </c>
      <c r="E9637" s="160" t="s">
        <v>6394</v>
      </c>
      <c r="F9637" s="160" t="s">
        <v>111</v>
      </c>
      <c r="G9637" s="160" t="s">
        <v>140</v>
      </c>
      <c r="H9637" s="160" t="s">
        <v>6392</v>
      </c>
      <c r="I9637" s="160" cm="1">
        <f t="array" ref="I9637">INDEX('2.1.trackMPD'!AC:AC/(24*60*60),
       MATCH(1,
             (A9637='2.1.trackMPD'!V:V)*
             (C9637='2.1.trackMPD'!W:W)*
             (D9637/10^6='2.1.trackMPD'!AA:AA)*
             (E9637='2.1.trackMPD'!Y:Y),
0))</f>
        <v>2.7327842556423615E-4</v>
      </c>
    </row>
    <row r="9638" spans="1:9" x14ac:dyDescent="0.2">
      <c r="A9638" s="160" t="s">
        <v>10316</v>
      </c>
      <c r="B9638" s="160" t="s">
        <v>1</v>
      </c>
      <c r="C9638" s="160">
        <f>_xlfn.XLOOKUP(B9638,'2.1.trackMPD'!$R$7:$R$29,'2.1.trackMPD'!$T$7:$T$29)</f>
        <v>3</v>
      </c>
      <c r="D9638" s="160">
        <v>1000</v>
      </c>
      <c r="E9638" s="160" t="s">
        <v>6394</v>
      </c>
      <c r="F9638" s="160" t="s">
        <v>111</v>
      </c>
      <c r="G9638" s="160" t="s">
        <v>124</v>
      </c>
      <c r="H9638" s="160" t="s">
        <v>6392</v>
      </c>
      <c r="I9638" s="160" cm="1">
        <f t="array" ref="I9638">INDEX('2.1.trackMPD'!AB:AB/(24*60*60),
       MATCH(1,
             (A9638='2.1.trackMPD'!V:V)*
             (C9638='2.1.trackMPD'!W:W)*
             (D9638/10^6='2.1.trackMPD'!AA:AA)*
             (E9638='2.1.trackMPD'!Y:Y),
0))</f>
        <v>1.5453538917263774E-5</v>
      </c>
    </row>
    <row r="9639" spans="1:9" x14ac:dyDescent="0.2">
      <c r="A9639" s="160" t="s">
        <v>10316</v>
      </c>
      <c r="B9639" s="160" t="s">
        <v>1</v>
      </c>
      <c r="C9639" s="160">
        <f>_xlfn.XLOOKUP(B9639,'2.1.trackMPD'!$R$7:$R$29,'2.1.trackMPD'!$T$7:$T$29)</f>
        <v>3</v>
      </c>
      <c r="D9639" s="160">
        <v>1000</v>
      </c>
      <c r="E9639" s="160" t="s">
        <v>6394</v>
      </c>
      <c r="F9639" s="160" t="s">
        <v>111</v>
      </c>
      <c r="G9639" s="160" t="s">
        <v>140</v>
      </c>
      <c r="H9639" s="160" t="s">
        <v>6392</v>
      </c>
      <c r="I9639" s="160" cm="1">
        <f t="array" ref="I9639">INDEX('2.1.trackMPD'!AC:AC/(24*60*60),
       MATCH(1,
             (A9639='2.1.trackMPD'!V:V)*
             (C9639='2.1.trackMPD'!W:W)*
             (D9639/10^6='2.1.trackMPD'!AA:AA)*
             (E9639='2.1.trackMPD'!Y:Y),
0))</f>
        <v>1.8974469929088568E-3</v>
      </c>
    </row>
    <row r="9640" spans="1:9" x14ac:dyDescent="0.2">
      <c r="A9640" s="160" t="s">
        <v>10316</v>
      </c>
      <c r="B9640" s="160" t="s">
        <v>1</v>
      </c>
      <c r="C9640" s="160">
        <f>_xlfn.XLOOKUP(B9640,'2.1.trackMPD'!$R$7:$R$29,'2.1.trackMPD'!$T$7:$T$29)</f>
        <v>3</v>
      </c>
      <c r="D9640" s="160">
        <v>5000</v>
      </c>
      <c r="E9640" s="160" t="s">
        <v>6394</v>
      </c>
      <c r="F9640" s="160" t="s">
        <v>111</v>
      </c>
      <c r="G9640" s="160" t="s">
        <v>124</v>
      </c>
      <c r="H9640" s="160" t="s">
        <v>6392</v>
      </c>
      <c r="I9640" s="160" cm="1">
        <f t="array" ref="I9640">INDEX('2.1.trackMPD'!AB:AB/(24*60*60),
       MATCH(1,
             (A9640='2.1.trackMPD'!V:V)*
             (C9640='2.1.trackMPD'!W:W)*
             (D9640/10^6='2.1.trackMPD'!AA:AA)*
             (E9640='2.1.trackMPD'!Y:Y),
0))</f>
        <v>1.0766788465575051E-6</v>
      </c>
    </row>
    <row r="9641" spans="1:9" x14ac:dyDescent="0.2">
      <c r="A9641" s="160" t="s">
        <v>10316</v>
      </c>
      <c r="B9641" s="160" t="s">
        <v>1</v>
      </c>
      <c r="C9641" s="160">
        <f>_xlfn.XLOOKUP(B9641,'2.1.trackMPD'!$R$7:$R$29,'2.1.trackMPD'!$T$7:$T$29)</f>
        <v>3</v>
      </c>
      <c r="D9641" s="160">
        <v>5000</v>
      </c>
      <c r="E9641" s="160" t="s">
        <v>6394</v>
      </c>
      <c r="F9641" s="160" t="s">
        <v>111</v>
      </c>
      <c r="G9641" s="160" t="s">
        <v>140</v>
      </c>
      <c r="H9641" s="160" t="s">
        <v>6392</v>
      </c>
      <c r="I9641" s="160" cm="1">
        <f t="array" ref="I9641">INDEX('2.1.trackMPD'!AC:AC/(24*60*60),
       MATCH(1,
             (A9641='2.1.trackMPD'!V:V)*
             (C9641='2.1.trackMPD'!W:W)*
             (D9641/10^6='2.1.trackMPD'!AA:AA)*
             (E9641='2.1.trackMPD'!Y:Y),
0))</f>
        <v>1.5452508055196685E-3</v>
      </c>
    </row>
    <row r="9642" spans="1:9" x14ac:dyDescent="0.2">
      <c r="A9642" s="160" t="s">
        <v>10316</v>
      </c>
      <c r="B9642" s="160" t="s">
        <v>1</v>
      </c>
      <c r="C9642" s="160">
        <f>_xlfn.XLOOKUP(B9642,'2.1.trackMPD'!$R$7:$R$29,'2.1.trackMPD'!$T$7:$T$29)</f>
        <v>3</v>
      </c>
      <c r="D9642" s="160">
        <v>1</v>
      </c>
      <c r="E9642" s="160" t="s">
        <v>6395</v>
      </c>
      <c r="F9642" s="160" t="s">
        <v>111</v>
      </c>
      <c r="G9642" s="160" t="s">
        <v>124</v>
      </c>
      <c r="H9642" s="160" t="s">
        <v>6392</v>
      </c>
      <c r="I9642" s="160" t="e" cm="1">
        <f t="array" ref="I9642">INDEX('2.1.trackMPD'!AB:AB/(24*60*60),
       MATCH(1,
             (A9642='2.1.trackMPD'!V:V)*
             (C9642='2.1.trackMPD'!W:W)*
             (D9642/10^6='2.1.trackMPD'!AA:AA)*
             (E9642='2.1.trackMPD'!Y:Y),
0))</f>
        <v>#N/A</v>
      </c>
    </row>
    <row r="9643" spans="1:9" x14ac:dyDescent="0.2">
      <c r="A9643" s="160" t="s">
        <v>10316</v>
      </c>
      <c r="B9643" s="160" t="s">
        <v>1</v>
      </c>
      <c r="C9643" s="160">
        <f>_xlfn.XLOOKUP(B9643,'2.1.trackMPD'!$R$7:$R$29,'2.1.trackMPD'!$T$7:$T$29)</f>
        <v>3</v>
      </c>
      <c r="D9643" s="160">
        <v>1</v>
      </c>
      <c r="E9643" s="160" t="s">
        <v>6395</v>
      </c>
      <c r="F9643" s="160" t="s">
        <v>111</v>
      </c>
      <c r="G9643" s="160" t="s">
        <v>140</v>
      </c>
      <c r="H9643" s="160" t="s">
        <v>6392</v>
      </c>
      <c r="I9643" s="160" t="e" cm="1">
        <f t="array" ref="I9643">INDEX('2.1.trackMPD'!AC:AC/(24*60*60),
       MATCH(1,
             (A9643='2.1.trackMPD'!V:V)*
             (C9643='2.1.trackMPD'!W:W)*
             (D9643/10^6='2.1.trackMPD'!AA:AA)*
             (E9643='2.1.trackMPD'!Y:Y),
0))</f>
        <v>#N/A</v>
      </c>
    </row>
    <row r="9644" spans="1:9" x14ac:dyDescent="0.2">
      <c r="A9644" s="160" t="s">
        <v>10316</v>
      </c>
      <c r="B9644" s="160" t="s">
        <v>1</v>
      </c>
      <c r="C9644" s="160">
        <f>_xlfn.XLOOKUP(B9644,'2.1.trackMPD'!$R$7:$R$29,'2.1.trackMPD'!$T$7:$T$29)</f>
        <v>3</v>
      </c>
      <c r="D9644" s="160">
        <v>10</v>
      </c>
      <c r="E9644" s="160" t="s">
        <v>6395</v>
      </c>
      <c r="F9644" s="160" t="s">
        <v>111</v>
      </c>
      <c r="G9644" s="160" t="s">
        <v>124</v>
      </c>
      <c r="H9644" s="160" t="s">
        <v>6392</v>
      </c>
      <c r="I9644" s="160" t="e" cm="1">
        <f t="array" ref="I9644">INDEX('2.1.trackMPD'!AB:AB/(24*60*60),
       MATCH(1,
             (A9644='2.1.trackMPD'!V:V)*
             (C9644='2.1.trackMPD'!W:W)*
             (D9644/10^6='2.1.trackMPD'!AA:AA)*
             (E9644='2.1.trackMPD'!Y:Y),
0))</f>
        <v>#N/A</v>
      </c>
    </row>
    <row r="9645" spans="1:9" x14ac:dyDescent="0.2">
      <c r="A9645" s="160" t="s">
        <v>10316</v>
      </c>
      <c r="B9645" s="160" t="s">
        <v>1</v>
      </c>
      <c r="C9645" s="160">
        <f>_xlfn.XLOOKUP(B9645,'2.1.trackMPD'!$R$7:$R$29,'2.1.trackMPD'!$T$7:$T$29)</f>
        <v>3</v>
      </c>
      <c r="D9645" s="160">
        <v>10</v>
      </c>
      <c r="E9645" s="160" t="s">
        <v>6395</v>
      </c>
      <c r="F9645" s="160" t="s">
        <v>111</v>
      </c>
      <c r="G9645" s="160" t="s">
        <v>140</v>
      </c>
      <c r="H9645" s="160" t="s">
        <v>6392</v>
      </c>
      <c r="I9645" s="160" t="e" cm="1">
        <f t="array" ref="I9645">INDEX('2.1.trackMPD'!AC:AC/(24*60*60),
       MATCH(1,
             (A9645='2.1.trackMPD'!V:V)*
             (C9645='2.1.trackMPD'!W:W)*
             (D9645/10^6='2.1.trackMPD'!AA:AA)*
             (E9645='2.1.trackMPD'!Y:Y),
0))</f>
        <v>#N/A</v>
      </c>
    </row>
    <row r="9646" spans="1:9" x14ac:dyDescent="0.2">
      <c r="A9646" s="160" t="s">
        <v>10316</v>
      </c>
      <c r="B9646" s="160" t="s">
        <v>1</v>
      </c>
      <c r="C9646" s="160">
        <f>_xlfn.XLOOKUP(B9646,'2.1.trackMPD'!$R$7:$R$29,'2.1.trackMPD'!$T$7:$T$29)</f>
        <v>3</v>
      </c>
      <c r="D9646" s="160">
        <v>100</v>
      </c>
      <c r="E9646" s="160" t="s">
        <v>6395</v>
      </c>
      <c r="F9646" s="160" t="s">
        <v>111</v>
      </c>
      <c r="G9646" s="160" t="s">
        <v>124</v>
      </c>
      <c r="H9646" s="160" t="s">
        <v>6392</v>
      </c>
      <c r="I9646" s="160" t="e" cm="1">
        <f t="array" ref="I9646">INDEX('2.1.trackMPD'!AB:AB/(24*60*60),
       MATCH(1,
             (A9646='2.1.trackMPD'!V:V)*
             (C9646='2.1.trackMPD'!W:W)*
             (D9646/10^6='2.1.trackMPD'!AA:AA)*
             (E9646='2.1.trackMPD'!Y:Y),
0))</f>
        <v>#N/A</v>
      </c>
    </row>
    <row r="9647" spans="1:9" x14ac:dyDescent="0.2">
      <c r="A9647" s="160" t="s">
        <v>10316</v>
      </c>
      <c r="B9647" s="160" t="s">
        <v>1</v>
      </c>
      <c r="C9647" s="160">
        <f>_xlfn.XLOOKUP(B9647,'2.1.trackMPD'!$R$7:$R$29,'2.1.trackMPD'!$T$7:$T$29)</f>
        <v>3</v>
      </c>
      <c r="D9647" s="160">
        <v>100</v>
      </c>
      <c r="E9647" s="160" t="s">
        <v>6395</v>
      </c>
      <c r="F9647" s="160" t="s">
        <v>111</v>
      </c>
      <c r="G9647" s="160" t="s">
        <v>140</v>
      </c>
      <c r="H9647" s="160" t="s">
        <v>6392</v>
      </c>
      <c r="I9647" s="160" t="e" cm="1">
        <f t="array" ref="I9647">INDEX('2.1.trackMPD'!AC:AC/(24*60*60),
       MATCH(1,
             (A9647='2.1.trackMPD'!V:V)*
             (C9647='2.1.trackMPD'!W:W)*
             (D9647/10^6='2.1.trackMPD'!AA:AA)*
             (E9647='2.1.trackMPD'!Y:Y),
0))</f>
        <v>#N/A</v>
      </c>
    </row>
    <row r="9648" spans="1:9" x14ac:dyDescent="0.2">
      <c r="A9648" s="160" t="s">
        <v>10316</v>
      </c>
      <c r="B9648" s="160" t="s">
        <v>13</v>
      </c>
      <c r="C9648" s="160">
        <f>_xlfn.XLOOKUP(B9648,'2.1.trackMPD'!$R$7:$R$29,'2.1.trackMPD'!$T$7:$T$29)</f>
        <v>6</v>
      </c>
      <c r="D9648" s="160">
        <v>1</v>
      </c>
      <c r="E9648" s="160" t="s">
        <v>6390</v>
      </c>
      <c r="F9648" s="160" t="s">
        <v>111</v>
      </c>
      <c r="G9648" s="160" t="s">
        <v>124</v>
      </c>
      <c r="H9648" s="160" t="s">
        <v>6392</v>
      </c>
      <c r="I9648" s="160" cm="1">
        <f t="array" ref="I9648">INDEX('2.1.trackMPD'!AB:AB/(24*60*60),
       MATCH(1,
             (A9648='2.1.trackMPD'!V:V)*
             (C9648='2.1.trackMPD'!W:W)*
             (D9648/10^6='2.1.trackMPD'!AA:AA)*
             (E9648='2.1.trackMPD'!Y:Y),
0))</f>
        <v>2.8698303445884774E-6</v>
      </c>
    </row>
    <row r="9649" spans="1:9" x14ac:dyDescent="0.2">
      <c r="A9649" s="160" t="s">
        <v>10316</v>
      </c>
      <c r="B9649" s="160" t="s">
        <v>13</v>
      </c>
      <c r="C9649" s="160">
        <f>_xlfn.XLOOKUP(B9649,'2.1.trackMPD'!$R$7:$R$29,'2.1.trackMPD'!$T$7:$T$29)</f>
        <v>6</v>
      </c>
      <c r="D9649" s="160">
        <v>1</v>
      </c>
      <c r="E9649" s="160" t="s">
        <v>6390</v>
      </c>
      <c r="F9649" s="160" t="s">
        <v>111</v>
      </c>
      <c r="G9649" s="160" t="s">
        <v>140</v>
      </c>
      <c r="H9649" s="160" t="s">
        <v>6392</v>
      </c>
      <c r="I9649" s="160" cm="1">
        <f t="array" ref="I9649">INDEX('2.1.trackMPD'!AC:AC/(24*60*60),
       MATCH(1,
             (A9649='2.1.trackMPD'!V:V)*
             (C9649='2.1.trackMPD'!W:W)*
             (D9649/10^6='2.1.trackMPD'!AA:AA)*
             (E9649='2.1.trackMPD'!Y:Y),
0))</f>
        <v>6.6913211418636637E-6</v>
      </c>
    </row>
    <row r="9650" spans="1:9" x14ac:dyDescent="0.2">
      <c r="A9650" s="160" t="s">
        <v>10316</v>
      </c>
      <c r="B9650" s="160" t="s">
        <v>13</v>
      </c>
      <c r="C9650" s="160">
        <f>_xlfn.XLOOKUP(B9650,'2.1.trackMPD'!$R$7:$R$29,'2.1.trackMPD'!$T$7:$T$29)</f>
        <v>6</v>
      </c>
      <c r="D9650" s="160">
        <v>10</v>
      </c>
      <c r="E9650" s="160" t="s">
        <v>6390</v>
      </c>
      <c r="F9650" s="160" t="s">
        <v>111</v>
      </c>
      <c r="G9650" s="160" t="s">
        <v>124</v>
      </c>
      <c r="H9650" s="160" t="s">
        <v>6392</v>
      </c>
      <c r="I9650" s="160" cm="1">
        <f t="array" ref="I9650">INDEX('2.1.trackMPD'!AB:AB/(24*60*60),
       MATCH(1,
             (A9650='2.1.trackMPD'!V:V)*
             (C9650='2.1.trackMPD'!W:W)*
             (D9650/10^6='2.1.trackMPD'!AA:AA)*
             (E9650='2.1.trackMPD'!Y:Y),
0))</f>
        <v>6.8036876086769764E-6</v>
      </c>
    </row>
    <row r="9651" spans="1:9" x14ac:dyDescent="0.2">
      <c r="A9651" s="160" t="s">
        <v>10316</v>
      </c>
      <c r="B9651" s="160" t="s">
        <v>13</v>
      </c>
      <c r="C9651" s="160">
        <f>_xlfn.XLOOKUP(B9651,'2.1.trackMPD'!$R$7:$R$29,'2.1.trackMPD'!$T$7:$T$29)</f>
        <v>6</v>
      </c>
      <c r="D9651" s="160">
        <v>10</v>
      </c>
      <c r="E9651" s="160" t="s">
        <v>6390</v>
      </c>
      <c r="F9651" s="160" t="s">
        <v>111</v>
      </c>
      <c r="G9651" s="160" t="s">
        <v>140</v>
      </c>
      <c r="H9651" s="160" t="s">
        <v>6392</v>
      </c>
      <c r="I9651" s="160" cm="1">
        <f t="array" ref="I9651">INDEX('2.1.trackMPD'!AC:AC/(24*60*60),
       MATCH(1,
             (A9651='2.1.trackMPD'!V:V)*
             (C9651='2.1.trackMPD'!W:W)*
             (D9651/10^6='2.1.trackMPD'!AA:AA)*
             (E9651='2.1.trackMPD'!Y:Y),
0))</f>
        <v>7.5198543526164361E-6</v>
      </c>
    </row>
    <row r="9652" spans="1:9" x14ac:dyDescent="0.2">
      <c r="A9652" s="160" t="s">
        <v>10316</v>
      </c>
      <c r="B9652" s="160" t="s">
        <v>13</v>
      </c>
      <c r="C9652" s="160">
        <f>_xlfn.XLOOKUP(B9652,'2.1.trackMPD'!$R$7:$R$29,'2.1.trackMPD'!$T$7:$T$29)</f>
        <v>6</v>
      </c>
      <c r="D9652" s="160">
        <v>100</v>
      </c>
      <c r="E9652" s="160" t="s">
        <v>6390</v>
      </c>
      <c r="F9652" s="160" t="s">
        <v>111</v>
      </c>
      <c r="G9652" s="160" t="s">
        <v>124</v>
      </c>
      <c r="H9652" s="160" t="s">
        <v>6392</v>
      </c>
      <c r="I9652" s="160" cm="1">
        <f t="array" ref="I9652">INDEX('2.1.trackMPD'!AB:AB/(24*60*60),
       MATCH(1,
             (A9652='2.1.trackMPD'!V:V)*
             (C9652='2.1.trackMPD'!W:W)*
             (D9652/10^6='2.1.trackMPD'!AA:AA)*
             (E9652='2.1.trackMPD'!Y:Y),
0))</f>
        <v>1.7682158243312757E-4</v>
      </c>
    </row>
    <row r="9653" spans="1:9" x14ac:dyDescent="0.2">
      <c r="A9653" s="160" t="s">
        <v>10316</v>
      </c>
      <c r="B9653" s="160" t="s">
        <v>13</v>
      </c>
      <c r="C9653" s="160">
        <f>_xlfn.XLOOKUP(B9653,'2.1.trackMPD'!$R$7:$R$29,'2.1.trackMPD'!$T$7:$T$29)</f>
        <v>6</v>
      </c>
      <c r="D9653" s="160">
        <v>100</v>
      </c>
      <c r="E9653" s="160" t="s">
        <v>6390</v>
      </c>
      <c r="F9653" s="160" t="s">
        <v>111</v>
      </c>
      <c r="G9653" s="160" t="s">
        <v>140</v>
      </c>
      <c r="H9653" s="160" t="s">
        <v>6392</v>
      </c>
      <c r="I9653" s="160" cm="1">
        <f t="array" ref="I9653">INDEX('2.1.trackMPD'!AC:AC/(24*60*60),
       MATCH(1,
             (A9653='2.1.trackMPD'!V:V)*
             (C9653='2.1.trackMPD'!W:W)*
             (D9653/10^6='2.1.trackMPD'!AA:AA)*
             (E9653='2.1.trackMPD'!Y:Y),
0))</f>
        <v>1.5826409452160495E-4</v>
      </c>
    </row>
    <row r="9654" spans="1:9" x14ac:dyDescent="0.2">
      <c r="A9654" s="160" t="s">
        <v>10316</v>
      </c>
      <c r="B9654" s="160" t="s">
        <v>13</v>
      </c>
      <c r="C9654" s="160">
        <f>_xlfn.XLOOKUP(B9654,'2.1.trackMPD'!$R$7:$R$29,'2.1.trackMPD'!$T$7:$T$29)</f>
        <v>6</v>
      </c>
      <c r="D9654" s="160">
        <v>1000</v>
      </c>
      <c r="E9654" s="160" t="s">
        <v>6390</v>
      </c>
      <c r="F9654" s="160" t="s">
        <v>111</v>
      </c>
      <c r="G9654" s="160" t="s">
        <v>124</v>
      </c>
      <c r="H9654" s="160" t="s">
        <v>6392</v>
      </c>
      <c r="I9654" s="160" cm="1">
        <f t="array" ref="I9654">INDEX('2.1.trackMPD'!AB:AB/(24*60*60),
       MATCH(1,
             (A9654='2.1.trackMPD'!V:V)*
             (C9654='2.1.trackMPD'!W:W)*
             (D9654/10^6='2.1.trackMPD'!AA:AA)*
             (E9654='2.1.trackMPD'!Y:Y),
0))</f>
        <v>9.0045779578189287E-4</v>
      </c>
    </row>
    <row r="9655" spans="1:9" x14ac:dyDescent="0.2">
      <c r="A9655" s="160" t="s">
        <v>10316</v>
      </c>
      <c r="B9655" s="160" t="s">
        <v>13</v>
      </c>
      <c r="C9655" s="160">
        <f>_xlfn.XLOOKUP(B9655,'2.1.trackMPD'!$R$7:$R$29,'2.1.trackMPD'!$T$7:$T$29)</f>
        <v>6</v>
      </c>
      <c r="D9655" s="160">
        <v>1000</v>
      </c>
      <c r="E9655" s="160" t="s">
        <v>6390</v>
      </c>
      <c r="F9655" s="160" t="s">
        <v>111</v>
      </c>
      <c r="G9655" s="160" t="s">
        <v>140</v>
      </c>
      <c r="H9655" s="160" t="s">
        <v>6392</v>
      </c>
      <c r="I9655" s="160" cm="1">
        <f t="array" ref="I9655">INDEX('2.1.trackMPD'!AC:AC/(24*60*60),
       MATCH(1,
             (A9655='2.1.trackMPD'!V:V)*
             (C9655='2.1.trackMPD'!W:W)*
             (D9655/10^6='2.1.trackMPD'!AA:AA)*
             (E9655='2.1.trackMPD'!Y:Y),
0))</f>
        <v>6.4526359169238675E-3</v>
      </c>
    </row>
    <row r="9656" spans="1:9" x14ac:dyDescent="0.2">
      <c r="A9656" s="160" t="s">
        <v>10316</v>
      </c>
      <c r="B9656" s="160" t="s">
        <v>13</v>
      </c>
      <c r="C9656" s="160">
        <f>_xlfn.XLOOKUP(B9656,'2.1.trackMPD'!$R$7:$R$29,'2.1.trackMPD'!$T$7:$T$29)</f>
        <v>6</v>
      </c>
      <c r="D9656" s="160">
        <v>5000</v>
      </c>
      <c r="E9656" s="160" t="s">
        <v>6390</v>
      </c>
      <c r="F9656" s="160" t="s">
        <v>111</v>
      </c>
      <c r="G9656" s="160" t="s">
        <v>124</v>
      </c>
      <c r="H9656" s="160" t="s">
        <v>6392</v>
      </c>
      <c r="I9656" s="160" cm="1">
        <f t="array" ref="I9656">INDEX('2.1.trackMPD'!AB:AB/(24*60*60),
       MATCH(1,
             (A9656='2.1.trackMPD'!V:V)*
             (C9656='2.1.trackMPD'!W:W)*
             (D9656/10^6='2.1.trackMPD'!AA:AA)*
             (E9656='2.1.trackMPD'!Y:Y),
0))</f>
        <v>9.0201364917695483E-4</v>
      </c>
    </row>
    <row r="9657" spans="1:9" x14ac:dyDescent="0.2">
      <c r="A9657" s="160" t="s">
        <v>10316</v>
      </c>
      <c r="B9657" s="160" t="s">
        <v>13</v>
      </c>
      <c r="C9657" s="160">
        <f>_xlfn.XLOOKUP(B9657,'2.1.trackMPD'!$R$7:$R$29,'2.1.trackMPD'!$T$7:$T$29)</f>
        <v>6</v>
      </c>
      <c r="D9657" s="160">
        <v>5000</v>
      </c>
      <c r="E9657" s="160" t="s">
        <v>6390</v>
      </c>
      <c r="F9657" s="160" t="s">
        <v>111</v>
      </c>
      <c r="G9657" s="160" t="s">
        <v>140</v>
      </c>
      <c r="H9657" s="160" t="s">
        <v>6392</v>
      </c>
      <c r="I9657" s="160" cm="1">
        <f t="array" ref="I9657">INDEX('2.1.trackMPD'!AC:AC/(24*60*60),
       MATCH(1,
             (A9657='2.1.trackMPD'!V:V)*
             (C9657='2.1.trackMPD'!W:W)*
             (D9657/10^6='2.1.trackMPD'!AA:AA)*
             (E9657='2.1.trackMPD'!Y:Y),
0))</f>
        <v>2.5485706738683132E-2</v>
      </c>
    </row>
    <row r="9658" spans="1:9" x14ac:dyDescent="0.2">
      <c r="A9658" s="160" t="s">
        <v>10316</v>
      </c>
      <c r="B9658" s="160" t="s">
        <v>13</v>
      </c>
      <c r="C9658" s="160">
        <f>_xlfn.XLOOKUP(B9658,'2.1.trackMPD'!$R$7:$R$29,'2.1.trackMPD'!$T$7:$T$29)</f>
        <v>6</v>
      </c>
      <c r="D9658" s="160">
        <v>1</v>
      </c>
      <c r="E9658" s="160" t="s">
        <v>6394</v>
      </c>
      <c r="F9658" s="160" t="s">
        <v>111</v>
      </c>
      <c r="G9658" s="160" t="s">
        <v>124</v>
      </c>
      <c r="H9658" s="160" t="s">
        <v>6392</v>
      </c>
      <c r="I9658" s="160" cm="1">
        <f t="array" ref="I9658">INDEX('2.1.trackMPD'!AB:AB/(24*60*60),
       MATCH(1,
             (A9658='2.1.trackMPD'!V:V)*
             (C9658='2.1.trackMPD'!W:W)*
             (D9658/10^6='2.1.trackMPD'!AA:AA)*
             (E9658='2.1.trackMPD'!Y:Y),
0))</f>
        <v>6.650434654262025E-6</v>
      </c>
    </row>
    <row r="9659" spans="1:9" x14ac:dyDescent="0.2">
      <c r="A9659" s="160" t="s">
        <v>10316</v>
      </c>
      <c r="B9659" s="160" t="s">
        <v>13</v>
      </c>
      <c r="C9659" s="160">
        <f>_xlfn.XLOOKUP(B9659,'2.1.trackMPD'!$R$7:$R$29,'2.1.trackMPD'!$T$7:$T$29)</f>
        <v>6</v>
      </c>
      <c r="D9659" s="160">
        <v>1</v>
      </c>
      <c r="E9659" s="160" t="s">
        <v>6394</v>
      </c>
      <c r="F9659" s="160" t="s">
        <v>111</v>
      </c>
      <c r="G9659" s="160" t="s">
        <v>140</v>
      </c>
      <c r="H9659" s="160" t="s">
        <v>6392</v>
      </c>
      <c r="I9659" s="160" cm="1">
        <f t="array" ref="I9659">INDEX('2.1.trackMPD'!AC:AC/(24*60*60),
       MATCH(1,
             (A9659='2.1.trackMPD'!V:V)*
             (C9659='2.1.trackMPD'!W:W)*
             (D9659/10^6='2.1.trackMPD'!AA:AA)*
             (E9659='2.1.trackMPD'!Y:Y),
0))</f>
        <v>1.3748410964702164E-5</v>
      </c>
    </row>
    <row r="9660" spans="1:9" x14ac:dyDescent="0.2">
      <c r="A9660" s="160" t="s">
        <v>10316</v>
      </c>
      <c r="B9660" s="160" t="s">
        <v>13</v>
      </c>
      <c r="C9660" s="160">
        <f>_xlfn.XLOOKUP(B9660,'2.1.trackMPD'!$R$7:$R$29,'2.1.trackMPD'!$T$7:$T$29)</f>
        <v>6</v>
      </c>
      <c r="D9660" s="160">
        <v>10</v>
      </c>
      <c r="E9660" s="160" t="s">
        <v>6394</v>
      </c>
      <c r="F9660" s="160" t="s">
        <v>111</v>
      </c>
      <c r="G9660" s="160" t="s">
        <v>124</v>
      </c>
      <c r="H9660" s="160" t="s">
        <v>6392</v>
      </c>
      <c r="I9660" s="160" cm="1">
        <f t="array" ref="I9660">INDEX('2.1.trackMPD'!AB:AB/(24*60*60),
       MATCH(1,
             (A9660='2.1.trackMPD'!V:V)*
             (C9660='2.1.trackMPD'!W:W)*
             (D9660/10^6='2.1.trackMPD'!AA:AA)*
             (E9660='2.1.trackMPD'!Y:Y),
0))</f>
        <v>6.3224211586934156E-6</v>
      </c>
    </row>
    <row r="9661" spans="1:9" x14ac:dyDescent="0.2">
      <c r="A9661" s="160" t="s">
        <v>10316</v>
      </c>
      <c r="B9661" s="160" t="s">
        <v>13</v>
      </c>
      <c r="C9661" s="160">
        <f>_xlfn.XLOOKUP(B9661,'2.1.trackMPD'!$R$7:$R$29,'2.1.trackMPD'!$T$7:$T$29)</f>
        <v>6</v>
      </c>
      <c r="D9661" s="160">
        <v>10</v>
      </c>
      <c r="E9661" s="160" t="s">
        <v>6394</v>
      </c>
      <c r="F9661" s="160" t="s">
        <v>111</v>
      </c>
      <c r="G9661" s="160" t="s">
        <v>140</v>
      </c>
      <c r="H9661" s="160" t="s">
        <v>6392</v>
      </c>
      <c r="I9661" s="160" cm="1">
        <f t="array" ref="I9661">INDEX('2.1.trackMPD'!AC:AC/(24*60*60),
       MATCH(1,
             (A9661='2.1.trackMPD'!V:V)*
             (C9661='2.1.trackMPD'!W:W)*
             (D9661/10^6='2.1.trackMPD'!AA:AA)*
             (E9661='2.1.trackMPD'!Y:Y),
0))</f>
        <v>2.2125298693415632E-5</v>
      </c>
    </row>
    <row r="9662" spans="1:9" x14ac:dyDescent="0.2">
      <c r="A9662" s="160" t="s">
        <v>10316</v>
      </c>
      <c r="B9662" s="160" t="s">
        <v>13</v>
      </c>
      <c r="C9662" s="160">
        <f>_xlfn.XLOOKUP(B9662,'2.1.trackMPD'!$R$7:$R$29,'2.1.trackMPD'!$T$7:$T$29)</f>
        <v>6</v>
      </c>
      <c r="D9662" s="160">
        <v>100</v>
      </c>
      <c r="E9662" s="160" t="s">
        <v>6394</v>
      </c>
      <c r="F9662" s="160" t="s">
        <v>111</v>
      </c>
      <c r="G9662" s="160" t="s">
        <v>124</v>
      </c>
      <c r="H9662" s="160" t="s">
        <v>6392</v>
      </c>
      <c r="I9662" s="160" cm="1">
        <f t="array" ref="I9662">INDEX('2.1.trackMPD'!AB:AB/(24*60*60),
       MATCH(1,
             (A9662='2.1.trackMPD'!V:V)*
             (C9662='2.1.trackMPD'!W:W)*
             (D9662/10^6='2.1.trackMPD'!AA:AA)*
             (E9662='2.1.trackMPD'!Y:Y),
0))</f>
        <v>5.2290220010288067E-4</v>
      </c>
    </row>
    <row r="9663" spans="1:9" x14ac:dyDescent="0.2">
      <c r="A9663" s="160" t="s">
        <v>10316</v>
      </c>
      <c r="B9663" s="160" t="s">
        <v>13</v>
      </c>
      <c r="C9663" s="160">
        <f>_xlfn.XLOOKUP(B9663,'2.1.trackMPD'!$R$7:$R$29,'2.1.trackMPD'!$T$7:$T$29)</f>
        <v>6</v>
      </c>
      <c r="D9663" s="160">
        <v>100</v>
      </c>
      <c r="E9663" s="160" t="s">
        <v>6394</v>
      </c>
      <c r="F9663" s="160" t="s">
        <v>111</v>
      </c>
      <c r="G9663" s="160" t="s">
        <v>140</v>
      </c>
      <c r="H9663" s="160" t="s">
        <v>6392</v>
      </c>
      <c r="I9663" s="160" cm="1">
        <f t="array" ref="I9663">INDEX('2.1.trackMPD'!AC:AC/(24*60*60),
       MATCH(1,
             (A9663='2.1.trackMPD'!V:V)*
             (C9663='2.1.trackMPD'!W:W)*
             (D9663/10^6='2.1.trackMPD'!AA:AA)*
             (E9663='2.1.trackMPD'!Y:Y),
0))</f>
        <v>5.0558261869855959E-4</v>
      </c>
    </row>
    <row r="9664" spans="1:9" x14ac:dyDescent="0.2">
      <c r="A9664" s="160" t="s">
        <v>10316</v>
      </c>
      <c r="B9664" s="160" t="s">
        <v>13</v>
      </c>
      <c r="C9664" s="160">
        <f>_xlfn.XLOOKUP(B9664,'2.1.trackMPD'!$R$7:$R$29,'2.1.trackMPD'!$T$7:$T$29)</f>
        <v>6</v>
      </c>
      <c r="D9664" s="160">
        <v>1000</v>
      </c>
      <c r="E9664" s="160" t="s">
        <v>6394</v>
      </c>
      <c r="F9664" s="160" t="s">
        <v>111</v>
      </c>
      <c r="G9664" s="160" t="s">
        <v>124</v>
      </c>
      <c r="H9664" s="160" t="s">
        <v>6392</v>
      </c>
      <c r="I9664" s="160" cm="1">
        <f t="array" ref="I9664">INDEX('2.1.trackMPD'!AB:AB/(24*60*60),
       MATCH(1,
             (A9664='2.1.trackMPD'!V:V)*
             (C9664='2.1.trackMPD'!W:W)*
             (D9664/10^6='2.1.trackMPD'!AA:AA)*
             (E9664='2.1.trackMPD'!Y:Y),
0))</f>
        <v>9.0023984915123462E-4</v>
      </c>
    </row>
    <row r="9665" spans="1:9" x14ac:dyDescent="0.2">
      <c r="A9665" s="160" t="s">
        <v>10316</v>
      </c>
      <c r="B9665" s="160" t="s">
        <v>13</v>
      </c>
      <c r="C9665" s="160">
        <f>_xlfn.XLOOKUP(B9665,'2.1.trackMPD'!$R$7:$R$29,'2.1.trackMPD'!$T$7:$T$29)</f>
        <v>6</v>
      </c>
      <c r="D9665" s="160">
        <v>1000</v>
      </c>
      <c r="E9665" s="160" t="s">
        <v>6394</v>
      </c>
      <c r="F9665" s="160" t="s">
        <v>111</v>
      </c>
      <c r="G9665" s="160" t="s">
        <v>140</v>
      </c>
      <c r="H9665" s="160" t="s">
        <v>6392</v>
      </c>
      <c r="I9665" s="160" cm="1">
        <f t="array" ref="I9665">INDEX('2.1.trackMPD'!AC:AC/(24*60*60),
       MATCH(1,
             (A9665='2.1.trackMPD'!V:V)*
             (C9665='2.1.trackMPD'!W:W)*
             (D9665/10^6='2.1.trackMPD'!AA:AA)*
             (E9665='2.1.trackMPD'!Y:Y),
0))</f>
        <v>5.8401667541152259E-3</v>
      </c>
    </row>
    <row r="9666" spans="1:9" x14ac:dyDescent="0.2">
      <c r="A9666" s="160" t="s">
        <v>10316</v>
      </c>
      <c r="B9666" s="160" t="s">
        <v>13</v>
      </c>
      <c r="C9666" s="160">
        <f>_xlfn.XLOOKUP(B9666,'2.1.trackMPD'!$R$7:$R$29,'2.1.trackMPD'!$T$7:$T$29)</f>
        <v>6</v>
      </c>
      <c r="D9666" s="160">
        <v>5000</v>
      </c>
      <c r="E9666" s="160" t="s">
        <v>6394</v>
      </c>
      <c r="F9666" s="160" t="s">
        <v>111</v>
      </c>
      <c r="G9666" s="160" t="s">
        <v>124</v>
      </c>
      <c r="H9666" s="160" t="s">
        <v>6392</v>
      </c>
      <c r="I9666" s="160" cm="1">
        <f t="array" ref="I9666">INDEX('2.1.trackMPD'!AB:AB/(24*60*60),
       MATCH(1,
             (A9666='2.1.trackMPD'!V:V)*
             (C9666='2.1.trackMPD'!W:W)*
             (D9666/10^6='2.1.trackMPD'!AA:AA)*
             (E9666='2.1.trackMPD'!Y:Y),
0))</f>
        <v>1.0142913956886575E-3</v>
      </c>
    </row>
    <row r="9667" spans="1:9" x14ac:dyDescent="0.2">
      <c r="A9667" s="160" t="s">
        <v>10316</v>
      </c>
      <c r="B9667" s="160" t="s">
        <v>13</v>
      </c>
      <c r="C9667" s="160">
        <f>_xlfn.XLOOKUP(B9667,'2.1.trackMPD'!$R$7:$R$29,'2.1.trackMPD'!$T$7:$T$29)</f>
        <v>6</v>
      </c>
      <c r="D9667" s="160">
        <v>5000</v>
      </c>
      <c r="E9667" s="160" t="s">
        <v>6394</v>
      </c>
      <c r="F9667" s="160" t="s">
        <v>111</v>
      </c>
      <c r="G9667" s="160" t="s">
        <v>140</v>
      </c>
      <c r="H9667" s="160" t="s">
        <v>6392</v>
      </c>
      <c r="I9667" s="160" cm="1">
        <f t="array" ref="I9667">INDEX('2.1.trackMPD'!AC:AC/(24*60*60),
       MATCH(1,
             (A9667='2.1.trackMPD'!V:V)*
             (C9667='2.1.trackMPD'!W:W)*
             (D9667/10^6='2.1.trackMPD'!AA:AA)*
             (E9667='2.1.trackMPD'!Y:Y),
0))</f>
        <v>1.5950789510995371E-2</v>
      </c>
    </row>
    <row r="9668" spans="1:9" x14ac:dyDescent="0.2">
      <c r="A9668" s="160" t="s">
        <v>10316</v>
      </c>
      <c r="B9668" s="160" t="s">
        <v>13</v>
      </c>
      <c r="C9668" s="160">
        <f>_xlfn.XLOOKUP(B9668,'2.1.trackMPD'!$R$7:$R$29,'2.1.trackMPD'!$T$7:$T$29)</f>
        <v>6</v>
      </c>
      <c r="D9668" s="160">
        <v>1</v>
      </c>
      <c r="E9668" s="160" t="s">
        <v>6395</v>
      </c>
      <c r="F9668" s="160" t="s">
        <v>111</v>
      </c>
      <c r="G9668" s="160" t="s">
        <v>124</v>
      </c>
      <c r="H9668" s="160" t="s">
        <v>6392</v>
      </c>
      <c r="I9668" s="160" t="e" cm="1">
        <f t="array" ref="I9668">INDEX('2.1.trackMPD'!AB:AB/(24*60*60),
       MATCH(1,
             (A9668='2.1.trackMPD'!V:V)*
             (C9668='2.1.trackMPD'!W:W)*
             (D9668/10^6='2.1.trackMPD'!AA:AA)*
             (E9668='2.1.trackMPD'!Y:Y),
0))</f>
        <v>#N/A</v>
      </c>
    </row>
    <row r="9669" spans="1:9" x14ac:dyDescent="0.2">
      <c r="A9669" s="160" t="s">
        <v>10316</v>
      </c>
      <c r="B9669" s="160" t="s">
        <v>13</v>
      </c>
      <c r="C9669" s="160">
        <f>_xlfn.XLOOKUP(B9669,'2.1.trackMPD'!$R$7:$R$29,'2.1.trackMPD'!$T$7:$T$29)</f>
        <v>6</v>
      </c>
      <c r="D9669" s="160">
        <v>1</v>
      </c>
      <c r="E9669" s="160" t="s">
        <v>6395</v>
      </c>
      <c r="F9669" s="160" t="s">
        <v>111</v>
      </c>
      <c r="G9669" s="160" t="s">
        <v>140</v>
      </c>
      <c r="H9669" s="160" t="s">
        <v>6392</v>
      </c>
      <c r="I9669" s="160" t="e" cm="1">
        <f t="array" ref="I9669">INDEX('2.1.trackMPD'!AC:AC/(24*60*60),
       MATCH(1,
             (A9669='2.1.trackMPD'!V:V)*
             (C9669='2.1.trackMPD'!W:W)*
             (D9669/10^6='2.1.trackMPD'!AA:AA)*
             (E9669='2.1.trackMPD'!Y:Y),
0))</f>
        <v>#N/A</v>
      </c>
    </row>
    <row r="9670" spans="1:9" x14ac:dyDescent="0.2">
      <c r="A9670" s="160" t="s">
        <v>10316</v>
      </c>
      <c r="B9670" s="160" t="s">
        <v>13</v>
      </c>
      <c r="C9670" s="160">
        <f>_xlfn.XLOOKUP(B9670,'2.1.trackMPD'!$R$7:$R$29,'2.1.trackMPD'!$T$7:$T$29)</f>
        <v>6</v>
      </c>
      <c r="D9670" s="160">
        <v>10</v>
      </c>
      <c r="E9670" s="160" t="s">
        <v>6395</v>
      </c>
      <c r="F9670" s="160" t="s">
        <v>111</v>
      </c>
      <c r="G9670" s="160" t="s">
        <v>124</v>
      </c>
      <c r="H9670" s="160" t="s">
        <v>6392</v>
      </c>
      <c r="I9670" s="160" t="e" cm="1">
        <f t="array" ref="I9670">INDEX('2.1.trackMPD'!AB:AB/(24*60*60),
       MATCH(1,
             (A9670='2.1.trackMPD'!V:V)*
             (C9670='2.1.trackMPD'!W:W)*
             (D9670/10^6='2.1.trackMPD'!AA:AA)*
             (E9670='2.1.trackMPD'!Y:Y),
0))</f>
        <v>#N/A</v>
      </c>
    </row>
    <row r="9671" spans="1:9" x14ac:dyDescent="0.2">
      <c r="A9671" s="160" t="s">
        <v>10316</v>
      </c>
      <c r="B9671" s="160" t="s">
        <v>13</v>
      </c>
      <c r="C9671" s="160">
        <f>_xlfn.XLOOKUP(B9671,'2.1.trackMPD'!$R$7:$R$29,'2.1.trackMPD'!$T$7:$T$29)</f>
        <v>6</v>
      </c>
      <c r="D9671" s="160">
        <v>10</v>
      </c>
      <c r="E9671" s="160" t="s">
        <v>6395</v>
      </c>
      <c r="F9671" s="160" t="s">
        <v>111</v>
      </c>
      <c r="G9671" s="160" t="s">
        <v>140</v>
      </c>
      <c r="H9671" s="160" t="s">
        <v>6392</v>
      </c>
      <c r="I9671" s="160" t="e" cm="1">
        <f t="array" ref="I9671">INDEX('2.1.trackMPD'!AC:AC/(24*60*60),
       MATCH(1,
             (A9671='2.1.trackMPD'!V:V)*
             (C9671='2.1.trackMPD'!W:W)*
             (D9671/10^6='2.1.trackMPD'!AA:AA)*
             (E9671='2.1.trackMPD'!Y:Y),
0))</f>
        <v>#N/A</v>
      </c>
    </row>
    <row r="9672" spans="1:9" x14ac:dyDescent="0.2">
      <c r="A9672" s="160" t="s">
        <v>10316</v>
      </c>
      <c r="B9672" s="160" t="s">
        <v>13</v>
      </c>
      <c r="C9672" s="160">
        <f>_xlfn.XLOOKUP(B9672,'2.1.trackMPD'!$R$7:$R$29,'2.1.trackMPD'!$T$7:$T$29)</f>
        <v>6</v>
      </c>
      <c r="D9672" s="160">
        <v>100</v>
      </c>
      <c r="E9672" s="160" t="s">
        <v>6395</v>
      </c>
      <c r="F9672" s="160" t="s">
        <v>111</v>
      </c>
      <c r="G9672" s="160" t="s">
        <v>124</v>
      </c>
      <c r="H9672" s="160" t="s">
        <v>6392</v>
      </c>
      <c r="I9672" s="160" t="e" cm="1">
        <f t="array" ref="I9672">INDEX('2.1.trackMPD'!AB:AB/(24*60*60),
       MATCH(1,
             (A9672='2.1.trackMPD'!V:V)*
             (C9672='2.1.trackMPD'!W:W)*
             (D9672/10^6='2.1.trackMPD'!AA:AA)*
             (E9672='2.1.trackMPD'!Y:Y),
0))</f>
        <v>#N/A</v>
      </c>
    </row>
    <row r="9673" spans="1:9" x14ac:dyDescent="0.2">
      <c r="A9673" s="160" t="s">
        <v>10316</v>
      </c>
      <c r="B9673" s="160" t="s">
        <v>13</v>
      </c>
      <c r="C9673" s="160">
        <f>_xlfn.XLOOKUP(B9673,'2.1.trackMPD'!$R$7:$R$29,'2.1.trackMPD'!$T$7:$T$29)</f>
        <v>6</v>
      </c>
      <c r="D9673" s="160">
        <v>100</v>
      </c>
      <c r="E9673" s="160" t="s">
        <v>6395</v>
      </c>
      <c r="F9673" s="160" t="s">
        <v>111</v>
      </c>
      <c r="G9673" s="160" t="s">
        <v>140</v>
      </c>
      <c r="H9673" s="160" t="s">
        <v>6392</v>
      </c>
      <c r="I9673" s="160" t="e" cm="1">
        <f t="array" ref="I9673">INDEX('2.1.trackMPD'!AC:AC/(24*60*60),
       MATCH(1,
             (A9673='2.1.trackMPD'!V:V)*
             (C9673='2.1.trackMPD'!W:W)*
             (D9673/10^6='2.1.trackMPD'!AA:AA)*
             (E9673='2.1.trackMPD'!Y:Y),
0))</f>
        <v>#N/A</v>
      </c>
    </row>
    <row r="9674" spans="1:9" x14ac:dyDescent="0.2">
      <c r="A9674" s="160" t="s">
        <v>10316</v>
      </c>
      <c r="B9674" s="160" t="s">
        <v>2</v>
      </c>
      <c r="C9674" s="160">
        <f>_xlfn.XLOOKUP(B9674,'2.1.trackMPD'!$R$7:$R$29,'2.1.trackMPD'!$T$7:$T$29)</f>
        <v>6</v>
      </c>
      <c r="D9674" s="160">
        <v>1</v>
      </c>
      <c r="E9674" s="160" t="s">
        <v>6390</v>
      </c>
      <c r="F9674" s="160" t="s">
        <v>111</v>
      </c>
      <c r="G9674" s="160" t="s">
        <v>124</v>
      </c>
      <c r="H9674" s="160" t="s">
        <v>6392</v>
      </c>
      <c r="I9674" s="160" cm="1">
        <f t="array" ref="I9674">INDEX('2.1.trackMPD'!AB:AB/(24*60*60),
       MATCH(1,
             (A9674='2.1.trackMPD'!V:V)*
             (C9674='2.1.trackMPD'!W:W)*
             (D9674/10^6='2.1.trackMPD'!AA:AA)*
             (E9674='2.1.trackMPD'!Y:Y),
0))</f>
        <v>2.8698303445884774E-6</v>
      </c>
    </row>
    <row r="9675" spans="1:9" x14ac:dyDescent="0.2">
      <c r="A9675" s="160" t="s">
        <v>10316</v>
      </c>
      <c r="B9675" s="160" t="s">
        <v>2</v>
      </c>
      <c r="C9675" s="160">
        <f>_xlfn.XLOOKUP(B9675,'2.1.trackMPD'!$R$7:$R$29,'2.1.trackMPD'!$T$7:$T$29)</f>
        <v>6</v>
      </c>
      <c r="D9675" s="160">
        <v>1</v>
      </c>
      <c r="E9675" s="160" t="s">
        <v>6390</v>
      </c>
      <c r="F9675" s="160" t="s">
        <v>111</v>
      </c>
      <c r="G9675" s="160" t="s">
        <v>140</v>
      </c>
      <c r="H9675" s="160" t="s">
        <v>6392</v>
      </c>
      <c r="I9675" s="160" cm="1">
        <f t="array" ref="I9675">INDEX('2.1.trackMPD'!AC:AC/(24*60*60),
       MATCH(1,
             (A9675='2.1.trackMPD'!V:V)*
             (C9675='2.1.trackMPD'!W:W)*
             (D9675/10^6='2.1.trackMPD'!AA:AA)*
             (E9675='2.1.trackMPD'!Y:Y),
0))</f>
        <v>6.6913211418636637E-6</v>
      </c>
    </row>
    <row r="9676" spans="1:9" x14ac:dyDescent="0.2">
      <c r="A9676" s="160" t="s">
        <v>10316</v>
      </c>
      <c r="B9676" s="160" t="s">
        <v>2</v>
      </c>
      <c r="C9676" s="160">
        <f>_xlfn.XLOOKUP(B9676,'2.1.trackMPD'!$R$7:$R$29,'2.1.trackMPD'!$T$7:$T$29)</f>
        <v>6</v>
      </c>
      <c r="D9676" s="160">
        <v>10</v>
      </c>
      <c r="E9676" s="160" t="s">
        <v>6390</v>
      </c>
      <c r="F9676" s="160" t="s">
        <v>111</v>
      </c>
      <c r="G9676" s="160" t="s">
        <v>124</v>
      </c>
      <c r="H9676" s="160" t="s">
        <v>6392</v>
      </c>
      <c r="I9676" s="160" cm="1">
        <f t="array" ref="I9676">INDEX('2.1.trackMPD'!AB:AB/(24*60*60),
       MATCH(1,
             (A9676='2.1.trackMPD'!V:V)*
             (C9676='2.1.trackMPD'!W:W)*
             (D9676/10^6='2.1.trackMPD'!AA:AA)*
             (E9676='2.1.trackMPD'!Y:Y),
0))</f>
        <v>6.8036876086769764E-6</v>
      </c>
    </row>
    <row r="9677" spans="1:9" x14ac:dyDescent="0.2">
      <c r="A9677" s="160" t="s">
        <v>10316</v>
      </c>
      <c r="B9677" s="160" t="s">
        <v>2</v>
      </c>
      <c r="C9677" s="160">
        <f>_xlfn.XLOOKUP(B9677,'2.1.trackMPD'!$R$7:$R$29,'2.1.trackMPD'!$T$7:$T$29)</f>
        <v>6</v>
      </c>
      <c r="D9677" s="160">
        <v>10</v>
      </c>
      <c r="E9677" s="160" t="s">
        <v>6390</v>
      </c>
      <c r="F9677" s="160" t="s">
        <v>111</v>
      </c>
      <c r="G9677" s="160" t="s">
        <v>140</v>
      </c>
      <c r="H9677" s="160" t="s">
        <v>6392</v>
      </c>
      <c r="I9677" s="160" cm="1">
        <f t="array" ref="I9677">INDEX('2.1.trackMPD'!AC:AC/(24*60*60),
       MATCH(1,
             (A9677='2.1.trackMPD'!V:V)*
             (C9677='2.1.trackMPD'!W:W)*
             (D9677/10^6='2.1.trackMPD'!AA:AA)*
             (E9677='2.1.trackMPD'!Y:Y),
0))</f>
        <v>7.5198543526164361E-6</v>
      </c>
    </row>
    <row r="9678" spans="1:9" x14ac:dyDescent="0.2">
      <c r="A9678" s="160" t="s">
        <v>10316</v>
      </c>
      <c r="B9678" s="160" t="s">
        <v>2</v>
      </c>
      <c r="C9678" s="160">
        <f>_xlfn.XLOOKUP(B9678,'2.1.trackMPD'!$R$7:$R$29,'2.1.trackMPD'!$T$7:$T$29)</f>
        <v>6</v>
      </c>
      <c r="D9678" s="160">
        <v>100</v>
      </c>
      <c r="E9678" s="160" t="s">
        <v>6390</v>
      </c>
      <c r="F9678" s="160" t="s">
        <v>111</v>
      </c>
      <c r="G9678" s="160" t="s">
        <v>124</v>
      </c>
      <c r="H9678" s="160" t="s">
        <v>6392</v>
      </c>
      <c r="I9678" s="160" cm="1">
        <f t="array" ref="I9678">INDEX('2.1.trackMPD'!AB:AB/(24*60*60),
       MATCH(1,
             (A9678='2.1.trackMPD'!V:V)*
             (C9678='2.1.trackMPD'!W:W)*
             (D9678/10^6='2.1.trackMPD'!AA:AA)*
             (E9678='2.1.trackMPD'!Y:Y),
0))</f>
        <v>1.7682158243312757E-4</v>
      </c>
    </row>
    <row r="9679" spans="1:9" x14ac:dyDescent="0.2">
      <c r="A9679" s="160" t="s">
        <v>10316</v>
      </c>
      <c r="B9679" s="160" t="s">
        <v>2</v>
      </c>
      <c r="C9679" s="160">
        <f>_xlfn.XLOOKUP(B9679,'2.1.trackMPD'!$R$7:$R$29,'2.1.trackMPD'!$T$7:$T$29)</f>
        <v>6</v>
      </c>
      <c r="D9679" s="160">
        <v>100</v>
      </c>
      <c r="E9679" s="160" t="s">
        <v>6390</v>
      </c>
      <c r="F9679" s="160" t="s">
        <v>111</v>
      </c>
      <c r="G9679" s="160" t="s">
        <v>140</v>
      </c>
      <c r="H9679" s="160" t="s">
        <v>6392</v>
      </c>
      <c r="I9679" s="160" cm="1">
        <f t="array" ref="I9679">INDEX('2.1.trackMPD'!AC:AC/(24*60*60),
       MATCH(1,
             (A9679='2.1.trackMPD'!V:V)*
             (C9679='2.1.trackMPD'!W:W)*
             (D9679/10^6='2.1.trackMPD'!AA:AA)*
             (E9679='2.1.trackMPD'!Y:Y),
0))</f>
        <v>1.5826409452160495E-4</v>
      </c>
    </row>
    <row r="9680" spans="1:9" x14ac:dyDescent="0.2">
      <c r="A9680" s="160" t="s">
        <v>10316</v>
      </c>
      <c r="B9680" s="160" t="s">
        <v>2</v>
      </c>
      <c r="C9680" s="160">
        <f>_xlfn.XLOOKUP(B9680,'2.1.trackMPD'!$R$7:$R$29,'2.1.trackMPD'!$T$7:$T$29)</f>
        <v>6</v>
      </c>
      <c r="D9680" s="160">
        <v>1000</v>
      </c>
      <c r="E9680" s="160" t="s">
        <v>6390</v>
      </c>
      <c r="F9680" s="160" t="s">
        <v>111</v>
      </c>
      <c r="G9680" s="160" t="s">
        <v>124</v>
      </c>
      <c r="H9680" s="160" t="s">
        <v>6392</v>
      </c>
      <c r="I9680" s="160" cm="1">
        <f t="array" ref="I9680">INDEX('2.1.trackMPD'!AB:AB/(24*60*60),
       MATCH(1,
             (A9680='2.1.trackMPD'!V:V)*
             (C9680='2.1.trackMPD'!W:W)*
             (D9680/10^6='2.1.trackMPD'!AA:AA)*
             (E9680='2.1.trackMPD'!Y:Y),
0))</f>
        <v>9.0045779578189287E-4</v>
      </c>
    </row>
    <row r="9681" spans="1:9" x14ac:dyDescent="0.2">
      <c r="A9681" s="160" t="s">
        <v>10316</v>
      </c>
      <c r="B9681" s="160" t="s">
        <v>2</v>
      </c>
      <c r="C9681" s="160">
        <f>_xlfn.XLOOKUP(B9681,'2.1.trackMPD'!$R$7:$R$29,'2.1.trackMPD'!$T$7:$T$29)</f>
        <v>6</v>
      </c>
      <c r="D9681" s="160">
        <v>1000</v>
      </c>
      <c r="E9681" s="160" t="s">
        <v>6390</v>
      </c>
      <c r="F9681" s="160" t="s">
        <v>111</v>
      </c>
      <c r="G9681" s="160" t="s">
        <v>140</v>
      </c>
      <c r="H9681" s="160" t="s">
        <v>6392</v>
      </c>
      <c r="I9681" s="160" cm="1">
        <f t="array" ref="I9681">INDEX('2.1.trackMPD'!AC:AC/(24*60*60),
       MATCH(1,
             (A9681='2.1.trackMPD'!V:V)*
             (C9681='2.1.trackMPD'!W:W)*
             (D9681/10^6='2.1.trackMPD'!AA:AA)*
             (E9681='2.1.trackMPD'!Y:Y),
0))</f>
        <v>6.4526359169238675E-3</v>
      </c>
    </row>
    <row r="9682" spans="1:9" x14ac:dyDescent="0.2">
      <c r="A9682" s="160" t="s">
        <v>10316</v>
      </c>
      <c r="B9682" s="160" t="s">
        <v>2</v>
      </c>
      <c r="C9682" s="160">
        <f>_xlfn.XLOOKUP(B9682,'2.1.trackMPD'!$R$7:$R$29,'2.1.trackMPD'!$T$7:$T$29)</f>
        <v>6</v>
      </c>
      <c r="D9682" s="160">
        <v>5000</v>
      </c>
      <c r="E9682" s="160" t="s">
        <v>6390</v>
      </c>
      <c r="F9682" s="160" t="s">
        <v>111</v>
      </c>
      <c r="G9682" s="160" t="s">
        <v>124</v>
      </c>
      <c r="H9682" s="160" t="s">
        <v>6392</v>
      </c>
      <c r="I9682" s="160" cm="1">
        <f t="array" ref="I9682">INDEX('2.1.trackMPD'!AB:AB/(24*60*60),
       MATCH(1,
             (A9682='2.1.trackMPD'!V:V)*
             (C9682='2.1.trackMPD'!W:W)*
             (D9682/10^6='2.1.trackMPD'!AA:AA)*
             (E9682='2.1.trackMPD'!Y:Y),
0))</f>
        <v>9.0201364917695483E-4</v>
      </c>
    </row>
    <row r="9683" spans="1:9" x14ac:dyDescent="0.2">
      <c r="A9683" s="160" t="s">
        <v>10316</v>
      </c>
      <c r="B9683" s="160" t="s">
        <v>2</v>
      </c>
      <c r="C9683" s="160">
        <f>_xlfn.XLOOKUP(B9683,'2.1.trackMPD'!$R$7:$R$29,'2.1.trackMPD'!$T$7:$T$29)</f>
        <v>6</v>
      </c>
      <c r="D9683" s="160">
        <v>5000</v>
      </c>
      <c r="E9683" s="160" t="s">
        <v>6390</v>
      </c>
      <c r="F9683" s="160" t="s">
        <v>111</v>
      </c>
      <c r="G9683" s="160" t="s">
        <v>140</v>
      </c>
      <c r="H9683" s="160" t="s">
        <v>6392</v>
      </c>
      <c r="I9683" s="160" cm="1">
        <f t="array" ref="I9683">INDEX('2.1.trackMPD'!AC:AC/(24*60*60),
       MATCH(1,
             (A9683='2.1.trackMPD'!V:V)*
             (C9683='2.1.trackMPD'!W:W)*
             (D9683/10^6='2.1.trackMPD'!AA:AA)*
             (E9683='2.1.trackMPD'!Y:Y),
0))</f>
        <v>2.5485706738683132E-2</v>
      </c>
    </row>
    <row r="9684" spans="1:9" x14ac:dyDescent="0.2">
      <c r="A9684" s="160" t="s">
        <v>10316</v>
      </c>
      <c r="B9684" s="160" t="s">
        <v>2</v>
      </c>
      <c r="C9684" s="160">
        <f>_xlfn.XLOOKUP(B9684,'2.1.trackMPD'!$R$7:$R$29,'2.1.trackMPD'!$T$7:$T$29)</f>
        <v>6</v>
      </c>
      <c r="D9684" s="160">
        <v>1</v>
      </c>
      <c r="E9684" s="160" t="s">
        <v>6394</v>
      </c>
      <c r="F9684" s="160" t="s">
        <v>111</v>
      </c>
      <c r="G9684" s="160" t="s">
        <v>124</v>
      </c>
      <c r="H9684" s="160" t="s">
        <v>6392</v>
      </c>
      <c r="I9684" s="160" cm="1">
        <f t="array" ref="I9684">INDEX('2.1.trackMPD'!AB:AB/(24*60*60),
       MATCH(1,
             (A9684='2.1.trackMPD'!V:V)*
             (C9684='2.1.trackMPD'!W:W)*
             (D9684/10^6='2.1.trackMPD'!AA:AA)*
             (E9684='2.1.trackMPD'!Y:Y),
0))</f>
        <v>6.650434654262025E-6</v>
      </c>
    </row>
    <row r="9685" spans="1:9" x14ac:dyDescent="0.2">
      <c r="A9685" s="160" t="s">
        <v>10316</v>
      </c>
      <c r="B9685" s="160" t="s">
        <v>2</v>
      </c>
      <c r="C9685" s="160">
        <f>_xlfn.XLOOKUP(B9685,'2.1.trackMPD'!$R$7:$R$29,'2.1.trackMPD'!$T$7:$T$29)</f>
        <v>6</v>
      </c>
      <c r="D9685" s="160">
        <v>1</v>
      </c>
      <c r="E9685" s="160" t="s">
        <v>6394</v>
      </c>
      <c r="F9685" s="160" t="s">
        <v>111</v>
      </c>
      <c r="G9685" s="160" t="s">
        <v>140</v>
      </c>
      <c r="H9685" s="160" t="s">
        <v>6392</v>
      </c>
      <c r="I9685" s="160" cm="1">
        <f t="array" ref="I9685">INDEX('2.1.trackMPD'!AC:AC/(24*60*60),
       MATCH(1,
             (A9685='2.1.trackMPD'!V:V)*
             (C9685='2.1.trackMPD'!W:W)*
             (D9685/10^6='2.1.trackMPD'!AA:AA)*
             (E9685='2.1.trackMPD'!Y:Y),
0))</f>
        <v>1.3748410964702164E-5</v>
      </c>
    </row>
    <row r="9686" spans="1:9" x14ac:dyDescent="0.2">
      <c r="A9686" s="160" t="s">
        <v>10316</v>
      </c>
      <c r="B9686" s="160" t="s">
        <v>2</v>
      </c>
      <c r="C9686" s="160">
        <f>_xlfn.XLOOKUP(B9686,'2.1.trackMPD'!$R$7:$R$29,'2.1.trackMPD'!$T$7:$T$29)</f>
        <v>6</v>
      </c>
      <c r="D9686" s="160">
        <v>10</v>
      </c>
      <c r="E9686" s="160" t="s">
        <v>6394</v>
      </c>
      <c r="F9686" s="160" t="s">
        <v>111</v>
      </c>
      <c r="G9686" s="160" t="s">
        <v>124</v>
      </c>
      <c r="H9686" s="160" t="s">
        <v>6392</v>
      </c>
      <c r="I9686" s="160" cm="1">
        <f t="array" ref="I9686">INDEX('2.1.trackMPD'!AB:AB/(24*60*60),
       MATCH(1,
             (A9686='2.1.trackMPD'!V:V)*
             (C9686='2.1.trackMPD'!W:W)*
             (D9686/10^6='2.1.trackMPD'!AA:AA)*
             (E9686='2.1.trackMPD'!Y:Y),
0))</f>
        <v>6.3224211586934156E-6</v>
      </c>
    </row>
    <row r="9687" spans="1:9" x14ac:dyDescent="0.2">
      <c r="A9687" s="160" t="s">
        <v>10316</v>
      </c>
      <c r="B9687" s="160" t="s">
        <v>2</v>
      </c>
      <c r="C9687" s="160">
        <f>_xlfn.XLOOKUP(B9687,'2.1.trackMPD'!$R$7:$R$29,'2.1.trackMPD'!$T$7:$T$29)</f>
        <v>6</v>
      </c>
      <c r="D9687" s="160">
        <v>10</v>
      </c>
      <c r="E9687" s="160" t="s">
        <v>6394</v>
      </c>
      <c r="F9687" s="160" t="s">
        <v>111</v>
      </c>
      <c r="G9687" s="160" t="s">
        <v>140</v>
      </c>
      <c r="H9687" s="160" t="s">
        <v>6392</v>
      </c>
      <c r="I9687" s="160" cm="1">
        <f t="array" ref="I9687">INDEX('2.1.trackMPD'!AC:AC/(24*60*60),
       MATCH(1,
             (A9687='2.1.trackMPD'!V:V)*
             (C9687='2.1.trackMPD'!W:W)*
             (D9687/10^6='2.1.trackMPD'!AA:AA)*
             (E9687='2.1.trackMPD'!Y:Y),
0))</f>
        <v>2.2125298693415632E-5</v>
      </c>
    </row>
    <row r="9688" spans="1:9" x14ac:dyDescent="0.2">
      <c r="A9688" s="160" t="s">
        <v>10316</v>
      </c>
      <c r="B9688" s="160" t="s">
        <v>2</v>
      </c>
      <c r="C9688" s="160">
        <f>_xlfn.XLOOKUP(B9688,'2.1.trackMPD'!$R$7:$R$29,'2.1.trackMPD'!$T$7:$T$29)</f>
        <v>6</v>
      </c>
      <c r="D9688" s="160">
        <v>100</v>
      </c>
      <c r="E9688" s="160" t="s">
        <v>6394</v>
      </c>
      <c r="F9688" s="160" t="s">
        <v>111</v>
      </c>
      <c r="G9688" s="160" t="s">
        <v>124</v>
      </c>
      <c r="H9688" s="160" t="s">
        <v>6392</v>
      </c>
      <c r="I9688" s="160" cm="1">
        <f t="array" ref="I9688">INDEX('2.1.trackMPD'!AB:AB/(24*60*60),
       MATCH(1,
             (A9688='2.1.trackMPD'!V:V)*
             (C9688='2.1.trackMPD'!W:W)*
             (D9688/10^6='2.1.trackMPD'!AA:AA)*
             (E9688='2.1.trackMPD'!Y:Y),
0))</f>
        <v>5.2290220010288067E-4</v>
      </c>
    </row>
    <row r="9689" spans="1:9" x14ac:dyDescent="0.2">
      <c r="A9689" s="160" t="s">
        <v>10316</v>
      </c>
      <c r="B9689" s="160" t="s">
        <v>2</v>
      </c>
      <c r="C9689" s="160">
        <f>_xlfn.XLOOKUP(B9689,'2.1.trackMPD'!$R$7:$R$29,'2.1.trackMPD'!$T$7:$T$29)</f>
        <v>6</v>
      </c>
      <c r="D9689" s="160">
        <v>100</v>
      </c>
      <c r="E9689" s="160" t="s">
        <v>6394</v>
      </c>
      <c r="F9689" s="160" t="s">
        <v>111</v>
      </c>
      <c r="G9689" s="160" t="s">
        <v>140</v>
      </c>
      <c r="H9689" s="160" t="s">
        <v>6392</v>
      </c>
      <c r="I9689" s="160" cm="1">
        <f t="array" ref="I9689">INDEX('2.1.trackMPD'!AC:AC/(24*60*60),
       MATCH(1,
             (A9689='2.1.trackMPD'!V:V)*
             (C9689='2.1.trackMPD'!W:W)*
             (D9689/10^6='2.1.trackMPD'!AA:AA)*
             (E9689='2.1.trackMPD'!Y:Y),
0))</f>
        <v>5.0558261869855959E-4</v>
      </c>
    </row>
    <row r="9690" spans="1:9" x14ac:dyDescent="0.2">
      <c r="A9690" s="160" t="s">
        <v>10316</v>
      </c>
      <c r="B9690" s="160" t="s">
        <v>2</v>
      </c>
      <c r="C9690" s="160">
        <f>_xlfn.XLOOKUP(B9690,'2.1.trackMPD'!$R$7:$R$29,'2.1.trackMPD'!$T$7:$T$29)</f>
        <v>6</v>
      </c>
      <c r="D9690" s="160">
        <v>1000</v>
      </c>
      <c r="E9690" s="160" t="s">
        <v>6394</v>
      </c>
      <c r="F9690" s="160" t="s">
        <v>111</v>
      </c>
      <c r="G9690" s="160" t="s">
        <v>124</v>
      </c>
      <c r="H9690" s="160" t="s">
        <v>6392</v>
      </c>
      <c r="I9690" s="160" cm="1">
        <f t="array" ref="I9690">INDEX('2.1.trackMPD'!AB:AB/(24*60*60),
       MATCH(1,
             (A9690='2.1.trackMPD'!V:V)*
             (C9690='2.1.trackMPD'!W:W)*
             (D9690/10^6='2.1.trackMPD'!AA:AA)*
             (E9690='2.1.trackMPD'!Y:Y),
0))</f>
        <v>9.0023984915123462E-4</v>
      </c>
    </row>
    <row r="9691" spans="1:9" x14ac:dyDescent="0.2">
      <c r="A9691" s="160" t="s">
        <v>10316</v>
      </c>
      <c r="B9691" s="160" t="s">
        <v>2</v>
      </c>
      <c r="C9691" s="160">
        <f>_xlfn.XLOOKUP(B9691,'2.1.trackMPD'!$R$7:$R$29,'2.1.trackMPD'!$T$7:$T$29)</f>
        <v>6</v>
      </c>
      <c r="D9691" s="160">
        <v>1000</v>
      </c>
      <c r="E9691" s="160" t="s">
        <v>6394</v>
      </c>
      <c r="F9691" s="160" t="s">
        <v>111</v>
      </c>
      <c r="G9691" s="160" t="s">
        <v>140</v>
      </c>
      <c r="H9691" s="160" t="s">
        <v>6392</v>
      </c>
      <c r="I9691" s="160" cm="1">
        <f t="array" ref="I9691">INDEX('2.1.trackMPD'!AC:AC/(24*60*60),
       MATCH(1,
             (A9691='2.1.trackMPD'!V:V)*
             (C9691='2.1.trackMPD'!W:W)*
             (D9691/10^6='2.1.trackMPD'!AA:AA)*
             (E9691='2.1.trackMPD'!Y:Y),
0))</f>
        <v>5.8401667541152259E-3</v>
      </c>
    </row>
    <row r="9692" spans="1:9" x14ac:dyDescent="0.2">
      <c r="A9692" s="160" t="s">
        <v>10316</v>
      </c>
      <c r="B9692" s="160" t="s">
        <v>2</v>
      </c>
      <c r="C9692" s="160">
        <f>_xlfn.XLOOKUP(B9692,'2.1.trackMPD'!$R$7:$R$29,'2.1.trackMPD'!$T$7:$T$29)</f>
        <v>6</v>
      </c>
      <c r="D9692" s="160">
        <v>5000</v>
      </c>
      <c r="E9692" s="160" t="s">
        <v>6394</v>
      </c>
      <c r="F9692" s="160" t="s">
        <v>111</v>
      </c>
      <c r="G9692" s="160" t="s">
        <v>124</v>
      </c>
      <c r="H9692" s="160" t="s">
        <v>6392</v>
      </c>
      <c r="I9692" s="160" cm="1">
        <f t="array" ref="I9692">INDEX('2.1.trackMPD'!AB:AB/(24*60*60),
       MATCH(1,
             (A9692='2.1.trackMPD'!V:V)*
             (C9692='2.1.trackMPD'!W:W)*
             (D9692/10^6='2.1.trackMPD'!AA:AA)*
             (E9692='2.1.trackMPD'!Y:Y),
0))</f>
        <v>1.0142913956886575E-3</v>
      </c>
    </row>
    <row r="9693" spans="1:9" x14ac:dyDescent="0.2">
      <c r="A9693" s="160" t="s">
        <v>10316</v>
      </c>
      <c r="B9693" s="160" t="s">
        <v>2</v>
      </c>
      <c r="C9693" s="160">
        <f>_xlfn.XLOOKUP(B9693,'2.1.trackMPD'!$R$7:$R$29,'2.1.trackMPD'!$T$7:$T$29)</f>
        <v>6</v>
      </c>
      <c r="D9693" s="160">
        <v>5000</v>
      </c>
      <c r="E9693" s="160" t="s">
        <v>6394</v>
      </c>
      <c r="F9693" s="160" t="s">
        <v>111</v>
      </c>
      <c r="G9693" s="160" t="s">
        <v>140</v>
      </c>
      <c r="H9693" s="160" t="s">
        <v>6392</v>
      </c>
      <c r="I9693" s="160" cm="1">
        <f t="array" ref="I9693">INDEX('2.1.trackMPD'!AC:AC/(24*60*60),
       MATCH(1,
             (A9693='2.1.trackMPD'!V:V)*
             (C9693='2.1.trackMPD'!W:W)*
             (D9693/10^6='2.1.trackMPD'!AA:AA)*
             (E9693='2.1.trackMPD'!Y:Y),
0))</f>
        <v>1.5950789510995371E-2</v>
      </c>
    </row>
    <row r="9694" spans="1:9" x14ac:dyDescent="0.2">
      <c r="A9694" s="160" t="s">
        <v>10316</v>
      </c>
      <c r="B9694" s="160" t="s">
        <v>2</v>
      </c>
      <c r="C9694" s="160">
        <f>_xlfn.XLOOKUP(B9694,'2.1.trackMPD'!$R$7:$R$29,'2.1.trackMPD'!$T$7:$T$29)</f>
        <v>6</v>
      </c>
      <c r="D9694" s="160">
        <v>1</v>
      </c>
      <c r="E9694" s="160" t="s">
        <v>6395</v>
      </c>
      <c r="F9694" s="160" t="s">
        <v>111</v>
      </c>
      <c r="G9694" s="160" t="s">
        <v>124</v>
      </c>
      <c r="H9694" s="160" t="s">
        <v>6392</v>
      </c>
      <c r="I9694" s="160" t="e" cm="1">
        <f t="array" ref="I9694">INDEX('2.1.trackMPD'!AB:AB/(24*60*60),
       MATCH(1,
             (A9694='2.1.trackMPD'!V:V)*
             (C9694='2.1.trackMPD'!W:W)*
             (D9694/10^6='2.1.trackMPD'!AA:AA)*
             (E9694='2.1.trackMPD'!Y:Y),
0))</f>
        <v>#N/A</v>
      </c>
    </row>
    <row r="9695" spans="1:9" x14ac:dyDescent="0.2">
      <c r="A9695" s="160" t="s">
        <v>10316</v>
      </c>
      <c r="B9695" s="160" t="s">
        <v>2</v>
      </c>
      <c r="C9695" s="160">
        <f>_xlfn.XLOOKUP(B9695,'2.1.trackMPD'!$R$7:$R$29,'2.1.trackMPD'!$T$7:$T$29)</f>
        <v>6</v>
      </c>
      <c r="D9695" s="160">
        <v>1</v>
      </c>
      <c r="E9695" s="160" t="s">
        <v>6395</v>
      </c>
      <c r="F9695" s="160" t="s">
        <v>111</v>
      </c>
      <c r="G9695" s="160" t="s">
        <v>140</v>
      </c>
      <c r="H9695" s="160" t="s">
        <v>6392</v>
      </c>
      <c r="I9695" s="160" t="e" cm="1">
        <f t="array" ref="I9695">INDEX('2.1.trackMPD'!AC:AC/(24*60*60),
       MATCH(1,
             (A9695='2.1.trackMPD'!V:V)*
             (C9695='2.1.trackMPD'!W:W)*
             (D9695/10^6='2.1.trackMPD'!AA:AA)*
             (E9695='2.1.trackMPD'!Y:Y),
0))</f>
        <v>#N/A</v>
      </c>
    </row>
    <row r="9696" spans="1:9" x14ac:dyDescent="0.2">
      <c r="A9696" s="160" t="s">
        <v>10316</v>
      </c>
      <c r="B9696" s="160" t="s">
        <v>2</v>
      </c>
      <c r="C9696" s="160">
        <f>_xlfn.XLOOKUP(B9696,'2.1.trackMPD'!$R$7:$R$29,'2.1.trackMPD'!$T$7:$T$29)</f>
        <v>6</v>
      </c>
      <c r="D9696" s="160">
        <v>10</v>
      </c>
      <c r="E9696" s="160" t="s">
        <v>6395</v>
      </c>
      <c r="F9696" s="160" t="s">
        <v>111</v>
      </c>
      <c r="G9696" s="160" t="s">
        <v>124</v>
      </c>
      <c r="H9696" s="160" t="s">
        <v>6392</v>
      </c>
      <c r="I9696" s="160" t="e" cm="1">
        <f t="array" ref="I9696">INDEX('2.1.trackMPD'!AB:AB/(24*60*60),
       MATCH(1,
             (A9696='2.1.trackMPD'!V:V)*
             (C9696='2.1.trackMPD'!W:W)*
             (D9696/10^6='2.1.trackMPD'!AA:AA)*
             (E9696='2.1.trackMPD'!Y:Y),
0))</f>
        <v>#N/A</v>
      </c>
    </row>
    <row r="9697" spans="1:9" x14ac:dyDescent="0.2">
      <c r="A9697" s="160" t="s">
        <v>10316</v>
      </c>
      <c r="B9697" s="160" t="s">
        <v>2</v>
      </c>
      <c r="C9697" s="160">
        <f>_xlfn.XLOOKUP(B9697,'2.1.trackMPD'!$R$7:$R$29,'2.1.trackMPD'!$T$7:$T$29)</f>
        <v>6</v>
      </c>
      <c r="D9697" s="160">
        <v>10</v>
      </c>
      <c r="E9697" s="160" t="s">
        <v>6395</v>
      </c>
      <c r="F9697" s="160" t="s">
        <v>111</v>
      </c>
      <c r="G9697" s="160" t="s">
        <v>140</v>
      </c>
      <c r="H9697" s="160" t="s">
        <v>6392</v>
      </c>
      <c r="I9697" s="160" t="e" cm="1">
        <f t="array" ref="I9697">INDEX('2.1.trackMPD'!AC:AC/(24*60*60),
       MATCH(1,
             (A9697='2.1.trackMPD'!V:V)*
             (C9697='2.1.trackMPD'!W:W)*
             (D9697/10^6='2.1.trackMPD'!AA:AA)*
             (E9697='2.1.trackMPD'!Y:Y),
0))</f>
        <v>#N/A</v>
      </c>
    </row>
    <row r="9698" spans="1:9" x14ac:dyDescent="0.2">
      <c r="A9698" s="160" t="s">
        <v>10316</v>
      </c>
      <c r="B9698" s="160" t="s">
        <v>2</v>
      </c>
      <c r="C9698" s="160">
        <f>_xlfn.XLOOKUP(B9698,'2.1.trackMPD'!$R$7:$R$29,'2.1.trackMPD'!$T$7:$T$29)</f>
        <v>6</v>
      </c>
      <c r="D9698" s="160">
        <v>100</v>
      </c>
      <c r="E9698" s="160" t="s">
        <v>6395</v>
      </c>
      <c r="F9698" s="160" t="s">
        <v>111</v>
      </c>
      <c r="G9698" s="160" t="s">
        <v>124</v>
      </c>
      <c r="H9698" s="160" t="s">
        <v>6392</v>
      </c>
      <c r="I9698" s="160" t="e" cm="1">
        <f t="array" ref="I9698">INDEX('2.1.trackMPD'!AB:AB/(24*60*60),
       MATCH(1,
             (A9698='2.1.trackMPD'!V:V)*
             (C9698='2.1.trackMPD'!W:W)*
             (D9698/10^6='2.1.trackMPD'!AA:AA)*
             (E9698='2.1.trackMPD'!Y:Y),
0))</f>
        <v>#N/A</v>
      </c>
    </row>
    <row r="9699" spans="1:9" x14ac:dyDescent="0.2">
      <c r="A9699" s="160" t="s">
        <v>10316</v>
      </c>
      <c r="B9699" s="160" t="s">
        <v>2</v>
      </c>
      <c r="C9699" s="160">
        <f>_xlfn.XLOOKUP(B9699,'2.1.trackMPD'!$R$7:$R$29,'2.1.trackMPD'!$T$7:$T$29)</f>
        <v>6</v>
      </c>
      <c r="D9699" s="160">
        <v>100</v>
      </c>
      <c r="E9699" s="160" t="s">
        <v>6395</v>
      </c>
      <c r="F9699" s="160" t="s">
        <v>111</v>
      </c>
      <c r="G9699" s="160" t="s">
        <v>140</v>
      </c>
      <c r="H9699" s="160" t="s">
        <v>6392</v>
      </c>
      <c r="I9699" s="160" t="e" cm="1">
        <f t="array" ref="I9699">INDEX('2.1.trackMPD'!AC:AC/(24*60*60),
       MATCH(1,
             (A9699='2.1.trackMPD'!V:V)*
             (C9699='2.1.trackMPD'!W:W)*
             (D9699/10^6='2.1.trackMPD'!AA:AA)*
             (E9699='2.1.trackMPD'!Y:Y),
0))</f>
        <v>#N/A</v>
      </c>
    </row>
    <row r="9700" spans="1:9" x14ac:dyDescent="0.2">
      <c r="A9700" s="160" t="s">
        <v>10316</v>
      </c>
      <c r="B9700" s="160" t="s">
        <v>3</v>
      </c>
      <c r="C9700" s="160">
        <f>_xlfn.XLOOKUP(B9700,'2.1.trackMPD'!$R$7:$R$29,'2.1.trackMPD'!$T$7:$T$29)</f>
        <v>2</v>
      </c>
      <c r="D9700" s="160">
        <v>1</v>
      </c>
      <c r="E9700" s="160" t="s">
        <v>6390</v>
      </c>
      <c r="F9700" s="160" t="s">
        <v>111</v>
      </c>
      <c r="G9700" s="160" t="s">
        <v>124</v>
      </c>
      <c r="H9700" s="160" t="s">
        <v>6392</v>
      </c>
      <c r="I9700" s="160" cm="1">
        <f t="array" ref="I9700">INDEX('2.1.trackMPD'!AB:AB/(24*60*60),
       MATCH(1,
             (A9700='2.1.trackMPD'!V:V)*
             (C9700='2.1.trackMPD'!W:W)*
             (D9700/10^6='2.1.trackMPD'!AA:AA)*
             (E9700='2.1.trackMPD'!Y:Y),
0))</f>
        <v>4.5139355944863403E-6</v>
      </c>
    </row>
    <row r="9701" spans="1:9" x14ac:dyDescent="0.2">
      <c r="A9701" s="160" t="s">
        <v>10316</v>
      </c>
      <c r="B9701" s="160" t="s">
        <v>3</v>
      </c>
      <c r="C9701" s="160">
        <f>_xlfn.XLOOKUP(B9701,'2.1.trackMPD'!$R$7:$R$29,'2.1.trackMPD'!$T$7:$T$29)</f>
        <v>2</v>
      </c>
      <c r="D9701" s="160">
        <v>1</v>
      </c>
      <c r="E9701" s="160" t="s">
        <v>6390</v>
      </c>
      <c r="F9701" s="160" t="s">
        <v>111</v>
      </c>
      <c r="G9701" s="160" t="s">
        <v>140</v>
      </c>
      <c r="H9701" s="160" t="s">
        <v>6392</v>
      </c>
      <c r="I9701" s="160" cm="1">
        <f t="array" ref="I9701">INDEX('2.1.trackMPD'!AC:AC/(24*60*60),
       MATCH(1,
             (A9701='2.1.trackMPD'!V:V)*
             (C9701='2.1.trackMPD'!W:W)*
             (D9701/10^6='2.1.trackMPD'!AA:AA)*
             (E9701='2.1.trackMPD'!Y:Y),
0))</f>
        <v>4.5227097750897113E-6</v>
      </c>
    </row>
    <row r="9702" spans="1:9" x14ac:dyDescent="0.2">
      <c r="A9702" s="160" t="s">
        <v>10316</v>
      </c>
      <c r="B9702" s="160" t="s">
        <v>3</v>
      </c>
      <c r="C9702" s="160">
        <f>_xlfn.XLOOKUP(B9702,'2.1.trackMPD'!$R$7:$R$29,'2.1.trackMPD'!$T$7:$T$29)</f>
        <v>2</v>
      </c>
      <c r="D9702" s="160">
        <v>10</v>
      </c>
      <c r="E9702" s="160" t="s">
        <v>6390</v>
      </c>
      <c r="F9702" s="160" t="s">
        <v>111</v>
      </c>
      <c r="G9702" s="160" t="s">
        <v>124</v>
      </c>
      <c r="H9702" s="160" t="s">
        <v>6392</v>
      </c>
      <c r="I9702" s="160" cm="1">
        <f t="array" ref="I9702">INDEX('2.1.trackMPD'!AB:AB/(24*60*60),
       MATCH(1,
             (A9702='2.1.trackMPD'!V:V)*
             (C9702='2.1.trackMPD'!W:W)*
             (D9702/10^6='2.1.trackMPD'!AA:AA)*
             (E9702='2.1.trackMPD'!Y:Y),
0))</f>
        <v>1.2103343492798354E-5</v>
      </c>
    </row>
    <row r="9703" spans="1:9" x14ac:dyDescent="0.2">
      <c r="A9703" s="160" t="s">
        <v>10316</v>
      </c>
      <c r="B9703" s="160" t="s">
        <v>3</v>
      </c>
      <c r="C9703" s="160">
        <f>_xlfn.XLOOKUP(B9703,'2.1.trackMPD'!$R$7:$R$29,'2.1.trackMPD'!$T$7:$T$29)</f>
        <v>2</v>
      </c>
      <c r="D9703" s="160">
        <v>10</v>
      </c>
      <c r="E9703" s="160" t="s">
        <v>6390</v>
      </c>
      <c r="F9703" s="160" t="s">
        <v>111</v>
      </c>
      <c r="G9703" s="160" t="s">
        <v>140</v>
      </c>
      <c r="H9703" s="160" t="s">
        <v>6392</v>
      </c>
      <c r="I9703" s="160" cm="1">
        <f t="array" ref="I9703">INDEX('2.1.trackMPD'!AC:AC/(24*60*60),
       MATCH(1,
             (A9703='2.1.trackMPD'!V:V)*
             (C9703='2.1.trackMPD'!W:W)*
             (D9703/10^6='2.1.trackMPD'!AA:AA)*
             (E9703='2.1.trackMPD'!Y:Y),
0))</f>
        <v>7.8260067775576641E-5</v>
      </c>
    </row>
    <row r="9704" spans="1:9" x14ac:dyDescent="0.2">
      <c r="A9704" s="160" t="s">
        <v>10316</v>
      </c>
      <c r="B9704" s="160" t="s">
        <v>3</v>
      </c>
      <c r="C9704" s="160">
        <f>_xlfn.XLOOKUP(B9704,'2.1.trackMPD'!$R$7:$R$29,'2.1.trackMPD'!$T$7:$T$29)</f>
        <v>2</v>
      </c>
      <c r="D9704" s="160">
        <v>100</v>
      </c>
      <c r="E9704" s="160" t="s">
        <v>6390</v>
      </c>
      <c r="F9704" s="160" t="s">
        <v>111</v>
      </c>
      <c r="G9704" s="160" t="s">
        <v>124</v>
      </c>
      <c r="H9704" s="160" t="s">
        <v>6392</v>
      </c>
      <c r="I9704" s="160" cm="1">
        <f t="array" ref="I9704">INDEX('2.1.trackMPD'!AB:AB/(24*60*60),
       MATCH(1,
             (A9704='2.1.trackMPD'!V:V)*
             (C9704='2.1.trackMPD'!W:W)*
             (D9704/10^6='2.1.trackMPD'!AA:AA)*
             (E9704='2.1.trackMPD'!Y:Y),
0))</f>
        <v>7.2444961111111111E-6</v>
      </c>
    </row>
    <row r="9705" spans="1:9" x14ac:dyDescent="0.2">
      <c r="A9705" s="160" t="s">
        <v>10316</v>
      </c>
      <c r="B9705" s="160" t="s">
        <v>3</v>
      </c>
      <c r="C9705" s="160">
        <f>_xlfn.XLOOKUP(B9705,'2.1.trackMPD'!$R$7:$R$29,'2.1.trackMPD'!$T$7:$T$29)</f>
        <v>2</v>
      </c>
      <c r="D9705" s="160">
        <v>100</v>
      </c>
      <c r="E9705" s="160" t="s">
        <v>6390</v>
      </c>
      <c r="F9705" s="160" t="s">
        <v>111</v>
      </c>
      <c r="G9705" s="160" t="s">
        <v>140</v>
      </c>
      <c r="H9705" s="160" t="s">
        <v>6392</v>
      </c>
      <c r="I9705" s="160" cm="1">
        <f t="array" ref="I9705">INDEX('2.1.trackMPD'!AC:AC/(24*60*60),
       MATCH(1,
             (A9705='2.1.trackMPD'!V:V)*
             (C9705='2.1.trackMPD'!W:W)*
             (D9705/10^6='2.1.trackMPD'!AA:AA)*
             (E9705='2.1.trackMPD'!Y:Y),
0))</f>
        <v>1.3208257336676954E-4</v>
      </c>
    </row>
    <row r="9706" spans="1:9" x14ac:dyDescent="0.2">
      <c r="A9706" s="160" t="s">
        <v>10316</v>
      </c>
      <c r="B9706" s="160" t="s">
        <v>3</v>
      </c>
      <c r="C9706" s="160">
        <f>_xlfn.XLOOKUP(B9706,'2.1.trackMPD'!$R$7:$R$29,'2.1.trackMPD'!$T$7:$T$29)</f>
        <v>2</v>
      </c>
      <c r="D9706" s="160">
        <v>1000</v>
      </c>
      <c r="E9706" s="160" t="s">
        <v>6390</v>
      </c>
      <c r="F9706" s="160" t="s">
        <v>111</v>
      </c>
      <c r="G9706" s="160" t="s">
        <v>124</v>
      </c>
      <c r="H9706" s="160" t="s">
        <v>6392</v>
      </c>
      <c r="I9706" s="160" cm="1">
        <f t="array" ref="I9706">INDEX('2.1.trackMPD'!AB:AB/(24*60*60),
       MATCH(1,
             (A9706='2.1.trackMPD'!V:V)*
             (C9706='2.1.trackMPD'!W:W)*
             (D9706/10^6='2.1.trackMPD'!AA:AA)*
             (E9706='2.1.trackMPD'!Y:Y),
0))</f>
        <v>2.7854807151624175E-5</v>
      </c>
    </row>
    <row r="9707" spans="1:9" x14ac:dyDescent="0.2">
      <c r="A9707" s="160" t="s">
        <v>10316</v>
      </c>
      <c r="B9707" s="160" t="s">
        <v>3</v>
      </c>
      <c r="C9707" s="160">
        <f>_xlfn.XLOOKUP(B9707,'2.1.trackMPD'!$R$7:$R$29,'2.1.trackMPD'!$T$7:$T$29)</f>
        <v>2</v>
      </c>
      <c r="D9707" s="160">
        <v>1000</v>
      </c>
      <c r="E9707" s="160" t="s">
        <v>6390</v>
      </c>
      <c r="F9707" s="160" t="s">
        <v>111</v>
      </c>
      <c r="G9707" s="160" t="s">
        <v>140</v>
      </c>
      <c r="H9707" s="160" t="s">
        <v>6392</v>
      </c>
      <c r="I9707" s="160" cm="1">
        <f t="array" ref="I9707">INDEX('2.1.trackMPD'!AC:AC/(24*60*60),
       MATCH(1,
             (A9707='2.1.trackMPD'!V:V)*
             (C9707='2.1.trackMPD'!W:W)*
             (D9707/10^6='2.1.trackMPD'!AA:AA)*
             (E9707='2.1.trackMPD'!Y:Y),
0))</f>
        <v>1.4768454965009773E-3</v>
      </c>
    </row>
    <row r="9708" spans="1:9" x14ac:dyDescent="0.2">
      <c r="A9708" s="160" t="s">
        <v>10316</v>
      </c>
      <c r="B9708" s="160" t="s">
        <v>3</v>
      </c>
      <c r="C9708" s="160">
        <f>_xlfn.XLOOKUP(B9708,'2.1.trackMPD'!$R$7:$R$29,'2.1.trackMPD'!$T$7:$T$29)</f>
        <v>2</v>
      </c>
      <c r="D9708" s="160">
        <v>5000</v>
      </c>
      <c r="E9708" s="160" t="s">
        <v>6390</v>
      </c>
      <c r="F9708" s="160" t="s">
        <v>111</v>
      </c>
      <c r="G9708" s="160" t="s">
        <v>124</v>
      </c>
      <c r="H9708" s="160" t="s">
        <v>6392</v>
      </c>
      <c r="I9708" s="160" cm="1">
        <f t="array" ref="I9708">INDEX('2.1.trackMPD'!AB:AB/(24*60*60),
       MATCH(1,
             (A9708='2.1.trackMPD'!V:V)*
             (C9708='2.1.trackMPD'!W:W)*
             (D9708/10^6='2.1.trackMPD'!AA:AA)*
             (E9708='2.1.trackMPD'!Y:Y),
0))</f>
        <v>1.2686835596973065E-6</v>
      </c>
    </row>
    <row r="9709" spans="1:9" x14ac:dyDescent="0.2">
      <c r="A9709" s="160" t="s">
        <v>10316</v>
      </c>
      <c r="B9709" s="160" t="s">
        <v>3</v>
      </c>
      <c r="C9709" s="160">
        <f>_xlfn.XLOOKUP(B9709,'2.1.trackMPD'!$R$7:$R$29,'2.1.trackMPD'!$T$7:$T$29)</f>
        <v>2</v>
      </c>
      <c r="D9709" s="160">
        <v>5000</v>
      </c>
      <c r="E9709" s="160" t="s">
        <v>6390</v>
      </c>
      <c r="F9709" s="160" t="s">
        <v>111</v>
      </c>
      <c r="G9709" s="160" t="s">
        <v>140</v>
      </c>
      <c r="H9709" s="160" t="s">
        <v>6392</v>
      </c>
      <c r="I9709" s="160" cm="1">
        <f t="array" ref="I9709">INDEX('2.1.trackMPD'!AC:AC/(24*60*60),
       MATCH(1,
             (A9709='2.1.trackMPD'!V:V)*
             (C9709='2.1.trackMPD'!W:W)*
             (D9709/10^6='2.1.trackMPD'!AA:AA)*
             (E9709='2.1.trackMPD'!Y:Y),
0))</f>
        <v>2.3915464771721629E-3</v>
      </c>
    </row>
    <row r="9710" spans="1:9" x14ac:dyDescent="0.2">
      <c r="A9710" s="160" t="s">
        <v>10316</v>
      </c>
      <c r="B9710" s="160" t="s">
        <v>3</v>
      </c>
      <c r="C9710" s="160">
        <f>_xlfn.XLOOKUP(B9710,'2.1.trackMPD'!$R$7:$R$29,'2.1.trackMPD'!$T$7:$T$29)</f>
        <v>2</v>
      </c>
      <c r="D9710" s="160">
        <v>1</v>
      </c>
      <c r="E9710" s="160" t="s">
        <v>6394</v>
      </c>
      <c r="F9710" s="160" t="s">
        <v>111</v>
      </c>
      <c r="G9710" s="160" t="s">
        <v>124</v>
      </c>
      <c r="H9710" s="160" t="s">
        <v>6392</v>
      </c>
      <c r="I9710" s="160" cm="1">
        <f t="array" ref="I9710">INDEX('2.1.trackMPD'!AB:AB/(24*60*60),
       MATCH(1,
             (A9710='2.1.trackMPD'!V:V)*
             (C9710='2.1.trackMPD'!W:W)*
             (D9710/10^6='2.1.trackMPD'!AA:AA)*
             (E9710='2.1.trackMPD'!Y:Y),
0))</f>
        <v>9.4188397204682682E-6</v>
      </c>
    </row>
    <row r="9711" spans="1:9" x14ac:dyDescent="0.2">
      <c r="A9711" s="160" t="s">
        <v>10316</v>
      </c>
      <c r="B9711" s="160" t="s">
        <v>3</v>
      </c>
      <c r="C9711" s="160">
        <f>_xlfn.XLOOKUP(B9711,'2.1.trackMPD'!$R$7:$R$29,'2.1.trackMPD'!$T$7:$T$29)</f>
        <v>2</v>
      </c>
      <c r="D9711" s="160">
        <v>1</v>
      </c>
      <c r="E9711" s="160" t="s">
        <v>6394</v>
      </c>
      <c r="F9711" s="160" t="s">
        <v>111</v>
      </c>
      <c r="G9711" s="160" t="s">
        <v>140</v>
      </c>
      <c r="H9711" s="160" t="s">
        <v>6392</v>
      </c>
      <c r="I9711" s="160" cm="1">
        <f t="array" ref="I9711">INDEX('2.1.trackMPD'!AC:AC/(24*60*60),
       MATCH(1,
             (A9711='2.1.trackMPD'!V:V)*
             (C9711='2.1.trackMPD'!W:W)*
             (D9711/10^6='2.1.trackMPD'!AA:AA)*
             (E9711='2.1.trackMPD'!Y:Y),
0))</f>
        <v>1.0323745769217871E-5</v>
      </c>
    </row>
    <row r="9712" spans="1:9" x14ac:dyDescent="0.2">
      <c r="A9712" s="160" t="s">
        <v>10316</v>
      </c>
      <c r="B9712" s="160" t="s">
        <v>3</v>
      </c>
      <c r="C9712" s="160">
        <f>_xlfn.XLOOKUP(B9712,'2.1.trackMPD'!$R$7:$R$29,'2.1.trackMPD'!$T$7:$T$29)</f>
        <v>2</v>
      </c>
      <c r="D9712" s="160">
        <v>10</v>
      </c>
      <c r="E9712" s="160" t="s">
        <v>6394</v>
      </c>
      <c r="F9712" s="160" t="s">
        <v>111</v>
      </c>
      <c r="G9712" s="160" t="s">
        <v>124</v>
      </c>
      <c r="H9712" s="160" t="s">
        <v>6392</v>
      </c>
      <c r="I9712" s="160" cm="1">
        <f t="array" ref="I9712">INDEX('2.1.trackMPD'!AB:AB/(24*60*60),
       MATCH(1,
             (A9712='2.1.trackMPD'!V:V)*
             (C9712='2.1.trackMPD'!W:W)*
             (D9712/10^6='2.1.trackMPD'!AA:AA)*
             (E9712='2.1.trackMPD'!Y:Y),
0))</f>
        <v>4.8708275390625001E-6</v>
      </c>
    </row>
    <row r="9713" spans="1:9" x14ac:dyDescent="0.2">
      <c r="A9713" s="160" t="s">
        <v>10316</v>
      </c>
      <c r="B9713" s="160" t="s">
        <v>3</v>
      </c>
      <c r="C9713" s="160">
        <f>_xlfn.XLOOKUP(B9713,'2.1.trackMPD'!$R$7:$R$29,'2.1.trackMPD'!$T$7:$T$29)</f>
        <v>2</v>
      </c>
      <c r="D9713" s="160">
        <v>10</v>
      </c>
      <c r="E9713" s="160" t="s">
        <v>6394</v>
      </c>
      <c r="F9713" s="160" t="s">
        <v>111</v>
      </c>
      <c r="G9713" s="160" t="s">
        <v>140</v>
      </c>
      <c r="H9713" s="160" t="s">
        <v>6392</v>
      </c>
      <c r="I9713" s="160" cm="1">
        <f t="array" ref="I9713">INDEX('2.1.trackMPD'!AC:AC/(24*60*60),
       MATCH(1,
             (A9713='2.1.trackMPD'!V:V)*
             (C9713='2.1.trackMPD'!W:W)*
             (D9713/10^6='2.1.trackMPD'!AA:AA)*
             (E9713='2.1.trackMPD'!Y:Y),
0))</f>
        <v>1.9140961571180556E-5</v>
      </c>
    </row>
    <row r="9714" spans="1:9" x14ac:dyDescent="0.2">
      <c r="A9714" s="160" t="s">
        <v>10316</v>
      </c>
      <c r="B9714" s="160" t="s">
        <v>3</v>
      </c>
      <c r="C9714" s="160">
        <f>_xlfn.XLOOKUP(B9714,'2.1.trackMPD'!$R$7:$R$29,'2.1.trackMPD'!$T$7:$T$29)</f>
        <v>2</v>
      </c>
      <c r="D9714" s="160">
        <v>100</v>
      </c>
      <c r="E9714" s="160" t="s">
        <v>6394</v>
      </c>
      <c r="F9714" s="160" t="s">
        <v>111</v>
      </c>
      <c r="G9714" s="160" t="s">
        <v>124</v>
      </c>
      <c r="H9714" s="160" t="s">
        <v>6392</v>
      </c>
      <c r="I9714" s="160" cm="1">
        <f t="array" ref="I9714">INDEX('2.1.trackMPD'!AB:AB/(24*60*60),
       MATCH(1,
             (A9714='2.1.trackMPD'!V:V)*
             (C9714='2.1.trackMPD'!W:W)*
             (D9714/10^6='2.1.trackMPD'!AA:AA)*
             (E9714='2.1.trackMPD'!Y:Y),
0))</f>
        <v>2.2208539959490739E-5</v>
      </c>
    </row>
    <row r="9715" spans="1:9" x14ac:dyDescent="0.2">
      <c r="A9715" s="160" t="s">
        <v>10316</v>
      </c>
      <c r="B9715" s="160" t="s">
        <v>3</v>
      </c>
      <c r="C9715" s="160">
        <f>_xlfn.XLOOKUP(B9715,'2.1.trackMPD'!$R$7:$R$29,'2.1.trackMPD'!$T$7:$T$29)</f>
        <v>2</v>
      </c>
      <c r="D9715" s="160">
        <v>100</v>
      </c>
      <c r="E9715" s="160" t="s">
        <v>6394</v>
      </c>
      <c r="F9715" s="160" t="s">
        <v>111</v>
      </c>
      <c r="G9715" s="160" t="s">
        <v>140</v>
      </c>
      <c r="H9715" s="160" t="s">
        <v>6392</v>
      </c>
      <c r="I9715" s="160" cm="1">
        <f t="array" ref="I9715">INDEX('2.1.trackMPD'!AC:AC/(24*60*60),
       MATCH(1,
             (A9715='2.1.trackMPD'!V:V)*
             (C9715='2.1.trackMPD'!W:W)*
             (D9715/10^6='2.1.trackMPD'!AA:AA)*
             (E9715='2.1.trackMPD'!Y:Y),
0))</f>
        <v>2.5961261453993055E-4</v>
      </c>
    </row>
    <row r="9716" spans="1:9" x14ac:dyDescent="0.2">
      <c r="A9716" s="160" t="s">
        <v>10316</v>
      </c>
      <c r="B9716" s="160" t="s">
        <v>3</v>
      </c>
      <c r="C9716" s="160">
        <f>_xlfn.XLOOKUP(B9716,'2.1.trackMPD'!$R$7:$R$29,'2.1.trackMPD'!$T$7:$T$29)</f>
        <v>2</v>
      </c>
      <c r="D9716" s="160">
        <v>1000</v>
      </c>
      <c r="E9716" s="160" t="s">
        <v>6394</v>
      </c>
      <c r="F9716" s="160" t="s">
        <v>111</v>
      </c>
      <c r="G9716" s="160" t="s">
        <v>124</v>
      </c>
      <c r="H9716" s="160" t="s">
        <v>6392</v>
      </c>
      <c r="I9716" s="160" cm="1">
        <f t="array" ref="I9716">INDEX('2.1.trackMPD'!AB:AB/(24*60*60),
       MATCH(1,
             (A9716='2.1.trackMPD'!V:V)*
             (C9716='2.1.trackMPD'!W:W)*
             (D9716/10^6='2.1.trackMPD'!AA:AA)*
             (E9716='2.1.trackMPD'!Y:Y),
0))</f>
        <v>8.6962355843375886E-6</v>
      </c>
    </row>
    <row r="9717" spans="1:9" x14ac:dyDescent="0.2">
      <c r="A9717" s="160" t="s">
        <v>10316</v>
      </c>
      <c r="B9717" s="160" t="s">
        <v>3</v>
      </c>
      <c r="C9717" s="160">
        <f>_xlfn.XLOOKUP(B9717,'2.1.trackMPD'!$R$7:$R$29,'2.1.trackMPD'!$T$7:$T$29)</f>
        <v>2</v>
      </c>
      <c r="D9717" s="160">
        <v>1000</v>
      </c>
      <c r="E9717" s="160" t="s">
        <v>6394</v>
      </c>
      <c r="F9717" s="160" t="s">
        <v>111</v>
      </c>
      <c r="G9717" s="160" t="s">
        <v>140</v>
      </c>
      <c r="H9717" s="160" t="s">
        <v>6392</v>
      </c>
      <c r="I9717" s="160" cm="1">
        <f t="array" ref="I9717">INDEX('2.1.trackMPD'!AC:AC/(24*60*60),
       MATCH(1,
             (A9717='2.1.trackMPD'!V:V)*
             (C9717='2.1.trackMPD'!W:W)*
             (D9717/10^6='2.1.trackMPD'!AA:AA)*
             (E9717='2.1.trackMPD'!Y:Y),
0))</f>
        <v>2.0251744723143168E-3</v>
      </c>
    </row>
    <row r="9718" spans="1:9" x14ac:dyDescent="0.2">
      <c r="A9718" s="160" t="s">
        <v>10316</v>
      </c>
      <c r="B9718" s="160" t="s">
        <v>3</v>
      </c>
      <c r="C9718" s="160">
        <f>_xlfn.XLOOKUP(B9718,'2.1.trackMPD'!$R$7:$R$29,'2.1.trackMPD'!$T$7:$T$29)</f>
        <v>2</v>
      </c>
      <c r="D9718" s="160">
        <v>5000</v>
      </c>
      <c r="E9718" s="160" t="s">
        <v>6394</v>
      </c>
      <c r="F9718" s="160" t="s">
        <v>111</v>
      </c>
      <c r="G9718" s="160" t="s">
        <v>124</v>
      </c>
      <c r="H9718" s="160" t="s">
        <v>6392</v>
      </c>
      <c r="I9718" s="160" cm="1">
        <f t="array" ref="I9718">INDEX('2.1.trackMPD'!AB:AB/(24*60*60),
       MATCH(1,
             (A9718='2.1.trackMPD'!V:V)*
             (C9718='2.1.trackMPD'!W:W)*
             (D9718/10^6='2.1.trackMPD'!AA:AA)*
             (E9718='2.1.trackMPD'!Y:Y),
0))</f>
        <v>7.6009798571554456E-7</v>
      </c>
    </row>
    <row r="9719" spans="1:9" x14ac:dyDescent="0.2">
      <c r="A9719" s="160" t="s">
        <v>10316</v>
      </c>
      <c r="B9719" s="160" t="s">
        <v>3</v>
      </c>
      <c r="C9719" s="160">
        <f>_xlfn.XLOOKUP(B9719,'2.1.trackMPD'!$R$7:$R$29,'2.1.trackMPD'!$T$7:$T$29)</f>
        <v>2</v>
      </c>
      <c r="D9719" s="160">
        <v>5000</v>
      </c>
      <c r="E9719" s="160" t="s">
        <v>6394</v>
      </c>
      <c r="F9719" s="160" t="s">
        <v>111</v>
      </c>
      <c r="G9719" s="160" t="s">
        <v>140</v>
      </c>
      <c r="H9719" s="160" t="s">
        <v>6392</v>
      </c>
      <c r="I9719" s="160" cm="1">
        <f t="array" ref="I9719">INDEX('2.1.trackMPD'!AC:AC/(24*60*60),
       MATCH(1,
             (A9719='2.1.trackMPD'!V:V)*
             (C9719='2.1.trackMPD'!W:W)*
             (D9719/10^6='2.1.trackMPD'!AA:AA)*
             (E9719='2.1.trackMPD'!Y:Y),
0))</f>
        <v>1.2391084995192006E-3</v>
      </c>
    </row>
    <row r="9720" spans="1:9" x14ac:dyDescent="0.2">
      <c r="A9720" s="160" t="s">
        <v>10316</v>
      </c>
      <c r="B9720" s="160" t="s">
        <v>3</v>
      </c>
      <c r="C9720" s="160">
        <f>_xlfn.XLOOKUP(B9720,'2.1.trackMPD'!$R$7:$R$29,'2.1.trackMPD'!$T$7:$T$29)</f>
        <v>2</v>
      </c>
      <c r="D9720" s="160">
        <v>1</v>
      </c>
      <c r="E9720" s="160" t="s">
        <v>6395</v>
      </c>
      <c r="F9720" s="160" t="s">
        <v>111</v>
      </c>
      <c r="G9720" s="160" t="s">
        <v>124</v>
      </c>
      <c r="H9720" s="160" t="s">
        <v>6392</v>
      </c>
      <c r="I9720" s="160" t="e" cm="1">
        <f t="array" ref="I9720">INDEX('2.1.trackMPD'!AB:AB/(24*60*60),
       MATCH(1,
             (A9720='2.1.trackMPD'!V:V)*
             (C9720='2.1.trackMPD'!W:W)*
             (D9720/10^6='2.1.trackMPD'!AA:AA)*
             (E9720='2.1.trackMPD'!Y:Y),
0))</f>
        <v>#N/A</v>
      </c>
    </row>
    <row r="9721" spans="1:9" x14ac:dyDescent="0.2">
      <c r="A9721" s="160" t="s">
        <v>10316</v>
      </c>
      <c r="B9721" s="160" t="s">
        <v>3</v>
      </c>
      <c r="C9721" s="160">
        <f>_xlfn.XLOOKUP(B9721,'2.1.trackMPD'!$R$7:$R$29,'2.1.trackMPD'!$T$7:$T$29)</f>
        <v>2</v>
      </c>
      <c r="D9721" s="160">
        <v>1</v>
      </c>
      <c r="E9721" s="160" t="s">
        <v>6395</v>
      </c>
      <c r="F9721" s="160" t="s">
        <v>111</v>
      </c>
      <c r="G9721" s="160" t="s">
        <v>140</v>
      </c>
      <c r="H9721" s="160" t="s">
        <v>6392</v>
      </c>
      <c r="I9721" s="160" t="e" cm="1">
        <f t="array" ref="I9721">INDEX('2.1.trackMPD'!AC:AC/(24*60*60),
       MATCH(1,
             (A9721='2.1.trackMPD'!V:V)*
             (C9721='2.1.trackMPD'!W:W)*
             (D9721/10^6='2.1.trackMPD'!AA:AA)*
             (E9721='2.1.trackMPD'!Y:Y),
0))</f>
        <v>#N/A</v>
      </c>
    </row>
    <row r="9722" spans="1:9" x14ac:dyDescent="0.2">
      <c r="A9722" s="160" t="s">
        <v>10316</v>
      </c>
      <c r="B9722" s="160" t="s">
        <v>3</v>
      </c>
      <c r="C9722" s="160">
        <f>_xlfn.XLOOKUP(B9722,'2.1.trackMPD'!$R$7:$R$29,'2.1.trackMPD'!$T$7:$T$29)</f>
        <v>2</v>
      </c>
      <c r="D9722" s="160">
        <v>10</v>
      </c>
      <c r="E9722" s="160" t="s">
        <v>6395</v>
      </c>
      <c r="F9722" s="160" t="s">
        <v>111</v>
      </c>
      <c r="G9722" s="160" t="s">
        <v>124</v>
      </c>
      <c r="H9722" s="160" t="s">
        <v>6392</v>
      </c>
      <c r="I9722" s="160" t="e" cm="1">
        <f t="array" ref="I9722">INDEX('2.1.trackMPD'!AB:AB/(24*60*60),
       MATCH(1,
             (A9722='2.1.trackMPD'!V:V)*
             (C9722='2.1.trackMPD'!W:W)*
             (D9722/10^6='2.1.trackMPD'!AA:AA)*
             (E9722='2.1.trackMPD'!Y:Y),
0))</f>
        <v>#N/A</v>
      </c>
    </row>
    <row r="9723" spans="1:9" x14ac:dyDescent="0.2">
      <c r="A9723" s="160" t="s">
        <v>10316</v>
      </c>
      <c r="B9723" s="160" t="s">
        <v>3</v>
      </c>
      <c r="C9723" s="160">
        <f>_xlfn.XLOOKUP(B9723,'2.1.trackMPD'!$R$7:$R$29,'2.1.trackMPD'!$T$7:$T$29)</f>
        <v>2</v>
      </c>
      <c r="D9723" s="160">
        <v>10</v>
      </c>
      <c r="E9723" s="160" t="s">
        <v>6395</v>
      </c>
      <c r="F9723" s="160" t="s">
        <v>111</v>
      </c>
      <c r="G9723" s="160" t="s">
        <v>140</v>
      </c>
      <c r="H9723" s="160" t="s">
        <v>6392</v>
      </c>
      <c r="I9723" s="160" t="e" cm="1">
        <f t="array" ref="I9723">INDEX('2.1.trackMPD'!AC:AC/(24*60*60),
       MATCH(1,
             (A9723='2.1.trackMPD'!V:V)*
             (C9723='2.1.trackMPD'!W:W)*
             (D9723/10^6='2.1.trackMPD'!AA:AA)*
             (E9723='2.1.trackMPD'!Y:Y),
0))</f>
        <v>#N/A</v>
      </c>
    </row>
    <row r="9724" spans="1:9" x14ac:dyDescent="0.2">
      <c r="A9724" s="160" t="s">
        <v>10316</v>
      </c>
      <c r="B9724" s="160" t="s">
        <v>3</v>
      </c>
      <c r="C9724" s="160">
        <f>_xlfn.XLOOKUP(B9724,'2.1.trackMPD'!$R$7:$R$29,'2.1.trackMPD'!$T$7:$T$29)</f>
        <v>2</v>
      </c>
      <c r="D9724" s="160">
        <v>100</v>
      </c>
      <c r="E9724" s="160" t="s">
        <v>6395</v>
      </c>
      <c r="F9724" s="160" t="s">
        <v>111</v>
      </c>
      <c r="G9724" s="160" t="s">
        <v>124</v>
      </c>
      <c r="H9724" s="160" t="s">
        <v>6392</v>
      </c>
      <c r="I9724" s="160" t="e" cm="1">
        <f t="array" ref="I9724">INDEX('2.1.trackMPD'!AB:AB/(24*60*60),
       MATCH(1,
             (A9724='2.1.trackMPD'!V:V)*
             (C9724='2.1.trackMPD'!W:W)*
             (D9724/10^6='2.1.trackMPD'!AA:AA)*
             (E9724='2.1.trackMPD'!Y:Y),
0))</f>
        <v>#N/A</v>
      </c>
    </row>
    <row r="9725" spans="1:9" x14ac:dyDescent="0.2">
      <c r="A9725" s="160" t="s">
        <v>10316</v>
      </c>
      <c r="B9725" s="160" t="s">
        <v>3</v>
      </c>
      <c r="C9725" s="160">
        <f>_xlfn.XLOOKUP(B9725,'2.1.trackMPD'!$R$7:$R$29,'2.1.trackMPD'!$T$7:$T$29)</f>
        <v>2</v>
      </c>
      <c r="D9725" s="160">
        <v>100</v>
      </c>
      <c r="E9725" s="160" t="s">
        <v>6395</v>
      </c>
      <c r="F9725" s="160" t="s">
        <v>111</v>
      </c>
      <c r="G9725" s="160" t="s">
        <v>140</v>
      </c>
      <c r="H9725" s="160" t="s">
        <v>6392</v>
      </c>
      <c r="I9725" s="160" t="e" cm="1">
        <f t="array" ref="I9725">INDEX('2.1.trackMPD'!AC:AC/(24*60*60),
       MATCH(1,
             (A9725='2.1.trackMPD'!V:V)*
             (C9725='2.1.trackMPD'!W:W)*
             (D9725/10^6='2.1.trackMPD'!AA:AA)*
             (E9725='2.1.trackMPD'!Y:Y),
0))</f>
        <v>#N/A</v>
      </c>
    </row>
    <row r="9726" spans="1:9" x14ac:dyDescent="0.2">
      <c r="A9726" s="160" t="s">
        <v>10316</v>
      </c>
      <c r="B9726" s="160" t="s">
        <v>23</v>
      </c>
      <c r="C9726" s="160">
        <f>_xlfn.XLOOKUP(B9726,'2.1.trackMPD'!$R$7:$R$29,'2.1.trackMPD'!$T$7:$T$29)</f>
        <v>5</v>
      </c>
      <c r="D9726" s="160">
        <v>1</v>
      </c>
      <c r="E9726" s="160" t="s">
        <v>6390</v>
      </c>
      <c r="F9726" s="160" t="s">
        <v>111</v>
      </c>
      <c r="G9726" s="160" t="s">
        <v>124</v>
      </c>
      <c r="H9726" s="160" t="s">
        <v>6392</v>
      </c>
      <c r="I9726" s="160" cm="1">
        <f t="array" ref="I9726">INDEX('2.1.trackMPD'!AB:AB/(24*60*60),
       MATCH(1,
             (A9726='2.1.trackMPD'!V:V)*
             (C9726='2.1.trackMPD'!W:W)*
             (D9726/10^6='2.1.trackMPD'!AA:AA)*
             (E9726='2.1.trackMPD'!Y:Y),
0))</f>
        <v>3.8188850082964995E-6</v>
      </c>
    </row>
    <row r="9727" spans="1:9" x14ac:dyDescent="0.2">
      <c r="A9727" s="160" t="s">
        <v>10316</v>
      </c>
      <c r="B9727" s="160" t="s">
        <v>23</v>
      </c>
      <c r="C9727" s="160">
        <f>_xlfn.XLOOKUP(B9727,'2.1.trackMPD'!$R$7:$R$29,'2.1.trackMPD'!$T$7:$T$29)</f>
        <v>5</v>
      </c>
      <c r="D9727" s="160">
        <v>1</v>
      </c>
      <c r="E9727" s="160" t="s">
        <v>6390</v>
      </c>
      <c r="F9727" s="160" t="s">
        <v>111</v>
      </c>
      <c r="G9727" s="160" t="s">
        <v>140</v>
      </c>
      <c r="H9727" s="160" t="s">
        <v>6392</v>
      </c>
      <c r="I9727" s="160" cm="1">
        <f t="array" ref="I9727">INDEX('2.1.trackMPD'!AC:AC/(24*60*60),
       MATCH(1,
             (A9727='2.1.trackMPD'!V:V)*
             (C9727='2.1.trackMPD'!W:W)*
             (D9727/10^6='2.1.trackMPD'!AA:AA)*
             (E9727='2.1.trackMPD'!Y:Y),
0))</f>
        <v>6.1722742550244789E-6</v>
      </c>
    </row>
    <row r="9728" spans="1:9" x14ac:dyDescent="0.2">
      <c r="A9728" s="160" t="s">
        <v>10316</v>
      </c>
      <c r="B9728" s="160" t="s">
        <v>23</v>
      </c>
      <c r="C9728" s="160">
        <f>_xlfn.XLOOKUP(B9728,'2.1.trackMPD'!$R$7:$R$29,'2.1.trackMPD'!$T$7:$T$29)</f>
        <v>5</v>
      </c>
      <c r="D9728" s="160">
        <v>10</v>
      </c>
      <c r="E9728" s="160" t="s">
        <v>6390</v>
      </c>
      <c r="F9728" s="160" t="s">
        <v>111</v>
      </c>
      <c r="G9728" s="160" t="s">
        <v>124</v>
      </c>
      <c r="H9728" s="160" t="s">
        <v>6392</v>
      </c>
      <c r="I9728" s="160" cm="1">
        <f t="array" ref="I9728">INDEX('2.1.trackMPD'!AB:AB/(24*60*60),
       MATCH(1,
             (A9728='2.1.trackMPD'!V:V)*
             (C9728='2.1.trackMPD'!W:W)*
             (D9728/10^6='2.1.trackMPD'!AA:AA)*
             (E9728='2.1.trackMPD'!Y:Y),
0))</f>
        <v>3.5061945400419247E-5</v>
      </c>
    </row>
    <row r="9729" spans="1:9" x14ac:dyDescent="0.2">
      <c r="A9729" s="160" t="s">
        <v>10316</v>
      </c>
      <c r="B9729" s="160" t="s">
        <v>23</v>
      </c>
      <c r="C9729" s="160">
        <f>_xlfn.XLOOKUP(B9729,'2.1.trackMPD'!$R$7:$R$29,'2.1.trackMPD'!$T$7:$T$29)</f>
        <v>5</v>
      </c>
      <c r="D9729" s="160">
        <v>10</v>
      </c>
      <c r="E9729" s="160" t="s">
        <v>6390</v>
      </c>
      <c r="F9729" s="160" t="s">
        <v>111</v>
      </c>
      <c r="G9729" s="160" t="s">
        <v>140</v>
      </c>
      <c r="H9729" s="160" t="s">
        <v>6392</v>
      </c>
      <c r="I9729" s="160" cm="1">
        <f t="array" ref="I9729">INDEX('2.1.trackMPD'!AC:AC/(24*60*60),
       MATCH(1,
             (A9729='2.1.trackMPD'!V:V)*
             (C9729='2.1.trackMPD'!W:W)*
             (D9729/10^6='2.1.trackMPD'!AA:AA)*
             (E9729='2.1.trackMPD'!Y:Y),
0))</f>
        <v>7.8440943297794627E-5</v>
      </c>
    </row>
    <row r="9730" spans="1:9" x14ac:dyDescent="0.2">
      <c r="A9730" s="160" t="s">
        <v>10316</v>
      </c>
      <c r="B9730" s="160" t="s">
        <v>23</v>
      </c>
      <c r="C9730" s="160">
        <f>_xlfn.XLOOKUP(B9730,'2.1.trackMPD'!$R$7:$R$29,'2.1.trackMPD'!$T$7:$T$29)</f>
        <v>5</v>
      </c>
      <c r="D9730" s="160">
        <v>100</v>
      </c>
      <c r="E9730" s="160" t="s">
        <v>6390</v>
      </c>
      <c r="F9730" s="160" t="s">
        <v>111</v>
      </c>
      <c r="G9730" s="160" t="s">
        <v>124</v>
      </c>
      <c r="H9730" s="160" t="s">
        <v>6392</v>
      </c>
      <c r="I9730" s="160" cm="1">
        <f t="array" ref="I9730">INDEX('2.1.trackMPD'!AB:AB/(24*60*60),
       MATCH(1,
             (A9730='2.1.trackMPD'!V:V)*
             (C9730='2.1.trackMPD'!W:W)*
             (D9730/10^6='2.1.trackMPD'!AA:AA)*
             (E9730='2.1.trackMPD'!Y:Y),
0))</f>
        <v>2.9677013374485595E-5</v>
      </c>
    </row>
    <row r="9731" spans="1:9" x14ac:dyDescent="0.2">
      <c r="A9731" s="160" t="s">
        <v>10316</v>
      </c>
      <c r="B9731" s="160" t="s">
        <v>23</v>
      </c>
      <c r="C9731" s="160">
        <f>_xlfn.XLOOKUP(B9731,'2.1.trackMPD'!$R$7:$R$29,'2.1.trackMPD'!$T$7:$T$29)</f>
        <v>5</v>
      </c>
      <c r="D9731" s="160">
        <v>100</v>
      </c>
      <c r="E9731" s="160" t="s">
        <v>6390</v>
      </c>
      <c r="F9731" s="160" t="s">
        <v>111</v>
      </c>
      <c r="G9731" s="160" t="s">
        <v>140</v>
      </c>
      <c r="H9731" s="160" t="s">
        <v>6392</v>
      </c>
      <c r="I9731" s="160" cm="1">
        <f t="array" ref="I9731">INDEX('2.1.trackMPD'!AC:AC/(24*60*60),
       MATCH(1,
             (A9731='2.1.trackMPD'!V:V)*
             (C9731='2.1.trackMPD'!W:W)*
             (D9731/10^6='2.1.trackMPD'!AA:AA)*
             (E9731='2.1.trackMPD'!Y:Y),
0))</f>
        <v>1.4573477376543208E-4</v>
      </c>
    </row>
    <row r="9732" spans="1:9" x14ac:dyDescent="0.2">
      <c r="A9732" s="160" t="s">
        <v>10316</v>
      </c>
      <c r="B9732" s="160" t="s">
        <v>23</v>
      </c>
      <c r="C9732" s="160">
        <f>_xlfn.XLOOKUP(B9732,'2.1.trackMPD'!$R$7:$R$29,'2.1.trackMPD'!$T$7:$T$29)</f>
        <v>5</v>
      </c>
      <c r="D9732" s="160">
        <v>1000</v>
      </c>
      <c r="E9732" s="160" t="s">
        <v>6390</v>
      </c>
      <c r="F9732" s="160" t="s">
        <v>111</v>
      </c>
      <c r="G9732" s="160" t="s">
        <v>124</v>
      </c>
      <c r="H9732" s="160" t="s">
        <v>6392</v>
      </c>
      <c r="I9732" s="160" cm="1">
        <f t="array" ref="I9732">INDEX('2.1.trackMPD'!AB:AB/(24*60*60),
       MATCH(1,
             (A9732='2.1.trackMPD'!V:V)*
             (C9732='2.1.trackMPD'!W:W)*
             (D9732/10^6='2.1.trackMPD'!AA:AA)*
             (E9732='2.1.trackMPD'!Y:Y),
0))</f>
        <v>8.9125779475308648E-4</v>
      </c>
    </row>
    <row r="9733" spans="1:9" x14ac:dyDescent="0.2">
      <c r="A9733" s="160" t="s">
        <v>10316</v>
      </c>
      <c r="B9733" s="160" t="s">
        <v>23</v>
      </c>
      <c r="C9733" s="160">
        <f>_xlfn.XLOOKUP(B9733,'2.1.trackMPD'!$R$7:$R$29,'2.1.trackMPD'!$T$7:$T$29)</f>
        <v>5</v>
      </c>
      <c r="D9733" s="160">
        <v>1000</v>
      </c>
      <c r="E9733" s="160" t="s">
        <v>6390</v>
      </c>
      <c r="F9733" s="160" t="s">
        <v>111</v>
      </c>
      <c r="G9733" s="160" t="s">
        <v>140</v>
      </c>
      <c r="H9733" s="160" t="s">
        <v>6392</v>
      </c>
      <c r="I9733" s="160" cm="1">
        <f t="array" ref="I9733">INDEX('2.1.trackMPD'!AC:AC/(24*60*60),
       MATCH(1,
             (A9733='2.1.trackMPD'!V:V)*
             (C9733='2.1.trackMPD'!W:W)*
             (D9733/10^6='2.1.trackMPD'!AA:AA)*
             (E9733='2.1.trackMPD'!Y:Y),
0))</f>
        <v>1.2111830978652263E-3</v>
      </c>
    </row>
    <row r="9734" spans="1:9" x14ac:dyDescent="0.2">
      <c r="A9734" s="160" t="s">
        <v>10316</v>
      </c>
      <c r="B9734" s="160" t="s">
        <v>23</v>
      </c>
      <c r="C9734" s="160">
        <f>_xlfn.XLOOKUP(B9734,'2.1.trackMPD'!$R$7:$R$29,'2.1.trackMPD'!$T$7:$T$29)</f>
        <v>5</v>
      </c>
      <c r="D9734" s="160">
        <v>5000</v>
      </c>
      <c r="E9734" s="160" t="s">
        <v>6390</v>
      </c>
      <c r="F9734" s="160" t="s">
        <v>111</v>
      </c>
      <c r="G9734" s="160" t="s">
        <v>124</v>
      </c>
      <c r="H9734" s="160" t="s">
        <v>6392</v>
      </c>
      <c r="I9734" s="160" cm="1">
        <f t="array" ref="I9734">INDEX('2.1.trackMPD'!AB:AB/(24*60*60),
       MATCH(1,
             (A9734='2.1.trackMPD'!V:V)*
             (C9734='2.1.trackMPD'!W:W)*
             (D9734/10^6='2.1.trackMPD'!AA:AA)*
             (E9734='2.1.trackMPD'!Y:Y),
0))</f>
        <v>9.0057398906893016E-4</v>
      </c>
    </row>
    <row r="9735" spans="1:9" x14ac:dyDescent="0.2">
      <c r="A9735" s="160" t="s">
        <v>10316</v>
      </c>
      <c r="B9735" s="160" t="s">
        <v>23</v>
      </c>
      <c r="C9735" s="160">
        <f>_xlfn.XLOOKUP(B9735,'2.1.trackMPD'!$R$7:$R$29,'2.1.trackMPD'!$T$7:$T$29)</f>
        <v>5</v>
      </c>
      <c r="D9735" s="160">
        <v>5000</v>
      </c>
      <c r="E9735" s="160" t="s">
        <v>6390</v>
      </c>
      <c r="F9735" s="160" t="s">
        <v>111</v>
      </c>
      <c r="G9735" s="160" t="s">
        <v>140</v>
      </c>
      <c r="H9735" s="160" t="s">
        <v>6392</v>
      </c>
      <c r="I9735" s="160" cm="1">
        <f t="array" ref="I9735">INDEX('2.1.trackMPD'!AC:AC/(24*60*60),
       MATCH(1,
             (A9735='2.1.trackMPD'!V:V)*
             (C9735='2.1.trackMPD'!W:W)*
             (D9735/10^6='2.1.trackMPD'!AA:AA)*
             (E9735='2.1.trackMPD'!Y:Y),
0))</f>
        <v>6.8417306931584359E-3</v>
      </c>
    </row>
    <row r="9736" spans="1:9" x14ac:dyDescent="0.2">
      <c r="A9736" s="160" t="s">
        <v>10316</v>
      </c>
      <c r="B9736" s="160" t="s">
        <v>23</v>
      </c>
      <c r="C9736" s="160">
        <f>_xlfn.XLOOKUP(B9736,'2.1.trackMPD'!$R$7:$R$29,'2.1.trackMPD'!$T$7:$T$29)</f>
        <v>5</v>
      </c>
      <c r="D9736" s="160">
        <v>1</v>
      </c>
      <c r="E9736" s="160" t="s">
        <v>6394</v>
      </c>
      <c r="F9736" s="160" t="s">
        <v>111</v>
      </c>
      <c r="G9736" s="160" t="s">
        <v>124</v>
      </c>
      <c r="H9736" s="160" t="s">
        <v>6392</v>
      </c>
      <c r="I9736" s="160" cm="1">
        <f t="array" ref="I9736">INDEX('2.1.trackMPD'!AB:AB/(24*60*60),
       MATCH(1,
             (A9736='2.1.trackMPD'!V:V)*
             (C9736='2.1.trackMPD'!W:W)*
             (D9736/10^6='2.1.trackMPD'!AA:AA)*
             (E9736='2.1.trackMPD'!Y:Y),
0))</f>
        <v>6.7314769820238927E-6</v>
      </c>
    </row>
    <row r="9737" spans="1:9" x14ac:dyDescent="0.2">
      <c r="A9737" s="160" t="s">
        <v>10316</v>
      </c>
      <c r="B9737" s="160" t="s">
        <v>23</v>
      </c>
      <c r="C9737" s="160">
        <f>_xlfn.XLOOKUP(B9737,'2.1.trackMPD'!$R$7:$R$29,'2.1.trackMPD'!$T$7:$T$29)</f>
        <v>5</v>
      </c>
      <c r="D9737" s="160">
        <v>1</v>
      </c>
      <c r="E9737" s="160" t="s">
        <v>6394</v>
      </c>
      <c r="F9737" s="160" t="s">
        <v>111</v>
      </c>
      <c r="G9737" s="160" t="s">
        <v>140</v>
      </c>
      <c r="H9737" s="160" t="s">
        <v>6392</v>
      </c>
      <c r="I9737" s="160" cm="1">
        <f t="array" ref="I9737">INDEX('2.1.trackMPD'!AC:AC/(24*60*60),
       MATCH(1,
             (A9737='2.1.trackMPD'!V:V)*
             (C9737='2.1.trackMPD'!W:W)*
             (D9737/10^6='2.1.trackMPD'!AA:AA)*
             (E9737='2.1.trackMPD'!Y:Y),
0))</f>
        <v>1.3030415417186336E-5</v>
      </c>
    </row>
    <row r="9738" spans="1:9" x14ac:dyDescent="0.2">
      <c r="A9738" s="160" t="s">
        <v>10316</v>
      </c>
      <c r="B9738" s="160" t="s">
        <v>23</v>
      </c>
      <c r="C9738" s="160">
        <f>_xlfn.XLOOKUP(B9738,'2.1.trackMPD'!$R$7:$R$29,'2.1.trackMPD'!$T$7:$T$29)</f>
        <v>5</v>
      </c>
      <c r="D9738" s="160">
        <v>10</v>
      </c>
      <c r="E9738" s="160" t="s">
        <v>6394</v>
      </c>
      <c r="F9738" s="160" t="s">
        <v>111</v>
      </c>
      <c r="G9738" s="160" t="s">
        <v>124</v>
      </c>
      <c r="H9738" s="160" t="s">
        <v>6392</v>
      </c>
      <c r="I9738" s="160" cm="1">
        <f t="array" ref="I9738">INDEX('2.1.trackMPD'!AB:AB/(24*60*60),
       MATCH(1,
             (A9738='2.1.trackMPD'!V:V)*
             (C9738='2.1.trackMPD'!W:W)*
             (D9738/10^6='2.1.trackMPD'!AA:AA)*
             (E9738='2.1.trackMPD'!Y:Y),
0))</f>
        <v>8.1288272040343921E-6</v>
      </c>
    </row>
    <row r="9739" spans="1:9" x14ac:dyDescent="0.2">
      <c r="A9739" s="160" t="s">
        <v>10316</v>
      </c>
      <c r="B9739" s="160" t="s">
        <v>23</v>
      </c>
      <c r="C9739" s="160">
        <f>_xlfn.XLOOKUP(B9739,'2.1.trackMPD'!$R$7:$R$29,'2.1.trackMPD'!$T$7:$T$29)</f>
        <v>5</v>
      </c>
      <c r="D9739" s="160">
        <v>10</v>
      </c>
      <c r="E9739" s="160" t="s">
        <v>6394</v>
      </c>
      <c r="F9739" s="160" t="s">
        <v>111</v>
      </c>
      <c r="G9739" s="160" t="s">
        <v>140</v>
      </c>
      <c r="H9739" s="160" t="s">
        <v>6392</v>
      </c>
      <c r="I9739" s="160" cm="1">
        <f t="array" ref="I9739">INDEX('2.1.trackMPD'!AC:AC/(24*60*60),
       MATCH(1,
             (A9739='2.1.trackMPD'!V:V)*
             (C9739='2.1.trackMPD'!W:W)*
             (D9739/10^6='2.1.trackMPD'!AA:AA)*
             (E9739='2.1.trackMPD'!Y:Y),
0))</f>
        <v>2.267350921626984E-5</v>
      </c>
    </row>
    <row r="9740" spans="1:9" x14ac:dyDescent="0.2">
      <c r="A9740" s="160" t="s">
        <v>10316</v>
      </c>
      <c r="B9740" s="160" t="s">
        <v>23</v>
      </c>
      <c r="C9740" s="160">
        <f>_xlfn.XLOOKUP(B9740,'2.1.trackMPD'!$R$7:$R$29,'2.1.trackMPD'!$T$7:$T$29)</f>
        <v>5</v>
      </c>
      <c r="D9740" s="160">
        <v>100</v>
      </c>
      <c r="E9740" s="160" t="s">
        <v>6394</v>
      </c>
      <c r="F9740" s="160" t="s">
        <v>111</v>
      </c>
      <c r="G9740" s="160" t="s">
        <v>124</v>
      </c>
      <c r="H9740" s="160" t="s">
        <v>6392</v>
      </c>
      <c r="I9740" s="160" cm="1">
        <f t="array" ref="I9740">INDEX('2.1.trackMPD'!AB:AB/(24*60*60),
       MATCH(1,
             (A9740='2.1.trackMPD'!V:V)*
             (C9740='2.1.trackMPD'!W:W)*
             (D9740/10^6='2.1.trackMPD'!AA:AA)*
             (E9740='2.1.trackMPD'!Y:Y),
0))</f>
        <v>9.4032588888888889E-5</v>
      </c>
    </row>
    <row r="9741" spans="1:9" x14ac:dyDescent="0.2">
      <c r="A9741" s="160" t="s">
        <v>10316</v>
      </c>
      <c r="B9741" s="160" t="s">
        <v>23</v>
      </c>
      <c r="C9741" s="160">
        <f>_xlfn.XLOOKUP(B9741,'2.1.trackMPD'!$R$7:$R$29,'2.1.trackMPD'!$T$7:$T$29)</f>
        <v>5</v>
      </c>
      <c r="D9741" s="160">
        <v>100</v>
      </c>
      <c r="E9741" s="160" t="s">
        <v>6394</v>
      </c>
      <c r="F9741" s="160" t="s">
        <v>111</v>
      </c>
      <c r="G9741" s="160" t="s">
        <v>140</v>
      </c>
      <c r="H9741" s="160" t="s">
        <v>6392</v>
      </c>
      <c r="I9741" s="160" cm="1">
        <f t="array" ref="I9741">INDEX('2.1.trackMPD'!AC:AC/(24*60*60),
       MATCH(1,
             (A9741='2.1.trackMPD'!V:V)*
             (C9741='2.1.trackMPD'!W:W)*
             (D9741/10^6='2.1.trackMPD'!AA:AA)*
             (E9741='2.1.trackMPD'!Y:Y),
0))</f>
        <v>1.7514562572337961E-4</v>
      </c>
    </row>
    <row r="9742" spans="1:9" x14ac:dyDescent="0.2">
      <c r="A9742" s="160" t="s">
        <v>10316</v>
      </c>
      <c r="B9742" s="160" t="s">
        <v>23</v>
      </c>
      <c r="C9742" s="160">
        <f>_xlfn.XLOOKUP(B9742,'2.1.trackMPD'!$R$7:$R$29,'2.1.trackMPD'!$T$7:$T$29)</f>
        <v>5</v>
      </c>
      <c r="D9742" s="160">
        <v>1000</v>
      </c>
      <c r="E9742" s="160" t="s">
        <v>6394</v>
      </c>
      <c r="F9742" s="160" t="s">
        <v>111</v>
      </c>
      <c r="G9742" s="160" t="s">
        <v>124</v>
      </c>
      <c r="H9742" s="160" t="s">
        <v>6392</v>
      </c>
      <c r="I9742" s="160" cm="1">
        <f t="array" ref="I9742">INDEX('2.1.trackMPD'!AB:AB/(24*60*60),
       MATCH(1,
             (A9742='2.1.trackMPD'!V:V)*
             (C9742='2.1.trackMPD'!W:W)*
             (D9742/10^6='2.1.trackMPD'!AA:AA)*
             (E9742='2.1.trackMPD'!Y:Y),
0))</f>
        <v>8.9297217515432107E-4</v>
      </c>
    </row>
    <row r="9743" spans="1:9" x14ac:dyDescent="0.2">
      <c r="A9743" s="160" t="s">
        <v>10316</v>
      </c>
      <c r="B9743" s="160" t="s">
        <v>23</v>
      </c>
      <c r="C9743" s="160">
        <f>_xlfn.XLOOKUP(B9743,'2.1.trackMPD'!$R$7:$R$29,'2.1.trackMPD'!$T$7:$T$29)</f>
        <v>5</v>
      </c>
      <c r="D9743" s="160">
        <v>1000</v>
      </c>
      <c r="E9743" s="160" t="s">
        <v>6394</v>
      </c>
      <c r="F9743" s="160" t="s">
        <v>111</v>
      </c>
      <c r="G9743" s="160" t="s">
        <v>140</v>
      </c>
      <c r="H9743" s="160" t="s">
        <v>6392</v>
      </c>
      <c r="I9743" s="160" cm="1">
        <f t="array" ref="I9743">INDEX('2.1.trackMPD'!AC:AC/(24*60*60),
       MATCH(1,
             (A9743='2.1.trackMPD'!V:V)*
             (C9743='2.1.trackMPD'!W:W)*
             (D9743/10^6='2.1.trackMPD'!AA:AA)*
             (E9743='2.1.trackMPD'!Y:Y),
0))</f>
        <v>1.4123941615226338E-3</v>
      </c>
    </row>
    <row r="9744" spans="1:9" x14ac:dyDescent="0.2">
      <c r="A9744" s="160" t="s">
        <v>10316</v>
      </c>
      <c r="B9744" s="160" t="s">
        <v>23</v>
      </c>
      <c r="C9744" s="160">
        <f>_xlfn.XLOOKUP(B9744,'2.1.trackMPD'!$R$7:$R$29,'2.1.trackMPD'!$T$7:$T$29)</f>
        <v>5</v>
      </c>
      <c r="D9744" s="160">
        <v>5000</v>
      </c>
      <c r="E9744" s="160" t="s">
        <v>6394</v>
      </c>
      <c r="F9744" s="160" t="s">
        <v>111</v>
      </c>
      <c r="G9744" s="160" t="s">
        <v>124</v>
      </c>
      <c r="H9744" s="160" t="s">
        <v>6392</v>
      </c>
      <c r="I9744" s="160" cm="1">
        <f t="array" ref="I9744">INDEX('2.1.trackMPD'!AB:AB/(24*60*60),
       MATCH(1,
             (A9744='2.1.trackMPD'!V:V)*
             (C9744='2.1.trackMPD'!W:W)*
             (D9744/10^6='2.1.trackMPD'!AA:AA)*
             (E9744='2.1.trackMPD'!Y:Y),
0))</f>
        <v>1.0121566653645835E-3</v>
      </c>
    </row>
    <row r="9745" spans="1:9" x14ac:dyDescent="0.2">
      <c r="A9745" s="160" t="s">
        <v>10316</v>
      </c>
      <c r="B9745" s="160" t="s">
        <v>23</v>
      </c>
      <c r="C9745" s="160">
        <f>_xlfn.XLOOKUP(B9745,'2.1.trackMPD'!$R$7:$R$29,'2.1.trackMPD'!$T$7:$T$29)</f>
        <v>5</v>
      </c>
      <c r="D9745" s="160">
        <v>5000</v>
      </c>
      <c r="E9745" s="160" t="s">
        <v>6394</v>
      </c>
      <c r="F9745" s="160" t="s">
        <v>111</v>
      </c>
      <c r="G9745" s="160" t="s">
        <v>140</v>
      </c>
      <c r="H9745" s="160" t="s">
        <v>6392</v>
      </c>
      <c r="I9745" s="160" cm="1">
        <f t="array" ref="I9745">INDEX('2.1.trackMPD'!AC:AC/(24*60*60),
       MATCH(1,
             (A9745='2.1.trackMPD'!V:V)*
             (C9745='2.1.trackMPD'!W:W)*
             (D9745/10^6='2.1.trackMPD'!AA:AA)*
             (E9745='2.1.trackMPD'!Y:Y),
0))</f>
        <v>5.3131448234953705E-3</v>
      </c>
    </row>
    <row r="9746" spans="1:9" x14ac:dyDescent="0.2">
      <c r="A9746" s="160" t="s">
        <v>10316</v>
      </c>
      <c r="B9746" s="160" t="s">
        <v>23</v>
      </c>
      <c r="C9746" s="160">
        <f>_xlfn.XLOOKUP(B9746,'2.1.trackMPD'!$R$7:$R$29,'2.1.trackMPD'!$T$7:$T$29)</f>
        <v>5</v>
      </c>
      <c r="D9746" s="160">
        <v>1</v>
      </c>
      <c r="E9746" s="160" t="s">
        <v>6395</v>
      </c>
      <c r="F9746" s="160" t="s">
        <v>111</v>
      </c>
      <c r="G9746" s="160" t="s">
        <v>124</v>
      </c>
      <c r="H9746" s="160" t="s">
        <v>6392</v>
      </c>
      <c r="I9746" s="160" t="e" cm="1">
        <f t="array" ref="I9746">INDEX('2.1.trackMPD'!AB:AB/(24*60*60),
       MATCH(1,
             (A9746='2.1.trackMPD'!V:V)*
             (C9746='2.1.trackMPD'!W:W)*
             (D9746/10^6='2.1.trackMPD'!AA:AA)*
             (E9746='2.1.trackMPD'!Y:Y),
0))</f>
        <v>#N/A</v>
      </c>
    </row>
    <row r="9747" spans="1:9" x14ac:dyDescent="0.2">
      <c r="A9747" s="160" t="s">
        <v>10316</v>
      </c>
      <c r="B9747" s="160" t="s">
        <v>23</v>
      </c>
      <c r="C9747" s="160">
        <f>_xlfn.XLOOKUP(B9747,'2.1.trackMPD'!$R$7:$R$29,'2.1.trackMPD'!$T$7:$T$29)</f>
        <v>5</v>
      </c>
      <c r="D9747" s="160">
        <v>1</v>
      </c>
      <c r="E9747" s="160" t="s">
        <v>6395</v>
      </c>
      <c r="F9747" s="160" t="s">
        <v>111</v>
      </c>
      <c r="G9747" s="160" t="s">
        <v>140</v>
      </c>
      <c r="H9747" s="160" t="s">
        <v>6392</v>
      </c>
      <c r="I9747" s="160" t="e" cm="1">
        <f t="array" ref="I9747">INDEX('2.1.trackMPD'!AC:AC/(24*60*60),
       MATCH(1,
             (A9747='2.1.trackMPD'!V:V)*
             (C9747='2.1.trackMPD'!W:W)*
             (D9747/10^6='2.1.trackMPD'!AA:AA)*
             (E9747='2.1.trackMPD'!Y:Y),
0))</f>
        <v>#N/A</v>
      </c>
    </row>
    <row r="9748" spans="1:9" x14ac:dyDescent="0.2">
      <c r="A9748" s="160" t="s">
        <v>10316</v>
      </c>
      <c r="B9748" s="160" t="s">
        <v>23</v>
      </c>
      <c r="C9748" s="160">
        <f>_xlfn.XLOOKUP(B9748,'2.1.trackMPD'!$R$7:$R$29,'2.1.trackMPD'!$T$7:$T$29)</f>
        <v>5</v>
      </c>
      <c r="D9748" s="160">
        <v>10</v>
      </c>
      <c r="E9748" s="160" t="s">
        <v>6395</v>
      </c>
      <c r="F9748" s="160" t="s">
        <v>111</v>
      </c>
      <c r="G9748" s="160" t="s">
        <v>124</v>
      </c>
      <c r="H9748" s="160" t="s">
        <v>6392</v>
      </c>
      <c r="I9748" s="160" t="e" cm="1">
        <f t="array" ref="I9748">INDEX('2.1.trackMPD'!AB:AB/(24*60*60),
       MATCH(1,
             (A9748='2.1.trackMPD'!V:V)*
             (C9748='2.1.trackMPD'!W:W)*
             (D9748/10^6='2.1.trackMPD'!AA:AA)*
             (E9748='2.1.trackMPD'!Y:Y),
0))</f>
        <v>#N/A</v>
      </c>
    </row>
    <row r="9749" spans="1:9" x14ac:dyDescent="0.2">
      <c r="A9749" s="160" t="s">
        <v>10316</v>
      </c>
      <c r="B9749" s="160" t="s">
        <v>23</v>
      </c>
      <c r="C9749" s="160">
        <f>_xlfn.XLOOKUP(B9749,'2.1.trackMPD'!$R$7:$R$29,'2.1.trackMPD'!$T$7:$T$29)</f>
        <v>5</v>
      </c>
      <c r="D9749" s="160">
        <v>10</v>
      </c>
      <c r="E9749" s="160" t="s">
        <v>6395</v>
      </c>
      <c r="F9749" s="160" t="s">
        <v>111</v>
      </c>
      <c r="G9749" s="160" t="s">
        <v>140</v>
      </c>
      <c r="H9749" s="160" t="s">
        <v>6392</v>
      </c>
      <c r="I9749" s="160" t="e" cm="1">
        <f t="array" ref="I9749">INDEX('2.1.trackMPD'!AC:AC/(24*60*60),
       MATCH(1,
             (A9749='2.1.trackMPD'!V:V)*
             (C9749='2.1.trackMPD'!W:W)*
             (D9749/10^6='2.1.trackMPD'!AA:AA)*
             (E9749='2.1.trackMPD'!Y:Y),
0))</f>
        <v>#N/A</v>
      </c>
    </row>
    <row r="9750" spans="1:9" x14ac:dyDescent="0.2">
      <c r="A9750" s="160" t="s">
        <v>10316</v>
      </c>
      <c r="B9750" s="160" t="s">
        <v>23</v>
      </c>
      <c r="C9750" s="160">
        <f>_xlfn.XLOOKUP(B9750,'2.1.trackMPD'!$R$7:$R$29,'2.1.trackMPD'!$T$7:$T$29)</f>
        <v>5</v>
      </c>
      <c r="D9750" s="160">
        <v>100</v>
      </c>
      <c r="E9750" s="160" t="s">
        <v>6395</v>
      </c>
      <c r="F9750" s="160" t="s">
        <v>111</v>
      </c>
      <c r="G9750" s="160" t="s">
        <v>124</v>
      </c>
      <c r="H9750" s="160" t="s">
        <v>6392</v>
      </c>
      <c r="I9750" s="160" t="e" cm="1">
        <f t="array" ref="I9750">INDEX('2.1.trackMPD'!AB:AB/(24*60*60),
       MATCH(1,
             (A9750='2.1.trackMPD'!V:V)*
             (C9750='2.1.trackMPD'!W:W)*
             (D9750/10^6='2.1.trackMPD'!AA:AA)*
             (E9750='2.1.trackMPD'!Y:Y),
0))</f>
        <v>#N/A</v>
      </c>
    </row>
    <row r="9751" spans="1:9" x14ac:dyDescent="0.2">
      <c r="A9751" s="160" t="s">
        <v>10316</v>
      </c>
      <c r="B9751" s="160" t="s">
        <v>23</v>
      </c>
      <c r="C9751" s="160">
        <f>_xlfn.XLOOKUP(B9751,'2.1.trackMPD'!$R$7:$R$29,'2.1.trackMPD'!$T$7:$T$29)</f>
        <v>5</v>
      </c>
      <c r="D9751" s="160">
        <v>100</v>
      </c>
      <c r="E9751" s="160" t="s">
        <v>6395</v>
      </c>
      <c r="F9751" s="160" t="s">
        <v>111</v>
      </c>
      <c r="G9751" s="160" t="s">
        <v>140</v>
      </c>
      <c r="H9751" s="160" t="s">
        <v>6392</v>
      </c>
      <c r="I9751" s="160" t="e" cm="1">
        <f t="array" ref="I9751">INDEX('2.1.trackMPD'!AC:AC/(24*60*60),
       MATCH(1,
             (A9751='2.1.trackMPD'!V:V)*
             (C9751='2.1.trackMPD'!W:W)*
             (D9751/10^6='2.1.trackMPD'!AA:AA)*
             (E9751='2.1.trackMPD'!Y:Y),
0))</f>
        <v>#N/A</v>
      </c>
    </row>
    <row r="9752" spans="1:9" x14ac:dyDescent="0.2">
      <c r="A9752" s="160" t="s">
        <v>10316</v>
      </c>
      <c r="B9752" s="160" t="s">
        <v>4</v>
      </c>
      <c r="C9752" s="160">
        <f>_xlfn.XLOOKUP(B9752,'2.1.trackMPD'!$R$7:$R$29,'2.1.trackMPD'!$T$7:$T$29)</f>
        <v>6</v>
      </c>
      <c r="D9752" s="160">
        <v>1</v>
      </c>
      <c r="E9752" s="160" t="s">
        <v>6390</v>
      </c>
      <c r="F9752" s="160" t="s">
        <v>111</v>
      </c>
      <c r="G9752" s="160" t="s">
        <v>124</v>
      </c>
      <c r="H9752" s="160" t="s">
        <v>6392</v>
      </c>
      <c r="I9752" s="160" cm="1">
        <f t="array" ref="I9752">INDEX('2.1.trackMPD'!AB:AB/(24*60*60),
       MATCH(1,
             (A9752='2.1.trackMPD'!V:V)*
             (C9752='2.1.trackMPD'!W:W)*
             (D9752/10^6='2.1.trackMPD'!AA:AA)*
             (E9752='2.1.trackMPD'!Y:Y),
0))</f>
        <v>2.8698303445884774E-6</v>
      </c>
    </row>
    <row r="9753" spans="1:9" x14ac:dyDescent="0.2">
      <c r="A9753" s="160" t="s">
        <v>10316</v>
      </c>
      <c r="B9753" s="160" t="s">
        <v>4</v>
      </c>
      <c r="C9753" s="160">
        <f>_xlfn.XLOOKUP(B9753,'2.1.trackMPD'!$R$7:$R$29,'2.1.trackMPD'!$T$7:$T$29)</f>
        <v>6</v>
      </c>
      <c r="D9753" s="160">
        <v>1</v>
      </c>
      <c r="E9753" s="160" t="s">
        <v>6390</v>
      </c>
      <c r="F9753" s="160" t="s">
        <v>111</v>
      </c>
      <c r="G9753" s="160" t="s">
        <v>140</v>
      </c>
      <c r="H9753" s="160" t="s">
        <v>6392</v>
      </c>
      <c r="I9753" s="160" cm="1">
        <f t="array" ref="I9753">INDEX('2.1.trackMPD'!AC:AC/(24*60*60),
       MATCH(1,
             (A9753='2.1.trackMPD'!V:V)*
             (C9753='2.1.trackMPD'!W:W)*
             (D9753/10^6='2.1.trackMPD'!AA:AA)*
             (E9753='2.1.trackMPD'!Y:Y),
0))</f>
        <v>6.6913211418636637E-6</v>
      </c>
    </row>
    <row r="9754" spans="1:9" x14ac:dyDescent="0.2">
      <c r="A9754" s="160" t="s">
        <v>10316</v>
      </c>
      <c r="B9754" s="160" t="s">
        <v>4</v>
      </c>
      <c r="C9754" s="160">
        <f>_xlfn.XLOOKUP(B9754,'2.1.trackMPD'!$R$7:$R$29,'2.1.trackMPD'!$T$7:$T$29)</f>
        <v>6</v>
      </c>
      <c r="D9754" s="160">
        <v>10</v>
      </c>
      <c r="E9754" s="160" t="s">
        <v>6390</v>
      </c>
      <c r="F9754" s="160" t="s">
        <v>111</v>
      </c>
      <c r="G9754" s="160" t="s">
        <v>124</v>
      </c>
      <c r="H9754" s="160" t="s">
        <v>6392</v>
      </c>
      <c r="I9754" s="160" cm="1">
        <f t="array" ref="I9754">INDEX('2.1.trackMPD'!AB:AB/(24*60*60),
       MATCH(1,
             (A9754='2.1.trackMPD'!V:V)*
             (C9754='2.1.trackMPD'!W:W)*
             (D9754/10^6='2.1.trackMPD'!AA:AA)*
             (E9754='2.1.trackMPD'!Y:Y),
0))</f>
        <v>6.8036876086769764E-6</v>
      </c>
    </row>
    <row r="9755" spans="1:9" x14ac:dyDescent="0.2">
      <c r="A9755" s="160" t="s">
        <v>10316</v>
      </c>
      <c r="B9755" s="160" t="s">
        <v>4</v>
      </c>
      <c r="C9755" s="160">
        <f>_xlfn.XLOOKUP(B9755,'2.1.trackMPD'!$R$7:$R$29,'2.1.trackMPD'!$T$7:$T$29)</f>
        <v>6</v>
      </c>
      <c r="D9755" s="160">
        <v>10</v>
      </c>
      <c r="E9755" s="160" t="s">
        <v>6390</v>
      </c>
      <c r="F9755" s="160" t="s">
        <v>111</v>
      </c>
      <c r="G9755" s="160" t="s">
        <v>140</v>
      </c>
      <c r="H9755" s="160" t="s">
        <v>6392</v>
      </c>
      <c r="I9755" s="160" cm="1">
        <f t="array" ref="I9755">INDEX('2.1.trackMPD'!AC:AC/(24*60*60),
       MATCH(1,
             (A9755='2.1.trackMPD'!V:V)*
             (C9755='2.1.trackMPD'!W:W)*
             (D9755/10^6='2.1.trackMPD'!AA:AA)*
             (E9755='2.1.trackMPD'!Y:Y),
0))</f>
        <v>7.5198543526164361E-6</v>
      </c>
    </row>
    <row r="9756" spans="1:9" x14ac:dyDescent="0.2">
      <c r="A9756" s="160" t="s">
        <v>10316</v>
      </c>
      <c r="B9756" s="160" t="s">
        <v>4</v>
      </c>
      <c r="C9756" s="160">
        <f>_xlfn.XLOOKUP(B9756,'2.1.trackMPD'!$R$7:$R$29,'2.1.trackMPD'!$T$7:$T$29)</f>
        <v>6</v>
      </c>
      <c r="D9756" s="160">
        <v>100</v>
      </c>
      <c r="E9756" s="160" t="s">
        <v>6390</v>
      </c>
      <c r="F9756" s="160" t="s">
        <v>111</v>
      </c>
      <c r="G9756" s="160" t="s">
        <v>124</v>
      </c>
      <c r="H9756" s="160" t="s">
        <v>6392</v>
      </c>
      <c r="I9756" s="160" cm="1">
        <f t="array" ref="I9756">INDEX('2.1.trackMPD'!AB:AB/(24*60*60),
       MATCH(1,
             (A9756='2.1.trackMPD'!V:V)*
             (C9756='2.1.trackMPD'!W:W)*
             (D9756/10^6='2.1.trackMPD'!AA:AA)*
             (E9756='2.1.trackMPD'!Y:Y),
0))</f>
        <v>1.7682158243312757E-4</v>
      </c>
    </row>
    <row r="9757" spans="1:9" x14ac:dyDescent="0.2">
      <c r="A9757" s="160" t="s">
        <v>10316</v>
      </c>
      <c r="B9757" s="160" t="s">
        <v>4</v>
      </c>
      <c r="C9757" s="160">
        <f>_xlfn.XLOOKUP(B9757,'2.1.trackMPD'!$R$7:$R$29,'2.1.trackMPD'!$T$7:$T$29)</f>
        <v>6</v>
      </c>
      <c r="D9757" s="160">
        <v>100</v>
      </c>
      <c r="E9757" s="160" t="s">
        <v>6390</v>
      </c>
      <c r="F9757" s="160" t="s">
        <v>111</v>
      </c>
      <c r="G9757" s="160" t="s">
        <v>140</v>
      </c>
      <c r="H9757" s="160" t="s">
        <v>6392</v>
      </c>
      <c r="I9757" s="160" cm="1">
        <f t="array" ref="I9757">INDEX('2.1.trackMPD'!AC:AC/(24*60*60),
       MATCH(1,
             (A9757='2.1.trackMPD'!V:V)*
             (C9757='2.1.trackMPD'!W:W)*
             (D9757/10^6='2.1.trackMPD'!AA:AA)*
             (E9757='2.1.trackMPD'!Y:Y),
0))</f>
        <v>1.5826409452160495E-4</v>
      </c>
    </row>
    <row r="9758" spans="1:9" x14ac:dyDescent="0.2">
      <c r="A9758" s="160" t="s">
        <v>10316</v>
      </c>
      <c r="B9758" s="160" t="s">
        <v>4</v>
      </c>
      <c r="C9758" s="160">
        <f>_xlfn.XLOOKUP(B9758,'2.1.trackMPD'!$R$7:$R$29,'2.1.trackMPD'!$T$7:$T$29)</f>
        <v>6</v>
      </c>
      <c r="D9758" s="160">
        <v>1000</v>
      </c>
      <c r="E9758" s="160" t="s">
        <v>6390</v>
      </c>
      <c r="F9758" s="160" t="s">
        <v>111</v>
      </c>
      <c r="G9758" s="160" t="s">
        <v>124</v>
      </c>
      <c r="H9758" s="160" t="s">
        <v>6392</v>
      </c>
      <c r="I9758" s="160" cm="1">
        <f t="array" ref="I9758">INDEX('2.1.trackMPD'!AB:AB/(24*60*60),
       MATCH(1,
             (A9758='2.1.trackMPD'!V:V)*
             (C9758='2.1.trackMPD'!W:W)*
             (D9758/10^6='2.1.trackMPD'!AA:AA)*
             (E9758='2.1.trackMPD'!Y:Y),
0))</f>
        <v>9.0045779578189287E-4</v>
      </c>
    </row>
    <row r="9759" spans="1:9" x14ac:dyDescent="0.2">
      <c r="A9759" s="160" t="s">
        <v>10316</v>
      </c>
      <c r="B9759" s="160" t="s">
        <v>4</v>
      </c>
      <c r="C9759" s="160">
        <f>_xlfn.XLOOKUP(B9759,'2.1.trackMPD'!$R$7:$R$29,'2.1.trackMPD'!$T$7:$T$29)</f>
        <v>6</v>
      </c>
      <c r="D9759" s="160">
        <v>1000</v>
      </c>
      <c r="E9759" s="160" t="s">
        <v>6390</v>
      </c>
      <c r="F9759" s="160" t="s">
        <v>111</v>
      </c>
      <c r="G9759" s="160" t="s">
        <v>140</v>
      </c>
      <c r="H9759" s="160" t="s">
        <v>6392</v>
      </c>
      <c r="I9759" s="160" cm="1">
        <f t="array" ref="I9759">INDEX('2.1.trackMPD'!AC:AC/(24*60*60),
       MATCH(1,
             (A9759='2.1.trackMPD'!V:V)*
             (C9759='2.1.trackMPD'!W:W)*
             (D9759/10^6='2.1.trackMPD'!AA:AA)*
             (E9759='2.1.trackMPD'!Y:Y),
0))</f>
        <v>6.4526359169238675E-3</v>
      </c>
    </row>
    <row r="9760" spans="1:9" x14ac:dyDescent="0.2">
      <c r="A9760" s="160" t="s">
        <v>10316</v>
      </c>
      <c r="B9760" s="160" t="s">
        <v>4</v>
      </c>
      <c r="C9760" s="160">
        <f>_xlfn.XLOOKUP(B9760,'2.1.trackMPD'!$R$7:$R$29,'2.1.trackMPD'!$T$7:$T$29)</f>
        <v>6</v>
      </c>
      <c r="D9760" s="160">
        <v>5000</v>
      </c>
      <c r="E9760" s="160" t="s">
        <v>6390</v>
      </c>
      <c r="F9760" s="160" t="s">
        <v>111</v>
      </c>
      <c r="G9760" s="160" t="s">
        <v>124</v>
      </c>
      <c r="H9760" s="160" t="s">
        <v>6392</v>
      </c>
      <c r="I9760" s="160" cm="1">
        <f t="array" ref="I9760">INDEX('2.1.trackMPD'!AB:AB/(24*60*60),
       MATCH(1,
             (A9760='2.1.trackMPD'!V:V)*
             (C9760='2.1.trackMPD'!W:W)*
             (D9760/10^6='2.1.trackMPD'!AA:AA)*
             (E9760='2.1.trackMPD'!Y:Y),
0))</f>
        <v>9.0201364917695483E-4</v>
      </c>
    </row>
    <row r="9761" spans="1:9" x14ac:dyDescent="0.2">
      <c r="A9761" s="160" t="s">
        <v>10316</v>
      </c>
      <c r="B9761" s="160" t="s">
        <v>4</v>
      </c>
      <c r="C9761" s="160">
        <f>_xlfn.XLOOKUP(B9761,'2.1.trackMPD'!$R$7:$R$29,'2.1.trackMPD'!$T$7:$T$29)</f>
        <v>6</v>
      </c>
      <c r="D9761" s="160">
        <v>5000</v>
      </c>
      <c r="E9761" s="160" t="s">
        <v>6390</v>
      </c>
      <c r="F9761" s="160" t="s">
        <v>111</v>
      </c>
      <c r="G9761" s="160" t="s">
        <v>140</v>
      </c>
      <c r="H9761" s="160" t="s">
        <v>6392</v>
      </c>
      <c r="I9761" s="160" cm="1">
        <f t="array" ref="I9761">INDEX('2.1.trackMPD'!AC:AC/(24*60*60),
       MATCH(1,
             (A9761='2.1.trackMPD'!V:V)*
             (C9761='2.1.trackMPD'!W:W)*
             (D9761/10^6='2.1.trackMPD'!AA:AA)*
             (E9761='2.1.trackMPD'!Y:Y),
0))</f>
        <v>2.5485706738683132E-2</v>
      </c>
    </row>
    <row r="9762" spans="1:9" x14ac:dyDescent="0.2">
      <c r="A9762" s="160" t="s">
        <v>10316</v>
      </c>
      <c r="B9762" s="160" t="s">
        <v>4</v>
      </c>
      <c r="C9762" s="160">
        <f>_xlfn.XLOOKUP(B9762,'2.1.trackMPD'!$R$7:$R$29,'2.1.trackMPD'!$T$7:$T$29)</f>
        <v>6</v>
      </c>
      <c r="D9762" s="160">
        <v>1</v>
      </c>
      <c r="E9762" s="160" t="s">
        <v>6394</v>
      </c>
      <c r="F9762" s="160" t="s">
        <v>111</v>
      </c>
      <c r="G9762" s="160" t="s">
        <v>124</v>
      </c>
      <c r="H9762" s="160" t="s">
        <v>6392</v>
      </c>
      <c r="I9762" s="160" cm="1">
        <f t="array" ref="I9762">INDEX('2.1.trackMPD'!AB:AB/(24*60*60),
       MATCH(1,
             (A9762='2.1.trackMPD'!V:V)*
             (C9762='2.1.trackMPD'!W:W)*
             (D9762/10^6='2.1.trackMPD'!AA:AA)*
             (E9762='2.1.trackMPD'!Y:Y),
0))</f>
        <v>6.650434654262025E-6</v>
      </c>
    </row>
    <row r="9763" spans="1:9" x14ac:dyDescent="0.2">
      <c r="A9763" s="160" t="s">
        <v>10316</v>
      </c>
      <c r="B9763" s="160" t="s">
        <v>4</v>
      </c>
      <c r="C9763" s="160">
        <f>_xlfn.XLOOKUP(B9763,'2.1.trackMPD'!$R$7:$R$29,'2.1.trackMPD'!$T$7:$T$29)</f>
        <v>6</v>
      </c>
      <c r="D9763" s="160">
        <v>1</v>
      </c>
      <c r="E9763" s="160" t="s">
        <v>6394</v>
      </c>
      <c r="F9763" s="160" t="s">
        <v>111</v>
      </c>
      <c r="G9763" s="160" t="s">
        <v>140</v>
      </c>
      <c r="H9763" s="160" t="s">
        <v>6392</v>
      </c>
      <c r="I9763" s="160" cm="1">
        <f t="array" ref="I9763">INDEX('2.1.trackMPD'!AC:AC/(24*60*60),
       MATCH(1,
             (A9763='2.1.trackMPD'!V:V)*
             (C9763='2.1.trackMPD'!W:W)*
             (D9763/10^6='2.1.trackMPD'!AA:AA)*
             (E9763='2.1.trackMPD'!Y:Y),
0))</f>
        <v>1.3748410964702164E-5</v>
      </c>
    </row>
    <row r="9764" spans="1:9" x14ac:dyDescent="0.2">
      <c r="A9764" s="160" t="s">
        <v>10316</v>
      </c>
      <c r="B9764" s="160" t="s">
        <v>4</v>
      </c>
      <c r="C9764" s="160">
        <f>_xlfn.XLOOKUP(B9764,'2.1.trackMPD'!$R$7:$R$29,'2.1.trackMPD'!$T$7:$T$29)</f>
        <v>6</v>
      </c>
      <c r="D9764" s="160">
        <v>10</v>
      </c>
      <c r="E9764" s="160" t="s">
        <v>6394</v>
      </c>
      <c r="F9764" s="160" t="s">
        <v>111</v>
      </c>
      <c r="G9764" s="160" t="s">
        <v>124</v>
      </c>
      <c r="H9764" s="160" t="s">
        <v>6392</v>
      </c>
      <c r="I9764" s="160" cm="1">
        <f t="array" ref="I9764">INDEX('2.1.trackMPD'!AB:AB/(24*60*60),
       MATCH(1,
             (A9764='2.1.trackMPD'!V:V)*
             (C9764='2.1.trackMPD'!W:W)*
             (D9764/10^6='2.1.trackMPD'!AA:AA)*
             (E9764='2.1.trackMPD'!Y:Y),
0))</f>
        <v>6.3224211586934156E-6</v>
      </c>
    </row>
    <row r="9765" spans="1:9" x14ac:dyDescent="0.2">
      <c r="A9765" s="160" t="s">
        <v>10316</v>
      </c>
      <c r="B9765" s="160" t="s">
        <v>4</v>
      </c>
      <c r="C9765" s="160">
        <f>_xlfn.XLOOKUP(B9765,'2.1.trackMPD'!$R$7:$R$29,'2.1.trackMPD'!$T$7:$T$29)</f>
        <v>6</v>
      </c>
      <c r="D9765" s="160">
        <v>10</v>
      </c>
      <c r="E9765" s="160" t="s">
        <v>6394</v>
      </c>
      <c r="F9765" s="160" t="s">
        <v>111</v>
      </c>
      <c r="G9765" s="160" t="s">
        <v>140</v>
      </c>
      <c r="H9765" s="160" t="s">
        <v>6392</v>
      </c>
      <c r="I9765" s="160" cm="1">
        <f t="array" ref="I9765">INDEX('2.1.trackMPD'!AC:AC/(24*60*60),
       MATCH(1,
             (A9765='2.1.trackMPD'!V:V)*
             (C9765='2.1.trackMPD'!W:W)*
             (D9765/10^6='2.1.trackMPD'!AA:AA)*
             (E9765='2.1.trackMPD'!Y:Y),
0))</f>
        <v>2.2125298693415632E-5</v>
      </c>
    </row>
    <row r="9766" spans="1:9" x14ac:dyDescent="0.2">
      <c r="A9766" s="160" t="s">
        <v>10316</v>
      </c>
      <c r="B9766" s="160" t="s">
        <v>4</v>
      </c>
      <c r="C9766" s="160">
        <f>_xlfn.XLOOKUP(B9766,'2.1.trackMPD'!$R$7:$R$29,'2.1.trackMPD'!$T$7:$T$29)</f>
        <v>6</v>
      </c>
      <c r="D9766" s="160">
        <v>100</v>
      </c>
      <c r="E9766" s="160" t="s">
        <v>6394</v>
      </c>
      <c r="F9766" s="160" t="s">
        <v>111</v>
      </c>
      <c r="G9766" s="160" t="s">
        <v>124</v>
      </c>
      <c r="H9766" s="160" t="s">
        <v>6392</v>
      </c>
      <c r="I9766" s="160" cm="1">
        <f t="array" ref="I9766">INDEX('2.1.trackMPD'!AB:AB/(24*60*60),
       MATCH(1,
             (A9766='2.1.trackMPD'!V:V)*
             (C9766='2.1.trackMPD'!W:W)*
             (D9766/10^6='2.1.trackMPD'!AA:AA)*
             (E9766='2.1.trackMPD'!Y:Y),
0))</f>
        <v>5.2290220010288067E-4</v>
      </c>
    </row>
    <row r="9767" spans="1:9" x14ac:dyDescent="0.2">
      <c r="A9767" s="160" t="s">
        <v>10316</v>
      </c>
      <c r="B9767" s="160" t="s">
        <v>4</v>
      </c>
      <c r="C9767" s="160">
        <f>_xlfn.XLOOKUP(B9767,'2.1.trackMPD'!$R$7:$R$29,'2.1.trackMPD'!$T$7:$T$29)</f>
        <v>6</v>
      </c>
      <c r="D9767" s="160">
        <v>100</v>
      </c>
      <c r="E9767" s="160" t="s">
        <v>6394</v>
      </c>
      <c r="F9767" s="160" t="s">
        <v>111</v>
      </c>
      <c r="G9767" s="160" t="s">
        <v>140</v>
      </c>
      <c r="H9767" s="160" t="s">
        <v>6392</v>
      </c>
      <c r="I9767" s="160" cm="1">
        <f t="array" ref="I9767">INDEX('2.1.trackMPD'!AC:AC/(24*60*60),
       MATCH(1,
             (A9767='2.1.trackMPD'!V:V)*
             (C9767='2.1.trackMPD'!W:W)*
             (D9767/10^6='2.1.trackMPD'!AA:AA)*
             (E9767='2.1.trackMPD'!Y:Y),
0))</f>
        <v>5.0558261869855959E-4</v>
      </c>
    </row>
    <row r="9768" spans="1:9" x14ac:dyDescent="0.2">
      <c r="A9768" s="160" t="s">
        <v>10316</v>
      </c>
      <c r="B9768" s="160" t="s">
        <v>4</v>
      </c>
      <c r="C9768" s="160">
        <f>_xlfn.XLOOKUP(B9768,'2.1.trackMPD'!$R$7:$R$29,'2.1.trackMPD'!$T$7:$T$29)</f>
        <v>6</v>
      </c>
      <c r="D9768" s="160">
        <v>1000</v>
      </c>
      <c r="E9768" s="160" t="s">
        <v>6394</v>
      </c>
      <c r="F9768" s="160" t="s">
        <v>111</v>
      </c>
      <c r="G9768" s="160" t="s">
        <v>124</v>
      </c>
      <c r="H9768" s="160" t="s">
        <v>6392</v>
      </c>
      <c r="I9768" s="160" cm="1">
        <f t="array" ref="I9768">INDEX('2.1.trackMPD'!AB:AB/(24*60*60),
       MATCH(1,
             (A9768='2.1.trackMPD'!V:V)*
             (C9768='2.1.trackMPD'!W:W)*
             (D9768/10^6='2.1.trackMPD'!AA:AA)*
             (E9768='2.1.trackMPD'!Y:Y),
0))</f>
        <v>9.0023984915123462E-4</v>
      </c>
    </row>
    <row r="9769" spans="1:9" x14ac:dyDescent="0.2">
      <c r="A9769" s="160" t="s">
        <v>10316</v>
      </c>
      <c r="B9769" s="160" t="s">
        <v>4</v>
      </c>
      <c r="C9769" s="160">
        <f>_xlfn.XLOOKUP(B9769,'2.1.trackMPD'!$R$7:$R$29,'2.1.trackMPD'!$T$7:$T$29)</f>
        <v>6</v>
      </c>
      <c r="D9769" s="160">
        <v>1000</v>
      </c>
      <c r="E9769" s="160" t="s">
        <v>6394</v>
      </c>
      <c r="F9769" s="160" t="s">
        <v>111</v>
      </c>
      <c r="G9769" s="160" t="s">
        <v>140</v>
      </c>
      <c r="H9769" s="160" t="s">
        <v>6392</v>
      </c>
      <c r="I9769" s="160" cm="1">
        <f t="array" ref="I9769">INDEX('2.1.trackMPD'!AC:AC/(24*60*60),
       MATCH(1,
             (A9769='2.1.trackMPD'!V:V)*
             (C9769='2.1.trackMPD'!W:W)*
             (D9769/10^6='2.1.trackMPD'!AA:AA)*
             (E9769='2.1.trackMPD'!Y:Y),
0))</f>
        <v>5.8401667541152259E-3</v>
      </c>
    </row>
    <row r="9770" spans="1:9" x14ac:dyDescent="0.2">
      <c r="A9770" s="160" t="s">
        <v>10316</v>
      </c>
      <c r="B9770" s="160" t="s">
        <v>4</v>
      </c>
      <c r="C9770" s="160">
        <f>_xlfn.XLOOKUP(B9770,'2.1.trackMPD'!$R$7:$R$29,'2.1.trackMPD'!$T$7:$T$29)</f>
        <v>6</v>
      </c>
      <c r="D9770" s="160">
        <v>5000</v>
      </c>
      <c r="E9770" s="160" t="s">
        <v>6394</v>
      </c>
      <c r="F9770" s="160" t="s">
        <v>111</v>
      </c>
      <c r="G9770" s="160" t="s">
        <v>124</v>
      </c>
      <c r="H9770" s="160" t="s">
        <v>6392</v>
      </c>
      <c r="I9770" s="160" cm="1">
        <f t="array" ref="I9770">INDEX('2.1.trackMPD'!AB:AB/(24*60*60),
       MATCH(1,
             (A9770='2.1.trackMPD'!V:V)*
             (C9770='2.1.trackMPD'!W:W)*
             (D9770/10^6='2.1.trackMPD'!AA:AA)*
             (E9770='2.1.trackMPD'!Y:Y),
0))</f>
        <v>1.0142913956886575E-3</v>
      </c>
    </row>
    <row r="9771" spans="1:9" x14ac:dyDescent="0.2">
      <c r="A9771" s="160" t="s">
        <v>10316</v>
      </c>
      <c r="B9771" s="160" t="s">
        <v>4</v>
      </c>
      <c r="C9771" s="160">
        <f>_xlfn.XLOOKUP(B9771,'2.1.trackMPD'!$R$7:$R$29,'2.1.trackMPD'!$T$7:$T$29)</f>
        <v>6</v>
      </c>
      <c r="D9771" s="160">
        <v>5000</v>
      </c>
      <c r="E9771" s="160" t="s">
        <v>6394</v>
      </c>
      <c r="F9771" s="160" t="s">
        <v>111</v>
      </c>
      <c r="G9771" s="160" t="s">
        <v>140</v>
      </c>
      <c r="H9771" s="160" t="s">
        <v>6392</v>
      </c>
      <c r="I9771" s="160" cm="1">
        <f t="array" ref="I9771">INDEX('2.1.trackMPD'!AC:AC/(24*60*60),
       MATCH(1,
             (A9771='2.1.trackMPD'!V:V)*
             (C9771='2.1.trackMPD'!W:W)*
             (D9771/10^6='2.1.trackMPD'!AA:AA)*
             (E9771='2.1.trackMPD'!Y:Y),
0))</f>
        <v>1.5950789510995371E-2</v>
      </c>
    </row>
    <row r="9772" spans="1:9" x14ac:dyDescent="0.2">
      <c r="A9772" s="160" t="s">
        <v>10316</v>
      </c>
      <c r="B9772" s="160" t="s">
        <v>4</v>
      </c>
      <c r="C9772" s="160">
        <f>_xlfn.XLOOKUP(B9772,'2.1.trackMPD'!$R$7:$R$29,'2.1.trackMPD'!$T$7:$T$29)</f>
        <v>6</v>
      </c>
      <c r="D9772" s="160">
        <v>1</v>
      </c>
      <c r="E9772" s="160" t="s">
        <v>6395</v>
      </c>
      <c r="F9772" s="160" t="s">
        <v>111</v>
      </c>
      <c r="G9772" s="160" t="s">
        <v>124</v>
      </c>
      <c r="H9772" s="160" t="s">
        <v>6392</v>
      </c>
      <c r="I9772" s="160" t="e" cm="1">
        <f t="array" ref="I9772">INDEX('2.1.trackMPD'!AB:AB/(24*60*60),
       MATCH(1,
             (A9772='2.1.trackMPD'!V:V)*
             (C9772='2.1.trackMPD'!W:W)*
             (D9772/10^6='2.1.trackMPD'!AA:AA)*
             (E9772='2.1.trackMPD'!Y:Y),
0))</f>
        <v>#N/A</v>
      </c>
    </row>
    <row r="9773" spans="1:9" x14ac:dyDescent="0.2">
      <c r="A9773" s="160" t="s">
        <v>10316</v>
      </c>
      <c r="B9773" s="160" t="s">
        <v>4</v>
      </c>
      <c r="C9773" s="160">
        <f>_xlfn.XLOOKUP(B9773,'2.1.trackMPD'!$R$7:$R$29,'2.1.trackMPD'!$T$7:$T$29)</f>
        <v>6</v>
      </c>
      <c r="D9773" s="160">
        <v>1</v>
      </c>
      <c r="E9773" s="160" t="s">
        <v>6395</v>
      </c>
      <c r="F9773" s="160" t="s">
        <v>111</v>
      </c>
      <c r="G9773" s="160" t="s">
        <v>140</v>
      </c>
      <c r="H9773" s="160" t="s">
        <v>6392</v>
      </c>
      <c r="I9773" s="160" t="e" cm="1">
        <f t="array" ref="I9773">INDEX('2.1.trackMPD'!AC:AC/(24*60*60),
       MATCH(1,
             (A9773='2.1.trackMPD'!V:V)*
             (C9773='2.1.trackMPD'!W:W)*
             (D9773/10^6='2.1.trackMPD'!AA:AA)*
             (E9773='2.1.trackMPD'!Y:Y),
0))</f>
        <v>#N/A</v>
      </c>
    </row>
    <row r="9774" spans="1:9" x14ac:dyDescent="0.2">
      <c r="A9774" s="160" t="s">
        <v>10316</v>
      </c>
      <c r="B9774" s="160" t="s">
        <v>4</v>
      </c>
      <c r="C9774" s="160">
        <f>_xlfn.XLOOKUP(B9774,'2.1.trackMPD'!$R$7:$R$29,'2.1.trackMPD'!$T$7:$T$29)</f>
        <v>6</v>
      </c>
      <c r="D9774" s="160">
        <v>10</v>
      </c>
      <c r="E9774" s="160" t="s">
        <v>6395</v>
      </c>
      <c r="F9774" s="160" t="s">
        <v>111</v>
      </c>
      <c r="G9774" s="160" t="s">
        <v>124</v>
      </c>
      <c r="H9774" s="160" t="s">
        <v>6392</v>
      </c>
      <c r="I9774" s="160" t="e" cm="1">
        <f t="array" ref="I9774">INDEX('2.1.trackMPD'!AB:AB/(24*60*60),
       MATCH(1,
             (A9774='2.1.trackMPD'!V:V)*
             (C9774='2.1.trackMPD'!W:W)*
             (D9774/10^6='2.1.trackMPD'!AA:AA)*
             (E9774='2.1.trackMPD'!Y:Y),
0))</f>
        <v>#N/A</v>
      </c>
    </row>
    <row r="9775" spans="1:9" x14ac:dyDescent="0.2">
      <c r="A9775" s="160" t="s">
        <v>10316</v>
      </c>
      <c r="B9775" s="160" t="s">
        <v>4</v>
      </c>
      <c r="C9775" s="160">
        <f>_xlfn.XLOOKUP(B9775,'2.1.trackMPD'!$R$7:$R$29,'2.1.trackMPD'!$T$7:$T$29)</f>
        <v>6</v>
      </c>
      <c r="D9775" s="160">
        <v>10</v>
      </c>
      <c r="E9775" s="160" t="s">
        <v>6395</v>
      </c>
      <c r="F9775" s="160" t="s">
        <v>111</v>
      </c>
      <c r="G9775" s="160" t="s">
        <v>140</v>
      </c>
      <c r="H9775" s="160" t="s">
        <v>6392</v>
      </c>
      <c r="I9775" s="160" t="e" cm="1">
        <f t="array" ref="I9775">INDEX('2.1.trackMPD'!AC:AC/(24*60*60),
       MATCH(1,
             (A9775='2.1.trackMPD'!V:V)*
             (C9775='2.1.trackMPD'!W:W)*
             (D9775/10^6='2.1.trackMPD'!AA:AA)*
             (E9775='2.1.trackMPD'!Y:Y),
0))</f>
        <v>#N/A</v>
      </c>
    </row>
    <row r="9776" spans="1:9" x14ac:dyDescent="0.2">
      <c r="A9776" s="160" t="s">
        <v>10316</v>
      </c>
      <c r="B9776" s="160" t="s">
        <v>4</v>
      </c>
      <c r="C9776" s="160">
        <f>_xlfn.XLOOKUP(B9776,'2.1.trackMPD'!$R$7:$R$29,'2.1.trackMPD'!$T$7:$T$29)</f>
        <v>6</v>
      </c>
      <c r="D9776" s="160">
        <v>100</v>
      </c>
      <c r="E9776" s="160" t="s">
        <v>6395</v>
      </c>
      <c r="F9776" s="160" t="s">
        <v>111</v>
      </c>
      <c r="G9776" s="160" t="s">
        <v>124</v>
      </c>
      <c r="H9776" s="160" t="s">
        <v>6392</v>
      </c>
      <c r="I9776" s="160" t="e" cm="1">
        <f t="array" ref="I9776">INDEX('2.1.trackMPD'!AB:AB/(24*60*60),
       MATCH(1,
             (A9776='2.1.trackMPD'!V:V)*
             (C9776='2.1.trackMPD'!W:W)*
             (D9776/10^6='2.1.trackMPD'!AA:AA)*
             (E9776='2.1.trackMPD'!Y:Y),
0))</f>
        <v>#N/A</v>
      </c>
    </row>
    <row r="9777" spans="1:9" x14ac:dyDescent="0.2">
      <c r="A9777" s="160" t="s">
        <v>10316</v>
      </c>
      <c r="B9777" s="160" t="s">
        <v>4</v>
      </c>
      <c r="C9777" s="160">
        <f>_xlfn.XLOOKUP(B9777,'2.1.trackMPD'!$R$7:$R$29,'2.1.trackMPD'!$T$7:$T$29)</f>
        <v>6</v>
      </c>
      <c r="D9777" s="160">
        <v>100</v>
      </c>
      <c r="E9777" s="160" t="s">
        <v>6395</v>
      </c>
      <c r="F9777" s="160" t="s">
        <v>111</v>
      </c>
      <c r="G9777" s="160" t="s">
        <v>140</v>
      </c>
      <c r="H9777" s="160" t="s">
        <v>6392</v>
      </c>
      <c r="I9777" s="160" t="e" cm="1">
        <f t="array" ref="I9777">INDEX('2.1.trackMPD'!AC:AC/(24*60*60),
       MATCH(1,
             (A9777='2.1.trackMPD'!V:V)*
             (C9777='2.1.trackMPD'!W:W)*
             (D9777/10^6='2.1.trackMPD'!AA:AA)*
             (E9777='2.1.trackMPD'!Y:Y),
0))</f>
        <v>#N/A</v>
      </c>
    </row>
    <row r="9778" spans="1:9" x14ac:dyDescent="0.2">
      <c r="A9778" s="160" t="s">
        <v>10316</v>
      </c>
      <c r="B9778" s="160" t="s">
        <v>166</v>
      </c>
      <c r="C9778" s="160">
        <f>_xlfn.XLOOKUP(B9778,'2.1.trackMPD'!$R$7:$R$29,'2.1.trackMPD'!$T$7:$T$29)</f>
        <v>5</v>
      </c>
      <c r="D9778" s="160">
        <v>1</v>
      </c>
      <c r="E9778" s="160" t="s">
        <v>6390</v>
      </c>
      <c r="F9778" s="160" t="s">
        <v>111</v>
      </c>
      <c r="G9778" s="160" t="s">
        <v>124</v>
      </c>
      <c r="H9778" s="160" t="s">
        <v>6392</v>
      </c>
      <c r="I9778" s="160" cm="1">
        <f t="array" ref="I9778">INDEX('2.1.trackMPD'!AB:AB/(24*60*60),
       MATCH(1,
             (A9778='2.1.trackMPD'!V:V)*
             (C9778='2.1.trackMPD'!W:W)*
             (D9778/10^6='2.1.trackMPD'!AA:AA)*
             (E9778='2.1.trackMPD'!Y:Y),
0))</f>
        <v>3.8188850082964995E-6</v>
      </c>
    </row>
    <row r="9779" spans="1:9" x14ac:dyDescent="0.2">
      <c r="A9779" s="160" t="s">
        <v>10316</v>
      </c>
      <c r="B9779" s="160" t="s">
        <v>166</v>
      </c>
      <c r="C9779" s="160">
        <f>_xlfn.XLOOKUP(B9779,'2.1.trackMPD'!$R$7:$R$29,'2.1.trackMPD'!$T$7:$T$29)</f>
        <v>5</v>
      </c>
      <c r="D9779" s="160">
        <v>1</v>
      </c>
      <c r="E9779" s="160" t="s">
        <v>6390</v>
      </c>
      <c r="F9779" s="160" t="s">
        <v>111</v>
      </c>
      <c r="G9779" s="160" t="s">
        <v>140</v>
      </c>
      <c r="H9779" s="160" t="s">
        <v>6392</v>
      </c>
      <c r="I9779" s="160" cm="1">
        <f t="array" ref="I9779">INDEX('2.1.trackMPD'!AC:AC/(24*60*60),
       MATCH(1,
             (A9779='2.1.trackMPD'!V:V)*
             (C9779='2.1.trackMPD'!W:W)*
             (D9779/10^6='2.1.trackMPD'!AA:AA)*
             (E9779='2.1.trackMPD'!Y:Y),
0))</f>
        <v>6.1722742550244789E-6</v>
      </c>
    </row>
    <row r="9780" spans="1:9" x14ac:dyDescent="0.2">
      <c r="A9780" s="160" t="s">
        <v>10316</v>
      </c>
      <c r="B9780" s="160" t="s">
        <v>166</v>
      </c>
      <c r="C9780" s="160">
        <f>_xlfn.XLOOKUP(B9780,'2.1.trackMPD'!$R$7:$R$29,'2.1.trackMPD'!$T$7:$T$29)</f>
        <v>5</v>
      </c>
      <c r="D9780" s="160">
        <v>10</v>
      </c>
      <c r="E9780" s="160" t="s">
        <v>6390</v>
      </c>
      <c r="F9780" s="160" t="s">
        <v>111</v>
      </c>
      <c r="G9780" s="160" t="s">
        <v>124</v>
      </c>
      <c r="H9780" s="160" t="s">
        <v>6392</v>
      </c>
      <c r="I9780" s="160" cm="1">
        <f t="array" ref="I9780">INDEX('2.1.trackMPD'!AB:AB/(24*60*60),
       MATCH(1,
             (A9780='2.1.trackMPD'!V:V)*
             (C9780='2.1.trackMPD'!W:W)*
             (D9780/10^6='2.1.trackMPD'!AA:AA)*
             (E9780='2.1.trackMPD'!Y:Y),
0))</f>
        <v>3.5061945400419247E-5</v>
      </c>
    </row>
    <row r="9781" spans="1:9" x14ac:dyDescent="0.2">
      <c r="A9781" s="160" t="s">
        <v>10316</v>
      </c>
      <c r="B9781" s="160" t="s">
        <v>166</v>
      </c>
      <c r="C9781" s="160">
        <f>_xlfn.XLOOKUP(B9781,'2.1.trackMPD'!$R$7:$R$29,'2.1.trackMPD'!$T$7:$T$29)</f>
        <v>5</v>
      </c>
      <c r="D9781" s="160">
        <v>10</v>
      </c>
      <c r="E9781" s="160" t="s">
        <v>6390</v>
      </c>
      <c r="F9781" s="160" t="s">
        <v>111</v>
      </c>
      <c r="G9781" s="160" t="s">
        <v>140</v>
      </c>
      <c r="H9781" s="160" t="s">
        <v>6392</v>
      </c>
      <c r="I9781" s="160" cm="1">
        <f t="array" ref="I9781">INDEX('2.1.trackMPD'!AC:AC/(24*60*60),
       MATCH(1,
             (A9781='2.1.trackMPD'!V:V)*
             (C9781='2.1.trackMPD'!W:W)*
             (D9781/10^6='2.1.trackMPD'!AA:AA)*
             (E9781='2.1.trackMPD'!Y:Y),
0))</f>
        <v>7.8440943297794627E-5</v>
      </c>
    </row>
    <row r="9782" spans="1:9" x14ac:dyDescent="0.2">
      <c r="A9782" s="160" t="s">
        <v>10316</v>
      </c>
      <c r="B9782" s="160" t="s">
        <v>166</v>
      </c>
      <c r="C9782" s="160">
        <f>_xlfn.XLOOKUP(B9782,'2.1.trackMPD'!$R$7:$R$29,'2.1.trackMPD'!$T$7:$T$29)</f>
        <v>5</v>
      </c>
      <c r="D9782" s="160">
        <v>100</v>
      </c>
      <c r="E9782" s="160" t="s">
        <v>6390</v>
      </c>
      <c r="F9782" s="160" t="s">
        <v>111</v>
      </c>
      <c r="G9782" s="160" t="s">
        <v>124</v>
      </c>
      <c r="H9782" s="160" t="s">
        <v>6392</v>
      </c>
      <c r="I9782" s="160" cm="1">
        <f t="array" ref="I9782">INDEX('2.1.trackMPD'!AB:AB/(24*60*60),
       MATCH(1,
             (A9782='2.1.trackMPD'!V:V)*
             (C9782='2.1.trackMPD'!W:W)*
             (D9782/10^6='2.1.trackMPD'!AA:AA)*
             (E9782='2.1.trackMPD'!Y:Y),
0))</f>
        <v>2.9677013374485595E-5</v>
      </c>
    </row>
    <row r="9783" spans="1:9" x14ac:dyDescent="0.2">
      <c r="A9783" s="160" t="s">
        <v>10316</v>
      </c>
      <c r="B9783" s="160" t="s">
        <v>166</v>
      </c>
      <c r="C9783" s="160">
        <f>_xlfn.XLOOKUP(B9783,'2.1.trackMPD'!$R$7:$R$29,'2.1.trackMPD'!$T$7:$T$29)</f>
        <v>5</v>
      </c>
      <c r="D9783" s="160">
        <v>100</v>
      </c>
      <c r="E9783" s="160" t="s">
        <v>6390</v>
      </c>
      <c r="F9783" s="160" t="s">
        <v>111</v>
      </c>
      <c r="G9783" s="160" t="s">
        <v>140</v>
      </c>
      <c r="H9783" s="160" t="s">
        <v>6392</v>
      </c>
      <c r="I9783" s="160" cm="1">
        <f t="array" ref="I9783">INDEX('2.1.trackMPD'!AC:AC/(24*60*60),
       MATCH(1,
             (A9783='2.1.trackMPD'!V:V)*
             (C9783='2.1.trackMPD'!W:W)*
             (D9783/10^6='2.1.trackMPD'!AA:AA)*
             (E9783='2.1.trackMPD'!Y:Y),
0))</f>
        <v>1.4573477376543208E-4</v>
      </c>
    </row>
    <row r="9784" spans="1:9" x14ac:dyDescent="0.2">
      <c r="A9784" s="160" t="s">
        <v>10316</v>
      </c>
      <c r="B9784" s="160" t="s">
        <v>166</v>
      </c>
      <c r="C9784" s="160">
        <f>_xlfn.XLOOKUP(B9784,'2.1.trackMPD'!$R$7:$R$29,'2.1.trackMPD'!$T$7:$T$29)</f>
        <v>5</v>
      </c>
      <c r="D9784" s="160">
        <v>1000</v>
      </c>
      <c r="E9784" s="160" t="s">
        <v>6390</v>
      </c>
      <c r="F9784" s="160" t="s">
        <v>111</v>
      </c>
      <c r="G9784" s="160" t="s">
        <v>124</v>
      </c>
      <c r="H9784" s="160" t="s">
        <v>6392</v>
      </c>
      <c r="I9784" s="160" cm="1">
        <f t="array" ref="I9784">INDEX('2.1.trackMPD'!AB:AB/(24*60*60),
       MATCH(1,
             (A9784='2.1.trackMPD'!V:V)*
             (C9784='2.1.trackMPD'!W:W)*
             (D9784/10^6='2.1.trackMPD'!AA:AA)*
             (E9784='2.1.trackMPD'!Y:Y),
0))</f>
        <v>8.9125779475308648E-4</v>
      </c>
    </row>
    <row r="9785" spans="1:9" x14ac:dyDescent="0.2">
      <c r="A9785" s="160" t="s">
        <v>10316</v>
      </c>
      <c r="B9785" s="160" t="s">
        <v>166</v>
      </c>
      <c r="C9785" s="160">
        <f>_xlfn.XLOOKUP(B9785,'2.1.trackMPD'!$R$7:$R$29,'2.1.trackMPD'!$T$7:$T$29)</f>
        <v>5</v>
      </c>
      <c r="D9785" s="160">
        <v>1000</v>
      </c>
      <c r="E9785" s="160" t="s">
        <v>6390</v>
      </c>
      <c r="F9785" s="160" t="s">
        <v>111</v>
      </c>
      <c r="G9785" s="160" t="s">
        <v>140</v>
      </c>
      <c r="H9785" s="160" t="s">
        <v>6392</v>
      </c>
      <c r="I9785" s="160" cm="1">
        <f t="array" ref="I9785">INDEX('2.1.trackMPD'!AC:AC/(24*60*60),
       MATCH(1,
             (A9785='2.1.trackMPD'!V:V)*
             (C9785='2.1.trackMPD'!W:W)*
             (D9785/10^6='2.1.trackMPD'!AA:AA)*
             (E9785='2.1.trackMPD'!Y:Y),
0))</f>
        <v>1.2111830978652263E-3</v>
      </c>
    </row>
    <row r="9786" spans="1:9" x14ac:dyDescent="0.2">
      <c r="A9786" s="160" t="s">
        <v>10316</v>
      </c>
      <c r="B9786" s="160" t="s">
        <v>166</v>
      </c>
      <c r="C9786" s="160">
        <f>_xlfn.XLOOKUP(B9786,'2.1.trackMPD'!$R$7:$R$29,'2.1.trackMPD'!$T$7:$T$29)</f>
        <v>5</v>
      </c>
      <c r="D9786" s="160">
        <v>5000</v>
      </c>
      <c r="E9786" s="160" t="s">
        <v>6390</v>
      </c>
      <c r="F9786" s="160" t="s">
        <v>111</v>
      </c>
      <c r="G9786" s="160" t="s">
        <v>124</v>
      </c>
      <c r="H9786" s="160" t="s">
        <v>6392</v>
      </c>
      <c r="I9786" s="160" cm="1">
        <f t="array" ref="I9786">INDEX('2.1.trackMPD'!AB:AB/(24*60*60),
       MATCH(1,
             (A9786='2.1.trackMPD'!V:V)*
             (C9786='2.1.trackMPD'!W:W)*
             (D9786/10^6='2.1.trackMPD'!AA:AA)*
             (E9786='2.1.trackMPD'!Y:Y),
0))</f>
        <v>9.0057398906893016E-4</v>
      </c>
    </row>
    <row r="9787" spans="1:9" x14ac:dyDescent="0.2">
      <c r="A9787" s="160" t="s">
        <v>10316</v>
      </c>
      <c r="B9787" s="160" t="s">
        <v>166</v>
      </c>
      <c r="C9787" s="160">
        <f>_xlfn.XLOOKUP(B9787,'2.1.trackMPD'!$R$7:$R$29,'2.1.trackMPD'!$T$7:$T$29)</f>
        <v>5</v>
      </c>
      <c r="D9787" s="160">
        <v>5000</v>
      </c>
      <c r="E9787" s="160" t="s">
        <v>6390</v>
      </c>
      <c r="F9787" s="160" t="s">
        <v>111</v>
      </c>
      <c r="G9787" s="160" t="s">
        <v>140</v>
      </c>
      <c r="H9787" s="160" t="s">
        <v>6392</v>
      </c>
      <c r="I9787" s="160" cm="1">
        <f t="array" ref="I9787">INDEX('2.1.trackMPD'!AC:AC/(24*60*60),
       MATCH(1,
             (A9787='2.1.trackMPD'!V:V)*
             (C9787='2.1.trackMPD'!W:W)*
             (D9787/10^6='2.1.trackMPD'!AA:AA)*
             (E9787='2.1.trackMPD'!Y:Y),
0))</f>
        <v>6.8417306931584359E-3</v>
      </c>
    </row>
    <row r="9788" spans="1:9" x14ac:dyDescent="0.2">
      <c r="A9788" s="160" t="s">
        <v>10316</v>
      </c>
      <c r="B9788" s="160" t="s">
        <v>166</v>
      </c>
      <c r="C9788" s="160">
        <f>_xlfn.XLOOKUP(B9788,'2.1.trackMPD'!$R$7:$R$29,'2.1.trackMPD'!$T$7:$T$29)</f>
        <v>5</v>
      </c>
      <c r="D9788" s="160">
        <v>1</v>
      </c>
      <c r="E9788" s="160" t="s">
        <v>6394</v>
      </c>
      <c r="F9788" s="160" t="s">
        <v>111</v>
      </c>
      <c r="G9788" s="160" t="s">
        <v>124</v>
      </c>
      <c r="H9788" s="160" t="s">
        <v>6392</v>
      </c>
      <c r="I9788" s="160" cm="1">
        <f t="array" ref="I9788">INDEX('2.1.trackMPD'!AB:AB/(24*60*60),
       MATCH(1,
             (A9788='2.1.trackMPD'!V:V)*
             (C9788='2.1.trackMPD'!W:W)*
             (D9788/10^6='2.1.trackMPD'!AA:AA)*
             (E9788='2.1.trackMPD'!Y:Y),
0))</f>
        <v>6.7314769820238927E-6</v>
      </c>
    </row>
    <row r="9789" spans="1:9" x14ac:dyDescent="0.2">
      <c r="A9789" s="160" t="s">
        <v>10316</v>
      </c>
      <c r="B9789" s="160" t="s">
        <v>166</v>
      </c>
      <c r="C9789" s="160">
        <f>_xlfn.XLOOKUP(B9789,'2.1.trackMPD'!$R$7:$R$29,'2.1.trackMPD'!$T$7:$T$29)</f>
        <v>5</v>
      </c>
      <c r="D9789" s="160">
        <v>1</v>
      </c>
      <c r="E9789" s="160" t="s">
        <v>6394</v>
      </c>
      <c r="F9789" s="160" t="s">
        <v>111</v>
      </c>
      <c r="G9789" s="160" t="s">
        <v>140</v>
      </c>
      <c r="H9789" s="160" t="s">
        <v>6392</v>
      </c>
      <c r="I9789" s="160" cm="1">
        <f t="array" ref="I9789">INDEX('2.1.trackMPD'!AC:AC/(24*60*60),
       MATCH(1,
             (A9789='2.1.trackMPD'!V:V)*
             (C9789='2.1.trackMPD'!W:W)*
             (D9789/10^6='2.1.trackMPD'!AA:AA)*
             (E9789='2.1.trackMPD'!Y:Y),
0))</f>
        <v>1.3030415417186336E-5</v>
      </c>
    </row>
    <row r="9790" spans="1:9" x14ac:dyDescent="0.2">
      <c r="A9790" s="160" t="s">
        <v>10316</v>
      </c>
      <c r="B9790" s="160" t="s">
        <v>166</v>
      </c>
      <c r="C9790" s="160">
        <f>_xlfn.XLOOKUP(B9790,'2.1.trackMPD'!$R$7:$R$29,'2.1.trackMPD'!$T$7:$T$29)</f>
        <v>5</v>
      </c>
      <c r="D9790" s="160">
        <v>10</v>
      </c>
      <c r="E9790" s="160" t="s">
        <v>6394</v>
      </c>
      <c r="F9790" s="160" t="s">
        <v>111</v>
      </c>
      <c r="G9790" s="160" t="s">
        <v>124</v>
      </c>
      <c r="H9790" s="160" t="s">
        <v>6392</v>
      </c>
      <c r="I9790" s="160" cm="1">
        <f t="array" ref="I9790">INDEX('2.1.trackMPD'!AB:AB/(24*60*60),
       MATCH(1,
             (A9790='2.1.trackMPD'!V:V)*
             (C9790='2.1.trackMPD'!W:W)*
             (D9790/10^6='2.1.trackMPD'!AA:AA)*
             (E9790='2.1.trackMPD'!Y:Y),
0))</f>
        <v>8.1288272040343921E-6</v>
      </c>
    </row>
    <row r="9791" spans="1:9" x14ac:dyDescent="0.2">
      <c r="A9791" s="160" t="s">
        <v>10316</v>
      </c>
      <c r="B9791" s="160" t="s">
        <v>166</v>
      </c>
      <c r="C9791" s="160">
        <f>_xlfn.XLOOKUP(B9791,'2.1.trackMPD'!$R$7:$R$29,'2.1.trackMPD'!$T$7:$T$29)</f>
        <v>5</v>
      </c>
      <c r="D9791" s="160">
        <v>10</v>
      </c>
      <c r="E9791" s="160" t="s">
        <v>6394</v>
      </c>
      <c r="F9791" s="160" t="s">
        <v>111</v>
      </c>
      <c r="G9791" s="160" t="s">
        <v>140</v>
      </c>
      <c r="H9791" s="160" t="s">
        <v>6392</v>
      </c>
      <c r="I9791" s="160" cm="1">
        <f t="array" ref="I9791">INDEX('2.1.trackMPD'!AC:AC/(24*60*60),
       MATCH(1,
             (A9791='2.1.trackMPD'!V:V)*
             (C9791='2.1.trackMPD'!W:W)*
             (D9791/10^6='2.1.trackMPD'!AA:AA)*
             (E9791='2.1.trackMPD'!Y:Y),
0))</f>
        <v>2.267350921626984E-5</v>
      </c>
    </row>
    <row r="9792" spans="1:9" x14ac:dyDescent="0.2">
      <c r="A9792" s="160" t="s">
        <v>10316</v>
      </c>
      <c r="B9792" s="160" t="s">
        <v>166</v>
      </c>
      <c r="C9792" s="160">
        <f>_xlfn.XLOOKUP(B9792,'2.1.trackMPD'!$R$7:$R$29,'2.1.trackMPD'!$T$7:$T$29)</f>
        <v>5</v>
      </c>
      <c r="D9792" s="160">
        <v>100</v>
      </c>
      <c r="E9792" s="160" t="s">
        <v>6394</v>
      </c>
      <c r="F9792" s="160" t="s">
        <v>111</v>
      </c>
      <c r="G9792" s="160" t="s">
        <v>124</v>
      </c>
      <c r="H9792" s="160" t="s">
        <v>6392</v>
      </c>
      <c r="I9792" s="160" cm="1">
        <f t="array" ref="I9792">INDEX('2.1.trackMPD'!AB:AB/(24*60*60),
       MATCH(1,
             (A9792='2.1.trackMPD'!V:V)*
             (C9792='2.1.trackMPD'!W:W)*
             (D9792/10^6='2.1.trackMPD'!AA:AA)*
             (E9792='2.1.trackMPD'!Y:Y),
0))</f>
        <v>9.4032588888888889E-5</v>
      </c>
    </row>
    <row r="9793" spans="1:9" x14ac:dyDescent="0.2">
      <c r="A9793" s="160" t="s">
        <v>10316</v>
      </c>
      <c r="B9793" s="160" t="s">
        <v>166</v>
      </c>
      <c r="C9793" s="160">
        <f>_xlfn.XLOOKUP(B9793,'2.1.trackMPD'!$R$7:$R$29,'2.1.trackMPD'!$T$7:$T$29)</f>
        <v>5</v>
      </c>
      <c r="D9793" s="160">
        <v>100</v>
      </c>
      <c r="E9793" s="160" t="s">
        <v>6394</v>
      </c>
      <c r="F9793" s="160" t="s">
        <v>111</v>
      </c>
      <c r="G9793" s="160" t="s">
        <v>140</v>
      </c>
      <c r="H9793" s="160" t="s">
        <v>6392</v>
      </c>
      <c r="I9793" s="160" cm="1">
        <f t="array" ref="I9793">INDEX('2.1.trackMPD'!AC:AC/(24*60*60),
       MATCH(1,
             (A9793='2.1.trackMPD'!V:V)*
             (C9793='2.1.trackMPD'!W:W)*
             (D9793/10^6='2.1.trackMPD'!AA:AA)*
             (E9793='2.1.trackMPD'!Y:Y),
0))</f>
        <v>1.7514562572337961E-4</v>
      </c>
    </row>
    <row r="9794" spans="1:9" x14ac:dyDescent="0.2">
      <c r="A9794" s="160" t="s">
        <v>10316</v>
      </c>
      <c r="B9794" s="160" t="s">
        <v>166</v>
      </c>
      <c r="C9794" s="160">
        <f>_xlfn.XLOOKUP(B9794,'2.1.trackMPD'!$R$7:$R$29,'2.1.trackMPD'!$T$7:$T$29)</f>
        <v>5</v>
      </c>
      <c r="D9794" s="160">
        <v>1000</v>
      </c>
      <c r="E9794" s="160" t="s">
        <v>6394</v>
      </c>
      <c r="F9794" s="160" t="s">
        <v>111</v>
      </c>
      <c r="G9794" s="160" t="s">
        <v>124</v>
      </c>
      <c r="H9794" s="160" t="s">
        <v>6392</v>
      </c>
      <c r="I9794" s="160" cm="1">
        <f t="array" ref="I9794">INDEX('2.1.trackMPD'!AB:AB/(24*60*60),
       MATCH(1,
             (A9794='2.1.trackMPD'!V:V)*
             (C9794='2.1.trackMPD'!W:W)*
             (D9794/10^6='2.1.trackMPD'!AA:AA)*
             (E9794='2.1.trackMPD'!Y:Y),
0))</f>
        <v>8.9297217515432107E-4</v>
      </c>
    </row>
    <row r="9795" spans="1:9" x14ac:dyDescent="0.2">
      <c r="A9795" s="160" t="s">
        <v>10316</v>
      </c>
      <c r="B9795" s="160" t="s">
        <v>166</v>
      </c>
      <c r="C9795" s="160">
        <f>_xlfn.XLOOKUP(B9795,'2.1.trackMPD'!$R$7:$R$29,'2.1.trackMPD'!$T$7:$T$29)</f>
        <v>5</v>
      </c>
      <c r="D9795" s="160">
        <v>1000</v>
      </c>
      <c r="E9795" s="160" t="s">
        <v>6394</v>
      </c>
      <c r="F9795" s="160" t="s">
        <v>111</v>
      </c>
      <c r="G9795" s="160" t="s">
        <v>140</v>
      </c>
      <c r="H9795" s="160" t="s">
        <v>6392</v>
      </c>
      <c r="I9795" s="160" cm="1">
        <f t="array" ref="I9795">INDEX('2.1.trackMPD'!AC:AC/(24*60*60),
       MATCH(1,
             (A9795='2.1.trackMPD'!V:V)*
             (C9795='2.1.trackMPD'!W:W)*
             (D9795/10^6='2.1.trackMPD'!AA:AA)*
             (E9795='2.1.trackMPD'!Y:Y),
0))</f>
        <v>1.4123941615226338E-3</v>
      </c>
    </row>
    <row r="9796" spans="1:9" x14ac:dyDescent="0.2">
      <c r="A9796" s="160" t="s">
        <v>10316</v>
      </c>
      <c r="B9796" s="160" t="s">
        <v>166</v>
      </c>
      <c r="C9796" s="160">
        <f>_xlfn.XLOOKUP(B9796,'2.1.trackMPD'!$R$7:$R$29,'2.1.trackMPD'!$T$7:$T$29)</f>
        <v>5</v>
      </c>
      <c r="D9796" s="160">
        <v>5000</v>
      </c>
      <c r="E9796" s="160" t="s">
        <v>6394</v>
      </c>
      <c r="F9796" s="160" t="s">
        <v>111</v>
      </c>
      <c r="G9796" s="160" t="s">
        <v>124</v>
      </c>
      <c r="H9796" s="160" t="s">
        <v>6392</v>
      </c>
      <c r="I9796" s="160" cm="1">
        <f t="array" ref="I9796">INDEX('2.1.trackMPD'!AB:AB/(24*60*60),
       MATCH(1,
             (A9796='2.1.trackMPD'!V:V)*
             (C9796='2.1.trackMPD'!W:W)*
             (D9796/10^6='2.1.trackMPD'!AA:AA)*
             (E9796='2.1.trackMPD'!Y:Y),
0))</f>
        <v>1.0121566653645835E-3</v>
      </c>
    </row>
    <row r="9797" spans="1:9" x14ac:dyDescent="0.2">
      <c r="A9797" s="160" t="s">
        <v>10316</v>
      </c>
      <c r="B9797" s="160" t="s">
        <v>166</v>
      </c>
      <c r="C9797" s="160">
        <f>_xlfn.XLOOKUP(B9797,'2.1.trackMPD'!$R$7:$R$29,'2.1.trackMPD'!$T$7:$T$29)</f>
        <v>5</v>
      </c>
      <c r="D9797" s="160">
        <v>5000</v>
      </c>
      <c r="E9797" s="160" t="s">
        <v>6394</v>
      </c>
      <c r="F9797" s="160" t="s">
        <v>111</v>
      </c>
      <c r="G9797" s="160" t="s">
        <v>140</v>
      </c>
      <c r="H9797" s="160" t="s">
        <v>6392</v>
      </c>
      <c r="I9797" s="160" cm="1">
        <f t="array" ref="I9797">INDEX('2.1.trackMPD'!AC:AC/(24*60*60),
       MATCH(1,
             (A9797='2.1.trackMPD'!V:V)*
             (C9797='2.1.trackMPD'!W:W)*
             (D9797/10^6='2.1.trackMPD'!AA:AA)*
             (E9797='2.1.trackMPD'!Y:Y),
0))</f>
        <v>5.3131448234953705E-3</v>
      </c>
    </row>
    <row r="9798" spans="1:9" x14ac:dyDescent="0.2">
      <c r="A9798" s="160" t="s">
        <v>10316</v>
      </c>
      <c r="B9798" s="160" t="s">
        <v>166</v>
      </c>
      <c r="C9798" s="160">
        <f>_xlfn.XLOOKUP(B9798,'2.1.trackMPD'!$R$7:$R$29,'2.1.trackMPD'!$T$7:$T$29)</f>
        <v>5</v>
      </c>
      <c r="D9798" s="160">
        <v>1</v>
      </c>
      <c r="E9798" s="160" t="s">
        <v>6395</v>
      </c>
      <c r="F9798" s="160" t="s">
        <v>111</v>
      </c>
      <c r="G9798" s="160" t="s">
        <v>124</v>
      </c>
      <c r="H9798" s="160" t="s">
        <v>6392</v>
      </c>
      <c r="I9798" s="160" t="e" cm="1">
        <f t="array" ref="I9798">INDEX('2.1.trackMPD'!AB:AB/(24*60*60),
       MATCH(1,
             (A9798='2.1.trackMPD'!V:V)*
             (C9798='2.1.trackMPD'!W:W)*
             (D9798/10^6='2.1.trackMPD'!AA:AA)*
             (E9798='2.1.trackMPD'!Y:Y),
0))</f>
        <v>#N/A</v>
      </c>
    </row>
    <row r="9799" spans="1:9" x14ac:dyDescent="0.2">
      <c r="A9799" s="160" t="s">
        <v>10316</v>
      </c>
      <c r="B9799" s="160" t="s">
        <v>166</v>
      </c>
      <c r="C9799" s="160">
        <f>_xlfn.XLOOKUP(B9799,'2.1.trackMPD'!$R$7:$R$29,'2.1.trackMPD'!$T$7:$T$29)</f>
        <v>5</v>
      </c>
      <c r="D9799" s="160">
        <v>1</v>
      </c>
      <c r="E9799" s="160" t="s">
        <v>6395</v>
      </c>
      <c r="F9799" s="160" t="s">
        <v>111</v>
      </c>
      <c r="G9799" s="160" t="s">
        <v>140</v>
      </c>
      <c r="H9799" s="160" t="s">
        <v>6392</v>
      </c>
      <c r="I9799" s="160" t="e" cm="1">
        <f t="array" ref="I9799">INDEX('2.1.trackMPD'!AC:AC/(24*60*60),
       MATCH(1,
             (A9799='2.1.trackMPD'!V:V)*
             (C9799='2.1.trackMPD'!W:W)*
             (D9799/10^6='2.1.trackMPD'!AA:AA)*
             (E9799='2.1.trackMPD'!Y:Y),
0))</f>
        <v>#N/A</v>
      </c>
    </row>
    <row r="9800" spans="1:9" x14ac:dyDescent="0.2">
      <c r="A9800" s="160" t="s">
        <v>10316</v>
      </c>
      <c r="B9800" s="160" t="s">
        <v>166</v>
      </c>
      <c r="C9800" s="160">
        <f>_xlfn.XLOOKUP(B9800,'2.1.trackMPD'!$R$7:$R$29,'2.1.trackMPD'!$T$7:$T$29)</f>
        <v>5</v>
      </c>
      <c r="D9800" s="160">
        <v>10</v>
      </c>
      <c r="E9800" s="160" t="s">
        <v>6395</v>
      </c>
      <c r="F9800" s="160" t="s">
        <v>111</v>
      </c>
      <c r="G9800" s="160" t="s">
        <v>124</v>
      </c>
      <c r="H9800" s="160" t="s">
        <v>6392</v>
      </c>
      <c r="I9800" s="160" t="e" cm="1">
        <f t="array" ref="I9800">INDEX('2.1.trackMPD'!AB:AB/(24*60*60),
       MATCH(1,
             (A9800='2.1.trackMPD'!V:V)*
             (C9800='2.1.trackMPD'!W:W)*
             (D9800/10^6='2.1.trackMPD'!AA:AA)*
             (E9800='2.1.trackMPD'!Y:Y),
0))</f>
        <v>#N/A</v>
      </c>
    </row>
    <row r="9801" spans="1:9" x14ac:dyDescent="0.2">
      <c r="A9801" s="160" t="s">
        <v>10316</v>
      </c>
      <c r="B9801" s="160" t="s">
        <v>166</v>
      </c>
      <c r="C9801" s="160">
        <f>_xlfn.XLOOKUP(B9801,'2.1.trackMPD'!$R$7:$R$29,'2.1.trackMPD'!$T$7:$T$29)</f>
        <v>5</v>
      </c>
      <c r="D9801" s="160">
        <v>10</v>
      </c>
      <c r="E9801" s="160" t="s">
        <v>6395</v>
      </c>
      <c r="F9801" s="160" t="s">
        <v>111</v>
      </c>
      <c r="G9801" s="160" t="s">
        <v>140</v>
      </c>
      <c r="H9801" s="160" t="s">
        <v>6392</v>
      </c>
      <c r="I9801" s="160" t="e" cm="1">
        <f t="array" ref="I9801">INDEX('2.1.trackMPD'!AC:AC/(24*60*60),
       MATCH(1,
             (A9801='2.1.trackMPD'!V:V)*
             (C9801='2.1.trackMPD'!W:W)*
             (D9801/10^6='2.1.trackMPD'!AA:AA)*
             (E9801='2.1.trackMPD'!Y:Y),
0))</f>
        <v>#N/A</v>
      </c>
    </row>
    <row r="9802" spans="1:9" x14ac:dyDescent="0.2">
      <c r="A9802" s="160" t="s">
        <v>10316</v>
      </c>
      <c r="B9802" s="160" t="s">
        <v>166</v>
      </c>
      <c r="C9802" s="160">
        <f>_xlfn.XLOOKUP(B9802,'2.1.trackMPD'!$R$7:$R$29,'2.1.trackMPD'!$T$7:$T$29)</f>
        <v>5</v>
      </c>
      <c r="D9802" s="160">
        <v>100</v>
      </c>
      <c r="E9802" s="160" t="s">
        <v>6395</v>
      </c>
      <c r="F9802" s="160" t="s">
        <v>111</v>
      </c>
      <c r="G9802" s="160" t="s">
        <v>124</v>
      </c>
      <c r="H9802" s="160" t="s">
        <v>6392</v>
      </c>
      <c r="I9802" s="160" t="e" cm="1">
        <f t="array" ref="I9802">INDEX('2.1.trackMPD'!AB:AB/(24*60*60),
       MATCH(1,
             (A9802='2.1.trackMPD'!V:V)*
             (C9802='2.1.trackMPD'!W:W)*
             (D9802/10^6='2.1.trackMPD'!AA:AA)*
             (E9802='2.1.trackMPD'!Y:Y),
0))</f>
        <v>#N/A</v>
      </c>
    </row>
    <row r="9803" spans="1:9" x14ac:dyDescent="0.2">
      <c r="A9803" s="160" t="s">
        <v>10316</v>
      </c>
      <c r="B9803" s="160" t="s">
        <v>166</v>
      </c>
      <c r="C9803" s="160">
        <f>_xlfn.XLOOKUP(B9803,'2.1.trackMPD'!$R$7:$R$29,'2.1.trackMPD'!$T$7:$T$29)</f>
        <v>5</v>
      </c>
      <c r="D9803" s="160">
        <v>100</v>
      </c>
      <c r="E9803" s="160" t="s">
        <v>6395</v>
      </c>
      <c r="F9803" s="160" t="s">
        <v>111</v>
      </c>
      <c r="G9803" s="160" t="s">
        <v>140</v>
      </c>
      <c r="H9803" s="160" t="s">
        <v>6392</v>
      </c>
      <c r="I9803" s="160" t="e" cm="1">
        <f t="array" ref="I9803">INDEX('2.1.trackMPD'!AC:AC/(24*60*60),
       MATCH(1,
             (A9803='2.1.trackMPD'!V:V)*
             (C9803='2.1.trackMPD'!W:W)*
             (D9803/10^6='2.1.trackMPD'!AA:AA)*
             (E9803='2.1.trackMPD'!Y:Y),
0))</f>
        <v>#N/A</v>
      </c>
    </row>
    <row r="9804" spans="1:9" x14ac:dyDescent="0.2">
      <c r="A9804" s="160" t="s">
        <v>10316</v>
      </c>
      <c r="B9804" s="160" t="s">
        <v>10</v>
      </c>
      <c r="C9804" s="160">
        <f>_xlfn.XLOOKUP(B9804,'2.1.trackMPD'!$R$7:$R$29,'2.1.trackMPD'!$T$7:$T$29)</f>
        <v>5</v>
      </c>
      <c r="D9804" s="160">
        <v>1</v>
      </c>
      <c r="E9804" s="160" t="s">
        <v>6390</v>
      </c>
      <c r="F9804" s="160" t="s">
        <v>111</v>
      </c>
      <c r="G9804" s="160" t="s">
        <v>124</v>
      </c>
      <c r="H9804" s="160" t="s">
        <v>6392</v>
      </c>
      <c r="I9804" s="160" cm="1">
        <f t="array" ref="I9804">INDEX('2.1.trackMPD'!AB:AB/(24*60*60),
       MATCH(1,
             (A9804='2.1.trackMPD'!V:V)*
             (C9804='2.1.trackMPD'!W:W)*
             (D9804/10^6='2.1.trackMPD'!AA:AA)*
             (E9804='2.1.trackMPD'!Y:Y),
0))</f>
        <v>3.8188850082964995E-6</v>
      </c>
    </row>
    <row r="9805" spans="1:9" x14ac:dyDescent="0.2">
      <c r="A9805" s="160" t="s">
        <v>10316</v>
      </c>
      <c r="B9805" s="160" t="s">
        <v>10</v>
      </c>
      <c r="C9805" s="160">
        <f>_xlfn.XLOOKUP(B9805,'2.1.trackMPD'!$R$7:$R$29,'2.1.trackMPD'!$T$7:$T$29)</f>
        <v>5</v>
      </c>
      <c r="D9805" s="160">
        <v>1</v>
      </c>
      <c r="E9805" s="160" t="s">
        <v>6390</v>
      </c>
      <c r="F9805" s="160" t="s">
        <v>111</v>
      </c>
      <c r="G9805" s="160" t="s">
        <v>140</v>
      </c>
      <c r="H9805" s="160" t="s">
        <v>6392</v>
      </c>
      <c r="I9805" s="160" cm="1">
        <f t="array" ref="I9805">INDEX('2.1.trackMPD'!AC:AC/(24*60*60),
       MATCH(1,
             (A9805='2.1.trackMPD'!V:V)*
             (C9805='2.1.trackMPD'!W:W)*
             (D9805/10^6='2.1.trackMPD'!AA:AA)*
             (E9805='2.1.trackMPD'!Y:Y),
0))</f>
        <v>6.1722742550244789E-6</v>
      </c>
    </row>
    <row r="9806" spans="1:9" x14ac:dyDescent="0.2">
      <c r="A9806" s="160" t="s">
        <v>10316</v>
      </c>
      <c r="B9806" s="160" t="s">
        <v>10</v>
      </c>
      <c r="C9806" s="160">
        <f>_xlfn.XLOOKUP(B9806,'2.1.trackMPD'!$R$7:$R$29,'2.1.trackMPD'!$T$7:$T$29)</f>
        <v>5</v>
      </c>
      <c r="D9806" s="160">
        <v>10</v>
      </c>
      <c r="E9806" s="160" t="s">
        <v>6390</v>
      </c>
      <c r="F9806" s="160" t="s">
        <v>111</v>
      </c>
      <c r="G9806" s="160" t="s">
        <v>124</v>
      </c>
      <c r="H9806" s="160" t="s">
        <v>6392</v>
      </c>
      <c r="I9806" s="160" cm="1">
        <f t="array" ref="I9806">INDEX('2.1.trackMPD'!AB:AB/(24*60*60),
       MATCH(1,
             (A9806='2.1.trackMPD'!V:V)*
             (C9806='2.1.trackMPD'!W:W)*
             (D9806/10^6='2.1.trackMPD'!AA:AA)*
             (E9806='2.1.trackMPD'!Y:Y),
0))</f>
        <v>3.5061945400419247E-5</v>
      </c>
    </row>
    <row r="9807" spans="1:9" x14ac:dyDescent="0.2">
      <c r="A9807" s="160" t="s">
        <v>10316</v>
      </c>
      <c r="B9807" s="160" t="s">
        <v>10</v>
      </c>
      <c r="C9807" s="160">
        <f>_xlfn.XLOOKUP(B9807,'2.1.trackMPD'!$R$7:$R$29,'2.1.trackMPD'!$T$7:$T$29)</f>
        <v>5</v>
      </c>
      <c r="D9807" s="160">
        <v>10</v>
      </c>
      <c r="E9807" s="160" t="s">
        <v>6390</v>
      </c>
      <c r="F9807" s="160" t="s">
        <v>111</v>
      </c>
      <c r="G9807" s="160" t="s">
        <v>140</v>
      </c>
      <c r="H9807" s="160" t="s">
        <v>6392</v>
      </c>
      <c r="I9807" s="160" cm="1">
        <f t="array" ref="I9807">INDEX('2.1.trackMPD'!AC:AC/(24*60*60),
       MATCH(1,
             (A9807='2.1.trackMPD'!V:V)*
             (C9807='2.1.trackMPD'!W:W)*
             (D9807/10^6='2.1.trackMPD'!AA:AA)*
             (E9807='2.1.trackMPD'!Y:Y),
0))</f>
        <v>7.8440943297794627E-5</v>
      </c>
    </row>
    <row r="9808" spans="1:9" x14ac:dyDescent="0.2">
      <c r="A9808" s="160" t="s">
        <v>10316</v>
      </c>
      <c r="B9808" s="160" t="s">
        <v>10</v>
      </c>
      <c r="C9808" s="160">
        <f>_xlfn.XLOOKUP(B9808,'2.1.trackMPD'!$R$7:$R$29,'2.1.trackMPD'!$T$7:$T$29)</f>
        <v>5</v>
      </c>
      <c r="D9808" s="160">
        <v>100</v>
      </c>
      <c r="E9808" s="160" t="s">
        <v>6390</v>
      </c>
      <c r="F9808" s="160" t="s">
        <v>111</v>
      </c>
      <c r="G9808" s="160" t="s">
        <v>124</v>
      </c>
      <c r="H9808" s="160" t="s">
        <v>6392</v>
      </c>
      <c r="I9808" s="160" cm="1">
        <f t="array" ref="I9808">INDEX('2.1.trackMPD'!AB:AB/(24*60*60),
       MATCH(1,
             (A9808='2.1.trackMPD'!V:V)*
             (C9808='2.1.trackMPD'!W:W)*
             (D9808/10^6='2.1.trackMPD'!AA:AA)*
             (E9808='2.1.trackMPD'!Y:Y),
0))</f>
        <v>2.9677013374485595E-5</v>
      </c>
    </row>
    <row r="9809" spans="1:9" x14ac:dyDescent="0.2">
      <c r="A9809" s="160" t="s">
        <v>10316</v>
      </c>
      <c r="B9809" s="160" t="s">
        <v>10</v>
      </c>
      <c r="C9809" s="160">
        <f>_xlfn.XLOOKUP(B9809,'2.1.trackMPD'!$R$7:$R$29,'2.1.trackMPD'!$T$7:$T$29)</f>
        <v>5</v>
      </c>
      <c r="D9809" s="160">
        <v>100</v>
      </c>
      <c r="E9809" s="160" t="s">
        <v>6390</v>
      </c>
      <c r="F9809" s="160" t="s">
        <v>111</v>
      </c>
      <c r="G9809" s="160" t="s">
        <v>140</v>
      </c>
      <c r="H9809" s="160" t="s">
        <v>6392</v>
      </c>
      <c r="I9809" s="160" cm="1">
        <f t="array" ref="I9809">INDEX('2.1.trackMPD'!AC:AC/(24*60*60),
       MATCH(1,
             (A9809='2.1.trackMPD'!V:V)*
             (C9809='2.1.trackMPD'!W:W)*
             (D9809/10^6='2.1.trackMPD'!AA:AA)*
             (E9809='2.1.trackMPD'!Y:Y),
0))</f>
        <v>1.4573477376543208E-4</v>
      </c>
    </row>
    <row r="9810" spans="1:9" x14ac:dyDescent="0.2">
      <c r="A9810" s="160" t="s">
        <v>10316</v>
      </c>
      <c r="B9810" s="160" t="s">
        <v>10</v>
      </c>
      <c r="C9810" s="160">
        <f>_xlfn.XLOOKUP(B9810,'2.1.trackMPD'!$R$7:$R$29,'2.1.trackMPD'!$T$7:$T$29)</f>
        <v>5</v>
      </c>
      <c r="D9810" s="160">
        <v>1000</v>
      </c>
      <c r="E9810" s="160" t="s">
        <v>6390</v>
      </c>
      <c r="F9810" s="160" t="s">
        <v>111</v>
      </c>
      <c r="G9810" s="160" t="s">
        <v>124</v>
      </c>
      <c r="H9810" s="160" t="s">
        <v>6392</v>
      </c>
      <c r="I9810" s="160" cm="1">
        <f t="array" ref="I9810">INDEX('2.1.trackMPD'!AB:AB/(24*60*60),
       MATCH(1,
             (A9810='2.1.trackMPD'!V:V)*
             (C9810='2.1.trackMPD'!W:W)*
             (D9810/10^6='2.1.trackMPD'!AA:AA)*
             (E9810='2.1.trackMPD'!Y:Y),
0))</f>
        <v>8.9125779475308648E-4</v>
      </c>
    </row>
    <row r="9811" spans="1:9" x14ac:dyDescent="0.2">
      <c r="A9811" s="160" t="s">
        <v>10316</v>
      </c>
      <c r="B9811" s="160" t="s">
        <v>10</v>
      </c>
      <c r="C9811" s="160">
        <f>_xlfn.XLOOKUP(B9811,'2.1.trackMPD'!$R$7:$R$29,'2.1.trackMPD'!$T$7:$T$29)</f>
        <v>5</v>
      </c>
      <c r="D9811" s="160">
        <v>1000</v>
      </c>
      <c r="E9811" s="160" t="s">
        <v>6390</v>
      </c>
      <c r="F9811" s="160" t="s">
        <v>111</v>
      </c>
      <c r="G9811" s="160" t="s">
        <v>140</v>
      </c>
      <c r="H9811" s="160" t="s">
        <v>6392</v>
      </c>
      <c r="I9811" s="160" cm="1">
        <f t="array" ref="I9811">INDEX('2.1.trackMPD'!AC:AC/(24*60*60),
       MATCH(1,
             (A9811='2.1.trackMPD'!V:V)*
             (C9811='2.1.trackMPD'!W:W)*
             (D9811/10^6='2.1.trackMPD'!AA:AA)*
             (E9811='2.1.trackMPD'!Y:Y),
0))</f>
        <v>1.2111830978652263E-3</v>
      </c>
    </row>
    <row r="9812" spans="1:9" x14ac:dyDescent="0.2">
      <c r="A9812" s="160" t="s">
        <v>10316</v>
      </c>
      <c r="B9812" s="160" t="s">
        <v>10</v>
      </c>
      <c r="C9812" s="160">
        <f>_xlfn.XLOOKUP(B9812,'2.1.trackMPD'!$R$7:$R$29,'2.1.trackMPD'!$T$7:$T$29)</f>
        <v>5</v>
      </c>
      <c r="D9812" s="160">
        <v>5000</v>
      </c>
      <c r="E9812" s="160" t="s">
        <v>6390</v>
      </c>
      <c r="F9812" s="160" t="s">
        <v>111</v>
      </c>
      <c r="G9812" s="160" t="s">
        <v>124</v>
      </c>
      <c r="H9812" s="160" t="s">
        <v>6392</v>
      </c>
      <c r="I9812" s="160" cm="1">
        <f t="array" ref="I9812">INDEX('2.1.trackMPD'!AB:AB/(24*60*60),
       MATCH(1,
             (A9812='2.1.trackMPD'!V:V)*
             (C9812='2.1.trackMPD'!W:W)*
             (D9812/10^6='2.1.trackMPD'!AA:AA)*
             (E9812='2.1.trackMPD'!Y:Y),
0))</f>
        <v>9.0057398906893016E-4</v>
      </c>
    </row>
    <row r="9813" spans="1:9" x14ac:dyDescent="0.2">
      <c r="A9813" s="160" t="s">
        <v>10316</v>
      </c>
      <c r="B9813" s="160" t="s">
        <v>10</v>
      </c>
      <c r="C9813" s="160">
        <f>_xlfn.XLOOKUP(B9813,'2.1.trackMPD'!$R$7:$R$29,'2.1.trackMPD'!$T$7:$T$29)</f>
        <v>5</v>
      </c>
      <c r="D9813" s="160">
        <v>5000</v>
      </c>
      <c r="E9813" s="160" t="s">
        <v>6390</v>
      </c>
      <c r="F9813" s="160" t="s">
        <v>111</v>
      </c>
      <c r="G9813" s="160" t="s">
        <v>140</v>
      </c>
      <c r="H9813" s="160" t="s">
        <v>6392</v>
      </c>
      <c r="I9813" s="160" cm="1">
        <f t="array" ref="I9813">INDEX('2.1.trackMPD'!AC:AC/(24*60*60),
       MATCH(1,
             (A9813='2.1.trackMPD'!V:V)*
             (C9813='2.1.trackMPD'!W:W)*
             (D9813/10^6='2.1.trackMPD'!AA:AA)*
             (E9813='2.1.trackMPD'!Y:Y),
0))</f>
        <v>6.8417306931584359E-3</v>
      </c>
    </row>
    <row r="9814" spans="1:9" x14ac:dyDescent="0.2">
      <c r="A9814" s="160" t="s">
        <v>10316</v>
      </c>
      <c r="B9814" s="160" t="s">
        <v>10</v>
      </c>
      <c r="C9814" s="160">
        <f>_xlfn.XLOOKUP(B9814,'2.1.trackMPD'!$R$7:$R$29,'2.1.trackMPD'!$T$7:$T$29)</f>
        <v>5</v>
      </c>
      <c r="D9814" s="160">
        <v>1</v>
      </c>
      <c r="E9814" s="160" t="s">
        <v>6394</v>
      </c>
      <c r="F9814" s="160" t="s">
        <v>111</v>
      </c>
      <c r="G9814" s="160" t="s">
        <v>124</v>
      </c>
      <c r="H9814" s="160" t="s">
        <v>6392</v>
      </c>
      <c r="I9814" s="160" cm="1">
        <f t="array" ref="I9814">INDEX('2.1.trackMPD'!AB:AB/(24*60*60),
       MATCH(1,
             (A9814='2.1.trackMPD'!V:V)*
             (C9814='2.1.trackMPD'!W:W)*
             (D9814/10^6='2.1.trackMPD'!AA:AA)*
             (E9814='2.1.trackMPD'!Y:Y),
0))</f>
        <v>6.7314769820238927E-6</v>
      </c>
    </row>
    <row r="9815" spans="1:9" x14ac:dyDescent="0.2">
      <c r="A9815" s="160" t="s">
        <v>10316</v>
      </c>
      <c r="B9815" s="160" t="s">
        <v>10</v>
      </c>
      <c r="C9815" s="160">
        <f>_xlfn.XLOOKUP(B9815,'2.1.trackMPD'!$R$7:$R$29,'2.1.trackMPD'!$T$7:$T$29)</f>
        <v>5</v>
      </c>
      <c r="D9815" s="160">
        <v>1</v>
      </c>
      <c r="E9815" s="160" t="s">
        <v>6394</v>
      </c>
      <c r="F9815" s="160" t="s">
        <v>111</v>
      </c>
      <c r="G9815" s="160" t="s">
        <v>140</v>
      </c>
      <c r="H9815" s="160" t="s">
        <v>6392</v>
      </c>
      <c r="I9815" s="160" cm="1">
        <f t="array" ref="I9815">INDEX('2.1.trackMPD'!AC:AC/(24*60*60),
       MATCH(1,
             (A9815='2.1.trackMPD'!V:V)*
             (C9815='2.1.trackMPD'!W:W)*
             (D9815/10^6='2.1.trackMPD'!AA:AA)*
             (E9815='2.1.trackMPD'!Y:Y),
0))</f>
        <v>1.3030415417186336E-5</v>
      </c>
    </row>
    <row r="9816" spans="1:9" x14ac:dyDescent="0.2">
      <c r="A9816" s="160" t="s">
        <v>10316</v>
      </c>
      <c r="B9816" s="160" t="s">
        <v>10</v>
      </c>
      <c r="C9816" s="160">
        <f>_xlfn.XLOOKUP(B9816,'2.1.trackMPD'!$R$7:$R$29,'2.1.trackMPD'!$T$7:$T$29)</f>
        <v>5</v>
      </c>
      <c r="D9816" s="160">
        <v>10</v>
      </c>
      <c r="E9816" s="160" t="s">
        <v>6394</v>
      </c>
      <c r="F9816" s="160" t="s">
        <v>111</v>
      </c>
      <c r="G9816" s="160" t="s">
        <v>124</v>
      </c>
      <c r="H9816" s="160" t="s">
        <v>6392</v>
      </c>
      <c r="I9816" s="160" cm="1">
        <f t="array" ref="I9816">INDEX('2.1.trackMPD'!AB:AB/(24*60*60),
       MATCH(1,
             (A9816='2.1.trackMPD'!V:V)*
             (C9816='2.1.trackMPD'!W:W)*
             (D9816/10^6='2.1.trackMPD'!AA:AA)*
             (E9816='2.1.trackMPD'!Y:Y),
0))</f>
        <v>8.1288272040343921E-6</v>
      </c>
    </row>
    <row r="9817" spans="1:9" x14ac:dyDescent="0.2">
      <c r="A9817" s="160" t="s">
        <v>10316</v>
      </c>
      <c r="B9817" s="160" t="s">
        <v>10</v>
      </c>
      <c r="C9817" s="160">
        <f>_xlfn.XLOOKUP(B9817,'2.1.trackMPD'!$R$7:$R$29,'2.1.trackMPD'!$T$7:$T$29)</f>
        <v>5</v>
      </c>
      <c r="D9817" s="160">
        <v>10</v>
      </c>
      <c r="E9817" s="160" t="s">
        <v>6394</v>
      </c>
      <c r="F9817" s="160" t="s">
        <v>111</v>
      </c>
      <c r="G9817" s="160" t="s">
        <v>140</v>
      </c>
      <c r="H9817" s="160" t="s">
        <v>6392</v>
      </c>
      <c r="I9817" s="160" cm="1">
        <f t="array" ref="I9817">INDEX('2.1.trackMPD'!AC:AC/(24*60*60),
       MATCH(1,
             (A9817='2.1.trackMPD'!V:V)*
             (C9817='2.1.trackMPD'!W:W)*
             (D9817/10^6='2.1.trackMPD'!AA:AA)*
             (E9817='2.1.trackMPD'!Y:Y),
0))</f>
        <v>2.267350921626984E-5</v>
      </c>
    </row>
    <row r="9818" spans="1:9" x14ac:dyDescent="0.2">
      <c r="A9818" s="160" t="s">
        <v>10316</v>
      </c>
      <c r="B9818" s="160" t="s">
        <v>10</v>
      </c>
      <c r="C9818" s="160">
        <f>_xlfn.XLOOKUP(B9818,'2.1.trackMPD'!$R$7:$R$29,'2.1.trackMPD'!$T$7:$T$29)</f>
        <v>5</v>
      </c>
      <c r="D9818" s="160">
        <v>100</v>
      </c>
      <c r="E9818" s="160" t="s">
        <v>6394</v>
      </c>
      <c r="F9818" s="160" t="s">
        <v>111</v>
      </c>
      <c r="G9818" s="160" t="s">
        <v>124</v>
      </c>
      <c r="H9818" s="160" t="s">
        <v>6392</v>
      </c>
      <c r="I9818" s="160" cm="1">
        <f t="array" ref="I9818">INDEX('2.1.trackMPD'!AB:AB/(24*60*60),
       MATCH(1,
             (A9818='2.1.trackMPD'!V:V)*
             (C9818='2.1.trackMPD'!W:W)*
             (D9818/10^6='2.1.trackMPD'!AA:AA)*
             (E9818='2.1.trackMPD'!Y:Y),
0))</f>
        <v>9.4032588888888889E-5</v>
      </c>
    </row>
    <row r="9819" spans="1:9" x14ac:dyDescent="0.2">
      <c r="A9819" s="160" t="s">
        <v>10316</v>
      </c>
      <c r="B9819" s="160" t="s">
        <v>10</v>
      </c>
      <c r="C9819" s="160">
        <f>_xlfn.XLOOKUP(B9819,'2.1.trackMPD'!$R$7:$R$29,'2.1.trackMPD'!$T$7:$T$29)</f>
        <v>5</v>
      </c>
      <c r="D9819" s="160">
        <v>100</v>
      </c>
      <c r="E9819" s="160" t="s">
        <v>6394</v>
      </c>
      <c r="F9819" s="160" t="s">
        <v>111</v>
      </c>
      <c r="G9819" s="160" t="s">
        <v>140</v>
      </c>
      <c r="H9819" s="160" t="s">
        <v>6392</v>
      </c>
      <c r="I9819" s="160" cm="1">
        <f t="array" ref="I9819">INDEX('2.1.trackMPD'!AC:AC/(24*60*60),
       MATCH(1,
             (A9819='2.1.trackMPD'!V:V)*
             (C9819='2.1.trackMPD'!W:W)*
             (D9819/10^6='2.1.trackMPD'!AA:AA)*
             (E9819='2.1.trackMPD'!Y:Y),
0))</f>
        <v>1.7514562572337961E-4</v>
      </c>
    </row>
    <row r="9820" spans="1:9" x14ac:dyDescent="0.2">
      <c r="A9820" s="160" t="s">
        <v>10316</v>
      </c>
      <c r="B9820" s="160" t="s">
        <v>10</v>
      </c>
      <c r="C9820" s="160">
        <f>_xlfn.XLOOKUP(B9820,'2.1.trackMPD'!$R$7:$R$29,'2.1.trackMPD'!$T$7:$T$29)</f>
        <v>5</v>
      </c>
      <c r="D9820" s="160">
        <v>1000</v>
      </c>
      <c r="E9820" s="160" t="s">
        <v>6394</v>
      </c>
      <c r="F9820" s="160" t="s">
        <v>111</v>
      </c>
      <c r="G9820" s="160" t="s">
        <v>124</v>
      </c>
      <c r="H9820" s="160" t="s">
        <v>6392</v>
      </c>
      <c r="I9820" s="160" cm="1">
        <f t="array" ref="I9820">INDEX('2.1.trackMPD'!AB:AB/(24*60*60),
       MATCH(1,
             (A9820='2.1.trackMPD'!V:V)*
             (C9820='2.1.trackMPD'!W:W)*
             (D9820/10^6='2.1.trackMPD'!AA:AA)*
             (E9820='2.1.trackMPD'!Y:Y),
0))</f>
        <v>8.9297217515432107E-4</v>
      </c>
    </row>
    <row r="9821" spans="1:9" x14ac:dyDescent="0.2">
      <c r="A9821" s="160" t="s">
        <v>10316</v>
      </c>
      <c r="B9821" s="160" t="s">
        <v>10</v>
      </c>
      <c r="C9821" s="160">
        <f>_xlfn.XLOOKUP(B9821,'2.1.trackMPD'!$R$7:$R$29,'2.1.trackMPD'!$T$7:$T$29)</f>
        <v>5</v>
      </c>
      <c r="D9821" s="160">
        <v>1000</v>
      </c>
      <c r="E9821" s="160" t="s">
        <v>6394</v>
      </c>
      <c r="F9821" s="160" t="s">
        <v>111</v>
      </c>
      <c r="G9821" s="160" t="s">
        <v>140</v>
      </c>
      <c r="H9821" s="160" t="s">
        <v>6392</v>
      </c>
      <c r="I9821" s="160" cm="1">
        <f t="array" ref="I9821">INDEX('2.1.trackMPD'!AC:AC/(24*60*60),
       MATCH(1,
             (A9821='2.1.trackMPD'!V:V)*
             (C9821='2.1.trackMPD'!W:W)*
             (D9821/10^6='2.1.trackMPD'!AA:AA)*
             (E9821='2.1.trackMPD'!Y:Y),
0))</f>
        <v>1.4123941615226338E-3</v>
      </c>
    </row>
    <row r="9822" spans="1:9" x14ac:dyDescent="0.2">
      <c r="A9822" s="160" t="s">
        <v>10316</v>
      </c>
      <c r="B9822" s="160" t="s">
        <v>10</v>
      </c>
      <c r="C9822" s="160">
        <f>_xlfn.XLOOKUP(B9822,'2.1.trackMPD'!$R$7:$R$29,'2.1.trackMPD'!$T$7:$T$29)</f>
        <v>5</v>
      </c>
      <c r="D9822" s="160">
        <v>5000</v>
      </c>
      <c r="E9822" s="160" t="s">
        <v>6394</v>
      </c>
      <c r="F9822" s="160" t="s">
        <v>111</v>
      </c>
      <c r="G9822" s="160" t="s">
        <v>124</v>
      </c>
      <c r="H9822" s="160" t="s">
        <v>6392</v>
      </c>
      <c r="I9822" s="160" cm="1">
        <f t="array" ref="I9822">INDEX('2.1.trackMPD'!AB:AB/(24*60*60),
       MATCH(1,
             (A9822='2.1.trackMPD'!V:V)*
             (C9822='2.1.trackMPD'!W:W)*
             (D9822/10^6='2.1.trackMPD'!AA:AA)*
             (E9822='2.1.trackMPD'!Y:Y),
0))</f>
        <v>1.0121566653645835E-3</v>
      </c>
    </row>
    <row r="9823" spans="1:9" x14ac:dyDescent="0.2">
      <c r="A9823" s="160" t="s">
        <v>10316</v>
      </c>
      <c r="B9823" s="160" t="s">
        <v>10</v>
      </c>
      <c r="C9823" s="160">
        <f>_xlfn.XLOOKUP(B9823,'2.1.trackMPD'!$R$7:$R$29,'2.1.trackMPD'!$T$7:$T$29)</f>
        <v>5</v>
      </c>
      <c r="D9823" s="160">
        <v>5000</v>
      </c>
      <c r="E9823" s="160" t="s">
        <v>6394</v>
      </c>
      <c r="F9823" s="160" t="s">
        <v>111</v>
      </c>
      <c r="G9823" s="160" t="s">
        <v>140</v>
      </c>
      <c r="H9823" s="160" t="s">
        <v>6392</v>
      </c>
      <c r="I9823" s="160" cm="1">
        <f t="array" ref="I9823">INDEX('2.1.trackMPD'!AC:AC/(24*60*60),
       MATCH(1,
             (A9823='2.1.trackMPD'!V:V)*
             (C9823='2.1.trackMPD'!W:W)*
             (D9823/10^6='2.1.trackMPD'!AA:AA)*
             (E9823='2.1.trackMPD'!Y:Y),
0))</f>
        <v>5.3131448234953705E-3</v>
      </c>
    </row>
    <row r="9824" spans="1:9" x14ac:dyDescent="0.2">
      <c r="A9824" s="160" t="s">
        <v>10316</v>
      </c>
      <c r="B9824" s="160" t="s">
        <v>10</v>
      </c>
      <c r="C9824" s="160">
        <f>_xlfn.XLOOKUP(B9824,'2.1.trackMPD'!$R$7:$R$29,'2.1.trackMPD'!$T$7:$T$29)</f>
        <v>5</v>
      </c>
      <c r="D9824" s="160">
        <v>1</v>
      </c>
      <c r="E9824" s="160" t="s">
        <v>6395</v>
      </c>
      <c r="F9824" s="160" t="s">
        <v>111</v>
      </c>
      <c r="G9824" s="160" t="s">
        <v>124</v>
      </c>
      <c r="H9824" s="160" t="s">
        <v>6392</v>
      </c>
      <c r="I9824" s="160" t="e" cm="1">
        <f t="array" ref="I9824">INDEX('2.1.trackMPD'!AB:AB/(24*60*60),
       MATCH(1,
             (A9824='2.1.trackMPD'!V:V)*
             (C9824='2.1.trackMPD'!W:W)*
             (D9824/10^6='2.1.trackMPD'!AA:AA)*
             (E9824='2.1.trackMPD'!Y:Y),
0))</f>
        <v>#N/A</v>
      </c>
    </row>
    <row r="9825" spans="1:9" x14ac:dyDescent="0.2">
      <c r="A9825" s="160" t="s">
        <v>10316</v>
      </c>
      <c r="B9825" s="160" t="s">
        <v>10</v>
      </c>
      <c r="C9825" s="160">
        <f>_xlfn.XLOOKUP(B9825,'2.1.trackMPD'!$R$7:$R$29,'2.1.trackMPD'!$T$7:$T$29)</f>
        <v>5</v>
      </c>
      <c r="D9825" s="160">
        <v>1</v>
      </c>
      <c r="E9825" s="160" t="s">
        <v>6395</v>
      </c>
      <c r="F9825" s="160" t="s">
        <v>111</v>
      </c>
      <c r="G9825" s="160" t="s">
        <v>140</v>
      </c>
      <c r="H9825" s="160" t="s">
        <v>6392</v>
      </c>
      <c r="I9825" s="160" t="e" cm="1">
        <f t="array" ref="I9825">INDEX('2.1.trackMPD'!AC:AC/(24*60*60),
       MATCH(1,
             (A9825='2.1.trackMPD'!V:V)*
             (C9825='2.1.trackMPD'!W:W)*
             (D9825/10^6='2.1.trackMPD'!AA:AA)*
             (E9825='2.1.trackMPD'!Y:Y),
0))</f>
        <v>#N/A</v>
      </c>
    </row>
    <row r="9826" spans="1:9" x14ac:dyDescent="0.2">
      <c r="A9826" s="160" t="s">
        <v>10316</v>
      </c>
      <c r="B9826" s="160" t="s">
        <v>10</v>
      </c>
      <c r="C9826" s="160">
        <f>_xlfn.XLOOKUP(B9826,'2.1.trackMPD'!$R$7:$R$29,'2.1.trackMPD'!$T$7:$T$29)</f>
        <v>5</v>
      </c>
      <c r="D9826" s="160">
        <v>10</v>
      </c>
      <c r="E9826" s="160" t="s">
        <v>6395</v>
      </c>
      <c r="F9826" s="160" t="s">
        <v>111</v>
      </c>
      <c r="G9826" s="160" t="s">
        <v>124</v>
      </c>
      <c r="H9826" s="160" t="s">
        <v>6392</v>
      </c>
      <c r="I9826" s="160" t="e" cm="1">
        <f t="array" ref="I9826">INDEX('2.1.trackMPD'!AB:AB/(24*60*60),
       MATCH(1,
             (A9826='2.1.trackMPD'!V:V)*
             (C9826='2.1.trackMPD'!W:W)*
             (D9826/10^6='2.1.trackMPD'!AA:AA)*
             (E9826='2.1.trackMPD'!Y:Y),
0))</f>
        <v>#N/A</v>
      </c>
    </row>
    <row r="9827" spans="1:9" x14ac:dyDescent="0.2">
      <c r="A9827" s="160" t="s">
        <v>10316</v>
      </c>
      <c r="B9827" s="160" t="s">
        <v>10</v>
      </c>
      <c r="C9827" s="160">
        <f>_xlfn.XLOOKUP(B9827,'2.1.trackMPD'!$R$7:$R$29,'2.1.trackMPD'!$T$7:$T$29)</f>
        <v>5</v>
      </c>
      <c r="D9827" s="160">
        <v>10</v>
      </c>
      <c r="E9827" s="160" t="s">
        <v>6395</v>
      </c>
      <c r="F9827" s="160" t="s">
        <v>111</v>
      </c>
      <c r="G9827" s="160" t="s">
        <v>140</v>
      </c>
      <c r="H9827" s="160" t="s">
        <v>6392</v>
      </c>
      <c r="I9827" s="160" t="e" cm="1">
        <f t="array" ref="I9827">INDEX('2.1.trackMPD'!AC:AC/(24*60*60),
       MATCH(1,
             (A9827='2.1.trackMPD'!V:V)*
             (C9827='2.1.trackMPD'!W:W)*
             (D9827/10^6='2.1.trackMPD'!AA:AA)*
             (E9827='2.1.trackMPD'!Y:Y),
0))</f>
        <v>#N/A</v>
      </c>
    </row>
    <row r="9828" spans="1:9" x14ac:dyDescent="0.2">
      <c r="A9828" s="160" t="s">
        <v>10316</v>
      </c>
      <c r="B9828" s="160" t="s">
        <v>10</v>
      </c>
      <c r="C9828" s="160">
        <f>_xlfn.XLOOKUP(B9828,'2.1.trackMPD'!$R$7:$R$29,'2.1.trackMPD'!$T$7:$T$29)</f>
        <v>5</v>
      </c>
      <c r="D9828" s="160">
        <v>100</v>
      </c>
      <c r="E9828" s="160" t="s">
        <v>6395</v>
      </c>
      <c r="F9828" s="160" t="s">
        <v>111</v>
      </c>
      <c r="G9828" s="160" t="s">
        <v>124</v>
      </c>
      <c r="H9828" s="160" t="s">
        <v>6392</v>
      </c>
      <c r="I9828" s="160" t="e" cm="1">
        <f t="array" ref="I9828">INDEX('2.1.trackMPD'!AB:AB/(24*60*60),
       MATCH(1,
             (A9828='2.1.trackMPD'!V:V)*
             (C9828='2.1.trackMPD'!W:W)*
             (D9828/10^6='2.1.trackMPD'!AA:AA)*
             (E9828='2.1.trackMPD'!Y:Y),
0))</f>
        <v>#N/A</v>
      </c>
    </row>
    <row r="9829" spans="1:9" x14ac:dyDescent="0.2">
      <c r="A9829" s="160" t="s">
        <v>10316</v>
      </c>
      <c r="B9829" s="160" t="s">
        <v>10</v>
      </c>
      <c r="C9829" s="160">
        <f>_xlfn.XLOOKUP(B9829,'2.1.trackMPD'!$R$7:$R$29,'2.1.trackMPD'!$T$7:$T$29)</f>
        <v>5</v>
      </c>
      <c r="D9829" s="160">
        <v>100</v>
      </c>
      <c r="E9829" s="160" t="s">
        <v>6395</v>
      </c>
      <c r="F9829" s="160" t="s">
        <v>111</v>
      </c>
      <c r="G9829" s="160" t="s">
        <v>140</v>
      </c>
      <c r="H9829" s="160" t="s">
        <v>6392</v>
      </c>
      <c r="I9829" s="160" t="e" cm="1">
        <f t="array" ref="I9829">INDEX('2.1.trackMPD'!AC:AC/(24*60*60),
       MATCH(1,
             (A9829='2.1.trackMPD'!V:V)*
             (C9829='2.1.trackMPD'!W:W)*
             (D9829/10^6='2.1.trackMPD'!AA:AA)*
             (E9829='2.1.trackMPD'!Y:Y),
0))</f>
        <v>#N/A</v>
      </c>
    </row>
    <row r="9830" spans="1:9" x14ac:dyDescent="0.2">
      <c r="A9830" s="160" t="s">
        <v>10316</v>
      </c>
      <c r="B9830" s="160" t="s">
        <v>6</v>
      </c>
      <c r="C9830" s="160">
        <f>_xlfn.XLOOKUP(B9830,'2.1.trackMPD'!$R$7:$R$29,'2.1.trackMPD'!$T$7:$T$29)</f>
        <v>6</v>
      </c>
      <c r="D9830" s="160">
        <v>1</v>
      </c>
      <c r="E9830" s="160" t="s">
        <v>6390</v>
      </c>
      <c r="F9830" s="160" t="s">
        <v>111</v>
      </c>
      <c r="G9830" s="160" t="s">
        <v>124</v>
      </c>
      <c r="H9830" s="160" t="s">
        <v>6392</v>
      </c>
      <c r="I9830" s="160" cm="1">
        <f t="array" ref="I9830">INDEX('2.1.trackMPD'!AB:AB/(24*60*60),
       MATCH(1,
             (A9830='2.1.trackMPD'!V:V)*
             (C9830='2.1.trackMPD'!W:W)*
             (D9830/10^6='2.1.trackMPD'!AA:AA)*
             (E9830='2.1.trackMPD'!Y:Y),
0))</f>
        <v>2.8698303445884774E-6</v>
      </c>
    </row>
    <row r="9831" spans="1:9" x14ac:dyDescent="0.2">
      <c r="A9831" s="160" t="s">
        <v>10316</v>
      </c>
      <c r="B9831" s="160" t="s">
        <v>6</v>
      </c>
      <c r="C9831" s="160">
        <f>_xlfn.XLOOKUP(B9831,'2.1.trackMPD'!$R$7:$R$29,'2.1.trackMPD'!$T$7:$T$29)</f>
        <v>6</v>
      </c>
      <c r="D9831" s="160">
        <v>1</v>
      </c>
      <c r="E9831" s="160" t="s">
        <v>6390</v>
      </c>
      <c r="F9831" s="160" t="s">
        <v>111</v>
      </c>
      <c r="G9831" s="160" t="s">
        <v>140</v>
      </c>
      <c r="H9831" s="160" t="s">
        <v>6392</v>
      </c>
      <c r="I9831" s="160" cm="1">
        <f t="array" ref="I9831">INDEX('2.1.trackMPD'!AC:AC/(24*60*60),
       MATCH(1,
             (A9831='2.1.trackMPD'!V:V)*
             (C9831='2.1.trackMPD'!W:W)*
             (D9831/10^6='2.1.trackMPD'!AA:AA)*
             (E9831='2.1.trackMPD'!Y:Y),
0))</f>
        <v>6.6913211418636637E-6</v>
      </c>
    </row>
    <row r="9832" spans="1:9" x14ac:dyDescent="0.2">
      <c r="A9832" s="160" t="s">
        <v>10316</v>
      </c>
      <c r="B9832" s="160" t="s">
        <v>6</v>
      </c>
      <c r="C9832" s="160">
        <f>_xlfn.XLOOKUP(B9832,'2.1.trackMPD'!$R$7:$R$29,'2.1.trackMPD'!$T$7:$T$29)</f>
        <v>6</v>
      </c>
      <c r="D9832" s="160">
        <v>10</v>
      </c>
      <c r="E9832" s="160" t="s">
        <v>6390</v>
      </c>
      <c r="F9832" s="160" t="s">
        <v>111</v>
      </c>
      <c r="G9832" s="160" t="s">
        <v>124</v>
      </c>
      <c r="H9832" s="160" t="s">
        <v>6392</v>
      </c>
      <c r="I9832" s="160" cm="1">
        <f t="array" ref="I9832">INDEX('2.1.trackMPD'!AB:AB/(24*60*60),
       MATCH(1,
             (A9832='2.1.trackMPD'!V:V)*
             (C9832='2.1.trackMPD'!W:W)*
             (D9832/10^6='2.1.trackMPD'!AA:AA)*
             (E9832='2.1.trackMPD'!Y:Y),
0))</f>
        <v>6.8036876086769764E-6</v>
      </c>
    </row>
    <row r="9833" spans="1:9" x14ac:dyDescent="0.2">
      <c r="A9833" s="160" t="s">
        <v>10316</v>
      </c>
      <c r="B9833" s="160" t="s">
        <v>6</v>
      </c>
      <c r="C9833" s="160">
        <f>_xlfn.XLOOKUP(B9833,'2.1.trackMPD'!$R$7:$R$29,'2.1.trackMPD'!$T$7:$T$29)</f>
        <v>6</v>
      </c>
      <c r="D9833" s="160">
        <v>10</v>
      </c>
      <c r="E9833" s="160" t="s">
        <v>6390</v>
      </c>
      <c r="F9833" s="160" t="s">
        <v>111</v>
      </c>
      <c r="G9833" s="160" t="s">
        <v>140</v>
      </c>
      <c r="H9833" s="160" t="s">
        <v>6392</v>
      </c>
      <c r="I9833" s="160" cm="1">
        <f t="array" ref="I9833">INDEX('2.1.trackMPD'!AC:AC/(24*60*60),
       MATCH(1,
             (A9833='2.1.trackMPD'!V:V)*
             (C9833='2.1.trackMPD'!W:W)*
             (D9833/10^6='2.1.trackMPD'!AA:AA)*
             (E9833='2.1.trackMPD'!Y:Y),
0))</f>
        <v>7.5198543526164361E-6</v>
      </c>
    </row>
    <row r="9834" spans="1:9" x14ac:dyDescent="0.2">
      <c r="A9834" s="160" t="s">
        <v>10316</v>
      </c>
      <c r="B9834" s="160" t="s">
        <v>6</v>
      </c>
      <c r="C9834" s="160">
        <f>_xlfn.XLOOKUP(B9834,'2.1.trackMPD'!$R$7:$R$29,'2.1.trackMPD'!$T$7:$T$29)</f>
        <v>6</v>
      </c>
      <c r="D9834" s="160">
        <v>100</v>
      </c>
      <c r="E9834" s="160" t="s">
        <v>6390</v>
      </c>
      <c r="F9834" s="160" t="s">
        <v>111</v>
      </c>
      <c r="G9834" s="160" t="s">
        <v>124</v>
      </c>
      <c r="H9834" s="160" t="s">
        <v>6392</v>
      </c>
      <c r="I9834" s="160" cm="1">
        <f t="array" ref="I9834">INDEX('2.1.trackMPD'!AB:AB/(24*60*60),
       MATCH(1,
             (A9834='2.1.trackMPD'!V:V)*
             (C9834='2.1.trackMPD'!W:W)*
             (D9834/10^6='2.1.trackMPD'!AA:AA)*
             (E9834='2.1.trackMPD'!Y:Y),
0))</f>
        <v>1.7682158243312757E-4</v>
      </c>
    </row>
    <row r="9835" spans="1:9" x14ac:dyDescent="0.2">
      <c r="A9835" s="160" t="s">
        <v>10316</v>
      </c>
      <c r="B9835" s="160" t="s">
        <v>6</v>
      </c>
      <c r="C9835" s="160">
        <f>_xlfn.XLOOKUP(B9835,'2.1.trackMPD'!$R$7:$R$29,'2.1.trackMPD'!$T$7:$T$29)</f>
        <v>6</v>
      </c>
      <c r="D9835" s="160">
        <v>100</v>
      </c>
      <c r="E9835" s="160" t="s">
        <v>6390</v>
      </c>
      <c r="F9835" s="160" t="s">
        <v>111</v>
      </c>
      <c r="G9835" s="160" t="s">
        <v>140</v>
      </c>
      <c r="H9835" s="160" t="s">
        <v>6392</v>
      </c>
      <c r="I9835" s="160" cm="1">
        <f t="array" ref="I9835">INDEX('2.1.trackMPD'!AC:AC/(24*60*60),
       MATCH(1,
             (A9835='2.1.trackMPD'!V:V)*
             (C9835='2.1.trackMPD'!W:W)*
             (D9835/10^6='2.1.trackMPD'!AA:AA)*
             (E9835='2.1.trackMPD'!Y:Y),
0))</f>
        <v>1.5826409452160495E-4</v>
      </c>
    </row>
    <row r="9836" spans="1:9" x14ac:dyDescent="0.2">
      <c r="A9836" s="160" t="s">
        <v>10316</v>
      </c>
      <c r="B9836" s="160" t="s">
        <v>6</v>
      </c>
      <c r="C9836" s="160">
        <f>_xlfn.XLOOKUP(B9836,'2.1.trackMPD'!$R$7:$R$29,'2.1.trackMPD'!$T$7:$T$29)</f>
        <v>6</v>
      </c>
      <c r="D9836" s="160">
        <v>1000</v>
      </c>
      <c r="E9836" s="160" t="s">
        <v>6390</v>
      </c>
      <c r="F9836" s="160" t="s">
        <v>111</v>
      </c>
      <c r="G9836" s="160" t="s">
        <v>124</v>
      </c>
      <c r="H9836" s="160" t="s">
        <v>6392</v>
      </c>
      <c r="I9836" s="160" cm="1">
        <f t="array" ref="I9836">INDEX('2.1.trackMPD'!AB:AB/(24*60*60),
       MATCH(1,
             (A9836='2.1.trackMPD'!V:V)*
             (C9836='2.1.trackMPD'!W:W)*
             (D9836/10^6='2.1.trackMPD'!AA:AA)*
             (E9836='2.1.trackMPD'!Y:Y),
0))</f>
        <v>9.0045779578189287E-4</v>
      </c>
    </row>
    <row r="9837" spans="1:9" x14ac:dyDescent="0.2">
      <c r="A9837" s="160" t="s">
        <v>10316</v>
      </c>
      <c r="B9837" s="160" t="s">
        <v>6</v>
      </c>
      <c r="C9837" s="160">
        <f>_xlfn.XLOOKUP(B9837,'2.1.trackMPD'!$R$7:$R$29,'2.1.trackMPD'!$T$7:$T$29)</f>
        <v>6</v>
      </c>
      <c r="D9837" s="160">
        <v>1000</v>
      </c>
      <c r="E9837" s="160" t="s">
        <v>6390</v>
      </c>
      <c r="F9837" s="160" t="s">
        <v>111</v>
      </c>
      <c r="G9837" s="160" t="s">
        <v>140</v>
      </c>
      <c r="H9837" s="160" t="s">
        <v>6392</v>
      </c>
      <c r="I9837" s="160" cm="1">
        <f t="array" ref="I9837">INDEX('2.1.trackMPD'!AC:AC/(24*60*60),
       MATCH(1,
             (A9837='2.1.trackMPD'!V:V)*
             (C9837='2.1.trackMPD'!W:W)*
             (D9837/10^6='2.1.trackMPD'!AA:AA)*
             (E9837='2.1.trackMPD'!Y:Y),
0))</f>
        <v>6.4526359169238675E-3</v>
      </c>
    </row>
    <row r="9838" spans="1:9" x14ac:dyDescent="0.2">
      <c r="A9838" s="160" t="s">
        <v>10316</v>
      </c>
      <c r="B9838" s="160" t="s">
        <v>6</v>
      </c>
      <c r="C9838" s="160">
        <f>_xlfn.XLOOKUP(B9838,'2.1.trackMPD'!$R$7:$R$29,'2.1.trackMPD'!$T$7:$T$29)</f>
        <v>6</v>
      </c>
      <c r="D9838" s="160">
        <v>5000</v>
      </c>
      <c r="E9838" s="160" t="s">
        <v>6390</v>
      </c>
      <c r="F9838" s="160" t="s">
        <v>111</v>
      </c>
      <c r="G9838" s="160" t="s">
        <v>124</v>
      </c>
      <c r="H9838" s="160" t="s">
        <v>6392</v>
      </c>
      <c r="I9838" s="160" cm="1">
        <f t="array" ref="I9838">INDEX('2.1.trackMPD'!AB:AB/(24*60*60),
       MATCH(1,
             (A9838='2.1.trackMPD'!V:V)*
             (C9838='2.1.trackMPD'!W:W)*
             (D9838/10^6='2.1.trackMPD'!AA:AA)*
             (E9838='2.1.trackMPD'!Y:Y),
0))</f>
        <v>9.0201364917695483E-4</v>
      </c>
    </row>
    <row r="9839" spans="1:9" x14ac:dyDescent="0.2">
      <c r="A9839" s="160" t="s">
        <v>10316</v>
      </c>
      <c r="B9839" s="160" t="s">
        <v>6</v>
      </c>
      <c r="C9839" s="160">
        <f>_xlfn.XLOOKUP(B9839,'2.1.trackMPD'!$R$7:$R$29,'2.1.trackMPD'!$T$7:$T$29)</f>
        <v>6</v>
      </c>
      <c r="D9839" s="160">
        <v>5000</v>
      </c>
      <c r="E9839" s="160" t="s">
        <v>6390</v>
      </c>
      <c r="F9839" s="160" t="s">
        <v>111</v>
      </c>
      <c r="G9839" s="160" t="s">
        <v>140</v>
      </c>
      <c r="H9839" s="160" t="s">
        <v>6392</v>
      </c>
      <c r="I9839" s="160" cm="1">
        <f t="array" ref="I9839">INDEX('2.1.trackMPD'!AC:AC/(24*60*60),
       MATCH(1,
             (A9839='2.1.trackMPD'!V:V)*
             (C9839='2.1.trackMPD'!W:W)*
             (D9839/10^6='2.1.trackMPD'!AA:AA)*
             (E9839='2.1.trackMPD'!Y:Y),
0))</f>
        <v>2.5485706738683132E-2</v>
      </c>
    </row>
    <row r="9840" spans="1:9" x14ac:dyDescent="0.2">
      <c r="A9840" s="160" t="s">
        <v>10316</v>
      </c>
      <c r="B9840" s="160" t="s">
        <v>6</v>
      </c>
      <c r="C9840" s="160">
        <f>_xlfn.XLOOKUP(B9840,'2.1.trackMPD'!$R$7:$R$29,'2.1.trackMPD'!$T$7:$T$29)</f>
        <v>6</v>
      </c>
      <c r="D9840" s="160">
        <v>1</v>
      </c>
      <c r="E9840" s="160" t="s">
        <v>6394</v>
      </c>
      <c r="F9840" s="160" t="s">
        <v>111</v>
      </c>
      <c r="G9840" s="160" t="s">
        <v>124</v>
      </c>
      <c r="H9840" s="160" t="s">
        <v>6392</v>
      </c>
      <c r="I9840" s="160" cm="1">
        <f t="array" ref="I9840">INDEX('2.1.trackMPD'!AB:AB/(24*60*60),
       MATCH(1,
             (A9840='2.1.trackMPD'!V:V)*
             (C9840='2.1.trackMPD'!W:W)*
             (D9840/10^6='2.1.trackMPD'!AA:AA)*
             (E9840='2.1.trackMPD'!Y:Y),
0))</f>
        <v>6.650434654262025E-6</v>
      </c>
    </row>
    <row r="9841" spans="1:9" x14ac:dyDescent="0.2">
      <c r="A9841" s="160" t="s">
        <v>10316</v>
      </c>
      <c r="B9841" s="160" t="s">
        <v>6</v>
      </c>
      <c r="C9841" s="160">
        <f>_xlfn.XLOOKUP(B9841,'2.1.trackMPD'!$R$7:$R$29,'2.1.trackMPD'!$T$7:$T$29)</f>
        <v>6</v>
      </c>
      <c r="D9841" s="160">
        <v>1</v>
      </c>
      <c r="E9841" s="160" t="s">
        <v>6394</v>
      </c>
      <c r="F9841" s="160" t="s">
        <v>111</v>
      </c>
      <c r="G9841" s="160" t="s">
        <v>140</v>
      </c>
      <c r="H9841" s="160" t="s">
        <v>6392</v>
      </c>
      <c r="I9841" s="160" cm="1">
        <f t="array" ref="I9841">INDEX('2.1.trackMPD'!AC:AC/(24*60*60),
       MATCH(1,
             (A9841='2.1.trackMPD'!V:V)*
             (C9841='2.1.trackMPD'!W:W)*
             (D9841/10^6='2.1.trackMPD'!AA:AA)*
             (E9841='2.1.trackMPD'!Y:Y),
0))</f>
        <v>1.3748410964702164E-5</v>
      </c>
    </row>
    <row r="9842" spans="1:9" x14ac:dyDescent="0.2">
      <c r="A9842" s="160" t="s">
        <v>10316</v>
      </c>
      <c r="B9842" s="160" t="s">
        <v>6</v>
      </c>
      <c r="C9842" s="160">
        <f>_xlfn.XLOOKUP(B9842,'2.1.trackMPD'!$R$7:$R$29,'2.1.trackMPD'!$T$7:$T$29)</f>
        <v>6</v>
      </c>
      <c r="D9842" s="160">
        <v>10</v>
      </c>
      <c r="E9842" s="160" t="s">
        <v>6394</v>
      </c>
      <c r="F9842" s="160" t="s">
        <v>111</v>
      </c>
      <c r="G9842" s="160" t="s">
        <v>124</v>
      </c>
      <c r="H9842" s="160" t="s">
        <v>6392</v>
      </c>
      <c r="I9842" s="160" cm="1">
        <f t="array" ref="I9842">INDEX('2.1.trackMPD'!AB:AB/(24*60*60),
       MATCH(1,
             (A9842='2.1.trackMPD'!V:V)*
             (C9842='2.1.trackMPD'!W:W)*
             (D9842/10^6='2.1.trackMPD'!AA:AA)*
             (E9842='2.1.trackMPD'!Y:Y),
0))</f>
        <v>6.3224211586934156E-6</v>
      </c>
    </row>
    <row r="9843" spans="1:9" x14ac:dyDescent="0.2">
      <c r="A9843" s="160" t="s">
        <v>10316</v>
      </c>
      <c r="B9843" s="160" t="s">
        <v>6</v>
      </c>
      <c r="C9843" s="160">
        <f>_xlfn.XLOOKUP(B9843,'2.1.trackMPD'!$R$7:$R$29,'2.1.trackMPD'!$T$7:$T$29)</f>
        <v>6</v>
      </c>
      <c r="D9843" s="160">
        <v>10</v>
      </c>
      <c r="E9843" s="160" t="s">
        <v>6394</v>
      </c>
      <c r="F9843" s="160" t="s">
        <v>111</v>
      </c>
      <c r="G9843" s="160" t="s">
        <v>140</v>
      </c>
      <c r="H9843" s="160" t="s">
        <v>6392</v>
      </c>
      <c r="I9843" s="160" cm="1">
        <f t="array" ref="I9843">INDEX('2.1.trackMPD'!AC:AC/(24*60*60),
       MATCH(1,
             (A9843='2.1.trackMPD'!V:V)*
             (C9843='2.1.trackMPD'!W:W)*
             (D9843/10^6='2.1.trackMPD'!AA:AA)*
             (E9843='2.1.trackMPD'!Y:Y),
0))</f>
        <v>2.2125298693415632E-5</v>
      </c>
    </row>
    <row r="9844" spans="1:9" x14ac:dyDescent="0.2">
      <c r="A9844" s="160" t="s">
        <v>10316</v>
      </c>
      <c r="B9844" s="160" t="s">
        <v>6</v>
      </c>
      <c r="C9844" s="160">
        <f>_xlfn.XLOOKUP(B9844,'2.1.trackMPD'!$R$7:$R$29,'2.1.trackMPD'!$T$7:$T$29)</f>
        <v>6</v>
      </c>
      <c r="D9844" s="160">
        <v>100</v>
      </c>
      <c r="E9844" s="160" t="s">
        <v>6394</v>
      </c>
      <c r="F9844" s="160" t="s">
        <v>111</v>
      </c>
      <c r="G9844" s="160" t="s">
        <v>124</v>
      </c>
      <c r="H9844" s="160" t="s">
        <v>6392</v>
      </c>
      <c r="I9844" s="160" cm="1">
        <f t="array" ref="I9844">INDEX('2.1.trackMPD'!AB:AB/(24*60*60),
       MATCH(1,
             (A9844='2.1.trackMPD'!V:V)*
             (C9844='2.1.trackMPD'!W:W)*
             (D9844/10^6='2.1.trackMPD'!AA:AA)*
             (E9844='2.1.trackMPD'!Y:Y),
0))</f>
        <v>5.2290220010288067E-4</v>
      </c>
    </row>
    <row r="9845" spans="1:9" x14ac:dyDescent="0.2">
      <c r="A9845" s="160" t="s">
        <v>10316</v>
      </c>
      <c r="B9845" s="160" t="s">
        <v>6</v>
      </c>
      <c r="C9845" s="160">
        <f>_xlfn.XLOOKUP(B9845,'2.1.trackMPD'!$R$7:$R$29,'2.1.trackMPD'!$T$7:$T$29)</f>
        <v>6</v>
      </c>
      <c r="D9845" s="160">
        <v>100</v>
      </c>
      <c r="E9845" s="160" t="s">
        <v>6394</v>
      </c>
      <c r="F9845" s="160" t="s">
        <v>111</v>
      </c>
      <c r="G9845" s="160" t="s">
        <v>140</v>
      </c>
      <c r="H9845" s="160" t="s">
        <v>6392</v>
      </c>
      <c r="I9845" s="160" cm="1">
        <f t="array" ref="I9845">INDEX('2.1.trackMPD'!AC:AC/(24*60*60),
       MATCH(1,
             (A9845='2.1.trackMPD'!V:V)*
             (C9845='2.1.trackMPD'!W:W)*
             (D9845/10^6='2.1.trackMPD'!AA:AA)*
             (E9845='2.1.trackMPD'!Y:Y),
0))</f>
        <v>5.0558261869855959E-4</v>
      </c>
    </row>
    <row r="9846" spans="1:9" x14ac:dyDescent="0.2">
      <c r="A9846" s="160" t="s">
        <v>10316</v>
      </c>
      <c r="B9846" s="160" t="s">
        <v>6</v>
      </c>
      <c r="C9846" s="160">
        <f>_xlfn.XLOOKUP(B9846,'2.1.trackMPD'!$R$7:$R$29,'2.1.trackMPD'!$T$7:$T$29)</f>
        <v>6</v>
      </c>
      <c r="D9846" s="160">
        <v>1000</v>
      </c>
      <c r="E9846" s="160" t="s">
        <v>6394</v>
      </c>
      <c r="F9846" s="160" t="s">
        <v>111</v>
      </c>
      <c r="G9846" s="160" t="s">
        <v>124</v>
      </c>
      <c r="H9846" s="160" t="s">
        <v>6392</v>
      </c>
      <c r="I9846" s="160" cm="1">
        <f t="array" ref="I9846">INDEX('2.1.trackMPD'!AB:AB/(24*60*60),
       MATCH(1,
             (A9846='2.1.trackMPD'!V:V)*
             (C9846='2.1.trackMPD'!W:W)*
             (D9846/10^6='2.1.trackMPD'!AA:AA)*
             (E9846='2.1.trackMPD'!Y:Y),
0))</f>
        <v>9.0023984915123462E-4</v>
      </c>
    </row>
    <row r="9847" spans="1:9" x14ac:dyDescent="0.2">
      <c r="A9847" s="160" t="s">
        <v>10316</v>
      </c>
      <c r="B9847" s="160" t="s">
        <v>6</v>
      </c>
      <c r="C9847" s="160">
        <f>_xlfn.XLOOKUP(B9847,'2.1.trackMPD'!$R$7:$R$29,'2.1.trackMPD'!$T$7:$T$29)</f>
        <v>6</v>
      </c>
      <c r="D9847" s="160">
        <v>1000</v>
      </c>
      <c r="E9847" s="160" t="s">
        <v>6394</v>
      </c>
      <c r="F9847" s="160" t="s">
        <v>111</v>
      </c>
      <c r="G9847" s="160" t="s">
        <v>140</v>
      </c>
      <c r="H9847" s="160" t="s">
        <v>6392</v>
      </c>
      <c r="I9847" s="160" cm="1">
        <f t="array" ref="I9847">INDEX('2.1.trackMPD'!AC:AC/(24*60*60),
       MATCH(1,
             (A9847='2.1.trackMPD'!V:V)*
             (C9847='2.1.trackMPD'!W:W)*
             (D9847/10^6='2.1.trackMPD'!AA:AA)*
             (E9847='2.1.trackMPD'!Y:Y),
0))</f>
        <v>5.8401667541152259E-3</v>
      </c>
    </row>
    <row r="9848" spans="1:9" x14ac:dyDescent="0.2">
      <c r="A9848" s="160" t="s">
        <v>10316</v>
      </c>
      <c r="B9848" s="160" t="s">
        <v>6</v>
      </c>
      <c r="C9848" s="160">
        <f>_xlfn.XLOOKUP(B9848,'2.1.trackMPD'!$R$7:$R$29,'2.1.trackMPD'!$T$7:$T$29)</f>
        <v>6</v>
      </c>
      <c r="D9848" s="160">
        <v>5000</v>
      </c>
      <c r="E9848" s="160" t="s">
        <v>6394</v>
      </c>
      <c r="F9848" s="160" t="s">
        <v>111</v>
      </c>
      <c r="G9848" s="160" t="s">
        <v>124</v>
      </c>
      <c r="H9848" s="160" t="s">
        <v>6392</v>
      </c>
      <c r="I9848" s="160" cm="1">
        <f t="array" ref="I9848">INDEX('2.1.trackMPD'!AB:AB/(24*60*60),
       MATCH(1,
             (A9848='2.1.trackMPD'!V:V)*
             (C9848='2.1.trackMPD'!W:W)*
             (D9848/10^6='2.1.trackMPD'!AA:AA)*
             (E9848='2.1.trackMPD'!Y:Y),
0))</f>
        <v>1.0142913956886575E-3</v>
      </c>
    </row>
    <row r="9849" spans="1:9" x14ac:dyDescent="0.2">
      <c r="A9849" s="160" t="s">
        <v>10316</v>
      </c>
      <c r="B9849" s="160" t="s">
        <v>6</v>
      </c>
      <c r="C9849" s="160">
        <f>_xlfn.XLOOKUP(B9849,'2.1.trackMPD'!$R$7:$R$29,'2.1.trackMPD'!$T$7:$T$29)</f>
        <v>6</v>
      </c>
      <c r="D9849" s="160">
        <v>5000</v>
      </c>
      <c r="E9849" s="160" t="s">
        <v>6394</v>
      </c>
      <c r="F9849" s="160" t="s">
        <v>111</v>
      </c>
      <c r="G9849" s="160" t="s">
        <v>140</v>
      </c>
      <c r="H9849" s="160" t="s">
        <v>6392</v>
      </c>
      <c r="I9849" s="160" cm="1">
        <f t="array" ref="I9849">INDEX('2.1.trackMPD'!AC:AC/(24*60*60),
       MATCH(1,
             (A9849='2.1.trackMPD'!V:V)*
             (C9849='2.1.trackMPD'!W:W)*
             (D9849/10^6='2.1.trackMPD'!AA:AA)*
             (E9849='2.1.trackMPD'!Y:Y),
0))</f>
        <v>1.5950789510995371E-2</v>
      </c>
    </row>
    <row r="9850" spans="1:9" x14ac:dyDescent="0.2">
      <c r="A9850" s="160" t="s">
        <v>10316</v>
      </c>
      <c r="B9850" s="160" t="s">
        <v>6</v>
      </c>
      <c r="C9850" s="160">
        <f>_xlfn.XLOOKUP(B9850,'2.1.trackMPD'!$R$7:$R$29,'2.1.trackMPD'!$T$7:$T$29)</f>
        <v>6</v>
      </c>
      <c r="D9850" s="160">
        <v>1</v>
      </c>
      <c r="E9850" s="160" t="s">
        <v>6395</v>
      </c>
      <c r="F9850" s="160" t="s">
        <v>111</v>
      </c>
      <c r="G9850" s="160" t="s">
        <v>124</v>
      </c>
      <c r="H9850" s="160" t="s">
        <v>6392</v>
      </c>
      <c r="I9850" s="160" t="e" cm="1">
        <f t="array" ref="I9850">INDEX('2.1.trackMPD'!AB:AB/(24*60*60),
       MATCH(1,
             (A9850='2.1.trackMPD'!V:V)*
             (C9850='2.1.trackMPD'!W:W)*
             (D9850/10^6='2.1.trackMPD'!AA:AA)*
             (E9850='2.1.trackMPD'!Y:Y),
0))</f>
        <v>#N/A</v>
      </c>
    </row>
    <row r="9851" spans="1:9" x14ac:dyDescent="0.2">
      <c r="A9851" s="160" t="s">
        <v>10316</v>
      </c>
      <c r="B9851" s="160" t="s">
        <v>6</v>
      </c>
      <c r="C9851" s="160">
        <f>_xlfn.XLOOKUP(B9851,'2.1.trackMPD'!$R$7:$R$29,'2.1.trackMPD'!$T$7:$T$29)</f>
        <v>6</v>
      </c>
      <c r="D9851" s="160">
        <v>1</v>
      </c>
      <c r="E9851" s="160" t="s">
        <v>6395</v>
      </c>
      <c r="F9851" s="160" t="s">
        <v>111</v>
      </c>
      <c r="G9851" s="160" t="s">
        <v>140</v>
      </c>
      <c r="H9851" s="160" t="s">
        <v>6392</v>
      </c>
      <c r="I9851" s="160" t="e" cm="1">
        <f t="array" ref="I9851">INDEX('2.1.trackMPD'!AC:AC/(24*60*60),
       MATCH(1,
             (A9851='2.1.trackMPD'!V:V)*
             (C9851='2.1.trackMPD'!W:W)*
             (D9851/10^6='2.1.trackMPD'!AA:AA)*
             (E9851='2.1.trackMPD'!Y:Y),
0))</f>
        <v>#N/A</v>
      </c>
    </row>
    <row r="9852" spans="1:9" x14ac:dyDescent="0.2">
      <c r="A9852" s="160" t="s">
        <v>10316</v>
      </c>
      <c r="B9852" s="160" t="s">
        <v>6</v>
      </c>
      <c r="C9852" s="160">
        <f>_xlfn.XLOOKUP(B9852,'2.1.trackMPD'!$R$7:$R$29,'2.1.trackMPD'!$T$7:$T$29)</f>
        <v>6</v>
      </c>
      <c r="D9852" s="160">
        <v>10</v>
      </c>
      <c r="E9852" s="160" t="s">
        <v>6395</v>
      </c>
      <c r="F9852" s="160" t="s">
        <v>111</v>
      </c>
      <c r="G9852" s="160" t="s">
        <v>124</v>
      </c>
      <c r="H9852" s="160" t="s">
        <v>6392</v>
      </c>
      <c r="I9852" s="160" t="e" cm="1">
        <f t="array" ref="I9852">INDEX('2.1.trackMPD'!AB:AB/(24*60*60),
       MATCH(1,
             (A9852='2.1.trackMPD'!V:V)*
             (C9852='2.1.trackMPD'!W:W)*
             (D9852/10^6='2.1.trackMPD'!AA:AA)*
             (E9852='2.1.trackMPD'!Y:Y),
0))</f>
        <v>#N/A</v>
      </c>
    </row>
    <row r="9853" spans="1:9" x14ac:dyDescent="0.2">
      <c r="A9853" s="160" t="s">
        <v>10316</v>
      </c>
      <c r="B9853" s="160" t="s">
        <v>6</v>
      </c>
      <c r="C9853" s="160">
        <f>_xlfn.XLOOKUP(B9853,'2.1.trackMPD'!$R$7:$R$29,'2.1.trackMPD'!$T$7:$T$29)</f>
        <v>6</v>
      </c>
      <c r="D9853" s="160">
        <v>10</v>
      </c>
      <c r="E9853" s="160" t="s">
        <v>6395</v>
      </c>
      <c r="F9853" s="160" t="s">
        <v>111</v>
      </c>
      <c r="G9853" s="160" t="s">
        <v>140</v>
      </c>
      <c r="H9853" s="160" t="s">
        <v>6392</v>
      </c>
      <c r="I9853" s="160" t="e" cm="1">
        <f t="array" ref="I9853">INDEX('2.1.trackMPD'!AC:AC/(24*60*60),
       MATCH(1,
             (A9853='2.1.trackMPD'!V:V)*
             (C9853='2.1.trackMPD'!W:W)*
             (D9853/10^6='2.1.trackMPD'!AA:AA)*
             (E9853='2.1.trackMPD'!Y:Y),
0))</f>
        <v>#N/A</v>
      </c>
    </row>
    <row r="9854" spans="1:9" x14ac:dyDescent="0.2">
      <c r="A9854" s="160" t="s">
        <v>10316</v>
      </c>
      <c r="B9854" s="160" t="s">
        <v>6</v>
      </c>
      <c r="C9854" s="160">
        <f>_xlfn.XLOOKUP(B9854,'2.1.trackMPD'!$R$7:$R$29,'2.1.trackMPD'!$T$7:$T$29)</f>
        <v>6</v>
      </c>
      <c r="D9854" s="160">
        <v>100</v>
      </c>
      <c r="E9854" s="160" t="s">
        <v>6395</v>
      </c>
      <c r="F9854" s="160" t="s">
        <v>111</v>
      </c>
      <c r="G9854" s="160" t="s">
        <v>124</v>
      </c>
      <c r="H9854" s="160" t="s">
        <v>6392</v>
      </c>
      <c r="I9854" s="160" t="e" cm="1">
        <f t="array" ref="I9854">INDEX('2.1.trackMPD'!AB:AB/(24*60*60),
       MATCH(1,
             (A9854='2.1.trackMPD'!V:V)*
             (C9854='2.1.trackMPD'!W:W)*
             (D9854/10^6='2.1.trackMPD'!AA:AA)*
             (E9854='2.1.trackMPD'!Y:Y),
0))</f>
        <v>#N/A</v>
      </c>
    </row>
    <row r="9855" spans="1:9" x14ac:dyDescent="0.2">
      <c r="A9855" s="160" t="s">
        <v>10316</v>
      </c>
      <c r="B9855" s="160" t="s">
        <v>6</v>
      </c>
      <c r="C9855" s="160">
        <f>_xlfn.XLOOKUP(B9855,'2.1.trackMPD'!$R$7:$R$29,'2.1.trackMPD'!$T$7:$T$29)</f>
        <v>6</v>
      </c>
      <c r="D9855" s="160">
        <v>100</v>
      </c>
      <c r="E9855" s="160" t="s">
        <v>6395</v>
      </c>
      <c r="F9855" s="160" t="s">
        <v>111</v>
      </c>
      <c r="G9855" s="160" t="s">
        <v>140</v>
      </c>
      <c r="H9855" s="160" t="s">
        <v>6392</v>
      </c>
      <c r="I9855" s="160" t="e" cm="1">
        <f t="array" ref="I9855">INDEX('2.1.trackMPD'!AC:AC/(24*60*60),
       MATCH(1,
             (A9855='2.1.trackMPD'!V:V)*
             (C9855='2.1.trackMPD'!W:W)*
             (D9855/10^6='2.1.trackMPD'!AA:AA)*
             (E9855='2.1.trackMPD'!Y:Y),
0))</f>
        <v>#N/A</v>
      </c>
    </row>
    <row r="9856" spans="1:9" x14ac:dyDescent="0.2">
      <c r="A9856" s="160" t="s">
        <v>10316</v>
      </c>
      <c r="B9856" s="160" t="s">
        <v>7</v>
      </c>
      <c r="C9856" s="160">
        <f>_xlfn.XLOOKUP(B9856,'2.1.trackMPD'!$R$7:$R$29,'2.1.trackMPD'!$T$7:$T$29)</f>
        <v>6</v>
      </c>
      <c r="D9856" s="160">
        <v>1</v>
      </c>
      <c r="E9856" s="160" t="s">
        <v>6390</v>
      </c>
      <c r="F9856" s="160" t="s">
        <v>111</v>
      </c>
      <c r="G9856" s="160" t="s">
        <v>124</v>
      </c>
      <c r="H9856" s="160" t="s">
        <v>6392</v>
      </c>
      <c r="I9856" s="160" cm="1">
        <f t="array" ref="I9856">INDEX('2.1.trackMPD'!AB:AB/(24*60*60),
       MATCH(1,
             (A9856='2.1.trackMPD'!V:V)*
             (C9856='2.1.trackMPD'!W:W)*
             (D9856/10^6='2.1.trackMPD'!AA:AA)*
             (E9856='2.1.trackMPD'!Y:Y),
0))</f>
        <v>2.8698303445884774E-6</v>
      </c>
    </row>
    <row r="9857" spans="1:9" x14ac:dyDescent="0.2">
      <c r="A9857" s="160" t="s">
        <v>10316</v>
      </c>
      <c r="B9857" s="160" t="s">
        <v>7</v>
      </c>
      <c r="C9857" s="160">
        <f>_xlfn.XLOOKUP(B9857,'2.1.trackMPD'!$R$7:$R$29,'2.1.trackMPD'!$T$7:$T$29)</f>
        <v>6</v>
      </c>
      <c r="D9857" s="160">
        <v>1</v>
      </c>
      <c r="E9857" s="160" t="s">
        <v>6390</v>
      </c>
      <c r="F9857" s="160" t="s">
        <v>111</v>
      </c>
      <c r="G9857" s="160" t="s">
        <v>140</v>
      </c>
      <c r="H9857" s="160" t="s">
        <v>6392</v>
      </c>
      <c r="I9857" s="160" cm="1">
        <f t="array" ref="I9857">INDEX('2.1.trackMPD'!AC:AC/(24*60*60),
       MATCH(1,
             (A9857='2.1.trackMPD'!V:V)*
             (C9857='2.1.trackMPD'!W:W)*
             (D9857/10^6='2.1.trackMPD'!AA:AA)*
             (E9857='2.1.trackMPD'!Y:Y),
0))</f>
        <v>6.6913211418636637E-6</v>
      </c>
    </row>
    <row r="9858" spans="1:9" x14ac:dyDescent="0.2">
      <c r="A9858" s="160" t="s">
        <v>10316</v>
      </c>
      <c r="B9858" s="160" t="s">
        <v>7</v>
      </c>
      <c r="C9858" s="160">
        <f>_xlfn.XLOOKUP(B9858,'2.1.trackMPD'!$R$7:$R$29,'2.1.trackMPD'!$T$7:$T$29)</f>
        <v>6</v>
      </c>
      <c r="D9858" s="160">
        <v>10</v>
      </c>
      <c r="E9858" s="160" t="s">
        <v>6390</v>
      </c>
      <c r="F9858" s="160" t="s">
        <v>111</v>
      </c>
      <c r="G9858" s="160" t="s">
        <v>124</v>
      </c>
      <c r="H9858" s="160" t="s">
        <v>6392</v>
      </c>
      <c r="I9858" s="160" cm="1">
        <f t="array" ref="I9858">INDEX('2.1.trackMPD'!AB:AB/(24*60*60),
       MATCH(1,
             (A9858='2.1.trackMPD'!V:V)*
             (C9858='2.1.trackMPD'!W:W)*
             (D9858/10^6='2.1.trackMPD'!AA:AA)*
             (E9858='2.1.trackMPD'!Y:Y),
0))</f>
        <v>6.8036876086769764E-6</v>
      </c>
    </row>
    <row r="9859" spans="1:9" x14ac:dyDescent="0.2">
      <c r="A9859" s="160" t="s">
        <v>10316</v>
      </c>
      <c r="B9859" s="160" t="s">
        <v>7</v>
      </c>
      <c r="C9859" s="160">
        <f>_xlfn.XLOOKUP(B9859,'2.1.trackMPD'!$R$7:$R$29,'2.1.trackMPD'!$T$7:$T$29)</f>
        <v>6</v>
      </c>
      <c r="D9859" s="160">
        <v>10</v>
      </c>
      <c r="E9859" s="160" t="s">
        <v>6390</v>
      </c>
      <c r="F9859" s="160" t="s">
        <v>111</v>
      </c>
      <c r="G9859" s="160" t="s">
        <v>140</v>
      </c>
      <c r="H9859" s="160" t="s">
        <v>6392</v>
      </c>
      <c r="I9859" s="160" cm="1">
        <f t="array" ref="I9859">INDEX('2.1.trackMPD'!AC:AC/(24*60*60),
       MATCH(1,
             (A9859='2.1.trackMPD'!V:V)*
             (C9859='2.1.trackMPD'!W:W)*
             (D9859/10^6='2.1.trackMPD'!AA:AA)*
             (E9859='2.1.trackMPD'!Y:Y),
0))</f>
        <v>7.5198543526164361E-6</v>
      </c>
    </row>
    <row r="9860" spans="1:9" x14ac:dyDescent="0.2">
      <c r="A9860" s="160" t="s">
        <v>10316</v>
      </c>
      <c r="B9860" s="160" t="s">
        <v>7</v>
      </c>
      <c r="C9860" s="160">
        <f>_xlfn.XLOOKUP(B9860,'2.1.trackMPD'!$R$7:$R$29,'2.1.trackMPD'!$T$7:$T$29)</f>
        <v>6</v>
      </c>
      <c r="D9860" s="160">
        <v>100</v>
      </c>
      <c r="E9860" s="160" t="s">
        <v>6390</v>
      </c>
      <c r="F9860" s="160" t="s">
        <v>111</v>
      </c>
      <c r="G9860" s="160" t="s">
        <v>124</v>
      </c>
      <c r="H9860" s="160" t="s">
        <v>6392</v>
      </c>
      <c r="I9860" s="160" cm="1">
        <f t="array" ref="I9860">INDEX('2.1.trackMPD'!AB:AB/(24*60*60),
       MATCH(1,
             (A9860='2.1.trackMPD'!V:V)*
             (C9860='2.1.trackMPD'!W:W)*
             (D9860/10^6='2.1.trackMPD'!AA:AA)*
             (E9860='2.1.trackMPD'!Y:Y),
0))</f>
        <v>1.7682158243312757E-4</v>
      </c>
    </row>
    <row r="9861" spans="1:9" x14ac:dyDescent="0.2">
      <c r="A9861" s="160" t="s">
        <v>10316</v>
      </c>
      <c r="B9861" s="160" t="s">
        <v>7</v>
      </c>
      <c r="C9861" s="160">
        <f>_xlfn.XLOOKUP(B9861,'2.1.trackMPD'!$R$7:$R$29,'2.1.trackMPD'!$T$7:$T$29)</f>
        <v>6</v>
      </c>
      <c r="D9861" s="160">
        <v>100</v>
      </c>
      <c r="E9861" s="160" t="s">
        <v>6390</v>
      </c>
      <c r="F9861" s="160" t="s">
        <v>111</v>
      </c>
      <c r="G9861" s="160" t="s">
        <v>140</v>
      </c>
      <c r="H9861" s="160" t="s">
        <v>6392</v>
      </c>
      <c r="I9861" s="160" cm="1">
        <f t="array" ref="I9861">INDEX('2.1.trackMPD'!AC:AC/(24*60*60),
       MATCH(1,
             (A9861='2.1.trackMPD'!V:V)*
             (C9861='2.1.trackMPD'!W:W)*
             (D9861/10^6='2.1.trackMPD'!AA:AA)*
             (E9861='2.1.trackMPD'!Y:Y),
0))</f>
        <v>1.5826409452160495E-4</v>
      </c>
    </row>
    <row r="9862" spans="1:9" x14ac:dyDescent="0.2">
      <c r="A9862" s="160" t="s">
        <v>10316</v>
      </c>
      <c r="B9862" s="160" t="s">
        <v>7</v>
      </c>
      <c r="C9862" s="160">
        <f>_xlfn.XLOOKUP(B9862,'2.1.trackMPD'!$R$7:$R$29,'2.1.trackMPD'!$T$7:$T$29)</f>
        <v>6</v>
      </c>
      <c r="D9862" s="160">
        <v>1000</v>
      </c>
      <c r="E9862" s="160" t="s">
        <v>6390</v>
      </c>
      <c r="F9862" s="160" t="s">
        <v>111</v>
      </c>
      <c r="G9862" s="160" t="s">
        <v>124</v>
      </c>
      <c r="H9862" s="160" t="s">
        <v>6392</v>
      </c>
      <c r="I9862" s="160" cm="1">
        <f t="array" ref="I9862">INDEX('2.1.trackMPD'!AB:AB/(24*60*60),
       MATCH(1,
             (A9862='2.1.trackMPD'!V:V)*
             (C9862='2.1.trackMPD'!W:W)*
             (D9862/10^6='2.1.trackMPD'!AA:AA)*
             (E9862='2.1.trackMPD'!Y:Y),
0))</f>
        <v>9.0045779578189287E-4</v>
      </c>
    </row>
    <row r="9863" spans="1:9" x14ac:dyDescent="0.2">
      <c r="A9863" s="160" t="s">
        <v>10316</v>
      </c>
      <c r="B9863" s="160" t="s">
        <v>7</v>
      </c>
      <c r="C9863" s="160">
        <f>_xlfn.XLOOKUP(B9863,'2.1.trackMPD'!$R$7:$R$29,'2.1.trackMPD'!$T$7:$T$29)</f>
        <v>6</v>
      </c>
      <c r="D9863" s="160">
        <v>1000</v>
      </c>
      <c r="E9863" s="160" t="s">
        <v>6390</v>
      </c>
      <c r="F9863" s="160" t="s">
        <v>111</v>
      </c>
      <c r="G9863" s="160" t="s">
        <v>140</v>
      </c>
      <c r="H9863" s="160" t="s">
        <v>6392</v>
      </c>
      <c r="I9863" s="160" cm="1">
        <f t="array" ref="I9863">INDEX('2.1.trackMPD'!AC:AC/(24*60*60),
       MATCH(1,
             (A9863='2.1.trackMPD'!V:V)*
             (C9863='2.1.trackMPD'!W:W)*
             (D9863/10^6='2.1.trackMPD'!AA:AA)*
             (E9863='2.1.trackMPD'!Y:Y),
0))</f>
        <v>6.4526359169238675E-3</v>
      </c>
    </row>
    <row r="9864" spans="1:9" x14ac:dyDescent="0.2">
      <c r="A9864" s="160" t="s">
        <v>10316</v>
      </c>
      <c r="B9864" s="160" t="s">
        <v>7</v>
      </c>
      <c r="C9864" s="160">
        <f>_xlfn.XLOOKUP(B9864,'2.1.trackMPD'!$R$7:$R$29,'2.1.trackMPD'!$T$7:$T$29)</f>
        <v>6</v>
      </c>
      <c r="D9864" s="160">
        <v>5000</v>
      </c>
      <c r="E9864" s="160" t="s">
        <v>6390</v>
      </c>
      <c r="F9864" s="160" t="s">
        <v>111</v>
      </c>
      <c r="G9864" s="160" t="s">
        <v>124</v>
      </c>
      <c r="H9864" s="160" t="s">
        <v>6392</v>
      </c>
      <c r="I9864" s="160" cm="1">
        <f t="array" ref="I9864">INDEX('2.1.trackMPD'!AB:AB/(24*60*60),
       MATCH(1,
             (A9864='2.1.trackMPD'!V:V)*
             (C9864='2.1.trackMPD'!W:W)*
             (D9864/10^6='2.1.trackMPD'!AA:AA)*
             (E9864='2.1.trackMPD'!Y:Y),
0))</f>
        <v>9.0201364917695483E-4</v>
      </c>
    </row>
    <row r="9865" spans="1:9" x14ac:dyDescent="0.2">
      <c r="A9865" s="160" t="s">
        <v>10316</v>
      </c>
      <c r="B9865" s="160" t="s">
        <v>7</v>
      </c>
      <c r="C9865" s="160">
        <f>_xlfn.XLOOKUP(B9865,'2.1.trackMPD'!$R$7:$R$29,'2.1.trackMPD'!$T$7:$T$29)</f>
        <v>6</v>
      </c>
      <c r="D9865" s="160">
        <v>5000</v>
      </c>
      <c r="E9865" s="160" t="s">
        <v>6390</v>
      </c>
      <c r="F9865" s="160" t="s">
        <v>111</v>
      </c>
      <c r="G9865" s="160" t="s">
        <v>140</v>
      </c>
      <c r="H9865" s="160" t="s">
        <v>6392</v>
      </c>
      <c r="I9865" s="160" cm="1">
        <f t="array" ref="I9865">INDEX('2.1.trackMPD'!AC:AC/(24*60*60),
       MATCH(1,
             (A9865='2.1.trackMPD'!V:V)*
             (C9865='2.1.trackMPD'!W:W)*
             (D9865/10^6='2.1.trackMPD'!AA:AA)*
             (E9865='2.1.trackMPD'!Y:Y),
0))</f>
        <v>2.5485706738683132E-2</v>
      </c>
    </row>
    <row r="9866" spans="1:9" x14ac:dyDescent="0.2">
      <c r="A9866" s="160" t="s">
        <v>10316</v>
      </c>
      <c r="B9866" s="160" t="s">
        <v>7</v>
      </c>
      <c r="C9866" s="160">
        <f>_xlfn.XLOOKUP(B9866,'2.1.trackMPD'!$R$7:$R$29,'2.1.trackMPD'!$T$7:$T$29)</f>
        <v>6</v>
      </c>
      <c r="D9866" s="160">
        <v>1</v>
      </c>
      <c r="E9866" s="160" t="s">
        <v>6394</v>
      </c>
      <c r="F9866" s="160" t="s">
        <v>111</v>
      </c>
      <c r="G9866" s="160" t="s">
        <v>124</v>
      </c>
      <c r="H9866" s="160" t="s">
        <v>6392</v>
      </c>
      <c r="I9866" s="160" cm="1">
        <f t="array" ref="I9866">INDEX('2.1.trackMPD'!AB:AB/(24*60*60),
       MATCH(1,
             (A9866='2.1.trackMPD'!V:V)*
             (C9866='2.1.trackMPD'!W:W)*
             (D9866/10^6='2.1.trackMPD'!AA:AA)*
             (E9866='2.1.trackMPD'!Y:Y),
0))</f>
        <v>6.650434654262025E-6</v>
      </c>
    </row>
    <row r="9867" spans="1:9" x14ac:dyDescent="0.2">
      <c r="A9867" s="160" t="s">
        <v>10316</v>
      </c>
      <c r="B9867" s="160" t="s">
        <v>7</v>
      </c>
      <c r="C9867" s="160">
        <f>_xlfn.XLOOKUP(B9867,'2.1.trackMPD'!$R$7:$R$29,'2.1.trackMPD'!$T$7:$T$29)</f>
        <v>6</v>
      </c>
      <c r="D9867" s="160">
        <v>1</v>
      </c>
      <c r="E9867" s="160" t="s">
        <v>6394</v>
      </c>
      <c r="F9867" s="160" t="s">
        <v>111</v>
      </c>
      <c r="G9867" s="160" t="s">
        <v>140</v>
      </c>
      <c r="H9867" s="160" t="s">
        <v>6392</v>
      </c>
      <c r="I9867" s="160" cm="1">
        <f t="array" ref="I9867">INDEX('2.1.trackMPD'!AC:AC/(24*60*60),
       MATCH(1,
             (A9867='2.1.trackMPD'!V:V)*
             (C9867='2.1.trackMPD'!W:W)*
             (D9867/10^6='2.1.trackMPD'!AA:AA)*
             (E9867='2.1.trackMPD'!Y:Y),
0))</f>
        <v>1.3748410964702164E-5</v>
      </c>
    </row>
    <row r="9868" spans="1:9" x14ac:dyDescent="0.2">
      <c r="A9868" s="160" t="s">
        <v>10316</v>
      </c>
      <c r="B9868" s="160" t="s">
        <v>7</v>
      </c>
      <c r="C9868" s="160">
        <f>_xlfn.XLOOKUP(B9868,'2.1.trackMPD'!$R$7:$R$29,'2.1.trackMPD'!$T$7:$T$29)</f>
        <v>6</v>
      </c>
      <c r="D9868" s="160">
        <v>10</v>
      </c>
      <c r="E9868" s="160" t="s">
        <v>6394</v>
      </c>
      <c r="F9868" s="160" t="s">
        <v>111</v>
      </c>
      <c r="G9868" s="160" t="s">
        <v>124</v>
      </c>
      <c r="H9868" s="160" t="s">
        <v>6392</v>
      </c>
      <c r="I9868" s="160" cm="1">
        <f t="array" ref="I9868">INDEX('2.1.trackMPD'!AB:AB/(24*60*60),
       MATCH(1,
             (A9868='2.1.trackMPD'!V:V)*
             (C9868='2.1.trackMPD'!W:W)*
             (D9868/10^6='2.1.trackMPD'!AA:AA)*
             (E9868='2.1.trackMPD'!Y:Y),
0))</f>
        <v>6.3224211586934156E-6</v>
      </c>
    </row>
    <row r="9869" spans="1:9" x14ac:dyDescent="0.2">
      <c r="A9869" s="160" t="s">
        <v>10316</v>
      </c>
      <c r="B9869" s="160" t="s">
        <v>7</v>
      </c>
      <c r="C9869" s="160">
        <f>_xlfn.XLOOKUP(B9869,'2.1.trackMPD'!$R$7:$R$29,'2.1.trackMPD'!$T$7:$T$29)</f>
        <v>6</v>
      </c>
      <c r="D9869" s="160">
        <v>10</v>
      </c>
      <c r="E9869" s="160" t="s">
        <v>6394</v>
      </c>
      <c r="F9869" s="160" t="s">
        <v>111</v>
      </c>
      <c r="G9869" s="160" t="s">
        <v>140</v>
      </c>
      <c r="H9869" s="160" t="s">
        <v>6392</v>
      </c>
      <c r="I9869" s="160" cm="1">
        <f t="array" ref="I9869">INDEX('2.1.trackMPD'!AC:AC/(24*60*60),
       MATCH(1,
             (A9869='2.1.trackMPD'!V:V)*
             (C9869='2.1.trackMPD'!W:W)*
             (D9869/10^6='2.1.trackMPD'!AA:AA)*
             (E9869='2.1.trackMPD'!Y:Y),
0))</f>
        <v>2.2125298693415632E-5</v>
      </c>
    </row>
    <row r="9870" spans="1:9" x14ac:dyDescent="0.2">
      <c r="A9870" s="160" t="s">
        <v>10316</v>
      </c>
      <c r="B9870" s="160" t="s">
        <v>7</v>
      </c>
      <c r="C9870" s="160">
        <f>_xlfn.XLOOKUP(B9870,'2.1.trackMPD'!$R$7:$R$29,'2.1.trackMPD'!$T$7:$T$29)</f>
        <v>6</v>
      </c>
      <c r="D9870" s="160">
        <v>100</v>
      </c>
      <c r="E9870" s="160" t="s">
        <v>6394</v>
      </c>
      <c r="F9870" s="160" t="s">
        <v>111</v>
      </c>
      <c r="G9870" s="160" t="s">
        <v>124</v>
      </c>
      <c r="H9870" s="160" t="s">
        <v>6392</v>
      </c>
      <c r="I9870" s="160" cm="1">
        <f t="array" ref="I9870">INDEX('2.1.trackMPD'!AB:AB/(24*60*60),
       MATCH(1,
             (A9870='2.1.trackMPD'!V:V)*
             (C9870='2.1.trackMPD'!W:W)*
             (D9870/10^6='2.1.trackMPD'!AA:AA)*
             (E9870='2.1.trackMPD'!Y:Y),
0))</f>
        <v>5.2290220010288067E-4</v>
      </c>
    </row>
    <row r="9871" spans="1:9" x14ac:dyDescent="0.2">
      <c r="A9871" s="160" t="s">
        <v>10316</v>
      </c>
      <c r="B9871" s="160" t="s">
        <v>7</v>
      </c>
      <c r="C9871" s="160">
        <f>_xlfn.XLOOKUP(B9871,'2.1.trackMPD'!$R$7:$R$29,'2.1.trackMPD'!$T$7:$T$29)</f>
        <v>6</v>
      </c>
      <c r="D9871" s="160">
        <v>100</v>
      </c>
      <c r="E9871" s="160" t="s">
        <v>6394</v>
      </c>
      <c r="F9871" s="160" t="s">
        <v>111</v>
      </c>
      <c r="G9871" s="160" t="s">
        <v>140</v>
      </c>
      <c r="H9871" s="160" t="s">
        <v>6392</v>
      </c>
      <c r="I9871" s="160" cm="1">
        <f t="array" ref="I9871">INDEX('2.1.trackMPD'!AC:AC/(24*60*60),
       MATCH(1,
             (A9871='2.1.trackMPD'!V:V)*
             (C9871='2.1.trackMPD'!W:W)*
             (D9871/10^6='2.1.trackMPD'!AA:AA)*
             (E9871='2.1.trackMPD'!Y:Y),
0))</f>
        <v>5.0558261869855959E-4</v>
      </c>
    </row>
    <row r="9872" spans="1:9" x14ac:dyDescent="0.2">
      <c r="A9872" s="160" t="s">
        <v>10316</v>
      </c>
      <c r="B9872" s="160" t="s">
        <v>7</v>
      </c>
      <c r="C9872" s="160">
        <f>_xlfn.XLOOKUP(B9872,'2.1.trackMPD'!$R$7:$R$29,'2.1.trackMPD'!$T$7:$T$29)</f>
        <v>6</v>
      </c>
      <c r="D9872" s="160">
        <v>1000</v>
      </c>
      <c r="E9872" s="160" t="s">
        <v>6394</v>
      </c>
      <c r="F9872" s="160" t="s">
        <v>111</v>
      </c>
      <c r="G9872" s="160" t="s">
        <v>124</v>
      </c>
      <c r="H9872" s="160" t="s">
        <v>6392</v>
      </c>
      <c r="I9872" s="160" cm="1">
        <f t="array" ref="I9872">INDEX('2.1.trackMPD'!AB:AB/(24*60*60),
       MATCH(1,
             (A9872='2.1.trackMPD'!V:V)*
             (C9872='2.1.trackMPD'!W:W)*
             (D9872/10^6='2.1.trackMPD'!AA:AA)*
             (E9872='2.1.trackMPD'!Y:Y),
0))</f>
        <v>9.0023984915123462E-4</v>
      </c>
    </row>
    <row r="9873" spans="1:9" x14ac:dyDescent="0.2">
      <c r="A9873" s="160" t="s">
        <v>10316</v>
      </c>
      <c r="B9873" s="160" t="s">
        <v>7</v>
      </c>
      <c r="C9873" s="160">
        <f>_xlfn.XLOOKUP(B9873,'2.1.trackMPD'!$R$7:$R$29,'2.1.trackMPD'!$T$7:$T$29)</f>
        <v>6</v>
      </c>
      <c r="D9873" s="160">
        <v>1000</v>
      </c>
      <c r="E9873" s="160" t="s">
        <v>6394</v>
      </c>
      <c r="F9873" s="160" t="s">
        <v>111</v>
      </c>
      <c r="G9873" s="160" t="s">
        <v>140</v>
      </c>
      <c r="H9873" s="160" t="s">
        <v>6392</v>
      </c>
      <c r="I9873" s="160" cm="1">
        <f t="array" ref="I9873">INDEX('2.1.trackMPD'!AC:AC/(24*60*60),
       MATCH(1,
             (A9873='2.1.trackMPD'!V:V)*
             (C9873='2.1.trackMPD'!W:W)*
             (D9873/10^6='2.1.trackMPD'!AA:AA)*
             (E9873='2.1.trackMPD'!Y:Y),
0))</f>
        <v>5.8401667541152259E-3</v>
      </c>
    </row>
    <row r="9874" spans="1:9" x14ac:dyDescent="0.2">
      <c r="A9874" s="160" t="s">
        <v>10316</v>
      </c>
      <c r="B9874" s="160" t="s">
        <v>7</v>
      </c>
      <c r="C9874" s="160">
        <f>_xlfn.XLOOKUP(B9874,'2.1.trackMPD'!$R$7:$R$29,'2.1.trackMPD'!$T$7:$T$29)</f>
        <v>6</v>
      </c>
      <c r="D9874" s="160">
        <v>5000</v>
      </c>
      <c r="E9874" s="160" t="s">
        <v>6394</v>
      </c>
      <c r="F9874" s="160" t="s">
        <v>111</v>
      </c>
      <c r="G9874" s="160" t="s">
        <v>124</v>
      </c>
      <c r="H9874" s="160" t="s">
        <v>6392</v>
      </c>
      <c r="I9874" s="160" cm="1">
        <f t="array" ref="I9874">INDEX('2.1.trackMPD'!AB:AB/(24*60*60),
       MATCH(1,
             (A9874='2.1.trackMPD'!V:V)*
             (C9874='2.1.trackMPD'!W:W)*
             (D9874/10^6='2.1.trackMPD'!AA:AA)*
             (E9874='2.1.trackMPD'!Y:Y),
0))</f>
        <v>1.0142913956886575E-3</v>
      </c>
    </row>
    <row r="9875" spans="1:9" x14ac:dyDescent="0.2">
      <c r="A9875" s="160" t="s">
        <v>10316</v>
      </c>
      <c r="B9875" s="160" t="s">
        <v>7</v>
      </c>
      <c r="C9875" s="160">
        <f>_xlfn.XLOOKUP(B9875,'2.1.trackMPD'!$R$7:$R$29,'2.1.trackMPD'!$T$7:$T$29)</f>
        <v>6</v>
      </c>
      <c r="D9875" s="160">
        <v>5000</v>
      </c>
      <c r="E9875" s="160" t="s">
        <v>6394</v>
      </c>
      <c r="F9875" s="160" t="s">
        <v>111</v>
      </c>
      <c r="G9875" s="160" t="s">
        <v>140</v>
      </c>
      <c r="H9875" s="160" t="s">
        <v>6392</v>
      </c>
      <c r="I9875" s="160" cm="1">
        <f t="array" ref="I9875">INDEX('2.1.trackMPD'!AC:AC/(24*60*60),
       MATCH(1,
             (A9875='2.1.trackMPD'!V:V)*
             (C9875='2.1.trackMPD'!W:W)*
             (D9875/10^6='2.1.trackMPD'!AA:AA)*
             (E9875='2.1.trackMPD'!Y:Y),
0))</f>
        <v>1.5950789510995371E-2</v>
      </c>
    </row>
    <row r="9876" spans="1:9" x14ac:dyDescent="0.2">
      <c r="A9876" s="160" t="s">
        <v>10316</v>
      </c>
      <c r="B9876" s="160" t="s">
        <v>7</v>
      </c>
      <c r="C9876" s="160">
        <f>_xlfn.XLOOKUP(B9876,'2.1.trackMPD'!$R$7:$R$29,'2.1.trackMPD'!$T$7:$T$29)</f>
        <v>6</v>
      </c>
      <c r="D9876" s="160">
        <v>1</v>
      </c>
      <c r="E9876" s="160" t="s">
        <v>6395</v>
      </c>
      <c r="F9876" s="160" t="s">
        <v>111</v>
      </c>
      <c r="G9876" s="160" t="s">
        <v>124</v>
      </c>
      <c r="H9876" s="160" t="s">
        <v>6392</v>
      </c>
      <c r="I9876" s="160" t="e" cm="1">
        <f t="array" ref="I9876">INDEX('2.1.trackMPD'!AB:AB/(24*60*60),
       MATCH(1,
             (A9876='2.1.trackMPD'!V:V)*
             (C9876='2.1.trackMPD'!W:W)*
             (D9876/10^6='2.1.trackMPD'!AA:AA)*
             (E9876='2.1.trackMPD'!Y:Y),
0))</f>
        <v>#N/A</v>
      </c>
    </row>
    <row r="9877" spans="1:9" x14ac:dyDescent="0.2">
      <c r="A9877" s="160" t="s">
        <v>10316</v>
      </c>
      <c r="B9877" s="160" t="s">
        <v>7</v>
      </c>
      <c r="C9877" s="160">
        <f>_xlfn.XLOOKUP(B9877,'2.1.trackMPD'!$R$7:$R$29,'2.1.trackMPD'!$T$7:$T$29)</f>
        <v>6</v>
      </c>
      <c r="D9877" s="160">
        <v>1</v>
      </c>
      <c r="E9877" s="160" t="s">
        <v>6395</v>
      </c>
      <c r="F9877" s="160" t="s">
        <v>111</v>
      </c>
      <c r="G9877" s="160" t="s">
        <v>140</v>
      </c>
      <c r="H9877" s="160" t="s">
        <v>6392</v>
      </c>
      <c r="I9877" s="160" t="e" cm="1">
        <f t="array" ref="I9877">INDEX('2.1.trackMPD'!AC:AC/(24*60*60),
       MATCH(1,
             (A9877='2.1.trackMPD'!V:V)*
             (C9877='2.1.trackMPD'!W:W)*
             (D9877/10^6='2.1.trackMPD'!AA:AA)*
             (E9877='2.1.trackMPD'!Y:Y),
0))</f>
        <v>#N/A</v>
      </c>
    </row>
    <row r="9878" spans="1:9" x14ac:dyDescent="0.2">
      <c r="A9878" s="160" t="s">
        <v>10316</v>
      </c>
      <c r="B9878" s="160" t="s">
        <v>7</v>
      </c>
      <c r="C9878" s="160">
        <f>_xlfn.XLOOKUP(B9878,'2.1.trackMPD'!$R$7:$R$29,'2.1.trackMPD'!$T$7:$T$29)</f>
        <v>6</v>
      </c>
      <c r="D9878" s="160">
        <v>10</v>
      </c>
      <c r="E9878" s="160" t="s">
        <v>6395</v>
      </c>
      <c r="F9878" s="160" t="s">
        <v>111</v>
      </c>
      <c r="G9878" s="160" t="s">
        <v>124</v>
      </c>
      <c r="H9878" s="160" t="s">
        <v>6392</v>
      </c>
      <c r="I9878" s="160" t="e" cm="1">
        <f t="array" ref="I9878">INDEX('2.1.trackMPD'!AB:AB/(24*60*60),
       MATCH(1,
             (A9878='2.1.trackMPD'!V:V)*
             (C9878='2.1.trackMPD'!W:W)*
             (D9878/10^6='2.1.trackMPD'!AA:AA)*
             (E9878='2.1.trackMPD'!Y:Y),
0))</f>
        <v>#N/A</v>
      </c>
    </row>
    <row r="9879" spans="1:9" x14ac:dyDescent="0.2">
      <c r="A9879" s="160" t="s">
        <v>10316</v>
      </c>
      <c r="B9879" s="160" t="s">
        <v>7</v>
      </c>
      <c r="C9879" s="160">
        <f>_xlfn.XLOOKUP(B9879,'2.1.trackMPD'!$R$7:$R$29,'2.1.trackMPD'!$T$7:$T$29)</f>
        <v>6</v>
      </c>
      <c r="D9879" s="160">
        <v>10</v>
      </c>
      <c r="E9879" s="160" t="s">
        <v>6395</v>
      </c>
      <c r="F9879" s="160" t="s">
        <v>111</v>
      </c>
      <c r="G9879" s="160" t="s">
        <v>140</v>
      </c>
      <c r="H9879" s="160" t="s">
        <v>6392</v>
      </c>
      <c r="I9879" s="160" t="e" cm="1">
        <f t="array" ref="I9879">INDEX('2.1.trackMPD'!AC:AC/(24*60*60),
       MATCH(1,
             (A9879='2.1.trackMPD'!V:V)*
             (C9879='2.1.trackMPD'!W:W)*
             (D9879/10^6='2.1.trackMPD'!AA:AA)*
             (E9879='2.1.trackMPD'!Y:Y),
0))</f>
        <v>#N/A</v>
      </c>
    </row>
    <row r="9880" spans="1:9" x14ac:dyDescent="0.2">
      <c r="A9880" s="160" t="s">
        <v>10316</v>
      </c>
      <c r="B9880" s="160" t="s">
        <v>7</v>
      </c>
      <c r="C9880" s="160">
        <f>_xlfn.XLOOKUP(B9880,'2.1.trackMPD'!$R$7:$R$29,'2.1.trackMPD'!$T$7:$T$29)</f>
        <v>6</v>
      </c>
      <c r="D9880" s="160">
        <v>100</v>
      </c>
      <c r="E9880" s="160" t="s">
        <v>6395</v>
      </c>
      <c r="F9880" s="160" t="s">
        <v>111</v>
      </c>
      <c r="G9880" s="160" t="s">
        <v>124</v>
      </c>
      <c r="H9880" s="160" t="s">
        <v>6392</v>
      </c>
      <c r="I9880" s="160" t="e" cm="1">
        <f t="array" ref="I9880">INDEX('2.1.trackMPD'!AB:AB/(24*60*60),
       MATCH(1,
             (A9880='2.1.trackMPD'!V:V)*
             (C9880='2.1.trackMPD'!W:W)*
             (D9880/10^6='2.1.trackMPD'!AA:AA)*
             (E9880='2.1.trackMPD'!Y:Y),
0))</f>
        <v>#N/A</v>
      </c>
    </row>
    <row r="9881" spans="1:9" x14ac:dyDescent="0.2">
      <c r="A9881" s="160" t="s">
        <v>10316</v>
      </c>
      <c r="B9881" s="160" t="s">
        <v>7</v>
      </c>
      <c r="C9881" s="160">
        <f>_xlfn.XLOOKUP(B9881,'2.1.trackMPD'!$R$7:$R$29,'2.1.trackMPD'!$T$7:$T$29)</f>
        <v>6</v>
      </c>
      <c r="D9881" s="160">
        <v>100</v>
      </c>
      <c r="E9881" s="160" t="s">
        <v>6395</v>
      </c>
      <c r="F9881" s="160" t="s">
        <v>111</v>
      </c>
      <c r="G9881" s="160" t="s">
        <v>140</v>
      </c>
      <c r="H9881" s="160" t="s">
        <v>6392</v>
      </c>
      <c r="I9881" s="160" t="e" cm="1">
        <f t="array" ref="I9881">INDEX('2.1.trackMPD'!AC:AC/(24*60*60),
       MATCH(1,
             (A9881='2.1.trackMPD'!V:V)*
             (C9881='2.1.trackMPD'!W:W)*
             (D9881/10^6='2.1.trackMPD'!AA:AA)*
             (E9881='2.1.trackMPD'!Y:Y),
0))</f>
        <v>#N/A</v>
      </c>
    </row>
    <row r="9882" spans="1:9" x14ac:dyDescent="0.2">
      <c r="A9882" s="160" t="s">
        <v>10316</v>
      </c>
      <c r="B9882" s="160" t="s">
        <v>20</v>
      </c>
      <c r="C9882" s="160">
        <f>_xlfn.XLOOKUP(B9882,'2.1.trackMPD'!$R$7:$R$29,'2.1.trackMPD'!$T$7:$T$29)</f>
        <v>6</v>
      </c>
      <c r="D9882" s="160">
        <v>1</v>
      </c>
      <c r="E9882" s="160" t="s">
        <v>6390</v>
      </c>
      <c r="F9882" s="160" t="s">
        <v>111</v>
      </c>
      <c r="G9882" s="160" t="s">
        <v>124</v>
      </c>
      <c r="H9882" s="160" t="s">
        <v>6392</v>
      </c>
      <c r="I9882" s="160" cm="1">
        <f t="array" ref="I9882">INDEX('2.1.trackMPD'!AB:AB/(24*60*60),
       MATCH(1,
             (A9882='2.1.trackMPD'!V:V)*
             (C9882='2.1.trackMPD'!W:W)*
             (D9882/10^6='2.1.trackMPD'!AA:AA)*
             (E9882='2.1.trackMPD'!Y:Y),
0))</f>
        <v>2.8698303445884774E-6</v>
      </c>
    </row>
    <row r="9883" spans="1:9" x14ac:dyDescent="0.2">
      <c r="A9883" s="160" t="s">
        <v>10316</v>
      </c>
      <c r="B9883" s="160" t="s">
        <v>20</v>
      </c>
      <c r="C9883" s="160">
        <f>_xlfn.XLOOKUP(B9883,'2.1.trackMPD'!$R$7:$R$29,'2.1.trackMPD'!$T$7:$T$29)</f>
        <v>6</v>
      </c>
      <c r="D9883" s="160">
        <v>1</v>
      </c>
      <c r="E9883" s="160" t="s">
        <v>6390</v>
      </c>
      <c r="F9883" s="160" t="s">
        <v>111</v>
      </c>
      <c r="G9883" s="160" t="s">
        <v>140</v>
      </c>
      <c r="H9883" s="160" t="s">
        <v>6392</v>
      </c>
      <c r="I9883" s="160" cm="1">
        <f t="array" ref="I9883">INDEX('2.1.trackMPD'!AC:AC/(24*60*60),
       MATCH(1,
             (A9883='2.1.trackMPD'!V:V)*
             (C9883='2.1.trackMPD'!W:W)*
             (D9883/10^6='2.1.trackMPD'!AA:AA)*
             (E9883='2.1.trackMPD'!Y:Y),
0))</f>
        <v>6.6913211418636637E-6</v>
      </c>
    </row>
    <row r="9884" spans="1:9" x14ac:dyDescent="0.2">
      <c r="A9884" s="160" t="s">
        <v>10316</v>
      </c>
      <c r="B9884" s="160" t="s">
        <v>20</v>
      </c>
      <c r="C9884" s="160">
        <f>_xlfn.XLOOKUP(B9884,'2.1.trackMPD'!$R$7:$R$29,'2.1.trackMPD'!$T$7:$T$29)</f>
        <v>6</v>
      </c>
      <c r="D9884" s="160">
        <v>10</v>
      </c>
      <c r="E9884" s="160" t="s">
        <v>6390</v>
      </c>
      <c r="F9884" s="160" t="s">
        <v>111</v>
      </c>
      <c r="G9884" s="160" t="s">
        <v>124</v>
      </c>
      <c r="H9884" s="160" t="s">
        <v>6392</v>
      </c>
      <c r="I9884" s="160" cm="1">
        <f t="array" ref="I9884">INDEX('2.1.trackMPD'!AB:AB/(24*60*60),
       MATCH(1,
             (A9884='2.1.trackMPD'!V:V)*
             (C9884='2.1.trackMPD'!W:W)*
             (D9884/10^6='2.1.trackMPD'!AA:AA)*
             (E9884='2.1.trackMPD'!Y:Y),
0))</f>
        <v>6.8036876086769764E-6</v>
      </c>
    </row>
    <row r="9885" spans="1:9" x14ac:dyDescent="0.2">
      <c r="A9885" s="160" t="s">
        <v>10316</v>
      </c>
      <c r="B9885" s="160" t="s">
        <v>20</v>
      </c>
      <c r="C9885" s="160">
        <f>_xlfn.XLOOKUP(B9885,'2.1.trackMPD'!$R$7:$R$29,'2.1.trackMPD'!$T$7:$T$29)</f>
        <v>6</v>
      </c>
      <c r="D9885" s="160">
        <v>10</v>
      </c>
      <c r="E9885" s="160" t="s">
        <v>6390</v>
      </c>
      <c r="F9885" s="160" t="s">
        <v>111</v>
      </c>
      <c r="G9885" s="160" t="s">
        <v>140</v>
      </c>
      <c r="H9885" s="160" t="s">
        <v>6392</v>
      </c>
      <c r="I9885" s="160" cm="1">
        <f t="array" ref="I9885">INDEX('2.1.trackMPD'!AC:AC/(24*60*60),
       MATCH(1,
             (A9885='2.1.trackMPD'!V:V)*
             (C9885='2.1.trackMPD'!W:W)*
             (D9885/10^6='2.1.trackMPD'!AA:AA)*
             (E9885='2.1.trackMPD'!Y:Y),
0))</f>
        <v>7.5198543526164361E-6</v>
      </c>
    </row>
    <row r="9886" spans="1:9" x14ac:dyDescent="0.2">
      <c r="A9886" s="160" t="s">
        <v>10316</v>
      </c>
      <c r="B9886" s="160" t="s">
        <v>20</v>
      </c>
      <c r="C9886" s="160">
        <f>_xlfn.XLOOKUP(B9886,'2.1.trackMPD'!$R$7:$R$29,'2.1.trackMPD'!$T$7:$T$29)</f>
        <v>6</v>
      </c>
      <c r="D9886" s="160">
        <v>100</v>
      </c>
      <c r="E9886" s="160" t="s">
        <v>6390</v>
      </c>
      <c r="F9886" s="160" t="s">
        <v>111</v>
      </c>
      <c r="G9886" s="160" t="s">
        <v>124</v>
      </c>
      <c r="H9886" s="160" t="s">
        <v>6392</v>
      </c>
      <c r="I9886" s="160" cm="1">
        <f t="array" ref="I9886">INDEX('2.1.trackMPD'!AB:AB/(24*60*60),
       MATCH(1,
             (A9886='2.1.trackMPD'!V:V)*
             (C9886='2.1.trackMPD'!W:W)*
             (D9886/10^6='2.1.trackMPD'!AA:AA)*
             (E9886='2.1.trackMPD'!Y:Y),
0))</f>
        <v>1.7682158243312757E-4</v>
      </c>
    </row>
    <row r="9887" spans="1:9" x14ac:dyDescent="0.2">
      <c r="A9887" s="160" t="s">
        <v>10316</v>
      </c>
      <c r="B9887" s="160" t="s">
        <v>20</v>
      </c>
      <c r="C9887" s="160">
        <f>_xlfn.XLOOKUP(B9887,'2.1.trackMPD'!$R$7:$R$29,'2.1.trackMPD'!$T$7:$T$29)</f>
        <v>6</v>
      </c>
      <c r="D9887" s="160">
        <v>100</v>
      </c>
      <c r="E9887" s="160" t="s">
        <v>6390</v>
      </c>
      <c r="F9887" s="160" t="s">
        <v>111</v>
      </c>
      <c r="G9887" s="160" t="s">
        <v>140</v>
      </c>
      <c r="H9887" s="160" t="s">
        <v>6392</v>
      </c>
      <c r="I9887" s="160" cm="1">
        <f t="array" ref="I9887">INDEX('2.1.trackMPD'!AC:AC/(24*60*60),
       MATCH(1,
             (A9887='2.1.trackMPD'!V:V)*
             (C9887='2.1.trackMPD'!W:W)*
             (D9887/10^6='2.1.trackMPD'!AA:AA)*
             (E9887='2.1.trackMPD'!Y:Y),
0))</f>
        <v>1.5826409452160495E-4</v>
      </c>
    </row>
    <row r="9888" spans="1:9" x14ac:dyDescent="0.2">
      <c r="A9888" s="160" t="s">
        <v>10316</v>
      </c>
      <c r="B9888" s="160" t="s">
        <v>20</v>
      </c>
      <c r="C9888" s="160">
        <f>_xlfn.XLOOKUP(B9888,'2.1.trackMPD'!$R$7:$R$29,'2.1.trackMPD'!$T$7:$T$29)</f>
        <v>6</v>
      </c>
      <c r="D9888" s="160">
        <v>1000</v>
      </c>
      <c r="E9888" s="160" t="s">
        <v>6390</v>
      </c>
      <c r="F9888" s="160" t="s">
        <v>111</v>
      </c>
      <c r="G9888" s="160" t="s">
        <v>124</v>
      </c>
      <c r="H9888" s="160" t="s">
        <v>6392</v>
      </c>
      <c r="I9888" s="160" cm="1">
        <f t="array" ref="I9888">INDEX('2.1.trackMPD'!AB:AB/(24*60*60),
       MATCH(1,
             (A9888='2.1.trackMPD'!V:V)*
             (C9888='2.1.trackMPD'!W:W)*
             (D9888/10^6='2.1.trackMPD'!AA:AA)*
             (E9888='2.1.trackMPD'!Y:Y),
0))</f>
        <v>9.0045779578189287E-4</v>
      </c>
    </row>
    <row r="9889" spans="1:9" x14ac:dyDescent="0.2">
      <c r="A9889" s="160" t="s">
        <v>10316</v>
      </c>
      <c r="B9889" s="160" t="s">
        <v>20</v>
      </c>
      <c r="C9889" s="160">
        <f>_xlfn.XLOOKUP(B9889,'2.1.trackMPD'!$R$7:$R$29,'2.1.trackMPD'!$T$7:$T$29)</f>
        <v>6</v>
      </c>
      <c r="D9889" s="160">
        <v>1000</v>
      </c>
      <c r="E9889" s="160" t="s">
        <v>6390</v>
      </c>
      <c r="F9889" s="160" t="s">
        <v>111</v>
      </c>
      <c r="G9889" s="160" t="s">
        <v>140</v>
      </c>
      <c r="H9889" s="160" t="s">
        <v>6392</v>
      </c>
      <c r="I9889" s="160" cm="1">
        <f t="array" ref="I9889">INDEX('2.1.trackMPD'!AC:AC/(24*60*60),
       MATCH(1,
             (A9889='2.1.trackMPD'!V:V)*
             (C9889='2.1.trackMPD'!W:W)*
             (D9889/10^6='2.1.trackMPD'!AA:AA)*
             (E9889='2.1.trackMPD'!Y:Y),
0))</f>
        <v>6.4526359169238675E-3</v>
      </c>
    </row>
    <row r="9890" spans="1:9" x14ac:dyDescent="0.2">
      <c r="A9890" s="160" t="s">
        <v>10316</v>
      </c>
      <c r="B9890" s="160" t="s">
        <v>20</v>
      </c>
      <c r="C9890" s="160">
        <f>_xlfn.XLOOKUP(B9890,'2.1.trackMPD'!$R$7:$R$29,'2.1.trackMPD'!$T$7:$T$29)</f>
        <v>6</v>
      </c>
      <c r="D9890" s="160">
        <v>5000</v>
      </c>
      <c r="E9890" s="160" t="s">
        <v>6390</v>
      </c>
      <c r="F9890" s="160" t="s">
        <v>111</v>
      </c>
      <c r="G9890" s="160" t="s">
        <v>124</v>
      </c>
      <c r="H9890" s="160" t="s">
        <v>6392</v>
      </c>
      <c r="I9890" s="160" cm="1">
        <f t="array" ref="I9890">INDEX('2.1.trackMPD'!AB:AB/(24*60*60),
       MATCH(1,
             (A9890='2.1.trackMPD'!V:V)*
             (C9890='2.1.trackMPD'!W:W)*
             (D9890/10^6='2.1.trackMPD'!AA:AA)*
             (E9890='2.1.trackMPD'!Y:Y),
0))</f>
        <v>9.0201364917695483E-4</v>
      </c>
    </row>
    <row r="9891" spans="1:9" x14ac:dyDescent="0.2">
      <c r="A9891" s="160" t="s">
        <v>10316</v>
      </c>
      <c r="B9891" s="160" t="s">
        <v>20</v>
      </c>
      <c r="C9891" s="160">
        <f>_xlfn.XLOOKUP(B9891,'2.1.trackMPD'!$R$7:$R$29,'2.1.trackMPD'!$T$7:$T$29)</f>
        <v>6</v>
      </c>
      <c r="D9891" s="160">
        <v>5000</v>
      </c>
      <c r="E9891" s="160" t="s">
        <v>6390</v>
      </c>
      <c r="F9891" s="160" t="s">
        <v>111</v>
      </c>
      <c r="G9891" s="160" t="s">
        <v>140</v>
      </c>
      <c r="H9891" s="160" t="s">
        <v>6392</v>
      </c>
      <c r="I9891" s="160" cm="1">
        <f t="array" ref="I9891">INDEX('2.1.trackMPD'!AC:AC/(24*60*60),
       MATCH(1,
             (A9891='2.1.trackMPD'!V:V)*
             (C9891='2.1.trackMPD'!W:W)*
             (D9891/10^6='2.1.trackMPD'!AA:AA)*
             (E9891='2.1.trackMPD'!Y:Y),
0))</f>
        <v>2.5485706738683132E-2</v>
      </c>
    </row>
    <row r="9892" spans="1:9" x14ac:dyDescent="0.2">
      <c r="A9892" s="160" t="s">
        <v>10316</v>
      </c>
      <c r="B9892" s="160" t="s">
        <v>20</v>
      </c>
      <c r="C9892" s="160">
        <f>_xlfn.XLOOKUP(B9892,'2.1.trackMPD'!$R$7:$R$29,'2.1.trackMPD'!$T$7:$T$29)</f>
        <v>6</v>
      </c>
      <c r="D9892" s="160">
        <v>1</v>
      </c>
      <c r="E9892" s="160" t="s">
        <v>6394</v>
      </c>
      <c r="F9892" s="160" t="s">
        <v>111</v>
      </c>
      <c r="G9892" s="160" t="s">
        <v>124</v>
      </c>
      <c r="H9892" s="160" t="s">
        <v>6392</v>
      </c>
      <c r="I9892" s="160" cm="1">
        <f t="array" ref="I9892">INDEX('2.1.trackMPD'!AB:AB/(24*60*60),
       MATCH(1,
             (A9892='2.1.trackMPD'!V:V)*
             (C9892='2.1.trackMPD'!W:W)*
             (D9892/10^6='2.1.trackMPD'!AA:AA)*
             (E9892='2.1.trackMPD'!Y:Y),
0))</f>
        <v>6.650434654262025E-6</v>
      </c>
    </row>
    <row r="9893" spans="1:9" x14ac:dyDescent="0.2">
      <c r="A9893" s="160" t="s">
        <v>10316</v>
      </c>
      <c r="B9893" s="160" t="s">
        <v>20</v>
      </c>
      <c r="C9893" s="160">
        <f>_xlfn.XLOOKUP(B9893,'2.1.trackMPD'!$R$7:$R$29,'2.1.trackMPD'!$T$7:$T$29)</f>
        <v>6</v>
      </c>
      <c r="D9893" s="160">
        <v>1</v>
      </c>
      <c r="E9893" s="160" t="s">
        <v>6394</v>
      </c>
      <c r="F9893" s="160" t="s">
        <v>111</v>
      </c>
      <c r="G9893" s="160" t="s">
        <v>140</v>
      </c>
      <c r="H9893" s="160" t="s">
        <v>6392</v>
      </c>
      <c r="I9893" s="160" cm="1">
        <f t="array" ref="I9893">INDEX('2.1.trackMPD'!AC:AC/(24*60*60),
       MATCH(1,
             (A9893='2.1.trackMPD'!V:V)*
             (C9893='2.1.trackMPD'!W:W)*
             (D9893/10^6='2.1.trackMPD'!AA:AA)*
             (E9893='2.1.trackMPD'!Y:Y),
0))</f>
        <v>1.3748410964702164E-5</v>
      </c>
    </row>
    <row r="9894" spans="1:9" x14ac:dyDescent="0.2">
      <c r="A9894" s="160" t="s">
        <v>10316</v>
      </c>
      <c r="B9894" s="160" t="s">
        <v>20</v>
      </c>
      <c r="C9894" s="160">
        <f>_xlfn.XLOOKUP(B9894,'2.1.trackMPD'!$R$7:$R$29,'2.1.trackMPD'!$T$7:$T$29)</f>
        <v>6</v>
      </c>
      <c r="D9894" s="160">
        <v>10</v>
      </c>
      <c r="E9894" s="160" t="s">
        <v>6394</v>
      </c>
      <c r="F9894" s="160" t="s">
        <v>111</v>
      </c>
      <c r="G9894" s="160" t="s">
        <v>124</v>
      </c>
      <c r="H9894" s="160" t="s">
        <v>6392</v>
      </c>
      <c r="I9894" s="160" cm="1">
        <f t="array" ref="I9894">INDEX('2.1.trackMPD'!AB:AB/(24*60*60),
       MATCH(1,
             (A9894='2.1.trackMPD'!V:V)*
             (C9894='2.1.trackMPD'!W:W)*
             (D9894/10^6='2.1.trackMPD'!AA:AA)*
             (E9894='2.1.trackMPD'!Y:Y),
0))</f>
        <v>6.3224211586934156E-6</v>
      </c>
    </row>
    <row r="9895" spans="1:9" x14ac:dyDescent="0.2">
      <c r="A9895" s="160" t="s">
        <v>10316</v>
      </c>
      <c r="B9895" s="160" t="s">
        <v>20</v>
      </c>
      <c r="C9895" s="160">
        <f>_xlfn.XLOOKUP(B9895,'2.1.trackMPD'!$R$7:$R$29,'2.1.trackMPD'!$T$7:$T$29)</f>
        <v>6</v>
      </c>
      <c r="D9895" s="160">
        <v>10</v>
      </c>
      <c r="E9895" s="160" t="s">
        <v>6394</v>
      </c>
      <c r="F9895" s="160" t="s">
        <v>111</v>
      </c>
      <c r="G9895" s="160" t="s">
        <v>140</v>
      </c>
      <c r="H9895" s="160" t="s">
        <v>6392</v>
      </c>
      <c r="I9895" s="160" cm="1">
        <f t="array" ref="I9895">INDEX('2.1.trackMPD'!AC:AC/(24*60*60),
       MATCH(1,
             (A9895='2.1.trackMPD'!V:V)*
             (C9895='2.1.trackMPD'!W:W)*
             (D9895/10^6='2.1.trackMPD'!AA:AA)*
             (E9895='2.1.trackMPD'!Y:Y),
0))</f>
        <v>2.2125298693415632E-5</v>
      </c>
    </row>
    <row r="9896" spans="1:9" x14ac:dyDescent="0.2">
      <c r="A9896" s="160" t="s">
        <v>10316</v>
      </c>
      <c r="B9896" s="160" t="s">
        <v>20</v>
      </c>
      <c r="C9896" s="160">
        <f>_xlfn.XLOOKUP(B9896,'2.1.trackMPD'!$R$7:$R$29,'2.1.trackMPD'!$T$7:$T$29)</f>
        <v>6</v>
      </c>
      <c r="D9896" s="160">
        <v>100</v>
      </c>
      <c r="E9896" s="160" t="s">
        <v>6394</v>
      </c>
      <c r="F9896" s="160" t="s">
        <v>111</v>
      </c>
      <c r="G9896" s="160" t="s">
        <v>124</v>
      </c>
      <c r="H9896" s="160" t="s">
        <v>6392</v>
      </c>
      <c r="I9896" s="160" cm="1">
        <f t="array" ref="I9896">INDEX('2.1.trackMPD'!AB:AB/(24*60*60),
       MATCH(1,
             (A9896='2.1.trackMPD'!V:V)*
             (C9896='2.1.trackMPD'!W:W)*
             (D9896/10^6='2.1.trackMPD'!AA:AA)*
             (E9896='2.1.trackMPD'!Y:Y),
0))</f>
        <v>5.2290220010288067E-4</v>
      </c>
    </row>
    <row r="9897" spans="1:9" x14ac:dyDescent="0.2">
      <c r="A9897" s="160" t="s">
        <v>10316</v>
      </c>
      <c r="B9897" s="160" t="s">
        <v>20</v>
      </c>
      <c r="C9897" s="160">
        <f>_xlfn.XLOOKUP(B9897,'2.1.trackMPD'!$R$7:$R$29,'2.1.trackMPD'!$T$7:$T$29)</f>
        <v>6</v>
      </c>
      <c r="D9897" s="160">
        <v>100</v>
      </c>
      <c r="E9897" s="160" t="s">
        <v>6394</v>
      </c>
      <c r="F9897" s="160" t="s">
        <v>111</v>
      </c>
      <c r="G9897" s="160" t="s">
        <v>140</v>
      </c>
      <c r="H9897" s="160" t="s">
        <v>6392</v>
      </c>
      <c r="I9897" s="160" cm="1">
        <f t="array" ref="I9897">INDEX('2.1.trackMPD'!AC:AC/(24*60*60),
       MATCH(1,
             (A9897='2.1.trackMPD'!V:V)*
             (C9897='2.1.trackMPD'!W:W)*
             (D9897/10^6='2.1.trackMPD'!AA:AA)*
             (E9897='2.1.trackMPD'!Y:Y),
0))</f>
        <v>5.0558261869855959E-4</v>
      </c>
    </row>
    <row r="9898" spans="1:9" x14ac:dyDescent="0.2">
      <c r="A9898" s="160" t="s">
        <v>10316</v>
      </c>
      <c r="B9898" s="160" t="s">
        <v>20</v>
      </c>
      <c r="C9898" s="160">
        <f>_xlfn.XLOOKUP(B9898,'2.1.trackMPD'!$R$7:$R$29,'2.1.trackMPD'!$T$7:$T$29)</f>
        <v>6</v>
      </c>
      <c r="D9898" s="160">
        <v>1000</v>
      </c>
      <c r="E9898" s="160" t="s">
        <v>6394</v>
      </c>
      <c r="F9898" s="160" t="s">
        <v>111</v>
      </c>
      <c r="G9898" s="160" t="s">
        <v>124</v>
      </c>
      <c r="H9898" s="160" t="s">
        <v>6392</v>
      </c>
      <c r="I9898" s="160" cm="1">
        <f t="array" ref="I9898">INDEX('2.1.trackMPD'!AB:AB/(24*60*60),
       MATCH(1,
             (A9898='2.1.trackMPD'!V:V)*
             (C9898='2.1.trackMPD'!W:W)*
             (D9898/10^6='2.1.trackMPD'!AA:AA)*
             (E9898='2.1.trackMPD'!Y:Y),
0))</f>
        <v>9.0023984915123462E-4</v>
      </c>
    </row>
    <row r="9899" spans="1:9" x14ac:dyDescent="0.2">
      <c r="A9899" s="160" t="s">
        <v>10316</v>
      </c>
      <c r="B9899" s="160" t="s">
        <v>20</v>
      </c>
      <c r="C9899" s="160">
        <f>_xlfn.XLOOKUP(B9899,'2.1.trackMPD'!$R$7:$R$29,'2.1.trackMPD'!$T$7:$T$29)</f>
        <v>6</v>
      </c>
      <c r="D9899" s="160">
        <v>1000</v>
      </c>
      <c r="E9899" s="160" t="s">
        <v>6394</v>
      </c>
      <c r="F9899" s="160" t="s">
        <v>111</v>
      </c>
      <c r="G9899" s="160" t="s">
        <v>140</v>
      </c>
      <c r="H9899" s="160" t="s">
        <v>6392</v>
      </c>
      <c r="I9899" s="160" cm="1">
        <f t="array" ref="I9899">INDEX('2.1.trackMPD'!AC:AC/(24*60*60),
       MATCH(1,
             (A9899='2.1.trackMPD'!V:V)*
             (C9899='2.1.trackMPD'!W:W)*
             (D9899/10^6='2.1.trackMPD'!AA:AA)*
             (E9899='2.1.trackMPD'!Y:Y),
0))</f>
        <v>5.8401667541152259E-3</v>
      </c>
    </row>
    <row r="9900" spans="1:9" x14ac:dyDescent="0.2">
      <c r="A9900" s="160" t="s">
        <v>10316</v>
      </c>
      <c r="B9900" s="160" t="s">
        <v>20</v>
      </c>
      <c r="C9900" s="160">
        <f>_xlfn.XLOOKUP(B9900,'2.1.trackMPD'!$R$7:$R$29,'2.1.trackMPD'!$T$7:$T$29)</f>
        <v>6</v>
      </c>
      <c r="D9900" s="160">
        <v>5000</v>
      </c>
      <c r="E9900" s="160" t="s">
        <v>6394</v>
      </c>
      <c r="F9900" s="160" t="s">
        <v>111</v>
      </c>
      <c r="G9900" s="160" t="s">
        <v>124</v>
      </c>
      <c r="H9900" s="160" t="s">
        <v>6392</v>
      </c>
      <c r="I9900" s="160" cm="1">
        <f t="array" ref="I9900">INDEX('2.1.trackMPD'!AB:AB/(24*60*60),
       MATCH(1,
             (A9900='2.1.trackMPD'!V:V)*
             (C9900='2.1.trackMPD'!W:W)*
             (D9900/10^6='2.1.trackMPD'!AA:AA)*
             (E9900='2.1.trackMPD'!Y:Y),
0))</f>
        <v>1.0142913956886575E-3</v>
      </c>
    </row>
    <row r="9901" spans="1:9" x14ac:dyDescent="0.2">
      <c r="A9901" s="160" t="s">
        <v>10316</v>
      </c>
      <c r="B9901" s="160" t="s">
        <v>20</v>
      </c>
      <c r="C9901" s="160">
        <f>_xlfn.XLOOKUP(B9901,'2.1.trackMPD'!$R$7:$R$29,'2.1.trackMPD'!$T$7:$T$29)</f>
        <v>6</v>
      </c>
      <c r="D9901" s="160">
        <v>5000</v>
      </c>
      <c r="E9901" s="160" t="s">
        <v>6394</v>
      </c>
      <c r="F9901" s="160" t="s">
        <v>111</v>
      </c>
      <c r="G9901" s="160" t="s">
        <v>140</v>
      </c>
      <c r="H9901" s="160" t="s">
        <v>6392</v>
      </c>
      <c r="I9901" s="160" cm="1">
        <f t="array" ref="I9901">INDEX('2.1.trackMPD'!AC:AC/(24*60*60),
       MATCH(1,
             (A9901='2.1.trackMPD'!V:V)*
             (C9901='2.1.trackMPD'!W:W)*
             (D9901/10^6='2.1.trackMPD'!AA:AA)*
             (E9901='2.1.trackMPD'!Y:Y),
0))</f>
        <v>1.5950789510995371E-2</v>
      </c>
    </row>
    <row r="9902" spans="1:9" x14ac:dyDescent="0.2">
      <c r="A9902" s="160" t="s">
        <v>10316</v>
      </c>
      <c r="B9902" s="160" t="s">
        <v>20</v>
      </c>
      <c r="C9902" s="160">
        <f>_xlfn.XLOOKUP(B9902,'2.1.trackMPD'!$R$7:$R$29,'2.1.trackMPD'!$T$7:$T$29)</f>
        <v>6</v>
      </c>
      <c r="D9902" s="160">
        <v>1</v>
      </c>
      <c r="E9902" s="160" t="s">
        <v>6395</v>
      </c>
      <c r="F9902" s="160" t="s">
        <v>111</v>
      </c>
      <c r="G9902" s="160" t="s">
        <v>124</v>
      </c>
      <c r="H9902" s="160" t="s">
        <v>6392</v>
      </c>
      <c r="I9902" s="160" t="e" cm="1">
        <f t="array" ref="I9902">INDEX('2.1.trackMPD'!AB:AB/(24*60*60),
       MATCH(1,
             (A9902='2.1.trackMPD'!V:V)*
             (C9902='2.1.trackMPD'!W:W)*
             (D9902/10^6='2.1.trackMPD'!AA:AA)*
             (E9902='2.1.trackMPD'!Y:Y),
0))</f>
        <v>#N/A</v>
      </c>
    </row>
    <row r="9903" spans="1:9" x14ac:dyDescent="0.2">
      <c r="A9903" s="160" t="s">
        <v>10316</v>
      </c>
      <c r="B9903" s="160" t="s">
        <v>20</v>
      </c>
      <c r="C9903" s="160">
        <f>_xlfn.XLOOKUP(B9903,'2.1.trackMPD'!$R$7:$R$29,'2.1.trackMPD'!$T$7:$T$29)</f>
        <v>6</v>
      </c>
      <c r="D9903" s="160">
        <v>1</v>
      </c>
      <c r="E9903" s="160" t="s">
        <v>6395</v>
      </c>
      <c r="F9903" s="160" t="s">
        <v>111</v>
      </c>
      <c r="G9903" s="160" t="s">
        <v>140</v>
      </c>
      <c r="H9903" s="160" t="s">
        <v>6392</v>
      </c>
      <c r="I9903" s="160" t="e" cm="1">
        <f t="array" ref="I9903">INDEX('2.1.trackMPD'!AC:AC/(24*60*60),
       MATCH(1,
             (A9903='2.1.trackMPD'!V:V)*
             (C9903='2.1.trackMPD'!W:W)*
             (D9903/10^6='2.1.trackMPD'!AA:AA)*
             (E9903='2.1.trackMPD'!Y:Y),
0))</f>
        <v>#N/A</v>
      </c>
    </row>
    <row r="9904" spans="1:9" x14ac:dyDescent="0.2">
      <c r="A9904" s="160" t="s">
        <v>10316</v>
      </c>
      <c r="B9904" s="160" t="s">
        <v>20</v>
      </c>
      <c r="C9904" s="160">
        <f>_xlfn.XLOOKUP(B9904,'2.1.trackMPD'!$R$7:$R$29,'2.1.trackMPD'!$T$7:$T$29)</f>
        <v>6</v>
      </c>
      <c r="D9904" s="160">
        <v>10</v>
      </c>
      <c r="E9904" s="160" t="s">
        <v>6395</v>
      </c>
      <c r="F9904" s="160" t="s">
        <v>111</v>
      </c>
      <c r="G9904" s="160" t="s">
        <v>124</v>
      </c>
      <c r="H9904" s="160" t="s">
        <v>6392</v>
      </c>
      <c r="I9904" s="160" t="e" cm="1">
        <f t="array" ref="I9904">INDEX('2.1.trackMPD'!AB:AB/(24*60*60),
       MATCH(1,
             (A9904='2.1.trackMPD'!V:V)*
             (C9904='2.1.trackMPD'!W:W)*
             (D9904/10^6='2.1.trackMPD'!AA:AA)*
             (E9904='2.1.trackMPD'!Y:Y),
0))</f>
        <v>#N/A</v>
      </c>
    </row>
    <row r="9905" spans="1:9" x14ac:dyDescent="0.2">
      <c r="A9905" s="160" t="s">
        <v>10316</v>
      </c>
      <c r="B9905" s="160" t="s">
        <v>20</v>
      </c>
      <c r="C9905" s="160">
        <f>_xlfn.XLOOKUP(B9905,'2.1.trackMPD'!$R$7:$R$29,'2.1.trackMPD'!$T$7:$T$29)</f>
        <v>6</v>
      </c>
      <c r="D9905" s="160">
        <v>10</v>
      </c>
      <c r="E9905" s="160" t="s">
        <v>6395</v>
      </c>
      <c r="F9905" s="160" t="s">
        <v>111</v>
      </c>
      <c r="G9905" s="160" t="s">
        <v>140</v>
      </c>
      <c r="H9905" s="160" t="s">
        <v>6392</v>
      </c>
      <c r="I9905" s="160" t="e" cm="1">
        <f t="array" ref="I9905">INDEX('2.1.trackMPD'!AC:AC/(24*60*60),
       MATCH(1,
             (A9905='2.1.trackMPD'!V:V)*
             (C9905='2.1.trackMPD'!W:W)*
             (D9905/10^6='2.1.trackMPD'!AA:AA)*
             (E9905='2.1.trackMPD'!Y:Y),
0))</f>
        <v>#N/A</v>
      </c>
    </row>
    <row r="9906" spans="1:9" x14ac:dyDescent="0.2">
      <c r="A9906" s="160" t="s">
        <v>10316</v>
      </c>
      <c r="B9906" s="160" t="s">
        <v>20</v>
      </c>
      <c r="C9906" s="160">
        <f>_xlfn.XLOOKUP(B9906,'2.1.trackMPD'!$R$7:$R$29,'2.1.trackMPD'!$T$7:$T$29)</f>
        <v>6</v>
      </c>
      <c r="D9906" s="160">
        <v>100</v>
      </c>
      <c r="E9906" s="160" t="s">
        <v>6395</v>
      </c>
      <c r="F9906" s="160" t="s">
        <v>111</v>
      </c>
      <c r="G9906" s="160" t="s">
        <v>124</v>
      </c>
      <c r="H9906" s="160" t="s">
        <v>6392</v>
      </c>
      <c r="I9906" s="160" t="e" cm="1">
        <f t="array" ref="I9906">INDEX('2.1.trackMPD'!AB:AB/(24*60*60),
       MATCH(1,
             (A9906='2.1.trackMPD'!V:V)*
             (C9906='2.1.trackMPD'!W:W)*
             (D9906/10^6='2.1.trackMPD'!AA:AA)*
             (E9906='2.1.trackMPD'!Y:Y),
0))</f>
        <v>#N/A</v>
      </c>
    </row>
    <row r="9907" spans="1:9" x14ac:dyDescent="0.2">
      <c r="A9907" s="160" t="s">
        <v>10316</v>
      </c>
      <c r="B9907" s="160" t="s">
        <v>20</v>
      </c>
      <c r="C9907" s="160">
        <f>_xlfn.XLOOKUP(B9907,'2.1.trackMPD'!$R$7:$R$29,'2.1.trackMPD'!$T$7:$T$29)</f>
        <v>6</v>
      </c>
      <c r="D9907" s="160">
        <v>100</v>
      </c>
      <c r="E9907" s="160" t="s">
        <v>6395</v>
      </c>
      <c r="F9907" s="160" t="s">
        <v>111</v>
      </c>
      <c r="G9907" s="160" t="s">
        <v>140</v>
      </c>
      <c r="H9907" s="160" t="s">
        <v>6392</v>
      </c>
      <c r="I9907" s="160" t="e" cm="1">
        <f t="array" ref="I9907">INDEX('2.1.trackMPD'!AC:AC/(24*60*60),
       MATCH(1,
             (A9907='2.1.trackMPD'!V:V)*
             (C9907='2.1.trackMPD'!W:W)*
             (D9907/10^6='2.1.trackMPD'!AA:AA)*
             (E9907='2.1.trackMPD'!Y:Y),
0))</f>
        <v>#N/A</v>
      </c>
    </row>
    <row r="9908" spans="1:9" x14ac:dyDescent="0.2">
      <c r="A9908" s="160" t="s">
        <v>10316</v>
      </c>
      <c r="B9908" s="160" t="s">
        <v>167</v>
      </c>
      <c r="C9908" s="160">
        <f>_xlfn.XLOOKUP(B9908,'2.1.trackMPD'!$R$7:$R$29,'2.1.trackMPD'!$T$7:$T$29)</f>
        <v>5</v>
      </c>
      <c r="D9908" s="160">
        <v>1</v>
      </c>
      <c r="E9908" s="160" t="s">
        <v>6390</v>
      </c>
      <c r="F9908" s="160" t="s">
        <v>111</v>
      </c>
      <c r="G9908" s="160" t="s">
        <v>124</v>
      </c>
      <c r="H9908" s="160" t="s">
        <v>6392</v>
      </c>
      <c r="I9908" s="160" cm="1">
        <f t="array" ref="I9908">INDEX('2.1.trackMPD'!AB:AB/(24*60*60),
       MATCH(1,
             (A9908='2.1.trackMPD'!V:V)*
             (C9908='2.1.trackMPD'!W:W)*
             (D9908/10^6='2.1.trackMPD'!AA:AA)*
             (E9908='2.1.trackMPD'!Y:Y),
0))</f>
        <v>3.8188850082964995E-6</v>
      </c>
    </row>
    <row r="9909" spans="1:9" x14ac:dyDescent="0.2">
      <c r="A9909" s="160" t="s">
        <v>10316</v>
      </c>
      <c r="B9909" s="160" t="s">
        <v>167</v>
      </c>
      <c r="C9909" s="160">
        <f>_xlfn.XLOOKUP(B9909,'2.1.trackMPD'!$R$7:$R$29,'2.1.trackMPD'!$T$7:$T$29)</f>
        <v>5</v>
      </c>
      <c r="D9909" s="160">
        <v>1</v>
      </c>
      <c r="E9909" s="160" t="s">
        <v>6390</v>
      </c>
      <c r="F9909" s="160" t="s">
        <v>111</v>
      </c>
      <c r="G9909" s="160" t="s">
        <v>140</v>
      </c>
      <c r="H9909" s="160" t="s">
        <v>6392</v>
      </c>
      <c r="I9909" s="160" cm="1">
        <f t="array" ref="I9909">INDEX('2.1.trackMPD'!AC:AC/(24*60*60),
       MATCH(1,
             (A9909='2.1.trackMPD'!V:V)*
             (C9909='2.1.trackMPD'!W:W)*
             (D9909/10^6='2.1.trackMPD'!AA:AA)*
             (E9909='2.1.trackMPD'!Y:Y),
0))</f>
        <v>6.1722742550244789E-6</v>
      </c>
    </row>
    <row r="9910" spans="1:9" x14ac:dyDescent="0.2">
      <c r="A9910" s="160" t="s">
        <v>10316</v>
      </c>
      <c r="B9910" s="160" t="s">
        <v>167</v>
      </c>
      <c r="C9910" s="160">
        <f>_xlfn.XLOOKUP(B9910,'2.1.trackMPD'!$R$7:$R$29,'2.1.trackMPD'!$T$7:$T$29)</f>
        <v>5</v>
      </c>
      <c r="D9910" s="160">
        <v>10</v>
      </c>
      <c r="E9910" s="160" t="s">
        <v>6390</v>
      </c>
      <c r="F9910" s="160" t="s">
        <v>111</v>
      </c>
      <c r="G9910" s="160" t="s">
        <v>124</v>
      </c>
      <c r="H9910" s="160" t="s">
        <v>6392</v>
      </c>
      <c r="I9910" s="160" cm="1">
        <f t="array" ref="I9910">INDEX('2.1.trackMPD'!AB:AB/(24*60*60),
       MATCH(1,
             (A9910='2.1.trackMPD'!V:V)*
             (C9910='2.1.trackMPD'!W:W)*
             (D9910/10^6='2.1.trackMPD'!AA:AA)*
             (E9910='2.1.trackMPD'!Y:Y),
0))</f>
        <v>3.5061945400419247E-5</v>
      </c>
    </row>
    <row r="9911" spans="1:9" x14ac:dyDescent="0.2">
      <c r="A9911" s="160" t="s">
        <v>10316</v>
      </c>
      <c r="B9911" s="160" t="s">
        <v>167</v>
      </c>
      <c r="C9911" s="160">
        <f>_xlfn.XLOOKUP(B9911,'2.1.trackMPD'!$R$7:$R$29,'2.1.trackMPD'!$T$7:$T$29)</f>
        <v>5</v>
      </c>
      <c r="D9911" s="160">
        <v>10</v>
      </c>
      <c r="E9911" s="160" t="s">
        <v>6390</v>
      </c>
      <c r="F9911" s="160" t="s">
        <v>111</v>
      </c>
      <c r="G9911" s="160" t="s">
        <v>140</v>
      </c>
      <c r="H9911" s="160" t="s">
        <v>6392</v>
      </c>
      <c r="I9911" s="160" cm="1">
        <f t="array" ref="I9911">INDEX('2.1.trackMPD'!AC:AC/(24*60*60),
       MATCH(1,
             (A9911='2.1.trackMPD'!V:V)*
             (C9911='2.1.trackMPD'!W:W)*
             (D9911/10^6='2.1.trackMPD'!AA:AA)*
             (E9911='2.1.trackMPD'!Y:Y),
0))</f>
        <v>7.8440943297794627E-5</v>
      </c>
    </row>
    <row r="9912" spans="1:9" x14ac:dyDescent="0.2">
      <c r="A9912" s="160" t="s">
        <v>10316</v>
      </c>
      <c r="B9912" s="160" t="s">
        <v>167</v>
      </c>
      <c r="C9912" s="160">
        <f>_xlfn.XLOOKUP(B9912,'2.1.trackMPD'!$R$7:$R$29,'2.1.trackMPD'!$T$7:$T$29)</f>
        <v>5</v>
      </c>
      <c r="D9912" s="160">
        <v>100</v>
      </c>
      <c r="E9912" s="160" t="s">
        <v>6390</v>
      </c>
      <c r="F9912" s="160" t="s">
        <v>111</v>
      </c>
      <c r="G9912" s="160" t="s">
        <v>124</v>
      </c>
      <c r="H9912" s="160" t="s">
        <v>6392</v>
      </c>
      <c r="I9912" s="160" cm="1">
        <f t="array" ref="I9912">INDEX('2.1.trackMPD'!AB:AB/(24*60*60),
       MATCH(1,
             (A9912='2.1.trackMPD'!V:V)*
             (C9912='2.1.trackMPD'!W:W)*
             (D9912/10^6='2.1.trackMPD'!AA:AA)*
             (E9912='2.1.trackMPD'!Y:Y),
0))</f>
        <v>2.9677013374485595E-5</v>
      </c>
    </row>
    <row r="9913" spans="1:9" x14ac:dyDescent="0.2">
      <c r="A9913" s="160" t="s">
        <v>10316</v>
      </c>
      <c r="B9913" s="160" t="s">
        <v>167</v>
      </c>
      <c r="C9913" s="160">
        <f>_xlfn.XLOOKUP(B9913,'2.1.trackMPD'!$R$7:$R$29,'2.1.trackMPD'!$T$7:$T$29)</f>
        <v>5</v>
      </c>
      <c r="D9913" s="160">
        <v>100</v>
      </c>
      <c r="E9913" s="160" t="s">
        <v>6390</v>
      </c>
      <c r="F9913" s="160" t="s">
        <v>111</v>
      </c>
      <c r="G9913" s="160" t="s">
        <v>140</v>
      </c>
      <c r="H9913" s="160" t="s">
        <v>6392</v>
      </c>
      <c r="I9913" s="160" cm="1">
        <f t="array" ref="I9913">INDEX('2.1.trackMPD'!AC:AC/(24*60*60),
       MATCH(1,
             (A9913='2.1.trackMPD'!V:V)*
             (C9913='2.1.trackMPD'!W:W)*
             (D9913/10^6='2.1.trackMPD'!AA:AA)*
             (E9913='2.1.trackMPD'!Y:Y),
0))</f>
        <v>1.4573477376543208E-4</v>
      </c>
    </row>
    <row r="9914" spans="1:9" x14ac:dyDescent="0.2">
      <c r="A9914" s="160" t="s">
        <v>10316</v>
      </c>
      <c r="B9914" s="160" t="s">
        <v>167</v>
      </c>
      <c r="C9914" s="160">
        <f>_xlfn.XLOOKUP(B9914,'2.1.trackMPD'!$R$7:$R$29,'2.1.trackMPD'!$T$7:$T$29)</f>
        <v>5</v>
      </c>
      <c r="D9914" s="160">
        <v>1000</v>
      </c>
      <c r="E9914" s="160" t="s">
        <v>6390</v>
      </c>
      <c r="F9914" s="160" t="s">
        <v>111</v>
      </c>
      <c r="G9914" s="160" t="s">
        <v>124</v>
      </c>
      <c r="H9914" s="160" t="s">
        <v>6392</v>
      </c>
      <c r="I9914" s="160" cm="1">
        <f t="array" ref="I9914">INDEX('2.1.trackMPD'!AB:AB/(24*60*60),
       MATCH(1,
             (A9914='2.1.trackMPD'!V:V)*
             (C9914='2.1.trackMPD'!W:W)*
             (D9914/10^6='2.1.trackMPD'!AA:AA)*
             (E9914='2.1.trackMPD'!Y:Y),
0))</f>
        <v>8.9125779475308648E-4</v>
      </c>
    </row>
    <row r="9915" spans="1:9" x14ac:dyDescent="0.2">
      <c r="A9915" s="160" t="s">
        <v>10316</v>
      </c>
      <c r="B9915" s="160" t="s">
        <v>167</v>
      </c>
      <c r="C9915" s="160">
        <f>_xlfn.XLOOKUP(B9915,'2.1.trackMPD'!$R$7:$R$29,'2.1.trackMPD'!$T$7:$T$29)</f>
        <v>5</v>
      </c>
      <c r="D9915" s="160">
        <v>1000</v>
      </c>
      <c r="E9915" s="160" t="s">
        <v>6390</v>
      </c>
      <c r="F9915" s="160" t="s">
        <v>111</v>
      </c>
      <c r="G9915" s="160" t="s">
        <v>140</v>
      </c>
      <c r="H9915" s="160" t="s">
        <v>6392</v>
      </c>
      <c r="I9915" s="160" cm="1">
        <f t="array" ref="I9915">INDEX('2.1.trackMPD'!AC:AC/(24*60*60),
       MATCH(1,
             (A9915='2.1.trackMPD'!V:V)*
             (C9915='2.1.trackMPD'!W:W)*
             (D9915/10^6='2.1.trackMPD'!AA:AA)*
             (E9915='2.1.trackMPD'!Y:Y),
0))</f>
        <v>1.2111830978652263E-3</v>
      </c>
    </row>
    <row r="9916" spans="1:9" x14ac:dyDescent="0.2">
      <c r="A9916" s="160" t="s">
        <v>10316</v>
      </c>
      <c r="B9916" s="160" t="s">
        <v>167</v>
      </c>
      <c r="C9916" s="160">
        <f>_xlfn.XLOOKUP(B9916,'2.1.trackMPD'!$R$7:$R$29,'2.1.trackMPD'!$T$7:$T$29)</f>
        <v>5</v>
      </c>
      <c r="D9916" s="160">
        <v>5000</v>
      </c>
      <c r="E9916" s="160" t="s">
        <v>6390</v>
      </c>
      <c r="F9916" s="160" t="s">
        <v>111</v>
      </c>
      <c r="G9916" s="160" t="s">
        <v>124</v>
      </c>
      <c r="H9916" s="160" t="s">
        <v>6392</v>
      </c>
      <c r="I9916" s="160" cm="1">
        <f t="array" ref="I9916">INDEX('2.1.trackMPD'!AB:AB/(24*60*60),
       MATCH(1,
             (A9916='2.1.trackMPD'!V:V)*
             (C9916='2.1.trackMPD'!W:W)*
             (D9916/10^6='2.1.trackMPD'!AA:AA)*
             (E9916='2.1.trackMPD'!Y:Y),
0))</f>
        <v>9.0057398906893016E-4</v>
      </c>
    </row>
    <row r="9917" spans="1:9" x14ac:dyDescent="0.2">
      <c r="A9917" s="160" t="s">
        <v>10316</v>
      </c>
      <c r="B9917" s="160" t="s">
        <v>167</v>
      </c>
      <c r="C9917" s="160">
        <f>_xlfn.XLOOKUP(B9917,'2.1.trackMPD'!$R$7:$R$29,'2.1.trackMPD'!$T$7:$T$29)</f>
        <v>5</v>
      </c>
      <c r="D9917" s="160">
        <v>5000</v>
      </c>
      <c r="E9917" s="160" t="s">
        <v>6390</v>
      </c>
      <c r="F9917" s="160" t="s">
        <v>111</v>
      </c>
      <c r="G9917" s="160" t="s">
        <v>140</v>
      </c>
      <c r="H9917" s="160" t="s">
        <v>6392</v>
      </c>
      <c r="I9917" s="160" cm="1">
        <f t="array" ref="I9917">INDEX('2.1.trackMPD'!AC:AC/(24*60*60),
       MATCH(1,
             (A9917='2.1.trackMPD'!V:V)*
             (C9917='2.1.trackMPD'!W:W)*
             (D9917/10^6='2.1.trackMPD'!AA:AA)*
             (E9917='2.1.trackMPD'!Y:Y),
0))</f>
        <v>6.8417306931584359E-3</v>
      </c>
    </row>
    <row r="9918" spans="1:9" x14ac:dyDescent="0.2">
      <c r="A9918" s="160" t="s">
        <v>10316</v>
      </c>
      <c r="B9918" s="160" t="s">
        <v>167</v>
      </c>
      <c r="C9918" s="160">
        <f>_xlfn.XLOOKUP(B9918,'2.1.trackMPD'!$R$7:$R$29,'2.1.trackMPD'!$T$7:$T$29)</f>
        <v>5</v>
      </c>
      <c r="D9918" s="160">
        <v>1</v>
      </c>
      <c r="E9918" s="160" t="s">
        <v>6394</v>
      </c>
      <c r="F9918" s="160" t="s">
        <v>111</v>
      </c>
      <c r="G9918" s="160" t="s">
        <v>124</v>
      </c>
      <c r="H9918" s="160" t="s">
        <v>6392</v>
      </c>
      <c r="I9918" s="160" cm="1">
        <f t="array" ref="I9918">INDEX('2.1.trackMPD'!AB:AB/(24*60*60),
       MATCH(1,
             (A9918='2.1.trackMPD'!V:V)*
             (C9918='2.1.trackMPD'!W:W)*
             (D9918/10^6='2.1.trackMPD'!AA:AA)*
             (E9918='2.1.trackMPD'!Y:Y),
0))</f>
        <v>6.7314769820238927E-6</v>
      </c>
    </row>
    <row r="9919" spans="1:9" x14ac:dyDescent="0.2">
      <c r="A9919" s="160" t="s">
        <v>10316</v>
      </c>
      <c r="B9919" s="160" t="s">
        <v>167</v>
      </c>
      <c r="C9919" s="160">
        <f>_xlfn.XLOOKUP(B9919,'2.1.trackMPD'!$R$7:$R$29,'2.1.trackMPD'!$T$7:$T$29)</f>
        <v>5</v>
      </c>
      <c r="D9919" s="160">
        <v>1</v>
      </c>
      <c r="E9919" s="160" t="s">
        <v>6394</v>
      </c>
      <c r="F9919" s="160" t="s">
        <v>111</v>
      </c>
      <c r="G9919" s="160" t="s">
        <v>140</v>
      </c>
      <c r="H9919" s="160" t="s">
        <v>6392</v>
      </c>
      <c r="I9919" s="160" cm="1">
        <f t="array" ref="I9919">INDEX('2.1.trackMPD'!AC:AC/(24*60*60),
       MATCH(1,
             (A9919='2.1.trackMPD'!V:V)*
             (C9919='2.1.trackMPD'!W:W)*
             (D9919/10^6='2.1.trackMPD'!AA:AA)*
             (E9919='2.1.trackMPD'!Y:Y),
0))</f>
        <v>1.3030415417186336E-5</v>
      </c>
    </row>
    <row r="9920" spans="1:9" x14ac:dyDescent="0.2">
      <c r="A9920" s="160" t="s">
        <v>10316</v>
      </c>
      <c r="B9920" s="160" t="s">
        <v>167</v>
      </c>
      <c r="C9920" s="160">
        <f>_xlfn.XLOOKUP(B9920,'2.1.trackMPD'!$R$7:$R$29,'2.1.trackMPD'!$T$7:$T$29)</f>
        <v>5</v>
      </c>
      <c r="D9920" s="160">
        <v>10</v>
      </c>
      <c r="E9920" s="160" t="s">
        <v>6394</v>
      </c>
      <c r="F9920" s="160" t="s">
        <v>111</v>
      </c>
      <c r="G9920" s="160" t="s">
        <v>124</v>
      </c>
      <c r="H9920" s="160" t="s">
        <v>6392</v>
      </c>
      <c r="I9920" s="160" cm="1">
        <f t="array" ref="I9920">INDEX('2.1.trackMPD'!AB:AB/(24*60*60),
       MATCH(1,
             (A9920='2.1.trackMPD'!V:V)*
             (C9920='2.1.trackMPD'!W:W)*
             (D9920/10^6='2.1.trackMPD'!AA:AA)*
             (E9920='2.1.trackMPD'!Y:Y),
0))</f>
        <v>8.1288272040343921E-6</v>
      </c>
    </row>
    <row r="9921" spans="1:9" x14ac:dyDescent="0.2">
      <c r="A9921" s="160" t="s">
        <v>10316</v>
      </c>
      <c r="B9921" s="160" t="s">
        <v>167</v>
      </c>
      <c r="C9921" s="160">
        <f>_xlfn.XLOOKUP(B9921,'2.1.trackMPD'!$R$7:$R$29,'2.1.trackMPD'!$T$7:$T$29)</f>
        <v>5</v>
      </c>
      <c r="D9921" s="160">
        <v>10</v>
      </c>
      <c r="E9921" s="160" t="s">
        <v>6394</v>
      </c>
      <c r="F9921" s="160" t="s">
        <v>111</v>
      </c>
      <c r="G9921" s="160" t="s">
        <v>140</v>
      </c>
      <c r="H9921" s="160" t="s">
        <v>6392</v>
      </c>
      <c r="I9921" s="160" cm="1">
        <f t="array" ref="I9921">INDEX('2.1.trackMPD'!AC:AC/(24*60*60),
       MATCH(1,
             (A9921='2.1.trackMPD'!V:V)*
             (C9921='2.1.trackMPD'!W:W)*
             (D9921/10^6='2.1.trackMPD'!AA:AA)*
             (E9921='2.1.trackMPD'!Y:Y),
0))</f>
        <v>2.267350921626984E-5</v>
      </c>
    </row>
    <row r="9922" spans="1:9" x14ac:dyDescent="0.2">
      <c r="A9922" s="160" t="s">
        <v>10316</v>
      </c>
      <c r="B9922" s="160" t="s">
        <v>167</v>
      </c>
      <c r="C9922" s="160">
        <f>_xlfn.XLOOKUP(B9922,'2.1.trackMPD'!$R$7:$R$29,'2.1.trackMPD'!$T$7:$T$29)</f>
        <v>5</v>
      </c>
      <c r="D9922" s="160">
        <v>100</v>
      </c>
      <c r="E9922" s="160" t="s">
        <v>6394</v>
      </c>
      <c r="F9922" s="160" t="s">
        <v>111</v>
      </c>
      <c r="G9922" s="160" t="s">
        <v>124</v>
      </c>
      <c r="H9922" s="160" t="s">
        <v>6392</v>
      </c>
      <c r="I9922" s="160" cm="1">
        <f t="array" ref="I9922">INDEX('2.1.trackMPD'!AB:AB/(24*60*60),
       MATCH(1,
             (A9922='2.1.trackMPD'!V:V)*
             (C9922='2.1.trackMPD'!W:W)*
             (D9922/10^6='2.1.trackMPD'!AA:AA)*
             (E9922='2.1.trackMPD'!Y:Y),
0))</f>
        <v>9.4032588888888889E-5</v>
      </c>
    </row>
    <row r="9923" spans="1:9" x14ac:dyDescent="0.2">
      <c r="A9923" s="160" t="s">
        <v>10316</v>
      </c>
      <c r="B9923" s="160" t="s">
        <v>167</v>
      </c>
      <c r="C9923" s="160">
        <f>_xlfn.XLOOKUP(B9923,'2.1.trackMPD'!$R$7:$R$29,'2.1.trackMPD'!$T$7:$T$29)</f>
        <v>5</v>
      </c>
      <c r="D9923" s="160">
        <v>100</v>
      </c>
      <c r="E9923" s="160" t="s">
        <v>6394</v>
      </c>
      <c r="F9923" s="160" t="s">
        <v>111</v>
      </c>
      <c r="G9923" s="160" t="s">
        <v>140</v>
      </c>
      <c r="H9923" s="160" t="s">
        <v>6392</v>
      </c>
      <c r="I9923" s="160" cm="1">
        <f t="array" ref="I9923">INDEX('2.1.trackMPD'!AC:AC/(24*60*60),
       MATCH(1,
             (A9923='2.1.trackMPD'!V:V)*
             (C9923='2.1.trackMPD'!W:W)*
             (D9923/10^6='2.1.trackMPD'!AA:AA)*
             (E9923='2.1.trackMPD'!Y:Y),
0))</f>
        <v>1.7514562572337961E-4</v>
      </c>
    </row>
    <row r="9924" spans="1:9" x14ac:dyDescent="0.2">
      <c r="A9924" s="160" t="s">
        <v>10316</v>
      </c>
      <c r="B9924" s="160" t="s">
        <v>167</v>
      </c>
      <c r="C9924" s="160">
        <f>_xlfn.XLOOKUP(B9924,'2.1.trackMPD'!$R$7:$R$29,'2.1.trackMPD'!$T$7:$T$29)</f>
        <v>5</v>
      </c>
      <c r="D9924" s="160">
        <v>1000</v>
      </c>
      <c r="E9924" s="160" t="s">
        <v>6394</v>
      </c>
      <c r="F9924" s="160" t="s">
        <v>111</v>
      </c>
      <c r="G9924" s="160" t="s">
        <v>124</v>
      </c>
      <c r="H9924" s="160" t="s">
        <v>6392</v>
      </c>
      <c r="I9924" s="160" cm="1">
        <f t="array" ref="I9924">INDEX('2.1.trackMPD'!AB:AB/(24*60*60),
       MATCH(1,
             (A9924='2.1.trackMPD'!V:V)*
             (C9924='2.1.trackMPD'!W:W)*
             (D9924/10^6='2.1.trackMPD'!AA:AA)*
             (E9924='2.1.trackMPD'!Y:Y),
0))</f>
        <v>8.9297217515432107E-4</v>
      </c>
    </row>
    <row r="9925" spans="1:9" x14ac:dyDescent="0.2">
      <c r="A9925" s="160" t="s">
        <v>10316</v>
      </c>
      <c r="B9925" s="160" t="s">
        <v>167</v>
      </c>
      <c r="C9925" s="160">
        <f>_xlfn.XLOOKUP(B9925,'2.1.trackMPD'!$R$7:$R$29,'2.1.trackMPD'!$T$7:$T$29)</f>
        <v>5</v>
      </c>
      <c r="D9925" s="160">
        <v>1000</v>
      </c>
      <c r="E9925" s="160" t="s">
        <v>6394</v>
      </c>
      <c r="F9925" s="160" t="s">
        <v>111</v>
      </c>
      <c r="G9925" s="160" t="s">
        <v>140</v>
      </c>
      <c r="H9925" s="160" t="s">
        <v>6392</v>
      </c>
      <c r="I9925" s="160" cm="1">
        <f t="array" ref="I9925">INDEX('2.1.trackMPD'!AC:AC/(24*60*60),
       MATCH(1,
             (A9925='2.1.trackMPD'!V:V)*
             (C9925='2.1.trackMPD'!W:W)*
             (D9925/10^6='2.1.trackMPD'!AA:AA)*
             (E9925='2.1.trackMPD'!Y:Y),
0))</f>
        <v>1.4123941615226338E-3</v>
      </c>
    </row>
    <row r="9926" spans="1:9" x14ac:dyDescent="0.2">
      <c r="A9926" s="160" t="s">
        <v>10316</v>
      </c>
      <c r="B9926" s="160" t="s">
        <v>167</v>
      </c>
      <c r="C9926" s="160">
        <f>_xlfn.XLOOKUP(B9926,'2.1.trackMPD'!$R$7:$R$29,'2.1.trackMPD'!$T$7:$T$29)</f>
        <v>5</v>
      </c>
      <c r="D9926" s="160">
        <v>5000</v>
      </c>
      <c r="E9926" s="160" t="s">
        <v>6394</v>
      </c>
      <c r="F9926" s="160" t="s">
        <v>111</v>
      </c>
      <c r="G9926" s="160" t="s">
        <v>124</v>
      </c>
      <c r="H9926" s="160" t="s">
        <v>6392</v>
      </c>
      <c r="I9926" s="160" cm="1">
        <f t="array" ref="I9926">INDEX('2.1.trackMPD'!AB:AB/(24*60*60),
       MATCH(1,
             (A9926='2.1.trackMPD'!V:V)*
             (C9926='2.1.trackMPD'!W:W)*
             (D9926/10^6='2.1.trackMPD'!AA:AA)*
             (E9926='2.1.trackMPD'!Y:Y),
0))</f>
        <v>1.0121566653645835E-3</v>
      </c>
    </row>
    <row r="9927" spans="1:9" x14ac:dyDescent="0.2">
      <c r="A9927" s="160" t="s">
        <v>10316</v>
      </c>
      <c r="B9927" s="160" t="s">
        <v>167</v>
      </c>
      <c r="C9927" s="160">
        <f>_xlfn.XLOOKUP(B9927,'2.1.trackMPD'!$R$7:$R$29,'2.1.trackMPD'!$T$7:$T$29)</f>
        <v>5</v>
      </c>
      <c r="D9927" s="160">
        <v>5000</v>
      </c>
      <c r="E9927" s="160" t="s">
        <v>6394</v>
      </c>
      <c r="F9927" s="160" t="s">
        <v>111</v>
      </c>
      <c r="G9927" s="160" t="s">
        <v>140</v>
      </c>
      <c r="H9927" s="160" t="s">
        <v>6392</v>
      </c>
      <c r="I9927" s="160" cm="1">
        <f t="array" ref="I9927">INDEX('2.1.trackMPD'!AC:AC/(24*60*60),
       MATCH(1,
             (A9927='2.1.trackMPD'!V:V)*
             (C9927='2.1.trackMPD'!W:W)*
             (D9927/10^6='2.1.trackMPD'!AA:AA)*
             (E9927='2.1.trackMPD'!Y:Y),
0))</f>
        <v>5.3131448234953705E-3</v>
      </c>
    </row>
    <row r="9928" spans="1:9" x14ac:dyDescent="0.2">
      <c r="A9928" s="160" t="s">
        <v>10316</v>
      </c>
      <c r="B9928" s="160" t="s">
        <v>167</v>
      </c>
      <c r="C9928" s="160">
        <f>_xlfn.XLOOKUP(B9928,'2.1.trackMPD'!$R$7:$R$29,'2.1.trackMPD'!$T$7:$T$29)</f>
        <v>5</v>
      </c>
      <c r="D9928" s="160">
        <v>1</v>
      </c>
      <c r="E9928" s="160" t="s">
        <v>6395</v>
      </c>
      <c r="F9928" s="160" t="s">
        <v>111</v>
      </c>
      <c r="G9928" s="160" t="s">
        <v>124</v>
      </c>
      <c r="H9928" s="160" t="s">
        <v>6392</v>
      </c>
      <c r="I9928" s="160" t="e" cm="1">
        <f t="array" ref="I9928">INDEX('2.1.trackMPD'!AB:AB/(24*60*60),
       MATCH(1,
             (A9928='2.1.trackMPD'!V:V)*
             (C9928='2.1.trackMPD'!W:W)*
             (D9928/10^6='2.1.trackMPD'!AA:AA)*
             (E9928='2.1.trackMPD'!Y:Y),
0))</f>
        <v>#N/A</v>
      </c>
    </row>
    <row r="9929" spans="1:9" x14ac:dyDescent="0.2">
      <c r="A9929" s="160" t="s">
        <v>10316</v>
      </c>
      <c r="B9929" s="160" t="s">
        <v>167</v>
      </c>
      <c r="C9929" s="160">
        <f>_xlfn.XLOOKUP(B9929,'2.1.trackMPD'!$R$7:$R$29,'2.1.trackMPD'!$T$7:$T$29)</f>
        <v>5</v>
      </c>
      <c r="D9929" s="160">
        <v>1</v>
      </c>
      <c r="E9929" s="160" t="s">
        <v>6395</v>
      </c>
      <c r="F9929" s="160" t="s">
        <v>111</v>
      </c>
      <c r="G9929" s="160" t="s">
        <v>140</v>
      </c>
      <c r="H9929" s="160" t="s">
        <v>6392</v>
      </c>
      <c r="I9929" s="160" t="e" cm="1">
        <f t="array" ref="I9929">INDEX('2.1.trackMPD'!AC:AC/(24*60*60),
       MATCH(1,
             (A9929='2.1.trackMPD'!V:V)*
             (C9929='2.1.trackMPD'!W:W)*
             (D9929/10^6='2.1.trackMPD'!AA:AA)*
             (E9929='2.1.trackMPD'!Y:Y),
0))</f>
        <v>#N/A</v>
      </c>
    </row>
    <row r="9930" spans="1:9" x14ac:dyDescent="0.2">
      <c r="A9930" s="160" t="s">
        <v>10316</v>
      </c>
      <c r="B9930" s="160" t="s">
        <v>167</v>
      </c>
      <c r="C9930" s="160">
        <f>_xlfn.XLOOKUP(B9930,'2.1.trackMPD'!$R$7:$R$29,'2.1.trackMPD'!$T$7:$T$29)</f>
        <v>5</v>
      </c>
      <c r="D9930" s="160">
        <v>10</v>
      </c>
      <c r="E9930" s="160" t="s">
        <v>6395</v>
      </c>
      <c r="F9930" s="160" t="s">
        <v>111</v>
      </c>
      <c r="G9930" s="160" t="s">
        <v>124</v>
      </c>
      <c r="H9930" s="160" t="s">
        <v>6392</v>
      </c>
      <c r="I9930" s="160" t="e" cm="1">
        <f t="array" ref="I9930">INDEX('2.1.trackMPD'!AB:AB/(24*60*60),
       MATCH(1,
             (A9930='2.1.trackMPD'!V:V)*
             (C9930='2.1.trackMPD'!W:W)*
             (D9930/10^6='2.1.trackMPD'!AA:AA)*
             (E9930='2.1.trackMPD'!Y:Y),
0))</f>
        <v>#N/A</v>
      </c>
    </row>
    <row r="9931" spans="1:9" x14ac:dyDescent="0.2">
      <c r="A9931" s="160" t="s">
        <v>10316</v>
      </c>
      <c r="B9931" s="160" t="s">
        <v>167</v>
      </c>
      <c r="C9931" s="160">
        <f>_xlfn.XLOOKUP(B9931,'2.1.trackMPD'!$R$7:$R$29,'2.1.trackMPD'!$T$7:$T$29)</f>
        <v>5</v>
      </c>
      <c r="D9931" s="160">
        <v>10</v>
      </c>
      <c r="E9931" s="160" t="s">
        <v>6395</v>
      </c>
      <c r="F9931" s="160" t="s">
        <v>111</v>
      </c>
      <c r="G9931" s="160" t="s">
        <v>140</v>
      </c>
      <c r="H9931" s="160" t="s">
        <v>6392</v>
      </c>
      <c r="I9931" s="160" t="e" cm="1">
        <f t="array" ref="I9931">INDEX('2.1.trackMPD'!AC:AC/(24*60*60),
       MATCH(1,
             (A9931='2.1.trackMPD'!V:V)*
             (C9931='2.1.trackMPD'!W:W)*
             (D9931/10^6='2.1.trackMPD'!AA:AA)*
             (E9931='2.1.trackMPD'!Y:Y),
0))</f>
        <v>#N/A</v>
      </c>
    </row>
    <row r="9932" spans="1:9" x14ac:dyDescent="0.2">
      <c r="A9932" s="160" t="s">
        <v>10316</v>
      </c>
      <c r="B9932" s="160" t="s">
        <v>167</v>
      </c>
      <c r="C9932" s="160">
        <f>_xlfn.XLOOKUP(B9932,'2.1.trackMPD'!$R$7:$R$29,'2.1.trackMPD'!$T$7:$T$29)</f>
        <v>5</v>
      </c>
      <c r="D9932" s="160">
        <v>100</v>
      </c>
      <c r="E9932" s="160" t="s">
        <v>6395</v>
      </c>
      <c r="F9932" s="160" t="s">
        <v>111</v>
      </c>
      <c r="G9932" s="160" t="s">
        <v>124</v>
      </c>
      <c r="H9932" s="160" t="s">
        <v>6392</v>
      </c>
      <c r="I9932" s="160" t="e" cm="1">
        <f t="array" ref="I9932">INDEX('2.1.trackMPD'!AB:AB/(24*60*60),
       MATCH(1,
             (A9932='2.1.trackMPD'!V:V)*
             (C9932='2.1.trackMPD'!W:W)*
             (D9932/10^6='2.1.trackMPD'!AA:AA)*
             (E9932='2.1.trackMPD'!Y:Y),
0))</f>
        <v>#N/A</v>
      </c>
    </row>
    <row r="9933" spans="1:9" x14ac:dyDescent="0.2">
      <c r="A9933" s="160" t="s">
        <v>10316</v>
      </c>
      <c r="B9933" s="160" t="s">
        <v>167</v>
      </c>
      <c r="C9933" s="160">
        <f>_xlfn.XLOOKUP(B9933,'2.1.trackMPD'!$R$7:$R$29,'2.1.trackMPD'!$T$7:$T$29)</f>
        <v>5</v>
      </c>
      <c r="D9933" s="160">
        <v>100</v>
      </c>
      <c r="E9933" s="160" t="s">
        <v>6395</v>
      </c>
      <c r="F9933" s="160" t="s">
        <v>111</v>
      </c>
      <c r="G9933" s="160" t="s">
        <v>140</v>
      </c>
      <c r="H9933" s="160" t="s">
        <v>6392</v>
      </c>
      <c r="I9933" s="160" t="e" cm="1">
        <f t="array" ref="I9933">INDEX('2.1.trackMPD'!AC:AC/(24*60*60),
       MATCH(1,
             (A9933='2.1.trackMPD'!V:V)*
             (C9933='2.1.trackMPD'!W:W)*
             (D9933/10^6='2.1.trackMPD'!AA:AA)*
             (E9933='2.1.trackMPD'!Y:Y),
0))</f>
        <v>#N/A</v>
      </c>
    </row>
    <row r="9934" spans="1:9" x14ac:dyDescent="0.2">
      <c r="A9934" s="160" t="s">
        <v>10316</v>
      </c>
      <c r="B9934" s="160" t="s">
        <v>168</v>
      </c>
      <c r="C9934" s="160">
        <f>_xlfn.XLOOKUP(B9934,'2.1.trackMPD'!$R$7:$R$29,'2.1.trackMPD'!$T$7:$T$29)</f>
        <v>6</v>
      </c>
      <c r="D9934" s="160">
        <v>1</v>
      </c>
      <c r="E9934" s="160" t="s">
        <v>6390</v>
      </c>
      <c r="F9934" s="160" t="s">
        <v>111</v>
      </c>
      <c r="G9934" s="160" t="s">
        <v>124</v>
      </c>
      <c r="H9934" s="160" t="s">
        <v>6392</v>
      </c>
      <c r="I9934" s="160" cm="1">
        <f t="array" ref="I9934">INDEX('2.1.trackMPD'!AB:AB/(24*60*60),
       MATCH(1,
             (A9934='2.1.trackMPD'!V:V)*
             (C9934='2.1.trackMPD'!W:W)*
             (D9934/10^6='2.1.trackMPD'!AA:AA)*
             (E9934='2.1.trackMPD'!Y:Y),
0))</f>
        <v>2.8698303445884774E-6</v>
      </c>
    </row>
    <row r="9935" spans="1:9" x14ac:dyDescent="0.2">
      <c r="A9935" s="160" t="s">
        <v>10316</v>
      </c>
      <c r="B9935" s="160" t="s">
        <v>168</v>
      </c>
      <c r="C9935" s="160">
        <f>_xlfn.XLOOKUP(B9935,'2.1.trackMPD'!$R$7:$R$29,'2.1.trackMPD'!$T$7:$T$29)</f>
        <v>6</v>
      </c>
      <c r="D9935" s="160">
        <v>1</v>
      </c>
      <c r="E9935" s="160" t="s">
        <v>6390</v>
      </c>
      <c r="F9935" s="160" t="s">
        <v>111</v>
      </c>
      <c r="G9935" s="160" t="s">
        <v>140</v>
      </c>
      <c r="H9935" s="160" t="s">
        <v>6392</v>
      </c>
      <c r="I9935" s="160" cm="1">
        <f t="array" ref="I9935">INDEX('2.1.trackMPD'!AC:AC/(24*60*60),
       MATCH(1,
             (A9935='2.1.trackMPD'!V:V)*
             (C9935='2.1.trackMPD'!W:W)*
             (D9935/10^6='2.1.trackMPD'!AA:AA)*
             (E9935='2.1.trackMPD'!Y:Y),
0))</f>
        <v>6.6913211418636637E-6</v>
      </c>
    </row>
    <row r="9936" spans="1:9" x14ac:dyDescent="0.2">
      <c r="A9936" s="160" t="s">
        <v>10316</v>
      </c>
      <c r="B9936" s="160" t="s">
        <v>168</v>
      </c>
      <c r="C9936" s="160">
        <f>_xlfn.XLOOKUP(B9936,'2.1.trackMPD'!$R$7:$R$29,'2.1.trackMPD'!$T$7:$T$29)</f>
        <v>6</v>
      </c>
      <c r="D9936" s="160">
        <v>10</v>
      </c>
      <c r="E9936" s="160" t="s">
        <v>6390</v>
      </c>
      <c r="F9936" s="160" t="s">
        <v>111</v>
      </c>
      <c r="G9936" s="160" t="s">
        <v>124</v>
      </c>
      <c r="H9936" s="160" t="s">
        <v>6392</v>
      </c>
      <c r="I9936" s="160" cm="1">
        <f t="array" ref="I9936">INDEX('2.1.trackMPD'!AB:AB/(24*60*60),
       MATCH(1,
             (A9936='2.1.trackMPD'!V:V)*
             (C9936='2.1.trackMPD'!W:W)*
             (D9936/10^6='2.1.trackMPD'!AA:AA)*
             (E9936='2.1.trackMPD'!Y:Y),
0))</f>
        <v>6.8036876086769764E-6</v>
      </c>
    </row>
    <row r="9937" spans="1:9" x14ac:dyDescent="0.2">
      <c r="A9937" s="160" t="s">
        <v>10316</v>
      </c>
      <c r="B9937" s="160" t="s">
        <v>168</v>
      </c>
      <c r="C9937" s="160">
        <f>_xlfn.XLOOKUP(B9937,'2.1.trackMPD'!$R$7:$R$29,'2.1.trackMPD'!$T$7:$T$29)</f>
        <v>6</v>
      </c>
      <c r="D9937" s="160">
        <v>10</v>
      </c>
      <c r="E9937" s="160" t="s">
        <v>6390</v>
      </c>
      <c r="F9937" s="160" t="s">
        <v>111</v>
      </c>
      <c r="G9937" s="160" t="s">
        <v>140</v>
      </c>
      <c r="H9937" s="160" t="s">
        <v>6392</v>
      </c>
      <c r="I9937" s="160" cm="1">
        <f t="array" ref="I9937">INDEX('2.1.trackMPD'!AC:AC/(24*60*60),
       MATCH(1,
             (A9937='2.1.trackMPD'!V:V)*
             (C9937='2.1.trackMPD'!W:W)*
             (D9937/10^6='2.1.trackMPD'!AA:AA)*
             (E9937='2.1.trackMPD'!Y:Y),
0))</f>
        <v>7.5198543526164361E-6</v>
      </c>
    </row>
    <row r="9938" spans="1:9" x14ac:dyDescent="0.2">
      <c r="A9938" s="160" t="s">
        <v>10316</v>
      </c>
      <c r="B9938" s="160" t="s">
        <v>168</v>
      </c>
      <c r="C9938" s="160">
        <f>_xlfn.XLOOKUP(B9938,'2.1.trackMPD'!$R$7:$R$29,'2.1.trackMPD'!$T$7:$T$29)</f>
        <v>6</v>
      </c>
      <c r="D9938" s="160">
        <v>100</v>
      </c>
      <c r="E9938" s="160" t="s">
        <v>6390</v>
      </c>
      <c r="F9938" s="160" t="s">
        <v>111</v>
      </c>
      <c r="G9938" s="160" t="s">
        <v>124</v>
      </c>
      <c r="H9938" s="160" t="s">
        <v>6392</v>
      </c>
      <c r="I9938" s="160" cm="1">
        <f t="array" ref="I9938">INDEX('2.1.trackMPD'!AB:AB/(24*60*60),
       MATCH(1,
             (A9938='2.1.trackMPD'!V:V)*
             (C9938='2.1.trackMPD'!W:W)*
             (D9938/10^6='2.1.trackMPD'!AA:AA)*
             (E9938='2.1.trackMPD'!Y:Y),
0))</f>
        <v>1.7682158243312757E-4</v>
      </c>
    </row>
    <row r="9939" spans="1:9" x14ac:dyDescent="0.2">
      <c r="A9939" s="160" t="s">
        <v>10316</v>
      </c>
      <c r="B9939" s="160" t="s">
        <v>168</v>
      </c>
      <c r="C9939" s="160">
        <f>_xlfn.XLOOKUP(B9939,'2.1.trackMPD'!$R$7:$R$29,'2.1.trackMPD'!$T$7:$T$29)</f>
        <v>6</v>
      </c>
      <c r="D9939" s="160">
        <v>100</v>
      </c>
      <c r="E9939" s="160" t="s">
        <v>6390</v>
      </c>
      <c r="F9939" s="160" t="s">
        <v>111</v>
      </c>
      <c r="G9939" s="160" t="s">
        <v>140</v>
      </c>
      <c r="H9939" s="160" t="s">
        <v>6392</v>
      </c>
      <c r="I9939" s="160" cm="1">
        <f t="array" ref="I9939">INDEX('2.1.trackMPD'!AC:AC/(24*60*60),
       MATCH(1,
             (A9939='2.1.trackMPD'!V:V)*
             (C9939='2.1.trackMPD'!W:W)*
             (D9939/10^6='2.1.trackMPD'!AA:AA)*
             (E9939='2.1.trackMPD'!Y:Y),
0))</f>
        <v>1.5826409452160495E-4</v>
      </c>
    </row>
    <row r="9940" spans="1:9" x14ac:dyDescent="0.2">
      <c r="A9940" s="160" t="s">
        <v>10316</v>
      </c>
      <c r="B9940" s="160" t="s">
        <v>168</v>
      </c>
      <c r="C9940" s="160">
        <f>_xlfn.XLOOKUP(B9940,'2.1.trackMPD'!$R$7:$R$29,'2.1.trackMPD'!$T$7:$T$29)</f>
        <v>6</v>
      </c>
      <c r="D9940" s="160">
        <v>1000</v>
      </c>
      <c r="E9940" s="160" t="s">
        <v>6390</v>
      </c>
      <c r="F9940" s="160" t="s">
        <v>111</v>
      </c>
      <c r="G9940" s="160" t="s">
        <v>124</v>
      </c>
      <c r="H9940" s="160" t="s">
        <v>6392</v>
      </c>
      <c r="I9940" s="160" cm="1">
        <f t="array" ref="I9940">INDEX('2.1.trackMPD'!AB:AB/(24*60*60),
       MATCH(1,
             (A9940='2.1.trackMPD'!V:V)*
             (C9940='2.1.trackMPD'!W:W)*
             (D9940/10^6='2.1.trackMPD'!AA:AA)*
             (E9940='2.1.trackMPD'!Y:Y),
0))</f>
        <v>9.0045779578189287E-4</v>
      </c>
    </row>
    <row r="9941" spans="1:9" x14ac:dyDescent="0.2">
      <c r="A9941" s="160" t="s">
        <v>10316</v>
      </c>
      <c r="B9941" s="160" t="s">
        <v>168</v>
      </c>
      <c r="C9941" s="160">
        <f>_xlfn.XLOOKUP(B9941,'2.1.trackMPD'!$R$7:$R$29,'2.1.trackMPD'!$T$7:$T$29)</f>
        <v>6</v>
      </c>
      <c r="D9941" s="160">
        <v>1000</v>
      </c>
      <c r="E9941" s="160" t="s">
        <v>6390</v>
      </c>
      <c r="F9941" s="160" t="s">
        <v>111</v>
      </c>
      <c r="G9941" s="160" t="s">
        <v>140</v>
      </c>
      <c r="H9941" s="160" t="s">
        <v>6392</v>
      </c>
      <c r="I9941" s="160" cm="1">
        <f t="array" ref="I9941">INDEX('2.1.trackMPD'!AC:AC/(24*60*60),
       MATCH(1,
             (A9941='2.1.trackMPD'!V:V)*
             (C9941='2.1.trackMPD'!W:W)*
             (D9941/10^6='2.1.trackMPD'!AA:AA)*
             (E9941='2.1.trackMPD'!Y:Y),
0))</f>
        <v>6.4526359169238675E-3</v>
      </c>
    </row>
    <row r="9942" spans="1:9" x14ac:dyDescent="0.2">
      <c r="A9942" s="160" t="s">
        <v>10316</v>
      </c>
      <c r="B9942" s="160" t="s">
        <v>168</v>
      </c>
      <c r="C9942" s="160">
        <f>_xlfn.XLOOKUP(B9942,'2.1.trackMPD'!$R$7:$R$29,'2.1.trackMPD'!$T$7:$T$29)</f>
        <v>6</v>
      </c>
      <c r="D9942" s="160">
        <v>5000</v>
      </c>
      <c r="E9942" s="160" t="s">
        <v>6390</v>
      </c>
      <c r="F9942" s="160" t="s">
        <v>111</v>
      </c>
      <c r="G9942" s="160" t="s">
        <v>124</v>
      </c>
      <c r="H9942" s="160" t="s">
        <v>6392</v>
      </c>
      <c r="I9942" s="160" cm="1">
        <f t="array" ref="I9942">INDEX('2.1.trackMPD'!AB:AB/(24*60*60),
       MATCH(1,
             (A9942='2.1.trackMPD'!V:V)*
             (C9942='2.1.trackMPD'!W:W)*
             (D9942/10^6='2.1.trackMPD'!AA:AA)*
             (E9942='2.1.trackMPD'!Y:Y),
0))</f>
        <v>9.0201364917695483E-4</v>
      </c>
    </row>
    <row r="9943" spans="1:9" x14ac:dyDescent="0.2">
      <c r="A9943" s="160" t="s">
        <v>10316</v>
      </c>
      <c r="B9943" s="160" t="s">
        <v>168</v>
      </c>
      <c r="C9943" s="160">
        <f>_xlfn.XLOOKUP(B9943,'2.1.trackMPD'!$R$7:$R$29,'2.1.trackMPD'!$T$7:$T$29)</f>
        <v>6</v>
      </c>
      <c r="D9943" s="160">
        <v>5000</v>
      </c>
      <c r="E9943" s="160" t="s">
        <v>6390</v>
      </c>
      <c r="F9943" s="160" t="s">
        <v>111</v>
      </c>
      <c r="G9943" s="160" t="s">
        <v>140</v>
      </c>
      <c r="H9943" s="160" t="s">
        <v>6392</v>
      </c>
      <c r="I9943" s="160" cm="1">
        <f t="array" ref="I9943">INDEX('2.1.trackMPD'!AC:AC/(24*60*60),
       MATCH(1,
             (A9943='2.1.trackMPD'!V:V)*
             (C9943='2.1.trackMPD'!W:W)*
             (D9943/10^6='2.1.trackMPD'!AA:AA)*
             (E9943='2.1.trackMPD'!Y:Y),
0))</f>
        <v>2.5485706738683132E-2</v>
      </c>
    </row>
    <row r="9944" spans="1:9" x14ac:dyDescent="0.2">
      <c r="A9944" s="160" t="s">
        <v>10316</v>
      </c>
      <c r="B9944" s="160" t="s">
        <v>168</v>
      </c>
      <c r="C9944" s="160">
        <f>_xlfn.XLOOKUP(B9944,'2.1.trackMPD'!$R$7:$R$29,'2.1.trackMPD'!$T$7:$T$29)</f>
        <v>6</v>
      </c>
      <c r="D9944" s="160">
        <v>1</v>
      </c>
      <c r="E9944" s="160" t="s">
        <v>6394</v>
      </c>
      <c r="F9944" s="160" t="s">
        <v>111</v>
      </c>
      <c r="G9944" s="160" t="s">
        <v>124</v>
      </c>
      <c r="H9944" s="160" t="s">
        <v>6392</v>
      </c>
      <c r="I9944" s="160" cm="1">
        <f t="array" ref="I9944">INDEX('2.1.trackMPD'!AB:AB/(24*60*60),
       MATCH(1,
             (A9944='2.1.trackMPD'!V:V)*
             (C9944='2.1.trackMPD'!W:W)*
             (D9944/10^6='2.1.trackMPD'!AA:AA)*
             (E9944='2.1.trackMPD'!Y:Y),
0))</f>
        <v>6.650434654262025E-6</v>
      </c>
    </row>
    <row r="9945" spans="1:9" x14ac:dyDescent="0.2">
      <c r="A9945" s="160" t="s">
        <v>10316</v>
      </c>
      <c r="B9945" s="160" t="s">
        <v>168</v>
      </c>
      <c r="C9945" s="160">
        <f>_xlfn.XLOOKUP(B9945,'2.1.trackMPD'!$R$7:$R$29,'2.1.trackMPD'!$T$7:$T$29)</f>
        <v>6</v>
      </c>
      <c r="D9945" s="160">
        <v>1</v>
      </c>
      <c r="E9945" s="160" t="s">
        <v>6394</v>
      </c>
      <c r="F9945" s="160" t="s">
        <v>111</v>
      </c>
      <c r="G9945" s="160" t="s">
        <v>140</v>
      </c>
      <c r="H9945" s="160" t="s">
        <v>6392</v>
      </c>
      <c r="I9945" s="160" cm="1">
        <f t="array" ref="I9945">INDEX('2.1.trackMPD'!AC:AC/(24*60*60),
       MATCH(1,
             (A9945='2.1.trackMPD'!V:V)*
             (C9945='2.1.trackMPD'!W:W)*
             (D9945/10^6='2.1.trackMPD'!AA:AA)*
             (E9945='2.1.trackMPD'!Y:Y),
0))</f>
        <v>1.3748410964702164E-5</v>
      </c>
    </row>
    <row r="9946" spans="1:9" x14ac:dyDescent="0.2">
      <c r="A9946" s="160" t="s">
        <v>10316</v>
      </c>
      <c r="B9946" s="160" t="s">
        <v>168</v>
      </c>
      <c r="C9946" s="160">
        <f>_xlfn.XLOOKUP(B9946,'2.1.trackMPD'!$R$7:$R$29,'2.1.trackMPD'!$T$7:$T$29)</f>
        <v>6</v>
      </c>
      <c r="D9946" s="160">
        <v>10</v>
      </c>
      <c r="E9946" s="160" t="s">
        <v>6394</v>
      </c>
      <c r="F9946" s="160" t="s">
        <v>111</v>
      </c>
      <c r="G9946" s="160" t="s">
        <v>124</v>
      </c>
      <c r="H9946" s="160" t="s">
        <v>6392</v>
      </c>
      <c r="I9946" s="160" cm="1">
        <f t="array" ref="I9946">INDEX('2.1.trackMPD'!AB:AB/(24*60*60),
       MATCH(1,
             (A9946='2.1.trackMPD'!V:V)*
             (C9946='2.1.trackMPD'!W:W)*
             (D9946/10^6='2.1.trackMPD'!AA:AA)*
             (E9946='2.1.trackMPD'!Y:Y),
0))</f>
        <v>6.3224211586934156E-6</v>
      </c>
    </row>
    <row r="9947" spans="1:9" x14ac:dyDescent="0.2">
      <c r="A9947" s="160" t="s">
        <v>10316</v>
      </c>
      <c r="B9947" s="160" t="s">
        <v>168</v>
      </c>
      <c r="C9947" s="160">
        <f>_xlfn.XLOOKUP(B9947,'2.1.trackMPD'!$R$7:$R$29,'2.1.trackMPD'!$T$7:$T$29)</f>
        <v>6</v>
      </c>
      <c r="D9947" s="160">
        <v>10</v>
      </c>
      <c r="E9947" s="160" t="s">
        <v>6394</v>
      </c>
      <c r="F9947" s="160" t="s">
        <v>111</v>
      </c>
      <c r="G9947" s="160" t="s">
        <v>140</v>
      </c>
      <c r="H9947" s="160" t="s">
        <v>6392</v>
      </c>
      <c r="I9947" s="160" cm="1">
        <f t="array" ref="I9947">INDEX('2.1.trackMPD'!AC:AC/(24*60*60),
       MATCH(1,
             (A9947='2.1.trackMPD'!V:V)*
             (C9947='2.1.trackMPD'!W:W)*
             (D9947/10^6='2.1.trackMPD'!AA:AA)*
             (E9947='2.1.trackMPD'!Y:Y),
0))</f>
        <v>2.2125298693415632E-5</v>
      </c>
    </row>
    <row r="9948" spans="1:9" x14ac:dyDescent="0.2">
      <c r="A9948" s="160" t="s">
        <v>10316</v>
      </c>
      <c r="B9948" s="160" t="s">
        <v>168</v>
      </c>
      <c r="C9948" s="160">
        <f>_xlfn.XLOOKUP(B9948,'2.1.trackMPD'!$R$7:$R$29,'2.1.trackMPD'!$T$7:$T$29)</f>
        <v>6</v>
      </c>
      <c r="D9948" s="160">
        <v>100</v>
      </c>
      <c r="E9948" s="160" t="s">
        <v>6394</v>
      </c>
      <c r="F9948" s="160" t="s">
        <v>111</v>
      </c>
      <c r="G9948" s="160" t="s">
        <v>124</v>
      </c>
      <c r="H9948" s="160" t="s">
        <v>6392</v>
      </c>
      <c r="I9948" s="160" cm="1">
        <f t="array" ref="I9948">INDEX('2.1.trackMPD'!AB:AB/(24*60*60),
       MATCH(1,
             (A9948='2.1.trackMPD'!V:V)*
             (C9948='2.1.trackMPD'!W:W)*
             (D9948/10^6='2.1.trackMPD'!AA:AA)*
             (E9948='2.1.trackMPD'!Y:Y),
0))</f>
        <v>5.2290220010288067E-4</v>
      </c>
    </row>
    <row r="9949" spans="1:9" x14ac:dyDescent="0.2">
      <c r="A9949" s="160" t="s">
        <v>10316</v>
      </c>
      <c r="B9949" s="160" t="s">
        <v>168</v>
      </c>
      <c r="C9949" s="160">
        <f>_xlfn.XLOOKUP(B9949,'2.1.trackMPD'!$R$7:$R$29,'2.1.trackMPD'!$T$7:$T$29)</f>
        <v>6</v>
      </c>
      <c r="D9949" s="160">
        <v>100</v>
      </c>
      <c r="E9949" s="160" t="s">
        <v>6394</v>
      </c>
      <c r="F9949" s="160" t="s">
        <v>111</v>
      </c>
      <c r="G9949" s="160" t="s">
        <v>140</v>
      </c>
      <c r="H9949" s="160" t="s">
        <v>6392</v>
      </c>
      <c r="I9949" s="160" cm="1">
        <f t="array" ref="I9949">INDEX('2.1.trackMPD'!AC:AC/(24*60*60),
       MATCH(1,
             (A9949='2.1.trackMPD'!V:V)*
             (C9949='2.1.trackMPD'!W:W)*
             (D9949/10^6='2.1.trackMPD'!AA:AA)*
             (E9949='2.1.trackMPD'!Y:Y),
0))</f>
        <v>5.0558261869855959E-4</v>
      </c>
    </row>
    <row r="9950" spans="1:9" x14ac:dyDescent="0.2">
      <c r="A9950" s="160" t="s">
        <v>10316</v>
      </c>
      <c r="B9950" s="160" t="s">
        <v>168</v>
      </c>
      <c r="C9950" s="160">
        <f>_xlfn.XLOOKUP(B9950,'2.1.trackMPD'!$R$7:$R$29,'2.1.trackMPD'!$T$7:$T$29)</f>
        <v>6</v>
      </c>
      <c r="D9950" s="160">
        <v>1000</v>
      </c>
      <c r="E9950" s="160" t="s">
        <v>6394</v>
      </c>
      <c r="F9950" s="160" t="s">
        <v>111</v>
      </c>
      <c r="G9950" s="160" t="s">
        <v>124</v>
      </c>
      <c r="H9950" s="160" t="s">
        <v>6392</v>
      </c>
      <c r="I9950" s="160" cm="1">
        <f t="array" ref="I9950">INDEX('2.1.trackMPD'!AB:AB/(24*60*60),
       MATCH(1,
             (A9950='2.1.trackMPD'!V:V)*
             (C9950='2.1.trackMPD'!W:W)*
             (D9950/10^6='2.1.trackMPD'!AA:AA)*
             (E9950='2.1.trackMPD'!Y:Y),
0))</f>
        <v>9.0023984915123462E-4</v>
      </c>
    </row>
    <row r="9951" spans="1:9" x14ac:dyDescent="0.2">
      <c r="A9951" s="160" t="s">
        <v>10316</v>
      </c>
      <c r="B9951" s="160" t="s">
        <v>168</v>
      </c>
      <c r="C9951" s="160">
        <f>_xlfn.XLOOKUP(B9951,'2.1.trackMPD'!$R$7:$R$29,'2.1.trackMPD'!$T$7:$T$29)</f>
        <v>6</v>
      </c>
      <c r="D9951" s="160">
        <v>1000</v>
      </c>
      <c r="E9951" s="160" t="s">
        <v>6394</v>
      </c>
      <c r="F9951" s="160" t="s">
        <v>111</v>
      </c>
      <c r="G9951" s="160" t="s">
        <v>140</v>
      </c>
      <c r="H9951" s="160" t="s">
        <v>6392</v>
      </c>
      <c r="I9951" s="160" cm="1">
        <f t="array" ref="I9951">INDEX('2.1.trackMPD'!AC:AC/(24*60*60),
       MATCH(1,
             (A9951='2.1.trackMPD'!V:V)*
             (C9951='2.1.trackMPD'!W:W)*
             (D9951/10^6='2.1.trackMPD'!AA:AA)*
             (E9951='2.1.trackMPD'!Y:Y),
0))</f>
        <v>5.8401667541152259E-3</v>
      </c>
    </row>
    <row r="9952" spans="1:9" x14ac:dyDescent="0.2">
      <c r="A9952" s="160" t="s">
        <v>10316</v>
      </c>
      <c r="B9952" s="160" t="s">
        <v>168</v>
      </c>
      <c r="C9952" s="160">
        <f>_xlfn.XLOOKUP(B9952,'2.1.trackMPD'!$R$7:$R$29,'2.1.trackMPD'!$T$7:$T$29)</f>
        <v>6</v>
      </c>
      <c r="D9952" s="160">
        <v>5000</v>
      </c>
      <c r="E9952" s="160" t="s">
        <v>6394</v>
      </c>
      <c r="F9952" s="160" t="s">
        <v>111</v>
      </c>
      <c r="G9952" s="160" t="s">
        <v>124</v>
      </c>
      <c r="H9952" s="160" t="s">
        <v>6392</v>
      </c>
      <c r="I9952" s="160" cm="1">
        <f t="array" ref="I9952">INDEX('2.1.trackMPD'!AB:AB/(24*60*60),
       MATCH(1,
             (A9952='2.1.trackMPD'!V:V)*
             (C9952='2.1.trackMPD'!W:W)*
             (D9952/10^6='2.1.trackMPD'!AA:AA)*
             (E9952='2.1.trackMPD'!Y:Y),
0))</f>
        <v>1.0142913956886575E-3</v>
      </c>
    </row>
    <row r="9953" spans="1:9" x14ac:dyDescent="0.2">
      <c r="A9953" s="160" t="s">
        <v>10316</v>
      </c>
      <c r="B9953" s="160" t="s">
        <v>168</v>
      </c>
      <c r="C9953" s="160">
        <f>_xlfn.XLOOKUP(B9953,'2.1.trackMPD'!$R$7:$R$29,'2.1.trackMPD'!$T$7:$T$29)</f>
        <v>6</v>
      </c>
      <c r="D9953" s="160">
        <v>5000</v>
      </c>
      <c r="E9953" s="160" t="s">
        <v>6394</v>
      </c>
      <c r="F9953" s="160" t="s">
        <v>111</v>
      </c>
      <c r="G9953" s="160" t="s">
        <v>140</v>
      </c>
      <c r="H9953" s="160" t="s">
        <v>6392</v>
      </c>
      <c r="I9953" s="160" cm="1">
        <f t="array" ref="I9953">INDEX('2.1.trackMPD'!AC:AC/(24*60*60),
       MATCH(1,
             (A9953='2.1.trackMPD'!V:V)*
             (C9953='2.1.trackMPD'!W:W)*
             (D9953/10^6='2.1.trackMPD'!AA:AA)*
             (E9953='2.1.trackMPD'!Y:Y),
0))</f>
        <v>1.5950789510995371E-2</v>
      </c>
    </row>
    <row r="9954" spans="1:9" x14ac:dyDescent="0.2">
      <c r="A9954" s="160" t="s">
        <v>10316</v>
      </c>
      <c r="B9954" s="160" t="s">
        <v>168</v>
      </c>
      <c r="C9954" s="160">
        <f>_xlfn.XLOOKUP(B9954,'2.1.trackMPD'!$R$7:$R$29,'2.1.trackMPD'!$T$7:$T$29)</f>
        <v>6</v>
      </c>
      <c r="D9954" s="160">
        <v>1</v>
      </c>
      <c r="E9954" s="160" t="s">
        <v>6395</v>
      </c>
      <c r="F9954" s="160" t="s">
        <v>111</v>
      </c>
      <c r="G9954" s="160" t="s">
        <v>124</v>
      </c>
      <c r="H9954" s="160" t="s">
        <v>6392</v>
      </c>
      <c r="I9954" s="160" t="e" cm="1">
        <f t="array" ref="I9954">INDEX('2.1.trackMPD'!AB:AB/(24*60*60),
       MATCH(1,
             (A9954='2.1.trackMPD'!V:V)*
             (C9954='2.1.trackMPD'!W:W)*
             (D9954/10^6='2.1.trackMPD'!AA:AA)*
             (E9954='2.1.trackMPD'!Y:Y),
0))</f>
        <v>#N/A</v>
      </c>
    </row>
    <row r="9955" spans="1:9" x14ac:dyDescent="0.2">
      <c r="A9955" s="160" t="s">
        <v>10316</v>
      </c>
      <c r="B9955" s="160" t="s">
        <v>168</v>
      </c>
      <c r="C9955" s="160">
        <f>_xlfn.XLOOKUP(B9955,'2.1.trackMPD'!$R$7:$R$29,'2.1.trackMPD'!$T$7:$T$29)</f>
        <v>6</v>
      </c>
      <c r="D9955" s="160">
        <v>1</v>
      </c>
      <c r="E9955" s="160" t="s">
        <v>6395</v>
      </c>
      <c r="F9955" s="160" t="s">
        <v>111</v>
      </c>
      <c r="G9955" s="160" t="s">
        <v>140</v>
      </c>
      <c r="H9955" s="160" t="s">
        <v>6392</v>
      </c>
      <c r="I9955" s="160" t="e" cm="1">
        <f t="array" ref="I9955">INDEX('2.1.trackMPD'!AC:AC/(24*60*60),
       MATCH(1,
             (A9955='2.1.trackMPD'!V:V)*
             (C9955='2.1.trackMPD'!W:W)*
             (D9955/10^6='2.1.trackMPD'!AA:AA)*
             (E9955='2.1.trackMPD'!Y:Y),
0))</f>
        <v>#N/A</v>
      </c>
    </row>
    <row r="9956" spans="1:9" x14ac:dyDescent="0.2">
      <c r="A9956" s="160" t="s">
        <v>10316</v>
      </c>
      <c r="B9956" s="160" t="s">
        <v>168</v>
      </c>
      <c r="C9956" s="160">
        <f>_xlfn.XLOOKUP(B9956,'2.1.trackMPD'!$R$7:$R$29,'2.1.trackMPD'!$T$7:$T$29)</f>
        <v>6</v>
      </c>
      <c r="D9956" s="160">
        <v>10</v>
      </c>
      <c r="E9956" s="160" t="s">
        <v>6395</v>
      </c>
      <c r="F9956" s="160" t="s">
        <v>111</v>
      </c>
      <c r="G9956" s="160" t="s">
        <v>124</v>
      </c>
      <c r="H9956" s="160" t="s">
        <v>6392</v>
      </c>
      <c r="I9956" s="160" t="e" cm="1">
        <f t="array" ref="I9956">INDEX('2.1.trackMPD'!AB:AB/(24*60*60),
       MATCH(1,
             (A9956='2.1.trackMPD'!V:V)*
             (C9956='2.1.trackMPD'!W:W)*
             (D9956/10^6='2.1.trackMPD'!AA:AA)*
             (E9956='2.1.trackMPD'!Y:Y),
0))</f>
        <v>#N/A</v>
      </c>
    </row>
    <row r="9957" spans="1:9" x14ac:dyDescent="0.2">
      <c r="A9957" s="160" t="s">
        <v>10316</v>
      </c>
      <c r="B9957" s="160" t="s">
        <v>168</v>
      </c>
      <c r="C9957" s="160">
        <f>_xlfn.XLOOKUP(B9957,'2.1.trackMPD'!$R$7:$R$29,'2.1.trackMPD'!$T$7:$T$29)</f>
        <v>6</v>
      </c>
      <c r="D9957" s="160">
        <v>10</v>
      </c>
      <c r="E9957" s="160" t="s">
        <v>6395</v>
      </c>
      <c r="F9957" s="160" t="s">
        <v>111</v>
      </c>
      <c r="G9957" s="160" t="s">
        <v>140</v>
      </c>
      <c r="H9957" s="160" t="s">
        <v>6392</v>
      </c>
      <c r="I9957" s="160" t="e" cm="1">
        <f t="array" ref="I9957">INDEX('2.1.trackMPD'!AC:AC/(24*60*60),
       MATCH(1,
             (A9957='2.1.trackMPD'!V:V)*
             (C9957='2.1.trackMPD'!W:W)*
             (D9957/10^6='2.1.trackMPD'!AA:AA)*
             (E9957='2.1.trackMPD'!Y:Y),
0))</f>
        <v>#N/A</v>
      </c>
    </row>
    <row r="9958" spans="1:9" x14ac:dyDescent="0.2">
      <c r="A9958" s="160" t="s">
        <v>10316</v>
      </c>
      <c r="B9958" s="160" t="s">
        <v>168</v>
      </c>
      <c r="C9958" s="160">
        <f>_xlfn.XLOOKUP(B9958,'2.1.trackMPD'!$R$7:$R$29,'2.1.trackMPD'!$T$7:$T$29)</f>
        <v>6</v>
      </c>
      <c r="D9958" s="160">
        <v>100</v>
      </c>
      <c r="E9958" s="160" t="s">
        <v>6395</v>
      </c>
      <c r="F9958" s="160" t="s">
        <v>111</v>
      </c>
      <c r="G9958" s="160" t="s">
        <v>124</v>
      </c>
      <c r="H9958" s="160" t="s">
        <v>6392</v>
      </c>
      <c r="I9958" s="160" t="e" cm="1">
        <f t="array" ref="I9958">INDEX('2.1.trackMPD'!AB:AB/(24*60*60),
       MATCH(1,
             (A9958='2.1.trackMPD'!V:V)*
             (C9958='2.1.trackMPD'!W:W)*
             (D9958/10^6='2.1.trackMPD'!AA:AA)*
             (E9958='2.1.trackMPD'!Y:Y),
0))</f>
        <v>#N/A</v>
      </c>
    </row>
    <row r="9959" spans="1:9" x14ac:dyDescent="0.2">
      <c r="A9959" s="160" t="s">
        <v>10316</v>
      </c>
      <c r="B9959" s="160" t="s">
        <v>168</v>
      </c>
      <c r="C9959" s="160">
        <f>_xlfn.XLOOKUP(B9959,'2.1.trackMPD'!$R$7:$R$29,'2.1.trackMPD'!$T$7:$T$29)</f>
        <v>6</v>
      </c>
      <c r="D9959" s="160">
        <v>100</v>
      </c>
      <c r="E9959" s="160" t="s">
        <v>6395</v>
      </c>
      <c r="F9959" s="160" t="s">
        <v>111</v>
      </c>
      <c r="G9959" s="160" t="s">
        <v>140</v>
      </c>
      <c r="H9959" s="160" t="s">
        <v>6392</v>
      </c>
      <c r="I9959" s="160" t="e" cm="1">
        <f t="array" ref="I9959">INDEX('2.1.trackMPD'!AC:AC/(24*60*60),
       MATCH(1,
             (A9959='2.1.trackMPD'!V:V)*
             (C9959='2.1.trackMPD'!W:W)*
             (D9959/10^6='2.1.trackMPD'!AA:AA)*
             (E9959='2.1.trackMPD'!Y:Y),
0))</f>
        <v>#N/A</v>
      </c>
    </row>
    <row r="9960" spans="1:9" x14ac:dyDescent="0.2">
      <c r="A9960" s="160" t="s">
        <v>10316</v>
      </c>
      <c r="B9960" s="160" t="s">
        <v>15</v>
      </c>
      <c r="C9960" s="160">
        <f>_xlfn.XLOOKUP(B9960,'2.1.trackMPD'!$R$7:$R$29,'2.1.trackMPD'!$T$7:$T$29)</f>
        <v>6</v>
      </c>
      <c r="D9960" s="160">
        <v>1</v>
      </c>
      <c r="E9960" s="160" t="s">
        <v>6390</v>
      </c>
      <c r="F9960" s="160" t="s">
        <v>111</v>
      </c>
      <c r="G9960" s="160" t="s">
        <v>124</v>
      </c>
      <c r="H9960" s="160" t="s">
        <v>6392</v>
      </c>
      <c r="I9960" s="160" cm="1">
        <f t="array" ref="I9960">INDEX('2.1.trackMPD'!AB:AB/(24*60*60),
       MATCH(1,
             (A9960='2.1.trackMPD'!V:V)*
             (C9960='2.1.trackMPD'!W:W)*
             (D9960/10^6='2.1.trackMPD'!AA:AA)*
             (E9960='2.1.trackMPD'!Y:Y),
0))</f>
        <v>2.8698303445884774E-6</v>
      </c>
    </row>
    <row r="9961" spans="1:9" x14ac:dyDescent="0.2">
      <c r="A9961" s="160" t="s">
        <v>10316</v>
      </c>
      <c r="B9961" s="160" t="s">
        <v>15</v>
      </c>
      <c r="C9961" s="160">
        <f>_xlfn.XLOOKUP(B9961,'2.1.trackMPD'!$R$7:$R$29,'2.1.trackMPD'!$T$7:$T$29)</f>
        <v>6</v>
      </c>
      <c r="D9961" s="160">
        <v>1</v>
      </c>
      <c r="E9961" s="160" t="s">
        <v>6390</v>
      </c>
      <c r="F9961" s="160" t="s">
        <v>111</v>
      </c>
      <c r="G9961" s="160" t="s">
        <v>140</v>
      </c>
      <c r="H9961" s="160" t="s">
        <v>6392</v>
      </c>
      <c r="I9961" s="160" cm="1">
        <f t="array" ref="I9961">INDEX('2.1.trackMPD'!AC:AC/(24*60*60),
       MATCH(1,
             (A9961='2.1.trackMPD'!V:V)*
             (C9961='2.1.trackMPD'!W:W)*
             (D9961/10^6='2.1.trackMPD'!AA:AA)*
             (E9961='2.1.trackMPD'!Y:Y),
0))</f>
        <v>6.6913211418636637E-6</v>
      </c>
    </row>
    <row r="9962" spans="1:9" x14ac:dyDescent="0.2">
      <c r="A9962" s="160" t="s">
        <v>10316</v>
      </c>
      <c r="B9962" s="160" t="s">
        <v>15</v>
      </c>
      <c r="C9962" s="160">
        <f>_xlfn.XLOOKUP(B9962,'2.1.trackMPD'!$R$7:$R$29,'2.1.trackMPD'!$T$7:$T$29)</f>
        <v>6</v>
      </c>
      <c r="D9962" s="160">
        <v>10</v>
      </c>
      <c r="E9962" s="160" t="s">
        <v>6390</v>
      </c>
      <c r="F9962" s="160" t="s">
        <v>111</v>
      </c>
      <c r="G9962" s="160" t="s">
        <v>124</v>
      </c>
      <c r="H9962" s="160" t="s">
        <v>6392</v>
      </c>
      <c r="I9962" s="160" cm="1">
        <f t="array" ref="I9962">INDEX('2.1.trackMPD'!AB:AB/(24*60*60),
       MATCH(1,
             (A9962='2.1.trackMPD'!V:V)*
             (C9962='2.1.trackMPD'!W:W)*
             (D9962/10^6='2.1.trackMPD'!AA:AA)*
             (E9962='2.1.trackMPD'!Y:Y),
0))</f>
        <v>6.8036876086769764E-6</v>
      </c>
    </row>
    <row r="9963" spans="1:9" x14ac:dyDescent="0.2">
      <c r="A9963" s="160" t="s">
        <v>10316</v>
      </c>
      <c r="B9963" s="160" t="s">
        <v>15</v>
      </c>
      <c r="C9963" s="160">
        <f>_xlfn.XLOOKUP(B9963,'2.1.trackMPD'!$R$7:$R$29,'2.1.trackMPD'!$T$7:$T$29)</f>
        <v>6</v>
      </c>
      <c r="D9963" s="160">
        <v>10</v>
      </c>
      <c r="E9963" s="160" t="s">
        <v>6390</v>
      </c>
      <c r="F9963" s="160" t="s">
        <v>111</v>
      </c>
      <c r="G9963" s="160" t="s">
        <v>140</v>
      </c>
      <c r="H9963" s="160" t="s">
        <v>6392</v>
      </c>
      <c r="I9963" s="160" cm="1">
        <f t="array" ref="I9963">INDEX('2.1.trackMPD'!AC:AC/(24*60*60),
       MATCH(1,
             (A9963='2.1.trackMPD'!V:V)*
             (C9963='2.1.trackMPD'!W:W)*
             (D9963/10^6='2.1.trackMPD'!AA:AA)*
             (E9963='2.1.trackMPD'!Y:Y),
0))</f>
        <v>7.5198543526164361E-6</v>
      </c>
    </row>
    <row r="9964" spans="1:9" x14ac:dyDescent="0.2">
      <c r="A9964" s="160" t="s">
        <v>10316</v>
      </c>
      <c r="B9964" s="160" t="s">
        <v>15</v>
      </c>
      <c r="C9964" s="160">
        <f>_xlfn.XLOOKUP(B9964,'2.1.trackMPD'!$R$7:$R$29,'2.1.trackMPD'!$T$7:$T$29)</f>
        <v>6</v>
      </c>
      <c r="D9964" s="160">
        <v>100</v>
      </c>
      <c r="E9964" s="160" t="s">
        <v>6390</v>
      </c>
      <c r="F9964" s="160" t="s">
        <v>111</v>
      </c>
      <c r="G9964" s="160" t="s">
        <v>124</v>
      </c>
      <c r="H9964" s="160" t="s">
        <v>6392</v>
      </c>
      <c r="I9964" s="160" cm="1">
        <f t="array" ref="I9964">INDEX('2.1.trackMPD'!AB:AB/(24*60*60),
       MATCH(1,
             (A9964='2.1.trackMPD'!V:V)*
             (C9964='2.1.trackMPD'!W:W)*
             (D9964/10^6='2.1.trackMPD'!AA:AA)*
             (E9964='2.1.trackMPD'!Y:Y),
0))</f>
        <v>1.7682158243312757E-4</v>
      </c>
    </row>
    <row r="9965" spans="1:9" x14ac:dyDescent="0.2">
      <c r="A9965" s="160" t="s">
        <v>10316</v>
      </c>
      <c r="B9965" s="160" t="s">
        <v>15</v>
      </c>
      <c r="C9965" s="160">
        <f>_xlfn.XLOOKUP(B9965,'2.1.trackMPD'!$R$7:$R$29,'2.1.trackMPD'!$T$7:$T$29)</f>
        <v>6</v>
      </c>
      <c r="D9965" s="160">
        <v>100</v>
      </c>
      <c r="E9965" s="160" t="s">
        <v>6390</v>
      </c>
      <c r="F9965" s="160" t="s">
        <v>111</v>
      </c>
      <c r="G9965" s="160" t="s">
        <v>140</v>
      </c>
      <c r="H9965" s="160" t="s">
        <v>6392</v>
      </c>
      <c r="I9965" s="160" cm="1">
        <f t="array" ref="I9965">INDEX('2.1.trackMPD'!AC:AC/(24*60*60),
       MATCH(1,
             (A9965='2.1.trackMPD'!V:V)*
             (C9965='2.1.trackMPD'!W:W)*
             (D9965/10^6='2.1.trackMPD'!AA:AA)*
             (E9965='2.1.trackMPD'!Y:Y),
0))</f>
        <v>1.5826409452160495E-4</v>
      </c>
    </row>
    <row r="9966" spans="1:9" x14ac:dyDescent="0.2">
      <c r="A9966" s="160" t="s">
        <v>10316</v>
      </c>
      <c r="B9966" s="160" t="s">
        <v>15</v>
      </c>
      <c r="C9966" s="160">
        <f>_xlfn.XLOOKUP(B9966,'2.1.trackMPD'!$R$7:$R$29,'2.1.trackMPD'!$T$7:$T$29)</f>
        <v>6</v>
      </c>
      <c r="D9966" s="160">
        <v>1000</v>
      </c>
      <c r="E9966" s="160" t="s">
        <v>6390</v>
      </c>
      <c r="F9966" s="160" t="s">
        <v>111</v>
      </c>
      <c r="G9966" s="160" t="s">
        <v>124</v>
      </c>
      <c r="H9966" s="160" t="s">
        <v>6392</v>
      </c>
      <c r="I9966" s="160" cm="1">
        <f t="array" ref="I9966">INDEX('2.1.trackMPD'!AB:AB/(24*60*60),
       MATCH(1,
             (A9966='2.1.trackMPD'!V:V)*
             (C9966='2.1.trackMPD'!W:W)*
             (D9966/10^6='2.1.trackMPD'!AA:AA)*
             (E9966='2.1.trackMPD'!Y:Y),
0))</f>
        <v>9.0045779578189287E-4</v>
      </c>
    </row>
    <row r="9967" spans="1:9" x14ac:dyDescent="0.2">
      <c r="A9967" s="160" t="s">
        <v>10316</v>
      </c>
      <c r="B9967" s="160" t="s">
        <v>15</v>
      </c>
      <c r="C9967" s="160">
        <f>_xlfn.XLOOKUP(B9967,'2.1.trackMPD'!$R$7:$R$29,'2.1.trackMPD'!$T$7:$T$29)</f>
        <v>6</v>
      </c>
      <c r="D9967" s="160">
        <v>1000</v>
      </c>
      <c r="E9967" s="160" t="s">
        <v>6390</v>
      </c>
      <c r="F9967" s="160" t="s">
        <v>111</v>
      </c>
      <c r="G9967" s="160" t="s">
        <v>140</v>
      </c>
      <c r="H9967" s="160" t="s">
        <v>6392</v>
      </c>
      <c r="I9967" s="160" cm="1">
        <f t="array" ref="I9967">INDEX('2.1.trackMPD'!AC:AC/(24*60*60),
       MATCH(1,
             (A9967='2.1.trackMPD'!V:V)*
             (C9967='2.1.trackMPD'!W:W)*
             (D9967/10^6='2.1.trackMPD'!AA:AA)*
             (E9967='2.1.trackMPD'!Y:Y),
0))</f>
        <v>6.4526359169238675E-3</v>
      </c>
    </row>
    <row r="9968" spans="1:9" x14ac:dyDescent="0.2">
      <c r="A9968" s="160" t="s">
        <v>10316</v>
      </c>
      <c r="B9968" s="160" t="s">
        <v>15</v>
      </c>
      <c r="C9968" s="160">
        <f>_xlfn.XLOOKUP(B9968,'2.1.trackMPD'!$R$7:$R$29,'2.1.trackMPD'!$T$7:$T$29)</f>
        <v>6</v>
      </c>
      <c r="D9968" s="160">
        <v>5000</v>
      </c>
      <c r="E9968" s="160" t="s">
        <v>6390</v>
      </c>
      <c r="F9968" s="160" t="s">
        <v>111</v>
      </c>
      <c r="G9968" s="160" t="s">
        <v>124</v>
      </c>
      <c r="H9968" s="160" t="s">
        <v>6392</v>
      </c>
      <c r="I9968" s="160" cm="1">
        <f t="array" ref="I9968">INDEX('2.1.trackMPD'!AB:AB/(24*60*60),
       MATCH(1,
             (A9968='2.1.trackMPD'!V:V)*
             (C9968='2.1.trackMPD'!W:W)*
             (D9968/10^6='2.1.trackMPD'!AA:AA)*
             (E9968='2.1.trackMPD'!Y:Y),
0))</f>
        <v>9.0201364917695483E-4</v>
      </c>
    </row>
    <row r="9969" spans="1:9" x14ac:dyDescent="0.2">
      <c r="A9969" s="160" t="s">
        <v>10316</v>
      </c>
      <c r="B9969" s="160" t="s">
        <v>15</v>
      </c>
      <c r="C9969" s="160">
        <f>_xlfn.XLOOKUP(B9969,'2.1.trackMPD'!$R$7:$R$29,'2.1.trackMPD'!$T$7:$T$29)</f>
        <v>6</v>
      </c>
      <c r="D9969" s="160">
        <v>5000</v>
      </c>
      <c r="E9969" s="160" t="s">
        <v>6390</v>
      </c>
      <c r="F9969" s="160" t="s">
        <v>111</v>
      </c>
      <c r="G9969" s="160" t="s">
        <v>140</v>
      </c>
      <c r="H9969" s="160" t="s">
        <v>6392</v>
      </c>
      <c r="I9969" s="160" cm="1">
        <f t="array" ref="I9969">INDEX('2.1.trackMPD'!AC:AC/(24*60*60),
       MATCH(1,
             (A9969='2.1.trackMPD'!V:V)*
             (C9969='2.1.trackMPD'!W:W)*
             (D9969/10^6='2.1.trackMPD'!AA:AA)*
             (E9969='2.1.trackMPD'!Y:Y),
0))</f>
        <v>2.5485706738683132E-2</v>
      </c>
    </row>
    <row r="9970" spans="1:9" x14ac:dyDescent="0.2">
      <c r="A9970" s="160" t="s">
        <v>10316</v>
      </c>
      <c r="B9970" s="160" t="s">
        <v>15</v>
      </c>
      <c r="C9970" s="160">
        <f>_xlfn.XLOOKUP(B9970,'2.1.trackMPD'!$R$7:$R$29,'2.1.trackMPD'!$T$7:$T$29)</f>
        <v>6</v>
      </c>
      <c r="D9970" s="160">
        <v>1</v>
      </c>
      <c r="E9970" s="160" t="s">
        <v>6394</v>
      </c>
      <c r="F9970" s="160" t="s">
        <v>111</v>
      </c>
      <c r="G9970" s="160" t="s">
        <v>124</v>
      </c>
      <c r="H9970" s="160" t="s">
        <v>6392</v>
      </c>
      <c r="I9970" s="160" cm="1">
        <f t="array" ref="I9970">INDEX('2.1.trackMPD'!AB:AB/(24*60*60),
       MATCH(1,
             (A9970='2.1.trackMPD'!V:V)*
             (C9970='2.1.trackMPD'!W:W)*
             (D9970/10^6='2.1.trackMPD'!AA:AA)*
             (E9970='2.1.trackMPD'!Y:Y),
0))</f>
        <v>6.650434654262025E-6</v>
      </c>
    </row>
    <row r="9971" spans="1:9" x14ac:dyDescent="0.2">
      <c r="A9971" s="160" t="s">
        <v>10316</v>
      </c>
      <c r="B9971" s="160" t="s">
        <v>15</v>
      </c>
      <c r="C9971" s="160">
        <f>_xlfn.XLOOKUP(B9971,'2.1.trackMPD'!$R$7:$R$29,'2.1.trackMPD'!$T$7:$T$29)</f>
        <v>6</v>
      </c>
      <c r="D9971" s="160">
        <v>1</v>
      </c>
      <c r="E9971" s="160" t="s">
        <v>6394</v>
      </c>
      <c r="F9971" s="160" t="s">
        <v>111</v>
      </c>
      <c r="G9971" s="160" t="s">
        <v>140</v>
      </c>
      <c r="H9971" s="160" t="s">
        <v>6392</v>
      </c>
      <c r="I9971" s="160" cm="1">
        <f t="array" ref="I9971">INDEX('2.1.trackMPD'!AC:AC/(24*60*60),
       MATCH(1,
             (A9971='2.1.trackMPD'!V:V)*
             (C9971='2.1.trackMPD'!W:W)*
             (D9971/10^6='2.1.trackMPD'!AA:AA)*
             (E9971='2.1.trackMPD'!Y:Y),
0))</f>
        <v>1.3748410964702164E-5</v>
      </c>
    </row>
    <row r="9972" spans="1:9" x14ac:dyDescent="0.2">
      <c r="A9972" s="160" t="s">
        <v>10316</v>
      </c>
      <c r="B9972" s="160" t="s">
        <v>15</v>
      </c>
      <c r="C9972" s="160">
        <f>_xlfn.XLOOKUP(B9972,'2.1.trackMPD'!$R$7:$R$29,'2.1.trackMPD'!$T$7:$T$29)</f>
        <v>6</v>
      </c>
      <c r="D9972" s="160">
        <v>10</v>
      </c>
      <c r="E9972" s="160" t="s">
        <v>6394</v>
      </c>
      <c r="F9972" s="160" t="s">
        <v>111</v>
      </c>
      <c r="G9972" s="160" t="s">
        <v>124</v>
      </c>
      <c r="H9972" s="160" t="s">
        <v>6392</v>
      </c>
      <c r="I9972" s="160" cm="1">
        <f t="array" ref="I9972">INDEX('2.1.trackMPD'!AB:AB/(24*60*60),
       MATCH(1,
             (A9972='2.1.trackMPD'!V:V)*
             (C9972='2.1.trackMPD'!W:W)*
             (D9972/10^6='2.1.trackMPD'!AA:AA)*
             (E9972='2.1.trackMPD'!Y:Y),
0))</f>
        <v>6.3224211586934156E-6</v>
      </c>
    </row>
    <row r="9973" spans="1:9" x14ac:dyDescent="0.2">
      <c r="A9973" s="160" t="s">
        <v>10316</v>
      </c>
      <c r="B9973" s="160" t="s">
        <v>15</v>
      </c>
      <c r="C9973" s="160">
        <f>_xlfn.XLOOKUP(B9973,'2.1.trackMPD'!$R$7:$R$29,'2.1.trackMPD'!$T$7:$T$29)</f>
        <v>6</v>
      </c>
      <c r="D9973" s="160">
        <v>10</v>
      </c>
      <c r="E9973" s="160" t="s">
        <v>6394</v>
      </c>
      <c r="F9973" s="160" t="s">
        <v>111</v>
      </c>
      <c r="G9973" s="160" t="s">
        <v>140</v>
      </c>
      <c r="H9973" s="160" t="s">
        <v>6392</v>
      </c>
      <c r="I9973" s="160" cm="1">
        <f t="array" ref="I9973">INDEX('2.1.trackMPD'!AC:AC/(24*60*60),
       MATCH(1,
             (A9973='2.1.trackMPD'!V:V)*
             (C9973='2.1.trackMPD'!W:W)*
             (D9973/10^6='2.1.trackMPD'!AA:AA)*
             (E9973='2.1.trackMPD'!Y:Y),
0))</f>
        <v>2.2125298693415632E-5</v>
      </c>
    </row>
    <row r="9974" spans="1:9" x14ac:dyDescent="0.2">
      <c r="A9974" s="160" t="s">
        <v>10316</v>
      </c>
      <c r="B9974" s="160" t="s">
        <v>15</v>
      </c>
      <c r="C9974" s="160">
        <f>_xlfn.XLOOKUP(B9974,'2.1.trackMPD'!$R$7:$R$29,'2.1.trackMPD'!$T$7:$T$29)</f>
        <v>6</v>
      </c>
      <c r="D9974" s="160">
        <v>100</v>
      </c>
      <c r="E9974" s="160" t="s">
        <v>6394</v>
      </c>
      <c r="F9974" s="160" t="s">
        <v>111</v>
      </c>
      <c r="G9974" s="160" t="s">
        <v>124</v>
      </c>
      <c r="H9974" s="160" t="s">
        <v>6392</v>
      </c>
      <c r="I9974" s="160" cm="1">
        <f t="array" ref="I9974">INDEX('2.1.trackMPD'!AB:AB/(24*60*60),
       MATCH(1,
             (A9974='2.1.trackMPD'!V:V)*
             (C9974='2.1.trackMPD'!W:W)*
             (D9974/10^6='2.1.trackMPD'!AA:AA)*
             (E9974='2.1.trackMPD'!Y:Y),
0))</f>
        <v>5.2290220010288067E-4</v>
      </c>
    </row>
    <row r="9975" spans="1:9" x14ac:dyDescent="0.2">
      <c r="A9975" s="160" t="s">
        <v>10316</v>
      </c>
      <c r="B9975" s="160" t="s">
        <v>15</v>
      </c>
      <c r="C9975" s="160">
        <f>_xlfn.XLOOKUP(B9975,'2.1.trackMPD'!$R$7:$R$29,'2.1.trackMPD'!$T$7:$T$29)</f>
        <v>6</v>
      </c>
      <c r="D9975" s="160">
        <v>100</v>
      </c>
      <c r="E9975" s="160" t="s">
        <v>6394</v>
      </c>
      <c r="F9975" s="160" t="s">
        <v>111</v>
      </c>
      <c r="G9975" s="160" t="s">
        <v>140</v>
      </c>
      <c r="H9975" s="160" t="s">
        <v>6392</v>
      </c>
      <c r="I9975" s="160" cm="1">
        <f t="array" ref="I9975">INDEX('2.1.trackMPD'!AC:AC/(24*60*60),
       MATCH(1,
             (A9975='2.1.trackMPD'!V:V)*
             (C9975='2.1.trackMPD'!W:W)*
             (D9975/10^6='2.1.trackMPD'!AA:AA)*
             (E9975='2.1.trackMPD'!Y:Y),
0))</f>
        <v>5.0558261869855959E-4</v>
      </c>
    </row>
    <row r="9976" spans="1:9" x14ac:dyDescent="0.2">
      <c r="A9976" s="160" t="s">
        <v>10316</v>
      </c>
      <c r="B9976" s="160" t="s">
        <v>15</v>
      </c>
      <c r="C9976" s="160">
        <f>_xlfn.XLOOKUP(B9976,'2.1.trackMPD'!$R$7:$R$29,'2.1.trackMPD'!$T$7:$T$29)</f>
        <v>6</v>
      </c>
      <c r="D9976" s="160">
        <v>1000</v>
      </c>
      <c r="E9976" s="160" t="s">
        <v>6394</v>
      </c>
      <c r="F9976" s="160" t="s">
        <v>111</v>
      </c>
      <c r="G9976" s="160" t="s">
        <v>124</v>
      </c>
      <c r="H9976" s="160" t="s">
        <v>6392</v>
      </c>
      <c r="I9976" s="160" cm="1">
        <f t="array" ref="I9976">INDEX('2.1.trackMPD'!AB:AB/(24*60*60),
       MATCH(1,
             (A9976='2.1.trackMPD'!V:V)*
             (C9976='2.1.trackMPD'!W:W)*
             (D9976/10^6='2.1.trackMPD'!AA:AA)*
             (E9976='2.1.trackMPD'!Y:Y),
0))</f>
        <v>9.0023984915123462E-4</v>
      </c>
    </row>
    <row r="9977" spans="1:9" x14ac:dyDescent="0.2">
      <c r="A9977" s="160" t="s">
        <v>10316</v>
      </c>
      <c r="B9977" s="160" t="s">
        <v>15</v>
      </c>
      <c r="C9977" s="160">
        <f>_xlfn.XLOOKUP(B9977,'2.1.trackMPD'!$R$7:$R$29,'2.1.trackMPD'!$T$7:$T$29)</f>
        <v>6</v>
      </c>
      <c r="D9977" s="160">
        <v>1000</v>
      </c>
      <c r="E9977" s="160" t="s">
        <v>6394</v>
      </c>
      <c r="F9977" s="160" t="s">
        <v>111</v>
      </c>
      <c r="G9977" s="160" t="s">
        <v>140</v>
      </c>
      <c r="H9977" s="160" t="s">
        <v>6392</v>
      </c>
      <c r="I9977" s="160" cm="1">
        <f t="array" ref="I9977">INDEX('2.1.trackMPD'!AC:AC/(24*60*60),
       MATCH(1,
             (A9977='2.1.trackMPD'!V:V)*
             (C9977='2.1.trackMPD'!W:W)*
             (D9977/10^6='2.1.trackMPD'!AA:AA)*
             (E9977='2.1.trackMPD'!Y:Y),
0))</f>
        <v>5.8401667541152259E-3</v>
      </c>
    </row>
    <row r="9978" spans="1:9" x14ac:dyDescent="0.2">
      <c r="A9978" s="160" t="s">
        <v>10316</v>
      </c>
      <c r="B9978" s="160" t="s">
        <v>15</v>
      </c>
      <c r="C9978" s="160">
        <f>_xlfn.XLOOKUP(B9978,'2.1.trackMPD'!$R$7:$R$29,'2.1.trackMPD'!$T$7:$T$29)</f>
        <v>6</v>
      </c>
      <c r="D9978" s="160">
        <v>5000</v>
      </c>
      <c r="E9978" s="160" t="s">
        <v>6394</v>
      </c>
      <c r="F9978" s="160" t="s">
        <v>111</v>
      </c>
      <c r="G9978" s="160" t="s">
        <v>124</v>
      </c>
      <c r="H9978" s="160" t="s">
        <v>6392</v>
      </c>
      <c r="I9978" s="160" cm="1">
        <f t="array" ref="I9978">INDEX('2.1.trackMPD'!AB:AB/(24*60*60),
       MATCH(1,
             (A9978='2.1.trackMPD'!V:V)*
             (C9978='2.1.trackMPD'!W:W)*
             (D9978/10^6='2.1.trackMPD'!AA:AA)*
             (E9978='2.1.trackMPD'!Y:Y),
0))</f>
        <v>1.0142913956886575E-3</v>
      </c>
    </row>
    <row r="9979" spans="1:9" x14ac:dyDescent="0.2">
      <c r="A9979" s="160" t="s">
        <v>10316</v>
      </c>
      <c r="B9979" s="160" t="s">
        <v>15</v>
      </c>
      <c r="C9979" s="160">
        <f>_xlfn.XLOOKUP(B9979,'2.1.trackMPD'!$R$7:$R$29,'2.1.trackMPD'!$T$7:$T$29)</f>
        <v>6</v>
      </c>
      <c r="D9979" s="160">
        <v>5000</v>
      </c>
      <c r="E9979" s="160" t="s">
        <v>6394</v>
      </c>
      <c r="F9979" s="160" t="s">
        <v>111</v>
      </c>
      <c r="G9979" s="160" t="s">
        <v>140</v>
      </c>
      <c r="H9979" s="160" t="s">
        <v>6392</v>
      </c>
      <c r="I9979" s="160" cm="1">
        <f t="array" ref="I9979">INDEX('2.1.trackMPD'!AC:AC/(24*60*60),
       MATCH(1,
             (A9979='2.1.trackMPD'!V:V)*
             (C9979='2.1.trackMPD'!W:W)*
             (D9979/10^6='2.1.trackMPD'!AA:AA)*
             (E9979='2.1.trackMPD'!Y:Y),
0))</f>
        <v>1.5950789510995371E-2</v>
      </c>
    </row>
    <row r="9980" spans="1:9" x14ac:dyDescent="0.2">
      <c r="A9980" s="160" t="s">
        <v>10316</v>
      </c>
      <c r="B9980" s="160" t="s">
        <v>15</v>
      </c>
      <c r="C9980" s="160">
        <f>_xlfn.XLOOKUP(B9980,'2.1.trackMPD'!$R$7:$R$29,'2.1.trackMPD'!$T$7:$T$29)</f>
        <v>6</v>
      </c>
      <c r="D9980" s="160">
        <v>1</v>
      </c>
      <c r="E9980" s="160" t="s">
        <v>6395</v>
      </c>
      <c r="F9980" s="160" t="s">
        <v>111</v>
      </c>
      <c r="G9980" s="160" t="s">
        <v>124</v>
      </c>
      <c r="H9980" s="160" t="s">
        <v>6392</v>
      </c>
      <c r="I9980" s="160" t="e" cm="1">
        <f t="array" ref="I9980">INDEX('2.1.trackMPD'!AB:AB/(24*60*60),
       MATCH(1,
             (A9980='2.1.trackMPD'!V:V)*
             (C9980='2.1.trackMPD'!W:W)*
             (D9980/10^6='2.1.trackMPD'!AA:AA)*
             (E9980='2.1.trackMPD'!Y:Y),
0))</f>
        <v>#N/A</v>
      </c>
    </row>
    <row r="9981" spans="1:9" x14ac:dyDescent="0.2">
      <c r="A9981" s="160" t="s">
        <v>10316</v>
      </c>
      <c r="B9981" s="160" t="s">
        <v>15</v>
      </c>
      <c r="C9981" s="160">
        <f>_xlfn.XLOOKUP(B9981,'2.1.trackMPD'!$R$7:$R$29,'2.1.trackMPD'!$T$7:$T$29)</f>
        <v>6</v>
      </c>
      <c r="D9981" s="160">
        <v>1</v>
      </c>
      <c r="E9981" s="160" t="s">
        <v>6395</v>
      </c>
      <c r="F9981" s="160" t="s">
        <v>111</v>
      </c>
      <c r="G9981" s="160" t="s">
        <v>140</v>
      </c>
      <c r="H9981" s="160" t="s">
        <v>6392</v>
      </c>
      <c r="I9981" s="160" t="e" cm="1">
        <f t="array" ref="I9981">INDEX('2.1.trackMPD'!AC:AC/(24*60*60),
       MATCH(1,
             (A9981='2.1.trackMPD'!V:V)*
             (C9981='2.1.trackMPD'!W:W)*
             (D9981/10^6='2.1.trackMPD'!AA:AA)*
             (E9981='2.1.trackMPD'!Y:Y),
0))</f>
        <v>#N/A</v>
      </c>
    </row>
    <row r="9982" spans="1:9" x14ac:dyDescent="0.2">
      <c r="A9982" s="160" t="s">
        <v>10316</v>
      </c>
      <c r="B9982" s="160" t="s">
        <v>15</v>
      </c>
      <c r="C9982" s="160">
        <f>_xlfn.XLOOKUP(B9982,'2.1.trackMPD'!$R$7:$R$29,'2.1.trackMPD'!$T$7:$T$29)</f>
        <v>6</v>
      </c>
      <c r="D9982" s="160">
        <v>10</v>
      </c>
      <c r="E9982" s="160" t="s">
        <v>6395</v>
      </c>
      <c r="F9982" s="160" t="s">
        <v>111</v>
      </c>
      <c r="G9982" s="160" t="s">
        <v>124</v>
      </c>
      <c r="H9982" s="160" t="s">
        <v>6392</v>
      </c>
      <c r="I9982" s="160" t="e" cm="1">
        <f t="array" ref="I9982">INDEX('2.1.trackMPD'!AB:AB/(24*60*60),
       MATCH(1,
             (A9982='2.1.trackMPD'!V:V)*
             (C9982='2.1.trackMPD'!W:W)*
             (D9982/10^6='2.1.trackMPD'!AA:AA)*
             (E9982='2.1.trackMPD'!Y:Y),
0))</f>
        <v>#N/A</v>
      </c>
    </row>
    <row r="9983" spans="1:9" x14ac:dyDescent="0.2">
      <c r="A9983" s="160" t="s">
        <v>10316</v>
      </c>
      <c r="B9983" s="160" t="s">
        <v>15</v>
      </c>
      <c r="C9983" s="160">
        <f>_xlfn.XLOOKUP(B9983,'2.1.trackMPD'!$R$7:$R$29,'2.1.trackMPD'!$T$7:$T$29)</f>
        <v>6</v>
      </c>
      <c r="D9983" s="160">
        <v>10</v>
      </c>
      <c r="E9983" s="160" t="s">
        <v>6395</v>
      </c>
      <c r="F9983" s="160" t="s">
        <v>111</v>
      </c>
      <c r="G9983" s="160" t="s">
        <v>140</v>
      </c>
      <c r="H9983" s="160" t="s">
        <v>6392</v>
      </c>
      <c r="I9983" s="160" t="e" cm="1">
        <f t="array" ref="I9983">INDEX('2.1.trackMPD'!AC:AC/(24*60*60),
       MATCH(1,
             (A9983='2.1.trackMPD'!V:V)*
             (C9983='2.1.trackMPD'!W:W)*
             (D9983/10^6='2.1.trackMPD'!AA:AA)*
             (E9983='2.1.trackMPD'!Y:Y),
0))</f>
        <v>#N/A</v>
      </c>
    </row>
    <row r="9984" spans="1:9" x14ac:dyDescent="0.2">
      <c r="A9984" s="160" t="s">
        <v>10316</v>
      </c>
      <c r="B9984" s="160" t="s">
        <v>15</v>
      </c>
      <c r="C9984" s="160">
        <f>_xlfn.XLOOKUP(B9984,'2.1.trackMPD'!$R$7:$R$29,'2.1.trackMPD'!$T$7:$T$29)</f>
        <v>6</v>
      </c>
      <c r="D9984" s="160">
        <v>100</v>
      </c>
      <c r="E9984" s="160" t="s">
        <v>6395</v>
      </c>
      <c r="F9984" s="160" t="s">
        <v>111</v>
      </c>
      <c r="G9984" s="160" t="s">
        <v>124</v>
      </c>
      <c r="H9984" s="160" t="s">
        <v>6392</v>
      </c>
      <c r="I9984" s="160" t="e" cm="1">
        <f t="array" ref="I9984">INDEX('2.1.trackMPD'!AB:AB/(24*60*60),
       MATCH(1,
             (A9984='2.1.trackMPD'!V:V)*
             (C9984='2.1.trackMPD'!W:W)*
             (D9984/10^6='2.1.trackMPD'!AA:AA)*
             (E9984='2.1.trackMPD'!Y:Y),
0))</f>
        <v>#N/A</v>
      </c>
    </row>
    <row r="9985" spans="1:9" x14ac:dyDescent="0.2">
      <c r="A9985" s="160" t="s">
        <v>10316</v>
      </c>
      <c r="B9985" s="160" t="s">
        <v>15</v>
      </c>
      <c r="C9985" s="160">
        <f>_xlfn.XLOOKUP(B9985,'2.1.trackMPD'!$R$7:$R$29,'2.1.trackMPD'!$T$7:$T$29)</f>
        <v>6</v>
      </c>
      <c r="D9985" s="160">
        <v>100</v>
      </c>
      <c r="E9985" s="160" t="s">
        <v>6395</v>
      </c>
      <c r="F9985" s="160" t="s">
        <v>111</v>
      </c>
      <c r="G9985" s="160" t="s">
        <v>140</v>
      </c>
      <c r="H9985" s="160" t="s">
        <v>6392</v>
      </c>
      <c r="I9985" s="160" t="e" cm="1">
        <f t="array" ref="I9985">INDEX('2.1.trackMPD'!AC:AC/(24*60*60),
       MATCH(1,
             (A9985='2.1.trackMPD'!V:V)*
             (C9985='2.1.trackMPD'!W:W)*
             (D9985/10^6='2.1.trackMPD'!AA:AA)*
             (E9985='2.1.trackMPD'!Y:Y),
0))</f>
        <v>#N/A</v>
      </c>
    </row>
    <row r="9986" spans="1:9" x14ac:dyDescent="0.2">
      <c r="A9986" s="160" t="s">
        <v>10316</v>
      </c>
      <c r="B9986" s="160" t="s">
        <v>9</v>
      </c>
      <c r="C9986" s="160">
        <f>_xlfn.XLOOKUP(B9986,'2.1.trackMPD'!$R$7:$R$29,'2.1.trackMPD'!$T$7:$T$29)</f>
        <v>6</v>
      </c>
      <c r="D9986" s="160">
        <v>1</v>
      </c>
      <c r="E9986" s="160" t="s">
        <v>6390</v>
      </c>
      <c r="F9986" s="160" t="s">
        <v>111</v>
      </c>
      <c r="G9986" s="160" t="s">
        <v>124</v>
      </c>
      <c r="H9986" s="160" t="s">
        <v>6392</v>
      </c>
      <c r="I9986" s="160" cm="1">
        <f t="array" ref="I9986">INDEX('2.1.trackMPD'!AB:AB/(24*60*60),
       MATCH(1,
             (A9986='2.1.trackMPD'!V:V)*
             (C9986='2.1.trackMPD'!W:W)*
             (D9986/10^6='2.1.trackMPD'!AA:AA)*
             (E9986='2.1.trackMPD'!Y:Y),
0))</f>
        <v>2.8698303445884774E-6</v>
      </c>
    </row>
    <row r="9987" spans="1:9" x14ac:dyDescent="0.2">
      <c r="A9987" s="160" t="s">
        <v>10316</v>
      </c>
      <c r="B9987" s="160" t="s">
        <v>9</v>
      </c>
      <c r="C9987" s="160">
        <f>_xlfn.XLOOKUP(B9987,'2.1.trackMPD'!$R$7:$R$29,'2.1.trackMPD'!$T$7:$T$29)</f>
        <v>6</v>
      </c>
      <c r="D9987" s="160">
        <v>1</v>
      </c>
      <c r="E9987" s="160" t="s">
        <v>6390</v>
      </c>
      <c r="F9987" s="160" t="s">
        <v>111</v>
      </c>
      <c r="G9987" s="160" t="s">
        <v>140</v>
      </c>
      <c r="H9987" s="160" t="s">
        <v>6392</v>
      </c>
      <c r="I9987" s="160" cm="1">
        <f t="array" ref="I9987">INDEX('2.1.trackMPD'!AC:AC/(24*60*60),
       MATCH(1,
             (A9987='2.1.trackMPD'!V:V)*
             (C9987='2.1.trackMPD'!W:W)*
             (D9987/10^6='2.1.trackMPD'!AA:AA)*
             (E9987='2.1.trackMPD'!Y:Y),
0))</f>
        <v>6.6913211418636637E-6</v>
      </c>
    </row>
    <row r="9988" spans="1:9" x14ac:dyDescent="0.2">
      <c r="A9988" s="160" t="s">
        <v>10316</v>
      </c>
      <c r="B9988" s="160" t="s">
        <v>9</v>
      </c>
      <c r="C9988" s="160">
        <f>_xlfn.XLOOKUP(B9988,'2.1.trackMPD'!$R$7:$R$29,'2.1.trackMPD'!$T$7:$T$29)</f>
        <v>6</v>
      </c>
      <c r="D9988" s="160">
        <v>10</v>
      </c>
      <c r="E9988" s="160" t="s">
        <v>6390</v>
      </c>
      <c r="F9988" s="160" t="s">
        <v>111</v>
      </c>
      <c r="G9988" s="160" t="s">
        <v>124</v>
      </c>
      <c r="H9988" s="160" t="s">
        <v>6392</v>
      </c>
      <c r="I9988" s="160" cm="1">
        <f t="array" ref="I9988">INDEX('2.1.trackMPD'!AB:AB/(24*60*60),
       MATCH(1,
             (A9988='2.1.trackMPD'!V:V)*
             (C9988='2.1.trackMPD'!W:W)*
             (D9988/10^6='2.1.trackMPD'!AA:AA)*
             (E9988='2.1.trackMPD'!Y:Y),
0))</f>
        <v>6.8036876086769764E-6</v>
      </c>
    </row>
    <row r="9989" spans="1:9" x14ac:dyDescent="0.2">
      <c r="A9989" s="160" t="s">
        <v>10316</v>
      </c>
      <c r="B9989" s="160" t="s">
        <v>9</v>
      </c>
      <c r="C9989" s="160">
        <f>_xlfn.XLOOKUP(B9989,'2.1.trackMPD'!$R$7:$R$29,'2.1.trackMPD'!$T$7:$T$29)</f>
        <v>6</v>
      </c>
      <c r="D9989" s="160">
        <v>10</v>
      </c>
      <c r="E9989" s="160" t="s">
        <v>6390</v>
      </c>
      <c r="F9989" s="160" t="s">
        <v>111</v>
      </c>
      <c r="G9989" s="160" t="s">
        <v>140</v>
      </c>
      <c r="H9989" s="160" t="s">
        <v>6392</v>
      </c>
      <c r="I9989" s="160" cm="1">
        <f t="array" ref="I9989">INDEX('2.1.trackMPD'!AC:AC/(24*60*60),
       MATCH(1,
             (A9989='2.1.trackMPD'!V:V)*
             (C9989='2.1.trackMPD'!W:W)*
             (D9989/10^6='2.1.trackMPD'!AA:AA)*
             (E9989='2.1.trackMPD'!Y:Y),
0))</f>
        <v>7.5198543526164361E-6</v>
      </c>
    </row>
    <row r="9990" spans="1:9" x14ac:dyDescent="0.2">
      <c r="A9990" s="160" t="s">
        <v>10316</v>
      </c>
      <c r="B9990" s="160" t="s">
        <v>9</v>
      </c>
      <c r="C9990" s="160">
        <f>_xlfn.XLOOKUP(B9990,'2.1.trackMPD'!$R$7:$R$29,'2.1.trackMPD'!$T$7:$T$29)</f>
        <v>6</v>
      </c>
      <c r="D9990" s="160">
        <v>100</v>
      </c>
      <c r="E9990" s="160" t="s">
        <v>6390</v>
      </c>
      <c r="F9990" s="160" t="s">
        <v>111</v>
      </c>
      <c r="G9990" s="160" t="s">
        <v>124</v>
      </c>
      <c r="H9990" s="160" t="s">
        <v>6392</v>
      </c>
      <c r="I9990" s="160" cm="1">
        <f t="array" ref="I9990">INDEX('2.1.trackMPD'!AB:AB/(24*60*60),
       MATCH(1,
             (A9990='2.1.trackMPD'!V:V)*
             (C9990='2.1.trackMPD'!W:W)*
             (D9990/10^6='2.1.trackMPD'!AA:AA)*
             (E9990='2.1.trackMPD'!Y:Y),
0))</f>
        <v>1.7682158243312757E-4</v>
      </c>
    </row>
    <row r="9991" spans="1:9" x14ac:dyDescent="0.2">
      <c r="A9991" s="160" t="s">
        <v>10316</v>
      </c>
      <c r="B9991" s="160" t="s">
        <v>9</v>
      </c>
      <c r="C9991" s="160">
        <f>_xlfn.XLOOKUP(B9991,'2.1.trackMPD'!$R$7:$R$29,'2.1.trackMPD'!$T$7:$T$29)</f>
        <v>6</v>
      </c>
      <c r="D9991" s="160">
        <v>100</v>
      </c>
      <c r="E9991" s="160" t="s">
        <v>6390</v>
      </c>
      <c r="F9991" s="160" t="s">
        <v>111</v>
      </c>
      <c r="G9991" s="160" t="s">
        <v>140</v>
      </c>
      <c r="H9991" s="160" t="s">
        <v>6392</v>
      </c>
      <c r="I9991" s="160" cm="1">
        <f t="array" ref="I9991">INDEX('2.1.trackMPD'!AC:AC/(24*60*60),
       MATCH(1,
             (A9991='2.1.trackMPD'!V:V)*
             (C9991='2.1.trackMPD'!W:W)*
             (D9991/10^6='2.1.trackMPD'!AA:AA)*
             (E9991='2.1.trackMPD'!Y:Y),
0))</f>
        <v>1.5826409452160495E-4</v>
      </c>
    </row>
    <row r="9992" spans="1:9" x14ac:dyDescent="0.2">
      <c r="A9992" s="160" t="s">
        <v>10316</v>
      </c>
      <c r="B9992" s="160" t="s">
        <v>9</v>
      </c>
      <c r="C9992" s="160">
        <f>_xlfn.XLOOKUP(B9992,'2.1.trackMPD'!$R$7:$R$29,'2.1.trackMPD'!$T$7:$T$29)</f>
        <v>6</v>
      </c>
      <c r="D9992" s="160">
        <v>1000</v>
      </c>
      <c r="E9992" s="160" t="s">
        <v>6390</v>
      </c>
      <c r="F9992" s="160" t="s">
        <v>111</v>
      </c>
      <c r="G9992" s="160" t="s">
        <v>124</v>
      </c>
      <c r="H9992" s="160" t="s">
        <v>6392</v>
      </c>
      <c r="I9992" s="160" cm="1">
        <f t="array" ref="I9992">INDEX('2.1.trackMPD'!AB:AB/(24*60*60),
       MATCH(1,
             (A9992='2.1.trackMPD'!V:V)*
             (C9992='2.1.trackMPD'!W:W)*
             (D9992/10^6='2.1.trackMPD'!AA:AA)*
             (E9992='2.1.trackMPD'!Y:Y),
0))</f>
        <v>9.0045779578189287E-4</v>
      </c>
    </row>
    <row r="9993" spans="1:9" x14ac:dyDescent="0.2">
      <c r="A9993" s="160" t="s">
        <v>10316</v>
      </c>
      <c r="B9993" s="160" t="s">
        <v>9</v>
      </c>
      <c r="C9993" s="160">
        <f>_xlfn.XLOOKUP(B9993,'2.1.trackMPD'!$R$7:$R$29,'2.1.trackMPD'!$T$7:$T$29)</f>
        <v>6</v>
      </c>
      <c r="D9993" s="160">
        <v>1000</v>
      </c>
      <c r="E9993" s="160" t="s">
        <v>6390</v>
      </c>
      <c r="F9993" s="160" t="s">
        <v>111</v>
      </c>
      <c r="G9993" s="160" t="s">
        <v>140</v>
      </c>
      <c r="H9993" s="160" t="s">
        <v>6392</v>
      </c>
      <c r="I9993" s="160" cm="1">
        <f t="array" ref="I9993">INDEX('2.1.trackMPD'!AC:AC/(24*60*60),
       MATCH(1,
             (A9993='2.1.trackMPD'!V:V)*
             (C9993='2.1.trackMPD'!W:W)*
             (D9993/10^6='2.1.trackMPD'!AA:AA)*
             (E9993='2.1.trackMPD'!Y:Y),
0))</f>
        <v>6.4526359169238675E-3</v>
      </c>
    </row>
    <row r="9994" spans="1:9" x14ac:dyDescent="0.2">
      <c r="A9994" s="160" t="s">
        <v>10316</v>
      </c>
      <c r="B9994" s="160" t="s">
        <v>9</v>
      </c>
      <c r="C9994" s="160">
        <f>_xlfn.XLOOKUP(B9994,'2.1.trackMPD'!$R$7:$R$29,'2.1.trackMPD'!$T$7:$T$29)</f>
        <v>6</v>
      </c>
      <c r="D9994" s="160">
        <v>5000</v>
      </c>
      <c r="E9994" s="160" t="s">
        <v>6390</v>
      </c>
      <c r="F9994" s="160" t="s">
        <v>111</v>
      </c>
      <c r="G9994" s="160" t="s">
        <v>124</v>
      </c>
      <c r="H9994" s="160" t="s">
        <v>6392</v>
      </c>
      <c r="I9994" s="160" cm="1">
        <f t="array" ref="I9994">INDEX('2.1.trackMPD'!AB:AB/(24*60*60),
       MATCH(1,
             (A9994='2.1.trackMPD'!V:V)*
             (C9994='2.1.trackMPD'!W:W)*
             (D9994/10^6='2.1.trackMPD'!AA:AA)*
             (E9994='2.1.trackMPD'!Y:Y),
0))</f>
        <v>9.0201364917695483E-4</v>
      </c>
    </row>
    <row r="9995" spans="1:9" x14ac:dyDescent="0.2">
      <c r="A9995" s="160" t="s">
        <v>10316</v>
      </c>
      <c r="B9995" s="160" t="s">
        <v>9</v>
      </c>
      <c r="C9995" s="160">
        <f>_xlfn.XLOOKUP(B9995,'2.1.trackMPD'!$R$7:$R$29,'2.1.trackMPD'!$T$7:$T$29)</f>
        <v>6</v>
      </c>
      <c r="D9995" s="160">
        <v>5000</v>
      </c>
      <c r="E9995" s="160" t="s">
        <v>6390</v>
      </c>
      <c r="F9995" s="160" t="s">
        <v>111</v>
      </c>
      <c r="G9995" s="160" t="s">
        <v>140</v>
      </c>
      <c r="H9995" s="160" t="s">
        <v>6392</v>
      </c>
      <c r="I9995" s="160" cm="1">
        <f t="array" ref="I9995">INDEX('2.1.trackMPD'!AC:AC/(24*60*60),
       MATCH(1,
             (A9995='2.1.trackMPD'!V:V)*
             (C9995='2.1.trackMPD'!W:W)*
             (D9995/10^6='2.1.trackMPD'!AA:AA)*
             (E9995='2.1.trackMPD'!Y:Y),
0))</f>
        <v>2.5485706738683132E-2</v>
      </c>
    </row>
    <row r="9996" spans="1:9" x14ac:dyDescent="0.2">
      <c r="A9996" s="160" t="s">
        <v>10316</v>
      </c>
      <c r="B9996" s="160" t="s">
        <v>9</v>
      </c>
      <c r="C9996" s="160">
        <f>_xlfn.XLOOKUP(B9996,'2.1.trackMPD'!$R$7:$R$29,'2.1.trackMPD'!$T$7:$T$29)</f>
        <v>6</v>
      </c>
      <c r="D9996" s="160">
        <v>1</v>
      </c>
      <c r="E9996" s="160" t="s">
        <v>6394</v>
      </c>
      <c r="F9996" s="160" t="s">
        <v>111</v>
      </c>
      <c r="G9996" s="160" t="s">
        <v>124</v>
      </c>
      <c r="H9996" s="160" t="s">
        <v>6392</v>
      </c>
      <c r="I9996" s="160" cm="1">
        <f t="array" ref="I9996">INDEX('2.1.trackMPD'!AB:AB/(24*60*60),
       MATCH(1,
             (A9996='2.1.trackMPD'!V:V)*
             (C9996='2.1.trackMPD'!W:W)*
             (D9996/10^6='2.1.trackMPD'!AA:AA)*
             (E9996='2.1.trackMPD'!Y:Y),
0))</f>
        <v>6.650434654262025E-6</v>
      </c>
    </row>
    <row r="9997" spans="1:9" x14ac:dyDescent="0.2">
      <c r="A9997" s="160" t="s">
        <v>10316</v>
      </c>
      <c r="B9997" s="160" t="s">
        <v>9</v>
      </c>
      <c r="C9997" s="160">
        <f>_xlfn.XLOOKUP(B9997,'2.1.trackMPD'!$R$7:$R$29,'2.1.trackMPD'!$T$7:$T$29)</f>
        <v>6</v>
      </c>
      <c r="D9997" s="160">
        <v>1</v>
      </c>
      <c r="E9997" s="160" t="s">
        <v>6394</v>
      </c>
      <c r="F9997" s="160" t="s">
        <v>111</v>
      </c>
      <c r="G9997" s="160" t="s">
        <v>140</v>
      </c>
      <c r="H9997" s="160" t="s">
        <v>6392</v>
      </c>
      <c r="I9997" s="160" cm="1">
        <f t="array" ref="I9997">INDEX('2.1.trackMPD'!AC:AC/(24*60*60),
       MATCH(1,
             (A9997='2.1.trackMPD'!V:V)*
             (C9997='2.1.trackMPD'!W:W)*
             (D9997/10^6='2.1.trackMPD'!AA:AA)*
             (E9997='2.1.trackMPD'!Y:Y),
0))</f>
        <v>1.3748410964702164E-5</v>
      </c>
    </row>
    <row r="9998" spans="1:9" x14ac:dyDescent="0.2">
      <c r="A9998" s="160" t="s">
        <v>10316</v>
      </c>
      <c r="B9998" s="160" t="s">
        <v>9</v>
      </c>
      <c r="C9998" s="160">
        <f>_xlfn.XLOOKUP(B9998,'2.1.trackMPD'!$R$7:$R$29,'2.1.trackMPD'!$T$7:$T$29)</f>
        <v>6</v>
      </c>
      <c r="D9998" s="160">
        <v>10</v>
      </c>
      <c r="E9998" s="160" t="s">
        <v>6394</v>
      </c>
      <c r="F9998" s="160" t="s">
        <v>111</v>
      </c>
      <c r="G9998" s="160" t="s">
        <v>124</v>
      </c>
      <c r="H9998" s="160" t="s">
        <v>6392</v>
      </c>
      <c r="I9998" s="160" cm="1">
        <f t="array" ref="I9998">INDEX('2.1.trackMPD'!AB:AB/(24*60*60),
       MATCH(1,
             (A9998='2.1.trackMPD'!V:V)*
             (C9998='2.1.trackMPD'!W:W)*
             (D9998/10^6='2.1.trackMPD'!AA:AA)*
             (E9998='2.1.trackMPD'!Y:Y),
0))</f>
        <v>6.3224211586934156E-6</v>
      </c>
    </row>
    <row r="9999" spans="1:9" x14ac:dyDescent="0.2">
      <c r="A9999" s="160" t="s">
        <v>10316</v>
      </c>
      <c r="B9999" s="160" t="s">
        <v>9</v>
      </c>
      <c r="C9999" s="160">
        <f>_xlfn.XLOOKUP(B9999,'2.1.trackMPD'!$R$7:$R$29,'2.1.trackMPD'!$T$7:$T$29)</f>
        <v>6</v>
      </c>
      <c r="D9999" s="160">
        <v>10</v>
      </c>
      <c r="E9999" s="160" t="s">
        <v>6394</v>
      </c>
      <c r="F9999" s="160" t="s">
        <v>111</v>
      </c>
      <c r="G9999" s="160" t="s">
        <v>140</v>
      </c>
      <c r="H9999" s="160" t="s">
        <v>6392</v>
      </c>
      <c r="I9999" s="160" cm="1">
        <f t="array" ref="I9999">INDEX('2.1.trackMPD'!AC:AC/(24*60*60),
       MATCH(1,
             (A9999='2.1.trackMPD'!V:V)*
             (C9999='2.1.trackMPD'!W:W)*
             (D9999/10^6='2.1.trackMPD'!AA:AA)*
             (E9999='2.1.trackMPD'!Y:Y),
0))</f>
        <v>2.2125298693415632E-5</v>
      </c>
    </row>
    <row r="10000" spans="1:9" x14ac:dyDescent="0.2">
      <c r="A10000" s="160" t="s">
        <v>10316</v>
      </c>
      <c r="B10000" s="160" t="s">
        <v>9</v>
      </c>
      <c r="C10000" s="160">
        <f>_xlfn.XLOOKUP(B10000,'2.1.trackMPD'!$R$7:$R$29,'2.1.trackMPD'!$T$7:$T$29)</f>
        <v>6</v>
      </c>
      <c r="D10000" s="160">
        <v>100</v>
      </c>
      <c r="E10000" s="160" t="s">
        <v>6394</v>
      </c>
      <c r="F10000" s="160" t="s">
        <v>111</v>
      </c>
      <c r="G10000" s="160" t="s">
        <v>124</v>
      </c>
      <c r="H10000" s="160" t="s">
        <v>6392</v>
      </c>
      <c r="I10000" s="160" cm="1">
        <f t="array" ref="I10000">INDEX('2.1.trackMPD'!AB:AB/(24*60*60),
       MATCH(1,
             (A10000='2.1.trackMPD'!V:V)*
             (C10000='2.1.trackMPD'!W:W)*
             (D10000/10^6='2.1.trackMPD'!AA:AA)*
             (E10000='2.1.trackMPD'!Y:Y),
0))</f>
        <v>5.2290220010288067E-4</v>
      </c>
    </row>
    <row r="10001" spans="1:9" x14ac:dyDescent="0.2">
      <c r="A10001" s="160" t="s">
        <v>10316</v>
      </c>
      <c r="B10001" s="160" t="s">
        <v>9</v>
      </c>
      <c r="C10001" s="160">
        <f>_xlfn.XLOOKUP(B10001,'2.1.trackMPD'!$R$7:$R$29,'2.1.trackMPD'!$T$7:$T$29)</f>
        <v>6</v>
      </c>
      <c r="D10001" s="160">
        <v>100</v>
      </c>
      <c r="E10001" s="160" t="s">
        <v>6394</v>
      </c>
      <c r="F10001" s="160" t="s">
        <v>111</v>
      </c>
      <c r="G10001" s="160" t="s">
        <v>140</v>
      </c>
      <c r="H10001" s="160" t="s">
        <v>6392</v>
      </c>
      <c r="I10001" s="160" cm="1">
        <f t="array" ref="I10001">INDEX('2.1.trackMPD'!AC:AC/(24*60*60),
       MATCH(1,
             (A10001='2.1.trackMPD'!V:V)*
             (C10001='2.1.trackMPD'!W:W)*
             (D10001/10^6='2.1.trackMPD'!AA:AA)*
             (E10001='2.1.trackMPD'!Y:Y),
0))</f>
        <v>5.0558261869855959E-4</v>
      </c>
    </row>
    <row r="10002" spans="1:9" x14ac:dyDescent="0.2">
      <c r="A10002" s="160" t="s">
        <v>10316</v>
      </c>
      <c r="B10002" s="160" t="s">
        <v>9</v>
      </c>
      <c r="C10002" s="160">
        <f>_xlfn.XLOOKUP(B10002,'2.1.trackMPD'!$R$7:$R$29,'2.1.trackMPD'!$T$7:$T$29)</f>
        <v>6</v>
      </c>
      <c r="D10002" s="160">
        <v>1000</v>
      </c>
      <c r="E10002" s="160" t="s">
        <v>6394</v>
      </c>
      <c r="F10002" s="160" t="s">
        <v>111</v>
      </c>
      <c r="G10002" s="160" t="s">
        <v>124</v>
      </c>
      <c r="H10002" s="160" t="s">
        <v>6392</v>
      </c>
      <c r="I10002" s="160" cm="1">
        <f t="array" ref="I10002">INDEX('2.1.trackMPD'!AB:AB/(24*60*60),
       MATCH(1,
             (A10002='2.1.trackMPD'!V:V)*
             (C10002='2.1.trackMPD'!W:W)*
             (D10002/10^6='2.1.trackMPD'!AA:AA)*
             (E10002='2.1.trackMPD'!Y:Y),
0))</f>
        <v>9.0023984915123462E-4</v>
      </c>
    </row>
    <row r="10003" spans="1:9" x14ac:dyDescent="0.2">
      <c r="A10003" s="160" t="s">
        <v>10316</v>
      </c>
      <c r="B10003" s="160" t="s">
        <v>9</v>
      </c>
      <c r="C10003" s="160">
        <f>_xlfn.XLOOKUP(B10003,'2.1.trackMPD'!$R$7:$R$29,'2.1.trackMPD'!$T$7:$T$29)</f>
        <v>6</v>
      </c>
      <c r="D10003" s="160">
        <v>1000</v>
      </c>
      <c r="E10003" s="160" t="s">
        <v>6394</v>
      </c>
      <c r="F10003" s="160" t="s">
        <v>111</v>
      </c>
      <c r="G10003" s="160" t="s">
        <v>140</v>
      </c>
      <c r="H10003" s="160" t="s">
        <v>6392</v>
      </c>
      <c r="I10003" s="160" cm="1">
        <f t="array" ref="I10003">INDEX('2.1.trackMPD'!AC:AC/(24*60*60),
       MATCH(1,
             (A10003='2.1.trackMPD'!V:V)*
             (C10003='2.1.trackMPD'!W:W)*
             (D10003/10^6='2.1.trackMPD'!AA:AA)*
             (E10003='2.1.trackMPD'!Y:Y),
0))</f>
        <v>5.8401667541152259E-3</v>
      </c>
    </row>
    <row r="10004" spans="1:9" x14ac:dyDescent="0.2">
      <c r="A10004" s="160" t="s">
        <v>10316</v>
      </c>
      <c r="B10004" s="160" t="s">
        <v>9</v>
      </c>
      <c r="C10004" s="160">
        <f>_xlfn.XLOOKUP(B10004,'2.1.trackMPD'!$R$7:$R$29,'2.1.trackMPD'!$T$7:$T$29)</f>
        <v>6</v>
      </c>
      <c r="D10004" s="160">
        <v>5000</v>
      </c>
      <c r="E10004" s="160" t="s">
        <v>6394</v>
      </c>
      <c r="F10004" s="160" t="s">
        <v>111</v>
      </c>
      <c r="G10004" s="160" t="s">
        <v>124</v>
      </c>
      <c r="H10004" s="160" t="s">
        <v>6392</v>
      </c>
      <c r="I10004" s="160" cm="1">
        <f t="array" ref="I10004">INDEX('2.1.trackMPD'!AB:AB/(24*60*60),
       MATCH(1,
             (A10004='2.1.trackMPD'!V:V)*
             (C10004='2.1.trackMPD'!W:W)*
             (D10004/10^6='2.1.trackMPD'!AA:AA)*
             (E10004='2.1.trackMPD'!Y:Y),
0))</f>
        <v>1.0142913956886575E-3</v>
      </c>
    </row>
    <row r="10005" spans="1:9" x14ac:dyDescent="0.2">
      <c r="A10005" s="160" t="s">
        <v>10316</v>
      </c>
      <c r="B10005" s="160" t="s">
        <v>9</v>
      </c>
      <c r="C10005" s="160">
        <f>_xlfn.XLOOKUP(B10005,'2.1.trackMPD'!$R$7:$R$29,'2.1.trackMPD'!$T$7:$T$29)</f>
        <v>6</v>
      </c>
      <c r="D10005" s="160">
        <v>5000</v>
      </c>
      <c r="E10005" s="160" t="s">
        <v>6394</v>
      </c>
      <c r="F10005" s="160" t="s">
        <v>111</v>
      </c>
      <c r="G10005" s="160" t="s">
        <v>140</v>
      </c>
      <c r="H10005" s="160" t="s">
        <v>6392</v>
      </c>
      <c r="I10005" s="160" cm="1">
        <f t="array" ref="I10005">INDEX('2.1.trackMPD'!AC:AC/(24*60*60),
       MATCH(1,
             (A10005='2.1.trackMPD'!V:V)*
             (C10005='2.1.trackMPD'!W:W)*
             (D10005/10^6='2.1.trackMPD'!AA:AA)*
             (E10005='2.1.trackMPD'!Y:Y),
0))</f>
        <v>1.5950789510995371E-2</v>
      </c>
    </row>
    <row r="10006" spans="1:9" x14ac:dyDescent="0.2">
      <c r="A10006" s="160" t="s">
        <v>10316</v>
      </c>
      <c r="B10006" s="160" t="s">
        <v>9</v>
      </c>
      <c r="C10006" s="160">
        <f>_xlfn.XLOOKUP(B10006,'2.1.trackMPD'!$R$7:$R$29,'2.1.trackMPD'!$T$7:$T$29)</f>
        <v>6</v>
      </c>
      <c r="D10006" s="160">
        <v>1</v>
      </c>
      <c r="E10006" s="160" t="s">
        <v>6395</v>
      </c>
      <c r="F10006" s="160" t="s">
        <v>111</v>
      </c>
      <c r="G10006" s="160" t="s">
        <v>124</v>
      </c>
      <c r="H10006" s="160" t="s">
        <v>6392</v>
      </c>
      <c r="I10006" s="160" t="e" cm="1">
        <f t="array" ref="I10006">INDEX('2.1.trackMPD'!AB:AB/(24*60*60),
       MATCH(1,
             (A10006='2.1.trackMPD'!V:V)*
             (C10006='2.1.trackMPD'!W:W)*
             (D10006/10^6='2.1.trackMPD'!AA:AA)*
             (E10006='2.1.trackMPD'!Y:Y),
0))</f>
        <v>#N/A</v>
      </c>
    </row>
    <row r="10007" spans="1:9" x14ac:dyDescent="0.2">
      <c r="A10007" s="160" t="s">
        <v>10316</v>
      </c>
      <c r="B10007" s="160" t="s">
        <v>9</v>
      </c>
      <c r="C10007" s="160">
        <f>_xlfn.XLOOKUP(B10007,'2.1.trackMPD'!$R$7:$R$29,'2.1.trackMPD'!$T$7:$T$29)</f>
        <v>6</v>
      </c>
      <c r="D10007" s="160">
        <v>1</v>
      </c>
      <c r="E10007" s="160" t="s">
        <v>6395</v>
      </c>
      <c r="F10007" s="160" t="s">
        <v>111</v>
      </c>
      <c r="G10007" s="160" t="s">
        <v>140</v>
      </c>
      <c r="H10007" s="160" t="s">
        <v>6392</v>
      </c>
      <c r="I10007" s="160" t="e" cm="1">
        <f t="array" ref="I10007">INDEX('2.1.trackMPD'!AC:AC/(24*60*60),
       MATCH(1,
             (A10007='2.1.trackMPD'!V:V)*
             (C10007='2.1.trackMPD'!W:W)*
             (D10007/10^6='2.1.trackMPD'!AA:AA)*
             (E10007='2.1.trackMPD'!Y:Y),
0))</f>
        <v>#N/A</v>
      </c>
    </row>
    <row r="10008" spans="1:9" x14ac:dyDescent="0.2">
      <c r="A10008" s="160" t="s">
        <v>10316</v>
      </c>
      <c r="B10008" s="160" t="s">
        <v>9</v>
      </c>
      <c r="C10008" s="160">
        <f>_xlfn.XLOOKUP(B10008,'2.1.trackMPD'!$R$7:$R$29,'2.1.trackMPD'!$T$7:$T$29)</f>
        <v>6</v>
      </c>
      <c r="D10008" s="160">
        <v>10</v>
      </c>
      <c r="E10008" s="160" t="s">
        <v>6395</v>
      </c>
      <c r="F10008" s="160" t="s">
        <v>111</v>
      </c>
      <c r="G10008" s="160" t="s">
        <v>124</v>
      </c>
      <c r="H10008" s="160" t="s">
        <v>6392</v>
      </c>
      <c r="I10008" s="160" t="e" cm="1">
        <f t="array" ref="I10008">INDEX('2.1.trackMPD'!AB:AB/(24*60*60),
       MATCH(1,
             (A10008='2.1.trackMPD'!V:V)*
             (C10008='2.1.trackMPD'!W:W)*
             (D10008/10^6='2.1.trackMPD'!AA:AA)*
             (E10008='2.1.trackMPD'!Y:Y),
0))</f>
        <v>#N/A</v>
      </c>
    </row>
    <row r="10009" spans="1:9" x14ac:dyDescent="0.2">
      <c r="A10009" s="160" t="s">
        <v>10316</v>
      </c>
      <c r="B10009" s="160" t="s">
        <v>9</v>
      </c>
      <c r="C10009" s="160">
        <f>_xlfn.XLOOKUP(B10009,'2.1.trackMPD'!$R$7:$R$29,'2.1.trackMPD'!$T$7:$T$29)</f>
        <v>6</v>
      </c>
      <c r="D10009" s="160">
        <v>10</v>
      </c>
      <c r="E10009" s="160" t="s">
        <v>6395</v>
      </c>
      <c r="F10009" s="160" t="s">
        <v>111</v>
      </c>
      <c r="G10009" s="160" t="s">
        <v>140</v>
      </c>
      <c r="H10009" s="160" t="s">
        <v>6392</v>
      </c>
      <c r="I10009" s="160" t="e" cm="1">
        <f t="array" ref="I10009">INDEX('2.1.trackMPD'!AC:AC/(24*60*60),
       MATCH(1,
             (A10009='2.1.trackMPD'!V:V)*
             (C10009='2.1.trackMPD'!W:W)*
             (D10009/10^6='2.1.trackMPD'!AA:AA)*
             (E10009='2.1.trackMPD'!Y:Y),
0))</f>
        <v>#N/A</v>
      </c>
    </row>
    <row r="10010" spans="1:9" x14ac:dyDescent="0.2">
      <c r="A10010" s="160" t="s">
        <v>10316</v>
      </c>
      <c r="B10010" s="160" t="s">
        <v>9</v>
      </c>
      <c r="C10010" s="160">
        <f>_xlfn.XLOOKUP(B10010,'2.1.trackMPD'!$R$7:$R$29,'2.1.trackMPD'!$T$7:$T$29)</f>
        <v>6</v>
      </c>
      <c r="D10010" s="160">
        <v>100</v>
      </c>
      <c r="E10010" s="160" t="s">
        <v>6395</v>
      </c>
      <c r="F10010" s="160" t="s">
        <v>111</v>
      </c>
      <c r="G10010" s="160" t="s">
        <v>124</v>
      </c>
      <c r="H10010" s="160" t="s">
        <v>6392</v>
      </c>
      <c r="I10010" s="160" t="e" cm="1">
        <f t="array" ref="I10010">INDEX('2.1.trackMPD'!AB:AB/(24*60*60),
       MATCH(1,
             (A10010='2.1.trackMPD'!V:V)*
             (C10010='2.1.trackMPD'!W:W)*
             (D10010/10^6='2.1.trackMPD'!AA:AA)*
             (E10010='2.1.trackMPD'!Y:Y),
0))</f>
        <v>#N/A</v>
      </c>
    </row>
    <row r="10011" spans="1:9" x14ac:dyDescent="0.2">
      <c r="A10011" s="160" t="s">
        <v>10316</v>
      </c>
      <c r="B10011" s="160" t="s">
        <v>9</v>
      </c>
      <c r="C10011" s="160">
        <f>_xlfn.XLOOKUP(B10011,'2.1.trackMPD'!$R$7:$R$29,'2.1.trackMPD'!$T$7:$T$29)</f>
        <v>6</v>
      </c>
      <c r="D10011" s="160">
        <v>100</v>
      </c>
      <c r="E10011" s="160" t="s">
        <v>6395</v>
      </c>
      <c r="F10011" s="160" t="s">
        <v>111</v>
      </c>
      <c r="G10011" s="160" t="s">
        <v>140</v>
      </c>
      <c r="H10011" s="160" t="s">
        <v>6392</v>
      </c>
      <c r="I10011" s="160" t="e" cm="1">
        <f t="array" ref="I10011">INDEX('2.1.trackMPD'!AC:AC/(24*60*60),
       MATCH(1,
             (A10011='2.1.trackMPD'!V:V)*
             (C10011='2.1.trackMPD'!W:W)*
             (D10011/10^6='2.1.trackMPD'!AA:AA)*
             (E10011='2.1.trackMPD'!Y:Y),
0))</f>
        <v>#N/A</v>
      </c>
    </row>
    <row r="10012" spans="1:9" x14ac:dyDescent="0.2">
      <c r="A10012" s="160" t="s">
        <v>10316</v>
      </c>
      <c r="B10012" s="160" t="s">
        <v>146</v>
      </c>
      <c r="C10012" s="160">
        <f>_xlfn.XLOOKUP(B10012,'2.1.trackMPD'!$R$7:$R$29,'2.1.trackMPD'!$T$7:$T$29)</f>
        <v>6</v>
      </c>
      <c r="D10012" s="160">
        <v>1</v>
      </c>
      <c r="E10012" s="160" t="s">
        <v>6390</v>
      </c>
      <c r="F10012" s="160" t="s">
        <v>111</v>
      </c>
      <c r="G10012" s="160" t="s">
        <v>124</v>
      </c>
      <c r="H10012" s="160" t="s">
        <v>6392</v>
      </c>
      <c r="I10012" s="160" cm="1">
        <f t="array" ref="I10012">INDEX('2.1.trackMPD'!AB:AB/(24*60*60),
       MATCH(1,
             (A10012='2.1.trackMPD'!V:V)*
             (C10012='2.1.trackMPD'!W:W)*
             (D10012/10^6='2.1.trackMPD'!AA:AA)*
             (E10012='2.1.trackMPD'!Y:Y),
0))</f>
        <v>2.8698303445884774E-6</v>
      </c>
    </row>
    <row r="10013" spans="1:9" x14ac:dyDescent="0.2">
      <c r="A10013" s="160" t="s">
        <v>10316</v>
      </c>
      <c r="B10013" s="160" t="s">
        <v>146</v>
      </c>
      <c r="C10013" s="160">
        <f>_xlfn.XLOOKUP(B10013,'2.1.trackMPD'!$R$7:$R$29,'2.1.trackMPD'!$T$7:$T$29)</f>
        <v>6</v>
      </c>
      <c r="D10013" s="160">
        <v>1</v>
      </c>
      <c r="E10013" s="160" t="s">
        <v>6390</v>
      </c>
      <c r="F10013" s="160" t="s">
        <v>111</v>
      </c>
      <c r="G10013" s="160" t="s">
        <v>140</v>
      </c>
      <c r="H10013" s="160" t="s">
        <v>6392</v>
      </c>
      <c r="I10013" s="160" cm="1">
        <f t="array" ref="I10013">INDEX('2.1.trackMPD'!AC:AC/(24*60*60),
       MATCH(1,
             (A10013='2.1.trackMPD'!V:V)*
             (C10013='2.1.trackMPD'!W:W)*
             (D10013/10^6='2.1.trackMPD'!AA:AA)*
             (E10013='2.1.trackMPD'!Y:Y),
0))</f>
        <v>6.6913211418636637E-6</v>
      </c>
    </row>
    <row r="10014" spans="1:9" x14ac:dyDescent="0.2">
      <c r="A10014" s="160" t="s">
        <v>10316</v>
      </c>
      <c r="B10014" s="160" t="s">
        <v>146</v>
      </c>
      <c r="C10014" s="160">
        <f>_xlfn.XLOOKUP(B10014,'2.1.trackMPD'!$R$7:$R$29,'2.1.trackMPD'!$T$7:$T$29)</f>
        <v>6</v>
      </c>
      <c r="D10014" s="160">
        <v>10</v>
      </c>
      <c r="E10014" s="160" t="s">
        <v>6390</v>
      </c>
      <c r="F10014" s="160" t="s">
        <v>111</v>
      </c>
      <c r="G10014" s="160" t="s">
        <v>124</v>
      </c>
      <c r="H10014" s="160" t="s">
        <v>6392</v>
      </c>
      <c r="I10014" s="160" cm="1">
        <f t="array" ref="I10014">INDEX('2.1.trackMPD'!AB:AB/(24*60*60),
       MATCH(1,
             (A10014='2.1.trackMPD'!V:V)*
             (C10014='2.1.trackMPD'!W:W)*
             (D10014/10^6='2.1.trackMPD'!AA:AA)*
             (E10014='2.1.trackMPD'!Y:Y),
0))</f>
        <v>6.8036876086769764E-6</v>
      </c>
    </row>
    <row r="10015" spans="1:9" x14ac:dyDescent="0.2">
      <c r="A10015" s="160" t="s">
        <v>10316</v>
      </c>
      <c r="B10015" s="160" t="s">
        <v>146</v>
      </c>
      <c r="C10015" s="160">
        <f>_xlfn.XLOOKUP(B10015,'2.1.trackMPD'!$R$7:$R$29,'2.1.trackMPD'!$T$7:$T$29)</f>
        <v>6</v>
      </c>
      <c r="D10015" s="160">
        <v>10</v>
      </c>
      <c r="E10015" s="160" t="s">
        <v>6390</v>
      </c>
      <c r="F10015" s="160" t="s">
        <v>111</v>
      </c>
      <c r="G10015" s="160" t="s">
        <v>140</v>
      </c>
      <c r="H10015" s="160" t="s">
        <v>6392</v>
      </c>
      <c r="I10015" s="160" cm="1">
        <f t="array" ref="I10015">INDEX('2.1.trackMPD'!AC:AC/(24*60*60),
       MATCH(1,
             (A10015='2.1.trackMPD'!V:V)*
             (C10015='2.1.trackMPD'!W:W)*
             (D10015/10^6='2.1.trackMPD'!AA:AA)*
             (E10015='2.1.trackMPD'!Y:Y),
0))</f>
        <v>7.5198543526164361E-6</v>
      </c>
    </row>
    <row r="10016" spans="1:9" x14ac:dyDescent="0.2">
      <c r="A10016" s="160" t="s">
        <v>10316</v>
      </c>
      <c r="B10016" s="160" t="s">
        <v>146</v>
      </c>
      <c r="C10016" s="160">
        <f>_xlfn.XLOOKUP(B10016,'2.1.trackMPD'!$R$7:$R$29,'2.1.trackMPD'!$T$7:$T$29)</f>
        <v>6</v>
      </c>
      <c r="D10016" s="160">
        <v>100</v>
      </c>
      <c r="E10016" s="160" t="s">
        <v>6390</v>
      </c>
      <c r="F10016" s="160" t="s">
        <v>111</v>
      </c>
      <c r="G10016" s="160" t="s">
        <v>124</v>
      </c>
      <c r="H10016" s="160" t="s">
        <v>6392</v>
      </c>
      <c r="I10016" s="160" cm="1">
        <f t="array" ref="I10016">INDEX('2.1.trackMPD'!AB:AB/(24*60*60),
       MATCH(1,
             (A10016='2.1.trackMPD'!V:V)*
             (C10016='2.1.trackMPD'!W:W)*
             (D10016/10^6='2.1.trackMPD'!AA:AA)*
             (E10016='2.1.trackMPD'!Y:Y),
0))</f>
        <v>1.7682158243312757E-4</v>
      </c>
    </row>
    <row r="10017" spans="1:9" x14ac:dyDescent="0.2">
      <c r="A10017" s="160" t="s">
        <v>10316</v>
      </c>
      <c r="B10017" s="160" t="s">
        <v>146</v>
      </c>
      <c r="C10017" s="160">
        <f>_xlfn.XLOOKUP(B10017,'2.1.trackMPD'!$R$7:$R$29,'2.1.trackMPD'!$T$7:$T$29)</f>
        <v>6</v>
      </c>
      <c r="D10017" s="160">
        <v>100</v>
      </c>
      <c r="E10017" s="160" t="s">
        <v>6390</v>
      </c>
      <c r="F10017" s="160" t="s">
        <v>111</v>
      </c>
      <c r="G10017" s="160" t="s">
        <v>140</v>
      </c>
      <c r="H10017" s="160" t="s">
        <v>6392</v>
      </c>
      <c r="I10017" s="160" cm="1">
        <f t="array" ref="I10017">INDEX('2.1.trackMPD'!AC:AC/(24*60*60),
       MATCH(1,
             (A10017='2.1.trackMPD'!V:V)*
             (C10017='2.1.trackMPD'!W:W)*
             (D10017/10^6='2.1.trackMPD'!AA:AA)*
             (E10017='2.1.trackMPD'!Y:Y),
0))</f>
        <v>1.5826409452160495E-4</v>
      </c>
    </row>
    <row r="10018" spans="1:9" x14ac:dyDescent="0.2">
      <c r="A10018" s="160" t="s">
        <v>10316</v>
      </c>
      <c r="B10018" s="160" t="s">
        <v>146</v>
      </c>
      <c r="C10018" s="160">
        <f>_xlfn.XLOOKUP(B10018,'2.1.trackMPD'!$R$7:$R$29,'2.1.trackMPD'!$T$7:$T$29)</f>
        <v>6</v>
      </c>
      <c r="D10018" s="160">
        <v>1000</v>
      </c>
      <c r="E10018" s="160" t="s">
        <v>6390</v>
      </c>
      <c r="F10018" s="160" t="s">
        <v>111</v>
      </c>
      <c r="G10018" s="160" t="s">
        <v>124</v>
      </c>
      <c r="H10018" s="160" t="s">
        <v>6392</v>
      </c>
      <c r="I10018" s="160" cm="1">
        <f t="array" ref="I10018">INDEX('2.1.trackMPD'!AB:AB/(24*60*60),
       MATCH(1,
             (A10018='2.1.trackMPD'!V:V)*
             (C10018='2.1.trackMPD'!W:W)*
             (D10018/10^6='2.1.trackMPD'!AA:AA)*
             (E10018='2.1.trackMPD'!Y:Y),
0))</f>
        <v>9.0045779578189287E-4</v>
      </c>
    </row>
    <row r="10019" spans="1:9" x14ac:dyDescent="0.2">
      <c r="A10019" s="160" t="s">
        <v>10316</v>
      </c>
      <c r="B10019" s="160" t="s">
        <v>146</v>
      </c>
      <c r="C10019" s="160">
        <f>_xlfn.XLOOKUP(B10019,'2.1.trackMPD'!$R$7:$R$29,'2.1.trackMPD'!$T$7:$T$29)</f>
        <v>6</v>
      </c>
      <c r="D10019" s="160">
        <v>1000</v>
      </c>
      <c r="E10019" s="160" t="s">
        <v>6390</v>
      </c>
      <c r="F10019" s="160" t="s">
        <v>111</v>
      </c>
      <c r="G10019" s="160" t="s">
        <v>140</v>
      </c>
      <c r="H10019" s="160" t="s">
        <v>6392</v>
      </c>
      <c r="I10019" s="160" cm="1">
        <f t="array" ref="I10019">INDEX('2.1.trackMPD'!AC:AC/(24*60*60),
       MATCH(1,
             (A10019='2.1.trackMPD'!V:V)*
             (C10019='2.1.trackMPD'!W:W)*
             (D10019/10^6='2.1.trackMPD'!AA:AA)*
             (E10019='2.1.trackMPD'!Y:Y),
0))</f>
        <v>6.4526359169238675E-3</v>
      </c>
    </row>
    <row r="10020" spans="1:9" x14ac:dyDescent="0.2">
      <c r="A10020" s="160" t="s">
        <v>10316</v>
      </c>
      <c r="B10020" s="160" t="s">
        <v>146</v>
      </c>
      <c r="C10020" s="160">
        <f>_xlfn.XLOOKUP(B10020,'2.1.trackMPD'!$R$7:$R$29,'2.1.trackMPD'!$T$7:$T$29)</f>
        <v>6</v>
      </c>
      <c r="D10020" s="160">
        <v>5000</v>
      </c>
      <c r="E10020" s="160" t="s">
        <v>6390</v>
      </c>
      <c r="F10020" s="160" t="s">
        <v>111</v>
      </c>
      <c r="G10020" s="160" t="s">
        <v>124</v>
      </c>
      <c r="H10020" s="160" t="s">
        <v>6392</v>
      </c>
      <c r="I10020" s="160" cm="1">
        <f t="array" ref="I10020">INDEX('2.1.trackMPD'!AB:AB/(24*60*60),
       MATCH(1,
             (A10020='2.1.trackMPD'!V:V)*
             (C10020='2.1.trackMPD'!W:W)*
             (D10020/10^6='2.1.trackMPD'!AA:AA)*
             (E10020='2.1.trackMPD'!Y:Y),
0))</f>
        <v>9.0201364917695483E-4</v>
      </c>
    </row>
    <row r="10021" spans="1:9" x14ac:dyDescent="0.2">
      <c r="A10021" s="160" t="s">
        <v>10316</v>
      </c>
      <c r="B10021" s="160" t="s">
        <v>146</v>
      </c>
      <c r="C10021" s="160">
        <f>_xlfn.XLOOKUP(B10021,'2.1.trackMPD'!$R$7:$R$29,'2.1.trackMPD'!$T$7:$T$29)</f>
        <v>6</v>
      </c>
      <c r="D10021" s="160">
        <v>5000</v>
      </c>
      <c r="E10021" s="160" t="s">
        <v>6390</v>
      </c>
      <c r="F10021" s="160" t="s">
        <v>111</v>
      </c>
      <c r="G10021" s="160" t="s">
        <v>140</v>
      </c>
      <c r="H10021" s="160" t="s">
        <v>6392</v>
      </c>
      <c r="I10021" s="160" cm="1">
        <f t="array" ref="I10021">INDEX('2.1.trackMPD'!AC:AC/(24*60*60),
       MATCH(1,
             (A10021='2.1.trackMPD'!V:V)*
             (C10021='2.1.trackMPD'!W:W)*
             (D10021/10^6='2.1.trackMPD'!AA:AA)*
             (E10021='2.1.trackMPD'!Y:Y),
0))</f>
        <v>2.5485706738683132E-2</v>
      </c>
    </row>
    <row r="10022" spans="1:9" x14ac:dyDescent="0.2">
      <c r="A10022" s="160" t="s">
        <v>10316</v>
      </c>
      <c r="B10022" s="160" t="s">
        <v>146</v>
      </c>
      <c r="C10022" s="160">
        <f>_xlfn.XLOOKUP(B10022,'2.1.trackMPD'!$R$7:$R$29,'2.1.trackMPD'!$T$7:$T$29)</f>
        <v>6</v>
      </c>
      <c r="D10022" s="160">
        <v>1</v>
      </c>
      <c r="E10022" s="160" t="s">
        <v>6394</v>
      </c>
      <c r="F10022" s="160" t="s">
        <v>111</v>
      </c>
      <c r="G10022" s="160" t="s">
        <v>124</v>
      </c>
      <c r="H10022" s="160" t="s">
        <v>6392</v>
      </c>
      <c r="I10022" s="160" cm="1">
        <f t="array" ref="I10022">INDEX('2.1.trackMPD'!AB:AB/(24*60*60),
       MATCH(1,
             (A10022='2.1.trackMPD'!V:V)*
             (C10022='2.1.trackMPD'!W:W)*
             (D10022/10^6='2.1.trackMPD'!AA:AA)*
             (E10022='2.1.trackMPD'!Y:Y),
0))</f>
        <v>6.650434654262025E-6</v>
      </c>
    </row>
    <row r="10023" spans="1:9" x14ac:dyDescent="0.2">
      <c r="A10023" s="160" t="s">
        <v>10316</v>
      </c>
      <c r="B10023" s="160" t="s">
        <v>146</v>
      </c>
      <c r="C10023" s="160">
        <f>_xlfn.XLOOKUP(B10023,'2.1.trackMPD'!$R$7:$R$29,'2.1.trackMPD'!$T$7:$T$29)</f>
        <v>6</v>
      </c>
      <c r="D10023" s="160">
        <v>1</v>
      </c>
      <c r="E10023" s="160" t="s">
        <v>6394</v>
      </c>
      <c r="F10023" s="160" t="s">
        <v>111</v>
      </c>
      <c r="G10023" s="160" t="s">
        <v>140</v>
      </c>
      <c r="H10023" s="160" t="s">
        <v>6392</v>
      </c>
      <c r="I10023" s="160" cm="1">
        <f t="array" ref="I10023">INDEX('2.1.trackMPD'!AC:AC/(24*60*60),
       MATCH(1,
             (A10023='2.1.trackMPD'!V:V)*
             (C10023='2.1.trackMPD'!W:W)*
             (D10023/10^6='2.1.trackMPD'!AA:AA)*
             (E10023='2.1.trackMPD'!Y:Y),
0))</f>
        <v>1.3748410964702164E-5</v>
      </c>
    </row>
    <row r="10024" spans="1:9" x14ac:dyDescent="0.2">
      <c r="A10024" s="160" t="s">
        <v>10316</v>
      </c>
      <c r="B10024" s="160" t="s">
        <v>146</v>
      </c>
      <c r="C10024" s="160">
        <f>_xlfn.XLOOKUP(B10024,'2.1.trackMPD'!$R$7:$R$29,'2.1.trackMPD'!$T$7:$T$29)</f>
        <v>6</v>
      </c>
      <c r="D10024" s="160">
        <v>10</v>
      </c>
      <c r="E10024" s="160" t="s">
        <v>6394</v>
      </c>
      <c r="F10024" s="160" t="s">
        <v>111</v>
      </c>
      <c r="G10024" s="160" t="s">
        <v>124</v>
      </c>
      <c r="H10024" s="160" t="s">
        <v>6392</v>
      </c>
      <c r="I10024" s="160" cm="1">
        <f t="array" ref="I10024">INDEX('2.1.trackMPD'!AB:AB/(24*60*60),
       MATCH(1,
             (A10024='2.1.trackMPD'!V:V)*
             (C10024='2.1.trackMPD'!W:W)*
             (D10024/10^6='2.1.trackMPD'!AA:AA)*
             (E10024='2.1.trackMPD'!Y:Y),
0))</f>
        <v>6.3224211586934156E-6</v>
      </c>
    </row>
    <row r="10025" spans="1:9" x14ac:dyDescent="0.2">
      <c r="A10025" s="160" t="s">
        <v>10316</v>
      </c>
      <c r="B10025" s="160" t="s">
        <v>146</v>
      </c>
      <c r="C10025" s="160">
        <f>_xlfn.XLOOKUP(B10025,'2.1.trackMPD'!$R$7:$R$29,'2.1.trackMPD'!$T$7:$T$29)</f>
        <v>6</v>
      </c>
      <c r="D10025" s="160">
        <v>10</v>
      </c>
      <c r="E10025" s="160" t="s">
        <v>6394</v>
      </c>
      <c r="F10025" s="160" t="s">
        <v>111</v>
      </c>
      <c r="G10025" s="160" t="s">
        <v>140</v>
      </c>
      <c r="H10025" s="160" t="s">
        <v>6392</v>
      </c>
      <c r="I10025" s="160" cm="1">
        <f t="array" ref="I10025">INDEX('2.1.trackMPD'!AC:AC/(24*60*60),
       MATCH(1,
             (A10025='2.1.trackMPD'!V:V)*
             (C10025='2.1.trackMPD'!W:W)*
             (D10025/10^6='2.1.trackMPD'!AA:AA)*
             (E10025='2.1.trackMPD'!Y:Y),
0))</f>
        <v>2.2125298693415632E-5</v>
      </c>
    </row>
    <row r="10026" spans="1:9" x14ac:dyDescent="0.2">
      <c r="A10026" s="160" t="s">
        <v>10316</v>
      </c>
      <c r="B10026" s="160" t="s">
        <v>146</v>
      </c>
      <c r="C10026" s="160">
        <f>_xlfn.XLOOKUP(B10026,'2.1.trackMPD'!$R$7:$R$29,'2.1.trackMPD'!$T$7:$T$29)</f>
        <v>6</v>
      </c>
      <c r="D10026" s="160">
        <v>100</v>
      </c>
      <c r="E10026" s="160" t="s">
        <v>6394</v>
      </c>
      <c r="F10026" s="160" t="s">
        <v>111</v>
      </c>
      <c r="G10026" s="160" t="s">
        <v>124</v>
      </c>
      <c r="H10026" s="160" t="s">
        <v>6392</v>
      </c>
      <c r="I10026" s="160" cm="1">
        <f t="array" ref="I10026">INDEX('2.1.trackMPD'!AB:AB/(24*60*60),
       MATCH(1,
             (A10026='2.1.trackMPD'!V:V)*
             (C10026='2.1.trackMPD'!W:W)*
             (D10026/10^6='2.1.trackMPD'!AA:AA)*
             (E10026='2.1.trackMPD'!Y:Y),
0))</f>
        <v>5.2290220010288067E-4</v>
      </c>
    </row>
    <row r="10027" spans="1:9" x14ac:dyDescent="0.2">
      <c r="A10027" s="160" t="s">
        <v>10316</v>
      </c>
      <c r="B10027" s="160" t="s">
        <v>146</v>
      </c>
      <c r="C10027" s="160">
        <f>_xlfn.XLOOKUP(B10027,'2.1.trackMPD'!$R$7:$R$29,'2.1.trackMPD'!$T$7:$T$29)</f>
        <v>6</v>
      </c>
      <c r="D10027" s="160">
        <v>100</v>
      </c>
      <c r="E10027" s="160" t="s">
        <v>6394</v>
      </c>
      <c r="F10027" s="160" t="s">
        <v>111</v>
      </c>
      <c r="G10027" s="160" t="s">
        <v>140</v>
      </c>
      <c r="H10027" s="160" t="s">
        <v>6392</v>
      </c>
      <c r="I10027" s="160" cm="1">
        <f t="array" ref="I10027">INDEX('2.1.trackMPD'!AC:AC/(24*60*60),
       MATCH(1,
             (A10027='2.1.trackMPD'!V:V)*
             (C10027='2.1.trackMPD'!W:W)*
             (D10027/10^6='2.1.trackMPD'!AA:AA)*
             (E10027='2.1.trackMPD'!Y:Y),
0))</f>
        <v>5.0558261869855959E-4</v>
      </c>
    </row>
    <row r="10028" spans="1:9" x14ac:dyDescent="0.2">
      <c r="A10028" s="160" t="s">
        <v>10316</v>
      </c>
      <c r="B10028" s="160" t="s">
        <v>146</v>
      </c>
      <c r="C10028" s="160">
        <f>_xlfn.XLOOKUP(B10028,'2.1.trackMPD'!$R$7:$R$29,'2.1.trackMPD'!$T$7:$T$29)</f>
        <v>6</v>
      </c>
      <c r="D10028" s="160">
        <v>1000</v>
      </c>
      <c r="E10028" s="160" t="s">
        <v>6394</v>
      </c>
      <c r="F10028" s="160" t="s">
        <v>111</v>
      </c>
      <c r="G10028" s="160" t="s">
        <v>124</v>
      </c>
      <c r="H10028" s="160" t="s">
        <v>6392</v>
      </c>
      <c r="I10028" s="160" cm="1">
        <f t="array" ref="I10028">INDEX('2.1.trackMPD'!AB:AB/(24*60*60),
       MATCH(1,
             (A10028='2.1.trackMPD'!V:V)*
             (C10028='2.1.trackMPD'!W:W)*
             (D10028/10^6='2.1.trackMPD'!AA:AA)*
             (E10028='2.1.trackMPD'!Y:Y),
0))</f>
        <v>9.0023984915123462E-4</v>
      </c>
    </row>
    <row r="10029" spans="1:9" x14ac:dyDescent="0.2">
      <c r="A10029" s="160" t="s">
        <v>10316</v>
      </c>
      <c r="B10029" s="160" t="s">
        <v>146</v>
      </c>
      <c r="C10029" s="160">
        <f>_xlfn.XLOOKUP(B10029,'2.1.trackMPD'!$R$7:$R$29,'2.1.trackMPD'!$T$7:$T$29)</f>
        <v>6</v>
      </c>
      <c r="D10029" s="160">
        <v>1000</v>
      </c>
      <c r="E10029" s="160" t="s">
        <v>6394</v>
      </c>
      <c r="F10029" s="160" t="s">
        <v>111</v>
      </c>
      <c r="G10029" s="160" t="s">
        <v>140</v>
      </c>
      <c r="H10029" s="160" t="s">
        <v>6392</v>
      </c>
      <c r="I10029" s="160" cm="1">
        <f t="array" ref="I10029">INDEX('2.1.trackMPD'!AC:AC/(24*60*60),
       MATCH(1,
             (A10029='2.1.trackMPD'!V:V)*
             (C10029='2.1.trackMPD'!W:W)*
             (D10029/10^6='2.1.trackMPD'!AA:AA)*
             (E10029='2.1.trackMPD'!Y:Y),
0))</f>
        <v>5.8401667541152259E-3</v>
      </c>
    </row>
    <row r="10030" spans="1:9" x14ac:dyDescent="0.2">
      <c r="A10030" s="160" t="s">
        <v>10316</v>
      </c>
      <c r="B10030" s="160" t="s">
        <v>146</v>
      </c>
      <c r="C10030" s="160">
        <f>_xlfn.XLOOKUP(B10030,'2.1.trackMPD'!$R$7:$R$29,'2.1.trackMPD'!$T$7:$T$29)</f>
        <v>6</v>
      </c>
      <c r="D10030" s="160">
        <v>5000</v>
      </c>
      <c r="E10030" s="160" t="s">
        <v>6394</v>
      </c>
      <c r="F10030" s="160" t="s">
        <v>111</v>
      </c>
      <c r="G10030" s="160" t="s">
        <v>124</v>
      </c>
      <c r="H10030" s="160" t="s">
        <v>6392</v>
      </c>
      <c r="I10030" s="160" cm="1">
        <f t="array" ref="I10030">INDEX('2.1.trackMPD'!AB:AB/(24*60*60),
       MATCH(1,
             (A10030='2.1.trackMPD'!V:V)*
             (C10030='2.1.trackMPD'!W:W)*
             (D10030/10^6='2.1.trackMPD'!AA:AA)*
             (E10030='2.1.trackMPD'!Y:Y),
0))</f>
        <v>1.0142913956886575E-3</v>
      </c>
    </row>
    <row r="10031" spans="1:9" x14ac:dyDescent="0.2">
      <c r="A10031" s="160" t="s">
        <v>10316</v>
      </c>
      <c r="B10031" s="160" t="s">
        <v>146</v>
      </c>
      <c r="C10031" s="160">
        <f>_xlfn.XLOOKUP(B10031,'2.1.trackMPD'!$R$7:$R$29,'2.1.trackMPD'!$T$7:$T$29)</f>
        <v>6</v>
      </c>
      <c r="D10031" s="160">
        <v>5000</v>
      </c>
      <c r="E10031" s="160" t="s">
        <v>6394</v>
      </c>
      <c r="F10031" s="160" t="s">
        <v>111</v>
      </c>
      <c r="G10031" s="160" t="s">
        <v>140</v>
      </c>
      <c r="H10031" s="160" t="s">
        <v>6392</v>
      </c>
      <c r="I10031" s="160" cm="1">
        <f t="array" ref="I10031">INDEX('2.1.trackMPD'!AC:AC/(24*60*60),
       MATCH(1,
             (A10031='2.1.trackMPD'!V:V)*
             (C10031='2.1.trackMPD'!W:W)*
             (D10031/10^6='2.1.trackMPD'!AA:AA)*
             (E10031='2.1.trackMPD'!Y:Y),
0))</f>
        <v>1.5950789510995371E-2</v>
      </c>
    </row>
    <row r="10032" spans="1:9" x14ac:dyDescent="0.2">
      <c r="A10032" s="160" t="s">
        <v>10316</v>
      </c>
      <c r="B10032" s="160" t="s">
        <v>146</v>
      </c>
      <c r="C10032" s="160">
        <f>_xlfn.XLOOKUP(B10032,'2.1.trackMPD'!$R$7:$R$29,'2.1.trackMPD'!$T$7:$T$29)</f>
        <v>6</v>
      </c>
      <c r="D10032" s="160">
        <v>1</v>
      </c>
      <c r="E10032" s="160" t="s">
        <v>6395</v>
      </c>
      <c r="F10032" s="160" t="s">
        <v>111</v>
      </c>
      <c r="G10032" s="160" t="s">
        <v>124</v>
      </c>
      <c r="H10032" s="160" t="s">
        <v>6392</v>
      </c>
      <c r="I10032" s="160" t="e" cm="1">
        <f t="array" ref="I10032">INDEX('2.1.trackMPD'!AB:AB/(24*60*60),
       MATCH(1,
             (A10032='2.1.trackMPD'!V:V)*
             (C10032='2.1.trackMPD'!W:W)*
             (D10032/10^6='2.1.trackMPD'!AA:AA)*
             (E10032='2.1.trackMPD'!Y:Y),
0))</f>
        <v>#N/A</v>
      </c>
    </row>
    <row r="10033" spans="1:9" x14ac:dyDescent="0.2">
      <c r="A10033" s="160" t="s">
        <v>10316</v>
      </c>
      <c r="B10033" s="160" t="s">
        <v>146</v>
      </c>
      <c r="C10033" s="160">
        <f>_xlfn.XLOOKUP(B10033,'2.1.trackMPD'!$R$7:$R$29,'2.1.trackMPD'!$T$7:$T$29)</f>
        <v>6</v>
      </c>
      <c r="D10033" s="160">
        <v>1</v>
      </c>
      <c r="E10033" s="160" t="s">
        <v>6395</v>
      </c>
      <c r="F10033" s="160" t="s">
        <v>111</v>
      </c>
      <c r="G10033" s="160" t="s">
        <v>140</v>
      </c>
      <c r="H10033" s="160" t="s">
        <v>6392</v>
      </c>
      <c r="I10033" s="160" t="e" cm="1">
        <f t="array" ref="I10033">INDEX('2.1.trackMPD'!AC:AC/(24*60*60),
       MATCH(1,
             (A10033='2.1.trackMPD'!V:V)*
             (C10033='2.1.trackMPD'!W:W)*
             (D10033/10^6='2.1.trackMPD'!AA:AA)*
             (E10033='2.1.trackMPD'!Y:Y),
0))</f>
        <v>#N/A</v>
      </c>
    </row>
    <row r="10034" spans="1:9" x14ac:dyDescent="0.2">
      <c r="A10034" s="160" t="s">
        <v>10316</v>
      </c>
      <c r="B10034" s="160" t="s">
        <v>146</v>
      </c>
      <c r="C10034" s="160">
        <f>_xlfn.XLOOKUP(B10034,'2.1.trackMPD'!$R$7:$R$29,'2.1.trackMPD'!$T$7:$T$29)</f>
        <v>6</v>
      </c>
      <c r="D10034" s="160">
        <v>10</v>
      </c>
      <c r="E10034" s="160" t="s">
        <v>6395</v>
      </c>
      <c r="F10034" s="160" t="s">
        <v>111</v>
      </c>
      <c r="G10034" s="160" t="s">
        <v>124</v>
      </c>
      <c r="H10034" s="160" t="s">
        <v>6392</v>
      </c>
      <c r="I10034" s="160" t="e" cm="1">
        <f t="array" ref="I10034">INDEX('2.1.trackMPD'!AB:AB/(24*60*60),
       MATCH(1,
             (A10034='2.1.trackMPD'!V:V)*
             (C10034='2.1.trackMPD'!W:W)*
             (D10034/10^6='2.1.trackMPD'!AA:AA)*
             (E10034='2.1.trackMPD'!Y:Y),
0))</f>
        <v>#N/A</v>
      </c>
    </row>
    <row r="10035" spans="1:9" x14ac:dyDescent="0.2">
      <c r="A10035" s="160" t="s">
        <v>10316</v>
      </c>
      <c r="B10035" s="160" t="s">
        <v>146</v>
      </c>
      <c r="C10035" s="160">
        <f>_xlfn.XLOOKUP(B10035,'2.1.trackMPD'!$R$7:$R$29,'2.1.trackMPD'!$T$7:$T$29)</f>
        <v>6</v>
      </c>
      <c r="D10035" s="160">
        <v>10</v>
      </c>
      <c r="E10035" s="160" t="s">
        <v>6395</v>
      </c>
      <c r="F10035" s="160" t="s">
        <v>111</v>
      </c>
      <c r="G10035" s="160" t="s">
        <v>140</v>
      </c>
      <c r="H10035" s="160" t="s">
        <v>6392</v>
      </c>
      <c r="I10035" s="160" t="e" cm="1">
        <f t="array" ref="I10035">INDEX('2.1.trackMPD'!AC:AC/(24*60*60),
       MATCH(1,
             (A10035='2.1.trackMPD'!V:V)*
             (C10035='2.1.trackMPD'!W:W)*
             (D10035/10^6='2.1.trackMPD'!AA:AA)*
             (E10035='2.1.trackMPD'!Y:Y),
0))</f>
        <v>#N/A</v>
      </c>
    </row>
    <row r="10036" spans="1:9" x14ac:dyDescent="0.2">
      <c r="A10036" s="160" t="s">
        <v>10316</v>
      </c>
      <c r="B10036" s="160" t="s">
        <v>146</v>
      </c>
      <c r="C10036" s="160">
        <f>_xlfn.XLOOKUP(B10036,'2.1.trackMPD'!$R$7:$R$29,'2.1.trackMPD'!$T$7:$T$29)</f>
        <v>6</v>
      </c>
      <c r="D10036" s="160">
        <v>100</v>
      </c>
      <c r="E10036" s="160" t="s">
        <v>6395</v>
      </c>
      <c r="F10036" s="160" t="s">
        <v>111</v>
      </c>
      <c r="G10036" s="160" t="s">
        <v>124</v>
      </c>
      <c r="H10036" s="160" t="s">
        <v>6392</v>
      </c>
      <c r="I10036" s="160" t="e" cm="1">
        <f t="array" ref="I10036">INDEX('2.1.trackMPD'!AB:AB/(24*60*60),
       MATCH(1,
             (A10036='2.1.trackMPD'!V:V)*
             (C10036='2.1.trackMPD'!W:W)*
             (D10036/10^6='2.1.trackMPD'!AA:AA)*
             (E10036='2.1.trackMPD'!Y:Y),
0))</f>
        <v>#N/A</v>
      </c>
    </row>
    <row r="10037" spans="1:9" x14ac:dyDescent="0.2">
      <c r="A10037" s="160" t="s">
        <v>10316</v>
      </c>
      <c r="B10037" s="160" t="s">
        <v>146</v>
      </c>
      <c r="C10037" s="160">
        <f>_xlfn.XLOOKUP(B10037,'2.1.trackMPD'!$R$7:$R$29,'2.1.trackMPD'!$T$7:$T$29)</f>
        <v>6</v>
      </c>
      <c r="D10037" s="160">
        <v>100</v>
      </c>
      <c r="E10037" s="160" t="s">
        <v>6395</v>
      </c>
      <c r="F10037" s="160" t="s">
        <v>111</v>
      </c>
      <c r="G10037" s="160" t="s">
        <v>140</v>
      </c>
      <c r="H10037" s="160" t="s">
        <v>6392</v>
      </c>
      <c r="I10037" s="160" t="e" cm="1">
        <f t="array" ref="I10037">INDEX('2.1.trackMPD'!AC:AC/(24*60*60),
       MATCH(1,
             (A10037='2.1.trackMPD'!V:V)*
             (C10037='2.1.trackMPD'!W:W)*
             (D10037/10^6='2.1.trackMPD'!AA:AA)*
             (E10037='2.1.trackMPD'!Y:Y),
0))</f>
        <v>#N/A</v>
      </c>
    </row>
    <row r="10038" spans="1:9" x14ac:dyDescent="0.2">
      <c r="A10038" s="160" t="s">
        <v>10316</v>
      </c>
      <c r="B10038" s="160" t="s">
        <v>147</v>
      </c>
      <c r="C10038" s="160">
        <f>_xlfn.XLOOKUP(B10038,'2.1.trackMPD'!$R$7:$R$29,'2.1.trackMPD'!$T$7:$T$29)</f>
        <v>6</v>
      </c>
      <c r="D10038" s="160">
        <v>1</v>
      </c>
      <c r="E10038" s="160" t="s">
        <v>6390</v>
      </c>
      <c r="F10038" s="160" t="s">
        <v>111</v>
      </c>
      <c r="G10038" s="160" t="s">
        <v>124</v>
      </c>
      <c r="H10038" s="160" t="s">
        <v>6392</v>
      </c>
      <c r="I10038" s="160" cm="1">
        <f t="array" ref="I10038">INDEX('2.1.trackMPD'!AB:AB/(24*60*60),
       MATCH(1,
             (A10038='2.1.trackMPD'!V:V)*
             (C10038='2.1.trackMPD'!W:W)*
             (D10038/10^6='2.1.trackMPD'!AA:AA)*
             (E10038='2.1.trackMPD'!Y:Y),
0))</f>
        <v>2.8698303445884774E-6</v>
      </c>
    </row>
    <row r="10039" spans="1:9" x14ac:dyDescent="0.2">
      <c r="A10039" s="160" t="s">
        <v>10316</v>
      </c>
      <c r="B10039" s="160" t="s">
        <v>147</v>
      </c>
      <c r="C10039" s="160">
        <f>_xlfn.XLOOKUP(B10039,'2.1.trackMPD'!$R$7:$R$29,'2.1.trackMPD'!$T$7:$T$29)</f>
        <v>6</v>
      </c>
      <c r="D10039" s="160">
        <v>1</v>
      </c>
      <c r="E10039" s="160" t="s">
        <v>6390</v>
      </c>
      <c r="F10039" s="160" t="s">
        <v>111</v>
      </c>
      <c r="G10039" s="160" t="s">
        <v>140</v>
      </c>
      <c r="H10039" s="160" t="s">
        <v>6392</v>
      </c>
      <c r="I10039" s="160" cm="1">
        <f t="array" ref="I10039">INDEX('2.1.trackMPD'!AC:AC/(24*60*60),
       MATCH(1,
             (A10039='2.1.trackMPD'!V:V)*
             (C10039='2.1.trackMPD'!W:W)*
             (D10039/10^6='2.1.trackMPD'!AA:AA)*
             (E10039='2.1.trackMPD'!Y:Y),
0))</f>
        <v>6.6913211418636637E-6</v>
      </c>
    </row>
    <row r="10040" spans="1:9" x14ac:dyDescent="0.2">
      <c r="A10040" s="160" t="s">
        <v>10316</v>
      </c>
      <c r="B10040" s="160" t="s">
        <v>147</v>
      </c>
      <c r="C10040" s="160">
        <f>_xlfn.XLOOKUP(B10040,'2.1.trackMPD'!$R$7:$R$29,'2.1.trackMPD'!$T$7:$T$29)</f>
        <v>6</v>
      </c>
      <c r="D10040" s="160">
        <v>10</v>
      </c>
      <c r="E10040" s="160" t="s">
        <v>6390</v>
      </c>
      <c r="F10040" s="160" t="s">
        <v>111</v>
      </c>
      <c r="G10040" s="160" t="s">
        <v>124</v>
      </c>
      <c r="H10040" s="160" t="s">
        <v>6392</v>
      </c>
      <c r="I10040" s="160" cm="1">
        <f t="array" ref="I10040">INDEX('2.1.trackMPD'!AB:AB/(24*60*60),
       MATCH(1,
             (A10040='2.1.trackMPD'!V:V)*
             (C10040='2.1.trackMPD'!W:W)*
             (D10040/10^6='2.1.trackMPD'!AA:AA)*
             (E10040='2.1.trackMPD'!Y:Y),
0))</f>
        <v>6.8036876086769764E-6</v>
      </c>
    </row>
    <row r="10041" spans="1:9" x14ac:dyDescent="0.2">
      <c r="A10041" s="160" t="s">
        <v>10316</v>
      </c>
      <c r="B10041" s="160" t="s">
        <v>147</v>
      </c>
      <c r="C10041" s="160">
        <f>_xlfn.XLOOKUP(B10041,'2.1.trackMPD'!$R$7:$R$29,'2.1.trackMPD'!$T$7:$T$29)</f>
        <v>6</v>
      </c>
      <c r="D10041" s="160">
        <v>10</v>
      </c>
      <c r="E10041" s="160" t="s">
        <v>6390</v>
      </c>
      <c r="F10041" s="160" t="s">
        <v>111</v>
      </c>
      <c r="G10041" s="160" t="s">
        <v>140</v>
      </c>
      <c r="H10041" s="160" t="s">
        <v>6392</v>
      </c>
      <c r="I10041" s="160" cm="1">
        <f t="array" ref="I10041">INDEX('2.1.trackMPD'!AC:AC/(24*60*60),
       MATCH(1,
             (A10041='2.1.trackMPD'!V:V)*
             (C10041='2.1.trackMPD'!W:W)*
             (D10041/10^6='2.1.trackMPD'!AA:AA)*
             (E10041='2.1.trackMPD'!Y:Y),
0))</f>
        <v>7.5198543526164361E-6</v>
      </c>
    </row>
    <row r="10042" spans="1:9" x14ac:dyDescent="0.2">
      <c r="A10042" s="160" t="s">
        <v>10316</v>
      </c>
      <c r="B10042" s="160" t="s">
        <v>147</v>
      </c>
      <c r="C10042" s="160">
        <f>_xlfn.XLOOKUP(B10042,'2.1.trackMPD'!$R$7:$R$29,'2.1.trackMPD'!$T$7:$T$29)</f>
        <v>6</v>
      </c>
      <c r="D10042" s="160">
        <v>100</v>
      </c>
      <c r="E10042" s="160" t="s">
        <v>6390</v>
      </c>
      <c r="F10042" s="160" t="s">
        <v>111</v>
      </c>
      <c r="G10042" s="160" t="s">
        <v>124</v>
      </c>
      <c r="H10042" s="160" t="s">
        <v>6392</v>
      </c>
      <c r="I10042" s="160" cm="1">
        <f t="array" ref="I10042">INDEX('2.1.trackMPD'!AB:AB/(24*60*60),
       MATCH(1,
             (A10042='2.1.trackMPD'!V:V)*
             (C10042='2.1.trackMPD'!W:W)*
             (D10042/10^6='2.1.trackMPD'!AA:AA)*
             (E10042='2.1.trackMPD'!Y:Y),
0))</f>
        <v>1.7682158243312757E-4</v>
      </c>
    </row>
    <row r="10043" spans="1:9" x14ac:dyDescent="0.2">
      <c r="A10043" s="160" t="s">
        <v>10316</v>
      </c>
      <c r="B10043" s="160" t="s">
        <v>147</v>
      </c>
      <c r="C10043" s="160">
        <f>_xlfn.XLOOKUP(B10043,'2.1.trackMPD'!$R$7:$R$29,'2.1.trackMPD'!$T$7:$T$29)</f>
        <v>6</v>
      </c>
      <c r="D10043" s="160">
        <v>100</v>
      </c>
      <c r="E10043" s="160" t="s">
        <v>6390</v>
      </c>
      <c r="F10043" s="160" t="s">
        <v>111</v>
      </c>
      <c r="G10043" s="160" t="s">
        <v>140</v>
      </c>
      <c r="H10043" s="160" t="s">
        <v>6392</v>
      </c>
      <c r="I10043" s="160" cm="1">
        <f t="array" ref="I10043">INDEX('2.1.trackMPD'!AC:AC/(24*60*60),
       MATCH(1,
             (A10043='2.1.trackMPD'!V:V)*
             (C10043='2.1.trackMPD'!W:W)*
             (D10043/10^6='2.1.trackMPD'!AA:AA)*
             (E10043='2.1.trackMPD'!Y:Y),
0))</f>
        <v>1.5826409452160495E-4</v>
      </c>
    </row>
    <row r="10044" spans="1:9" x14ac:dyDescent="0.2">
      <c r="A10044" s="160" t="s">
        <v>10316</v>
      </c>
      <c r="B10044" s="160" t="s">
        <v>147</v>
      </c>
      <c r="C10044" s="160">
        <f>_xlfn.XLOOKUP(B10044,'2.1.trackMPD'!$R$7:$R$29,'2.1.trackMPD'!$T$7:$T$29)</f>
        <v>6</v>
      </c>
      <c r="D10044" s="160">
        <v>1000</v>
      </c>
      <c r="E10044" s="160" t="s">
        <v>6390</v>
      </c>
      <c r="F10044" s="160" t="s">
        <v>111</v>
      </c>
      <c r="G10044" s="160" t="s">
        <v>124</v>
      </c>
      <c r="H10044" s="160" t="s">
        <v>6392</v>
      </c>
      <c r="I10044" s="160" cm="1">
        <f t="array" ref="I10044">INDEX('2.1.trackMPD'!AB:AB/(24*60*60),
       MATCH(1,
             (A10044='2.1.trackMPD'!V:V)*
             (C10044='2.1.trackMPD'!W:W)*
             (D10044/10^6='2.1.trackMPD'!AA:AA)*
             (E10044='2.1.trackMPD'!Y:Y),
0))</f>
        <v>9.0045779578189287E-4</v>
      </c>
    </row>
    <row r="10045" spans="1:9" x14ac:dyDescent="0.2">
      <c r="A10045" s="160" t="s">
        <v>10316</v>
      </c>
      <c r="B10045" s="160" t="s">
        <v>147</v>
      </c>
      <c r="C10045" s="160">
        <f>_xlfn.XLOOKUP(B10045,'2.1.trackMPD'!$R$7:$R$29,'2.1.trackMPD'!$T$7:$T$29)</f>
        <v>6</v>
      </c>
      <c r="D10045" s="160">
        <v>1000</v>
      </c>
      <c r="E10045" s="160" t="s">
        <v>6390</v>
      </c>
      <c r="F10045" s="160" t="s">
        <v>111</v>
      </c>
      <c r="G10045" s="160" t="s">
        <v>140</v>
      </c>
      <c r="H10045" s="160" t="s">
        <v>6392</v>
      </c>
      <c r="I10045" s="160" cm="1">
        <f t="array" ref="I10045">INDEX('2.1.trackMPD'!AC:AC/(24*60*60),
       MATCH(1,
             (A10045='2.1.trackMPD'!V:V)*
             (C10045='2.1.trackMPD'!W:W)*
             (D10045/10^6='2.1.trackMPD'!AA:AA)*
             (E10045='2.1.trackMPD'!Y:Y),
0))</f>
        <v>6.4526359169238675E-3</v>
      </c>
    </row>
    <row r="10046" spans="1:9" x14ac:dyDescent="0.2">
      <c r="A10046" s="160" t="s">
        <v>10316</v>
      </c>
      <c r="B10046" s="160" t="s">
        <v>147</v>
      </c>
      <c r="C10046" s="160">
        <f>_xlfn.XLOOKUP(B10046,'2.1.trackMPD'!$R$7:$R$29,'2.1.trackMPD'!$T$7:$T$29)</f>
        <v>6</v>
      </c>
      <c r="D10046" s="160">
        <v>5000</v>
      </c>
      <c r="E10046" s="160" t="s">
        <v>6390</v>
      </c>
      <c r="F10046" s="160" t="s">
        <v>111</v>
      </c>
      <c r="G10046" s="160" t="s">
        <v>124</v>
      </c>
      <c r="H10046" s="160" t="s">
        <v>6392</v>
      </c>
      <c r="I10046" s="160" cm="1">
        <f t="array" ref="I10046">INDEX('2.1.trackMPD'!AB:AB/(24*60*60),
       MATCH(1,
             (A10046='2.1.trackMPD'!V:V)*
             (C10046='2.1.trackMPD'!W:W)*
             (D10046/10^6='2.1.trackMPD'!AA:AA)*
             (E10046='2.1.trackMPD'!Y:Y),
0))</f>
        <v>9.0201364917695483E-4</v>
      </c>
    </row>
    <row r="10047" spans="1:9" x14ac:dyDescent="0.2">
      <c r="A10047" s="160" t="s">
        <v>10316</v>
      </c>
      <c r="B10047" s="160" t="s">
        <v>147</v>
      </c>
      <c r="C10047" s="160">
        <f>_xlfn.XLOOKUP(B10047,'2.1.trackMPD'!$R$7:$R$29,'2.1.trackMPD'!$T$7:$T$29)</f>
        <v>6</v>
      </c>
      <c r="D10047" s="160">
        <v>5000</v>
      </c>
      <c r="E10047" s="160" t="s">
        <v>6390</v>
      </c>
      <c r="F10047" s="160" t="s">
        <v>111</v>
      </c>
      <c r="G10047" s="160" t="s">
        <v>140</v>
      </c>
      <c r="H10047" s="160" t="s">
        <v>6392</v>
      </c>
      <c r="I10047" s="160" cm="1">
        <f t="array" ref="I10047">INDEX('2.1.trackMPD'!AC:AC/(24*60*60),
       MATCH(1,
             (A10047='2.1.trackMPD'!V:V)*
             (C10047='2.1.trackMPD'!W:W)*
             (D10047/10^6='2.1.trackMPD'!AA:AA)*
             (E10047='2.1.trackMPD'!Y:Y),
0))</f>
        <v>2.5485706738683132E-2</v>
      </c>
    </row>
    <row r="10048" spans="1:9" x14ac:dyDescent="0.2">
      <c r="A10048" s="160" t="s">
        <v>10316</v>
      </c>
      <c r="B10048" s="160" t="s">
        <v>147</v>
      </c>
      <c r="C10048" s="160">
        <f>_xlfn.XLOOKUP(B10048,'2.1.trackMPD'!$R$7:$R$29,'2.1.trackMPD'!$T$7:$T$29)</f>
        <v>6</v>
      </c>
      <c r="D10048" s="160">
        <v>1</v>
      </c>
      <c r="E10048" s="160" t="s">
        <v>6394</v>
      </c>
      <c r="F10048" s="160" t="s">
        <v>111</v>
      </c>
      <c r="G10048" s="160" t="s">
        <v>124</v>
      </c>
      <c r="H10048" s="160" t="s">
        <v>6392</v>
      </c>
      <c r="I10048" s="160" cm="1">
        <f t="array" ref="I10048">INDEX('2.1.trackMPD'!AB:AB/(24*60*60),
       MATCH(1,
             (A10048='2.1.trackMPD'!V:V)*
             (C10048='2.1.trackMPD'!W:W)*
             (D10048/10^6='2.1.trackMPD'!AA:AA)*
             (E10048='2.1.trackMPD'!Y:Y),
0))</f>
        <v>6.650434654262025E-6</v>
      </c>
    </row>
    <row r="10049" spans="1:9" x14ac:dyDescent="0.2">
      <c r="A10049" s="160" t="s">
        <v>10316</v>
      </c>
      <c r="B10049" s="160" t="s">
        <v>147</v>
      </c>
      <c r="C10049" s="160">
        <f>_xlfn.XLOOKUP(B10049,'2.1.trackMPD'!$R$7:$R$29,'2.1.trackMPD'!$T$7:$T$29)</f>
        <v>6</v>
      </c>
      <c r="D10049" s="160">
        <v>1</v>
      </c>
      <c r="E10049" s="160" t="s">
        <v>6394</v>
      </c>
      <c r="F10049" s="160" t="s">
        <v>111</v>
      </c>
      <c r="G10049" s="160" t="s">
        <v>140</v>
      </c>
      <c r="H10049" s="160" t="s">
        <v>6392</v>
      </c>
      <c r="I10049" s="160" cm="1">
        <f t="array" ref="I10049">INDEX('2.1.trackMPD'!AC:AC/(24*60*60),
       MATCH(1,
             (A10049='2.1.trackMPD'!V:V)*
             (C10049='2.1.trackMPD'!W:W)*
             (D10049/10^6='2.1.trackMPD'!AA:AA)*
             (E10049='2.1.trackMPD'!Y:Y),
0))</f>
        <v>1.3748410964702164E-5</v>
      </c>
    </row>
    <row r="10050" spans="1:9" x14ac:dyDescent="0.2">
      <c r="A10050" s="160" t="s">
        <v>10316</v>
      </c>
      <c r="B10050" s="160" t="s">
        <v>147</v>
      </c>
      <c r="C10050" s="160">
        <f>_xlfn.XLOOKUP(B10050,'2.1.trackMPD'!$R$7:$R$29,'2.1.trackMPD'!$T$7:$T$29)</f>
        <v>6</v>
      </c>
      <c r="D10050" s="160">
        <v>10</v>
      </c>
      <c r="E10050" s="160" t="s">
        <v>6394</v>
      </c>
      <c r="F10050" s="160" t="s">
        <v>111</v>
      </c>
      <c r="G10050" s="160" t="s">
        <v>124</v>
      </c>
      <c r="H10050" s="160" t="s">
        <v>6392</v>
      </c>
      <c r="I10050" s="160" cm="1">
        <f t="array" ref="I10050">INDEX('2.1.trackMPD'!AB:AB/(24*60*60),
       MATCH(1,
             (A10050='2.1.trackMPD'!V:V)*
             (C10050='2.1.trackMPD'!W:W)*
             (D10050/10^6='2.1.trackMPD'!AA:AA)*
             (E10050='2.1.trackMPD'!Y:Y),
0))</f>
        <v>6.3224211586934156E-6</v>
      </c>
    </row>
    <row r="10051" spans="1:9" x14ac:dyDescent="0.2">
      <c r="A10051" s="160" t="s">
        <v>10316</v>
      </c>
      <c r="B10051" s="160" t="s">
        <v>147</v>
      </c>
      <c r="C10051" s="160">
        <f>_xlfn.XLOOKUP(B10051,'2.1.trackMPD'!$R$7:$R$29,'2.1.trackMPD'!$T$7:$T$29)</f>
        <v>6</v>
      </c>
      <c r="D10051" s="160">
        <v>10</v>
      </c>
      <c r="E10051" s="160" t="s">
        <v>6394</v>
      </c>
      <c r="F10051" s="160" t="s">
        <v>111</v>
      </c>
      <c r="G10051" s="160" t="s">
        <v>140</v>
      </c>
      <c r="H10051" s="160" t="s">
        <v>6392</v>
      </c>
      <c r="I10051" s="160" cm="1">
        <f t="array" ref="I10051">INDEX('2.1.trackMPD'!AC:AC/(24*60*60),
       MATCH(1,
             (A10051='2.1.trackMPD'!V:V)*
             (C10051='2.1.trackMPD'!W:W)*
             (D10051/10^6='2.1.trackMPD'!AA:AA)*
             (E10051='2.1.trackMPD'!Y:Y),
0))</f>
        <v>2.2125298693415632E-5</v>
      </c>
    </row>
    <row r="10052" spans="1:9" x14ac:dyDescent="0.2">
      <c r="A10052" s="160" t="s">
        <v>10316</v>
      </c>
      <c r="B10052" s="160" t="s">
        <v>147</v>
      </c>
      <c r="C10052" s="160">
        <f>_xlfn.XLOOKUP(B10052,'2.1.trackMPD'!$R$7:$R$29,'2.1.trackMPD'!$T$7:$T$29)</f>
        <v>6</v>
      </c>
      <c r="D10052" s="160">
        <v>100</v>
      </c>
      <c r="E10052" s="160" t="s">
        <v>6394</v>
      </c>
      <c r="F10052" s="160" t="s">
        <v>111</v>
      </c>
      <c r="G10052" s="160" t="s">
        <v>124</v>
      </c>
      <c r="H10052" s="160" t="s">
        <v>6392</v>
      </c>
      <c r="I10052" s="160" cm="1">
        <f t="array" ref="I10052">INDEX('2.1.trackMPD'!AB:AB/(24*60*60),
       MATCH(1,
             (A10052='2.1.trackMPD'!V:V)*
             (C10052='2.1.trackMPD'!W:W)*
             (D10052/10^6='2.1.trackMPD'!AA:AA)*
             (E10052='2.1.trackMPD'!Y:Y),
0))</f>
        <v>5.2290220010288067E-4</v>
      </c>
    </row>
    <row r="10053" spans="1:9" x14ac:dyDescent="0.2">
      <c r="A10053" s="160" t="s">
        <v>10316</v>
      </c>
      <c r="B10053" s="160" t="s">
        <v>147</v>
      </c>
      <c r="C10053" s="160">
        <f>_xlfn.XLOOKUP(B10053,'2.1.trackMPD'!$R$7:$R$29,'2.1.trackMPD'!$T$7:$T$29)</f>
        <v>6</v>
      </c>
      <c r="D10053" s="160">
        <v>100</v>
      </c>
      <c r="E10053" s="160" t="s">
        <v>6394</v>
      </c>
      <c r="F10053" s="160" t="s">
        <v>111</v>
      </c>
      <c r="G10053" s="160" t="s">
        <v>140</v>
      </c>
      <c r="H10053" s="160" t="s">
        <v>6392</v>
      </c>
      <c r="I10053" s="160" cm="1">
        <f t="array" ref="I10053">INDEX('2.1.trackMPD'!AC:AC/(24*60*60),
       MATCH(1,
             (A10053='2.1.trackMPD'!V:V)*
             (C10053='2.1.trackMPD'!W:W)*
             (D10053/10^6='2.1.trackMPD'!AA:AA)*
             (E10053='2.1.trackMPD'!Y:Y),
0))</f>
        <v>5.0558261869855959E-4</v>
      </c>
    </row>
    <row r="10054" spans="1:9" x14ac:dyDescent="0.2">
      <c r="A10054" s="160" t="s">
        <v>10316</v>
      </c>
      <c r="B10054" s="160" t="s">
        <v>147</v>
      </c>
      <c r="C10054" s="160">
        <f>_xlfn.XLOOKUP(B10054,'2.1.trackMPD'!$R$7:$R$29,'2.1.trackMPD'!$T$7:$T$29)</f>
        <v>6</v>
      </c>
      <c r="D10054" s="160">
        <v>1000</v>
      </c>
      <c r="E10054" s="160" t="s">
        <v>6394</v>
      </c>
      <c r="F10054" s="160" t="s">
        <v>111</v>
      </c>
      <c r="G10054" s="160" t="s">
        <v>124</v>
      </c>
      <c r="H10054" s="160" t="s">
        <v>6392</v>
      </c>
      <c r="I10054" s="160" cm="1">
        <f t="array" ref="I10054">INDEX('2.1.trackMPD'!AB:AB/(24*60*60),
       MATCH(1,
             (A10054='2.1.trackMPD'!V:V)*
             (C10054='2.1.trackMPD'!W:W)*
             (D10054/10^6='2.1.trackMPD'!AA:AA)*
             (E10054='2.1.trackMPD'!Y:Y),
0))</f>
        <v>9.0023984915123462E-4</v>
      </c>
    </row>
    <row r="10055" spans="1:9" x14ac:dyDescent="0.2">
      <c r="A10055" s="160" t="s">
        <v>10316</v>
      </c>
      <c r="B10055" s="160" t="s">
        <v>147</v>
      </c>
      <c r="C10055" s="160">
        <f>_xlfn.XLOOKUP(B10055,'2.1.trackMPD'!$R$7:$R$29,'2.1.trackMPD'!$T$7:$T$29)</f>
        <v>6</v>
      </c>
      <c r="D10055" s="160">
        <v>1000</v>
      </c>
      <c r="E10055" s="160" t="s">
        <v>6394</v>
      </c>
      <c r="F10055" s="160" t="s">
        <v>111</v>
      </c>
      <c r="G10055" s="160" t="s">
        <v>140</v>
      </c>
      <c r="H10055" s="160" t="s">
        <v>6392</v>
      </c>
      <c r="I10055" s="160" cm="1">
        <f t="array" ref="I10055">INDEX('2.1.trackMPD'!AC:AC/(24*60*60),
       MATCH(1,
             (A10055='2.1.trackMPD'!V:V)*
             (C10055='2.1.trackMPD'!W:W)*
             (D10055/10^6='2.1.trackMPD'!AA:AA)*
             (E10055='2.1.trackMPD'!Y:Y),
0))</f>
        <v>5.8401667541152259E-3</v>
      </c>
    </row>
    <row r="10056" spans="1:9" x14ac:dyDescent="0.2">
      <c r="A10056" s="160" t="s">
        <v>10316</v>
      </c>
      <c r="B10056" s="160" t="s">
        <v>147</v>
      </c>
      <c r="C10056" s="160">
        <f>_xlfn.XLOOKUP(B10056,'2.1.trackMPD'!$R$7:$R$29,'2.1.trackMPD'!$T$7:$T$29)</f>
        <v>6</v>
      </c>
      <c r="D10056" s="160">
        <v>5000</v>
      </c>
      <c r="E10056" s="160" t="s">
        <v>6394</v>
      </c>
      <c r="F10056" s="160" t="s">
        <v>111</v>
      </c>
      <c r="G10056" s="160" t="s">
        <v>124</v>
      </c>
      <c r="H10056" s="160" t="s">
        <v>6392</v>
      </c>
      <c r="I10056" s="160" cm="1">
        <f t="array" ref="I10056">INDEX('2.1.trackMPD'!AB:AB/(24*60*60),
       MATCH(1,
             (A10056='2.1.trackMPD'!V:V)*
             (C10056='2.1.trackMPD'!W:W)*
             (D10056/10^6='2.1.trackMPD'!AA:AA)*
             (E10056='2.1.trackMPD'!Y:Y),
0))</f>
        <v>1.0142913956886575E-3</v>
      </c>
    </row>
    <row r="10057" spans="1:9" x14ac:dyDescent="0.2">
      <c r="A10057" s="160" t="s">
        <v>10316</v>
      </c>
      <c r="B10057" s="160" t="s">
        <v>147</v>
      </c>
      <c r="C10057" s="160">
        <f>_xlfn.XLOOKUP(B10057,'2.1.trackMPD'!$R$7:$R$29,'2.1.trackMPD'!$T$7:$T$29)</f>
        <v>6</v>
      </c>
      <c r="D10057" s="160">
        <v>5000</v>
      </c>
      <c r="E10057" s="160" t="s">
        <v>6394</v>
      </c>
      <c r="F10057" s="160" t="s">
        <v>111</v>
      </c>
      <c r="G10057" s="160" t="s">
        <v>140</v>
      </c>
      <c r="H10057" s="160" t="s">
        <v>6392</v>
      </c>
      <c r="I10057" s="160" cm="1">
        <f t="array" ref="I10057">INDEX('2.1.trackMPD'!AC:AC/(24*60*60),
       MATCH(1,
             (A10057='2.1.trackMPD'!V:V)*
             (C10057='2.1.trackMPD'!W:W)*
             (D10057/10^6='2.1.trackMPD'!AA:AA)*
             (E10057='2.1.trackMPD'!Y:Y),
0))</f>
        <v>1.5950789510995371E-2</v>
      </c>
    </row>
    <row r="10058" spans="1:9" x14ac:dyDescent="0.2">
      <c r="A10058" s="160" t="s">
        <v>10316</v>
      </c>
      <c r="B10058" s="160" t="s">
        <v>147</v>
      </c>
      <c r="C10058" s="160">
        <f>_xlfn.XLOOKUP(B10058,'2.1.trackMPD'!$R$7:$R$29,'2.1.trackMPD'!$T$7:$T$29)</f>
        <v>6</v>
      </c>
      <c r="D10058" s="160">
        <v>1</v>
      </c>
      <c r="E10058" s="160" t="s">
        <v>6395</v>
      </c>
      <c r="F10058" s="160" t="s">
        <v>111</v>
      </c>
      <c r="G10058" s="160" t="s">
        <v>124</v>
      </c>
      <c r="H10058" s="160" t="s">
        <v>6392</v>
      </c>
      <c r="I10058" s="160" t="e" cm="1">
        <f t="array" ref="I10058">INDEX('2.1.trackMPD'!AB:AB/(24*60*60),
       MATCH(1,
             (A10058='2.1.trackMPD'!V:V)*
             (C10058='2.1.trackMPD'!W:W)*
             (D10058/10^6='2.1.trackMPD'!AA:AA)*
             (E10058='2.1.trackMPD'!Y:Y),
0))</f>
        <v>#N/A</v>
      </c>
    </row>
    <row r="10059" spans="1:9" x14ac:dyDescent="0.2">
      <c r="A10059" s="160" t="s">
        <v>10316</v>
      </c>
      <c r="B10059" s="160" t="s">
        <v>147</v>
      </c>
      <c r="C10059" s="160">
        <f>_xlfn.XLOOKUP(B10059,'2.1.trackMPD'!$R$7:$R$29,'2.1.trackMPD'!$T$7:$T$29)</f>
        <v>6</v>
      </c>
      <c r="D10059" s="160">
        <v>1</v>
      </c>
      <c r="E10059" s="160" t="s">
        <v>6395</v>
      </c>
      <c r="F10059" s="160" t="s">
        <v>111</v>
      </c>
      <c r="G10059" s="160" t="s">
        <v>140</v>
      </c>
      <c r="H10059" s="160" t="s">
        <v>6392</v>
      </c>
      <c r="I10059" s="160" t="e" cm="1">
        <f t="array" ref="I10059">INDEX('2.1.trackMPD'!AC:AC/(24*60*60),
       MATCH(1,
             (A10059='2.1.trackMPD'!V:V)*
             (C10059='2.1.trackMPD'!W:W)*
             (D10059/10^6='2.1.trackMPD'!AA:AA)*
             (E10059='2.1.trackMPD'!Y:Y),
0))</f>
        <v>#N/A</v>
      </c>
    </row>
    <row r="10060" spans="1:9" x14ac:dyDescent="0.2">
      <c r="A10060" s="160" t="s">
        <v>10316</v>
      </c>
      <c r="B10060" s="160" t="s">
        <v>147</v>
      </c>
      <c r="C10060" s="160">
        <f>_xlfn.XLOOKUP(B10060,'2.1.trackMPD'!$R$7:$R$29,'2.1.trackMPD'!$T$7:$T$29)</f>
        <v>6</v>
      </c>
      <c r="D10060" s="160">
        <v>10</v>
      </c>
      <c r="E10060" s="160" t="s">
        <v>6395</v>
      </c>
      <c r="F10060" s="160" t="s">
        <v>111</v>
      </c>
      <c r="G10060" s="160" t="s">
        <v>124</v>
      </c>
      <c r="H10060" s="160" t="s">
        <v>6392</v>
      </c>
      <c r="I10060" s="160" t="e" cm="1">
        <f t="array" ref="I10060">INDEX('2.1.trackMPD'!AB:AB/(24*60*60),
       MATCH(1,
             (A10060='2.1.trackMPD'!V:V)*
             (C10060='2.1.trackMPD'!W:W)*
             (D10060/10^6='2.1.trackMPD'!AA:AA)*
             (E10060='2.1.trackMPD'!Y:Y),
0))</f>
        <v>#N/A</v>
      </c>
    </row>
    <row r="10061" spans="1:9" x14ac:dyDescent="0.2">
      <c r="A10061" s="160" t="s">
        <v>10316</v>
      </c>
      <c r="B10061" s="160" t="s">
        <v>147</v>
      </c>
      <c r="C10061" s="160">
        <f>_xlfn.XLOOKUP(B10061,'2.1.trackMPD'!$R$7:$R$29,'2.1.trackMPD'!$T$7:$T$29)</f>
        <v>6</v>
      </c>
      <c r="D10061" s="160">
        <v>10</v>
      </c>
      <c r="E10061" s="160" t="s">
        <v>6395</v>
      </c>
      <c r="F10061" s="160" t="s">
        <v>111</v>
      </c>
      <c r="G10061" s="160" t="s">
        <v>140</v>
      </c>
      <c r="H10061" s="160" t="s">
        <v>6392</v>
      </c>
      <c r="I10061" s="160" t="e" cm="1">
        <f t="array" ref="I10061">INDEX('2.1.trackMPD'!AC:AC/(24*60*60),
       MATCH(1,
             (A10061='2.1.trackMPD'!V:V)*
             (C10061='2.1.trackMPD'!W:W)*
             (D10061/10^6='2.1.trackMPD'!AA:AA)*
             (E10061='2.1.trackMPD'!Y:Y),
0))</f>
        <v>#N/A</v>
      </c>
    </row>
    <row r="10062" spans="1:9" x14ac:dyDescent="0.2">
      <c r="A10062" s="160" t="s">
        <v>10316</v>
      </c>
      <c r="B10062" s="160" t="s">
        <v>147</v>
      </c>
      <c r="C10062" s="160">
        <f>_xlfn.XLOOKUP(B10062,'2.1.trackMPD'!$R$7:$R$29,'2.1.trackMPD'!$T$7:$T$29)</f>
        <v>6</v>
      </c>
      <c r="D10062" s="160">
        <v>100</v>
      </c>
      <c r="E10062" s="160" t="s">
        <v>6395</v>
      </c>
      <c r="F10062" s="160" t="s">
        <v>111</v>
      </c>
      <c r="G10062" s="160" t="s">
        <v>124</v>
      </c>
      <c r="H10062" s="160" t="s">
        <v>6392</v>
      </c>
      <c r="I10062" s="160" t="e" cm="1">
        <f t="array" ref="I10062">INDEX('2.1.trackMPD'!AB:AB/(24*60*60),
       MATCH(1,
             (A10062='2.1.trackMPD'!V:V)*
             (C10062='2.1.trackMPD'!W:W)*
             (D10062/10^6='2.1.trackMPD'!AA:AA)*
             (E10062='2.1.trackMPD'!Y:Y),
0))</f>
        <v>#N/A</v>
      </c>
    </row>
    <row r="10063" spans="1:9" x14ac:dyDescent="0.2">
      <c r="A10063" s="160" t="s">
        <v>10316</v>
      </c>
      <c r="B10063" s="160" t="s">
        <v>147</v>
      </c>
      <c r="C10063" s="160">
        <f>_xlfn.XLOOKUP(B10063,'2.1.trackMPD'!$R$7:$R$29,'2.1.trackMPD'!$T$7:$T$29)</f>
        <v>6</v>
      </c>
      <c r="D10063" s="160">
        <v>100</v>
      </c>
      <c r="E10063" s="160" t="s">
        <v>6395</v>
      </c>
      <c r="F10063" s="160" t="s">
        <v>111</v>
      </c>
      <c r="G10063" s="160" t="s">
        <v>140</v>
      </c>
      <c r="H10063" s="160" t="s">
        <v>6392</v>
      </c>
      <c r="I10063" s="160" t="e" cm="1">
        <f t="array" ref="I10063">INDEX('2.1.trackMPD'!AC:AC/(24*60*60),
       MATCH(1,
             (A10063='2.1.trackMPD'!V:V)*
             (C10063='2.1.trackMPD'!W:W)*
             (D10063/10^6='2.1.trackMPD'!AA:AA)*
             (E10063='2.1.trackMPD'!Y:Y),
0))</f>
        <v>#N/A</v>
      </c>
    </row>
    <row r="10064" spans="1:9" x14ac:dyDescent="0.2">
      <c r="A10064" s="160" t="s">
        <v>10316</v>
      </c>
      <c r="B10064" s="160" t="s">
        <v>148</v>
      </c>
      <c r="C10064" s="160">
        <f>_xlfn.XLOOKUP(B10064,'2.1.trackMPD'!$R$7:$R$29,'2.1.trackMPD'!$T$7:$T$29)</f>
        <v>6</v>
      </c>
      <c r="D10064" s="160">
        <v>1</v>
      </c>
      <c r="E10064" s="160" t="s">
        <v>6390</v>
      </c>
      <c r="F10064" s="160" t="s">
        <v>111</v>
      </c>
      <c r="G10064" s="160" t="s">
        <v>124</v>
      </c>
      <c r="H10064" s="160" t="s">
        <v>6392</v>
      </c>
      <c r="I10064" s="160" cm="1">
        <f t="array" ref="I10064">INDEX('2.1.trackMPD'!AB:AB/(24*60*60),
       MATCH(1,
             (A10064='2.1.trackMPD'!V:V)*
             (C10064='2.1.trackMPD'!W:W)*
             (D10064/10^6='2.1.trackMPD'!AA:AA)*
             (E10064='2.1.trackMPD'!Y:Y),
0))</f>
        <v>2.8698303445884774E-6</v>
      </c>
    </row>
    <row r="10065" spans="1:9" x14ac:dyDescent="0.2">
      <c r="A10065" s="160" t="s">
        <v>10316</v>
      </c>
      <c r="B10065" s="160" t="s">
        <v>148</v>
      </c>
      <c r="C10065" s="160">
        <f>_xlfn.XLOOKUP(B10065,'2.1.trackMPD'!$R$7:$R$29,'2.1.trackMPD'!$T$7:$T$29)</f>
        <v>6</v>
      </c>
      <c r="D10065" s="160">
        <v>1</v>
      </c>
      <c r="E10065" s="160" t="s">
        <v>6390</v>
      </c>
      <c r="F10065" s="160" t="s">
        <v>111</v>
      </c>
      <c r="G10065" s="160" t="s">
        <v>140</v>
      </c>
      <c r="H10065" s="160" t="s">
        <v>6392</v>
      </c>
      <c r="I10065" s="160" cm="1">
        <f t="array" ref="I10065">INDEX('2.1.trackMPD'!AC:AC/(24*60*60),
       MATCH(1,
             (A10065='2.1.trackMPD'!V:V)*
             (C10065='2.1.trackMPD'!W:W)*
             (D10065/10^6='2.1.trackMPD'!AA:AA)*
             (E10065='2.1.trackMPD'!Y:Y),
0))</f>
        <v>6.6913211418636637E-6</v>
      </c>
    </row>
    <row r="10066" spans="1:9" x14ac:dyDescent="0.2">
      <c r="A10066" s="160" t="s">
        <v>10316</v>
      </c>
      <c r="B10066" s="160" t="s">
        <v>148</v>
      </c>
      <c r="C10066" s="160">
        <f>_xlfn.XLOOKUP(B10066,'2.1.trackMPD'!$R$7:$R$29,'2.1.trackMPD'!$T$7:$T$29)</f>
        <v>6</v>
      </c>
      <c r="D10066" s="160">
        <v>10</v>
      </c>
      <c r="E10066" s="160" t="s">
        <v>6390</v>
      </c>
      <c r="F10066" s="160" t="s">
        <v>111</v>
      </c>
      <c r="G10066" s="160" t="s">
        <v>124</v>
      </c>
      <c r="H10066" s="160" t="s">
        <v>6392</v>
      </c>
      <c r="I10066" s="160" cm="1">
        <f t="array" ref="I10066">INDEX('2.1.trackMPD'!AB:AB/(24*60*60),
       MATCH(1,
             (A10066='2.1.trackMPD'!V:V)*
             (C10066='2.1.trackMPD'!W:W)*
             (D10066/10^6='2.1.trackMPD'!AA:AA)*
             (E10066='2.1.trackMPD'!Y:Y),
0))</f>
        <v>6.8036876086769764E-6</v>
      </c>
    </row>
    <row r="10067" spans="1:9" x14ac:dyDescent="0.2">
      <c r="A10067" s="160" t="s">
        <v>10316</v>
      </c>
      <c r="B10067" s="160" t="s">
        <v>148</v>
      </c>
      <c r="C10067" s="160">
        <f>_xlfn.XLOOKUP(B10067,'2.1.trackMPD'!$R$7:$R$29,'2.1.trackMPD'!$T$7:$T$29)</f>
        <v>6</v>
      </c>
      <c r="D10067" s="160">
        <v>10</v>
      </c>
      <c r="E10067" s="160" t="s">
        <v>6390</v>
      </c>
      <c r="F10067" s="160" t="s">
        <v>111</v>
      </c>
      <c r="G10067" s="160" t="s">
        <v>140</v>
      </c>
      <c r="H10067" s="160" t="s">
        <v>6392</v>
      </c>
      <c r="I10067" s="160" cm="1">
        <f t="array" ref="I10067">INDEX('2.1.trackMPD'!AC:AC/(24*60*60),
       MATCH(1,
             (A10067='2.1.trackMPD'!V:V)*
             (C10067='2.1.trackMPD'!W:W)*
             (D10067/10^6='2.1.trackMPD'!AA:AA)*
             (E10067='2.1.trackMPD'!Y:Y),
0))</f>
        <v>7.5198543526164361E-6</v>
      </c>
    </row>
    <row r="10068" spans="1:9" x14ac:dyDescent="0.2">
      <c r="A10068" s="160" t="s">
        <v>10316</v>
      </c>
      <c r="B10068" s="160" t="s">
        <v>148</v>
      </c>
      <c r="C10068" s="160">
        <f>_xlfn.XLOOKUP(B10068,'2.1.trackMPD'!$R$7:$R$29,'2.1.trackMPD'!$T$7:$T$29)</f>
        <v>6</v>
      </c>
      <c r="D10068" s="160">
        <v>100</v>
      </c>
      <c r="E10068" s="160" t="s">
        <v>6390</v>
      </c>
      <c r="F10068" s="160" t="s">
        <v>111</v>
      </c>
      <c r="G10068" s="160" t="s">
        <v>124</v>
      </c>
      <c r="H10068" s="160" t="s">
        <v>6392</v>
      </c>
      <c r="I10068" s="160" cm="1">
        <f t="array" ref="I10068">INDEX('2.1.trackMPD'!AB:AB/(24*60*60),
       MATCH(1,
             (A10068='2.1.trackMPD'!V:V)*
             (C10068='2.1.trackMPD'!W:W)*
             (D10068/10^6='2.1.trackMPD'!AA:AA)*
             (E10068='2.1.trackMPD'!Y:Y),
0))</f>
        <v>1.7682158243312757E-4</v>
      </c>
    </row>
    <row r="10069" spans="1:9" x14ac:dyDescent="0.2">
      <c r="A10069" s="160" t="s">
        <v>10316</v>
      </c>
      <c r="B10069" s="160" t="s">
        <v>148</v>
      </c>
      <c r="C10069" s="160">
        <f>_xlfn.XLOOKUP(B10069,'2.1.trackMPD'!$R$7:$R$29,'2.1.trackMPD'!$T$7:$T$29)</f>
        <v>6</v>
      </c>
      <c r="D10069" s="160">
        <v>100</v>
      </c>
      <c r="E10069" s="160" t="s">
        <v>6390</v>
      </c>
      <c r="F10069" s="160" t="s">
        <v>111</v>
      </c>
      <c r="G10069" s="160" t="s">
        <v>140</v>
      </c>
      <c r="H10069" s="160" t="s">
        <v>6392</v>
      </c>
      <c r="I10069" s="160" cm="1">
        <f t="array" ref="I10069">INDEX('2.1.trackMPD'!AC:AC/(24*60*60),
       MATCH(1,
             (A10069='2.1.trackMPD'!V:V)*
             (C10069='2.1.trackMPD'!W:W)*
             (D10069/10^6='2.1.trackMPD'!AA:AA)*
             (E10069='2.1.trackMPD'!Y:Y),
0))</f>
        <v>1.5826409452160495E-4</v>
      </c>
    </row>
    <row r="10070" spans="1:9" x14ac:dyDescent="0.2">
      <c r="A10070" s="160" t="s">
        <v>10316</v>
      </c>
      <c r="B10070" s="160" t="s">
        <v>148</v>
      </c>
      <c r="C10070" s="160">
        <f>_xlfn.XLOOKUP(B10070,'2.1.trackMPD'!$R$7:$R$29,'2.1.trackMPD'!$T$7:$T$29)</f>
        <v>6</v>
      </c>
      <c r="D10070" s="160">
        <v>1000</v>
      </c>
      <c r="E10070" s="160" t="s">
        <v>6390</v>
      </c>
      <c r="F10070" s="160" t="s">
        <v>111</v>
      </c>
      <c r="G10070" s="160" t="s">
        <v>124</v>
      </c>
      <c r="H10070" s="160" t="s">
        <v>6392</v>
      </c>
      <c r="I10070" s="160" cm="1">
        <f t="array" ref="I10070">INDEX('2.1.trackMPD'!AB:AB/(24*60*60),
       MATCH(1,
             (A10070='2.1.trackMPD'!V:V)*
             (C10070='2.1.trackMPD'!W:W)*
             (D10070/10^6='2.1.trackMPD'!AA:AA)*
             (E10070='2.1.trackMPD'!Y:Y),
0))</f>
        <v>9.0045779578189287E-4</v>
      </c>
    </row>
    <row r="10071" spans="1:9" x14ac:dyDescent="0.2">
      <c r="A10071" s="160" t="s">
        <v>10316</v>
      </c>
      <c r="B10071" s="160" t="s">
        <v>148</v>
      </c>
      <c r="C10071" s="160">
        <f>_xlfn.XLOOKUP(B10071,'2.1.trackMPD'!$R$7:$R$29,'2.1.trackMPD'!$T$7:$T$29)</f>
        <v>6</v>
      </c>
      <c r="D10071" s="160">
        <v>1000</v>
      </c>
      <c r="E10071" s="160" t="s">
        <v>6390</v>
      </c>
      <c r="F10071" s="160" t="s">
        <v>111</v>
      </c>
      <c r="G10071" s="160" t="s">
        <v>140</v>
      </c>
      <c r="H10071" s="160" t="s">
        <v>6392</v>
      </c>
      <c r="I10071" s="160" cm="1">
        <f t="array" ref="I10071">INDEX('2.1.trackMPD'!AC:AC/(24*60*60),
       MATCH(1,
             (A10071='2.1.trackMPD'!V:V)*
             (C10071='2.1.trackMPD'!W:W)*
             (D10071/10^6='2.1.trackMPD'!AA:AA)*
             (E10071='2.1.trackMPD'!Y:Y),
0))</f>
        <v>6.4526359169238675E-3</v>
      </c>
    </row>
    <row r="10072" spans="1:9" x14ac:dyDescent="0.2">
      <c r="A10072" s="160" t="s">
        <v>10316</v>
      </c>
      <c r="B10072" s="160" t="s">
        <v>148</v>
      </c>
      <c r="C10072" s="160">
        <f>_xlfn.XLOOKUP(B10072,'2.1.trackMPD'!$R$7:$R$29,'2.1.trackMPD'!$T$7:$T$29)</f>
        <v>6</v>
      </c>
      <c r="D10072" s="160">
        <v>5000</v>
      </c>
      <c r="E10072" s="160" t="s">
        <v>6390</v>
      </c>
      <c r="F10072" s="160" t="s">
        <v>111</v>
      </c>
      <c r="G10072" s="160" t="s">
        <v>124</v>
      </c>
      <c r="H10072" s="160" t="s">
        <v>6392</v>
      </c>
      <c r="I10072" s="160" cm="1">
        <f t="array" ref="I10072">INDEX('2.1.trackMPD'!AB:AB/(24*60*60),
       MATCH(1,
             (A10072='2.1.trackMPD'!V:V)*
             (C10072='2.1.trackMPD'!W:W)*
             (D10072/10^6='2.1.trackMPD'!AA:AA)*
             (E10072='2.1.trackMPD'!Y:Y),
0))</f>
        <v>9.0201364917695483E-4</v>
      </c>
    </row>
    <row r="10073" spans="1:9" x14ac:dyDescent="0.2">
      <c r="A10073" s="160" t="s">
        <v>10316</v>
      </c>
      <c r="B10073" s="160" t="s">
        <v>148</v>
      </c>
      <c r="C10073" s="160">
        <f>_xlfn.XLOOKUP(B10073,'2.1.trackMPD'!$R$7:$R$29,'2.1.trackMPD'!$T$7:$T$29)</f>
        <v>6</v>
      </c>
      <c r="D10073" s="160">
        <v>5000</v>
      </c>
      <c r="E10073" s="160" t="s">
        <v>6390</v>
      </c>
      <c r="F10073" s="160" t="s">
        <v>111</v>
      </c>
      <c r="G10073" s="160" t="s">
        <v>140</v>
      </c>
      <c r="H10073" s="160" t="s">
        <v>6392</v>
      </c>
      <c r="I10073" s="160" cm="1">
        <f t="array" ref="I10073">INDEX('2.1.trackMPD'!AC:AC/(24*60*60),
       MATCH(1,
             (A10073='2.1.trackMPD'!V:V)*
             (C10073='2.1.trackMPD'!W:W)*
             (D10073/10^6='2.1.trackMPD'!AA:AA)*
             (E10073='2.1.trackMPD'!Y:Y),
0))</f>
        <v>2.5485706738683132E-2</v>
      </c>
    </row>
    <row r="10074" spans="1:9" x14ac:dyDescent="0.2">
      <c r="A10074" s="160" t="s">
        <v>10316</v>
      </c>
      <c r="B10074" s="160" t="s">
        <v>148</v>
      </c>
      <c r="C10074" s="160">
        <f>_xlfn.XLOOKUP(B10074,'2.1.trackMPD'!$R$7:$R$29,'2.1.trackMPD'!$T$7:$T$29)</f>
        <v>6</v>
      </c>
      <c r="D10074" s="160">
        <v>1</v>
      </c>
      <c r="E10074" s="160" t="s">
        <v>6394</v>
      </c>
      <c r="F10074" s="160" t="s">
        <v>111</v>
      </c>
      <c r="G10074" s="160" t="s">
        <v>124</v>
      </c>
      <c r="H10074" s="160" t="s">
        <v>6392</v>
      </c>
      <c r="I10074" s="160" cm="1">
        <f t="array" ref="I10074">INDEX('2.1.trackMPD'!AB:AB/(24*60*60),
       MATCH(1,
             (A10074='2.1.trackMPD'!V:V)*
             (C10074='2.1.trackMPD'!W:W)*
             (D10074/10^6='2.1.trackMPD'!AA:AA)*
             (E10074='2.1.trackMPD'!Y:Y),
0))</f>
        <v>6.650434654262025E-6</v>
      </c>
    </row>
    <row r="10075" spans="1:9" x14ac:dyDescent="0.2">
      <c r="A10075" s="160" t="s">
        <v>10316</v>
      </c>
      <c r="B10075" s="160" t="s">
        <v>148</v>
      </c>
      <c r="C10075" s="160">
        <f>_xlfn.XLOOKUP(B10075,'2.1.trackMPD'!$R$7:$R$29,'2.1.trackMPD'!$T$7:$T$29)</f>
        <v>6</v>
      </c>
      <c r="D10075" s="160">
        <v>1</v>
      </c>
      <c r="E10075" s="160" t="s">
        <v>6394</v>
      </c>
      <c r="F10075" s="160" t="s">
        <v>111</v>
      </c>
      <c r="G10075" s="160" t="s">
        <v>140</v>
      </c>
      <c r="H10075" s="160" t="s">
        <v>6392</v>
      </c>
      <c r="I10075" s="160" cm="1">
        <f t="array" ref="I10075">INDEX('2.1.trackMPD'!AC:AC/(24*60*60),
       MATCH(1,
             (A10075='2.1.trackMPD'!V:V)*
             (C10075='2.1.trackMPD'!W:W)*
             (D10075/10^6='2.1.trackMPD'!AA:AA)*
             (E10075='2.1.trackMPD'!Y:Y),
0))</f>
        <v>1.3748410964702164E-5</v>
      </c>
    </row>
    <row r="10076" spans="1:9" x14ac:dyDescent="0.2">
      <c r="A10076" s="160" t="s">
        <v>10316</v>
      </c>
      <c r="B10076" s="160" t="s">
        <v>148</v>
      </c>
      <c r="C10076" s="160">
        <f>_xlfn.XLOOKUP(B10076,'2.1.trackMPD'!$R$7:$R$29,'2.1.trackMPD'!$T$7:$T$29)</f>
        <v>6</v>
      </c>
      <c r="D10076" s="160">
        <v>10</v>
      </c>
      <c r="E10076" s="160" t="s">
        <v>6394</v>
      </c>
      <c r="F10076" s="160" t="s">
        <v>111</v>
      </c>
      <c r="G10076" s="160" t="s">
        <v>124</v>
      </c>
      <c r="H10076" s="160" t="s">
        <v>6392</v>
      </c>
      <c r="I10076" s="160" cm="1">
        <f t="array" ref="I10076">INDEX('2.1.trackMPD'!AB:AB/(24*60*60),
       MATCH(1,
             (A10076='2.1.trackMPD'!V:V)*
             (C10076='2.1.trackMPD'!W:W)*
             (D10076/10^6='2.1.trackMPD'!AA:AA)*
             (E10076='2.1.trackMPD'!Y:Y),
0))</f>
        <v>6.3224211586934156E-6</v>
      </c>
    </row>
    <row r="10077" spans="1:9" x14ac:dyDescent="0.2">
      <c r="A10077" s="160" t="s">
        <v>10316</v>
      </c>
      <c r="B10077" s="160" t="s">
        <v>148</v>
      </c>
      <c r="C10077" s="160">
        <f>_xlfn.XLOOKUP(B10077,'2.1.trackMPD'!$R$7:$R$29,'2.1.trackMPD'!$T$7:$T$29)</f>
        <v>6</v>
      </c>
      <c r="D10077" s="160">
        <v>10</v>
      </c>
      <c r="E10077" s="160" t="s">
        <v>6394</v>
      </c>
      <c r="F10077" s="160" t="s">
        <v>111</v>
      </c>
      <c r="G10077" s="160" t="s">
        <v>140</v>
      </c>
      <c r="H10077" s="160" t="s">
        <v>6392</v>
      </c>
      <c r="I10077" s="160" cm="1">
        <f t="array" ref="I10077">INDEX('2.1.trackMPD'!AC:AC/(24*60*60),
       MATCH(1,
             (A10077='2.1.trackMPD'!V:V)*
             (C10077='2.1.trackMPD'!W:W)*
             (D10077/10^6='2.1.trackMPD'!AA:AA)*
             (E10077='2.1.trackMPD'!Y:Y),
0))</f>
        <v>2.2125298693415632E-5</v>
      </c>
    </row>
    <row r="10078" spans="1:9" x14ac:dyDescent="0.2">
      <c r="A10078" s="160" t="s">
        <v>10316</v>
      </c>
      <c r="B10078" s="160" t="s">
        <v>148</v>
      </c>
      <c r="C10078" s="160">
        <f>_xlfn.XLOOKUP(B10078,'2.1.trackMPD'!$R$7:$R$29,'2.1.trackMPD'!$T$7:$T$29)</f>
        <v>6</v>
      </c>
      <c r="D10078" s="160">
        <v>100</v>
      </c>
      <c r="E10078" s="160" t="s">
        <v>6394</v>
      </c>
      <c r="F10078" s="160" t="s">
        <v>111</v>
      </c>
      <c r="G10078" s="160" t="s">
        <v>124</v>
      </c>
      <c r="H10078" s="160" t="s">
        <v>6392</v>
      </c>
      <c r="I10078" s="160" cm="1">
        <f t="array" ref="I10078">INDEX('2.1.trackMPD'!AB:AB/(24*60*60),
       MATCH(1,
             (A10078='2.1.trackMPD'!V:V)*
             (C10078='2.1.trackMPD'!W:W)*
             (D10078/10^6='2.1.trackMPD'!AA:AA)*
             (E10078='2.1.trackMPD'!Y:Y),
0))</f>
        <v>5.2290220010288067E-4</v>
      </c>
    </row>
    <row r="10079" spans="1:9" x14ac:dyDescent="0.2">
      <c r="A10079" s="160" t="s">
        <v>10316</v>
      </c>
      <c r="B10079" s="160" t="s">
        <v>148</v>
      </c>
      <c r="C10079" s="160">
        <f>_xlfn.XLOOKUP(B10079,'2.1.trackMPD'!$R$7:$R$29,'2.1.trackMPD'!$T$7:$T$29)</f>
        <v>6</v>
      </c>
      <c r="D10079" s="160">
        <v>100</v>
      </c>
      <c r="E10079" s="160" t="s">
        <v>6394</v>
      </c>
      <c r="F10079" s="160" t="s">
        <v>111</v>
      </c>
      <c r="G10079" s="160" t="s">
        <v>140</v>
      </c>
      <c r="H10079" s="160" t="s">
        <v>6392</v>
      </c>
      <c r="I10079" s="160" cm="1">
        <f t="array" ref="I10079">INDEX('2.1.trackMPD'!AC:AC/(24*60*60),
       MATCH(1,
             (A10079='2.1.trackMPD'!V:V)*
             (C10079='2.1.trackMPD'!W:W)*
             (D10079/10^6='2.1.trackMPD'!AA:AA)*
             (E10079='2.1.trackMPD'!Y:Y),
0))</f>
        <v>5.0558261869855959E-4</v>
      </c>
    </row>
    <row r="10080" spans="1:9" x14ac:dyDescent="0.2">
      <c r="A10080" s="160" t="s">
        <v>10316</v>
      </c>
      <c r="B10080" s="160" t="s">
        <v>148</v>
      </c>
      <c r="C10080" s="160">
        <f>_xlfn.XLOOKUP(B10080,'2.1.trackMPD'!$R$7:$R$29,'2.1.trackMPD'!$T$7:$T$29)</f>
        <v>6</v>
      </c>
      <c r="D10080" s="160">
        <v>1000</v>
      </c>
      <c r="E10080" s="160" t="s">
        <v>6394</v>
      </c>
      <c r="F10080" s="160" t="s">
        <v>111</v>
      </c>
      <c r="G10080" s="160" t="s">
        <v>124</v>
      </c>
      <c r="H10080" s="160" t="s">
        <v>6392</v>
      </c>
      <c r="I10080" s="160" cm="1">
        <f t="array" ref="I10080">INDEX('2.1.trackMPD'!AB:AB/(24*60*60),
       MATCH(1,
             (A10080='2.1.trackMPD'!V:V)*
             (C10080='2.1.trackMPD'!W:W)*
             (D10080/10^6='2.1.trackMPD'!AA:AA)*
             (E10080='2.1.trackMPD'!Y:Y),
0))</f>
        <v>9.0023984915123462E-4</v>
      </c>
    </row>
    <row r="10081" spans="1:9" x14ac:dyDescent="0.2">
      <c r="A10081" s="160" t="s">
        <v>10316</v>
      </c>
      <c r="B10081" s="160" t="s">
        <v>148</v>
      </c>
      <c r="C10081" s="160">
        <f>_xlfn.XLOOKUP(B10081,'2.1.trackMPD'!$R$7:$R$29,'2.1.trackMPD'!$T$7:$T$29)</f>
        <v>6</v>
      </c>
      <c r="D10081" s="160">
        <v>1000</v>
      </c>
      <c r="E10081" s="160" t="s">
        <v>6394</v>
      </c>
      <c r="F10081" s="160" t="s">
        <v>111</v>
      </c>
      <c r="G10081" s="160" t="s">
        <v>140</v>
      </c>
      <c r="H10081" s="160" t="s">
        <v>6392</v>
      </c>
      <c r="I10081" s="160" cm="1">
        <f t="array" ref="I10081">INDEX('2.1.trackMPD'!AC:AC/(24*60*60),
       MATCH(1,
             (A10081='2.1.trackMPD'!V:V)*
             (C10081='2.1.trackMPD'!W:W)*
             (D10081/10^6='2.1.trackMPD'!AA:AA)*
             (E10081='2.1.trackMPD'!Y:Y),
0))</f>
        <v>5.8401667541152259E-3</v>
      </c>
    </row>
    <row r="10082" spans="1:9" x14ac:dyDescent="0.2">
      <c r="A10082" s="160" t="s">
        <v>10316</v>
      </c>
      <c r="B10082" s="160" t="s">
        <v>148</v>
      </c>
      <c r="C10082" s="160">
        <f>_xlfn.XLOOKUP(B10082,'2.1.trackMPD'!$R$7:$R$29,'2.1.trackMPD'!$T$7:$T$29)</f>
        <v>6</v>
      </c>
      <c r="D10082" s="160">
        <v>5000</v>
      </c>
      <c r="E10082" s="160" t="s">
        <v>6394</v>
      </c>
      <c r="F10082" s="160" t="s">
        <v>111</v>
      </c>
      <c r="G10082" s="160" t="s">
        <v>124</v>
      </c>
      <c r="H10082" s="160" t="s">
        <v>6392</v>
      </c>
      <c r="I10082" s="160" cm="1">
        <f t="array" ref="I10082">INDEX('2.1.trackMPD'!AB:AB/(24*60*60),
       MATCH(1,
             (A10082='2.1.trackMPD'!V:V)*
             (C10082='2.1.trackMPD'!W:W)*
             (D10082/10^6='2.1.trackMPD'!AA:AA)*
             (E10082='2.1.trackMPD'!Y:Y),
0))</f>
        <v>1.0142913956886575E-3</v>
      </c>
    </row>
    <row r="10083" spans="1:9" x14ac:dyDescent="0.2">
      <c r="A10083" s="160" t="s">
        <v>10316</v>
      </c>
      <c r="B10083" s="160" t="s">
        <v>148</v>
      </c>
      <c r="C10083" s="160">
        <f>_xlfn.XLOOKUP(B10083,'2.1.trackMPD'!$R$7:$R$29,'2.1.trackMPD'!$T$7:$T$29)</f>
        <v>6</v>
      </c>
      <c r="D10083" s="160">
        <v>5000</v>
      </c>
      <c r="E10083" s="160" t="s">
        <v>6394</v>
      </c>
      <c r="F10083" s="160" t="s">
        <v>111</v>
      </c>
      <c r="G10083" s="160" t="s">
        <v>140</v>
      </c>
      <c r="H10083" s="160" t="s">
        <v>6392</v>
      </c>
      <c r="I10083" s="160" cm="1">
        <f t="array" ref="I10083">INDEX('2.1.trackMPD'!AC:AC/(24*60*60),
       MATCH(1,
             (A10083='2.1.trackMPD'!V:V)*
             (C10083='2.1.trackMPD'!W:W)*
             (D10083/10^6='2.1.trackMPD'!AA:AA)*
             (E10083='2.1.trackMPD'!Y:Y),
0))</f>
        <v>1.5950789510995371E-2</v>
      </c>
    </row>
    <row r="10084" spans="1:9" x14ac:dyDescent="0.2">
      <c r="A10084" s="160" t="s">
        <v>10316</v>
      </c>
      <c r="B10084" s="160" t="s">
        <v>148</v>
      </c>
      <c r="C10084" s="160">
        <f>_xlfn.XLOOKUP(B10084,'2.1.trackMPD'!$R$7:$R$29,'2.1.trackMPD'!$T$7:$T$29)</f>
        <v>6</v>
      </c>
      <c r="D10084" s="160">
        <v>1</v>
      </c>
      <c r="E10084" s="160" t="s">
        <v>6395</v>
      </c>
      <c r="F10084" s="160" t="s">
        <v>111</v>
      </c>
      <c r="G10084" s="160" t="s">
        <v>124</v>
      </c>
      <c r="H10084" s="160" t="s">
        <v>6392</v>
      </c>
      <c r="I10084" s="160" t="e" cm="1">
        <f t="array" ref="I10084">INDEX('2.1.trackMPD'!AB:AB/(24*60*60),
       MATCH(1,
             (A10084='2.1.trackMPD'!V:V)*
             (C10084='2.1.trackMPD'!W:W)*
             (D10084/10^6='2.1.trackMPD'!AA:AA)*
             (E10084='2.1.trackMPD'!Y:Y),
0))</f>
        <v>#N/A</v>
      </c>
    </row>
    <row r="10085" spans="1:9" x14ac:dyDescent="0.2">
      <c r="A10085" s="160" t="s">
        <v>10316</v>
      </c>
      <c r="B10085" s="160" t="s">
        <v>148</v>
      </c>
      <c r="C10085" s="160">
        <f>_xlfn.XLOOKUP(B10085,'2.1.trackMPD'!$R$7:$R$29,'2.1.trackMPD'!$T$7:$T$29)</f>
        <v>6</v>
      </c>
      <c r="D10085" s="160">
        <v>1</v>
      </c>
      <c r="E10085" s="160" t="s">
        <v>6395</v>
      </c>
      <c r="F10085" s="160" t="s">
        <v>111</v>
      </c>
      <c r="G10085" s="160" t="s">
        <v>140</v>
      </c>
      <c r="H10085" s="160" t="s">
        <v>6392</v>
      </c>
      <c r="I10085" s="160" t="e" cm="1">
        <f t="array" ref="I10085">INDEX('2.1.trackMPD'!AC:AC/(24*60*60),
       MATCH(1,
             (A10085='2.1.trackMPD'!V:V)*
             (C10085='2.1.trackMPD'!W:W)*
             (D10085/10^6='2.1.trackMPD'!AA:AA)*
             (E10085='2.1.trackMPD'!Y:Y),
0))</f>
        <v>#N/A</v>
      </c>
    </row>
    <row r="10086" spans="1:9" x14ac:dyDescent="0.2">
      <c r="A10086" s="160" t="s">
        <v>10316</v>
      </c>
      <c r="B10086" s="160" t="s">
        <v>148</v>
      </c>
      <c r="C10086" s="160">
        <f>_xlfn.XLOOKUP(B10086,'2.1.trackMPD'!$R$7:$R$29,'2.1.trackMPD'!$T$7:$T$29)</f>
        <v>6</v>
      </c>
      <c r="D10086" s="160">
        <v>10</v>
      </c>
      <c r="E10086" s="160" t="s">
        <v>6395</v>
      </c>
      <c r="F10086" s="160" t="s">
        <v>111</v>
      </c>
      <c r="G10086" s="160" t="s">
        <v>124</v>
      </c>
      <c r="H10086" s="160" t="s">
        <v>6392</v>
      </c>
      <c r="I10086" s="160" t="e" cm="1">
        <f t="array" ref="I10086">INDEX('2.1.trackMPD'!AB:AB/(24*60*60),
       MATCH(1,
             (A10086='2.1.trackMPD'!V:V)*
             (C10086='2.1.trackMPD'!W:W)*
             (D10086/10^6='2.1.trackMPD'!AA:AA)*
             (E10086='2.1.trackMPD'!Y:Y),
0))</f>
        <v>#N/A</v>
      </c>
    </row>
    <row r="10087" spans="1:9" x14ac:dyDescent="0.2">
      <c r="A10087" s="160" t="s">
        <v>10316</v>
      </c>
      <c r="B10087" s="160" t="s">
        <v>148</v>
      </c>
      <c r="C10087" s="160">
        <f>_xlfn.XLOOKUP(B10087,'2.1.trackMPD'!$R$7:$R$29,'2.1.trackMPD'!$T$7:$T$29)</f>
        <v>6</v>
      </c>
      <c r="D10087" s="160">
        <v>10</v>
      </c>
      <c r="E10087" s="160" t="s">
        <v>6395</v>
      </c>
      <c r="F10087" s="160" t="s">
        <v>111</v>
      </c>
      <c r="G10087" s="160" t="s">
        <v>140</v>
      </c>
      <c r="H10087" s="160" t="s">
        <v>6392</v>
      </c>
      <c r="I10087" s="160" t="e" cm="1">
        <f t="array" ref="I10087">INDEX('2.1.trackMPD'!AC:AC/(24*60*60),
       MATCH(1,
             (A10087='2.1.trackMPD'!V:V)*
             (C10087='2.1.trackMPD'!W:W)*
             (D10087/10^6='2.1.trackMPD'!AA:AA)*
             (E10087='2.1.trackMPD'!Y:Y),
0))</f>
        <v>#N/A</v>
      </c>
    </row>
    <row r="10088" spans="1:9" x14ac:dyDescent="0.2">
      <c r="A10088" s="160" t="s">
        <v>10316</v>
      </c>
      <c r="B10088" s="160" t="s">
        <v>148</v>
      </c>
      <c r="C10088" s="160">
        <f>_xlfn.XLOOKUP(B10088,'2.1.trackMPD'!$R$7:$R$29,'2.1.trackMPD'!$T$7:$T$29)</f>
        <v>6</v>
      </c>
      <c r="D10088" s="160">
        <v>100</v>
      </c>
      <c r="E10088" s="160" t="s">
        <v>6395</v>
      </c>
      <c r="F10088" s="160" t="s">
        <v>111</v>
      </c>
      <c r="G10088" s="160" t="s">
        <v>124</v>
      </c>
      <c r="H10088" s="160" t="s">
        <v>6392</v>
      </c>
      <c r="I10088" s="160" t="e" cm="1">
        <f t="array" ref="I10088">INDEX('2.1.trackMPD'!AB:AB/(24*60*60),
       MATCH(1,
             (A10088='2.1.trackMPD'!V:V)*
             (C10088='2.1.trackMPD'!W:W)*
             (D10088/10^6='2.1.trackMPD'!AA:AA)*
             (E10088='2.1.trackMPD'!Y:Y),
0))</f>
        <v>#N/A</v>
      </c>
    </row>
    <row r="10089" spans="1:9" x14ac:dyDescent="0.2">
      <c r="A10089" s="160" t="s">
        <v>10316</v>
      </c>
      <c r="B10089" s="160" t="s">
        <v>148</v>
      </c>
      <c r="C10089" s="160">
        <f>_xlfn.XLOOKUP(B10089,'2.1.trackMPD'!$R$7:$R$29,'2.1.trackMPD'!$T$7:$T$29)</f>
        <v>6</v>
      </c>
      <c r="D10089" s="160">
        <v>100</v>
      </c>
      <c r="E10089" s="160" t="s">
        <v>6395</v>
      </c>
      <c r="F10089" s="160" t="s">
        <v>111</v>
      </c>
      <c r="G10089" s="160" t="s">
        <v>140</v>
      </c>
      <c r="H10089" s="160" t="s">
        <v>6392</v>
      </c>
      <c r="I10089" s="160" t="e" cm="1">
        <f t="array" ref="I10089">INDEX('2.1.trackMPD'!AC:AC/(24*60*60),
       MATCH(1,
             (A10089='2.1.trackMPD'!V:V)*
             (C10089='2.1.trackMPD'!W:W)*
             (D10089/10^6='2.1.trackMPD'!AA:AA)*
             (E10089='2.1.trackMPD'!Y:Y),
0))</f>
        <v>#N/A</v>
      </c>
    </row>
    <row r="10090" spans="1:9" x14ac:dyDescent="0.2">
      <c r="A10090" s="160" t="s">
        <v>10316</v>
      </c>
      <c r="B10090" s="160" t="s">
        <v>149</v>
      </c>
      <c r="C10090" s="160">
        <f>_xlfn.XLOOKUP(B10090,'2.1.trackMPD'!$R$7:$R$29,'2.1.trackMPD'!$T$7:$T$29)</f>
        <v>6</v>
      </c>
      <c r="D10090" s="160">
        <v>1</v>
      </c>
      <c r="E10090" s="160" t="s">
        <v>6390</v>
      </c>
      <c r="F10090" s="160" t="s">
        <v>111</v>
      </c>
      <c r="G10090" s="160" t="s">
        <v>124</v>
      </c>
      <c r="H10090" s="160" t="s">
        <v>6392</v>
      </c>
      <c r="I10090" s="160" cm="1">
        <f t="array" ref="I10090">INDEX('2.1.trackMPD'!AB:AB/(24*60*60),
       MATCH(1,
             (A10090='2.1.trackMPD'!V:V)*
             (C10090='2.1.trackMPD'!W:W)*
             (D10090/10^6='2.1.trackMPD'!AA:AA)*
             (E10090='2.1.trackMPD'!Y:Y),
0))</f>
        <v>2.8698303445884774E-6</v>
      </c>
    </row>
    <row r="10091" spans="1:9" x14ac:dyDescent="0.2">
      <c r="A10091" s="160" t="s">
        <v>10316</v>
      </c>
      <c r="B10091" s="160" t="s">
        <v>149</v>
      </c>
      <c r="C10091" s="160">
        <f>_xlfn.XLOOKUP(B10091,'2.1.trackMPD'!$R$7:$R$29,'2.1.trackMPD'!$T$7:$T$29)</f>
        <v>6</v>
      </c>
      <c r="D10091" s="160">
        <v>1</v>
      </c>
      <c r="E10091" s="160" t="s">
        <v>6390</v>
      </c>
      <c r="F10091" s="160" t="s">
        <v>111</v>
      </c>
      <c r="G10091" s="160" t="s">
        <v>140</v>
      </c>
      <c r="H10091" s="160" t="s">
        <v>6392</v>
      </c>
      <c r="I10091" s="160" cm="1">
        <f t="array" ref="I10091">INDEX('2.1.trackMPD'!AC:AC/(24*60*60),
       MATCH(1,
             (A10091='2.1.trackMPD'!V:V)*
             (C10091='2.1.trackMPD'!W:W)*
             (D10091/10^6='2.1.trackMPD'!AA:AA)*
             (E10091='2.1.trackMPD'!Y:Y),
0))</f>
        <v>6.6913211418636637E-6</v>
      </c>
    </row>
    <row r="10092" spans="1:9" x14ac:dyDescent="0.2">
      <c r="A10092" s="160" t="s">
        <v>10316</v>
      </c>
      <c r="B10092" s="160" t="s">
        <v>149</v>
      </c>
      <c r="C10092" s="160">
        <f>_xlfn.XLOOKUP(B10092,'2.1.trackMPD'!$R$7:$R$29,'2.1.trackMPD'!$T$7:$T$29)</f>
        <v>6</v>
      </c>
      <c r="D10092" s="160">
        <v>10</v>
      </c>
      <c r="E10092" s="160" t="s">
        <v>6390</v>
      </c>
      <c r="F10092" s="160" t="s">
        <v>111</v>
      </c>
      <c r="G10092" s="160" t="s">
        <v>124</v>
      </c>
      <c r="H10092" s="160" t="s">
        <v>6392</v>
      </c>
      <c r="I10092" s="160" cm="1">
        <f t="array" ref="I10092">INDEX('2.1.trackMPD'!AB:AB/(24*60*60),
       MATCH(1,
             (A10092='2.1.trackMPD'!V:V)*
             (C10092='2.1.trackMPD'!W:W)*
             (D10092/10^6='2.1.trackMPD'!AA:AA)*
             (E10092='2.1.trackMPD'!Y:Y),
0))</f>
        <v>6.8036876086769764E-6</v>
      </c>
    </row>
    <row r="10093" spans="1:9" x14ac:dyDescent="0.2">
      <c r="A10093" s="160" t="s">
        <v>10316</v>
      </c>
      <c r="B10093" s="160" t="s">
        <v>149</v>
      </c>
      <c r="C10093" s="160">
        <f>_xlfn.XLOOKUP(B10093,'2.1.trackMPD'!$R$7:$R$29,'2.1.trackMPD'!$T$7:$T$29)</f>
        <v>6</v>
      </c>
      <c r="D10093" s="160">
        <v>10</v>
      </c>
      <c r="E10093" s="160" t="s">
        <v>6390</v>
      </c>
      <c r="F10093" s="160" t="s">
        <v>111</v>
      </c>
      <c r="G10093" s="160" t="s">
        <v>140</v>
      </c>
      <c r="H10093" s="160" t="s">
        <v>6392</v>
      </c>
      <c r="I10093" s="160" cm="1">
        <f t="array" ref="I10093">INDEX('2.1.trackMPD'!AC:AC/(24*60*60),
       MATCH(1,
             (A10093='2.1.trackMPD'!V:V)*
             (C10093='2.1.trackMPD'!W:W)*
             (D10093/10^6='2.1.trackMPD'!AA:AA)*
             (E10093='2.1.trackMPD'!Y:Y),
0))</f>
        <v>7.5198543526164361E-6</v>
      </c>
    </row>
    <row r="10094" spans="1:9" x14ac:dyDescent="0.2">
      <c r="A10094" s="160" t="s">
        <v>10316</v>
      </c>
      <c r="B10094" s="160" t="s">
        <v>149</v>
      </c>
      <c r="C10094" s="160">
        <f>_xlfn.XLOOKUP(B10094,'2.1.trackMPD'!$R$7:$R$29,'2.1.trackMPD'!$T$7:$T$29)</f>
        <v>6</v>
      </c>
      <c r="D10094" s="160">
        <v>100</v>
      </c>
      <c r="E10094" s="160" t="s">
        <v>6390</v>
      </c>
      <c r="F10094" s="160" t="s">
        <v>111</v>
      </c>
      <c r="G10094" s="160" t="s">
        <v>124</v>
      </c>
      <c r="H10094" s="160" t="s">
        <v>6392</v>
      </c>
      <c r="I10094" s="160" cm="1">
        <f t="array" ref="I10094">INDEX('2.1.trackMPD'!AB:AB/(24*60*60),
       MATCH(1,
             (A10094='2.1.trackMPD'!V:V)*
             (C10094='2.1.trackMPD'!W:W)*
             (D10094/10^6='2.1.trackMPD'!AA:AA)*
             (E10094='2.1.trackMPD'!Y:Y),
0))</f>
        <v>1.7682158243312757E-4</v>
      </c>
    </row>
    <row r="10095" spans="1:9" x14ac:dyDescent="0.2">
      <c r="A10095" s="160" t="s">
        <v>10316</v>
      </c>
      <c r="B10095" s="160" t="s">
        <v>149</v>
      </c>
      <c r="C10095" s="160">
        <f>_xlfn.XLOOKUP(B10095,'2.1.trackMPD'!$R$7:$R$29,'2.1.trackMPD'!$T$7:$T$29)</f>
        <v>6</v>
      </c>
      <c r="D10095" s="160">
        <v>100</v>
      </c>
      <c r="E10095" s="160" t="s">
        <v>6390</v>
      </c>
      <c r="F10095" s="160" t="s">
        <v>111</v>
      </c>
      <c r="G10095" s="160" t="s">
        <v>140</v>
      </c>
      <c r="H10095" s="160" t="s">
        <v>6392</v>
      </c>
      <c r="I10095" s="160" cm="1">
        <f t="array" ref="I10095">INDEX('2.1.trackMPD'!AC:AC/(24*60*60),
       MATCH(1,
             (A10095='2.1.trackMPD'!V:V)*
             (C10095='2.1.trackMPD'!W:W)*
             (D10095/10^6='2.1.trackMPD'!AA:AA)*
             (E10095='2.1.trackMPD'!Y:Y),
0))</f>
        <v>1.5826409452160495E-4</v>
      </c>
    </row>
    <row r="10096" spans="1:9" x14ac:dyDescent="0.2">
      <c r="A10096" s="160" t="s">
        <v>10316</v>
      </c>
      <c r="B10096" s="160" t="s">
        <v>149</v>
      </c>
      <c r="C10096" s="160">
        <f>_xlfn.XLOOKUP(B10096,'2.1.trackMPD'!$R$7:$R$29,'2.1.trackMPD'!$T$7:$T$29)</f>
        <v>6</v>
      </c>
      <c r="D10096" s="160">
        <v>1000</v>
      </c>
      <c r="E10096" s="160" t="s">
        <v>6390</v>
      </c>
      <c r="F10096" s="160" t="s">
        <v>111</v>
      </c>
      <c r="G10096" s="160" t="s">
        <v>124</v>
      </c>
      <c r="H10096" s="160" t="s">
        <v>6392</v>
      </c>
      <c r="I10096" s="160" cm="1">
        <f t="array" ref="I10096">INDEX('2.1.trackMPD'!AB:AB/(24*60*60),
       MATCH(1,
             (A10096='2.1.trackMPD'!V:V)*
             (C10096='2.1.trackMPD'!W:W)*
             (D10096/10^6='2.1.trackMPD'!AA:AA)*
             (E10096='2.1.trackMPD'!Y:Y),
0))</f>
        <v>9.0045779578189287E-4</v>
      </c>
    </row>
    <row r="10097" spans="1:9" x14ac:dyDescent="0.2">
      <c r="A10097" s="160" t="s">
        <v>10316</v>
      </c>
      <c r="B10097" s="160" t="s">
        <v>149</v>
      </c>
      <c r="C10097" s="160">
        <f>_xlfn.XLOOKUP(B10097,'2.1.trackMPD'!$R$7:$R$29,'2.1.trackMPD'!$T$7:$T$29)</f>
        <v>6</v>
      </c>
      <c r="D10097" s="160">
        <v>1000</v>
      </c>
      <c r="E10097" s="160" t="s">
        <v>6390</v>
      </c>
      <c r="F10097" s="160" t="s">
        <v>111</v>
      </c>
      <c r="G10097" s="160" t="s">
        <v>140</v>
      </c>
      <c r="H10097" s="160" t="s">
        <v>6392</v>
      </c>
      <c r="I10097" s="160" cm="1">
        <f t="array" ref="I10097">INDEX('2.1.trackMPD'!AC:AC/(24*60*60),
       MATCH(1,
             (A10097='2.1.trackMPD'!V:V)*
             (C10097='2.1.trackMPD'!W:W)*
             (D10097/10^6='2.1.trackMPD'!AA:AA)*
             (E10097='2.1.trackMPD'!Y:Y),
0))</f>
        <v>6.4526359169238675E-3</v>
      </c>
    </row>
    <row r="10098" spans="1:9" x14ac:dyDescent="0.2">
      <c r="A10098" s="160" t="s">
        <v>10316</v>
      </c>
      <c r="B10098" s="160" t="s">
        <v>149</v>
      </c>
      <c r="C10098" s="160">
        <f>_xlfn.XLOOKUP(B10098,'2.1.trackMPD'!$R$7:$R$29,'2.1.trackMPD'!$T$7:$T$29)</f>
        <v>6</v>
      </c>
      <c r="D10098" s="160">
        <v>5000</v>
      </c>
      <c r="E10098" s="160" t="s">
        <v>6390</v>
      </c>
      <c r="F10098" s="160" t="s">
        <v>111</v>
      </c>
      <c r="G10098" s="160" t="s">
        <v>124</v>
      </c>
      <c r="H10098" s="160" t="s">
        <v>6392</v>
      </c>
      <c r="I10098" s="160" cm="1">
        <f t="array" ref="I10098">INDEX('2.1.trackMPD'!AB:AB/(24*60*60),
       MATCH(1,
             (A10098='2.1.trackMPD'!V:V)*
             (C10098='2.1.trackMPD'!W:W)*
             (D10098/10^6='2.1.trackMPD'!AA:AA)*
             (E10098='2.1.trackMPD'!Y:Y),
0))</f>
        <v>9.0201364917695483E-4</v>
      </c>
    </row>
    <row r="10099" spans="1:9" x14ac:dyDescent="0.2">
      <c r="A10099" s="160" t="s">
        <v>10316</v>
      </c>
      <c r="B10099" s="160" t="s">
        <v>149</v>
      </c>
      <c r="C10099" s="160">
        <f>_xlfn.XLOOKUP(B10099,'2.1.trackMPD'!$R$7:$R$29,'2.1.trackMPD'!$T$7:$T$29)</f>
        <v>6</v>
      </c>
      <c r="D10099" s="160">
        <v>5000</v>
      </c>
      <c r="E10099" s="160" t="s">
        <v>6390</v>
      </c>
      <c r="F10099" s="160" t="s">
        <v>111</v>
      </c>
      <c r="G10099" s="160" t="s">
        <v>140</v>
      </c>
      <c r="H10099" s="160" t="s">
        <v>6392</v>
      </c>
      <c r="I10099" s="160" cm="1">
        <f t="array" ref="I10099">INDEX('2.1.trackMPD'!AC:AC/(24*60*60),
       MATCH(1,
             (A10099='2.1.trackMPD'!V:V)*
             (C10099='2.1.trackMPD'!W:W)*
             (D10099/10^6='2.1.trackMPD'!AA:AA)*
             (E10099='2.1.trackMPD'!Y:Y),
0))</f>
        <v>2.5485706738683132E-2</v>
      </c>
    </row>
    <row r="10100" spans="1:9" x14ac:dyDescent="0.2">
      <c r="A10100" s="160" t="s">
        <v>10316</v>
      </c>
      <c r="B10100" s="160" t="s">
        <v>149</v>
      </c>
      <c r="C10100" s="160">
        <f>_xlfn.XLOOKUP(B10100,'2.1.trackMPD'!$R$7:$R$29,'2.1.trackMPD'!$T$7:$T$29)</f>
        <v>6</v>
      </c>
      <c r="D10100" s="160">
        <v>1</v>
      </c>
      <c r="E10100" s="160" t="s">
        <v>6394</v>
      </c>
      <c r="F10100" s="160" t="s">
        <v>111</v>
      </c>
      <c r="G10100" s="160" t="s">
        <v>124</v>
      </c>
      <c r="H10100" s="160" t="s">
        <v>6392</v>
      </c>
      <c r="I10100" s="160" cm="1">
        <f t="array" ref="I10100">INDEX('2.1.trackMPD'!AB:AB/(24*60*60),
       MATCH(1,
             (A10100='2.1.trackMPD'!V:V)*
             (C10100='2.1.trackMPD'!W:W)*
             (D10100/10^6='2.1.trackMPD'!AA:AA)*
             (E10100='2.1.trackMPD'!Y:Y),
0))</f>
        <v>6.650434654262025E-6</v>
      </c>
    </row>
    <row r="10101" spans="1:9" x14ac:dyDescent="0.2">
      <c r="A10101" s="160" t="s">
        <v>10316</v>
      </c>
      <c r="B10101" s="160" t="s">
        <v>149</v>
      </c>
      <c r="C10101" s="160">
        <f>_xlfn.XLOOKUP(B10101,'2.1.trackMPD'!$R$7:$R$29,'2.1.trackMPD'!$T$7:$T$29)</f>
        <v>6</v>
      </c>
      <c r="D10101" s="160">
        <v>1</v>
      </c>
      <c r="E10101" s="160" t="s">
        <v>6394</v>
      </c>
      <c r="F10101" s="160" t="s">
        <v>111</v>
      </c>
      <c r="G10101" s="160" t="s">
        <v>140</v>
      </c>
      <c r="H10101" s="160" t="s">
        <v>6392</v>
      </c>
      <c r="I10101" s="160" cm="1">
        <f t="array" ref="I10101">INDEX('2.1.trackMPD'!AC:AC/(24*60*60),
       MATCH(1,
             (A10101='2.1.trackMPD'!V:V)*
             (C10101='2.1.trackMPD'!W:W)*
             (D10101/10^6='2.1.trackMPD'!AA:AA)*
             (E10101='2.1.trackMPD'!Y:Y),
0))</f>
        <v>1.3748410964702164E-5</v>
      </c>
    </row>
    <row r="10102" spans="1:9" x14ac:dyDescent="0.2">
      <c r="A10102" s="160" t="s">
        <v>10316</v>
      </c>
      <c r="B10102" s="160" t="s">
        <v>149</v>
      </c>
      <c r="C10102" s="160">
        <f>_xlfn.XLOOKUP(B10102,'2.1.trackMPD'!$R$7:$R$29,'2.1.trackMPD'!$T$7:$T$29)</f>
        <v>6</v>
      </c>
      <c r="D10102" s="160">
        <v>10</v>
      </c>
      <c r="E10102" s="160" t="s">
        <v>6394</v>
      </c>
      <c r="F10102" s="160" t="s">
        <v>111</v>
      </c>
      <c r="G10102" s="160" t="s">
        <v>124</v>
      </c>
      <c r="H10102" s="160" t="s">
        <v>6392</v>
      </c>
      <c r="I10102" s="160" cm="1">
        <f t="array" ref="I10102">INDEX('2.1.trackMPD'!AB:AB/(24*60*60),
       MATCH(1,
             (A10102='2.1.trackMPD'!V:V)*
             (C10102='2.1.trackMPD'!W:W)*
             (D10102/10^6='2.1.trackMPD'!AA:AA)*
             (E10102='2.1.trackMPD'!Y:Y),
0))</f>
        <v>6.3224211586934156E-6</v>
      </c>
    </row>
    <row r="10103" spans="1:9" x14ac:dyDescent="0.2">
      <c r="A10103" s="160" t="s">
        <v>10316</v>
      </c>
      <c r="B10103" s="160" t="s">
        <v>149</v>
      </c>
      <c r="C10103" s="160">
        <f>_xlfn.XLOOKUP(B10103,'2.1.trackMPD'!$R$7:$R$29,'2.1.trackMPD'!$T$7:$T$29)</f>
        <v>6</v>
      </c>
      <c r="D10103" s="160">
        <v>10</v>
      </c>
      <c r="E10103" s="160" t="s">
        <v>6394</v>
      </c>
      <c r="F10103" s="160" t="s">
        <v>111</v>
      </c>
      <c r="G10103" s="160" t="s">
        <v>140</v>
      </c>
      <c r="H10103" s="160" t="s">
        <v>6392</v>
      </c>
      <c r="I10103" s="160" cm="1">
        <f t="array" ref="I10103">INDEX('2.1.trackMPD'!AC:AC/(24*60*60),
       MATCH(1,
             (A10103='2.1.trackMPD'!V:V)*
             (C10103='2.1.trackMPD'!W:W)*
             (D10103/10^6='2.1.trackMPD'!AA:AA)*
             (E10103='2.1.trackMPD'!Y:Y),
0))</f>
        <v>2.2125298693415632E-5</v>
      </c>
    </row>
    <row r="10104" spans="1:9" x14ac:dyDescent="0.2">
      <c r="A10104" s="160" t="s">
        <v>10316</v>
      </c>
      <c r="B10104" s="160" t="s">
        <v>149</v>
      </c>
      <c r="C10104" s="160">
        <f>_xlfn.XLOOKUP(B10104,'2.1.trackMPD'!$R$7:$R$29,'2.1.trackMPD'!$T$7:$T$29)</f>
        <v>6</v>
      </c>
      <c r="D10104" s="160">
        <v>100</v>
      </c>
      <c r="E10104" s="160" t="s">
        <v>6394</v>
      </c>
      <c r="F10104" s="160" t="s">
        <v>111</v>
      </c>
      <c r="G10104" s="160" t="s">
        <v>124</v>
      </c>
      <c r="H10104" s="160" t="s">
        <v>6392</v>
      </c>
      <c r="I10104" s="160" cm="1">
        <f t="array" ref="I10104">INDEX('2.1.trackMPD'!AB:AB/(24*60*60),
       MATCH(1,
             (A10104='2.1.trackMPD'!V:V)*
             (C10104='2.1.trackMPD'!W:W)*
             (D10104/10^6='2.1.trackMPD'!AA:AA)*
             (E10104='2.1.trackMPD'!Y:Y),
0))</f>
        <v>5.2290220010288067E-4</v>
      </c>
    </row>
    <row r="10105" spans="1:9" x14ac:dyDescent="0.2">
      <c r="A10105" s="160" t="s">
        <v>10316</v>
      </c>
      <c r="B10105" s="160" t="s">
        <v>149</v>
      </c>
      <c r="C10105" s="160">
        <f>_xlfn.XLOOKUP(B10105,'2.1.trackMPD'!$R$7:$R$29,'2.1.trackMPD'!$T$7:$T$29)</f>
        <v>6</v>
      </c>
      <c r="D10105" s="160">
        <v>100</v>
      </c>
      <c r="E10105" s="160" t="s">
        <v>6394</v>
      </c>
      <c r="F10105" s="160" t="s">
        <v>111</v>
      </c>
      <c r="G10105" s="160" t="s">
        <v>140</v>
      </c>
      <c r="H10105" s="160" t="s">
        <v>6392</v>
      </c>
      <c r="I10105" s="160" cm="1">
        <f t="array" ref="I10105">INDEX('2.1.trackMPD'!AC:AC/(24*60*60),
       MATCH(1,
             (A10105='2.1.trackMPD'!V:V)*
             (C10105='2.1.trackMPD'!W:W)*
             (D10105/10^6='2.1.trackMPD'!AA:AA)*
             (E10105='2.1.trackMPD'!Y:Y),
0))</f>
        <v>5.0558261869855959E-4</v>
      </c>
    </row>
    <row r="10106" spans="1:9" x14ac:dyDescent="0.2">
      <c r="A10106" s="160" t="s">
        <v>10316</v>
      </c>
      <c r="B10106" s="160" t="s">
        <v>149</v>
      </c>
      <c r="C10106" s="160">
        <f>_xlfn.XLOOKUP(B10106,'2.1.trackMPD'!$R$7:$R$29,'2.1.trackMPD'!$T$7:$T$29)</f>
        <v>6</v>
      </c>
      <c r="D10106" s="160">
        <v>1000</v>
      </c>
      <c r="E10106" s="160" t="s">
        <v>6394</v>
      </c>
      <c r="F10106" s="160" t="s">
        <v>111</v>
      </c>
      <c r="G10106" s="160" t="s">
        <v>124</v>
      </c>
      <c r="H10106" s="160" t="s">
        <v>6392</v>
      </c>
      <c r="I10106" s="160" cm="1">
        <f t="array" ref="I10106">INDEX('2.1.trackMPD'!AB:AB/(24*60*60),
       MATCH(1,
             (A10106='2.1.trackMPD'!V:V)*
             (C10106='2.1.trackMPD'!W:W)*
             (D10106/10^6='2.1.trackMPD'!AA:AA)*
             (E10106='2.1.trackMPD'!Y:Y),
0))</f>
        <v>9.0023984915123462E-4</v>
      </c>
    </row>
    <row r="10107" spans="1:9" x14ac:dyDescent="0.2">
      <c r="A10107" s="160" t="s">
        <v>10316</v>
      </c>
      <c r="B10107" s="160" t="s">
        <v>149</v>
      </c>
      <c r="C10107" s="160">
        <f>_xlfn.XLOOKUP(B10107,'2.1.trackMPD'!$R$7:$R$29,'2.1.trackMPD'!$T$7:$T$29)</f>
        <v>6</v>
      </c>
      <c r="D10107" s="160">
        <v>1000</v>
      </c>
      <c r="E10107" s="160" t="s">
        <v>6394</v>
      </c>
      <c r="F10107" s="160" t="s">
        <v>111</v>
      </c>
      <c r="G10107" s="160" t="s">
        <v>140</v>
      </c>
      <c r="H10107" s="160" t="s">
        <v>6392</v>
      </c>
      <c r="I10107" s="160" cm="1">
        <f t="array" ref="I10107">INDEX('2.1.trackMPD'!AC:AC/(24*60*60),
       MATCH(1,
             (A10107='2.1.trackMPD'!V:V)*
             (C10107='2.1.trackMPD'!W:W)*
             (D10107/10^6='2.1.trackMPD'!AA:AA)*
             (E10107='2.1.trackMPD'!Y:Y),
0))</f>
        <v>5.8401667541152259E-3</v>
      </c>
    </row>
    <row r="10108" spans="1:9" x14ac:dyDescent="0.2">
      <c r="A10108" s="160" t="s">
        <v>10316</v>
      </c>
      <c r="B10108" s="160" t="s">
        <v>149</v>
      </c>
      <c r="C10108" s="160">
        <f>_xlfn.XLOOKUP(B10108,'2.1.trackMPD'!$R$7:$R$29,'2.1.trackMPD'!$T$7:$T$29)</f>
        <v>6</v>
      </c>
      <c r="D10108" s="160">
        <v>5000</v>
      </c>
      <c r="E10108" s="160" t="s">
        <v>6394</v>
      </c>
      <c r="F10108" s="160" t="s">
        <v>111</v>
      </c>
      <c r="G10108" s="160" t="s">
        <v>124</v>
      </c>
      <c r="H10108" s="160" t="s">
        <v>6392</v>
      </c>
      <c r="I10108" s="160" cm="1">
        <f t="array" ref="I10108">INDEX('2.1.trackMPD'!AB:AB/(24*60*60),
       MATCH(1,
             (A10108='2.1.trackMPD'!V:V)*
             (C10108='2.1.trackMPD'!W:W)*
             (D10108/10^6='2.1.trackMPD'!AA:AA)*
             (E10108='2.1.trackMPD'!Y:Y),
0))</f>
        <v>1.0142913956886575E-3</v>
      </c>
    </row>
    <row r="10109" spans="1:9" x14ac:dyDescent="0.2">
      <c r="A10109" s="160" t="s">
        <v>10316</v>
      </c>
      <c r="B10109" s="160" t="s">
        <v>149</v>
      </c>
      <c r="C10109" s="160">
        <f>_xlfn.XLOOKUP(B10109,'2.1.trackMPD'!$R$7:$R$29,'2.1.trackMPD'!$T$7:$T$29)</f>
        <v>6</v>
      </c>
      <c r="D10109" s="160">
        <v>5000</v>
      </c>
      <c r="E10109" s="160" t="s">
        <v>6394</v>
      </c>
      <c r="F10109" s="160" t="s">
        <v>111</v>
      </c>
      <c r="G10109" s="160" t="s">
        <v>140</v>
      </c>
      <c r="H10109" s="160" t="s">
        <v>6392</v>
      </c>
      <c r="I10109" s="160" cm="1">
        <f t="array" ref="I10109">INDEX('2.1.trackMPD'!AC:AC/(24*60*60),
       MATCH(1,
             (A10109='2.1.trackMPD'!V:V)*
             (C10109='2.1.trackMPD'!W:W)*
             (D10109/10^6='2.1.trackMPD'!AA:AA)*
             (E10109='2.1.trackMPD'!Y:Y),
0))</f>
        <v>1.5950789510995371E-2</v>
      </c>
    </row>
    <row r="10110" spans="1:9" x14ac:dyDescent="0.2">
      <c r="A10110" s="160" t="s">
        <v>10316</v>
      </c>
      <c r="B10110" s="160" t="s">
        <v>149</v>
      </c>
      <c r="C10110" s="160">
        <f>_xlfn.XLOOKUP(B10110,'2.1.trackMPD'!$R$7:$R$29,'2.1.trackMPD'!$T$7:$T$29)</f>
        <v>6</v>
      </c>
      <c r="D10110" s="160">
        <v>1</v>
      </c>
      <c r="E10110" s="160" t="s">
        <v>6395</v>
      </c>
      <c r="F10110" s="160" t="s">
        <v>111</v>
      </c>
      <c r="G10110" s="160" t="s">
        <v>124</v>
      </c>
      <c r="H10110" s="160" t="s">
        <v>6392</v>
      </c>
      <c r="I10110" s="160" t="e" cm="1">
        <f t="array" ref="I10110">INDEX('2.1.trackMPD'!AB:AB/(24*60*60),
       MATCH(1,
             (A10110='2.1.trackMPD'!V:V)*
             (C10110='2.1.trackMPD'!W:W)*
             (D10110/10^6='2.1.trackMPD'!AA:AA)*
             (E10110='2.1.trackMPD'!Y:Y),
0))</f>
        <v>#N/A</v>
      </c>
    </row>
    <row r="10111" spans="1:9" x14ac:dyDescent="0.2">
      <c r="A10111" s="160" t="s">
        <v>10316</v>
      </c>
      <c r="B10111" s="160" t="s">
        <v>149</v>
      </c>
      <c r="C10111" s="160">
        <f>_xlfn.XLOOKUP(B10111,'2.1.trackMPD'!$R$7:$R$29,'2.1.trackMPD'!$T$7:$T$29)</f>
        <v>6</v>
      </c>
      <c r="D10111" s="160">
        <v>1</v>
      </c>
      <c r="E10111" s="160" t="s">
        <v>6395</v>
      </c>
      <c r="F10111" s="160" t="s">
        <v>111</v>
      </c>
      <c r="G10111" s="160" t="s">
        <v>140</v>
      </c>
      <c r="H10111" s="160" t="s">
        <v>6392</v>
      </c>
      <c r="I10111" s="160" t="e" cm="1">
        <f t="array" ref="I10111">INDEX('2.1.trackMPD'!AC:AC/(24*60*60),
       MATCH(1,
             (A10111='2.1.trackMPD'!V:V)*
             (C10111='2.1.trackMPD'!W:W)*
             (D10111/10^6='2.1.trackMPD'!AA:AA)*
             (E10111='2.1.trackMPD'!Y:Y),
0))</f>
        <v>#N/A</v>
      </c>
    </row>
    <row r="10112" spans="1:9" x14ac:dyDescent="0.2">
      <c r="A10112" s="160" t="s">
        <v>10316</v>
      </c>
      <c r="B10112" s="160" t="s">
        <v>149</v>
      </c>
      <c r="C10112" s="160">
        <f>_xlfn.XLOOKUP(B10112,'2.1.trackMPD'!$R$7:$R$29,'2.1.trackMPD'!$T$7:$T$29)</f>
        <v>6</v>
      </c>
      <c r="D10112" s="160">
        <v>10</v>
      </c>
      <c r="E10112" s="160" t="s">
        <v>6395</v>
      </c>
      <c r="F10112" s="160" t="s">
        <v>111</v>
      </c>
      <c r="G10112" s="160" t="s">
        <v>124</v>
      </c>
      <c r="H10112" s="160" t="s">
        <v>6392</v>
      </c>
      <c r="I10112" s="160" t="e" cm="1">
        <f t="array" ref="I10112">INDEX('2.1.trackMPD'!AB:AB/(24*60*60),
       MATCH(1,
             (A10112='2.1.trackMPD'!V:V)*
             (C10112='2.1.trackMPD'!W:W)*
             (D10112/10^6='2.1.trackMPD'!AA:AA)*
             (E10112='2.1.trackMPD'!Y:Y),
0))</f>
        <v>#N/A</v>
      </c>
    </row>
    <row r="10113" spans="1:9" x14ac:dyDescent="0.2">
      <c r="A10113" s="160" t="s">
        <v>10316</v>
      </c>
      <c r="B10113" s="160" t="s">
        <v>149</v>
      </c>
      <c r="C10113" s="160">
        <f>_xlfn.XLOOKUP(B10113,'2.1.trackMPD'!$R$7:$R$29,'2.1.trackMPD'!$T$7:$T$29)</f>
        <v>6</v>
      </c>
      <c r="D10113" s="160">
        <v>10</v>
      </c>
      <c r="E10113" s="160" t="s">
        <v>6395</v>
      </c>
      <c r="F10113" s="160" t="s">
        <v>111</v>
      </c>
      <c r="G10113" s="160" t="s">
        <v>140</v>
      </c>
      <c r="H10113" s="160" t="s">
        <v>6392</v>
      </c>
      <c r="I10113" s="160" t="e" cm="1">
        <f t="array" ref="I10113">INDEX('2.1.trackMPD'!AC:AC/(24*60*60),
       MATCH(1,
             (A10113='2.1.trackMPD'!V:V)*
             (C10113='2.1.trackMPD'!W:W)*
             (D10113/10^6='2.1.trackMPD'!AA:AA)*
             (E10113='2.1.trackMPD'!Y:Y),
0))</f>
        <v>#N/A</v>
      </c>
    </row>
    <row r="10114" spans="1:9" x14ac:dyDescent="0.2">
      <c r="A10114" s="160" t="s">
        <v>10316</v>
      </c>
      <c r="B10114" s="160" t="s">
        <v>149</v>
      </c>
      <c r="C10114" s="160">
        <f>_xlfn.XLOOKUP(B10114,'2.1.trackMPD'!$R$7:$R$29,'2.1.trackMPD'!$T$7:$T$29)</f>
        <v>6</v>
      </c>
      <c r="D10114" s="160">
        <v>100</v>
      </c>
      <c r="E10114" s="160" t="s">
        <v>6395</v>
      </c>
      <c r="F10114" s="160" t="s">
        <v>111</v>
      </c>
      <c r="G10114" s="160" t="s">
        <v>124</v>
      </c>
      <c r="H10114" s="160" t="s">
        <v>6392</v>
      </c>
      <c r="I10114" s="160" t="e" cm="1">
        <f t="array" ref="I10114">INDEX('2.1.trackMPD'!AB:AB/(24*60*60),
       MATCH(1,
             (A10114='2.1.trackMPD'!V:V)*
             (C10114='2.1.trackMPD'!W:W)*
             (D10114/10^6='2.1.trackMPD'!AA:AA)*
             (E10114='2.1.trackMPD'!Y:Y),
0))</f>
        <v>#N/A</v>
      </c>
    </row>
    <row r="10115" spans="1:9" x14ac:dyDescent="0.2">
      <c r="A10115" s="160" t="s">
        <v>10316</v>
      </c>
      <c r="B10115" s="160" t="s">
        <v>149</v>
      </c>
      <c r="C10115" s="160">
        <f>_xlfn.XLOOKUP(B10115,'2.1.trackMPD'!$R$7:$R$29,'2.1.trackMPD'!$T$7:$T$29)</f>
        <v>6</v>
      </c>
      <c r="D10115" s="160">
        <v>100</v>
      </c>
      <c r="E10115" s="160" t="s">
        <v>6395</v>
      </c>
      <c r="F10115" s="160" t="s">
        <v>111</v>
      </c>
      <c r="G10115" s="160" t="s">
        <v>140</v>
      </c>
      <c r="H10115" s="160" t="s">
        <v>6392</v>
      </c>
      <c r="I10115" s="160" t="e" cm="1">
        <f t="array" ref="I10115">INDEX('2.1.trackMPD'!AC:AC/(24*60*60),
       MATCH(1,
             (A10115='2.1.trackMPD'!V:V)*
             (C10115='2.1.trackMPD'!W:W)*
             (D10115/10^6='2.1.trackMPD'!AA:AA)*
             (E10115='2.1.trackMPD'!Y:Y),
0))</f>
        <v>#N/A</v>
      </c>
    </row>
    <row r="10116" spans="1:9" x14ac:dyDescent="0.2">
      <c r="A10116" s="160" t="s">
        <v>10316</v>
      </c>
      <c r="B10116" s="160" t="s">
        <v>150</v>
      </c>
      <c r="C10116" s="160">
        <f>_xlfn.XLOOKUP(B10116,'2.1.trackMPD'!$R$7:$R$29,'2.1.trackMPD'!$T$7:$T$29)</f>
        <v>6</v>
      </c>
      <c r="D10116" s="160">
        <v>1</v>
      </c>
      <c r="E10116" s="160" t="s">
        <v>6390</v>
      </c>
      <c r="F10116" s="160" t="s">
        <v>111</v>
      </c>
      <c r="G10116" s="160" t="s">
        <v>124</v>
      </c>
      <c r="H10116" s="160" t="s">
        <v>6392</v>
      </c>
      <c r="I10116" s="160" cm="1">
        <f t="array" ref="I10116">INDEX('2.1.trackMPD'!AB:AB/(24*60*60),
       MATCH(1,
             (A10116='2.1.trackMPD'!V:V)*
             (C10116='2.1.trackMPD'!W:W)*
             (D10116/10^6='2.1.trackMPD'!AA:AA)*
             (E10116='2.1.trackMPD'!Y:Y),
0))</f>
        <v>2.8698303445884774E-6</v>
      </c>
    </row>
    <row r="10117" spans="1:9" x14ac:dyDescent="0.2">
      <c r="A10117" s="160" t="s">
        <v>10316</v>
      </c>
      <c r="B10117" s="160" t="s">
        <v>150</v>
      </c>
      <c r="C10117" s="160">
        <f>_xlfn.XLOOKUP(B10117,'2.1.trackMPD'!$R$7:$R$29,'2.1.trackMPD'!$T$7:$T$29)</f>
        <v>6</v>
      </c>
      <c r="D10117" s="160">
        <v>1</v>
      </c>
      <c r="E10117" s="160" t="s">
        <v>6390</v>
      </c>
      <c r="F10117" s="160" t="s">
        <v>111</v>
      </c>
      <c r="G10117" s="160" t="s">
        <v>140</v>
      </c>
      <c r="H10117" s="160" t="s">
        <v>6392</v>
      </c>
      <c r="I10117" s="160" cm="1">
        <f t="array" ref="I10117">INDEX('2.1.trackMPD'!AC:AC/(24*60*60),
       MATCH(1,
             (A10117='2.1.trackMPD'!V:V)*
             (C10117='2.1.trackMPD'!W:W)*
             (D10117/10^6='2.1.trackMPD'!AA:AA)*
             (E10117='2.1.trackMPD'!Y:Y),
0))</f>
        <v>6.6913211418636637E-6</v>
      </c>
    </row>
    <row r="10118" spans="1:9" x14ac:dyDescent="0.2">
      <c r="A10118" s="160" t="s">
        <v>10316</v>
      </c>
      <c r="B10118" s="160" t="s">
        <v>150</v>
      </c>
      <c r="C10118" s="160">
        <f>_xlfn.XLOOKUP(B10118,'2.1.trackMPD'!$R$7:$R$29,'2.1.trackMPD'!$T$7:$T$29)</f>
        <v>6</v>
      </c>
      <c r="D10118" s="160">
        <v>10</v>
      </c>
      <c r="E10118" s="160" t="s">
        <v>6390</v>
      </c>
      <c r="F10118" s="160" t="s">
        <v>111</v>
      </c>
      <c r="G10118" s="160" t="s">
        <v>124</v>
      </c>
      <c r="H10118" s="160" t="s">
        <v>6392</v>
      </c>
      <c r="I10118" s="160" cm="1">
        <f t="array" ref="I10118">INDEX('2.1.trackMPD'!AB:AB/(24*60*60),
       MATCH(1,
             (A10118='2.1.trackMPD'!V:V)*
             (C10118='2.1.trackMPD'!W:W)*
             (D10118/10^6='2.1.trackMPD'!AA:AA)*
             (E10118='2.1.trackMPD'!Y:Y),
0))</f>
        <v>6.8036876086769764E-6</v>
      </c>
    </row>
    <row r="10119" spans="1:9" x14ac:dyDescent="0.2">
      <c r="A10119" s="160" t="s">
        <v>10316</v>
      </c>
      <c r="B10119" s="160" t="s">
        <v>150</v>
      </c>
      <c r="C10119" s="160">
        <f>_xlfn.XLOOKUP(B10119,'2.1.trackMPD'!$R$7:$R$29,'2.1.trackMPD'!$T$7:$T$29)</f>
        <v>6</v>
      </c>
      <c r="D10119" s="160">
        <v>10</v>
      </c>
      <c r="E10119" s="160" t="s">
        <v>6390</v>
      </c>
      <c r="F10119" s="160" t="s">
        <v>111</v>
      </c>
      <c r="G10119" s="160" t="s">
        <v>140</v>
      </c>
      <c r="H10119" s="160" t="s">
        <v>6392</v>
      </c>
      <c r="I10119" s="160" cm="1">
        <f t="array" ref="I10119">INDEX('2.1.trackMPD'!AC:AC/(24*60*60),
       MATCH(1,
             (A10119='2.1.trackMPD'!V:V)*
             (C10119='2.1.trackMPD'!W:W)*
             (D10119/10^6='2.1.trackMPD'!AA:AA)*
             (E10119='2.1.trackMPD'!Y:Y),
0))</f>
        <v>7.5198543526164361E-6</v>
      </c>
    </row>
    <row r="10120" spans="1:9" x14ac:dyDescent="0.2">
      <c r="A10120" s="160" t="s">
        <v>10316</v>
      </c>
      <c r="B10120" s="160" t="s">
        <v>150</v>
      </c>
      <c r="C10120" s="160">
        <f>_xlfn.XLOOKUP(B10120,'2.1.trackMPD'!$R$7:$R$29,'2.1.trackMPD'!$T$7:$T$29)</f>
        <v>6</v>
      </c>
      <c r="D10120" s="160">
        <v>100</v>
      </c>
      <c r="E10120" s="160" t="s">
        <v>6390</v>
      </c>
      <c r="F10120" s="160" t="s">
        <v>111</v>
      </c>
      <c r="G10120" s="160" t="s">
        <v>124</v>
      </c>
      <c r="H10120" s="160" t="s">
        <v>6392</v>
      </c>
      <c r="I10120" s="160" cm="1">
        <f t="array" ref="I10120">INDEX('2.1.trackMPD'!AB:AB/(24*60*60),
       MATCH(1,
             (A10120='2.1.trackMPD'!V:V)*
             (C10120='2.1.trackMPD'!W:W)*
             (D10120/10^6='2.1.trackMPD'!AA:AA)*
             (E10120='2.1.trackMPD'!Y:Y),
0))</f>
        <v>1.7682158243312757E-4</v>
      </c>
    </row>
    <row r="10121" spans="1:9" x14ac:dyDescent="0.2">
      <c r="A10121" s="160" t="s">
        <v>10316</v>
      </c>
      <c r="B10121" s="160" t="s">
        <v>150</v>
      </c>
      <c r="C10121" s="160">
        <f>_xlfn.XLOOKUP(B10121,'2.1.trackMPD'!$R$7:$R$29,'2.1.trackMPD'!$T$7:$T$29)</f>
        <v>6</v>
      </c>
      <c r="D10121" s="160">
        <v>100</v>
      </c>
      <c r="E10121" s="160" t="s">
        <v>6390</v>
      </c>
      <c r="F10121" s="160" t="s">
        <v>111</v>
      </c>
      <c r="G10121" s="160" t="s">
        <v>140</v>
      </c>
      <c r="H10121" s="160" t="s">
        <v>6392</v>
      </c>
      <c r="I10121" s="160" cm="1">
        <f t="array" ref="I10121">INDEX('2.1.trackMPD'!AC:AC/(24*60*60),
       MATCH(1,
             (A10121='2.1.trackMPD'!V:V)*
             (C10121='2.1.trackMPD'!W:W)*
             (D10121/10^6='2.1.trackMPD'!AA:AA)*
             (E10121='2.1.trackMPD'!Y:Y),
0))</f>
        <v>1.5826409452160495E-4</v>
      </c>
    </row>
    <row r="10122" spans="1:9" x14ac:dyDescent="0.2">
      <c r="A10122" s="160" t="s">
        <v>10316</v>
      </c>
      <c r="B10122" s="160" t="s">
        <v>150</v>
      </c>
      <c r="C10122" s="160">
        <f>_xlfn.XLOOKUP(B10122,'2.1.trackMPD'!$R$7:$R$29,'2.1.trackMPD'!$T$7:$T$29)</f>
        <v>6</v>
      </c>
      <c r="D10122" s="160">
        <v>1000</v>
      </c>
      <c r="E10122" s="160" t="s">
        <v>6390</v>
      </c>
      <c r="F10122" s="160" t="s">
        <v>111</v>
      </c>
      <c r="G10122" s="160" t="s">
        <v>124</v>
      </c>
      <c r="H10122" s="160" t="s">
        <v>6392</v>
      </c>
      <c r="I10122" s="160" cm="1">
        <f t="array" ref="I10122">INDEX('2.1.trackMPD'!AB:AB/(24*60*60),
       MATCH(1,
             (A10122='2.1.trackMPD'!V:V)*
             (C10122='2.1.trackMPD'!W:W)*
             (D10122/10^6='2.1.trackMPD'!AA:AA)*
             (E10122='2.1.trackMPD'!Y:Y),
0))</f>
        <v>9.0045779578189287E-4</v>
      </c>
    </row>
    <row r="10123" spans="1:9" x14ac:dyDescent="0.2">
      <c r="A10123" s="160" t="s">
        <v>10316</v>
      </c>
      <c r="B10123" s="160" t="s">
        <v>150</v>
      </c>
      <c r="C10123" s="160">
        <f>_xlfn.XLOOKUP(B10123,'2.1.trackMPD'!$R$7:$R$29,'2.1.trackMPD'!$T$7:$T$29)</f>
        <v>6</v>
      </c>
      <c r="D10123" s="160">
        <v>1000</v>
      </c>
      <c r="E10123" s="160" t="s">
        <v>6390</v>
      </c>
      <c r="F10123" s="160" t="s">
        <v>111</v>
      </c>
      <c r="G10123" s="160" t="s">
        <v>140</v>
      </c>
      <c r="H10123" s="160" t="s">
        <v>6392</v>
      </c>
      <c r="I10123" s="160" cm="1">
        <f t="array" ref="I10123">INDEX('2.1.trackMPD'!AC:AC/(24*60*60),
       MATCH(1,
             (A10123='2.1.trackMPD'!V:V)*
             (C10123='2.1.trackMPD'!W:W)*
             (D10123/10^6='2.1.trackMPD'!AA:AA)*
             (E10123='2.1.trackMPD'!Y:Y),
0))</f>
        <v>6.4526359169238675E-3</v>
      </c>
    </row>
    <row r="10124" spans="1:9" x14ac:dyDescent="0.2">
      <c r="A10124" s="160" t="s">
        <v>10316</v>
      </c>
      <c r="B10124" s="160" t="s">
        <v>150</v>
      </c>
      <c r="C10124" s="160">
        <f>_xlfn.XLOOKUP(B10124,'2.1.trackMPD'!$R$7:$R$29,'2.1.trackMPD'!$T$7:$T$29)</f>
        <v>6</v>
      </c>
      <c r="D10124" s="160">
        <v>5000</v>
      </c>
      <c r="E10124" s="160" t="s">
        <v>6390</v>
      </c>
      <c r="F10124" s="160" t="s">
        <v>111</v>
      </c>
      <c r="G10124" s="160" t="s">
        <v>124</v>
      </c>
      <c r="H10124" s="160" t="s">
        <v>6392</v>
      </c>
      <c r="I10124" s="160" cm="1">
        <f t="array" ref="I10124">INDEX('2.1.trackMPD'!AB:AB/(24*60*60),
       MATCH(1,
             (A10124='2.1.trackMPD'!V:V)*
             (C10124='2.1.trackMPD'!W:W)*
             (D10124/10^6='2.1.trackMPD'!AA:AA)*
             (E10124='2.1.trackMPD'!Y:Y),
0))</f>
        <v>9.0201364917695483E-4</v>
      </c>
    </row>
    <row r="10125" spans="1:9" x14ac:dyDescent="0.2">
      <c r="A10125" s="160" t="s">
        <v>10316</v>
      </c>
      <c r="B10125" s="160" t="s">
        <v>150</v>
      </c>
      <c r="C10125" s="160">
        <f>_xlfn.XLOOKUP(B10125,'2.1.trackMPD'!$R$7:$R$29,'2.1.trackMPD'!$T$7:$T$29)</f>
        <v>6</v>
      </c>
      <c r="D10125" s="160">
        <v>5000</v>
      </c>
      <c r="E10125" s="160" t="s">
        <v>6390</v>
      </c>
      <c r="F10125" s="160" t="s">
        <v>111</v>
      </c>
      <c r="G10125" s="160" t="s">
        <v>140</v>
      </c>
      <c r="H10125" s="160" t="s">
        <v>6392</v>
      </c>
      <c r="I10125" s="160" cm="1">
        <f t="array" ref="I10125">INDEX('2.1.trackMPD'!AC:AC/(24*60*60),
       MATCH(1,
             (A10125='2.1.trackMPD'!V:V)*
             (C10125='2.1.trackMPD'!W:W)*
             (D10125/10^6='2.1.trackMPD'!AA:AA)*
             (E10125='2.1.trackMPD'!Y:Y),
0))</f>
        <v>2.5485706738683132E-2</v>
      </c>
    </row>
    <row r="10126" spans="1:9" x14ac:dyDescent="0.2">
      <c r="A10126" s="160" t="s">
        <v>10316</v>
      </c>
      <c r="B10126" s="160" t="s">
        <v>150</v>
      </c>
      <c r="C10126" s="160">
        <f>_xlfn.XLOOKUP(B10126,'2.1.trackMPD'!$R$7:$R$29,'2.1.trackMPD'!$T$7:$T$29)</f>
        <v>6</v>
      </c>
      <c r="D10126" s="160">
        <v>1</v>
      </c>
      <c r="E10126" s="160" t="s">
        <v>6394</v>
      </c>
      <c r="F10126" s="160" t="s">
        <v>111</v>
      </c>
      <c r="G10126" s="160" t="s">
        <v>124</v>
      </c>
      <c r="H10126" s="160" t="s">
        <v>6392</v>
      </c>
      <c r="I10126" s="160" cm="1">
        <f t="array" ref="I10126">INDEX('2.1.trackMPD'!AB:AB/(24*60*60),
       MATCH(1,
             (A10126='2.1.trackMPD'!V:V)*
             (C10126='2.1.trackMPD'!W:W)*
             (D10126/10^6='2.1.trackMPD'!AA:AA)*
             (E10126='2.1.trackMPD'!Y:Y),
0))</f>
        <v>6.650434654262025E-6</v>
      </c>
    </row>
    <row r="10127" spans="1:9" x14ac:dyDescent="0.2">
      <c r="A10127" s="160" t="s">
        <v>10316</v>
      </c>
      <c r="B10127" s="160" t="s">
        <v>150</v>
      </c>
      <c r="C10127" s="160">
        <f>_xlfn.XLOOKUP(B10127,'2.1.trackMPD'!$R$7:$R$29,'2.1.trackMPD'!$T$7:$T$29)</f>
        <v>6</v>
      </c>
      <c r="D10127" s="160">
        <v>1</v>
      </c>
      <c r="E10127" s="160" t="s">
        <v>6394</v>
      </c>
      <c r="F10127" s="160" t="s">
        <v>111</v>
      </c>
      <c r="G10127" s="160" t="s">
        <v>140</v>
      </c>
      <c r="H10127" s="160" t="s">
        <v>6392</v>
      </c>
      <c r="I10127" s="160" cm="1">
        <f t="array" ref="I10127">INDEX('2.1.trackMPD'!AC:AC/(24*60*60),
       MATCH(1,
             (A10127='2.1.trackMPD'!V:V)*
             (C10127='2.1.trackMPD'!W:W)*
             (D10127/10^6='2.1.trackMPD'!AA:AA)*
             (E10127='2.1.trackMPD'!Y:Y),
0))</f>
        <v>1.3748410964702164E-5</v>
      </c>
    </row>
    <row r="10128" spans="1:9" x14ac:dyDescent="0.2">
      <c r="A10128" s="160" t="s">
        <v>10316</v>
      </c>
      <c r="B10128" s="160" t="s">
        <v>150</v>
      </c>
      <c r="C10128" s="160">
        <f>_xlfn.XLOOKUP(B10128,'2.1.trackMPD'!$R$7:$R$29,'2.1.trackMPD'!$T$7:$T$29)</f>
        <v>6</v>
      </c>
      <c r="D10128" s="160">
        <v>10</v>
      </c>
      <c r="E10128" s="160" t="s">
        <v>6394</v>
      </c>
      <c r="F10128" s="160" t="s">
        <v>111</v>
      </c>
      <c r="G10128" s="160" t="s">
        <v>124</v>
      </c>
      <c r="H10128" s="160" t="s">
        <v>6392</v>
      </c>
      <c r="I10128" s="160" cm="1">
        <f t="array" ref="I10128">INDEX('2.1.trackMPD'!AB:AB/(24*60*60),
       MATCH(1,
             (A10128='2.1.trackMPD'!V:V)*
             (C10128='2.1.trackMPD'!W:W)*
             (D10128/10^6='2.1.trackMPD'!AA:AA)*
             (E10128='2.1.trackMPD'!Y:Y),
0))</f>
        <v>6.3224211586934156E-6</v>
      </c>
    </row>
    <row r="10129" spans="1:9" x14ac:dyDescent="0.2">
      <c r="A10129" s="160" t="s">
        <v>10316</v>
      </c>
      <c r="B10129" s="160" t="s">
        <v>150</v>
      </c>
      <c r="C10129" s="160">
        <f>_xlfn.XLOOKUP(B10129,'2.1.trackMPD'!$R$7:$R$29,'2.1.trackMPD'!$T$7:$T$29)</f>
        <v>6</v>
      </c>
      <c r="D10129" s="160">
        <v>10</v>
      </c>
      <c r="E10129" s="160" t="s">
        <v>6394</v>
      </c>
      <c r="F10129" s="160" t="s">
        <v>111</v>
      </c>
      <c r="G10129" s="160" t="s">
        <v>140</v>
      </c>
      <c r="H10129" s="160" t="s">
        <v>6392</v>
      </c>
      <c r="I10129" s="160" cm="1">
        <f t="array" ref="I10129">INDEX('2.1.trackMPD'!AC:AC/(24*60*60),
       MATCH(1,
             (A10129='2.1.trackMPD'!V:V)*
             (C10129='2.1.trackMPD'!W:W)*
             (D10129/10^6='2.1.trackMPD'!AA:AA)*
             (E10129='2.1.trackMPD'!Y:Y),
0))</f>
        <v>2.2125298693415632E-5</v>
      </c>
    </row>
    <row r="10130" spans="1:9" x14ac:dyDescent="0.2">
      <c r="A10130" s="160" t="s">
        <v>10316</v>
      </c>
      <c r="B10130" s="160" t="s">
        <v>150</v>
      </c>
      <c r="C10130" s="160">
        <f>_xlfn.XLOOKUP(B10130,'2.1.trackMPD'!$R$7:$R$29,'2.1.trackMPD'!$T$7:$T$29)</f>
        <v>6</v>
      </c>
      <c r="D10130" s="160">
        <v>100</v>
      </c>
      <c r="E10130" s="160" t="s">
        <v>6394</v>
      </c>
      <c r="F10130" s="160" t="s">
        <v>111</v>
      </c>
      <c r="G10130" s="160" t="s">
        <v>124</v>
      </c>
      <c r="H10130" s="160" t="s">
        <v>6392</v>
      </c>
      <c r="I10130" s="160" cm="1">
        <f t="array" ref="I10130">INDEX('2.1.trackMPD'!AB:AB/(24*60*60),
       MATCH(1,
             (A10130='2.1.trackMPD'!V:V)*
             (C10130='2.1.trackMPD'!W:W)*
             (D10130/10^6='2.1.trackMPD'!AA:AA)*
             (E10130='2.1.trackMPD'!Y:Y),
0))</f>
        <v>5.2290220010288067E-4</v>
      </c>
    </row>
    <row r="10131" spans="1:9" x14ac:dyDescent="0.2">
      <c r="A10131" s="160" t="s">
        <v>10316</v>
      </c>
      <c r="B10131" s="160" t="s">
        <v>150</v>
      </c>
      <c r="C10131" s="160">
        <f>_xlfn.XLOOKUP(B10131,'2.1.trackMPD'!$R$7:$R$29,'2.1.trackMPD'!$T$7:$T$29)</f>
        <v>6</v>
      </c>
      <c r="D10131" s="160">
        <v>100</v>
      </c>
      <c r="E10131" s="160" t="s">
        <v>6394</v>
      </c>
      <c r="F10131" s="160" t="s">
        <v>111</v>
      </c>
      <c r="G10131" s="160" t="s">
        <v>140</v>
      </c>
      <c r="H10131" s="160" t="s">
        <v>6392</v>
      </c>
      <c r="I10131" s="160" cm="1">
        <f t="array" ref="I10131">INDEX('2.1.trackMPD'!AC:AC/(24*60*60),
       MATCH(1,
             (A10131='2.1.trackMPD'!V:V)*
             (C10131='2.1.trackMPD'!W:W)*
             (D10131/10^6='2.1.trackMPD'!AA:AA)*
             (E10131='2.1.trackMPD'!Y:Y),
0))</f>
        <v>5.0558261869855959E-4</v>
      </c>
    </row>
    <row r="10132" spans="1:9" x14ac:dyDescent="0.2">
      <c r="A10132" s="160" t="s">
        <v>10316</v>
      </c>
      <c r="B10132" s="160" t="s">
        <v>150</v>
      </c>
      <c r="C10132" s="160">
        <f>_xlfn.XLOOKUP(B10132,'2.1.trackMPD'!$R$7:$R$29,'2.1.trackMPD'!$T$7:$T$29)</f>
        <v>6</v>
      </c>
      <c r="D10132" s="160">
        <v>1000</v>
      </c>
      <c r="E10132" s="160" t="s">
        <v>6394</v>
      </c>
      <c r="F10132" s="160" t="s">
        <v>111</v>
      </c>
      <c r="G10132" s="160" t="s">
        <v>124</v>
      </c>
      <c r="H10132" s="160" t="s">
        <v>6392</v>
      </c>
      <c r="I10132" s="160" cm="1">
        <f t="array" ref="I10132">INDEX('2.1.trackMPD'!AB:AB/(24*60*60),
       MATCH(1,
             (A10132='2.1.trackMPD'!V:V)*
             (C10132='2.1.trackMPD'!W:W)*
             (D10132/10^6='2.1.trackMPD'!AA:AA)*
             (E10132='2.1.trackMPD'!Y:Y),
0))</f>
        <v>9.0023984915123462E-4</v>
      </c>
    </row>
    <row r="10133" spans="1:9" x14ac:dyDescent="0.2">
      <c r="A10133" s="160" t="s">
        <v>10316</v>
      </c>
      <c r="B10133" s="160" t="s">
        <v>150</v>
      </c>
      <c r="C10133" s="160">
        <f>_xlfn.XLOOKUP(B10133,'2.1.trackMPD'!$R$7:$R$29,'2.1.trackMPD'!$T$7:$T$29)</f>
        <v>6</v>
      </c>
      <c r="D10133" s="160">
        <v>1000</v>
      </c>
      <c r="E10133" s="160" t="s">
        <v>6394</v>
      </c>
      <c r="F10133" s="160" t="s">
        <v>111</v>
      </c>
      <c r="G10133" s="160" t="s">
        <v>140</v>
      </c>
      <c r="H10133" s="160" t="s">
        <v>6392</v>
      </c>
      <c r="I10133" s="160" cm="1">
        <f t="array" ref="I10133">INDEX('2.1.trackMPD'!AC:AC/(24*60*60),
       MATCH(1,
             (A10133='2.1.trackMPD'!V:V)*
             (C10133='2.1.trackMPD'!W:W)*
             (D10133/10^6='2.1.trackMPD'!AA:AA)*
             (E10133='2.1.trackMPD'!Y:Y),
0))</f>
        <v>5.8401667541152259E-3</v>
      </c>
    </row>
    <row r="10134" spans="1:9" x14ac:dyDescent="0.2">
      <c r="A10134" s="160" t="s">
        <v>10316</v>
      </c>
      <c r="B10134" s="160" t="s">
        <v>150</v>
      </c>
      <c r="C10134" s="160">
        <f>_xlfn.XLOOKUP(B10134,'2.1.trackMPD'!$R$7:$R$29,'2.1.trackMPD'!$T$7:$T$29)</f>
        <v>6</v>
      </c>
      <c r="D10134" s="160">
        <v>5000</v>
      </c>
      <c r="E10134" s="160" t="s">
        <v>6394</v>
      </c>
      <c r="F10134" s="160" t="s">
        <v>111</v>
      </c>
      <c r="G10134" s="160" t="s">
        <v>124</v>
      </c>
      <c r="H10134" s="160" t="s">
        <v>6392</v>
      </c>
      <c r="I10134" s="160" cm="1">
        <f t="array" ref="I10134">INDEX('2.1.trackMPD'!AB:AB/(24*60*60),
       MATCH(1,
             (A10134='2.1.trackMPD'!V:V)*
             (C10134='2.1.trackMPD'!W:W)*
             (D10134/10^6='2.1.trackMPD'!AA:AA)*
             (E10134='2.1.trackMPD'!Y:Y),
0))</f>
        <v>1.0142913956886575E-3</v>
      </c>
    </row>
    <row r="10135" spans="1:9" x14ac:dyDescent="0.2">
      <c r="A10135" s="160" t="s">
        <v>10316</v>
      </c>
      <c r="B10135" s="160" t="s">
        <v>150</v>
      </c>
      <c r="C10135" s="160">
        <f>_xlfn.XLOOKUP(B10135,'2.1.trackMPD'!$R$7:$R$29,'2.1.trackMPD'!$T$7:$T$29)</f>
        <v>6</v>
      </c>
      <c r="D10135" s="160">
        <v>5000</v>
      </c>
      <c r="E10135" s="160" t="s">
        <v>6394</v>
      </c>
      <c r="F10135" s="160" t="s">
        <v>111</v>
      </c>
      <c r="G10135" s="160" t="s">
        <v>140</v>
      </c>
      <c r="H10135" s="160" t="s">
        <v>6392</v>
      </c>
      <c r="I10135" s="160" cm="1">
        <f t="array" ref="I10135">INDEX('2.1.trackMPD'!AC:AC/(24*60*60),
       MATCH(1,
             (A10135='2.1.trackMPD'!V:V)*
             (C10135='2.1.trackMPD'!W:W)*
             (D10135/10^6='2.1.trackMPD'!AA:AA)*
             (E10135='2.1.trackMPD'!Y:Y),
0))</f>
        <v>1.5950789510995371E-2</v>
      </c>
    </row>
    <row r="10136" spans="1:9" x14ac:dyDescent="0.2">
      <c r="A10136" s="160" t="s">
        <v>10316</v>
      </c>
      <c r="B10136" s="160" t="s">
        <v>150</v>
      </c>
      <c r="C10136" s="160">
        <f>_xlfn.XLOOKUP(B10136,'2.1.trackMPD'!$R$7:$R$29,'2.1.trackMPD'!$T$7:$T$29)</f>
        <v>6</v>
      </c>
      <c r="D10136" s="160">
        <v>1</v>
      </c>
      <c r="E10136" s="160" t="s">
        <v>6395</v>
      </c>
      <c r="F10136" s="160" t="s">
        <v>111</v>
      </c>
      <c r="G10136" s="160" t="s">
        <v>124</v>
      </c>
      <c r="H10136" s="160" t="s">
        <v>6392</v>
      </c>
      <c r="I10136" s="160" t="e" cm="1">
        <f t="array" ref="I10136">INDEX('2.1.trackMPD'!AB:AB/(24*60*60),
       MATCH(1,
             (A10136='2.1.trackMPD'!V:V)*
             (C10136='2.1.trackMPD'!W:W)*
             (D10136/10^6='2.1.trackMPD'!AA:AA)*
             (E10136='2.1.trackMPD'!Y:Y),
0))</f>
        <v>#N/A</v>
      </c>
    </row>
    <row r="10137" spans="1:9" x14ac:dyDescent="0.2">
      <c r="A10137" s="160" t="s">
        <v>10316</v>
      </c>
      <c r="B10137" s="160" t="s">
        <v>150</v>
      </c>
      <c r="C10137" s="160">
        <f>_xlfn.XLOOKUP(B10137,'2.1.trackMPD'!$R$7:$R$29,'2.1.trackMPD'!$T$7:$T$29)</f>
        <v>6</v>
      </c>
      <c r="D10137" s="160">
        <v>1</v>
      </c>
      <c r="E10137" s="160" t="s">
        <v>6395</v>
      </c>
      <c r="F10137" s="160" t="s">
        <v>111</v>
      </c>
      <c r="G10137" s="160" t="s">
        <v>140</v>
      </c>
      <c r="H10137" s="160" t="s">
        <v>6392</v>
      </c>
      <c r="I10137" s="160" t="e" cm="1">
        <f t="array" ref="I10137">INDEX('2.1.trackMPD'!AC:AC/(24*60*60),
       MATCH(1,
             (A10137='2.1.trackMPD'!V:V)*
             (C10137='2.1.trackMPD'!W:W)*
             (D10137/10^6='2.1.trackMPD'!AA:AA)*
             (E10137='2.1.trackMPD'!Y:Y),
0))</f>
        <v>#N/A</v>
      </c>
    </row>
    <row r="10138" spans="1:9" x14ac:dyDescent="0.2">
      <c r="A10138" s="160" t="s">
        <v>10316</v>
      </c>
      <c r="B10138" s="160" t="s">
        <v>150</v>
      </c>
      <c r="C10138" s="160">
        <f>_xlfn.XLOOKUP(B10138,'2.1.trackMPD'!$R$7:$R$29,'2.1.trackMPD'!$T$7:$T$29)</f>
        <v>6</v>
      </c>
      <c r="D10138" s="160">
        <v>10</v>
      </c>
      <c r="E10138" s="160" t="s">
        <v>6395</v>
      </c>
      <c r="F10138" s="160" t="s">
        <v>111</v>
      </c>
      <c r="G10138" s="160" t="s">
        <v>124</v>
      </c>
      <c r="H10138" s="160" t="s">
        <v>6392</v>
      </c>
      <c r="I10138" s="160" t="e" cm="1">
        <f t="array" ref="I10138">INDEX('2.1.trackMPD'!AB:AB/(24*60*60),
       MATCH(1,
             (A10138='2.1.trackMPD'!V:V)*
             (C10138='2.1.trackMPD'!W:W)*
             (D10138/10^6='2.1.trackMPD'!AA:AA)*
             (E10138='2.1.trackMPD'!Y:Y),
0))</f>
        <v>#N/A</v>
      </c>
    </row>
    <row r="10139" spans="1:9" x14ac:dyDescent="0.2">
      <c r="A10139" s="160" t="s">
        <v>10316</v>
      </c>
      <c r="B10139" s="160" t="s">
        <v>150</v>
      </c>
      <c r="C10139" s="160">
        <f>_xlfn.XLOOKUP(B10139,'2.1.trackMPD'!$R$7:$R$29,'2.1.trackMPD'!$T$7:$T$29)</f>
        <v>6</v>
      </c>
      <c r="D10139" s="160">
        <v>10</v>
      </c>
      <c r="E10139" s="160" t="s">
        <v>6395</v>
      </c>
      <c r="F10139" s="160" t="s">
        <v>111</v>
      </c>
      <c r="G10139" s="160" t="s">
        <v>140</v>
      </c>
      <c r="H10139" s="160" t="s">
        <v>6392</v>
      </c>
      <c r="I10139" s="160" t="e" cm="1">
        <f t="array" ref="I10139">INDEX('2.1.trackMPD'!AC:AC/(24*60*60),
       MATCH(1,
             (A10139='2.1.trackMPD'!V:V)*
             (C10139='2.1.trackMPD'!W:W)*
             (D10139/10^6='2.1.trackMPD'!AA:AA)*
             (E10139='2.1.trackMPD'!Y:Y),
0))</f>
        <v>#N/A</v>
      </c>
    </row>
    <row r="10140" spans="1:9" x14ac:dyDescent="0.2">
      <c r="A10140" s="160" t="s">
        <v>10316</v>
      </c>
      <c r="B10140" s="160" t="s">
        <v>150</v>
      </c>
      <c r="C10140" s="160">
        <f>_xlfn.XLOOKUP(B10140,'2.1.trackMPD'!$R$7:$R$29,'2.1.trackMPD'!$T$7:$T$29)</f>
        <v>6</v>
      </c>
      <c r="D10140" s="160">
        <v>100</v>
      </c>
      <c r="E10140" s="160" t="s">
        <v>6395</v>
      </c>
      <c r="F10140" s="160" t="s">
        <v>111</v>
      </c>
      <c r="G10140" s="160" t="s">
        <v>124</v>
      </c>
      <c r="H10140" s="160" t="s">
        <v>6392</v>
      </c>
      <c r="I10140" s="160" t="e" cm="1">
        <f t="array" ref="I10140">INDEX('2.1.trackMPD'!AB:AB/(24*60*60),
       MATCH(1,
             (A10140='2.1.trackMPD'!V:V)*
             (C10140='2.1.trackMPD'!W:W)*
             (D10140/10^6='2.1.trackMPD'!AA:AA)*
             (E10140='2.1.trackMPD'!Y:Y),
0))</f>
        <v>#N/A</v>
      </c>
    </row>
    <row r="10141" spans="1:9" x14ac:dyDescent="0.2">
      <c r="A10141" s="160" t="s">
        <v>10316</v>
      </c>
      <c r="B10141" s="160" t="s">
        <v>150</v>
      </c>
      <c r="C10141" s="160">
        <f>_xlfn.XLOOKUP(B10141,'2.1.trackMPD'!$R$7:$R$29,'2.1.trackMPD'!$T$7:$T$29)</f>
        <v>6</v>
      </c>
      <c r="D10141" s="160">
        <v>100</v>
      </c>
      <c r="E10141" s="160" t="s">
        <v>6395</v>
      </c>
      <c r="F10141" s="160" t="s">
        <v>111</v>
      </c>
      <c r="G10141" s="160" t="s">
        <v>140</v>
      </c>
      <c r="H10141" s="160" t="s">
        <v>6392</v>
      </c>
      <c r="I10141" s="160" t="e" cm="1">
        <f t="array" ref="I10141">INDEX('2.1.trackMPD'!AC:AC/(24*60*60),
       MATCH(1,
             (A10141='2.1.trackMPD'!V:V)*
             (C10141='2.1.trackMPD'!W:W)*
             (D10141/10^6='2.1.trackMPD'!AA:AA)*
             (E10141='2.1.trackMPD'!Y:Y),
0))</f>
        <v>#N/A</v>
      </c>
    </row>
    <row r="10142" spans="1:9" x14ac:dyDescent="0.2">
      <c r="A10142" s="160" t="s">
        <v>10316</v>
      </c>
      <c r="B10142" s="160" t="s">
        <v>151</v>
      </c>
      <c r="C10142" s="160">
        <f>_xlfn.XLOOKUP(B10142,'2.1.trackMPD'!$R$7:$R$29,'2.1.trackMPD'!$T$7:$T$29)</f>
        <v>6</v>
      </c>
      <c r="D10142" s="160">
        <v>1</v>
      </c>
      <c r="E10142" s="160" t="s">
        <v>6390</v>
      </c>
      <c r="F10142" s="160" t="s">
        <v>111</v>
      </c>
      <c r="G10142" s="160" t="s">
        <v>124</v>
      </c>
      <c r="H10142" s="160" t="s">
        <v>6392</v>
      </c>
      <c r="I10142" s="160" cm="1">
        <f t="array" ref="I10142">INDEX('2.1.trackMPD'!AB:AB/(24*60*60),
       MATCH(1,
             (A10142='2.1.trackMPD'!V:V)*
             (C10142='2.1.trackMPD'!W:W)*
             (D10142/10^6='2.1.trackMPD'!AA:AA)*
             (E10142='2.1.trackMPD'!Y:Y),
0))</f>
        <v>2.8698303445884774E-6</v>
      </c>
    </row>
    <row r="10143" spans="1:9" x14ac:dyDescent="0.2">
      <c r="A10143" s="160" t="s">
        <v>10316</v>
      </c>
      <c r="B10143" s="160" t="s">
        <v>151</v>
      </c>
      <c r="C10143" s="160">
        <f>_xlfn.XLOOKUP(B10143,'2.1.trackMPD'!$R$7:$R$29,'2.1.trackMPD'!$T$7:$T$29)</f>
        <v>6</v>
      </c>
      <c r="D10143" s="160">
        <v>1</v>
      </c>
      <c r="E10143" s="160" t="s">
        <v>6390</v>
      </c>
      <c r="F10143" s="160" t="s">
        <v>111</v>
      </c>
      <c r="G10143" s="160" t="s">
        <v>140</v>
      </c>
      <c r="H10143" s="160" t="s">
        <v>6392</v>
      </c>
      <c r="I10143" s="160" cm="1">
        <f t="array" ref="I10143">INDEX('2.1.trackMPD'!AC:AC/(24*60*60),
       MATCH(1,
             (A10143='2.1.trackMPD'!V:V)*
             (C10143='2.1.trackMPD'!W:W)*
             (D10143/10^6='2.1.trackMPD'!AA:AA)*
             (E10143='2.1.trackMPD'!Y:Y),
0))</f>
        <v>6.6913211418636637E-6</v>
      </c>
    </row>
    <row r="10144" spans="1:9" x14ac:dyDescent="0.2">
      <c r="A10144" s="160" t="s">
        <v>10316</v>
      </c>
      <c r="B10144" s="160" t="s">
        <v>151</v>
      </c>
      <c r="C10144" s="160">
        <f>_xlfn.XLOOKUP(B10144,'2.1.trackMPD'!$R$7:$R$29,'2.1.trackMPD'!$T$7:$T$29)</f>
        <v>6</v>
      </c>
      <c r="D10144" s="160">
        <v>10</v>
      </c>
      <c r="E10144" s="160" t="s">
        <v>6390</v>
      </c>
      <c r="F10144" s="160" t="s">
        <v>111</v>
      </c>
      <c r="G10144" s="160" t="s">
        <v>124</v>
      </c>
      <c r="H10144" s="160" t="s">
        <v>6392</v>
      </c>
      <c r="I10144" s="160" cm="1">
        <f t="array" ref="I10144">INDEX('2.1.trackMPD'!AB:AB/(24*60*60),
       MATCH(1,
             (A10144='2.1.trackMPD'!V:V)*
             (C10144='2.1.trackMPD'!W:W)*
             (D10144/10^6='2.1.trackMPD'!AA:AA)*
             (E10144='2.1.trackMPD'!Y:Y),
0))</f>
        <v>6.8036876086769764E-6</v>
      </c>
    </row>
    <row r="10145" spans="1:9" x14ac:dyDescent="0.2">
      <c r="A10145" s="160" t="s">
        <v>10316</v>
      </c>
      <c r="B10145" s="160" t="s">
        <v>151</v>
      </c>
      <c r="C10145" s="160">
        <f>_xlfn.XLOOKUP(B10145,'2.1.trackMPD'!$R$7:$R$29,'2.1.trackMPD'!$T$7:$T$29)</f>
        <v>6</v>
      </c>
      <c r="D10145" s="160">
        <v>10</v>
      </c>
      <c r="E10145" s="160" t="s">
        <v>6390</v>
      </c>
      <c r="F10145" s="160" t="s">
        <v>111</v>
      </c>
      <c r="G10145" s="160" t="s">
        <v>140</v>
      </c>
      <c r="H10145" s="160" t="s">
        <v>6392</v>
      </c>
      <c r="I10145" s="160" cm="1">
        <f t="array" ref="I10145">INDEX('2.1.trackMPD'!AC:AC/(24*60*60),
       MATCH(1,
             (A10145='2.1.trackMPD'!V:V)*
             (C10145='2.1.trackMPD'!W:W)*
             (D10145/10^6='2.1.trackMPD'!AA:AA)*
             (E10145='2.1.trackMPD'!Y:Y),
0))</f>
        <v>7.5198543526164361E-6</v>
      </c>
    </row>
    <row r="10146" spans="1:9" x14ac:dyDescent="0.2">
      <c r="A10146" s="160" t="s">
        <v>10316</v>
      </c>
      <c r="B10146" s="160" t="s">
        <v>151</v>
      </c>
      <c r="C10146" s="160">
        <f>_xlfn.XLOOKUP(B10146,'2.1.trackMPD'!$R$7:$R$29,'2.1.trackMPD'!$T$7:$T$29)</f>
        <v>6</v>
      </c>
      <c r="D10146" s="160">
        <v>100</v>
      </c>
      <c r="E10146" s="160" t="s">
        <v>6390</v>
      </c>
      <c r="F10146" s="160" t="s">
        <v>111</v>
      </c>
      <c r="G10146" s="160" t="s">
        <v>124</v>
      </c>
      <c r="H10146" s="160" t="s">
        <v>6392</v>
      </c>
      <c r="I10146" s="160" cm="1">
        <f t="array" ref="I10146">INDEX('2.1.trackMPD'!AB:AB/(24*60*60),
       MATCH(1,
             (A10146='2.1.trackMPD'!V:V)*
             (C10146='2.1.trackMPD'!W:W)*
             (D10146/10^6='2.1.trackMPD'!AA:AA)*
             (E10146='2.1.trackMPD'!Y:Y),
0))</f>
        <v>1.7682158243312757E-4</v>
      </c>
    </row>
    <row r="10147" spans="1:9" x14ac:dyDescent="0.2">
      <c r="A10147" s="160" t="s">
        <v>10316</v>
      </c>
      <c r="B10147" s="160" t="s">
        <v>151</v>
      </c>
      <c r="C10147" s="160">
        <f>_xlfn.XLOOKUP(B10147,'2.1.trackMPD'!$R$7:$R$29,'2.1.trackMPD'!$T$7:$T$29)</f>
        <v>6</v>
      </c>
      <c r="D10147" s="160">
        <v>100</v>
      </c>
      <c r="E10147" s="160" t="s">
        <v>6390</v>
      </c>
      <c r="F10147" s="160" t="s">
        <v>111</v>
      </c>
      <c r="G10147" s="160" t="s">
        <v>140</v>
      </c>
      <c r="H10147" s="160" t="s">
        <v>6392</v>
      </c>
      <c r="I10147" s="160" cm="1">
        <f t="array" ref="I10147">INDEX('2.1.trackMPD'!AC:AC/(24*60*60),
       MATCH(1,
             (A10147='2.1.trackMPD'!V:V)*
             (C10147='2.1.trackMPD'!W:W)*
             (D10147/10^6='2.1.trackMPD'!AA:AA)*
             (E10147='2.1.trackMPD'!Y:Y),
0))</f>
        <v>1.5826409452160495E-4</v>
      </c>
    </row>
    <row r="10148" spans="1:9" x14ac:dyDescent="0.2">
      <c r="A10148" s="160" t="s">
        <v>10316</v>
      </c>
      <c r="B10148" s="160" t="s">
        <v>151</v>
      </c>
      <c r="C10148" s="160">
        <f>_xlfn.XLOOKUP(B10148,'2.1.trackMPD'!$R$7:$R$29,'2.1.trackMPD'!$T$7:$T$29)</f>
        <v>6</v>
      </c>
      <c r="D10148" s="160">
        <v>1000</v>
      </c>
      <c r="E10148" s="160" t="s">
        <v>6390</v>
      </c>
      <c r="F10148" s="160" t="s">
        <v>111</v>
      </c>
      <c r="G10148" s="160" t="s">
        <v>124</v>
      </c>
      <c r="H10148" s="160" t="s">
        <v>6392</v>
      </c>
      <c r="I10148" s="160" cm="1">
        <f t="array" ref="I10148">INDEX('2.1.trackMPD'!AB:AB/(24*60*60),
       MATCH(1,
             (A10148='2.1.trackMPD'!V:V)*
             (C10148='2.1.trackMPD'!W:W)*
             (D10148/10^6='2.1.trackMPD'!AA:AA)*
             (E10148='2.1.trackMPD'!Y:Y),
0))</f>
        <v>9.0045779578189287E-4</v>
      </c>
    </row>
    <row r="10149" spans="1:9" x14ac:dyDescent="0.2">
      <c r="A10149" s="160" t="s">
        <v>10316</v>
      </c>
      <c r="B10149" s="160" t="s">
        <v>151</v>
      </c>
      <c r="C10149" s="160">
        <f>_xlfn.XLOOKUP(B10149,'2.1.trackMPD'!$R$7:$R$29,'2.1.trackMPD'!$T$7:$T$29)</f>
        <v>6</v>
      </c>
      <c r="D10149" s="160">
        <v>1000</v>
      </c>
      <c r="E10149" s="160" t="s">
        <v>6390</v>
      </c>
      <c r="F10149" s="160" t="s">
        <v>111</v>
      </c>
      <c r="G10149" s="160" t="s">
        <v>140</v>
      </c>
      <c r="H10149" s="160" t="s">
        <v>6392</v>
      </c>
      <c r="I10149" s="160" cm="1">
        <f t="array" ref="I10149">INDEX('2.1.trackMPD'!AC:AC/(24*60*60),
       MATCH(1,
             (A10149='2.1.trackMPD'!V:V)*
             (C10149='2.1.trackMPD'!W:W)*
             (D10149/10^6='2.1.trackMPD'!AA:AA)*
             (E10149='2.1.trackMPD'!Y:Y),
0))</f>
        <v>6.4526359169238675E-3</v>
      </c>
    </row>
    <row r="10150" spans="1:9" x14ac:dyDescent="0.2">
      <c r="A10150" s="160" t="s">
        <v>10316</v>
      </c>
      <c r="B10150" s="160" t="s">
        <v>151</v>
      </c>
      <c r="C10150" s="160">
        <f>_xlfn.XLOOKUP(B10150,'2.1.trackMPD'!$R$7:$R$29,'2.1.trackMPD'!$T$7:$T$29)</f>
        <v>6</v>
      </c>
      <c r="D10150" s="160">
        <v>5000</v>
      </c>
      <c r="E10150" s="160" t="s">
        <v>6390</v>
      </c>
      <c r="F10150" s="160" t="s">
        <v>111</v>
      </c>
      <c r="G10150" s="160" t="s">
        <v>124</v>
      </c>
      <c r="H10150" s="160" t="s">
        <v>6392</v>
      </c>
      <c r="I10150" s="160" cm="1">
        <f t="array" ref="I10150">INDEX('2.1.trackMPD'!AB:AB/(24*60*60),
       MATCH(1,
             (A10150='2.1.trackMPD'!V:V)*
             (C10150='2.1.trackMPD'!W:W)*
             (D10150/10^6='2.1.trackMPD'!AA:AA)*
             (E10150='2.1.trackMPD'!Y:Y),
0))</f>
        <v>9.0201364917695483E-4</v>
      </c>
    </row>
    <row r="10151" spans="1:9" x14ac:dyDescent="0.2">
      <c r="A10151" s="160" t="s">
        <v>10316</v>
      </c>
      <c r="B10151" s="160" t="s">
        <v>151</v>
      </c>
      <c r="C10151" s="160">
        <f>_xlfn.XLOOKUP(B10151,'2.1.trackMPD'!$R$7:$R$29,'2.1.trackMPD'!$T$7:$T$29)</f>
        <v>6</v>
      </c>
      <c r="D10151" s="160">
        <v>5000</v>
      </c>
      <c r="E10151" s="160" t="s">
        <v>6390</v>
      </c>
      <c r="F10151" s="160" t="s">
        <v>111</v>
      </c>
      <c r="G10151" s="160" t="s">
        <v>140</v>
      </c>
      <c r="H10151" s="160" t="s">
        <v>6392</v>
      </c>
      <c r="I10151" s="160" cm="1">
        <f t="array" ref="I10151">INDEX('2.1.trackMPD'!AC:AC/(24*60*60),
       MATCH(1,
             (A10151='2.1.trackMPD'!V:V)*
             (C10151='2.1.trackMPD'!W:W)*
             (D10151/10^6='2.1.trackMPD'!AA:AA)*
             (E10151='2.1.trackMPD'!Y:Y),
0))</f>
        <v>2.5485706738683132E-2</v>
      </c>
    </row>
    <row r="10152" spans="1:9" x14ac:dyDescent="0.2">
      <c r="A10152" s="160" t="s">
        <v>10316</v>
      </c>
      <c r="B10152" s="160" t="s">
        <v>151</v>
      </c>
      <c r="C10152" s="160">
        <f>_xlfn.XLOOKUP(B10152,'2.1.trackMPD'!$R$7:$R$29,'2.1.trackMPD'!$T$7:$T$29)</f>
        <v>6</v>
      </c>
      <c r="D10152" s="160">
        <v>1</v>
      </c>
      <c r="E10152" s="160" t="s">
        <v>6394</v>
      </c>
      <c r="F10152" s="160" t="s">
        <v>111</v>
      </c>
      <c r="G10152" s="160" t="s">
        <v>124</v>
      </c>
      <c r="H10152" s="160" t="s">
        <v>6392</v>
      </c>
      <c r="I10152" s="160" cm="1">
        <f t="array" ref="I10152">INDEX('2.1.trackMPD'!AB:AB/(24*60*60),
       MATCH(1,
             (A10152='2.1.trackMPD'!V:V)*
             (C10152='2.1.trackMPD'!W:W)*
             (D10152/10^6='2.1.trackMPD'!AA:AA)*
             (E10152='2.1.trackMPD'!Y:Y),
0))</f>
        <v>6.650434654262025E-6</v>
      </c>
    </row>
    <row r="10153" spans="1:9" x14ac:dyDescent="0.2">
      <c r="A10153" s="160" t="s">
        <v>10316</v>
      </c>
      <c r="B10153" s="160" t="s">
        <v>151</v>
      </c>
      <c r="C10153" s="160">
        <f>_xlfn.XLOOKUP(B10153,'2.1.trackMPD'!$R$7:$R$29,'2.1.trackMPD'!$T$7:$T$29)</f>
        <v>6</v>
      </c>
      <c r="D10153" s="160">
        <v>1</v>
      </c>
      <c r="E10153" s="160" t="s">
        <v>6394</v>
      </c>
      <c r="F10153" s="160" t="s">
        <v>111</v>
      </c>
      <c r="G10153" s="160" t="s">
        <v>140</v>
      </c>
      <c r="H10153" s="160" t="s">
        <v>6392</v>
      </c>
      <c r="I10153" s="160" cm="1">
        <f t="array" ref="I10153">INDEX('2.1.trackMPD'!AC:AC/(24*60*60),
       MATCH(1,
             (A10153='2.1.trackMPD'!V:V)*
             (C10153='2.1.trackMPD'!W:W)*
             (D10153/10^6='2.1.trackMPD'!AA:AA)*
             (E10153='2.1.trackMPD'!Y:Y),
0))</f>
        <v>1.3748410964702164E-5</v>
      </c>
    </row>
    <row r="10154" spans="1:9" x14ac:dyDescent="0.2">
      <c r="A10154" s="160" t="s">
        <v>10316</v>
      </c>
      <c r="B10154" s="160" t="s">
        <v>151</v>
      </c>
      <c r="C10154" s="160">
        <f>_xlfn.XLOOKUP(B10154,'2.1.trackMPD'!$R$7:$R$29,'2.1.trackMPD'!$T$7:$T$29)</f>
        <v>6</v>
      </c>
      <c r="D10154" s="160">
        <v>10</v>
      </c>
      <c r="E10154" s="160" t="s">
        <v>6394</v>
      </c>
      <c r="F10154" s="160" t="s">
        <v>111</v>
      </c>
      <c r="G10154" s="160" t="s">
        <v>124</v>
      </c>
      <c r="H10154" s="160" t="s">
        <v>6392</v>
      </c>
      <c r="I10154" s="160" cm="1">
        <f t="array" ref="I10154">INDEX('2.1.trackMPD'!AB:AB/(24*60*60),
       MATCH(1,
             (A10154='2.1.trackMPD'!V:V)*
             (C10154='2.1.trackMPD'!W:W)*
             (D10154/10^6='2.1.trackMPD'!AA:AA)*
             (E10154='2.1.trackMPD'!Y:Y),
0))</f>
        <v>6.3224211586934156E-6</v>
      </c>
    </row>
    <row r="10155" spans="1:9" x14ac:dyDescent="0.2">
      <c r="A10155" s="160" t="s">
        <v>10316</v>
      </c>
      <c r="B10155" s="160" t="s">
        <v>151</v>
      </c>
      <c r="C10155" s="160">
        <f>_xlfn.XLOOKUP(B10155,'2.1.trackMPD'!$R$7:$R$29,'2.1.trackMPD'!$T$7:$T$29)</f>
        <v>6</v>
      </c>
      <c r="D10155" s="160">
        <v>10</v>
      </c>
      <c r="E10155" s="160" t="s">
        <v>6394</v>
      </c>
      <c r="F10155" s="160" t="s">
        <v>111</v>
      </c>
      <c r="G10155" s="160" t="s">
        <v>140</v>
      </c>
      <c r="H10155" s="160" t="s">
        <v>6392</v>
      </c>
      <c r="I10155" s="160" cm="1">
        <f t="array" ref="I10155">INDEX('2.1.trackMPD'!AC:AC/(24*60*60),
       MATCH(1,
             (A10155='2.1.trackMPD'!V:V)*
             (C10155='2.1.trackMPD'!W:W)*
             (D10155/10^6='2.1.trackMPD'!AA:AA)*
             (E10155='2.1.trackMPD'!Y:Y),
0))</f>
        <v>2.2125298693415632E-5</v>
      </c>
    </row>
    <row r="10156" spans="1:9" x14ac:dyDescent="0.2">
      <c r="A10156" s="160" t="s">
        <v>10316</v>
      </c>
      <c r="B10156" s="160" t="s">
        <v>151</v>
      </c>
      <c r="C10156" s="160">
        <f>_xlfn.XLOOKUP(B10156,'2.1.trackMPD'!$R$7:$R$29,'2.1.trackMPD'!$T$7:$T$29)</f>
        <v>6</v>
      </c>
      <c r="D10156" s="160">
        <v>100</v>
      </c>
      <c r="E10156" s="160" t="s">
        <v>6394</v>
      </c>
      <c r="F10156" s="160" t="s">
        <v>111</v>
      </c>
      <c r="G10156" s="160" t="s">
        <v>124</v>
      </c>
      <c r="H10156" s="160" t="s">
        <v>6392</v>
      </c>
      <c r="I10156" s="160" cm="1">
        <f t="array" ref="I10156">INDEX('2.1.trackMPD'!AB:AB/(24*60*60),
       MATCH(1,
             (A10156='2.1.trackMPD'!V:V)*
             (C10156='2.1.trackMPD'!W:W)*
             (D10156/10^6='2.1.trackMPD'!AA:AA)*
             (E10156='2.1.trackMPD'!Y:Y),
0))</f>
        <v>5.2290220010288067E-4</v>
      </c>
    </row>
    <row r="10157" spans="1:9" x14ac:dyDescent="0.2">
      <c r="A10157" s="160" t="s">
        <v>10316</v>
      </c>
      <c r="B10157" s="160" t="s">
        <v>151</v>
      </c>
      <c r="C10157" s="160">
        <f>_xlfn.XLOOKUP(B10157,'2.1.trackMPD'!$R$7:$R$29,'2.1.trackMPD'!$T$7:$T$29)</f>
        <v>6</v>
      </c>
      <c r="D10157" s="160">
        <v>100</v>
      </c>
      <c r="E10157" s="160" t="s">
        <v>6394</v>
      </c>
      <c r="F10157" s="160" t="s">
        <v>111</v>
      </c>
      <c r="G10157" s="160" t="s">
        <v>140</v>
      </c>
      <c r="H10157" s="160" t="s">
        <v>6392</v>
      </c>
      <c r="I10157" s="160" cm="1">
        <f t="array" ref="I10157">INDEX('2.1.trackMPD'!AC:AC/(24*60*60),
       MATCH(1,
             (A10157='2.1.trackMPD'!V:V)*
             (C10157='2.1.trackMPD'!W:W)*
             (D10157/10^6='2.1.trackMPD'!AA:AA)*
             (E10157='2.1.trackMPD'!Y:Y),
0))</f>
        <v>5.0558261869855959E-4</v>
      </c>
    </row>
    <row r="10158" spans="1:9" x14ac:dyDescent="0.2">
      <c r="A10158" s="160" t="s">
        <v>10316</v>
      </c>
      <c r="B10158" s="160" t="s">
        <v>151</v>
      </c>
      <c r="C10158" s="160">
        <f>_xlfn.XLOOKUP(B10158,'2.1.trackMPD'!$R$7:$R$29,'2.1.trackMPD'!$T$7:$T$29)</f>
        <v>6</v>
      </c>
      <c r="D10158" s="160">
        <v>1000</v>
      </c>
      <c r="E10158" s="160" t="s">
        <v>6394</v>
      </c>
      <c r="F10158" s="160" t="s">
        <v>111</v>
      </c>
      <c r="G10158" s="160" t="s">
        <v>124</v>
      </c>
      <c r="H10158" s="160" t="s">
        <v>6392</v>
      </c>
      <c r="I10158" s="160" cm="1">
        <f t="array" ref="I10158">INDEX('2.1.trackMPD'!AB:AB/(24*60*60),
       MATCH(1,
             (A10158='2.1.trackMPD'!V:V)*
             (C10158='2.1.trackMPD'!W:W)*
             (D10158/10^6='2.1.trackMPD'!AA:AA)*
             (E10158='2.1.trackMPD'!Y:Y),
0))</f>
        <v>9.0023984915123462E-4</v>
      </c>
    </row>
    <row r="10159" spans="1:9" x14ac:dyDescent="0.2">
      <c r="A10159" s="160" t="s">
        <v>10316</v>
      </c>
      <c r="B10159" s="160" t="s">
        <v>151</v>
      </c>
      <c r="C10159" s="160">
        <f>_xlfn.XLOOKUP(B10159,'2.1.trackMPD'!$R$7:$R$29,'2.1.trackMPD'!$T$7:$T$29)</f>
        <v>6</v>
      </c>
      <c r="D10159" s="160">
        <v>1000</v>
      </c>
      <c r="E10159" s="160" t="s">
        <v>6394</v>
      </c>
      <c r="F10159" s="160" t="s">
        <v>111</v>
      </c>
      <c r="G10159" s="160" t="s">
        <v>140</v>
      </c>
      <c r="H10159" s="160" t="s">
        <v>6392</v>
      </c>
      <c r="I10159" s="160" cm="1">
        <f t="array" ref="I10159">INDEX('2.1.trackMPD'!AC:AC/(24*60*60),
       MATCH(1,
             (A10159='2.1.trackMPD'!V:V)*
             (C10159='2.1.trackMPD'!W:W)*
             (D10159/10^6='2.1.trackMPD'!AA:AA)*
             (E10159='2.1.trackMPD'!Y:Y),
0))</f>
        <v>5.8401667541152259E-3</v>
      </c>
    </row>
    <row r="10160" spans="1:9" x14ac:dyDescent="0.2">
      <c r="A10160" s="160" t="s">
        <v>10316</v>
      </c>
      <c r="B10160" s="160" t="s">
        <v>151</v>
      </c>
      <c r="C10160" s="160">
        <f>_xlfn.XLOOKUP(B10160,'2.1.trackMPD'!$R$7:$R$29,'2.1.trackMPD'!$T$7:$T$29)</f>
        <v>6</v>
      </c>
      <c r="D10160" s="160">
        <v>5000</v>
      </c>
      <c r="E10160" s="160" t="s">
        <v>6394</v>
      </c>
      <c r="F10160" s="160" t="s">
        <v>111</v>
      </c>
      <c r="G10160" s="160" t="s">
        <v>124</v>
      </c>
      <c r="H10160" s="160" t="s">
        <v>6392</v>
      </c>
      <c r="I10160" s="160" cm="1">
        <f t="array" ref="I10160">INDEX('2.1.trackMPD'!AB:AB/(24*60*60),
       MATCH(1,
             (A10160='2.1.trackMPD'!V:V)*
             (C10160='2.1.trackMPD'!W:W)*
             (D10160/10^6='2.1.trackMPD'!AA:AA)*
             (E10160='2.1.trackMPD'!Y:Y),
0))</f>
        <v>1.0142913956886575E-3</v>
      </c>
    </row>
    <row r="10161" spans="1:9" x14ac:dyDescent="0.2">
      <c r="A10161" s="160" t="s">
        <v>10316</v>
      </c>
      <c r="B10161" s="160" t="s">
        <v>151</v>
      </c>
      <c r="C10161" s="160">
        <f>_xlfn.XLOOKUP(B10161,'2.1.trackMPD'!$R$7:$R$29,'2.1.trackMPD'!$T$7:$T$29)</f>
        <v>6</v>
      </c>
      <c r="D10161" s="160">
        <v>5000</v>
      </c>
      <c r="E10161" s="160" t="s">
        <v>6394</v>
      </c>
      <c r="F10161" s="160" t="s">
        <v>111</v>
      </c>
      <c r="G10161" s="160" t="s">
        <v>140</v>
      </c>
      <c r="H10161" s="160" t="s">
        <v>6392</v>
      </c>
      <c r="I10161" s="160" cm="1">
        <f t="array" ref="I10161">INDEX('2.1.trackMPD'!AC:AC/(24*60*60),
       MATCH(1,
             (A10161='2.1.trackMPD'!V:V)*
             (C10161='2.1.trackMPD'!W:W)*
             (D10161/10^6='2.1.trackMPD'!AA:AA)*
             (E10161='2.1.trackMPD'!Y:Y),
0))</f>
        <v>1.5950789510995371E-2</v>
      </c>
    </row>
    <row r="10162" spans="1:9" x14ac:dyDescent="0.2">
      <c r="A10162" s="160" t="s">
        <v>10316</v>
      </c>
      <c r="B10162" s="160" t="s">
        <v>151</v>
      </c>
      <c r="C10162" s="160">
        <f>_xlfn.XLOOKUP(B10162,'2.1.trackMPD'!$R$7:$R$29,'2.1.trackMPD'!$T$7:$T$29)</f>
        <v>6</v>
      </c>
      <c r="D10162" s="160">
        <v>1</v>
      </c>
      <c r="E10162" s="160" t="s">
        <v>6395</v>
      </c>
      <c r="F10162" s="160" t="s">
        <v>111</v>
      </c>
      <c r="G10162" s="160" t="s">
        <v>124</v>
      </c>
      <c r="H10162" s="160" t="s">
        <v>6392</v>
      </c>
      <c r="I10162" s="160" t="e" cm="1">
        <f t="array" ref="I10162">INDEX('2.1.trackMPD'!AB:AB/(24*60*60),
       MATCH(1,
             (A10162='2.1.trackMPD'!V:V)*
             (C10162='2.1.trackMPD'!W:W)*
             (D10162/10^6='2.1.trackMPD'!AA:AA)*
             (E10162='2.1.trackMPD'!Y:Y),
0))</f>
        <v>#N/A</v>
      </c>
    </row>
    <row r="10163" spans="1:9" x14ac:dyDescent="0.2">
      <c r="A10163" s="160" t="s">
        <v>10316</v>
      </c>
      <c r="B10163" s="160" t="s">
        <v>151</v>
      </c>
      <c r="C10163" s="160">
        <f>_xlfn.XLOOKUP(B10163,'2.1.trackMPD'!$R$7:$R$29,'2.1.trackMPD'!$T$7:$T$29)</f>
        <v>6</v>
      </c>
      <c r="D10163" s="160">
        <v>1</v>
      </c>
      <c r="E10163" s="160" t="s">
        <v>6395</v>
      </c>
      <c r="F10163" s="160" t="s">
        <v>111</v>
      </c>
      <c r="G10163" s="160" t="s">
        <v>140</v>
      </c>
      <c r="H10163" s="160" t="s">
        <v>6392</v>
      </c>
      <c r="I10163" s="160" t="e" cm="1">
        <f t="array" ref="I10163">INDEX('2.1.trackMPD'!AC:AC/(24*60*60),
       MATCH(1,
             (A10163='2.1.trackMPD'!V:V)*
             (C10163='2.1.trackMPD'!W:W)*
             (D10163/10^6='2.1.trackMPD'!AA:AA)*
             (E10163='2.1.trackMPD'!Y:Y),
0))</f>
        <v>#N/A</v>
      </c>
    </row>
    <row r="10164" spans="1:9" x14ac:dyDescent="0.2">
      <c r="A10164" s="160" t="s">
        <v>10316</v>
      </c>
      <c r="B10164" s="160" t="s">
        <v>151</v>
      </c>
      <c r="C10164" s="160">
        <f>_xlfn.XLOOKUP(B10164,'2.1.trackMPD'!$R$7:$R$29,'2.1.trackMPD'!$T$7:$T$29)</f>
        <v>6</v>
      </c>
      <c r="D10164" s="160">
        <v>10</v>
      </c>
      <c r="E10164" s="160" t="s">
        <v>6395</v>
      </c>
      <c r="F10164" s="160" t="s">
        <v>111</v>
      </c>
      <c r="G10164" s="160" t="s">
        <v>124</v>
      </c>
      <c r="H10164" s="160" t="s">
        <v>6392</v>
      </c>
      <c r="I10164" s="160" t="e" cm="1">
        <f t="array" ref="I10164">INDEX('2.1.trackMPD'!AB:AB/(24*60*60),
       MATCH(1,
             (A10164='2.1.trackMPD'!V:V)*
             (C10164='2.1.trackMPD'!W:W)*
             (D10164/10^6='2.1.trackMPD'!AA:AA)*
             (E10164='2.1.trackMPD'!Y:Y),
0))</f>
        <v>#N/A</v>
      </c>
    </row>
    <row r="10165" spans="1:9" x14ac:dyDescent="0.2">
      <c r="A10165" s="160" t="s">
        <v>10316</v>
      </c>
      <c r="B10165" s="160" t="s">
        <v>151</v>
      </c>
      <c r="C10165" s="160">
        <f>_xlfn.XLOOKUP(B10165,'2.1.trackMPD'!$R$7:$R$29,'2.1.trackMPD'!$T$7:$T$29)</f>
        <v>6</v>
      </c>
      <c r="D10165" s="160">
        <v>10</v>
      </c>
      <c r="E10165" s="160" t="s">
        <v>6395</v>
      </c>
      <c r="F10165" s="160" t="s">
        <v>111</v>
      </c>
      <c r="G10165" s="160" t="s">
        <v>140</v>
      </c>
      <c r="H10165" s="160" t="s">
        <v>6392</v>
      </c>
      <c r="I10165" s="160" t="e" cm="1">
        <f t="array" ref="I10165">INDEX('2.1.trackMPD'!AC:AC/(24*60*60),
       MATCH(1,
             (A10165='2.1.trackMPD'!V:V)*
             (C10165='2.1.trackMPD'!W:W)*
             (D10165/10^6='2.1.trackMPD'!AA:AA)*
             (E10165='2.1.trackMPD'!Y:Y),
0))</f>
        <v>#N/A</v>
      </c>
    </row>
    <row r="10166" spans="1:9" x14ac:dyDescent="0.2">
      <c r="A10166" s="160" t="s">
        <v>10316</v>
      </c>
      <c r="B10166" s="160" t="s">
        <v>151</v>
      </c>
      <c r="C10166" s="160">
        <f>_xlfn.XLOOKUP(B10166,'2.1.trackMPD'!$R$7:$R$29,'2.1.trackMPD'!$T$7:$T$29)</f>
        <v>6</v>
      </c>
      <c r="D10166" s="160">
        <v>100</v>
      </c>
      <c r="E10166" s="160" t="s">
        <v>6395</v>
      </c>
      <c r="F10166" s="160" t="s">
        <v>111</v>
      </c>
      <c r="G10166" s="160" t="s">
        <v>124</v>
      </c>
      <c r="H10166" s="160" t="s">
        <v>6392</v>
      </c>
      <c r="I10166" s="160" t="e" cm="1">
        <f t="array" ref="I10166">INDEX('2.1.trackMPD'!AB:AB/(24*60*60),
       MATCH(1,
             (A10166='2.1.trackMPD'!V:V)*
             (C10166='2.1.trackMPD'!W:W)*
             (D10166/10^6='2.1.trackMPD'!AA:AA)*
             (E10166='2.1.trackMPD'!Y:Y),
0))</f>
        <v>#N/A</v>
      </c>
    </row>
    <row r="10167" spans="1:9" x14ac:dyDescent="0.2">
      <c r="A10167" s="160" t="s">
        <v>10316</v>
      </c>
      <c r="B10167" s="160" t="s">
        <v>151</v>
      </c>
      <c r="C10167" s="160">
        <f>_xlfn.XLOOKUP(B10167,'2.1.trackMPD'!$R$7:$R$29,'2.1.trackMPD'!$T$7:$T$29)</f>
        <v>6</v>
      </c>
      <c r="D10167" s="160">
        <v>100</v>
      </c>
      <c r="E10167" s="160" t="s">
        <v>6395</v>
      </c>
      <c r="F10167" s="160" t="s">
        <v>111</v>
      </c>
      <c r="G10167" s="160" t="s">
        <v>140</v>
      </c>
      <c r="H10167" s="160" t="s">
        <v>6392</v>
      </c>
      <c r="I10167" s="160" t="e" cm="1">
        <f t="array" ref="I10167">INDEX('2.1.trackMPD'!AC:AC/(24*60*60),
       MATCH(1,
             (A10167='2.1.trackMPD'!V:V)*
             (C10167='2.1.trackMPD'!W:W)*
             (D10167/10^6='2.1.trackMPD'!AA:AA)*
             (E10167='2.1.trackMPD'!Y:Y),
0))</f>
        <v>#N/A</v>
      </c>
    </row>
  </sheetData>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6D5EF-DDA1-8C4C-8DBC-A19244F8C25C}">
  <sheetPr>
    <tabColor theme="5" tint="0.79998168889431442"/>
  </sheetPr>
  <dimension ref="A2:W22"/>
  <sheetViews>
    <sheetView zoomScale="120" zoomScaleNormal="120" workbookViewId="0">
      <pane xSplit="1" topLeftCell="B1" activePane="topRight" state="frozen"/>
      <selection activeCell="X9013" sqref="X9013"/>
      <selection pane="topRight" activeCell="X9013" sqref="X9013"/>
    </sheetView>
  </sheetViews>
  <sheetFormatPr baseColWidth="10" defaultRowHeight="15" x14ac:dyDescent="0.2"/>
  <cols>
    <col min="1" max="1" width="21" style="152" customWidth="1"/>
    <col min="2" max="2" width="24.5" style="152" customWidth="1"/>
    <col min="3" max="3" width="16.33203125" style="152" customWidth="1"/>
    <col min="4" max="4" width="13.5" style="152" customWidth="1"/>
    <col min="5" max="5" width="14.6640625" style="152" customWidth="1"/>
    <col min="6" max="6" width="15.5" style="152" customWidth="1"/>
    <col min="7" max="7" width="15.6640625" style="152" customWidth="1"/>
    <col min="8" max="8" width="14.33203125" style="152" customWidth="1"/>
    <col min="9" max="9" width="15.1640625" style="152" customWidth="1"/>
    <col min="10" max="10" width="14.5" style="152" customWidth="1"/>
    <col min="11" max="12" width="14.1640625" style="152" customWidth="1"/>
    <col min="13" max="14" width="10.83203125" style="152"/>
    <col min="15" max="15" width="15.83203125" style="152" customWidth="1"/>
    <col min="16" max="16384" width="10.83203125" style="152"/>
  </cols>
  <sheetData>
    <row r="2" spans="1:23" ht="19" x14ac:dyDescent="0.25">
      <c r="B2" s="122" t="s">
        <v>170</v>
      </c>
    </row>
    <row r="4" spans="1:23" x14ac:dyDescent="0.2">
      <c r="B4" s="152" t="s">
        <v>6378</v>
      </c>
    </row>
    <row r="5" spans="1:23" x14ac:dyDescent="0.2">
      <c r="O5" s="322" t="s">
        <v>191</v>
      </c>
      <c r="P5" s="322"/>
      <c r="Q5" s="322"/>
    </row>
    <row r="6" spans="1:23" ht="96" x14ac:dyDescent="0.2">
      <c r="A6" s="163" t="s">
        <v>171</v>
      </c>
      <c r="B6" s="164" t="s">
        <v>172</v>
      </c>
      <c r="C6" s="165" t="s">
        <v>201</v>
      </c>
      <c r="D6" s="164" t="s">
        <v>173</v>
      </c>
      <c r="E6" s="164" t="s">
        <v>174</v>
      </c>
      <c r="F6" s="164" t="s">
        <v>175</v>
      </c>
      <c r="G6" s="164" t="s">
        <v>176</v>
      </c>
      <c r="H6" s="164" t="s">
        <v>177</v>
      </c>
      <c r="I6" s="164" t="s">
        <v>178</v>
      </c>
      <c r="J6" s="164" t="s">
        <v>199</v>
      </c>
      <c r="K6" s="164" t="s">
        <v>179</v>
      </c>
      <c r="L6" s="164" t="s">
        <v>198</v>
      </c>
      <c r="M6" s="164" t="s">
        <v>181</v>
      </c>
      <c r="O6" s="166" t="s">
        <v>179</v>
      </c>
      <c r="P6" s="166" t="s">
        <v>180</v>
      </c>
      <c r="Q6" s="166" t="s">
        <v>200</v>
      </c>
      <c r="R6" s="164" t="s">
        <v>197</v>
      </c>
      <c r="T6" s="164" t="s">
        <v>179</v>
      </c>
      <c r="U6" s="164" t="s">
        <v>180</v>
      </c>
    </row>
    <row r="7" spans="1:23" ht="64" x14ac:dyDescent="0.2">
      <c r="A7" s="163" t="s">
        <v>93</v>
      </c>
      <c r="B7" s="167" t="s">
        <v>182</v>
      </c>
      <c r="C7" s="168">
        <v>4943</v>
      </c>
      <c r="D7" s="169">
        <v>10969</v>
      </c>
      <c r="E7" s="169">
        <f>SUM(C7:D7)</f>
        <v>15912</v>
      </c>
      <c r="F7" s="169">
        <v>12523</v>
      </c>
      <c r="G7" s="169">
        <f>E7-F7</f>
        <v>3389</v>
      </c>
      <c r="H7" s="169">
        <f>(C7-G7)</f>
        <v>1554</v>
      </c>
      <c r="I7" s="170">
        <f>(D7-G7)</f>
        <v>7580</v>
      </c>
      <c r="J7" s="170">
        <v>5283</v>
      </c>
      <c r="K7" s="171">
        <f t="shared" ref="K7:K14" si="0">(G7+H7)/(2*G7+H7+I7+J7)</f>
        <v>0.23321538098608163</v>
      </c>
      <c r="L7" s="171">
        <f t="shared" ref="L7:L14" si="1">(G7+I7+J7)/(2*G7+H7+I7+J7)</f>
        <v>0.76678461901391837</v>
      </c>
      <c r="M7" s="171">
        <f>SUM(K7:L7)</f>
        <v>1</v>
      </c>
      <c r="O7" s="172">
        <f>C7/(F7+J7)</f>
        <v>0.27760305514994943</v>
      </c>
      <c r="P7" s="172">
        <f>J7/(J7+F7)</f>
        <v>0.29669774233404472</v>
      </c>
      <c r="Q7" s="172">
        <f>I7/(F7+J7)</f>
        <v>0.42569920251600585</v>
      </c>
      <c r="R7" s="173">
        <f>O7+P7+Q7</f>
        <v>1</v>
      </c>
      <c r="T7" s="174">
        <f>H7/(J7+F7)</f>
        <v>8.7273952600247104E-2</v>
      </c>
      <c r="U7" s="174">
        <f>J7/(J7+F7)</f>
        <v>0.29669774233404472</v>
      </c>
      <c r="V7" s="174">
        <f>I7/(F7+J7)</f>
        <v>0.42569920251600585</v>
      </c>
      <c r="W7" s="173">
        <f>SUM(T7:V7)</f>
        <v>0.80967089745029774</v>
      </c>
    </row>
    <row r="8" spans="1:23" ht="64" x14ac:dyDescent="0.2">
      <c r="A8" s="163" t="s">
        <v>28</v>
      </c>
      <c r="B8" s="167" t="s">
        <v>183</v>
      </c>
      <c r="C8" s="168">
        <v>5410</v>
      </c>
      <c r="D8" s="169">
        <v>9667</v>
      </c>
      <c r="E8" s="169">
        <f t="shared" ref="E8:E14" si="2">SUM(C8:D8)</f>
        <v>15077</v>
      </c>
      <c r="F8" s="169">
        <v>12523</v>
      </c>
      <c r="G8" s="169">
        <f t="shared" ref="G8:G14" si="3">E8-F8</f>
        <v>2554</v>
      </c>
      <c r="H8" s="169">
        <f t="shared" ref="H8:H14" si="4">(C8-G8)</f>
        <v>2856</v>
      </c>
      <c r="I8" s="170">
        <f t="shared" ref="I8:I14" si="5">(D8-G8)</f>
        <v>7113</v>
      </c>
      <c r="J8" s="170">
        <v>5283</v>
      </c>
      <c r="K8" s="171">
        <f t="shared" si="0"/>
        <v>0.26571709233791746</v>
      </c>
      <c r="L8" s="171">
        <f t="shared" si="1"/>
        <v>0.73428290766208248</v>
      </c>
      <c r="M8" s="171">
        <f t="shared" ref="M8:M14" si="6">SUM(K8:L8)</f>
        <v>1</v>
      </c>
      <c r="O8" s="172">
        <f t="shared" ref="O8:O14" si="7">C8/(F8+J8)</f>
        <v>0.30383016960575088</v>
      </c>
      <c r="P8" s="172">
        <f t="shared" ref="P8:P14" si="8">J8/(J8+F8)</f>
        <v>0.29669774233404472</v>
      </c>
      <c r="Q8" s="172">
        <f t="shared" ref="Q8:Q14" si="9">I8/(F8+J8)</f>
        <v>0.3994720880602044</v>
      </c>
      <c r="R8" s="173">
        <f t="shared" ref="R8:R14" si="10">O8+P8+Q8</f>
        <v>1</v>
      </c>
      <c r="T8" s="174">
        <f t="shared" ref="T8:T14" si="11">H8/(J8+F8)</f>
        <v>0.16039537234640008</v>
      </c>
      <c r="U8" s="174">
        <f t="shared" ref="U8:U14" si="12">J8/(J8+F8)</f>
        <v>0.29669774233404472</v>
      </c>
      <c r="V8" s="174">
        <f t="shared" ref="V8:V14" si="13">I8/(F8+J8)</f>
        <v>0.3994720880602044</v>
      </c>
      <c r="W8" s="173">
        <f t="shared" ref="W8:W14" si="14">SUM(T8:V8)</f>
        <v>0.85656520274064918</v>
      </c>
    </row>
    <row r="9" spans="1:23" ht="48" x14ac:dyDescent="0.2">
      <c r="A9" s="163" t="s">
        <v>21</v>
      </c>
      <c r="B9" s="167" t="s">
        <v>184</v>
      </c>
      <c r="C9" s="168">
        <v>739</v>
      </c>
      <c r="D9" s="169">
        <v>12362</v>
      </c>
      <c r="E9" s="169">
        <f t="shared" si="2"/>
        <v>13101</v>
      </c>
      <c r="F9" s="169">
        <v>12523</v>
      </c>
      <c r="G9" s="169">
        <f t="shared" si="3"/>
        <v>578</v>
      </c>
      <c r="H9" s="169">
        <f t="shared" si="4"/>
        <v>161</v>
      </c>
      <c r="I9" s="170">
        <f t="shared" si="5"/>
        <v>11784</v>
      </c>
      <c r="J9" s="170">
        <v>5283</v>
      </c>
      <c r="K9" s="171">
        <f t="shared" si="0"/>
        <v>4.0197998259355959E-2</v>
      </c>
      <c r="L9" s="171">
        <f t="shared" si="1"/>
        <v>0.95980200174064401</v>
      </c>
      <c r="M9" s="171">
        <f t="shared" si="6"/>
        <v>1</v>
      </c>
      <c r="O9" s="172">
        <f t="shared" si="7"/>
        <v>4.1502864203077618E-2</v>
      </c>
      <c r="P9" s="172">
        <f t="shared" si="8"/>
        <v>0.29669774233404472</v>
      </c>
      <c r="Q9" s="172">
        <f t="shared" si="9"/>
        <v>0.66179939346287764</v>
      </c>
      <c r="R9" s="173">
        <f t="shared" si="10"/>
        <v>1</v>
      </c>
      <c r="T9" s="174">
        <f t="shared" si="11"/>
        <v>9.041895990115692E-3</v>
      </c>
      <c r="U9" s="174">
        <f t="shared" si="12"/>
        <v>0.29669774233404472</v>
      </c>
      <c r="V9" s="174">
        <f t="shared" si="13"/>
        <v>0.66179939346287764</v>
      </c>
      <c r="W9" s="173">
        <f t="shared" si="14"/>
        <v>0.96753903178703804</v>
      </c>
    </row>
    <row r="10" spans="1:23" ht="64" x14ac:dyDescent="0.2">
      <c r="A10" s="163" t="s">
        <v>185</v>
      </c>
      <c r="B10" s="167" t="s">
        <v>186</v>
      </c>
      <c r="C10" s="168">
        <v>4787</v>
      </c>
      <c r="D10" s="169">
        <v>10808</v>
      </c>
      <c r="E10" s="169">
        <f t="shared" si="2"/>
        <v>15595</v>
      </c>
      <c r="F10" s="169">
        <v>12523</v>
      </c>
      <c r="G10" s="169">
        <f t="shared" si="3"/>
        <v>3072</v>
      </c>
      <c r="H10" s="169">
        <f t="shared" si="4"/>
        <v>1715</v>
      </c>
      <c r="I10" s="170">
        <f t="shared" si="5"/>
        <v>7736</v>
      </c>
      <c r="J10" s="170">
        <v>5283</v>
      </c>
      <c r="K10" s="171">
        <f t="shared" si="0"/>
        <v>0.22928441421592108</v>
      </c>
      <c r="L10" s="171">
        <f>(G10+I10+J10)/(2*G10+H10+I10+J10)</f>
        <v>0.77071558578407895</v>
      </c>
      <c r="M10" s="171">
        <f t="shared" si="6"/>
        <v>1</v>
      </c>
      <c r="O10" s="172">
        <f t="shared" si="7"/>
        <v>0.26884196338312927</v>
      </c>
      <c r="P10" s="172">
        <f t="shared" si="8"/>
        <v>0.29669774233404472</v>
      </c>
      <c r="Q10" s="172">
        <f t="shared" si="9"/>
        <v>0.43446029428282601</v>
      </c>
      <c r="R10" s="173">
        <f t="shared" si="10"/>
        <v>1</v>
      </c>
      <c r="T10" s="174">
        <f t="shared" si="11"/>
        <v>9.6315848590362796E-2</v>
      </c>
      <c r="U10" s="174">
        <f t="shared" si="12"/>
        <v>0.29669774233404472</v>
      </c>
      <c r="V10" s="174">
        <f t="shared" si="13"/>
        <v>0.43446029428282601</v>
      </c>
      <c r="W10" s="173">
        <f t="shared" si="14"/>
        <v>0.82747388520723353</v>
      </c>
    </row>
    <row r="11" spans="1:23" ht="32" x14ac:dyDescent="0.2">
      <c r="A11" s="163" t="s">
        <v>29</v>
      </c>
      <c r="B11" s="167" t="s">
        <v>187</v>
      </c>
      <c r="C11" s="168">
        <v>5601</v>
      </c>
      <c r="D11" s="169">
        <v>11181</v>
      </c>
      <c r="E11" s="169">
        <f t="shared" si="2"/>
        <v>16782</v>
      </c>
      <c r="F11" s="169">
        <v>12523</v>
      </c>
      <c r="G11" s="169">
        <f t="shared" si="3"/>
        <v>4259</v>
      </c>
      <c r="H11" s="169">
        <f t="shared" si="4"/>
        <v>1342</v>
      </c>
      <c r="I11" s="170">
        <f t="shared" si="5"/>
        <v>6922</v>
      </c>
      <c r="J11" s="170">
        <v>5283</v>
      </c>
      <c r="K11" s="171">
        <f t="shared" si="0"/>
        <v>0.2538409245411285</v>
      </c>
      <c r="L11" s="171">
        <f t="shared" si="1"/>
        <v>0.7461590754588715</v>
      </c>
      <c r="M11" s="171">
        <f t="shared" si="6"/>
        <v>1</v>
      </c>
      <c r="O11" s="172">
        <f t="shared" si="7"/>
        <v>0.31455689093563965</v>
      </c>
      <c r="P11" s="172">
        <f t="shared" si="8"/>
        <v>0.29669774233404472</v>
      </c>
      <c r="Q11" s="172">
        <f t="shared" si="9"/>
        <v>0.38874536673031562</v>
      </c>
      <c r="R11" s="173">
        <f t="shared" si="10"/>
        <v>1</v>
      </c>
      <c r="T11" s="174">
        <f t="shared" si="11"/>
        <v>7.5367853532517126E-2</v>
      </c>
      <c r="U11" s="174">
        <f t="shared" si="12"/>
        <v>0.29669774233404472</v>
      </c>
      <c r="V11" s="174">
        <f t="shared" si="13"/>
        <v>0.38874536673031562</v>
      </c>
      <c r="W11" s="173">
        <f t="shared" si="14"/>
        <v>0.76081096259687753</v>
      </c>
    </row>
    <row r="12" spans="1:23" ht="64" x14ac:dyDescent="0.2">
      <c r="A12" s="163" t="s">
        <v>30</v>
      </c>
      <c r="B12" s="167" t="s">
        <v>188</v>
      </c>
      <c r="C12" s="168">
        <v>7971</v>
      </c>
      <c r="D12" s="169">
        <v>7602</v>
      </c>
      <c r="E12" s="169">
        <f t="shared" si="2"/>
        <v>15573</v>
      </c>
      <c r="F12" s="169">
        <v>12523</v>
      </c>
      <c r="G12" s="169">
        <f t="shared" si="3"/>
        <v>3050</v>
      </c>
      <c r="H12" s="169">
        <f t="shared" si="4"/>
        <v>4921</v>
      </c>
      <c r="I12" s="170">
        <f t="shared" si="5"/>
        <v>4552</v>
      </c>
      <c r="J12" s="170">
        <v>5283</v>
      </c>
      <c r="K12" s="171">
        <f t="shared" si="0"/>
        <v>0.38219217491369389</v>
      </c>
      <c r="L12" s="171">
        <f t="shared" si="1"/>
        <v>0.61780782508630605</v>
      </c>
      <c r="M12" s="171">
        <f t="shared" si="6"/>
        <v>1</v>
      </c>
      <c r="O12" s="172">
        <f t="shared" si="7"/>
        <v>0.4476580927777154</v>
      </c>
      <c r="P12" s="172">
        <f t="shared" si="8"/>
        <v>0.29669774233404472</v>
      </c>
      <c r="Q12" s="172">
        <f t="shared" si="9"/>
        <v>0.25564416488823993</v>
      </c>
      <c r="R12" s="173">
        <f t="shared" si="10"/>
        <v>1</v>
      </c>
      <c r="T12" s="174">
        <f t="shared" si="11"/>
        <v>0.27636751656744918</v>
      </c>
      <c r="U12" s="174">
        <f t="shared" si="12"/>
        <v>0.29669774233404472</v>
      </c>
      <c r="V12" s="174">
        <f t="shared" si="13"/>
        <v>0.25564416488823993</v>
      </c>
      <c r="W12" s="173">
        <f t="shared" si="14"/>
        <v>0.82870942378973389</v>
      </c>
    </row>
    <row r="13" spans="1:23" ht="64" x14ac:dyDescent="0.2">
      <c r="A13" s="163" t="s">
        <v>31</v>
      </c>
      <c r="B13" s="167" t="s">
        <v>189</v>
      </c>
      <c r="C13" s="168">
        <v>4662</v>
      </c>
      <c r="D13" s="169">
        <v>11954</v>
      </c>
      <c r="E13" s="169">
        <f t="shared" si="2"/>
        <v>16616</v>
      </c>
      <c r="F13" s="169">
        <v>12523</v>
      </c>
      <c r="G13" s="169">
        <f t="shared" si="3"/>
        <v>4093</v>
      </c>
      <c r="H13" s="169">
        <f t="shared" si="4"/>
        <v>569</v>
      </c>
      <c r="I13" s="170">
        <f t="shared" si="5"/>
        <v>7861</v>
      </c>
      <c r="J13" s="170">
        <v>5283</v>
      </c>
      <c r="K13" s="171">
        <f t="shared" si="0"/>
        <v>0.21288643317046441</v>
      </c>
      <c r="L13" s="171">
        <f t="shared" si="1"/>
        <v>0.78711356682953559</v>
      </c>
      <c r="M13" s="171">
        <f t="shared" si="6"/>
        <v>1</v>
      </c>
      <c r="O13" s="172">
        <f t="shared" si="7"/>
        <v>0.2618218578007413</v>
      </c>
      <c r="P13" s="172">
        <f t="shared" si="8"/>
        <v>0.29669774233404472</v>
      </c>
      <c r="Q13" s="172">
        <f t="shared" si="9"/>
        <v>0.44148039986521398</v>
      </c>
      <c r="R13" s="173">
        <f t="shared" si="10"/>
        <v>1</v>
      </c>
      <c r="T13" s="174">
        <f t="shared" si="11"/>
        <v>3.1955520611029992E-2</v>
      </c>
      <c r="U13" s="174">
        <f t="shared" si="12"/>
        <v>0.29669774233404472</v>
      </c>
      <c r="V13" s="174">
        <f t="shared" si="13"/>
        <v>0.44148039986521398</v>
      </c>
      <c r="W13" s="173">
        <f t="shared" si="14"/>
        <v>0.77013366281028861</v>
      </c>
    </row>
    <row r="14" spans="1:23" ht="48" x14ac:dyDescent="0.2">
      <c r="A14" s="163" t="s">
        <v>22</v>
      </c>
      <c r="B14" s="167" t="s">
        <v>190</v>
      </c>
      <c r="C14" s="168">
        <v>3031</v>
      </c>
      <c r="D14" s="169">
        <v>10203</v>
      </c>
      <c r="E14" s="169">
        <f t="shared" si="2"/>
        <v>13234</v>
      </c>
      <c r="F14" s="169">
        <v>12523</v>
      </c>
      <c r="G14" s="169">
        <f t="shared" si="3"/>
        <v>711</v>
      </c>
      <c r="H14" s="169">
        <f t="shared" si="4"/>
        <v>2320</v>
      </c>
      <c r="I14" s="170">
        <f t="shared" si="5"/>
        <v>9492</v>
      </c>
      <c r="J14" s="170">
        <v>5283</v>
      </c>
      <c r="K14" s="171">
        <f t="shared" si="0"/>
        <v>0.16368742236863423</v>
      </c>
      <c r="L14" s="171">
        <f t="shared" si="1"/>
        <v>0.83631257763136579</v>
      </c>
      <c r="M14" s="171">
        <f t="shared" si="6"/>
        <v>1</v>
      </c>
      <c r="O14" s="172">
        <f t="shared" si="7"/>
        <v>0.17022352016174322</v>
      </c>
      <c r="P14" s="172">
        <f t="shared" si="8"/>
        <v>0.29669774233404472</v>
      </c>
      <c r="Q14" s="172">
        <f t="shared" si="9"/>
        <v>0.53307873750421209</v>
      </c>
      <c r="R14" s="173">
        <f t="shared" si="10"/>
        <v>1</v>
      </c>
      <c r="T14" s="174">
        <f t="shared" si="11"/>
        <v>0.13029315960912052</v>
      </c>
      <c r="U14" s="174">
        <f t="shared" si="12"/>
        <v>0.29669774233404472</v>
      </c>
      <c r="V14" s="174">
        <f t="shared" si="13"/>
        <v>0.53307873750421209</v>
      </c>
      <c r="W14" s="173">
        <f t="shared" si="14"/>
        <v>0.96006963944737733</v>
      </c>
    </row>
    <row r="16" spans="1:23" ht="16" thickBot="1" x14ac:dyDescent="0.25">
      <c r="H16" s="175">
        <f>SUM(H7:H14)</f>
        <v>15438</v>
      </c>
      <c r="K16" s="174">
        <f>SUM(K6:K14)</f>
        <v>1.7810218407931968</v>
      </c>
      <c r="O16" s="173">
        <f>SUM(O7:O14)</f>
        <v>2.0860384140177466</v>
      </c>
      <c r="T16" s="173">
        <f>SUM(T7:T14)</f>
        <v>0.86701111984724255</v>
      </c>
    </row>
    <row r="17" spans="3:8" ht="76" thickBot="1" x14ac:dyDescent="0.25">
      <c r="C17" s="14"/>
      <c r="D17" s="176" t="s">
        <v>196</v>
      </c>
      <c r="E17" s="176" t="s">
        <v>192</v>
      </c>
      <c r="H17" s="175">
        <f>H16-F7</f>
        <v>2915</v>
      </c>
    </row>
    <row r="18" spans="3:8" ht="77" thickTop="1" thickBot="1" x14ac:dyDescent="0.25">
      <c r="C18" s="177" t="s">
        <v>193</v>
      </c>
      <c r="D18" s="15">
        <f>0.2*29.5/100</f>
        <v>5.9000000000000004E-2</v>
      </c>
      <c r="E18" s="15">
        <f>0.3*29.5/100</f>
        <v>8.8499999999999995E-2</v>
      </c>
    </row>
    <row r="19" spans="3:8" ht="77" thickTop="1" thickBot="1" x14ac:dyDescent="0.25">
      <c r="C19" s="178" t="s">
        <v>194</v>
      </c>
      <c r="D19" s="15">
        <f>0.2*15.1/100</f>
        <v>3.0200000000000001E-2</v>
      </c>
      <c r="E19" s="15">
        <f>0.3*15.1/100</f>
        <v>4.5299999999999993E-2</v>
      </c>
    </row>
    <row r="20" spans="3:8" ht="52" thickTop="1" thickBot="1" x14ac:dyDescent="0.25">
      <c r="C20" s="179" t="s">
        <v>195</v>
      </c>
      <c r="D20" s="15">
        <f>0.2*55.4/100</f>
        <v>0.1108</v>
      </c>
      <c r="E20" s="15">
        <f>0.3*55.4/100</f>
        <v>0.16619999999999999</v>
      </c>
    </row>
    <row r="21" spans="3:8" ht="27" thickTop="1" thickBot="1" x14ac:dyDescent="0.25">
      <c r="C21" s="179" t="s">
        <v>197</v>
      </c>
      <c r="D21" s="15">
        <f>SUM(D18:D20)</f>
        <v>0.2</v>
      </c>
      <c r="E21" s="15">
        <f>SUM(E18:E20)</f>
        <v>0.29999999999999993</v>
      </c>
    </row>
    <row r="22" spans="3:8" ht="27" thickTop="1" thickBot="1" x14ac:dyDescent="0.25">
      <c r="C22" s="179" t="s">
        <v>197</v>
      </c>
      <c r="D22" s="320">
        <f>SUM(D21:E21)</f>
        <v>0.49999999999999994</v>
      </c>
      <c r="E22" s="321"/>
    </row>
  </sheetData>
  <mergeCells count="2">
    <mergeCell ref="D22:E22"/>
    <mergeCell ref="O5:Q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DB5E-DF9F-5B41-8AB2-5676C295A53D}">
  <sheetPr>
    <tabColor theme="5" tint="0.79998168889431442"/>
  </sheetPr>
  <dimension ref="B2:P22"/>
  <sheetViews>
    <sheetView workbookViewId="0">
      <selection activeCell="L30" sqref="L30"/>
    </sheetView>
  </sheetViews>
  <sheetFormatPr baseColWidth="10" defaultRowHeight="15" x14ac:dyDescent="0.2"/>
  <cols>
    <col min="1" max="1" width="10.83203125" style="329" customWidth="1"/>
    <col min="2" max="16384" width="10.83203125" style="329"/>
  </cols>
  <sheetData>
    <row r="2" spans="2:16" x14ac:dyDescent="0.2">
      <c r="B2" s="331" t="s">
        <v>10356</v>
      </c>
    </row>
    <row r="4" spans="2:16" x14ac:dyDescent="0.2">
      <c r="B4" s="332" t="s">
        <v>10388</v>
      </c>
      <c r="C4" s="332"/>
      <c r="D4" s="332"/>
      <c r="E4" s="332"/>
      <c r="F4" s="332"/>
      <c r="G4" s="332"/>
      <c r="H4" s="332"/>
      <c r="I4" s="332"/>
      <c r="J4" s="332"/>
      <c r="K4" s="332"/>
    </row>
    <row r="5" spans="2:16" x14ac:dyDescent="0.2">
      <c r="B5" s="332"/>
      <c r="C5" s="332"/>
      <c r="D5" s="332"/>
      <c r="E5" s="332"/>
      <c r="F5" s="332"/>
      <c r="G5" s="332"/>
      <c r="H5" s="332"/>
      <c r="I5" s="332"/>
      <c r="J5" s="332"/>
      <c r="K5" s="332"/>
    </row>
    <row r="6" spans="2:16" x14ac:dyDescent="0.2">
      <c r="B6" s="332"/>
      <c r="C6" s="332"/>
      <c r="D6" s="332"/>
      <c r="E6" s="332"/>
      <c r="F6" s="332"/>
      <c r="G6" s="332"/>
      <c r="H6" s="332"/>
      <c r="I6" s="332"/>
      <c r="J6" s="332"/>
      <c r="K6" s="332"/>
    </row>
    <row r="8" spans="2:16" x14ac:dyDescent="0.2">
      <c r="B8" s="326" t="s">
        <v>10353</v>
      </c>
      <c r="C8" s="326"/>
      <c r="D8" s="326"/>
      <c r="E8" s="326"/>
      <c r="H8" s="326" t="s">
        <v>10357</v>
      </c>
      <c r="I8" s="326"/>
      <c r="J8" s="326"/>
      <c r="K8" s="326"/>
      <c r="N8" s="326" t="s">
        <v>10387</v>
      </c>
      <c r="O8" s="326"/>
      <c r="P8" s="326"/>
    </row>
    <row r="9" spans="2:16" x14ac:dyDescent="0.2">
      <c r="B9" s="327" t="s">
        <v>10333</v>
      </c>
      <c r="C9" s="327" t="s">
        <v>10344</v>
      </c>
      <c r="D9" s="327" t="s">
        <v>10345</v>
      </c>
      <c r="E9" s="327" t="s">
        <v>10346</v>
      </c>
      <c r="H9" s="328" t="s">
        <v>10351</v>
      </c>
      <c r="I9" s="327" t="s">
        <v>10335</v>
      </c>
      <c r="J9" s="327" t="s">
        <v>10336</v>
      </c>
      <c r="K9" s="327" t="s">
        <v>10334</v>
      </c>
      <c r="N9" s="323" t="s">
        <v>10358</v>
      </c>
      <c r="O9" s="323" t="s">
        <v>10359</v>
      </c>
      <c r="P9" s="323" t="s">
        <v>10360</v>
      </c>
    </row>
    <row r="10" spans="2:16" x14ac:dyDescent="0.2">
      <c r="B10" s="330" t="str" cm="1">
        <f t="array" ref="B10:B18">H10:H18</f>
        <v>Southeast Asia</v>
      </c>
      <c r="C10" s="330">
        <f>I10/I$19</f>
        <v>0.32834703137110061</v>
      </c>
      <c r="D10" s="330">
        <f>J10/J$19</f>
        <v>0.18266153224593423</v>
      </c>
      <c r="E10" s="330">
        <f>K10/K$19</f>
        <v>0.20716998333310707</v>
      </c>
      <c r="H10" s="330" t="s">
        <v>30</v>
      </c>
      <c r="I10" s="330">
        <v>0.30052355800000002</v>
      </c>
      <c r="J10" s="330">
        <v>0.17476835700000001</v>
      </c>
      <c r="K10" s="330">
        <v>0.18787941</v>
      </c>
      <c r="N10" s="324" t="s">
        <v>10361</v>
      </c>
      <c r="O10" s="324" t="s">
        <v>10362</v>
      </c>
      <c r="P10" s="324" t="s">
        <v>10363</v>
      </c>
    </row>
    <row r="11" spans="2:16" x14ac:dyDescent="0.2">
      <c r="B11" s="330" t="str">
        <v>Northern regions</v>
      </c>
      <c r="C11" s="330">
        <f>I11/I$19</f>
        <v>4.8053333782487051E-3</v>
      </c>
      <c r="D11" s="330">
        <f>J11/J$19</f>
        <v>2.579813994568067E-3</v>
      </c>
      <c r="E11" s="330">
        <f>K11/K$19</f>
        <v>3.2865479674646569E-3</v>
      </c>
      <c r="H11" s="330" t="s">
        <v>31</v>
      </c>
      <c r="I11" s="330">
        <v>4.3981389999999997E-3</v>
      </c>
      <c r="J11" s="330">
        <v>2.4683349999999999E-3</v>
      </c>
      <c r="K11" s="330">
        <v>2.9805220000000002E-3</v>
      </c>
      <c r="N11" s="324" t="s">
        <v>10364</v>
      </c>
      <c r="O11" s="324" t="s">
        <v>10365</v>
      </c>
      <c r="P11" s="324" t="s">
        <v>10366</v>
      </c>
    </row>
    <row r="12" spans="2:16" x14ac:dyDescent="0.2">
      <c r="B12" s="330" t="str">
        <v>Central Asia</v>
      </c>
      <c r="C12" s="330">
        <f>I12/I$19</f>
        <v>9.9781407726149737E-3</v>
      </c>
      <c r="D12" s="330">
        <f>J12/J$19</f>
        <v>1.8066338108188508E-2</v>
      </c>
      <c r="E12" s="330">
        <f>K12/K$19</f>
        <v>1.2068098517880025E-2</v>
      </c>
      <c r="H12" s="330" t="s">
        <v>29</v>
      </c>
      <c r="I12" s="330">
        <v>9.1326129999999995E-3</v>
      </c>
      <c r="J12" s="330">
        <v>1.7285655E-2</v>
      </c>
      <c r="K12" s="330">
        <v>1.0944381E-2</v>
      </c>
      <c r="N12" s="324" t="s">
        <v>10367</v>
      </c>
      <c r="O12" s="324" t="s">
        <v>10368</v>
      </c>
      <c r="P12" s="324" t="s">
        <v>10369</v>
      </c>
    </row>
    <row r="13" spans="2:16" x14ac:dyDescent="0.2">
      <c r="B13" s="330" t="str">
        <v>Europe</v>
      </c>
      <c r="C13" s="330">
        <f>I13/I$19</f>
        <v>4.0952245725942915E-2</v>
      </c>
      <c r="D13" s="330">
        <f>J13/J$19</f>
        <v>1.5125203726954878E-2</v>
      </c>
      <c r="E13" s="330">
        <f>K13/K$19</f>
        <v>2.2176711063814279E-2</v>
      </c>
      <c r="H13" s="330" t="s">
        <v>21</v>
      </c>
      <c r="I13" s="330">
        <v>3.7482033999999997E-2</v>
      </c>
      <c r="J13" s="330">
        <v>1.4471612999999999E-2</v>
      </c>
      <c r="K13" s="330">
        <v>2.0111733E-2</v>
      </c>
      <c r="N13" s="324" t="s">
        <v>10370</v>
      </c>
      <c r="O13" s="324" t="s">
        <v>10371</v>
      </c>
      <c r="P13" s="324" t="s">
        <v>10372</v>
      </c>
    </row>
    <row r="14" spans="2:16" x14ac:dyDescent="0.2">
      <c r="B14" s="330" t="str">
        <v>Africa &amp; Middle East</v>
      </c>
      <c r="C14" s="330">
        <f>I14/I$19</f>
        <v>0.20853272141557472</v>
      </c>
      <c r="D14" s="330">
        <f>J14/J$19</f>
        <v>9.7109148232477988E-2</v>
      </c>
      <c r="E14" s="330">
        <f>K14/K$19</f>
        <v>0.2205386112736234</v>
      </c>
      <c r="H14" s="330" t="s">
        <v>94</v>
      </c>
      <c r="I14" s="330">
        <v>0.19086207399999999</v>
      </c>
      <c r="J14" s="330">
        <v>9.2912864999999997E-2</v>
      </c>
      <c r="K14" s="330">
        <v>0.20000322200000001</v>
      </c>
      <c r="N14" s="324" t="s">
        <v>10373</v>
      </c>
      <c r="O14" s="324" t="s">
        <v>10374</v>
      </c>
      <c r="P14" s="324" t="s">
        <v>10375</v>
      </c>
    </row>
    <row r="15" spans="2:16" x14ac:dyDescent="0.2">
      <c r="B15" s="330" t="str">
        <v>North America</v>
      </c>
      <c r="C15" s="330">
        <f>I15/I$19</f>
        <v>5.9054667922886932E-2</v>
      </c>
      <c r="D15" s="330">
        <f>J15/J$19</f>
        <v>2.1439842055205102E-2</v>
      </c>
      <c r="E15" s="330">
        <f>K15/K$19</f>
        <v>3.0145306536277165E-2</v>
      </c>
      <c r="H15" s="330" t="s">
        <v>93</v>
      </c>
      <c r="I15" s="330">
        <v>5.4050492999999998E-2</v>
      </c>
      <c r="J15" s="330">
        <v>2.0513383E-2</v>
      </c>
      <c r="K15" s="330">
        <v>2.7338334999999998E-2</v>
      </c>
      <c r="N15" s="324" t="s">
        <v>10376</v>
      </c>
      <c r="O15" s="324"/>
      <c r="P15" s="324" t="s">
        <v>10377</v>
      </c>
    </row>
    <row r="16" spans="2:16" x14ac:dyDescent="0.2">
      <c r="B16" s="330" t="str">
        <v>Oceania</v>
      </c>
      <c r="C16" s="330">
        <f>I16/I$19</f>
        <v>4.4678070713549303E-2</v>
      </c>
      <c r="D16" s="330">
        <f>J16/J$19</f>
        <v>5.7944150242724833E-2</v>
      </c>
      <c r="E16" s="330">
        <f>K16/K$19</f>
        <v>7.9845995913873508E-2</v>
      </c>
      <c r="H16" s="330" t="s">
        <v>22</v>
      </c>
      <c r="I16" s="330">
        <v>4.089214E-2</v>
      </c>
      <c r="J16" s="330">
        <v>5.5440266000000002E-2</v>
      </c>
      <c r="K16" s="330">
        <v>7.2411159000000003E-2</v>
      </c>
      <c r="N16" s="324" t="s">
        <v>10378</v>
      </c>
      <c r="O16" s="324"/>
      <c r="P16" s="324" t="s">
        <v>10379</v>
      </c>
    </row>
    <row r="17" spans="2:16" x14ac:dyDescent="0.2">
      <c r="B17" s="330" t="str">
        <v>Latin America</v>
      </c>
      <c r="C17" s="330">
        <f>I17/I$19</f>
        <v>0.3036517887000818</v>
      </c>
      <c r="D17" s="330">
        <f>J17/J$19</f>
        <v>8.7638778343672577E-2</v>
      </c>
      <c r="E17" s="330">
        <f>K17/K$19</f>
        <v>0.42476874539395992</v>
      </c>
      <c r="H17" s="330" t="s">
        <v>28</v>
      </c>
      <c r="I17" s="330">
        <v>0.27792094099999998</v>
      </c>
      <c r="J17" s="330">
        <v>8.3851729E-2</v>
      </c>
      <c r="K17" s="330">
        <v>0.385216526</v>
      </c>
      <c r="N17" s="324" t="s">
        <v>10380</v>
      </c>
      <c r="O17" s="324"/>
      <c r="P17" s="324" t="s">
        <v>10381</v>
      </c>
    </row>
    <row r="18" spans="2:16" x14ac:dyDescent="0.2">
      <c r="B18" s="330" t="str">
        <v>open ocean</v>
      </c>
      <c r="C18" s="330">
        <f>I18/I$19</f>
        <v>0</v>
      </c>
      <c r="D18" s="330">
        <f>J18/J$19</f>
        <v>0.51743519305027386</v>
      </c>
      <c r="E18" s="330">
        <f>K18/K$19</f>
        <v>0</v>
      </c>
      <c r="H18" s="330" t="s">
        <v>10350</v>
      </c>
      <c r="J18" s="330">
        <v>0.495075769</v>
      </c>
      <c r="N18" s="324"/>
      <c r="O18" s="324"/>
      <c r="P18" s="324" t="s">
        <v>10382</v>
      </c>
    </row>
    <row r="19" spans="2:16" x14ac:dyDescent="0.2">
      <c r="B19" s="330" t="s">
        <v>10352</v>
      </c>
      <c r="C19" s="329">
        <f>SUM(C10:C18)</f>
        <v>1</v>
      </c>
      <c r="D19" s="329">
        <f t="shared" ref="D19:E19" si="0">SUM(D10:D18)</f>
        <v>1</v>
      </c>
      <c r="E19" s="329">
        <f t="shared" si="0"/>
        <v>1</v>
      </c>
      <c r="H19" s="329" t="s">
        <v>10352</v>
      </c>
      <c r="I19" s="329">
        <f>SUM(I10:I18)</f>
        <v>0.91526199200000002</v>
      </c>
      <c r="J19" s="329">
        <f t="shared" ref="J19" si="1">SUM(J10:J18)</f>
        <v>0.95678797199999999</v>
      </c>
      <c r="K19" s="329">
        <f t="shared" ref="K19" si="2">SUM(K10:K18)</f>
        <v>0.90688528800000001</v>
      </c>
      <c r="N19" s="324"/>
      <c r="O19" s="324"/>
      <c r="P19" s="324" t="s">
        <v>10383</v>
      </c>
    </row>
    <row r="20" spans="2:16" x14ac:dyDescent="0.2">
      <c r="N20" s="324"/>
      <c r="O20" s="324"/>
      <c r="P20" s="324" t="s">
        <v>10384</v>
      </c>
    </row>
    <row r="21" spans="2:16" x14ac:dyDescent="0.2">
      <c r="N21" s="324"/>
      <c r="O21" s="324"/>
      <c r="P21" s="324" t="s">
        <v>10385</v>
      </c>
    </row>
    <row r="22" spans="2:16" x14ac:dyDescent="0.2">
      <c r="N22" s="324"/>
      <c r="O22" s="324"/>
      <c r="P22" s="324" t="s">
        <v>10386</v>
      </c>
    </row>
  </sheetData>
  <mergeCells count="4">
    <mergeCell ref="B8:E8"/>
    <mergeCell ref="H8:K8"/>
    <mergeCell ref="B4:K6"/>
    <mergeCell ref="N8:P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6907-2E1F-8D4F-B08F-7B547AEA7142}">
  <sheetPr>
    <tabColor theme="5" tint="0.79998168889431442"/>
  </sheetPr>
  <dimension ref="B1:L43"/>
  <sheetViews>
    <sheetView workbookViewId="0">
      <selection activeCell="L9" sqref="L9"/>
    </sheetView>
  </sheetViews>
  <sheetFormatPr baseColWidth="10" defaultRowHeight="15" x14ac:dyDescent="0.2"/>
  <cols>
    <col min="1" max="1" width="10.83203125" style="237"/>
    <col min="2" max="2" width="24.33203125" style="237" customWidth="1"/>
    <col min="3" max="3" width="22.83203125" style="237" customWidth="1"/>
    <col min="4" max="4" width="16.1640625" style="237" customWidth="1"/>
    <col min="5" max="5" width="19.83203125" style="237" customWidth="1"/>
    <col min="6" max="6" width="21.5" style="237" customWidth="1"/>
    <col min="7" max="9" width="10.83203125" style="237"/>
    <col min="10" max="10" width="17.83203125" style="237" bestFit="1" customWidth="1"/>
    <col min="11" max="11" width="18.83203125" style="237" bestFit="1" customWidth="1"/>
    <col min="12" max="12" width="19.33203125" style="237" bestFit="1" customWidth="1"/>
    <col min="13" max="16384" width="10.83203125" style="237"/>
  </cols>
  <sheetData>
    <row r="1" spans="2:12" x14ac:dyDescent="0.2">
      <c r="H1" s="238" t="s">
        <v>10305</v>
      </c>
      <c r="I1" s="237" t="s">
        <v>6387</v>
      </c>
      <c r="J1" s="237" t="s">
        <v>10306</v>
      </c>
      <c r="K1" s="237" t="s">
        <v>10307</v>
      </c>
      <c r="L1" s="237" t="s">
        <v>10308</v>
      </c>
    </row>
    <row r="2" spans="2:12" x14ac:dyDescent="0.2">
      <c r="I2" s="237" t="s">
        <v>5</v>
      </c>
      <c r="J2" s="239">
        <f>_xlfn.XLOOKUP(I2,$B$9:$B$19,$E$9:$E$19,,0)</f>
        <v>1.1085844229675953E-2</v>
      </c>
      <c r="K2" s="239">
        <f>_xlfn.XLOOKUP(I2,$B$29:$B$32,$D$29:$D$32,,0)</f>
        <v>1.7038007863695939E-2</v>
      </c>
      <c r="L2" s="239" t="e">
        <f>_xlfn.XLOOKUP(I2,$B$37:$B$42,$D$37:$D$42,,0)</f>
        <v>#N/A</v>
      </c>
    </row>
    <row r="3" spans="2:12" ht="26" x14ac:dyDescent="0.3">
      <c r="B3" s="240" t="s">
        <v>10311</v>
      </c>
      <c r="I3" s="237" t="s">
        <v>0</v>
      </c>
      <c r="J3" s="239">
        <f t="shared" ref="J3:J12" si="0">_xlfn.XLOOKUP(I3,$B$9:$B$19,$E$9:$E$19,,0)</f>
        <v>0.17055144968732236</v>
      </c>
      <c r="K3" s="239">
        <f t="shared" ref="K3:K12" si="1">_xlfn.XLOOKUP(I3,$B$29:$B$32,$D$29:$D$32,,0)</f>
        <v>0.26212319790301442</v>
      </c>
      <c r="L3" s="239" t="e">
        <f t="shared" ref="L3:L12" si="2">_xlfn.XLOOKUP(I3,$B$37:$B$42,$D$37:$D$42,,0)</f>
        <v>#N/A</v>
      </c>
    </row>
    <row r="4" spans="2:12" x14ac:dyDescent="0.2">
      <c r="I4" s="237" t="s">
        <v>1</v>
      </c>
      <c r="J4" s="239">
        <f t="shared" si="0"/>
        <v>0.26340723896153118</v>
      </c>
      <c r="K4" s="239">
        <f t="shared" si="1"/>
        <v>0.40483471676132227</v>
      </c>
      <c r="L4" s="239" t="e">
        <f t="shared" si="2"/>
        <v>#N/A</v>
      </c>
    </row>
    <row r="5" spans="2:12" x14ac:dyDescent="0.2">
      <c r="B5" s="237" t="s">
        <v>10312</v>
      </c>
      <c r="I5" s="237" t="s">
        <v>13</v>
      </c>
      <c r="J5" s="239">
        <f t="shared" si="0"/>
        <v>6.4620049270418811E-2</v>
      </c>
      <c r="K5" s="239" t="e">
        <f t="shared" si="1"/>
        <v>#N/A</v>
      </c>
      <c r="L5" s="239">
        <f t="shared" si="2"/>
        <v>0.18497423379441283</v>
      </c>
    </row>
    <row r="6" spans="2:12" ht="21" x14ac:dyDescent="0.25">
      <c r="B6" s="241"/>
      <c r="I6" s="237" t="s">
        <v>2</v>
      </c>
      <c r="J6" s="239">
        <f t="shared" si="0"/>
        <v>0.2075042637862422</v>
      </c>
      <c r="K6" s="239" t="e">
        <f t="shared" si="1"/>
        <v>#N/A</v>
      </c>
      <c r="L6" s="239">
        <f t="shared" si="2"/>
        <v>0.59397884458909689</v>
      </c>
    </row>
    <row r="7" spans="2:12" ht="16" x14ac:dyDescent="0.2">
      <c r="B7" s="242" t="s">
        <v>10288</v>
      </c>
      <c r="I7" s="237" t="s">
        <v>3</v>
      </c>
      <c r="J7" s="239">
        <f t="shared" si="0"/>
        <v>0.20560924767860528</v>
      </c>
      <c r="K7" s="239">
        <f t="shared" si="1"/>
        <v>0.3160040774719674</v>
      </c>
      <c r="L7" s="239" t="e">
        <f t="shared" si="2"/>
        <v>#N/A</v>
      </c>
    </row>
    <row r="8" spans="2:12" ht="38.5" customHeight="1" thickBot="1" x14ac:dyDescent="0.25">
      <c r="B8" s="243" t="s">
        <v>10289</v>
      </c>
      <c r="C8" s="244" t="s">
        <v>10290</v>
      </c>
      <c r="D8" s="244" t="s">
        <v>10291</v>
      </c>
      <c r="E8" s="244" t="s">
        <v>10292</v>
      </c>
      <c r="F8" s="245" t="s">
        <v>10293</v>
      </c>
      <c r="I8" s="237" t="s">
        <v>23</v>
      </c>
      <c r="J8" s="239">
        <f t="shared" si="0"/>
        <v>4.7375402690922878E-2</v>
      </c>
      <c r="K8" s="239" t="e">
        <f>_xlfn.XLOOKUP(I8,$B$29:$B$32,$D$29:$D$32,,0)</f>
        <v>#N/A</v>
      </c>
      <c r="L8" s="239">
        <f t="shared" si="2"/>
        <v>0.13561160835367508</v>
      </c>
    </row>
    <row r="9" spans="2:12" x14ac:dyDescent="0.2">
      <c r="B9" s="246" t="s">
        <v>5</v>
      </c>
      <c r="C9" s="247">
        <f>[4]studies_review!C34*0.000001</f>
        <v>0.11699999999999999</v>
      </c>
      <c r="D9" s="248">
        <f>C9/$C$20</f>
        <v>9.4706168042739194E-3</v>
      </c>
      <c r="E9" s="249">
        <f>C9/$C$21</f>
        <v>1.1085844229675953E-2</v>
      </c>
      <c r="F9" s="250" t="s">
        <v>10294</v>
      </c>
      <c r="I9" s="237" t="s">
        <v>4</v>
      </c>
      <c r="J9" s="239">
        <f t="shared" si="0"/>
        <v>2.9846503695281416E-2</v>
      </c>
      <c r="K9" s="239" t="e">
        <f t="shared" si="1"/>
        <v>#N/A</v>
      </c>
      <c r="L9" s="239">
        <f t="shared" si="2"/>
        <v>8.5435313262815296E-2</v>
      </c>
    </row>
    <row r="10" spans="2:12" x14ac:dyDescent="0.2">
      <c r="B10" s="246" t="s">
        <v>0</v>
      </c>
      <c r="C10" s="247">
        <f>[4]studies_review!C30*0.000001</f>
        <v>1.7999999999999998</v>
      </c>
      <c r="D10" s="248">
        <f t="shared" ref="D10:D16" si="3">C10/$C$20</f>
        <v>0.14570179698882951</v>
      </c>
      <c r="E10" s="249">
        <f t="shared" ref="E10:E16" si="4">C10/$C$21</f>
        <v>0.17055144968732236</v>
      </c>
      <c r="F10" s="250" t="s">
        <v>10294</v>
      </c>
      <c r="I10" s="237" t="s">
        <v>166</v>
      </c>
      <c r="J10" s="239">
        <f t="shared" si="0"/>
        <v>0</v>
      </c>
      <c r="K10" s="239" t="e">
        <f t="shared" si="1"/>
        <v>#N/A</v>
      </c>
      <c r="L10" s="239">
        <f t="shared" si="2"/>
        <v>0</v>
      </c>
    </row>
    <row r="11" spans="2:12" x14ac:dyDescent="0.2">
      <c r="B11" s="246" t="s">
        <v>1</v>
      </c>
      <c r="C11" s="247">
        <f>[4]studies_review!C31*0.000001</f>
        <v>2.78</v>
      </c>
      <c r="D11" s="248">
        <f t="shared" si="3"/>
        <v>0.22502833090497004</v>
      </c>
      <c r="E11" s="249">
        <f t="shared" si="4"/>
        <v>0.26340723896153118</v>
      </c>
      <c r="F11" s="250" t="s">
        <v>10294</v>
      </c>
      <c r="I11" s="237" t="s">
        <v>10</v>
      </c>
      <c r="J11" s="239">
        <f t="shared" si="0"/>
        <v>0</v>
      </c>
      <c r="K11" s="239" t="e">
        <f t="shared" si="1"/>
        <v>#N/A</v>
      </c>
      <c r="L11" s="239">
        <f t="shared" si="2"/>
        <v>0</v>
      </c>
    </row>
    <row r="12" spans="2:12" x14ac:dyDescent="0.2">
      <c r="B12" s="246" t="s">
        <v>13</v>
      </c>
      <c r="C12" s="246">
        <f>[4]studies_review!C51</f>
        <v>0.68200000000000005</v>
      </c>
      <c r="D12" s="248">
        <f t="shared" si="3"/>
        <v>5.5204791970212087E-2</v>
      </c>
      <c r="E12" s="249">
        <f t="shared" si="4"/>
        <v>6.4620049270418811E-2</v>
      </c>
      <c r="F12" s="250" t="s">
        <v>10295</v>
      </c>
      <c r="I12" s="237" t="s">
        <v>6</v>
      </c>
      <c r="J12" s="239">
        <f t="shared" si="0"/>
        <v>0</v>
      </c>
      <c r="K12" s="239" t="e">
        <f t="shared" si="1"/>
        <v>#N/A</v>
      </c>
      <c r="L12" s="239" t="e">
        <f t="shared" si="2"/>
        <v>#N/A</v>
      </c>
    </row>
    <row r="13" spans="2:12" x14ac:dyDescent="0.2">
      <c r="B13" s="246" t="s">
        <v>2</v>
      </c>
      <c r="C13" s="247">
        <f>[4]studies_review!C37*0.000001</f>
        <v>2.19</v>
      </c>
      <c r="D13" s="248">
        <f t="shared" si="3"/>
        <v>0.17727051966974261</v>
      </c>
      <c r="E13" s="249">
        <f t="shared" si="4"/>
        <v>0.2075042637862422</v>
      </c>
      <c r="F13" s="250" t="s">
        <v>10294</v>
      </c>
    </row>
    <row r="14" spans="2:12" x14ac:dyDescent="0.2">
      <c r="B14" s="246" t="s">
        <v>3</v>
      </c>
      <c r="C14" s="247">
        <f>[4]studies_review!C32*0.000001</f>
        <v>2.17</v>
      </c>
      <c r="D14" s="248">
        <f t="shared" si="3"/>
        <v>0.17565161081431116</v>
      </c>
      <c r="E14" s="249">
        <f t="shared" si="4"/>
        <v>0.20560924767860528</v>
      </c>
      <c r="F14" s="250" t="s">
        <v>10294</v>
      </c>
    </row>
    <row r="15" spans="2:12" x14ac:dyDescent="0.2">
      <c r="B15" s="246" t="s">
        <v>23</v>
      </c>
      <c r="C15" s="246">
        <f>[4]studies_review!C16</f>
        <v>0.5</v>
      </c>
      <c r="D15" s="248">
        <f t="shared" si="3"/>
        <v>4.0472721385785983E-2</v>
      </c>
      <c r="E15" s="249">
        <f t="shared" si="4"/>
        <v>4.7375402690922878E-2</v>
      </c>
      <c r="F15" s="250" t="s">
        <v>10296</v>
      </c>
    </row>
    <row r="16" spans="2:12" x14ac:dyDescent="0.2">
      <c r="B16" s="246" t="s">
        <v>4</v>
      </c>
      <c r="C16" s="247">
        <f>[4]studies_review!C35*0.000001</f>
        <v>0.315</v>
      </c>
      <c r="D16" s="248">
        <f t="shared" si="3"/>
        <v>2.549781447304517E-2</v>
      </c>
      <c r="E16" s="249">
        <f t="shared" si="4"/>
        <v>2.9846503695281416E-2</v>
      </c>
      <c r="F16" s="250" t="s">
        <v>10294</v>
      </c>
    </row>
    <row r="17" spans="2:6" x14ac:dyDescent="0.2">
      <c r="B17" s="246" t="s">
        <v>166</v>
      </c>
      <c r="C17" s="246" t="s">
        <v>10297</v>
      </c>
      <c r="D17" s="248">
        <v>0</v>
      </c>
      <c r="E17" s="248">
        <v>0</v>
      </c>
      <c r="F17" s="251"/>
    </row>
    <row r="18" spans="2:6" x14ac:dyDescent="0.2">
      <c r="B18" s="246" t="s">
        <v>10</v>
      </c>
      <c r="C18" s="246" t="s">
        <v>10298</v>
      </c>
      <c r="D18" s="248">
        <v>0</v>
      </c>
      <c r="E18" s="248">
        <v>0</v>
      </c>
      <c r="F18" s="251"/>
    </row>
    <row r="19" spans="2:6" x14ac:dyDescent="0.2">
      <c r="B19" s="246" t="s">
        <v>6</v>
      </c>
      <c r="C19" s="246">
        <f>[4]studies_review!C20</f>
        <v>1.8</v>
      </c>
      <c r="D19" s="248">
        <f>C19/$C$20</f>
        <v>0.14570179698882954</v>
      </c>
      <c r="E19" s="252"/>
      <c r="F19" s="250" t="s">
        <v>10296</v>
      </c>
    </row>
    <row r="20" spans="2:6" x14ac:dyDescent="0.2">
      <c r="B20" s="253" t="s">
        <v>181</v>
      </c>
      <c r="C20" s="254">
        <f>SUM(C9:C19)</f>
        <v>12.353999999999999</v>
      </c>
      <c r="D20" s="255">
        <f>C20/$C$20</f>
        <v>1</v>
      </c>
      <c r="E20" s="256"/>
      <c r="F20" s="257"/>
    </row>
    <row r="21" spans="2:6" x14ac:dyDescent="0.2">
      <c r="B21" s="258" t="s">
        <v>10299</v>
      </c>
      <c r="C21" s="259">
        <f>SUM(C9:C18)</f>
        <v>10.553999999999998</v>
      </c>
      <c r="D21" s="260"/>
      <c r="E21" s="261">
        <f>SUM(E9:E16)</f>
        <v>1</v>
      </c>
      <c r="F21" s="262"/>
    </row>
    <row r="23" spans="2:6" x14ac:dyDescent="0.2">
      <c r="B23" s="237" t="s">
        <v>10300</v>
      </c>
    </row>
    <row r="24" spans="2:6" x14ac:dyDescent="0.2">
      <c r="B24" s="237" t="s">
        <v>10301</v>
      </c>
    </row>
    <row r="25" spans="2:6" x14ac:dyDescent="0.2">
      <c r="B25" s="263" t="s">
        <v>10302</v>
      </c>
    </row>
    <row r="27" spans="2:6" ht="16" x14ac:dyDescent="0.2">
      <c r="B27" s="242" t="s">
        <v>10303</v>
      </c>
    </row>
    <row r="28" spans="2:6" ht="33" thickBot="1" x14ac:dyDescent="0.25">
      <c r="B28" s="243" t="s">
        <v>10289</v>
      </c>
      <c r="C28" s="264" t="s">
        <v>10290</v>
      </c>
      <c r="D28" s="265" t="s">
        <v>10291</v>
      </c>
      <c r="E28" s="244" t="s">
        <v>10293</v>
      </c>
    </row>
    <row r="29" spans="2:6" x14ac:dyDescent="0.2">
      <c r="B29" s="246" t="s">
        <v>5</v>
      </c>
      <c r="C29" s="266">
        <f>C9</f>
        <v>0.11699999999999999</v>
      </c>
      <c r="D29" s="249">
        <f>C29/$C$33</f>
        <v>1.7038007863695939E-2</v>
      </c>
      <c r="E29" s="246" t="s">
        <v>10294</v>
      </c>
    </row>
    <row r="30" spans="2:6" x14ac:dyDescent="0.2">
      <c r="B30" s="246" t="s">
        <v>0</v>
      </c>
      <c r="C30" s="266">
        <f>C10</f>
        <v>1.7999999999999998</v>
      </c>
      <c r="D30" s="249">
        <f t="shared" ref="D30:D32" si="5">C30/$C$33</f>
        <v>0.26212319790301442</v>
      </c>
      <c r="E30" s="246" t="s">
        <v>10294</v>
      </c>
    </row>
    <row r="31" spans="2:6" x14ac:dyDescent="0.2">
      <c r="B31" s="246" t="s">
        <v>1</v>
      </c>
      <c r="C31" s="266">
        <f>C11</f>
        <v>2.78</v>
      </c>
      <c r="D31" s="249">
        <f t="shared" si="5"/>
        <v>0.40483471676132227</v>
      </c>
      <c r="E31" s="246" t="s">
        <v>10294</v>
      </c>
    </row>
    <row r="32" spans="2:6" x14ac:dyDescent="0.2">
      <c r="B32" s="267" t="s">
        <v>3</v>
      </c>
      <c r="C32" s="268">
        <f>C14</f>
        <v>2.17</v>
      </c>
      <c r="D32" s="249">
        <f t="shared" si="5"/>
        <v>0.3160040774719674</v>
      </c>
      <c r="E32" s="267" t="s">
        <v>10294</v>
      </c>
    </row>
    <row r="33" spans="2:5" x14ac:dyDescent="0.2">
      <c r="B33" s="269" t="s">
        <v>181</v>
      </c>
      <c r="C33" s="270">
        <f>SUM(C29:C32)</f>
        <v>6.8669999999999991</v>
      </c>
      <c r="D33" s="271">
        <f>C33/$C$33</f>
        <v>1</v>
      </c>
      <c r="E33" s="272"/>
    </row>
    <row r="34" spans="2:5" x14ac:dyDescent="0.2">
      <c r="D34" s="273"/>
    </row>
    <row r="35" spans="2:5" ht="16" x14ac:dyDescent="0.2">
      <c r="B35" s="242" t="s">
        <v>10304</v>
      </c>
      <c r="D35" s="273"/>
    </row>
    <row r="36" spans="2:5" ht="33" thickBot="1" x14ac:dyDescent="0.25">
      <c r="B36" s="243" t="s">
        <v>10289</v>
      </c>
      <c r="C36" s="264" t="s">
        <v>10290</v>
      </c>
      <c r="D36" s="265" t="s">
        <v>10291</v>
      </c>
      <c r="E36" s="244" t="s">
        <v>10293</v>
      </c>
    </row>
    <row r="37" spans="2:5" x14ac:dyDescent="0.2">
      <c r="B37" s="246" t="s">
        <v>13</v>
      </c>
      <c r="C37" s="237">
        <f>C12</f>
        <v>0.68200000000000005</v>
      </c>
      <c r="D37" s="249">
        <f>C37/$C$43</f>
        <v>0.18497423379441283</v>
      </c>
      <c r="E37" s="250" t="s">
        <v>10295</v>
      </c>
    </row>
    <row r="38" spans="2:5" x14ac:dyDescent="0.2">
      <c r="B38" s="246" t="s">
        <v>2</v>
      </c>
      <c r="C38" s="266">
        <f>C13</f>
        <v>2.19</v>
      </c>
      <c r="D38" s="249">
        <f t="shared" ref="D38:D40" si="6">C38/$C$43</f>
        <v>0.59397884458909689</v>
      </c>
      <c r="E38" s="250" t="s">
        <v>10294</v>
      </c>
    </row>
    <row r="39" spans="2:5" x14ac:dyDescent="0.2">
      <c r="B39" s="246" t="s">
        <v>23</v>
      </c>
      <c r="C39" s="237">
        <f>C15</f>
        <v>0.5</v>
      </c>
      <c r="D39" s="249">
        <f t="shared" si="6"/>
        <v>0.13561160835367508</v>
      </c>
      <c r="E39" s="250" t="s">
        <v>10296</v>
      </c>
    </row>
    <row r="40" spans="2:5" x14ac:dyDescent="0.2">
      <c r="B40" s="246" t="s">
        <v>4</v>
      </c>
      <c r="C40" s="266">
        <f>C16</f>
        <v>0.315</v>
      </c>
      <c r="D40" s="249">
        <f t="shared" si="6"/>
        <v>8.5435313262815296E-2</v>
      </c>
      <c r="E40" s="250" t="s">
        <v>10294</v>
      </c>
    </row>
    <row r="41" spans="2:5" x14ac:dyDescent="0.2">
      <c r="B41" s="246" t="s">
        <v>166</v>
      </c>
      <c r="C41" s="237" t="s">
        <v>10298</v>
      </c>
      <c r="D41" s="274"/>
      <c r="E41" s="275"/>
    </row>
    <row r="42" spans="2:5" x14ac:dyDescent="0.2">
      <c r="B42" s="267" t="s">
        <v>10</v>
      </c>
      <c r="C42" s="276" t="s">
        <v>10298</v>
      </c>
      <c r="D42" s="274"/>
      <c r="E42" s="277"/>
    </row>
    <row r="43" spans="2:5" x14ac:dyDescent="0.2">
      <c r="B43" s="269" t="s">
        <v>181</v>
      </c>
      <c r="C43" s="278">
        <f>SUM(C37:C40)</f>
        <v>3.6869999999999998</v>
      </c>
      <c r="D43" s="271">
        <f>C43/$C$43</f>
        <v>1</v>
      </c>
      <c r="E43" s="279"/>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4A5D4-D308-4547-A34B-236B232FDE3A}">
  <dimension ref="A1:E9863"/>
  <sheetViews>
    <sheetView workbookViewId="0">
      <selection activeCell="D12" sqref="D12"/>
    </sheetView>
  </sheetViews>
  <sheetFormatPr baseColWidth="10" defaultRowHeight="15" x14ac:dyDescent="0.2"/>
  <cols>
    <col min="1" max="1" width="14.5" style="161" bestFit="1" customWidth="1"/>
    <col min="2" max="2" width="18" style="162" bestFit="1" customWidth="1"/>
    <col min="3" max="3" width="11.5" style="283"/>
    <col min="4" max="4" width="11.5" style="283" bestFit="1" customWidth="1"/>
    <col min="5" max="5" width="16.5" style="283" bestFit="1" customWidth="1"/>
    <col min="6" max="16384" width="10.83203125" style="160"/>
  </cols>
  <sheetData>
    <row r="1" spans="1:5" x14ac:dyDescent="0.2">
      <c r="A1" s="280" t="s">
        <v>6401</v>
      </c>
      <c r="B1" s="281" t="s">
        <v>10244</v>
      </c>
      <c r="C1" s="282"/>
      <c r="D1" s="121"/>
      <c r="E1" s="121"/>
    </row>
    <row r="2" spans="1:5" x14ac:dyDescent="0.2">
      <c r="A2" s="161" t="s">
        <v>6402</v>
      </c>
      <c r="B2" s="162">
        <v>6.8726142988223602</v>
      </c>
      <c r="D2" s="162"/>
    </row>
    <row r="3" spans="1:5" x14ac:dyDescent="0.2">
      <c r="A3" s="161" t="s">
        <v>6403</v>
      </c>
      <c r="B3" s="162">
        <v>2.2308159430408701</v>
      </c>
      <c r="D3" s="162"/>
    </row>
    <row r="4" spans="1:5" x14ac:dyDescent="0.2">
      <c r="A4" s="161" t="s">
        <v>3094</v>
      </c>
      <c r="B4" s="162">
        <v>2.0748860804170302</v>
      </c>
      <c r="D4" s="162"/>
    </row>
    <row r="5" spans="1:5" x14ac:dyDescent="0.2">
      <c r="A5" s="161" t="s">
        <v>6404</v>
      </c>
      <c r="B5" s="162">
        <v>1.84136015896407</v>
      </c>
      <c r="D5" s="162"/>
    </row>
    <row r="6" spans="1:5" x14ac:dyDescent="0.2">
      <c r="A6" s="161" t="s">
        <v>6405</v>
      </c>
      <c r="B6" s="162">
        <v>1.7582067855143799</v>
      </c>
      <c r="D6" s="162"/>
    </row>
    <row r="7" spans="1:5" x14ac:dyDescent="0.2">
      <c r="A7" s="161" t="s">
        <v>6406</v>
      </c>
      <c r="B7" s="162">
        <v>1.6966044384146099</v>
      </c>
      <c r="D7" s="162"/>
    </row>
    <row r="8" spans="1:5" x14ac:dyDescent="0.2">
      <c r="A8" s="161" t="s">
        <v>4875</v>
      </c>
      <c r="B8" s="162">
        <v>1.53301967560477</v>
      </c>
      <c r="D8" s="162"/>
    </row>
    <row r="9" spans="1:5" x14ac:dyDescent="0.2">
      <c r="A9" s="161" t="s">
        <v>4350</v>
      </c>
      <c r="B9" s="162">
        <v>1.1889993513295301</v>
      </c>
      <c r="D9" s="162"/>
    </row>
    <row r="10" spans="1:5" x14ac:dyDescent="0.2">
      <c r="A10" s="161" t="s">
        <v>6407</v>
      </c>
      <c r="B10" s="162">
        <v>0.91207909793038799</v>
      </c>
      <c r="D10" s="162"/>
    </row>
    <row r="11" spans="1:5" x14ac:dyDescent="0.2">
      <c r="A11" s="161" t="s">
        <v>6408</v>
      </c>
      <c r="B11" s="162">
        <v>0.83936849177308503</v>
      </c>
      <c r="D11" s="162"/>
    </row>
    <row r="12" spans="1:5" x14ac:dyDescent="0.2">
      <c r="A12" s="161" t="s">
        <v>6409</v>
      </c>
      <c r="B12" s="162">
        <v>0.62785220569024403</v>
      </c>
      <c r="D12" s="162"/>
    </row>
    <row r="13" spans="1:5" x14ac:dyDescent="0.2">
      <c r="A13" s="161" t="s">
        <v>2824</v>
      </c>
      <c r="B13" s="162">
        <v>0.46926854492828302</v>
      </c>
      <c r="D13" s="162"/>
    </row>
    <row r="14" spans="1:5" x14ac:dyDescent="0.2">
      <c r="A14" s="161" t="s">
        <v>2621</v>
      </c>
      <c r="B14" s="162">
        <v>0.30689145282094199</v>
      </c>
      <c r="D14" s="162"/>
    </row>
    <row r="15" spans="1:5" x14ac:dyDescent="0.2">
      <c r="A15" s="161" t="s">
        <v>6410</v>
      </c>
      <c r="B15" s="162">
        <v>0.29436218603341202</v>
      </c>
      <c r="D15" s="162"/>
    </row>
    <row r="16" spans="1:5" x14ac:dyDescent="0.2">
      <c r="A16" s="161" t="s">
        <v>6411</v>
      </c>
      <c r="B16" s="162">
        <v>0.29436218603341202</v>
      </c>
      <c r="D16" s="162"/>
    </row>
    <row r="17" spans="1:4" x14ac:dyDescent="0.2">
      <c r="A17" s="161" t="s">
        <v>6412</v>
      </c>
      <c r="B17" s="162">
        <v>0.29409746625605698</v>
      </c>
      <c r="D17" s="162"/>
    </row>
    <row r="18" spans="1:4" x14ac:dyDescent="0.2">
      <c r="A18" s="161" t="s">
        <v>1452</v>
      </c>
      <c r="B18" s="162">
        <v>0.28768290258882601</v>
      </c>
      <c r="D18" s="162"/>
    </row>
    <row r="19" spans="1:4" x14ac:dyDescent="0.2">
      <c r="A19" s="161" t="s">
        <v>6413</v>
      </c>
      <c r="B19" s="162">
        <v>0.28326168010887498</v>
      </c>
      <c r="D19" s="162"/>
    </row>
    <row r="20" spans="1:4" x14ac:dyDescent="0.2">
      <c r="A20" s="161" t="s">
        <v>3895</v>
      </c>
      <c r="B20" s="162">
        <v>0.28326168010887498</v>
      </c>
      <c r="D20" s="162"/>
    </row>
    <row r="21" spans="1:4" x14ac:dyDescent="0.2">
      <c r="A21" s="161" t="s">
        <v>6414</v>
      </c>
      <c r="B21" s="162">
        <v>0.28326168010887498</v>
      </c>
      <c r="D21" s="162"/>
    </row>
    <row r="22" spans="1:4" x14ac:dyDescent="0.2">
      <c r="A22" s="161" t="s">
        <v>6415</v>
      </c>
      <c r="B22" s="162">
        <v>0.28326168010887498</v>
      </c>
      <c r="D22" s="162"/>
    </row>
    <row r="23" spans="1:4" x14ac:dyDescent="0.2">
      <c r="A23" s="161" t="s">
        <v>6416</v>
      </c>
      <c r="B23" s="162">
        <v>0.28326168010887498</v>
      </c>
      <c r="D23" s="162"/>
    </row>
    <row r="24" spans="1:4" x14ac:dyDescent="0.2">
      <c r="A24" s="161" t="s">
        <v>6417</v>
      </c>
      <c r="B24" s="162">
        <v>0.28326168010887498</v>
      </c>
      <c r="D24" s="162"/>
    </row>
    <row r="25" spans="1:4" x14ac:dyDescent="0.2">
      <c r="A25" s="161" t="s">
        <v>6418</v>
      </c>
      <c r="B25" s="162">
        <v>0.28326168010887498</v>
      </c>
      <c r="D25" s="162"/>
    </row>
    <row r="26" spans="1:4" x14ac:dyDescent="0.2">
      <c r="A26" s="161" t="s">
        <v>6419</v>
      </c>
      <c r="B26" s="162">
        <v>0.28326168010887498</v>
      </c>
      <c r="D26" s="162"/>
    </row>
    <row r="27" spans="1:4" x14ac:dyDescent="0.2">
      <c r="A27" s="161" t="s">
        <v>496</v>
      </c>
      <c r="B27" s="162">
        <v>0.271267004772131</v>
      </c>
      <c r="D27" s="162"/>
    </row>
    <row r="28" spans="1:4" x14ac:dyDescent="0.2">
      <c r="A28" s="161" t="s">
        <v>6420</v>
      </c>
      <c r="B28" s="162">
        <v>0.25755212441250303</v>
      </c>
      <c r="D28" s="162"/>
    </row>
    <row r="29" spans="1:4" x14ac:dyDescent="0.2">
      <c r="A29" s="161" t="s">
        <v>6421</v>
      </c>
      <c r="B29" s="162">
        <v>0.25755212441250303</v>
      </c>
      <c r="D29" s="162"/>
    </row>
    <row r="30" spans="1:4" x14ac:dyDescent="0.2">
      <c r="A30" s="161" t="s">
        <v>6422</v>
      </c>
      <c r="B30" s="162">
        <v>0.25755212441250303</v>
      </c>
      <c r="D30" s="162"/>
    </row>
    <row r="31" spans="1:4" x14ac:dyDescent="0.2">
      <c r="A31" s="161" t="s">
        <v>1585</v>
      </c>
      <c r="B31" s="162">
        <v>0.25289185891742</v>
      </c>
      <c r="D31" s="162"/>
    </row>
    <row r="32" spans="1:4" x14ac:dyDescent="0.2">
      <c r="A32" s="161" t="s">
        <v>6423</v>
      </c>
      <c r="B32" s="162">
        <v>0.25255273892422497</v>
      </c>
      <c r="D32" s="162"/>
    </row>
    <row r="33" spans="1:4" x14ac:dyDescent="0.2">
      <c r="A33" s="161" t="s">
        <v>4871</v>
      </c>
      <c r="B33" s="162">
        <v>0.25022293124175499</v>
      </c>
      <c r="D33" s="162"/>
    </row>
    <row r="34" spans="1:4" x14ac:dyDescent="0.2">
      <c r="A34" s="161" t="s">
        <v>2025</v>
      </c>
      <c r="B34" s="162">
        <v>0.249352521872229</v>
      </c>
      <c r="D34" s="162"/>
    </row>
    <row r="35" spans="1:4" x14ac:dyDescent="0.2">
      <c r="A35" s="161" t="s">
        <v>6424</v>
      </c>
      <c r="B35" s="162">
        <v>0.24342151016534899</v>
      </c>
      <c r="D35" s="162"/>
    </row>
    <row r="36" spans="1:4" x14ac:dyDescent="0.2">
      <c r="A36" s="161" t="s">
        <v>1584</v>
      </c>
      <c r="B36" s="162">
        <v>0.241066758595643</v>
      </c>
      <c r="D36" s="162"/>
    </row>
    <row r="37" spans="1:4" x14ac:dyDescent="0.2">
      <c r="A37" s="161" t="s">
        <v>6425</v>
      </c>
      <c r="B37" s="162">
        <v>0.23698698131210799</v>
      </c>
      <c r="D37" s="162"/>
    </row>
    <row r="38" spans="1:4" x14ac:dyDescent="0.2">
      <c r="A38" s="161" t="s">
        <v>6426</v>
      </c>
      <c r="B38" s="162">
        <v>0.233701050578067</v>
      </c>
      <c r="D38" s="162"/>
    </row>
    <row r="39" spans="1:4" x14ac:dyDescent="0.2">
      <c r="A39" s="161" t="s">
        <v>3403</v>
      </c>
      <c r="B39" s="162">
        <v>0.22618851045178401</v>
      </c>
      <c r="D39" s="162"/>
    </row>
    <row r="40" spans="1:4" x14ac:dyDescent="0.2">
      <c r="A40" s="161" t="s">
        <v>6427</v>
      </c>
      <c r="B40" s="162">
        <v>0.21666705301200601</v>
      </c>
      <c r="D40" s="162"/>
    </row>
    <row r="41" spans="1:4" x14ac:dyDescent="0.2">
      <c r="A41" s="161" t="s">
        <v>2013</v>
      </c>
      <c r="B41" s="162">
        <v>0.201326402538924</v>
      </c>
      <c r="D41" s="162"/>
    </row>
    <row r="42" spans="1:4" x14ac:dyDescent="0.2">
      <c r="A42" s="161" t="s">
        <v>6428</v>
      </c>
      <c r="B42" s="162">
        <v>0.197400556440984</v>
      </c>
      <c r="D42" s="162"/>
    </row>
    <row r="43" spans="1:4" x14ac:dyDescent="0.2">
      <c r="A43" s="161" t="s">
        <v>4338</v>
      </c>
      <c r="B43" s="162">
        <v>0.19473084029017901</v>
      </c>
      <c r="D43" s="162"/>
    </row>
    <row r="44" spans="1:4" x14ac:dyDescent="0.2">
      <c r="A44" s="161" t="s">
        <v>6429</v>
      </c>
      <c r="B44" s="162">
        <v>0.19010151233422601</v>
      </c>
      <c r="D44" s="162"/>
    </row>
    <row r="45" spans="1:4" x14ac:dyDescent="0.2">
      <c r="A45" s="161" t="s">
        <v>1616</v>
      </c>
      <c r="B45" s="162">
        <v>0.18858871952728401</v>
      </c>
      <c r="D45" s="162"/>
    </row>
    <row r="46" spans="1:4" x14ac:dyDescent="0.2">
      <c r="A46" s="161" t="s">
        <v>1211</v>
      </c>
      <c r="B46" s="162">
        <v>0.18777941609674201</v>
      </c>
      <c r="D46" s="162"/>
    </row>
    <row r="47" spans="1:4" x14ac:dyDescent="0.2">
      <c r="A47" s="161" t="s">
        <v>6430</v>
      </c>
      <c r="B47" s="162">
        <v>0.18718703483169899</v>
      </c>
      <c r="D47" s="162"/>
    </row>
    <row r="48" spans="1:4" x14ac:dyDescent="0.2">
      <c r="A48" s="161" t="s">
        <v>6431</v>
      </c>
      <c r="B48" s="162">
        <v>0.184632737490462</v>
      </c>
      <c r="D48" s="162"/>
    </row>
    <row r="49" spans="1:4" x14ac:dyDescent="0.2">
      <c r="A49" s="161" t="s">
        <v>6432</v>
      </c>
      <c r="B49" s="162">
        <v>0.17690464079607801</v>
      </c>
      <c r="D49" s="162"/>
    </row>
    <row r="50" spans="1:4" x14ac:dyDescent="0.2">
      <c r="A50" s="161" t="s">
        <v>2311</v>
      </c>
      <c r="B50" s="162">
        <v>0.16672559047347099</v>
      </c>
      <c r="D50" s="162"/>
    </row>
    <row r="51" spans="1:4" x14ac:dyDescent="0.2">
      <c r="A51" s="161" t="s">
        <v>5995</v>
      </c>
      <c r="B51" s="162">
        <v>0.16340649153248701</v>
      </c>
      <c r="D51" s="162"/>
    </row>
    <row r="52" spans="1:4" x14ac:dyDescent="0.2">
      <c r="A52" s="161" t="s">
        <v>3065</v>
      </c>
      <c r="B52" s="162">
        <v>0.16231372802709301</v>
      </c>
      <c r="D52" s="162"/>
    </row>
    <row r="53" spans="1:4" x14ac:dyDescent="0.2">
      <c r="A53" s="161" t="s">
        <v>1847</v>
      </c>
      <c r="B53" s="162">
        <v>0.162041398625688</v>
      </c>
      <c r="D53" s="162"/>
    </row>
    <row r="54" spans="1:4" x14ac:dyDescent="0.2">
      <c r="A54" s="161" t="s">
        <v>4959</v>
      </c>
      <c r="B54" s="162">
        <v>0.16163810114913901</v>
      </c>
      <c r="D54" s="162"/>
    </row>
    <row r="55" spans="1:4" x14ac:dyDescent="0.2">
      <c r="A55" s="161" t="s">
        <v>4230</v>
      </c>
      <c r="B55" s="162">
        <v>0.159984754825471</v>
      </c>
      <c r="D55" s="162"/>
    </row>
    <row r="56" spans="1:4" x14ac:dyDescent="0.2">
      <c r="A56" s="161" t="s">
        <v>5866</v>
      </c>
      <c r="B56" s="162">
        <v>0.151409445867144</v>
      </c>
      <c r="D56" s="162"/>
    </row>
    <row r="57" spans="1:4" x14ac:dyDescent="0.2">
      <c r="A57" s="161" t="s">
        <v>3084</v>
      </c>
      <c r="B57" s="162">
        <v>0.148186891242053</v>
      </c>
      <c r="D57" s="162"/>
    </row>
    <row r="58" spans="1:4" x14ac:dyDescent="0.2">
      <c r="A58" s="161" t="s">
        <v>1624</v>
      </c>
      <c r="B58" s="162">
        <v>0.14287075979404801</v>
      </c>
      <c r="D58" s="162"/>
    </row>
    <row r="59" spans="1:4" x14ac:dyDescent="0.2">
      <c r="A59" s="161" t="s">
        <v>6433</v>
      </c>
      <c r="B59" s="162">
        <v>0.14214018926261501</v>
      </c>
      <c r="D59" s="162"/>
    </row>
    <row r="60" spans="1:4" x14ac:dyDescent="0.2">
      <c r="A60" s="161" t="s">
        <v>2105</v>
      </c>
      <c r="B60" s="162">
        <v>0.140122849098514</v>
      </c>
      <c r="D60" s="162"/>
    </row>
    <row r="61" spans="1:4" x14ac:dyDescent="0.2">
      <c r="A61" s="161" t="s">
        <v>1813</v>
      </c>
      <c r="B61" s="162">
        <v>0.13955287092767399</v>
      </c>
      <c r="D61" s="162"/>
    </row>
    <row r="62" spans="1:4" x14ac:dyDescent="0.2">
      <c r="A62" s="161" t="s">
        <v>6434</v>
      </c>
      <c r="B62" s="162">
        <v>0.13924263585541</v>
      </c>
      <c r="D62" s="162"/>
    </row>
    <row r="63" spans="1:4" x14ac:dyDescent="0.2">
      <c r="A63" s="161" t="s">
        <v>6435</v>
      </c>
      <c r="B63" s="162">
        <v>0.13924263585541</v>
      </c>
      <c r="D63" s="162"/>
    </row>
    <row r="64" spans="1:4" x14ac:dyDescent="0.2">
      <c r="A64" s="161" t="s">
        <v>6436</v>
      </c>
      <c r="B64" s="162">
        <v>0.13924263585541</v>
      </c>
      <c r="D64" s="162"/>
    </row>
    <row r="65" spans="1:4" x14ac:dyDescent="0.2">
      <c r="A65" s="161" t="s">
        <v>6437</v>
      </c>
      <c r="B65" s="162">
        <v>0.13924263585541</v>
      </c>
      <c r="D65" s="162"/>
    </row>
    <row r="66" spans="1:4" x14ac:dyDescent="0.2">
      <c r="A66" s="161" t="s">
        <v>3085</v>
      </c>
      <c r="B66" s="162">
        <v>0.136344451986707</v>
      </c>
      <c r="D66" s="162"/>
    </row>
    <row r="67" spans="1:4" x14ac:dyDescent="0.2">
      <c r="A67" s="161" t="s">
        <v>1344</v>
      </c>
      <c r="B67" s="162">
        <v>0.135311366076314</v>
      </c>
      <c r="D67" s="162"/>
    </row>
    <row r="68" spans="1:4" x14ac:dyDescent="0.2">
      <c r="A68" s="161" t="s">
        <v>6438</v>
      </c>
      <c r="B68" s="162">
        <v>0.13244252320501901</v>
      </c>
      <c r="D68" s="162"/>
    </row>
    <row r="69" spans="1:4" x14ac:dyDescent="0.2">
      <c r="A69" s="161" t="s">
        <v>2315</v>
      </c>
      <c r="B69" s="162">
        <v>0.13127884882764199</v>
      </c>
      <c r="D69" s="162"/>
    </row>
    <row r="70" spans="1:4" x14ac:dyDescent="0.2">
      <c r="A70" s="161" t="s">
        <v>6439</v>
      </c>
      <c r="B70" s="162">
        <v>0.12723135987673601</v>
      </c>
      <c r="D70" s="162"/>
    </row>
    <row r="71" spans="1:4" x14ac:dyDescent="0.2">
      <c r="A71" s="161" t="s">
        <v>4342</v>
      </c>
      <c r="B71" s="162">
        <v>0.126740491309563</v>
      </c>
      <c r="D71" s="162"/>
    </row>
    <row r="72" spans="1:4" x14ac:dyDescent="0.2">
      <c r="A72" s="161" t="s">
        <v>3967</v>
      </c>
      <c r="B72" s="162">
        <v>0.125159277210486</v>
      </c>
      <c r="D72" s="162"/>
    </row>
    <row r="73" spans="1:4" x14ac:dyDescent="0.2">
      <c r="A73" s="161" t="s">
        <v>5924</v>
      </c>
      <c r="B73" s="162">
        <v>0.12013004194091</v>
      </c>
      <c r="D73" s="162"/>
    </row>
    <row r="74" spans="1:4" x14ac:dyDescent="0.2">
      <c r="A74" s="161" t="s">
        <v>6440</v>
      </c>
      <c r="B74" s="162">
        <v>0.116133682626351</v>
      </c>
      <c r="D74" s="162"/>
    </row>
    <row r="75" spans="1:4" x14ac:dyDescent="0.2">
      <c r="A75" s="161" t="s">
        <v>5883</v>
      </c>
      <c r="B75" s="162">
        <v>0.116008670673311</v>
      </c>
      <c r="D75" s="162"/>
    </row>
    <row r="76" spans="1:4" x14ac:dyDescent="0.2">
      <c r="A76" s="161" t="s">
        <v>6441</v>
      </c>
      <c r="B76" s="162">
        <v>0.115711432853212</v>
      </c>
      <c r="D76" s="162"/>
    </row>
    <row r="77" spans="1:4" x14ac:dyDescent="0.2">
      <c r="A77" s="161" t="s">
        <v>6442</v>
      </c>
      <c r="B77" s="162">
        <v>0.113920625991073</v>
      </c>
      <c r="D77" s="162"/>
    </row>
    <row r="78" spans="1:4" x14ac:dyDescent="0.2">
      <c r="A78" s="161" t="s">
        <v>6443</v>
      </c>
      <c r="B78" s="162">
        <v>0.113920625991073</v>
      </c>
      <c r="D78" s="162"/>
    </row>
    <row r="79" spans="1:4" x14ac:dyDescent="0.2">
      <c r="A79" s="161" t="s">
        <v>6444</v>
      </c>
      <c r="B79" s="162">
        <v>0.113920625991073</v>
      </c>
      <c r="D79" s="162"/>
    </row>
    <row r="80" spans="1:4" x14ac:dyDescent="0.2">
      <c r="A80" s="161" t="s">
        <v>6445</v>
      </c>
      <c r="B80" s="162">
        <v>0.113920625991073</v>
      </c>
      <c r="D80" s="162"/>
    </row>
    <row r="81" spans="1:4" x14ac:dyDescent="0.2">
      <c r="A81" s="161" t="s">
        <v>6446</v>
      </c>
      <c r="B81" s="162">
        <v>0.113920625991073</v>
      </c>
      <c r="D81" s="162"/>
    </row>
    <row r="82" spans="1:4" x14ac:dyDescent="0.2">
      <c r="A82" s="161" t="s">
        <v>6447</v>
      </c>
      <c r="B82" s="162">
        <v>0.113920625991073</v>
      </c>
      <c r="D82" s="162"/>
    </row>
    <row r="83" spans="1:4" x14ac:dyDescent="0.2">
      <c r="A83" s="161" t="s">
        <v>6448</v>
      </c>
      <c r="B83" s="162">
        <v>0.113920625991073</v>
      </c>
      <c r="D83" s="162"/>
    </row>
    <row r="84" spans="1:4" x14ac:dyDescent="0.2">
      <c r="A84" s="161" t="s">
        <v>6449</v>
      </c>
      <c r="B84" s="162">
        <v>0.113920625991073</v>
      </c>
      <c r="D84" s="162"/>
    </row>
    <row r="85" spans="1:4" x14ac:dyDescent="0.2">
      <c r="A85" s="161" t="s">
        <v>6450</v>
      </c>
      <c r="B85" s="162">
        <v>0.113920625991073</v>
      </c>
      <c r="D85" s="162"/>
    </row>
    <row r="86" spans="1:4" x14ac:dyDescent="0.2">
      <c r="A86" s="161" t="s">
        <v>6451</v>
      </c>
      <c r="B86" s="162">
        <v>0.113920625991073</v>
      </c>
      <c r="D86" s="162"/>
    </row>
    <row r="87" spans="1:4" x14ac:dyDescent="0.2">
      <c r="A87" s="161" t="s">
        <v>6452</v>
      </c>
      <c r="B87" s="162">
        <v>0.113920625991073</v>
      </c>
      <c r="D87" s="162"/>
    </row>
    <row r="88" spans="1:4" x14ac:dyDescent="0.2">
      <c r="A88" s="161" t="s">
        <v>6453</v>
      </c>
      <c r="B88" s="162">
        <v>0.113920625991073</v>
      </c>
      <c r="D88" s="162"/>
    </row>
    <row r="89" spans="1:4" x14ac:dyDescent="0.2">
      <c r="A89" s="161" t="s">
        <v>6454</v>
      </c>
      <c r="B89" s="162">
        <v>0.113920625991073</v>
      </c>
      <c r="D89" s="162"/>
    </row>
    <row r="90" spans="1:4" x14ac:dyDescent="0.2">
      <c r="A90" s="161" t="s">
        <v>6455</v>
      </c>
      <c r="B90" s="162">
        <v>0.113920625991073</v>
      </c>
      <c r="D90" s="162"/>
    </row>
    <row r="91" spans="1:4" x14ac:dyDescent="0.2">
      <c r="A91" s="161" t="s">
        <v>6456</v>
      </c>
      <c r="B91" s="162">
        <v>0.113920625991073</v>
      </c>
      <c r="D91" s="162"/>
    </row>
    <row r="92" spans="1:4" x14ac:dyDescent="0.2">
      <c r="A92" s="161" t="s">
        <v>6457</v>
      </c>
      <c r="B92" s="162">
        <v>0.113920625991073</v>
      </c>
      <c r="D92" s="162"/>
    </row>
    <row r="93" spans="1:4" x14ac:dyDescent="0.2">
      <c r="A93" s="161" t="s">
        <v>6458</v>
      </c>
      <c r="B93" s="162">
        <v>0.113920625991073</v>
      </c>
      <c r="D93" s="162"/>
    </row>
    <row r="94" spans="1:4" x14ac:dyDescent="0.2">
      <c r="A94" s="161" t="s">
        <v>6459</v>
      </c>
      <c r="B94" s="162">
        <v>0.113920625991073</v>
      </c>
      <c r="D94" s="162"/>
    </row>
    <row r="95" spans="1:4" x14ac:dyDescent="0.2">
      <c r="A95" s="161" t="s">
        <v>1811</v>
      </c>
      <c r="B95" s="162">
        <v>0.11363281728268999</v>
      </c>
      <c r="D95" s="162"/>
    </row>
    <row r="96" spans="1:4" x14ac:dyDescent="0.2">
      <c r="A96" s="161" t="s">
        <v>5619</v>
      </c>
      <c r="B96" s="162">
        <v>0.112231291442501</v>
      </c>
      <c r="D96" s="162"/>
    </row>
    <row r="97" spans="1:4" x14ac:dyDescent="0.2">
      <c r="A97" s="161" t="s">
        <v>5981</v>
      </c>
      <c r="B97" s="162">
        <v>0.110893149419792</v>
      </c>
      <c r="D97" s="162"/>
    </row>
    <row r="98" spans="1:4" x14ac:dyDescent="0.2">
      <c r="A98" s="161" t="s">
        <v>6460</v>
      </c>
      <c r="B98" s="162">
        <v>0.109632789916562</v>
      </c>
      <c r="D98" s="162"/>
    </row>
    <row r="99" spans="1:4" x14ac:dyDescent="0.2">
      <c r="A99" s="161" t="s">
        <v>3086</v>
      </c>
      <c r="B99" s="162">
        <v>0.1061072842274</v>
      </c>
      <c r="D99" s="162"/>
    </row>
    <row r="100" spans="1:4" x14ac:dyDescent="0.2">
      <c r="A100" s="161" t="s">
        <v>1167</v>
      </c>
      <c r="B100" s="162">
        <v>0.105491959694683</v>
      </c>
      <c r="D100" s="162"/>
    </row>
    <row r="101" spans="1:4" x14ac:dyDescent="0.2">
      <c r="A101" s="161" t="s">
        <v>6461</v>
      </c>
      <c r="B101" s="162">
        <v>0.103636609627349</v>
      </c>
      <c r="D101" s="162"/>
    </row>
    <row r="102" spans="1:4" x14ac:dyDescent="0.2">
      <c r="A102" s="161" t="s">
        <v>727</v>
      </c>
      <c r="B102" s="162">
        <v>0.102008466160505</v>
      </c>
      <c r="D102" s="162"/>
    </row>
    <row r="103" spans="1:4" x14ac:dyDescent="0.2">
      <c r="A103" s="161" t="s">
        <v>5647</v>
      </c>
      <c r="B103" s="162">
        <v>0.101964838720386</v>
      </c>
      <c r="D103" s="162"/>
    </row>
    <row r="104" spans="1:4" x14ac:dyDescent="0.2">
      <c r="A104" s="161" t="s">
        <v>1839</v>
      </c>
      <c r="B104" s="162">
        <v>0.101293837391618</v>
      </c>
      <c r="D104" s="162"/>
    </row>
    <row r="105" spans="1:4" x14ac:dyDescent="0.2">
      <c r="A105" s="161" t="s">
        <v>2875</v>
      </c>
      <c r="B105" s="162">
        <v>9.9411803026177498E-2</v>
      </c>
      <c r="D105" s="162"/>
    </row>
    <row r="106" spans="1:4" x14ac:dyDescent="0.2">
      <c r="A106" s="161" t="s">
        <v>6462</v>
      </c>
      <c r="B106" s="162">
        <v>9.7666127359671798E-2</v>
      </c>
      <c r="D106" s="162"/>
    </row>
    <row r="107" spans="1:4" x14ac:dyDescent="0.2">
      <c r="A107" s="161" t="s">
        <v>1261</v>
      </c>
      <c r="B107" s="162">
        <v>9.75413290665572E-2</v>
      </c>
      <c r="D107" s="162"/>
    </row>
    <row r="108" spans="1:4" x14ac:dyDescent="0.2">
      <c r="A108" s="161" t="s">
        <v>5187</v>
      </c>
      <c r="B108" s="162">
        <v>9.7457747547661802E-2</v>
      </c>
      <c r="D108" s="162"/>
    </row>
    <row r="109" spans="1:4" x14ac:dyDescent="0.2">
      <c r="A109" s="161" t="s">
        <v>4405</v>
      </c>
      <c r="B109" s="162">
        <v>9.7002452069494496E-2</v>
      </c>
      <c r="D109" s="162"/>
    </row>
    <row r="110" spans="1:4" x14ac:dyDescent="0.2">
      <c r="A110" s="161" t="s">
        <v>4671</v>
      </c>
      <c r="B110" s="162">
        <v>9.5674441644240396E-2</v>
      </c>
      <c r="D110" s="162"/>
    </row>
    <row r="111" spans="1:4" x14ac:dyDescent="0.2">
      <c r="A111" s="161" t="s">
        <v>2955</v>
      </c>
      <c r="B111" s="162">
        <v>9.5370870709741096E-2</v>
      </c>
      <c r="D111" s="162"/>
    </row>
    <row r="112" spans="1:4" x14ac:dyDescent="0.2">
      <c r="A112" s="161" t="s">
        <v>6463</v>
      </c>
      <c r="B112" s="162">
        <v>9.4239089392180897E-2</v>
      </c>
      <c r="D112" s="162"/>
    </row>
    <row r="113" spans="1:4" x14ac:dyDescent="0.2">
      <c r="A113" s="161" t="s">
        <v>3439</v>
      </c>
      <c r="B113" s="162">
        <v>9.38410880859884E-2</v>
      </c>
      <c r="D113" s="162"/>
    </row>
    <row r="114" spans="1:4" x14ac:dyDescent="0.2">
      <c r="A114" s="161" t="s">
        <v>4243</v>
      </c>
      <c r="B114" s="162">
        <v>9.3786756890266304E-2</v>
      </c>
      <c r="D114" s="162"/>
    </row>
    <row r="115" spans="1:4" x14ac:dyDescent="0.2">
      <c r="A115" s="161" t="s">
        <v>6464</v>
      </c>
      <c r="B115" s="162">
        <v>9.2525732116012505E-2</v>
      </c>
      <c r="D115" s="162"/>
    </row>
    <row r="116" spans="1:4" x14ac:dyDescent="0.2">
      <c r="A116" s="161" t="s">
        <v>5701</v>
      </c>
      <c r="B116" s="162">
        <v>9.1788087707434907E-2</v>
      </c>
      <c r="D116" s="162"/>
    </row>
    <row r="117" spans="1:4" x14ac:dyDescent="0.2">
      <c r="A117" s="161" t="s">
        <v>1829</v>
      </c>
      <c r="B117" s="162">
        <v>9.0802372736350195E-2</v>
      </c>
      <c r="D117" s="162"/>
    </row>
    <row r="118" spans="1:4" x14ac:dyDescent="0.2">
      <c r="A118" s="161" t="s">
        <v>1773</v>
      </c>
      <c r="B118" s="162">
        <v>9.0799067140385104E-2</v>
      </c>
      <c r="D118" s="162"/>
    </row>
    <row r="119" spans="1:4" x14ac:dyDescent="0.2">
      <c r="A119" s="161" t="s">
        <v>4691</v>
      </c>
      <c r="B119" s="162">
        <v>9.0364736170616203E-2</v>
      </c>
      <c r="D119" s="162"/>
    </row>
    <row r="120" spans="1:4" x14ac:dyDescent="0.2">
      <c r="A120" s="161" t="s">
        <v>2299</v>
      </c>
      <c r="B120" s="162">
        <v>9.0295121772684603E-2</v>
      </c>
      <c r="D120" s="162"/>
    </row>
    <row r="121" spans="1:4" x14ac:dyDescent="0.2">
      <c r="A121" s="161" t="s">
        <v>5418</v>
      </c>
      <c r="B121" s="162">
        <v>8.9948295847950999E-2</v>
      </c>
      <c r="D121" s="162"/>
    </row>
    <row r="122" spans="1:4" x14ac:dyDescent="0.2">
      <c r="A122" s="161" t="s">
        <v>1663</v>
      </c>
      <c r="B122" s="162">
        <v>8.9279018266468196E-2</v>
      </c>
      <c r="D122" s="162"/>
    </row>
    <row r="123" spans="1:4" x14ac:dyDescent="0.2">
      <c r="A123" s="161" t="s">
        <v>5670</v>
      </c>
      <c r="B123" s="162">
        <v>8.9001912216815804E-2</v>
      </c>
      <c r="D123" s="162"/>
    </row>
    <row r="124" spans="1:4" x14ac:dyDescent="0.2">
      <c r="A124" s="161" t="s">
        <v>1911</v>
      </c>
      <c r="B124" s="162">
        <v>8.8799085667431096E-2</v>
      </c>
      <c r="D124" s="162"/>
    </row>
    <row r="125" spans="1:4" x14ac:dyDescent="0.2">
      <c r="A125" s="161" t="s">
        <v>6465</v>
      </c>
      <c r="B125" s="162">
        <v>8.8676779092944996E-2</v>
      </c>
      <c r="D125" s="162"/>
    </row>
    <row r="126" spans="1:4" x14ac:dyDescent="0.2">
      <c r="A126" s="161" t="s">
        <v>2752</v>
      </c>
      <c r="B126" s="162">
        <v>8.8199318294632401E-2</v>
      </c>
      <c r="D126" s="162"/>
    </row>
    <row r="127" spans="1:4" x14ac:dyDescent="0.2">
      <c r="A127" s="161" t="s">
        <v>4308</v>
      </c>
      <c r="B127" s="162">
        <v>8.7003332706393099E-2</v>
      </c>
      <c r="D127" s="162"/>
    </row>
    <row r="128" spans="1:4" x14ac:dyDescent="0.2">
      <c r="A128" s="161" t="s">
        <v>3099</v>
      </c>
      <c r="B128" s="162">
        <v>8.6139883614502394E-2</v>
      </c>
      <c r="D128" s="162"/>
    </row>
    <row r="129" spans="1:4" x14ac:dyDescent="0.2">
      <c r="A129" s="161" t="s">
        <v>4111</v>
      </c>
      <c r="B129" s="162">
        <v>8.5667792382342206E-2</v>
      </c>
      <c r="D129" s="162"/>
    </row>
    <row r="130" spans="1:4" x14ac:dyDescent="0.2">
      <c r="A130" s="161" t="s">
        <v>4939</v>
      </c>
      <c r="B130" s="162">
        <v>8.5237319422537497E-2</v>
      </c>
      <c r="D130" s="162"/>
    </row>
    <row r="131" spans="1:4" x14ac:dyDescent="0.2">
      <c r="A131" s="161" t="s">
        <v>4494</v>
      </c>
      <c r="B131" s="162">
        <v>8.4548873183853901E-2</v>
      </c>
      <c r="D131" s="162"/>
    </row>
    <row r="132" spans="1:4" x14ac:dyDescent="0.2">
      <c r="A132" s="161" t="s">
        <v>5277</v>
      </c>
      <c r="B132" s="162">
        <v>8.3704075383073298E-2</v>
      </c>
      <c r="D132" s="162"/>
    </row>
    <row r="133" spans="1:4" x14ac:dyDescent="0.2">
      <c r="A133" s="161" t="s">
        <v>4818</v>
      </c>
      <c r="B133" s="162">
        <v>8.2885523408274098E-2</v>
      </c>
      <c r="D133" s="162"/>
    </row>
    <row r="134" spans="1:4" x14ac:dyDescent="0.2">
      <c r="A134" s="161" t="s">
        <v>5592</v>
      </c>
      <c r="B134" s="162">
        <v>8.2094971532858801E-2</v>
      </c>
      <c r="D134" s="162"/>
    </row>
    <row r="135" spans="1:4" x14ac:dyDescent="0.2">
      <c r="A135" s="161" t="s">
        <v>2800</v>
      </c>
      <c r="B135" s="162">
        <v>8.1376361193883903E-2</v>
      </c>
      <c r="D135" s="162"/>
    </row>
    <row r="136" spans="1:4" x14ac:dyDescent="0.2">
      <c r="A136" s="161" t="s">
        <v>3409</v>
      </c>
      <c r="B136" s="162">
        <v>8.0583938999813101E-2</v>
      </c>
      <c r="D136" s="162"/>
    </row>
    <row r="137" spans="1:4" x14ac:dyDescent="0.2">
      <c r="A137" s="161" t="s">
        <v>6466</v>
      </c>
      <c r="B137" s="162">
        <v>8.0316458574743205E-2</v>
      </c>
      <c r="D137" s="162"/>
    </row>
    <row r="138" spans="1:4" x14ac:dyDescent="0.2">
      <c r="A138" s="161" t="s">
        <v>6467</v>
      </c>
      <c r="B138" s="162">
        <v>8.0290256247189898E-2</v>
      </c>
      <c r="D138" s="162"/>
    </row>
    <row r="139" spans="1:4" x14ac:dyDescent="0.2">
      <c r="A139" s="161" t="s">
        <v>6468</v>
      </c>
      <c r="B139" s="162">
        <v>7.9465981263891594E-2</v>
      </c>
      <c r="D139" s="162"/>
    </row>
    <row r="140" spans="1:4" x14ac:dyDescent="0.2">
      <c r="A140" s="161" t="s">
        <v>5622</v>
      </c>
      <c r="B140" s="162">
        <v>7.9453488627562893E-2</v>
      </c>
      <c r="D140" s="162"/>
    </row>
    <row r="141" spans="1:4" x14ac:dyDescent="0.2">
      <c r="A141" s="161" t="s">
        <v>1401</v>
      </c>
      <c r="B141" s="162">
        <v>7.9240244043002395E-2</v>
      </c>
      <c r="D141" s="162"/>
    </row>
    <row r="142" spans="1:4" x14ac:dyDescent="0.2">
      <c r="A142" s="161" t="s">
        <v>1484</v>
      </c>
      <c r="B142" s="162">
        <v>7.9209642484421097E-2</v>
      </c>
      <c r="D142" s="162"/>
    </row>
    <row r="143" spans="1:4" x14ac:dyDescent="0.2">
      <c r="A143" s="161" t="s">
        <v>6469</v>
      </c>
      <c r="B143" s="162">
        <v>7.9091854618890997E-2</v>
      </c>
      <c r="D143" s="162"/>
    </row>
    <row r="144" spans="1:4" x14ac:dyDescent="0.2">
      <c r="A144" s="161" t="s">
        <v>6470</v>
      </c>
      <c r="B144" s="162">
        <v>7.9091854618890997E-2</v>
      </c>
      <c r="D144" s="162"/>
    </row>
    <row r="145" spans="1:4" x14ac:dyDescent="0.2">
      <c r="A145" s="161" t="s">
        <v>6471</v>
      </c>
      <c r="B145" s="162">
        <v>7.9081240757115298E-2</v>
      </c>
      <c r="D145" s="162"/>
    </row>
    <row r="146" spans="1:4" x14ac:dyDescent="0.2">
      <c r="A146" s="161" t="s">
        <v>1433</v>
      </c>
      <c r="B146" s="162">
        <v>7.9079905178200599E-2</v>
      </c>
      <c r="D146" s="162"/>
    </row>
    <row r="147" spans="1:4" x14ac:dyDescent="0.2">
      <c r="A147" s="161" t="s">
        <v>3577</v>
      </c>
      <c r="B147" s="162">
        <v>7.8592625863408205E-2</v>
      </c>
      <c r="D147" s="162"/>
    </row>
    <row r="148" spans="1:4" x14ac:dyDescent="0.2">
      <c r="A148" s="161" t="s">
        <v>528</v>
      </c>
      <c r="B148" s="162">
        <v>7.846386707427E-2</v>
      </c>
      <c r="D148" s="162"/>
    </row>
    <row r="149" spans="1:4" x14ac:dyDescent="0.2">
      <c r="A149" s="161" t="s">
        <v>5258</v>
      </c>
      <c r="B149" s="162">
        <v>7.8403127753105498E-2</v>
      </c>
      <c r="D149" s="162"/>
    </row>
    <row r="150" spans="1:4" x14ac:dyDescent="0.2">
      <c r="A150" s="161" t="s">
        <v>686</v>
      </c>
      <c r="B150" s="162">
        <v>7.7357810893997195E-2</v>
      </c>
      <c r="D150" s="162"/>
    </row>
    <row r="151" spans="1:4" x14ac:dyDescent="0.2">
      <c r="A151" s="161" t="s">
        <v>2348</v>
      </c>
      <c r="B151" s="162">
        <v>7.6655526993713502E-2</v>
      </c>
      <c r="D151" s="162"/>
    </row>
    <row r="152" spans="1:4" x14ac:dyDescent="0.2">
      <c r="A152" s="161" t="s">
        <v>6472</v>
      </c>
      <c r="B152" s="162">
        <v>7.6148458385374596E-2</v>
      </c>
      <c r="D152" s="162"/>
    </row>
    <row r="153" spans="1:4" x14ac:dyDescent="0.2">
      <c r="A153" s="161" t="s">
        <v>6473</v>
      </c>
      <c r="B153" s="162">
        <v>7.6148458385374596E-2</v>
      </c>
      <c r="D153" s="162"/>
    </row>
    <row r="154" spans="1:4" x14ac:dyDescent="0.2">
      <c r="A154" s="161" t="s">
        <v>6474</v>
      </c>
      <c r="B154" s="162">
        <v>7.6148458385374596E-2</v>
      </c>
      <c r="D154" s="162"/>
    </row>
    <row r="155" spans="1:4" x14ac:dyDescent="0.2">
      <c r="A155" s="161" t="s">
        <v>4642</v>
      </c>
      <c r="B155" s="162">
        <v>7.5233453483514096E-2</v>
      </c>
      <c r="D155" s="162"/>
    </row>
    <row r="156" spans="1:4" x14ac:dyDescent="0.2">
      <c r="A156" s="161" t="s">
        <v>3194</v>
      </c>
      <c r="B156" s="162">
        <v>7.5141558397075495E-2</v>
      </c>
      <c r="D156" s="162"/>
    </row>
    <row r="157" spans="1:4" x14ac:dyDescent="0.2">
      <c r="A157" s="161" t="s">
        <v>1277</v>
      </c>
      <c r="B157" s="162">
        <v>7.4981737003387894E-2</v>
      </c>
      <c r="D157" s="162"/>
    </row>
    <row r="158" spans="1:4" x14ac:dyDescent="0.2">
      <c r="A158" s="161" t="s">
        <v>4099</v>
      </c>
      <c r="B158" s="162">
        <v>7.4778662743886101E-2</v>
      </c>
      <c r="D158" s="162"/>
    </row>
    <row r="159" spans="1:4" x14ac:dyDescent="0.2">
      <c r="A159" s="161" t="s">
        <v>1365</v>
      </c>
      <c r="B159" s="162">
        <v>7.4322354618254802E-2</v>
      </c>
      <c r="D159" s="162"/>
    </row>
    <row r="160" spans="1:4" x14ac:dyDescent="0.2">
      <c r="A160" s="161" t="s">
        <v>6475</v>
      </c>
      <c r="B160" s="162">
        <v>7.41161955767035E-2</v>
      </c>
      <c r="D160" s="162"/>
    </row>
    <row r="161" spans="1:4" x14ac:dyDescent="0.2">
      <c r="A161" s="161" t="s">
        <v>6476</v>
      </c>
      <c r="B161" s="162">
        <v>7.3569709390789495E-2</v>
      </c>
      <c r="D161" s="162"/>
    </row>
    <row r="162" spans="1:4" x14ac:dyDescent="0.2">
      <c r="A162" s="161" t="s">
        <v>6477</v>
      </c>
      <c r="B162" s="162">
        <v>7.3369803170578202E-2</v>
      </c>
      <c r="D162" s="162"/>
    </row>
    <row r="163" spans="1:4" x14ac:dyDescent="0.2">
      <c r="A163" s="161" t="s">
        <v>6478</v>
      </c>
      <c r="B163" s="162">
        <v>7.3160901078500304E-2</v>
      </c>
      <c r="D163" s="162"/>
    </row>
    <row r="164" spans="1:4" x14ac:dyDescent="0.2">
      <c r="A164" s="161" t="s">
        <v>4993</v>
      </c>
      <c r="B164" s="162">
        <v>7.2929335927295405E-2</v>
      </c>
      <c r="D164" s="162"/>
    </row>
    <row r="165" spans="1:4" x14ac:dyDescent="0.2">
      <c r="A165" s="161" t="s">
        <v>3036</v>
      </c>
      <c r="B165" s="162">
        <v>7.2896705733132602E-2</v>
      </c>
      <c r="D165" s="162"/>
    </row>
    <row r="166" spans="1:4" x14ac:dyDescent="0.2">
      <c r="A166" s="161" t="s">
        <v>1081</v>
      </c>
      <c r="B166" s="162">
        <v>7.1793484336050997E-2</v>
      </c>
      <c r="D166" s="162"/>
    </row>
    <row r="167" spans="1:4" x14ac:dyDescent="0.2">
      <c r="A167" s="161" t="s">
        <v>1858</v>
      </c>
      <c r="B167" s="162">
        <v>7.1761567553519104E-2</v>
      </c>
      <c r="D167" s="162"/>
    </row>
    <row r="168" spans="1:4" x14ac:dyDescent="0.2">
      <c r="A168" s="161" t="s">
        <v>6479</v>
      </c>
      <c r="B168" s="162">
        <v>7.1671521926048198E-2</v>
      </c>
      <c r="D168" s="162"/>
    </row>
    <row r="169" spans="1:4" x14ac:dyDescent="0.2">
      <c r="A169" s="161" t="s">
        <v>5828</v>
      </c>
      <c r="B169" s="162">
        <v>7.1439174290551702E-2</v>
      </c>
      <c r="D169" s="162"/>
    </row>
    <row r="170" spans="1:4" x14ac:dyDescent="0.2">
      <c r="A170" s="161" t="s">
        <v>2843</v>
      </c>
      <c r="B170" s="162">
        <v>7.1418419174391304E-2</v>
      </c>
      <c r="D170" s="162"/>
    </row>
    <row r="171" spans="1:4" x14ac:dyDescent="0.2">
      <c r="A171" s="161" t="s">
        <v>4187</v>
      </c>
      <c r="B171" s="162">
        <v>7.0986914555572295E-2</v>
      </c>
      <c r="D171" s="162"/>
    </row>
    <row r="172" spans="1:4" x14ac:dyDescent="0.2">
      <c r="A172" s="161" t="s">
        <v>3771</v>
      </c>
      <c r="B172" s="162">
        <v>7.0880521307729996E-2</v>
      </c>
      <c r="D172" s="162"/>
    </row>
    <row r="173" spans="1:4" x14ac:dyDescent="0.2">
      <c r="A173" s="161" t="s">
        <v>4788</v>
      </c>
      <c r="B173" s="162">
        <v>7.0420919990038799E-2</v>
      </c>
      <c r="D173" s="162"/>
    </row>
    <row r="174" spans="1:4" x14ac:dyDescent="0.2">
      <c r="A174" s="161" t="s">
        <v>6480</v>
      </c>
      <c r="B174" s="162">
        <v>7.0165746704816095E-2</v>
      </c>
      <c r="D174" s="162"/>
    </row>
    <row r="175" spans="1:4" x14ac:dyDescent="0.2">
      <c r="A175" s="161" t="s">
        <v>1697</v>
      </c>
      <c r="B175" s="162">
        <v>6.9678868460226695E-2</v>
      </c>
      <c r="D175" s="162"/>
    </row>
    <row r="176" spans="1:4" x14ac:dyDescent="0.2">
      <c r="A176" s="161" t="s">
        <v>4426</v>
      </c>
      <c r="B176" s="162">
        <v>6.9234137287694605E-2</v>
      </c>
      <c r="D176" s="162"/>
    </row>
    <row r="177" spans="1:4" x14ac:dyDescent="0.2">
      <c r="A177" s="161" t="s">
        <v>1892</v>
      </c>
      <c r="B177" s="162">
        <v>6.8802941969939302E-2</v>
      </c>
      <c r="D177" s="162"/>
    </row>
    <row r="178" spans="1:4" x14ac:dyDescent="0.2">
      <c r="A178" s="161" t="s">
        <v>762</v>
      </c>
      <c r="B178" s="162">
        <v>6.8126382488784401E-2</v>
      </c>
      <c r="D178" s="162"/>
    </row>
    <row r="179" spans="1:4" x14ac:dyDescent="0.2">
      <c r="A179" s="161" t="s">
        <v>2210</v>
      </c>
      <c r="B179" s="162">
        <v>6.7552561380559095E-2</v>
      </c>
      <c r="D179" s="162"/>
    </row>
    <row r="180" spans="1:4" x14ac:dyDescent="0.2">
      <c r="A180" s="161" t="s">
        <v>3576</v>
      </c>
      <c r="B180" s="162">
        <v>6.7281518428355697E-2</v>
      </c>
      <c r="D180" s="162"/>
    </row>
    <row r="181" spans="1:4" x14ac:dyDescent="0.2">
      <c r="A181" s="161" t="s">
        <v>2838</v>
      </c>
      <c r="B181" s="162">
        <v>6.7120821279789605E-2</v>
      </c>
      <c r="D181" s="162"/>
    </row>
    <row r="182" spans="1:4" x14ac:dyDescent="0.2">
      <c r="A182" s="161" t="s">
        <v>6481</v>
      </c>
      <c r="B182" s="162">
        <v>6.6705378269715204E-2</v>
      </c>
      <c r="D182" s="162"/>
    </row>
    <row r="183" spans="1:4" x14ac:dyDescent="0.2">
      <c r="A183" s="161" t="s">
        <v>6482</v>
      </c>
      <c r="B183" s="162">
        <v>6.6355595488937699E-2</v>
      </c>
      <c r="D183" s="162"/>
    </row>
    <row r="184" spans="1:4" x14ac:dyDescent="0.2">
      <c r="A184" s="161" t="s">
        <v>6483</v>
      </c>
      <c r="B184" s="162">
        <v>6.6355595488937699E-2</v>
      </c>
      <c r="D184" s="162"/>
    </row>
    <row r="185" spans="1:4" x14ac:dyDescent="0.2">
      <c r="A185" s="161" t="s">
        <v>6484</v>
      </c>
      <c r="B185" s="162">
        <v>6.6355595488937699E-2</v>
      </c>
      <c r="D185" s="162"/>
    </row>
    <row r="186" spans="1:4" x14ac:dyDescent="0.2">
      <c r="A186" s="161" t="s">
        <v>6485</v>
      </c>
      <c r="B186" s="162">
        <v>6.6355595488937699E-2</v>
      </c>
      <c r="D186" s="162"/>
    </row>
    <row r="187" spans="1:4" x14ac:dyDescent="0.2">
      <c r="A187" s="161" t="s">
        <v>6486</v>
      </c>
      <c r="B187" s="162">
        <v>6.6355595488937699E-2</v>
      </c>
      <c r="D187" s="162"/>
    </row>
    <row r="188" spans="1:4" x14ac:dyDescent="0.2">
      <c r="A188" s="161" t="s">
        <v>6487</v>
      </c>
      <c r="B188" s="162">
        <v>6.6355595488937699E-2</v>
      </c>
      <c r="D188" s="162"/>
    </row>
    <row r="189" spans="1:4" x14ac:dyDescent="0.2">
      <c r="A189" s="161" t="s">
        <v>6488</v>
      </c>
      <c r="B189" s="162">
        <v>6.6355595488937699E-2</v>
      </c>
      <c r="D189" s="162"/>
    </row>
    <row r="190" spans="1:4" x14ac:dyDescent="0.2">
      <c r="A190" s="161" t="s">
        <v>6489</v>
      </c>
      <c r="B190" s="162">
        <v>6.6355595488937699E-2</v>
      </c>
      <c r="D190" s="162"/>
    </row>
    <row r="191" spans="1:4" x14ac:dyDescent="0.2">
      <c r="A191" s="161" t="s">
        <v>6490</v>
      </c>
      <c r="B191" s="162">
        <v>6.6355595488937699E-2</v>
      </c>
      <c r="D191" s="162"/>
    </row>
    <row r="192" spans="1:4" x14ac:dyDescent="0.2">
      <c r="A192" s="161" t="s">
        <v>6491</v>
      </c>
      <c r="B192" s="162">
        <v>6.6355595488937699E-2</v>
      </c>
      <c r="D192" s="162"/>
    </row>
    <row r="193" spans="1:4" x14ac:dyDescent="0.2">
      <c r="A193" s="161" t="s">
        <v>6492</v>
      </c>
      <c r="B193" s="162">
        <v>6.6355595488937699E-2</v>
      </c>
      <c r="D193" s="162"/>
    </row>
    <row r="194" spans="1:4" x14ac:dyDescent="0.2">
      <c r="A194" s="161" t="s">
        <v>2945</v>
      </c>
      <c r="B194" s="162">
        <v>6.6214413863591198E-2</v>
      </c>
      <c r="D194" s="162"/>
    </row>
    <row r="195" spans="1:4" x14ac:dyDescent="0.2">
      <c r="A195" s="161" t="s">
        <v>4098</v>
      </c>
      <c r="B195" s="162">
        <v>6.6127061651073904E-2</v>
      </c>
      <c r="D195" s="162"/>
    </row>
    <row r="196" spans="1:4" x14ac:dyDescent="0.2">
      <c r="A196" s="161" t="s">
        <v>6493</v>
      </c>
      <c r="B196" s="162">
        <v>6.5925463033678897E-2</v>
      </c>
      <c r="D196" s="162"/>
    </row>
    <row r="197" spans="1:4" x14ac:dyDescent="0.2">
      <c r="A197" s="161" t="s">
        <v>3101</v>
      </c>
      <c r="B197" s="162">
        <v>6.5584633880251597E-2</v>
      </c>
      <c r="D197" s="162"/>
    </row>
    <row r="198" spans="1:4" x14ac:dyDescent="0.2">
      <c r="A198" s="161" t="s">
        <v>2514</v>
      </c>
      <c r="B198" s="162">
        <v>6.4925574756679094E-2</v>
      </c>
      <c r="D198" s="162"/>
    </row>
    <row r="199" spans="1:4" x14ac:dyDescent="0.2">
      <c r="A199" s="161" t="s">
        <v>1796</v>
      </c>
      <c r="B199" s="162">
        <v>6.4825734918336902E-2</v>
      </c>
      <c r="D199" s="162"/>
    </row>
    <row r="200" spans="1:4" x14ac:dyDescent="0.2">
      <c r="A200" s="161" t="s">
        <v>6494</v>
      </c>
      <c r="B200" s="162">
        <v>6.4750643627828994E-2</v>
      </c>
      <c r="D200" s="162"/>
    </row>
    <row r="201" spans="1:4" x14ac:dyDescent="0.2">
      <c r="A201" s="161" t="s">
        <v>1698</v>
      </c>
      <c r="B201" s="162">
        <v>6.4166151204799293E-2</v>
      </c>
      <c r="D201" s="162"/>
    </row>
    <row r="202" spans="1:4" x14ac:dyDescent="0.2">
      <c r="A202" s="161" t="s">
        <v>3633</v>
      </c>
      <c r="B202" s="162">
        <v>6.4153836546737897E-2</v>
      </c>
      <c r="D202" s="162"/>
    </row>
    <row r="203" spans="1:4" x14ac:dyDescent="0.2">
      <c r="A203" s="161" t="s">
        <v>6495</v>
      </c>
      <c r="B203" s="162">
        <v>6.4134667055363803E-2</v>
      </c>
      <c r="D203" s="162"/>
    </row>
    <row r="204" spans="1:4" x14ac:dyDescent="0.2">
      <c r="A204" s="161" t="s">
        <v>2799</v>
      </c>
      <c r="B204" s="162">
        <v>6.3897441179636694E-2</v>
      </c>
      <c r="D204" s="162"/>
    </row>
    <row r="205" spans="1:4" x14ac:dyDescent="0.2">
      <c r="A205" s="161" t="s">
        <v>1824</v>
      </c>
      <c r="B205" s="162">
        <v>6.2578001936908795E-2</v>
      </c>
      <c r="D205" s="162"/>
    </row>
    <row r="206" spans="1:4" x14ac:dyDescent="0.2">
      <c r="A206" s="161" t="s">
        <v>4462</v>
      </c>
      <c r="B206" s="162">
        <v>6.2511600260336503E-2</v>
      </c>
      <c r="D206" s="162"/>
    </row>
    <row r="207" spans="1:4" x14ac:dyDescent="0.2">
      <c r="A207" s="161" t="s">
        <v>3607</v>
      </c>
      <c r="B207" s="162">
        <v>6.22903302424994E-2</v>
      </c>
      <c r="D207" s="162"/>
    </row>
    <row r="208" spans="1:4" x14ac:dyDescent="0.2">
      <c r="A208" s="161" t="s">
        <v>3652</v>
      </c>
      <c r="B208" s="162">
        <v>6.1805435883139297E-2</v>
      </c>
      <c r="D208" s="162"/>
    </row>
    <row r="209" spans="1:4" x14ac:dyDescent="0.2">
      <c r="A209" s="161" t="s">
        <v>3073</v>
      </c>
      <c r="B209" s="162">
        <v>6.14249945983142E-2</v>
      </c>
      <c r="D209" s="162"/>
    </row>
    <row r="210" spans="1:4" x14ac:dyDescent="0.2">
      <c r="A210" s="161" t="s">
        <v>6496</v>
      </c>
      <c r="B210" s="162">
        <v>6.1293061599641797E-2</v>
      </c>
      <c r="D210" s="162"/>
    </row>
    <row r="211" spans="1:4" x14ac:dyDescent="0.2">
      <c r="A211" s="161" t="s">
        <v>3220</v>
      </c>
      <c r="B211" s="162">
        <v>6.1237091858880002E-2</v>
      </c>
      <c r="D211" s="162"/>
    </row>
    <row r="212" spans="1:4" x14ac:dyDescent="0.2">
      <c r="A212" s="161" t="s">
        <v>2470</v>
      </c>
      <c r="B212" s="162">
        <v>6.1109731695968401E-2</v>
      </c>
      <c r="D212" s="162"/>
    </row>
    <row r="213" spans="1:4" x14ac:dyDescent="0.2">
      <c r="A213" s="161" t="s">
        <v>3634</v>
      </c>
      <c r="B213" s="162">
        <v>6.0181318291642E-2</v>
      </c>
      <c r="D213" s="162"/>
    </row>
    <row r="214" spans="1:4" x14ac:dyDescent="0.2">
      <c r="A214" s="161" t="s">
        <v>4543</v>
      </c>
      <c r="B214" s="162">
        <v>5.9551203083392797E-2</v>
      </c>
      <c r="D214" s="162"/>
    </row>
    <row r="215" spans="1:4" x14ac:dyDescent="0.2">
      <c r="A215" s="161" t="s">
        <v>5091</v>
      </c>
      <c r="B215" s="162">
        <v>5.9330318554049903E-2</v>
      </c>
      <c r="D215" s="162"/>
    </row>
    <row r="216" spans="1:4" x14ac:dyDescent="0.2">
      <c r="A216" s="161" t="s">
        <v>6497</v>
      </c>
      <c r="B216" s="162">
        <v>5.8874015538323103E-2</v>
      </c>
      <c r="D216" s="162"/>
    </row>
    <row r="217" spans="1:4" x14ac:dyDescent="0.2">
      <c r="A217" s="161" t="s">
        <v>6498</v>
      </c>
      <c r="B217" s="162">
        <v>5.8359077321660999E-2</v>
      </c>
      <c r="D217" s="162"/>
    </row>
    <row r="218" spans="1:4" x14ac:dyDescent="0.2">
      <c r="A218" s="161" t="s">
        <v>6499</v>
      </c>
      <c r="B218" s="162">
        <v>5.8336712904210997E-2</v>
      </c>
      <c r="D218" s="162"/>
    </row>
    <row r="219" spans="1:4" x14ac:dyDescent="0.2">
      <c r="A219" s="161" t="s">
        <v>2318</v>
      </c>
      <c r="B219" s="162">
        <v>5.8102542915437601E-2</v>
      </c>
      <c r="D219" s="162"/>
    </row>
    <row r="220" spans="1:4" x14ac:dyDescent="0.2">
      <c r="A220" s="161" t="s">
        <v>4285</v>
      </c>
      <c r="B220" s="162">
        <v>5.7565797748580901E-2</v>
      </c>
      <c r="D220" s="162"/>
    </row>
    <row r="221" spans="1:4" x14ac:dyDescent="0.2">
      <c r="A221" s="161" t="s">
        <v>1223</v>
      </c>
      <c r="B221" s="162">
        <v>5.7179861790770503E-2</v>
      </c>
      <c r="D221" s="162"/>
    </row>
    <row r="222" spans="1:4" x14ac:dyDescent="0.2">
      <c r="A222" s="161" t="s">
        <v>6264</v>
      </c>
      <c r="B222" s="162">
        <v>5.7167883850875199E-2</v>
      </c>
      <c r="D222" s="162"/>
    </row>
    <row r="223" spans="1:4" x14ac:dyDescent="0.2">
      <c r="A223" s="161" t="s">
        <v>4735</v>
      </c>
      <c r="B223" s="162">
        <v>5.7143768030195503E-2</v>
      </c>
      <c r="D223" s="162"/>
    </row>
    <row r="224" spans="1:4" x14ac:dyDescent="0.2">
      <c r="A224" s="161" t="s">
        <v>3221</v>
      </c>
      <c r="B224" s="162">
        <v>5.68969644339785E-2</v>
      </c>
      <c r="D224" s="162"/>
    </row>
    <row r="225" spans="1:4" x14ac:dyDescent="0.2">
      <c r="A225" s="161" t="s">
        <v>6500</v>
      </c>
      <c r="B225" s="162">
        <v>5.6703154802774797E-2</v>
      </c>
      <c r="D225" s="162"/>
    </row>
    <row r="226" spans="1:4" x14ac:dyDescent="0.2">
      <c r="A226" s="161" t="s">
        <v>6501</v>
      </c>
      <c r="B226" s="162">
        <v>5.6582216412353101E-2</v>
      </c>
      <c r="D226" s="162"/>
    </row>
    <row r="227" spans="1:4" x14ac:dyDescent="0.2">
      <c r="A227" s="161" t="s">
        <v>2314</v>
      </c>
      <c r="B227" s="162">
        <v>5.6258887557158799E-2</v>
      </c>
      <c r="D227" s="162"/>
    </row>
    <row r="228" spans="1:4" x14ac:dyDescent="0.2">
      <c r="A228" s="161" t="s">
        <v>2104</v>
      </c>
      <c r="B228" s="162">
        <v>5.6120068679108098E-2</v>
      </c>
      <c r="D228" s="162"/>
    </row>
    <row r="229" spans="1:4" x14ac:dyDescent="0.2">
      <c r="A229" s="161" t="s">
        <v>1767</v>
      </c>
      <c r="B229" s="162">
        <v>5.5987004246582699E-2</v>
      </c>
      <c r="D229" s="162"/>
    </row>
    <row r="230" spans="1:4" x14ac:dyDescent="0.2">
      <c r="A230" s="161" t="s">
        <v>6215</v>
      </c>
      <c r="B230" s="162">
        <v>5.58176067667659E-2</v>
      </c>
      <c r="D230" s="162"/>
    </row>
    <row r="231" spans="1:4" x14ac:dyDescent="0.2">
      <c r="A231" s="161" t="s">
        <v>5534</v>
      </c>
      <c r="B231" s="162">
        <v>5.5510564961978703E-2</v>
      </c>
      <c r="D231" s="162"/>
    </row>
    <row r="232" spans="1:4" x14ac:dyDescent="0.2">
      <c r="A232" s="161" t="s">
        <v>1907</v>
      </c>
      <c r="B232" s="162">
        <v>5.5476311514365002E-2</v>
      </c>
      <c r="D232" s="162"/>
    </row>
    <row r="233" spans="1:4" x14ac:dyDescent="0.2">
      <c r="A233" s="161" t="s">
        <v>6502</v>
      </c>
      <c r="B233" s="162">
        <v>5.4950875752594802E-2</v>
      </c>
      <c r="D233" s="162"/>
    </row>
    <row r="234" spans="1:4" x14ac:dyDescent="0.2">
      <c r="A234" s="161" t="s">
        <v>3653</v>
      </c>
      <c r="B234" s="162">
        <v>5.4849040821427497E-2</v>
      </c>
      <c r="D234" s="162"/>
    </row>
    <row r="235" spans="1:4" x14ac:dyDescent="0.2">
      <c r="A235" s="161" t="s">
        <v>3744</v>
      </c>
      <c r="B235" s="162">
        <v>5.47570559157513E-2</v>
      </c>
      <c r="D235" s="162"/>
    </row>
    <row r="236" spans="1:4" x14ac:dyDescent="0.2">
      <c r="A236" s="161" t="s">
        <v>6503</v>
      </c>
      <c r="B236" s="162">
        <v>5.42786405980114E-2</v>
      </c>
      <c r="D236" s="162"/>
    </row>
    <row r="237" spans="1:4" x14ac:dyDescent="0.2">
      <c r="A237" s="161" t="s">
        <v>5867</v>
      </c>
      <c r="B237" s="162">
        <v>5.4205330800792199E-2</v>
      </c>
      <c r="D237" s="162"/>
    </row>
    <row r="238" spans="1:4" x14ac:dyDescent="0.2">
      <c r="A238" s="161" t="s">
        <v>1954</v>
      </c>
      <c r="B238" s="162">
        <v>5.4148472091831601E-2</v>
      </c>
      <c r="D238" s="162"/>
    </row>
    <row r="239" spans="1:4" x14ac:dyDescent="0.2">
      <c r="A239" s="161" t="s">
        <v>3222</v>
      </c>
      <c r="B239" s="162">
        <v>5.4053805780563603E-2</v>
      </c>
      <c r="D239" s="162"/>
    </row>
    <row r="240" spans="1:4" x14ac:dyDescent="0.2">
      <c r="A240" s="161" t="s">
        <v>4247</v>
      </c>
      <c r="B240" s="162">
        <v>5.35630496088692E-2</v>
      </c>
      <c r="D240" s="162"/>
    </row>
    <row r="241" spans="1:4" x14ac:dyDescent="0.2">
      <c r="A241" s="161" t="s">
        <v>6504</v>
      </c>
      <c r="B241" s="162">
        <v>5.3498527749074501E-2</v>
      </c>
      <c r="D241" s="162"/>
    </row>
    <row r="242" spans="1:4" x14ac:dyDescent="0.2">
      <c r="A242" s="161" t="s">
        <v>5040</v>
      </c>
      <c r="B242" s="162">
        <v>5.3168965191895498E-2</v>
      </c>
      <c r="D242" s="162"/>
    </row>
    <row r="243" spans="1:4" x14ac:dyDescent="0.2">
      <c r="A243" s="161" t="s">
        <v>6505</v>
      </c>
      <c r="B243" s="162">
        <v>5.3033353928364002E-2</v>
      </c>
      <c r="D243" s="162"/>
    </row>
    <row r="244" spans="1:4" x14ac:dyDescent="0.2">
      <c r="A244" s="161" t="s">
        <v>4311</v>
      </c>
      <c r="B244" s="162">
        <v>5.2637128027619003E-2</v>
      </c>
      <c r="D244" s="162"/>
    </row>
    <row r="245" spans="1:4" x14ac:dyDescent="0.2">
      <c r="A245" s="161" t="s">
        <v>2861</v>
      </c>
      <c r="B245" s="162">
        <v>5.2487482973197302E-2</v>
      </c>
      <c r="D245" s="162"/>
    </row>
    <row r="246" spans="1:4" x14ac:dyDescent="0.2">
      <c r="A246" s="161" t="s">
        <v>1765</v>
      </c>
      <c r="B246" s="162">
        <v>5.2280411333594103E-2</v>
      </c>
      <c r="D246" s="162"/>
    </row>
    <row r="247" spans="1:4" x14ac:dyDescent="0.2">
      <c r="A247" s="161" t="s">
        <v>1541</v>
      </c>
      <c r="B247" s="162">
        <v>5.2131855128958501E-2</v>
      </c>
      <c r="D247" s="162"/>
    </row>
    <row r="248" spans="1:4" x14ac:dyDescent="0.2">
      <c r="A248" s="161" t="s">
        <v>6506</v>
      </c>
      <c r="B248" s="162">
        <v>5.2131855128958501E-2</v>
      </c>
      <c r="D248" s="162"/>
    </row>
    <row r="249" spans="1:4" x14ac:dyDescent="0.2">
      <c r="A249" s="161" t="s">
        <v>2561</v>
      </c>
      <c r="B249" s="162">
        <v>5.21106522142427E-2</v>
      </c>
      <c r="D249" s="162"/>
    </row>
    <row r="250" spans="1:4" x14ac:dyDescent="0.2">
      <c r="A250" s="161" t="s">
        <v>4265</v>
      </c>
      <c r="B250" s="162">
        <v>5.2013300079545501E-2</v>
      </c>
      <c r="D250" s="162"/>
    </row>
    <row r="251" spans="1:4" x14ac:dyDescent="0.2">
      <c r="A251" s="161" t="s">
        <v>4234</v>
      </c>
      <c r="B251" s="162">
        <v>5.1766981998242603E-2</v>
      </c>
      <c r="D251" s="162"/>
    </row>
    <row r="252" spans="1:4" x14ac:dyDescent="0.2">
      <c r="A252" s="161" t="s">
        <v>4886</v>
      </c>
      <c r="B252" s="162">
        <v>5.1555340875329501E-2</v>
      </c>
      <c r="D252" s="162"/>
    </row>
    <row r="253" spans="1:4" x14ac:dyDescent="0.2">
      <c r="A253" s="161" t="s">
        <v>3006</v>
      </c>
      <c r="B253" s="162">
        <v>5.1358369247319999E-2</v>
      </c>
      <c r="D253" s="162"/>
    </row>
    <row r="254" spans="1:4" x14ac:dyDescent="0.2">
      <c r="A254" s="161" t="s">
        <v>4811</v>
      </c>
      <c r="B254" s="162">
        <v>5.1266233289661102E-2</v>
      </c>
      <c r="D254" s="162"/>
    </row>
    <row r="255" spans="1:4" x14ac:dyDescent="0.2">
      <c r="A255" s="161" t="s">
        <v>3924</v>
      </c>
      <c r="B255" s="162">
        <v>5.1030275438923203E-2</v>
      </c>
      <c r="D255" s="162"/>
    </row>
    <row r="256" spans="1:4" x14ac:dyDescent="0.2">
      <c r="A256" s="161" t="s">
        <v>3816</v>
      </c>
      <c r="B256" s="162">
        <v>5.0809944849125502E-2</v>
      </c>
      <c r="D256" s="162"/>
    </row>
    <row r="257" spans="1:4" x14ac:dyDescent="0.2">
      <c r="A257" s="161" t="s">
        <v>3806</v>
      </c>
      <c r="B257" s="162">
        <v>5.0779868280450599E-2</v>
      </c>
      <c r="D257" s="162"/>
    </row>
    <row r="258" spans="1:4" x14ac:dyDescent="0.2">
      <c r="A258" s="161" t="s">
        <v>2317</v>
      </c>
      <c r="B258" s="162">
        <v>5.0550352940651397E-2</v>
      </c>
      <c r="D258" s="162"/>
    </row>
    <row r="259" spans="1:4" x14ac:dyDescent="0.2">
      <c r="A259" s="161" t="s">
        <v>654</v>
      </c>
      <c r="B259" s="162">
        <v>5.0490831978868701E-2</v>
      </c>
      <c r="D259" s="162"/>
    </row>
    <row r="260" spans="1:4" x14ac:dyDescent="0.2">
      <c r="A260" s="161" t="s">
        <v>2141</v>
      </c>
      <c r="B260" s="162">
        <v>5.0317661196582701E-2</v>
      </c>
      <c r="D260" s="162"/>
    </row>
    <row r="261" spans="1:4" x14ac:dyDescent="0.2">
      <c r="A261" s="161" t="s">
        <v>4332</v>
      </c>
      <c r="B261" s="162">
        <v>5.0090484313878102E-2</v>
      </c>
      <c r="D261" s="162"/>
    </row>
    <row r="262" spans="1:4" x14ac:dyDescent="0.2">
      <c r="A262" s="161" t="s">
        <v>2222</v>
      </c>
      <c r="B262" s="162">
        <v>5.00418614762368E-2</v>
      </c>
      <c r="D262" s="162"/>
    </row>
    <row r="263" spans="1:4" x14ac:dyDescent="0.2">
      <c r="A263" s="161" t="s">
        <v>4771</v>
      </c>
      <c r="B263" s="162">
        <v>5.00272515048149E-2</v>
      </c>
      <c r="D263" s="162"/>
    </row>
    <row r="264" spans="1:4" x14ac:dyDescent="0.2">
      <c r="A264" s="161" t="s">
        <v>4085</v>
      </c>
      <c r="B264" s="162">
        <v>4.9779528739795999E-2</v>
      </c>
      <c r="D264" s="162"/>
    </row>
    <row r="265" spans="1:4" x14ac:dyDescent="0.2">
      <c r="A265" s="161" t="s">
        <v>3437</v>
      </c>
      <c r="B265" s="162">
        <v>4.9611529525941701E-2</v>
      </c>
      <c r="D265" s="162"/>
    </row>
    <row r="266" spans="1:4" x14ac:dyDescent="0.2">
      <c r="A266" s="161" t="s">
        <v>5858</v>
      </c>
      <c r="B266" s="162">
        <v>4.92586697539499E-2</v>
      </c>
      <c r="D266" s="162"/>
    </row>
    <row r="267" spans="1:4" x14ac:dyDescent="0.2">
      <c r="A267" s="161" t="s">
        <v>3485</v>
      </c>
      <c r="B267" s="162">
        <v>4.9255069499230003E-2</v>
      </c>
      <c r="D267" s="162"/>
    </row>
    <row r="268" spans="1:4" x14ac:dyDescent="0.2">
      <c r="A268" s="161" t="s">
        <v>3832</v>
      </c>
      <c r="B268" s="162">
        <v>4.9113745291110102E-2</v>
      </c>
      <c r="D268" s="162"/>
    </row>
    <row r="269" spans="1:4" x14ac:dyDescent="0.2">
      <c r="A269" s="161" t="s">
        <v>5966</v>
      </c>
      <c r="B269" s="162">
        <v>4.8931765604569299E-2</v>
      </c>
      <c r="D269" s="162"/>
    </row>
    <row r="270" spans="1:4" x14ac:dyDescent="0.2">
      <c r="A270" s="161" t="s">
        <v>3863</v>
      </c>
      <c r="B270" s="162">
        <v>4.8498649490565197E-2</v>
      </c>
      <c r="D270" s="162"/>
    </row>
    <row r="271" spans="1:4" x14ac:dyDescent="0.2">
      <c r="A271" s="161" t="s">
        <v>2999</v>
      </c>
      <c r="B271" s="162">
        <v>4.8460900642237702E-2</v>
      </c>
      <c r="D271" s="162"/>
    </row>
    <row r="272" spans="1:4" x14ac:dyDescent="0.2">
      <c r="A272" s="161" t="s">
        <v>5960</v>
      </c>
      <c r="B272" s="162">
        <v>4.8113385756915997E-2</v>
      </c>
      <c r="D272" s="162"/>
    </row>
    <row r="273" spans="1:4" x14ac:dyDescent="0.2">
      <c r="A273" s="161" t="s">
        <v>6507</v>
      </c>
      <c r="B273" s="162">
        <v>4.7929527029342701E-2</v>
      </c>
      <c r="D273" s="162"/>
    </row>
    <row r="274" spans="1:4" x14ac:dyDescent="0.2">
      <c r="A274" s="161" t="s">
        <v>5404</v>
      </c>
      <c r="B274" s="162">
        <v>4.7766913264611202E-2</v>
      </c>
      <c r="D274" s="162"/>
    </row>
    <row r="275" spans="1:4" x14ac:dyDescent="0.2">
      <c r="A275" s="161" t="s">
        <v>1561</v>
      </c>
      <c r="B275" s="162">
        <v>4.75528537840312E-2</v>
      </c>
      <c r="D275" s="162"/>
    </row>
    <row r="276" spans="1:4" x14ac:dyDescent="0.2">
      <c r="A276" s="161" t="s">
        <v>6508</v>
      </c>
      <c r="B276" s="162">
        <v>4.7278334348982001E-2</v>
      </c>
      <c r="D276" s="162"/>
    </row>
    <row r="277" spans="1:4" x14ac:dyDescent="0.2">
      <c r="A277" s="161" t="s">
        <v>460</v>
      </c>
      <c r="B277" s="162">
        <v>4.7251325851767403E-2</v>
      </c>
      <c r="D277" s="162"/>
    </row>
    <row r="278" spans="1:4" x14ac:dyDescent="0.2">
      <c r="A278" s="161" t="s">
        <v>2781</v>
      </c>
      <c r="B278" s="162">
        <v>4.7208241671533598E-2</v>
      </c>
      <c r="D278" s="162"/>
    </row>
    <row r="279" spans="1:4" x14ac:dyDescent="0.2">
      <c r="A279" s="161" t="s">
        <v>421</v>
      </c>
      <c r="B279" s="162">
        <v>4.7015320065668602E-2</v>
      </c>
      <c r="D279" s="162"/>
    </row>
    <row r="280" spans="1:4" x14ac:dyDescent="0.2">
      <c r="A280" s="161" t="s">
        <v>5927</v>
      </c>
      <c r="B280" s="162">
        <v>4.6081279358184797E-2</v>
      </c>
      <c r="D280" s="162"/>
    </row>
    <row r="281" spans="1:4" x14ac:dyDescent="0.2">
      <c r="A281" s="161" t="s">
        <v>4715</v>
      </c>
      <c r="B281" s="162">
        <v>4.5756087286191502E-2</v>
      </c>
      <c r="D281" s="162"/>
    </row>
    <row r="282" spans="1:4" x14ac:dyDescent="0.2">
      <c r="A282" s="161" t="s">
        <v>3366</v>
      </c>
      <c r="B282" s="162">
        <v>4.56488374143676E-2</v>
      </c>
      <c r="D282" s="162"/>
    </row>
    <row r="283" spans="1:4" x14ac:dyDescent="0.2">
      <c r="A283" s="161" t="s">
        <v>3758</v>
      </c>
      <c r="B283" s="162">
        <v>4.56094904104914E-2</v>
      </c>
      <c r="D283" s="162"/>
    </row>
    <row r="284" spans="1:4" x14ac:dyDescent="0.2">
      <c r="A284" s="161" t="s">
        <v>747</v>
      </c>
      <c r="B284" s="162">
        <v>4.5449437863663497E-2</v>
      </c>
      <c r="D284" s="162"/>
    </row>
    <row r="285" spans="1:4" x14ac:dyDescent="0.2">
      <c r="A285" s="161" t="s">
        <v>3648</v>
      </c>
      <c r="B285" s="162">
        <v>4.5143970443897397E-2</v>
      </c>
      <c r="D285" s="162"/>
    </row>
    <row r="286" spans="1:4" x14ac:dyDescent="0.2">
      <c r="A286" s="161" t="s">
        <v>5700</v>
      </c>
      <c r="B286" s="162">
        <v>4.4770789960165501E-2</v>
      </c>
      <c r="D286" s="162"/>
    </row>
    <row r="287" spans="1:4" x14ac:dyDescent="0.2">
      <c r="A287" s="161" t="s">
        <v>3983</v>
      </c>
      <c r="B287" s="162">
        <v>4.4491882444072803E-2</v>
      </c>
      <c r="D287" s="162"/>
    </row>
    <row r="288" spans="1:4" x14ac:dyDescent="0.2">
      <c r="A288" s="161" t="s">
        <v>1259</v>
      </c>
      <c r="B288" s="162">
        <v>4.4287602140921901E-2</v>
      </c>
      <c r="D288" s="162"/>
    </row>
    <row r="289" spans="1:4" x14ac:dyDescent="0.2">
      <c r="A289" s="161" t="s">
        <v>6509</v>
      </c>
      <c r="B289" s="162">
        <v>4.4159340114749097E-2</v>
      </c>
      <c r="D289" s="162"/>
    </row>
    <row r="290" spans="1:4" x14ac:dyDescent="0.2">
      <c r="A290" s="161" t="s">
        <v>3540</v>
      </c>
      <c r="B290" s="162">
        <v>4.3686259054079697E-2</v>
      </c>
      <c r="D290" s="162"/>
    </row>
    <row r="291" spans="1:4" x14ac:dyDescent="0.2">
      <c r="A291" s="161" t="s">
        <v>5843</v>
      </c>
      <c r="B291" s="162">
        <v>4.3617723725053702E-2</v>
      </c>
      <c r="D291" s="162"/>
    </row>
    <row r="292" spans="1:4" x14ac:dyDescent="0.2">
      <c r="A292" s="161" t="s">
        <v>2721</v>
      </c>
      <c r="B292" s="162">
        <v>4.2877047457979899E-2</v>
      </c>
      <c r="D292" s="162"/>
    </row>
    <row r="293" spans="1:4" x14ac:dyDescent="0.2">
      <c r="A293" s="161" t="s">
        <v>2206</v>
      </c>
      <c r="B293" s="162">
        <v>4.2721372802036202E-2</v>
      </c>
      <c r="D293" s="162"/>
    </row>
    <row r="294" spans="1:4" x14ac:dyDescent="0.2">
      <c r="A294" s="161" t="s">
        <v>6510</v>
      </c>
      <c r="B294" s="162">
        <v>4.2675892072629798E-2</v>
      </c>
      <c r="D294" s="162"/>
    </row>
    <row r="295" spans="1:4" x14ac:dyDescent="0.2">
      <c r="A295" s="161" t="s">
        <v>6056</v>
      </c>
      <c r="B295" s="162">
        <v>4.2442868931724803E-2</v>
      </c>
      <c r="D295" s="162"/>
    </row>
    <row r="296" spans="1:4" x14ac:dyDescent="0.2">
      <c r="A296" s="161" t="s">
        <v>3581</v>
      </c>
      <c r="B296" s="162">
        <v>4.2023039642322103E-2</v>
      </c>
      <c r="D296" s="162"/>
    </row>
    <row r="297" spans="1:4" x14ac:dyDescent="0.2">
      <c r="A297" s="161" t="s">
        <v>2819</v>
      </c>
      <c r="B297" s="162">
        <v>4.1774669442585302E-2</v>
      </c>
      <c r="D297" s="162"/>
    </row>
    <row r="298" spans="1:4" x14ac:dyDescent="0.2">
      <c r="A298" s="161" t="s">
        <v>4587</v>
      </c>
      <c r="B298" s="162">
        <v>4.1603392184279199E-2</v>
      </c>
      <c r="D298" s="162"/>
    </row>
    <row r="299" spans="1:4" x14ac:dyDescent="0.2">
      <c r="A299" s="161" t="s">
        <v>1593</v>
      </c>
      <c r="B299" s="162">
        <v>4.1222134868340803E-2</v>
      </c>
      <c r="D299" s="162"/>
    </row>
    <row r="300" spans="1:4" x14ac:dyDescent="0.2">
      <c r="A300" s="161" t="s">
        <v>4904</v>
      </c>
      <c r="B300" s="162">
        <v>4.0738301202749697E-2</v>
      </c>
      <c r="D300" s="162"/>
    </row>
    <row r="301" spans="1:4" x14ac:dyDescent="0.2">
      <c r="A301" s="161" t="s">
        <v>4641</v>
      </c>
      <c r="B301" s="162">
        <v>4.0728677900961199E-2</v>
      </c>
      <c r="D301" s="162"/>
    </row>
    <row r="302" spans="1:4" x14ac:dyDescent="0.2">
      <c r="A302" s="161" t="s">
        <v>4047</v>
      </c>
      <c r="B302" s="162">
        <v>4.0672254952697502E-2</v>
      </c>
      <c r="D302" s="162"/>
    </row>
    <row r="303" spans="1:4" x14ac:dyDescent="0.2">
      <c r="A303" s="161" t="s">
        <v>2831</v>
      </c>
      <c r="B303" s="162">
        <v>4.06621346401186E-2</v>
      </c>
      <c r="D303" s="162"/>
    </row>
    <row r="304" spans="1:4" x14ac:dyDescent="0.2">
      <c r="A304" s="161" t="s">
        <v>6511</v>
      </c>
      <c r="B304" s="162">
        <v>4.0054957422943703E-2</v>
      </c>
      <c r="D304" s="162"/>
    </row>
    <row r="305" spans="1:4" x14ac:dyDescent="0.2">
      <c r="A305" s="161" t="s">
        <v>5605</v>
      </c>
      <c r="B305" s="162">
        <v>3.9971880186558201E-2</v>
      </c>
      <c r="D305" s="162"/>
    </row>
    <row r="306" spans="1:4" x14ac:dyDescent="0.2">
      <c r="A306" s="161" t="s">
        <v>5944</v>
      </c>
      <c r="B306" s="162">
        <v>3.9532342125545898E-2</v>
      </c>
      <c r="D306" s="162"/>
    </row>
    <row r="307" spans="1:4" x14ac:dyDescent="0.2">
      <c r="A307" s="161" t="s">
        <v>1248</v>
      </c>
      <c r="B307" s="162">
        <v>3.9152068562362002E-2</v>
      </c>
      <c r="D307" s="162"/>
    </row>
    <row r="308" spans="1:4" x14ac:dyDescent="0.2">
      <c r="A308" s="161" t="s">
        <v>2984</v>
      </c>
      <c r="B308" s="162">
        <v>3.9151749460770699E-2</v>
      </c>
      <c r="D308" s="162"/>
    </row>
    <row r="309" spans="1:4" x14ac:dyDescent="0.2">
      <c r="A309" s="161" t="s">
        <v>4151</v>
      </c>
      <c r="B309" s="162">
        <v>3.8799754432616303E-2</v>
      </c>
      <c r="D309" s="162"/>
    </row>
    <row r="310" spans="1:4" x14ac:dyDescent="0.2">
      <c r="A310" s="161" t="s">
        <v>1822</v>
      </c>
      <c r="B310" s="162">
        <v>3.8780314649440803E-2</v>
      </c>
      <c r="D310" s="162"/>
    </row>
    <row r="311" spans="1:4" x14ac:dyDescent="0.2">
      <c r="A311" s="161" t="s">
        <v>2208</v>
      </c>
      <c r="B311" s="162">
        <v>3.8691900431594997E-2</v>
      </c>
      <c r="D311" s="162"/>
    </row>
    <row r="312" spans="1:4" x14ac:dyDescent="0.2">
      <c r="A312" s="161" t="s">
        <v>2772</v>
      </c>
      <c r="B312" s="162">
        <v>3.8681212198120103E-2</v>
      </c>
      <c r="D312" s="162"/>
    </row>
    <row r="313" spans="1:4" x14ac:dyDescent="0.2">
      <c r="A313" s="161" t="s">
        <v>4971</v>
      </c>
      <c r="B313" s="162">
        <v>3.8676930145408801E-2</v>
      </c>
      <c r="D313" s="162"/>
    </row>
    <row r="314" spans="1:4" x14ac:dyDescent="0.2">
      <c r="A314" s="161" t="s">
        <v>1524</v>
      </c>
      <c r="B314" s="162">
        <v>3.8569273405098303E-2</v>
      </c>
      <c r="D314" s="162"/>
    </row>
    <row r="315" spans="1:4" x14ac:dyDescent="0.2">
      <c r="A315" s="161" t="s">
        <v>6512</v>
      </c>
      <c r="B315" s="162">
        <v>3.8481775533288097E-2</v>
      </c>
      <c r="D315" s="162"/>
    </row>
    <row r="316" spans="1:4" x14ac:dyDescent="0.2">
      <c r="A316" s="161" t="s">
        <v>3396</v>
      </c>
      <c r="B316" s="162">
        <v>3.8481775533288097E-2</v>
      </c>
      <c r="D316" s="162"/>
    </row>
    <row r="317" spans="1:4" x14ac:dyDescent="0.2">
      <c r="A317" s="161" t="s">
        <v>3714</v>
      </c>
      <c r="B317" s="162">
        <v>3.8385925874715898E-2</v>
      </c>
      <c r="D317" s="162"/>
    </row>
    <row r="318" spans="1:4" x14ac:dyDescent="0.2">
      <c r="A318" s="161" t="s">
        <v>5967</v>
      </c>
      <c r="B318" s="162">
        <v>3.8167436862372797E-2</v>
      </c>
      <c r="D318" s="162"/>
    </row>
    <row r="319" spans="1:4" x14ac:dyDescent="0.2">
      <c r="A319" s="161" t="s">
        <v>2814</v>
      </c>
      <c r="B319" s="162">
        <v>3.7984271150443498E-2</v>
      </c>
      <c r="D319" s="162"/>
    </row>
    <row r="320" spans="1:4" x14ac:dyDescent="0.2">
      <c r="A320" s="161" t="s">
        <v>1102</v>
      </c>
      <c r="B320" s="162">
        <v>3.7964351915696401E-2</v>
      </c>
      <c r="D320" s="162"/>
    </row>
    <row r="321" spans="1:4" x14ac:dyDescent="0.2">
      <c r="A321" s="161" t="s">
        <v>6513</v>
      </c>
      <c r="B321" s="162">
        <v>3.7870196845188997E-2</v>
      </c>
      <c r="D321" s="162"/>
    </row>
    <row r="322" spans="1:4" x14ac:dyDescent="0.2">
      <c r="A322" s="161" t="s">
        <v>6514</v>
      </c>
      <c r="B322" s="162">
        <v>3.7870196845188997E-2</v>
      </c>
      <c r="D322" s="162"/>
    </row>
    <row r="323" spans="1:4" x14ac:dyDescent="0.2">
      <c r="A323" s="161" t="s">
        <v>6515</v>
      </c>
      <c r="B323" s="162">
        <v>3.7723507649250698E-2</v>
      </c>
      <c r="D323" s="162"/>
    </row>
    <row r="324" spans="1:4" x14ac:dyDescent="0.2">
      <c r="A324" s="161" t="s">
        <v>1848</v>
      </c>
      <c r="B324" s="162">
        <v>3.7595740324723598E-2</v>
      </c>
      <c r="D324" s="162"/>
    </row>
    <row r="325" spans="1:4" x14ac:dyDescent="0.2">
      <c r="A325" s="161" t="s">
        <v>2040</v>
      </c>
      <c r="B325" s="162">
        <v>3.75746486572879E-2</v>
      </c>
      <c r="D325" s="162"/>
    </row>
    <row r="326" spans="1:4" x14ac:dyDescent="0.2">
      <c r="A326" s="161" t="s">
        <v>5189</v>
      </c>
      <c r="B326" s="162">
        <v>3.7561568584338401E-2</v>
      </c>
      <c r="D326" s="162"/>
    </row>
    <row r="327" spans="1:4" x14ac:dyDescent="0.2">
      <c r="A327" s="161" t="s">
        <v>2168</v>
      </c>
      <c r="B327" s="162">
        <v>3.7331902859670897E-2</v>
      </c>
      <c r="D327" s="162"/>
    </row>
    <row r="328" spans="1:4" x14ac:dyDescent="0.2">
      <c r="A328" s="161" t="s">
        <v>5691</v>
      </c>
      <c r="B328" s="162">
        <v>3.7078923735572297E-2</v>
      </c>
      <c r="D328" s="162"/>
    </row>
    <row r="329" spans="1:4" x14ac:dyDescent="0.2">
      <c r="A329" s="161" t="s">
        <v>5419</v>
      </c>
      <c r="B329" s="162">
        <v>3.6944197690989201E-2</v>
      </c>
      <c r="D329" s="162"/>
    </row>
    <row r="330" spans="1:4" x14ac:dyDescent="0.2">
      <c r="A330" s="161" t="s">
        <v>4274</v>
      </c>
      <c r="B330" s="162">
        <v>3.6798079167925997E-2</v>
      </c>
      <c r="D330" s="162"/>
    </row>
    <row r="331" spans="1:4" x14ac:dyDescent="0.2">
      <c r="A331" s="161" t="s">
        <v>4652</v>
      </c>
      <c r="B331" s="162">
        <v>3.6793101394810797E-2</v>
      </c>
      <c r="D331" s="162"/>
    </row>
    <row r="332" spans="1:4" x14ac:dyDescent="0.2">
      <c r="A332" s="161" t="s">
        <v>2709</v>
      </c>
      <c r="B332" s="162">
        <v>3.6729001374520398E-2</v>
      </c>
      <c r="D332" s="162"/>
    </row>
    <row r="333" spans="1:4" x14ac:dyDescent="0.2">
      <c r="A333" s="161" t="s">
        <v>6125</v>
      </c>
      <c r="B333" s="162">
        <v>3.6692593405638803E-2</v>
      </c>
      <c r="D333" s="162"/>
    </row>
    <row r="334" spans="1:4" x14ac:dyDescent="0.2">
      <c r="A334" s="161" t="s">
        <v>3316</v>
      </c>
      <c r="B334" s="162">
        <v>3.6647774400125899E-2</v>
      </c>
      <c r="D334" s="162"/>
    </row>
    <row r="335" spans="1:4" x14ac:dyDescent="0.2">
      <c r="A335" s="161" t="s">
        <v>3936</v>
      </c>
      <c r="B335" s="162">
        <v>3.6417442671695902E-2</v>
      </c>
      <c r="D335" s="162"/>
    </row>
    <row r="336" spans="1:4" x14ac:dyDescent="0.2">
      <c r="A336" s="161" t="s">
        <v>4575</v>
      </c>
      <c r="B336" s="162">
        <v>3.6387292809636901E-2</v>
      </c>
      <c r="D336" s="162"/>
    </row>
    <row r="337" spans="1:4" x14ac:dyDescent="0.2">
      <c r="A337" s="161" t="s">
        <v>1949</v>
      </c>
      <c r="B337" s="162">
        <v>3.6228065622367397E-2</v>
      </c>
      <c r="D337" s="162"/>
    </row>
    <row r="338" spans="1:4" x14ac:dyDescent="0.2">
      <c r="A338" s="161" t="s">
        <v>3681</v>
      </c>
      <c r="B338" s="162">
        <v>3.6180569649662903E-2</v>
      </c>
      <c r="D338" s="162"/>
    </row>
    <row r="339" spans="1:4" x14ac:dyDescent="0.2">
      <c r="A339" s="161" t="s">
        <v>2790</v>
      </c>
      <c r="B339" s="162">
        <v>3.6100658442511202E-2</v>
      </c>
      <c r="D339" s="162"/>
    </row>
    <row r="340" spans="1:4" x14ac:dyDescent="0.2">
      <c r="A340" s="161" t="s">
        <v>2231</v>
      </c>
      <c r="B340" s="162">
        <v>3.5984832953445497E-2</v>
      </c>
      <c r="D340" s="162"/>
    </row>
    <row r="341" spans="1:4" x14ac:dyDescent="0.2">
      <c r="A341" s="161" t="s">
        <v>5922</v>
      </c>
      <c r="B341" s="162">
        <v>3.5912776037244597E-2</v>
      </c>
      <c r="D341" s="162"/>
    </row>
    <row r="342" spans="1:4" x14ac:dyDescent="0.2">
      <c r="A342" s="161" t="s">
        <v>6073</v>
      </c>
      <c r="B342" s="162">
        <v>3.5909123716359799E-2</v>
      </c>
      <c r="D342" s="162"/>
    </row>
    <row r="343" spans="1:4" x14ac:dyDescent="0.2">
      <c r="A343" s="161" t="s">
        <v>2531</v>
      </c>
      <c r="B343" s="162">
        <v>3.5814148063872897E-2</v>
      </c>
      <c r="D343" s="162"/>
    </row>
    <row r="344" spans="1:4" x14ac:dyDescent="0.2">
      <c r="A344" s="161" t="s">
        <v>2189</v>
      </c>
      <c r="B344" s="162">
        <v>3.57785315531838E-2</v>
      </c>
      <c r="D344" s="162"/>
    </row>
    <row r="345" spans="1:4" x14ac:dyDescent="0.2">
      <c r="A345" s="161" t="s">
        <v>5226</v>
      </c>
      <c r="B345" s="162">
        <v>3.5771920355565201E-2</v>
      </c>
      <c r="D345" s="162"/>
    </row>
    <row r="346" spans="1:4" x14ac:dyDescent="0.2">
      <c r="A346" s="161" t="s">
        <v>3538</v>
      </c>
      <c r="B346" s="162">
        <v>3.5771920355565201E-2</v>
      </c>
      <c r="D346" s="162"/>
    </row>
    <row r="347" spans="1:4" x14ac:dyDescent="0.2">
      <c r="A347" s="161" t="s">
        <v>5907</v>
      </c>
      <c r="B347" s="162">
        <v>3.5647113879272503E-2</v>
      </c>
      <c r="D347" s="162"/>
    </row>
    <row r="348" spans="1:4" x14ac:dyDescent="0.2">
      <c r="A348" s="161" t="s">
        <v>6002</v>
      </c>
      <c r="B348" s="162">
        <v>3.5586476414052201E-2</v>
      </c>
      <c r="D348" s="162"/>
    </row>
    <row r="349" spans="1:4" x14ac:dyDescent="0.2">
      <c r="A349" s="161" t="s">
        <v>3687</v>
      </c>
      <c r="B349" s="162">
        <v>3.5511377989151702E-2</v>
      </c>
      <c r="D349" s="162"/>
    </row>
    <row r="350" spans="1:4" x14ac:dyDescent="0.2">
      <c r="A350" s="161" t="s">
        <v>3636</v>
      </c>
      <c r="B350" s="162">
        <v>3.5123929925010601E-2</v>
      </c>
      <c r="D350" s="162"/>
    </row>
    <row r="351" spans="1:4" x14ac:dyDescent="0.2">
      <c r="A351" s="161" t="s">
        <v>2982</v>
      </c>
      <c r="B351" s="162">
        <v>3.5078145952453899E-2</v>
      </c>
      <c r="D351" s="162"/>
    </row>
    <row r="352" spans="1:4" x14ac:dyDescent="0.2">
      <c r="A352" s="161" t="s">
        <v>6516</v>
      </c>
      <c r="B352" s="162">
        <v>3.5005595635031403E-2</v>
      </c>
      <c r="D352" s="162"/>
    </row>
    <row r="353" spans="1:4" x14ac:dyDescent="0.2">
      <c r="A353" s="161" t="s">
        <v>4010</v>
      </c>
      <c r="B353" s="162">
        <v>3.4871528339291399E-2</v>
      </c>
      <c r="D353" s="162"/>
    </row>
    <row r="354" spans="1:4" x14ac:dyDescent="0.2">
      <c r="A354" s="161" t="s">
        <v>2832</v>
      </c>
      <c r="B354" s="162">
        <v>3.4589703456185401E-2</v>
      </c>
      <c r="D354" s="162"/>
    </row>
    <row r="355" spans="1:4" x14ac:dyDescent="0.2">
      <c r="A355" s="161" t="s">
        <v>1477</v>
      </c>
      <c r="B355" s="162">
        <v>3.4458841670291798E-2</v>
      </c>
      <c r="D355" s="162"/>
    </row>
    <row r="356" spans="1:4" x14ac:dyDescent="0.2">
      <c r="A356" s="161" t="s">
        <v>6517</v>
      </c>
      <c r="B356" s="162">
        <v>3.4040712104801203E-2</v>
      </c>
      <c r="D356" s="162"/>
    </row>
    <row r="357" spans="1:4" x14ac:dyDescent="0.2">
      <c r="A357" s="161" t="s">
        <v>6518</v>
      </c>
      <c r="B357" s="162">
        <v>3.3995205859066201E-2</v>
      </c>
      <c r="D357" s="162"/>
    </row>
    <row r="358" spans="1:4" x14ac:dyDescent="0.2">
      <c r="A358" s="161" t="s">
        <v>1792</v>
      </c>
      <c r="B358" s="162">
        <v>3.3951014286300901E-2</v>
      </c>
      <c r="D358" s="162"/>
    </row>
    <row r="359" spans="1:4" x14ac:dyDescent="0.2">
      <c r="A359" s="161" t="s">
        <v>2593</v>
      </c>
      <c r="B359" s="162">
        <v>3.38056046964312E-2</v>
      </c>
      <c r="D359" s="162"/>
    </row>
    <row r="360" spans="1:4" x14ac:dyDescent="0.2">
      <c r="A360" s="161" t="s">
        <v>865</v>
      </c>
      <c r="B360" s="162">
        <v>3.36268721965867E-2</v>
      </c>
      <c r="D360" s="162"/>
    </row>
    <row r="361" spans="1:4" x14ac:dyDescent="0.2">
      <c r="A361" s="161" t="s">
        <v>2083</v>
      </c>
      <c r="B361" s="162">
        <v>3.3596163196109599E-2</v>
      </c>
      <c r="D361" s="162"/>
    </row>
    <row r="362" spans="1:4" x14ac:dyDescent="0.2">
      <c r="A362" s="161" t="s">
        <v>2246</v>
      </c>
      <c r="B362" s="162">
        <v>3.3593748730205299E-2</v>
      </c>
      <c r="D362" s="162"/>
    </row>
    <row r="363" spans="1:4" x14ac:dyDescent="0.2">
      <c r="A363" s="161" t="s">
        <v>5183</v>
      </c>
      <c r="B363" s="162">
        <v>3.3467597701758701E-2</v>
      </c>
      <c r="D363" s="162"/>
    </row>
    <row r="364" spans="1:4" x14ac:dyDescent="0.2">
      <c r="A364" s="161" t="s">
        <v>6519</v>
      </c>
      <c r="B364" s="162">
        <v>3.2964787826115102E-2</v>
      </c>
      <c r="D364" s="162"/>
    </row>
    <row r="365" spans="1:4" x14ac:dyDescent="0.2">
      <c r="A365" s="161" t="s">
        <v>4184</v>
      </c>
      <c r="B365" s="162">
        <v>3.2860059161277697E-2</v>
      </c>
      <c r="D365" s="162"/>
    </row>
    <row r="366" spans="1:4" x14ac:dyDescent="0.2">
      <c r="A366" s="161" t="s">
        <v>4160</v>
      </c>
      <c r="B366" s="162">
        <v>3.2745320830130799E-2</v>
      </c>
      <c r="D366" s="162"/>
    </row>
    <row r="367" spans="1:4" x14ac:dyDescent="0.2">
      <c r="A367" s="161" t="s">
        <v>4170</v>
      </c>
      <c r="B367" s="162">
        <v>3.2738984335075501E-2</v>
      </c>
      <c r="D367" s="162"/>
    </row>
    <row r="368" spans="1:4" x14ac:dyDescent="0.2">
      <c r="A368" s="161" t="s">
        <v>4555</v>
      </c>
      <c r="B368" s="162">
        <v>3.2477619517300299E-2</v>
      </c>
      <c r="D368" s="162"/>
    </row>
    <row r="369" spans="1:4" x14ac:dyDescent="0.2">
      <c r="A369" s="161" t="s">
        <v>3536</v>
      </c>
      <c r="B369" s="162">
        <v>3.2463761182511201E-2</v>
      </c>
      <c r="D369" s="162"/>
    </row>
    <row r="370" spans="1:4" x14ac:dyDescent="0.2">
      <c r="A370" s="161" t="s">
        <v>2794</v>
      </c>
      <c r="B370" s="162">
        <v>3.2433713773782097E-2</v>
      </c>
      <c r="D370" s="162"/>
    </row>
    <row r="371" spans="1:4" x14ac:dyDescent="0.2">
      <c r="A371" s="161" t="s">
        <v>2224</v>
      </c>
      <c r="B371" s="162">
        <v>3.2352307938431898E-2</v>
      </c>
      <c r="D371" s="162"/>
    </row>
    <row r="372" spans="1:4" x14ac:dyDescent="0.2">
      <c r="A372" s="161" t="s">
        <v>1368</v>
      </c>
      <c r="B372" s="162">
        <v>3.2332885613875401E-2</v>
      </c>
      <c r="D372" s="162"/>
    </row>
    <row r="373" spans="1:4" x14ac:dyDescent="0.2">
      <c r="A373" s="161" t="s">
        <v>4480</v>
      </c>
      <c r="B373" s="162">
        <v>3.2186265789791002E-2</v>
      </c>
      <c r="D373" s="162"/>
    </row>
    <row r="374" spans="1:4" x14ac:dyDescent="0.2">
      <c r="A374" s="161" t="s">
        <v>5963</v>
      </c>
      <c r="B374" s="162">
        <v>3.19962680532715E-2</v>
      </c>
      <c r="D374" s="162"/>
    </row>
    <row r="375" spans="1:4" x14ac:dyDescent="0.2">
      <c r="A375" s="161" t="s">
        <v>5586</v>
      </c>
      <c r="B375" s="162">
        <v>3.1949072228419299E-2</v>
      </c>
      <c r="D375" s="162"/>
    </row>
    <row r="376" spans="1:4" x14ac:dyDescent="0.2">
      <c r="A376" s="161" t="s">
        <v>6355</v>
      </c>
      <c r="B376" s="162">
        <v>3.1940235423967699E-2</v>
      </c>
      <c r="D376" s="162"/>
    </row>
    <row r="377" spans="1:4" x14ac:dyDescent="0.2">
      <c r="A377" s="161" t="s">
        <v>4202</v>
      </c>
      <c r="B377" s="162">
        <v>3.1912651665642701E-2</v>
      </c>
      <c r="D377" s="162"/>
    </row>
    <row r="378" spans="1:4" x14ac:dyDescent="0.2">
      <c r="A378" s="161" t="s">
        <v>6520</v>
      </c>
      <c r="B378" s="162">
        <v>3.1705909287191601E-2</v>
      </c>
      <c r="D378" s="162"/>
    </row>
    <row r="379" spans="1:4" x14ac:dyDescent="0.2">
      <c r="A379" s="161" t="s">
        <v>1787</v>
      </c>
      <c r="B379" s="162">
        <v>3.1648608270782502E-2</v>
      </c>
      <c r="D379" s="162"/>
    </row>
    <row r="380" spans="1:4" x14ac:dyDescent="0.2">
      <c r="A380" s="161" t="s">
        <v>5047</v>
      </c>
      <c r="B380" s="162">
        <v>3.1366936068900501E-2</v>
      </c>
      <c r="D380" s="162"/>
    </row>
    <row r="381" spans="1:4" x14ac:dyDescent="0.2">
      <c r="A381" s="161" t="s">
        <v>4340</v>
      </c>
      <c r="B381" s="162">
        <v>3.1289660461104901E-2</v>
      </c>
      <c r="D381" s="162"/>
    </row>
    <row r="382" spans="1:4" x14ac:dyDescent="0.2">
      <c r="A382" s="161" t="s">
        <v>3297</v>
      </c>
      <c r="B382" s="162">
        <v>3.1222795699595102E-2</v>
      </c>
      <c r="D382" s="162"/>
    </row>
    <row r="383" spans="1:4" x14ac:dyDescent="0.2">
      <c r="A383" s="161" t="s">
        <v>2526</v>
      </c>
      <c r="B383" s="162">
        <v>3.0951870796884801E-2</v>
      </c>
      <c r="D383" s="162"/>
    </row>
    <row r="384" spans="1:4" x14ac:dyDescent="0.2">
      <c r="A384" s="161" t="s">
        <v>6521</v>
      </c>
      <c r="B384" s="162">
        <v>3.0664371474446499E-2</v>
      </c>
      <c r="D384" s="162"/>
    </row>
    <row r="385" spans="1:4" x14ac:dyDescent="0.2">
      <c r="A385" s="161" t="s">
        <v>6522</v>
      </c>
      <c r="B385" s="162">
        <v>3.06313569415139E-2</v>
      </c>
      <c r="D385" s="162"/>
    </row>
    <row r="386" spans="1:4" x14ac:dyDescent="0.2">
      <c r="A386" s="161" t="s">
        <v>6057</v>
      </c>
      <c r="B386" s="162">
        <v>3.0524309139557799E-2</v>
      </c>
      <c r="D386" s="162"/>
    </row>
    <row r="387" spans="1:4" x14ac:dyDescent="0.2">
      <c r="A387" s="161" t="s">
        <v>5198</v>
      </c>
      <c r="B387" s="162">
        <v>3.0307790592124E-2</v>
      </c>
      <c r="D387" s="162"/>
    </row>
    <row r="388" spans="1:4" x14ac:dyDescent="0.2">
      <c r="A388" s="161" t="s">
        <v>1799</v>
      </c>
      <c r="B388" s="162">
        <v>3.0277848517940201E-2</v>
      </c>
      <c r="D388" s="162"/>
    </row>
    <row r="389" spans="1:4" x14ac:dyDescent="0.2">
      <c r="A389" s="161" t="s">
        <v>2797</v>
      </c>
      <c r="B389" s="162">
        <v>3.01777170365117E-2</v>
      </c>
      <c r="D389" s="162"/>
    </row>
    <row r="390" spans="1:4" x14ac:dyDescent="0.2">
      <c r="A390" s="161" t="s">
        <v>3168</v>
      </c>
      <c r="B390" s="162">
        <v>3.0099023151238701E-2</v>
      </c>
      <c r="D390" s="162"/>
    </row>
    <row r="391" spans="1:4" x14ac:dyDescent="0.2">
      <c r="A391" s="161" t="s">
        <v>3030</v>
      </c>
      <c r="B391" s="162">
        <v>3.0011486289454999E-2</v>
      </c>
      <c r="D391" s="162"/>
    </row>
    <row r="392" spans="1:4" x14ac:dyDescent="0.2">
      <c r="A392" s="161" t="s">
        <v>6523</v>
      </c>
      <c r="B392" s="162">
        <v>3.00103491009318E-2</v>
      </c>
      <c r="D392" s="162"/>
    </row>
    <row r="393" spans="1:4" x14ac:dyDescent="0.2">
      <c r="A393" s="161" t="s">
        <v>6524</v>
      </c>
      <c r="B393" s="162">
        <v>3.00103491009318E-2</v>
      </c>
      <c r="D393" s="162"/>
    </row>
    <row r="394" spans="1:4" x14ac:dyDescent="0.2">
      <c r="A394" s="161" t="s">
        <v>6525</v>
      </c>
      <c r="B394" s="162">
        <v>2.99741597211538E-2</v>
      </c>
      <c r="D394" s="162"/>
    </row>
    <row r="395" spans="1:4" x14ac:dyDescent="0.2">
      <c r="A395" s="161" t="s">
        <v>1802</v>
      </c>
      <c r="B395" s="162">
        <v>2.9899954278560899E-2</v>
      </c>
      <c r="D395" s="162"/>
    </row>
    <row r="396" spans="1:4" x14ac:dyDescent="0.2">
      <c r="A396" s="161" t="s">
        <v>6526</v>
      </c>
      <c r="B396" s="162">
        <v>2.9896095427903301E-2</v>
      </c>
      <c r="D396" s="162"/>
    </row>
    <row r="397" spans="1:4" x14ac:dyDescent="0.2">
      <c r="A397" s="161" t="s">
        <v>2110</v>
      </c>
      <c r="B397" s="162">
        <v>2.9878827318982001E-2</v>
      </c>
      <c r="D397" s="162"/>
    </row>
    <row r="398" spans="1:4" x14ac:dyDescent="0.2">
      <c r="A398" s="161" t="s">
        <v>2159</v>
      </c>
      <c r="B398" s="162">
        <v>2.9605409700832901E-2</v>
      </c>
      <c r="D398" s="162"/>
    </row>
    <row r="399" spans="1:4" x14ac:dyDescent="0.2">
      <c r="A399" s="161" t="s">
        <v>3876</v>
      </c>
      <c r="B399" s="162">
        <v>2.9510720676699399E-2</v>
      </c>
      <c r="D399" s="162"/>
    </row>
    <row r="400" spans="1:4" x14ac:dyDescent="0.2">
      <c r="A400" s="161" t="s">
        <v>3889</v>
      </c>
      <c r="B400" s="162">
        <v>2.9424944570007001E-2</v>
      </c>
      <c r="D400" s="162"/>
    </row>
    <row r="401" spans="1:4" x14ac:dyDescent="0.2">
      <c r="A401" s="161" t="s">
        <v>3673</v>
      </c>
      <c r="B401" s="162">
        <v>2.9384365281131499E-2</v>
      </c>
      <c r="D401" s="162"/>
    </row>
    <row r="402" spans="1:4" x14ac:dyDescent="0.2">
      <c r="A402" s="161" t="s">
        <v>4988</v>
      </c>
      <c r="B402" s="162">
        <v>2.9294851869394099E-2</v>
      </c>
      <c r="D402" s="162"/>
    </row>
    <row r="403" spans="1:4" x14ac:dyDescent="0.2">
      <c r="A403" s="161" t="s">
        <v>4754</v>
      </c>
      <c r="B403" s="162">
        <v>2.9282426863129998E-2</v>
      </c>
      <c r="D403" s="162"/>
    </row>
    <row r="404" spans="1:4" x14ac:dyDescent="0.2">
      <c r="A404" s="161" t="s">
        <v>5913</v>
      </c>
      <c r="B404" s="162">
        <v>2.9080160537919598E-2</v>
      </c>
      <c r="D404" s="162"/>
    </row>
    <row r="405" spans="1:4" x14ac:dyDescent="0.2">
      <c r="A405" s="161" t="s">
        <v>4697</v>
      </c>
      <c r="B405" s="162">
        <v>2.8957423095148399E-2</v>
      </c>
      <c r="D405" s="162"/>
    </row>
    <row r="406" spans="1:4" x14ac:dyDescent="0.2">
      <c r="A406" s="161" t="s">
        <v>6052</v>
      </c>
      <c r="B406" s="162">
        <v>2.8948537682867599E-2</v>
      </c>
      <c r="D406" s="162"/>
    </row>
    <row r="407" spans="1:4" x14ac:dyDescent="0.2">
      <c r="A407" s="161" t="s">
        <v>6186</v>
      </c>
      <c r="B407" s="162">
        <v>2.89281415157111E-2</v>
      </c>
      <c r="D407" s="162"/>
    </row>
    <row r="408" spans="1:4" x14ac:dyDescent="0.2">
      <c r="A408" s="161" t="s">
        <v>1842</v>
      </c>
      <c r="B408" s="162">
        <v>2.8896197071368E-2</v>
      </c>
      <c r="D408" s="162"/>
    </row>
    <row r="409" spans="1:4" x14ac:dyDescent="0.2">
      <c r="A409" s="161" t="s">
        <v>2316</v>
      </c>
      <c r="B409" s="162">
        <v>2.8795069905157102E-2</v>
      </c>
      <c r="D409" s="162"/>
    </row>
    <row r="410" spans="1:4" x14ac:dyDescent="0.2">
      <c r="A410" s="161" t="s">
        <v>6085</v>
      </c>
      <c r="B410" s="162">
        <v>2.8790234966785899E-2</v>
      </c>
      <c r="D410" s="162"/>
    </row>
    <row r="411" spans="1:4" x14ac:dyDescent="0.2">
      <c r="A411" s="161" t="s">
        <v>1826</v>
      </c>
      <c r="B411" s="162">
        <v>2.8772867707744201E-2</v>
      </c>
      <c r="D411" s="162"/>
    </row>
    <row r="412" spans="1:4" x14ac:dyDescent="0.2">
      <c r="A412" s="161" t="s">
        <v>4432</v>
      </c>
      <c r="B412" s="162">
        <v>2.8735687256762499E-2</v>
      </c>
      <c r="D412" s="162"/>
    </row>
    <row r="413" spans="1:4" x14ac:dyDescent="0.2">
      <c r="A413" s="161" t="s">
        <v>1128</v>
      </c>
      <c r="B413" s="162">
        <v>2.8714206885341698E-2</v>
      </c>
      <c r="D413" s="162"/>
    </row>
    <row r="414" spans="1:4" x14ac:dyDescent="0.2">
      <c r="A414" s="161" t="s">
        <v>4693</v>
      </c>
      <c r="B414" s="162">
        <v>2.8625714608464001E-2</v>
      </c>
      <c r="D414" s="162"/>
    </row>
    <row r="415" spans="1:4" x14ac:dyDescent="0.2">
      <c r="A415" s="161" t="s">
        <v>1462</v>
      </c>
      <c r="B415" s="162">
        <v>2.8537021007337598E-2</v>
      </c>
      <c r="D415" s="162"/>
    </row>
    <row r="416" spans="1:4" x14ac:dyDescent="0.2">
      <c r="A416" s="161" t="s">
        <v>4675</v>
      </c>
      <c r="B416" s="162">
        <v>2.84585574180145E-2</v>
      </c>
      <c r="D416" s="162"/>
    </row>
    <row r="417" spans="1:4" x14ac:dyDescent="0.2">
      <c r="A417" s="161" t="s">
        <v>2929</v>
      </c>
      <c r="B417" s="162">
        <v>2.84166715501919E-2</v>
      </c>
      <c r="D417" s="162"/>
    </row>
    <row r="418" spans="1:4" x14ac:dyDescent="0.2">
      <c r="A418" s="161" t="s">
        <v>3722</v>
      </c>
      <c r="B418" s="162">
        <v>2.83959235281094E-2</v>
      </c>
      <c r="D418" s="162"/>
    </row>
    <row r="419" spans="1:4" x14ac:dyDescent="0.2">
      <c r="A419" s="161" t="s">
        <v>3948</v>
      </c>
      <c r="B419" s="162">
        <v>2.8385983299087401E-2</v>
      </c>
      <c r="D419" s="162"/>
    </row>
    <row r="420" spans="1:4" x14ac:dyDescent="0.2">
      <c r="A420" s="161" t="s">
        <v>2883</v>
      </c>
      <c r="B420" s="162">
        <v>2.81884154196906E-2</v>
      </c>
      <c r="D420" s="162"/>
    </row>
    <row r="421" spans="1:4" x14ac:dyDescent="0.2">
      <c r="A421" s="161" t="s">
        <v>6527</v>
      </c>
      <c r="B421" s="162">
        <v>2.8044412912155599E-2</v>
      </c>
      <c r="D421" s="162"/>
    </row>
    <row r="422" spans="1:4" x14ac:dyDescent="0.2">
      <c r="A422" s="161" t="s">
        <v>3020</v>
      </c>
      <c r="B422" s="162">
        <v>2.7889109065944599E-2</v>
      </c>
      <c r="D422" s="162"/>
    </row>
    <row r="423" spans="1:4" x14ac:dyDescent="0.2">
      <c r="A423" s="161" t="s">
        <v>6131</v>
      </c>
      <c r="B423" s="162">
        <v>2.7879917129983701E-2</v>
      </c>
      <c r="D423" s="162"/>
    </row>
    <row r="424" spans="1:4" x14ac:dyDescent="0.2">
      <c r="A424" s="161" t="s">
        <v>4008</v>
      </c>
      <c r="B424" s="162">
        <v>2.7872448456433802E-2</v>
      </c>
      <c r="D424" s="162"/>
    </row>
    <row r="425" spans="1:4" x14ac:dyDescent="0.2">
      <c r="A425" s="161" t="s">
        <v>2274</v>
      </c>
      <c r="B425" s="162">
        <v>2.7642578729346001E-2</v>
      </c>
      <c r="D425" s="162"/>
    </row>
    <row r="426" spans="1:4" x14ac:dyDescent="0.2">
      <c r="A426" s="161" t="s">
        <v>4718</v>
      </c>
      <c r="B426" s="162">
        <v>2.7514515590429899E-2</v>
      </c>
      <c r="D426" s="162"/>
    </row>
    <row r="427" spans="1:4" x14ac:dyDescent="0.2">
      <c r="A427" s="161" t="s">
        <v>6528</v>
      </c>
      <c r="B427" s="162">
        <v>2.7415283414383498E-2</v>
      </c>
      <c r="D427" s="162"/>
    </row>
    <row r="428" spans="1:4" x14ac:dyDescent="0.2">
      <c r="A428" s="161" t="s">
        <v>4028</v>
      </c>
      <c r="B428" s="162">
        <v>2.7304119846802401E-2</v>
      </c>
      <c r="D428" s="162"/>
    </row>
    <row r="429" spans="1:4" x14ac:dyDescent="0.2">
      <c r="A429" s="161" t="s">
        <v>3042</v>
      </c>
      <c r="B429" s="162">
        <v>2.72168209214593E-2</v>
      </c>
      <c r="D429" s="162"/>
    </row>
    <row r="430" spans="1:4" x14ac:dyDescent="0.2">
      <c r="A430" s="161" t="s">
        <v>6529</v>
      </c>
      <c r="B430" s="162">
        <v>2.7184778549415901E-2</v>
      </c>
      <c r="D430" s="162"/>
    </row>
    <row r="431" spans="1:4" x14ac:dyDescent="0.2">
      <c r="A431" s="161" t="s">
        <v>2687</v>
      </c>
      <c r="B431" s="162">
        <v>2.71775590067686E-2</v>
      </c>
      <c r="D431" s="162"/>
    </row>
    <row r="432" spans="1:4" x14ac:dyDescent="0.2">
      <c r="A432" s="161" t="s">
        <v>2989</v>
      </c>
      <c r="B432" s="162">
        <v>2.70858112485209E-2</v>
      </c>
      <c r="D432" s="162"/>
    </row>
    <row r="433" spans="1:4" x14ac:dyDescent="0.2">
      <c r="A433" s="161" t="s">
        <v>6024</v>
      </c>
      <c r="B433" s="162">
        <v>2.6968787932675601E-2</v>
      </c>
      <c r="D433" s="162"/>
    </row>
    <row r="434" spans="1:4" x14ac:dyDescent="0.2">
      <c r="A434" s="161" t="s">
        <v>6530</v>
      </c>
      <c r="B434" s="162">
        <v>2.6888549633441901E-2</v>
      </c>
      <c r="D434" s="162"/>
    </row>
    <row r="435" spans="1:4" x14ac:dyDescent="0.2">
      <c r="A435" s="161" t="s">
        <v>701</v>
      </c>
      <c r="B435" s="162">
        <v>2.6849398321495199E-2</v>
      </c>
      <c r="D435" s="162"/>
    </row>
    <row r="436" spans="1:4" x14ac:dyDescent="0.2">
      <c r="A436" s="161" t="s">
        <v>6531</v>
      </c>
      <c r="B436" s="162">
        <v>2.6835394004431998E-2</v>
      </c>
      <c r="D436" s="162"/>
    </row>
    <row r="437" spans="1:4" x14ac:dyDescent="0.2">
      <c r="A437" s="161" t="s">
        <v>6532</v>
      </c>
      <c r="B437" s="162">
        <v>2.6827101100782701E-2</v>
      </c>
      <c r="D437" s="162"/>
    </row>
    <row r="438" spans="1:4" x14ac:dyDescent="0.2">
      <c r="A438" s="161" t="s">
        <v>3433</v>
      </c>
      <c r="B438" s="162">
        <v>2.6827101100782701E-2</v>
      </c>
      <c r="D438" s="162"/>
    </row>
    <row r="439" spans="1:4" x14ac:dyDescent="0.2">
      <c r="A439" s="161" t="s">
        <v>2693</v>
      </c>
      <c r="B439" s="162">
        <v>2.6813623432828001E-2</v>
      </c>
      <c r="D439" s="162"/>
    </row>
    <row r="440" spans="1:4" x14ac:dyDescent="0.2">
      <c r="A440" s="161" t="s">
        <v>5878</v>
      </c>
      <c r="B440" s="162">
        <v>2.6797093261677899E-2</v>
      </c>
      <c r="D440" s="162"/>
    </row>
    <row r="441" spans="1:4" x14ac:dyDescent="0.2">
      <c r="A441" s="161" t="s">
        <v>3668</v>
      </c>
      <c r="B441" s="162">
        <v>2.6763935322475702E-2</v>
      </c>
      <c r="D441" s="162"/>
    </row>
    <row r="442" spans="1:4" x14ac:dyDescent="0.2">
      <c r="A442" s="161" t="s">
        <v>3320</v>
      </c>
      <c r="B442" s="162">
        <v>2.6705751114306699E-2</v>
      </c>
      <c r="D442" s="162"/>
    </row>
    <row r="443" spans="1:4" x14ac:dyDescent="0.2">
      <c r="A443" s="161" t="s">
        <v>2626</v>
      </c>
      <c r="B443" s="162">
        <v>2.67019802838529E-2</v>
      </c>
      <c r="D443" s="162"/>
    </row>
    <row r="444" spans="1:4" x14ac:dyDescent="0.2">
      <c r="A444" s="161" t="s">
        <v>6093</v>
      </c>
      <c r="B444" s="162">
        <v>2.6691158319017499E-2</v>
      </c>
      <c r="D444" s="162"/>
    </row>
    <row r="445" spans="1:4" x14ac:dyDescent="0.2">
      <c r="A445" s="161" t="s">
        <v>5906</v>
      </c>
      <c r="B445" s="162">
        <v>2.6660028031757699E-2</v>
      </c>
      <c r="D445" s="162"/>
    </row>
    <row r="446" spans="1:4" x14ac:dyDescent="0.2">
      <c r="A446" s="161" t="s">
        <v>6533</v>
      </c>
      <c r="B446" s="162">
        <v>2.6643793447471201E-2</v>
      </c>
      <c r="D446" s="162"/>
    </row>
    <row r="447" spans="1:4" x14ac:dyDescent="0.2">
      <c r="A447" s="161" t="s">
        <v>2700</v>
      </c>
      <c r="B447" s="162">
        <v>2.65436874654261E-2</v>
      </c>
      <c r="D447" s="162"/>
    </row>
    <row r="448" spans="1:4" x14ac:dyDescent="0.2">
      <c r="A448" s="161" t="s">
        <v>4171</v>
      </c>
      <c r="B448" s="162">
        <v>2.65153602646368E-2</v>
      </c>
      <c r="D448" s="162"/>
    </row>
    <row r="449" spans="1:4" x14ac:dyDescent="0.2">
      <c r="A449" s="161" t="s">
        <v>6534</v>
      </c>
      <c r="B449" s="162">
        <v>2.6319734349615199E-2</v>
      </c>
      <c r="D449" s="162"/>
    </row>
    <row r="450" spans="1:4" x14ac:dyDescent="0.2">
      <c r="A450" s="161" t="s">
        <v>2585</v>
      </c>
      <c r="B450" s="162">
        <v>2.6220382381691099E-2</v>
      </c>
      <c r="D450" s="162"/>
    </row>
    <row r="451" spans="1:4" x14ac:dyDescent="0.2">
      <c r="A451" s="161" t="s">
        <v>3019</v>
      </c>
      <c r="B451" s="162">
        <v>2.6085283398280999E-2</v>
      </c>
      <c r="D451" s="162"/>
    </row>
    <row r="452" spans="1:4" x14ac:dyDescent="0.2">
      <c r="A452" s="161" t="s">
        <v>2776</v>
      </c>
      <c r="B452" s="162">
        <v>2.6076995245290301E-2</v>
      </c>
      <c r="D452" s="162"/>
    </row>
    <row r="453" spans="1:4" x14ac:dyDescent="0.2">
      <c r="A453" s="161" t="s">
        <v>4686</v>
      </c>
      <c r="B453" s="162">
        <v>2.6061310401282099E-2</v>
      </c>
      <c r="D453" s="162"/>
    </row>
    <row r="454" spans="1:4" x14ac:dyDescent="0.2">
      <c r="A454" s="161" t="s">
        <v>3192</v>
      </c>
      <c r="B454" s="162">
        <v>2.60532523862795E-2</v>
      </c>
      <c r="D454" s="162"/>
    </row>
    <row r="455" spans="1:4" x14ac:dyDescent="0.2">
      <c r="A455" s="161" t="s">
        <v>6535</v>
      </c>
      <c r="B455" s="162">
        <v>2.5987461280149698E-2</v>
      </c>
      <c r="D455" s="162"/>
    </row>
    <row r="456" spans="1:4" x14ac:dyDescent="0.2">
      <c r="A456" s="161" t="s">
        <v>6536</v>
      </c>
      <c r="B456" s="162">
        <v>2.58390157051533E-2</v>
      </c>
      <c r="D456" s="162"/>
    </row>
    <row r="457" spans="1:4" x14ac:dyDescent="0.2">
      <c r="A457" s="161" t="s">
        <v>6537</v>
      </c>
      <c r="B457" s="162">
        <v>2.57333305154142E-2</v>
      </c>
      <c r="D457" s="162"/>
    </row>
    <row r="458" spans="1:4" x14ac:dyDescent="0.2">
      <c r="A458" s="161" t="s">
        <v>6538</v>
      </c>
      <c r="B458" s="162">
        <v>2.57333305154142E-2</v>
      </c>
      <c r="D458" s="162"/>
    </row>
    <row r="459" spans="1:4" x14ac:dyDescent="0.2">
      <c r="A459" s="161" t="s">
        <v>6053</v>
      </c>
      <c r="B459" s="162">
        <v>2.57258913193751E-2</v>
      </c>
      <c r="D459" s="162"/>
    </row>
    <row r="460" spans="1:4" x14ac:dyDescent="0.2">
      <c r="A460" s="161" t="s">
        <v>5097</v>
      </c>
      <c r="B460" s="162">
        <v>2.5707062932945501E-2</v>
      </c>
      <c r="D460" s="162"/>
    </row>
    <row r="461" spans="1:4" x14ac:dyDescent="0.2">
      <c r="A461" s="161" t="s">
        <v>6539</v>
      </c>
      <c r="B461" s="162">
        <v>2.5687835009166E-2</v>
      </c>
      <c r="D461" s="162"/>
    </row>
    <row r="462" spans="1:4" x14ac:dyDescent="0.2">
      <c r="A462" s="161" t="s">
        <v>6540</v>
      </c>
      <c r="B462" s="162">
        <v>2.5687835009166E-2</v>
      </c>
      <c r="D462" s="162"/>
    </row>
    <row r="463" spans="1:4" x14ac:dyDescent="0.2">
      <c r="A463" s="161" t="s">
        <v>6541</v>
      </c>
      <c r="B463" s="162">
        <v>2.5687835009166E-2</v>
      </c>
      <c r="D463" s="162"/>
    </row>
    <row r="464" spans="1:4" x14ac:dyDescent="0.2">
      <c r="A464" s="161" t="s">
        <v>6542</v>
      </c>
      <c r="B464" s="162">
        <v>2.5687835009166E-2</v>
      </c>
      <c r="D464" s="162"/>
    </row>
    <row r="465" spans="1:4" x14ac:dyDescent="0.2">
      <c r="A465" s="161" t="s">
        <v>6543</v>
      </c>
      <c r="B465" s="162">
        <v>2.5687835009166E-2</v>
      </c>
      <c r="D465" s="162"/>
    </row>
    <row r="466" spans="1:4" x14ac:dyDescent="0.2">
      <c r="A466" s="161" t="s">
        <v>5118</v>
      </c>
      <c r="B466" s="162">
        <v>2.5685432279246301E-2</v>
      </c>
      <c r="D466" s="162"/>
    </row>
    <row r="467" spans="1:4" x14ac:dyDescent="0.2">
      <c r="A467" s="161" t="s">
        <v>6021</v>
      </c>
      <c r="B467" s="162">
        <v>2.5652303159427702E-2</v>
      </c>
      <c r="D467" s="162"/>
    </row>
    <row r="468" spans="1:4" x14ac:dyDescent="0.2">
      <c r="A468" s="161" t="s">
        <v>4337</v>
      </c>
      <c r="B468" s="162">
        <v>2.55995382166734E-2</v>
      </c>
      <c r="D468" s="162"/>
    </row>
    <row r="469" spans="1:4" x14ac:dyDescent="0.2">
      <c r="A469" s="161" t="s">
        <v>2773</v>
      </c>
      <c r="B469" s="162">
        <v>2.5583356733272E-2</v>
      </c>
      <c r="D469" s="162"/>
    </row>
    <row r="470" spans="1:4" x14ac:dyDescent="0.2">
      <c r="A470" s="161" t="s">
        <v>4315</v>
      </c>
      <c r="B470" s="162">
        <v>2.5521316744882502E-2</v>
      </c>
      <c r="D470" s="162"/>
    </row>
    <row r="471" spans="1:4" x14ac:dyDescent="0.2">
      <c r="A471" s="161" t="s">
        <v>4172</v>
      </c>
      <c r="B471" s="162">
        <v>2.5335467406822201E-2</v>
      </c>
      <c r="D471" s="162"/>
    </row>
    <row r="472" spans="1:4" x14ac:dyDescent="0.2">
      <c r="A472" s="161" t="s">
        <v>2792</v>
      </c>
      <c r="B472" s="162">
        <v>2.5315805802201202E-2</v>
      </c>
      <c r="D472" s="162"/>
    </row>
    <row r="473" spans="1:4" x14ac:dyDescent="0.2">
      <c r="A473" s="161" t="s">
        <v>1948</v>
      </c>
      <c r="B473" s="162">
        <v>2.5297093460054099E-2</v>
      </c>
      <c r="D473" s="162"/>
    </row>
    <row r="474" spans="1:4" x14ac:dyDescent="0.2">
      <c r="A474" s="161" t="s">
        <v>1752</v>
      </c>
      <c r="B474" s="162">
        <v>2.52735290810083E-2</v>
      </c>
      <c r="D474" s="162"/>
    </row>
    <row r="475" spans="1:4" x14ac:dyDescent="0.2">
      <c r="A475" s="161" t="s">
        <v>4466</v>
      </c>
      <c r="B475" s="162">
        <v>2.52260265506409E-2</v>
      </c>
      <c r="D475" s="162"/>
    </row>
    <row r="476" spans="1:4" x14ac:dyDescent="0.2">
      <c r="A476" s="161" t="s">
        <v>2793</v>
      </c>
      <c r="B476" s="162">
        <v>2.5210993500812798E-2</v>
      </c>
      <c r="D476" s="162"/>
    </row>
    <row r="477" spans="1:4" x14ac:dyDescent="0.2">
      <c r="A477" s="161" t="s">
        <v>2225</v>
      </c>
      <c r="B477" s="162">
        <v>2.5052456809680799E-2</v>
      </c>
      <c r="D477" s="162"/>
    </row>
    <row r="478" spans="1:4" x14ac:dyDescent="0.2">
      <c r="A478" s="161" t="s">
        <v>6544</v>
      </c>
      <c r="B478" s="162">
        <v>2.5005080381178199E-2</v>
      </c>
      <c r="D478" s="162"/>
    </row>
    <row r="479" spans="1:4" x14ac:dyDescent="0.2">
      <c r="A479" s="161" t="s">
        <v>2813</v>
      </c>
      <c r="B479" s="162">
        <v>2.4994356609219601E-2</v>
      </c>
      <c r="D479" s="162"/>
    </row>
    <row r="480" spans="1:4" x14ac:dyDescent="0.2">
      <c r="A480" s="161" t="s">
        <v>6545</v>
      </c>
      <c r="B480" s="162">
        <v>2.4954721472805801E-2</v>
      </c>
      <c r="D480" s="162"/>
    </row>
    <row r="481" spans="1:4" x14ac:dyDescent="0.2">
      <c r="A481" s="161" t="s">
        <v>4190</v>
      </c>
      <c r="B481" s="162">
        <v>2.4934598953810699E-2</v>
      </c>
      <c r="D481" s="162"/>
    </row>
    <row r="482" spans="1:4" x14ac:dyDescent="0.2">
      <c r="A482" s="161" t="s">
        <v>3950</v>
      </c>
      <c r="B482" s="162">
        <v>2.49064370943172E-2</v>
      </c>
      <c r="D482" s="162"/>
    </row>
    <row r="483" spans="1:4" x14ac:dyDescent="0.2">
      <c r="A483" s="161" t="s">
        <v>5871</v>
      </c>
      <c r="B483" s="162">
        <v>2.48110029460024E-2</v>
      </c>
      <c r="D483" s="162"/>
    </row>
    <row r="484" spans="1:4" x14ac:dyDescent="0.2">
      <c r="A484" s="161" t="s">
        <v>2844</v>
      </c>
      <c r="B484" s="162">
        <v>2.4778229150756201E-2</v>
      </c>
      <c r="D484" s="162"/>
    </row>
    <row r="485" spans="1:4" x14ac:dyDescent="0.2">
      <c r="A485" s="161" t="s">
        <v>3791</v>
      </c>
      <c r="B485" s="162">
        <v>2.4578722350348199E-2</v>
      </c>
      <c r="D485" s="162"/>
    </row>
    <row r="486" spans="1:4" x14ac:dyDescent="0.2">
      <c r="A486" s="161" t="s">
        <v>4116</v>
      </c>
      <c r="B486" s="162">
        <v>2.4473783270976001E-2</v>
      </c>
      <c r="D486" s="162"/>
    </row>
    <row r="487" spans="1:4" x14ac:dyDescent="0.2">
      <c r="A487" s="161" t="s">
        <v>3230</v>
      </c>
      <c r="B487" s="162">
        <v>2.4431460401853799E-2</v>
      </c>
      <c r="D487" s="162"/>
    </row>
    <row r="488" spans="1:4" x14ac:dyDescent="0.2">
      <c r="A488" s="161" t="s">
        <v>2207</v>
      </c>
      <c r="B488" s="162">
        <v>2.4419946891344899E-2</v>
      </c>
      <c r="D488" s="162"/>
    </row>
    <row r="489" spans="1:4" x14ac:dyDescent="0.2">
      <c r="A489" s="161" t="s">
        <v>6546</v>
      </c>
      <c r="B489" s="162">
        <v>2.4402669758652198E-2</v>
      </c>
      <c r="D489" s="162"/>
    </row>
    <row r="490" spans="1:4" x14ac:dyDescent="0.2">
      <c r="A490" s="161" t="s">
        <v>6547</v>
      </c>
      <c r="B490" s="162">
        <v>2.4402669758652198E-2</v>
      </c>
      <c r="D490" s="162"/>
    </row>
    <row r="491" spans="1:4" x14ac:dyDescent="0.2">
      <c r="A491" s="161" t="s">
        <v>4536</v>
      </c>
      <c r="B491" s="162">
        <v>2.4364576082692099E-2</v>
      </c>
      <c r="D491" s="162"/>
    </row>
    <row r="492" spans="1:4" x14ac:dyDescent="0.2">
      <c r="A492" s="161" t="s">
        <v>4423</v>
      </c>
      <c r="B492" s="162">
        <v>2.43444940036661E-2</v>
      </c>
      <c r="D492" s="162"/>
    </row>
    <row r="493" spans="1:4" x14ac:dyDescent="0.2">
      <c r="A493" s="161" t="s">
        <v>1283</v>
      </c>
      <c r="B493" s="162">
        <v>2.4259967731121199E-2</v>
      </c>
      <c r="D493" s="162"/>
    </row>
    <row r="494" spans="1:4" x14ac:dyDescent="0.2">
      <c r="A494" s="161" t="s">
        <v>1591</v>
      </c>
      <c r="B494" s="162">
        <v>2.4166064897948401E-2</v>
      </c>
      <c r="D494" s="162"/>
    </row>
    <row r="495" spans="1:4" x14ac:dyDescent="0.2">
      <c r="A495" s="161" t="s">
        <v>5366</v>
      </c>
      <c r="B495" s="162">
        <v>2.4105548564437401E-2</v>
      </c>
      <c r="D495" s="162"/>
    </row>
    <row r="496" spans="1:4" x14ac:dyDescent="0.2">
      <c r="A496" s="161" t="s">
        <v>6548</v>
      </c>
      <c r="B496" s="162">
        <v>2.4104399052919001E-2</v>
      </c>
      <c r="D496" s="162"/>
    </row>
    <row r="497" spans="1:4" x14ac:dyDescent="0.2">
      <c r="A497" s="161" t="s">
        <v>1499</v>
      </c>
      <c r="B497" s="162">
        <v>2.4022348001237599E-2</v>
      </c>
      <c r="D497" s="162"/>
    </row>
    <row r="498" spans="1:4" x14ac:dyDescent="0.2">
      <c r="A498" s="161" t="s">
        <v>4680</v>
      </c>
      <c r="B498" s="162">
        <v>2.3966741268382601E-2</v>
      </c>
      <c r="D498" s="162"/>
    </row>
    <row r="499" spans="1:4" x14ac:dyDescent="0.2">
      <c r="A499" s="161" t="s">
        <v>2501</v>
      </c>
      <c r="B499" s="162">
        <v>2.3918791112211599E-2</v>
      </c>
      <c r="D499" s="162"/>
    </row>
    <row r="500" spans="1:4" x14ac:dyDescent="0.2">
      <c r="A500" s="161" t="s">
        <v>6549</v>
      </c>
      <c r="B500" s="162">
        <v>2.3900593088043699E-2</v>
      </c>
      <c r="D500" s="162"/>
    </row>
    <row r="501" spans="1:4" x14ac:dyDescent="0.2">
      <c r="A501" s="161" t="s">
        <v>5162</v>
      </c>
      <c r="B501" s="162">
        <v>2.3861206126722101E-2</v>
      </c>
      <c r="D501" s="162"/>
    </row>
    <row r="502" spans="1:4" x14ac:dyDescent="0.2">
      <c r="A502" s="161" t="s">
        <v>6550</v>
      </c>
      <c r="B502" s="162">
        <v>2.3839748726891E-2</v>
      </c>
      <c r="D502" s="162"/>
    </row>
    <row r="503" spans="1:4" x14ac:dyDescent="0.2">
      <c r="A503" s="161" t="s">
        <v>5911</v>
      </c>
      <c r="B503" s="162">
        <v>2.3781474091624798E-2</v>
      </c>
      <c r="D503" s="162"/>
    </row>
    <row r="504" spans="1:4" x14ac:dyDescent="0.2">
      <c r="A504" s="161" t="s">
        <v>2652</v>
      </c>
      <c r="B504" s="162">
        <v>2.3613514750996999E-2</v>
      </c>
      <c r="D504" s="162"/>
    </row>
    <row r="505" spans="1:4" x14ac:dyDescent="0.2">
      <c r="A505" s="161" t="s">
        <v>3613</v>
      </c>
      <c r="B505" s="162">
        <v>2.3489704808136301E-2</v>
      </c>
      <c r="D505" s="162"/>
    </row>
    <row r="506" spans="1:4" x14ac:dyDescent="0.2">
      <c r="A506" s="161" t="s">
        <v>1586</v>
      </c>
      <c r="B506" s="162">
        <v>2.3481196382235899E-2</v>
      </c>
      <c r="D506" s="162"/>
    </row>
    <row r="507" spans="1:4" x14ac:dyDescent="0.2">
      <c r="A507" s="161" t="s">
        <v>3292</v>
      </c>
      <c r="B507" s="162">
        <v>2.3450423799647201E-2</v>
      </c>
      <c r="D507" s="162"/>
    </row>
    <row r="508" spans="1:4" x14ac:dyDescent="0.2">
      <c r="A508" s="161" t="s">
        <v>806</v>
      </c>
      <c r="B508" s="162">
        <v>2.3441706748990401E-2</v>
      </c>
      <c r="D508" s="162"/>
    </row>
    <row r="509" spans="1:4" x14ac:dyDescent="0.2">
      <c r="A509" s="161" t="s">
        <v>2463</v>
      </c>
      <c r="B509" s="162">
        <v>2.3425260764588899E-2</v>
      </c>
      <c r="D509" s="162"/>
    </row>
    <row r="510" spans="1:4" x14ac:dyDescent="0.2">
      <c r="A510" s="161" t="s">
        <v>2116</v>
      </c>
      <c r="B510" s="162">
        <v>2.33982963434992E-2</v>
      </c>
      <c r="D510" s="162"/>
    </row>
    <row r="511" spans="1:4" x14ac:dyDescent="0.2">
      <c r="A511" s="161" t="s">
        <v>6148</v>
      </c>
      <c r="B511" s="162">
        <v>2.33147112244875E-2</v>
      </c>
      <c r="D511" s="162"/>
    </row>
    <row r="512" spans="1:4" x14ac:dyDescent="0.2">
      <c r="A512" s="161" t="s">
        <v>6551</v>
      </c>
      <c r="B512" s="162">
        <v>2.3297893112489199E-2</v>
      </c>
      <c r="D512" s="162"/>
    </row>
    <row r="513" spans="1:4" x14ac:dyDescent="0.2">
      <c r="A513" s="161" t="s">
        <v>4267</v>
      </c>
      <c r="B513" s="162">
        <v>2.32144469287222E-2</v>
      </c>
      <c r="D513" s="162"/>
    </row>
    <row r="514" spans="1:4" x14ac:dyDescent="0.2">
      <c r="A514" s="161" t="s">
        <v>3102</v>
      </c>
      <c r="B514" s="162">
        <v>2.3160182102499399E-2</v>
      </c>
      <c r="D514" s="162"/>
    </row>
    <row r="515" spans="1:4" x14ac:dyDescent="0.2">
      <c r="A515" s="161" t="s">
        <v>4007</v>
      </c>
      <c r="B515" s="162">
        <v>2.2992246757163399E-2</v>
      </c>
      <c r="D515" s="162"/>
    </row>
    <row r="516" spans="1:4" x14ac:dyDescent="0.2">
      <c r="A516" s="161" t="s">
        <v>4090</v>
      </c>
      <c r="B516" s="162">
        <v>2.2951308559078398E-2</v>
      </c>
      <c r="D516" s="162"/>
    </row>
    <row r="517" spans="1:4" x14ac:dyDescent="0.2">
      <c r="A517" s="161" t="s">
        <v>6552</v>
      </c>
      <c r="B517" s="162">
        <v>2.2940326125854199E-2</v>
      </c>
      <c r="D517" s="162"/>
    </row>
    <row r="518" spans="1:4" x14ac:dyDescent="0.2">
      <c r="A518" s="161" t="s">
        <v>6553</v>
      </c>
      <c r="B518" s="162">
        <v>2.2940326125854199E-2</v>
      </c>
      <c r="D518" s="162"/>
    </row>
    <row r="519" spans="1:4" x14ac:dyDescent="0.2">
      <c r="A519" s="161" t="s">
        <v>2643</v>
      </c>
      <c r="B519" s="162">
        <v>2.2924691064640599E-2</v>
      </c>
      <c r="D519" s="162"/>
    </row>
    <row r="520" spans="1:4" x14ac:dyDescent="0.2">
      <c r="A520" s="161" t="s">
        <v>5769</v>
      </c>
      <c r="B520" s="162">
        <v>2.2882181532314898E-2</v>
      </c>
      <c r="D520" s="162"/>
    </row>
    <row r="521" spans="1:4" x14ac:dyDescent="0.2">
      <c r="A521" s="161" t="s">
        <v>6283</v>
      </c>
      <c r="B521" s="162">
        <v>2.2862826979616901E-2</v>
      </c>
      <c r="D521" s="162"/>
    </row>
    <row r="522" spans="1:4" x14ac:dyDescent="0.2">
      <c r="A522" s="161" t="s">
        <v>2547</v>
      </c>
      <c r="B522" s="162">
        <v>2.28183387530243E-2</v>
      </c>
      <c r="D522" s="162"/>
    </row>
    <row r="523" spans="1:4" x14ac:dyDescent="0.2">
      <c r="A523" s="161" t="s">
        <v>5859</v>
      </c>
      <c r="B523" s="162">
        <v>2.2794225826300401E-2</v>
      </c>
      <c r="D523" s="162"/>
    </row>
    <row r="524" spans="1:4" x14ac:dyDescent="0.2">
      <c r="A524" s="161" t="s">
        <v>6554</v>
      </c>
      <c r="B524" s="162">
        <v>2.2748675850964999E-2</v>
      </c>
      <c r="D524" s="162"/>
    </row>
    <row r="525" spans="1:4" x14ac:dyDescent="0.2">
      <c r="A525" s="161" t="s">
        <v>6555</v>
      </c>
      <c r="B525" s="162">
        <v>2.2707257625375701E-2</v>
      </c>
      <c r="D525" s="162"/>
    </row>
    <row r="526" spans="1:4" x14ac:dyDescent="0.2">
      <c r="A526" s="161" t="s">
        <v>6556</v>
      </c>
      <c r="B526" s="162">
        <v>2.2707257625375701E-2</v>
      </c>
      <c r="D526" s="162"/>
    </row>
    <row r="527" spans="1:4" x14ac:dyDescent="0.2">
      <c r="A527" s="161" t="s">
        <v>2226</v>
      </c>
      <c r="B527" s="162">
        <v>2.2572235113779999E-2</v>
      </c>
      <c r="D527" s="162"/>
    </row>
    <row r="528" spans="1:4" x14ac:dyDescent="0.2">
      <c r="A528" s="161" t="s">
        <v>5045</v>
      </c>
      <c r="B528" s="162">
        <v>2.2459365460728201E-2</v>
      </c>
      <c r="D528" s="162"/>
    </row>
    <row r="529" spans="1:4" x14ac:dyDescent="0.2">
      <c r="A529" s="161" t="s">
        <v>6061</v>
      </c>
      <c r="B529" s="162">
        <v>2.2266656319956599E-2</v>
      </c>
      <c r="D529" s="162"/>
    </row>
    <row r="530" spans="1:4" x14ac:dyDescent="0.2">
      <c r="A530" s="161" t="s">
        <v>5655</v>
      </c>
      <c r="B530" s="162">
        <v>2.2203284568923599E-2</v>
      </c>
      <c r="D530" s="162"/>
    </row>
    <row r="531" spans="1:4" x14ac:dyDescent="0.2">
      <c r="A531" s="161" t="s">
        <v>2250</v>
      </c>
      <c r="B531" s="162">
        <v>2.2112864576514599E-2</v>
      </c>
      <c r="D531" s="162"/>
    </row>
    <row r="532" spans="1:4" x14ac:dyDescent="0.2">
      <c r="A532" s="161" t="s">
        <v>5437</v>
      </c>
      <c r="B532" s="162">
        <v>2.2032463282174598E-2</v>
      </c>
      <c r="D532" s="162"/>
    </row>
    <row r="533" spans="1:4" x14ac:dyDescent="0.2">
      <c r="A533" s="161" t="s">
        <v>2681</v>
      </c>
      <c r="B533" s="162">
        <v>2.2004487181464302E-2</v>
      </c>
      <c r="D533" s="162"/>
    </row>
    <row r="534" spans="1:4" x14ac:dyDescent="0.2">
      <c r="A534" s="161" t="s">
        <v>5236</v>
      </c>
      <c r="B534" s="162">
        <v>2.1905936334859599E-2</v>
      </c>
      <c r="D534" s="162"/>
    </row>
    <row r="535" spans="1:4" x14ac:dyDescent="0.2">
      <c r="A535" s="161" t="s">
        <v>6557</v>
      </c>
      <c r="B535" s="162">
        <v>2.19042061561159E-2</v>
      </c>
      <c r="D535" s="162"/>
    </row>
    <row r="536" spans="1:4" x14ac:dyDescent="0.2">
      <c r="A536" s="161" t="s">
        <v>3987</v>
      </c>
      <c r="B536" s="162">
        <v>2.1899795197528198E-2</v>
      </c>
      <c r="D536" s="162"/>
    </row>
    <row r="537" spans="1:4" x14ac:dyDescent="0.2">
      <c r="A537" s="161" t="s">
        <v>3109</v>
      </c>
      <c r="B537" s="162">
        <v>2.1869815661204901E-2</v>
      </c>
      <c r="D537" s="162"/>
    </row>
    <row r="538" spans="1:4" x14ac:dyDescent="0.2">
      <c r="A538" s="161" t="s">
        <v>3215</v>
      </c>
      <c r="B538" s="162">
        <v>2.1858684412444599E-2</v>
      </c>
      <c r="D538" s="162"/>
    </row>
    <row r="539" spans="1:4" x14ac:dyDescent="0.2">
      <c r="A539" s="161" t="s">
        <v>2232</v>
      </c>
      <c r="B539" s="162">
        <v>2.18260912595119E-2</v>
      </c>
      <c r="D539" s="162"/>
    </row>
    <row r="540" spans="1:4" x14ac:dyDescent="0.2">
      <c r="A540" s="161" t="s">
        <v>2106</v>
      </c>
      <c r="B540" s="162">
        <v>2.1787021599850801E-2</v>
      </c>
      <c r="D540" s="162"/>
    </row>
    <row r="541" spans="1:4" x14ac:dyDescent="0.2">
      <c r="A541" s="161" t="s">
        <v>2202</v>
      </c>
      <c r="B541" s="162">
        <v>2.1784006452078598E-2</v>
      </c>
      <c r="D541" s="162"/>
    </row>
    <row r="542" spans="1:4" x14ac:dyDescent="0.2">
      <c r="A542" s="161" t="s">
        <v>6558</v>
      </c>
      <c r="B542" s="162">
        <v>2.17741058673349E-2</v>
      </c>
      <c r="D542" s="162"/>
    </row>
    <row r="543" spans="1:4" x14ac:dyDescent="0.2">
      <c r="A543" s="161" t="s">
        <v>5061</v>
      </c>
      <c r="B543" s="162">
        <v>2.1702611215482899E-2</v>
      </c>
      <c r="D543" s="162"/>
    </row>
    <row r="544" spans="1:4" x14ac:dyDescent="0.2">
      <c r="A544" s="161" t="s">
        <v>6559</v>
      </c>
      <c r="B544" s="162">
        <v>2.1702611215482899E-2</v>
      </c>
      <c r="D544" s="162"/>
    </row>
    <row r="545" spans="1:4" x14ac:dyDescent="0.2">
      <c r="A545" s="161" t="s">
        <v>6560</v>
      </c>
      <c r="B545" s="162">
        <v>2.1702611215482899E-2</v>
      </c>
      <c r="D545" s="162"/>
    </row>
    <row r="546" spans="1:4" x14ac:dyDescent="0.2">
      <c r="A546" s="161" t="s">
        <v>6561</v>
      </c>
      <c r="B546" s="162">
        <v>2.1702611215482899E-2</v>
      </c>
      <c r="D546" s="162"/>
    </row>
    <row r="547" spans="1:4" x14ac:dyDescent="0.2">
      <c r="A547" s="161" t="s">
        <v>2801</v>
      </c>
      <c r="B547" s="162">
        <v>2.16544485667194E-2</v>
      </c>
      <c r="D547" s="162"/>
    </row>
    <row r="548" spans="1:4" x14ac:dyDescent="0.2">
      <c r="A548" s="161" t="s">
        <v>4534</v>
      </c>
      <c r="B548" s="162">
        <v>2.1638007885541401E-2</v>
      </c>
      <c r="D548" s="162"/>
    </row>
    <row r="549" spans="1:4" x14ac:dyDescent="0.2">
      <c r="A549" s="161" t="s">
        <v>2527</v>
      </c>
      <c r="B549" s="162">
        <v>2.1562192495397599E-2</v>
      </c>
      <c r="D549" s="162"/>
    </row>
    <row r="550" spans="1:4" x14ac:dyDescent="0.2">
      <c r="A550" s="161" t="s">
        <v>4269</v>
      </c>
      <c r="B550" s="162">
        <v>2.1511127803851601E-2</v>
      </c>
      <c r="D550" s="162"/>
    </row>
    <row r="551" spans="1:4" x14ac:dyDescent="0.2">
      <c r="A551" s="161" t="s">
        <v>4297</v>
      </c>
      <c r="B551" s="162">
        <v>2.1507921050663899E-2</v>
      </c>
      <c r="D551" s="162"/>
    </row>
    <row r="552" spans="1:4" x14ac:dyDescent="0.2">
      <c r="A552" s="161" t="s">
        <v>6562</v>
      </c>
      <c r="B552" s="162">
        <v>2.1453927705533501E-2</v>
      </c>
      <c r="D552" s="162"/>
    </row>
    <row r="553" spans="1:4" x14ac:dyDescent="0.2">
      <c r="A553" s="161" t="s">
        <v>6563</v>
      </c>
      <c r="B553" s="162">
        <v>2.14531196934774E-2</v>
      </c>
      <c r="D553" s="162"/>
    </row>
    <row r="554" spans="1:4" x14ac:dyDescent="0.2">
      <c r="A554" s="161" t="s">
        <v>4989</v>
      </c>
      <c r="B554" s="162">
        <v>2.1424268649211601E-2</v>
      </c>
      <c r="D554" s="162"/>
    </row>
    <row r="555" spans="1:4" x14ac:dyDescent="0.2">
      <c r="A555" s="161" t="s">
        <v>2586</v>
      </c>
      <c r="B555" s="162">
        <v>2.1420651266517099E-2</v>
      </c>
      <c r="D555" s="162"/>
    </row>
    <row r="556" spans="1:4" x14ac:dyDescent="0.2">
      <c r="A556" s="161" t="s">
        <v>6367</v>
      </c>
      <c r="B556" s="162">
        <v>2.13351668683079E-2</v>
      </c>
      <c r="D556" s="162"/>
    </row>
    <row r="557" spans="1:4" x14ac:dyDescent="0.2">
      <c r="A557" s="161" t="s">
        <v>3812</v>
      </c>
      <c r="B557" s="162">
        <v>2.1303087652082602E-2</v>
      </c>
      <c r="D557" s="162"/>
    </row>
    <row r="558" spans="1:4" x14ac:dyDescent="0.2">
      <c r="A558" s="161" t="s">
        <v>5163</v>
      </c>
      <c r="B558" s="162">
        <v>2.1277845931841802E-2</v>
      </c>
      <c r="D558" s="162"/>
    </row>
    <row r="559" spans="1:4" x14ac:dyDescent="0.2">
      <c r="A559" s="161" t="s">
        <v>6564</v>
      </c>
      <c r="B559" s="162">
        <v>2.1270232439232799E-2</v>
      </c>
      <c r="D559" s="162"/>
    </row>
    <row r="560" spans="1:4" x14ac:dyDescent="0.2">
      <c r="A560" s="161" t="s">
        <v>6565</v>
      </c>
      <c r="B560" s="162">
        <v>2.1270232439232799E-2</v>
      </c>
      <c r="D560" s="162"/>
    </row>
    <row r="561" spans="1:4" x14ac:dyDescent="0.2">
      <c r="A561" s="161" t="s">
        <v>6118</v>
      </c>
      <c r="B561" s="162">
        <v>2.1270232439232799E-2</v>
      </c>
      <c r="D561" s="162"/>
    </row>
    <row r="562" spans="1:4" x14ac:dyDescent="0.2">
      <c r="A562" s="161" t="s">
        <v>5908</v>
      </c>
      <c r="B562" s="162">
        <v>2.1270232439232799E-2</v>
      </c>
      <c r="D562" s="162"/>
    </row>
    <row r="563" spans="1:4" x14ac:dyDescent="0.2">
      <c r="A563" s="161" t="s">
        <v>6566</v>
      </c>
      <c r="B563" s="162">
        <v>2.1270232439232799E-2</v>
      </c>
      <c r="D563" s="162"/>
    </row>
    <row r="564" spans="1:4" x14ac:dyDescent="0.2">
      <c r="A564" s="161" t="s">
        <v>5587</v>
      </c>
      <c r="B564" s="162">
        <v>2.1270232439232799E-2</v>
      </c>
      <c r="D564" s="162"/>
    </row>
    <row r="565" spans="1:4" x14ac:dyDescent="0.2">
      <c r="A565" s="161" t="s">
        <v>6567</v>
      </c>
      <c r="B565" s="162">
        <v>2.1270232439232799E-2</v>
      </c>
      <c r="D565" s="162"/>
    </row>
    <row r="566" spans="1:4" x14ac:dyDescent="0.2">
      <c r="A566" s="161" t="s">
        <v>6568</v>
      </c>
      <c r="B566" s="162">
        <v>2.1270232439232799E-2</v>
      </c>
      <c r="D566" s="162"/>
    </row>
    <row r="567" spans="1:4" x14ac:dyDescent="0.2">
      <c r="A567" s="161" t="s">
        <v>6569</v>
      </c>
      <c r="B567" s="162">
        <v>2.1270232439232799E-2</v>
      </c>
      <c r="D567" s="162"/>
    </row>
    <row r="568" spans="1:4" x14ac:dyDescent="0.2">
      <c r="A568" s="161" t="s">
        <v>5519</v>
      </c>
      <c r="B568" s="162">
        <v>2.1270232439232799E-2</v>
      </c>
      <c r="D568" s="162"/>
    </row>
    <row r="569" spans="1:4" x14ac:dyDescent="0.2">
      <c r="A569" s="161" t="s">
        <v>6570</v>
      </c>
      <c r="B569" s="162">
        <v>2.1270232439232799E-2</v>
      </c>
      <c r="D569" s="162"/>
    </row>
    <row r="570" spans="1:4" x14ac:dyDescent="0.2">
      <c r="A570" s="161" t="s">
        <v>6571</v>
      </c>
      <c r="B570" s="162">
        <v>2.1270232439232799E-2</v>
      </c>
      <c r="D570" s="162"/>
    </row>
    <row r="571" spans="1:4" x14ac:dyDescent="0.2">
      <c r="A571" s="161" t="s">
        <v>5478</v>
      </c>
      <c r="B571" s="162">
        <v>2.1270232439232799E-2</v>
      </c>
      <c r="D571" s="162"/>
    </row>
    <row r="572" spans="1:4" x14ac:dyDescent="0.2">
      <c r="A572" s="161" t="s">
        <v>6572</v>
      </c>
      <c r="B572" s="162">
        <v>2.1270232439232799E-2</v>
      </c>
      <c r="D572" s="162"/>
    </row>
    <row r="573" spans="1:4" x14ac:dyDescent="0.2">
      <c r="A573" s="161" t="s">
        <v>6573</v>
      </c>
      <c r="B573" s="162">
        <v>2.1270232439232799E-2</v>
      </c>
      <c r="D573" s="162"/>
    </row>
    <row r="574" spans="1:4" x14ac:dyDescent="0.2">
      <c r="A574" s="161" t="s">
        <v>5370</v>
      </c>
      <c r="B574" s="162">
        <v>2.1270232439232799E-2</v>
      </c>
      <c r="D574" s="162"/>
    </row>
    <row r="575" spans="1:4" x14ac:dyDescent="0.2">
      <c r="A575" s="161" t="s">
        <v>6574</v>
      </c>
      <c r="B575" s="162">
        <v>2.1270232439232799E-2</v>
      </c>
      <c r="D575" s="162"/>
    </row>
    <row r="576" spans="1:4" x14ac:dyDescent="0.2">
      <c r="A576" s="161" t="s">
        <v>6575</v>
      </c>
      <c r="B576" s="162">
        <v>2.1270232439232799E-2</v>
      </c>
      <c r="D576" s="162"/>
    </row>
    <row r="577" spans="1:4" x14ac:dyDescent="0.2">
      <c r="A577" s="161" t="s">
        <v>5230</v>
      </c>
      <c r="B577" s="162">
        <v>2.1270232439232799E-2</v>
      </c>
      <c r="D577" s="162"/>
    </row>
    <row r="578" spans="1:4" x14ac:dyDescent="0.2">
      <c r="A578" s="161" t="s">
        <v>5184</v>
      </c>
      <c r="B578" s="162">
        <v>2.1270232439232799E-2</v>
      </c>
      <c r="D578" s="162"/>
    </row>
    <row r="579" spans="1:4" x14ac:dyDescent="0.2">
      <c r="A579" s="161" t="s">
        <v>6576</v>
      </c>
      <c r="B579" s="162">
        <v>2.1270232439232799E-2</v>
      </c>
      <c r="D579" s="162"/>
    </row>
    <row r="580" spans="1:4" x14ac:dyDescent="0.2">
      <c r="A580" s="161" t="s">
        <v>6577</v>
      </c>
      <c r="B580" s="162">
        <v>2.1270232439232799E-2</v>
      </c>
      <c r="D580" s="162"/>
    </row>
    <row r="581" spans="1:4" x14ac:dyDescent="0.2">
      <c r="A581" s="161" t="s">
        <v>6578</v>
      </c>
      <c r="B581" s="162">
        <v>2.1270232439232799E-2</v>
      </c>
      <c r="D581" s="162"/>
    </row>
    <row r="582" spans="1:4" x14ac:dyDescent="0.2">
      <c r="A582" s="161" t="s">
        <v>4713</v>
      </c>
      <c r="B582" s="162">
        <v>2.1270232439232799E-2</v>
      </c>
      <c r="D582" s="162"/>
    </row>
    <row r="583" spans="1:4" x14ac:dyDescent="0.2">
      <c r="A583" s="161" t="s">
        <v>4651</v>
      </c>
      <c r="B583" s="162">
        <v>2.1270232439232799E-2</v>
      </c>
      <c r="D583" s="162"/>
    </row>
    <row r="584" spans="1:4" x14ac:dyDescent="0.2">
      <c r="A584" s="161" t="s">
        <v>4605</v>
      </c>
      <c r="B584" s="162">
        <v>2.1270232439232799E-2</v>
      </c>
      <c r="D584" s="162"/>
    </row>
    <row r="585" spans="1:4" x14ac:dyDescent="0.2">
      <c r="A585" s="161" t="s">
        <v>6579</v>
      </c>
      <c r="B585" s="162">
        <v>2.1270232439232799E-2</v>
      </c>
      <c r="D585" s="162"/>
    </row>
    <row r="586" spans="1:4" x14ac:dyDescent="0.2">
      <c r="A586" s="161" t="s">
        <v>6580</v>
      </c>
      <c r="B586" s="162">
        <v>2.1270232439232799E-2</v>
      </c>
      <c r="D586" s="162"/>
    </row>
    <row r="587" spans="1:4" x14ac:dyDescent="0.2">
      <c r="A587" s="161" t="s">
        <v>4235</v>
      </c>
      <c r="B587" s="162">
        <v>2.1270232439232799E-2</v>
      </c>
      <c r="D587" s="162"/>
    </row>
    <row r="588" spans="1:4" x14ac:dyDescent="0.2">
      <c r="A588" s="161" t="s">
        <v>6581</v>
      </c>
      <c r="B588" s="162">
        <v>2.1270232439232799E-2</v>
      </c>
      <c r="D588" s="162"/>
    </row>
    <row r="589" spans="1:4" x14ac:dyDescent="0.2">
      <c r="A589" s="161" t="s">
        <v>6582</v>
      </c>
      <c r="B589" s="162">
        <v>2.1270232439232799E-2</v>
      </c>
      <c r="D589" s="162"/>
    </row>
    <row r="590" spans="1:4" x14ac:dyDescent="0.2">
      <c r="A590" s="161" t="s">
        <v>6583</v>
      </c>
      <c r="B590" s="162">
        <v>2.1270232439232799E-2</v>
      </c>
      <c r="D590" s="162"/>
    </row>
    <row r="591" spans="1:4" x14ac:dyDescent="0.2">
      <c r="A591" s="161" t="s">
        <v>3910</v>
      </c>
      <c r="B591" s="162">
        <v>2.1270232439232799E-2</v>
      </c>
      <c r="D591" s="162"/>
    </row>
    <row r="592" spans="1:4" x14ac:dyDescent="0.2">
      <c r="A592" s="161" t="s">
        <v>6584</v>
      </c>
      <c r="B592" s="162">
        <v>2.1270232439232799E-2</v>
      </c>
      <c r="D592" s="162"/>
    </row>
    <row r="593" spans="1:4" x14ac:dyDescent="0.2">
      <c r="A593" s="161" t="s">
        <v>6585</v>
      </c>
      <c r="B593" s="162">
        <v>2.1270232439232799E-2</v>
      </c>
      <c r="D593" s="162"/>
    </row>
    <row r="594" spans="1:4" x14ac:dyDescent="0.2">
      <c r="A594" s="161" t="s">
        <v>6586</v>
      </c>
      <c r="B594" s="162">
        <v>2.1270232439232799E-2</v>
      </c>
      <c r="D594" s="162"/>
    </row>
    <row r="595" spans="1:4" x14ac:dyDescent="0.2">
      <c r="A595" s="161" t="s">
        <v>6587</v>
      </c>
      <c r="B595" s="162">
        <v>2.1270232439232799E-2</v>
      </c>
      <c r="D595" s="162"/>
    </row>
    <row r="596" spans="1:4" x14ac:dyDescent="0.2">
      <c r="A596" s="161" t="s">
        <v>6588</v>
      </c>
      <c r="B596" s="162">
        <v>2.1270232439232799E-2</v>
      </c>
      <c r="D596" s="162"/>
    </row>
    <row r="597" spans="1:4" x14ac:dyDescent="0.2">
      <c r="A597" s="161" t="s">
        <v>6589</v>
      </c>
      <c r="B597" s="162">
        <v>2.1270232439232799E-2</v>
      </c>
      <c r="D597" s="162"/>
    </row>
    <row r="598" spans="1:4" x14ac:dyDescent="0.2">
      <c r="A598" s="161" t="s">
        <v>6590</v>
      </c>
      <c r="B598" s="162">
        <v>2.1270232439232799E-2</v>
      </c>
      <c r="D598" s="162"/>
    </row>
    <row r="599" spans="1:4" x14ac:dyDescent="0.2">
      <c r="A599" s="161" t="s">
        <v>6591</v>
      </c>
      <c r="B599" s="162">
        <v>2.1270232439232799E-2</v>
      </c>
      <c r="D599" s="162"/>
    </row>
    <row r="600" spans="1:4" x14ac:dyDescent="0.2">
      <c r="A600" s="161" t="s">
        <v>6592</v>
      </c>
      <c r="B600" s="162">
        <v>2.1270232439232799E-2</v>
      </c>
      <c r="D600" s="162"/>
    </row>
    <row r="601" spans="1:4" x14ac:dyDescent="0.2">
      <c r="A601" s="161" t="s">
        <v>3223</v>
      </c>
      <c r="B601" s="162">
        <v>2.1270232439232799E-2</v>
      </c>
      <c r="D601" s="162"/>
    </row>
    <row r="602" spans="1:4" x14ac:dyDescent="0.2">
      <c r="A602" s="161" t="s">
        <v>6593</v>
      </c>
      <c r="B602" s="162">
        <v>2.1259050170015101E-2</v>
      </c>
      <c r="D602" s="162"/>
    </row>
    <row r="603" spans="1:4" x14ac:dyDescent="0.2">
      <c r="A603" s="161" t="s">
        <v>5690</v>
      </c>
      <c r="B603" s="162">
        <v>2.12376442726947E-2</v>
      </c>
      <c r="D603" s="162"/>
    </row>
    <row r="604" spans="1:4" x14ac:dyDescent="0.2">
      <c r="A604" s="161" t="s">
        <v>2697</v>
      </c>
      <c r="B604" s="162">
        <v>2.1219153239856299E-2</v>
      </c>
      <c r="D604" s="162"/>
    </row>
    <row r="605" spans="1:4" x14ac:dyDescent="0.2">
      <c r="A605" s="161" t="s">
        <v>6594</v>
      </c>
      <c r="B605" s="162">
        <v>2.1216491579759099E-2</v>
      </c>
      <c r="D605" s="162"/>
    </row>
    <row r="606" spans="1:4" x14ac:dyDescent="0.2">
      <c r="A606" s="161" t="s">
        <v>4744</v>
      </c>
      <c r="B606" s="162">
        <v>2.1165156984376099E-2</v>
      </c>
      <c r="D606" s="162"/>
    </row>
    <row r="607" spans="1:4" x14ac:dyDescent="0.2">
      <c r="A607" s="161" t="s">
        <v>5821</v>
      </c>
      <c r="B607" s="162">
        <v>2.11251373542671E-2</v>
      </c>
      <c r="D607" s="162"/>
    </row>
    <row r="608" spans="1:4" x14ac:dyDescent="0.2">
      <c r="A608" s="161" t="s">
        <v>2747</v>
      </c>
      <c r="B608" s="162">
        <v>2.1110691795722201E-2</v>
      </c>
      <c r="D608" s="162"/>
    </row>
    <row r="609" spans="1:4" x14ac:dyDescent="0.2">
      <c r="A609" s="161" t="s">
        <v>2696</v>
      </c>
      <c r="B609" s="162">
        <v>2.1096692852445999E-2</v>
      </c>
      <c r="D609" s="162"/>
    </row>
    <row r="610" spans="1:4" x14ac:dyDescent="0.2">
      <c r="A610" s="161" t="s">
        <v>6595</v>
      </c>
      <c r="B610" s="162">
        <v>2.1075174962445601E-2</v>
      </c>
      <c r="D610" s="162"/>
    </row>
    <row r="611" spans="1:4" x14ac:dyDescent="0.2">
      <c r="A611" s="161" t="s">
        <v>3964</v>
      </c>
      <c r="B611" s="162">
        <v>2.1071975751152501E-2</v>
      </c>
      <c r="D611" s="162"/>
    </row>
    <row r="612" spans="1:4" x14ac:dyDescent="0.2">
      <c r="A612" s="161" t="s">
        <v>3659</v>
      </c>
      <c r="B612" s="162">
        <v>2.1066697458190502E-2</v>
      </c>
      <c r="D612" s="162"/>
    </row>
    <row r="613" spans="1:4" x14ac:dyDescent="0.2">
      <c r="A613" s="161" t="s">
        <v>6356</v>
      </c>
      <c r="B613" s="162">
        <v>2.0983902426682102E-2</v>
      </c>
      <c r="D613" s="162"/>
    </row>
    <row r="614" spans="1:4" x14ac:dyDescent="0.2">
      <c r="A614" s="161" t="s">
        <v>2990</v>
      </c>
      <c r="B614" s="162">
        <v>2.0912129487366701E-2</v>
      </c>
      <c r="D614" s="162"/>
    </row>
    <row r="615" spans="1:4" x14ac:dyDescent="0.2">
      <c r="A615" s="161" t="s">
        <v>3669</v>
      </c>
      <c r="B615" s="162">
        <v>2.0617071502120402E-2</v>
      </c>
      <c r="D615" s="162"/>
    </row>
    <row r="616" spans="1:4" x14ac:dyDescent="0.2">
      <c r="A616" s="161" t="s">
        <v>3278</v>
      </c>
      <c r="B616" s="162">
        <v>2.0602888383706799E-2</v>
      </c>
      <c r="D616" s="162"/>
    </row>
    <row r="617" spans="1:4" x14ac:dyDescent="0.2">
      <c r="A617" s="161" t="s">
        <v>1845</v>
      </c>
      <c r="B617" s="162">
        <v>2.0561635833108001E-2</v>
      </c>
      <c r="D617" s="162"/>
    </row>
    <row r="618" spans="1:4" x14ac:dyDescent="0.2">
      <c r="A618" s="161" t="s">
        <v>3637</v>
      </c>
      <c r="B618" s="162">
        <v>2.0547822564231499E-2</v>
      </c>
      <c r="D618" s="162"/>
    </row>
    <row r="619" spans="1:4" x14ac:dyDescent="0.2">
      <c r="A619" s="161" t="s">
        <v>5715</v>
      </c>
      <c r="B619" s="162">
        <v>2.0535077319189E-2</v>
      </c>
      <c r="D619" s="162"/>
    </row>
    <row r="620" spans="1:4" x14ac:dyDescent="0.2">
      <c r="A620" s="161" t="s">
        <v>6596</v>
      </c>
      <c r="B620" s="162">
        <v>2.04849224619215E-2</v>
      </c>
      <c r="D620" s="162"/>
    </row>
    <row r="621" spans="1:4" x14ac:dyDescent="0.2">
      <c r="A621" s="161" t="s">
        <v>2942</v>
      </c>
      <c r="B621" s="162">
        <v>2.0484480299745499E-2</v>
      </c>
      <c r="D621" s="162"/>
    </row>
    <row r="622" spans="1:4" x14ac:dyDescent="0.2">
      <c r="A622" s="161" t="s">
        <v>6597</v>
      </c>
      <c r="B622" s="162">
        <v>2.0417328655953498E-2</v>
      </c>
      <c r="D622" s="162"/>
    </row>
    <row r="623" spans="1:4" x14ac:dyDescent="0.2">
      <c r="A623" s="161" t="s">
        <v>2465</v>
      </c>
      <c r="B623" s="162">
        <v>2.0390944103924401E-2</v>
      </c>
      <c r="D623" s="162"/>
    </row>
    <row r="624" spans="1:4" x14ac:dyDescent="0.2">
      <c r="A624" s="161" t="s">
        <v>6598</v>
      </c>
      <c r="B624" s="162">
        <v>2.0379647075964E-2</v>
      </c>
      <c r="D624" s="162"/>
    </row>
    <row r="625" spans="1:4" x14ac:dyDescent="0.2">
      <c r="A625" s="161" t="s">
        <v>3021</v>
      </c>
      <c r="B625" s="162">
        <v>2.02365583053222E-2</v>
      </c>
      <c r="D625" s="162"/>
    </row>
    <row r="626" spans="1:4" x14ac:dyDescent="0.2">
      <c r="A626" s="161" t="s">
        <v>5909</v>
      </c>
      <c r="B626" s="162">
        <v>2.0184259629977601E-2</v>
      </c>
      <c r="D626" s="162"/>
    </row>
    <row r="627" spans="1:4" x14ac:dyDescent="0.2">
      <c r="A627" s="161" t="s">
        <v>4016</v>
      </c>
      <c r="B627" s="162">
        <v>2.01453722123986E-2</v>
      </c>
      <c r="D627" s="162"/>
    </row>
    <row r="628" spans="1:4" x14ac:dyDescent="0.2">
      <c r="A628" s="161" t="s">
        <v>4485</v>
      </c>
      <c r="B628" s="162">
        <v>2.0108599380716199E-2</v>
      </c>
      <c r="D628" s="162"/>
    </row>
    <row r="629" spans="1:4" x14ac:dyDescent="0.2">
      <c r="A629" s="161" t="s">
        <v>5889</v>
      </c>
      <c r="B629" s="162">
        <v>2.0105962114875999E-2</v>
      </c>
      <c r="D629" s="162"/>
    </row>
    <row r="630" spans="1:4" x14ac:dyDescent="0.2">
      <c r="A630" s="161" t="s">
        <v>6352</v>
      </c>
      <c r="B630" s="162">
        <v>2.0080621172100899E-2</v>
      </c>
      <c r="D630" s="162"/>
    </row>
    <row r="631" spans="1:4" x14ac:dyDescent="0.2">
      <c r="A631" s="161" t="s">
        <v>6599</v>
      </c>
      <c r="B631" s="162">
        <v>2.0077558155377401E-2</v>
      </c>
      <c r="D631" s="162"/>
    </row>
    <row r="632" spans="1:4" x14ac:dyDescent="0.2">
      <c r="A632" s="161" t="s">
        <v>2209</v>
      </c>
      <c r="B632" s="162">
        <v>2.0049501564203698E-2</v>
      </c>
      <c r="D632" s="162"/>
    </row>
    <row r="633" spans="1:4" x14ac:dyDescent="0.2">
      <c r="A633" s="161" t="s">
        <v>2563</v>
      </c>
      <c r="B633" s="162">
        <v>2.0049046731200799E-2</v>
      </c>
      <c r="D633" s="162"/>
    </row>
    <row r="634" spans="1:4" x14ac:dyDescent="0.2">
      <c r="A634" s="161" t="s">
        <v>756</v>
      </c>
      <c r="B634" s="162">
        <v>1.9894136749361E-2</v>
      </c>
      <c r="D634" s="162"/>
    </row>
    <row r="635" spans="1:4" x14ac:dyDescent="0.2">
      <c r="A635" s="161" t="s">
        <v>1671</v>
      </c>
      <c r="B635" s="162">
        <v>1.9886301881682798E-2</v>
      </c>
      <c r="D635" s="162"/>
    </row>
    <row r="636" spans="1:4" x14ac:dyDescent="0.2">
      <c r="A636" s="161" t="s">
        <v>6600</v>
      </c>
      <c r="B636" s="162">
        <v>1.98096063781995E-2</v>
      </c>
      <c r="D636" s="162"/>
    </row>
    <row r="637" spans="1:4" x14ac:dyDescent="0.2">
      <c r="A637" s="161" t="s">
        <v>3573</v>
      </c>
      <c r="B637" s="162">
        <v>1.9786945961382901E-2</v>
      </c>
      <c r="D637" s="162"/>
    </row>
    <row r="638" spans="1:4" x14ac:dyDescent="0.2">
      <c r="A638" s="161" t="s">
        <v>4633</v>
      </c>
      <c r="B638" s="162">
        <v>1.9779761468156999E-2</v>
      </c>
      <c r="D638" s="162"/>
    </row>
    <row r="639" spans="1:4" x14ac:dyDescent="0.2">
      <c r="A639" s="161" t="s">
        <v>6601</v>
      </c>
      <c r="B639" s="162">
        <v>1.97772427808659E-2</v>
      </c>
      <c r="D639" s="162"/>
    </row>
    <row r="640" spans="1:4" x14ac:dyDescent="0.2">
      <c r="A640" s="161" t="s">
        <v>6602</v>
      </c>
      <c r="B640" s="162">
        <v>1.9730523560870499E-2</v>
      </c>
      <c r="D640" s="162"/>
    </row>
    <row r="641" spans="1:4" x14ac:dyDescent="0.2">
      <c r="A641" s="161" t="s">
        <v>2251</v>
      </c>
      <c r="B641" s="162">
        <v>1.97026401183822E-2</v>
      </c>
      <c r="D641" s="162"/>
    </row>
    <row r="642" spans="1:4" x14ac:dyDescent="0.2">
      <c r="A642" s="161" t="s">
        <v>2748</v>
      </c>
      <c r="B642" s="162">
        <v>1.96625290209087E-2</v>
      </c>
      <c r="D642" s="162"/>
    </row>
    <row r="643" spans="1:4" x14ac:dyDescent="0.2">
      <c r="A643" s="161" t="s">
        <v>1181</v>
      </c>
      <c r="B643" s="162">
        <v>1.9650837776609899E-2</v>
      </c>
      <c r="D643" s="162"/>
    </row>
    <row r="644" spans="1:4" x14ac:dyDescent="0.2">
      <c r="A644" s="161" t="s">
        <v>2161</v>
      </c>
      <c r="B644" s="162">
        <v>1.96365115773156E-2</v>
      </c>
      <c r="D644" s="162"/>
    </row>
    <row r="645" spans="1:4" x14ac:dyDescent="0.2">
      <c r="A645" s="161" t="s">
        <v>4374</v>
      </c>
      <c r="B645" s="162">
        <v>1.9586494559378598E-2</v>
      </c>
      <c r="D645" s="162"/>
    </row>
    <row r="646" spans="1:4" x14ac:dyDescent="0.2">
      <c r="A646" s="161" t="s">
        <v>2562</v>
      </c>
      <c r="B646" s="162">
        <v>1.9555887241613699E-2</v>
      </c>
      <c r="D646" s="162"/>
    </row>
    <row r="647" spans="1:4" x14ac:dyDescent="0.2">
      <c r="A647" s="161" t="s">
        <v>4240</v>
      </c>
      <c r="B647" s="162">
        <v>1.9426044045117601E-2</v>
      </c>
      <c r="D647" s="162"/>
    </row>
    <row r="648" spans="1:4" x14ac:dyDescent="0.2">
      <c r="A648" s="161" t="s">
        <v>4142</v>
      </c>
      <c r="B648" s="162">
        <v>1.9362153322829201E-2</v>
      </c>
      <c r="D648" s="162"/>
    </row>
    <row r="649" spans="1:4" x14ac:dyDescent="0.2">
      <c r="A649" s="161" t="s">
        <v>6603</v>
      </c>
      <c r="B649" s="162">
        <v>1.9284206155235399E-2</v>
      </c>
      <c r="D649" s="162"/>
    </row>
    <row r="650" spans="1:4" x14ac:dyDescent="0.2">
      <c r="A650" s="161" t="s">
        <v>2660</v>
      </c>
      <c r="B650" s="162">
        <v>1.9250103234144101E-2</v>
      </c>
      <c r="D650" s="162"/>
    </row>
    <row r="651" spans="1:4" x14ac:dyDescent="0.2">
      <c r="A651" s="161" t="s">
        <v>1825</v>
      </c>
      <c r="B651" s="162">
        <v>1.92193250196954E-2</v>
      </c>
      <c r="D651" s="162"/>
    </row>
    <row r="652" spans="1:4" x14ac:dyDescent="0.2">
      <c r="A652" s="161" t="s">
        <v>1977</v>
      </c>
      <c r="B652" s="162">
        <v>1.9075120470811901E-2</v>
      </c>
      <c r="D652" s="162"/>
    </row>
    <row r="653" spans="1:4" x14ac:dyDescent="0.2">
      <c r="A653" s="161" t="s">
        <v>1110</v>
      </c>
      <c r="B653" s="162">
        <v>1.90097633480482E-2</v>
      </c>
      <c r="D653" s="162"/>
    </row>
    <row r="654" spans="1:4" x14ac:dyDescent="0.2">
      <c r="A654" s="161" t="s">
        <v>4280</v>
      </c>
      <c r="B654" s="162">
        <v>1.90001554183706E-2</v>
      </c>
      <c r="D654" s="162"/>
    </row>
    <row r="655" spans="1:4" x14ac:dyDescent="0.2">
      <c r="A655" s="161" t="s">
        <v>3456</v>
      </c>
      <c r="B655" s="162">
        <v>1.8991820182334002E-2</v>
      </c>
      <c r="D655" s="162"/>
    </row>
    <row r="656" spans="1:4" x14ac:dyDescent="0.2">
      <c r="A656" s="161" t="s">
        <v>5367</v>
      </c>
      <c r="B656" s="162">
        <v>1.8970613925915401E-2</v>
      </c>
      <c r="D656" s="162"/>
    </row>
    <row r="657" spans="1:4" x14ac:dyDescent="0.2">
      <c r="A657" s="161" t="s">
        <v>2556</v>
      </c>
      <c r="B657" s="162">
        <v>1.8933246244035098E-2</v>
      </c>
      <c r="D657" s="162"/>
    </row>
    <row r="658" spans="1:4" x14ac:dyDescent="0.2">
      <c r="A658" s="161" t="s">
        <v>5886</v>
      </c>
      <c r="B658" s="162">
        <v>1.8922692340601201E-2</v>
      </c>
      <c r="D658" s="162"/>
    </row>
    <row r="659" spans="1:4" x14ac:dyDescent="0.2">
      <c r="A659" s="161" t="s">
        <v>6604</v>
      </c>
      <c r="B659" s="162">
        <v>1.8915054452419401E-2</v>
      </c>
      <c r="D659" s="162"/>
    </row>
    <row r="660" spans="1:4" x14ac:dyDescent="0.2">
      <c r="A660" s="161" t="s">
        <v>6605</v>
      </c>
      <c r="B660" s="162">
        <v>1.8894432456182698E-2</v>
      </c>
      <c r="D660" s="162"/>
    </row>
    <row r="661" spans="1:4" x14ac:dyDescent="0.2">
      <c r="A661" s="161" t="s">
        <v>5300</v>
      </c>
      <c r="B661" s="162">
        <v>1.88500311562536E-2</v>
      </c>
      <c r="D661" s="162"/>
    </row>
    <row r="662" spans="1:4" x14ac:dyDescent="0.2">
      <c r="A662" s="161" t="s">
        <v>5965</v>
      </c>
      <c r="B662" s="162">
        <v>1.8844862190418699E-2</v>
      </c>
      <c r="D662" s="162"/>
    </row>
    <row r="663" spans="1:4" x14ac:dyDescent="0.2">
      <c r="A663" s="161" t="s">
        <v>3081</v>
      </c>
      <c r="B663" s="162">
        <v>1.8758272461545201E-2</v>
      </c>
      <c r="D663" s="162"/>
    </row>
    <row r="664" spans="1:4" x14ac:dyDescent="0.2">
      <c r="A664" s="161" t="s">
        <v>6116</v>
      </c>
      <c r="B664" s="162">
        <v>1.8734448410910601E-2</v>
      </c>
      <c r="D664" s="162"/>
    </row>
    <row r="665" spans="1:4" x14ac:dyDescent="0.2">
      <c r="A665" s="161" t="s">
        <v>6606</v>
      </c>
      <c r="B665" s="162">
        <v>1.8724853980592399E-2</v>
      </c>
      <c r="D665" s="162"/>
    </row>
    <row r="666" spans="1:4" x14ac:dyDescent="0.2">
      <c r="A666" s="161" t="s">
        <v>3415</v>
      </c>
      <c r="B666" s="162">
        <v>1.8654364275681502E-2</v>
      </c>
      <c r="D666" s="162"/>
    </row>
    <row r="667" spans="1:4" x14ac:dyDescent="0.2">
      <c r="A667" s="161" t="s">
        <v>1527</v>
      </c>
      <c r="B667" s="162">
        <v>1.8628052958313799E-2</v>
      </c>
      <c r="D667" s="162"/>
    </row>
    <row r="668" spans="1:4" x14ac:dyDescent="0.2">
      <c r="A668" s="161" t="s">
        <v>2138</v>
      </c>
      <c r="B668" s="162">
        <v>1.86243720387556E-2</v>
      </c>
      <c r="D668" s="162"/>
    </row>
    <row r="669" spans="1:4" x14ac:dyDescent="0.2">
      <c r="A669" s="161" t="s">
        <v>4227</v>
      </c>
      <c r="B669" s="162">
        <v>1.8615476487331001E-2</v>
      </c>
      <c r="D669" s="162"/>
    </row>
    <row r="670" spans="1:4" x14ac:dyDescent="0.2">
      <c r="A670" s="161" t="s">
        <v>3443</v>
      </c>
      <c r="B670" s="162">
        <v>1.85967345690271E-2</v>
      </c>
      <c r="D670" s="162"/>
    </row>
    <row r="671" spans="1:4" x14ac:dyDescent="0.2">
      <c r="A671" s="161" t="s">
        <v>3617</v>
      </c>
      <c r="B671" s="162">
        <v>1.8589927259710901E-2</v>
      </c>
      <c r="D671" s="162"/>
    </row>
    <row r="672" spans="1:4" x14ac:dyDescent="0.2">
      <c r="A672" s="161" t="s">
        <v>3120</v>
      </c>
      <c r="B672" s="162">
        <v>1.85541823871033E-2</v>
      </c>
      <c r="D672" s="162"/>
    </row>
    <row r="673" spans="1:4" x14ac:dyDescent="0.2">
      <c r="A673" s="161" t="s">
        <v>5973</v>
      </c>
      <c r="B673" s="162">
        <v>1.8547559342369398E-2</v>
      </c>
      <c r="D673" s="162"/>
    </row>
    <row r="674" spans="1:4" x14ac:dyDescent="0.2">
      <c r="A674" s="161" t="s">
        <v>6607</v>
      </c>
      <c r="B674" s="162">
        <v>1.8521138198370101E-2</v>
      </c>
      <c r="D674" s="162"/>
    </row>
    <row r="675" spans="1:4" x14ac:dyDescent="0.2">
      <c r="A675" s="161" t="s">
        <v>2027</v>
      </c>
      <c r="B675" s="162">
        <v>1.8468323220326401E-2</v>
      </c>
      <c r="D675" s="162"/>
    </row>
    <row r="676" spans="1:4" x14ac:dyDescent="0.2">
      <c r="A676" s="161" t="s">
        <v>3677</v>
      </c>
      <c r="B676" s="162">
        <v>1.8465565790422502E-2</v>
      </c>
      <c r="D676" s="162"/>
    </row>
    <row r="677" spans="1:4" x14ac:dyDescent="0.2">
      <c r="A677" s="161" t="s">
        <v>6608</v>
      </c>
      <c r="B677" s="162">
        <v>1.8454372836889301E-2</v>
      </c>
      <c r="D677" s="162"/>
    </row>
    <row r="678" spans="1:4" x14ac:dyDescent="0.2">
      <c r="A678" s="161" t="s">
        <v>3041</v>
      </c>
      <c r="B678" s="162">
        <v>1.8379401708988299E-2</v>
      </c>
      <c r="D678" s="162"/>
    </row>
    <row r="679" spans="1:4" x14ac:dyDescent="0.2">
      <c r="A679" s="161" t="s">
        <v>3306</v>
      </c>
      <c r="B679" s="162">
        <v>1.82924885478165E-2</v>
      </c>
      <c r="D679" s="162"/>
    </row>
    <row r="680" spans="1:4" x14ac:dyDescent="0.2">
      <c r="A680" s="161" t="s">
        <v>3111</v>
      </c>
      <c r="B680" s="162">
        <v>1.8282172858254699E-2</v>
      </c>
      <c r="D680" s="162"/>
    </row>
    <row r="681" spans="1:4" x14ac:dyDescent="0.2">
      <c r="A681" s="161" t="s">
        <v>6609</v>
      </c>
      <c r="B681" s="162">
        <v>1.8255610918806599E-2</v>
      </c>
      <c r="D681" s="162"/>
    </row>
    <row r="682" spans="1:4" x14ac:dyDescent="0.2">
      <c r="A682" s="161" t="s">
        <v>4260</v>
      </c>
      <c r="B682" s="162">
        <v>1.8233762106520598E-2</v>
      </c>
      <c r="D682" s="162"/>
    </row>
    <row r="683" spans="1:4" x14ac:dyDescent="0.2">
      <c r="A683" s="161" t="s">
        <v>6610</v>
      </c>
      <c r="B683" s="162">
        <v>1.81018262258139E-2</v>
      </c>
      <c r="D683" s="162"/>
    </row>
    <row r="684" spans="1:4" x14ac:dyDescent="0.2">
      <c r="A684" s="161" t="s">
        <v>6611</v>
      </c>
      <c r="B684" s="162">
        <v>1.8018200090210101E-2</v>
      </c>
      <c r="D684" s="162"/>
    </row>
    <row r="685" spans="1:4" x14ac:dyDescent="0.2">
      <c r="A685" s="161" t="s">
        <v>5450</v>
      </c>
      <c r="B685" s="162">
        <v>1.8018200090210101E-2</v>
      </c>
      <c r="D685" s="162"/>
    </row>
    <row r="686" spans="1:4" x14ac:dyDescent="0.2">
      <c r="A686" s="161" t="s">
        <v>6612</v>
      </c>
      <c r="B686" s="162">
        <v>1.8018200090210101E-2</v>
      </c>
      <c r="D686" s="162"/>
    </row>
    <row r="687" spans="1:4" x14ac:dyDescent="0.2">
      <c r="A687" s="161" t="s">
        <v>5495</v>
      </c>
      <c r="B687" s="162">
        <v>1.7958916402969701E-2</v>
      </c>
      <c r="D687" s="162"/>
    </row>
    <row r="688" spans="1:4" x14ac:dyDescent="0.2">
      <c r="A688" s="161" t="s">
        <v>1240</v>
      </c>
      <c r="B688" s="162">
        <v>1.7918434377496802E-2</v>
      </c>
      <c r="D688" s="162"/>
    </row>
    <row r="689" spans="1:4" x14ac:dyDescent="0.2">
      <c r="A689" s="161" t="s">
        <v>5916</v>
      </c>
      <c r="B689" s="162">
        <v>1.7910206527052101E-2</v>
      </c>
      <c r="D689" s="162"/>
    </row>
    <row r="690" spans="1:4" x14ac:dyDescent="0.2">
      <c r="A690" s="161" t="s">
        <v>6613</v>
      </c>
      <c r="B690" s="162">
        <v>1.78828072723567E-2</v>
      </c>
      <c r="D690" s="162"/>
    </row>
    <row r="691" spans="1:4" x14ac:dyDescent="0.2">
      <c r="A691" s="161" t="s">
        <v>6614</v>
      </c>
      <c r="B691" s="162">
        <v>1.78828072723567E-2</v>
      </c>
      <c r="D691" s="162"/>
    </row>
    <row r="692" spans="1:4" x14ac:dyDescent="0.2">
      <c r="A692" s="161" t="s">
        <v>6615</v>
      </c>
      <c r="B692" s="162">
        <v>1.78828072723567E-2</v>
      </c>
      <c r="D692" s="162"/>
    </row>
    <row r="693" spans="1:4" x14ac:dyDescent="0.2">
      <c r="A693" s="161" t="s">
        <v>6616</v>
      </c>
      <c r="B693" s="162">
        <v>1.78828072723567E-2</v>
      </c>
      <c r="D693" s="162"/>
    </row>
    <row r="694" spans="1:4" x14ac:dyDescent="0.2">
      <c r="A694" s="161" t="s">
        <v>6617</v>
      </c>
      <c r="B694" s="162">
        <v>1.78828072723567E-2</v>
      </c>
      <c r="D694" s="162"/>
    </row>
    <row r="695" spans="1:4" x14ac:dyDescent="0.2">
      <c r="A695" s="161" t="s">
        <v>6618</v>
      </c>
      <c r="B695" s="162">
        <v>1.78828072723567E-2</v>
      </c>
      <c r="D695" s="162"/>
    </row>
    <row r="696" spans="1:4" x14ac:dyDescent="0.2">
      <c r="A696" s="161" t="s">
        <v>6619</v>
      </c>
      <c r="B696" s="162">
        <v>1.78828072723567E-2</v>
      </c>
      <c r="D696" s="162"/>
    </row>
    <row r="697" spans="1:4" x14ac:dyDescent="0.2">
      <c r="A697" s="161" t="s">
        <v>6620</v>
      </c>
      <c r="B697" s="162">
        <v>1.78828072723567E-2</v>
      </c>
      <c r="D697" s="162"/>
    </row>
    <row r="698" spans="1:4" x14ac:dyDescent="0.2">
      <c r="A698" s="161" t="s">
        <v>6621</v>
      </c>
      <c r="B698" s="162">
        <v>1.78828072723567E-2</v>
      </c>
      <c r="D698" s="162"/>
    </row>
    <row r="699" spans="1:4" x14ac:dyDescent="0.2">
      <c r="A699" s="161" t="s">
        <v>6622</v>
      </c>
      <c r="B699" s="162">
        <v>1.78828072723567E-2</v>
      </c>
      <c r="D699" s="162"/>
    </row>
    <row r="700" spans="1:4" x14ac:dyDescent="0.2">
      <c r="A700" s="161" t="s">
        <v>6623</v>
      </c>
      <c r="B700" s="162">
        <v>1.78828072723567E-2</v>
      </c>
      <c r="D700" s="162"/>
    </row>
    <row r="701" spans="1:4" x14ac:dyDescent="0.2">
      <c r="A701" s="161" t="s">
        <v>6624</v>
      </c>
      <c r="B701" s="162">
        <v>1.78828072723567E-2</v>
      </c>
      <c r="D701" s="162"/>
    </row>
    <row r="702" spans="1:4" x14ac:dyDescent="0.2">
      <c r="A702" s="161" t="s">
        <v>6625</v>
      </c>
      <c r="B702" s="162">
        <v>1.78828072723567E-2</v>
      </c>
      <c r="D702" s="162"/>
    </row>
    <row r="703" spans="1:4" x14ac:dyDescent="0.2">
      <c r="A703" s="161" t="s">
        <v>6626</v>
      </c>
      <c r="B703" s="162">
        <v>1.78828072723567E-2</v>
      </c>
      <c r="D703" s="162"/>
    </row>
    <row r="704" spans="1:4" x14ac:dyDescent="0.2">
      <c r="A704" s="161" t="s">
        <v>6627</v>
      </c>
      <c r="B704" s="162">
        <v>1.78828072723567E-2</v>
      </c>
      <c r="D704" s="162"/>
    </row>
    <row r="705" spans="1:4" x14ac:dyDescent="0.2">
      <c r="A705" s="161" t="s">
        <v>6628</v>
      </c>
      <c r="B705" s="162">
        <v>1.78828072723567E-2</v>
      </c>
      <c r="D705" s="162"/>
    </row>
    <row r="706" spans="1:4" x14ac:dyDescent="0.2">
      <c r="A706" s="161" t="s">
        <v>6629</v>
      </c>
      <c r="B706" s="162">
        <v>1.78828072723567E-2</v>
      </c>
      <c r="D706" s="162"/>
    </row>
    <row r="707" spans="1:4" x14ac:dyDescent="0.2">
      <c r="A707" s="161" t="s">
        <v>6630</v>
      </c>
      <c r="B707" s="162">
        <v>1.78828072723567E-2</v>
      </c>
      <c r="D707" s="162"/>
    </row>
    <row r="708" spans="1:4" x14ac:dyDescent="0.2">
      <c r="A708" s="161" t="s">
        <v>6631</v>
      </c>
      <c r="B708" s="162">
        <v>1.78828072723567E-2</v>
      </c>
      <c r="D708" s="162"/>
    </row>
    <row r="709" spans="1:4" x14ac:dyDescent="0.2">
      <c r="A709" s="161" t="s">
        <v>6632</v>
      </c>
      <c r="B709" s="162">
        <v>1.78828072723567E-2</v>
      </c>
      <c r="D709" s="162"/>
    </row>
    <row r="710" spans="1:4" x14ac:dyDescent="0.2">
      <c r="A710" s="161" t="s">
        <v>6633</v>
      </c>
      <c r="B710" s="162">
        <v>1.78828072723567E-2</v>
      </c>
      <c r="D710" s="162"/>
    </row>
    <row r="711" spans="1:4" x14ac:dyDescent="0.2">
      <c r="A711" s="161" t="s">
        <v>6634</v>
      </c>
      <c r="B711" s="162">
        <v>1.78828072723567E-2</v>
      </c>
      <c r="D711" s="162"/>
    </row>
    <row r="712" spans="1:4" x14ac:dyDescent="0.2">
      <c r="A712" s="161" t="s">
        <v>6635</v>
      </c>
      <c r="B712" s="162">
        <v>1.78828072723567E-2</v>
      </c>
      <c r="D712" s="162"/>
    </row>
    <row r="713" spans="1:4" x14ac:dyDescent="0.2">
      <c r="A713" s="161" t="s">
        <v>6636</v>
      </c>
      <c r="B713" s="162">
        <v>1.78828072723567E-2</v>
      </c>
      <c r="D713" s="162"/>
    </row>
    <row r="714" spans="1:4" x14ac:dyDescent="0.2">
      <c r="A714" s="161" t="s">
        <v>6637</v>
      </c>
      <c r="B714" s="162">
        <v>1.78828072723567E-2</v>
      </c>
      <c r="D714" s="162"/>
    </row>
    <row r="715" spans="1:4" x14ac:dyDescent="0.2">
      <c r="A715" s="161" t="s">
        <v>6638</v>
      </c>
      <c r="B715" s="162">
        <v>1.78828072723567E-2</v>
      </c>
      <c r="D715" s="162"/>
    </row>
    <row r="716" spans="1:4" x14ac:dyDescent="0.2">
      <c r="A716" s="161" t="s">
        <v>6639</v>
      </c>
      <c r="B716" s="162">
        <v>1.78828072723567E-2</v>
      </c>
      <c r="D716" s="162"/>
    </row>
    <row r="717" spans="1:4" x14ac:dyDescent="0.2">
      <c r="A717" s="161" t="s">
        <v>6640</v>
      </c>
      <c r="B717" s="162">
        <v>1.78828072723567E-2</v>
      </c>
      <c r="D717" s="162"/>
    </row>
    <row r="718" spans="1:4" x14ac:dyDescent="0.2">
      <c r="A718" s="161" t="s">
        <v>6641</v>
      </c>
      <c r="B718" s="162">
        <v>1.78828072723567E-2</v>
      </c>
      <c r="D718" s="162"/>
    </row>
    <row r="719" spans="1:4" x14ac:dyDescent="0.2">
      <c r="A719" s="161" t="s">
        <v>6642</v>
      </c>
      <c r="B719" s="162">
        <v>1.78828072723567E-2</v>
      </c>
      <c r="D719" s="162"/>
    </row>
    <row r="720" spans="1:4" x14ac:dyDescent="0.2">
      <c r="A720" s="161" t="s">
        <v>6643</v>
      </c>
      <c r="B720" s="162">
        <v>1.78828072723567E-2</v>
      </c>
      <c r="D720" s="162"/>
    </row>
    <row r="721" spans="1:4" x14ac:dyDescent="0.2">
      <c r="A721" s="161" t="s">
        <v>3203</v>
      </c>
      <c r="B721" s="162">
        <v>1.7843961414396099E-2</v>
      </c>
      <c r="D721" s="162"/>
    </row>
    <row r="722" spans="1:4" x14ac:dyDescent="0.2">
      <c r="A722" s="161" t="s">
        <v>6644</v>
      </c>
      <c r="B722" s="162">
        <v>1.7833383525098001E-2</v>
      </c>
      <c r="D722" s="162"/>
    </row>
    <row r="723" spans="1:4" x14ac:dyDescent="0.2">
      <c r="A723" s="161" t="s">
        <v>3186</v>
      </c>
      <c r="B723" s="162">
        <v>1.78316687853106E-2</v>
      </c>
      <c r="D723" s="162"/>
    </row>
    <row r="724" spans="1:4" x14ac:dyDescent="0.2">
      <c r="A724" s="161" t="s">
        <v>5444</v>
      </c>
      <c r="B724" s="162">
        <v>1.7783843043742299E-2</v>
      </c>
      <c r="D724" s="162"/>
    </row>
    <row r="725" spans="1:4" x14ac:dyDescent="0.2">
      <c r="A725" s="161" t="s">
        <v>2589</v>
      </c>
      <c r="B725" s="162">
        <v>1.7762080175523901E-2</v>
      </c>
      <c r="D725" s="162"/>
    </row>
    <row r="726" spans="1:4" x14ac:dyDescent="0.2">
      <c r="A726" s="161" t="s">
        <v>3699</v>
      </c>
      <c r="B726" s="162">
        <v>1.77498622287828E-2</v>
      </c>
      <c r="D726" s="162"/>
    </row>
    <row r="727" spans="1:4" x14ac:dyDescent="0.2">
      <c r="A727" s="161" t="s">
        <v>1976</v>
      </c>
      <c r="B727" s="162">
        <v>1.77081900262402E-2</v>
      </c>
      <c r="D727" s="162"/>
    </row>
    <row r="728" spans="1:4" x14ac:dyDescent="0.2">
      <c r="A728" s="161" t="s">
        <v>5929</v>
      </c>
      <c r="B728" s="162">
        <v>1.76987681047753E-2</v>
      </c>
      <c r="D728" s="162"/>
    </row>
    <row r="729" spans="1:4" x14ac:dyDescent="0.2">
      <c r="A729" s="161" t="s">
        <v>5947</v>
      </c>
      <c r="B729" s="162">
        <v>1.7673364428209899E-2</v>
      </c>
      <c r="D729" s="162"/>
    </row>
    <row r="730" spans="1:4" x14ac:dyDescent="0.2">
      <c r="A730" s="161" t="s">
        <v>3949</v>
      </c>
      <c r="B730" s="162">
        <v>1.7614757794826401E-2</v>
      </c>
      <c r="D730" s="162"/>
    </row>
    <row r="731" spans="1:4" x14ac:dyDescent="0.2">
      <c r="A731" s="161" t="s">
        <v>2931</v>
      </c>
      <c r="B731" s="162">
        <v>1.76082647840613E-2</v>
      </c>
      <c r="D731" s="162"/>
    </row>
    <row r="732" spans="1:4" x14ac:dyDescent="0.2">
      <c r="A732" s="161" t="s">
        <v>3394</v>
      </c>
      <c r="B732" s="162">
        <v>1.7604397894450601E-2</v>
      </c>
      <c r="D732" s="162"/>
    </row>
    <row r="733" spans="1:4" x14ac:dyDescent="0.2">
      <c r="A733" s="161" t="s">
        <v>6645</v>
      </c>
      <c r="B733" s="162">
        <v>1.75650548849327E-2</v>
      </c>
      <c r="D733" s="162"/>
    </row>
    <row r="734" spans="1:4" x14ac:dyDescent="0.2">
      <c r="A734" s="161" t="s">
        <v>4175</v>
      </c>
      <c r="B734" s="162">
        <v>1.7557278285887198E-2</v>
      </c>
      <c r="D734" s="162"/>
    </row>
    <row r="735" spans="1:4" x14ac:dyDescent="0.2">
      <c r="A735" s="161" t="s">
        <v>2666</v>
      </c>
      <c r="B735" s="162">
        <v>1.7523281776847501E-2</v>
      </c>
      <c r="D735" s="162"/>
    </row>
    <row r="736" spans="1:4" x14ac:dyDescent="0.2">
      <c r="A736" s="161" t="s">
        <v>1872</v>
      </c>
      <c r="B736" s="162">
        <v>1.75026066077331E-2</v>
      </c>
      <c r="D736" s="162"/>
    </row>
    <row r="737" spans="1:4" x14ac:dyDescent="0.2">
      <c r="A737" s="161" t="s">
        <v>1212</v>
      </c>
      <c r="B737" s="162">
        <v>1.7445531025416901E-2</v>
      </c>
      <c r="D737" s="162"/>
    </row>
    <row r="738" spans="1:4" x14ac:dyDescent="0.2">
      <c r="A738" s="161" t="s">
        <v>3916</v>
      </c>
      <c r="B738" s="162">
        <v>1.7442808729673898E-2</v>
      </c>
      <c r="D738" s="162"/>
    </row>
    <row r="739" spans="1:4" x14ac:dyDescent="0.2">
      <c r="A739" s="161" t="s">
        <v>4387</v>
      </c>
      <c r="B739" s="162">
        <v>1.7438199380813001E-2</v>
      </c>
      <c r="D739" s="162"/>
    </row>
    <row r="740" spans="1:4" x14ac:dyDescent="0.2">
      <c r="A740" s="161" t="s">
        <v>6646</v>
      </c>
      <c r="B740" s="162">
        <v>1.7405297895255901E-2</v>
      </c>
      <c r="D740" s="162"/>
    </row>
    <row r="741" spans="1:4" x14ac:dyDescent="0.2">
      <c r="A741" s="161" t="s">
        <v>3311</v>
      </c>
      <c r="B741" s="162">
        <v>1.73874493794604E-2</v>
      </c>
      <c r="D741" s="162"/>
    </row>
    <row r="742" spans="1:4" x14ac:dyDescent="0.2">
      <c r="A742" s="161" t="s">
        <v>6647</v>
      </c>
      <c r="B742" s="162">
        <v>1.7385031403318901E-2</v>
      </c>
      <c r="D742" s="162"/>
    </row>
    <row r="743" spans="1:4" x14ac:dyDescent="0.2">
      <c r="A743" s="161" t="s">
        <v>1143</v>
      </c>
      <c r="B743" s="162">
        <v>1.73759911820211E-2</v>
      </c>
      <c r="D743" s="162"/>
    </row>
    <row r="744" spans="1:4" x14ac:dyDescent="0.2">
      <c r="A744" s="161" t="s">
        <v>389</v>
      </c>
      <c r="B744" s="162">
        <v>1.7372836767484998E-2</v>
      </c>
      <c r="D744" s="162"/>
    </row>
    <row r="745" spans="1:4" x14ac:dyDescent="0.2">
      <c r="A745" s="161" t="s">
        <v>2558</v>
      </c>
      <c r="B745" s="162">
        <v>1.73306371725752E-2</v>
      </c>
      <c r="D745" s="162"/>
    </row>
    <row r="746" spans="1:4" x14ac:dyDescent="0.2">
      <c r="A746" s="161" t="s">
        <v>3592</v>
      </c>
      <c r="B746" s="162">
        <v>1.7300366830104899E-2</v>
      </c>
      <c r="D746" s="162"/>
    </row>
    <row r="747" spans="1:4" x14ac:dyDescent="0.2">
      <c r="A747" s="161" t="s">
        <v>6648</v>
      </c>
      <c r="B747" s="162">
        <v>1.72607148513527E-2</v>
      </c>
      <c r="D747" s="162"/>
    </row>
    <row r="748" spans="1:4" x14ac:dyDescent="0.2">
      <c r="A748" s="161" t="s">
        <v>3896</v>
      </c>
      <c r="B748" s="162">
        <v>1.7251146019253299E-2</v>
      </c>
      <c r="D748" s="162"/>
    </row>
    <row r="749" spans="1:4" x14ac:dyDescent="0.2">
      <c r="A749" s="161" t="s">
        <v>3055</v>
      </c>
      <c r="B749" s="162">
        <v>1.72061076675461E-2</v>
      </c>
      <c r="D749" s="162"/>
    </row>
    <row r="750" spans="1:4" x14ac:dyDescent="0.2">
      <c r="A750" s="161" t="s">
        <v>4241</v>
      </c>
      <c r="B750" s="162">
        <v>1.7152785635835201E-2</v>
      </c>
      <c r="D750" s="162"/>
    </row>
    <row r="751" spans="1:4" x14ac:dyDescent="0.2">
      <c r="A751" s="161" t="s">
        <v>6193</v>
      </c>
      <c r="B751" s="162">
        <v>1.71076368903221E-2</v>
      </c>
      <c r="D751" s="162"/>
    </row>
    <row r="752" spans="1:4" x14ac:dyDescent="0.2">
      <c r="A752" s="161" t="s">
        <v>2692</v>
      </c>
      <c r="B752" s="162">
        <v>1.7028330107955101E-2</v>
      </c>
      <c r="D752" s="162"/>
    </row>
    <row r="753" spans="1:4" x14ac:dyDescent="0.2">
      <c r="A753" s="161" t="s">
        <v>6649</v>
      </c>
      <c r="B753" s="162">
        <v>1.7016382573696798E-2</v>
      </c>
      <c r="D753" s="162"/>
    </row>
    <row r="754" spans="1:4" x14ac:dyDescent="0.2">
      <c r="A754" s="161" t="s">
        <v>6650</v>
      </c>
      <c r="B754" s="162">
        <v>1.7016382573696798E-2</v>
      </c>
      <c r="D754" s="162"/>
    </row>
    <row r="755" spans="1:4" x14ac:dyDescent="0.2">
      <c r="A755" s="161" t="s">
        <v>6651</v>
      </c>
      <c r="B755" s="162">
        <v>1.7016382573696798E-2</v>
      </c>
      <c r="D755" s="162"/>
    </row>
    <row r="756" spans="1:4" x14ac:dyDescent="0.2">
      <c r="A756" s="161" t="s">
        <v>6652</v>
      </c>
      <c r="B756" s="162">
        <v>1.7016382573696798E-2</v>
      </c>
      <c r="D756" s="162"/>
    </row>
    <row r="757" spans="1:4" x14ac:dyDescent="0.2">
      <c r="A757" s="161" t="s">
        <v>6653</v>
      </c>
      <c r="B757" s="162">
        <v>1.7005631157969901E-2</v>
      </c>
      <c r="D757" s="162"/>
    </row>
    <row r="758" spans="1:4" x14ac:dyDescent="0.2">
      <c r="A758" s="161" t="s">
        <v>6654</v>
      </c>
      <c r="B758" s="162">
        <v>1.7005631157969901E-2</v>
      </c>
      <c r="D758" s="162"/>
    </row>
    <row r="759" spans="1:4" x14ac:dyDescent="0.2">
      <c r="A759" s="161" t="s">
        <v>6655</v>
      </c>
      <c r="B759" s="162">
        <v>1.7005631157969901E-2</v>
      </c>
      <c r="D759" s="162"/>
    </row>
    <row r="760" spans="1:4" x14ac:dyDescent="0.2">
      <c r="A760" s="161" t="s">
        <v>6656</v>
      </c>
      <c r="B760" s="162">
        <v>1.7005631157969901E-2</v>
      </c>
      <c r="D760" s="162"/>
    </row>
    <row r="761" spans="1:4" x14ac:dyDescent="0.2">
      <c r="A761" s="161" t="s">
        <v>6657</v>
      </c>
      <c r="B761" s="162">
        <v>1.7005631157969901E-2</v>
      </c>
      <c r="D761" s="162"/>
    </row>
    <row r="762" spans="1:4" x14ac:dyDescent="0.2">
      <c r="A762" s="161" t="s">
        <v>6658</v>
      </c>
      <c r="B762" s="162">
        <v>1.7005631157969901E-2</v>
      </c>
      <c r="D762" s="162"/>
    </row>
    <row r="763" spans="1:4" x14ac:dyDescent="0.2">
      <c r="A763" s="161" t="s">
        <v>6659</v>
      </c>
      <c r="B763" s="162">
        <v>1.7005631157969901E-2</v>
      </c>
      <c r="D763" s="162"/>
    </row>
    <row r="764" spans="1:4" x14ac:dyDescent="0.2">
      <c r="A764" s="161" t="s">
        <v>6660</v>
      </c>
      <c r="B764" s="162">
        <v>1.7005631157969901E-2</v>
      </c>
      <c r="D764" s="162"/>
    </row>
    <row r="765" spans="1:4" x14ac:dyDescent="0.2">
      <c r="A765" s="161" t="s">
        <v>3051</v>
      </c>
      <c r="B765" s="162">
        <v>1.6995982485876599E-2</v>
      </c>
      <c r="D765" s="162"/>
    </row>
    <row r="766" spans="1:4" x14ac:dyDescent="0.2">
      <c r="A766" s="161" t="s">
        <v>6661</v>
      </c>
      <c r="B766" s="162">
        <v>1.6985774632692199E-2</v>
      </c>
      <c r="D766" s="162"/>
    </row>
    <row r="767" spans="1:4" x14ac:dyDescent="0.2">
      <c r="A767" s="161" t="s">
        <v>4122</v>
      </c>
      <c r="B767" s="162">
        <v>1.69278446719201E-2</v>
      </c>
      <c r="D767" s="162"/>
    </row>
    <row r="768" spans="1:4" x14ac:dyDescent="0.2">
      <c r="A768" s="161" t="s">
        <v>6662</v>
      </c>
      <c r="B768" s="162">
        <v>1.6889886012790501E-2</v>
      </c>
      <c r="D768" s="162"/>
    </row>
    <row r="769" spans="1:4" x14ac:dyDescent="0.2">
      <c r="A769" s="161" t="s">
        <v>2312</v>
      </c>
      <c r="B769" s="162">
        <v>1.6884098648528301E-2</v>
      </c>
      <c r="D769" s="162"/>
    </row>
    <row r="770" spans="1:4" x14ac:dyDescent="0.2">
      <c r="A770" s="161" t="s">
        <v>3098</v>
      </c>
      <c r="B770" s="162">
        <v>1.6808139811782901E-2</v>
      </c>
      <c r="D770" s="162"/>
    </row>
    <row r="771" spans="1:4" x14ac:dyDescent="0.2">
      <c r="A771" s="161" t="s">
        <v>4860</v>
      </c>
      <c r="B771" s="162">
        <v>1.6805172657774901E-2</v>
      </c>
      <c r="D771" s="162"/>
    </row>
    <row r="772" spans="1:4" x14ac:dyDescent="0.2">
      <c r="A772" s="161" t="s">
        <v>2212</v>
      </c>
      <c r="B772" s="162">
        <v>1.6800400887198599E-2</v>
      </c>
      <c r="D772" s="162"/>
    </row>
    <row r="773" spans="1:4" x14ac:dyDescent="0.2">
      <c r="A773" s="161" t="s">
        <v>2363</v>
      </c>
      <c r="B773" s="162">
        <v>1.6727267140404699E-2</v>
      </c>
      <c r="D773" s="162"/>
    </row>
    <row r="774" spans="1:4" x14ac:dyDescent="0.2">
      <c r="A774" s="161" t="s">
        <v>1276</v>
      </c>
      <c r="B774" s="162">
        <v>1.6690071524715602E-2</v>
      </c>
      <c r="D774" s="162"/>
    </row>
    <row r="775" spans="1:4" x14ac:dyDescent="0.2">
      <c r="A775" s="161" t="s">
        <v>6663</v>
      </c>
      <c r="B775" s="162">
        <v>1.6690071524715602E-2</v>
      </c>
      <c r="D775" s="162"/>
    </row>
    <row r="776" spans="1:4" x14ac:dyDescent="0.2">
      <c r="A776" s="161" t="s">
        <v>6664</v>
      </c>
      <c r="B776" s="162">
        <v>1.6690071524715602E-2</v>
      </c>
      <c r="D776" s="162"/>
    </row>
    <row r="777" spans="1:4" x14ac:dyDescent="0.2">
      <c r="A777" s="161" t="s">
        <v>6665</v>
      </c>
      <c r="B777" s="162">
        <v>1.6690071524715602E-2</v>
      </c>
      <c r="D777" s="162"/>
    </row>
    <row r="778" spans="1:4" x14ac:dyDescent="0.2">
      <c r="A778" s="161" t="s">
        <v>6666</v>
      </c>
      <c r="B778" s="162">
        <v>1.6690071524715602E-2</v>
      </c>
      <c r="D778" s="162"/>
    </row>
    <row r="779" spans="1:4" x14ac:dyDescent="0.2">
      <c r="A779" s="161" t="s">
        <v>1536</v>
      </c>
      <c r="B779" s="162">
        <v>1.6537295712395698E-2</v>
      </c>
      <c r="D779" s="162"/>
    </row>
    <row r="780" spans="1:4" x14ac:dyDescent="0.2">
      <c r="A780" s="161" t="s">
        <v>4127</v>
      </c>
      <c r="B780" s="162">
        <v>1.6507992995267201E-2</v>
      </c>
      <c r="D780" s="162"/>
    </row>
    <row r="781" spans="1:4" x14ac:dyDescent="0.2">
      <c r="A781" s="161" t="s">
        <v>6667</v>
      </c>
      <c r="B781" s="162">
        <v>1.6497254975637601E-2</v>
      </c>
      <c r="D781" s="162"/>
    </row>
    <row r="782" spans="1:4" x14ac:dyDescent="0.2">
      <c r="A782" s="161" t="s">
        <v>6668</v>
      </c>
      <c r="B782" s="162">
        <v>1.6495840523302201E-2</v>
      </c>
      <c r="D782" s="162"/>
    </row>
    <row r="783" spans="1:4" x14ac:dyDescent="0.2">
      <c r="A783" s="161" t="s">
        <v>694</v>
      </c>
      <c r="B783" s="162">
        <v>1.6495025063941501E-2</v>
      </c>
      <c r="D783" s="162"/>
    </row>
    <row r="784" spans="1:4" x14ac:dyDescent="0.2">
      <c r="A784" s="161" t="s">
        <v>3106</v>
      </c>
      <c r="B784" s="162">
        <v>1.64533393576662E-2</v>
      </c>
      <c r="D784" s="162"/>
    </row>
    <row r="785" spans="1:4" x14ac:dyDescent="0.2">
      <c r="A785" s="161" t="s">
        <v>5759</v>
      </c>
      <c r="B785" s="162">
        <v>1.6449811775611001E-2</v>
      </c>
      <c r="D785" s="162"/>
    </row>
    <row r="786" spans="1:4" x14ac:dyDescent="0.2">
      <c r="A786" s="161" t="s">
        <v>6669</v>
      </c>
      <c r="B786" s="162">
        <v>1.6408397430573599E-2</v>
      </c>
      <c r="D786" s="162"/>
    </row>
    <row r="787" spans="1:4" x14ac:dyDescent="0.2">
      <c r="A787" s="161" t="s">
        <v>2364</v>
      </c>
      <c r="B787" s="162">
        <v>1.6383188393052601E-2</v>
      </c>
      <c r="D787" s="162"/>
    </row>
    <row r="788" spans="1:4" x14ac:dyDescent="0.2">
      <c r="A788" s="161" t="s">
        <v>400</v>
      </c>
      <c r="B788" s="162">
        <v>1.6362897130398402E-2</v>
      </c>
      <c r="D788" s="162"/>
    </row>
    <row r="789" spans="1:4" x14ac:dyDescent="0.2">
      <c r="A789" s="161" t="s">
        <v>1431</v>
      </c>
      <c r="B789" s="162">
        <v>1.6359880646263401E-2</v>
      </c>
      <c r="D789" s="162"/>
    </row>
    <row r="790" spans="1:4" x14ac:dyDescent="0.2">
      <c r="A790" s="161" t="s">
        <v>2698</v>
      </c>
      <c r="B790" s="162">
        <v>1.63443454212597E-2</v>
      </c>
      <c r="D790" s="162"/>
    </row>
    <row r="791" spans="1:4" x14ac:dyDescent="0.2">
      <c r="A791" s="161" t="s">
        <v>2957</v>
      </c>
      <c r="B791" s="162">
        <v>1.6333759446949401E-2</v>
      </c>
      <c r="D791" s="162"/>
    </row>
    <row r="792" spans="1:4" x14ac:dyDescent="0.2">
      <c r="A792" s="161" t="s">
        <v>4763</v>
      </c>
      <c r="B792" s="162">
        <v>1.62951673631847E-2</v>
      </c>
      <c r="D792" s="162"/>
    </row>
    <row r="793" spans="1:4" x14ac:dyDescent="0.2">
      <c r="A793" s="161" t="s">
        <v>6670</v>
      </c>
      <c r="B793" s="162">
        <v>1.6253718224636799E-2</v>
      </c>
      <c r="D793" s="162"/>
    </row>
    <row r="794" spans="1:4" x14ac:dyDescent="0.2">
      <c r="A794" s="161" t="s">
        <v>2997</v>
      </c>
      <c r="B794" s="162">
        <v>1.6213030444027401E-2</v>
      </c>
      <c r="D794" s="162"/>
    </row>
    <row r="795" spans="1:4" x14ac:dyDescent="0.2">
      <c r="A795" s="161" t="s">
        <v>1405</v>
      </c>
      <c r="B795" s="162">
        <v>1.6184116397980002E-2</v>
      </c>
      <c r="D795" s="162"/>
    </row>
    <row r="796" spans="1:4" x14ac:dyDescent="0.2">
      <c r="A796" s="161" t="s">
        <v>4414</v>
      </c>
      <c r="B796" s="162">
        <v>1.61117675009919E-2</v>
      </c>
      <c r="D796" s="162"/>
    </row>
    <row r="797" spans="1:4" x14ac:dyDescent="0.2">
      <c r="A797" s="161" t="s">
        <v>4361</v>
      </c>
      <c r="B797" s="162">
        <v>1.60841845818228E-2</v>
      </c>
      <c r="D797" s="162"/>
    </row>
    <row r="798" spans="1:4" x14ac:dyDescent="0.2">
      <c r="A798" s="161" t="s">
        <v>2073</v>
      </c>
      <c r="B798" s="162">
        <v>1.60774153323693E-2</v>
      </c>
      <c r="D798" s="162"/>
    </row>
    <row r="799" spans="1:4" x14ac:dyDescent="0.2">
      <c r="A799" s="161" t="s">
        <v>4134</v>
      </c>
      <c r="B799" s="162">
        <v>1.6052560075486201E-2</v>
      </c>
      <c r="D799" s="162"/>
    </row>
    <row r="800" spans="1:4" x14ac:dyDescent="0.2">
      <c r="A800" s="161" t="s">
        <v>5686</v>
      </c>
      <c r="B800" s="162">
        <v>1.6028706531933199E-2</v>
      </c>
      <c r="D800" s="162"/>
    </row>
    <row r="801" spans="1:4" x14ac:dyDescent="0.2">
      <c r="A801" s="161" t="s">
        <v>6671</v>
      </c>
      <c r="B801" s="162">
        <v>1.6028706531933199E-2</v>
      </c>
      <c r="D801" s="162"/>
    </row>
    <row r="802" spans="1:4" x14ac:dyDescent="0.2">
      <c r="A802" s="161" t="s">
        <v>6672</v>
      </c>
      <c r="B802" s="162">
        <v>1.5975943506208099E-2</v>
      </c>
      <c r="D802" s="162"/>
    </row>
    <row r="803" spans="1:4" x14ac:dyDescent="0.2">
      <c r="A803" s="161" t="s">
        <v>5986</v>
      </c>
      <c r="B803" s="162">
        <v>1.5908968196665398E-2</v>
      </c>
      <c r="D803" s="162"/>
    </row>
    <row r="804" spans="1:4" x14ac:dyDescent="0.2">
      <c r="A804" s="161" t="s">
        <v>4169</v>
      </c>
      <c r="B804" s="162">
        <v>1.5899088855999E-2</v>
      </c>
      <c r="D804" s="162"/>
    </row>
    <row r="805" spans="1:4" x14ac:dyDescent="0.2">
      <c r="A805" s="161" t="s">
        <v>1756</v>
      </c>
      <c r="B805" s="162">
        <v>1.58844557979546E-2</v>
      </c>
      <c r="D805" s="162"/>
    </row>
    <row r="806" spans="1:4" x14ac:dyDescent="0.2">
      <c r="A806" s="161" t="s">
        <v>4045</v>
      </c>
      <c r="B806" s="162">
        <v>1.5846666022626001E-2</v>
      </c>
      <c r="D806" s="162"/>
    </row>
    <row r="807" spans="1:4" x14ac:dyDescent="0.2">
      <c r="A807" s="161" t="s">
        <v>2182</v>
      </c>
      <c r="B807" s="162">
        <v>1.57806523912206E-2</v>
      </c>
      <c r="D807" s="162"/>
    </row>
    <row r="808" spans="1:4" x14ac:dyDescent="0.2">
      <c r="A808" s="161" t="s">
        <v>4676</v>
      </c>
      <c r="B808" s="162">
        <v>1.5773248968442202E-2</v>
      </c>
      <c r="D808" s="162"/>
    </row>
    <row r="809" spans="1:4" x14ac:dyDescent="0.2">
      <c r="A809" s="161" t="s">
        <v>3056</v>
      </c>
      <c r="B809" s="162">
        <v>1.5731894791447699E-2</v>
      </c>
      <c r="D809" s="162"/>
    </row>
    <row r="810" spans="1:4" x14ac:dyDescent="0.2">
      <c r="A810" s="161" t="s">
        <v>3951</v>
      </c>
      <c r="B810" s="162">
        <v>1.57197095977477E-2</v>
      </c>
      <c r="D810" s="162"/>
    </row>
    <row r="811" spans="1:4" x14ac:dyDescent="0.2">
      <c r="A811" s="161" t="s">
        <v>2347</v>
      </c>
      <c r="B811" s="162">
        <v>1.57010249558284E-2</v>
      </c>
      <c r="D811" s="162"/>
    </row>
    <row r="812" spans="1:4" x14ac:dyDescent="0.2">
      <c r="A812" s="161" t="s">
        <v>4126</v>
      </c>
      <c r="B812" s="162">
        <v>1.56949157225874E-2</v>
      </c>
      <c r="D812" s="162"/>
    </row>
    <row r="813" spans="1:4" x14ac:dyDescent="0.2">
      <c r="A813" s="161" t="s">
        <v>6315</v>
      </c>
      <c r="B813" s="162">
        <v>1.5651163572453799E-2</v>
      </c>
      <c r="D813" s="162"/>
    </row>
    <row r="814" spans="1:4" x14ac:dyDescent="0.2">
      <c r="A814" s="161" t="s">
        <v>6673</v>
      </c>
      <c r="B814" s="162">
        <v>1.56219204116834E-2</v>
      </c>
      <c r="D814" s="162"/>
    </row>
    <row r="815" spans="1:4" x14ac:dyDescent="0.2">
      <c r="A815" s="161" t="s">
        <v>5644</v>
      </c>
      <c r="B815" s="162">
        <v>1.5612167219125299E-2</v>
      </c>
      <c r="D815" s="162"/>
    </row>
    <row r="816" spans="1:4" x14ac:dyDescent="0.2">
      <c r="A816" s="161" t="s">
        <v>5766</v>
      </c>
      <c r="B816" s="162">
        <v>1.5605490936372E-2</v>
      </c>
      <c r="D816" s="162"/>
    </row>
    <row r="817" spans="1:4" x14ac:dyDescent="0.2">
      <c r="A817" s="161" t="s">
        <v>2215</v>
      </c>
      <c r="B817" s="162">
        <v>1.5577895138948901E-2</v>
      </c>
      <c r="D817" s="162"/>
    </row>
    <row r="818" spans="1:4" x14ac:dyDescent="0.2">
      <c r="A818" s="161" t="s">
        <v>693</v>
      </c>
      <c r="B818" s="162">
        <v>1.55599097095898E-2</v>
      </c>
      <c r="D818" s="162"/>
    </row>
    <row r="819" spans="1:4" x14ac:dyDescent="0.2">
      <c r="A819" s="161" t="s">
        <v>6674</v>
      </c>
      <c r="B819" s="162">
        <v>1.55455908417114E-2</v>
      </c>
      <c r="D819" s="162"/>
    </row>
    <row r="820" spans="1:4" x14ac:dyDescent="0.2">
      <c r="A820" s="161" t="s">
        <v>5975</v>
      </c>
      <c r="B820" s="162">
        <v>1.5530041472195199E-2</v>
      </c>
      <c r="D820" s="162"/>
    </row>
    <row r="821" spans="1:4" x14ac:dyDescent="0.2">
      <c r="A821" s="161" t="s">
        <v>4484</v>
      </c>
      <c r="B821" s="162">
        <v>1.5501987528720999E-2</v>
      </c>
      <c r="D821" s="162"/>
    </row>
    <row r="822" spans="1:4" x14ac:dyDescent="0.2">
      <c r="A822" s="161" t="s">
        <v>6675</v>
      </c>
      <c r="B822" s="162">
        <v>1.5464550238541401E-2</v>
      </c>
      <c r="D822" s="162"/>
    </row>
    <row r="823" spans="1:4" x14ac:dyDescent="0.2">
      <c r="A823" s="161" t="s">
        <v>3645</v>
      </c>
      <c r="B823" s="162">
        <v>1.54420848104355E-2</v>
      </c>
      <c r="D823" s="162"/>
    </row>
    <row r="824" spans="1:4" x14ac:dyDescent="0.2">
      <c r="A824" s="161" t="s">
        <v>4019</v>
      </c>
      <c r="B824" s="162">
        <v>1.54414649706596E-2</v>
      </c>
      <c r="D824" s="162"/>
    </row>
    <row r="825" spans="1:4" x14ac:dyDescent="0.2">
      <c r="A825" s="161" t="s">
        <v>6676</v>
      </c>
      <c r="B825" s="162">
        <v>1.5403214404485799E-2</v>
      </c>
      <c r="D825" s="162"/>
    </row>
    <row r="826" spans="1:4" x14ac:dyDescent="0.2">
      <c r="A826" s="161" t="s">
        <v>6677</v>
      </c>
      <c r="B826" s="162">
        <v>1.5394072177867301E-2</v>
      </c>
      <c r="D826" s="162"/>
    </row>
    <row r="827" spans="1:4" x14ac:dyDescent="0.2">
      <c r="A827" s="161" t="s">
        <v>6678</v>
      </c>
      <c r="B827" s="162">
        <v>1.5394072177867301E-2</v>
      </c>
      <c r="D827" s="162"/>
    </row>
    <row r="828" spans="1:4" x14ac:dyDescent="0.2">
      <c r="A828" s="161" t="s">
        <v>6679</v>
      </c>
      <c r="B828" s="162">
        <v>1.5394072177867301E-2</v>
      </c>
      <c r="D828" s="162"/>
    </row>
    <row r="829" spans="1:4" x14ac:dyDescent="0.2">
      <c r="A829" s="161" t="s">
        <v>6680</v>
      </c>
      <c r="B829" s="162">
        <v>1.5394072177867301E-2</v>
      </c>
      <c r="D829" s="162"/>
    </row>
    <row r="830" spans="1:4" x14ac:dyDescent="0.2">
      <c r="A830" s="161" t="s">
        <v>6681</v>
      </c>
      <c r="B830" s="162">
        <v>1.5394072177867301E-2</v>
      </c>
      <c r="D830" s="162"/>
    </row>
    <row r="831" spans="1:4" x14ac:dyDescent="0.2">
      <c r="A831" s="161" t="s">
        <v>6682</v>
      </c>
      <c r="B831" s="162">
        <v>1.5394072177867301E-2</v>
      </c>
      <c r="D831" s="162"/>
    </row>
    <row r="832" spans="1:4" x14ac:dyDescent="0.2">
      <c r="A832" s="161" t="s">
        <v>659</v>
      </c>
      <c r="B832" s="162">
        <v>1.5378700621703999E-2</v>
      </c>
      <c r="D832" s="162"/>
    </row>
    <row r="833" spans="1:4" x14ac:dyDescent="0.2">
      <c r="A833" s="161" t="s">
        <v>6683</v>
      </c>
      <c r="B833" s="162">
        <v>1.5353357854021501E-2</v>
      </c>
      <c r="D833" s="162"/>
    </row>
    <row r="834" spans="1:4" x14ac:dyDescent="0.2">
      <c r="A834" s="161" t="s">
        <v>6684</v>
      </c>
      <c r="B834" s="162">
        <v>1.5344497212337899E-2</v>
      </c>
      <c r="D834" s="162"/>
    </row>
    <row r="835" spans="1:4" x14ac:dyDescent="0.2">
      <c r="A835" s="161" t="s">
        <v>6685</v>
      </c>
      <c r="B835" s="162">
        <v>1.5315124276349E-2</v>
      </c>
      <c r="D835" s="162"/>
    </row>
    <row r="836" spans="1:4" x14ac:dyDescent="0.2">
      <c r="A836" s="161" t="s">
        <v>6686</v>
      </c>
      <c r="B836" s="162">
        <v>1.5315124276349E-2</v>
      </c>
      <c r="D836" s="162"/>
    </row>
    <row r="837" spans="1:4" x14ac:dyDescent="0.2">
      <c r="A837" s="161" t="s">
        <v>6687</v>
      </c>
      <c r="B837" s="162">
        <v>1.5315124276349E-2</v>
      </c>
      <c r="D837" s="162"/>
    </row>
    <row r="838" spans="1:4" x14ac:dyDescent="0.2">
      <c r="A838" s="161" t="s">
        <v>6688</v>
      </c>
      <c r="B838" s="162">
        <v>1.5315124276349E-2</v>
      </c>
      <c r="D838" s="162"/>
    </row>
    <row r="839" spans="1:4" x14ac:dyDescent="0.2">
      <c r="A839" s="161" t="s">
        <v>6689</v>
      </c>
      <c r="B839" s="162">
        <v>1.5315124276349E-2</v>
      </c>
      <c r="D839" s="162"/>
    </row>
    <row r="840" spans="1:4" x14ac:dyDescent="0.2">
      <c r="A840" s="161" t="s">
        <v>6690</v>
      </c>
      <c r="B840" s="162">
        <v>1.5315124276349E-2</v>
      </c>
      <c r="D840" s="162"/>
    </row>
    <row r="841" spans="1:4" x14ac:dyDescent="0.2">
      <c r="A841" s="161" t="s">
        <v>6691</v>
      </c>
      <c r="B841" s="162">
        <v>1.5315124276349E-2</v>
      </c>
      <c r="D841" s="162"/>
    </row>
    <row r="842" spans="1:4" x14ac:dyDescent="0.2">
      <c r="A842" s="161" t="s">
        <v>6692</v>
      </c>
      <c r="B842" s="162">
        <v>1.5315124276349E-2</v>
      </c>
      <c r="D842" s="162"/>
    </row>
    <row r="843" spans="1:4" x14ac:dyDescent="0.2">
      <c r="A843" s="161" t="s">
        <v>6693</v>
      </c>
      <c r="B843" s="162">
        <v>1.5315124276349E-2</v>
      </c>
      <c r="D843" s="162"/>
    </row>
    <row r="844" spans="1:4" x14ac:dyDescent="0.2">
      <c r="A844" s="161" t="s">
        <v>6694</v>
      </c>
      <c r="B844" s="162">
        <v>1.5315124276349E-2</v>
      </c>
      <c r="D844" s="162"/>
    </row>
    <row r="845" spans="1:4" x14ac:dyDescent="0.2">
      <c r="A845" s="161" t="s">
        <v>6695</v>
      </c>
      <c r="B845" s="162">
        <v>1.5315124276349E-2</v>
      </c>
      <c r="D845" s="162"/>
    </row>
    <row r="846" spans="1:4" x14ac:dyDescent="0.2">
      <c r="A846" s="161" t="s">
        <v>6696</v>
      </c>
      <c r="B846" s="162">
        <v>1.5315124276349E-2</v>
      </c>
      <c r="D846" s="162"/>
    </row>
    <row r="847" spans="1:4" x14ac:dyDescent="0.2">
      <c r="A847" s="161" t="s">
        <v>5933</v>
      </c>
      <c r="B847" s="162">
        <v>1.5299515733382099E-2</v>
      </c>
      <c r="D847" s="162"/>
    </row>
    <row r="848" spans="1:4" x14ac:dyDescent="0.2">
      <c r="A848" s="161" t="s">
        <v>1040</v>
      </c>
      <c r="B848" s="162">
        <v>1.52760520976846E-2</v>
      </c>
      <c r="D848" s="162"/>
    </row>
    <row r="849" spans="1:4" x14ac:dyDescent="0.2">
      <c r="A849" s="161" t="s">
        <v>5140</v>
      </c>
      <c r="B849" s="162">
        <v>1.5272514479432101E-2</v>
      </c>
      <c r="D849" s="162"/>
    </row>
    <row r="850" spans="1:4" x14ac:dyDescent="0.2">
      <c r="A850" s="161" t="s">
        <v>6697</v>
      </c>
      <c r="B850" s="162">
        <v>1.5261831961722599E-2</v>
      </c>
      <c r="D850" s="162"/>
    </row>
    <row r="851" spans="1:4" x14ac:dyDescent="0.2">
      <c r="A851" s="161" t="s">
        <v>6698</v>
      </c>
      <c r="B851" s="162">
        <v>1.5259170761630299E-2</v>
      </c>
      <c r="D851" s="162"/>
    </row>
    <row r="852" spans="1:4" x14ac:dyDescent="0.2">
      <c r="A852" s="161" t="s">
        <v>2614</v>
      </c>
      <c r="B852" s="162">
        <v>1.52230874122671E-2</v>
      </c>
      <c r="D852" s="162"/>
    </row>
    <row r="853" spans="1:4" x14ac:dyDescent="0.2">
      <c r="A853" s="161" t="s">
        <v>4325</v>
      </c>
      <c r="B853" s="162">
        <v>1.5218951370152599E-2</v>
      </c>
      <c r="D853" s="162"/>
    </row>
    <row r="854" spans="1:4" x14ac:dyDescent="0.2">
      <c r="A854" s="161" t="s">
        <v>3776</v>
      </c>
      <c r="B854" s="162">
        <v>1.5178574724940301E-2</v>
      </c>
      <c r="D854" s="162"/>
    </row>
    <row r="855" spans="1:4" x14ac:dyDescent="0.2">
      <c r="A855" s="161" t="s">
        <v>6000</v>
      </c>
      <c r="B855" s="162">
        <v>1.51497375069171E-2</v>
      </c>
      <c r="D855" s="162"/>
    </row>
    <row r="856" spans="1:4" x14ac:dyDescent="0.2">
      <c r="A856" s="161" t="s">
        <v>4349</v>
      </c>
      <c r="B856" s="162">
        <v>1.5117121771704E-2</v>
      </c>
      <c r="D856" s="162"/>
    </row>
    <row r="857" spans="1:4" x14ac:dyDescent="0.2">
      <c r="A857" s="161" t="s">
        <v>6699</v>
      </c>
      <c r="B857" s="162">
        <v>1.5087169563230401E-2</v>
      </c>
      <c r="D857" s="162"/>
    </row>
    <row r="858" spans="1:4" x14ac:dyDescent="0.2">
      <c r="A858" s="161" t="s">
        <v>2724</v>
      </c>
      <c r="B858" s="162">
        <v>1.5064552039611601E-2</v>
      </c>
      <c r="D858" s="162"/>
    </row>
    <row r="859" spans="1:4" x14ac:dyDescent="0.2">
      <c r="A859" s="161" t="s">
        <v>5166</v>
      </c>
      <c r="B859" s="162">
        <v>1.4969367254328301E-2</v>
      </c>
      <c r="D859" s="162"/>
    </row>
    <row r="860" spans="1:4" x14ac:dyDescent="0.2">
      <c r="A860" s="161" t="s">
        <v>3729</v>
      </c>
      <c r="B860" s="162">
        <v>1.49121898627557E-2</v>
      </c>
      <c r="D860" s="162"/>
    </row>
    <row r="861" spans="1:4" x14ac:dyDescent="0.2">
      <c r="A861" s="161" t="s">
        <v>5003</v>
      </c>
      <c r="B861" s="162">
        <v>1.4909525911610899E-2</v>
      </c>
      <c r="D861" s="162"/>
    </row>
    <row r="862" spans="1:4" x14ac:dyDescent="0.2">
      <c r="A862" s="161" t="s">
        <v>2935</v>
      </c>
      <c r="B862" s="162">
        <v>1.4858852156622899E-2</v>
      </c>
      <c r="D862" s="162"/>
    </row>
    <row r="863" spans="1:4" x14ac:dyDescent="0.2">
      <c r="A863" s="161" t="s">
        <v>4613</v>
      </c>
      <c r="B863" s="162">
        <v>1.4830331354907101E-2</v>
      </c>
      <c r="D863" s="162"/>
    </row>
    <row r="864" spans="1:4" x14ac:dyDescent="0.2">
      <c r="A864" s="161" t="s">
        <v>6278</v>
      </c>
      <c r="B864" s="162">
        <v>1.48253526395899E-2</v>
      </c>
      <c r="D864" s="162"/>
    </row>
    <row r="865" spans="1:4" x14ac:dyDescent="0.2">
      <c r="A865" s="161" t="s">
        <v>2353</v>
      </c>
      <c r="B865" s="162">
        <v>1.4824044667303299E-2</v>
      </c>
      <c r="D865" s="162"/>
    </row>
    <row r="866" spans="1:4" x14ac:dyDescent="0.2">
      <c r="A866" s="161" t="s">
        <v>3999</v>
      </c>
      <c r="B866" s="162">
        <v>1.4788029850180399E-2</v>
      </c>
      <c r="D866" s="162"/>
    </row>
    <row r="867" spans="1:4" x14ac:dyDescent="0.2">
      <c r="A867" s="161" t="s">
        <v>2649</v>
      </c>
      <c r="B867" s="162">
        <v>1.47876827712086E-2</v>
      </c>
      <c r="D867" s="162"/>
    </row>
    <row r="868" spans="1:4" x14ac:dyDescent="0.2">
      <c r="A868" s="161" t="s">
        <v>419</v>
      </c>
      <c r="B868" s="162">
        <v>1.4771579407824399E-2</v>
      </c>
      <c r="D868" s="162"/>
    </row>
    <row r="869" spans="1:4" x14ac:dyDescent="0.2">
      <c r="A869" s="161" t="s">
        <v>4105</v>
      </c>
      <c r="B869" s="162">
        <v>1.47715752416911E-2</v>
      </c>
      <c r="D869" s="162"/>
    </row>
    <row r="870" spans="1:4" x14ac:dyDescent="0.2">
      <c r="A870" s="161" t="s">
        <v>5314</v>
      </c>
      <c r="B870" s="162">
        <v>1.4759190202992401E-2</v>
      </c>
      <c r="D870" s="162"/>
    </row>
    <row r="871" spans="1:4" x14ac:dyDescent="0.2">
      <c r="A871" s="161" t="s">
        <v>4773</v>
      </c>
      <c r="B871" s="162">
        <v>1.47437872300458E-2</v>
      </c>
      <c r="D871" s="162"/>
    </row>
    <row r="872" spans="1:4" x14ac:dyDescent="0.2">
      <c r="A872" s="161" t="s">
        <v>2056</v>
      </c>
      <c r="B872" s="162">
        <v>1.4743605588230501E-2</v>
      </c>
      <c r="D872" s="162"/>
    </row>
    <row r="873" spans="1:4" x14ac:dyDescent="0.2">
      <c r="A873" s="161" t="s">
        <v>6120</v>
      </c>
      <c r="B873" s="162">
        <v>1.4740363089550099E-2</v>
      </c>
      <c r="D873" s="162"/>
    </row>
    <row r="874" spans="1:4" x14ac:dyDescent="0.2">
      <c r="A874" s="161" t="s">
        <v>6700</v>
      </c>
      <c r="B874" s="162">
        <v>1.47235408348704E-2</v>
      </c>
      <c r="D874" s="162"/>
    </row>
    <row r="875" spans="1:4" x14ac:dyDescent="0.2">
      <c r="A875" s="161" t="s">
        <v>6701</v>
      </c>
      <c r="B875" s="162">
        <v>1.47235408348704E-2</v>
      </c>
      <c r="D875" s="162"/>
    </row>
    <row r="876" spans="1:4" x14ac:dyDescent="0.2">
      <c r="A876" s="161" t="s">
        <v>4197</v>
      </c>
      <c r="B876" s="162">
        <v>1.47235408348704E-2</v>
      </c>
      <c r="D876" s="162"/>
    </row>
    <row r="877" spans="1:4" x14ac:dyDescent="0.2">
      <c r="A877" s="161" t="s">
        <v>6702</v>
      </c>
      <c r="B877" s="162">
        <v>1.47235408348704E-2</v>
      </c>
      <c r="D877" s="162"/>
    </row>
    <row r="878" spans="1:4" x14ac:dyDescent="0.2">
      <c r="A878" s="161" t="s">
        <v>6703</v>
      </c>
      <c r="B878" s="162">
        <v>1.4717507101059599E-2</v>
      </c>
      <c r="D878" s="162"/>
    </row>
    <row r="879" spans="1:4" x14ac:dyDescent="0.2">
      <c r="A879" s="161" t="s">
        <v>1827</v>
      </c>
      <c r="B879" s="162">
        <v>1.46981308867728E-2</v>
      </c>
      <c r="D879" s="162"/>
    </row>
    <row r="880" spans="1:4" x14ac:dyDescent="0.2">
      <c r="A880" s="161" t="s">
        <v>4303</v>
      </c>
      <c r="B880" s="162">
        <v>1.46912359226636E-2</v>
      </c>
      <c r="D880" s="162"/>
    </row>
    <row r="881" spans="1:4" x14ac:dyDescent="0.2">
      <c r="A881" s="161" t="s">
        <v>3684</v>
      </c>
      <c r="B881" s="162">
        <v>1.4656181153107999E-2</v>
      </c>
      <c r="D881" s="162"/>
    </row>
    <row r="882" spans="1:4" x14ac:dyDescent="0.2">
      <c r="A882" s="161" t="s">
        <v>3899</v>
      </c>
      <c r="B882" s="162">
        <v>1.4648975249768501E-2</v>
      </c>
      <c r="D882" s="162"/>
    </row>
    <row r="883" spans="1:4" x14ac:dyDescent="0.2">
      <c r="A883" s="161" t="s">
        <v>5899</v>
      </c>
      <c r="B883" s="162">
        <v>1.4626150652262099E-2</v>
      </c>
      <c r="D883" s="162"/>
    </row>
    <row r="884" spans="1:4" x14ac:dyDescent="0.2">
      <c r="A884" s="161" t="s">
        <v>3088</v>
      </c>
      <c r="B884" s="162">
        <v>1.4591104364229101E-2</v>
      </c>
      <c r="D884" s="162"/>
    </row>
    <row r="885" spans="1:4" x14ac:dyDescent="0.2">
      <c r="A885" s="161" t="s">
        <v>6704</v>
      </c>
      <c r="B885" s="162">
        <v>1.45471059717956E-2</v>
      </c>
      <c r="D885" s="162"/>
    </row>
    <row r="886" spans="1:4" x14ac:dyDescent="0.2">
      <c r="A886" s="161" t="s">
        <v>3174</v>
      </c>
      <c r="B886" s="162">
        <v>1.45162955523233E-2</v>
      </c>
      <c r="D886" s="162"/>
    </row>
    <row r="887" spans="1:4" x14ac:dyDescent="0.2">
      <c r="A887" s="161" t="s">
        <v>1027</v>
      </c>
      <c r="B887" s="162">
        <v>1.4420281669277E-2</v>
      </c>
      <c r="D887" s="162"/>
    </row>
    <row r="888" spans="1:4" x14ac:dyDescent="0.2">
      <c r="A888" s="161" t="s">
        <v>2176</v>
      </c>
      <c r="B888" s="162">
        <v>1.44127904405626E-2</v>
      </c>
      <c r="D888" s="162"/>
    </row>
    <row r="889" spans="1:4" x14ac:dyDescent="0.2">
      <c r="A889" s="161" t="s">
        <v>3339</v>
      </c>
      <c r="B889" s="162">
        <v>1.43915852823275E-2</v>
      </c>
      <c r="D889" s="162"/>
    </row>
    <row r="890" spans="1:4" x14ac:dyDescent="0.2">
      <c r="A890" s="161" t="s">
        <v>2429</v>
      </c>
      <c r="B890" s="162">
        <v>1.43828730882576E-2</v>
      </c>
      <c r="D890" s="162"/>
    </row>
    <row r="891" spans="1:4" x14ac:dyDescent="0.2">
      <c r="A891" s="161" t="s">
        <v>6705</v>
      </c>
      <c r="B891" s="162">
        <v>1.4375332777527E-2</v>
      </c>
      <c r="D891" s="162"/>
    </row>
    <row r="892" spans="1:4" x14ac:dyDescent="0.2">
      <c r="A892" s="161" t="s">
        <v>6051</v>
      </c>
      <c r="B892" s="162">
        <v>1.4368123504529E-2</v>
      </c>
      <c r="D892" s="162"/>
    </row>
    <row r="893" spans="1:4" x14ac:dyDescent="0.2">
      <c r="A893" s="161" t="s">
        <v>809</v>
      </c>
      <c r="B893" s="162">
        <v>1.43254437306372E-2</v>
      </c>
      <c r="D893" s="162"/>
    </row>
    <row r="894" spans="1:4" x14ac:dyDescent="0.2">
      <c r="A894" s="161" t="s">
        <v>6060</v>
      </c>
      <c r="B894" s="162">
        <v>1.42728391222779E-2</v>
      </c>
      <c r="D894" s="162"/>
    </row>
    <row r="895" spans="1:4" x14ac:dyDescent="0.2">
      <c r="A895" s="161" t="s">
        <v>3356</v>
      </c>
      <c r="B895" s="162">
        <v>1.4262060224595099E-2</v>
      </c>
      <c r="D895" s="162"/>
    </row>
    <row r="896" spans="1:4" x14ac:dyDescent="0.2">
      <c r="A896" s="161" t="s">
        <v>6706</v>
      </c>
      <c r="B896" s="162">
        <v>1.42486863928663E-2</v>
      </c>
      <c r="D896" s="162"/>
    </row>
    <row r="897" spans="1:4" x14ac:dyDescent="0.2">
      <c r="A897" s="161" t="s">
        <v>6707</v>
      </c>
      <c r="B897" s="162">
        <v>1.42486863928663E-2</v>
      </c>
      <c r="D897" s="162"/>
    </row>
    <row r="898" spans="1:4" x14ac:dyDescent="0.2">
      <c r="A898" s="161" t="s">
        <v>6708</v>
      </c>
      <c r="B898" s="162">
        <v>1.42486863928663E-2</v>
      </c>
      <c r="D898" s="162"/>
    </row>
    <row r="899" spans="1:4" x14ac:dyDescent="0.2">
      <c r="A899" s="161" t="s">
        <v>6709</v>
      </c>
      <c r="B899" s="162">
        <v>1.42424483767911E-2</v>
      </c>
      <c r="D899" s="162"/>
    </row>
    <row r="900" spans="1:4" x14ac:dyDescent="0.2">
      <c r="A900" s="161" t="s">
        <v>4173</v>
      </c>
      <c r="B900" s="162">
        <v>1.4237290249697001E-2</v>
      </c>
      <c r="D900" s="162"/>
    </row>
    <row r="901" spans="1:4" x14ac:dyDescent="0.2">
      <c r="A901" s="161" t="s">
        <v>6710</v>
      </c>
      <c r="B901" s="162">
        <v>1.42270351079045E-2</v>
      </c>
      <c r="D901" s="162"/>
    </row>
    <row r="902" spans="1:4" x14ac:dyDescent="0.2">
      <c r="A902" s="161" t="s">
        <v>1480</v>
      </c>
      <c r="B902" s="162">
        <v>1.42179233411484E-2</v>
      </c>
      <c r="D902" s="162"/>
    </row>
    <row r="903" spans="1:4" x14ac:dyDescent="0.2">
      <c r="A903" s="161" t="s">
        <v>3501</v>
      </c>
      <c r="B903" s="162">
        <v>1.42006161635793E-2</v>
      </c>
      <c r="D903" s="162"/>
    </row>
    <row r="904" spans="1:4" x14ac:dyDescent="0.2">
      <c r="A904" s="161" t="s">
        <v>6711</v>
      </c>
      <c r="B904" s="162">
        <v>1.41728444513308E-2</v>
      </c>
      <c r="D904" s="162"/>
    </row>
    <row r="905" spans="1:4" x14ac:dyDescent="0.2">
      <c r="A905" s="161" t="s">
        <v>2722</v>
      </c>
      <c r="B905" s="162">
        <v>1.41348792915186E-2</v>
      </c>
      <c r="D905" s="162"/>
    </row>
    <row r="906" spans="1:4" x14ac:dyDescent="0.2">
      <c r="A906" s="161" t="s">
        <v>1145</v>
      </c>
      <c r="B906" s="162">
        <v>1.4115959740486199E-2</v>
      </c>
      <c r="D906" s="162"/>
    </row>
    <row r="907" spans="1:4" x14ac:dyDescent="0.2">
      <c r="A907" s="161" t="s">
        <v>5896</v>
      </c>
      <c r="B907" s="162">
        <v>1.40748216962539E-2</v>
      </c>
      <c r="D907" s="162"/>
    </row>
    <row r="908" spans="1:4" x14ac:dyDescent="0.2">
      <c r="A908" s="161" t="s">
        <v>2637</v>
      </c>
      <c r="B908" s="162">
        <v>1.40300680941266E-2</v>
      </c>
      <c r="D908" s="162"/>
    </row>
    <row r="909" spans="1:4" x14ac:dyDescent="0.2">
      <c r="A909" s="161" t="s">
        <v>4490</v>
      </c>
      <c r="B909" s="162">
        <v>1.4020885563374001E-2</v>
      </c>
      <c r="D909" s="162"/>
    </row>
    <row r="910" spans="1:4" x14ac:dyDescent="0.2">
      <c r="A910" s="161" t="s">
        <v>6712</v>
      </c>
      <c r="B910" s="162">
        <v>1.4019859332221499E-2</v>
      </c>
      <c r="D910" s="162"/>
    </row>
    <row r="911" spans="1:4" x14ac:dyDescent="0.2">
      <c r="A911" s="161" t="s">
        <v>2958</v>
      </c>
      <c r="B911" s="162">
        <v>1.39981091123942E-2</v>
      </c>
      <c r="D911" s="162"/>
    </row>
    <row r="912" spans="1:4" x14ac:dyDescent="0.2">
      <c r="A912" s="161" t="s">
        <v>6713</v>
      </c>
      <c r="B912" s="162">
        <v>1.39903481571879E-2</v>
      </c>
      <c r="D912" s="162"/>
    </row>
    <row r="913" spans="1:4" x14ac:dyDescent="0.2">
      <c r="A913" s="161" t="s">
        <v>3661</v>
      </c>
      <c r="B913" s="162">
        <v>1.3981431716746999E-2</v>
      </c>
      <c r="D913" s="162"/>
    </row>
    <row r="914" spans="1:4" x14ac:dyDescent="0.2">
      <c r="A914" s="161" t="s">
        <v>5921</v>
      </c>
      <c r="B914" s="162">
        <v>1.39458815465893E-2</v>
      </c>
      <c r="D914" s="162"/>
    </row>
    <row r="915" spans="1:4" x14ac:dyDescent="0.2">
      <c r="A915" s="161" t="s">
        <v>5124</v>
      </c>
      <c r="B915" s="162">
        <v>1.3944376169954E-2</v>
      </c>
      <c r="D915" s="162"/>
    </row>
    <row r="916" spans="1:4" x14ac:dyDescent="0.2">
      <c r="A916" s="161" t="s">
        <v>5414</v>
      </c>
      <c r="B916" s="162">
        <v>1.39074386442272E-2</v>
      </c>
      <c r="D916" s="162"/>
    </row>
    <row r="917" spans="1:4" x14ac:dyDescent="0.2">
      <c r="A917" s="161" t="s">
        <v>3532</v>
      </c>
      <c r="B917" s="162">
        <v>1.3887660918658401E-2</v>
      </c>
      <c r="D917" s="162"/>
    </row>
    <row r="918" spans="1:4" x14ac:dyDescent="0.2">
      <c r="A918" s="161" t="s">
        <v>2294</v>
      </c>
      <c r="B918" s="162">
        <v>1.3877966030777801E-2</v>
      </c>
      <c r="D918" s="162"/>
    </row>
    <row r="919" spans="1:4" x14ac:dyDescent="0.2">
      <c r="A919" s="161" t="s">
        <v>3563</v>
      </c>
      <c r="B919" s="162">
        <v>1.38745742667797E-2</v>
      </c>
      <c r="D919" s="162"/>
    </row>
    <row r="920" spans="1:4" x14ac:dyDescent="0.2">
      <c r="A920" s="161" t="s">
        <v>5011</v>
      </c>
      <c r="B920" s="162">
        <v>1.38699810446773E-2</v>
      </c>
      <c r="D920" s="162"/>
    </row>
    <row r="921" spans="1:4" x14ac:dyDescent="0.2">
      <c r="A921" s="161" t="s">
        <v>5580</v>
      </c>
      <c r="B921" s="162">
        <v>1.3860690077077501E-2</v>
      </c>
      <c r="D921" s="162"/>
    </row>
    <row r="922" spans="1:4" x14ac:dyDescent="0.2">
      <c r="A922" s="161" t="s">
        <v>4084</v>
      </c>
      <c r="B922" s="162">
        <v>1.38296523023748E-2</v>
      </c>
      <c r="D922" s="162"/>
    </row>
    <row r="923" spans="1:4" x14ac:dyDescent="0.2">
      <c r="A923" s="161" t="s">
        <v>1209</v>
      </c>
      <c r="B923" s="162">
        <v>1.3826457906539E-2</v>
      </c>
      <c r="D923" s="162"/>
    </row>
    <row r="924" spans="1:4" x14ac:dyDescent="0.2">
      <c r="A924" s="161" t="s">
        <v>3425</v>
      </c>
      <c r="B924" s="162">
        <v>1.377896863679E-2</v>
      </c>
      <c r="D924" s="162"/>
    </row>
    <row r="925" spans="1:4" x14ac:dyDescent="0.2">
      <c r="A925" s="161" t="s">
        <v>6136</v>
      </c>
      <c r="B925" s="162">
        <v>1.3724721254193301E-2</v>
      </c>
      <c r="D925" s="162"/>
    </row>
    <row r="926" spans="1:4" x14ac:dyDescent="0.2">
      <c r="A926" s="161" t="s">
        <v>5905</v>
      </c>
      <c r="B926" s="162">
        <v>1.37076738456398E-2</v>
      </c>
      <c r="D926" s="162"/>
    </row>
    <row r="927" spans="1:4" x14ac:dyDescent="0.2">
      <c r="A927" s="161" t="s">
        <v>6146</v>
      </c>
      <c r="B927" s="162">
        <v>1.37020965737552E-2</v>
      </c>
      <c r="D927" s="162"/>
    </row>
    <row r="928" spans="1:4" x14ac:dyDescent="0.2">
      <c r="A928" s="161" t="s">
        <v>5220</v>
      </c>
      <c r="B928" s="162">
        <v>1.3696322795612699E-2</v>
      </c>
      <c r="D928" s="162"/>
    </row>
    <row r="929" spans="1:4" x14ac:dyDescent="0.2">
      <c r="A929" s="161" t="s">
        <v>4052</v>
      </c>
      <c r="B929" s="162">
        <v>1.3679857394281099E-2</v>
      </c>
      <c r="D929" s="162"/>
    </row>
    <row r="930" spans="1:4" x14ac:dyDescent="0.2">
      <c r="A930" s="161" t="s">
        <v>2109</v>
      </c>
      <c r="B930" s="162">
        <v>1.36498823160761E-2</v>
      </c>
      <c r="D930" s="162"/>
    </row>
    <row r="931" spans="1:4" x14ac:dyDescent="0.2">
      <c r="A931" s="161" t="s">
        <v>4324</v>
      </c>
      <c r="B931" s="162">
        <v>1.3639703727758801E-2</v>
      </c>
      <c r="D931" s="162"/>
    </row>
    <row r="932" spans="1:4" x14ac:dyDescent="0.2">
      <c r="A932" s="161" t="s">
        <v>5898</v>
      </c>
      <c r="B932" s="162">
        <v>1.35857094809351E-2</v>
      </c>
      <c r="D932" s="162"/>
    </row>
    <row r="933" spans="1:4" x14ac:dyDescent="0.2">
      <c r="A933" s="161" t="s">
        <v>6714</v>
      </c>
      <c r="B933" s="162">
        <v>1.3571826478011801E-2</v>
      </c>
      <c r="D933" s="162"/>
    </row>
    <row r="934" spans="1:4" x14ac:dyDescent="0.2">
      <c r="A934" s="161" t="s">
        <v>3104</v>
      </c>
      <c r="B934" s="162">
        <v>1.35563550207049E-2</v>
      </c>
      <c r="D934" s="162"/>
    </row>
    <row r="935" spans="1:4" x14ac:dyDescent="0.2">
      <c r="A935" s="161" t="s">
        <v>2150</v>
      </c>
      <c r="B935" s="162">
        <v>1.35431261565438E-2</v>
      </c>
      <c r="D935" s="162"/>
    </row>
    <row r="936" spans="1:4" x14ac:dyDescent="0.2">
      <c r="A936" s="161" t="s">
        <v>6715</v>
      </c>
      <c r="B936" s="162">
        <v>1.3537744206509199E-2</v>
      </c>
      <c r="D936" s="162"/>
    </row>
    <row r="937" spans="1:4" x14ac:dyDescent="0.2">
      <c r="A937" s="161" t="s">
        <v>6716</v>
      </c>
      <c r="B937" s="162">
        <v>1.3537744206509199E-2</v>
      </c>
      <c r="D937" s="162"/>
    </row>
    <row r="938" spans="1:4" x14ac:dyDescent="0.2">
      <c r="A938" s="161" t="s">
        <v>6717</v>
      </c>
      <c r="B938" s="162">
        <v>1.3537744206509199E-2</v>
      </c>
      <c r="D938" s="162"/>
    </row>
    <row r="939" spans="1:4" x14ac:dyDescent="0.2">
      <c r="A939" s="161" t="s">
        <v>6718</v>
      </c>
      <c r="B939" s="162">
        <v>1.3537744206509199E-2</v>
      </c>
      <c r="D939" s="162"/>
    </row>
    <row r="940" spans="1:4" x14ac:dyDescent="0.2">
      <c r="A940" s="161" t="s">
        <v>3671</v>
      </c>
      <c r="B940" s="162">
        <v>1.35363417020325E-2</v>
      </c>
      <c r="D940" s="162"/>
    </row>
    <row r="941" spans="1:4" x14ac:dyDescent="0.2">
      <c r="A941" s="161" t="s">
        <v>6719</v>
      </c>
      <c r="B941" s="162">
        <v>1.35339649929965E-2</v>
      </c>
      <c r="D941" s="162"/>
    </row>
    <row r="942" spans="1:4" x14ac:dyDescent="0.2">
      <c r="A942" s="161" t="s">
        <v>6015</v>
      </c>
      <c r="B942" s="162">
        <v>1.3533609456598299E-2</v>
      </c>
      <c r="D942" s="162"/>
    </row>
    <row r="943" spans="1:4" x14ac:dyDescent="0.2">
      <c r="A943" s="161" t="s">
        <v>2658</v>
      </c>
      <c r="B943" s="162">
        <v>1.35317714181988E-2</v>
      </c>
      <c r="D943" s="162"/>
    </row>
    <row r="944" spans="1:4" x14ac:dyDescent="0.2">
      <c r="A944" s="161" t="s">
        <v>6720</v>
      </c>
      <c r="B944" s="162">
        <v>1.3528423080585E-2</v>
      </c>
      <c r="D944" s="162"/>
    </row>
    <row r="945" spans="1:4" x14ac:dyDescent="0.2">
      <c r="A945" s="161" t="s">
        <v>3254</v>
      </c>
      <c r="B945" s="162">
        <v>1.3520321322039701E-2</v>
      </c>
      <c r="D945" s="162"/>
    </row>
    <row r="946" spans="1:4" x14ac:dyDescent="0.2">
      <c r="A946" s="161" t="s">
        <v>5874</v>
      </c>
      <c r="B946" s="162">
        <v>1.35059180143228E-2</v>
      </c>
      <c r="D946" s="162"/>
    </row>
    <row r="947" spans="1:4" x14ac:dyDescent="0.2">
      <c r="A947" s="161" t="s">
        <v>4849</v>
      </c>
      <c r="B947" s="162">
        <v>1.3468067890294399E-2</v>
      </c>
      <c r="D947" s="162"/>
    </row>
    <row r="948" spans="1:4" x14ac:dyDescent="0.2">
      <c r="A948" s="161" t="s">
        <v>5946</v>
      </c>
      <c r="B948" s="162">
        <v>1.3411416602248E-2</v>
      </c>
      <c r="D948" s="162"/>
    </row>
    <row r="949" spans="1:4" x14ac:dyDescent="0.2">
      <c r="A949" s="161" t="s">
        <v>1438</v>
      </c>
      <c r="B949" s="162">
        <v>1.3377840256733199E-2</v>
      </c>
      <c r="D949" s="162"/>
    </row>
    <row r="950" spans="1:4" x14ac:dyDescent="0.2">
      <c r="A950" s="161" t="s">
        <v>3455</v>
      </c>
      <c r="B950" s="162">
        <v>1.33546872117088E-2</v>
      </c>
      <c r="D950" s="162"/>
    </row>
    <row r="951" spans="1:4" x14ac:dyDescent="0.2">
      <c r="A951" s="161" t="s">
        <v>4805</v>
      </c>
      <c r="B951" s="162">
        <v>1.3327115045396401E-2</v>
      </c>
      <c r="D951" s="162"/>
    </row>
    <row r="952" spans="1:4" x14ac:dyDescent="0.2">
      <c r="A952" s="161" t="s">
        <v>6721</v>
      </c>
      <c r="B952" s="162">
        <v>1.3327115045396401E-2</v>
      </c>
      <c r="D952" s="162"/>
    </row>
    <row r="953" spans="1:4" x14ac:dyDescent="0.2">
      <c r="A953" s="161" t="s">
        <v>6308</v>
      </c>
      <c r="B953" s="162">
        <v>1.3321221017366301E-2</v>
      </c>
      <c r="D953" s="162"/>
    </row>
    <row r="954" spans="1:4" x14ac:dyDescent="0.2">
      <c r="A954" s="161" t="s">
        <v>2885</v>
      </c>
      <c r="B954" s="162">
        <v>1.3316441485713801E-2</v>
      </c>
      <c r="D954" s="162"/>
    </row>
    <row r="955" spans="1:4" x14ac:dyDescent="0.2">
      <c r="A955" s="161" t="s">
        <v>5945</v>
      </c>
      <c r="B955" s="162">
        <v>1.33142902377752E-2</v>
      </c>
      <c r="D955" s="162"/>
    </row>
    <row r="956" spans="1:4" x14ac:dyDescent="0.2">
      <c r="A956" s="161" t="s">
        <v>5264</v>
      </c>
      <c r="B956" s="162">
        <v>1.3301685254707899E-2</v>
      </c>
      <c r="D956" s="162"/>
    </row>
    <row r="957" spans="1:4" x14ac:dyDescent="0.2">
      <c r="A957" s="161" t="s">
        <v>5712</v>
      </c>
      <c r="B957" s="162">
        <v>1.32952803113547E-2</v>
      </c>
      <c r="D957" s="162"/>
    </row>
    <row r="958" spans="1:4" x14ac:dyDescent="0.2">
      <c r="A958" s="161" t="s">
        <v>6722</v>
      </c>
      <c r="B958" s="162">
        <v>1.3272938988168601E-2</v>
      </c>
      <c r="D958" s="162"/>
    </row>
    <row r="959" spans="1:4" x14ac:dyDescent="0.2">
      <c r="A959" s="161" t="s">
        <v>6723</v>
      </c>
      <c r="B959" s="162">
        <v>1.32523734548386E-2</v>
      </c>
      <c r="D959" s="162"/>
    </row>
    <row r="960" spans="1:4" x14ac:dyDescent="0.2">
      <c r="A960" s="161" t="s">
        <v>6724</v>
      </c>
      <c r="B960" s="162">
        <v>1.32523734548386E-2</v>
      </c>
      <c r="D960" s="162"/>
    </row>
    <row r="961" spans="1:4" x14ac:dyDescent="0.2">
      <c r="A961" s="161" t="s">
        <v>6187</v>
      </c>
      <c r="B961" s="162">
        <v>1.31613935678805E-2</v>
      </c>
      <c r="D961" s="162"/>
    </row>
    <row r="962" spans="1:4" x14ac:dyDescent="0.2">
      <c r="A962" s="161" t="s">
        <v>5957</v>
      </c>
      <c r="B962" s="162">
        <v>1.3134517989951499E-2</v>
      </c>
      <c r="D962" s="162"/>
    </row>
    <row r="963" spans="1:4" x14ac:dyDescent="0.2">
      <c r="A963" s="161" t="s">
        <v>4833</v>
      </c>
      <c r="B963" s="162">
        <v>1.31244506984175E-2</v>
      </c>
      <c r="D963" s="162"/>
    </row>
    <row r="964" spans="1:4" x14ac:dyDescent="0.2">
      <c r="A964" s="161" t="s">
        <v>3159</v>
      </c>
      <c r="B964" s="162">
        <v>1.31209201910709E-2</v>
      </c>
      <c r="D964" s="162"/>
    </row>
    <row r="965" spans="1:4" x14ac:dyDescent="0.2">
      <c r="A965" s="161" t="s">
        <v>6725</v>
      </c>
      <c r="B965" s="162">
        <v>1.30963313522303E-2</v>
      </c>
      <c r="D965" s="162"/>
    </row>
    <row r="966" spans="1:4" x14ac:dyDescent="0.2">
      <c r="A966" s="161" t="s">
        <v>2151</v>
      </c>
      <c r="B966" s="162">
        <v>1.30961656529113E-2</v>
      </c>
      <c r="D966" s="162"/>
    </row>
    <row r="967" spans="1:4" x14ac:dyDescent="0.2">
      <c r="A967" s="161" t="s">
        <v>5517</v>
      </c>
      <c r="B967" s="162">
        <v>1.30961656529113E-2</v>
      </c>
      <c r="D967" s="162"/>
    </row>
    <row r="968" spans="1:4" x14ac:dyDescent="0.2">
      <c r="A968" s="161" t="s">
        <v>6726</v>
      </c>
      <c r="B968" s="162">
        <v>1.30961656529113E-2</v>
      </c>
      <c r="D968" s="162"/>
    </row>
    <row r="969" spans="1:4" x14ac:dyDescent="0.2">
      <c r="A969" s="161" t="s">
        <v>6727</v>
      </c>
      <c r="B969" s="162">
        <v>1.30961656529113E-2</v>
      </c>
      <c r="D969" s="162"/>
    </row>
    <row r="970" spans="1:4" x14ac:dyDescent="0.2">
      <c r="A970" s="161" t="s">
        <v>4909</v>
      </c>
      <c r="B970" s="162">
        <v>1.30918934990634E-2</v>
      </c>
      <c r="D970" s="162"/>
    </row>
    <row r="971" spans="1:4" x14ac:dyDescent="0.2">
      <c r="A971" s="161" t="s">
        <v>2543</v>
      </c>
      <c r="B971" s="162">
        <v>1.3056999048128E-2</v>
      </c>
      <c r="D971" s="162"/>
    </row>
    <row r="972" spans="1:4" x14ac:dyDescent="0.2">
      <c r="A972" s="161" t="s">
        <v>3236</v>
      </c>
      <c r="B972" s="162">
        <v>1.30515137001716E-2</v>
      </c>
      <c r="D972" s="162"/>
    </row>
    <row r="973" spans="1:4" x14ac:dyDescent="0.2">
      <c r="A973" s="161" t="s">
        <v>5568</v>
      </c>
      <c r="B973" s="162">
        <v>1.30337143608594E-2</v>
      </c>
      <c r="D973" s="162"/>
    </row>
    <row r="974" spans="1:4" x14ac:dyDescent="0.2">
      <c r="A974" s="161" t="s">
        <v>3066</v>
      </c>
      <c r="B974" s="162">
        <v>1.3026920167366E-2</v>
      </c>
      <c r="D974" s="162"/>
    </row>
    <row r="975" spans="1:4" x14ac:dyDescent="0.2">
      <c r="A975" s="161" t="s">
        <v>1831</v>
      </c>
      <c r="B975" s="162">
        <v>1.30240963538152E-2</v>
      </c>
      <c r="D975" s="162"/>
    </row>
    <row r="976" spans="1:4" x14ac:dyDescent="0.2">
      <c r="A976" s="161" t="s">
        <v>560</v>
      </c>
      <c r="B976" s="162">
        <v>1.3018063042893499E-2</v>
      </c>
      <c r="D976" s="162"/>
    </row>
    <row r="977" spans="1:4" x14ac:dyDescent="0.2">
      <c r="A977" s="161" t="s">
        <v>3982</v>
      </c>
      <c r="B977" s="162">
        <v>1.29985528231673E-2</v>
      </c>
      <c r="D977" s="162"/>
    </row>
    <row r="978" spans="1:4" x14ac:dyDescent="0.2">
      <c r="A978" s="161" t="s">
        <v>2464</v>
      </c>
      <c r="B978" s="162">
        <v>1.29982122009277E-2</v>
      </c>
      <c r="D978" s="162"/>
    </row>
    <row r="979" spans="1:4" x14ac:dyDescent="0.2">
      <c r="A979" s="161" t="s">
        <v>5496</v>
      </c>
      <c r="B979" s="162">
        <v>1.29868235468163E-2</v>
      </c>
      <c r="D979" s="162"/>
    </row>
    <row r="980" spans="1:4" x14ac:dyDescent="0.2">
      <c r="A980" s="161" t="s">
        <v>4892</v>
      </c>
      <c r="B980" s="162">
        <v>1.29282352358552E-2</v>
      </c>
      <c r="D980" s="162"/>
    </row>
    <row r="981" spans="1:4" x14ac:dyDescent="0.2">
      <c r="A981" s="161" t="s">
        <v>5900</v>
      </c>
      <c r="B981" s="162">
        <v>1.2923127459707799E-2</v>
      </c>
      <c r="D981" s="162"/>
    </row>
    <row r="982" spans="1:4" x14ac:dyDescent="0.2">
      <c r="A982" s="161" t="s">
        <v>6728</v>
      </c>
      <c r="B982" s="162">
        <v>1.29138845753159E-2</v>
      </c>
      <c r="D982" s="162"/>
    </row>
    <row r="983" spans="1:4" x14ac:dyDescent="0.2">
      <c r="A983" s="161" t="s">
        <v>4327</v>
      </c>
      <c r="B983" s="162">
        <v>1.29059736462968E-2</v>
      </c>
      <c r="D983" s="162"/>
    </row>
    <row r="984" spans="1:4" x14ac:dyDescent="0.2">
      <c r="A984" s="161" t="s">
        <v>5852</v>
      </c>
      <c r="B984" s="162">
        <v>1.28341690889789E-2</v>
      </c>
      <c r="D984" s="162"/>
    </row>
    <row r="985" spans="1:4" x14ac:dyDescent="0.2">
      <c r="A985" s="161" t="s">
        <v>3643</v>
      </c>
      <c r="B985" s="162">
        <v>1.2807956538484501E-2</v>
      </c>
      <c r="D985" s="162"/>
    </row>
    <row r="986" spans="1:4" x14ac:dyDescent="0.2">
      <c r="A986" s="161" t="s">
        <v>6729</v>
      </c>
      <c r="B986" s="162">
        <v>1.2763999447129901E-2</v>
      </c>
      <c r="D986" s="162"/>
    </row>
    <row r="987" spans="1:4" x14ac:dyDescent="0.2">
      <c r="A987" s="161" t="s">
        <v>4569</v>
      </c>
      <c r="B987" s="162">
        <v>1.2752170346537301E-2</v>
      </c>
      <c r="D987" s="162"/>
    </row>
    <row r="988" spans="1:4" x14ac:dyDescent="0.2">
      <c r="A988" s="161" t="s">
        <v>2720</v>
      </c>
      <c r="B988" s="162">
        <v>1.27506055079446E-2</v>
      </c>
      <c r="D988" s="162"/>
    </row>
    <row r="989" spans="1:4" x14ac:dyDescent="0.2">
      <c r="A989" s="161" t="s">
        <v>2478</v>
      </c>
      <c r="B989" s="162">
        <v>1.2742764546800499E-2</v>
      </c>
      <c r="D989" s="162"/>
    </row>
    <row r="990" spans="1:4" x14ac:dyDescent="0.2">
      <c r="A990" s="161" t="s">
        <v>4250</v>
      </c>
      <c r="B990" s="162">
        <v>1.27361211161304E-2</v>
      </c>
      <c r="D990" s="162"/>
    </row>
    <row r="991" spans="1:4" x14ac:dyDescent="0.2">
      <c r="A991" s="161" t="s">
        <v>2782</v>
      </c>
      <c r="B991" s="162">
        <v>1.27352674183318E-2</v>
      </c>
      <c r="D991" s="162"/>
    </row>
    <row r="992" spans="1:4" x14ac:dyDescent="0.2">
      <c r="A992" s="161" t="s">
        <v>4216</v>
      </c>
      <c r="B992" s="162">
        <v>1.27199216014535E-2</v>
      </c>
      <c r="D992" s="162"/>
    </row>
    <row r="993" spans="1:4" x14ac:dyDescent="0.2">
      <c r="A993" s="161" t="s">
        <v>3683</v>
      </c>
      <c r="B993" s="162">
        <v>1.2711914883567601E-2</v>
      </c>
      <c r="D993" s="162"/>
    </row>
    <row r="994" spans="1:4" x14ac:dyDescent="0.2">
      <c r="A994" s="161" t="s">
        <v>1187</v>
      </c>
      <c r="B994" s="162">
        <v>1.2694713935336799E-2</v>
      </c>
      <c r="D994" s="162"/>
    </row>
    <row r="995" spans="1:4" x14ac:dyDescent="0.2">
      <c r="A995" s="161" t="s">
        <v>3336</v>
      </c>
      <c r="B995" s="162">
        <v>1.26419607211198E-2</v>
      </c>
      <c r="D995" s="162"/>
    </row>
    <row r="996" spans="1:4" x14ac:dyDescent="0.2">
      <c r="A996" s="161" t="s">
        <v>1525</v>
      </c>
      <c r="B996" s="162">
        <v>1.26413950794749E-2</v>
      </c>
      <c r="D996" s="162"/>
    </row>
    <row r="997" spans="1:4" x14ac:dyDescent="0.2">
      <c r="A997" s="161" t="s">
        <v>6730</v>
      </c>
      <c r="B997" s="162">
        <v>1.26340108819681E-2</v>
      </c>
      <c r="D997" s="162"/>
    </row>
    <row r="998" spans="1:4" x14ac:dyDescent="0.2">
      <c r="A998" s="161" t="s">
        <v>2705</v>
      </c>
      <c r="B998" s="162">
        <v>1.26306832843486E-2</v>
      </c>
      <c r="D998" s="162"/>
    </row>
    <row r="999" spans="1:4" x14ac:dyDescent="0.2">
      <c r="A999" s="161" t="s">
        <v>1795</v>
      </c>
      <c r="B999" s="162">
        <v>1.26293450158126E-2</v>
      </c>
      <c r="D999" s="162"/>
    </row>
    <row r="1000" spans="1:4" x14ac:dyDescent="0.2">
      <c r="A1000" s="161" t="s">
        <v>1579</v>
      </c>
      <c r="B1000" s="162">
        <v>1.2600399524102799E-2</v>
      </c>
      <c r="D1000" s="162"/>
    </row>
    <row r="1001" spans="1:4" x14ac:dyDescent="0.2">
      <c r="A1001" s="161" t="s">
        <v>2310</v>
      </c>
      <c r="B1001" s="162">
        <v>1.2575975714776101E-2</v>
      </c>
      <c r="D1001" s="162"/>
    </row>
    <row r="1002" spans="1:4" x14ac:dyDescent="0.2">
      <c r="A1002" s="161" t="s">
        <v>4314</v>
      </c>
      <c r="B1002" s="162">
        <v>1.25428583502661E-2</v>
      </c>
      <c r="D1002" s="162"/>
    </row>
    <row r="1003" spans="1:4" x14ac:dyDescent="0.2">
      <c r="A1003" s="161" t="s">
        <v>2404</v>
      </c>
      <c r="B1003" s="162">
        <v>1.24449977034623E-2</v>
      </c>
      <c r="D1003" s="162"/>
    </row>
    <row r="1004" spans="1:4" x14ac:dyDescent="0.2">
      <c r="A1004" s="161" t="s">
        <v>6731</v>
      </c>
      <c r="B1004" s="162">
        <v>1.2410585319837599E-2</v>
      </c>
      <c r="D1004" s="162"/>
    </row>
    <row r="1005" spans="1:4" x14ac:dyDescent="0.2">
      <c r="A1005" s="161" t="s">
        <v>1508</v>
      </c>
      <c r="B1005" s="162">
        <v>1.24079596409749E-2</v>
      </c>
      <c r="D1005" s="162"/>
    </row>
    <row r="1006" spans="1:4" x14ac:dyDescent="0.2">
      <c r="A1006" s="161" t="s">
        <v>2239</v>
      </c>
      <c r="B1006" s="162">
        <v>1.2376392947465099E-2</v>
      </c>
      <c r="D1006" s="162"/>
    </row>
    <row r="1007" spans="1:4" x14ac:dyDescent="0.2">
      <c r="A1007" s="161" t="s">
        <v>5817</v>
      </c>
      <c r="B1007" s="162">
        <v>1.23663140631434E-2</v>
      </c>
      <c r="D1007" s="162"/>
    </row>
    <row r="1008" spans="1:4" x14ac:dyDescent="0.2">
      <c r="A1008" s="161" t="s">
        <v>1474</v>
      </c>
      <c r="B1008" s="162">
        <v>1.2356219344446801E-2</v>
      </c>
      <c r="D1008" s="162"/>
    </row>
    <row r="1009" spans="1:4" x14ac:dyDescent="0.2">
      <c r="A1009" s="161" t="s">
        <v>6732</v>
      </c>
      <c r="B1009" s="162">
        <v>1.23481632573868E-2</v>
      </c>
      <c r="D1009" s="162"/>
    </row>
    <row r="1010" spans="1:4" x14ac:dyDescent="0.2">
      <c r="A1010" s="161" t="s">
        <v>6102</v>
      </c>
      <c r="B1010" s="162">
        <v>1.23481632573868E-2</v>
      </c>
      <c r="D1010" s="162"/>
    </row>
    <row r="1011" spans="1:4" x14ac:dyDescent="0.2">
      <c r="A1011" s="161" t="s">
        <v>5997</v>
      </c>
      <c r="B1011" s="162">
        <v>1.23481632573868E-2</v>
      </c>
      <c r="D1011" s="162"/>
    </row>
    <row r="1012" spans="1:4" x14ac:dyDescent="0.2">
      <c r="A1012" s="161" t="s">
        <v>5826</v>
      </c>
      <c r="B1012" s="162">
        <v>1.23481632573868E-2</v>
      </c>
      <c r="D1012" s="162"/>
    </row>
    <row r="1013" spans="1:4" x14ac:dyDescent="0.2">
      <c r="A1013" s="161" t="s">
        <v>5739</v>
      </c>
      <c r="B1013" s="162">
        <v>1.23481632573868E-2</v>
      </c>
      <c r="D1013" s="162"/>
    </row>
    <row r="1014" spans="1:4" x14ac:dyDescent="0.2">
      <c r="A1014" s="161" t="s">
        <v>6733</v>
      </c>
      <c r="B1014" s="162">
        <v>1.23481632573868E-2</v>
      </c>
      <c r="D1014" s="162"/>
    </row>
    <row r="1015" spans="1:4" x14ac:dyDescent="0.2">
      <c r="A1015" s="161" t="s">
        <v>6734</v>
      </c>
      <c r="B1015" s="162">
        <v>1.23481632573868E-2</v>
      </c>
      <c r="D1015" s="162"/>
    </row>
    <row r="1016" spans="1:4" x14ac:dyDescent="0.2">
      <c r="A1016" s="161" t="s">
        <v>6735</v>
      </c>
      <c r="B1016" s="162">
        <v>1.23481632573868E-2</v>
      </c>
      <c r="D1016" s="162"/>
    </row>
    <row r="1017" spans="1:4" x14ac:dyDescent="0.2">
      <c r="A1017" s="161" t="s">
        <v>6736</v>
      </c>
      <c r="B1017" s="162">
        <v>1.23481632573868E-2</v>
      </c>
      <c r="D1017" s="162"/>
    </row>
    <row r="1018" spans="1:4" x14ac:dyDescent="0.2">
      <c r="A1018" s="161" t="s">
        <v>6737</v>
      </c>
      <c r="B1018" s="162">
        <v>1.23481632573868E-2</v>
      </c>
      <c r="D1018" s="162"/>
    </row>
    <row r="1019" spans="1:4" x14ac:dyDescent="0.2">
      <c r="A1019" s="161" t="s">
        <v>5452</v>
      </c>
      <c r="B1019" s="162">
        <v>1.23481632573868E-2</v>
      </c>
      <c r="D1019" s="162"/>
    </row>
    <row r="1020" spans="1:4" x14ac:dyDescent="0.2">
      <c r="A1020" s="161" t="s">
        <v>6738</v>
      </c>
      <c r="B1020" s="162">
        <v>1.23481632573868E-2</v>
      </c>
      <c r="D1020" s="162"/>
    </row>
    <row r="1021" spans="1:4" x14ac:dyDescent="0.2">
      <c r="A1021" s="161" t="s">
        <v>6739</v>
      </c>
      <c r="B1021" s="162">
        <v>1.23481632573868E-2</v>
      </c>
      <c r="D1021" s="162"/>
    </row>
    <row r="1022" spans="1:4" x14ac:dyDescent="0.2">
      <c r="A1022" s="161" t="s">
        <v>6740</v>
      </c>
      <c r="B1022" s="162">
        <v>1.23481632573868E-2</v>
      </c>
      <c r="D1022" s="162"/>
    </row>
    <row r="1023" spans="1:4" x14ac:dyDescent="0.2">
      <c r="A1023" s="161" t="s">
        <v>6741</v>
      </c>
      <c r="B1023" s="162">
        <v>1.23481632573868E-2</v>
      </c>
      <c r="D1023" s="162"/>
    </row>
    <row r="1024" spans="1:4" x14ac:dyDescent="0.2">
      <c r="A1024" s="161" t="s">
        <v>5287</v>
      </c>
      <c r="B1024" s="162">
        <v>1.23481632573868E-2</v>
      </c>
      <c r="D1024" s="162"/>
    </row>
    <row r="1025" spans="1:4" x14ac:dyDescent="0.2">
      <c r="A1025" s="161" t="s">
        <v>6742</v>
      </c>
      <c r="B1025" s="162">
        <v>1.23481632573868E-2</v>
      </c>
      <c r="D1025" s="162"/>
    </row>
    <row r="1026" spans="1:4" x14ac:dyDescent="0.2">
      <c r="A1026" s="161" t="s">
        <v>5146</v>
      </c>
      <c r="B1026" s="162">
        <v>1.23481632573868E-2</v>
      </c>
      <c r="D1026" s="162"/>
    </row>
    <row r="1027" spans="1:4" x14ac:dyDescent="0.2">
      <c r="A1027" s="161" t="s">
        <v>6743</v>
      </c>
      <c r="B1027" s="162">
        <v>1.23481632573868E-2</v>
      </c>
      <c r="D1027" s="162"/>
    </row>
    <row r="1028" spans="1:4" x14ac:dyDescent="0.2">
      <c r="A1028" s="161" t="s">
        <v>6744</v>
      </c>
      <c r="B1028" s="162">
        <v>1.23481632573868E-2</v>
      </c>
      <c r="D1028" s="162"/>
    </row>
    <row r="1029" spans="1:4" x14ac:dyDescent="0.2">
      <c r="A1029" s="161" t="s">
        <v>4960</v>
      </c>
      <c r="B1029" s="162">
        <v>1.23481632573868E-2</v>
      </c>
      <c r="D1029" s="162"/>
    </row>
    <row r="1030" spans="1:4" x14ac:dyDescent="0.2">
      <c r="A1030" s="161" t="s">
        <v>4890</v>
      </c>
      <c r="B1030" s="162">
        <v>1.23481632573868E-2</v>
      </c>
      <c r="D1030" s="162"/>
    </row>
    <row r="1031" spans="1:4" x14ac:dyDescent="0.2">
      <c r="A1031" s="161" t="s">
        <v>4807</v>
      </c>
      <c r="B1031" s="162">
        <v>1.23481632573868E-2</v>
      </c>
      <c r="D1031" s="162"/>
    </row>
    <row r="1032" spans="1:4" x14ac:dyDescent="0.2">
      <c r="A1032" s="161" t="s">
        <v>4695</v>
      </c>
      <c r="B1032" s="162">
        <v>1.23481632573868E-2</v>
      </c>
      <c r="D1032" s="162"/>
    </row>
    <row r="1033" spans="1:4" x14ac:dyDescent="0.2">
      <c r="A1033" s="161" t="s">
        <v>6745</v>
      </c>
      <c r="B1033" s="162">
        <v>1.23481632573868E-2</v>
      </c>
      <c r="D1033" s="162"/>
    </row>
    <row r="1034" spans="1:4" x14ac:dyDescent="0.2">
      <c r="A1034" s="161" t="s">
        <v>6746</v>
      </c>
      <c r="B1034" s="162">
        <v>1.23481632573868E-2</v>
      </c>
      <c r="D1034" s="162"/>
    </row>
    <row r="1035" spans="1:4" x14ac:dyDescent="0.2">
      <c r="A1035" s="161" t="s">
        <v>4537</v>
      </c>
      <c r="B1035" s="162">
        <v>1.23481632573868E-2</v>
      </c>
      <c r="D1035" s="162"/>
    </row>
    <row r="1036" spans="1:4" x14ac:dyDescent="0.2">
      <c r="A1036" s="161" t="s">
        <v>4528</v>
      </c>
      <c r="B1036" s="162">
        <v>1.23481632573868E-2</v>
      </c>
      <c r="D1036" s="162"/>
    </row>
    <row r="1037" spans="1:4" x14ac:dyDescent="0.2">
      <c r="A1037" s="161" t="s">
        <v>4372</v>
      </c>
      <c r="B1037" s="162">
        <v>1.23481632573868E-2</v>
      </c>
      <c r="D1037" s="162"/>
    </row>
    <row r="1038" spans="1:4" x14ac:dyDescent="0.2">
      <c r="A1038" s="161" t="s">
        <v>4365</v>
      </c>
      <c r="B1038" s="162">
        <v>1.23481632573868E-2</v>
      </c>
      <c r="D1038" s="162"/>
    </row>
    <row r="1039" spans="1:4" x14ac:dyDescent="0.2">
      <c r="A1039" s="161" t="s">
        <v>6747</v>
      </c>
      <c r="B1039" s="162">
        <v>1.23481632573868E-2</v>
      </c>
      <c r="D1039" s="162"/>
    </row>
    <row r="1040" spans="1:4" x14ac:dyDescent="0.2">
      <c r="A1040" s="161" t="s">
        <v>6748</v>
      </c>
      <c r="B1040" s="162">
        <v>1.23481632573868E-2</v>
      </c>
      <c r="D1040" s="162"/>
    </row>
    <row r="1041" spans="1:4" x14ac:dyDescent="0.2">
      <c r="A1041" s="161" t="s">
        <v>4136</v>
      </c>
      <c r="B1041" s="162">
        <v>1.23481632573868E-2</v>
      </c>
      <c r="D1041" s="162"/>
    </row>
    <row r="1042" spans="1:4" x14ac:dyDescent="0.2">
      <c r="A1042" s="161" t="s">
        <v>6749</v>
      </c>
      <c r="B1042" s="162">
        <v>1.23481632573868E-2</v>
      </c>
      <c r="D1042" s="162"/>
    </row>
    <row r="1043" spans="1:4" x14ac:dyDescent="0.2">
      <c r="A1043" s="161" t="s">
        <v>4071</v>
      </c>
      <c r="B1043" s="162">
        <v>1.23481632573868E-2</v>
      </c>
      <c r="D1043" s="162"/>
    </row>
    <row r="1044" spans="1:4" x14ac:dyDescent="0.2">
      <c r="A1044" s="161" t="s">
        <v>6750</v>
      </c>
      <c r="B1044" s="162">
        <v>1.23481632573868E-2</v>
      </c>
      <c r="D1044" s="162"/>
    </row>
    <row r="1045" spans="1:4" x14ac:dyDescent="0.2">
      <c r="A1045" s="161" t="s">
        <v>6751</v>
      </c>
      <c r="B1045" s="162">
        <v>1.23481632573868E-2</v>
      </c>
      <c r="D1045" s="162"/>
    </row>
    <row r="1046" spans="1:4" x14ac:dyDescent="0.2">
      <c r="A1046" s="161" t="s">
        <v>6752</v>
      </c>
      <c r="B1046" s="162">
        <v>1.23481632573868E-2</v>
      </c>
      <c r="D1046" s="162"/>
    </row>
    <row r="1047" spans="1:4" x14ac:dyDescent="0.2">
      <c r="A1047" s="161" t="s">
        <v>1775</v>
      </c>
      <c r="B1047" s="162">
        <v>1.23481632573868E-2</v>
      </c>
      <c r="D1047" s="162"/>
    </row>
    <row r="1048" spans="1:4" x14ac:dyDescent="0.2">
      <c r="A1048" s="161" t="s">
        <v>6753</v>
      </c>
      <c r="B1048" s="162">
        <v>1.23481632573868E-2</v>
      </c>
      <c r="D1048" s="162"/>
    </row>
    <row r="1049" spans="1:4" x14ac:dyDescent="0.2">
      <c r="A1049" s="161" t="s">
        <v>6754</v>
      </c>
      <c r="B1049" s="162">
        <v>1.23481632573868E-2</v>
      </c>
      <c r="D1049" s="162"/>
    </row>
    <row r="1050" spans="1:4" x14ac:dyDescent="0.2">
      <c r="A1050" s="161" t="s">
        <v>6755</v>
      </c>
      <c r="B1050" s="162">
        <v>1.23481632573868E-2</v>
      </c>
      <c r="D1050" s="162"/>
    </row>
    <row r="1051" spans="1:4" x14ac:dyDescent="0.2">
      <c r="A1051" s="161" t="s">
        <v>6756</v>
      </c>
      <c r="B1051" s="162">
        <v>1.23481632573868E-2</v>
      </c>
      <c r="D1051" s="162"/>
    </row>
    <row r="1052" spans="1:4" x14ac:dyDescent="0.2">
      <c r="A1052" s="161" t="s">
        <v>6757</v>
      </c>
      <c r="B1052" s="162">
        <v>1.23481632573868E-2</v>
      </c>
      <c r="D1052" s="162"/>
    </row>
    <row r="1053" spans="1:4" x14ac:dyDescent="0.2">
      <c r="A1053" s="161" t="s">
        <v>6758</v>
      </c>
      <c r="B1053" s="162">
        <v>1.23481632573868E-2</v>
      </c>
      <c r="D1053" s="162"/>
    </row>
    <row r="1054" spans="1:4" x14ac:dyDescent="0.2">
      <c r="A1054" s="161" t="s">
        <v>6759</v>
      </c>
      <c r="B1054" s="162">
        <v>1.23481632573868E-2</v>
      </c>
      <c r="D1054" s="162"/>
    </row>
    <row r="1055" spans="1:4" x14ac:dyDescent="0.2">
      <c r="A1055" s="161" t="s">
        <v>6760</v>
      </c>
      <c r="B1055" s="162">
        <v>1.23481632573868E-2</v>
      </c>
      <c r="D1055" s="162"/>
    </row>
    <row r="1056" spans="1:4" x14ac:dyDescent="0.2">
      <c r="A1056" s="161" t="s">
        <v>3871</v>
      </c>
      <c r="B1056" s="162">
        <v>1.23481632573868E-2</v>
      </c>
      <c r="D1056" s="162"/>
    </row>
    <row r="1057" spans="1:4" x14ac:dyDescent="0.2">
      <c r="A1057" s="161" t="s">
        <v>6761</v>
      </c>
      <c r="B1057" s="162">
        <v>1.23481632573868E-2</v>
      </c>
      <c r="D1057" s="162"/>
    </row>
    <row r="1058" spans="1:4" x14ac:dyDescent="0.2">
      <c r="A1058" s="161" t="s">
        <v>3827</v>
      </c>
      <c r="B1058" s="162">
        <v>1.23481632573868E-2</v>
      </c>
      <c r="D1058" s="162"/>
    </row>
    <row r="1059" spans="1:4" x14ac:dyDescent="0.2">
      <c r="A1059" s="161" t="s">
        <v>6762</v>
      </c>
      <c r="B1059" s="162">
        <v>1.23481632573868E-2</v>
      </c>
      <c r="D1059" s="162"/>
    </row>
    <row r="1060" spans="1:4" x14ac:dyDescent="0.2">
      <c r="A1060" s="161" t="s">
        <v>6763</v>
      </c>
      <c r="B1060" s="162">
        <v>1.23481632573868E-2</v>
      </c>
      <c r="D1060" s="162"/>
    </row>
    <row r="1061" spans="1:4" x14ac:dyDescent="0.2">
      <c r="A1061" s="161" t="s">
        <v>3739</v>
      </c>
      <c r="B1061" s="162">
        <v>1.23481632573868E-2</v>
      </c>
      <c r="D1061" s="162"/>
    </row>
    <row r="1062" spans="1:4" x14ac:dyDescent="0.2">
      <c r="A1062" s="161" t="s">
        <v>6764</v>
      </c>
      <c r="B1062" s="162">
        <v>1.23481632573868E-2</v>
      </c>
      <c r="D1062" s="162"/>
    </row>
    <row r="1063" spans="1:4" x14ac:dyDescent="0.2">
      <c r="A1063" s="161" t="s">
        <v>3655</v>
      </c>
      <c r="B1063" s="162">
        <v>1.23481632573868E-2</v>
      </c>
      <c r="D1063" s="162"/>
    </row>
    <row r="1064" spans="1:4" x14ac:dyDescent="0.2">
      <c r="A1064" s="161" t="s">
        <v>6765</v>
      </c>
      <c r="B1064" s="162">
        <v>1.23481632573868E-2</v>
      </c>
      <c r="D1064" s="162"/>
    </row>
    <row r="1065" spans="1:4" x14ac:dyDescent="0.2">
      <c r="A1065" s="161" t="s">
        <v>6766</v>
      </c>
      <c r="B1065" s="162">
        <v>1.23481632573868E-2</v>
      </c>
      <c r="D1065" s="162"/>
    </row>
    <row r="1066" spans="1:4" x14ac:dyDescent="0.2">
      <c r="A1066" s="161" t="s">
        <v>6767</v>
      </c>
      <c r="B1066" s="162">
        <v>1.23481632573868E-2</v>
      </c>
      <c r="D1066" s="162"/>
    </row>
    <row r="1067" spans="1:4" x14ac:dyDescent="0.2">
      <c r="A1067" s="161" t="s">
        <v>6768</v>
      </c>
      <c r="B1067" s="162">
        <v>1.23481632573868E-2</v>
      </c>
      <c r="D1067" s="162"/>
    </row>
    <row r="1068" spans="1:4" x14ac:dyDescent="0.2">
      <c r="A1068" s="161" t="s">
        <v>3493</v>
      </c>
      <c r="B1068" s="162">
        <v>1.23481632573868E-2</v>
      </c>
      <c r="D1068" s="162"/>
    </row>
    <row r="1069" spans="1:4" x14ac:dyDescent="0.2">
      <c r="A1069" s="161" t="s">
        <v>6769</v>
      </c>
      <c r="B1069" s="162">
        <v>1.23481632573868E-2</v>
      </c>
      <c r="D1069" s="162"/>
    </row>
    <row r="1070" spans="1:4" x14ac:dyDescent="0.2">
      <c r="A1070" s="161" t="s">
        <v>6770</v>
      </c>
      <c r="B1070" s="162">
        <v>1.23481632573868E-2</v>
      </c>
      <c r="D1070" s="162"/>
    </row>
    <row r="1071" spans="1:4" x14ac:dyDescent="0.2">
      <c r="A1071" s="161" t="s">
        <v>6771</v>
      </c>
      <c r="B1071" s="162">
        <v>1.23481632573868E-2</v>
      </c>
      <c r="D1071" s="162"/>
    </row>
    <row r="1072" spans="1:4" x14ac:dyDescent="0.2">
      <c r="A1072" s="161" t="s">
        <v>6772</v>
      </c>
      <c r="B1072" s="162">
        <v>1.23481632573868E-2</v>
      </c>
      <c r="D1072" s="162"/>
    </row>
    <row r="1073" spans="1:4" x14ac:dyDescent="0.2">
      <c r="A1073" s="161" t="s">
        <v>3430</v>
      </c>
      <c r="B1073" s="162">
        <v>1.23481632573868E-2</v>
      </c>
      <c r="D1073" s="162"/>
    </row>
    <row r="1074" spans="1:4" x14ac:dyDescent="0.2">
      <c r="A1074" s="161" t="s">
        <v>3342</v>
      </c>
      <c r="B1074" s="162">
        <v>1.23481632573868E-2</v>
      </c>
      <c r="D1074" s="162"/>
    </row>
    <row r="1075" spans="1:4" x14ac:dyDescent="0.2">
      <c r="A1075" s="161" t="s">
        <v>6773</v>
      </c>
      <c r="B1075" s="162">
        <v>1.23481632573868E-2</v>
      </c>
      <c r="D1075" s="162"/>
    </row>
    <row r="1076" spans="1:4" x14ac:dyDescent="0.2">
      <c r="A1076" s="161" t="s">
        <v>6774</v>
      </c>
      <c r="B1076" s="162">
        <v>1.23481632573868E-2</v>
      </c>
      <c r="D1076" s="162"/>
    </row>
    <row r="1077" spans="1:4" x14ac:dyDescent="0.2">
      <c r="A1077" s="161" t="s">
        <v>6775</v>
      </c>
      <c r="B1077" s="162">
        <v>1.23481632573868E-2</v>
      </c>
      <c r="D1077" s="162"/>
    </row>
    <row r="1078" spans="1:4" x14ac:dyDescent="0.2">
      <c r="A1078" s="161" t="s">
        <v>3325</v>
      </c>
      <c r="B1078" s="162">
        <v>1.23481632573868E-2</v>
      </c>
      <c r="D1078" s="162"/>
    </row>
    <row r="1079" spans="1:4" x14ac:dyDescent="0.2">
      <c r="A1079" s="161" t="s">
        <v>6776</v>
      </c>
      <c r="B1079" s="162">
        <v>1.23481632573868E-2</v>
      </c>
      <c r="D1079" s="162"/>
    </row>
    <row r="1080" spans="1:4" x14ac:dyDescent="0.2">
      <c r="A1080" s="161" t="s">
        <v>6777</v>
      </c>
      <c r="B1080" s="162">
        <v>1.23481632573868E-2</v>
      </c>
      <c r="D1080" s="162"/>
    </row>
    <row r="1081" spans="1:4" x14ac:dyDescent="0.2">
      <c r="A1081" s="161" t="s">
        <v>6778</v>
      </c>
      <c r="B1081" s="162">
        <v>1.23481632573868E-2</v>
      </c>
      <c r="D1081" s="162"/>
    </row>
    <row r="1082" spans="1:4" x14ac:dyDescent="0.2">
      <c r="A1082" s="161" t="s">
        <v>6779</v>
      </c>
      <c r="B1082" s="162">
        <v>1.23481632573868E-2</v>
      </c>
      <c r="D1082" s="162"/>
    </row>
    <row r="1083" spans="1:4" x14ac:dyDescent="0.2">
      <c r="A1083" s="161" t="s">
        <v>6780</v>
      </c>
      <c r="B1083" s="162">
        <v>1.23481632573868E-2</v>
      </c>
      <c r="D1083" s="162"/>
    </row>
    <row r="1084" spans="1:4" x14ac:dyDescent="0.2">
      <c r="A1084" s="161" t="s">
        <v>6781</v>
      </c>
      <c r="B1084" s="162">
        <v>1.23481632573868E-2</v>
      </c>
      <c r="D1084" s="162"/>
    </row>
    <row r="1085" spans="1:4" x14ac:dyDescent="0.2">
      <c r="A1085" s="161" t="s">
        <v>6782</v>
      </c>
      <c r="B1085" s="162">
        <v>1.23481632573868E-2</v>
      </c>
      <c r="D1085" s="162"/>
    </row>
    <row r="1086" spans="1:4" x14ac:dyDescent="0.2">
      <c r="A1086" s="161" t="s">
        <v>6783</v>
      </c>
      <c r="B1086" s="162">
        <v>1.23481632573868E-2</v>
      </c>
      <c r="D1086" s="162"/>
    </row>
    <row r="1087" spans="1:4" x14ac:dyDescent="0.2">
      <c r="A1087" s="161" t="s">
        <v>3244</v>
      </c>
      <c r="B1087" s="162">
        <v>1.23481632573868E-2</v>
      </c>
      <c r="D1087" s="162"/>
    </row>
    <row r="1088" spans="1:4" x14ac:dyDescent="0.2">
      <c r="A1088" s="161" t="s">
        <v>3233</v>
      </c>
      <c r="B1088" s="162">
        <v>1.23481632573868E-2</v>
      </c>
      <c r="D1088" s="162"/>
    </row>
    <row r="1089" spans="1:4" x14ac:dyDescent="0.2">
      <c r="A1089" s="161" t="s">
        <v>6784</v>
      </c>
      <c r="B1089" s="162">
        <v>1.23136719780336E-2</v>
      </c>
      <c r="D1089" s="162"/>
    </row>
    <row r="1090" spans="1:4" x14ac:dyDescent="0.2">
      <c r="A1090" s="161" t="s">
        <v>1012</v>
      </c>
      <c r="B1090" s="162">
        <v>1.2299073102677201E-2</v>
      </c>
      <c r="D1090" s="162"/>
    </row>
    <row r="1091" spans="1:4" x14ac:dyDescent="0.2">
      <c r="A1091" s="161" t="s">
        <v>6785</v>
      </c>
      <c r="B1091" s="162">
        <v>1.2265732523820801E-2</v>
      </c>
      <c r="D1091" s="162"/>
    </row>
    <row r="1092" spans="1:4" x14ac:dyDescent="0.2">
      <c r="A1092" s="161" t="s">
        <v>2775</v>
      </c>
      <c r="B1092" s="162">
        <v>1.22501429605979E-2</v>
      </c>
      <c r="D1092" s="162"/>
    </row>
    <row r="1093" spans="1:4" x14ac:dyDescent="0.2">
      <c r="A1093" s="161" t="s">
        <v>3363</v>
      </c>
      <c r="B1093" s="162">
        <v>1.2246026161130401E-2</v>
      </c>
      <c r="D1093" s="162"/>
    </row>
    <row r="1094" spans="1:4" x14ac:dyDescent="0.2">
      <c r="A1094" s="161" t="s">
        <v>3971</v>
      </c>
      <c r="B1094" s="162">
        <v>1.22218604220471E-2</v>
      </c>
      <c r="D1094" s="162"/>
    </row>
    <row r="1095" spans="1:4" x14ac:dyDescent="0.2">
      <c r="A1095" s="161" t="s">
        <v>5285</v>
      </c>
      <c r="B1095" s="162">
        <v>1.2212884858592499E-2</v>
      </c>
      <c r="D1095" s="162"/>
    </row>
    <row r="1096" spans="1:4" x14ac:dyDescent="0.2">
      <c r="A1096" s="161" t="s">
        <v>3578</v>
      </c>
      <c r="B1096" s="162">
        <v>1.21455155437595E-2</v>
      </c>
      <c r="D1096" s="162"/>
    </row>
    <row r="1097" spans="1:4" x14ac:dyDescent="0.2">
      <c r="A1097" s="161" t="s">
        <v>6786</v>
      </c>
      <c r="B1097" s="162">
        <v>1.21440145227318E-2</v>
      </c>
      <c r="D1097" s="162"/>
    </row>
    <row r="1098" spans="1:4" x14ac:dyDescent="0.2">
      <c r="A1098" s="161" t="s">
        <v>5971</v>
      </c>
      <c r="B1098" s="162">
        <v>1.2137620960011E-2</v>
      </c>
      <c r="D1098" s="162"/>
    </row>
    <row r="1099" spans="1:4" x14ac:dyDescent="0.2">
      <c r="A1099" s="161" t="s">
        <v>2213</v>
      </c>
      <c r="B1099" s="162">
        <v>1.2122352374042199E-2</v>
      </c>
      <c r="D1099" s="162"/>
    </row>
    <row r="1100" spans="1:4" x14ac:dyDescent="0.2">
      <c r="A1100" s="161" t="s">
        <v>2139</v>
      </c>
      <c r="B1100" s="162">
        <v>1.21144720910946E-2</v>
      </c>
      <c r="D1100" s="162"/>
    </row>
    <row r="1101" spans="1:4" x14ac:dyDescent="0.2">
      <c r="A1101" s="161" t="s">
        <v>1488</v>
      </c>
      <c r="B1101" s="162">
        <v>1.2114232870004999E-2</v>
      </c>
      <c r="D1101" s="162"/>
    </row>
    <row r="1102" spans="1:4" x14ac:dyDescent="0.2">
      <c r="A1102" s="161" t="s">
        <v>2477</v>
      </c>
      <c r="B1102" s="162">
        <v>1.2109409760707001E-2</v>
      </c>
      <c r="D1102" s="162"/>
    </row>
    <row r="1103" spans="1:4" x14ac:dyDescent="0.2">
      <c r="A1103" s="161" t="s">
        <v>6133</v>
      </c>
      <c r="B1103" s="162">
        <v>1.21035167034165E-2</v>
      </c>
      <c r="D1103" s="162"/>
    </row>
    <row r="1104" spans="1:4" x14ac:dyDescent="0.2">
      <c r="A1104" s="161" t="s">
        <v>5737</v>
      </c>
      <c r="B1104" s="162">
        <v>1.2081803259891799E-2</v>
      </c>
      <c r="D1104" s="162"/>
    </row>
    <row r="1105" spans="1:4" x14ac:dyDescent="0.2">
      <c r="A1105" s="161" t="s">
        <v>5628</v>
      </c>
      <c r="B1105" s="162">
        <v>1.2081803259891799E-2</v>
      </c>
      <c r="D1105" s="162"/>
    </row>
    <row r="1106" spans="1:4" x14ac:dyDescent="0.2">
      <c r="A1106" s="161" t="s">
        <v>5322</v>
      </c>
      <c r="B1106" s="162">
        <v>1.2081803259891799E-2</v>
      </c>
      <c r="D1106" s="162"/>
    </row>
    <row r="1107" spans="1:4" x14ac:dyDescent="0.2">
      <c r="A1107" s="161" t="s">
        <v>4820</v>
      </c>
      <c r="B1107" s="162">
        <v>1.2081803259891799E-2</v>
      </c>
      <c r="D1107" s="162"/>
    </row>
    <row r="1108" spans="1:4" x14ac:dyDescent="0.2">
      <c r="A1108" s="161" t="s">
        <v>6787</v>
      </c>
      <c r="B1108" s="162">
        <v>1.2081803259891799E-2</v>
      </c>
      <c r="D1108" s="162"/>
    </row>
    <row r="1109" spans="1:4" x14ac:dyDescent="0.2">
      <c r="A1109" s="161" t="s">
        <v>749</v>
      </c>
      <c r="B1109" s="162">
        <v>1.20584107685641E-2</v>
      </c>
      <c r="D1109" s="162"/>
    </row>
    <row r="1110" spans="1:4" x14ac:dyDescent="0.2">
      <c r="A1110" s="161" t="s">
        <v>3499</v>
      </c>
      <c r="B1110" s="162">
        <v>1.20226180213719E-2</v>
      </c>
      <c r="D1110" s="162"/>
    </row>
    <row r="1111" spans="1:4" x14ac:dyDescent="0.2">
      <c r="A1111" s="161" t="s">
        <v>1800</v>
      </c>
      <c r="B1111" s="162">
        <v>1.2000507409788501E-2</v>
      </c>
      <c r="D1111" s="162"/>
    </row>
    <row r="1112" spans="1:4" x14ac:dyDescent="0.2">
      <c r="A1112" s="161" t="s">
        <v>6029</v>
      </c>
      <c r="B1112" s="162">
        <v>1.19886639719732E-2</v>
      </c>
      <c r="D1112" s="162"/>
    </row>
    <row r="1113" spans="1:4" x14ac:dyDescent="0.2">
      <c r="A1113" s="161" t="s">
        <v>3227</v>
      </c>
      <c r="B1113" s="162">
        <v>1.1978092902745201E-2</v>
      </c>
      <c r="D1113" s="162"/>
    </row>
    <row r="1114" spans="1:4" x14ac:dyDescent="0.2">
      <c r="A1114" s="161" t="s">
        <v>6094</v>
      </c>
      <c r="B1114" s="162">
        <v>1.1974838154448501E-2</v>
      </c>
      <c r="D1114" s="162"/>
    </row>
    <row r="1115" spans="1:4" x14ac:dyDescent="0.2">
      <c r="A1115" s="161" t="s">
        <v>2826</v>
      </c>
      <c r="B1115" s="162">
        <v>1.1966009078951E-2</v>
      </c>
      <c r="D1115" s="162"/>
    </row>
    <row r="1116" spans="1:4" x14ac:dyDescent="0.2">
      <c r="A1116" s="161" t="s">
        <v>5972</v>
      </c>
      <c r="B1116" s="162">
        <v>1.1950357580747299E-2</v>
      </c>
      <c r="D1116" s="162"/>
    </row>
    <row r="1117" spans="1:4" x14ac:dyDescent="0.2">
      <c r="A1117" s="161" t="s">
        <v>6788</v>
      </c>
      <c r="B1117" s="162">
        <v>1.1950357580747299E-2</v>
      </c>
      <c r="D1117" s="162"/>
    </row>
    <row r="1118" spans="1:4" x14ac:dyDescent="0.2">
      <c r="A1118" s="161" t="s">
        <v>6277</v>
      </c>
      <c r="B1118" s="162">
        <v>1.1950357580747299E-2</v>
      </c>
      <c r="D1118" s="162"/>
    </row>
    <row r="1119" spans="1:4" x14ac:dyDescent="0.2">
      <c r="A1119" s="161" t="s">
        <v>4000</v>
      </c>
      <c r="B1119" s="162">
        <v>1.18975046409411E-2</v>
      </c>
      <c r="D1119" s="162"/>
    </row>
    <row r="1120" spans="1:4" x14ac:dyDescent="0.2">
      <c r="A1120" s="161" t="s">
        <v>4640</v>
      </c>
      <c r="B1120" s="162">
        <v>1.18698306171358E-2</v>
      </c>
      <c r="D1120" s="162"/>
    </row>
    <row r="1121" spans="1:4" x14ac:dyDescent="0.2">
      <c r="A1121" s="161" t="s">
        <v>4192</v>
      </c>
      <c r="B1121" s="162">
        <v>1.1867077396722599E-2</v>
      </c>
      <c r="D1121" s="162"/>
    </row>
    <row r="1122" spans="1:4" x14ac:dyDescent="0.2">
      <c r="A1122" s="161" t="s">
        <v>4741</v>
      </c>
      <c r="B1122" s="162">
        <v>1.1816957460534599E-2</v>
      </c>
      <c r="D1122" s="162"/>
    </row>
    <row r="1123" spans="1:4" x14ac:dyDescent="0.2">
      <c r="A1123" s="161" t="s">
        <v>6789</v>
      </c>
      <c r="B1123" s="162">
        <v>1.18031872131922E-2</v>
      </c>
      <c r="D1123" s="162"/>
    </row>
    <row r="1124" spans="1:4" x14ac:dyDescent="0.2">
      <c r="A1124" s="161" t="s">
        <v>6790</v>
      </c>
      <c r="B1124" s="162">
        <v>1.18031872131922E-2</v>
      </c>
      <c r="D1124" s="162"/>
    </row>
    <row r="1125" spans="1:4" x14ac:dyDescent="0.2">
      <c r="A1125" s="161" t="s">
        <v>6791</v>
      </c>
      <c r="B1125" s="162">
        <v>1.18031872131922E-2</v>
      </c>
      <c r="D1125" s="162"/>
    </row>
    <row r="1126" spans="1:4" x14ac:dyDescent="0.2">
      <c r="A1126" s="161" t="s">
        <v>6792</v>
      </c>
      <c r="B1126" s="162">
        <v>1.18031872131922E-2</v>
      </c>
      <c r="D1126" s="162"/>
    </row>
    <row r="1127" spans="1:4" x14ac:dyDescent="0.2">
      <c r="A1127" s="161" t="s">
        <v>6793</v>
      </c>
      <c r="B1127" s="162">
        <v>1.18031872131922E-2</v>
      </c>
      <c r="D1127" s="162"/>
    </row>
    <row r="1128" spans="1:4" x14ac:dyDescent="0.2">
      <c r="A1128" s="161" t="s">
        <v>6794</v>
      </c>
      <c r="B1128" s="162">
        <v>1.18031872131922E-2</v>
      </c>
      <c r="D1128" s="162"/>
    </row>
    <row r="1129" spans="1:4" x14ac:dyDescent="0.2">
      <c r="A1129" s="161" t="s">
        <v>6795</v>
      </c>
      <c r="B1129" s="162">
        <v>1.18031872131922E-2</v>
      </c>
      <c r="D1129" s="162"/>
    </row>
    <row r="1130" spans="1:4" x14ac:dyDescent="0.2">
      <c r="A1130" s="161" t="s">
        <v>6796</v>
      </c>
      <c r="B1130" s="162">
        <v>1.18031872131922E-2</v>
      </c>
      <c r="D1130" s="162"/>
    </row>
    <row r="1131" spans="1:4" x14ac:dyDescent="0.2">
      <c r="A1131" s="161" t="s">
        <v>2847</v>
      </c>
      <c r="B1131" s="162">
        <v>1.1783500112122199E-2</v>
      </c>
      <c r="D1131" s="162"/>
    </row>
    <row r="1132" spans="1:4" x14ac:dyDescent="0.2">
      <c r="A1132" s="161" t="s">
        <v>6797</v>
      </c>
      <c r="B1132" s="162">
        <v>1.1775707726658599E-2</v>
      </c>
      <c r="D1132" s="162"/>
    </row>
    <row r="1133" spans="1:4" x14ac:dyDescent="0.2">
      <c r="A1133" s="161" t="s">
        <v>2214</v>
      </c>
      <c r="B1133" s="162">
        <v>1.1706595207521899E-2</v>
      </c>
      <c r="D1133" s="162"/>
    </row>
    <row r="1134" spans="1:4" x14ac:dyDescent="0.2">
      <c r="A1134" s="161" t="s">
        <v>5008</v>
      </c>
      <c r="B1134" s="162">
        <v>1.1652033680468099E-2</v>
      </c>
      <c r="D1134" s="162"/>
    </row>
    <row r="1135" spans="1:4" x14ac:dyDescent="0.2">
      <c r="A1135" s="161" t="s">
        <v>6798</v>
      </c>
      <c r="B1135" s="162">
        <v>1.16062055009913E-2</v>
      </c>
      <c r="D1135" s="162"/>
    </row>
    <row r="1136" spans="1:4" x14ac:dyDescent="0.2">
      <c r="A1136" s="161" t="s">
        <v>1409</v>
      </c>
      <c r="B1136" s="162">
        <v>1.1594649071174501E-2</v>
      </c>
      <c r="D1136" s="162"/>
    </row>
    <row r="1137" spans="1:4" x14ac:dyDescent="0.2">
      <c r="A1137" s="161" t="s">
        <v>3037</v>
      </c>
      <c r="B1137" s="162">
        <v>1.1565398937098599E-2</v>
      </c>
      <c r="D1137" s="162"/>
    </row>
    <row r="1138" spans="1:4" x14ac:dyDescent="0.2">
      <c r="A1138" s="161" t="s">
        <v>5999</v>
      </c>
      <c r="B1138" s="162">
        <v>1.1560353963587001E-2</v>
      </c>
      <c r="D1138" s="162"/>
    </row>
    <row r="1139" spans="1:4" x14ac:dyDescent="0.2">
      <c r="A1139" s="161" t="s">
        <v>4110</v>
      </c>
      <c r="B1139" s="162">
        <v>1.15549624758002E-2</v>
      </c>
      <c r="D1139" s="162"/>
    </row>
    <row r="1140" spans="1:4" x14ac:dyDescent="0.2">
      <c r="A1140" s="161" t="s">
        <v>5498</v>
      </c>
      <c r="B1140" s="162">
        <v>1.1477291531428201E-2</v>
      </c>
      <c r="D1140" s="162"/>
    </row>
    <row r="1141" spans="1:4" x14ac:dyDescent="0.2">
      <c r="A1141" s="161" t="s">
        <v>4154</v>
      </c>
      <c r="B1141" s="162">
        <v>1.1464981061843699E-2</v>
      </c>
      <c r="D1141" s="162"/>
    </row>
    <row r="1142" spans="1:4" x14ac:dyDescent="0.2">
      <c r="A1142" s="161" t="s">
        <v>6799</v>
      </c>
      <c r="B1142" s="162">
        <v>1.14495679232421E-2</v>
      </c>
      <c r="D1142" s="162"/>
    </row>
    <row r="1143" spans="1:4" x14ac:dyDescent="0.2">
      <c r="A1143" s="161" t="s">
        <v>3807</v>
      </c>
      <c r="B1143" s="162">
        <v>1.1447202790457901E-2</v>
      </c>
      <c r="D1143" s="162"/>
    </row>
    <row r="1144" spans="1:4" x14ac:dyDescent="0.2">
      <c r="A1144" s="161" t="s">
        <v>2606</v>
      </c>
      <c r="B1144" s="162">
        <v>1.1433689952256401E-2</v>
      </c>
      <c r="D1144" s="162"/>
    </row>
    <row r="1145" spans="1:4" x14ac:dyDescent="0.2">
      <c r="A1145" s="161" t="s">
        <v>4658</v>
      </c>
      <c r="B1145" s="162">
        <v>1.14126525845057E-2</v>
      </c>
      <c r="D1145" s="162"/>
    </row>
    <row r="1146" spans="1:4" x14ac:dyDescent="0.2">
      <c r="A1146" s="161" t="s">
        <v>1782</v>
      </c>
      <c r="B1146" s="162">
        <v>1.1405220952532999E-2</v>
      </c>
      <c r="D1146" s="162"/>
    </row>
    <row r="1147" spans="1:4" x14ac:dyDescent="0.2">
      <c r="A1147" s="161" t="s">
        <v>5289</v>
      </c>
      <c r="B1147" s="162">
        <v>1.13935120536346E-2</v>
      </c>
      <c r="D1147" s="162"/>
    </row>
    <row r="1148" spans="1:4" x14ac:dyDescent="0.2">
      <c r="A1148" s="161" t="s">
        <v>2978</v>
      </c>
      <c r="B1148" s="162">
        <v>1.1391014999523901E-2</v>
      </c>
      <c r="D1148" s="162"/>
    </row>
    <row r="1149" spans="1:4" x14ac:dyDescent="0.2">
      <c r="A1149" s="161" t="s">
        <v>1459</v>
      </c>
      <c r="B1149" s="162">
        <v>1.1382900707244299E-2</v>
      </c>
      <c r="D1149" s="162"/>
    </row>
    <row r="1150" spans="1:4" x14ac:dyDescent="0.2">
      <c r="A1150" s="161" t="s">
        <v>2247</v>
      </c>
      <c r="B1150" s="162">
        <v>1.13815025748298E-2</v>
      </c>
      <c r="D1150" s="162"/>
    </row>
    <row r="1151" spans="1:4" x14ac:dyDescent="0.2">
      <c r="A1151" s="161" t="s">
        <v>6188</v>
      </c>
      <c r="B1151" s="162">
        <v>1.13800902418055E-2</v>
      </c>
      <c r="D1151" s="162"/>
    </row>
    <row r="1152" spans="1:4" x14ac:dyDescent="0.2">
      <c r="A1152" s="161" t="s">
        <v>6119</v>
      </c>
      <c r="B1152" s="162">
        <v>1.13703081781032E-2</v>
      </c>
      <c r="D1152" s="162"/>
    </row>
    <row r="1153" spans="1:4" x14ac:dyDescent="0.2">
      <c r="A1153" s="161" t="s">
        <v>2445</v>
      </c>
      <c r="B1153" s="162">
        <v>1.13587481828173E-2</v>
      </c>
      <c r="D1153" s="162"/>
    </row>
    <row r="1154" spans="1:4" x14ac:dyDescent="0.2">
      <c r="A1154" s="161" t="s">
        <v>3727</v>
      </c>
      <c r="B1154" s="162">
        <v>1.13291542472718E-2</v>
      </c>
      <c r="D1154" s="162"/>
    </row>
    <row r="1155" spans="1:4" x14ac:dyDescent="0.2">
      <c r="A1155" s="161" t="s">
        <v>2448</v>
      </c>
      <c r="B1155" s="162">
        <v>1.13174960005589E-2</v>
      </c>
      <c r="D1155" s="162"/>
    </row>
    <row r="1156" spans="1:4" x14ac:dyDescent="0.2">
      <c r="A1156" s="161" t="s">
        <v>6800</v>
      </c>
      <c r="B1156" s="162">
        <v>1.1302835065021799E-2</v>
      </c>
      <c r="D1156" s="162"/>
    </row>
    <row r="1157" spans="1:4" x14ac:dyDescent="0.2">
      <c r="A1157" s="161" t="s">
        <v>6801</v>
      </c>
      <c r="B1157" s="162">
        <v>1.1290485121997601E-2</v>
      </c>
      <c r="D1157" s="162"/>
    </row>
    <row r="1158" spans="1:4" x14ac:dyDescent="0.2">
      <c r="A1158" s="161" t="s">
        <v>2600</v>
      </c>
      <c r="B1158" s="162">
        <v>1.1273975209976399E-2</v>
      </c>
      <c r="D1158" s="162"/>
    </row>
    <row r="1159" spans="1:4" x14ac:dyDescent="0.2">
      <c r="A1159" s="161" t="s">
        <v>2516</v>
      </c>
      <c r="B1159" s="162">
        <v>1.12694459165601E-2</v>
      </c>
      <c r="D1159" s="162"/>
    </row>
    <row r="1160" spans="1:4" x14ac:dyDescent="0.2">
      <c r="A1160" s="161" t="s">
        <v>2839</v>
      </c>
      <c r="B1160" s="162">
        <v>1.1230634303955499E-2</v>
      </c>
      <c r="D1160" s="162"/>
    </row>
    <row r="1161" spans="1:4" x14ac:dyDescent="0.2">
      <c r="A1161" s="161" t="s">
        <v>5718</v>
      </c>
      <c r="B1161" s="162">
        <v>1.12215422130064E-2</v>
      </c>
      <c r="D1161" s="162"/>
    </row>
    <row r="1162" spans="1:4" x14ac:dyDescent="0.2">
      <c r="A1162" s="161" t="s">
        <v>851</v>
      </c>
      <c r="B1162" s="162">
        <v>1.12101474381987E-2</v>
      </c>
      <c r="D1162" s="162"/>
    </row>
    <row r="1163" spans="1:4" x14ac:dyDescent="0.2">
      <c r="A1163" s="161" t="s">
        <v>1443</v>
      </c>
      <c r="B1163" s="162">
        <v>1.1208122101875301E-2</v>
      </c>
      <c r="D1163" s="162"/>
    </row>
    <row r="1164" spans="1:4" x14ac:dyDescent="0.2">
      <c r="A1164" s="161" t="s">
        <v>4195</v>
      </c>
      <c r="B1164" s="162">
        <v>1.11645816742489E-2</v>
      </c>
      <c r="D1164" s="162"/>
    </row>
    <row r="1165" spans="1:4" x14ac:dyDescent="0.2">
      <c r="A1165" s="161" t="s">
        <v>4371</v>
      </c>
      <c r="B1165" s="162">
        <v>1.1147056105729299E-2</v>
      </c>
      <c r="D1165" s="162"/>
    </row>
    <row r="1166" spans="1:4" x14ac:dyDescent="0.2">
      <c r="A1166" s="161" t="s">
        <v>3864</v>
      </c>
      <c r="B1166" s="162">
        <v>1.1136541678714799E-2</v>
      </c>
      <c r="D1166" s="162"/>
    </row>
    <row r="1167" spans="1:4" x14ac:dyDescent="0.2">
      <c r="A1167" s="161" t="s">
        <v>5384</v>
      </c>
      <c r="B1167" s="162">
        <v>1.11123945858782E-2</v>
      </c>
      <c r="D1167" s="162"/>
    </row>
    <row r="1168" spans="1:4" x14ac:dyDescent="0.2">
      <c r="A1168" s="161" t="s">
        <v>6802</v>
      </c>
      <c r="B1168" s="162">
        <v>1.1110521555760301E-2</v>
      </c>
      <c r="D1168" s="162"/>
    </row>
    <row r="1169" spans="1:4" x14ac:dyDescent="0.2">
      <c r="A1169" s="161" t="s">
        <v>3600</v>
      </c>
      <c r="B1169" s="162">
        <v>1.1097013319941401E-2</v>
      </c>
      <c r="D1169" s="162"/>
    </row>
    <row r="1170" spans="1:4" x14ac:dyDescent="0.2">
      <c r="A1170" s="161" t="s">
        <v>3914</v>
      </c>
      <c r="B1170" s="162">
        <v>1.1073624060244799E-2</v>
      </c>
      <c r="D1170" s="162"/>
    </row>
    <row r="1171" spans="1:4" x14ac:dyDescent="0.2">
      <c r="A1171" s="161" t="s">
        <v>6294</v>
      </c>
      <c r="B1171" s="162">
        <v>1.10714021219942E-2</v>
      </c>
      <c r="D1171" s="162"/>
    </row>
    <row r="1172" spans="1:4" x14ac:dyDescent="0.2">
      <c r="A1172" s="161" t="s">
        <v>1605</v>
      </c>
      <c r="B1172" s="162">
        <v>1.1020707833739299E-2</v>
      </c>
      <c r="D1172" s="162"/>
    </row>
    <row r="1173" spans="1:4" x14ac:dyDescent="0.2">
      <c r="A1173" s="161" t="s">
        <v>1177</v>
      </c>
      <c r="B1173" s="162">
        <v>1.1011541078475901E-2</v>
      </c>
      <c r="D1173" s="162"/>
    </row>
    <row r="1174" spans="1:4" x14ac:dyDescent="0.2">
      <c r="A1174" s="161" t="s">
        <v>5553</v>
      </c>
      <c r="B1174" s="162">
        <v>1.0975245202570601E-2</v>
      </c>
      <c r="D1174" s="162"/>
    </row>
    <row r="1175" spans="1:4" x14ac:dyDescent="0.2">
      <c r="A1175" s="161" t="s">
        <v>2627</v>
      </c>
      <c r="B1175" s="162">
        <v>1.09168287720099E-2</v>
      </c>
      <c r="D1175" s="162"/>
    </row>
    <row r="1176" spans="1:4" x14ac:dyDescent="0.2">
      <c r="A1176" s="161" t="s">
        <v>2675</v>
      </c>
      <c r="B1176" s="162">
        <v>1.0907713924391301E-2</v>
      </c>
      <c r="D1176" s="162"/>
    </row>
    <row r="1177" spans="1:4" x14ac:dyDescent="0.2">
      <c r="A1177" s="161" t="s">
        <v>3293</v>
      </c>
      <c r="B1177" s="162">
        <v>1.09044074761029E-2</v>
      </c>
      <c r="D1177" s="162"/>
    </row>
    <row r="1178" spans="1:4" x14ac:dyDescent="0.2">
      <c r="A1178" s="161" t="s">
        <v>6126</v>
      </c>
      <c r="B1178" s="162">
        <v>1.0884622963826199E-2</v>
      </c>
      <c r="D1178" s="162"/>
    </row>
    <row r="1179" spans="1:4" x14ac:dyDescent="0.2">
      <c r="A1179" s="161" t="s">
        <v>2460</v>
      </c>
      <c r="B1179" s="162">
        <v>1.0881396419047701E-2</v>
      </c>
      <c r="D1179" s="162"/>
    </row>
    <row r="1180" spans="1:4" x14ac:dyDescent="0.2">
      <c r="A1180" s="161" t="s">
        <v>4333</v>
      </c>
      <c r="B1180" s="162">
        <v>1.08627758573173E-2</v>
      </c>
      <c r="D1180" s="162"/>
    </row>
    <row r="1181" spans="1:4" x14ac:dyDescent="0.2">
      <c r="A1181" s="161" t="s">
        <v>6803</v>
      </c>
      <c r="B1181" s="162">
        <v>1.08476688431954E-2</v>
      </c>
      <c r="D1181" s="162"/>
    </row>
    <row r="1182" spans="1:4" x14ac:dyDescent="0.2">
      <c r="A1182" s="161" t="s">
        <v>4088</v>
      </c>
      <c r="B1182" s="162">
        <v>1.0842513855233601E-2</v>
      </c>
      <c r="D1182" s="162"/>
    </row>
    <row r="1183" spans="1:4" x14ac:dyDescent="0.2">
      <c r="A1183" s="161" t="s">
        <v>6804</v>
      </c>
      <c r="B1183" s="162">
        <v>1.0833213228339701E-2</v>
      </c>
      <c r="D1183" s="162"/>
    </row>
    <row r="1184" spans="1:4" x14ac:dyDescent="0.2">
      <c r="A1184" s="161" t="s">
        <v>6805</v>
      </c>
      <c r="B1184" s="162">
        <v>1.08060521529192E-2</v>
      </c>
      <c r="D1184" s="162"/>
    </row>
    <row r="1185" spans="1:4" x14ac:dyDescent="0.2">
      <c r="A1185" s="161" t="s">
        <v>6806</v>
      </c>
      <c r="B1185" s="162">
        <v>1.08060521529192E-2</v>
      </c>
      <c r="D1185" s="162"/>
    </row>
    <row r="1186" spans="1:4" x14ac:dyDescent="0.2">
      <c r="A1186" s="161" t="s">
        <v>6807</v>
      </c>
      <c r="B1186" s="162">
        <v>1.08060521529192E-2</v>
      </c>
      <c r="D1186" s="162"/>
    </row>
    <row r="1187" spans="1:4" x14ac:dyDescent="0.2">
      <c r="A1187" s="161" t="s">
        <v>6207</v>
      </c>
      <c r="B1187" s="162">
        <v>1.0796940011479499E-2</v>
      </c>
      <c r="D1187" s="162"/>
    </row>
    <row r="1188" spans="1:4" x14ac:dyDescent="0.2">
      <c r="A1188" s="161" t="s">
        <v>6808</v>
      </c>
      <c r="B1188" s="162">
        <v>1.07879316921416E-2</v>
      </c>
      <c r="D1188" s="162"/>
    </row>
    <row r="1189" spans="1:4" x14ac:dyDescent="0.2">
      <c r="A1189" s="161" t="s">
        <v>6809</v>
      </c>
      <c r="B1189" s="162">
        <v>1.0787712371395501E-2</v>
      </c>
      <c r="D1189" s="162"/>
    </row>
    <row r="1190" spans="1:4" x14ac:dyDescent="0.2">
      <c r="A1190" s="161" t="s">
        <v>6810</v>
      </c>
      <c r="B1190" s="162">
        <v>1.0787712371395501E-2</v>
      </c>
      <c r="D1190" s="162"/>
    </row>
    <row r="1191" spans="1:4" x14ac:dyDescent="0.2">
      <c r="A1191" s="161" t="s">
        <v>6811</v>
      </c>
      <c r="B1191" s="162">
        <v>1.0787712371395501E-2</v>
      </c>
      <c r="D1191" s="162"/>
    </row>
    <row r="1192" spans="1:4" x14ac:dyDescent="0.2">
      <c r="A1192" s="161" t="s">
        <v>2667</v>
      </c>
      <c r="B1192" s="162">
        <v>1.0772095820389301E-2</v>
      </c>
      <c r="D1192" s="162"/>
    </row>
    <row r="1193" spans="1:4" x14ac:dyDescent="0.2">
      <c r="A1193" s="161" t="s">
        <v>6812</v>
      </c>
      <c r="B1193" s="162">
        <v>1.0699089697538499E-2</v>
      </c>
      <c r="D1193" s="162"/>
    </row>
    <row r="1194" spans="1:4" x14ac:dyDescent="0.2">
      <c r="A1194" s="161" t="s">
        <v>2966</v>
      </c>
      <c r="B1194" s="162">
        <v>1.0697374527614999E-2</v>
      </c>
      <c r="D1194" s="162"/>
    </row>
    <row r="1195" spans="1:4" x14ac:dyDescent="0.2">
      <c r="A1195" s="161" t="s">
        <v>4044</v>
      </c>
      <c r="B1195" s="162">
        <v>1.06894421510885E-2</v>
      </c>
      <c r="D1195" s="162"/>
    </row>
    <row r="1196" spans="1:4" x14ac:dyDescent="0.2">
      <c r="A1196" s="161" t="s">
        <v>2661</v>
      </c>
      <c r="B1196" s="162">
        <v>1.06849082519951E-2</v>
      </c>
      <c r="D1196" s="162"/>
    </row>
    <row r="1197" spans="1:4" x14ac:dyDescent="0.2">
      <c r="A1197" s="161" t="s">
        <v>451</v>
      </c>
      <c r="B1197" s="162">
        <v>1.06728239286887E-2</v>
      </c>
      <c r="D1197" s="162"/>
    </row>
    <row r="1198" spans="1:4" x14ac:dyDescent="0.2">
      <c r="A1198" s="161" t="s">
        <v>3204</v>
      </c>
      <c r="B1198" s="162">
        <v>1.06408440919936E-2</v>
      </c>
      <c r="D1198" s="162"/>
    </row>
    <row r="1199" spans="1:4" x14ac:dyDescent="0.2">
      <c r="A1199" s="161" t="s">
        <v>6813</v>
      </c>
      <c r="B1199" s="162">
        <v>1.06128028384783E-2</v>
      </c>
      <c r="D1199" s="162"/>
    </row>
    <row r="1200" spans="1:4" x14ac:dyDescent="0.2">
      <c r="A1200" s="161" t="s">
        <v>3080</v>
      </c>
      <c r="B1200" s="162">
        <v>1.0589285010316399E-2</v>
      </c>
      <c r="D1200" s="162"/>
    </row>
    <row r="1201" spans="1:4" x14ac:dyDescent="0.2">
      <c r="A1201" s="161" t="s">
        <v>3187</v>
      </c>
      <c r="B1201" s="162">
        <v>1.05294949802116E-2</v>
      </c>
      <c r="D1201" s="162"/>
    </row>
    <row r="1202" spans="1:4" x14ac:dyDescent="0.2">
      <c r="A1202" s="161" t="s">
        <v>4114</v>
      </c>
      <c r="B1202" s="162">
        <v>1.0522998191876701E-2</v>
      </c>
      <c r="D1202" s="162"/>
    </row>
    <row r="1203" spans="1:4" x14ac:dyDescent="0.2">
      <c r="A1203" s="161" t="s">
        <v>5754</v>
      </c>
      <c r="B1203" s="162">
        <v>1.0508273491834801E-2</v>
      </c>
      <c r="D1203" s="162"/>
    </row>
    <row r="1204" spans="1:4" x14ac:dyDescent="0.2">
      <c r="A1204" s="161" t="s">
        <v>3379</v>
      </c>
      <c r="B1204" s="162">
        <v>1.05078717390228E-2</v>
      </c>
      <c r="D1204" s="162"/>
    </row>
    <row r="1205" spans="1:4" x14ac:dyDescent="0.2">
      <c r="A1205" s="161" t="s">
        <v>6814</v>
      </c>
      <c r="B1205" s="162">
        <v>1.04538596804962E-2</v>
      </c>
      <c r="D1205" s="162"/>
    </row>
    <row r="1206" spans="1:4" x14ac:dyDescent="0.2">
      <c r="A1206" s="161" t="s">
        <v>4917</v>
      </c>
      <c r="B1206" s="162">
        <v>1.0441272367607699E-2</v>
      </c>
      <c r="D1206" s="162"/>
    </row>
    <row r="1207" spans="1:4" x14ac:dyDescent="0.2">
      <c r="A1207" s="161" t="s">
        <v>3700</v>
      </c>
      <c r="B1207" s="162">
        <v>1.04247020155026E-2</v>
      </c>
      <c r="D1207" s="162"/>
    </row>
    <row r="1208" spans="1:4" x14ac:dyDescent="0.2">
      <c r="A1208" s="161" t="s">
        <v>2809</v>
      </c>
      <c r="B1208" s="162">
        <v>1.0424446891674599E-2</v>
      </c>
      <c r="D1208" s="162"/>
    </row>
    <row r="1209" spans="1:4" x14ac:dyDescent="0.2">
      <c r="A1209" s="161" t="s">
        <v>6078</v>
      </c>
      <c r="B1209" s="162">
        <v>1.04214276969749E-2</v>
      </c>
      <c r="D1209" s="162"/>
    </row>
    <row r="1210" spans="1:4" x14ac:dyDescent="0.2">
      <c r="A1210" s="161" t="s">
        <v>6815</v>
      </c>
      <c r="B1210" s="162">
        <v>1.0395901765391E-2</v>
      </c>
      <c r="D1210" s="162"/>
    </row>
    <row r="1211" spans="1:4" x14ac:dyDescent="0.2">
      <c r="A1211" s="161" t="s">
        <v>6816</v>
      </c>
      <c r="B1211" s="162">
        <v>1.0395901765391E-2</v>
      </c>
      <c r="D1211" s="162"/>
    </row>
    <row r="1212" spans="1:4" x14ac:dyDescent="0.2">
      <c r="A1212" s="161" t="s">
        <v>2949</v>
      </c>
      <c r="B1212" s="162">
        <v>1.03696803391819E-2</v>
      </c>
      <c r="D1212" s="162"/>
    </row>
    <row r="1213" spans="1:4" x14ac:dyDescent="0.2">
      <c r="A1213" s="161" t="s">
        <v>4087</v>
      </c>
      <c r="B1213" s="162">
        <v>1.03628992959231E-2</v>
      </c>
      <c r="D1213" s="162"/>
    </row>
    <row r="1214" spans="1:4" x14ac:dyDescent="0.2">
      <c r="A1214" s="161" t="s">
        <v>6817</v>
      </c>
      <c r="B1214" s="162">
        <v>1.0339647923487801E-2</v>
      </c>
      <c r="D1214" s="162"/>
    </row>
    <row r="1215" spans="1:4" x14ac:dyDescent="0.2">
      <c r="A1215" s="161" t="s">
        <v>5552</v>
      </c>
      <c r="B1215" s="162">
        <v>1.02957875816289E-2</v>
      </c>
      <c r="D1215" s="162"/>
    </row>
    <row r="1216" spans="1:4" x14ac:dyDescent="0.2">
      <c r="A1216" s="161" t="s">
        <v>6818</v>
      </c>
      <c r="B1216" s="162">
        <v>1.02912615102806E-2</v>
      </c>
      <c r="D1216" s="162"/>
    </row>
    <row r="1217" spans="1:4" x14ac:dyDescent="0.2">
      <c r="A1217" s="161" t="s">
        <v>6819</v>
      </c>
      <c r="B1217" s="162">
        <v>1.02912615102806E-2</v>
      </c>
      <c r="D1217" s="162"/>
    </row>
    <row r="1218" spans="1:4" x14ac:dyDescent="0.2">
      <c r="A1218" s="161" t="s">
        <v>6820</v>
      </c>
      <c r="B1218" s="162">
        <v>1.02912615102806E-2</v>
      </c>
      <c r="D1218" s="162"/>
    </row>
    <row r="1219" spans="1:4" x14ac:dyDescent="0.2">
      <c r="A1219" s="161" t="s">
        <v>4632</v>
      </c>
      <c r="B1219" s="162">
        <v>1.02787110980325E-2</v>
      </c>
      <c r="D1219" s="162"/>
    </row>
    <row r="1220" spans="1:4" x14ac:dyDescent="0.2">
      <c r="A1220" s="161" t="s">
        <v>3324</v>
      </c>
      <c r="B1220" s="162">
        <v>1.02787110980325E-2</v>
      </c>
      <c r="D1220" s="162"/>
    </row>
    <row r="1221" spans="1:4" x14ac:dyDescent="0.2">
      <c r="A1221" s="161" t="s">
        <v>2257</v>
      </c>
      <c r="B1221" s="162">
        <v>1.02618306399321E-2</v>
      </c>
      <c r="D1221" s="162"/>
    </row>
    <row r="1222" spans="1:4" x14ac:dyDescent="0.2">
      <c r="A1222" s="161" t="s">
        <v>4456</v>
      </c>
      <c r="B1222" s="162">
        <v>1.0253331457219799E-2</v>
      </c>
      <c r="D1222" s="162"/>
    </row>
    <row r="1223" spans="1:4" x14ac:dyDescent="0.2">
      <c r="A1223" s="161" t="s">
        <v>3122</v>
      </c>
      <c r="B1223" s="162">
        <v>1.02518764530024E-2</v>
      </c>
      <c r="D1223" s="162"/>
    </row>
    <row r="1224" spans="1:4" x14ac:dyDescent="0.2">
      <c r="A1224" s="161" t="s">
        <v>2690</v>
      </c>
      <c r="B1224" s="162">
        <v>1.02383503542645E-2</v>
      </c>
      <c r="D1224" s="162"/>
    </row>
    <row r="1225" spans="1:4" x14ac:dyDescent="0.2">
      <c r="A1225" s="161" t="s">
        <v>3181</v>
      </c>
      <c r="B1225" s="162">
        <v>1.0229454916308899E-2</v>
      </c>
      <c r="D1225" s="162"/>
    </row>
    <row r="1226" spans="1:4" x14ac:dyDescent="0.2">
      <c r="A1226" s="161" t="s">
        <v>1494</v>
      </c>
      <c r="B1226" s="162">
        <v>1.0224357437739201E-2</v>
      </c>
      <c r="D1226" s="162"/>
    </row>
    <row r="1227" spans="1:4" x14ac:dyDescent="0.2">
      <c r="A1227" s="161" t="s">
        <v>1440</v>
      </c>
      <c r="B1227" s="162">
        <v>1.02020798639111E-2</v>
      </c>
      <c r="D1227" s="162"/>
    </row>
    <row r="1228" spans="1:4" x14ac:dyDescent="0.2">
      <c r="A1228" s="161" t="s">
        <v>2090</v>
      </c>
      <c r="B1228" s="162">
        <v>1.02011781129144E-2</v>
      </c>
      <c r="D1228" s="162"/>
    </row>
    <row r="1229" spans="1:4" x14ac:dyDescent="0.2">
      <c r="A1229" s="161" t="s">
        <v>5028</v>
      </c>
      <c r="B1229" s="162">
        <v>1.0200829272474499E-2</v>
      </c>
      <c r="D1229" s="162"/>
    </row>
    <row r="1230" spans="1:4" x14ac:dyDescent="0.2">
      <c r="A1230" s="161" t="s">
        <v>5249</v>
      </c>
      <c r="B1230" s="162">
        <v>1.0197343678925601E-2</v>
      </c>
      <c r="D1230" s="162"/>
    </row>
    <row r="1231" spans="1:4" x14ac:dyDescent="0.2">
      <c r="A1231" s="161" t="s">
        <v>3923</v>
      </c>
      <c r="B1231" s="162">
        <v>1.0177591753047799E-2</v>
      </c>
      <c r="D1231" s="162"/>
    </row>
    <row r="1232" spans="1:4" x14ac:dyDescent="0.2">
      <c r="A1232" s="161" t="s">
        <v>2882</v>
      </c>
      <c r="B1232" s="162">
        <v>1.0170187504814099E-2</v>
      </c>
      <c r="D1232" s="162"/>
    </row>
    <row r="1233" spans="1:4" x14ac:dyDescent="0.2">
      <c r="A1233" s="161" t="s">
        <v>3351</v>
      </c>
      <c r="B1233" s="162">
        <v>1.01548282151908E-2</v>
      </c>
      <c r="D1233" s="162"/>
    </row>
    <row r="1234" spans="1:4" x14ac:dyDescent="0.2">
      <c r="A1234" s="161" t="s">
        <v>2702</v>
      </c>
      <c r="B1234" s="162">
        <v>1.0142513391072199E-2</v>
      </c>
      <c r="D1234" s="162"/>
    </row>
    <row r="1235" spans="1:4" x14ac:dyDescent="0.2">
      <c r="A1235" s="161" t="s">
        <v>6184</v>
      </c>
      <c r="B1235" s="162">
        <v>1.0122722372533199E-2</v>
      </c>
      <c r="D1235" s="162"/>
    </row>
    <row r="1236" spans="1:4" x14ac:dyDescent="0.2">
      <c r="A1236" s="161" t="s">
        <v>6821</v>
      </c>
      <c r="B1236" s="162">
        <v>1.01049067853228E-2</v>
      </c>
      <c r="D1236" s="162"/>
    </row>
    <row r="1237" spans="1:4" x14ac:dyDescent="0.2">
      <c r="A1237" s="161" t="s">
        <v>4256</v>
      </c>
      <c r="B1237" s="162">
        <v>1.01049067853228E-2</v>
      </c>
      <c r="D1237" s="162"/>
    </row>
    <row r="1238" spans="1:4" x14ac:dyDescent="0.2">
      <c r="A1238" s="161" t="s">
        <v>1865</v>
      </c>
      <c r="B1238" s="162">
        <v>1.0090136315464E-2</v>
      </c>
      <c r="D1238" s="162"/>
    </row>
    <row r="1239" spans="1:4" x14ac:dyDescent="0.2">
      <c r="A1239" s="161" t="s">
        <v>2937</v>
      </c>
      <c r="B1239" s="162">
        <v>1.00832821386881E-2</v>
      </c>
      <c r="D1239" s="162"/>
    </row>
    <row r="1240" spans="1:4" x14ac:dyDescent="0.2">
      <c r="A1240" s="161" t="s">
        <v>1828</v>
      </c>
      <c r="B1240" s="162">
        <v>1.0077720201478501E-2</v>
      </c>
      <c r="D1240" s="162"/>
    </row>
    <row r="1241" spans="1:4" x14ac:dyDescent="0.2">
      <c r="A1241" s="161" t="s">
        <v>2713</v>
      </c>
      <c r="B1241" s="162">
        <v>1.0074936923111099E-2</v>
      </c>
      <c r="D1241" s="162"/>
    </row>
    <row r="1242" spans="1:4" x14ac:dyDescent="0.2">
      <c r="A1242" s="161" t="s">
        <v>1503</v>
      </c>
      <c r="B1242" s="162">
        <v>1.0060896114964701E-2</v>
      </c>
      <c r="D1242" s="162"/>
    </row>
    <row r="1243" spans="1:4" x14ac:dyDescent="0.2">
      <c r="A1243" s="161" t="s">
        <v>3583</v>
      </c>
      <c r="B1243" s="162">
        <v>1.00605888169919E-2</v>
      </c>
      <c r="D1243" s="162"/>
    </row>
    <row r="1244" spans="1:4" x14ac:dyDescent="0.2">
      <c r="A1244" s="161" t="s">
        <v>6822</v>
      </c>
      <c r="B1244" s="162">
        <v>1.00316468691839E-2</v>
      </c>
      <c r="D1244" s="162"/>
    </row>
    <row r="1245" spans="1:4" x14ac:dyDescent="0.2">
      <c r="A1245" s="161" t="s">
        <v>2787</v>
      </c>
      <c r="B1245" s="162">
        <v>9.9918975770920699E-3</v>
      </c>
      <c r="D1245" s="162"/>
    </row>
    <row r="1246" spans="1:4" x14ac:dyDescent="0.2">
      <c r="A1246" s="161" t="s">
        <v>5877</v>
      </c>
      <c r="B1246" s="162">
        <v>9.98968975275971E-3</v>
      </c>
      <c r="D1246" s="162"/>
    </row>
    <row r="1247" spans="1:4" x14ac:dyDescent="0.2">
      <c r="A1247" s="161" t="s">
        <v>843</v>
      </c>
      <c r="B1247" s="162">
        <v>9.9849970857710992E-3</v>
      </c>
      <c r="D1247" s="162"/>
    </row>
    <row r="1248" spans="1:4" x14ac:dyDescent="0.2">
      <c r="A1248" s="161" t="s">
        <v>6211</v>
      </c>
      <c r="B1248" s="162">
        <v>9.9744777211388993E-3</v>
      </c>
      <c r="D1248" s="162"/>
    </row>
    <row r="1249" spans="1:4" x14ac:dyDescent="0.2">
      <c r="A1249" s="161" t="s">
        <v>5762</v>
      </c>
      <c r="B1249" s="162">
        <v>9.9545341173469509E-3</v>
      </c>
      <c r="D1249" s="162"/>
    </row>
    <row r="1250" spans="1:4" x14ac:dyDescent="0.2">
      <c r="A1250" s="161" t="s">
        <v>6823</v>
      </c>
      <c r="B1250" s="162">
        <v>9.9485242454612696E-3</v>
      </c>
      <c r="D1250" s="162"/>
    </row>
    <row r="1251" spans="1:4" x14ac:dyDescent="0.2">
      <c r="A1251" s="161" t="s">
        <v>5989</v>
      </c>
      <c r="B1251" s="162">
        <v>9.9478499546804093E-3</v>
      </c>
      <c r="D1251" s="162"/>
    </row>
    <row r="1252" spans="1:4" x14ac:dyDescent="0.2">
      <c r="A1252" s="161" t="s">
        <v>537</v>
      </c>
      <c r="B1252" s="162">
        <v>9.9336983782417898E-3</v>
      </c>
      <c r="D1252" s="162"/>
    </row>
    <row r="1253" spans="1:4" x14ac:dyDescent="0.2">
      <c r="A1253" s="161" t="s">
        <v>3171</v>
      </c>
      <c r="B1253" s="162">
        <v>9.9313398014116306E-3</v>
      </c>
      <c r="D1253" s="162"/>
    </row>
    <row r="1254" spans="1:4" x14ac:dyDescent="0.2">
      <c r="A1254" s="161" t="s">
        <v>6824</v>
      </c>
      <c r="B1254" s="162">
        <v>9.9270591929285397E-3</v>
      </c>
      <c r="D1254" s="162"/>
    </row>
    <row r="1255" spans="1:4" x14ac:dyDescent="0.2">
      <c r="A1255" s="161" t="s">
        <v>6825</v>
      </c>
      <c r="B1255" s="162">
        <v>9.8951293329469694E-3</v>
      </c>
      <c r="D1255" s="162"/>
    </row>
    <row r="1256" spans="1:4" x14ac:dyDescent="0.2">
      <c r="A1256" s="161" t="s">
        <v>2157</v>
      </c>
      <c r="B1256" s="162">
        <v>9.8873134488192994E-3</v>
      </c>
      <c r="D1256" s="162"/>
    </row>
    <row r="1257" spans="1:4" x14ac:dyDescent="0.2">
      <c r="A1257" s="161" t="s">
        <v>3314</v>
      </c>
      <c r="B1257" s="162">
        <v>9.8825255602484393E-3</v>
      </c>
      <c r="D1257" s="162"/>
    </row>
    <row r="1258" spans="1:4" x14ac:dyDescent="0.2">
      <c r="A1258" s="161" t="s">
        <v>2932</v>
      </c>
      <c r="B1258" s="162">
        <v>9.87736844431664E-3</v>
      </c>
      <c r="D1258" s="162"/>
    </row>
    <row r="1259" spans="1:4" x14ac:dyDescent="0.2">
      <c r="A1259" s="161" t="s">
        <v>6335</v>
      </c>
      <c r="B1259" s="162">
        <v>9.8710367462800201E-3</v>
      </c>
      <c r="D1259" s="162"/>
    </row>
    <row r="1260" spans="1:4" x14ac:dyDescent="0.2">
      <c r="A1260" s="161" t="s">
        <v>1574</v>
      </c>
      <c r="B1260" s="162">
        <v>9.8702886838519192E-3</v>
      </c>
      <c r="D1260" s="162"/>
    </row>
    <row r="1261" spans="1:4" x14ac:dyDescent="0.2">
      <c r="A1261" s="161" t="s">
        <v>5918</v>
      </c>
      <c r="B1261" s="162">
        <v>9.8673141219878194E-3</v>
      </c>
      <c r="D1261" s="162"/>
    </row>
    <row r="1262" spans="1:4" x14ac:dyDescent="0.2">
      <c r="A1262" s="161" t="s">
        <v>5378</v>
      </c>
      <c r="B1262" s="162">
        <v>9.8568601534991893E-3</v>
      </c>
      <c r="D1262" s="162"/>
    </row>
    <row r="1263" spans="1:4" x14ac:dyDescent="0.2">
      <c r="A1263" s="161" t="s">
        <v>4082</v>
      </c>
      <c r="B1263" s="162">
        <v>9.8480901113149298E-3</v>
      </c>
      <c r="D1263" s="162"/>
    </row>
    <row r="1264" spans="1:4" x14ac:dyDescent="0.2">
      <c r="A1264" s="161" t="s">
        <v>5949</v>
      </c>
      <c r="B1264" s="162">
        <v>9.8473120733955505E-3</v>
      </c>
      <c r="D1264" s="162"/>
    </row>
    <row r="1265" spans="1:4" x14ac:dyDescent="0.2">
      <c r="A1265" s="161" t="s">
        <v>4601</v>
      </c>
      <c r="B1265" s="162">
        <v>9.8415217884764202E-3</v>
      </c>
      <c r="D1265" s="162"/>
    </row>
    <row r="1266" spans="1:4" x14ac:dyDescent="0.2">
      <c r="A1266" s="161" t="s">
        <v>2352</v>
      </c>
      <c r="B1266" s="162">
        <v>9.8330032665128794E-3</v>
      </c>
      <c r="D1266" s="162"/>
    </row>
    <row r="1267" spans="1:4" x14ac:dyDescent="0.2">
      <c r="A1267" s="161" t="s">
        <v>3454</v>
      </c>
      <c r="B1267" s="162">
        <v>9.8324854016068695E-3</v>
      </c>
      <c r="D1267" s="162"/>
    </row>
    <row r="1268" spans="1:4" x14ac:dyDescent="0.2">
      <c r="A1268" s="161" t="s">
        <v>6826</v>
      </c>
      <c r="B1268" s="162">
        <v>9.8244681430368196E-3</v>
      </c>
      <c r="D1268" s="162"/>
    </row>
    <row r="1269" spans="1:4" x14ac:dyDescent="0.2">
      <c r="A1269" s="161" t="s">
        <v>2719</v>
      </c>
      <c r="B1269" s="162">
        <v>9.8208233690929396E-3</v>
      </c>
      <c r="D1269" s="162"/>
    </row>
    <row r="1270" spans="1:4" x14ac:dyDescent="0.2">
      <c r="A1270" s="161" t="s">
        <v>3054</v>
      </c>
      <c r="B1270" s="162">
        <v>9.7953541006719092E-3</v>
      </c>
      <c r="D1270" s="162"/>
    </row>
    <row r="1271" spans="1:4" x14ac:dyDescent="0.2">
      <c r="A1271" s="161" t="s">
        <v>6827</v>
      </c>
      <c r="B1271" s="162">
        <v>9.79511394449851E-3</v>
      </c>
      <c r="D1271" s="162"/>
    </row>
    <row r="1272" spans="1:4" x14ac:dyDescent="0.2">
      <c r="A1272" s="161" t="s">
        <v>6828</v>
      </c>
      <c r="B1272" s="162">
        <v>9.7948350134782897E-3</v>
      </c>
      <c r="D1272" s="162"/>
    </row>
    <row r="1273" spans="1:4" x14ac:dyDescent="0.2">
      <c r="A1273" s="161" t="s">
        <v>2255</v>
      </c>
      <c r="B1273" s="162">
        <v>9.7809851350373102E-3</v>
      </c>
      <c r="D1273" s="162"/>
    </row>
    <row r="1274" spans="1:4" x14ac:dyDescent="0.2">
      <c r="A1274" s="161" t="s">
        <v>6829</v>
      </c>
      <c r="B1274" s="162">
        <v>9.7799984371408008E-3</v>
      </c>
      <c r="D1274" s="162"/>
    </row>
    <row r="1275" spans="1:4" x14ac:dyDescent="0.2">
      <c r="A1275" s="161" t="s">
        <v>6830</v>
      </c>
      <c r="B1275" s="162">
        <v>9.7799984371408008E-3</v>
      </c>
      <c r="D1275" s="162"/>
    </row>
    <row r="1276" spans="1:4" x14ac:dyDescent="0.2">
      <c r="A1276" s="161" t="s">
        <v>3872</v>
      </c>
      <c r="B1276" s="162">
        <v>9.7756996924345304E-3</v>
      </c>
      <c r="D1276" s="162"/>
    </row>
    <row r="1277" spans="1:4" x14ac:dyDescent="0.2">
      <c r="A1277" s="161" t="s">
        <v>6831</v>
      </c>
      <c r="B1277" s="162">
        <v>9.7725501063180304E-3</v>
      </c>
      <c r="D1277" s="162"/>
    </row>
    <row r="1278" spans="1:4" x14ac:dyDescent="0.2">
      <c r="A1278" s="161" t="s">
        <v>2663</v>
      </c>
      <c r="B1278" s="162">
        <v>9.76472495910005E-3</v>
      </c>
      <c r="D1278" s="162"/>
    </row>
    <row r="1279" spans="1:4" x14ac:dyDescent="0.2">
      <c r="A1279" s="161" t="s">
        <v>3679</v>
      </c>
      <c r="B1279" s="162">
        <v>9.7511053040979408E-3</v>
      </c>
      <c r="D1279" s="162"/>
    </row>
    <row r="1280" spans="1:4" x14ac:dyDescent="0.2">
      <c r="A1280" s="161" t="s">
        <v>6832</v>
      </c>
      <c r="B1280" s="162">
        <v>9.7497407746034593E-3</v>
      </c>
      <c r="D1280" s="162"/>
    </row>
    <row r="1281" spans="1:4" x14ac:dyDescent="0.2">
      <c r="A1281" s="161" t="s">
        <v>1323</v>
      </c>
      <c r="B1281" s="162">
        <v>9.7307479760319199E-3</v>
      </c>
      <c r="D1281" s="162"/>
    </row>
    <row r="1282" spans="1:4" x14ac:dyDescent="0.2">
      <c r="A1282" s="161" t="s">
        <v>4674</v>
      </c>
      <c r="B1282" s="162">
        <v>9.6412321990373105E-3</v>
      </c>
      <c r="D1282" s="162"/>
    </row>
    <row r="1283" spans="1:4" x14ac:dyDescent="0.2">
      <c r="A1283" s="161" t="s">
        <v>3112</v>
      </c>
      <c r="B1283" s="162">
        <v>9.6179581622449495E-3</v>
      </c>
      <c r="D1283" s="162"/>
    </row>
    <row r="1284" spans="1:4" x14ac:dyDescent="0.2">
      <c r="A1284" s="161" t="s">
        <v>5291</v>
      </c>
      <c r="B1284" s="162">
        <v>9.5872724856354997E-3</v>
      </c>
      <c r="D1284" s="162"/>
    </row>
    <row r="1285" spans="1:4" x14ac:dyDescent="0.2">
      <c r="A1285" s="161" t="s">
        <v>6833</v>
      </c>
      <c r="B1285" s="162">
        <v>9.5423596364353196E-3</v>
      </c>
      <c r="D1285" s="162"/>
    </row>
    <row r="1286" spans="1:4" x14ac:dyDescent="0.2">
      <c r="A1286" s="161" t="s">
        <v>6834</v>
      </c>
      <c r="B1286" s="162">
        <v>9.5370702506242504E-3</v>
      </c>
      <c r="D1286" s="162"/>
    </row>
    <row r="1287" spans="1:4" x14ac:dyDescent="0.2">
      <c r="A1287" s="161" t="s">
        <v>2399</v>
      </c>
      <c r="B1287" s="162">
        <v>9.5352086029179897E-3</v>
      </c>
      <c r="D1287" s="162"/>
    </row>
    <row r="1288" spans="1:4" x14ac:dyDescent="0.2">
      <c r="A1288" s="161" t="s">
        <v>4451</v>
      </c>
      <c r="B1288" s="162">
        <v>9.5149143924442101E-3</v>
      </c>
      <c r="D1288" s="162"/>
    </row>
    <row r="1289" spans="1:4" x14ac:dyDescent="0.2">
      <c r="A1289" s="161" t="s">
        <v>6835</v>
      </c>
      <c r="B1289" s="162">
        <v>9.5135915516863304E-3</v>
      </c>
      <c r="D1289" s="162"/>
    </row>
    <row r="1290" spans="1:4" x14ac:dyDescent="0.2">
      <c r="A1290" s="161" t="s">
        <v>2244</v>
      </c>
      <c r="B1290" s="162">
        <v>9.5082351148065292E-3</v>
      </c>
      <c r="D1290" s="162"/>
    </row>
    <row r="1291" spans="1:4" x14ac:dyDescent="0.2">
      <c r="A1291" s="161" t="s">
        <v>6836</v>
      </c>
      <c r="B1291" s="162">
        <v>9.5073830623881705E-3</v>
      </c>
      <c r="D1291" s="162"/>
    </row>
    <row r="1292" spans="1:4" x14ac:dyDescent="0.2">
      <c r="A1292" s="161" t="s">
        <v>6837</v>
      </c>
      <c r="B1292" s="162">
        <v>9.5073830623881705E-3</v>
      </c>
      <c r="D1292" s="162"/>
    </row>
    <row r="1293" spans="1:4" x14ac:dyDescent="0.2">
      <c r="A1293" s="161" t="s">
        <v>6838</v>
      </c>
      <c r="B1293" s="162">
        <v>9.5056417246566702E-3</v>
      </c>
      <c r="D1293" s="162"/>
    </row>
    <row r="1294" spans="1:4" x14ac:dyDescent="0.2">
      <c r="A1294" s="161" t="s">
        <v>3989</v>
      </c>
      <c r="B1294" s="162">
        <v>9.4910785252512297E-3</v>
      </c>
      <c r="D1294" s="162"/>
    </row>
    <row r="1295" spans="1:4" x14ac:dyDescent="0.2">
      <c r="A1295" s="161" t="s">
        <v>5964</v>
      </c>
      <c r="B1295" s="162">
        <v>9.4858748180784505E-3</v>
      </c>
      <c r="D1295" s="162"/>
    </row>
    <row r="1296" spans="1:4" x14ac:dyDescent="0.2">
      <c r="A1296" s="161" t="s">
        <v>2145</v>
      </c>
      <c r="B1296" s="162">
        <v>9.4703989356742999E-3</v>
      </c>
      <c r="D1296" s="162"/>
    </row>
    <row r="1297" spans="1:4" x14ac:dyDescent="0.2">
      <c r="A1297" s="161" t="s">
        <v>382</v>
      </c>
      <c r="B1297" s="162">
        <v>9.4664591896990793E-3</v>
      </c>
      <c r="D1297" s="162"/>
    </row>
    <row r="1298" spans="1:4" x14ac:dyDescent="0.2">
      <c r="A1298" s="161" t="s">
        <v>3259</v>
      </c>
      <c r="B1298" s="162">
        <v>9.4545099949256903E-3</v>
      </c>
      <c r="D1298" s="162"/>
    </row>
    <row r="1299" spans="1:4" x14ac:dyDescent="0.2">
      <c r="A1299" s="161" t="s">
        <v>6839</v>
      </c>
      <c r="B1299" s="162">
        <v>9.4261071256585595E-3</v>
      </c>
      <c r="D1299" s="162"/>
    </row>
    <row r="1300" spans="1:4" x14ac:dyDescent="0.2">
      <c r="A1300" s="161" t="s">
        <v>1296</v>
      </c>
      <c r="B1300" s="162">
        <v>9.4056016871325795E-3</v>
      </c>
      <c r="D1300" s="162"/>
    </row>
    <row r="1301" spans="1:4" x14ac:dyDescent="0.2">
      <c r="A1301" s="161" t="s">
        <v>1517</v>
      </c>
      <c r="B1301" s="162">
        <v>9.3887542436213393E-3</v>
      </c>
      <c r="D1301" s="162"/>
    </row>
    <row r="1302" spans="1:4" x14ac:dyDescent="0.2">
      <c r="A1302" s="161" t="s">
        <v>3175</v>
      </c>
      <c r="B1302" s="162">
        <v>9.3714890363948804E-3</v>
      </c>
      <c r="D1302" s="162"/>
    </row>
    <row r="1303" spans="1:4" x14ac:dyDescent="0.2">
      <c r="A1303" s="161" t="s">
        <v>3887</v>
      </c>
      <c r="B1303" s="162">
        <v>9.3202064575101801E-3</v>
      </c>
      <c r="D1303" s="162"/>
    </row>
    <row r="1304" spans="1:4" x14ac:dyDescent="0.2">
      <c r="A1304" s="161" t="s">
        <v>4032</v>
      </c>
      <c r="B1304" s="162">
        <v>9.31286682085747E-3</v>
      </c>
      <c r="D1304" s="162"/>
    </row>
    <row r="1305" spans="1:4" x14ac:dyDescent="0.2">
      <c r="A1305" s="161" t="s">
        <v>5705</v>
      </c>
      <c r="B1305" s="162">
        <v>9.3007716138911196E-3</v>
      </c>
      <c r="D1305" s="162"/>
    </row>
    <row r="1306" spans="1:4" x14ac:dyDescent="0.2">
      <c r="A1306" s="161" t="s">
        <v>4501</v>
      </c>
      <c r="B1306" s="162">
        <v>9.2723045065113592E-3</v>
      </c>
      <c r="D1306" s="162"/>
    </row>
    <row r="1307" spans="1:4" x14ac:dyDescent="0.2">
      <c r="A1307" s="161" t="s">
        <v>3691</v>
      </c>
      <c r="B1307" s="162">
        <v>9.2608325063478405E-3</v>
      </c>
      <c r="D1307" s="162"/>
    </row>
    <row r="1308" spans="1:4" x14ac:dyDescent="0.2">
      <c r="A1308" s="161" t="s">
        <v>5723</v>
      </c>
      <c r="B1308" s="162">
        <v>9.2242936023488303E-3</v>
      </c>
      <c r="D1308" s="162"/>
    </row>
    <row r="1309" spans="1:4" x14ac:dyDescent="0.2">
      <c r="A1309" s="161" t="s">
        <v>2998</v>
      </c>
      <c r="B1309" s="162">
        <v>9.2193861100144797E-3</v>
      </c>
      <c r="D1309" s="162"/>
    </row>
    <row r="1310" spans="1:4" x14ac:dyDescent="0.2">
      <c r="A1310" s="161" t="s">
        <v>6260</v>
      </c>
      <c r="B1310" s="162">
        <v>9.1991499517140394E-3</v>
      </c>
      <c r="D1310" s="162"/>
    </row>
    <row r="1311" spans="1:4" x14ac:dyDescent="0.2">
      <c r="A1311" s="161" t="s">
        <v>2041</v>
      </c>
      <c r="B1311" s="162">
        <v>9.1855946764203798E-3</v>
      </c>
      <c r="D1311" s="162"/>
    </row>
    <row r="1312" spans="1:4" x14ac:dyDescent="0.2">
      <c r="A1312" s="161" t="s">
        <v>6840</v>
      </c>
      <c r="B1312" s="162">
        <v>9.1773606598835704E-3</v>
      </c>
      <c r="D1312" s="162"/>
    </row>
    <row r="1313" spans="1:4" x14ac:dyDescent="0.2">
      <c r="A1313" s="161" t="s">
        <v>1606</v>
      </c>
      <c r="B1313" s="162">
        <v>9.1756402544265897E-3</v>
      </c>
      <c r="D1313" s="162"/>
    </row>
    <row r="1314" spans="1:4" x14ac:dyDescent="0.2">
      <c r="A1314" s="161" t="s">
        <v>5978</v>
      </c>
      <c r="B1314" s="162">
        <v>9.1716028404731902E-3</v>
      </c>
      <c r="D1314" s="162"/>
    </row>
    <row r="1315" spans="1:4" x14ac:dyDescent="0.2">
      <c r="A1315" s="161" t="s">
        <v>3076</v>
      </c>
      <c r="B1315" s="162">
        <v>9.1624473131265392E-3</v>
      </c>
      <c r="D1315" s="162"/>
    </row>
    <row r="1316" spans="1:4" x14ac:dyDescent="0.2">
      <c r="A1316" s="161" t="s">
        <v>3211</v>
      </c>
      <c r="B1316" s="162">
        <v>9.1414490176245106E-3</v>
      </c>
      <c r="D1316" s="162"/>
    </row>
    <row r="1317" spans="1:4" x14ac:dyDescent="0.2">
      <c r="A1317" s="161" t="s">
        <v>3100</v>
      </c>
      <c r="B1317" s="162">
        <v>9.117871792486E-3</v>
      </c>
      <c r="D1317" s="162"/>
    </row>
    <row r="1318" spans="1:4" x14ac:dyDescent="0.2">
      <c r="A1318" s="161" t="s">
        <v>6841</v>
      </c>
      <c r="B1318" s="162">
        <v>9.1150466919001204E-3</v>
      </c>
      <c r="D1318" s="162"/>
    </row>
    <row r="1319" spans="1:4" x14ac:dyDescent="0.2">
      <c r="A1319" s="161" t="s">
        <v>4106</v>
      </c>
      <c r="B1319" s="162">
        <v>9.1051790478231791E-3</v>
      </c>
      <c r="D1319" s="162"/>
    </row>
    <row r="1320" spans="1:4" x14ac:dyDescent="0.2">
      <c r="A1320" s="161" t="s">
        <v>5669</v>
      </c>
      <c r="B1320" s="162">
        <v>9.1013167632519997E-3</v>
      </c>
      <c r="D1320" s="162"/>
    </row>
    <row r="1321" spans="1:4" x14ac:dyDescent="0.2">
      <c r="A1321" s="161" t="s">
        <v>6359</v>
      </c>
      <c r="B1321" s="162">
        <v>9.0845244699890894E-3</v>
      </c>
      <c r="D1321" s="162"/>
    </row>
    <row r="1322" spans="1:4" x14ac:dyDescent="0.2">
      <c r="A1322" s="161" t="s">
        <v>6041</v>
      </c>
      <c r="B1322" s="162">
        <v>9.0797858328802005E-3</v>
      </c>
      <c r="D1322" s="162"/>
    </row>
    <row r="1323" spans="1:4" x14ac:dyDescent="0.2">
      <c r="A1323" s="161" t="s">
        <v>2269</v>
      </c>
      <c r="B1323" s="162">
        <v>9.0713288202285292E-3</v>
      </c>
      <c r="D1323" s="162"/>
    </row>
    <row r="1324" spans="1:4" x14ac:dyDescent="0.2">
      <c r="A1324" s="161" t="s">
        <v>6842</v>
      </c>
      <c r="B1324" s="162">
        <v>9.0444285740381193E-3</v>
      </c>
      <c r="D1324" s="162"/>
    </row>
    <row r="1325" spans="1:4" x14ac:dyDescent="0.2">
      <c r="A1325" s="161" t="s">
        <v>2867</v>
      </c>
      <c r="B1325" s="162">
        <v>9.0334416546045508E-3</v>
      </c>
      <c r="D1325" s="162"/>
    </row>
    <row r="1326" spans="1:4" x14ac:dyDescent="0.2">
      <c r="A1326" s="161" t="s">
        <v>6843</v>
      </c>
      <c r="B1326" s="162">
        <v>9.0067035144860107E-3</v>
      </c>
      <c r="D1326" s="162"/>
    </row>
    <row r="1327" spans="1:4" x14ac:dyDescent="0.2">
      <c r="A1327" s="161" t="s">
        <v>2534</v>
      </c>
      <c r="B1327" s="162">
        <v>9.0060831575460108E-3</v>
      </c>
      <c r="D1327" s="162"/>
    </row>
    <row r="1328" spans="1:4" x14ac:dyDescent="0.2">
      <c r="A1328" s="161" t="s">
        <v>6844</v>
      </c>
      <c r="B1328" s="162">
        <v>9.0015794466413203E-3</v>
      </c>
      <c r="D1328" s="162"/>
    </row>
    <row r="1329" spans="1:4" x14ac:dyDescent="0.2">
      <c r="A1329" s="161" t="s">
        <v>2211</v>
      </c>
      <c r="B1329" s="162">
        <v>8.9903501418939092E-3</v>
      </c>
      <c r="D1329" s="162"/>
    </row>
    <row r="1330" spans="1:4" x14ac:dyDescent="0.2">
      <c r="A1330" s="161" t="s">
        <v>6845</v>
      </c>
      <c r="B1330" s="162">
        <v>8.9863427740541901E-3</v>
      </c>
      <c r="D1330" s="162"/>
    </row>
    <row r="1331" spans="1:4" x14ac:dyDescent="0.2">
      <c r="A1331" s="161" t="s">
        <v>1119</v>
      </c>
      <c r="B1331" s="162">
        <v>8.9467653416853005E-3</v>
      </c>
      <c r="D1331" s="162"/>
    </row>
    <row r="1332" spans="1:4" x14ac:dyDescent="0.2">
      <c r="A1332" s="161" t="s">
        <v>4690</v>
      </c>
      <c r="B1332" s="162">
        <v>8.9439179448988597E-3</v>
      </c>
      <c r="D1332" s="162"/>
    </row>
    <row r="1333" spans="1:4" x14ac:dyDescent="0.2">
      <c r="A1333" s="161" t="s">
        <v>6220</v>
      </c>
      <c r="B1333" s="162">
        <v>8.9397696447521303E-3</v>
      </c>
      <c r="D1333" s="162"/>
    </row>
    <row r="1334" spans="1:4" x14ac:dyDescent="0.2">
      <c r="A1334" s="161" t="s">
        <v>2771</v>
      </c>
      <c r="B1334" s="162">
        <v>8.9196083920567992E-3</v>
      </c>
      <c r="D1334" s="162"/>
    </row>
    <row r="1335" spans="1:4" x14ac:dyDescent="0.2">
      <c r="A1335" s="161" t="s">
        <v>2579</v>
      </c>
      <c r="B1335" s="162">
        <v>8.9076283102611804E-3</v>
      </c>
      <c r="D1335" s="162"/>
    </row>
    <row r="1336" spans="1:4" x14ac:dyDescent="0.2">
      <c r="A1336" s="161" t="s">
        <v>5154</v>
      </c>
      <c r="B1336" s="162">
        <v>8.8847509229607706E-3</v>
      </c>
      <c r="D1336" s="162"/>
    </row>
    <row r="1337" spans="1:4" x14ac:dyDescent="0.2">
      <c r="A1337" s="161" t="s">
        <v>5953</v>
      </c>
      <c r="B1337" s="162">
        <v>8.8690633161226991E-3</v>
      </c>
      <c r="D1337" s="162"/>
    </row>
    <row r="1338" spans="1:4" x14ac:dyDescent="0.2">
      <c r="A1338" s="161" t="s">
        <v>6026</v>
      </c>
      <c r="B1338" s="162">
        <v>8.8621182039205302E-3</v>
      </c>
      <c r="D1338" s="162"/>
    </row>
    <row r="1339" spans="1:4" x14ac:dyDescent="0.2">
      <c r="A1339" s="161" t="s">
        <v>4152</v>
      </c>
      <c r="B1339" s="162">
        <v>8.8608621392933708E-3</v>
      </c>
      <c r="D1339" s="162"/>
    </row>
    <row r="1340" spans="1:4" x14ac:dyDescent="0.2">
      <c r="A1340" s="161" t="s">
        <v>6259</v>
      </c>
      <c r="B1340" s="162">
        <v>8.8364118434491705E-3</v>
      </c>
      <c r="D1340" s="162"/>
    </row>
    <row r="1341" spans="1:4" x14ac:dyDescent="0.2">
      <c r="A1341" s="161" t="s">
        <v>2075</v>
      </c>
      <c r="B1341" s="162">
        <v>8.82638451009456E-3</v>
      </c>
      <c r="D1341" s="162"/>
    </row>
    <row r="1342" spans="1:4" x14ac:dyDescent="0.2">
      <c r="A1342" s="161" t="s">
        <v>3266</v>
      </c>
      <c r="B1342" s="162">
        <v>8.8221513550823891E-3</v>
      </c>
      <c r="D1342" s="162"/>
    </row>
    <row r="1343" spans="1:4" x14ac:dyDescent="0.2">
      <c r="A1343" s="161" t="s">
        <v>6846</v>
      </c>
      <c r="B1343" s="162">
        <v>8.8132268004249004E-3</v>
      </c>
      <c r="D1343" s="162"/>
    </row>
    <row r="1344" spans="1:4" x14ac:dyDescent="0.2">
      <c r="A1344" s="161" t="s">
        <v>2820</v>
      </c>
      <c r="B1344" s="162">
        <v>8.8124664949511908E-3</v>
      </c>
      <c r="D1344" s="162"/>
    </row>
    <row r="1345" spans="1:4" x14ac:dyDescent="0.2">
      <c r="A1345" s="161" t="s">
        <v>5760</v>
      </c>
      <c r="B1345" s="162">
        <v>8.8030678371130797E-3</v>
      </c>
      <c r="D1345" s="162"/>
    </row>
    <row r="1346" spans="1:4" x14ac:dyDescent="0.2">
      <c r="A1346" s="161" t="s">
        <v>6280</v>
      </c>
      <c r="B1346" s="162">
        <v>8.8027610610730608E-3</v>
      </c>
      <c r="D1346" s="162"/>
    </row>
    <row r="1347" spans="1:4" x14ac:dyDescent="0.2">
      <c r="A1347" s="161" t="s">
        <v>925</v>
      </c>
      <c r="B1347" s="162">
        <v>8.8026410447229891E-3</v>
      </c>
      <c r="D1347" s="162"/>
    </row>
    <row r="1348" spans="1:4" x14ac:dyDescent="0.2">
      <c r="A1348" s="161" t="s">
        <v>3503</v>
      </c>
      <c r="B1348" s="162">
        <v>8.7930821053496203E-3</v>
      </c>
      <c r="D1348" s="162"/>
    </row>
    <row r="1349" spans="1:4" x14ac:dyDescent="0.2">
      <c r="A1349" s="161" t="s">
        <v>1256</v>
      </c>
      <c r="B1349" s="162">
        <v>8.7770254880850697E-3</v>
      </c>
      <c r="D1349" s="162"/>
    </row>
    <row r="1350" spans="1:4" x14ac:dyDescent="0.2">
      <c r="A1350" s="161" t="s">
        <v>6363</v>
      </c>
      <c r="B1350" s="162">
        <v>8.7653870389436898E-3</v>
      </c>
      <c r="D1350" s="162"/>
    </row>
    <row r="1351" spans="1:4" x14ac:dyDescent="0.2">
      <c r="A1351" s="161" t="s">
        <v>2190</v>
      </c>
      <c r="B1351" s="162">
        <v>8.7574265711561506E-3</v>
      </c>
      <c r="D1351" s="162"/>
    </row>
    <row r="1352" spans="1:4" x14ac:dyDescent="0.2">
      <c r="A1352" s="161" t="s">
        <v>6159</v>
      </c>
      <c r="B1352" s="162">
        <v>8.7517102209633095E-3</v>
      </c>
      <c r="D1352" s="162"/>
    </row>
    <row r="1353" spans="1:4" x14ac:dyDescent="0.2">
      <c r="A1353" s="161" t="s">
        <v>2043</v>
      </c>
      <c r="B1353" s="162">
        <v>8.7513475891656499E-3</v>
      </c>
      <c r="D1353" s="162"/>
    </row>
    <row r="1354" spans="1:4" x14ac:dyDescent="0.2">
      <c r="A1354" s="161" t="s">
        <v>3775</v>
      </c>
      <c r="B1354" s="162">
        <v>8.7391870815580006E-3</v>
      </c>
      <c r="D1354" s="162"/>
    </row>
    <row r="1355" spans="1:4" x14ac:dyDescent="0.2">
      <c r="A1355" s="161" t="s">
        <v>3979</v>
      </c>
      <c r="B1355" s="162">
        <v>8.7080665910726201E-3</v>
      </c>
      <c r="D1355" s="162"/>
    </row>
    <row r="1356" spans="1:4" x14ac:dyDescent="0.2">
      <c r="A1356" s="161" t="s">
        <v>4564</v>
      </c>
      <c r="B1356" s="162">
        <v>8.7064763046002299E-3</v>
      </c>
      <c r="D1356" s="162"/>
    </row>
    <row r="1357" spans="1:4" x14ac:dyDescent="0.2">
      <c r="A1357" s="161" t="s">
        <v>989</v>
      </c>
      <c r="B1357" s="162">
        <v>8.7016382383712197E-3</v>
      </c>
      <c r="D1357" s="162"/>
    </row>
    <row r="1358" spans="1:4" x14ac:dyDescent="0.2">
      <c r="A1358" s="161" t="s">
        <v>6158</v>
      </c>
      <c r="B1358" s="162">
        <v>8.6950290176482301E-3</v>
      </c>
      <c r="D1358" s="162"/>
    </row>
    <row r="1359" spans="1:4" x14ac:dyDescent="0.2">
      <c r="A1359" s="161" t="s">
        <v>2482</v>
      </c>
      <c r="B1359" s="162">
        <v>8.6725976478089807E-3</v>
      </c>
      <c r="D1359" s="162"/>
    </row>
    <row r="1360" spans="1:4" x14ac:dyDescent="0.2">
      <c r="A1360" s="161" t="s">
        <v>4859</v>
      </c>
      <c r="B1360" s="162">
        <v>8.6554833611753295E-3</v>
      </c>
      <c r="D1360" s="162"/>
    </row>
    <row r="1361" spans="1:4" x14ac:dyDescent="0.2">
      <c r="A1361" s="161" t="s">
        <v>2778</v>
      </c>
      <c r="B1361" s="162">
        <v>8.6349961370746093E-3</v>
      </c>
      <c r="D1361" s="162"/>
    </row>
    <row r="1362" spans="1:4" x14ac:dyDescent="0.2">
      <c r="A1362" s="161" t="s">
        <v>4905</v>
      </c>
      <c r="B1362" s="162">
        <v>8.6263916372016098E-3</v>
      </c>
      <c r="D1362" s="162"/>
    </row>
    <row r="1363" spans="1:4" x14ac:dyDescent="0.2">
      <c r="A1363" s="161" t="s">
        <v>6016</v>
      </c>
      <c r="B1363" s="162">
        <v>8.6095432590533195E-3</v>
      </c>
      <c r="D1363" s="162"/>
    </row>
    <row r="1364" spans="1:4" x14ac:dyDescent="0.2">
      <c r="A1364" s="161" t="s">
        <v>3287</v>
      </c>
      <c r="B1364" s="162">
        <v>8.6088332319651205E-3</v>
      </c>
      <c r="D1364" s="162"/>
    </row>
    <row r="1365" spans="1:4" x14ac:dyDescent="0.2">
      <c r="A1365" s="161" t="s">
        <v>2715</v>
      </c>
      <c r="B1365" s="162">
        <v>8.6087640441659796E-3</v>
      </c>
      <c r="D1365" s="162"/>
    </row>
    <row r="1366" spans="1:4" x14ac:dyDescent="0.2">
      <c r="A1366" s="161" t="s">
        <v>3469</v>
      </c>
      <c r="B1366" s="162">
        <v>8.6075511230543598E-3</v>
      </c>
      <c r="D1366" s="162"/>
    </row>
    <row r="1367" spans="1:4" x14ac:dyDescent="0.2">
      <c r="A1367" s="161" t="s">
        <v>4139</v>
      </c>
      <c r="B1367" s="162">
        <v>8.5923465790559792E-3</v>
      </c>
      <c r="D1367" s="162"/>
    </row>
    <row r="1368" spans="1:4" x14ac:dyDescent="0.2">
      <c r="A1368" s="161" t="s">
        <v>4181</v>
      </c>
      <c r="B1368" s="162">
        <v>8.5631527873989005E-3</v>
      </c>
      <c r="D1368" s="162"/>
    </row>
    <row r="1369" spans="1:4" x14ac:dyDescent="0.2">
      <c r="A1369" s="161" t="s">
        <v>5952</v>
      </c>
      <c r="B1369" s="162">
        <v>8.5445815929816697E-3</v>
      </c>
      <c r="D1369" s="162"/>
    </row>
    <row r="1370" spans="1:4" x14ac:dyDescent="0.2">
      <c r="A1370" s="161" t="s">
        <v>2545</v>
      </c>
      <c r="B1370" s="162">
        <v>8.5422272979000704E-3</v>
      </c>
      <c r="D1370" s="162"/>
    </row>
    <row r="1371" spans="1:4" x14ac:dyDescent="0.2">
      <c r="A1371" s="161" t="s">
        <v>6847</v>
      </c>
      <c r="B1371" s="162">
        <v>8.5392016993644099E-3</v>
      </c>
      <c r="D1371" s="162"/>
    </row>
    <row r="1372" spans="1:4" x14ac:dyDescent="0.2">
      <c r="A1372" s="161" t="s">
        <v>2475</v>
      </c>
      <c r="B1372" s="162">
        <v>8.5323029778220996E-3</v>
      </c>
      <c r="D1372" s="162"/>
    </row>
    <row r="1373" spans="1:4" x14ac:dyDescent="0.2">
      <c r="A1373" s="161" t="s">
        <v>1141</v>
      </c>
      <c r="B1373" s="162">
        <v>8.5078082337594393E-3</v>
      </c>
      <c r="D1373" s="162"/>
    </row>
    <row r="1374" spans="1:4" x14ac:dyDescent="0.2">
      <c r="A1374" s="161" t="s">
        <v>6103</v>
      </c>
      <c r="B1374" s="162">
        <v>8.4875618617717107E-3</v>
      </c>
      <c r="D1374" s="162"/>
    </row>
    <row r="1375" spans="1:4" x14ac:dyDescent="0.2">
      <c r="A1375" s="161" t="s">
        <v>3801</v>
      </c>
      <c r="B1375" s="162">
        <v>8.4864569280230402E-3</v>
      </c>
      <c r="D1375" s="162"/>
    </row>
    <row r="1376" spans="1:4" x14ac:dyDescent="0.2">
      <c r="A1376" s="161" t="s">
        <v>1442</v>
      </c>
      <c r="B1376" s="162">
        <v>8.4842579160808E-3</v>
      </c>
      <c r="D1376" s="162"/>
    </row>
    <row r="1377" spans="1:4" x14ac:dyDescent="0.2">
      <c r="A1377" s="161" t="s">
        <v>3998</v>
      </c>
      <c r="B1377" s="162">
        <v>8.4702561147377807E-3</v>
      </c>
      <c r="D1377" s="162"/>
    </row>
    <row r="1378" spans="1:4" x14ac:dyDescent="0.2">
      <c r="A1378" s="161" t="s">
        <v>6848</v>
      </c>
      <c r="B1378" s="162">
        <v>8.4663136393141204E-3</v>
      </c>
      <c r="D1378" s="162"/>
    </row>
    <row r="1379" spans="1:4" x14ac:dyDescent="0.2">
      <c r="A1379" s="161" t="s">
        <v>6849</v>
      </c>
      <c r="B1379" s="162">
        <v>8.4663136393141204E-3</v>
      </c>
      <c r="D1379" s="162"/>
    </row>
    <row r="1380" spans="1:4" x14ac:dyDescent="0.2">
      <c r="A1380" s="161" t="s">
        <v>2598</v>
      </c>
      <c r="B1380" s="162">
        <v>8.4604876532272007E-3</v>
      </c>
      <c r="D1380" s="162"/>
    </row>
    <row r="1381" spans="1:4" x14ac:dyDescent="0.2">
      <c r="A1381" s="161" t="s">
        <v>6850</v>
      </c>
      <c r="B1381" s="162">
        <v>8.4513866598599097E-3</v>
      </c>
      <c r="D1381" s="162"/>
    </row>
    <row r="1382" spans="1:4" x14ac:dyDescent="0.2">
      <c r="A1382" s="161" t="s">
        <v>1575</v>
      </c>
      <c r="B1382" s="162">
        <v>8.4360367543927003E-3</v>
      </c>
      <c r="D1382" s="162"/>
    </row>
    <row r="1383" spans="1:4" x14ac:dyDescent="0.2">
      <c r="A1383" s="161" t="s">
        <v>3225</v>
      </c>
      <c r="B1383" s="162">
        <v>8.4181953874355297E-3</v>
      </c>
      <c r="D1383" s="162"/>
    </row>
    <row r="1384" spans="1:4" x14ac:dyDescent="0.2">
      <c r="A1384" s="161" t="s">
        <v>6851</v>
      </c>
      <c r="B1384" s="162">
        <v>8.4015147927278405E-3</v>
      </c>
      <c r="D1384" s="162"/>
    </row>
    <row r="1385" spans="1:4" x14ac:dyDescent="0.2">
      <c r="A1385" s="161" t="s">
        <v>6852</v>
      </c>
      <c r="B1385" s="162">
        <v>8.3941092670121193E-3</v>
      </c>
      <c r="D1385" s="162"/>
    </row>
    <row r="1386" spans="1:4" x14ac:dyDescent="0.2">
      <c r="A1386" s="161" t="s">
        <v>3347</v>
      </c>
      <c r="B1386" s="162">
        <v>8.3931897236504006E-3</v>
      </c>
      <c r="D1386" s="162"/>
    </row>
    <row r="1387" spans="1:4" x14ac:dyDescent="0.2">
      <c r="A1387" s="161" t="s">
        <v>4566</v>
      </c>
      <c r="B1387" s="162">
        <v>8.3925842651844992E-3</v>
      </c>
      <c r="D1387" s="162"/>
    </row>
    <row r="1388" spans="1:4" x14ac:dyDescent="0.2">
      <c r="A1388" s="161" t="s">
        <v>3794</v>
      </c>
      <c r="B1388" s="162">
        <v>8.3896453413570896E-3</v>
      </c>
      <c r="D1388" s="162"/>
    </row>
    <row r="1389" spans="1:4" x14ac:dyDescent="0.2">
      <c r="A1389" s="161" t="s">
        <v>2866</v>
      </c>
      <c r="B1389" s="162">
        <v>8.3889937598947504E-3</v>
      </c>
      <c r="D1389" s="162"/>
    </row>
    <row r="1390" spans="1:4" x14ac:dyDescent="0.2">
      <c r="A1390" s="161" t="s">
        <v>4702</v>
      </c>
      <c r="B1390" s="162">
        <v>8.3831975354383692E-3</v>
      </c>
      <c r="D1390" s="162"/>
    </row>
    <row r="1391" spans="1:4" x14ac:dyDescent="0.2">
      <c r="A1391" s="161" t="s">
        <v>2653</v>
      </c>
      <c r="B1391" s="162">
        <v>8.3746314480927005E-3</v>
      </c>
      <c r="D1391" s="162"/>
    </row>
    <row r="1392" spans="1:4" x14ac:dyDescent="0.2">
      <c r="A1392" s="161" t="s">
        <v>5227</v>
      </c>
      <c r="B1392" s="162">
        <v>8.3721983759561906E-3</v>
      </c>
      <c r="D1392" s="162"/>
    </row>
    <row r="1393" spans="1:4" x14ac:dyDescent="0.2">
      <c r="A1393" s="161" t="s">
        <v>2707</v>
      </c>
      <c r="B1393" s="162">
        <v>8.3714502082440096E-3</v>
      </c>
      <c r="D1393" s="162"/>
    </row>
    <row r="1394" spans="1:4" x14ac:dyDescent="0.2">
      <c r="A1394" s="161" t="s">
        <v>4277</v>
      </c>
      <c r="B1394" s="162">
        <v>8.3696293975680305E-3</v>
      </c>
      <c r="D1394" s="162"/>
    </row>
    <row r="1395" spans="1:4" x14ac:dyDescent="0.2">
      <c r="A1395" s="161" t="s">
        <v>1088</v>
      </c>
      <c r="B1395" s="162">
        <v>8.3681170911338101E-3</v>
      </c>
      <c r="D1395" s="162"/>
    </row>
    <row r="1396" spans="1:4" x14ac:dyDescent="0.2">
      <c r="A1396" s="161" t="s">
        <v>6853</v>
      </c>
      <c r="B1396" s="162">
        <v>8.3586604847971403E-3</v>
      </c>
      <c r="D1396" s="162"/>
    </row>
    <row r="1397" spans="1:4" x14ac:dyDescent="0.2">
      <c r="A1397" s="161" t="s">
        <v>6854</v>
      </c>
      <c r="B1397" s="162">
        <v>8.3540385823647392E-3</v>
      </c>
      <c r="D1397" s="162"/>
    </row>
    <row r="1398" spans="1:4" x14ac:dyDescent="0.2">
      <c r="A1398" s="161" t="s">
        <v>6855</v>
      </c>
      <c r="B1398" s="162">
        <v>8.3132767002623894E-3</v>
      </c>
      <c r="D1398" s="162"/>
    </row>
    <row r="1399" spans="1:4" x14ac:dyDescent="0.2">
      <c r="A1399" s="161" t="s">
        <v>6856</v>
      </c>
      <c r="B1399" s="162">
        <v>8.3132767002623894E-3</v>
      </c>
      <c r="D1399" s="162"/>
    </row>
    <row r="1400" spans="1:4" x14ac:dyDescent="0.2">
      <c r="A1400" s="161" t="s">
        <v>3275</v>
      </c>
      <c r="B1400" s="162">
        <v>8.3132767002623894E-3</v>
      </c>
      <c r="D1400" s="162"/>
    </row>
    <row r="1401" spans="1:4" x14ac:dyDescent="0.2">
      <c r="A1401" s="161" t="s">
        <v>667</v>
      </c>
      <c r="B1401" s="162">
        <v>8.3074598860239796E-3</v>
      </c>
      <c r="D1401" s="162"/>
    </row>
    <row r="1402" spans="1:4" x14ac:dyDescent="0.2">
      <c r="A1402" s="161" t="s">
        <v>5098</v>
      </c>
      <c r="B1402" s="162">
        <v>8.29708028510261E-3</v>
      </c>
      <c r="D1402" s="162"/>
    </row>
    <row r="1403" spans="1:4" x14ac:dyDescent="0.2">
      <c r="A1403" s="161" t="s">
        <v>4665</v>
      </c>
      <c r="B1403" s="162">
        <v>8.29708028510261E-3</v>
      </c>
      <c r="D1403" s="162"/>
    </row>
    <row r="1404" spans="1:4" x14ac:dyDescent="0.2">
      <c r="A1404" s="161" t="s">
        <v>4561</v>
      </c>
      <c r="B1404" s="162">
        <v>8.29708028510261E-3</v>
      </c>
      <c r="D1404" s="162"/>
    </row>
    <row r="1405" spans="1:4" x14ac:dyDescent="0.2">
      <c r="A1405" s="161" t="s">
        <v>1254</v>
      </c>
      <c r="B1405" s="162">
        <v>8.29708028510261E-3</v>
      </c>
      <c r="D1405" s="162"/>
    </row>
    <row r="1406" spans="1:4" x14ac:dyDescent="0.2">
      <c r="A1406" s="161" t="s">
        <v>3579</v>
      </c>
      <c r="B1406" s="162">
        <v>8.2747791209826799E-3</v>
      </c>
      <c r="D1406" s="162"/>
    </row>
    <row r="1407" spans="1:4" x14ac:dyDescent="0.2">
      <c r="A1407" s="161" t="s">
        <v>4699</v>
      </c>
      <c r="B1407" s="162">
        <v>8.2694311825527896E-3</v>
      </c>
      <c r="D1407" s="162"/>
    </row>
    <row r="1408" spans="1:4" x14ac:dyDescent="0.2">
      <c r="A1408" s="161" t="s">
        <v>5988</v>
      </c>
      <c r="B1408" s="162">
        <v>8.2691764768319902E-3</v>
      </c>
      <c r="D1408" s="162"/>
    </row>
    <row r="1409" spans="1:4" x14ac:dyDescent="0.2">
      <c r="A1409" s="161" t="s">
        <v>4716</v>
      </c>
      <c r="B1409" s="162">
        <v>8.2631108555100297E-3</v>
      </c>
      <c r="D1409" s="162"/>
    </row>
    <row r="1410" spans="1:4" x14ac:dyDescent="0.2">
      <c r="A1410" s="161" t="s">
        <v>6857</v>
      </c>
      <c r="B1410" s="162">
        <v>8.2564737375510708E-3</v>
      </c>
      <c r="D1410" s="162"/>
    </row>
    <row r="1411" spans="1:4" x14ac:dyDescent="0.2">
      <c r="A1411" s="161" t="s">
        <v>5620</v>
      </c>
      <c r="B1411" s="162">
        <v>8.2416679812001101E-3</v>
      </c>
      <c r="D1411" s="162"/>
    </row>
    <row r="1412" spans="1:4" x14ac:dyDescent="0.2">
      <c r="A1412" s="161" t="s">
        <v>6858</v>
      </c>
      <c r="B1412" s="162">
        <v>8.1959020560284299E-3</v>
      </c>
      <c r="D1412" s="162"/>
    </row>
    <row r="1413" spans="1:4" x14ac:dyDescent="0.2">
      <c r="A1413" s="161" t="s">
        <v>6351</v>
      </c>
      <c r="B1413" s="162">
        <v>8.1884786587891802E-3</v>
      </c>
      <c r="D1413" s="162"/>
    </row>
    <row r="1414" spans="1:4" x14ac:dyDescent="0.2">
      <c r="A1414" s="161" t="s">
        <v>6859</v>
      </c>
      <c r="B1414" s="162">
        <v>8.1455502639152001E-3</v>
      </c>
      <c r="D1414" s="162"/>
    </row>
    <row r="1415" spans="1:4" x14ac:dyDescent="0.2">
      <c r="A1415" s="161" t="s">
        <v>6306</v>
      </c>
      <c r="B1415" s="162">
        <v>8.1453890359365396E-3</v>
      </c>
      <c r="D1415" s="162"/>
    </row>
    <row r="1416" spans="1:4" x14ac:dyDescent="0.2">
      <c r="A1416" s="161" t="s">
        <v>4075</v>
      </c>
      <c r="B1416" s="162">
        <v>8.1453137927764499E-3</v>
      </c>
      <c r="D1416" s="162"/>
    </row>
    <row r="1417" spans="1:4" x14ac:dyDescent="0.2">
      <c r="A1417" s="161" t="s">
        <v>6860</v>
      </c>
      <c r="B1417" s="162">
        <v>8.1244577761116297E-3</v>
      </c>
      <c r="D1417" s="162"/>
    </row>
    <row r="1418" spans="1:4" x14ac:dyDescent="0.2">
      <c r="A1418" s="161" t="s">
        <v>6861</v>
      </c>
      <c r="B1418" s="162">
        <v>8.1088320055971198E-3</v>
      </c>
      <c r="D1418" s="162"/>
    </row>
    <row r="1419" spans="1:4" x14ac:dyDescent="0.2">
      <c r="A1419" s="161" t="s">
        <v>5177</v>
      </c>
      <c r="B1419" s="162">
        <v>8.07705957568919E-3</v>
      </c>
      <c r="D1419" s="162"/>
    </row>
    <row r="1420" spans="1:4" x14ac:dyDescent="0.2">
      <c r="A1420" s="161" t="s">
        <v>6862</v>
      </c>
      <c r="B1420" s="162">
        <v>8.0745973015895894E-3</v>
      </c>
      <c r="D1420" s="162"/>
    </row>
    <row r="1421" spans="1:4" x14ac:dyDescent="0.2">
      <c r="A1421" s="161" t="s">
        <v>2112</v>
      </c>
      <c r="B1421" s="162">
        <v>8.0617285920356607E-3</v>
      </c>
      <c r="D1421" s="162"/>
    </row>
    <row r="1422" spans="1:4" x14ac:dyDescent="0.2">
      <c r="A1422" s="161" t="s">
        <v>5914</v>
      </c>
      <c r="B1422" s="162">
        <v>8.0477530162188799E-3</v>
      </c>
      <c r="D1422" s="162"/>
    </row>
    <row r="1423" spans="1:4" x14ac:dyDescent="0.2">
      <c r="A1423" s="161" t="s">
        <v>6863</v>
      </c>
      <c r="B1423" s="162">
        <v>8.0415367200896495E-3</v>
      </c>
      <c r="D1423" s="162"/>
    </row>
    <row r="1424" spans="1:4" x14ac:dyDescent="0.2">
      <c r="A1424" s="161" t="s">
        <v>2282</v>
      </c>
      <c r="B1424" s="162">
        <v>8.0320692576333792E-3</v>
      </c>
      <c r="D1424" s="162"/>
    </row>
    <row r="1425" spans="1:4" x14ac:dyDescent="0.2">
      <c r="A1425" s="161" t="s">
        <v>6864</v>
      </c>
      <c r="B1425" s="162">
        <v>8.0171004459826996E-3</v>
      </c>
      <c r="D1425" s="162"/>
    </row>
    <row r="1426" spans="1:4" x14ac:dyDescent="0.2">
      <c r="A1426" s="161" t="s">
        <v>6865</v>
      </c>
      <c r="B1426" s="162">
        <v>8.0171004459826996E-3</v>
      </c>
      <c r="D1426" s="162"/>
    </row>
    <row r="1427" spans="1:4" x14ac:dyDescent="0.2">
      <c r="A1427" s="161" t="s">
        <v>6866</v>
      </c>
      <c r="B1427" s="162">
        <v>8.0171004459826996E-3</v>
      </c>
      <c r="D1427" s="162"/>
    </row>
    <row r="1428" spans="1:4" x14ac:dyDescent="0.2">
      <c r="A1428" s="161" t="s">
        <v>6867</v>
      </c>
      <c r="B1428" s="162">
        <v>8.0171004459826996E-3</v>
      </c>
      <c r="D1428" s="162"/>
    </row>
    <row r="1429" spans="1:4" x14ac:dyDescent="0.2">
      <c r="A1429" s="161" t="s">
        <v>868</v>
      </c>
      <c r="B1429" s="162">
        <v>8.0137146520274007E-3</v>
      </c>
      <c r="D1429" s="162"/>
    </row>
    <row r="1430" spans="1:4" x14ac:dyDescent="0.2">
      <c r="A1430" s="161" t="s">
        <v>4321</v>
      </c>
      <c r="B1430" s="162">
        <v>8.0049264551735992E-3</v>
      </c>
      <c r="D1430" s="162"/>
    </row>
    <row r="1431" spans="1:4" x14ac:dyDescent="0.2">
      <c r="A1431" s="161" t="s">
        <v>6868</v>
      </c>
      <c r="B1431" s="162">
        <v>8.0022800926586209E-3</v>
      </c>
      <c r="D1431" s="162"/>
    </row>
    <row r="1432" spans="1:4" x14ac:dyDescent="0.2">
      <c r="A1432" s="161" t="s">
        <v>6869</v>
      </c>
      <c r="B1432" s="162">
        <v>7.9853065307959499E-3</v>
      </c>
      <c r="D1432" s="162"/>
    </row>
    <row r="1433" spans="1:4" x14ac:dyDescent="0.2">
      <c r="A1433" s="161" t="s">
        <v>4538</v>
      </c>
      <c r="B1433" s="162">
        <v>7.9822654395279007E-3</v>
      </c>
      <c r="D1433" s="162"/>
    </row>
    <row r="1434" spans="1:4" x14ac:dyDescent="0.2">
      <c r="A1434" s="161" t="s">
        <v>4597</v>
      </c>
      <c r="B1434" s="162">
        <v>7.9614300228769905E-3</v>
      </c>
      <c r="D1434" s="162"/>
    </row>
    <row r="1435" spans="1:4" x14ac:dyDescent="0.2">
      <c r="A1435" s="161" t="s">
        <v>6020</v>
      </c>
      <c r="B1435" s="162">
        <v>7.9590041433817704E-3</v>
      </c>
      <c r="D1435" s="162"/>
    </row>
    <row r="1436" spans="1:4" x14ac:dyDescent="0.2">
      <c r="A1436" s="161" t="s">
        <v>2629</v>
      </c>
      <c r="B1436" s="162">
        <v>7.9523656617195501E-3</v>
      </c>
      <c r="D1436" s="162"/>
    </row>
    <row r="1437" spans="1:4" x14ac:dyDescent="0.2">
      <c r="A1437" s="161" t="s">
        <v>5815</v>
      </c>
      <c r="B1437" s="162">
        <v>7.9326425750912907E-3</v>
      </c>
      <c r="D1437" s="162"/>
    </row>
    <row r="1438" spans="1:4" x14ac:dyDescent="0.2">
      <c r="A1438" s="161" t="s">
        <v>4450</v>
      </c>
      <c r="B1438" s="162">
        <v>7.9226769956982305E-3</v>
      </c>
      <c r="D1438" s="162"/>
    </row>
    <row r="1439" spans="1:4" x14ac:dyDescent="0.2">
      <c r="A1439" s="161" t="s">
        <v>5181</v>
      </c>
      <c r="B1439" s="162">
        <v>7.9141419625487208E-3</v>
      </c>
      <c r="D1439" s="162"/>
    </row>
    <row r="1440" spans="1:4" x14ac:dyDescent="0.2">
      <c r="A1440" s="161" t="s">
        <v>5868</v>
      </c>
      <c r="B1440" s="162">
        <v>7.9124166003228906E-3</v>
      </c>
      <c r="D1440" s="162"/>
    </row>
    <row r="1441" spans="1:4" x14ac:dyDescent="0.2">
      <c r="A1441" s="161" t="s">
        <v>6870</v>
      </c>
      <c r="B1441" s="162">
        <v>7.9071282379449895E-3</v>
      </c>
      <c r="D1441" s="162"/>
    </row>
    <row r="1442" spans="1:4" x14ac:dyDescent="0.2">
      <c r="A1442" s="161" t="s">
        <v>3090</v>
      </c>
      <c r="B1442" s="162">
        <v>7.9028739409922506E-3</v>
      </c>
      <c r="D1442" s="162"/>
    </row>
    <row r="1443" spans="1:4" x14ac:dyDescent="0.2">
      <c r="A1443" s="161" t="s">
        <v>6871</v>
      </c>
      <c r="B1443" s="162">
        <v>7.8934300448016102E-3</v>
      </c>
      <c r="D1443" s="162"/>
    </row>
    <row r="1444" spans="1:4" x14ac:dyDescent="0.2">
      <c r="A1444" s="161" t="s">
        <v>2870</v>
      </c>
      <c r="B1444" s="162">
        <v>7.8843046602188604E-3</v>
      </c>
      <c r="D1444" s="162"/>
    </row>
    <row r="1445" spans="1:4" x14ac:dyDescent="0.2">
      <c r="A1445" s="161" t="s">
        <v>5275</v>
      </c>
      <c r="B1445" s="162">
        <v>7.8829065552574497E-3</v>
      </c>
      <c r="D1445" s="162"/>
    </row>
    <row r="1446" spans="1:4" x14ac:dyDescent="0.2">
      <c r="A1446" s="161" t="s">
        <v>4806</v>
      </c>
      <c r="B1446" s="162">
        <v>7.8761487770206799E-3</v>
      </c>
      <c r="D1446" s="162"/>
    </row>
    <row r="1447" spans="1:4" x14ac:dyDescent="0.2">
      <c r="A1447" s="161" t="s">
        <v>6872</v>
      </c>
      <c r="B1447" s="162">
        <v>7.8505919386190996E-3</v>
      </c>
      <c r="D1447" s="162"/>
    </row>
    <row r="1448" spans="1:4" x14ac:dyDescent="0.2">
      <c r="A1448" s="161" t="s">
        <v>6873</v>
      </c>
      <c r="B1448" s="162">
        <v>7.8456075364643496E-3</v>
      </c>
      <c r="D1448" s="162"/>
    </row>
    <row r="1449" spans="1:4" x14ac:dyDescent="0.2">
      <c r="A1449" s="161" t="s">
        <v>3255</v>
      </c>
      <c r="B1449" s="162">
        <v>7.8456075364643496E-3</v>
      </c>
      <c r="D1449" s="162"/>
    </row>
    <row r="1450" spans="1:4" x14ac:dyDescent="0.2">
      <c r="A1450" s="161" t="s">
        <v>3121</v>
      </c>
      <c r="B1450" s="162">
        <v>7.8408233217368006E-3</v>
      </c>
      <c r="D1450" s="162"/>
    </row>
    <row r="1451" spans="1:4" x14ac:dyDescent="0.2">
      <c r="A1451" s="161" t="s">
        <v>6874</v>
      </c>
      <c r="B1451" s="162">
        <v>7.8404313521300596E-3</v>
      </c>
      <c r="D1451" s="162"/>
    </row>
    <row r="1452" spans="1:4" x14ac:dyDescent="0.2">
      <c r="A1452" s="161" t="s">
        <v>4785</v>
      </c>
      <c r="B1452" s="162">
        <v>7.8379106129430505E-3</v>
      </c>
      <c r="D1452" s="162"/>
    </row>
    <row r="1453" spans="1:4" x14ac:dyDescent="0.2">
      <c r="A1453" s="161" t="s">
        <v>2950</v>
      </c>
      <c r="B1453" s="162">
        <v>7.8337595697126998E-3</v>
      </c>
      <c r="D1453" s="162"/>
    </row>
    <row r="1454" spans="1:4" x14ac:dyDescent="0.2">
      <c r="A1454" s="161" t="s">
        <v>1281</v>
      </c>
      <c r="B1454" s="162">
        <v>7.8336314097573103E-3</v>
      </c>
      <c r="D1454" s="162"/>
    </row>
    <row r="1455" spans="1:4" x14ac:dyDescent="0.2">
      <c r="A1455" s="161" t="s">
        <v>4969</v>
      </c>
      <c r="B1455" s="162">
        <v>7.8240043296432405E-3</v>
      </c>
      <c r="D1455" s="162"/>
    </row>
    <row r="1456" spans="1:4" x14ac:dyDescent="0.2">
      <c r="A1456" s="161" t="s">
        <v>1945</v>
      </c>
      <c r="B1456" s="162">
        <v>7.8049774765034299E-3</v>
      </c>
      <c r="D1456" s="162"/>
    </row>
    <row r="1457" spans="1:4" x14ac:dyDescent="0.2">
      <c r="A1457" s="161" t="s">
        <v>6875</v>
      </c>
      <c r="B1457" s="162">
        <v>7.7896749734888597E-3</v>
      </c>
      <c r="D1457" s="162"/>
    </row>
    <row r="1458" spans="1:4" x14ac:dyDescent="0.2">
      <c r="A1458" s="161" t="s">
        <v>4157</v>
      </c>
      <c r="B1458" s="162">
        <v>7.7843636342687103E-3</v>
      </c>
      <c r="D1458" s="162"/>
    </row>
    <row r="1459" spans="1:4" x14ac:dyDescent="0.2">
      <c r="A1459" s="161" t="s">
        <v>3267</v>
      </c>
      <c r="B1459" s="162">
        <v>7.78268330082883E-3</v>
      </c>
      <c r="D1459" s="162"/>
    </row>
    <row r="1460" spans="1:4" x14ac:dyDescent="0.2">
      <c r="A1460" s="161" t="s">
        <v>6876</v>
      </c>
      <c r="B1460" s="162">
        <v>7.7712634126081799E-3</v>
      </c>
      <c r="D1460" s="162"/>
    </row>
    <row r="1461" spans="1:4" x14ac:dyDescent="0.2">
      <c r="A1461" s="161" t="s">
        <v>722</v>
      </c>
      <c r="B1461" s="162">
        <v>7.7272325543313401E-3</v>
      </c>
      <c r="D1461" s="162"/>
    </row>
    <row r="1462" spans="1:4" x14ac:dyDescent="0.2">
      <c r="A1462" s="161" t="s">
        <v>6877</v>
      </c>
      <c r="B1462" s="162">
        <v>7.7265637323751003E-3</v>
      </c>
      <c r="D1462" s="162"/>
    </row>
    <row r="1463" spans="1:4" x14ac:dyDescent="0.2">
      <c r="A1463" s="161" t="s">
        <v>6878</v>
      </c>
      <c r="B1463" s="162">
        <v>7.6961096062586601E-3</v>
      </c>
      <c r="D1463" s="162"/>
    </row>
    <row r="1464" spans="1:4" x14ac:dyDescent="0.2">
      <c r="A1464" s="161" t="s">
        <v>3733</v>
      </c>
      <c r="B1464" s="162">
        <v>7.6753512976051796E-3</v>
      </c>
      <c r="D1464" s="162"/>
    </row>
    <row r="1465" spans="1:4" x14ac:dyDescent="0.2">
      <c r="A1465" s="161" t="s">
        <v>6879</v>
      </c>
      <c r="B1465" s="162">
        <v>7.6664505210130504E-3</v>
      </c>
      <c r="D1465" s="162"/>
    </row>
    <row r="1466" spans="1:4" x14ac:dyDescent="0.2">
      <c r="A1466" s="161" t="s">
        <v>3017</v>
      </c>
      <c r="B1466" s="162">
        <v>7.6593088967231698E-3</v>
      </c>
      <c r="D1466" s="162"/>
    </row>
    <row r="1467" spans="1:4" x14ac:dyDescent="0.2">
      <c r="A1467" s="161" t="s">
        <v>3188</v>
      </c>
      <c r="B1467" s="162">
        <v>7.6370077068796897E-3</v>
      </c>
      <c r="D1467" s="162"/>
    </row>
    <row r="1468" spans="1:4" x14ac:dyDescent="0.2">
      <c r="A1468" s="161" t="s">
        <v>6880</v>
      </c>
      <c r="B1468" s="162">
        <v>7.6041550117344203E-3</v>
      </c>
      <c r="D1468" s="162"/>
    </row>
    <row r="1469" spans="1:4" x14ac:dyDescent="0.2">
      <c r="A1469" s="161" t="s">
        <v>2742</v>
      </c>
      <c r="B1469" s="162">
        <v>7.6023076895517299E-3</v>
      </c>
      <c r="D1469" s="162"/>
    </row>
    <row r="1470" spans="1:4" x14ac:dyDescent="0.2">
      <c r="A1470" s="161" t="s">
        <v>3614</v>
      </c>
      <c r="B1470" s="162">
        <v>7.5854205480264903E-3</v>
      </c>
      <c r="D1470" s="162"/>
    </row>
    <row r="1471" spans="1:4" x14ac:dyDescent="0.2">
      <c r="A1471" s="161" t="s">
        <v>6881</v>
      </c>
      <c r="B1471" s="162">
        <v>7.5639471830667602E-3</v>
      </c>
      <c r="D1471" s="162"/>
    </row>
    <row r="1472" spans="1:4" x14ac:dyDescent="0.2">
      <c r="A1472" s="161" t="s">
        <v>2117</v>
      </c>
      <c r="B1472" s="162">
        <v>7.5599940856835102E-3</v>
      </c>
      <c r="D1472" s="162"/>
    </row>
    <row r="1473" spans="1:4" x14ac:dyDescent="0.2">
      <c r="A1473" s="161" t="s">
        <v>6882</v>
      </c>
      <c r="B1473" s="162">
        <v>7.5584595419404396E-3</v>
      </c>
      <c r="D1473" s="162"/>
    </row>
    <row r="1474" spans="1:4" x14ac:dyDescent="0.2">
      <c r="A1474" s="161" t="s">
        <v>6883</v>
      </c>
      <c r="B1474" s="162">
        <v>7.5456203197159797E-3</v>
      </c>
      <c r="D1474" s="162"/>
    </row>
    <row r="1475" spans="1:4" x14ac:dyDescent="0.2">
      <c r="A1475" s="161" t="s">
        <v>6884</v>
      </c>
      <c r="B1475" s="162">
        <v>7.5410941894711297E-3</v>
      </c>
      <c r="D1475" s="162"/>
    </row>
    <row r="1476" spans="1:4" x14ac:dyDescent="0.2">
      <c r="A1476" s="161" t="s">
        <v>1867</v>
      </c>
      <c r="B1476" s="162">
        <v>7.5330398757999899E-3</v>
      </c>
      <c r="D1476" s="162"/>
    </row>
    <row r="1477" spans="1:4" x14ac:dyDescent="0.2">
      <c r="A1477" s="161" t="s">
        <v>3649</v>
      </c>
      <c r="B1477" s="162">
        <v>7.5318016348925303E-3</v>
      </c>
      <c r="D1477" s="162"/>
    </row>
    <row r="1478" spans="1:4" x14ac:dyDescent="0.2">
      <c r="A1478" s="161" t="s">
        <v>2798</v>
      </c>
      <c r="B1478" s="162">
        <v>7.5148517222409098E-3</v>
      </c>
      <c r="D1478" s="162"/>
    </row>
    <row r="1479" spans="1:4" x14ac:dyDescent="0.2">
      <c r="A1479" s="161" t="s">
        <v>2993</v>
      </c>
      <c r="B1479" s="162">
        <v>7.5069242034721496E-3</v>
      </c>
      <c r="D1479" s="162"/>
    </row>
    <row r="1480" spans="1:4" x14ac:dyDescent="0.2">
      <c r="A1480" s="161" t="s">
        <v>5566</v>
      </c>
      <c r="B1480" s="162">
        <v>7.5049804858857497E-3</v>
      </c>
      <c r="D1480" s="162"/>
    </row>
    <row r="1481" spans="1:4" x14ac:dyDescent="0.2">
      <c r="A1481" s="161" t="s">
        <v>6364</v>
      </c>
      <c r="B1481" s="162">
        <v>7.4890063934254401E-3</v>
      </c>
      <c r="D1481" s="162"/>
    </row>
    <row r="1482" spans="1:4" x14ac:dyDescent="0.2">
      <c r="A1482" s="161" t="s">
        <v>1897</v>
      </c>
      <c r="B1482" s="162">
        <v>7.4889732799124E-3</v>
      </c>
      <c r="D1482" s="162"/>
    </row>
    <row r="1483" spans="1:4" x14ac:dyDescent="0.2">
      <c r="A1483" s="161" t="s">
        <v>4872</v>
      </c>
      <c r="B1483" s="162">
        <v>7.4719870348899202E-3</v>
      </c>
      <c r="D1483" s="162"/>
    </row>
    <row r="1484" spans="1:4" x14ac:dyDescent="0.2">
      <c r="A1484" s="161" t="s">
        <v>2710</v>
      </c>
      <c r="B1484" s="162">
        <v>7.45054654059583E-3</v>
      </c>
      <c r="D1484" s="162"/>
    </row>
    <row r="1485" spans="1:4" x14ac:dyDescent="0.2">
      <c r="A1485" s="161" t="s">
        <v>2836</v>
      </c>
      <c r="B1485" s="162">
        <v>7.4476567305434499E-3</v>
      </c>
      <c r="D1485" s="162"/>
    </row>
    <row r="1486" spans="1:4" x14ac:dyDescent="0.2">
      <c r="A1486" s="161" t="s">
        <v>4420</v>
      </c>
      <c r="B1486" s="162">
        <v>7.4307570481726096E-3</v>
      </c>
      <c r="D1486" s="162"/>
    </row>
    <row r="1487" spans="1:4" x14ac:dyDescent="0.2">
      <c r="A1487" s="161" t="s">
        <v>3176</v>
      </c>
      <c r="B1487" s="162">
        <v>7.4245492027091298E-3</v>
      </c>
      <c r="D1487" s="162"/>
    </row>
    <row r="1488" spans="1:4" x14ac:dyDescent="0.2">
      <c r="A1488" s="161" t="s">
        <v>3703</v>
      </c>
      <c r="B1488" s="162">
        <v>7.4225302722284899E-3</v>
      </c>
      <c r="D1488" s="162"/>
    </row>
    <row r="1489" spans="1:4" x14ac:dyDescent="0.2">
      <c r="A1489" s="161" t="s">
        <v>6885</v>
      </c>
      <c r="B1489" s="162">
        <v>7.4190972765462099E-3</v>
      </c>
      <c r="D1489" s="162"/>
    </row>
    <row r="1490" spans="1:4" x14ac:dyDescent="0.2">
      <c r="A1490" s="161" t="s">
        <v>6886</v>
      </c>
      <c r="B1490" s="162">
        <v>7.4160707933164996E-3</v>
      </c>
      <c r="D1490" s="162"/>
    </row>
    <row r="1491" spans="1:4" x14ac:dyDescent="0.2">
      <c r="A1491" s="161" t="s">
        <v>640</v>
      </c>
      <c r="B1491" s="162">
        <v>7.3982966144879097E-3</v>
      </c>
      <c r="D1491" s="162"/>
    </row>
    <row r="1492" spans="1:4" x14ac:dyDescent="0.2">
      <c r="A1492" s="161" t="s">
        <v>2140</v>
      </c>
      <c r="B1492" s="162">
        <v>7.3802119669138097E-3</v>
      </c>
      <c r="D1492" s="162"/>
    </row>
    <row r="1493" spans="1:4" x14ac:dyDescent="0.2">
      <c r="A1493" s="161" t="s">
        <v>6887</v>
      </c>
      <c r="B1493" s="162">
        <v>7.3723374874906499E-3</v>
      </c>
      <c r="D1493" s="162"/>
    </row>
    <row r="1494" spans="1:4" x14ac:dyDescent="0.2">
      <c r="A1494" s="161" t="s">
        <v>6888</v>
      </c>
      <c r="B1494" s="162">
        <v>7.3723374874906499E-3</v>
      </c>
      <c r="D1494" s="162"/>
    </row>
    <row r="1495" spans="1:4" x14ac:dyDescent="0.2">
      <c r="A1495" s="161" t="s">
        <v>2554</v>
      </c>
      <c r="B1495" s="162">
        <v>7.3097806602170703E-3</v>
      </c>
      <c r="D1495" s="162"/>
    </row>
    <row r="1496" spans="1:4" x14ac:dyDescent="0.2">
      <c r="A1496" s="161" t="s">
        <v>6889</v>
      </c>
      <c r="B1496" s="162">
        <v>7.2970939382251201E-3</v>
      </c>
      <c r="D1496" s="162"/>
    </row>
    <row r="1497" spans="1:4" x14ac:dyDescent="0.2">
      <c r="A1497" s="161" t="s">
        <v>5970</v>
      </c>
      <c r="B1497" s="162">
        <v>7.2783328254090599E-3</v>
      </c>
      <c r="D1497" s="162"/>
    </row>
    <row r="1498" spans="1:4" x14ac:dyDescent="0.2">
      <c r="A1498" s="161" t="s">
        <v>893</v>
      </c>
      <c r="B1498" s="162">
        <v>7.2741217243862599E-3</v>
      </c>
      <c r="D1498" s="162"/>
    </row>
    <row r="1499" spans="1:4" x14ac:dyDescent="0.2">
      <c r="A1499" s="161" t="s">
        <v>6295</v>
      </c>
      <c r="B1499" s="162">
        <v>7.2658011450730496E-3</v>
      </c>
      <c r="D1499" s="162"/>
    </row>
    <row r="1500" spans="1:4" x14ac:dyDescent="0.2">
      <c r="A1500" s="161" t="s">
        <v>6890</v>
      </c>
      <c r="B1500" s="162">
        <v>7.2411146721541404E-3</v>
      </c>
      <c r="D1500" s="162"/>
    </row>
    <row r="1501" spans="1:4" x14ac:dyDescent="0.2">
      <c r="A1501" s="161" t="s">
        <v>3804</v>
      </c>
      <c r="B1501" s="162">
        <v>7.2255394420681603E-3</v>
      </c>
      <c r="D1501" s="162"/>
    </row>
    <row r="1502" spans="1:4" x14ac:dyDescent="0.2">
      <c r="A1502" s="161" t="s">
        <v>3930</v>
      </c>
      <c r="B1502" s="162">
        <v>7.1921908909427096E-3</v>
      </c>
      <c r="D1502" s="162"/>
    </row>
    <row r="1503" spans="1:4" x14ac:dyDescent="0.2">
      <c r="A1503" s="161" t="s">
        <v>3190</v>
      </c>
      <c r="B1503" s="162">
        <v>7.18234653085441E-3</v>
      </c>
      <c r="D1503" s="162"/>
    </row>
    <row r="1504" spans="1:4" x14ac:dyDescent="0.2">
      <c r="A1504" s="161" t="s">
        <v>5207</v>
      </c>
      <c r="B1504" s="162">
        <v>7.1800516962256897E-3</v>
      </c>
      <c r="D1504" s="162"/>
    </row>
    <row r="1505" spans="1:4" x14ac:dyDescent="0.2">
      <c r="A1505" s="161" t="s">
        <v>3200</v>
      </c>
      <c r="B1505" s="162">
        <v>7.1745984428755903E-3</v>
      </c>
      <c r="D1505" s="162"/>
    </row>
    <row r="1506" spans="1:4" x14ac:dyDescent="0.2">
      <c r="A1506" s="161" t="s">
        <v>6891</v>
      </c>
      <c r="B1506" s="162">
        <v>7.1742328268903097E-3</v>
      </c>
      <c r="D1506" s="162"/>
    </row>
    <row r="1507" spans="1:4" x14ac:dyDescent="0.2">
      <c r="A1507" s="161" t="s">
        <v>6892</v>
      </c>
      <c r="B1507" s="162">
        <v>7.17049427807124E-3</v>
      </c>
      <c r="D1507" s="162"/>
    </row>
    <row r="1508" spans="1:4" x14ac:dyDescent="0.2">
      <c r="A1508" s="161" t="s">
        <v>4567</v>
      </c>
      <c r="B1508" s="162">
        <v>7.1665919985512997E-3</v>
      </c>
      <c r="D1508" s="162"/>
    </row>
    <row r="1509" spans="1:4" x14ac:dyDescent="0.2">
      <c r="A1509" s="161" t="s">
        <v>669</v>
      </c>
      <c r="B1509" s="162">
        <v>7.1549881518448996E-3</v>
      </c>
      <c r="D1509" s="162"/>
    </row>
    <row r="1510" spans="1:4" x14ac:dyDescent="0.2">
      <c r="A1510" s="161" t="s">
        <v>6893</v>
      </c>
      <c r="B1510" s="162">
        <v>7.1496794368940304E-3</v>
      </c>
      <c r="D1510" s="162"/>
    </row>
    <row r="1511" spans="1:4" x14ac:dyDescent="0.2">
      <c r="A1511" s="161" t="s">
        <v>6894</v>
      </c>
      <c r="B1511" s="162">
        <v>7.1460278861814799E-3</v>
      </c>
      <c r="D1511" s="162"/>
    </row>
    <row r="1512" spans="1:4" x14ac:dyDescent="0.2">
      <c r="A1512" s="161" t="s">
        <v>5096</v>
      </c>
      <c r="B1512" s="162">
        <v>7.1416561382761801E-3</v>
      </c>
      <c r="D1512" s="162"/>
    </row>
    <row r="1513" spans="1:4" x14ac:dyDescent="0.2">
      <c r="A1513" s="161" t="s">
        <v>6895</v>
      </c>
      <c r="B1513" s="162">
        <v>7.1206188017109004E-3</v>
      </c>
      <c r="D1513" s="162"/>
    </row>
    <row r="1514" spans="1:4" x14ac:dyDescent="0.2">
      <c r="A1514" s="161" t="s">
        <v>5393</v>
      </c>
      <c r="B1514" s="162">
        <v>7.0885021870308301E-3</v>
      </c>
      <c r="D1514" s="162"/>
    </row>
    <row r="1515" spans="1:4" x14ac:dyDescent="0.2">
      <c r="A1515" s="161" t="s">
        <v>4363</v>
      </c>
      <c r="B1515" s="162">
        <v>7.0863811654189703E-3</v>
      </c>
      <c r="D1515" s="162"/>
    </row>
    <row r="1516" spans="1:4" x14ac:dyDescent="0.2">
      <c r="A1516" s="161" t="s">
        <v>2359</v>
      </c>
      <c r="B1516" s="162">
        <v>7.0781258054550397E-3</v>
      </c>
      <c r="D1516" s="162"/>
    </row>
    <row r="1517" spans="1:4" x14ac:dyDescent="0.2">
      <c r="A1517" s="161" t="s">
        <v>2764</v>
      </c>
      <c r="B1517" s="162">
        <v>7.0704406858573899E-3</v>
      </c>
      <c r="D1517" s="162"/>
    </row>
    <row r="1518" spans="1:4" x14ac:dyDescent="0.2">
      <c r="A1518" s="161" t="s">
        <v>1151</v>
      </c>
      <c r="B1518" s="162">
        <v>7.0647230353174401E-3</v>
      </c>
      <c r="D1518" s="162"/>
    </row>
    <row r="1519" spans="1:4" x14ac:dyDescent="0.2">
      <c r="A1519" s="161" t="s">
        <v>6896</v>
      </c>
      <c r="B1519" s="162">
        <v>7.0582002628378701E-3</v>
      </c>
      <c r="D1519" s="162"/>
    </row>
    <row r="1520" spans="1:4" x14ac:dyDescent="0.2">
      <c r="A1520" s="161" t="s">
        <v>6897</v>
      </c>
      <c r="B1520" s="162">
        <v>7.05673500035246E-3</v>
      </c>
      <c r="D1520" s="162"/>
    </row>
    <row r="1521" spans="1:4" x14ac:dyDescent="0.2">
      <c r="A1521" s="161" t="s">
        <v>6898</v>
      </c>
      <c r="B1521" s="162">
        <v>7.0518442301994097E-3</v>
      </c>
      <c r="D1521" s="162"/>
    </row>
    <row r="1522" spans="1:4" x14ac:dyDescent="0.2">
      <c r="A1522" s="161" t="s">
        <v>6899</v>
      </c>
      <c r="B1522" s="162">
        <v>7.04570658690328E-3</v>
      </c>
      <c r="D1522" s="162"/>
    </row>
    <row r="1523" spans="1:4" x14ac:dyDescent="0.2">
      <c r="A1523" s="161" t="s">
        <v>4206</v>
      </c>
      <c r="B1523" s="162">
        <v>7.0377330106446397E-3</v>
      </c>
      <c r="D1523" s="162"/>
    </row>
    <row r="1524" spans="1:4" x14ac:dyDescent="0.2">
      <c r="A1524" s="161" t="s">
        <v>1453</v>
      </c>
      <c r="B1524" s="162">
        <v>7.0151559913146201E-3</v>
      </c>
      <c r="D1524" s="162"/>
    </row>
    <row r="1525" spans="1:4" x14ac:dyDescent="0.2">
      <c r="A1525" s="161" t="s">
        <v>6900</v>
      </c>
      <c r="B1525" s="162">
        <v>7.0031393869596703E-3</v>
      </c>
      <c r="D1525" s="162"/>
    </row>
    <row r="1526" spans="1:4" x14ac:dyDescent="0.2">
      <c r="A1526" s="161" t="s">
        <v>3402</v>
      </c>
      <c r="B1526" s="162">
        <v>7.0028100735611398E-3</v>
      </c>
      <c r="D1526" s="162"/>
    </row>
    <row r="1527" spans="1:4" x14ac:dyDescent="0.2">
      <c r="A1527" s="161" t="s">
        <v>908</v>
      </c>
      <c r="B1527" s="162">
        <v>7.0020633377699901E-3</v>
      </c>
      <c r="D1527" s="162"/>
    </row>
    <row r="1528" spans="1:4" x14ac:dyDescent="0.2">
      <c r="A1528" s="161" t="s">
        <v>942</v>
      </c>
      <c r="B1528" s="162">
        <v>6.9997120682249196E-3</v>
      </c>
      <c r="D1528" s="162"/>
    </row>
    <row r="1529" spans="1:4" x14ac:dyDescent="0.2">
      <c r="A1529" s="161" t="s">
        <v>2155</v>
      </c>
      <c r="B1529" s="162">
        <v>6.9982391209036203E-3</v>
      </c>
      <c r="D1529" s="162"/>
    </row>
    <row r="1530" spans="1:4" x14ac:dyDescent="0.2">
      <c r="A1530" s="161" t="s">
        <v>3598</v>
      </c>
      <c r="B1530" s="162">
        <v>6.9968118005256496E-3</v>
      </c>
      <c r="D1530" s="162"/>
    </row>
    <row r="1531" spans="1:4" x14ac:dyDescent="0.2">
      <c r="A1531" s="161" t="s">
        <v>2940</v>
      </c>
      <c r="B1531" s="162">
        <v>6.9856584605119997E-3</v>
      </c>
      <c r="D1531" s="162"/>
    </row>
    <row r="1532" spans="1:4" x14ac:dyDescent="0.2">
      <c r="A1532" s="161" t="s">
        <v>4356</v>
      </c>
      <c r="B1532" s="162">
        <v>6.9825037167335702E-3</v>
      </c>
      <c r="D1532" s="162"/>
    </row>
    <row r="1533" spans="1:4" x14ac:dyDescent="0.2">
      <c r="A1533" s="161" t="s">
        <v>3935</v>
      </c>
      <c r="B1533" s="162">
        <v>6.9735656515601896E-3</v>
      </c>
      <c r="D1533" s="162"/>
    </row>
    <row r="1534" spans="1:4" x14ac:dyDescent="0.2">
      <c r="A1534" s="161" t="s">
        <v>3283</v>
      </c>
      <c r="B1534" s="162">
        <v>6.9352088061578098E-3</v>
      </c>
      <c r="D1534" s="162"/>
    </row>
    <row r="1535" spans="1:4" x14ac:dyDescent="0.2">
      <c r="A1535" s="161" t="s">
        <v>6901</v>
      </c>
      <c r="B1535" s="162">
        <v>6.92630199212208E-3</v>
      </c>
      <c r="D1535" s="162"/>
    </row>
    <row r="1536" spans="1:4" x14ac:dyDescent="0.2">
      <c r="A1536" s="161" t="s">
        <v>6902</v>
      </c>
      <c r="B1536" s="162">
        <v>6.9049345981257301E-3</v>
      </c>
      <c r="D1536" s="162"/>
    </row>
    <row r="1537" spans="1:4" x14ac:dyDescent="0.2">
      <c r="A1537" s="161" t="s">
        <v>6903</v>
      </c>
      <c r="B1537" s="162">
        <v>6.90228957714311E-3</v>
      </c>
      <c r="D1537" s="162"/>
    </row>
    <row r="1538" spans="1:4" x14ac:dyDescent="0.2">
      <c r="A1538" s="161" t="s">
        <v>3597</v>
      </c>
      <c r="B1538" s="162">
        <v>6.8983456201039102E-3</v>
      </c>
      <c r="D1538" s="162"/>
    </row>
    <row r="1539" spans="1:4" x14ac:dyDescent="0.2">
      <c r="A1539" s="161" t="s">
        <v>6904</v>
      </c>
      <c r="B1539" s="162">
        <v>6.8848065237161497E-3</v>
      </c>
      <c r="D1539" s="162"/>
    </row>
    <row r="1540" spans="1:4" x14ac:dyDescent="0.2">
      <c r="A1540" s="161" t="s">
        <v>1013</v>
      </c>
      <c r="B1540" s="162">
        <v>6.8813183466319401E-3</v>
      </c>
      <c r="D1540" s="162"/>
    </row>
    <row r="1541" spans="1:4" x14ac:dyDescent="0.2">
      <c r="A1541" s="161" t="s">
        <v>6905</v>
      </c>
      <c r="B1541" s="162">
        <v>6.8626410373161398E-3</v>
      </c>
      <c r="D1541" s="162"/>
    </row>
    <row r="1542" spans="1:4" x14ac:dyDescent="0.2">
      <c r="A1542" s="161" t="s">
        <v>5764</v>
      </c>
      <c r="B1542" s="162">
        <v>6.8626410373161398E-3</v>
      </c>
      <c r="D1542" s="162"/>
    </row>
    <row r="1543" spans="1:4" x14ac:dyDescent="0.2">
      <c r="A1543" s="161" t="s">
        <v>5763</v>
      </c>
      <c r="B1543" s="162">
        <v>6.8626410373161398E-3</v>
      </c>
      <c r="D1543" s="162"/>
    </row>
    <row r="1544" spans="1:4" x14ac:dyDescent="0.2">
      <c r="A1544" s="161" t="s">
        <v>5010</v>
      </c>
      <c r="B1544" s="162">
        <v>6.8626410373161398E-3</v>
      </c>
      <c r="D1544" s="162"/>
    </row>
    <row r="1545" spans="1:4" x14ac:dyDescent="0.2">
      <c r="A1545" s="161" t="s">
        <v>4351</v>
      </c>
      <c r="B1545" s="162">
        <v>6.8626410373161398E-3</v>
      </c>
      <c r="D1545" s="162"/>
    </row>
    <row r="1546" spans="1:4" x14ac:dyDescent="0.2">
      <c r="A1546" s="161" t="s">
        <v>6906</v>
      </c>
      <c r="B1546" s="162">
        <v>6.8626410373161398E-3</v>
      </c>
      <c r="D1546" s="162"/>
    </row>
    <row r="1547" spans="1:4" x14ac:dyDescent="0.2">
      <c r="A1547" s="161" t="s">
        <v>6907</v>
      </c>
      <c r="B1547" s="162">
        <v>6.8597504265114099E-3</v>
      </c>
      <c r="D1547" s="162"/>
    </row>
    <row r="1548" spans="1:4" x14ac:dyDescent="0.2">
      <c r="A1548" s="161" t="s">
        <v>3387</v>
      </c>
      <c r="B1548" s="162">
        <v>6.8562817057370596E-3</v>
      </c>
      <c r="D1548" s="162"/>
    </row>
    <row r="1549" spans="1:4" x14ac:dyDescent="0.2">
      <c r="A1549" s="161" t="s">
        <v>2153</v>
      </c>
      <c r="B1549" s="162">
        <v>6.8418981980585799E-3</v>
      </c>
      <c r="D1549" s="162"/>
    </row>
    <row r="1550" spans="1:4" x14ac:dyDescent="0.2">
      <c r="A1550" s="161" t="s">
        <v>5783</v>
      </c>
      <c r="B1550" s="162">
        <v>6.8412028359347002E-3</v>
      </c>
      <c r="D1550" s="162"/>
    </row>
    <row r="1551" spans="1:4" x14ac:dyDescent="0.2">
      <c r="A1551" s="161" t="s">
        <v>2580</v>
      </c>
      <c r="B1551" s="162">
        <v>6.8407841488169101E-3</v>
      </c>
      <c r="D1551" s="162"/>
    </row>
    <row r="1552" spans="1:4" x14ac:dyDescent="0.2">
      <c r="A1552" s="161" t="s">
        <v>3058</v>
      </c>
      <c r="B1552" s="162">
        <v>6.8280627565000598E-3</v>
      </c>
      <c r="D1552" s="162"/>
    </row>
    <row r="1553" spans="1:4" x14ac:dyDescent="0.2">
      <c r="A1553" s="161" t="s">
        <v>5447</v>
      </c>
      <c r="B1553" s="162">
        <v>6.8227515471705399E-3</v>
      </c>
      <c r="D1553" s="162"/>
    </row>
    <row r="1554" spans="1:4" x14ac:dyDescent="0.2">
      <c r="A1554" s="161" t="s">
        <v>1843</v>
      </c>
      <c r="B1554" s="162">
        <v>6.80015230811188E-3</v>
      </c>
      <c r="D1554" s="162"/>
    </row>
    <row r="1555" spans="1:4" x14ac:dyDescent="0.2">
      <c r="A1555" s="161" t="s">
        <v>6101</v>
      </c>
      <c r="B1555" s="162">
        <v>6.7997008127501602E-3</v>
      </c>
      <c r="D1555" s="162"/>
    </row>
    <row r="1556" spans="1:4" x14ac:dyDescent="0.2">
      <c r="A1556" s="161" t="s">
        <v>6908</v>
      </c>
      <c r="B1556" s="162">
        <v>6.7997008127501602E-3</v>
      </c>
      <c r="D1556" s="162"/>
    </row>
    <row r="1557" spans="1:4" x14ac:dyDescent="0.2">
      <c r="A1557" s="161" t="s">
        <v>6909</v>
      </c>
      <c r="B1557" s="162">
        <v>6.7997008127501602E-3</v>
      </c>
      <c r="D1557" s="162"/>
    </row>
    <row r="1558" spans="1:4" x14ac:dyDescent="0.2">
      <c r="A1558" s="161" t="s">
        <v>6910</v>
      </c>
      <c r="B1558" s="162">
        <v>6.7997008127501602E-3</v>
      </c>
      <c r="D1558" s="162"/>
    </row>
    <row r="1559" spans="1:4" x14ac:dyDescent="0.2">
      <c r="A1559" s="161" t="s">
        <v>3026</v>
      </c>
      <c r="B1559" s="162">
        <v>6.7631498420571397E-3</v>
      </c>
      <c r="D1559" s="162"/>
    </row>
    <row r="1560" spans="1:4" x14ac:dyDescent="0.2">
      <c r="A1560" s="161" t="s">
        <v>2939</v>
      </c>
      <c r="B1560" s="162">
        <v>6.74214802236907E-3</v>
      </c>
      <c r="D1560" s="162"/>
    </row>
    <row r="1561" spans="1:4" x14ac:dyDescent="0.2">
      <c r="A1561" s="161" t="s">
        <v>5386</v>
      </c>
      <c r="B1561" s="162">
        <v>6.7344665721423896E-3</v>
      </c>
      <c r="D1561" s="162"/>
    </row>
    <row r="1562" spans="1:4" x14ac:dyDescent="0.2">
      <c r="A1562" s="161" t="s">
        <v>6911</v>
      </c>
      <c r="B1562" s="162">
        <v>6.7279434763129198E-3</v>
      </c>
      <c r="D1562" s="162"/>
    </row>
    <row r="1563" spans="1:4" x14ac:dyDescent="0.2">
      <c r="A1563" s="161" t="s">
        <v>6912</v>
      </c>
      <c r="B1563" s="162">
        <v>6.72711328741692E-3</v>
      </c>
      <c r="D1563" s="162"/>
    </row>
    <row r="1564" spans="1:4" x14ac:dyDescent="0.2">
      <c r="A1564" s="161" t="s">
        <v>3390</v>
      </c>
      <c r="B1564" s="162">
        <v>6.7166074826825297E-3</v>
      </c>
      <c r="D1564" s="162"/>
    </row>
    <row r="1565" spans="1:4" x14ac:dyDescent="0.2">
      <c r="A1565" s="161" t="s">
        <v>3571</v>
      </c>
      <c r="B1565" s="162">
        <v>6.7154728257041397E-3</v>
      </c>
      <c r="D1565" s="162"/>
    </row>
    <row r="1566" spans="1:4" x14ac:dyDescent="0.2">
      <c r="A1566" s="161" t="s">
        <v>5382</v>
      </c>
      <c r="B1566" s="162">
        <v>6.6954265844330202E-3</v>
      </c>
      <c r="D1566" s="162"/>
    </row>
    <row r="1567" spans="1:4" x14ac:dyDescent="0.2">
      <c r="A1567" s="161" t="s">
        <v>5261</v>
      </c>
      <c r="B1567" s="162">
        <v>6.6917476979505199E-3</v>
      </c>
      <c r="D1567" s="162"/>
    </row>
    <row r="1568" spans="1:4" x14ac:dyDescent="0.2">
      <c r="A1568" s="161" t="s">
        <v>4930</v>
      </c>
      <c r="B1568" s="162">
        <v>6.6824068314995299E-3</v>
      </c>
      <c r="D1568" s="162"/>
    </row>
    <row r="1569" spans="1:4" x14ac:dyDescent="0.2">
      <c r="A1569" s="161" t="s">
        <v>2248</v>
      </c>
      <c r="B1569" s="162">
        <v>6.6787680987723296E-3</v>
      </c>
      <c r="D1569" s="162"/>
    </row>
    <row r="1570" spans="1:4" x14ac:dyDescent="0.2">
      <c r="A1570" s="161" t="s">
        <v>6334</v>
      </c>
      <c r="B1570" s="162">
        <v>6.6762541159138796E-3</v>
      </c>
      <c r="D1570" s="162"/>
    </row>
    <row r="1571" spans="1:4" x14ac:dyDescent="0.2">
      <c r="A1571" s="161" t="s">
        <v>6913</v>
      </c>
      <c r="B1571" s="162">
        <v>6.6693070970928296E-3</v>
      </c>
      <c r="D1571" s="162"/>
    </row>
    <row r="1572" spans="1:4" x14ac:dyDescent="0.2">
      <c r="A1572" s="161" t="s">
        <v>1373</v>
      </c>
      <c r="B1572" s="162">
        <v>6.6576932831903897E-3</v>
      </c>
      <c r="D1572" s="162"/>
    </row>
    <row r="1573" spans="1:4" x14ac:dyDescent="0.2">
      <c r="A1573" s="161" t="s">
        <v>3252</v>
      </c>
      <c r="B1573" s="162">
        <v>6.6509581420568899E-3</v>
      </c>
      <c r="D1573" s="162"/>
    </row>
    <row r="1574" spans="1:4" x14ac:dyDescent="0.2">
      <c r="A1574" s="161" t="s">
        <v>5675</v>
      </c>
      <c r="B1574" s="162">
        <v>6.6479053156004598E-3</v>
      </c>
      <c r="D1574" s="162"/>
    </row>
    <row r="1575" spans="1:4" x14ac:dyDescent="0.2">
      <c r="A1575" s="161" t="s">
        <v>2169</v>
      </c>
      <c r="B1575" s="162">
        <v>6.6426605563228002E-3</v>
      </c>
      <c r="D1575" s="162"/>
    </row>
    <row r="1576" spans="1:4" x14ac:dyDescent="0.2">
      <c r="A1576" s="161" t="s">
        <v>2550</v>
      </c>
      <c r="B1576" s="162">
        <v>6.6372981132682496E-3</v>
      </c>
      <c r="D1576" s="162"/>
    </row>
    <row r="1577" spans="1:4" x14ac:dyDescent="0.2">
      <c r="A1577" s="161" t="s">
        <v>2655</v>
      </c>
      <c r="B1577" s="162">
        <v>6.6365070636153402E-3</v>
      </c>
      <c r="D1577" s="162"/>
    </row>
    <row r="1578" spans="1:4" x14ac:dyDescent="0.2">
      <c r="A1578" s="161" t="s">
        <v>5977</v>
      </c>
      <c r="B1578" s="162">
        <v>6.6357100359726298E-3</v>
      </c>
      <c r="D1578" s="162"/>
    </row>
    <row r="1579" spans="1:4" x14ac:dyDescent="0.2">
      <c r="A1579" s="161" t="s">
        <v>849</v>
      </c>
      <c r="B1579" s="162">
        <v>6.6340708285804904E-3</v>
      </c>
      <c r="D1579" s="162"/>
    </row>
    <row r="1580" spans="1:4" x14ac:dyDescent="0.2">
      <c r="A1580" s="161" t="s">
        <v>5788</v>
      </c>
      <c r="B1580" s="162">
        <v>6.6335630929234297E-3</v>
      </c>
      <c r="D1580" s="162"/>
    </row>
    <row r="1581" spans="1:4" x14ac:dyDescent="0.2">
      <c r="A1581" s="161" t="s">
        <v>3110</v>
      </c>
      <c r="B1581" s="162">
        <v>6.6149807375701798E-3</v>
      </c>
      <c r="D1581" s="162"/>
    </row>
    <row r="1582" spans="1:4" x14ac:dyDescent="0.2">
      <c r="A1582" s="161" t="s">
        <v>584</v>
      </c>
      <c r="B1582" s="162">
        <v>6.6110277436072003E-3</v>
      </c>
      <c r="D1582" s="162"/>
    </row>
    <row r="1583" spans="1:4" x14ac:dyDescent="0.2">
      <c r="A1583" s="161" t="s">
        <v>2424</v>
      </c>
      <c r="B1583" s="162">
        <v>6.6060112418366698E-3</v>
      </c>
      <c r="D1583" s="162"/>
    </row>
    <row r="1584" spans="1:4" x14ac:dyDescent="0.2">
      <c r="A1584" s="161" t="s">
        <v>3018</v>
      </c>
      <c r="B1584" s="162">
        <v>6.6051934904674597E-3</v>
      </c>
      <c r="D1584" s="162"/>
    </row>
    <row r="1585" spans="1:4" x14ac:dyDescent="0.2">
      <c r="A1585" s="161" t="s">
        <v>6914</v>
      </c>
      <c r="B1585" s="162">
        <v>6.5981060869623404E-3</v>
      </c>
      <c r="D1585" s="162"/>
    </row>
    <row r="1586" spans="1:4" x14ac:dyDescent="0.2">
      <c r="A1586" s="161" t="s">
        <v>3095</v>
      </c>
      <c r="B1586" s="162">
        <v>6.5932930594303401E-3</v>
      </c>
      <c r="D1586" s="162"/>
    </row>
    <row r="1587" spans="1:4" x14ac:dyDescent="0.2">
      <c r="A1587" s="161" t="s">
        <v>4310</v>
      </c>
      <c r="B1587" s="162">
        <v>6.5919943154898698E-3</v>
      </c>
      <c r="D1587" s="162"/>
    </row>
    <row r="1588" spans="1:4" x14ac:dyDescent="0.2">
      <c r="A1588" s="161" t="s">
        <v>1507</v>
      </c>
      <c r="B1588" s="162">
        <v>6.57903003661983E-3</v>
      </c>
      <c r="D1588" s="162"/>
    </row>
    <row r="1589" spans="1:4" x14ac:dyDescent="0.2">
      <c r="A1589" s="161" t="s">
        <v>3142</v>
      </c>
      <c r="B1589" s="162">
        <v>6.54420235816334E-3</v>
      </c>
      <c r="D1589" s="162"/>
    </row>
    <row r="1590" spans="1:4" x14ac:dyDescent="0.2">
      <c r="A1590" s="161" t="s">
        <v>3585</v>
      </c>
      <c r="B1590" s="162">
        <v>6.5439352806880898E-3</v>
      </c>
      <c r="D1590" s="162"/>
    </row>
    <row r="1591" spans="1:4" x14ac:dyDescent="0.2">
      <c r="A1591" s="161" t="s">
        <v>627</v>
      </c>
      <c r="B1591" s="162">
        <v>6.5347016138943403E-3</v>
      </c>
      <c r="D1591" s="162"/>
    </row>
    <row r="1592" spans="1:4" x14ac:dyDescent="0.2">
      <c r="A1592" s="161" t="s">
        <v>3304</v>
      </c>
      <c r="B1592" s="162">
        <v>6.5275216349480903E-3</v>
      </c>
      <c r="D1592" s="162"/>
    </row>
    <row r="1593" spans="1:4" x14ac:dyDescent="0.2">
      <c r="A1593" s="161" t="s">
        <v>6189</v>
      </c>
      <c r="B1593" s="162">
        <v>6.5272521903287396E-3</v>
      </c>
      <c r="D1593" s="162"/>
    </row>
    <row r="1594" spans="1:4" x14ac:dyDescent="0.2">
      <c r="A1594" s="161" t="s">
        <v>4861</v>
      </c>
      <c r="B1594" s="162">
        <v>6.5200126100461199E-3</v>
      </c>
      <c r="D1594" s="162"/>
    </row>
    <row r="1595" spans="1:4" x14ac:dyDescent="0.2">
      <c r="A1595" s="161" t="s">
        <v>3097</v>
      </c>
      <c r="B1595" s="162">
        <v>6.5198690500903001E-3</v>
      </c>
      <c r="D1595" s="162"/>
    </row>
    <row r="1596" spans="1:4" x14ac:dyDescent="0.2">
      <c r="A1596" s="161" t="s">
        <v>4881</v>
      </c>
      <c r="B1596" s="162">
        <v>6.5167128194112802E-3</v>
      </c>
      <c r="D1596" s="162"/>
    </row>
    <row r="1597" spans="1:4" x14ac:dyDescent="0.2">
      <c r="A1597" s="161" t="s">
        <v>4249</v>
      </c>
      <c r="B1597" s="162">
        <v>6.5088823761662497E-3</v>
      </c>
      <c r="D1597" s="162"/>
    </row>
    <row r="1598" spans="1:4" x14ac:dyDescent="0.2">
      <c r="A1598" s="161" t="s">
        <v>2436</v>
      </c>
      <c r="B1598" s="162">
        <v>6.5055433017203396E-3</v>
      </c>
      <c r="D1598" s="162"/>
    </row>
    <row r="1599" spans="1:4" x14ac:dyDescent="0.2">
      <c r="A1599" s="161" t="s">
        <v>1537</v>
      </c>
      <c r="B1599" s="162">
        <v>6.4880143271141503E-3</v>
      </c>
      <c r="D1599" s="162"/>
    </row>
    <row r="1600" spans="1:4" x14ac:dyDescent="0.2">
      <c r="A1600" s="161" t="s">
        <v>6915</v>
      </c>
      <c r="B1600" s="162">
        <v>6.4817633506919596E-3</v>
      </c>
      <c r="D1600" s="162"/>
    </row>
    <row r="1601" spans="1:4" x14ac:dyDescent="0.2">
      <c r="A1601" s="161" t="s">
        <v>1823</v>
      </c>
      <c r="B1601" s="162">
        <v>6.4753275406148397E-3</v>
      </c>
      <c r="D1601" s="162"/>
    </row>
    <row r="1602" spans="1:4" x14ac:dyDescent="0.2">
      <c r="A1602" s="161" t="s">
        <v>641</v>
      </c>
      <c r="B1602" s="162">
        <v>6.4669254610554604E-3</v>
      </c>
      <c r="D1602" s="162"/>
    </row>
    <row r="1603" spans="1:4" x14ac:dyDescent="0.2">
      <c r="A1603" s="161" t="s">
        <v>2859</v>
      </c>
      <c r="B1603" s="162">
        <v>6.4513686477295903E-3</v>
      </c>
      <c r="D1603" s="162"/>
    </row>
    <row r="1604" spans="1:4" x14ac:dyDescent="0.2">
      <c r="A1604" s="161" t="s">
        <v>4981</v>
      </c>
      <c r="B1604" s="162">
        <v>6.4425415015452996E-3</v>
      </c>
      <c r="D1604" s="162"/>
    </row>
    <row r="1605" spans="1:4" x14ac:dyDescent="0.2">
      <c r="A1605" s="161" t="s">
        <v>6066</v>
      </c>
      <c r="B1605" s="162">
        <v>6.43799289290517E-3</v>
      </c>
      <c r="D1605" s="162"/>
    </row>
    <row r="1606" spans="1:4" x14ac:dyDescent="0.2">
      <c r="A1606" s="161" t="s">
        <v>2288</v>
      </c>
      <c r="B1606" s="162">
        <v>6.4341662483773498E-3</v>
      </c>
      <c r="D1606" s="162"/>
    </row>
    <row r="1607" spans="1:4" x14ac:dyDescent="0.2">
      <c r="A1607" s="161" t="s">
        <v>6916</v>
      </c>
      <c r="B1607" s="162">
        <v>6.4285111052569304E-3</v>
      </c>
      <c r="D1607" s="162"/>
    </row>
    <row r="1608" spans="1:4" x14ac:dyDescent="0.2">
      <c r="A1608" s="161" t="s">
        <v>4532</v>
      </c>
      <c r="B1608" s="162">
        <v>6.4239121243056703E-3</v>
      </c>
      <c r="D1608" s="162"/>
    </row>
    <row r="1609" spans="1:4" x14ac:dyDescent="0.2">
      <c r="A1609" s="161" t="s">
        <v>6917</v>
      </c>
      <c r="B1609" s="162">
        <v>6.4114873072569504E-3</v>
      </c>
      <c r="D1609" s="162"/>
    </row>
    <row r="1610" spans="1:4" x14ac:dyDescent="0.2">
      <c r="A1610" s="161" t="s">
        <v>6114</v>
      </c>
      <c r="B1610" s="162">
        <v>6.4103157469078296E-3</v>
      </c>
      <c r="D1610" s="162"/>
    </row>
    <row r="1611" spans="1:4" x14ac:dyDescent="0.2">
      <c r="A1611" s="161" t="s">
        <v>2880</v>
      </c>
      <c r="B1611" s="162">
        <v>6.4028465218661504E-3</v>
      </c>
      <c r="D1611" s="162"/>
    </row>
    <row r="1612" spans="1:4" x14ac:dyDescent="0.2">
      <c r="A1612" s="161" t="s">
        <v>5974</v>
      </c>
      <c r="B1612" s="162">
        <v>6.3957932932595099E-3</v>
      </c>
      <c r="D1612" s="162"/>
    </row>
    <row r="1613" spans="1:4" x14ac:dyDescent="0.2">
      <c r="A1613" s="161" t="s">
        <v>6918</v>
      </c>
      <c r="B1613" s="162">
        <v>6.3887352397178302E-3</v>
      </c>
      <c r="D1613" s="162"/>
    </row>
    <row r="1614" spans="1:4" x14ac:dyDescent="0.2">
      <c r="A1614" s="161" t="s">
        <v>2511</v>
      </c>
      <c r="B1614" s="162">
        <v>6.3853939777414803E-3</v>
      </c>
      <c r="D1614" s="162"/>
    </row>
    <row r="1615" spans="1:4" x14ac:dyDescent="0.2">
      <c r="A1615" s="161" t="s">
        <v>6919</v>
      </c>
      <c r="B1615" s="162">
        <v>6.3596411920395597E-3</v>
      </c>
      <c r="D1615" s="162"/>
    </row>
    <row r="1616" spans="1:4" x14ac:dyDescent="0.2">
      <c r="A1616" s="161" t="s">
        <v>5035</v>
      </c>
      <c r="B1616" s="162">
        <v>6.3532480579421603E-3</v>
      </c>
      <c r="D1616" s="162"/>
    </row>
    <row r="1617" spans="1:4" x14ac:dyDescent="0.2">
      <c r="A1617" s="161" t="s">
        <v>5477</v>
      </c>
      <c r="B1617" s="162">
        <v>6.3467165790371399E-3</v>
      </c>
      <c r="D1617" s="162"/>
    </row>
    <row r="1618" spans="1:4" x14ac:dyDescent="0.2">
      <c r="A1618" s="161" t="s">
        <v>6920</v>
      </c>
      <c r="B1618" s="162">
        <v>6.3414376045849499E-3</v>
      </c>
      <c r="D1618" s="162"/>
    </row>
    <row r="1619" spans="1:4" x14ac:dyDescent="0.2">
      <c r="A1619" s="161" t="s">
        <v>3038</v>
      </c>
      <c r="B1619" s="162">
        <v>6.3388996248484797E-3</v>
      </c>
      <c r="D1619" s="162"/>
    </row>
    <row r="1620" spans="1:4" x14ac:dyDescent="0.2">
      <c r="A1620" s="161" t="s">
        <v>1214</v>
      </c>
      <c r="B1620" s="162">
        <v>6.3273448636548798E-3</v>
      </c>
      <c r="D1620" s="162"/>
    </row>
    <row r="1621" spans="1:4" x14ac:dyDescent="0.2">
      <c r="A1621" s="161" t="s">
        <v>6921</v>
      </c>
      <c r="B1621" s="162">
        <v>6.3256974586392697E-3</v>
      </c>
      <c r="D1621" s="162"/>
    </row>
    <row r="1622" spans="1:4" x14ac:dyDescent="0.2">
      <c r="A1622" s="161" t="s">
        <v>3981</v>
      </c>
      <c r="B1622" s="162">
        <v>6.3225869765986898E-3</v>
      </c>
      <c r="D1622" s="162"/>
    </row>
    <row r="1623" spans="1:4" x14ac:dyDescent="0.2">
      <c r="A1623" s="161" t="s">
        <v>4097</v>
      </c>
      <c r="B1623" s="162">
        <v>6.3185323036100702E-3</v>
      </c>
      <c r="D1623" s="162"/>
    </row>
    <row r="1624" spans="1:4" x14ac:dyDescent="0.2">
      <c r="A1624" s="161" t="s">
        <v>3319</v>
      </c>
      <c r="B1624" s="162">
        <v>6.3100270481063299E-3</v>
      </c>
      <c r="D1624" s="162"/>
    </row>
    <row r="1625" spans="1:4" x14ac:dyDescent="0.2">
      <c r="A1625" s="161" t="s">
        <v>6922</v>
      </c>
      <c r="B1625" s="162">
        <v>6.2927036678043302E-3</v>
      </c>
      <c r="D1625" s="162"/>
    </row>
    <row r="1626" spans="1:4" x14ac:dyDescent="0.2">
      <c r="A1626" s="161" t="s">
        <v>2995</v>
      </c>
      <c r="B1626" s="162">
        <v>6.2924719415040102E-3</v>
      </c>
      <c r="D1626" s="162"/>
    </row>
    <row r="1627" spans="1:4" x14ac:dyDescent="0.2">
      <c r="A1627" s="161" t="s">
        <v>6923</v>
      </c>
      <c r="B1627" s="162">
        <v>6.2772614953642896E-3</v>
      </c>
      <c r="D1627" s="162"/>
    </row>
    <row r="1628" spans="1:4" x14ac:dyDescent="0.2">
      <c r="A1628" s="161" t="s">
        <v>2578</v>
      </c>
      <c r="B1628" s="162">
        <v>6.2726138779688302E-3</v>
      </c>
      <c r="D1628" s="162"/>
    </row>
    <row r="1629" spans="1:4" x14ac:dyDescent="0.2">
      <c r="A1629" s="161" t="s">
        <v>1270</v>
      </c>
      <c r="B1629" s="162">
        <v>6.2685542945858002E-3</v>
      </c>
      <c r="D1629" s="162"/>
    </row>
    <row r="1630" spans="1:4" x14ac:dyDescent="0.2">
      <c r="A1630" s="161" t="s">
        <v>999</v>
      </c>
      <c r="B1630" s="162">
        <v>6.2607553984432799E-3</v>
      </c>
      <c r="D1630" s="162"/>
    </row>
    <row r="1631" spans="1:4" x14ac:dyDescent="0.2">
      <c r="A1631" s="161" t="s">
        <v>6924</v>
      </c>
      <c r="B1631" s="162">
        <v>6.2538561175832204E-3</v>
      </c>
      <c r="D1631" s="162"/>
    </row>
    <row r="1632" spans="1:4" x14ac:dyDescent="0.2">
      <c r="A1632" s="161" t="s">
        <v>4030</v>
      </c>
      <c r="B1632" s="162">
        <v>6.2297964022905898E-3</v>
      </c>
      <c r="D1632" s="162"/>
    </row>
    <row r="1633" spans="1:4" x14ac:dyDescent="0.2">
      <c r="A1633" s="161" t="s">
        <v>416</v>
      </c>
      <c r="B1633" s="162">
        <v>6.2265642760757599E-3</v>
      </c>
      <c r="D1633" s="162"/>
    </row>
    <row r="1634" spans="1:4" x14ac:dyDescent="0.2">
      <c r="A1634" s="161" t="s">
        <v>1940</v>
      </c>
      <c r="B1634" s="162">
        <v>6.2167014009252303E-3</v>
      </c>
      <c r="D1634" s="162"/>
    </row>
    <row r="1635" spans="1:4" x14ac:dyDescent="0.2">
      <c r="A1635" s="161" t="s">
        <v>1113</v>
      </c>
      <c r="B1635" s="162">
        <v>6.1937924971659604E-3</v>
      </c>
      <c r="D1635" s="162"/>
    </row>
    <row r="1636" spans="1:4" x14ac:dyDescent="0.2">
      <c r="A1636" s="161" t="s">
        <v>2749</v>
      </c>
      <c r="B1636" s="162">
        <v>6.1861157435673698E-3</v>
      </c>
      <c r="D1636" s="162"/>
    </row>
    <row r="1637" spans="1:4" x14ac:dyDescent="0.2">
      <c r="A1637" s="161" t="s">
        <v>3250</v>
      </c>
      <c r="B1637" s="162">
        <v>6.1852152262349804E-3</v>
      </c>
      <c r="D1637" s="162"/>
    </row>
    <row r="1638" spans="1:4" x14ac:dyDescent="0.2">
      <c r="A1638" s="161" t="s">
        <v>6925</v>
      </c>
      <c r="B1638" s="162">
        <v>6.1828561651945304E-3</v>
      </c>
      <c r="D1638" s="162"/>
    </row>
    <row r="1639" spans="1:4" x14ac:dyDescent="0.2">
      <c r="A1639" s="161" t="s">
        <v>6926</v>
      </c>
      <c r="B1639" s="162">
        <v>6.1828561651945304E-3</v>
      </c>
      <c r="D1639" s="162"/>
    </row>
    <row r="1640" spans="1:4" x14ac:dyDescent="0.2">
      <c r="A1640" s="161" t="s">
        <v>6927</v>
      </c>
      <c r="B1640" s="162">
        <v>6.1828561651945304E-3</v>
      </c>
      <c r="D1640" s="162"/>
    </row>
    <row r="1641" spans="1:4" x14ac:dyDescent="0.2">
      <c r="A1641" s="161" t="s">
        <v>2612</v>
      </c>
      <c r="B1641" s="162">
        <v>6.1749565199967302E-3</v>
      </c>
      <c r="D1641" s="162"/>
    </row>
    <row r="1642" spans="1:4" x14ac:dyDescent="0.2">
      <c r="A1642" s="161" t="s">
        <v>2179</v>
      </c>
      <c r="B1642" s="162">
        <v>6.1664371922788798E-3</v>
      </c>
      <c r="D1642" s="162"/>
    </row>
    <row r="1643" spans="1:4" x14ac:dyDescent="0.2">
      <c r="A1643" s="161" t="s">
        <v>2320</v>
      </c>
      <c r="B1643" s="162">
        <v>6.1660153160673498E-3</v>
      </c>
      <c r="D1643" s="162"/>
    </row>
    <row r="1644" spans="1:4" x14ac:dyDescent="0.2">
      <c r="A1644" s="161" t="s">
        <v>1331</v>
      </c>
      <c r="B1644" s="162">
        <v>6.1569124033259799E-3</v>
      </c>
      <c r="D1644" s="162"/>
    </row>
    <row r="1645" spans="1:4" x14ac:dyDescent="0.2">
      <c r="A1645" s="161" t="s">
        <v>3953</v>
      </c>
      <c r="B1645" s="162">
        <v>6.1554745858864402E-3</v>
      </c>
      <c r="D1645" s="162"/>
    </row>
    <row r="1646" spans="1:4" x14ac:dyDescent="0.2">
      <c r="A1646" s="161" t="s">
        <v>5954</v>
      </c>
      <c r="B1646" s="162">
        <v>6.1514284363941296E-3</v>
      </c>
      <c r="D1646" s="162"/>
    </row>
    <row r="1647" spans="1:4" x14ac:dyDescent="0.2">
      <c r="A1647" s="161" t="s">
        <v>6928</v>
      </c>
      <c r="B1647" s="162">
        <v>6.1396357505269497E-3</v>
      </c>
      <c r="D1647" s="162"/>
    </row>
    <row r="1648" spans="1:4" x14ac:dyDescent="0.2">
      <c r="A1648" s="161" t="s">
        <v>4237</v>
      </c>
      <c r="B1648" s="162">
        <v>6.1373601055161103E-3</v>
      </c>
      <c r="D1648" s="162"/>
    </row>
    <row r="1649" spans="1:4" x14ac:dyDescent="0.2">
      <c r="A1649" s="161" t="s">
        <v>1269</v>
      </c>
      <c r="B1649" s="162">
        <v>6.1346535574356899E-3</v>
      </c>
      <c r="D1649" s="162"/>
    </row>
    <row r="1650" spans="1:4" x14ac:dyDescent="0.2">
      <c r="A1650" s="161" t="s">
        <v>6929</v>
      </c>
      <c r="B1650" s="162">
        <v>6.13394719738335E-3</v>
      </c>
      <c r="D1650" s="162"/>
    </row>
    <row r="1651" spans="1:4" x14ac:dyDescent="0.2">
      <c r="A1651" s="161" t="s">
        <v>6930</v>
      </c>
      <c r="B1651" s="162">
        <v>6.1259506416351502E-3</v>
      </c>
      <c r="D1651" s="162"/>
    </row>
    <row r="1652" spans="1:4" x14ac:dyDescent="0.2">
      <c r="A1652" s="161" t="s">
        <v>6931</v>
      </c>
      <c r="B1652" s="162">
        <v>6.12456214609717E-3</v>
      </c>
      <c r="D1652" s="162"/>
    </row>
    <row r="1653" spans="1:4" x14ac:dyDescent="0.2">
      <c r="A1653" s="161" t="s">
        <v>4125</v>
      </c>
      <c r="B1653" s="162">
        <v>6.1170206338047803E-3</v>
      </c>
      <c r="D1653" s="162"/>
    </row>
    <row r="1654" spans="1:4" x14ac:dyDescent="0.2">
      <c r="A1654" s="161" t="s">
        <v>4037</v>
      </c>
      <c r="B1654" s="162">
        <v>6.1161098524470103E-3</v>
      </c>
      <c r="D1654" s="162"/>
    </row>
    <row r="1655" spans="1:4" x14ac:dyDescent="0.2">
      <c r="A1655" s="161" t="s">
        <v>2683</v>
      </c>
      <c r="B1655" s="162">
        <v>6.1091012637007197E-3</v>
      </c>
      <c r="D1655" s="162"/>
    </row>
    <row r="1656" spans="1:4" x14ac:dyDescent="0.2">
      <c r="A1656" s="161" t="s">
        <v>5383</v>
      </c>
      <c r="B1656" s="162">
        <v>6.1079319560823197E-3</v>
      </c>
      <c r="D1656" s="162"/>
    </row>
    <row r="1657" spans="1:4" x14ac:dyDescent="0.2">
      <c r="A1657" s="161" t="s">
        <v>5464</v>
      </c>
      <c r="B1657" s="162">
        <v>6.1071210226465097E-3</v>
      </c>
      <c r="D1657" s="162"/>
    </row>
    <row r="1658" spans="1:4" x14ac:dyDescent="0.2">
      <c r="A1658" s="161" t="s">
        <v>3660</v>
      </c>
      <c r="B1658" s="162">
        <v>6.1047636087523003E-3</v>
      </c>
      <c r="D1658" s="162"/>
    </row>
    <row r="1659" spans="1:4" x14ac:dyDescent="0.2">
      <c r="A1659" s="161" t="s">
        <v>4059</v>
      </c>
      <c r="B1659" s="162">
        <v>6.10118074829073E-3</v>
      </c>
      <c r="D1659" s="162"/>
    </row>
    <row r="1660" spans="1:4" x14ac:dyDescent="0.2">
      <c r="A1660" s="161" t="s">
        <v>5643</v>
      </c>
      <c r="B1660" s="162">
        <v>6.0910568494246704E-3</v>
      </c>
      <c r="D1660" s="162"/>
    </row>
    <row r="1661" spans="1:4" x14ac:dyDescent="0.2">
      <c r="A1661" s="161" t="s">
        <v>5014</v>
      </c>
      <c r="B1661" s="162">
        <v>6.0881605102903703E-3</v>
      </c>
      <c r="D1661" s="162"/>
    </row>
    <row r="1662" spans="1:4" x14ac:dyDescent="0.2">
      <c r="A1662" s="161" t="s">
        <v>6932</v>
      </c>
      <c r="B1662" s="162">
        <v>6.0781615073738898E-3</v>
      </c>
      <c r="D1662" s="162"/>
    </row>
    <row r="1663" spans="1:4" x14ac:dyDescent="0.2">
      <c r="A1663" s="161" t="s">
        <v>6933</v>
      </c>
      <c r="B1663" s="162">
        <v>6.0735990682214101E-3</v>
      </c>
      <c r="D1663" s="162"/>
    </row>
    <row r="1664" spans="1:4" x14ac:dyDescent="0.2">
      <c r="A1664" s="161" t="s">
        <v>6934</v>
      </c>
      <c r="B1664" s="162">
        <v>6.0672523465675997E-3</v>
      </c>
      <c r="D1664" s="162"/>
    </row>
    <row r="1665" spans="1:4" x14ac:dyDescent="0.2">
      <c r="A1665" s="161" t="s">
        <v>3694</v>
      </c>
      <c r="B1665" s="162">
        <v>6.0656836577539499E-3</v>
      </c>
      <c r="D1665" s="162"/>
    </row>
    <row r="1666" spans="1:4" x14ac:dyDescent="0.2">
      <c r="A1666" s="161" t="s">
        <v>4193</v>
      </c>
      <c r="B1666" s="162">
        <v>6.0620759342381696E-3</v>
      </c>
      <c r="D1666" s="162"/>
    </row>
    <row r="1667" spans="1:4" x14ac:dyDescent="0.2">
      <c r="A1667" s="161" t="s">
        <v>4590</v>
      </c>
      <c r="B1667" s="162">
        <v>6.06029858512778E-3</v>
      </c>
      <c r="D1667" s="162"/>
    </row>
    <row r="1668" spans="1:4" x14ac:dyDescent="0.2">
      <c r="A1668" s="161" t="s">
        <v>6112</v>
      </c>
      <c r="B1668" s="162">
        <v>6.0602684347626102E-3</v>
      </c>
      <c r="D1668" s="162"/>
    </row>
    <row r="1669" spans="1:4" x14ac:dyDescent="0.2">
      <c r="A1669" s="161" t="s">
        <v>2991</v>
      </c>
      <c r="B1669" s="162">
        <v>6.0582712758019703E-3</v>
      </c>
      <c r="D1669" s="162"/>
    </row>
    <row r="1670" spans="1:4" x14ac:dyDescent="0.2">
      <c r="A1670" s="161" t="s">
        <v>3157</v>
      </c>
      <c r="B1670" s="162">
        <v>6.0466091220178902E-3</v>
      </c>
      <c r="D1670" s="162"/>
    </row>
    <row r="1671" spans="1:4" x14ac:dyDescent="0.2">
      <c r="A1671" s="161" t="s">
        <v>6935</v>
      </c>
      <c r="B1671" s="162">
        <v>6.0346672930097897E-3</v>
      </c>
      <c r="D1671" s="162"/>
    </row>
    <row r="1672" spans="1:4" x14ac:dyDescent="0.2">
      <c r="A1672" s="161" t="s">
        <v>1497</v>
      </c>
      <c r="B1672" s="162">
        <v>6.0320429975376797E-3</v>
      </c>
      <c r="D1672" s="162"/>
    </row>
    <row r="1673" spans="1:4" x14ac:dyDescent="0.2">
      <c r="A1673" s="161" t="s">
        <v>6329</v>
      </c>
      <c r="B1673" s="162">
        <v>6.0312654438632101E-3</v>
      </c>
      <c r="D1673" s="162"/>
    </row>
    <row r="1674" spans="1:4" x14ac:dyDescent="0.2">
      <c r="A1674" s="161" t="s">
        <v>4384</v>
      </c>
      <c r="B1674" s="162">
        <v>6.02922420077074E-3</v>
      </c>
      <c r="D1674" s="162"/>
    </row>
    <row r="1675" spans="1:4" x14ac:dyDescent="0.2">
      <c r="A1675" s="161" t="s">
        <v>3010</v>
      </c>
      <c r="B1675" s="162">
        <v>6.0288070227029799E-3</v>
      </c>
      <c r="D1675" s="162"/>
    </row>
    <row r="1676" spans="1:4" x14ac:dyDescent="0.2">
      <c r="A1676" s="161" t="s">
        <v>3338</v>
      </c>
      <c r="B1676" s="162">
        <v>6.0234026492605001E-3</v>
      </c>
      <c r="D1676" s="162"/>
    </row>
    <row r="1677" spans="1:4" x14ac:dyDescent="0.2">
      <c r="A1677" s="161" t="s">
        <v>6936</v>
      </c>
      <c r="B1677" s="162">
        <v>6.0218508169991103E-3</v>
      </c>
      <c r="D1677" s="162"/>
    </row>
    <row r="1678" spans="1:4" x14ac:dyDescent="0.2">
      <c r="A1678" s="161" t="s">
        <v>6937</v>
      </c>
      <c r="B1678" s="162">
        <v>6.0135971623777604E-3</v>
      </c>
      <c r="D1678" s="162"/>
    </row>
    <row r="1679" spans="1:4" x14ac:dyDescent="0.2">
      <c r="A1679" s="161" t="s">
        <v>1627</v>
      </c>
      <c r="B1679" s="162">
        <v>6.0132034050982101E-3</v>
      </c>
      <c r="D1679" s="162"/>
    </row>
    <row r="1680" spans="1:4" x14ac:dyDescent="0.2">
      <c r="A1680" s="161" t="s">
        <v>2278</v>
      </c>
      <c r="B1680" s="162">
        <v>6.0046321374073201E-3</v>
      </c>
      <c r="D1680" s="162"/>
    </row>
    <row r="1681" spans="1:4" x14ac:dyDescent="0.2">
      <c r="A1681" s="161" t="s">
        <v>4121</v>
      </c>
      <c r="B1681" s="162">
        <v>6.0040794213279697E-3</v>
      </c>
      <c r="D1681" s="162"/>
    </row>
    <row r="1682" spans="1:4" x14ac:dyDescent="0.2">
      <c r="A1682" s="161" t="s">
        <v>3048</v>
      </c>
      <c r="B1682" s="162">
        <v>6.0029478620165404E-3</v>
      </c>
      <c r="D1682" s="162"/>
    </row>
    <row r="1683" spans="1:4" x14ac:dyDescent="0.2">
      <c r="A1683" s="161" t="s">
        <v>6938</v>
      </c>
      <c r="B1683" s="162">
        <v>6.0010032613077103E-3</v>
      </c>
      <c r="D1683" s="162"/>
    </row>
    <row r="1684" spans="1:4" x14ac:dyDescent="0.2">
      <c r="A1684" s="161" t="s">
        <v>2559</v>
      </c>
      <c r="B1684" s="162">
        <v>5.9977910357244804E-3</v>
      </c>
      <c r="D1684" s="162"/>
    </row>
    <row r="1685" spans="1:4" x14ac:dyDescent="0.2">
      <c r="A1685" s="161" t="s">
        <v>5231</v>
      </c>
      <c r="B1685" s="162">
        <v>5.9953073251758898E-3</v>
      </c>
      <c r="D1685" s="162"/>
    </row>
    <row r="1686" spans="1:4" x14ac:dyDescent="0.2">
      <c r="A1686" s="161" t="s">
        <v>5840</v>
      </c>
      <c r="B1686" s="162">
        <v>5.9864872958085803E-3</v>
      </c>
      <c r="D1686" s="162"/>
    </row>
    <row r="1687" spans="1:4" x14ac:dyDescent="0.2">
      <c r="A1687" s="161" t="s">
        <v>3672</v>
      </c>
      <c r="B1687" s="162">
        <v>5.9832965369456103E-3</v>
      </c>
      <c r="D1687" s="162"/>
    </row>
    <row r="1688" spans="1:4" x14ac:dyDescent="0.2">
      <c r="A1688" s="161" t="s">
        <v>6072</v>
      </c>
      <c r="B1688" s="162">
        <v>5.9832922155891102E-3</v>
      </c>
      <c r="D1688" s="162"/>
    </row>
    <row r="1689" spans="1:4" x14ac:dyDescent="0.2">
      <c r="A1689" s="161" t="s">
        <v>3208</v>
      </c>
      <c r="B1689" s="162">
        <v>5.9756715598225296E-3</v>
      </c>
      <c r="D1689" s="162"/>
    </row>
    <row r="1690" spans="1:4" x14ac:dyDescent="0.2">
      <c r="A1690" s="161" t="s">
        <v>911</v>
      </c>
      <c r="B1690" s="162">
        <v>5.9732144428858098E-3</v>
      </c>
      <c r="D1690" s="162"/>
    </row>
    <row r="1691" spans="1:4" x14ac:dyDescent="0.2">
      <c r="A1691" s="161" t="s">
        <v>2802</v>
      </c>
      <c r="B1691" s="162">
        <v>5.9708518345860297E-3</v>
      </c>
      <c r="D1691" s="162"/>
    </row>
    <row r="1692" spans="1:4" x14ac:dyDescent="0.2">
      <c r="A1692" s="161" t="s">
        <v>5751</v>
      </c>
      <c r="B1692" s="162">
        <v>5.9651373343951996E-3</v>
      </c>
      <c r="D1692" s="162"/>
    </row>
    <row r="1693" spans="1:4" x14ac:dyDescent="0.2">
      <c r="A1693" s="161" t="s">
        <v>3158</v>
      </c>
      <c r="B1693" s="162">
        <v>5.9579516566901202E-3</v>
      </c>
      <c r="D1693" s="162"/>
    </row>
    <row r="1694" spans="1:4" x14ac:dyDescent="0.2">
      <c r="A1694" s="161" t="s">
        <v>3312</v>
      </c>
      <c r="B1694" s="162">
        <v>5.9562684640134499E-3</v>
      </c>
      <c r="D1694" s="162"/>
    </row>
    <row r="1695" spans="1:4" x14ac:dyDescent="0.2">
      <c r="A1695" s="161" t="s">
        <v>768</v>
      </c>
      <c r="B1695" s="162">
        <v>5.95210445467605E-3</v>
      </c>
      <c r="D1695" s="162"/>
    </row>
    <row r="1696" spans="1:4" x14ac:dyDescent="0.2">
      <c r="A1696" s="161" t="s">
        <v>2980</v>
      </c>
      <c r="B1696" s="162">
        <v>5.9463130758799602E-3</v>
      </c>
      <c r="D1696" s="162"/>
    </row>
    <row r="1697" spans="1:4" x14ac:dyDescent="0.2">
      <c r="A1697" s="161" t="s">
        <v>3586</v>
      </c>
      <c r="B1697" s="162">
        <v>5.93806197313988E-3</v>
      </c>
      <c r="D1697" s="162"/>
    </row>
    <row r="1698" spans="1:4" x14ac:dyDescent="0.2">
      <c r="A1698" s="161" t="s">
        <v>4392</v>
      </c>
      <c r="B1698" s="162">
        <v>5.9313383664464196E-3</v>
      </c>
      <c r="D1698" s="162"/>
    </row>
    <row r="1699" spans="1:4" x14ac:dyDescent="0.2">
      <c r="A1699" s="161" t="s">
        <v>2047</v>
      </c>
      <c r="B1699" s="162">
        <v>5.9300222723397897E-3</v>
      </c>
      <c r="D1699" s="162"/>
    </row>
    <row r="1700" spans="1:4" x14ac:dyDescent="0.2">
      <c r="A1700" s="161" t="s">
        <v>2977</v>
      </c>
      <c r="B1700" s="162">
        <v>5.92605053261563E-3</v>
      </c>
      <c r="D1700" s="162"/>
    </row>
    <row r="1701" spans="1:4" x14ac:dyDescent="0.2">
      <c r="A1701" s="161" t="s">
        <v>6939</v>
      </c>
      <c r="B1701" s="162">
        <v>5.9065555432535298E-3</v>
      </c>
      <c r="D1701" s="162"/>
    </row>
    <row r="1702" spans="1:4" x14ac:dyDescent="0.2">
      <c r="A1702" s="161" t="s">
        <v>6940</v>
      </c>
      <c r="B1702" s="162">
        <v>5.8984778685471804E-3</v>
      </c>
      <c r="D1702" s="162"/>
    </row>
    <row r="1703" spans="1:4" x14ac:dyDescent="0.2">
      <c r="A1703" s="161" t="s">
        <v>5782</v>
      </c>
      <c r="B1703" s="162">
        <v>5.8875647451519198E-3</v>
      </c>
      <c r="D1703" s="162"/>
    </row>
    <row r="1704" spans="1:4" x14ac:dyDescent="0.2">
      <c r="A1704" s="161" t="s">
        <v>2504</v>
      </c>
      <c r="B1704" s="162">
        <v>5.88196540074498E-3</v>
      </c>
      <c r="D1704" s="162"/>
    </row>
    <row r="1705" spans="1:4" x14ac:dyDescent="0.2">
      <c r="A1705" s="161" t="s">
        <v>6941</v>
      </c>
      <c r="B1705" s="162">
        <v>5.8808186133897699E-3</v>
      </c>
      <c r="D1705" s="162"/>
    </row>
    <row r="1706" spans="1:4" x14ac:dyDescent="0.2">
      <c r="A1706" s="161" t="s">
        <v>1625</v>
      </c>
      <c r="B1706" s="162">
        <v>5.8778614086413602E-3</v>
      </c>
      <c r="D1706" s="162"/>
    </row>
    <row r="1707" spans="1:4" x14ac:dyDescent="0.2">
      <c r="A1707" s="161" t="s">
        <v>6298</v>
      </c>
      <c r="B1707" s="162">
        <v>5.8748392248665401E-3</v>
      </c>
      <c r="D1707" s="162"/>
    </row>
    <row r="1708" spans="1:4" x14ac:dyDescent="0.2">
      <c r="A1708" s="161" t="s">
        <v>5138</v>
      </c>
      <c r="B1708" s="162">
        <v>5.8738261747825196E-3</v>
      </c>
      <c r="D1708" s="162"/>
    </row>
    <row r="1709" spans="1:4" x14ac:dyDescent="0.2">
      <c r="A1709" s="161" t="s">
        <v>6942</v>
      </c>
      <c r="B1709" s="162">
        <v>5.8722784121634604E-3</v>
      </c>
      <c r="D1709" s="162"/>
    </row>
    <row r="1710" spans="1:4" x14ac:dyDescent="0.2">
      <c r="A1710" s="161" t="s">
        <v>3639</v>
      </c>
      <c r="B1710" s="162">
        <v>5.8712929424365101E-3</v>
      </c>
      <c r="D1710" s="162"/>
    </row>
    <row r="1711" spans="1:4" x14ac:dyDescent="0.2">
      <c r="A1711" s="161" t="s">
        <v>2677</v>
      </c>
      <c r="B1711" s="162">
        <v>5.8700312910551396E-3</v>
      </c>
      <c r="D1711" s="162"/>
    </row>
    <row r="1712" spans="1:4" x14ac:dyDescent="0.2">
      <c r="A1712" s="161" t="s">
        <v>6943</v>
      </c>
      <c r="B1712" s="162">
        <v>5.8624289697325003E-3</v>
      </c>
      <c r="D1712" s="162"/>
    </row>
    <row r="1713" spans="1:4" x14ac:dyDescent="0.2">
      <c r="A1713" s="161" t="s">
        <v>2306</v>
      </c>
      <c r="B1713" s="162">
        <v>5.85480146153281E-3</v>
      </c>
      <c r="D1713" s="162"/>
    </row>
    <row r="1714" spans="1:4" x14ac:dyDescent="0.2">
      <c r="A1714" s="161" t="s">
        <v>2107</v>
      </c>
      <c r="B1714" s="162">
        <v>5.8443817487331302E-3</v>
      </c>
      <c r="D1714" s="162"/>
    </row>
    <row r="1715" spans="1:4" x14ac:dyDescent="0.2">
      <c r="A1715" s="161" t="s">
        <v>2816</v>
      </c>
      <c r="B1715" s="162">
        <v>5.8413557974379597E-3</v>
      </c>
      <c r="D1715" s="162"/>
    </row>
    <row r="1716" spans="1:4" x14ac:dyDescent="0.2">
      <c r="A1716" s="161" t="s">
        <v>3290</v>
      </c>
      <c r="B1716" s="162">
        <v>5.8291231447978398E-3</v>
      </c>
      <c r="D1716" s="162"/>
    </row>
    <row r="1717" spans="1:4" x14ac:dyDescent="0.2">
      <c r="A1717" s="161" t="s">
        <v>2591</v>
      </c>
      <c r="B1717" s="162">
        <v>5.8232038372569303E-3</v>
      </c>
      <c r="D1717" s="162"/>
    </row>
    <row r="1718" spans="1:4" x14ac:dyDescent="0.2">
      <c r="A1718" s="161" t="s">
        <v>4429</v>
      </c>
      <c r="B1718" s="162">
        <v>5.7986197407196996E-3</v>
      </c>
      <c r="D1718" s="162"/>
    </row>
    <row r="1719" spans="1:4" x14ac:dyDescent="0.2">
      <c r="A1719" s="161" t="s">
        <v>6944</v>
      </c>
      <c r="B1719" s="162">
        <v>5.7881327813266098E-3</v>
      </c>
      <c r="D1719" s="162"/>
    </row>
    <row r="1720" spans="1:4" x14ac:dyDescent="0.2">
      <c r="A1720" s="161" t="s">
        <v>6945</v>
      </c>
      <c r="B1720" s="162">
        <v>5.7863018310164403E-3</v>
      </c>
      <c r="D1720" s="162"/>
    </row>
    <row r="1721" spans="1:4" x14ac:dyDescent="0.2">
      <c r="A1721" s="161" t="s">
        <v>6946</v>
      </c>
      <c r="B1721" s="162">
        <v>5.7802073078260397E-3</v>
      </c>
      <c r="D1721" s="162"/>
    </row>
    <row r="1722" spans="1:4" x14ac:dyDescent="0.2">
      <c r="A1722" s="161" t="s">
        <v>6947</v>
      </c>
      <c r="B1722" s="162">
        <v>5.7778294418199304E-3</v>
      </c>
      <c r="D1722" s="162"/>
    </row>
    <row r="1723" spans="1:4" x14ac:dyDescent="0.2">
      <c r="A1723" s="161" t="s">
        <v>645</v>
      </c>
      <c r="B1723" s="162">
        <v>5.7695331379850603E-3</v>
      </c>
      <c r="D1723" s="162"/>
    </row>
    <row r="1724" spans="1:4" x14ac:dyDescent="0.2">
      <c r="A1724" s="161" t="s">
        <v>6948</v>
      </c>
      <c r="B1724" s="162">
        <v>5.7659022016473402E-3</v>
      </c>
      <c r="D1724" s="162"/>
    </row>
    <row r="1725" spans="1:4" x14ac:dyDescent="0.2">
      <c r="A1725" s="161" t="s">
        <v>5200</v>
      </c>
      <c r="B1725" s="162">
        <v>5.7646456934978604E-3</v>
      </c>
      <c r="D1725" s="162"/>
    </row>
    <row r="1726" spans="1:4" x14ac:dyDescent="0.2">
      <c r="A1726" s="161" t="s">
        <v>1312</v>
      </c>
      <c r="B1726" s="162">
        <v>5.7627576521470996E-3</v>
      </c>
      <c r="D1726" s="162"/>
    </row>
    <row r="1727" spans="1:4" x14ac:dyDescent="0.2">
      <c r="A1727" s="161" t="s">
        <v>4985</v>
      </c>
      <c r="B1727" s="162">
        <v>5.7610365723423504E-3</v>
      </c>
      <c r="D1727" s="162"/>
    </row>
    <row r="1728" spans="1:4" x14ac:dyDescent="0.2">
      <c r="A1728" s="161" t="s">
        <v>6949</v>
      </c>
      <c r="B1728" s="162">
        <v>5.7566830227354197E-3</v>
      </c>
      <c r="D1728" s="162"/>
    </row>
    <row r="1729" spans="1:4" x14ac:dyDescent="0.2">
      <c r="A1729" s="161" t="s">
        <v>4404</v>
      </c>
      <c r="B1729" s="162">
        <v>5.7318076563495799E-3</v>
      </c>
      <c r="D1729" s="162"/>
    </row>
    <row r="1730" spans="1:4" x14ac:dyDescent="0.2">
      <c r="A1730" s="161" t="s">
        <v>3219</v>
      </c>
      <c r="B1730" s="162">
        <v>5.7210854465261397E-3</v>
      </c>
      <c r="D1730" s="162"/>
    </row>
    <row r="1731" spans="1:4" x14ac:dyDescent="0.2">
      <c r="A1731" s="161" t="s">
        <v>5721</v>
      </c>
      <c r="B1731" s="162">
        <v>5.7202197394285396E-3</v>
      </c>
      <c r="D1731" s="162"/>
    </row>
    <row r="1732" spans="1:4" x14ac:dyDescent="0.2">
      <c r="A1732" s="161" t="s">
        <v>6950</v>
      </c>
      <c r="B1732" s="162">
        <v>5.7202197394285396E-3</v>
      </c>
      <c r="D1732" s="162"/>
    </row>
    <row r="1733" spans="1:4" x14ac:dyDescent="0.2">
      <c r="A1733" s="161" t="s">
        <v>6951</v>
      </c>
      <c r="B1733" s="162">
        <v>5.7202197394285396E-3</v>
      </c>
      <c r="D1733" s="162"/>
    </row>
    <row r="1734" spans="1:4" x14ac:dyDescent="0.2">
      <c r="A1734" s="161" t="s">
        <v>4421</v>
      </c>
      <c r="B1734" s="162">
        <v>5.7202197394285396E-3</v>
      </c>
      <c r="D1734" s="162"/>
    </row>
    <row r="1735" spans="1:4" x14ac:dyDescent="0.2">
      <c r="A1735" s="161" t="s">
        <v>4158</v>
      </c>
      <c r="B1735" s="162">
        <v>5.7202197394285396E-3</v>
      </c>
      <c r="D1735" s="162"/>
    </row>
    <row r="1736" spans="1:4" x14ac:dyDescent="0.2">
      <c r="A1736" s="161" t="s">
        <v>4131</v>
      </c>
      <c r="B1736" s="162">
        <v>5.7202197394285396E-3</v>
      </c>
      <c r="D1736" s="162"/>
    </row>
    <row r="1737" spans="1:4" x14ac:dyDescent="0.2">
      <c r="A1737" s="161" t="s">
        <v>1340</v>
      </c>
      <c r="B1737" s="162">
        <v>5.7201531938711001E-3</v>
      </c>
      <c r="D1737" s="162"/>
    </row>
    <row r="1738" spans="1:4" x14ac:dyDescent="0.2">
      <c r="A1738" s="161" t="s">
        <v>4362</v>
      </c>
      <c r="B1738" s="162">
        <v>5.7177080918006601E-3</v>
      </c>
      <c r="D1738" s="162"/>
    </row>
    <row r="1739" spans="1:4" x14ac:dyDescent="0.2">
      <c r="A1739" s="161" t="s">
        <v>6952</v>
      </c>
      <c r="B1739" s="162">
        <v>5.7073624920412598E-3</v>
      </c>
      <c r="D1739" s="162"/>
    </row>
    <row r="1740" spans="1:4" x14ac:dyDescent="0.2">
      <c r="A1740" s="161" t="s">
        <v>3902</v>
      </c>
      <c r="B1740" s="162">
        <v>5.7062849373658298E-3</v>
      </c>
      <c r="D1740" s="162"/>
    </row>
    <row r="1741" spans="1:4" x14ac:dyDescent="0.2">
      <c r="A1741" s="161" t="s">
        <v>2603</v>
      </c>
      <c r="B1741" s="162">
        <v>5.7049632609505602E-3</v>
      </c>
      <c r="D1741" s="162"/>
    </row>
    <row r="1742" spans="1:4" x14ac:dyDescent="0.2">
      <c r="A1742" s="161" t="s">
        <v>5222</v>
      </c>
      <c r="B1742" s="162">
        <v>5.6971934089729099E-3</v>
      </c>
      <c r="D1742" s="162"/>
    </row>
    <row r="1743" spans="1:4" x14ac:dyDescent="0.2">
      <c r="A1743" s="161" t="s">
        <v>3857</v>
      </c>
      <c r="B1743" s="162">
        <v>5.6916112868419097E-3</v>
      </c>
      <c r="D1743" s="162"/>
    </row>
    <row r="1744" spans="1:4" x14ac:dyDescent="0.2">
      <c r="A1744" s="161" t="s">
        <v>4041</v>
      </c>
      <c r="B1744" s="162">
        <v>5.67612720254784E-3</v>
      </c>
      <c r="D1744" s="162"/>
    </row>
    <row r="1745" spans="1:4" x14ac:dyDescent="0.2">
      <c r="A1745" s="161" t="s">
        <v>2590</v>
      </c>
      <c r="B1745" s="162">
        <v>5.6737730832923799E-3</v>
      </c>
      <c r="D1745" s="162"/>
    </row>
    <row r="1746" spans="1:4" x14ac:dyDescent="0.2">
      <c r="A1746" s="161" t="s">
        <v>2712</v>
      </c>
      <c r="B1746" s="162">
        <v>5.6676299549221001E-3</v>
      </c>
      <c r="D1746" s="162"/>
    </row>
    <row r="1747" spans="1:4" x14ac:dyDescent="0.2">
      <c r="A1747" s="161" t="s">
        <v>5371</v>
      </c>
      <c r="B1747" s="162">
        <v>5.6626368961133497E-3</v>
      </c>
      <c r="D1747" s="162"/>
    </row>
    <row r="1748" spans="1:4" x14ac:dyDescent="0.2">
      <c r="A1748" s="161" t="s">
        <v>1909</v>
      </c>
      <c r="B1748" s="162">
        <v>5.6622210992805398E-3</v>
      </c>
      <c r="D1748" s="162"/>
    </row>
    <row r="1749" spans="1:4" x14ac:dyDescent="0.2">
      <c r="A1749" s="161" t="s">
        <v>1434</v>
      </c>
      <c r="B1749" s="162">
        <v>5.6608402993549699E-3</v>
      </c>
      <c r="D1749" s="162"/>
    </row>
    <row r="1750" spans="1:4" x14ac:dyDescent="0.2">
      <c r="A1750" s="161" t="s">
        <v>3966</v>
      </c>
      <c r="B1750" s="162">
        <v>5.6590566878602601E-3</v>
      </c>
      <c r="D1750" s="162"/>
    </row>
    <row r="1751" spans="1:4" x14ac:dyDescent="0.2">
      <c r="A1751" s="161" t="s">
        <v>4138</v>
      </c>
      <c r="B1751" s="162">
        <v>5.6519159255381101E-3</v>
      </c>
      <c r="D1751" s="162"/>
    </row>
    <row r="1752" spans="1:4" x14ac:dyDescent="0.2">
      <c r="A1752" s="161" t="s">
        <v>6269</v>
      </c>
      <c r="B1752" s="162">
        <v>5.64873942226813E-3</v>
      </c>
      <c r="D1752" s="162"/>
    </row>
    <row r="1753" spans="1:4" x14ac:dyDescent="0.2">
      <c r="A1753" s="161" t="s">
        <v>1473</v>
      </c>
      <c r="B1753" s="162">
        <v>5.6486295813213804E-3</v>
      </c>
      <c r="D1753" s="162"/>
    </row>
    <row r="1754" spans="1:4" x14ac:dyDescent="0.2">
      <c r="A1754" s="161" t="s">
        <v>6953</v>
      </c>
      <c r="B1754" s="162">
        <v>5.64781526716082E-3</v>
      </c>
      <c r="D1754" s="162"/>
    </row>
    <row r="1755" spans="1:4" x14ac:dyDescent="0.2">
      <c r="A1755" s="161" t="s">
        <v>3049</v>
      </c>
      <c r="B1755" s="162">
        <v>5.6472622181467404E-3</v>
      </c>
      <c r="D1755" s="162"/>
    </row>
    <row r="1756" spans="1:4" x14ac:dyDescent="0.2">
      <c r="A1756" s="161" t="s">
        <v>2934</v>
      </c>
      <c r="B1756" s="162">
        <v>5.6430233449593498E-3</v>
      </c>
      <c r="D1756" s="162"/>
    </row>
    <row r="1757" spans="1:4" x14ac:dyDescent="0.2">
      <c r="A1757" s="161" t="s">
        <v>1311</v>
      </c>
      <c r="B1757" s="162">
        <v>5.6286373339936597E-3</v>
      </c>
      <c r="D1757" s="162"/>
    </row>
    <row r="1758" spans="1:4" x14ac:dyDescent="0.2">
      <c r="A1758" s="161" t="s">
        <v>3582</v>
      </c>
      <c r="B1758" s="162">
        <v>5.6212919175841697E-3</v>
      </c>
      <c r="D1758" s="162"/>
    </row>
    <row r="1759" spans="1:4" x14ac:dyDescent="0.2">
      <c r="A1759" s="161" t="s">
        <v>2344</v>
      </c>
      <c r="B1759" s="162">
        <v>5.6185245966387104E-3</v>
      </c>
      <c r="D1759" s="162"/>
    </row>
    <row r="1760" spans="1:4" x14ac:dyDescent="0.2">
      <c r="A1760" s="161" t="s">
        <v>427</v>
      </c>
      <c r="B1760" s="162">
        <v>5.5812821090962597E-3</v>
      </c>
      <c r="D1760" s="162"/>
    </row>
    <row r="1761" spans="1:4" x14ac:dyDescent="0.2">
      <c r="A1761" s="161" t="s">
        <v>6954</v>
      </c>
      <c r="B1761" s="162">
        <v>5.5736127539931903E-3</v>
      </c>
      <c r="D1761" s="162"/>
    </row>
    <row r="1762" spans="1:4" x14ac:dyDescent="0.2">
      <c r="A1762" s="161" t="s">
        <v>3835</v>
      </c>
      <c r="B1762" s="162">
        <v>5.5715623259820699E-3</v>
      </c>
      <c r="D1762" s="162"/>
    </row>
    <row r="1763" spans="1:4" x14ac:dyDescent="0.2">
      <c r="A1763" s="161" t="s">
        <v>5659</v>
      </c>
      <c r="B1763" s="162">
        <v>5.5683374165719597E-3</v>
      </c>
      <c r="D1763" s="162"/>
    </row>
    <row r="1764" spans="1:4" x14ac:dyDescent="0.2">
      <c r="A1764" s="161" t="s">
        <v>2584</v>
      </c>
      <c r="B1764" s="162">
        <v>5.5665864540459502E-3</v>
      </c>
      <c r="D1764" s="162"/>
    </row>
    <row r="1765" spans="1:4" x14ac:dyDescent="0.2">
      <c r="A1765" s="161" t="s">
        <v>367</v>
      </c>
      <c r="B1765" s="162">
        <v>5.5599338940561099E-3</v>
      </c>
      <c r="D1765" s="162"/>
    </row>
    <row r="1766" spans="1:4" x14ac:dyDescent="0.2">
      <c r="A1766" s="161" t="s">
        <v>3327</v>
      </c>
      <c r="B1766" s="162">
        <v>5.5499189816576302E-3</v>
      </c>
      <c r="D1766" s="162"/>
    </row>
    <row r="1767" spans="1:4" x14ac:dyDescent="0.2">
      <c r="A1767" s="161" t="s">
        <v>5838</v>
      </c>
      <c r="B1767" s="162">
        <v>5.5489564641632702E-3</v>
      </c>
      <c r="D1767" s="162"/>
    </row>
    <row r="1768" spans="1:4" x14ac:dyDescent="0.2">
      <c r="A1768" s="161" t="s">
        <v>5665</v>
      </c>
      <c r="B1768" s="162">
        <v>5.5424778051107503E-3</v>
      </c>
      <c r="D1768" s="162"/>
    </row>
    <row r="1769" spans="1:4" x14ac:dyDescent="0.2">
      <c r="A1769" s="161" t="s">
        <v>4400</v>
      </c>
      <c r="B1769" s="162">
        <v>5.5419820144811298E-3</v>
      </c>
      <c r="D1769" s="162"/>
    </row>
    <row r="1770" spans="1:4" x14ac:dyDescent="0.2">
      <c r="A1770" s="161" t="s">
        <v>5409</v>
      </c>
      <c r="B1770" s="162">
        <v>5.5358782669524499E-3</v>
      </c>
      <c r="D1770" s="162"/>
    </row>
    <row r="1771" spans="1:4" x14ac:dyDescent="0.2">
      <c r="A1771" s="161" t="s">
        <v>4645</v>
      </c>
      <c r="B1771" s="162">
        <v>5.5349110959524699E-3</v>
      </c>
      <c r="D1771" s="162"/>
    </row>
    <row r="1772" spans="1:4" x14ac:dyDescent="0.2">
      <c r="A1772" s="161" t="s">
        <v>6955</v>
      </c>
      <c r="B1772" s="162">
        <v>5.5092878435702196E-3</v>
      </c>
      <c r="D1772" s="162"/>
    </row>
    <row r="1773" spans="1:4" x14ac:dyDescent="0.2">
      <c r="A1773" s="161" t="s">
        <v>5606</v>
      </c>
      <c r="B1773" s="162">
        <v>5.5084548715438704E-3</v>
      </c>
      <c r="D1773" s="162"/>
    </row>
    <row r="1774" spans="1:4" x14ac:dyDescent="0.2">
      <c r="A1774" s="161" t="s">
        <v>3170</v>
      </c>
      <c r="B1774" s="162">
        <v>5.5004015925781196E-3</v>
      </c>
      <c r="D1774" s="162"/>
    </row>
    <row r="1775" spans="1:4" x14ac:dyDescent="0.2">
      <c r="A1775" s="161" t="s">
        <v>6956</v>
      </c>
      <c r="B1775" s="162">
        <v>5.4900565548896196E-3</v>
      </c>
      <c r="D1775" s="162"/>
    </row>
    <row r="1776" spans="1:4" x14ac:dyDescent="0.2">
      <c r="A1776" s="161" t="s">
        <v>5456</v>
      </c>
      <c r="B1776" s="162">
        <v>5.47639814452039E-3</v>
      </c>
      <c r="D1776" s="162"/>
    </row>
    <row r="1777" spans="1:4" x14ac:dyDescent="0.2">
      <c r="A1777" s="161" t="s">
        <v>1077</v>
      </c>
      <c r="B1777" s="162">
        <v>5.4742223576286098E-3</v>
      </c>
      <c r="D1777" s="162"/>
    </row>
    <row r="1778" spans="1:4" x14ac:dyDescent="0.2">
      <c r="A1778" s="161" t="s">
        <v>3934</v>
      </c>
      <c r="B1778" s="162">
        <v>5.4679046871544601E-3</v>
      </c>
      <c r="D1778" s="162"/>
    </row>
    <row r="1779" spans="1:4" x14ac:dyDescent="0.2">
      <c r="A1779" s="161" t="s">
        <v>6957</v>
      </c>
      <c r="B1779" s="162">
        <v>5.4651821735898897E-3</v>
      </c>
      <c r="D1779" s="162"/>
    </row>
    <row r="1780" spans="1:4" x14ac:dyDescent="0.2">
      <c r="A1780" s="161" t="s">
        <v>1341</v>
      </c>
      <c r="B1780" s="162">
        <v>5.4627388239442201E-3</v>
      </c>
      <c r="D1780" s="162"/>
    </row>
    <row r="1781" spans="1:4" x14ac:dyDescent="0.2">
      <c r="A1781" s="161" t="s">
        <v>912</v>
      </c>
      <c r="B1781" s="162">
        <v>5.4601075111834199E-3</v>
      </c>
      <c r="D1781" s="162"/>
    </row>
    <row r="1782" spans="1:4" x14ac:dyDescent="0.2">
      <c r="A1782" s="161" t="s">
        <v>6958</v>
      </c>
      <c r="B1782" s="162">
        <v>5.45965754679945E-3</v>
      </c>
      <c r="D1782" s="162"/>
    </row>
    <row r="1783" spans="1:4" x14ac:dyDescent="0.2">
      <c r="A1783" s="161" t="s">
        <v>4309</v>
      </c>
      <c r="B1783" s="162">
        <v>5.4483914345474296E-3</v>
      </c>
      <c r="D1783" s="162"/>
    </row>
    <row r="1784" spans="1:4" x14ac:dyDescent="0.2">
      <c r="A1784" s="161" t="s">
        <v>2994</v>
      </c>
      <c r="B1784" s="162">
        <v>5.4386361836901804E-3</v>
      </c>
      <c r="D1784" s="162"/>
    </row>
    <row r="1785" spans="1:4" x14ac:dyDescent="0.2">
      <c r="A1785" s="161" t="s">
        <v>6959</v>
      </c>
      <c r="B1785" s="162">
        <v>5.4359375606751496E-3</v>
      </c>
      <c r="D1785" s="162"/>
    </row>
    <row r="1786" spans="1:4" x14ac:dyDescent="0.2">
      <c r="A1786" s="161" t="s">
        <v>6070</v>
      </c>
      <c r="B1786" s="162">
        <v>5.4353644363895597E-3</v>
      </c>
      <c r="D1786" s="162"/>
    </row>
    <row r="1787" spans="1:4" x14ac:dyDescent="0.2">
      <c r="A1787" s="161" t="s">
        <v>1509</v>
      </c>
      <c r="B1787" s="162">
        <v>5.4254492095619604E-3</v>
      </c>
      <c r="D1787" s="162"/>
    </row>
    <row r="1788" spans="1:4" x14ac:dyDescent="0.2">
      <c r="A1788" s="161" t="s">
        <v>4254</v>
      </c>
      <c r="B1788" s="162">
        <v>5.4206495685363296E-3</v>
      </c>
      <c r="D1788" s="162"/>
    </row>
    <row r="1789" spans="1:4" x14ac:dyDescent="0.2">
      <c r="A1789" s="161" t="s">
        <v>2846</v>
      </c>
      <c r="B1789" s="162">
        <v>5.3930084046698596E-3</v>
      </c>
      <c r="D1789" s="162"/>
    </row>
    <row r="1790" spans="1:4" x14ac:dyDescent="0.2">
      <c r="A1790" s="161" t="s">
        <v>6960</v>
      </c>
      <c r="B1790" s="162">
        <v>5.3893849429167504E-3</v>
      </c>
      <c r="D1790" s="162"/>
    </row>
    <row r="1791" spans="1:4" x14ac:dyDescent="0.2">
      <c r="A1791" s="161" t="s">
        <v>6961</v>
      </c>
      <c r="B1791" s="162">
        <v>5.3893849429167504E-3</v>
      </c>
      <c r="D1791" s="162"/>
    </row>
    <row r="1792" spans="1:4" x14ac:dyDescent="0.2">
      <c r="A1792" s="161" t="s">
        <v>6962</v>
      </c>
      <c r="B1792" s="162">
        <v>5.3868249751394398E-3</v>
      </c>
      <c r="D1792" s="162"/>
    </row>
    <row r="1793" spans="1:4" x14ac:dyDescent="0.2">
      <c r="A1793" s="161" t="s">
        <v>2163</v>
      </c>
      <c r="B1793" s="162">
        <v>5.3812624866719904E-3</v>
      </c>
      <c r="D1793" s="162"/>
    </row>
    <row r="1794" spans="1:4" x14ac:dyDescent="0.2">
      <c r="A1794" s="161" t="s">
        <v>2996</v>
      </c>
      <c r="B1794" s="162">
        <v>5.3772230539482803E-3</v>
      </c>
      <c r="D1794" s="162"/>
    </row>
    <row r="1795" spans="1:4" x14ac:dyDescent="0.2">
      <c r="A1795" s="161" t="s">
        <v>2608</v>
      </c>
      <c r="B1795" s="162">
        <v>5.3771206868249702E-3</v>
      </c>
      <c r="D1795" s="162"/>
    </row>
    <row r="1796" spans="1:4" x14ac:dyDescent="0.2">
      <c r="A1796" s="161" t="s">
        <v>2313</v>
      </c>
      <c r="B1796" s="162">
        <v>5.3731463660026896E-3</v>
      </c>
      <c r="D1796" s="162"/>
    </row>
    <row r="1797" spans="1:4" x14ac:dyDescent="0.2">
      <c r="A1797" s="161" t="s">
        <v>3698</v>
      </c>
      <c r="B1797" s="162">
        <v>5.3719914341284402E-3</v>
      </c>
      <c r="D1797" s="162"/>
    </row>
    <row r="1798" spans="1:4" x14ac:dyDescent="0.2">
      <c r="A1798" s="161" t="s">
        <v>1565</v>
      </c>
      <c r="B1798" s="162">
        <v>5.3673894514580404E-3</v>
      </c>
      <c r="D1798" s="162"/>
    </row>
    <row r="1799" spans="1:4" x14ac:dyDescent="0.2">
      <c r="A1799" s="161" t="s">
        <v>6289</v>
      </c>
      <c r="B1799" s="162">
        <v>5.36412739108708E-3</v>
      </c>
      <c r="D1799" s="162"/>
    </row>
    <row r="1800" spans="1:4" x14ac:dyDescent="0.2">
      <c r="A1800" s="161" t="s">
        <v>2119</v>
      </c>
      <c r="B1800" s="162">
        <v>5.3620114714799201E-3</v>
      </c>
      <c r="D1800" s="162"/>
    </row>
    <row r="1801" spans="1:4" x14ac:dyDescent="0.2">
      <c r="A1801" s="161" t="s">
        <v>6963</v>
      </c>
      <c r="B1801" s="162">
        <v>5.3439646843420202E-3</v>
      </c>
      <c r="D1801" s="162"/>
    </row>
    <row r="1802" spans="1:4" x14ac:dyDescent="0.2">
      <c r="A1802" s="161" t="s">
        <v>1424</v>
      </c>
      <c r="B1802" s="162">
        <v>5.3423576820252998E-3</v>
      </c>
      <c r="D1802" s="162"/>
    </row>
    <row r="1803" spans="1:4" x14ac:dyDescent="0.2">
      <c r="A1803" s="161" t="s">
        <v>2975</v>
      </c>
      <c r="B1803" s="162">
        <v>5.3394631298427E-3</v>
      </c>
      <c r="D1803" s="162"/>
    </row>
    <row r="1804" spans="1:4" x14ac:dyDescent="0.2">
      <c r="A1804" s="161" t="s">
        <v>1490</v>
      </c>
      <c r="B1804" s="162">
        <v>5.3368343016499198E-3</v>
      </c>
      <c r="D1804" s="162"/>
    </row>
    <row r="1805" spans="1:4" x14ac:dyDescent="0.2">
      <c r="A1805" s="161" t="s">
        <v>3146</v>
      </c>
      <c r="B1805" s="162">
        <v>5.3326338466861004E-3</v>
      </c>
      <c r="D1805" s="162"/>
    </row>
    <row r="1806" spans="1:4" x14ac:dyDescent="0.2">
      <c r="A1806" s="161" t="s">
        <v>1483</v>
      </c>
      <c r="B1806" s="162">
        <v>5.3305781135871101E-3</v>
      </c>
      <c r="D1806" s="162"/>
    </row>
    <row r="1807" spans="1:4" x14ac:dyDescent="0.2">
      <c r="A1807" s="161" t="s">
        <v>6964</v>
      </c>
      <c r="B1807" s="162">
        <v>5.32466879069336E-3</v>
      </c>
      <c r="D1807" s="162"/>
    </row>
    <row r="1808" spans="1:4" x14ac:dyDescent="0.2">
      <c r="A1808" s="161" t="s">
        <v>5616</v>
      </c>
      <c r="B1808" s="162">
        <v>5.3202534875452599E-3</v>
      </c>
      <c r="D1808" s="162"/>
    </row>
    <row r="1809" spans="1:4" x14ac:dyDescent="0.2">
      <c r="A1809" s="161" t="s">
        <v>2986</v>
      </c>
      <c r="B1809" s="162">
        <v>5.3192472087861204E-3</v>
      </c>
      <c r="D1809" s="162"/>
    </row>
    <row r="1810" spans="1:4" x14ac:dyDescent="0.2">
      <c r="A1810" s="161" t="s">
        <v>6965</v>
      </c>
      <c r="B1810" s="162">
        <v>5.3190216297590099E-3</v>
      </c>
      <c r="D1810" s="162"/>
    </row>
    <row r="1811" spans="1:4" x14ac:dyDescent="0.2">
      <c r="A1811" s="161" t="s">
        <v>6966</v>
      </c>
      <c r="B1811" s="162">
        <v>5.3187883947842501E-3</v>
      </c>
      <c r="D1811" s="162"/>
    </row>
    <row r="1812" spans="1:4" x14ac:dyDescent="0.2">
      <c r="A1812" s="161" t="s">
        <v>5613</v>
      </c>
      <c r="B1812" s="162">
        <v>5.3179349693154698E-3</v>
      </c>
      <c r="D1812" s="162"/>
    </row>
    <row r="1813" spans="1:4" x14ac:dyDescent="0.2">
      <c r="A1813" s="161" t="s">
        <v>6967</v>
      </c>
      <c r="B1813" s="162">
        <v>5.3178810585040497E-3</v>
      </c>
      <c r="D1813" s="162"/>
    </row>
    <row r="1814" spans="1:4" x14ac:dyDescent="0.2">
      <c r="A1814" s="161" t="s">
        <v>1707</v>
      </c>
      <c r="B1814" s="162">
        <v>5.3168739103372801E-3</v>
      </c>
      <c r="D1814" s="162"/>
    </row>
    <row r="1815" spans="1:4" x14ac:dyDescent="0.2">
      <c r="A1815" s="161" t="s">
        <v>6968</v>
      </c>
      <c r="B1815" s="162">
        <v>5.3116321939989403E-3</v>
      </c>
      <c r="D1815" s="162"/>
    </row>
    <row r="1816" spans="1:4" x14ac:dyDescent="0.2">
      <c r="A1816" s="161" t="s">
        <v>3822</v>
      </c>
      <c r="B1816" s="162">
        <v>5.3105534699297002E-3</v>
      </c>
      <c r="D1816" s="162"/>
    </row>
    <row r="1817" spans="1:4" x14ac:dyDescent="0.2">
      <c r="A1817" s="161" t="s">
        <v>888</v>
      </c>
      <c r="B1817" s="162">
        <v>5.2918605386729099E-3</v>
      </c>
      <c r="D1817" s="162"/>
    </row>
    <row r="1818" spans="1:4" x14ac:dyDescent="0.2">
      <c r="A1818" s="161" t="s">
        <v>2466</v>
      </c>
      <c r="B1818" s="162">
        <v>5.2782111037659703E-3</v>
      </c>
      <c r="D1818" s="162"/>
    </row>
    <row r="1819" spans="1:4" x14ac:dyDescent="0.2">
      <c r="A1819" s="161" t="s">
        <v>681</v>
      </c>
      <c r="B1819" s="162">
        <v>5.2729241090104396E-3</v>
      </c>
      <c r="D1819" s="162"/>
    </row>
    <row r="1820" spans="1:4" x14ac:dyDescent="0.2">
      <c r="A1820" s="161" t="s">
        <v>6969</v>
      </c>
      <c r="B1820" s="162">
        <v>5.2670331736862901E-3</v>
      </c>
      <c r="D1820" s="162"/>
    </row>
    <row r="1821" spans="1:4" x14ac:dyDescent="0.2">
      <c r="A1821" s="161" t="s">
        <v>6970</v>
      </c>
      <c r="B1821" s="162">
        <v>5.2594374003573302E-3</v>
      </c>
      <c r="D1821" s="162"/>
    </row>
    <row r="1822" spans="1:4" x14ac:dyDescent="0.2">
      <c r="A1822" s="161" t="s">
        <v>6971</v>
      </c>
      <c r="B1822" s="162">
        <v>5.2489761569487498E-3</v>
      </c>
      <c r="D1822" s="162"/>
    </row>
    <row r="1823" spans="1:4" x14ac:dyDescent="0.2">
      <c r="A1823" s="161" t="s">
        <v>6972</v>
      </c>
      <c r="B1823" s="162">
        <v>5.2489761569487498E-3</v>
      </c>
      <c r="D1823" s="162"/>
    </row>
    <row r="1824" spans="1:4" x14ac:dyDescent="0.2">
      <c r="A1824" s="161" t="s">
        <v>6973</v>
      </c>
      <c r="B1824" s="162">
        <v>5.2489761569487498E-3</v>
      </c>
      <c r="D1824" s="162"/>
    </row>
    <row r="1825" spans="1:4" x14ac:dyDescent="0.2">
      <c r="A1825" s="161" t="s">
        <v>6974</v>
      </c>
      <c r="B1825" s="162">
        <v>5.2489761569487498E-3</v>
      </c>
      <c r="D1825" s="162"/>
    </row>
    <row r="1826" spans="1:4" x14ac:dyDescent="0.2">
      <c r="A1826" s="161" t="s">
        <v>3907</v>
      </c>
      <c r="B1826" s="162">
        <v>5.2489761569487498E-3</v>
      </c>
      <c r="D1826" s="162"/>
    </row>
    <row r="1827" spans="1:4" x14ac:dyDescent="0.2">
      <c r="A1827" s="161" t="s">
        <v>2184</v>
      </c>
      <c r="B1827" s="162">
        <v>5.2487860751370199E-3</v>
      </c>
      <c r="D1827" s="162"/>
    </row>
    <row r="1828" spans="1:4" x14ac:dyDescent="0.2">
      <c r="A1828" s="161" t="s">
        <v>6019</v>
      </c>
      <c r="B1828" s="162">
        <v>5.2479562760917803E-3</v>
      </c>
      <c r="D1828" s="162"/>
    </row>
    <row r="1829" spans="1:4" x14ac:dyDescent="0.2">
      <c r="A1829" s="161" t="s">
        <v>3431</v>
      </c>
      <c r="B1829" s="162">
        <v>5.2469344137442801E-3</v>
      </c>
      <c r="D1829" s="162"/>
    </row>
    <row r="1830" spans="1:4" x14ac:dyDescent="0.2">
      <c r="A1830" s="161" t="s">
        <v>5984</v>
      </c>
      <c r="B1830" s="162">
        <v>5.2466110982104597E-3</v>
      </c>
      <c r="D1830" s="162"/>
    </row>
    <row r="1831" spans="1:4" x14ac:dyDescent="0.2">
      <c r="A1831" s="161" t="s">
        <v>1229</v>
      </c>
      <c r="B1831" s="162">
        <v>5.2438317881535797E-3</v>
      </c>
      <c r="D1831" s="162"/>
    </row>
    <row r="1832" spans="1:4" x14ac:dyDescent="0.2">
      <c r="A1832" s="161" t="s">
        <v>3972</v>
      </c>
      <c r="B1832" s="162">
        <v>5.2387859357617703E-3</v>
      </c>
      <c r="D1832" s="162"/>
    </row>
    <row r="1833" spans="1:4" x14ac:dyDescent="0.2">
      <c r="A1833" s="161" t="s">
        <v>5576</v>
      </c>
      <c r="B1833" s="162">
        <v>5.2329587971784598E-3</v>
      </c>
      <c r="D1833" s="162"/>
    </row>
    <row r="1834" spans="1:4" x14ac:dyDescent="0.2">
      <c r="A1834" s="161" t="s">
        <v>3745</v>
      </c>
      <c r="B1834" s="162">
        <v>5.2329587971784598E-3</v>
      </c>
      <c r="D1834" s="162"/>
    </row>
    <row r="1835" spans="1:4" x14ac:dyDescent="0.2">
      <c r="A1835" s="161" t="s">
        <v>6975</v>
      </c>
      <c r="B1835" s="162">
        <v>5.2329587971784598E-3</v>
      </c>
      <c r="D1835" s="162"/>
    </row>
    <row r="1836" spans="1:4" x14ac:dyDescent="0.2">
      <c r="A1836" s="161" t="s">
        <v>5829</v>
      </c>
      <c r="B1836" s="162">
        <v>5.2318588961348701E-3</v>
      </c>
      <c r="D1836" s="162"/>
    </row>
    <row r="1837" spans="1:4" x14ac:dyDescent="0.2">
      <c r="A1837" s="161" t="s">
        <v>2098</v>
      </c>
      <c r="B1837" s="162">
        <v>5.2286430639261897E-3</v>
      </c>
      <c r="D1837" s="162"/>
    </row>
    <row r="1838" spans="1:4" x14ac:dyDescent="0.2">
      <c r="A1838" s="161" t="s">
        <v>6013</v>
      </c>
      <c r="B1838" s="162">
        <v>5.22288424959112E-3</v>
      </c>
      <c r="D1838" s="162"/>
    </row>
    <row r="1839" spans="1:4" x14ac:dyDescent="0.2">
      <c r="A1839" s="161" t="s">
        <v>1664</v>
      </c>
      <c r="B1839" s="162">
        <v>5.2210825032779897E-3</v>
      </c>
      <c r="D1839" s="162"/>
    </row>
    <row r="1840" spans="1:4" x14ac:dyDescent="0.2">
      <c r="A1840" s="161" t="s">
        <v>5733</v>
      </c>
      <c r="B1840" s="162">
        <v>5.2192826807654696E-3</v>
      </c>
      <c r="D1840" s="162"/>
    </row>
    <row r="1841" spans="1:4" x14ac:dyDescent="0.2">
      <c r="A1841" s="161" t="s">
        <v>2125</v>
      </c>
      <c r="B1841" s="162">
        <v>5.2161753081332004E-3</v>
      </c>
      <c r="D1841" s="162"/>
    </row>
    <row r="1842" spans="1:4" x14ac:dyDescent="0.2">
      <c r="A1842" s="161" t="s">
        <v>2743</v>
      </c>
      <c r="B1842" s="162">
        <v>5.2151469673027001E-3</v>
      </c>
      <c r="D1842" s="162"/>
    </row>
    <row r="1843" spans="1:4" x14ac:dyDescent="0.2">
      <c r="A1843" s="161" t="s">
        <v>1896</v>
      </c>
      <c r="B1843" s="162">
        <v>5.2077657994247604E-3</v>
      </c>
      <c r="D1843" s="162"/>
    </row>
    <row r="1844" spans="1:4" x14ac:dyDescent="0.2">
      <c r="A1844" s="161" t="s">
        <v>2874</v>
      </c>
      <c r="B1844" s="162">
        <v>5.2016310916116202E-3</v>
      </c>
      <c r="D1844" s="162"/>
    </row>
    <row r="1845" spans="1:4" x14ac:dyDescent="0.2">
      <c r="A1845" s="161" t="s">
        <v>6147</v>
      </c>
      <c r="B1845" s="162">
        <v>5.1977654490590296E-3</v>
      </c>
      <c r="D1845" s="162"/>
    </row>
    <row r="1846" spans="1:4" x14ac:dyDescent="0.2">
      <c r="A1846" s="161" t="s">
        <v>3341</v>
      </c>
      <c r="B1846" s="162">
        <v>5.1977654490590296E-3</v>
      </c>
      <c r="D1846" s="162"/>
    </row>
    <row r="1847" spans="1:4" x14ac:dyDescent="0.2">
      <c r="A1847" s="161" t="s">
        <v>4089</v>
      </c>
      <c r="B1847" s="162">
        <v>5.1919300678530201E-3</v>
      </c>
      <c r="D1847" s="162"/>
    </row>
    <row r="1848" spans="1:4" x14ac:dyDescent="0.2">
      <c r="A1848" s="161" t="s">
        <v>6976</v>
      </c>
      <c r="B1848" s="162">
        <v>5.1881284283539697E-3</v>
      </c>
      <c r="D1848" s="162"/>
    </row>
    <row r="1849" spans="1:4" x14ac:dyDescent="0.2">
      <c r="A1849" s="161" t="s">
        <v>3833</v>
      </c>
      <c r="B1849" s="162">
        <v>5.1832049072398599E-3</v>
      </c>
      <c r="D1849" s="162"/>
    </row>
    <row r="1850" spans="1:4" x14ac:dyDescent="0.2">
      <c r="A1850" s="161" t="s">
        <v>5802</v>
      </c>
      <c r="B1850" s="162">
        <v>5.1666041526952401E-3</v>
      </c>
      <c r="D1850" s="162"/>
    </row>
    <row r="1851" spans="1:4" x14ac:dyDescent="0.2">
      <c r="A1851" s="161" t="s">
        <v>1287</v>
      </c>
      <c r="B1851" s="162">
        <v>5.1658857665525396E-3</v>
      </c>
      <c r="D1851" s="162"/>
    </row>
    <row r="1852" spans="1:4" x14ac:dyDescent="0.2">
      <c r="A1852" s="161" t="s">
        <v>6977</v>
      </c>
      <c r="B1852" s="162">
        <v>5.1535984018223902E-3</v>
      </c>
      <c r="D1852" s="162"/>
    </row>
    <row r="1853" spans="1:4" x14ac:dyDescent="0.2">
      <c r="A1853" s="161" t="s">
        <v>6050</v>
      </c>
      <c r="B1853" s="162">
        <v>5.1510864562198397E-3</v>
      </c>
      <c r="D1853" s="162"/>
    </row>
    <row r="1854" spans="1:4" x14ac:dyDescent="0.2">
      <c r="A1854" s="161" t="s">
        <v>3375</v>
      </c>
      <c r="B1854" s="162">
        <v>5.1340747301656803E-3</v>
      </c>
      <c r="D1854" s="162"/>
    </row>
    <row r="1855" spans="1:4" x14ac:dyDescent="0.2">
      <c r="A1855" s="161" t="s">
        <v>6978</v>
      </c>
      <c r="B1855" s="162">
        <v>5.1314683226960697E-3</v>
      </c>
      <c r="D1855" s="162"/>
    </row>
    <row r="1856" spans="1:4" x14ac:dyDescent="0.2">
      <c r="A1856" s="161" t="s">
        <v>1852</v>
      </c>
      <c r="B1856" s="162">
        <v>5.1299672471357798E-3</v>
      </c>
      <c r="D1856" s="162"/>
    </row>
    <row r="1857" spans="1:4" x14ac:dyDescent="0.2">
      <c r="A1857" s="161" t="s">
        <v>2362</v>
      </c>
      <c r="B1857" s="162">
        <v>5.12943980445552E-3</v>
      </c>
      <c r="D1857" s="162"/>
    </row>
    <row r="1858" spans="1:4" x14ac:dyDescent="0.2">
      <c r="A1858" s="161" t="s">
        <v>6317</v>
      </c>
      <c r="B1858" s="162">
        <v>5.1253588138186904E-3</v>
      </c>
      <c r="D1858" s="162"/>
    </row>
    <row r="1859" spans="1:4" x14ac:dyDescent="0.2">
      <c r="A1859" s="161" t="s">
        <v>5433</v>
      </c>
      <c r="B1859" s="162">
        <v>5.1044210204292499E-3</v>
      </c>
      <c r="D1859" s="162"/>
    </row>
    <row r="1860" spans="1:4" x14ac:dyDescent="0.2">
      <c r="A1860" s="161" t="s">
        <v>4368</v>
      </c>
      <c r="B1860" s="162">
        <v>5.1002357882749903E-3</v>
      </c>
      <c r="D1860" s="162"/>
    </row>
    <row r="1861" spans="1:4" x14ac:dyDescent="0.2">
      <c r="A1861" s="161" t="s">
        <v>6979</v>
      </c>
      <c r="B1861" s="162">
        <v>5.0982973742534302E-3</v>
      </c>
      <c r="D1861" s="162"/>
    </row>
    <row r="1862" spans="1:4" x14ac:dyDescent="0.2">
      <c r="A1862" s="161" t="s">
        <v>5962</v>
      </c>
      <c r="B1862" s="162">
        <v>5.0892182457732502E-3</v>
      </c>
      <c r="D1862" s="162"/>
    </row>
    <row r="1863" spans="1:4" x14ac:dyDescent="0.2">
      <c r="A1863" s="161" t="s">
        <v>2319</v>
      </c>
      <c r="B1863" s="162">
        <v>5.0889632430064398E-3</v>
      </c>
      <c r="D1863" s="162"/>
    </row>
    <row r="1864" spans="1:4" x14ac:dyDescent="0.2">
      <c r="A1864" s="161" t="s">
        <v>5108</v>
      </c>
      <c r="B1864" s="162">
        <v>5.08531640880333E-3</v>
      </c>
      <c r="D1864" s="162"/>
    </row>
    <row r="1865" spans="1:4" x14ac:dyDescent="0.2">
      <c r="A1865" s="161" t="s">
        <v>2954</v>
      </c>
      <c r="B1865" s="162">
        <v>5.0728974909992003E-3</v>
      </c>
      <c r="D1865" s="162"/>
    </row>
    <row r="1866" spans="1:4" x14ac:dyDescent="0.2">
      <c r="A1866" s="161" t="s">
        <v>1559</v>
      </c>
      <c r="B1866" s="162">
        <v>5.0715033829448596E-3</v>
      </c>
      <c r="D1866" s="162"/>
    </row>
    <row r="1867" spans="1:4" x14ac:dyDescent="0.2">
      <c r="A1867" s="161" t="s">
        <v>4602</v>
      </c>
      <c r="B1867" s="162">
        <v>5.0683556883197997E-3</v>
      </c>
      <c r="D1867" s="162"/>
    </row>
    <row r="1868" spans="1:4" x14ac:dyDescent="0.2">
      <c r="A1868" s="161" t="s">
        <v>2551</v>
      </c>
      <c r="B1868" s="162">
        <v>5.0633195045425398E-3</v>
      </c>
      <c r="D1868" s="162"/>
    </row>
    <row r="1869" spans="1:4" x14ac:dyDescent="0.2">
      <c r="A1869" s="161" t="s">
        <v>6980</v>
      </c>
      <c r="B1869" s="162">
        <v>5.0478362616095699E-3</v>
      </c>
      <c r="D1869" s="162"/>
    </row>
    <row r="1870" spans="1:4" x14ac:dyDescent="0.2">
      <c r="A1870" s="161" t="s">
        <v>4026</v>
      </c>
      <c r="B1870" s="162">
        <v>5.04557058302084E-3</v>
      </c>
      <c r="D1870" s="162"/>
    </row>
    <row r="1871" spans="1:4" x14ac:dyDescent="0.2">
      <c r="A1871" s="161" t="s">
        <v>6981</v>
      </c>
      <c r="B1871" s="162">
        <v>5.0422053083598499E-3</v>
      </c>
      <c r="D1871" s="162"/>
    </row>
    <row r="1872" spans="1:4" x14ac:dyDescent="0.2">
      <c r="A1872" s="161" t="s">
        <v>4863</v>
      </c>
      <c r="B1872" s="162">
        <v>5.0379095173068503E-3</v>
      </c>
      <c r="D1872" s="162"/>
    </row>
    <row r="1873" spans="1:4" x14ac:dyDescent="0.2">
      <c r="A1873" s="161" t="s">
        <v>6982</v>
      </c>
      <c r="B1873" s="162">
        <v>5.0359191153928002E-3</v>
      </c>
      <c r="D1873" s="162"/>
    </row>
    <row r="1874" spans="1:4" x14ac:dyDescent="0.2">
      <c r="A1874" s="161" t="s">
        <v>674</v>
      </c>
      <c r="B1874" s="162">
        <v>5.0307572278064398E-3</v>
      </c>
      <c r="D1874" s="162"/>
    </row>
    <row r="1875" spans="1:4" x14ac:dyDescent="0.2">
      <c r="A1875" s="161" t="s">
        <v>6983</v>
      </c>
      <c r="B1875" s="162">
        <v>5.0248394421625901E-3</v>
      </c>
      <c r="D1875" s="162"/>
    </row>
    <row r="1876" spans="1:4" x14ac:dyDescent="0.2">
      <c r="A1876" s="161" t="s">
        <v>6984</v>
      </c>
      <c r="B1876" s="162">
        <v>5.0183317632282298E-3</v>
      </c>
      <c r="D1876" s="162"/>
    </row>
    <row r="1877" spans="1:4" x14ac:dyDescent="0.2">
      <c r="A1877" s="161" t="s">
        <v>5340</v>
      </c>
      <c r="B1877" s="162">
        <v>5.0176475921383202E-3</v>
      </c>
      <c r="D1877" s="162"/>
    </row>
    <row r="1878" spans="1:4" x14ac:dyDescent="0.2">
      <c r="A1878" s="161" t="s">
        <v>6985</v>
      </c>
      <c r="B1878" s="162">
        <v>5.0154332802212296E-3</v>
      </c>
      <c r="D1878" s="162"/>
    </row>
    <row r="1879" spans="1:4" x14ac:dyDescent="0.2">
      <c r="A1879" s="161" t="s">
        <v>5830</v>
      </c>
      <c r="B1879" s="162">
        <v>5.0104263931015402E-3</v>
      </c>
      <c r="D1879" s="162"/>
    </row>
    <row r="1880" spans="1:4" x14ac:dyDescent="0.2">
      <c r="A1880" s="161" t="s">
        <v>1688</v>
      </c>
      <c r="B1880" s="162">
        <v>5.0039097380429097E-3</v>
      </c>
      <c r="D1880" s="162"/>
    </row>
    <row r="1881" spans="1:4" x14ac:dyDescent="0.2">
      <c r="A1881" s="161" t="s">
        <v>6986</v>
      </c>
      <c r="B1881" s="162">
        <v>4.9879278453087402E-3</v>
      </c>
      <c r="D1881" s="162"/>
    </row>
    <row r="1882" spans="1:4" x14ac:dyDescent="0.2">
      <c r="A1882" s="161" t="s">
        <v>5023</v>
      </c>
      <c r="B1882" s="162">
        <v>4.9879278453087402E-3</v>
      </c>
      <c r="D1882" s="162"/>
    </row>
    <row r="1883" spans="1:4" x14ac:dyDescent="0.2">
      <c r="A1883" s="161" t="s">
        <v>6987</v>
      </c>
      <c r="B1883" s="162">
        <v>4.9879278453087402E-3</v>
      </c>
      <c r="D1883" s="162"/>
    </row>
    <row r="1884" spans="1:4" x14ac:dyDescent="0.2">
      <c r="A1884" s="161" t="s">
        <v>1932</v>
      </c>
      <c r="B1884" s="162">
        <v>4.9811726601466898E-3</v>
      </c>
      <c r="D1884" s="162"/>
    </row>
    <row r="1885" spans="1:4" x14ac:dyDescent="0.2">
      <c r="A1885" s="161" t="s">
        <v>6046</v>
      </c>
      <c r="B1885" s="162">
        <v>4.9674942663835197E-3</v>
      </c>
      <c r="D1885" s="162"/>
    </row>
    <row r="1886" spans="1:4" x14ac:dyDescent="0.2">
      <c r="A1886" s="161" t="s">
        <v>6988</v>
      </c>
      <c r="B1886" s="162">
        <v>4.96264016491396E-3</v>
      </c>
      <c r="D1886" s="162"/>
    </row>
    <row r="1887" spans="1:4" x14ac:dyDescent="0.2">
      <c r="A1887" s="161" t="s">
        <v>6989</v>
      </c>
      <c r="B1887" s="162">
        <v>4.9592541317399997E-3</v>
      </c>
      <c r="D1887" s="162"/>
    </row>
    <row r="1888" spans="1:4" x14ac:dyDescent="0.2">
      <c r="A1888" s="161" t="s">
        <v>6990</v>
      </c>
      <c r="B1888" s="162">
        <v>4.9540086627905397E-3</v>
      </c>
      <c r="D1888" s="162"/>
    </row>
    <row r="1889" spans="1:4" x14ac:dyDescent="0.2">
      <c r="A1889" s="161" t="s">
        <v>4502</v>
      </c>
      <c r="B1889" s="162">
        <v>4.94060568624768E-3</v>
      </c>
      <c r="D1889" s="162"/>
    </row>
    <row r="1890" spans="1:4" x14ac:dyDescent="0.2">
      <c r="A1890" s="161" t="s">
        <v>3693</v>
      </c>
      <c r="B1890" s="162">
        <v>4.9372453284239103E-3</v>
      </c>
      <c r="D1890" s="162"/>
    </row>
    <row r="1891" spans="1:4" x14ac:dyDescent="0.2">
      <c r="A1891" s="161" t="s">
        <v>3151</v>
      </c>
      <c r="B1891" s="162">
        <v>4.9276393995565503E-3</v>
      </c>
      <c r="D1891" s="162"/>
    </row>
    <row r="1892" spans="1:4" x14ac:dyDescent="0.2">
      <c r="A1892" s="161" t="s">
        <v>5784</v>
      </c>
      <c r="B1892" s="162">
        <v>4.9246484024418899E-3</v>
      </c>
      <c r="D1892" s="162"/>
    </row>
    <row r="1893" spans="1:4" x14ac:dyDescent="0.2">
      <c r="A1893" s="161" t="s">
        <v>2183</v>
      </c>
      <c r="B1893" s="162">
        <v>4.9240451003264903E-3</v>
      </c>
      <c r="D1893" s="162"/>
    </row>
    <row r="1894" spans="1:4" x14ac:dyDescent="0.2">
      <c r="A1894" s="161" t="s">
        <v>6991</v>
      </c>
      <c r="B1894" s="162">
        <v>4.9195273556830801E-3</v>
      </c>
      <c r="D1894" s="162"/>
    </row>
    <row r="1895" spans="1:4" x14ac:dyDescent="0.2">
      <c r="A1895" s="161" t="s">
        <v>6992</v>
      </c>
      <c r="B1895" s="162">
        <v>4.9195273556830801E-3</v>
      </c>
      <c r="D1895" s="162"/>
    </row>
    <row r="1896" spans="1:4" x14ac:dyDescent="0.2">
      <c r="A1896" s="161" t="s">
        <v>2784</v>
      </c>
      <c r="B1896" s="162">
        <v>4.8916811358236398E-3</v>
      </c>
      <c r="D1896" s="162"/>
    </row>
    <row r="1897" spans="1:4" x14ac:dyDescent="0.2">
      <c r="A1897" s="161" t="s">
        <v>6993</v>
      </c>
      <c r="B1897" s="162">
        <v>4.8882784546458499E-3</v>
      </c>
      <c r="D1897" s="162"/>
    </row>
    <row r="1898" spans="1:4" x14ac:dyDescent="0.2">
      <c r="A1898" s="161" t="s">
        <v>6074</v>
      </c>
      <c r="B1898" s="162">
        <v>4.8809032978213403E-3</v>
      </c>
      <c r="D1898" s="162"/>
    </row>
    <row r="1899" spans="1:4" x14ac:dyDescent="0.2">
      <c r="A1899" s="161" t="s">
        <v>3232</v>
      </c>
      <c r="B1899" s="162">
        <v>4.8765559839708903E-3</v>
      </c>
      <c r="D1899" s="162"/>
    </row>
    <row r="1900" spans="1:4" x14ac:dyDescent="0.2">
      <c r="A1900" s="161" t="s">
        <v>2744</v>
      </c>
      <c r="B1900" s="162">
        <v>4.8731895816149602E-3</v>
      </c>
      <c r="D1900" s="162"/>
    </row>
    <row r="1901" spans="1:4" x14ac:dyDescent="0.2">
      <c r="A1901" s="161" t="s">
        <v>1171</v>
      </c>
      <c r="B1901" s="162">
        <v>4.8619282780249101E-3</v>
      </c>
      <c r="D1901" s="162"/>
    </row>
    <row r="1902" spans="1:4" x14ac:dyDescent="0.2">
      <c r="A1902" s="161" t="s">
        <v>5774</v>
      </c>
      <c r="B1902" s="162">
        <v>4.8565111408672102E-3</v>
      </c>
      <c r="D1902" s="162"/>
    </row>
    <row r="1903" spans="1:4" x14ac:dyDescent="0.2">
      <c r="A1903" s="161" t="s">
        <v>5086</v>
      </c>
      <c r="B1903" s="162">
        <v>4.8548261926800703E-3</v>
      </c>
      <c r="D1903" s="162"/>
    </row>
    <row r="1904" spans="1:4" x14ac:dyDescent="0.2">
      <c r="A1904" s="161" t="s">
        <v>2302</v>
      </c>
      <c r="B1904" s="162">
        <v>4.8213692654134896E-3</v>
      </c>
      <c r="D1904" s="162"/>
    </row>
    <row r="1905" spans="1:4" x14ac:dyDescent="0.2">
      <c r="A1905" s="161" t="s">
        <v>3867</v>
      </c>
      <c r="B1905" s="162">
        <v>4.8184131171606802E-3</v>
      </c>
      <c r="D1905" s="162"/>
    </row>
    <row r="1906" spans="1:4" x14ac:dyDescent="0.2">
      <c r="A1906" s="161" t="s">
        <v>4507</v>
      </c>
      <c r="B1906" s="162">
        <v>4.8155307431500304E-3</v>
      </c>
      <c r="D1906" s="162"/>
    </row>
    <row r="1907" spans="1:4" x14ac:dyDescent="0.2">
      <c r="A1907" s="161" t="s">
        <v>6994</v>
      </c>
      <c r="B1907" s="162">
        <v>4.8155307431500304E-3</v>
      </c>
      <c r="D1907" s="162"/>
    </row>
    <row r="1908" spans="1:4" x14ac:dyDescent="0.2">
      <c r="A1908" s="161" t="s">
        <v>6995</v>
      </c>
      <c r="B1908" s="162">
        <v>4.8155307431500304E-3</v>
      </c>
      <c r="D1908" s="162"/>
    </row>
    <row r="1909" spans="1:4" x14ac:dyDescent="0.2">
      <c r="A1909" s="161" t="s">
        <v>2678</v>
      </c>
      <c r="B1909" s="162">
        <v>4.8144594108392603E-3</v>
      </c>
      <c r="D1909" s="162"/>
    </row>
    <row r="1910" spans="1:4" x14ac:dyDescent="0.2">
      <c r="A1910" s="161" t="s">
        <v>957</v>
      </c>
      <c r="B1910" s="162">
        <v>4.8067544050003604E-3</v>
      </c>
      <c r="D1910" s="162"/>
    </row>
    <row r="1911" spans="1:4" x14ac:dyDescent="0.2">
      <c r="A1911" s="161" t="s">
        <v>1838</v>
      </c>
      <c r="B1911" s="162">
        <v>4.8030900852114198E-3</v>
      </c>
      <c r="D1911" s="162"/>
    </row>
    <row r="1912" spans="1:4" x14ac:dyDescent="0.2">
      <c r="A1912" s="161" t="s">
        <v>5429</v>
      </c>
      <c r="B1912" s="162">
        <v>4.7956012761655002E-3</v>
      </c>
      <c r="D1912" s="162"/>
    </row>
    <row r="1913" spans="1:4" x14ac:dyDescent="0.2">
      <c r="A1913" s="161" t="s">
        <v>2768</v>
      </c>
      <c r="B1913" s="162">
        <v>4.78844324382689E-3</v>
      </c>
      <c r="D1913" s="162"/>
    </row>
    <row r="1914" spans="1:4" x14ac:dyDescent="0.2">
      <c r="A1914" s="161" t="s">
        <v>3002</v>
      </c>
      <c r="B1914" s="162">
        <v>4.7877862114213002E-3</v>
      </c>
      <c r="D1914" s="162"/>
    </row>
    <row r="1915" spans="1:4" x14ac:dyDescent="0.2">
      <c r="A1915" s="161" t="s">
        <v>6996</v>
      </c>
      <c r="B1915" s="162">
        <v>4.7682943660255304E-3</v>
      </c>
      <c r="D1915" s="162"/>
    </row>
    <row r="1916" spans="1:4" x14ac:dyDescent="0.2">
      <c r="A1916" s="161" t="s">
        <v>6997</v>
      </c>
      <c r="B1916" s="162">
        <v>4.7679768895714601E-3</v>
      </c>
      <c r="D1916" s="162"/>
    </row>
    <row r="1917" spans="1:4" x14ac:dyDescent="0.2">
      <c r="A1917" s="161" t="s">
        <v>4673</v>
      </c>
      <c r="B1917" s="162">
        <v>4.7578159955935801E-3</v>
      </c>
      <c r="D1917" s="162"/>
    </row>
    <row r="1918" spans="1:4" x14ac:dyDescent="0.2">
      <c r="A1918" s="161" t="s">
        <v>907</v>
      </c>
      <c r="B1918" s="162">
        <v>4.7518722819459604E-3</v>
      </c>
      <c r="D1918" s="162"/>
    </row>
    <row r="1919" spans="1:4" x14ac:dyDescent="0.2">
      <c r="A1919" s="161" t="s">
        <v>2506</v>
      </c>
      <c r="B1919" s="162">
        <v>4.7424611861917503E-3</v>
      </c>
      <c r="D1919" s="162"/>
    </row>
    <row r="1920" spans="1:4" x14ac:dyDescent="0.2">
      <c r="A1920" s="161" t="s">
        <v>3769</v>
      </c>
      <c r="B1920" s="162">
        <v>4.7398724582356803E-3</v>
      </c>
      <c r="D1920" s="162"/>
    </row>
    <row r="1921" spans="1:4" x14ac:dyDescent="0.2">
      <c r="A1921" s="161" t="s">
        <v>2489</v>
      </c>
      <c r="B1921" s="162">
        <v>4.7291563015847702E-3</v>
      </c>
      <c r="D1921" s="162"/>
    </row>
    <row r="1922" spans="1:4" x14ac:dyDescent="0.2">
      <c r="A1922" s="161" t="s">
        <v>4431</v>
      </c>
      <c r="B1922" s="162">
        <v>4.7246813192854996E-3</v>
      </c>
      <c r="D1922" s="162"/>
    </row>
    <row r="1923" spans="1:4" x14ac:dyDescent="0.2">
      <c r="A1923" s="161" t="s">
        <v>4734</v>
      </c>
      <c r="B1923" s="162">
        <v>4.7243830938034003E-3</v>
      </c>
      <c r="D1923" s="162"/>
    </row>
    <row r="1924" spans="1:4" x14ac:dyDescent="0.2">
      <c r="A1924" s="161" t="s">
        <v>6998</v>
      </c>
      <c r="B1924" s="162">
        <v>4.7241118005324802E-3</v>
      </c>
      <c r="D1924" s="162"/>
    </row>
    <row r="1925" spans="1:4" x14ac:dyDescent="0.2">
      <c r="A1925" s="161" t="s">
        <v>6999</v>
      </c>
      <c r="B1925" s="162">
        <v>4.7196161580111799E-3</v>
      </c>
      <c r="D1925" s="162"/>
    </row>
    <row r="1926" spans="1:4" x14ac:dyDescent="0.2">
      <c r="A1926" s="161" t="s">
        <v>4094</v>
      </c>
      <c r="B1926" s="162">
        <v>4.7176544820821797E-3</v>
      </c>
      <c r="D1926" s="162"/>
    </row>
    <row r="1927" spans="1:4" x14ac:dyDescent="0.2">
      <c r="A1927" s="161" t="s">
        <v>5387</v>
      </c>
      <c r="B1927" s="162">
        <v>4.7166672458133201E-3</v>
      </c>
      <c r="D1927" s="162"/>
    </row>
    <row r="1928" spans="1:4" x14ac:dyDescent="0.2">
      <c r="A1928" s="161" t="s">
        <v>1841</v>
      </c>
      <c r="B1928" s="162">
        <v>4.71314315890371E-3</v>
      </c>
      <c r="D1928" s="162"/>
    </row>
    <row r="1929" spans="1:4" x14ac:dyDescent="0.2">
      <c r="A1929" s="161" t="s">
        <v>646</v>
      </c>
      <c r="B1929" s="162">
        <v>4.7104537698663797E-3</v>
      </c>
      <c r="D1929" s="162"/>
    </row>
    <row r="1930" spans="1:4" x14ac:dyDescent="0.2">
      <c r="A1930" s="161" t="s">
        <v>1118</v>
      </c>
      <c r="B1930" s="162">
        <v>4.7030564625130901E-3</v>
      </c>
      <c r="D1930" s="162"/>
    </row>
    <row r="1931" spans="1:4" x14ac:dyDescent="0.2">
      <c r="A1931" s="161" t="s">
        <v>4553</v>
      </c>
      <c r="B1931" s="162">
        <v>4.6996228276267697E-3</v>
      </c>
      <c r="D1931" s="162"/>
    </row>
    <row r="1932" spans="1:4" x14ac:dyDescent="0.2">
      <c r="A1932" s="161" t="s">
        <v>6302</v>
      </c>
      <c r="B1932" s="162">
        <v>4.6977828360328603E-3</v>
      </c>
      <c r="D1932" s="162"/>
    </row>
    <row r="1933" spans="1:4" x14ac:dyDescent="0.2">
      <c r="A1933" s="161" t="s">
        <v>2305</v>
      </c>
      <c r="B1933" s="162">
        <v>4.6969546317111397E-3</v>
      </c>
      <c r="D1933" s="162"/>
    </row>
    <row r="1934" spans="1:4" x14ac:dyDescent="0.2">
      <c r="A1934" s="161" t="s">
        <v>4638</v>
      </c>
      <c r="B1934" s="162">
        <v>4.6898851396692202E-3</v>
      </c>
      <c r="D1934" s="162"/>
    </row>
    <row r="1935" spans="1:4" x14ac:dyDescent="0.2">
      <c r="A1935" s="161" t="s">
        <v>3335</v>
      </c>
      <c r="B1935" s="162">
        <v>4.6856220332048204E-3</v>
      </c>
      <c r="D1935" s="162"/>
    </row>
    <row r="1936" spans="1:4" x14ac:dyDescent="0.2">
      <c r="A1936" s="161" t="s">
        <v>2619</v>
      </c>
      <c r="B1936" s="162">
        <v>4.6832751659266897E-3</v>
      </c>
      <c r="D1936" s="162"/>
    </row>
    <row r="1937" spans="1:4" x14ac:dyDescent="0.2">
      <c r="A1937" s="161" t="s">
        <v>7000</v>
      </c>
      <c r="B1937" s="162">
        <v>4.6792974978148404E-3</v>
      </c>
      <c r="D1937" s="162"/>
    </row>
    <row r="1938" spans="1:4" x14ac:dyDescent="0.2">
      <c r="A1938" s="161" t="s">
        <v>3389</v>
      </c>
      <c r="B1938" s="162">
        <v>4.66257502785876E-3</v>
      </c>
      <c r="D1938" s="162"/>
    </row>
    <row r="1939" spans="1:4" x14ac:dyDescent="0.2">
      <c r="A1939" s="161" t="s">
        <v>4078</v>
      </c>
      <c r="B1939" s="162">
        <v>4.6583267453174301E-3</v>
      </c>
      <c r="D1939" s="162"/>
    </row>
    <row r="1940" spans="1:4" x14ac:dyDescent="0.2">
      <c r="A1940" s="161" t="s">
        <v>4798</v>
      </c>
      <c r="B1940" s="162">
        <v>4.6522343900019299E-3</v>
      </c>
      <c r="D1940" s="162"/>
    </row>
    <row r="1941" spans="1:4" x14ac:dyDescent="0.2">
      <c r="A1941" s="161" t="s">
        <v>5525</v>
      </c>
      <c r="B1941" s="162">
        <v>4.64918487972434E-3</v>
      </c>
      <c r="D1941" s="162"/>
    </row>
    <row r="1942" spans="1:4" x14ac:dyDescent="0.2">
      <c r="A1942" s="161" t="s">
        <v>3686</v>
      </c>
      <c r="B1942" s="162">
        <v>4.6489524696214099E-3</v>
      </c>
      <c r="D1942" s="162"/>
    </row>
    <row r="1943" spans="1:4" x14ac:dyDescent="0.2">
      <c r="A1943" s="161" t="s">
        <v>2987</v>
      </c>
      <c r="B1943" s="162">
        <v>4.6482300907029102E-3</v>
      </c>
      <c r="D1943" s="162"/>
    </row>
    <row r="1944" spans="1:4" x14ac:dyDescent="0.2">
      <c r="A1944" s="161" t="s">
        <v>1421</v>
      </c>
      <c r="B1944" s="162">
        <v>4.6400292146217296E-3</v>
      </c>
      <c r="D1944" s="162"/>
    </row>
    <row r="1945" spans="1:4" x14ac:dyDescent="0.2">
      <c r="A1945" s="161" t="s">
        <v>2869</v>
      </c>
      <c r="B1945" s="162">
        <v>4.6368430479861696E-3</v>
      </c>
      <c r="D1945" s="162"/>
    </row>
    <row r="1946" spans="1:4" x14ac:dyDescent="0.2">
      <c r="A1946" s="161" t="s">
        <v>7001</v>
      </c>
      <c r="B1946" s="162">
        <v>4.6364705134924397E-3</v>
      </c>
      <c r="D1946" s="162"/>
    </row>
    <row r="1947" spans="1:4" x14ac:dyDescent="0.2">
      <c r="A1947" s="161" t="s">
        <v>2528</v>
      </c>
      <c r="B1947" s="162">
        <v>4.6336481735401299E-3</v>
      </c>
      <c r="D1947" s="162"/>
    </row>
    <row r="1948" spans="1:4" x14ac:dyDescent="0.2">
      <c r="A1948" s="161" t="s">
        <v>7002</v>
      </c>
      <c r="B1948" s="162">
        <v>4.63001874629922E-3</v>
      </c>
      <c r="D1948" s="162"/>
    </row>
    <row r="1949" spans="1:4" x14ac:dyDescent="0.2">
      <c r="A1949" s="161" t="s">
        <v>1170</v>
      </c>
      <c r="B1949" s="162">
        <v>4.6293766047722602E-3</v>
      </c>
      <c r="D1949" s="162"/>
    </row>
    <row r="1950" spans="1:4" x14ac:dyDescent="0.2">
      <c r="A1950" s="161" t="s">
        <v>2512</v>
      </c>
      <c r="B1950" s="162">
        <v>4.6278746563399803E-3</v>
      </c>
      <c r="D1950" s="162"/>
    </row>
    <row r="1951" spans="1:4" x14ac:dyDescent="0.2">
      <c r="A1951" s="161" t="s">
        <v>7003</v>
      </c>
      <c r="B1951" s="162">
        <v>4.6214668178896096E-3</v>
      </c>
      <c r="D1951" s="162"/>
    </row>
    <row r="1952" spans="1:4" x14ac:dyDescent="0.2">
      <c r="A1952" s="161" t="s">
        <v>2733</v>
      </c>
      <c r="B1952" s="162">
        <v>4.6133621814613496E-3</v>
      </c>
      <c r="D1952" s="162"/>
    </row>
    <row r="1953" spans="1:4" x14ac:dyDescent="0.2">
      <c r="A1953" s="161" t="s">
        <v>834</v>
      </c>
      <c r="B1953" s="162">
        <v>4.6100485197104199E-3</v>
      </c>
      <c r="D1953" s="162"/>
    </row>
    <row r="1954" spans="1:4" x14ac:dyDescent="0.2">
      <c r="A1954" s="161" t="s">
        <v>7004</v>
      </c>
      <c r="B1954" s="162">
        <v>4.6037869428316898E-3</v>
      </c>
      <c r="D1954" s="162"/>
    </row>
    <row r="1955" spans="1:4" x14ac:dyDescent="0.2">
      <c r="A1955" s="161" t="s">
        <v>900</v>
      </c>
      <c r="B1955" s="162">
        <v>4.5902664281213101E-3</v>
      </c>
      <c r="D1955" s="162"/>
    </row>
    <row r="1956" spans="1:4" x14ac:dyDescent="0.2">
      <c r="A1956" s="161" t="s">
        <v>7005</v>
      </c>
      <c r="B1956" s="162">
        <v>4.5840406375806204E-3</v>
      </c>
      <c r="D1956" s="162"/>
    </row>
    <row r="1957" spans="1:4" x14ac:dyDescent="0.2">
      <c r="A1957" s="161" t="s">
        <v>625</v>
      </c>
      <c r="B1957" s="162">
        <v>4.5645389747514297E-3</v>
      </c>
      <c r="D1957" s="162"/>
    </row>
    <row r="1958" spans="1:4" x14ac:dyDescent="0.2">
      <c r="A1958" s="161" t="s">
        <v>7006</v>
      </c>
      <c r="B1958" s="162">
        <v>4.5634719153952097E-3</v>
      </c>
      <c r="D1958" s="162"/>
    </row>
    <row r="1959" spans="1:4" x14ac:dyDescent="0.2">
      <c r="A1959" s="161" t="s">
        <v>2473</v>
      </c>
      <c r="B1959" s="162">
        <v>4.5557167868690504E-3</v>
      </c>
      <c r="D1959" s="162"/>
    </row>
    <row r="1960" spans="1:4" x14ac:dyDescent="0.2">
      <c r="A1960" s="161" t="s">
        <v>1293</v>
      </c>
      <c r="B1960" s="162">
        <v>4.5542270112301003E-3</v>
      </c>
      <c r="D1960" s="162"/>
    </row>
    <row r="1961" spans="1:4" x14ac:dyDescent="0.2">
      <c r="A1961" s="161" t="s">
        <v>6358</v>
      </c>
      <c r="B1961" s="162">
        <v>4.5463404735866702E-3</v>
      </c>
      <c r="D1961" s="162"/>
    </row>
    <row r="1962" spans="1:4" x14ac:dyDescent="0.2">
      <c r="A1962" s="161" t="s">
        <v>2548</v>
      </c>
      <c r="B1962" s="162">
        <v>4.5348754027581904E-3</v>
      </c>
      <c r="D1962" s="162"/>
    </row>
    <row r="1963" spans="1:4" x14ac:dyDescent="0.2">
      <c r="A1963" s="161" t="s">
        <v>7007</v>
      </c>
      <c r="B1963" s="162">
        <v>4.5233761438938404E-3</v>
      </c>
      <c r="D1963" s="162"/>
    </row>
    <row r="1964" spans="1:4" x14ac:dyDescent="0.2">
      <c r="A1964" s="161" t="s">
        <v>4442</v>
      </c>
      <c r="B1964" s="162">
        <v>4.5233761438938404E-3</v>
      </c>
      <c r="D1964" s="162"/>
    </row>
    <row r="1965" spans="1:4" x14ac:dyDescent="0.2">
      <c r="A1965" s="161" t="s">
        <v>7008</v>
      </c>
      <c r="B1965" s="162">
        <v>4.5233761438938404E-3</v>
      </c>
      <c r="D1965" s="162"/>
    </row>
    <row r="1966" spans="1:4" x14ac:dyDescent="0.2">
      <c r="A1966" s="161" t="s">
        <v>2408</v>
      </c>
      <c r="B1966" s="162">
        <v>4.5197837792596302E-3</v>
      </c>
      <c r="D1966" s="162"/>
    </row>
    <row r="1967" spans="1:4" x14ac:dyDescent="0.2">
      <c r="A1967" s="161" t="s">
        <v>4667</v>
      </c>
      <c r="B1967" s="162">
        <v>4.5141845635086001E-3</v>
      </c>
      <c r="D1967" s="162"/>
    </row>
    <row r="1968" spans="1:4" x14ac:dyDescent="0.2">
      <c r="A1968" s="161" t="s">
        <v>2351</v>
      </c>
      <c r="B1968" s="162">
        <v>4.5113562239714701E-3</v>
      </c>
      <c r="D1968" s="162"/>
    </row>
    <row r="1969" spans="1:4" x14ac:dyDescent="0.2">
      <c r="A1969" s="161" t="s">
        <v>7009</v>
      </c>
      <c r="B1969" s="162">
        <v>4.5104438428639803E-3</v>
      </c>
      <c r="D1969" s="162"/>
    </row>
    <row r="1970" spans="1:4" x14ac:dyDescent="0.2">
      <c r="A1970" s="161" t="s">
        <v>5376</v>
      </c>
      <c r="B1970" s="162">
        <v>4.4987538454208404E-3</v>
      </c>
      <c r="D1970" s="162"/>
    </row>
    <row r="1971" spans="1:4" x14ac:dyDescent="0.2">
      <c r="A1971" s="161" t="s">
        <v>7010</v>
      </c>
      <c r="B1971" s="162">
        <v>4.4933050834292301E-3</v>
      </c>
      <c r="D1971" s="162"/>
    </row>
    <row r="1972" spans="1:4" x14ac:dyDescent="0.2">
      <c r="A1972" s="161" t="s">
        <v>3103</v>
      </c>
      <c r="B1972" s="162">
        <v>4.4800630883469698E-3</v>
      </c>
      <c r="D1972" s="162"/>
    </row>
    <row r="1973" spans="1:4" x14ac:dyDescent="0.2">
      <c r="A1973" s="161" t="s">
        <v>1036</v>
      </c>
      <c r="B1973" s="162">
        <v>4.4651583992083698E-3</v>
      </c>
      <c r="D1973" s="162"/>
    </row>
    <row r="1974" spans="1:4" x14ac:dyDescent="0.2">
      <c r="A1974" s="161" t="s">
        <v>7011</v>
      </c>
      <c r="B1974" s="162">
        <v>4.4633431235981697E-3</v>
      </c>
      <c r="D1974" s="162"/>
    </row>
    <row r="1975" spans="1:4" x14ac:dyDescent="0.2">
      <c r="A1975" s="161" t="s">
        <v>6129</v>
      </c>
      <c r="B1975" s="162">
        <v>4.4619903239966202E-3</v>
      </c>
      <c r="D1975" s="162"/>
    </row>
    <row r="1976" spans="1:4" x14ac:dyDescent="0.2">
      <c r="A1976" s="161" t="s">
        <v>3213</v>
      </c>
      <c r="B1976" s="162">
        <v>4.4578710756330697E-3</v>
      </c>
      <c r="D1976" s="162"/>
    </row>
    <row r="1977" spans="1:4" x14ac:dyDescent="0.2">
      <c r="A1977" s="161" t="s">
        <v>5872</v>
      </c>
      <c r="B1977" s="162">
        <v>4.4479432348481099E-3</v>
      </c>
      <c r="D1977" s="162"/>
    </row>
    <row r="1978" spans="1:4" x14ac:dyDescent="0.2">
      <c r="A1978" s="161" t="s">
        <v>3418</v>
      </c>
      <c r="B1978" s="162">
        <v>4.4468481740502098E-3</v>
      </c>
      <c r="D1978" s="162"/>
    </row>
    <row r="1979" spans="1:4" x14ac:dyDescent="0.2">
      <c r="A1979" s="161" t="s">
        <v>5548</v>
      </c>
      <c r="B1979" s="162">
        <v>4.44041791779417E-3</v>
      </c>
      <c r="D1979" s="162"/>
    </row>
    <row r="1980" spans="1:4" x14ac:dyDescent="0.2">
      <c r="A1980" s="161" t="s">
        <v>4627</v>
      </c>
      <c r="B1980" s="162">
        <v>4.4397250811642804E-3</v>
      </c>
      <c r="D1980" s="162"/>
    </row>
    <row r="1981" spans="1:4" x14ac:dyDescent="0.2">
      <c r="A1981" s="161" t="s">
        <v>5982</v>
      </c>
      <c r="B1981" s="162">
        <v>4.4392596448338704E-3</v>
      </c>
      <c r="D1981" s="162"/>
    </row>
    <row r="1982" spans="1:4" x14ac:dyDescent="0.2">
      <c r="A1982" s="161" t="s">
        <v>1393</v>
      </c>
      <c r="B1982" s="162">
        <v>4.4358714978162796E-3</v>
      </c>
      <c r="D1982" s="162"/>
    </row>
    <row r="1983" spans="1:4" x14ac:dyDescent="0.2">
      <c r="A1983" s="161" t="s">
        <v>4978</v>
      </c>
      <c r="B1983" s="162">
        <v>4.4345875156988701E-3</v>
      </c>
      <c r="D1983" s="162"/>
    </row>
    <row r="1984" spans="1:4" x14ac:dyDescent="0.2">
      <c r="A1984" s="161" t="s">
        <v>6063</v>
      </c>
      <c r="B1984" s="162">
        <v>4.4323403599562002E-3</v>
      </c>
      <c r="D1984" s="162"/>
    </row>
    <row r="1985" spans="1:4" x14ac:dyDescent="0.2">
      <c r="A1985" s="161" t="s">
        <v>7012</v>
      </c>
      <c r="B1985" s="162">
        <v>4.4247034216095297E-3</v>
      </c>
      <c r="D1985" s="162"/>
    </row>
    <row r="1986" spans="1:4" x14ac:dyDescent="0.2">
      <c r="A1986" s="161" t="s">
        <v>1504</v>
      </c>
      <c r="B1986" s="162">
        <v>4.4212074297125797E-3</v>
      </c>
      <c r="D1986" s="162"/>
    </row>
    <row r="1987" spans="1:4" x14ac:dyDescent="0.2">
      <c r="A1987" s="161" t="s">
        <v>4809</v>
      </c>
      <c r="B1987" s="162">
        <v>4.4207624804114597E-3</v>
      </c>
      <c r="D1987" s="162"/>
    </row>
    <row r="1988" spans="1:4" x14ac:dyDescent="0.2">
      <c r="A1988" s="161" t="s">
        <v>3377</v>
      </c>
      <c r="B1988" s="162">
        <v>4.41991691853162E-3</v>
      </c>
      <c r="D1988" s="162"/>
    </row>
    <row r="1989" spans="1:4" x14ac:dyDescent="0.2">
      <c r="A1989" s="161" t="s">
        <v>3288</v>
      </c>
      <c r="B1989" s="162">
        <v>4.4183418510737602E-3</v>
      </c>
      <c r="D1989" s="162"/>
    </row>
    <row r="1990" spans="1:4" x14ac:dyDescent="0.2">
      <c r="A1990" s="161" t="s">
        <v>1650</v>
      </c>
      <c r="B1990" s="162">
        <v>4.41735853240139E-3</v>
      </c>
      <c r="D1990" s="162"/>
    </row>
    <row r="1991" spans="1:4" x14ac:dyDescent="0.2">
      <c r="A1991" s="161" t="s">
        <v>2245</v>
      </c>
      <c r="B1991" s="162">
        <v>4.4153201728837996E-3</v>
      </c>
      <c r="D1991" s="162"/>
    </row>
    <row r="1992" spans="1:4" x14ac:dyDescent="0.2">
      <c r="A1992" s="161" t="s">
        <v>4540</v>
      </c>
      <c r="B1992" s="162">
        <v>4.4100597716848896E-3</v>
      </c>
      <c r="D1992" s="162"/>
    </row>
    <row r="1993" spans="1:4" x14ac:dyDescent="0.2">
      <c r="A1993" s="161" t="s">
        <v>7013</v>
      </c>
      <c r="B1993" s="162">
        <v>4.4093517026950997E-3</v>
      </c>
      <c r="D1993" s="162"/>
    </row>
    <row r="1994" spans="1:4" x14ac:dyDescent="0.2">
      <c r="A1994" s="161" t="s">
        <v>1017</v>
      </c>
      <c r="B1994" s="162">
        <v>4.4066106826793896E-3</v>
      </c>
      <c r="D1994" s="162"/>
    </row>
    <row r="1995" spans="1:4" x14ac:dyDescent="0.2">
      <c r="A1995" s="161" t="s">
        <v>5814</v>
      </c>
      <c r="B1995" s="162">
        <v>4.3848305252830603E-3</v>
      </c>
      <c r="D1995" s="162"/>
    </row>
    <row r="1996" spans="1:4" x14ac:dyDescent="0.2">
      <c r="A1996" s="161" t="s">
        <v>2604</v>
      </c>
      <c r="B1996" s="162">
        <v>4.3843330399900597E-3</v>
      </c>
      <c r="D1996" s="162"/>
    </row>
    <row r="1997" spans="1:4" x14ac:dyDescent="0.2">
      <c r="A1997" s="161" t="s">
        <v>3497</v>
      </c>
      <c r="B1997" s="162">
        <v>4.3826046287011996E-3</v>
      </c>
      <c r="D1997" s="162"/>
    </row>
    <row r="1998" spans="1:4" x14ac:dyDescent="0.2">
      <c r="A1998" s="161" t="s">
        <v>2728</v>
      </c>
      <c r="B1998" s="162">
        <v>4.3777757524831604E-3</v>
      </c>
      <c r="D1998" s="162"/>
    </row>
    <row r="1999" spans="1:4" x14ac:dyDescent="0.2">
      <c r="A1999" s="161" t="s">
        <v>7014</v>
      </c>
      <c r="B1999" s="162">
        <v>4.37335741370189E-3</v>
      </c>
      <c r="D1999" s="162"/>
    </row>
    <row r="2000" spans="1:4" x14ac:dyDescent="0.2">
      <c r="A2000" s="161" t="s">
        <v>3235</v>
      </c>
      <c r="B2000" s="162">
        <v>4.36596583100858E-3</v>
      </c>
      <c r="D2000" s="162"/>
    </row>
    <row r="2001" spans="1:4" x14ac:dyDescent="0.2">
      <c r="A2001" s="161" t="s">
        <v>7015</v>
      </c>
      <c r="B2001" s="162">
        <v>4.3656819262718402E-3</v>
      </c>
      <c r="D2001" s="162"/>
    </row>
    <row r="2002" spans="1:4" x14ac:dyDescent="0.2">
      <c r="A2002" s="161" t="s">
        <v>1704</v>
      </c>
      <c r="B2002" s="162">
        <v>4.3651046046688704E-3</v>
      </c>
      <c r="D2002" s="162"/>
    </row>
    <row r="2003" spans="1:4" x14ac:dyDescent="0.2">
      <c r="A2003" s="161" t="s">
        <v>3728</v>
      </c>
      <c r="B2003" s="162">
        <v>4.3544169968038199E-3</v>
      </c>
      <c r="D2003" s="162"/>
    </row>
    <row r="2004" spans="1:4" x14ac:dyDescent="0.2">
      <c r="A2004" s="161" t="s">
        <v>2872</v>
      </c>
      <c r="B2004" s="162">
        <v>4.3495678946144497E-3</v>
      </c>
      <c r="D2004" s="162"/>
    </row>
    <row r="2005" spans="1:4" x14ac:dyDescent="0.2">
      <c r="A2005" s="161" t="s">
        <v>2395</v>
      </c>
      <c r="B2005" s="162">
        <v>4.3465908180984102E-3</v>
      </c>
      <c r="D2005" s="162"/>
    </row>
    <row r="2006" spans="1:4" x14ac:dyDescent="0.2">
      <c r="A2006" s="161" t="s">
        <v>968</v>
      </c>
      <c r="B2006" s="162">
        <v>4.3465385404142503E-3</v>
      </c>
      <c r="D2006" s="162"/>
    </row>
    <row r="2007" spans="1:4" x14ac:dyDescent="0.2">
      <c r="A2007" s="161" t="s">
        <v>7016</v>
      </c>
      <c r="B2007" s="162">
        <v>4.3437127122808103E-3</v>
      </c>
      <c r="D2007" s="162"/>
    </row>
    <row r="2008" spans="1:4" x14ac:dyDescent="0.2">
      <c r="A2008" s="161" t="s">
        <v>7017</v>
      </c>
      <c r="B2008" s="162">
        <v>4.3437127122808103E-3</v>
      </c>
      <c r="D2008" s="162"/>
    </row>
    <row r="2009" spans="1:4" x14ac:dyDescent="0.2">
      <c r="A2009" s="161" t="s">
        <v>2304</v>
      </c>
      <c r="B2009" s="162">
        <v>4.3404685576890296E-3</v>
      </c>
      <c r="D2009" s="162"/>
    </row>
    <row r="2010" spans="1:4" x14ac:dyDescent="0.2">
      <c r="A2010" s="161" t="s">
        <v>7018</v>
      </c>
      <c r="B2010" s="162">
        <v>4.3397116611835502E-3</v>
      </c>
      <c r="D2010" s="162"/>
    </row>
    <row r="2011" spans="1:4" x14ac:dyDescent="0.2">
      <c r="A2011" s="161" t="s">
        <v>2596</v>
      </c>
      <c r="B2011" s="162">
        <v>4.3294871033660396E-3</v>
      </c>
      <c r="D2011" s="162"/>
    </row>
    <row r="2012" spans="1:4" x14ac:dyDescent="0.2">
      <c r="A2012" s="161" t="s">
        <v>3264</v>
      </c>
      <c r="B2012" s="162">
        <v>4.3286159240703897E-3</v>
      </c>
      <c r="D2012" s="162"/>
    </row>
    <row r="2013" spans="1:4" x14ac:dyDescent="0.2">
      <c r="A2013" s="161" t="s">
        <v>4331</v>
      </c>
      <c r="B2013" s="162">
        <v>4.32330302116587E-3</v>
      </c>
      <c r="D2013" s="162"/>
    </row>
    <row r="2014" spans="1:4" x14ac:dyDescent="0.2">
      <c r="A2014" s="161" t="s">
        <v>2759</v>
      </c>
      <c r="B2014" s="162">
        <v>4.3228008310723298E-3</v>
      </c>
      <c r="D2014" s="162"/>
    </row>
    <row r="2015" spans="1:4" x14ac:dyDescent="0.2">
      <c r="A2015" s="161" t="s">
        <v>1391</v>
      </c>
      <c r="B2015" s="162">
        <v>4.3208235783829098E-3</v>
      </c>
      <c r="D2015" s="162"/>
    </row>
    <row r="2016" spans="1:4" x14ac:dyDescent="0.2">
      <c r="A2016" s="161" t="s">
        <v>1134</v>
      </c>
      <c r="B2016" s="162">
        <v>4.3199141930070498E-3</v>
      </c>
      <c r="D2016" s="162"/>
    </row>
    <row r="2017" spans="1:4" x14ac:dyDescent="0.2">
      <c r="A2017" s="161" t="s">
        <v>7019</v>
      </c>
      <c r="B2017" s="162">
        <v>4.3154707648197501E-3</v>
      </c>
      <c r="D2017" s="162"/>
    </row>
    <row r="2018" spans="1:4" x14ac:dyDescent="0.2">
      <c r="A2018" s="161" t="s">
        <v>5053</v>
      </c>
      <c r="B2018" s="162">
        <v>4.3135711298452296E-3</v>
      </c>
      <c r="D2018" s="162"/>
    </row>
    <row r="2019" spans="1:4" x14ac:dyDescent="0.2">
      <c r="A2019" s="161" t="s">
        <v>2810</v>
      </c>
      <c r="B2019" s="162">
        <v>4.3091654927612504E-3</v>
      </c>
      <c r="D2019" s="162"/>
    </row>
    <row r="2020" spans="1:4" x14ac:dyDescent="0.2">
      <c r="A2020" s="161" t="s">
        <v>1670</v>
      </c>
      <c r="B2020" s="162">
        <v>4.3061308449732303E-3</v>
      </c>
      <c r="D2020" s="162"/>
    </row>
    <row r="2021" spans="1:4" x14ac:dyDescent="0.2">
      <c r="A2021" s="161" t="s">
        <v>3616</v>
      </c>
      <c r="B2021" s="162">
        <v>4.2940233650317298E-3</v>
      </c>
      <c r="D2021" s="162"/>
    </row>
    <row r="2022" spans="1:4" x14ac:dyDescent="0.2">
      <c r="A2022" s="161" t="s">
        <v>7020</v>
      </c>
      <c r="B2022" s="162">
        <v>4.2927209275052504E-3</v>
      </c>
      <c r="D2022" s="162"/>
    </row>
    <row r="2023" spans="1:4" x14ac:dyDescent="0.2">
      <c r="A2023" s="161" t="s">
        <v>3217</v>
      </c>
      <c r="B2023" s="162">
        <v>4.29005230924629E-3</v>
      </c>
      <c r="D2023" s="162"/>
    </row>
    <row r="2024" spans="1:4" x14ac:dyDescent="0.2">
      <c r="A2024" s="161" t="s">
        <v>5658</v>
      </c>
      <c r="B2024" s="162">
        <v>4.2871345558243498E-3</v>
      </c>
      <c r="D2024" s="162"/>
    </row>
    <row r="2025" spans="1:4" x14ac:dyDescent="0.2">
      <c r="A2025" s="161" t="s">
        <v>7021</v>
      </c>
      <c r="B2025" s="162">
        <v>4.2847576908091097E-3</v>
      </c>
      <c r="D2025" s="162"/>
    </row>
    <row r="2026" spans="1:4" x14ac:dyDescent="0.2">
      <c r="A2026" s="161" t="s">
        <v>7022</v>
      </c>
      <c r="B2026" s="162">
        <v>4.2773284154798696E-3</v>
      </c>
      <c r="D2026" s="162"/>
    </row>
    <row r="2027" spans="1:4" x14ac:dyDescent="0.2">
      <c r="A2027" s="161" t="s">
        <v>5614</v>
      </c>
      <c r="B2027" s="162">
        <v>4.2761652517980999E-3</v>
      </c>
      <c r="D2027" s="162"/>
    </row>
    <row r="2028" spans="1:4" x14ac:dyDescent="0.2">
      <c r="A2028" s="161" t="s">
        <v>7023</v>
      </c>
      <c r="B2028" s="162">
        <v>4.2680716652003601E-3</v>
      </c>
      <c r="D2028" s="162"/>
    </row>
    <row r="2029" spans="1:4" x14ac:dyDescent="0.2">
      <c r="A2029" s="161" t="s">
        <v>1097</v>
      </c>
      <c r="B2029" s="162">
        <v>4.2615815040211004E-3</v>
      </c>
      <c r="D2029" s="162"/>
    </row>
    <row r="2030" spans="1:4" x14ac:dyDescent="0.2">
      <c r="A2030" s="161" t="s">
        <v>2337</v>
      </c>
      <c r="B2030" s="162">
        <v>4.25562348503381E-3</v>
      </c>
      <c r="D2030" s="162"/>
    </row>
    <row r="2031" spans="1:4" x14ac:dyDescent="0.2">
      <c r="A2031" s="161" t="s">
        <v>7024</v>
      </c>
      <c r="B2031" s="162">
        <v>4.2314993309139097E-3</v>
      </c>
      <c r="D2031" s="162"/>
    </row>
    <row r="2032" spans="1:4" x14ac:dyDescent="0.2">
      <c r="A2032" s="161" t="s">
        <v>3261</v>
      </c>
      <c r="B2032" s="162">
        <v>4.2260260754717997E-3</v>
      </c>
      <c r="D2032" s="162"/>
    </row>
    <row r="2033" spans="1:4" x14ac:dyDescent="0.2">
      <c r="A2033" s="161" t="s">
        <v>2537</v>
      </c>
      <c r="B2033" s="162">
        <v>4.2253146553449103E-3</v>
      </c>
      <c r="D2033" s="162"/>
    </row>
    <row r="2034" spans="1:4" x14ac:dyDescent="0.2">
      <c r="A2034" s="161" t="s">
        <v>5009</v>
      </c>
      <c r="B2034" s="162">
        <v>4.22429494895331E-3</v>
      </c>
      <c r="D2034" s="162"/>
    </row>
    <row r="2035" spans="1:4" x14ac:dyDescent="0.2">
      <c r="A2035" s="161" t="s">
        <v>5702</v>
      </c>
      <c r="B2035" s="162">
        <v>4.2220647761905799E-3</v>
      </c>
      <c r="D2035" s="162"/>
    </row>
    <row r="2036" spans="1:4" x14ac:dyDescent="0.2">
      <c r="A2036" s="161" t="s">
        <v>7025</v>
      </c>
      <c r="B2036" s="162">
        <v>4.2173222181107603E-3</v>
      </c>
      <c r="D2036" s="162"/>
    </row>
    <row r="2037" spans="1:4" x14ac:dyDescent="0.2">
      <c r="A2037" s="161" t="s">
        <v>3547</v>
      </c>
      <c r="B2037" s="162">
        <v>4.2113923567287902E-3</v>
      </c>
      <c r="D2037" s="162"/>
    </row>
    <row r="2038" spans="1:4" x14ac:dyDescent="0.2">
      <c r="A2038" s="161" t="s">
        <v>1023</v>
      </c>
      <c r="B2038" s="162">
        <v>4.2083379863076496E-3</v>
      </c>
      <c r="D2038" s="162"/>
    </row>
    <row r="2039" spans="1:4" x14ac:dyDescent="0.2">
      <c r="A2039" s="161" t="s">
        <v>2947</v>
      </c>
      <c r="B2039" s="162">
        <v>4.2058580323797697E-3</v>
      </c>
      <c r="D2039" s="162"/>
    </row>
    <row r="2040" spans="1:4" x14ac:dyDescent="0.2">
      <c r="A2040" s="161" t="s">
        <v>4312</v>
      </c>
      <c r="B2040" s="162">
        <v>4.2029397037398903E-3</v>
      </c>
      <c r="D2040" s="162"/>
    </row>
    <row r="2041" spans="1:4" x14ac:dyDescent="0.2">
      <c r="A2041" s="161" t="s">
        <v>5923</v>
      </c>
      <c r="B2041" s="162">
        <v>4.20125666921494E-3</v>
      </c>
      <c r="D2041" s="162"/>
    </row>
    <row r="2042" spans="1:4" x14ac:dyDescent="0.2">
      <c r="A2042" s="161" t="s">
        <v>5811</v>
      </c>
      <c r="B2042" s="162">
        <v>4.1975827926260204E-3</v>
      </c>
      <c r="D2042" s="162"/>
    </row>
    <row r="2043" spans="1:4" x14ac:dyDescent="0.2">
      <c r="A2043" s="161" t="s">
        <v>1436</v>
      </c>
      <c r="B2043" s="162">
        <v>4.1975827926260204E-3</v>
      </c>
      <c r="D2043" s="162"/>
    </row>
    <row r="2044" spans="1:4" x14ac:dyDescent="0.2">
      <c r="A2044" s="161" t="s">
        <v>7026</v>
      </c>
      <c r="B2044" s="162">
        <v>4.1920819351758997E-3</v>
      </c>
      <c r="D2044" s="162"/>
    </row>
    <row r="2045" spans="1:4" x14ac:dyDescent="0.2">
      <c r="A2045" s="161" t="s">
        <v>3465</v>
      </c>
      <c r="B2045" s="162">
        <v>4.1920819351758997E-3</v>
      </c>
      <c r="D2045" s="162"/>
    </row>
    <row r="2046" spans="1:4" x14ac:dyDescent="0.2">
      <c r="A2046" s="161" t="s">
        <v>1326</v>
      </c>
      <c r="B2046" s="162">
        <v>4.1878520797779097E-3</v>
      </c>
      <c r="D2046" s="162"/>
    </row>
    <row r="2047" spans="1:4" x14ac:dyDescent="0.2">
      <c r="A2047" s="161" t="s">
        <v>4822</v>
      </c>
      <c r="B2047" s="162">
        <v>4.1841094346466001E-3</v>
      </c>
      <c r="D2047" s="162"/>
    </row>
    <row r="2048" spans="1:4" x14ac:dyDescent="0.2">
      <c r="A2048" s="161" t="s">
        <v>5259</v>
      </c>
      <c r="B2048" s="162">
        <v>4.1834213868971399E-3</v>
      </c>
      <c r="D2048" s="162"/>
    </row>
    <row r="2049" spans="1:4" x14ac:dyDescent="0.2">
      <c r="A2049" s="161" t="s">
        <v>1878</v>
      </c>
      <c r="B2049" s="162">
        <v>4.1833085729340398E-3</v>
      </c>
      <c r="D2049" s="162"/>
    </row>
    <row r="2050" spans="1:4" x14ac:dyDescent="0.2">
      <c r="A2050" s="161" t="s">
        <v>2467</v>
      </c>
      <c r="B2050" s="162">
        <v>4.17556808405965E-3</v>
      </c>
      <c r="D2050" s="162"/>
    </row>
    <row r="2051" spans="1:4" x14ac:dyDescent="0.2">
      <c r="A2051" s="161" t="s">
        <v>3014</v>
      </c>
      <c r="B2051" s="162">
        <v>4.1753854986976303E-3</v>
      </c>
      <c r="D2051" s="162"/>
    </row>
    <row r="2052" spans="1:4" x14ac:dyDescent="0.2">
      <c r="A2052" s="161" t="s">
        <v>1009</v>
      </c>
      <c r="B2052" s="162">
        <v>4.17355774415544E-3</v>
      </c>
      <c r="D2052" s="162"/>
    </row>
    <row r="2053" spans="1:4" x14ac:dyDescent="0.2">
      <c r="A2053" s="161" t="s">
        <v>3569</v>
      </c>
      <c r="B2053" s="162">
        <v>4.1706274067031899E-3</v>
      </c>
      <c r="D2053" s="162"/>
    </row>
    <row r="2054" spans="1:4" x14ac:dyDescent="0.2">
      <c r="A2054" s="161" t="s">
        <v>7027</v>
      </c>
      <c r="B2054" s="162">
        <v>4.1702141770626096E-3</v>
      </c>
      <c r="D2054" s="162"/>
    </row>
    <row r="2055" spans="1:4" x14ac:dyDescent="0.2">
      <c r="A2055" s="161" t="s">
        <v>7028</v>
      </c>
      <c r="B2055" s="162">
        <v>4.1702141770626096E-3</v>
      </c>
      <c r="D2055" s="162"/>
    </row>
    <row r="2056" spans="1:4" x14ac:dyDescent="0.2">
      <c r="A2056" s="161" t="s">
        <v>2951</v>
      </c>
      <c r="B2056" s="162">
        <v>4.1685810471327302E-3</v>
      </c>
      <c r="D2056" s="162"/>
    </row>
    <row r="2057" spans="1:4" x14ac:dyDescent="0.2">
      <c r="A2057" s="161" t="s">
        <v>2632</v>
      </c>
      <c r="B2057" s="162">
        <v>4.1577619241820697E-3</v>
      </c>
      <c r="D2057" s="162"/>
    </row>
    <row r="2058" spans="1:4" x14ac:dyDescent="0.2">
      <c r="A2058" s="161" t="s">
        <v>3198</v>
      </c>
      <c r="B2058" s="162">
        <v>4.1551409050742897E-3</v>
      </c>
      <c r="D2058" s="162"/>
    </row>
    <row r="2059" spans="1:4" x14ac:dyDescent="0.2">
      <c r="A2059" s="161" t="s">
        <v>2433</v>
      </c>
      <c r="B2059" s="162">
        <v>4.1550526390197202E-3</v>
      </c>
      <c r="D2059" s="162"/>
    </row>
    <row r="2060" spans="1:4" x14ac:dyDescent="0.2">
      <c r="A2060" s="161" t="s">
        <v>748</v>
      </c>
      <c r="B2060" s="162">
        <v>4.1434487489515103E-3</v>
      </c>
      <c r="D2060" s="162"/>
    </row>
    <row r="2061" spans="1:4" x14ac:dyDescent="0.2">
      <c r="A2061" s="161" t="s">
        <v>4319</v>
      </c>
      <c r="B2061" s="162">
        <v>4.1387028763852102E-3</v>
      </c>
      <c r="D2061" s="162"/>
    </row>
    <row r="2062" spans="1:4" x14ac:dyDescent="0.2">
      <c r="A2062" s="161" t="s">
        <v>3160</v>
      </c>
      <c r="B2062" s="162">
        <v>4.1375898532443603E-3</v>
      </c>
      <c r="D2062" s="162"/>
    </row>
    <row r="2063" spans="1:4" x14ac:dyDescent="0.2">
      <c r="A2063" s="161" t="s">
        <v>4828</v>
      </c>
      <c r="B2063" s="162">
        <v>4.1357873646302003E-3</v>
      </c>
      <c r="D2063" s="162"/>
    </row>
    <row r="2064" spans="1:4" x14ac:dyDescent="0.2">
      <c r="A2064" s="161" t="s">
        <v>5481</v>
      </c>
      <c r="B2064" s="162">
        <v>4.1335744254862097E-3</v>
      </c>
      <c r="D2064" s="162"/>
    </row>
    <row r="2065" spans="1:4" x14ac:dyDescent="0.2">
      <c r="A2065" s="161" t="s">
        <v>4069</v>
      </c>
      <c r="B2065" s="162">
        <v>4.1330074489446802E-3</v>
      </c>
      <c r="D2065" s="162"/>
    </row>
    <row r="2066" spans="1:4" x14ac:dyDescent="0.2">
      <c r="A2066" s="161" t="s">
        <v>5731</v>
      </c>
      <c r="B2066" s="162">
        <v>4.12988478139954E-3</v>
      </c>
      <c r="D2066" s="162"/>
    </row>
    <row r="2067" spans="1:4" x14ac:dyDescent="0.2">
      <c r="A2067" s="161" t="s">
        <v>4894</v>
      </c>
      <c r="B2067" s="162">
        <v>4.1256250116907499E-3</v>
      </c>
      <c r="D2067" s="162"/>
    </row>
    <row r="2068" spans="1:4" x14ac:dyDescent="0.2">
      <c r="A2068" s="161" t="s">
        <v>2520</v>
      </c>
      <c r="B2068" s="162">
        <v>4.1240977865027399E-3</v>
      </c>
      <c r="D2068" s="162"/>
    </row>
    <row r="2069" spans="1:4" x14ac:dyDescent="0.2">
      <c r="A2069" s="161" t="s">
        <v>7029</v>
      </c>
      <c r="B2069" s="162">
        <v>4.11735200139683E-3</v>
      </c>
      <c r="D2069" s="162"/>
    </row>
    <row r="2070" spans="1:4" x14ac:dyDescent="0.2">
      <c r="A2070" s="161" t="s">
        <v>2769</v>
      </c>
      <c r="B2070" s="162">
        <v>4.1154134615796704E-3</v>
      </c>
      <c r="D2070" s="162"/>
    </row>
    <row r="2071" spans="1:4" x14ac:dyDescent="0.2">
      <c r="A2071" s="161" t="s">
        <v>7030</v>
      </c>
      <c r="B2071" s="162">
        <v>4.1121797661180801E-3</v>
      </c>
      <c r="D2071" s="162"/>
    </row>
    <row r="2072" spans="1:4" x14ac:dyDescent="0.2">
      <c r="A2072" s="161" t="s">
        <v>7031</v>
      </c>
      <c r="B2072" s="162">
        <v>4.1121797661180801E-3</v>
      </c>
      <c r="D2072" s="162"/>
    </row>
    <row r="2073" spans="1:4" x14ac:dyDescent="0.2">
      <c r="A2073" s="161" t="s">
        <v>7032</v>
      </c>
      <c r="B2073" s="162">
        <v>4.1121797661180801E-3</v>
      </c>
      <c r="D2073" s="162"/>
    </row>
    <row r="2074" spans="1:4" x14ac:dyDescent="0.2">
      <c r="A2074" s="161" t="s">
        <v>7033</v>
      </c>
      <c r="B2074" s="162">
        <v>4.1121797661180801E-3</v>
      </c>
      <c r="D2074" s="162"/>
    </row>
    <row r="2075" spans="1:4" x14ac:dyDescent="0.2">
      <c r="A2075" s="161" t="s">
        <v>4972</v>
      </c>
      <c r="B2075" s="162">
        <v>4.1121797661180801E-3</v>
      </c>
      <c r="D2075" s="162"/>
    </row>
    <row r="2076" spans="1:4" x14ac:dyDescent="0.2">
      <c r="A2076" s="161" t="s">
        <v>7034</v>
      </c>
      <c r="B2076" s="162">
        <v>4.1121797661180801E-3</v>
      </c>
      <c r="D2076" s="162"/>
    </row>
    <row r="2077" spans="1:4" x14ac:dyDescent="0.2">
      <c r="A2077" s="161" t="s">
        <v>7035</v>
      </c>
      <c r="B2077" s="162">
        <v>4.1121797661180801E-3</v>
      </c>
      <c r="D2077" s="162"/>
    </row>
    <row r="2078" spans="1:4" x14ac:dyDescent="0.2">
      <c r="A2078" s="161" t="s">
        <v>7036</v>
      </c>
      <c r="B2078" s="162">
        <v>4.1121797661180801E-3</v>
      </c>
      <c r="D2078" s="162"/>
    </row>
    <row r="2079" spans="1:4" x14ac:dyDescent="0.2">
      <c r="A2079" s="161" t="s">
        <v>7037</v>
      </c>
      <c r="B2079" s="162">
        <v>4.1121797661180801E-3</v>
      </c>
      <c r="D2079" s="162"/>
    </row>
    <row r="2080" spans="1:4" x14ac:dyDescent="0.2">
      <c r="A2080" s="161" t="s">
        <v>4359</v>
      </c>
      <c r="B2080" s="162">
        <v>4.0969063556047696E-3</v>
      </c>
      <c r="D2080" s="162"/>
    </row>
    <row r="2081" spans="1:4" x14ac:dyDescent="0.2">
      <c r="A2081" s="161" t="s">
        <v>5263</v>
      </c>
      <c r="B2081" s="162">
        <v>4.0944460675433197E-3</v>
      </c>
      <c r="D2081" s="162"/>
    </row>
    <row r="2082" spans="1:4" x14ac:dyDescent="0.2">
      <c r="A2082" s="161" t="s">
        <v>921</v>
      </c>
      <c r="B2082" s="162">
        <v>4.0681677155251497E-3</v>
      </c>
      <c r="D2082" s="162"/>
    </row>
    <row r="2083" spans="1:4" x14ac:dyDescent="0.2">
      <c r="A2083" s="161" t="s">
        <v>4057</v>
      </c>
      <c r="B2083" s="162">
        <v>4.0675630327827996E-3</v>
      </c>
      <c r="D2083" s="162"/>
    </row>
    <row r="2084" spans="1:4" x14ac:dyDescent="0.2">
      <c r="A2084" s="161" t="s">
        <v>7038</v>
      </c>
      <c r="B2084" s="162">
        <v>4.0653913870643604E-3</v>
      </c>
      <c r="D2084" s="162"/>
    </row>
    <row r="2085" spans="1:4" x14ac:dyDescent="0.2">
      <c r="A2085" s="161" t="s">
        <v>1990</v>
      </c>
      <c r="B2085" s="162">
        <v>4.0639709915558098E-3</v>
      </c>
      <c r="D2085" s="162"/>
    </row>
    <row r="2086" spans="1:4" x14ac:dyDescent="0.2">
      <c r="A2086" s="161" t="s">
        <v>2884</v>
      </c>
      <c r="B2086" s="162">
        <v>4.0638892113688697E-3</v>
      </c>
      <c r="D2086" s="162"/>
    </row>
    <row r="2087" spans="1:4" x14ac:dyDescent="0.2">
      <c r="A2087" s="161" t="s">
        <v>5127</v>
      </c>
      <c r="B2087" s="162">
        <v>4.0633817940067601E-3</v>
      </c>
      <c r="D2087" s="162"/>
    </row>
    <row r="2088" spans="1:4" x14ac:dyDescent="0.2">
      <c r="A2088" s="161" t="s">
        <v>4934</v>
      </c>
      <c r="B2088" s="162">
        <v>4.0615338864862004E-3</v>
      </c>
      <c r="D2088" s="162"/>
    </row>
    <row r="2089" spans="1:4" x14ac:dyDescent="0.2">
      <c r="A2089" s="161" t="s">
        <v>5468</v>
      </c>
      <c r="B2089" s="162">
        <v>4.0603532824287697E-3</v>
      </c>
      <c r="D2089" s="162"/>
    </row>
    <row r="2090" spans="1:4" x14ac:dyDescent="0.2">
      <c r="A2090" s="161" t="s">
        <v>7039</v>
      </c>
      <c r="B2090" s="162">
        <v>4.0500987570048002E-3</v>
      </c>
      <c r="D2090" s="162"/>
    </row>
    <row r="2091" spans="1:4" x14ac:dyDescent="0.2">
      <c r="A2091" s="161" t="s">
        <v>3819</v>
      </c>
      <c r="B2091" s="162">
        <v>4.0495376765171398E-3</v>
      </c>
      <c r="D2091" s="162"/>
    </row>
    <row r="2092" spans="1:4" x14ac:dyDescent="0.2">
      <c r="A2092" s="161" t="s">
        <v>5827</v>
      </c>
      <c r="B2092" s="162">
        <v>4.0392223347409297E-3</v>
      </c>
      <c r="D2092" s="162"/>
    </row>
    <row r="2093" spans="1:4" x14ac:dyDescent="0.2">
      <c r="A2093" s="161" t="s">
        <v>2638</v>
      </c>
      <c r="B2093" s="162">
        <v>4.0278270366656196E-3</v>
      </c>
      <c r="D2093" s="162"/>
    </row>
    <row r="2094" spans="1:4" x14ac:dyDescent="0.2">
      <c r="A2094" s="161" t="s">
        <v>3805</v>
      </c>
      <c r="B2094" s="162">
        <v>4.0263360271310398E-3</v>
      </c>
      <c r="D2094" s="162"/>
    </row>
    <row r="2095" spans="1:4" x14ac:dyDescent="0.2">
      <c r="A2095" s="161" t="s">
        <v>5645</v>
      </c>
      <c r="B2095" s="162">
        <v>4.0248528898878203E-3</v>
      </c>
      <c r="D2095" s="162"/>
    </row>
    <row r="2096" spans="1:4" x14ac:dyDescent="0.2">
      <c r="A2096" s="161" t="s">
        <v>7040</v>
      </c>
      <c r="B2096" s="162">
        <v>4.0248528898878203E-3</v>
      </c>
      <c r="D2096" s="162"/>
    </row>
    <row r="2097" spans="1:4" x14ac:dyDescent="0.2">
      <c r="A2097" s="161" t="s">
        <v>7041</v>
      </c>
      <c r="B2097" s="162">
        <v>4.0178953304909303E-3</v>
      </c>
      <c r="D2097" s="162"/>
    </row>
    <row r="2098" spans="1:4" x14ac:dyDescent="0.2">
      <c r="A2098" s="161" t="s">
        <v>5735</v>
      </c>
      <c r="B2098" s="162">
        <v>4.0143677905943604E-3</v>
      </c>
      <c r="D2098" s="162"/>
    </row>
    <row r="2099" spans="1:4" x14ac:dyDescent="0.2">
      <c r="A2099" s="161" t="s">
        <v>4562</v>
      </c>
      <c r="B2099" s="162">
        <v>4.01059100909649E-3</v>
      </c>
      <c r="D2099" s="162"/>
    </row>
    <row r="2100" spans="1:4" x14ac:dyDescent="0.2">
      <c r="A2100" s="161" t="s">
        <v>7042</v>
      </c>
      <c r="B2100" s="162">
        <v>4.0071449792957597E-3</v>
      </c>
      <c r="D2100" s="162"/>
    </row>
    <row r="2101" spans="1:4" x14ac:dyDescent="0.2">
      <c r="A2101" s="161" t="s">
        <v>2860</v>
      </c>
      <c r="B2101" s="162">
        <v>4.0035596056393896E-3</v>
      </c>
      <c r="D2101" s="162"/>
    </row>
    <row r="2102" spans="1:4" x14ac:dyDescent="0.2">
      <c r="A2102" s="161" t="s">
        <v>5208</v>
      </c>
      <c r="B2102" s="162">
        <v>3.9936071829541602E-3</v>
      </c>
      <c r="D2102" s="162"/>
    </row>
    <row r="2103" spans="1:4" x14ac:dyDescent="0.2">
      <c r="A2103" s="161" t="s">
        <v>4058</v>
      </c>
      <c r="B2103" s="162">
        <v>3.9935969896729897E-3</v>
      </c>
      <c r="D2103" s="162"/>
    </row>
    <row r="2104" spans="1:4" x14ac:dyDescent="0.2">
      <c r="A2104" s="161" t="s">
        <v>7043</v>
      </c>
      <c r="B2104" s="162">
        <v>3.9922203733998999E-3</v>
      </c>
      <c r="D2104" s="162"/>
    </row>
    <row r="2105" spans="1:4" x14ac:dyDescent="0.2">
      <c r="A2105" s="161" t="s">
        <v>1375</v>
      </c>
      <c r="B2105" s="162">
        <v>3.9819118723980603E-3</v>
      </c>
      <c r="D2105" s="162"/>
    </row>
    <row r="2106" spans="1:4" x14ac:dyDescent="0.2">
      <c r="A2106" s="161" t="s">
        <v>4932</v>
      </c>
      <c r="B2106" s="162">
        <v>3.9805237576025602E-3</v>
      </c>
      <c r="D2106" s="162"/>
    </row>
    <row r="2107" spans="1:4" x14ac:dyDescent="0.2">
      <c r="A2107" s="161" t="s">
        <v>3070</v>
      </c>
      <c r="B2107" s="162">
        <v>3.9762227988904501E-3</v>
      </c>
      <c r="D2107" s="162"/>
    </row>
    <row r="2108" spans="1:4" x14ac:dyDescent="0.2">
      <c r="A2108" s="161" t="s">
        <v>2845</v>
      </c>
      <c r="B2108" s="162">
        <v>3.9761481407639201E-3</v>
      </c>
      <c r="D2108" s="162"/>
    </row>
    <row r="2109" spans="1:4" x14ac:dyDescent="0.2">
      <c r="A2109" s="161" t="s">
        <v>4612</v>
      </c>
      <c r="B2109" s="162">
        <v>3.9724383998679296E-3</v>
      </c>
      <c r="D2109" s="162"/>
    </row>
    <row r="2110" spans="1:4" x14ac:dyDescent="0.2">
      <c r="A2110" s="161" t="s">
        <v>2592</v>
      </c>
      <c r="B2110" s="162">
        <v>3.9712192642518901E-3</v>
      </c>
      <c r="D2110" s="162"/>
    </row>
    <row r="2111" spans="1:4" x14ac:dyDescent="0.2">
      <c r="A2111" s="161" t="s">
        <v>7044</v>
      </c>
      <c r="B2111" s="162">
        <v>3.9655687439050496E-3</v>
      </c>
      <c r="D2111" s="162"/>
    </row>
    <row r="2112" spans="1:4" x14ac:dyDescent="0.2">
      <c r="A2112" s="161" t="s">
        <v>3550</v>
      </c>
      <c r="B2112" s="162">
        <v>3.9585442084256904E-3</v>
      </c>
      <c r="D2112" s="162"/>
    </row>
    <row r="2113" spans="1:4" x14ac:dyDescent="0.2">
      <c r="A2113" s="161" t="s">
        <v>2933</v>
      </c>
      <c r="B2113" s="162">
        <v>3.9530301743199601E-3</v>
      </c>
      <c r="D2113" s="162"/>
    </row>
    <row r="2114" spans="1:4" x14ac:dyDescent="0.2">
      <c r="A2114" s="161" t="s">
        <v>1231</v>
      </c>
      <c r="B2114" s="162">
        <v>3.9426671996818999E-3</v>
      </c>
      <c r="D2114" s="162"/>
    </row>
    <row r="2115" spans="1:4" x14ac:dyDescent="0.2">
      <c r="A2115" s="161" t="s">
        <v>7045</v>
      </c>
      <c r="B2115" s="162">
        <v>3.9415886440131902E-3</v>
      </c>
      <c r="D2115" s="162"/>
    </row>
    <row r="2116" spans="1:4" x14ac:dyDescent="0.2">
      <c r="A2116" s="161" t="s">
        <v>7046</v>
      </c>
      <c r="B2116" s="162">
        <v>3.9357298748605597E-3</v>
      </c>
      <c r="D2116" s="162"/>
    </row>
    <row r="2117" spans="1:4" x14ac:dyDescent="0.2">
      <c r="A2117" s="161" t="s">
        <v>7047</v>
      </c>
      <c r="B2117" s="162">
        <v>3.9357298748605597E-3</v>
      </c>
      <c r="D2117" s="162"/>
    </row>
    <row r="2118" spans="1:4" x14ac:dyDescent="0.2">
      <c r="A2118" s="161" t="s">
        <v>5483</v>
      </c>
      <c r="B2118" s="162">
        <v>3.9342289100137897E-3</v>
      </c>
      <c r="D2118" s="162"/>
    </row>
    <row r="2119" spans="1:4" x14ac:dyDescent="0.2">
      <c r="A2119" s="161" t="s">
        <v>2567</v>
      </c>
      <c r="B2119" s="162">
        <v>3.9284507434088397E-3</v>
      </c>
      <c r="D2119" s="162"/>
    </row>
    <row r="2120" spans="1:4" x14ac:dyDescent="0.2">
      <c r="A2120" s="161" t="s">
        <v>2668</v>
      </c>
      <c r="B2120" s="162">
        <v>3.9276049717247496E-3</v>
      </c>
      <c r="D2120" s="162"/>
    </row>
    <row r="2121" spans="1:4" x14ac:dyDescent="0.2">
      <c r="A2121" s="161" t="s">
        <v>3940</v>
      </c>
      <c r="B2121" s="162">
        <v>3.9260337380065497E-3</v>
      </c>
      <c r="D2121" s="162"/>
    </row>
    <row r="2122" spans="1:4" x14ac:dyDescent="0.2">
      <c r="A2122" s="161" t="s">
        <v>1560</v>
      </c>
      <c r="B2122" s="162">
        <v>3.9167466210887399E-3</v>
      </c>
      <c r="D2122" s="162"/>
    </row>
    <row r="2123" spans="1:4" x14ac:dyDescent="0.2">
      <c r="A2123" s="161" t="s">
        <v>1194</v>
      </c>
      <c r="B2123" s="162">
        <v>3.9166556952769703E-3</v>
      </c>
      <c r="D2123" s="162"/>
    </row>
    <row r="2124" spans="1:4" x14ac:dyDescent="0.2">
      <c r="A2124" s="161" t="s">
        <v>3383</v>
      </c>
      <c r="B2124" s="162">
        <v>3.9111258078033196E-3</v>
      </c>
      <c r="D2124" s="162"/>
    </row>
    <row r="2125" spans="1:4" x14ac:dyDescent="0.2">
      <c r="A2125" s="161" t="s">
        <v>2976</v>
      </c>
      <c r="B2125" s="162">
        <v>3.9052554420331898E-3</v>
      </c>
      <c r="D2125" s="162"/>
    </row>
    <row r="2126" spans="1:4" x14ac:dyDescent="0.2">
      <c r="A2126" s="161" t="s">
        <v>4916</v>
      </c>
      <c r="B2126" s="162">
        <v>3.9042576767860798E-3</v>
      </c>
      <c r="D2126" s="162"/>
    </row>
    <row r="2127" spans="1:4" x14ac:dyDescent="0.2">
      <c r="A2127" s="161" t="s">
        <v>7048</v>
      </c>
      <c r="B2127" s="162">
        <v>3.8994307370187101E-3</v>
      </c>
      <c r="D2127" s="162"/>
    </row>
    <row r="2128" spans="1:4" x14ac:dyDescent="0.2">
      <c r="A2128" s="161" t="s">
        <v>7049</v>
      </c>
      <c r="B2128" s="162">
        <v>3.89872560619637E-3</v>
      </c>
      <c r="D2128" s="162"/>
    </row>
    <row r="2129" spans="1:4" x14ac:dyDescent="0.2">
      <c r="A2129" s="161" t="s">
        <v>6080</v>
      </c>
      <c r="B2129" s="162">
        <v>3.8980805260585998E-3</v>
      </c>
      <c r="D2129" s="162"/>
    </row>
    <row r="2130" spans="1:4" x14ac:dyDescent="0.2">
      <c r="A2130" s="161" t="s">
        <v>7050</v>
      </c>
      <c r="B2130" s="162">
        <v>3.8850607322950502E-3</v>
      </c>
      <c r="D2130" s="162"/>
    </row>
    <row r="2131" spans="1:4" x14ac:dyDescent="0.2">
      <c r="A2131" s="161" t="s">
        <v>1164</v>
      </c>
      <c r="B2131" s="162">
        <v>3.8783013708011899E-3</v>
      </c>
      <c r="D2131" s="162"/>
    </row>
    <row r="2132" spans="1:4" x14ac:dyDescent="0.2">
      <c r="A2132" s="161" t="s">
        <v>3169</v>
      </c>
      <c r="B2132" s="162">
        <v>3.8676745041077401E-3</v>
      </c>
      <c r="D2132" s="162"/>
    </row>
    <row r="2133" spans="1:4" x14ac:dyDescent="0.2">
      <c r="A2133" s="161" t="s">
        <v>5692</v>
      </c>
      <c r="B2133" s="162">
        <v>3.8638866140922302E-3</v>
      </c>
      <c r="D2133" s="162"/>
    </row>
    <row r="2134" spans="1:4" x14ac:dyDescent="0.2">
      <c r="A2134" s="161" t="s">
        <v>4736</v>
      </c>
      <c r="B2134" s="162">
        <v>3.8638866140922302E-3</v>
      </c>
      <c r="D2134" s="162"/>
    </row>
    <row r="2135" spans="1:4" x14ac:dyDescent="0.2">
      <c r="A2135" s="161" t="s">
        <v>4539</v>
      </c>
      <c r="B2135" s="162">
        <v>3.8638866140922302E-3</v>
      </c>
      <c r="D2135" s="162"/>
    </row>
    <row r="2136" spans="1:4" x14ac:dyDescent="0.2">
      <c r="A2136" s="161" t="s">
        <v>4495</v>
      </c>
      <c r="B2136" s="162">
        <v>3.8638866140922302E-3</v>
      </c>
      <c r="D2136" s="162"/>
    </row>
    <row r="2137" spans="1:4" x14ac:dyDescent="0.2">
      <c r="A2137" s="161" t="s">
        <v>4215</v>
      </c>
      <c r="B2137" s="162">
        <v>3.8638866140922302E-3</v>
      </c>
      <c r="D2137" s="162"/>
    </row>
    <row r="2138" spans="1:4" x14ac:dyDescent="0.2">
      <c r="A2138" s="161" t="s">
        <v>4055</v>
      </c>
      <c r="B2138" s="162">
        <v>3.8638866140922302E-3</v>
      </c>
      <c r="D2138" s="162"/>
    </row>
    <row r="2139" spans="1:4" x14ac:dyDescent="0.2">
      <c r="A2139" s="161" t="s">
        <v>4036</v>
      </c>
      <c r="B2139" s="162">
        <v>3.8638866140922302E-3</v>
      </c>
      <c r="D2139" s="162"/>
    </row>
    <row r="2140" spans="1:4" x14ac:dyDescent="0.2">
      <c r="A2140" s="161" t="s">
        <v>4001</v>
      </c>
      <c r="B2140" s="162">
        <v>3.8638866140922302E-3</v>
      </c>
      <c r="D2140" s="162"/>
    </row>
    <row r="2141" spans="1:4" x14ac:dyDescent="0.2">
      <c r="A2141" s="161" t="s">
        <v>3929</v>
      </c>
      <c r="B2141" s="162">
        <v>3.8638866140922302E-3</v>
      </c>
      <c r="D2141" s="162"/>
    </row>
    <row r="2142" spans="1:4" x14ac:dyDescent="0.2">
      <c r="A2142" s="161" t="s">
        <v>3928</v>
      </c>
      <c r="B2142" s="162">
        <v>3.8638866140922302E-3</v>
      </c>
      <c r="D2142" s="162"/>
    </row>
    <row r="2143" spans="1:4" x14ac:dyDescent="0.2">
      <c r="A2143" s="161" t="s">
        <v>3922</v>
      </c>
      <c r="B2143" s="162">
        <v>3.8638866140922302E-3</v>
      </c>
      <c r="D2143" s="162"/>
    </row>
    <row r="2144" spans="1:4" x14ac:dyDescent="0.2">
      <c r="A2144" s="161" t="s">
        <v>3918</v>
      </c>
      <c r="B2144" s="162">
        <v>3.8638866140922302E-3</v>
      </c>
      <c r="D2144" s="162"/>
    </row>
    <row r="2145" spans="1:4" x14ac:dyDescent="0.2">
      <c r="A2145" s="161" t="s">
        <v>3841</v>
      </c>
      <c r="B2145" s="162">
        <v>3.8638866140922302E-3</v>
      </c>
      <c r="D2145" s="162"/>
    </row>
    <row r="2146" spans="1:4" x14ac:dyDescent="0.2">
      <c r="A2146" s="161" t="s">
        <v>3831</v>
      </c>
      <c r="B2146" s="162">
        <v>3.8638866140922302E-3</v>
      </c>
      <c r="D2146" s="162"/>
    </row>
    <row r="2147" spans="1:4" x14ac:dyDescent="0.2">
      <c r="A2147" s="161" t="s">
        <v>7051</v>
      </c>
      <c r="B2147" s="162">
        <v>3.8638866140922302E-3</v>
      </c>
      <c r="D2147" s="162"/>
    </row>
    <row r="2148" spans="1:4" x14ac:dyDescent="0.2">
      <c r="A2148" s="161" t="s">
        <v>687</v>
      </c>
      <c r="B2148" s="162">
        <v>3.8637978108457299E-3</v>
      </c>
      <c r="D2148" s="162"/>
    </row>
    <row r="2149" spans="1:4" x14ac:dyDescent="0.2">
      <c r="A2149" s="161" t="s">
        <v>3182</v>
      </c>
      <c r="B2149" s="162">
        <v>3.8636422777122799E-3</v>
      </c>
      <c r="D2149" s="162"/>
    </row>
    <row r="2150" spans="1:4" x14ac:dyDescent="0.2">
      <c r="A2150" s="161" t="s">
        <v>3564</v>
      </c>
      <c r="B2150" s="162">
        <v>3.8622769791457402E-3</v>
      </c>
      <c r="D2150" s="162"/>
    </row>
    <row r="2151" spans="1:4" x14ac:dyDescent="0.2">
      <c r="A2151" s="161" t="s">
        <v>7052</v>
      </c>
      <c r="B2151" s="162">
        <v>3.8617857376127E-3</v>
      </c>
      <c r="D2151" s="162"/>
    </row>
    <row r="2152" spans="1:4" x14ac:dyDescent="0.2">
      <c r="A2152" s="161" t="s">
        <v>2587</v>
      </c>
      <c r="B2152" s="162">
        <v>3.8588019059513398E-3</v>
      </c>
      <c r="D2152" s="162"/>
    </row>
    <row r="2153" spans="1:4" x14ac:dyDescent="0.2">
      <c r="A2153" s="161" t="s">
        <v>4013</v>
      </c>
      <c r="B2153" s="162">
        <v>3.8563768490657399E-3</v>
      </c>
      <c r="D2153" s="162"/>
    </row>
    <row r="2154" spans="1:4" x14ac:dyDescent="0.2">
      <c r="A2154" s="161" t="s">
        <v>7053</v>
      </c>
      <c r="B2154" s="162">
        <v>3.85300265645485E-3</v>
      </c>
      <c r="D2154" s="162"/>
    </row>
    <row r="2155" spans="1:4" x14ac:dyDescent="0.2">
      <c r="A2155" s="161" t="s">
        <v>1352</v>
      </c>
      <c r="B2155" s="162">
        <v>3.8503139082724101E-3</v>
      </c>
      <c r="D2155" s="162"/>
    </row>
    <row r="2156" spans="1:4" x14ac:dyDescent="0.2">
      <c r="A2156" s="161" t="s">
        <v>7054</v>
      </c>
      <c r="B2156" s="162">
        <v>3.8406855519057602E-3</v>
      </c>
      <c r="D2156" s="162"/>
    </row>
    <row r="2157" spans="1:4" x14ac:dyDescent="0.2">
      <c r="A2157" s="161" t="s">
        <v>7055</v>
      </c>
      <c r="B2157" s="162">
        <v>3.8352324922362002E-3</v>
      </c>
      <c r="D2157" s="162"/>
    </row>
    <row r="2158" spans="1:4" x14ac:dyDescent="0.2">
      <c r="A2158" s="161" t="s">
        <v>7056</v>
      </c>
      <c r="B2158" s="162">
        <v>3.8336942153667599E-3</v>
      </c>
      <c r="D2158" s="162"/>
    </row>
    <row r="2159" spans="1:4" x14ac:dyDescent="0.2">
      <c r="A2159" s="161" t="s">
        <v>3956</v>
      </c>
      <c r="B2159" s="162">
        <v>3.8309902840929898E-3</v>
      </c>
      <c r="D2159" s="162"/>
    </row>
    <row r="2160" spans="1:4" x14ac:dyDescent="0.2">
      <c r="A2160" s="161" t="s">
        <v>2821</v>
      </c>
      <c r="B2160" s="162">
        <v>3.83032840879812E-3</v>
      </c>
      <c r="D2160" s="162"/>
    </row>
    <row r="2161" spans="1:4" x14ac:dyDescent="0.2">
      <c r="A2161" s="161" t="s">
        <v>5295</v>
      </c>
      <c r="B2161" s="162">
        <v>3.8226805003384401E-3</v>
      </c>
      <c r="D2161" s="162"/>
    </row>
    <row r="2162" spans="1:4" x14ac:dyDescent="0.2">
      <c r="A2162" s="161" t="s">
        <v>2307</v>
      </c>
      <c r="B2162" s="162">
        <v>3.8175131334631201E-3</v>
      </c>
      <c r="D2162" s="162"/>
    </row>
    <row r="2163" spans="1:4" x14ac:dyDescent="0.2">
      <c r="A2163" s="161" t="s">
        <v>2187</v>
      </c>
      <c r="B2163" s="162">
        <v>3.8159268752096099E-3</v>
      </c>
      <c r="D2163" s="162"/>
    </row>
    <row r="2164" spans="1:4" x14ac:dyDescent="0.2">
      <c r="A2164" s="161" t="s">
        <v>3969</v>
      </c>
      <c r="B2164" s="162">
        <v>3.8149856716841002E-3</v>
      </c>
      <c r="D2164" s="162"/>
    </row>
    <row r="2165" spans="1:4" x14ac:dyDescent="0.2">
      <c r="A2165" s="161" t="s">
        <v>7057</v>
      </c>
      <c r="B2165" s="162">
        <v>3.8095188593292501E-3</v>
      </c>
      <c r="D2165" s="162"/>
    </row>
    <row r="2166" spans="1:4" x14ac:dyDescent="0.2">
      <c r="A2166" s="161" t="s">
        <v>7058</v>
      </c>
      <c r="B2166" s="162">
        <v>3.8095188593292501E-3</v>
      </c>
      <c r="D2166" s="162"/>
    </row>
    <row r="2167" spans="1:4" x14ac:dyDescent="0.2">
      <c r="A2167" s="161" t="s">
        <v>6345</v>
      </c>
      <c r="B2167" s="162">
        <v>3.8077266739347999E-3</v>
      </c>
      <c r="D2167" s="162"/>
    </row>
    <row r="2168" spans="1:4" x14ac:dyDescent="0.2">
      <c r="A2168" s="161" t="s">
        <v>7059</v>
      </c>
      <c r="B2168" s="162">
        <v>3.8034701617434899E-3</v>
      </c>
      <c r="D2168" s="162"/>
    </row>
    <row r="2169" spans="1:4" x14ac:dyDescent="0.2">
      <c r="A2169" s="161" t="s">
        <v>2338</v>
      </c>
      <c r="B2169" s="162">
        <v>3.7975741904466599E-3</v>
      </c>
      <c r="D2169" s="162"/>
    </row>
    <row r="2170" spans="1:4" x14ac:dyDescent="0.2">
      <c r="A2170" s="161" t="s">
        <v>7060</v>
      </c>
      <c r="B2170" s="162">
        <v>3.7929131203497299E-3</v>
      </c>
      <c r="D2170" s="162"/>
    </row>
    <row r="2171" spans="1:4" x14ac:dyDescent="0.2">
      <c r="A2171" s="161" t="s">
        <v>1485</v>
      </c>
      <c r="B2171" s="162">
        <v>3.78714713470451E-3</v>
      </c>
      <c r="D2171" s="162"/>
    </row>
    <row r="2172" spans="1:4" x14ac:dyDescent="0.2">
      <c r="A2172" s="161" t="s">
        <v>3263</v>
      </c>
      <c r="B2172" s="162">
        <v>3.7848131692204E-3</v>
      </c>
      <c r="D2172" s="162"/>
    </row>
    <row r="2173" spans="1:4" x14ac:dyDescent="0.2">
      <c r="A2173" s="161" t="s">
        <v>2536</v>
      </c>
      <c r="B2173" s="162">
        <v>3.7839372692813401E-3</v>
      </c>
      <c r="D2173" s="162"/>
    </row>
    <row r="2174" spans="1:4" x14ac:dyDescent="0.2">
      <c r="A2174" s="161" t="s">
        <v>7061</v>
      </c>
      <c r="B2174" s="162">
        <v>3.7817135912079202E-3</v>
      </c>
      <c r="D2174" s="162"/>
    </row>
    <row r="2175" spans="1:4" x14ac:dyDescent="0.2">
      <c r="A2175" s="161" t="s">
        <v>7062</v>
      </c>
      <c r="B2175" s="162">
        <v>3.7810898248445898E-3</v>
      </c>
      <c r="D2175" s="162"/>
    </row>
    <row r="2176" spans="1:4" x14ac:dyDescent="0.2">
      <c r="A2176" s="161" t="s">
        <v>3975</v>
      </c>
      <c r="B2176" s="162">
        <v>3.7741831094414099E-3</v>
      </c>
      <c r="D2176" s="162"/>
    </row>
    <row r="2177" spans="1:4" x14ac:dyDescent="0.2">
      <c r="A2177" s="161" t="s">
        <v>7063</v>
      </c>
      <c r="B2177" s="162">
        <v>3.7703714016900998E-3</v>
      </c>
      <c r="D2177" s="162"/>
    </row>
    <row r="2178" spans="1:4" x14ac:dyDescent="0.2">
      <c r="A2178" s="161" t="s">
        <v>5055</v>
      </c>
      <c r="B2178" s="162">
        <v>3.7703714016900998E-3</v>
      </c>
      <c r="D2178" s="162"/>
    </row>
    <row r="2179" spans="1:4" x14ac:dyDescent="0.2">
      <c r="A2179" s="161" t="s">
        <v>7064</v>
      </c>
      <c r="B2179" s="162">
        <v>3.7703714016900998E-3</v>
      </c>
      <c r="D2179" s="162"/>
    </row>
    <row r="2180" spans="1:4" x14ac:dyDescent="0.2">
      <c r="A2180" s="161" t="s">
        <v>7065</v>
      </c>
      <c r="B2180" s="162">
        <v>3.7703714016900998E-3</v>
      </c>
      <c r="D2180" s="162"/>
    </row>
    <row r="2181" spans="1:4" x14ac:dyDescent="0.2">
      <c r="A2181" s="161" t="s">
        <v>7066</v>
      </c>
      <c r="B2181" s="162">
        <v>3.7703714016900998E-3</v>
      </c>
      <c r="D2181" s="162"/>
    </row>
    <row r="2182" spans="1:4" x14ac:dyDescent="0.2">
      <c r="A2182" s="161" t="s">
        <v>7067</v>
      </c>
      <c r="B2182" s="162">
        <v>3.7703714016900998E-3</v>
      </c>
      <c r="D2182" s="162"/>
    </row>
    <row r="2183" spans="1:4" x14ac:dyDescent="0.2">
      <c r="A2183" s="161" t="s">
        <v>4293</v>
      </c>
      <c r="B2183" s="162">
        <v>3.7703714016900998E-3</v>
      </c>
      <c r="D2183" s="162"/>
    </row>
    <row r="2184" spans="1:4" x14ac:dyDescent="0.2">
      <c r="A2184" s="161" t="s">
        <v>4005</v>
      </c>
      <c r="B2184" s="162">
        <v>3.7703714016900998E-3</v>
      </c>
      <c r="D2184" s="162"/>
    </row>
    <row r="2185" spans="1:4" x14ac:dyDescent="0.2">
      <c r="A2185" s="161" t="s">
        <v>7068</v>
      </c>
      <c r="B2185" s="162">
        <v>3.7703714016900998E-3</v>
      </c>
      <c r="D2185" s="162"/>
    </row>
    <row r="2186" spans="1:4" x14ac:dyDescent="0.2">
      <c r="A2186" s="161" t="s">
        <v>3619</v>
      </c>
      <c r="B2186" s="162">
        <v>3.7703714016900998E-3</v>
      </c>
      <c r="D2186" s="162"/>
    </row>
    <row r="2187" spans="1:4" x14ac:dyDescent="0.2">
      <c r="A2187" s="161" t="s">
        <v>7069</v>
      </c>
      <c r="B2187" s="162">
        <v>3.7703714016900998E-3</v>
      </c>
      <c r="D2187" s="162"/>
    </row>
    <row r="2188" spans="1:4" x14ac:dyDescent="0.2">
      <c r="A2188" s="161" t="s">
        <v>7070</v>
      </c>
      <c r="B2188" s="162">
        <v>3.7703714016900998E-3</v>
      </c>
      <c r="D2188" s="162"/>
    </row>
    <row r="2189" spans="1:4" x14ac:dyDescent="0.2">
      <c r="A2189" s="161" t="s">
        <v>7071</v>
      </c>
      <c r="B2189" s="162">
        <v>3.7703714016900998E-3</v>
      </c>
      <c r="D2189" s="162"/>
    </row>
    <row r="2190" spans="1:4" x14ac:dyDescent="0.2">
      <c r="A2190" s="161" t="s">
        <v>3795</v>
      </c>
      <c r="B2190" s="162">
        <v>3.7688098796998999E-3</v>
      </c>
      <c r="D2190" s="162"/>
    </row>
    <row r="2191" spans="1:4" x14ac:dyDescent="0.2">
      <c r="A2191" s="161" t="s">
        <v>2160</v>
      </c>
      <c r="B2191" s="162">
        <v>3.7638065966920401E-3</v>
      </c>
      <c r="D2191" s="162"/>
    </row>
    <row r="2192" spans="1:4" x14ac:dyDescent="0.2">
      <c r="A2192" s="161" t="s">
        <v>7072</v>
      </c>
      <c r="B2192" s="162">
        <v>3.7602742599052801E-3</v>
      </c>
      <c r="D2192" s="162"/>
    </row>
    <row r="2193" spans="1:4" x14ac:dyDescent="0.2">
      <c r="A2193" s="161" t="s">
        <v>4035</v>
      </c>
      <c r="B2193" s="162">
        <v>3.7582043136647099E-3</v>
      </c>
      <c r="D2193" s="162"/>
    </row>
    <row r="2194" spans="1:4" x14ac:dyDescent="0.2">
      <c r="A2194" s="161" t="s">
        <v>4048</v>
      </c>
      <c r="B2194" s="162">
        <v>3.7545589821570101E-3</v>
      </c>
      <c r="D2194" s="162"/>
    </row>
    <row r="2195" spans="1:4" x14ac:dyDescent="0.2">
      <c r="A2195" s="161" t="s">
        <v>1696</v>
      </c>
      <c r="B2195" s="162">
        <v>3.7533778216198399E-3</v>
      </c>
      <c r="D2195" s="162"/>
    </row>
    <row r="2196" spans="1:4" x14ac:dyDescent="0.2">
      <c r="A2196" s="161" t="s">
        <v>4236</v>
      </c>
      <c r="B2196" s="162">
        <v>3.7481740802899699E-3</v>
      </c>
      <c r="D2196" s="162"/>
    </row>
    <row r="2197" spans="1:4" x14ac:dyDescent="0.2">
      <c r="A2197" s="161" t="s">
        <v>2349</v>
      </c>
      <c r="B2197" s="162">
        <v>3.74726033621995E-3</v>
      </c>
      <c r="D2197" s="162"/>
    </row>
    <row r="2198" spans="1:4" x14ac:dyDescent="0.2">
      <c r="A2198" s="161" t="s">
        <v>3664</v>
      </c>
      <c r="B2198" s="162">
        <v>3.7447131550129098E-3</v>
      </c>
      <c r="D2198" s="162"/>
    </row>
    <row r="2199" spans="1:4" x14ac:dyDescent="0.2">
      <c r="A2199" s="161" t="s">
        <v>4852</v>
      </c>
      <c r="B2199" s="162">
        <v>3.74437271473999E-3</v>
      </c>
      <c r="D2199" s="162"/>
    </row>
    <row r="2200" spans="1:4" x14ac:dyDescent="0.2">
      <c r="A2200" s="161" t="s">
        <v>5038</v>
      </c>
      <c r="B2200" s="162">
        <v>3.74020719785205E-3</v>
      </c>
      <c r="D2200" s="162"/>
    </row>
    <row r="2201" spans="1:4" x14ac:dyDescent="0.2">
      <c r="A2201" s="161" t="s">
        <v>650</v>
      </c>
      <c r="B2201" s="162">
        <v>3.7388611164831998E-3</v>
      </c>
      <c r="D2201" s="162"/>
    </row>
    <row r="2202" spans="1:4" x14ac:dyDescent="0.2">
      <c r="A2202" s="161" t="s">
        <v>5582</v>
      </c>
      <c r="B2202" s="162">
        <v>3.7357242883510199E-3</v>
      </c>
      <c r="D2202" s="162"/>
    </row>
    <row r="2203" spans="1:4" x14ac:dyDescent="0.2">
      <c r="A2203" s="161" t="s">
        <v>7073</v>
      </c>
      <c r="B2203" s="162">
        <v>3.73426118422649E-3</v>
      </c>
      <c r="D2203" s="162"/>
    </row>
    <row r="2204" spans="1:4" x14ac:dyDescent="0.2">
      <c r="A2204" s="161" t="s">
        <v>7074</v>
      </c>
      <c r="B2204" s="162">
        <v>3.7310093918427002E-3</v>
      </c>
      <c r="D2204" s="162"/>
    </row>
    <row r="2205" spans="1:4" x14ac:dyDescent="0.2">
      <c r="A2205" s="161" t="s">
        <v>5359</v>
      </c>
      <c r="B2205" s="162">
        <v>3.7228155724057599E-3</v>
      </c>
      <c r="D2205" s="162"/>
    </row>
    <row r="2206" spans="1:4" x14ac:dyDescent="0.2">
      <c r="A2206" s="161" t="s">
        <v>1672</v>
      </c>
      <c r="B2206" s="162">
        <v>3.7195971756406399E-3</v>
      </c>
      <c r="D2206" s="162"/>
    </row>
    <row r="2207" spans="1:4" x14ac:dyDescent="0.2">
      <c r="A2207" s="161" t="s">
        <v>7075</v>
      </c>
      <c r="B2207" s="162">
        <v>3.7168451828686702E-3</v>
      </c>
      <c r="D2207" s="162"/>
    </row>
    <row r="2208" spans="1:4" x14ac:dyDescent="0.2">
      <c r="A2208" s="161" t="s">
        <v>7076</v>
      </c>
      <c r="B2208" s="162">
        <v>3.7168451828686702E-3</v>
      </c>
      <c r="D2208" s="162"/>
    </row>
    <row r="2209" spans="1:4" x14ac:dyDescent="0.2">
      <c r="A2209" s="161" t="s">
        <v>3862</v>
      </c>
      <c r="B2209" s="162">
        <v>3.7154692901309001E-3</v>
      </c>
      <c r="D2209" s="162"/>
    </row>
    <row r="2210" spans="1:4" x14ac:dyDescent="0.2">
      <c r="A2210" s="161" t="s">
        <v>2688</v>
      </c>
      <c r="B2210" s="162">
        <v>3.7087250869499398E-3</v>
      </c>
      <c r="D2210" s="162"/>
    </row>
    <row r="2211" spans="1:4" x14ac:dyDescent="0.2">
      <c r="A2211" s="161" t="s">
        <v>3719</v>
      </c>
      <c r="B2211" s="162">
        <v>3.70565113190562E-3</v>
      </c>
      <c r="D2211" s="162"/>
    </row>
    <row r="2212" spans="1:4" x14ac:dyDescent="0.2">
      <c r="A2212" s="161" t="s">
        <v>7077</v>
      </c>
      <c r="B2212" s="162">
        <v>3.7052220728111701E-3</v>
      </c>
      <c r="D2212" s="162"/>
    </row>
    <row r="2213" spans="1:4" x14ac:dyDescent="0.2">
      <c r="A2213" s="161" t="s">
        <v>5469</v>
      </c>
      <c r="B2213" s="162">
        <v>3.6994022702262698E-3</v>
      </c>
      <c r="D2213" s="162"/>
    </row>
    <row r="2214" spans="1:4" x14ac:dyDescent="0.2">
      <c r="A2214" s="161" t="s">
        <v>6081</v>
      </c>
      <c r="B2214" s="162">
        <v>3.6974883376966802E-3</v>
      </c>
      <c r="D2214" s="162"/>
    </row>
    <row r="2215" spans="1:4" x14ac:dyDescent="0.2">
      <c r="A2215" s="161" t="s">
        <v>1101</v>
      </c>
      <c r="B2215" s="162">
        <v>3.6972545871475E-3</v>
      </c>
      <c r="D2215" s="162"/>
    </row>
    <row r="2216" spans="1:4" x14ac:dyDescent="0.2">
      <c r="A2216" s="161" t="s">
        <v>2410</v>
      </c>
      <c r="B2216" s="162">
        <v>3.6951763369943002E-3</v>
      </c>
      <c r="D2216" s="162"/>
    </row>
    <row r="2217" spans="1:4" x14ac:dyDescent="0.2">
      <c r="A2217" s="161" t="s">
        <v>5328</v>
      </c>
      <c r="B2217" s="162">
        <v>3.6885900056772901E-3</v>
      </c>
      <c r="D2217" s="162"/>
    </row>
    <row r="2218" spans="1:4" x14ac:dyDescent="0.2">
      <c r="A2218" s="161" t="s">
        <v>2039</v>
      </c>
      <c r="B2218" s="162">
        <v>3.6866119962195199E-3</v>
      </c>
      <c r="D2218" s="162"/>
    </row>
    <row r="2219" spans="1:4" x14ac:dyDescent="0.2">
      <c r="A2219" s="161" t="s">
        <v>7078</v>
      </c>
      <c r="B2219" s="162">
        <v>3.6860643996749999E-3</v>
      </c>
      <c r="D2219" s="162"/>
    </row>
    <row r="2220" spans="1:4" x14ac:dyDescent="0.2">
      <c r="A2220" s="161" t="s">
        <v>4761</v>
      </c>
      <c r="B2220" s="162">
        <v>3.68280986834262E-3</v>
      </c>
      <c r="D2220" s="162"/>
    </row>
    <row r="2221" spans="1:4" x14ac:dyDescent="0.2">
      <c r="A2221" s="161" t="s">
        <v>7079</v>
      </c>
      <c r="B2221" s="162">
        <v>3.68039295712438E-3</v>
      </c>
      <c r="D2221" s="162"/>
    </row>
    <row r="2222" spans="1:4" x14ac:dyDescent="0.2">
      <c r="A2222" s="161" t="s">
        <v>6039</v>
      </c>
      <c r="B2222" s="162">
        <v>3.66749858596792E-3</v>
      </c>
      <c r="D2222" s="162"/>
    </row>
    <row r="2223" spans="1:4" x14ac:dyDescent="0.2">
      <c r="A2223" s="161" t="s">
        <v>7080</v>
      </c>
      <c r="B2223" s="162">
        <v>3.66749858596792E-3</v>
      </c>
      <c r="D2223" s="162"/>
    </row>
    <row r="2224" spans="1:4" x14ac:dyDescent="0.2">
      <c r="A2224" s="161" t="s">
        <v>3185</v>
      </c>
      <c r="B2224" s="162">
        <v>3.6671194603633299E-3</v>
      </c>
      <c r="D2224" s="162"/>
    </row>
    <row r="2225" spans="1:4" x14ac:dyDescent="0.2">
      <c r="A2225" s="161" t="s">
        <v>3900</v>
      </c>
      <c r="B2225" s="162">
        <v>3.6666608440815299E-3</v>
      </c>
      <c r="D2225" s="162"/>
    </row>
    <row r="2226" spans="1:4" x14ac:dyDescent="0.2">
      <c r="A2226" s="161" t="s">
        <v>7081</v>
      </c>
      <c r="B2226" s="162">
        <v>3.6655792568053699E-3</v>
      </c>
      <c r="D2226" s="162"/>
    </row>
    <row r="2227" spans="1:4" x14ac:dyDescent="0.2">
      <c r="A2227" s="161" t="s">
        <v>2538</v>
      </c>
      <c r="B2227" s="162">
        <v>3.6655590890245899E-3</v>
      </c>
      <c r="D2227" s="162"/>
    </row>
    <row r="2228" spans="1:4" x14ac:dyDescent="0.2">
      <c r="A2228" s="161" t="s">
        <v>1877</v>
      </c>
      <c r="B2228" s="162">
        <v>3.6645747055169902E-3</v>
      </c>
      <c r="D2228" s="162"/>
    </row>
    <row r="2229" spans="1:4" x14ac:dyDescent="0.2">
      <c r="A2229" s="161" t="s">
        <v>1937</v>
      </c>
      <c r="B2229" s="162">
        <v>3.6552593661449799E-3</v>
      </c>
      <c r="D2229" s="162"/>
    </row>
    <row r="2230" spans="1:4" x14ac:dyDescent="0.2">
      <c r="A2230" s="161" t="s">
        <v>7082</v>
      </c>
      <c r="B2230" s="162">
        <v>3.6520725344821301E-3</v>
      </c>
      <c r="D2230" s="162"/>
    </row>
    <row r="2231" spans="1:4" x14ac:dyDescent="0.2">
      <c r="A2231" s="161" t="s">
        <v>6140</v>
      </c>
      <c r="B2231" s="162">
        <v>3.65042375105967E-3</v>
      </c>
      <c r="D2231" s="162"/>
    </row>
    <row r="2232" spans="1:4" x14ac:dyDescent="0.2">
      <c r="A2232" s="161" t="s">
        <v>1785</v>
      </c>
      <c r="B2232" s="162">
        <v>3.6446712875342901E-3</v>
      </c>
      <c r="D2232" s="162"/>
    </row>
    <row r="2233" spans="1:4" x14ac:dyDescent="0.2">
      <c r="A2233" s="161" t="s">
        <v>7083</v>
      </c>
      <c r="B2233" s="162">
        <v>3.6416790992122999E-3</v>
      </c>
      <c r="D2233" s="162"/>
    </row>
    <row r="2234" spans="1:4" x14ac:dyDescent="0.2">
      <c r="A2234" s="161" t="s">
        <v>1678</v>
      </c>
      <c r="B2234" s="162">
        <v>3.6330011866555099E-3</v>
      </c>
      <c r="D2234" s="162"/>
    </row>
    <row r="2235" spans="1:4" x14ac:dyDescent="0.2">
      <c r="A2235" s="161" t="s">
        <v>7084</v>
      </c>
      <c r="B2235" s="162">
        <v>3.6309165824526899E-3</v>
      </c>
      <c r="D2235" s="162"/>
    </row>
    <row r="2236" spans="1:4" x14ac:dyDescent="0.2">
      <c r="A2236" s="161" t="s">
        <v>3359</v>
      </c>
      <c r="B2236" s="162">
        <v>3.6309165824526899E-3</v>
      </c>
      <c r="D2236" s="162"/>
    </row>
    <row r="2237" spans="1:4" x14ac:dyDescent="0.2">
      <c r="A2237" s="161" t="s">
        <v>3349</v>
      </c>
      <c r="B2237" s="162">
        <v>3.6243259958735198E-3</v>
      </c>
      <c r="D2237" s="162"/>
    </row>
    <row r="2238" spans="1:4" x14ac:dyDescent="0.2">
      <c r="A2238" s="161" t="s">
        <v>1414</v>
      </c>
      <c r="B2238" s="162">
        <v>3.62260362021769E-3</v>
      </c>
      <c r="D2238" s="162"/>
    </row>
    <row r="2239" spans="1:4" x14ac:dyDescent="0.2">
      <c r="A2239" s="161" t="s">
        <v>7085</v>
      </c>
      <c r="B2239" s="162">
        <v>3.6208030300400101E-3</v>
      </c>
      <c r="D2239" s="162"/>
    </row>
    <row r="2240" spans="1:4" x14ac:dyDescent="0.2">
      <c r="A2240" s="161" t="s">
        <v>6341</v>
      </c>
      <c r="B2240" s="162">
        <v>3.6170155325143602E-3</v>
      </c>
      <c r="D2240" s="162"/>
    </row>
    <row r="2241" spans="1:4" x14ac:dyDescent="0.2">
      <c r="A2241" s="161" t="s">
        <v>7086</v>
      </c>
      <c r="B2241" s="162">
        <v>3.6150129964727501E-3</v>
      </c>
      <c r="D2241" s="162"/>
    </row>
    <row r="2242" spans="1:4" x14ac:dyDescent="0.2">
      <c r="A2242" s="161" t="s">
        <v>7087</v>
      </c>
      <c r="B2242" s="162">
        <v>3.6139015208296E-3</v>
      </c>
      <c r="D2242" s="162"/>
    </row>
    <row r="2243" spans="1:4" x14ac:dyDescent="0.2">
      <c r="A2243" s="161" t="s">
        <v>2565</v>
      </c>
      <c r="B2243" s="162">
        <v>3.6084379632006099E-3</v>
      </c>
      <c r="D2243" s="162"/>
    </row>
    <row r="2244" spans="1:4" x14ac:dyDescent="0.2">
      <c r="A2244" s="161" t="s">
        <v>7088</v>
      </c>
      <c r="B2244" s="162">
        <v>3.6081839072860701E-3</v>
      </c>
      <c r="D2244" s="162"/>
    </row>
    <row r="2245" spans="1:4" x14ac:dyDescent="0.2">
      <c r="A2245" s="161" t="s">
        <v>5707</v>
      </c>
      <c r="B2245" s="162">
        <v>3.6042088836659601E-3</v>
      </c>
      <c r="D2245" s="162"/>
    </row>
    <row r="2246" spans="1:4" x14ac:dyDescent="0.2">
      <c r="A2246" s="161" t="s">
        <v>2974</v>
      </c>
      <c r="B2246" s="162">
        <v>3.5963565395132199E-3</v>
      </c>
      <c r="D2246" s="162"/>
    </row>
    <row r="2247" spans="1:4" x14ac:dyDescent="0.2">
      <c r="A2247" s="161" t="s">
        <v>4668</v>
      </c>
      <c r="B2247" s="162">
        <v>3.5899156614930699E-3</v>
      </c>
      <c r="D2247" s="162"/>
    </row>
    <row r="2248" spans="1:4" x14ac:dyDescent="0.2">
      <c r="A2248" s="161" t="s">
        <v>7089</v>
      </c>
      <c r="B2248" s="162">
        <v>3.5899156614930699E-3</v>
      </c>
      <c r="D2248" s="162"/>
    </row>
    <row r="2249" spans="1:4" x14ac:dyDescent="0.2">
      <c r="A2249" s="161" t="s">
        <v>7090</v>
      </c>
      <c r="B2249" s="162">
        <v>3.5899156614930699E-3</v>
      </c>
      <c r="D2249" s="162"/>
    </row>
    <row r="2250" spans="1:4" x14ac:dyDescent="0.2">
      <c r="A2250" s="161" t="s">
        <v>3632</v>
      </c>
      <c r="B2250" s="162">
        <v>3.5899156614930699E-3</v>
      </c>
      <c r="D2250" s="162"/>
    </row>
    <row r="2251" spans="1:4" x14ac:dyDescent="0.2">
      <c r="A2251" s="161" t="s">
        <v>3166</v>
      </c>
      <c r="B2251" s="162">
        <v>3.5899156614930699E-3</v>
      </c>
      <c r="D2251" s="162"/>
    </row>
    <row r="2252" spans="1:4" x14ac:dyDescent="0.2">
      <c r="A2252" s="161" t="s">
        <v>5792</v>
      </c>
      <c r="B2252" s="162">
        <v>3.5881151912014798E-3</v>
      </c>
      <c r="D2252" s="162"/>
    </row>
    <row r="2253" spans="1:4" x14ac:dyDescent="0.2">
      <c r="A2253" s="161" t="s">
        <v>3551</v>
      </c>
      <c r="B2253" s="162">
        <v>3.5871966801042602E-3</v>
      </c>
      <c r="D2253" s="162"/>
    </row>
    <row r="2254" spans="1:4" x14ac:dyDescent="0.2">
      <c r="A2254" s="161" t="s">
        <v>5547</v>
      </c>
      <c r="B2254" s="162">
        <v>3.5836136561212999E-3</v>
      </c>
      <c r="D2254" s="162"/>
    </row>
    <row r="2255" spans="1:4" x14ac:dyDescent="0.2">
      <c r="A2255" s="161" t="s">
        <v>5685</v>
      </c>
      <c r="B2255" s="162">
        <v>3.5834098306964501E-3</v>
      </c>
      <c r="D2255" s="162"/>
    </row>
    <row r="2256" spans="1:4" x14ac:dyDescent="0.2">
      <c r="A2256" s="161" t="s">
        <v>3340</v>
      </c>
      <c r="B2256" s="162">
        <v>3.5785218775244102E-3</v>
      </c>
      <c r="D2256" s="162"/>
    </row>
    <row r="2257" spans="1:4" x14ac:dyDescent="0.2">
      <c r="A2257" s="161" t="s">
        <v>4031</v>
      </c>
      <c r="B2257" s="162">
        <v>3.5761656854272602E-3</v>
      </c>
      <c r="D2257" s="162"/>
    </row>
    <row r="2258" spans="1:4" x14ac:dyDescent="0.2">
      <c r="A2258" s="161" t="s">
        <v>7091</v>
      </c>
      <c r="B2258" s="162">
        <v>3.5755444205496198E-3</v>
      </c>
      <c r="D2258" s="162"/>
    </row>
    <row r="2259" spans="1:4" x14ac:dyDescent="0.2">
      <c r="A2259" s="161" t="s">
        <v>4516</v>
      </c>
      <c r="B2259" s="162">
        <v>3.57056987194094E-3</v>
      </c>
      <c r="D2259" s="162"/>
    </row>
    <row r="2260" spans="1:4" x14ac:dyDescent="0.2">
      <c r="A2260" s="161" t="s">
        <v>3651</v>
      </c>
      <c r="B2260" s="162">
        <v>3.5675113953199098E-3</v>
      </c>
      <c r="D2260" s="162"/>
    </row>
    <row r="2261" spans="1:4" x14ac:dyDescent="0.2">
      <c r="A2261" s="161" t="s">
        <v>5440</v>
      </c>
      <c r="B2261" s="162">
        <v>3.56656723679975E-3</v>
      </c>
      <c r="D2261" s="162"/>
    </row>
    <row r="2262" spans="1:4" x14ac:dyDescent="0.2">
      <c r="A2262" s="161" t="s">
        <v>7092</v>
      </c>
      <c r="B2262" s="162">
        <v>3.56616332333826E-3</v>
      </c>
      <c r="D2262" s="162"/>
    </row>
    <row r="2263" spans="1:4" x14ac:dyDescent="0.2">
      <c r="A2263" s="161" t="s">
        <v>7093</v>
      </c>
      <c r="B2263" s="162">
        <v>3.56616332333826E-3</v>
      </c>
      <c r="D2263" s="162"/>
    </row>
    <row r="2264" spans="1:4" x14ac:dyDescent="0.2">
      <c r="A2264" s="161" t="s">
        <v>3156</v>
      </c>
      <c r="B2264" s="162">
        <v>3.5517534523845499E-3</v>
      </c>
      <c r="D2264" s="162"/>
    </row>
    <row r="2265" spans="1:4" x14ac:dyDescent="0.2">
      <c r="A2265" s="161" t="s">
        <v>5748</v>
      </c>
      <c r="B2265" s="162">
        <v>3.5464119873228599E-3</v>
      </c>
      <c r="D2265" s="162"/>
    </row>
    <row r="2266" spans="1:4" x14ac:dyDescent="0.2">
      <c r="A2266" s="161" t="s">
        <v>4953</v>
      </c>
      <c r="B2266" s="162">
        <v>3.5457841141786199E-3</v>
      </c>
      <c r="D2266" s="162"/>
    </row>
    <row r="2267" spans="1:4" x14ac:dyDescent="0.2">
      <c r="A2267" s="161" t="s">
        <v>3759</v>
      </c>
      <c r="B2267" s="162">
        <v>3.5426880867645001E-3</v>
      </c>
      <c r="D2267" s="162"/>
    </row>
    <row r="2268" spans="1:4" x14ac:dyDescent="0.2">
      <c r="A2268" s="161" t="s">
        <v>7094</v>
      </c>
      <c r="B2268" s="162">
        <v>3.5409915844458002E-3</v>
      </c>
      <c r="D2268" s="162"/>
    </row>
    <row r="2269" spans="1:4" x14ac:dyDescent="0.2">
      <c r="A2269" s="161" t="s">
        <v>7095</v>
      </c>
      <c r="B2269" s="162">
        <v>3.5385212326566099E-3</v>
      </c>
      <c r="D2269" s="162"/>
    </row>
    <row r="2270" spans="1:4" x14ac:dyDescent="0.2">
      <c r="A2270" s="161" t="s">
        <v>5141</v>
      </c>
      <c r="B2270" s="162">
        <v>3.53418418020787E-3</v>
      </c>
      <c r="D2270" s="162"/>
    </row>
    <row r="2271" spans="1:4" x14ac:dyDescent="0.2">
      <c r="A2271" s="161" t="s">
        <v>7096</v>
      </c>
      <c r="B2271" s="162">
        <v>3.5222494886064399E-3</v>
      </c>
      <c r="D2271" s="162"/>
    </row>
    <row r="2272" spans="1:4" x14ac:dyDescent="0.2">
      <c r="A2272" s="161" t="s">
        <v>2508</v>
      </c>
      <c r="B2272" s="162">
        <v>3.5125440160872099E-3</v>
      </c>
      <c r="D2272" s="162"/>
    </row>
    <row r="2273" spans="1:4" x14ac:dyDescent="0.2">
      <c r="A2273" s="161" t="s">
        <v>7097</v>
      </c>
      <c r="B2273" s="162">
        <v>3.5119527718138902E-3</v>
      </c>
      <c r="D2273" s="162"/>
    </row>
    <row r="2274" spans="1:4" x14ac:dyDescent="0.2">
      <c r="A2274" s="161" t="s">
        <v>7098</v>
      </c>
      <c r="B2274" s="162">
        <v>3.5119527718138902E-3</v>
      </c>
      <c r="D2274" s="162"/>
    </row>
    <row r="2275" spans="1:4" x14ac:dyDescent="0.2">
      <c r="A2275" s="161" t="s">
        <v>4375</v>
      </c>
      <c r="B2275" s="162">
        <v>3.5119527718138902E-3</v>
      </c>
      <c r="D2275" s="162"/>
    </row>
    <row r="2276" spans="1:4" x14ac:dyDescent="0.2">
      <c r="A2276" s="161" t="s">
        <v>4002</v>
      </c>
      <c r="B2276" s="162">
        <v>3.5023907260261799E-3</v>
      </c>
      <c r="D2276" s="162"/>
    </row>
    <row r="2277" spans="1:4" x14ac:dyDescent="0.2">
      <c r="A2277" s="161" t="s">
        <v>4080</v>
      </c>
      <c r="B2277" s="162">
        <v>3.50004070492556E-3</v>
      </c>
      <c r="D2277" s="162"/>
    </row>
    <row r="2278" spans="1:4" x14ac:dyDescent="0.2">
      <c r="A2278" s="161" t="s">
        <v>2199</v>
      </c>
      <c r="B2278" s="162">
        <v>3.4957917420721501E-3</v>
      </c>
      <c r="D2278" s="162"/>
    </row>
    <row r="2279" spans="1:4" x14ac:dyDescent="0.2">
      <c r="A2279" s="161" t="s">
        <v>2691</v>
      </c>
      <c r="B2279" s="162">
        <v>3.4949840083858298E-3</v>
      </c>
      <c r="D2279" s="162"/>
    </row>
    <row r="2280" spans="1:4" x14ac:dyDescent="0.2">
      <c r="A2280" s="161" t="s">
        <v>3074</v>
      </c>
      <c r="B2280" s="162">
        <v>3.4945850148261699E-3</v>
      </c>
      <c r="D2280" s="162"/>
    </row>
    <row r="2281" spans="1:4" x14ac:dyDescent="0.2">
      <c r="A2281" s="161" t="s">
        <v>7099</v>
      </c>
      <c r="B2281" s="162">
        <v>3.4879028574300698E-3</v>
      </c>
      <c r="D2281" s="162"/>
    </row>
    <row r="2282" spans="1:4" x14ac:dyDescent="0.2">
      <c r="A2282" s="161" t="s">
        <v>3163</v>
      </c>
      <c r="B2282" s="162">
        <v>3.4844597729883201E-3</v>
      </c>
      <c r="D2282" s="162"/>
    </row>
    <row r="2283" spans="1:4" x14ac:dyDescent="0.2">
      <c r="A2283" s="161" t="s">
        <v>4885</v>
      </c>
      <c r="B2283" s="162">
        <v>3.4817122862214498E-3</v>
      </c>
      <c r="D2283" s="162"/>
    </row>
    <row r="2284" spans="1:4" x14ac:dyDescent="0.2">
      <c r="A2284" s="161" t="s">
        <v>7100</v>
      </c>
      <c r="B2284" s="162">
        <v>3.47997515633494E-3</v>
      </c>
      <c r="D2284" s="162"/>
    </row>
    <row r="2285" spans="1:4" x14ac:dyDescent="0.2">
      <c r="A2285" s="161" t="s">
        <v>4769</v>
      </c>
      <c r="B2285" s="162">
        <v>3.47922243711145E-3</v>
      </c>
      <c r="D2285" s="162"/>
    </row>
    <row r="2286" spans="1:4" x14ac:dyDescent="0.2">
      <c r="A2286" s="161" t="s">
        <v>3609</v>
      </c>
      <c r="B2286" s="162">
        <v>3.4788789787734802E-3</v>
      </c>
      <c r="D2286" s="162"/>
    </row>
    <row r="2287" spans="1:4" x14ac:dyDescent="0.2">
      <c r="A2287" s="161" t="s">
        <v>1207</v>
      </c>
      <c r="B2287" s="162">
        <v>3.4773875092207001E-3</v>
      </c>
      <c r="D2287" s="162"/>
    </row>
    <row r="2288" spans="1:4" x14ac:dyDescent="0.2">
      <c r="A2288" s="161" t="s">
        <v>2657</v>
      </c>
      <c r="B2288" s="162">
        <v>3.47531308385195E-3</v>
      </c>
      <c r="D2288" s="162"/>
    </row>
    <row r="2289" spans="1:4" x14ac:dyDescent="0.2">
      <c r="A2289" s="161" t="s">
        <v>7101</v>
      </c>
      <c r="B2289" s="162">
        <v>3.4744944559370302E-3</v>
      </c>
      <c r="D2289" s="162"/>
    </row>
    <row r="2290" spans="1:4" x14ac:dyDescent="0.2">
      <c r="A2290" s="161" t="s">
        <v>7102</v>
      </c>
      <c r="B2290" s="162">
        <v>3.4744944559370302E-3</v>
      </c>
      <c r="D2290" s="162"/>
    </row>
    <row r="2291" spans="1:4" x14ac:dyDescent="0.2">
      <c r="A2291" s="161" t="s">
        <v>4244</v>
      </c>
      <c r="B2291" s="162">
        <v>3.4744532337464499E-3</v>
      </c>
      <c r="D2291" s="162"/>
    </row>
    <row r="2292" spans="1:4" x14ac:dyDescent="0.2">
      <c r="A2292" s="161" t="s">
        <v>7103</v>
      </c>
      <c r="B2292" s="162">
        <v>3.47158392345615E-3</v>
      </c>
      <c r="D2292" s="162"/>
    </row>
    <row r="2293" spans="1:4" x14ac:dyDescent="0.2">
      <c r="A2293" s="161" t="s">
        <v>1780</v>
      </c>
      <c r="B2293" s="162">
        <v>3.4659035964772198E-3</v>
      </c>
      <c r="D2293" s="162"/>
    </row>
    <row r="2294" spans="1:4" x14ac:dyDescent="0.2">
      <c r="A2294" s="161" t="s">
        <v>4081</v>
      </c>
      <c r="B2294" s="162">
        <v>3.46411313648616E-3</v>
      </c>
      <c r="D2294" s="162"/>
    </row>
    <row r="2295" spans="1:4" x14ac:dyDescent="0.2">
      <c r="A2295" s="161" t="s">
        <v>4787</v>
      </c>
      <c r="B2295" s="162">
        <v>3.4587741718703998E-3</v>
      </c>
      <c r="D2295" s="162"/>
    </row>
    <row r="2296" spans="1:4" x14ac:dyDescent="0.2">
      <c r="A2296" s="161" t="s">
        <v>3915</v>
      </c>
      <c r="B2296" s="162">
        <v>3.4511633415089502E-3</v>
      </c>
      <c r="D2296" s="162"/>
    </row>
    <row r="2297" spans="1:4" x14ac:dyDescent="0.2">
      <c r="A2297" s="161" t="s">
        <v>1936</v>
      </c>
      <c r="B2297" s="162">
        <v>3.4488059995098201E-3</v>
      </c>
      <c r="D2297" s="162"/>
    </row>
    <row r="2298" spans="1:4" x14ac:dyDescent="0.2">
      <c r="A2298" s="161" t="s">
        <v>7104</v>
      </c>
      <c r="B2298" s="162">
        <v>3.4445218387659298E-3</v>
      </c>
      <c r="D2298" s="162"/>
    </row>
    <row r="2299" spans="1:4" x14ac:dyDescent="0.2">
      <c r="A2299" s="161" t="s">
        <v>1571</v>
      </c>
      <c r="B2299" s="162">
        <v>3.4438009980815401E-3</v>
      </c>
      <c r="D2299" s="162"/>
    </row>
    <row r="2300" spans="1:4" x14ac:dyDescent="0.2">
      <c r="A2300" s="161" t="s">
        <v>7105</v>
      </c>
      <c r="B2300" s="162">
        <v>3.4437624119859301E-3</v>
      </c>
      <c r="D2300" s="162"/>
    </row>
    <row r="2301" spans="1:4" x14ac:dyDescent="0.2">
      <c r="A2301" s="161" t="s">
        <v>7106</v>
      </c>
      <c r="B2301" s="162">
        <v>3.4434065662034101E-3</v>
      </c>
      <c r="D2301" s="162"/>
    </row>
    <row r="2302" spans="1:4" x14ac:dyDescent="0.2">
      <c r="A2302" s="161" t="s">
        <v>4471</v>
      </c>
      <c r="B2302" s="162">
        <v>3.4434065662034101E-3</v>
      </c>
      <c r="D2302" s="162"/>
    </row>
    <row r="2303" spans="1:4" x14ac:dyDescent="0.2">
      <c r="A2303" s="161" t="s">
        <v>3005</v>
      </c>
      <c r="B2303" s="162">
        <v>3.4382433676785401E-3</v>
      </c>
      <c r="D2303" s="162"/>
    </row>
    <row r="2304" spans="1:4" x14ac:dyDescent="0.2">
      <c r="A2304" s="161" t="s">
        <v>2415</v>
      </c>
      <c r="B2304" s="162">
        <v>3.4227166727717798E-3</v>
      </c>
      <c r="D2304" s="162"/>
    </row>
    <row r="2305" spans="1:4" x14ac:dyDescent="0.2">
      <c r="A2305" s="161" t="s">
        <v>3952</v>
      </c>
      <c r="B2305" s="162">
        <v>3.42188993667028E-3</v>
      </c>
      <c r="D2305" s="162"/>
    </row>
    <row r="2306" spans="1:4" x14ac:dyDescent="0.2">
      <c r="A2306" s="161" t="s">
        <v>4469</v>
      </c>
      <c r="B2306" s="162">
        <v>3.4152951453507098E-3</v>
      </c>
      <c r="D2306" s="162"/>
    </row>
    <row r="2307" spans="1:4" x14ac:dyDescent="0.2">
      <c r="A2307" s="161" t="s">
        <v>5145</v>
      </c>
      <c r="B2307" s="162">
        <v>3.4143617678920098E-3</v>
      </c>
      <c r="D2307" s="162"/>
    </row>
    <row r="2308" spans="1:4" x14ac:dyDescent="0.2">
      <c r="A2308" s="161" t="s">
        <v>1226</v>
      </c>
      <c r="B2308" s="162">
        <v>3.4143068568128401E-3</v>
      </c>
      <c r="D2308" s="162"/>
    </row>
    <row r="2309" spans="1:4" x14ac:dyDescent="0.2">
      <c r="A2309" s="161" t="s">
        <v>6226</v>
      </c>
      <c r="B2309" s="162">
        <v>3.4118125156466401E-3</v>
      </c>
      <c r="D2309" s="162"/>
    </row>
    <row r="2310" spans="1:4" x14ac:dyDescent="0.2">
      <c r="A2310" s="161" t="s">
        <v>2825</v>
      </c>
      <c r="B2310" s="162">
        <v>3.40351209302024E-3</v>
      </c>
      <c r="D2310" s="162"/>
    </row>
    <row r="2311" spans="1:4" x14ac:dyDescent="0.2">
      <c r="A2311" s="161" t="s">
        <v>5283</v>
      </c>
      <c r="B2311" s="162">
        <v>3.3991761712487598E-3</v>
      </c>
      <c r="D2311" s="162"/>
    </row>
    <row r="2312" spans="1:4" x14ac:dyDescent="0.2">
      <c r="A2312" s="161" t="s">
        <v>362</v>
      </c>
      <c r="B2312" s="162">
        <v>3.3944063925273101E-3</v>
      </c>
      <c r="D2312" s="162"/>
    </row>
    <row r="2313" spans="1:4" x14ac:dyDescent="0.2">
      <c r="A2313" s="161" t="s">
        <v>3075</v>
      </c>
      <c r="B2313" s="162">
        <v>3.39383994002045E-3</v>
      </c>
      <c r="D2313" s="162"/>
    </row>
    <row r="2314" spans="1:4" x14ac:dyDescent="0.2">
      <c r="A2314" s="161" t="s">
        <v>856</v>
      </c>
      <c r="B2314" s="162">
        <v>3.3936234781178401E-3</v>
      </c>
      <c r="D2314" s="162"/>
    </row>
    <row r="2315" spans="1:4" x14ac:dyDescent="0.2">
      <c r="A2315" s="161" t="s">
        <v>5082</v>
      </c>
      <c r="B2315" s="162">
        <v>3.3917145417814601E-3</v>
      </c>
      <c r="D2315" s="162"/>
    </row>
    <row r="2316" spans="1:4" x14ac:dyDescent="0.2">
      <c r="A2316" s="161" t="s">
        <v>3970</v>
      </c>
      <c r="B2316" s="162">
        <v>3.3917145417814601E-3</v>
      </c>
      <c r="D2316" s="162"/>
    </row>
    <row r="2317" spans="1:4" x14ac:dyDescent="0.2">
      <c r="A2317" s="161" t="s">
        <v>4079</v>
      </c>
      <c r="B2317" s="162">
        <v>3.38544139132812E-3</v>
      </c>
      <c r="D2317" s="162"/>
    </row>
    <row r="2318" spans="1:4" x14ac:dyDescent="0.2">
      <c r="A2318" s="161" t="s">
        <v>4854</v>
      </c>
      <c r="B2318" s="162">
        <v>3.38411046909479E-3</v>
      </c>
      <c r="D2318" s="162"/>
    </row>
    <row r="2319" spans="1:4" x14ac:dyDescent="0.2">
      <c r="A2319" s="161" t="s">
        <v>5951</v>
      </c>
      <c r="B2319" s="162">
        <v>3.38079800379444E-3</v>
      </c>
      <c r="D2319" s="162"/>
    </row>
    <row r="2320" spans="1:4" x14ac:dyDescent="0.2">
      <c r="A2320" s="161" t="s">
        <v>5246</v>
      </c>
      <c r="B2320" s="162">
        <v>3.3791983790998599E-3</v>
      </c>
      <c r="D2320" s="162"/>
    </row>
    <row r="2321" spans="1:4" x14ac:dyDescent="0.2">
      <c r="A2321" s="161" t="s">
        <v>4530</v>
      </c>
      <c r="B2321" s="162">
        <v>3.3771514191168299E-3</v>
      </c>
      <c r="D2321" s="162"/>
    </row>
    <row r="2322" spans="1:4" x14ac:dyDescent="0.2">
      <c r="A2322" s="161" t="s">
        <v>7107</v>
      </c>
      <c r="B2322" s="162">
        <v>3.3743998173435602E-3</v>
      </c>
      <c r="D2322" s="162"/>
    </row>
    <row r="2323" spans="1:4" x14ac:dyDescent="0.2">
      <c r="A2323" s="161" t="s">
        <v>3539</v>
      </c>
      <c r="B2323" s="162">
        <v>3.3740594225535798E-3</v>
      </c>
      <c r="D2323" s="162"/>
    </row>
    <row r="2324" spans="1:4" x14ac:dyDescent="0.2">
      <c r="A2324" s="161" t="s">
        <v>7108</v>
      </c>
      <c r="B2324" s="162">
        <v>3.3655158756354399E-3</v>
      </c>
      <c r="D2324" s="162"/>
    </row>
    <row r="2325" spans="1:4" x14ac:dyDescent="0.2">
      <c r="A2325" s="161" t="s">
        <v>7109</v>
      </c>
      <c r="B2325" s="162">
        <v>3.3655158756354399E-3</v>
      </c>
      <c r="D2325" s="162"/>
    </row>
    <row r="2326" spans="1:4" x14ac:dyDescent="0.2">
      <c r="A2326" s="161" t="s">
        <v>2842</v>
      </c>
      <c r="B2326" s="162">
        <v>3.36395094334478E-3</v>
      </c>
      <c r="D2326" s="162"/>
    </row>
    <row r="2327" spans="1:4" x14ac:dyDescent="0.2">
      <c r="A2327" s="161" t="s">
        <v>4268</v>
      </c>
      <c r="B2327" s="162">
        <v>3.36273180530382E-3</v>
      </c>
      <c r="D2327" s="162"/>
    </row>
    <row r="2328" spans="1:4" x14ac:dyDescent="0.2">
      <c r="A2328" s="161" t="s">
        <v>3879</v>
      </c>
      <c r="B2328" s="162">
        <v>3.36150743242023E-3</v>
      </c>
      <c r="D2328" s="162"/>
    </row>
    <row r="2329" spans="1:4" x14ac:dyDescent="0.2">
      <c r="A2329" s="161" t="s">
        <v>1980</v>
      </c>
      <c r="B2329" s="162">
        <v>3.35904774667141E-3</v>
      </c>
      <c r="D2329" s="162"/>
    </row>
    <row r="2330" spans="1:4" x14ac:dyDescent="0.2">
      <c r="A2330" s="161" t="s">
        <v>2505</v>
      </c>
      <c r="B2330" s="162">
        <v>3.3581802959842702E-3</v>
      </c>
      <c r="D2330" s="162"/>
    </row>
    <row r="2331" spans="1:4" x14ac:dyDescent="0.2">
      <c r="A2331" s="161" t="s">
        <v>2985</v>
      </c>
      <c r="B2331" s="162">
        <v>3.3542107060678499E-3</v>
      </c>
      <c r="D2331" s="162"/>
    </row>
    <row r="2332" spans="1:4" x14ac:dyDescent="0.2">
      <c r="A2332" s="161" t="s">
        <v>3911</v>
      </c>
      <c r="B2332" s="162">
        <v>3.3523656845758001E-3</v>
      </c>
      <c r="D2332" s="162"/>
    </row>
    <row r="2333" spans="1:4" x14ac:dyDescent="0.2">
      <c r="A2333" s="161" t="s">
        <v>3184</v>
      </c>
      <c r="B2333" s="162">
        <v>3.3427715191204099E-3</v>
      </c>
      <c r="D2333" s="162"/>
    </row>
    <row r="2334" spans="1:4" x14ac:dyDescent="0.2">
      <c r="A2334" s="161" t="s">
        <v>644</v>
      </c>
      <c r="B2334" s="162">
        <v>3.34266544409065E-3</v>
      </c>
      <c r="D2334" s="162"/>
    </row>
    <row r="2335" spans="1:4" x14ac:dyDescent="0.2">
      <c r="A2335" s="161" t="s">
        <v>4792</v>
      </c>
      <c r="B2335" s="162">
        <v>3.33756173001656E-3</v>
      </c>
      <c r="D2335" s="162"/>
    </row>
    <row r="2336" spans="1:4" x14ac:dyDescent="0.2">
      <c r="A2336" s="161" t="s">
        <v>2711</v>
      </c>
      <c r="B2336" s="162">
        <v>3.3343664878470098E-3</v>
      </c>
      <c r="D2336" s="162"/>
    </row>
    <row r="2337" spans="1:4" x14ac:dyDescent="0.2">
      <c r="A2337" s="161" t="s">
        <v>5004</v>
      </c>
      <c r="B2337" s="162">
        <v>3.32995432034057E-3</v>
      </c>
      <c r="D2337" s="162"/>
    </row>
    <row r="2338" spans="1:4" x14ac:dyDescent="0.2">
      <c r="A2338" s="161" t="s">
        <v>3726</v>
      </c>
      <c r="B2338" s="162">
        <v>3.3284911857156402E-3</v>
      </c>
      <c r="D2338" s="162"/>
    </row>
    <row r="2339" spans="1:4" x14ac:dyDescent="0.2">
      <c r="A2339" s="161" t="s">
        <v>4493</v>
      </c>
      <c r="B2339" s="162">
        <v>3.3277282262391601E-3</v>
      </c>
      <c r="D2339" s="162"/>
    </row>
    <row r="2340" spans="1:4" x14ac:dyDescent="0.2">
      <c r="A2340" s="161" t="s">
        <v>7110</v>
      </c>
      <c r="B2340" s="162">
        <v>3.3273388348712702E-3</v>
      </c>
      <c r="D2340" s="162"/>
    </row>
    <row r="2341" spans="1:4" x14ac:dyDescent="0.2">
      <c r="A2341" s="161" t="s">
        <v>1515</v>
      </c>
      <c r="B2341" s="162">
        <v>3.32724974329166E-3</v>
      </c>
      <c r="D2341" s="162"/>
    </row>
    <row r="2342" spans="1:4" x14ac:dyDescent="0.2">
      <c r="A2342" s="161" t="s">
        <v>7111</v>
      </c>
      <c r="B2342" s="162">
        <v>3.3213048431436701E-3</v>
      </c>
      <c r="D2342" s="162"/>
    </row>
    <row r="2343" spans="1:4" x14ac:dyDescent="0.2">
      <c r="A2343" s="161" t="s">
        <v>7112</v>
      </c>
      <c r="B2343" s="162">
        <v>3.3213048431436701E-3</v>
      </c>
      <c r="D2343" s="162"/>
    </row>
    <row r="2344" spans="1:4" x14ac:dyDescent="0.2">
      <c r="A2344" s="161" t="s">
        <v>3147</v>
      </c>
      <c r="B2344" s="162">
        <v>3.3213048431436701E-3</v>
      </c>
      <c r="D2344" s="162"/>
    </row>
    <row r="2345" spans="1:4" x14ac:dyDescent="0.2">
      <c r="A2345" s="161" t="s">
        <v>7113</v>
      </c>
      <c r="B2345" s="162">
        <v>3.3213048431436701E-3</v>
      </c>
      <c r="D2345" s="162"/>
    </row>
    <row r="2346" spans="1:4" x14ac:dyDescent="0.2">
      <c r="A2346" s="161" t="s">
        <v>2233</v>
      </c>
      <c r="B2346" s="162">
        <v>3.3189618078299302E-3</v>
      </c>
      <c r="D2346" s="162"/>
    </row>
    <row r="2347" spans="1:4" x14ac:dyDescent="0.2">
      <c r="A2347" s="161" t="s">
        <v>2497</v>
      </c>
      <c r="B2347" s="162">
        <v>3.3189547169057902E-3</v>
      </c>
      <c r="D2347" s="162"/>
    </row>
    <row r="2348" spans="1:4" x14ac:dyDescent="0.2">
      <c r="A2348" s="161" t="s">
        <v>4174</v>
      </c>
      <c r="B2348" s="162">
        <v>3.3152653937775002E-3</v>
      </c>
      <c r="D2348" s="162"/>
    </row>
    <row r="2349" spans="1:4" x14ac:dyDescent="0.2">
      <c r="A2349" s="161" t="s">
        <v>2818</v>
      </c>
      <c r="B2349" s="162">
        <v>3.3150786165751598E-3</v>
      </c>
      <c r="D2349" s="162"/>
    </row>
    <row r="2350" spans="1:4" x14ac:dyDescent="0.2">
      <c r="A2350" s="161" t="s">
        <v>5569</v>
      </c>
      <c r="B2350" s="162">
        <v>3.31384509870725E-3</v>
      </c>
      <c r="D2350" s="162"/>
    </row>
    <row r="2351" spans="1:4" x14ac:dyDescent="0.2">
      <c r="A2351" s="161" t="s">
        <v>5093</v>
      </c>
      <c r="B2351" s="162">
        <v>3.3104016020953199E-3</v>
      </c>
      <c r="D2351" s="162"/>
    </row>
    <row r="2352" spans="1:4" x14ac:dyDescent="0.2">
      <c r="A2352" s="161" t="s">
        <v>7114</v>
      </c>
      <c r="B2352" s="162">
        <v>3.30901663327287E-3</v>
      </c>
      <c r="D2352" s="162"/>
    </row>
    <row r="2353" spans="1:4" x14ac:dyDescent="0.2">
      <c r="A2353" s="161" t="s">
        <v>3790</v>
      </c>
      <c r="B2353" s="162">
        <v>3.30209813583065E-3</v>
      </c>
      <c r="D2353" s="162"/>
    </row>
    <row r="2354" spans="1:4" x14ac:dyDescent="0.2">
      <c r="A2354" s="161" t="s">
        <v>7115</v>
      </c>
      <c r="B2354" s="162">
        <v>3.30048141001067E-3</v>
      </c>
      <c r="D2354" s="162"/>
    </row>
    <row r="2355" spans="1:4" x14ac:dyDescent="0.2">
      <c r="A2355" s="161" t="s">
        <v>4345</v>
      </c>
      <c r="B2355" s="162">
        <v>3.2963932492416199E-3</v>
      </c>
      <c r="D2355" s="162"/>
    </row>
    <row r="2356" spans="1:4" x14ac:dyDescent="0.2">
      <c r="A2356" s="161" t="s">
        <v>6005</v>
      </c>
      <c r="B2356" s="162">
        <v>3.2921782643324702E-3</v>
      </c>
      <c r="D2356" s="162"/>
    </row>
    <row r="2357" spans="1:4" x14ac:dyDescent="0.2">
      <c r="A2357" s="161" t="s">
        <v>4572</v>
      </c>
      <c r="B2357" s="162">
        <v>3.2756574311502201E-3</v>
      </c>
      <c r="D2357" s="162"/>
    </row>
    <row r="2358" spans="1:4" x14ac:dyDescent="0.2">
      <c r="A2358" s="161" t="s">
        <v>7116</v>
      </c>
      <c r="B2358" s="162">
        <v>3.2756574311502201E-3</v>
      </c>
      <c r="D2358" s="162"/>
    </row>
    <row r="2359" spans="1:4" x14ac:dyDescent="0.2">
      <c r="A2359" s="161" t="s">
        <v>3498</v>
      </c>
      <c r="B2359" s="162">
        <v>3.2661327416005199E-3</v>
      </c>
      <c r="D2359" s="162"/>
    </row>
    <row r="2360" spans="1:4" x14ac:dyDescent="0.2">
      <c r="A2360" s="161" t="s">
        <v>7117</v>
      </c>
      <c r="B2360" s="162">
        <v>3.2544701805960401E-3</v>
      </c>
      <c r="D2360" s="162"/>
    </row>
    <row r="2361" spans="1:4" x14ac:dyDescent="0.2">
      <c r="A2361" s="161" t="s">
        <v>7118</v>
      </c>
      <c r="B2361" s="162">
        <v>3.2491685125006502E-3</v>
      </c>
      <c r="D2361" s="162"/>
    </row>
    <row r="2362" spans="1:4" x14ac:dyDescent="0.2">
      <c r="A2362" s="161" t="s">
        <v>7119</v>
      </c>
      <c r="B2362" s="162">
        <v>3.2491685125006502E-3</v>
      </c>
      <c r="D2362" s="162"/>
    </row>
    <row r="2363" spans="1:4" x14ac:dyDescent="0.2">
      <c r="A2363" s="161" t="s">
        <v>7120</v>
      </c>
      <c r="B2363" s="162">
        <v>3.2491685125006502E-3</v>
      </c>
      <c r="D2363" s="162"/>
    </row>
    <row r="2364" spans="1:4" x14ac:dyDescent="0.2">
      <c r="A2364" s="161" t="s">
        <v>7121</v>
      </c>
      <c r="B2364" s="162">
        <v>3.2491685125006502E-3</v>
      </c>
      <c r="D2364" s="162"/>
    </row>
    <row r="2365" spans="1:4" x14ac:dyDescent="0.2">
      <c r="A2365" s="161" t="s">
        <v>6175</v>
      </c>
      <c r="B2365" s="162">
        <v>3.2491685125006502E-3</v>
      </c>
      <c r="D2365" s="162"/>
    </row>
    <row r="2366" spans="1:4" x14ac:dyDescent="0.2">
      <c r="A2366" s="161" t="s">
        <v>6173</v>
      </c>
      <c r="B2366" s="162">
        <v>3.2491685125006502E-3</v>
      </c>
      <c r="D2366" s="162"/>
    </row>
    <row r="2367" spans="1:4" x14ac:dyDescent="0.2">
      <c r="A2367" s="161" t="s">
        <v>6172</v>
      </c>
      <c r="B2367" s="162">
        <v>3.2491685125006502E-3</v>
      </c>
      <c r="D2367" s="162"/>
    </row>
    <row r="2368" spans="1:4" x14ac:dyDescent="0.2">
      <c r="A2368" s="161" t="s">
        <v>6167</v>
      </c>
      <c r="B2368" s="162">
        <v>3.2491685125006502E-3</v>
      </c>
      <c r="D2368" s="162"/>
    </row>
    <row r="2369" spans="1:4" x14ac:dyDescent="0.2">
      <c r="A2369" s="161" t="s">
        <v>7122</v>
      </c>
      <c r="B2369" s="162">
        <v>3.2491685125006502E-3</v>
      </c>
      <c r="D2369" s="162"/>
    </row>
    <row r="2370" spans="1:4" x14ac:dyDescent="0.2">
      <c r="A2370" s="161" t="s">
        <v>5799</v>
      </c>
      <c r="B2370" s="162">
        <v>3.2491685125006502E-3</v>
      </c>
      <c r="D2370" s="162"/>
    </row>
    <row r="2371" spans="1:4" x14ac:dyDescent="0.2">
      <c r="A2371" s="161" t="s">
        <v>7123</v>
      </c>
      <c r="B2371" s="162">
        <v>3.2491685125006502E-3</v>
      </c>
      <c r="D2371" s="162"/>
    </row>
    <row r="2372" spans="1:4" x14ac:dyDescent="0.2">
      <c r="A2372" s="161" t="s">
        <v>7124</v>
      </c>
      <c r="B2372" s="162">
        <v>3.2491685125006502E-3</v>
      </c>
      <c r="D2372" s="162"/>
    </row>
    <row r="2373" spans="1:4" x14ac:dyDescent="0.2">
      <c r="A2373" s="161" t="s">
        <v>6134</v>
      </c>
      <c r="B2373" s="162">
        <v>3.2491685125006502E-3</v>
      </c>
      <c r="D2373" s="162"/>
    </row>
    <row r="2374" spans="1:4" x14ac:dyDescent="0.2">
      <c r="A2374" s="161" t="s">
        <v>6132</v>
      </c>
      <c r="B2374" s="162">
        <v>3.2491685125006502E-3</v>
      </c>
      <c r="D2374" s="162"/>
    </row>
    <row r="2375" spans="1:4" x14ac:dyDescent="0.2">
      <c r="A2375" s="161" t="s">
        <v>7125</v>
      </c>
      <c r="B2375" s="162">
        <v>3.2491685125006502E-3</v>
      </c>
      <c r="D2375" s="162"/>
    </row>
    <row r="2376" spans="1:4" x14ac:dyDescent="0.2">
      <c r="A2376" s="161" t="s">
        <v>6113</v>
      </c>
      <c r="B2376" s="162">
        <v>3.2491685125006502E-3</v>
      </c>
      <c r="D2376" s="162"/>
    </row>
    <row r="2377" spans="1:4" x14ac:dyDescent="0.2">
      <c r="A2377" s="161" t="s">
        <v>6109</v>
      </c>
      <c r="B2377" s="162">
        <v>3.2491685125006502E-3</v>
      </c>
      <c r="D2377" s="162"/>
    </row>
    <row r="2378" spans="1:4" x14ac:dyDescent="0.2">
      <c r="A2378" s="161" t="s">
        <v>7126</v>
      </c>
      <c r="B2378" s="162">
        <v>3.2491685125006502E-3</v>
      </c>
      <c r="D2378" s="162"/>
    </row>
    <row r="2379" spans="1:4" x14ac:dyDescent="0.2">
      <c r="A2379" s="161" t="s">
        <v>6079</v>
      </c>
      <c r="B2379" s="162">
        <v>3.2491685125006502E-3</v>
      </c>
      <c r="D2379" s="162"/>
    </row>
    <row r="2380" spans="1:4" x14ac:dyDescent="0.2">
      <c r="A2380" s="161" t="s">
        <v>6069</v>
      </c>
      <c r="B2380" s="162">
        <v>3.2491685125006502E-3</v>
      </c>
      <c r="D2380" s="162"/>
    </row>
    <row r="2381" spans="1:4" x14ac:dyDescent="0.2">
      <c r="A2381" s="161" t="s">
        <v>7127</v>
      </c>
      <c r="B2381" s="162">
        <v>3.2491685125006502E-3</v>
      </c>
      <c r="D2381" s="162"/>
    </row>
    <row r="2382" spans="1:4" x14ac:dyDescent="0.2">
      <c r="A2382" s="161" t="s">
        <v>7128</v>
      </c>
      <c r="B2382" s="162">
        <v>3.2491685125006502E-3</v>
      </c>
      <c r="D2382" s="162"/>
    </row>
    <row r="2383" spans="1:4" x14ac:dyDescent="0.2">
      <c r="A2383" s="161" t="s">
        <v>6028</v>
      </c>
      <c r="B2383" s="162">
        <v>3.2491685125006502E-3</v>
      </c>
      <c r="D2383" s="162"/>
    </row>
    <row r="2384" spans="1:4" x14ac:dyDescent="0.2">
      <c r="A2384" s="161" t="s">
        <v>7129</v>
      </c>
      <c r="B2384" s="162">
        <v>3.2491685125006502E-3</v>
      </c>
      <c r="D2384" s="162"/>
    </row>
    <row r="2385" spans="1:4" x14ac:dyDescent="0.2">
      <c r="A2385" s="161" t="s">
        <v>6023</v>
      </c>
      <c r="B2385" s="162">
        <v>3.2491685125006502E-3</v>
      </c>
      <c r="D2385" s="162"/>
    </row>
    <row r="2386" spans="1:4" x14ac:dyDescent="0.2">
      <c r="A2386" s="161" t="s">
        <v>7130</v>
      </c>
      <c r="B2386" s="162">
        <v>3.2491685125006502E-3</v>
      </c>
      <c r="D2386" s="162"/>
    </row>
    <row r="2387" spans="1:4" x14ac:dyDescent="0.2">
      <c r="A2387" s="161" t="s">
        <v>6004</v>
      </c>
      <c r="B2387" s="162">
        <v>3.2491685125006502E-3</v>
      </c>
      <c r="D2387" s="162"/>
    </row>
    <row r="2388" spans="1:4" x14ac:dyDescent="0.2">
      <c r="A2388" s="161" t="s">
        <v>7131</v>
      </c>
      <c r="B2388" s="162">
        <v>3.2491685125006502E-3</v>
      </c>
      <c r="D2388" s="162"/>
    </row>
    <row r="2389" spans="1:4" x14ac:dyDescent="0.2">
      <c r="A2389" s="161" t="s">
        <v>7132</v>
      </c>
      <c r="B2389" s="162">
        <v>3.2491685125006502E-3</v>
      </c>
      <c r="D2389" s="162"/>
    </row>
    <row r="2390" spans="1:4" x14ac:dyDescent="0.2">
      <c r="A2390" s="161" t="s">
        <v>7133</v>
      </c>
      <c r="B2390" s="162">
        <v>3.2491685125006502E-3</v>
      </c>
      <c r="D2390" s="162"/>
    </row>
    <row r="2391" spans="1:4" x14ac:dyDescent="0.2">
      <c r="A2391" s="161" t="s">
        <v>7134</v>
      </c>
      <c r="B2391" s="162">
        <v>3.2491685125006502E-3</v>
      </c>
      <c r="D2391" s="162"/>
    </row>
    <row r="2392" spans="1:4" x14ac:dyDescent="0.2">
      <c r="A2392" s="161" t="s">
        <v>7135</v>
      </c>
      <c r="B2392" s="162">
        <v>3.2491685125006502E-3</v>
      </c>
      <c r="D2392" s="162"/>
    </row>
    <row r="2393" spans="1:4" x14ac:dyDescent="0.2">
      <c r="A2393" s="161" t="s">
        <v>7136</v>
      </c>
      <c r="B2393" s="162">
        <v>3.2491685125006502E-3</v>
      </c>
      <c r="D2393" s="162"/>
    </row>
    <row r="2394" spans="1:4" x14ac:dyDescent="0.2">
      <c r="A2394" s="161" t="s">
        <v>5876</v>
      </c>
      <c r="B2394" s="162">
        <v>3.2491685125006502E-3</v>
      </c>
      <c r="D2394" s="162"/>
    </row>
    <row r="2395" spans="1:4" x14ac:dyDescent="0.2">
      <c r="A2395" s="161" t="s">
        <v>7137</v>
      </c>
      <c r="B2395" s="162">
        <v>3.2491685125006502E-3</v>
      </c>
      <c r="D2395" s="162"/>
    </row>
    <row r="2396" spans="1:4" x14ac:dyDescent="0.2">
      <c r="A2396" s="161" t="s">
        <v>7138</v>
      </c>
      <c r="B2396" s="162">
        <v>3.2491685125006502E-3</v>
      </c>
      <c r="D2396" s="162"/>
    </row>
    <row r="2397" spans="1:4" x14ac:dyDescent="0.2">
      <c r="A2397" s="161" t="s">
        <v>5820</v>
      </c>
      <c r="B2397" s="162">
        <v>3.2491685125006502E-3</v>
      </c>
      <c r="D2397" s="162"/>
    </row>
    <row r="2398" spans="1:4" x14ac:dyDescent="0.2">
      <c r="A2398" s="161" t="s">
        <v>7139</v>
      </c>
      <c r="B2398" s="162">
        <v>3.2491685125006502E-3</v>
      </c>
      <c r="D2398" s="162"/>
    </row>
    <row r="2399" spans="1:4" x14ac:dyDescent="0.2">
      <c r="A2399" s="161" t="s">
        <v>7140</v>
      </c>
      <c r="B2399" s="162">
        <v>3.2491685125006502E-3</v>
      </c>
      <c r="D2399" s="162"/>
    </row>
    <row r="2400" spans="1:4" x14ac:dyDescent="0.2">
      <c r="A2400" s="161" t="s">
        <v>7141</v>
      </c>
      <c r="B2400" s="162">
        <v>3.2491685125006502E-3</v>
      </c>
      <c r="D2400" s="162"/>
    </row>
    <row r="2401" spans="1:4" x14ac:dyDescent="0.2">
      <c r="A2401" s="161" t="s">
        <v>7142</v>
      </c>
      <c r="B2401" s="162">
        <v>3.2491685125006502E-3</v>
      </c>
      <c r="D2401" s="162"/>
    </row>
    <row r="2402" spans="1:4" x14ac:dyDescent="0.2">
      <c r="A2402" s="161" t="s">
        <v>5787</v>
      </c>
      <c r="B2402" s="162">
        <v>3.2491685125006502E-3</v>
      </c>
      <c r="D2402" s="162"/>
    </row>
    <row r="2403" spans="1:4" x14ac:dyDescent="0.2">
      <c r="A2403" s="161" t="s">
        <v>7143</v>
      </c>
      <c r="B2403" s="162">
        <v>3.2491685125006502E-3</v>
      </c>
      <c r="D2403" s="162"/>
    </row>
    <row r="2404" spans="1:4" x14ac:dyDescent="0.2">
      <c r="A2404" s="161" t="s">
        <v>7144</v>
      </c>
      <c r="B2404" s="162">
        <v>3.2491685125006502E-3</v>
      </c>
      <c r="D2404" s="162"/>
    </row>
    <row r="2405" spans="1:4" x14ac:dyDescent="0.2">
      <c r="A2405" s="161" t="s">
        <v>7145</v>
      </c>
      <c r="B2405" s="162">
        <v>3.2491685125006502E-3</v>
      </c>
      <c r="D2405" s="162"/>
    </row>
    <row r="2406" spans="1:4" x14ac:dyDescent="0.2">
      <c r="A2406" s="161" t="s">
        <v>7146</v>
      </c>
      <c r="B2406" s="162">
        <v>3.2491685125006502E-3</v>
      </c>
      <c r="D2406" s="162"/>
    </row>
    <row r="2407" spans="1:4" x14ac:dyDescent="0.2">
      <c r="A2407" s="161" t="s">
        <v>7147</v>
      </c>
      <c r="B2407" s="162">
        <v>3.2491685125006502E-3</v>
      </c>
      <c r="D2407" s="162"/>
    </row>
    <row r="2408" spans="1:4" x14ac:dyDescent="0.2">
      <c r="A2408" s="161" t="s">
        <v>5726</v>
      </c>
      <c r="B2408" s="162">
        <v>3.2491685125006502E-3</v>
      </c>
      <c r="D2408" s="162"/>
    </row>
    <row r="2409" spans="1:4" x14ac:dyDescent="0.2">
      <c r="A2409" s="161" t="s">
        <v>5713</v>
      </c>
      <c r="B2409" s="162">
        <v>3.2491685125006502E-3</v>
      </c>
      <c r="D2409" s="162"/>
    </row>
    <row r="2410" spans="1:4" x14ac:dyDescent="0.2">
      <c r="A2410" s="161" t="s">
        <v>7148</v>
      </c>
      <c r="B2410" s="162">
        <v>3.2491685125006502E-3</v>
      </c>
      <c r="D2410" s="162"/>
    </row>
    <row r="2411" spans="1:4" x14ac:dyDescent="0.2">
      <c r="A2411" s="161" t="s">
        <v>5683</v>
      </c>
      <c r="B2411" s="162">
        <v>3.2491685125006502E-3</v>
      </c>
      <c r="D2411" s="162"/>
    </row>
    <row r="2412" spans="1:4" x14ac:dyDescent="0.2">
      <c r="A2412" s="161" t="s">
        <v>7149</v>
      </c>
      <c r="B2412" s="162">
        <v>3.2491685125006502E-3</v>
      </c>
      <c r="D2412" s="162"/>
    </row>
    <row r="2413" spans="1:4" x14ac:dyDescent="0.2">
      <c r="A2413" s="161" t="s">
        <v>5668</v>
      </c>
      <c r="B2413" s="162">
        <v>3.2491685125006502E-3</v>
      </c>
      <c r="D2413" s="162"/>
    </row>
    <row r="2414" spans="1:4" x14ac:dyDescent="0.2">
      <c r="A2414" s="161" t="s">
        <v>7150</v>
      </c>
      <c r="B2414" s="162">
        <v>3.2491685125006502E-3</v>
      </c>
      <c r="D2414" s="162"/>
    </row>
    <row r="2415" spans="1:4" x14ac:dyDescent="0.2">
      <c r="A2415" s="161" t="s">
        <v>7151</v>
      </c>
      <c r="B2415" s="162">
        <v>3.2491685125006502E-3</v>
      </c>
      <c r="D2415" s="162"/>
    </row>
    <row r="2416" spans="1:4" x14ac:dyDescent="0.2">
      <c r="A2416" s="161" t="s">
        <v>7152</v>
      </c>
      <c r="B2416" s="162">
        <v>3.2491685125006502E-3</v>
      </c>
      <c r="D2416" s="162"/>
    </row>
    <row r="2417" spans="1:4" x14ac:dyDescent="0.2">
      <c r="A2417" s="161" t="s">
        <v>7153</v>
      </c>
      <c r="B2417" s="162">
        <v>3.2491685125006502E-3</v>
      </c>
      <c r="D2417" s="162"/>
    </row>
    <row r="2418" spans="1:4" x14ac:dyDescent="0.2">
      <c r="A2418" s="161" t="s">
        <v>7154</v>
      </c>
      <c r="B2418" s="162">
        <v>3.2491685125006502E-3</v>
      </c>
      <c r="D2418" s="162"/>
    </row>
    <row r="2419" spans="1:4" x14ac:dyDescent="0.2">
      <c r="A2419" s="161" t="s">
        <v>7155</v>
      </c>
      <c r="B2419" s="162">
        <v>3.2491685125006502E-3</v>
      </c>
      <c r="D2419" s="162"/>
    </row>
    <row r="2420" spans="1:4" x14ac:dyDescent="0.2">
      <c r="A2420" s="161" t="s">
        <v>7156</v>
      </c>
      <c r="B2420" s="162">
        <v>3.2491685125006502E-3</v>
      </c>
      <c r="D2420" s="162"/>
    </row>
    <row r="2421" spans="1:4" x14ac:dyDescent="0.2">
      <c r="A2421" s="161" t="s">
        <v>7157</v>
      </c>
      <c r="B2421" s="162">
        <v>3.2491685125006502E-3</v>
      </c>
      <c r="D2421" s="162"/>
    </row>
    <row r="2422" spans="1:4" x14ac:dyDescent="0.2">
      <c r="A2422" s="161" t="s">
        <v>5608</v>
      </c>
      <c r="B2422" s="162">
        <v>3.2491685125006502E-3</v>
      </c>
      <c r="D2422" s="162"/>
    </row>
    <row r="2423" spans="1:4" x14ac:dyDescent="0.2">
      <c r="A2423" s="161" t="s">
        <v>7158</v>
      </c>
      <c r="B2423" s="162">
        <v>3.2491685125006502E-3</v>
      </c>
      <c r="D2423" s="162"/>
    </row>
    <row r="2424" spans="1:4" x14ac:dyDescent="0.2">
      <c r="A2424" s="161" t="s">
        <v>7159</v>
      </c>
      <c r="B2424" s="162">
        <v>3.2491685125006502E-3</v>
      </c>
      <c r="D2424" s="162"/>
    </row>
    <row r="2425" spans="1:4" x14ac:dyDescent="0.2">
      <c r="A2425" s="161" t="s">
        <v>7160</v>
      </c>
      <c r="B2425" s="162">
        <v>3.2491685125006502E-3</v>
      </c>
      <c r="D2425" s="162"/>
    </row>
    <row r="2426" spans="1:4" x14ac:dyDescent="0.2">
      <c r="A2426" s="161" t="s">
        <v>7161</v>
      </c>
      <c r="B2426" s="162">
        <v>3.2491685125006502E-3</v>
      </c>
      <c r="D2426" s="162"/>
    </row>
    <row r="2427" spans="1:4" x14ac:dyDescent="0.2">
      <c r="A2427" s="161" t="s">
        <v>7162</v>
      </c>
      <c r="B2427" s="162">
        <v>3.2491685125006502E-3</v>
      </c>
      <c r="D2427" s="162"/>
    </row>
    <row r="2428" spans="1:4" x14ac:dyDescent="0.2">
      <c r="A2428" s="161" t="s">
        <v>7163</v>
      </c>
      <c r="B2428" s="162">
        <v>3.2491685125006502E-3</v>
      </c>
      <c r="D2428" s="162"/>
    </row>
    <row r="2429" spans="1:4" x14ac:dyDescent="0.2">
      <c r="A2429" s="161" t="s">
        <v>7164</v>
      </c>
      <c r="B2429" s="162">
        <v>3.2491685125006502E-3</v>
      </c>
      <c r="D2429" s="162"/>
    </row>
    <row r="2430" spans="1:4" x14ac:dyDescent="0.2">
      <c r="A2430" s="161" t="s">
        <v>7165</v>
      </c>
      <c r="B2430" s="162">
        <v>3.2491685125006502E-3</v>
      </c>
      <c r="D2430" s="162"/>
    </row>
    <row r="2431" spans="1:4" x14ac:dyDescent="0.2">
      <c r="A2431" s="161" t="s">
        <v>7166</v>
      </c>
      <c r="B2431" s="162">
        <v>3.2491685125006502E-3</v>
      </c>
      <c r="D2431" s="162"/>
    </row>
    <row r="2432" spans="1:4" x14ac:dyDescent="0.2">
      <c r="A2432" s="161" t="s">
        <v>7167</v>
      </c>
      <c r="B2432" s="162">
        <v>3.2491685125006502E-3</v>
      </c>
      <c r="D2432" s="162"/>
    </row>
    <row r="2433" spans="1:4" x14ac:dyDescent="0.2">
      <c r="A2433" s="161" t="s">
        <v>7168</v>
      </c>
      <c r="B2433" s="162">
        <v>3.2491685125006502E-3</v>
      </c>
      <c r="D2433" s="162"/>
    </row>
    <row r="2434" spans="1:4" x14ac:dyDescent="0.2">
      <c r="A2434" s="161" t="s">
        <v>7169</v>
      </c>
      <c r="B2434" s="162">
        <v>3.2491685125006502E-3</v>
      </c>
      <c r="D2434" s="162"/>
    </row>
    <row r="2435" spans="1:4" x14ac:dyDescent="0.2">
      <c r="A2435" s="161" t="s">
        <v>7170</v>
      </c>
      <c r="B2435" s="162">
        <v>3.2491685125006502E-3</v>
      </c>
      <c r="D2435" s="162"/>
    </row>
    <row r="2436" spans="1:4" x14ac:dyDescent="0.2">
      <c r="A2436" s="161" t="s">
        <v>5557</v>
      </c>
      <c r="B2436" s="162">
        <v>3.2491685125006502E-3</v>
      </c>
      <c r="D2436" s="162"/>
    </row>
    <row r="2437" spans="1:4" x14ac:dyDescent="0.2">
      <c r="A2437" s="161" t="s">
        <v>7171</v>
      </c>
      <c r="B2437" s="162">
        <v>3.2491685125006502E-3</v>
      </c>
      <c r="D2437" s="162"/>
    </row>
    <row r="2438" spans="1:4" x14ac:dyDescent="0.2">
      <c r="A2438" s="161" t="s">
        <v>7172</v>
      </c>
      <c r="B2438" s="162">
        <v>3.2491685125006502E-3</v>
      </c>
      <c r="D2438" s="162"/>
    </row>
    <row r="2439" spans="1:4" x14ac:dyDescent="0.2">
      <c r="A2439" s="161" t="s">
        <v>5554</v>
      </c>
      <c r="B2439" s="162">
        <v>3.2491685125006502E-3</v>
      </c>
      <c r="D2439" s="162"/>
    </row>
    <row r="2440" spans="1:4" x14ac:dyDescent="0.2">
      <c r="A2440" s="161" t="s">
        <v>7173</v>
      </c>
      <c r="B2440" s="162">
        <v>3.2491685125006502E-3</v>
      </c>
      <c r="D2440" s="162"/>
    </row>
    <row r="2441" spans="1:4" x14ac:dyDescent="0.2">
      <c r="A2441" s="161" t="s">
        <v>5538</v>
      </c>
      <c r="B2441" s="162">
        <v>3.2491685125006502E-3</v>
      </c>
      <c r="D2441" s="162"/>
    </row>
    <row r="2442" spans="1:4" x14ac:dyDescent="0.2">
      <c r="A2442" s="161" t="s">
        <v>7174</v>
      </c>
      <c r="B2442" s="162">
        <v>3.2491685125006502E-3</v>
      </c>
      <c r="D2442" s="162"/>
    </row>
    <row r="2443" spans="1:4" x14ac:dyDescent="0.2">
      <c r="A2443" s="161" t="s">
        <v>7175</v>
      </c>
      <c r="B2443" s="162">
        <v>3.2491685125006502E-3</v>
      </c>
      <c r="D2443" s="162"/>
    </row>
    <row r="2444" spans="1:4" x14ac:dyDescent="0.2">
      <c r="A2444" s="161" t="s">
        <v>7176</v>
      </c>
      <c r="B2444" s="162">
        <v>3.2491685125006502E-3</v>
      </c>
      <c r="D2444" s="162"/>
    </row>
    <row r="2445" spans="1:4" x14ac:dyDescent="0.2">
      <c r="A2445" s="161" t="s">
        <v>5527</v>
      </c>
      <c r="B2445" s="162">
        <v>3.2491685125006502E-3</v>
      </c>
      <c r="D2445" s="162"/>
    </row>
    <row r="2446" spans="1:4" x14ac:dyDescent="0.2">
      <c r="A2446" s="161" t="s">
        <v>7177</v>
      </c>
      <c r="B2446" s="162">
        <v>3.2491685125006502E-3</v>
      </c>
      <c r="D2446" s="162"/>
    </row>
    <row r="2447" spans="1:4" x14ac:dyDescent="0.2">
      <c r="A2447" s="161" t="s">
        <v>7178</v>
      </c>
      <c r="B2447" s="162">
        <v>3.2491685125006502E-3</v>
      </c>
      <c r="D2447" s="162"/>
    </row>
    <row r="2448" spans="1:4" x14ac:dyDescent="0.2">
      <c r="A2448" s="161" t="s">
        <v>7179</v>
      </c>
      <c r="B2448" s="162">
        <v>3.2491685125006502E-3</v>
      </c>
      <c r="D2448" s="162"/>
    </row>
    <row r="2449" spans="1:4" x14ac:dyDescent="0.2">
      <c r="A2449" s="161" t="s">
        <v>7180</v>
      </c>
      <c r="B2449" s="162">
        <v>3.2491685125006502E-3</v>
      </c>
      <c r="D2449" s="162"/>
    </row>
    <row r="2450" spans="1:4" x14ac:dyDescent="0.2">
      <c r="A2450" s="161" t="s">
        <v>7181</v>
      </c>
      <c r="B2450" s="162">
        <v>3.2491685125006502E-3</v>
      </c>
      <c r="D2450" s="162"/>
    </row>
    <row r="2451" spans="1:4" x14ac:dyDescent="0.2">
      <c r="A2451" s="161" t="s">
        <v>7182</v>
      </c>
      <c r="B2451" s="162">
        <v>3.2491685125006502E-3</v>
      </c>
      <c r="D2451" s="162"/>
    </row>
    <row r="2452" spans="1:4" x14ac:dyDescent="0.2">
      <c r="A2452" s="161" t="s">
        <v>7183</v>
      </c>
      <c r="B2452" s="162">
        <v>3.2491685125006502E-3</v>
      </c>
      <c r="D2452" s="162"/>
    </row>
    <row r="2453" spans="1:4" x14ac:dyDescent="0.2">
      <c r="A2453" s="161" t="s">
        <v>7184</v>
      </c>
      <c r="B2453" s="162">
        <v>3.2491685125006502E-3</v>
      </c>
      <c r="D2453" s="162"/>
    </row>
    <row r="2454" spans="1:4" x14ac:dyDescent="0.2">
      <c r="A2454" s="161" t="s">
        <v>7185</v>
      </c>
      <c r="B2454" s="162">
        <v>3.2491685125006502E-3</v>
      </c>
      <c r="D2454" s="162"/>
    </row>
    <row r="2455" spans="1:4" x14ac:dyDescent="0.2">
      <c r="A2455" s="161" t="s">
        <v>7186</v>
      </c>
      <c r="B2455" s="162">
        <v>3.2491685125006502E-3</v>
      </c>
      <c r="D2455" s="162"/>
    </row>
    <row r="2456" spans="1:4" x14ac:dyDescent="0.2">
      <c r="A2456" s="161" t="s">
        <v>5465</v>
      </c>
      <c r="B2456" s="162">
        <v>3.2491685125006502E-3</v>
      </c>
      <c r="D2456" s="162"/>
    </row>
    <row r="2457" spans="1:4" x14ac:dyDescent="0.2">
      <c r="A2457" s="161" t="s">
        <v>5463</v>
      </c>
      <c r="B2457" s="162">
        <v>3.2491685125006502E-3</v>
      </c>
      <c r="D2457" s="162"/>
    </row>
    <row r="2458" spans="1:4" x14ac:dyDescent="0.2">
      <c r="A2458" s="161" t="s">
        <v>5428</v>
      </c>
      <c r="B2458" s="162">
        <v>3.2491685125006502E-3</v>
      </c>
      <c r="D2458" s="162"/>
    </row>
    <row r="2459" spans="1:4" x14ac:dyDescent="0.2">
      <c r="A2459" s="161" t="s">
        <v>7187</v>
      </c>
      <c r="B2459" s="162">
        <v>3.2491685125006502E-3</v>
      </c>
      <c r="D2459" s="162"/>
    </row>
    <row r="2460" spans="1:4" x14ac:dyDescent="0.2">
      <c r="A2460" s="161" t="s">
        <v>7188</v>
      </c>
      <c r="B2460" s="162">
        <v>3.2491685125006502E-3</v>
      </c>
      <c r="D2460" s="162"/>
    </row>
    <row r="2461" spans="1:4" x14ac:dyDescent="0.2">
      <c r="A2461" s="161" t="s">
        <v>5399</v>
      </c>
      <c r="B2461" s="162">
        <v>3.2491685125006502E-3</v>
      </c>
      <c r="D2461" s="162"/>
    </row>
    <row r="2462" spans="1:4" x14ac:dyDescent="0.2">
      <c r="A2462" s="161" t="s">
        <v>5391</v>
      </c>
      <c r="B2462" s="162">
        <v>3.2491685125006502E-3</v>
      </c>
      <c r="D2462" s="162"/>
    </row>
    <row r="2463" spans="1:4" x14ac:dyDescent="0.2">
      <c r="A2463" s="161" t="s">
        <v>7189</v>
      </c>
      <c r="B2463" s="162">
        <v>3.2491685125006502E-3</v>
      </c>
      <c r="D2463" s="162"/>
    </row>
    <row r="2464" spans="1:4" x14ac:dyDescent="0.2">
      <c r="A2464" s="161" t="s">
        <v>5381</v>
      </c>
      <c r="B2464" s="162">
        <v>3.2491685125006502E-3</v>
      </c>
      <c r="D2464" s="162"/>
    </row>
    <row r="2465" spans="1:4" x14ac:dyDescent="0.2">
      <c r="A2465" s="161" t="s">
        <v>7190</v>
      </c>
      <c r="B2465" s="162">
        <v>3.2491685125006502E-3</v>
      </c>
      <c r="D2465" s="162"/>
    </row>
    <row r="2466" spans="1:4" x14ac:dyDescent="0.2">
      <c r="A2466" s="161" t="s">
        <v>5362</v>
      </c>
      <c r="B2466" s="162">
        <v>3.2491685125006502E-3</v>
      </c>
      <c r="D2466" s="162"/>
    </row>
    <row r="2467" spans="1:4" x14ac:dyDescent="0.2">
      <c r="A2467" s="161" t="s">
        <v>7191</v>
      </c>
      <c r="B2467" s="162">
        <v>3.2491685125006502E-3</v>
      </c>
      <c r="D2467" s="162"/>
    </row>
    <row r="2468" spans="1:4" x14ac:dyDescent="0.2">
      <c r="A2468" s="161" t="s">
        <v>7192</v>
      </c>
      <c r="B2468" s="162">
        <v>3.2491685125006502E-3</v>
      </c>
      <c r="D2468" s="162"/>
    </row>
    <row r="2469" spans="1:4" x14ac:dyDescent="0.2">
      <c r="A2469" s="161" t="s">
        <v>5353</v>
      </c>
      <c r="B2469" s="162">
        <v>3.2491685125006502E-3</v>
      </c>
      <c r="D2469" s="162"/>
    </row>
    <row r="2470" spans="1:4" x14ac:dyDescent="0.2">
      <c r="A2470" s="161" t="s">
        <v>7193</v>
      </c>
      <c r="B2470" s="162">
        <v>3.2491685125006502E-3</v>
      </c>
      <c r="D2470" s="162"/>
    </row>
    <row r="2471" spans="1:4" x14ac:dyDescent="0.2">
      <c r="A2471" s="161" t="s">
        <v>5343</v>
      </c>
      <c r="B2471" s="162">
        <v>3.2491685125006502E-3</v>
      </c>
      <c r="D2471" s="162"/>
    </row>
    <row r="2472" spans="1:4" x14ac:dyDescent="0.2">
      <c r="A2472" s="161" t="s">
        <v>5339</v>
      </c>
      <c r="B2472" s="162">
        <v>3.2491685125006502E-3</v>
      </c>
      <c r="D2472" s="162"/>
    </row>
    <row r="2473" spans="1:4" x14ac:dyDescent="0.2">
      <c r="A2473" s="161" t="s">
        <v>7194</v>
      </c>
      <c r="B2473" s="162">
        <v>3.2491685125006502E-3</v>
      </c>
      <c r="D2473" s="162"/>
    </row>
    <row r="2474" spans="1:4" x14ac:dyDescent="0.2">
      <c r="A2474" s="161" t="s">
        <v>5329</v>
      </c>
      <c r="B2474" s="162">
        <v>3.2491685125006502E-3</v>
      </c>
      <c r="D2474" s="162"/>
    </row>
    <row r="2475" spans="1:4" x14ac:dyDescent="0.2">
      <c r="A2475" s="161" t="s">
        <v>7195</v>
      </c>
      <c r="B2475" s="162">
        <v>3.2491685125006502E-3</v>
      </c>
      <c r="D2475" s="162"/>
    </row>
    <row r="2476" spans="1:4" x14ac:dyDescent="0.2">
      <c r="A2476" s="161" t="s">
        <v>7196</v>
      </c>
      <c r="B2476" s="162">
        <v>3.2491685125006502E-3</v>
      </c>
      <c r="D2476" s="162"/>
    </row>
    <row r="2477" spans="1:4" x14ac:dyDescent="0.2">
      <c r="A2477" s="161" t="s">
        <v>5312</v>
      </c>
      <c r="B2477" s="162">
        <v>3.2491685125006502E-3</v>
      </c>
      <c r="D2477" s="162"/>
    </row>
    <row r="2478" spans="1:4" x14ac:dyDescent="0.2">
      <c r="A2478" s="161" t="s">
        <v>7197</v>
      </c>
      <c r="B2478" s="162">
        <v>3.2491685125006502E-3</v>
      </c>
      <c r="D2478" s="162"/>
    </row>
    <row r="2479" spans="1:4" x14ac:dyDescent="0.2">
      <c r="A2479" s="161" t="s">
        <v>5306</v>
      </c>
      <c r="B2479" s="162">
        <v>3.2491685125006502E-3</v>
      </c>
      <c r="D2479" s="162"/>
    </row>
    <row r="2480" spans="1:4" x14ac:dyDescent="0.2">
      <c r="A2480" s="161" t="s">
        <v>5304</v>
      </c>
      <c r="B2480" s="162">
        <v>3.2491685125006502E-3</v>
      </c>
      <c r="D2480" s="162"/>
    </row>
    <row r="2481" spans="1:4" x14ac:dyDescent="0.2">
      <c r="A2481" s="161" t="s">
        <v>5303</v>
      </c>
      <c r="B2481" s="162">
        <v>3.2491685125006502E-3</v>
      </c>
      <c r="D2481" s="162"/>
    </row>
    <row r="2482" spans="1:4" x14ac:dyDescent="0.2">
      <c r="A2482" s="161" t="s">
        <v>5296</v>
      </c>
      <c r="B2482" s="162">
        <v>3.2491685125006502E-3</v>
      </c>
      <c r="D2482" s="162"/>
    </row>
    <row r="2483" spans="1:4" x14ac:dyDescent="0.2">
      <c r="A2483" s="161" t="s">
        <v>7198</v>
      </c>
      <c r="B2483" s="162">
        <v>3.2491685125006502E-3</v>
      </c>
      <c r="D2483" s="162"/>
    </row>
    <row r="2484" spans="1:4" x14ac:dyDescent="0.2">
      <c r="A2484" s="161" t="s">
        <v>7199</v>
      </c>
      <c r="B2484" s="162">
        <v>3.2491685125006502E-3</v>
      </c>
      <c r="D2484" s="162"/>
    </row>
    <row r="2485" spans="1:4" x14ac:dyDescent="0.2">
      <c r="A2485" s="161" t="s">
        <v>7200</v>
      </c>
      <c r="B2485" s="162">
        <v>3.2491685125006502E-3</v>
      </c>
      <c r="D2485" s="162"/>
    </row>
    <row r="2486" spans="1:4" x14ac:dyDescent="0.2">
      <c r="A2486" s="161" t="s">
        <v>5290</v>
      </c>
      <c r="B2486" s="162">
        <v>3.2491685125006502E-3</v>
      </c>
      <c r="D2486" s="162"/>
    </row>
    <row r="2487" spans="1:4" x14ac:dyDescent="0.2">
      <c r="A2487" s="161" t="s">
        <v>5288</v>
      </c>
      <c r="B2487" s="162">
        <v>3.2491685125006502E-3</v>
      </c>
      <c r="D2487" s="162"/>
    </row>
    <row r="2488" spans="1:4" x14ac:dyDescent="0.2">
      <c r="A2488" s="161" t="s">
        <v>7201</v>
      </c>
      <c r="B2488" s="162">
        <v>3.2491685125006502E-3</v>
      </c>
      <c r="D2488" s="162"/>
    </row>
    <row r="2489" spans="1:4" x14ac:dyDescent="0.2">
      <c r="A2489" s="161" t="s">
        <v>7202</v>
      </c>
      <c r="B2489" s="162">
        <v>3.2491685125006502E-3</v>
      </c>
      <c r="D2489" s="162"/>
    </row>
    <row r="2490" spans="1:4" x14ac:dyDescent="0.2">
      <c r="A2490" s="161" t="s">
        <v>7203</v>
      </c>
      <c r="B2490" s="162">
        <v>3.2491685125006502E-3</v>
      </c>
      <c r="D2490" s="162"/>
    </row>
    <row r="2491" spans="1:4" x14ac:dyDescent="0.2">
      <c r="A2491" s="161" t="s">
        <v>7204</v>
      </c>
      <c r="B2491" s="162">
        <v>3.2491685125006502E-3</v>
      </c>
      <c r="D2491" s="162"/>
    </row>
    <row r="2492" spans="1:4" x14ac:dyDescent="0.2">
      <c r="A2492" s="161" t="s">
        <v>7205</v>
      </c>
      <c r="B2492" s="162">
        <v>3.2491685125006502E-3</v>
      </c>
      <c r="D2492" s="162"/>
    </row>
    <row r="2493" spans="1:4" x14ac:dyDescent="0.2">
      <c r="A2493" s="161" t="s">
        <v>5260</v>
      </c>
      <c r="B2493" s="162">
        <v>3.2491685125006502E-3</v>
      </c>
      <c r="D2493" s="162"/>
    </row>
    <row r="2494" spans="1:4" x14ac:dyDescent="0.2">
      <c r="A2494" s="161" t="s">
        <v>5257</v>
      </c>
      <c r="B2494" s="162">
        <v>3.2491685125006502E-3</v>
      </c>
      <c r="D2494" s="162"/>
    </row>
    <row r="2495" spans="1:4" x14ac:dyDescent="0.2">
      <c r="A2495" s="161" t="s">
        <v>7206</v>
      </c>
      <c r="B2495" s="162">
        <v>3.2491685125006502E-3</v>
      </c>
      <c r="D2495" s="162"/>
    </row>
    <row r="2496" spans="1:4" x14ac:dyDescent="0.2">
      <c r="A2496" s="161" t="s">
        <v>7207</v>
      </c>
      <c r="B2496" s="162">
        <v>3.2491685125006502E-3</v>
      </c>
      <c r="D2496" s="162"/>
    </row>
    <row r="2497" spans="1:4" x14ac:dyDescent="0.2">
      <c r="A2497" s="161" t="s">
        <v>7208</v>
      </c>
      <c r="B2497" s="162">
        <v>3.2491685125006502E-3</v>
      </c>
      <c r="D2497" s="162"/>
    </row>
    <row r="2498" spans="1:4" x14ac:dyDescent="0.2">
      <c r="A2498" s="161" t="s">
        <v>5241</v>
      </c>
      <c r="B2498" s="162">
        <v>3.2491685125006502E-3</v>
      </c>
      <c r="D2498" s="162"/>
    </row>
    <row r="2499" spans="1:4" x14ac:dyDescent="0.2">
      <c r="A2499" s="161" t="s">
        <v>7209</v>
      </c>
      <c r="B2499" s="162">
        <v>3.2491685125006502E-3</v>
      </c>
      <c r="D2499" s="162"/>
    </row>
    <row r="2500" spans="1:4" x14ac:dyDescent="0.2">
      <c r="A2500" s="161" t="s">
        <v>7210</v>
      </c>
      <c r="B2500" s="162">
        <v>3.2491685125006502E-3</v>
      </c>
      <c r="D2500" s="162"/>
    </row>
    <row r="2501" spans="1:4" x14ac:dyDescent="0.2">
      <c r="A2501" s="161" t="s">
        <v>7211</v>
      </c>
      <c r="B2501" s="162">
        <v>3.2491685125006502E-3</v>
      </c>
      <c r="D2501" s="162"/>
    </row>
    <row r="2502" spans="1:4" x14ac:dyDescent="0.2">
      <c r="A2502" s="161" t="s">
        <v>5219</v>
      </c>
      <c r="B2502" s="162">
        <v>3.2491685125006502E-3</v>
      </c>
      <c r="D2502" s="162"/>
    </row>
    <row r="2503" spans="1:4" x14ac:dyDescent="0.2">
      <c r="A2503" s="161" t="s">
        <v>7212</v>
      </c>
      <c r="B2503" s="162">
        <v>3.2491685125006502E-3</v>
      </c>
      <c r="D2503" s="162"/>
    </row>
    <row r="2504" spans="1:4" x14ac:dyDescent="0.2">
      <c r="A2504" s="161" t="s">
        <v>5217</v>
      </c>
      <c r="B2504" s="162">
        <v>3.2491685125006502E-3</v>
      </c>
      <c r="D2504" s="162"/>
    </row>
    <row r="2505" spans="1:4" x14ac:dyDescent="0.2">
      <c r="A2505" s="161" t="s">
        <v>7213</v>
      </c>
      <c r="B2505" s="162">
        <v>3.2491685125006502E-3</v>
      </c>
      <c r="D2505" s="162"/>
    </row>
    <row r="2506" spans="1:4" x14ac:dyDescent="0.2">
      <c r="A2506" s="161" t="s">
        <v>5206</v>
      </c>
      <c r="B2506" s="162">
        <v>3.2491685125006502E-3</v>
      </c>
      <c r="D2506" s="162"/>
    </row>
    <row r="2507" spans="1:4" x14ac:dyDescent="0.2">
      <c r="A2507" s="161" t="s">
        <v>5196</v>
      </c>
      <c r="B2507" s="162">
        <v>3.2491685125006502E-3</v>
      </c>
      <c r="D2507" s="162"/>
    </row>
    <row r="2508" spans="1:4" x14ac:dyDescent="0.2">
      <c r="A2508" s="161" t="s">
        <v>5194</v>
      </c>
      <c r="B2508" s="162">
        <v>3.2491685125006502E-3</v>
      </c>
      <c r="D2508" s="162"/>
    </row>
    <row r="2509" spans="1:4" x14ac:dyDescent="0.2">
      <c r="A2509" s="161" t="s">
        <v>7214</v>
      </c>
      <c r="B2509" s="162">
        <v>3.2491685125006502E-3</v>
      </c>
      <c r="D2509" s="162"/>
    </row>
    <row r="2510" spans="1:4" x14ac:dyDescent="0.2">
      <c r="A2510" s="161" t="s">
        <v>5193</v>
      </c>
      <c r="B2510" s="162">
        <v>3.2491685125006502E-3</v>
      </c>
      <c r="D2510" s="162"/>
    </row>
    <row r="2511" spans="1:4" x14ac:dyDescent="0.2">
      <c r="A2511" s="161" t="s">
        <v>7215</v>
      </c>
      <c r="B2511" s="162">
        <v>3.2491685125006502E-3</v>
      </c>
      <c r="D2511" s="162"/>
    </row>
    <row r="2512" spans="1:4" x14ac:dyDescent="0.2">
      <c r="A2512" s="161" t="s">
        <v>7216</v>
      </c>
      <c r="B2512" s="162">
        <v>3.2491685125006502E-3</v>
      </c>
      <c r="D2512" s="162"/>
    </row>
    <row r="2513" spans="1:4" x14ac:dyDescent="0.2">
      <c r="A2513" s="161" t="s">
        <v>7217</v>
      </c>
      <c r="B2513" s="162">
        <v>3.2491685125006502E-3</v>
      </c>
      <c r="D2513" s="162"/>
    </row>
    <row r="2514" spans="1:4" x14ac:dyDescent="0.2">
      <c r="A2514" s="161" t="s">
        <v>7218</v>
      </c>
      <c r="B2514" s="162">
        <v>3.2491685125006502E-3</v>
      </c>
      <c r="D2514" s="162"/>
    </row>
    <row r="2515" spans="1:4" x14ac:dyDescent="0.2">
      <c r="A2515" s="161" t="s">
        <v>7219</v>
      </c>
      <c r="B2515" s="162">
        <v>3.2491685125006502E-3</v>
      </c>
      <c r="D2515" s="162"/>
    </row>
    <row r="2516" spans="1:4" x14ac:dyDescent="0.2">
      <c r="A2516" s="161" t="s">
        <v>7220</v>
      </c>
      <c r="B2516" s="162">
        <v>3.2491685125006502E-3</v>
      </c>
      <c r="D2516" s="162"/>
    </row>
    <row r="2517" spans="1:4" x14ac:dyDescent="0.2">
      <c r="A2517" s="161" t="s">
        <v>7221</v>
      </c>
      <c r="B2517" s="162">
        <v>3.2491685125006502E-3</v>
      </c>
      <c r="D2517" s="162"/>
    </row>
    <row r="2518" spans="1:4" x14ac:dyDescent="0.2">
      <c r="A2518" s="161" t="s">
        <v>7222</v>
      </c>
      <c r="B2518" s="162">
        <v>3.2491685125006502E-3</v>
      </c>
      <c r="D2518" s="162"/>
    </row>
    <row r="2519" spans="1:4" x14ac:dyDescent="0.2">
      <c r="A2519" s="161" t="s">
        <v>5172</v>
      </c>
      <c r="B2519" s="162">
        <v>3.2491685125006502E-3</v>
      </c>
      <c r="D2519" s="162"/>
    </row>
    <row r="2520" spans="1:4" x14ac:dyDescent="0.2">
      <c r="A2520" s="161" t="s">
        <v>5170</v>
      </c>
      <c r="B2520" s="162">
        <v>3.2491685125006502E-3</v>
      </c>
      <c r="D2520" s="162"/>
    </row>
    <row r="2521" spans="1:4" x14ac:dyDescent="0.2">
      <c r="A2521" s="161" t="s">
        <v>7223</v>
      </c>
      <c r="B2521" s="162">
        <v>3.2491685125006502E-3</v>
      </c>
      <c r="D2521" s="162"/>
    </row>
    <row r="2522" spans="1:4" x14ac:dyDescent="0.2">
      <c r="A2522" s="161" t="s">
        <v>7224</v>
      </c>
      <c r="B2522" s="162">
        <v>3.2491685125006502E-3</v>
      </c>
      <c r="D2522" s="162"/>
    </row>
    <row r="2523" spans="1:4" x14ac:dyDescent="0.2">
      <c r="A2523" s="161" t="s">
        <v>7225</v>
      </c>
      <c r="B2523" s="162">
        <v>3.2491685125006502E-3</v>
      </c>
      <c r="D2523" s="162"/>
    </row>
    <row r="2524" spans="1:4" x14ac:dyDescent="0.2">
      <c r="A2524" s="161" t="s">
        <v>5155</v>
      </c>
      <c r="B2524" s="162">
        <v>3.2491685125006502E-3</v>
      </c>
      <c r="D2524" s="162"/>
    </row>
    <row r="2525" spans="1:4" x14ac:dyDescent="0.2">
      <c r="A2525" s="161" t="s">
        <v>7226</v>
      </c>
      <c r="B2525" s="162">
        <v>3.2491685125006502E-3</v>
      </c>
      <c r="D2525" s="162"/>
    </row>
    <row r="2526" spans="1:4" x14ac:dyDescent="0.2">
      <c r="A2526" s="161" t="s">
        <v>5139</v>
      </c>
      <c r="B2526" s="162">
        <v>3.2491685125006502E-3</v>
      </c>
      <c r="D2526" s="162"/>
    </row>
    <row r="2527" spans="1:4" x14ac:dyDescent="0.2">
      <c r="A2527" s="161" t="s">
        <v>5136</v>
      </c>
      <c r="B2527" s="162">
        <v>3.2491685125006502E-3</v>
      </c>
      <c r="D2527" s="162"/>
    </row>
    <row r="2528" spans="1:4" x14ac:dyDescent="0.2">
      <c r="A2528" s="161" t="s">
        <v>5131</v>
      </c>
      <c r="B2528" s="162">
        <v>3.2491685125006502E-3</v>
      </c>
      <c r="D2528" s="162"/>
    </row>
    <row r="2529" spans="1:4" x14ac:dyDescent="0.2">
      <c r="A2529" s="161" t="s">
        <v>7227</v>
      </c>
      <c r="B2529" s="162">
        <v>3.2491685125006502E-3</v>
      </c>
      <c r="D2529" s="162"/>
    </row>
    <row r="2530" spans="1:4" x14ac:dyDescent="0.2">
      <c r="A2530" s="161" t="s">
        <v>5121</v>
      </c>
      <c r="B2530" s="162">
        <v>3.2491685125006502E-3</v>
      </c>
      <c r="D2530" s="162"/>
    </row>
    <row r="2531" spans="1:4" x14ac:dyDescent="0.2">
      <c r="A2531" s="161" t="s">
        <v>7228</v>
      </c>
      <c r="B2531" s="162">
        <v>3.2491685125006502E-3</v>
      </c>
      <c r="D2531" s="162"/>
    </row>
    <row r="2532" spans="1:4" x14ac:dyDescent="0.2">
      <c r="A2532" s="161" t="s">
        <v>7229</v>
      </c>
      <c r="B2532" s="162">
        <v>3.2491685125006502E-3</v>
      </c>
      <c r="D2532" s="162"/>
    </row>
    <row r="2533" spans="1:4" x14ac:dyDescent="0.2">
      <c r="A2533" s="161" t="s">
        <v>5106</v>
      </c>
      <c r="B2533" s="162">
        <v>3.2491685125006502E-3</v>
      </c>
      <c r="D2533" s="162"/>
    </row>
    <row r="2534" spans="1:4" x14ac:dyDescent="0.2">
      <c r="A2534" s="161" t="s">
        <v>5104</v>
      </c>
      <c r="B2534" s="162">
        <v>3.2491685125006502E-3</v>
      </c>
      <c r="D2534" s="162"/>
    </row>
    <row r="2535" spans="1:4" x14ac:dyDescent="0.2">
      <c r="A2535" s="161" t="s">
        <v>5103</v>
      </c>
      <c r="B2535" s="162">
        <v>3.2491685125006502E-3</v>
      </c>
      <c r="D2535" s="162"/>
    </row>
    <row r="2536" spans="1:4" x14ac:dyDescent="0.2">
      <c r="A2536" s="161" t="s">
        <v>5092</v>
      </c>
      <c r="B2536" s="162">
        <v>3.2491685125006502E-3</v>
      </c>
      <c r="D2536" s="162"/>
    </row>
    <row r="2537" spans="1:4" x14ac:dyDescent="0.2">
      <c r="A2537" s="161" t="s">
        <v>7230</v>
      </c>
      <c r="B2537" s="162">
        <v>3.2491685125006502E-3</v>
      </c>
      <c r="D2537" s="162"/>
    </row>
    <row r="2538" spans="1:4" x14ac:dyDescent="0.2">
      <c r="A2538" s="161" t="s">
        <v>7231</v>
      </c>
      <c r="B2538" s="162">
        <v>3.2491685125006502E-3</v>
      </c>
      <c r="D2538" s="162"/>
    </row>
    <row r="2539" spans="1:4" x14ac:dyDescent="0.2">
      <c r="A2539" s="161" t="s">
        <v>5085</v>
      </c>
      <c r="B2539" s="162">
        <v>3.2491685125006502E-3</v>
      </c>
      <c r="D2539" s="162"/>
    </row>
    <row r="2540" spans="1:4" x14ac:dyDescent="0.2">
      <c r="A2540" s="161" t="s">
        <v>5081</v>
      </c>
      <c r="B2540" s="162">
        <v>3.2491685125006502E-3</v>
      </c>
      <c r="D2540" s="162"/>
    </row>
    <row r="2541" spans="1:4" x14ac:dyDescent="0.2">
      <c r="A2541" s="161" t="s">
        <v>7232</v>
      </c>
      <c r="B2541" s="162">
        <v>3.2491685125006502E-3</v>
      </c>
      <c r="D2541" s="162"/>
    </row>
    <row r="2542" spans="1:4" x14ac:dyDescent="0.2">
      <c r="A2542" s="161" t="s">
        <v>7233</v>
      </c>
      <c r="B2542" s="162">
        <v>3.2491685125006502E-3</v>
      </c>
      <c r="D2542" s="162"/>
    </row>
    <row r="2543" spans="1:4" x14ac:dyDescent="0.2">
      <c r="A2543" s="161" t="s">
        <v>7234</v>
      </c>
      <c r="B2543" s="162">
        <v>3.2491685125006502E-3</v>
      </c>
      <c r="D2543" s="162"/>
    </row>
    <row r="2544" spans="1:4" x14ac:dyDescent="0.2">
      <c r="A2544" s="161" t="s">
        <v>7235</v>
      </c>
      <c r="B2544" s="162">
        <v>3.2491685125006502E-3</v>
      </c>
      <c r="D2544" s="162"/>
    </row>
    <row r="2545" spans="1:4" x14ac:dyDescent="0.2">
      <c r="A2545" s="161" t="s">
        <v>7236</v>
      </c>
      <c r="B2545" s="162">
        <v>3.2491685125006502E-3</v>
      </c>
      <c r="D2545" s="162"/>
    </row>
    <row r="2546" spans="1:4" x14ac:dyDescent="0.2">
      <c r="A2546" s="161" t="s">
        <v>5065</v>
      </c>
      <c r="B2546" s="162">
        <v>3.2491685125006502E-3</v>
      </c>
      <c r="D2546" s="162"/>
    </row>
    <row r="2547" spans="1:4" x14ac:dyDescent="0.2">
      <c r="A2547" s="161" t="s">
        <v>7237</v>
      </c>
      <c r="B2547" s="162">
        <v>3.2491685125006502E-3</v>
      </c>
      <c r="D2547" s="162"/>
    </row>
    <row r="2548" spans="1:4" x14ac:dyDescent="0.2">
      <c r="A2548" s="161" t="s">
        <v>5056</v>
      </c>
      <c r="B2548" s="162">
        <v>3.2491685125006502E-3</v>
      </c>
      <c r="D2548" s="162"/>
    </row>
    <row r="2549" spans="1:4" x14ac:dyDescent="0.2">
      <c r="A2549" s="161" t="s">
        <v>7238</v>
      </c>
      <c r="B2549" s="162">
        <v>3.2491685125006502E-3</v>
      </c>
      <c r="D2549" s="162"/>
    </row>
    <row r="2550" spans="1:4" x14ac:dyDescent="0.2">
      <c r="A2550" s="161" t="s">
        <v>7239</v>
      </c>
      <c r="B2550" s="162">
        <v>3.2491685125006502E-3</v>
      </c>
      <c r="D2550" s="162"/>
    </row>
    <row r="2551" spans="1:4" x14ac:dyDescent="0.2">
      <c r="A2551" s="161" t="s">
        <v>5051</v>
      </c>
      <c r="B2551" s="162">
        <v>3.2491685125006502E-3</v>
      </c>
      <c r="D2551" s="162"/>
    </row>
    <row r="2552" spans="1:4" x14ac:dyDescent="0.2">
      <c r="A2552" s="161" t="s">
        <v>7240</v>
      </c>
      <c r="B2552" s="162">
        <v>3.2491685125006502E-3</v>
      </c>
      <c r="D2552" s="162"/>
    </row>
    <row r="2553" spans="1:4" x14ac:dyDescent="0.2">
      <c r="A2553" s="161" t="s">
        <v>7241</v>
      </c>
      <c r="B2553" s="162">
        <v>3.2491685125006502E-3</v>
      </c>
      <c r="D2553" s="162"/>
    </row>
    <row r="2554" spans="1:4" x14ac:dyDescent="0.2">
      <c r="A2554" s="161" t="s">
        <v>5041</v>
      </c>
      <c r="B2554" s="162">
        <v>3.2491685125006502E-3</v>
      </c>
      <c r="D2554" s="162"/>
    </row>
    <row r="2555" spans="1:4" x14ac:dyDescent="0.2">
      <c r="A2555" s="161" t="s">
        <v>5033</v>
      </c>
      <c r="B2555" s="162">
        <v>3.2491685125006502E-3</v>
      </c>
      <c r="D2555" s="162"/>
    </row>
    <row r="2556" spans="1:4" x14ac:dyDescent="0.2">
      <c r="A2556" s="161" t="s">
        <v>5032</v>
      </c>
      <c r="B2556" s="162">
        <v>3.2491685125006502E-3</v>
      </c>
      <c r="D2556" s="162"/>
    </row>
    <row r="2557" spans="1:4" x14ac:dyDescent="0.2">
      <c r="A2557" s="161" t="s">
        <v>7242</v>
      </c>
      <c r="B2557" s="162">
        <v>3.2491685125006502E-3</v>
      </c>
      <c r="D2557" s="162"/>
    </row>
    <row r="2558" spans="1:4" x14ac:dyDescent="0.2">
      <c r="A2558" s="161" t="s">
        <v>5029</v>
      </c>
      <c r="B2558" s="162">
        <v>3.2491685125006502E-3</v>
      </c>
      <c r="D2558" s="162"/>
    </row>
    <row r="2559" spans="1:4" x14ac:dyDescent="0.2">
      <c r="A2559" s="161" t="s">
        <v>5027</v>
      </c>
      <c r="B2559" s="162">
        <v>3.2491685125006502E-3</v>
      </c>
      <c r="D2559" s="162"/>
    </row>
    <row r="2560" spans="1:4" x14ac:dyDescent="0.2">
      <c r="A2560" s="161" t="s">
        <v>7243</v>
      </c>
      <c r="B2560" s="162">
        <v>3.2491685125006502E-3</v>
      </c>
      <c r="D2560" s="162"/>
    </row>
    <row r="2561" spans="1:4" x14ac:dyDescent="0.2">
      <c r="A2561" s="161" t="s">
        <v>7244</v>
      </c>
      <c r="B2561" s="162">
        <v>3.2491685125006502E-3</v>
      </c>
      <c r="D2561" s="162"/>
    </row>
    <row r="2562" spans="1:4" x14ac:dyDescent="0.2">
      <c r="A2562" s="161" t="s">
        <v>7245</v>
      </c>
      <c r="B2562" s="162">
        <v>3.2491685125006502E-3</v>
      </c>
      <c r="D2562" s="162"/>
    </row>
    <row r="2563" spans="1:4" x14ac:dyDescent="0.2">
      <c r="A2563" s="161" t="s">
        <v>4995</v>
      </c>
      <c r="B2563" s="162">
        <v>3.2491685125006502E-3</v>
      </c>
      <c r="D2563" s="162"/>
    </row>
    <row r="2564" spans="1:4" x14ac:dyDescent="0.2">
      <c r="A2564" s="161" t="s">
        <v>4991</v>
      </c>
      <c r="B2564" s="162">
        <v>3.2491685125006502E-3</v>
      </c>
      <c r="D2564" s="162"/>
    </row>
    <row r="2565" spans="1:4" x14ac:dyDescent="0.2">
      <c r="A2565" s="161" t="s">
        <v>4984</v>
      </c>
      <c r="B2565" s="162">
        <v>3.2491685125006502E-3</v>
      </c>
      <c r="D2565" s="162"/>
    </row>
    <row r="2566" spans="1:4" x14ac:dyDescent="0.2">
      <c r="A2566" s="161" t="s">
        <v>7246</v>
      </c>
      <c r="B2566" s="162">
        <v>3.2491685125006502E-3</v>
      </c>
      <c r="D2566" s="162"/>
    </row>
    <row r="2567" spans="1:4" x14ac:dyDescent="0.2">
      <c r="A2567" s="161" t="s">
        <v>7247</v>
      </c>
      <c r="B2567" s="162">
        <v>3.2491685125006502E-3</v>
      </c>
      <c r="D2567" s="162"/>
    </row>
    <row r="2568" spans="1:4" x14ac:dyDescent="0.2">
      <c r="A2568" s="161" t="s">
        <v>4977</v>
      </c>
      <c r="B2568" s="162">
        <v>3.2491685125006502E-3</v>
      </c>
      <c r="D2568" s="162"/>
    </row>
    <row r="2569" spans="1:4" x14ac:dyDescent="0.2">
      <c r="A2569" s="161" t="s">
        <v>7248</v>
      </c>
      <c r="B2569" s="162">
        <v>3.2491685125006502E-3</v>
      </c>
      <c r="D2569" s="162"/>
    </row>
    <row r="2570" spans="1:4" x14ac:dyDescent="0.2">
      <c r="A2570" s="161" t="s">
        <v>4961</v>
      </c>
      <c r="B2570" s="162">
        <v>3.2491685125006502E-3</v>
      </c>
      <c r="D2570" s="162"/>
    </row>
    <row r="2571" spans="1:4" x14ac:dyDescent="0.2">
      <c r="A2571" s="161" t="s">
        <v>7249</v>
      </c>
      <c r="B2571" s="162">
        <v>3.2491685125006502E-3</v>
      </c>
      <c r="D2571" s="162"/>
    </row>
    <row r="2572" spans="1:4" x14ac:dyDescent="0.2">
      <c r="A2572" s="161" t="s">
        <v>7250</v>
      </c>
      <c r="B2572" s="162">
        <v>3.2491685125006502E-3</v>
      </c>
      <c r="D2572" s="162"/>
    </row>
    <row r="2573" spans="1:4" x14ac:dyDescent="0.2">
      <c r="A2573" s="161" t="s">
        <v>7251</v>
      </c>
      <c r="B2573" s="162">
        <v>3.2491685125006502E-3</v>
      </c>
      <c r="D2573" s="162"/>
    </row>
    <row r="2574" spans="1:4" x14ac:dyDescent="0.2">
      <c r="A2574" s="161" t="s">
        <v>7252</v>
      </c>
      <c r="B2574" s="162">
        <v>3.2491685125006502E-3</v>
      </c>
      <c r="D2574" s="162"/>
    </row>
    <row r="2575" spans="1:4" x14ac:dyDescent="0.2">
      <c r="A2575" s="161" t="s">
        <v>7253</v>
      </c>
      <c r="B2575" s="162">
        <v>3.2491685125006502E-3</v>
      </c>
      <c r="D2575" s="162"/>
    </row>
    <row r="2576" spans="1:4" x14ac:dyDescent="0.2">
      <c r="A2576" s="161" t="s">
        <v>7254</v>
      </c>
      <c r="B2576" s="162">
        <v>3.2491685125006502E-3</v>
      </c>
      <c r="D2576" s="162"/>
    </row>
    <row r="2577" spans="1:4" x14ac:dyDescent="0.2">
      <c r="A2577" s="161" t="s">
        <v>4925</v>
      </c>
      <c r="B2577" s="162">
        <v>3.2491685125006502E-3</v>
      </c>
      <c r="D2577" s="162"/>
    </row>
    <row r="2578" spans="1:4" x14ac:dyDescent="0.2">
      <c r="A2578" s="161" t="s">
        <v>7255</v>
      </c>
      <c r="B2578" s="162">
        <v>3.2491685125006502E-3</v>
      </c>
      <c r="D2578" s="162"/>
    </row>
    <row r="2579" spans="1:4" x14ac:dyDescent="0.2">
      <c r="A2579" s="161" t="s">
        <v>4915</v>
      </c>
      <c r="B2579" s="162">
        <v>3.2491685125006502E-3</v>
      </c>
      <c r="D2579" s="162"/>
    </row>
    <row r="2580" spans="1:4" x14ac:dyDescent="0.2">
      <c r="A2580" s="161" t="s">
        <v>7256</v>
      </c>
      <c r="B2580" s="162">
        <v>3.2491685125006502E-3</v>
      </c>
      <c r="D2580" s="162"/>
    </row>
    <row r="2581" spans="1:4" x14ac:dyDescent="0.2">
      <c r="A2581" s="161" t="s">
        <v>4903</v>
      </c>
      <c r="B2581" s="162">
        <v>3.2491685125006502E-3</v>
      </c>
      <c r="D2581" s="162"/>
    </row>
    <row r="2582" spans="1:4" x14ac:dyDescent="0.2">
      <c r="A2582" s="161" t="s">
        <v>7257</v>
      </c>
      <c r="B2582" s="162">
        <v>3.2491685125006502E-3</v>
      </c>
      <c r="D2582" s="162"/>
    </row>
    <row r="2583" spans="1:4" x14ac:dyDescent="0.2">
      <c r="A2583" s="161" t="s">
        <v>7258</v>
      </c>
      <c r="B2583" s="162">
        <v>3.2491685125006502E-3</v>
      </c>
      <c r="D2583" s="162"/>
    </row>
    <row r="2584" spans="1:4" x14ac:dyDescent="0.2">
      <c r="A2584" s="161" t="s">
        <v>4895</v>
      </c>
      <c r="B2584" s="162">
        <v>3.2491685125006502E-3</v>
      </c>
      <c r="D2584" s="162"/>
    </row>
    <row r="2585" spans="1:4" x14ac:dyDescent="0.2">
      <c r="A2585" s="161" t="s">
        <v>4879</v>
      </c>
      <c r="B2585" s="162">
        <v>3.2491685125006502E-3</v>
      </c>
      <c r="D2585" s="162"/>
    </row>
    <row r="2586" spans="1:4" x14ac:dyDescent="0.2">
      <c r="A2586" s="161" t="s">
        <v>4878</v>
      </c>
      <c r="B2586" s="162">
        <v>3.2491685125006502E-3</v>
      </c>
      <c r="D2586" s="162"/>
    </row>
    <row r="2587" spans="1:4" x14ac:dyDescent="0.2">
      <c r="A2587" s="161" t="s">
        <v>7259</v>
      </c>
      <c r="B2587" s="162">
        <v>3.2491685125006502E-3</v>
      </c>
      <c r="D2587" s="162"/>
    </row>
    <row r="2588" spans="1:4" x14ac:dyDescent="0.2">
      <c r="A2588" s="161" t="s">
        <v>4874</v>
      </c>
      <c r="B2588" s="162">
        <v>3.2491685125006502E-3</v>
      </c>
      <c r="D2588" s="162"/>
    </row>
    <row r="2589" spans="1:4" x14ac:dyDescent="0.2">
      <c r="A2589" s="161" t="s">
        <v>4873</v>
      </c>
      <c r="B2589" s="162">
        <v>3.2491685125006502E-3</v>
      </c>
      <c r="D2589" s="162"/>
    </row>
    <row r="2590" spans="1:4" x14ac:dyDescent="0.2">
      <c r="A2590" s="161" t="s">
        <v>4864</v>
      </c>
      <c r="B2590" s="162">
        <v>3.2491685125006502E-3</v>
      </c>
      <c r="D2590" s="162"/>
    </row>
    <row r="2591" spans="1:4" x14ac:dyDescent="0.2">
      <c r="A2591" s="161" t="s">
        <v>7260</v>
      </c>
      <c r="B2591" s="162">
        <v>3.2491685125006502E-3</v>
      </c>
      <c r="D2591" s="162"/>
    </row>
    <row r="2592" spans="1:4" x14ac:dyDescent="0.2">
      <c r="A2592" s="161" t="s">
        <v>7261</v>
      </c>
      <c r="B2592" s="162">
        <v>3.2491685125006502E-3</v>
      </c>
      <c r="D2592" s="162"/>
    </row>
    <row r="2593" spans="1:4" x14ac:dyDescent="0.2">
      <c r="A2593" s="161" t="s">
        <v>4837</v>
      </c>
      <c r="B2593" s="162">
        <v>3.2491685125006502E-3</v>
      </c>
      <c r="D2593" s="162"/>
    </row>
    <row r="2594" spans="1:4" x14ac:dyDescent="0.2">
      <c r="A2594" s="161" t="s">
        <v>7262</v>
      </c>
      <c r="B2594" s="162">
        <v>3.2491685125006502E-3</v>
      </c>
      <c r="D2594" s="162"/>
    </row>
    <row r="2595" spans="1:4" x14ac:dyDescent="0.2">
      <c r="A2595" s="161" t="s">
        <v>7263</v>
      </c>
      <c r="B2595" s="162">
        <v>3.2491685125006502E-3</v>
      </c>
      <c r="D2595" s="162"/>
    </row>
    <row r="2596" spans="1:4" x14ac:dyDescent="0.2">
      <c r="A2596" s="161" t="s">
        <v>7264</v>
      </c>
      <c r="B2596" s="162">
        <v>3.2491685125006502E-3</v>
      </c>
      <c r="D2596" s="162"/>
    </row>
    <row r="2597" spans="1:4" x14ac:dyDescent="0.2">
      <c r="A2597" s="161" t="s">
        <v>4831</v>
      </c>
      <c r="B2597" s="162">
        <v>3.2491685125006502E-3</v>
      </c>
      <c r="D2597" s="162"/>
    </row>
    <row r="2598" spans="1:4" x14ac:dyDescent="0.2">
      <c r="A2598" s="161" t="s">
        <v>4830</v>
      </c>
      <c r="B2598" s="162">
        <v>3.2491685125006502E-3</v>
      </c>
      <c r="D2598" s="162"/>
    </row>
    <row r="2599" spans="1:4" x14ac:dyDescent="0.2">
      <c r="A2599" s="161" t="s">
        <v>4817</v>
      </c>
      <c r="B2599" s="162">
        <v>3.2491685125006502E-3</v>
      </c>
      <c r="D2599" s="162"/>
    </row>
    <row r="2600" spans="1:4" x14ac:dyDescent="0.2">
      <c r="A2600" s="161" t="s">
        <v>7265</v>
      </c>
      <c r="B2600" s="162">
        <v>3.2491685125006502E-3</v>
      </c>
      <c r="D2600" s="162"/>
    </row>
    <row r="2601" spans="1:4" x14ac:dyDescent="0.2">
      <c r="A2601" s="161" t="s">
        <v>4813</v>
      </c>
      <c r="B2601" s="162">
        <v>3.2491685125006502E-3</v>
      </c>
      <c r="D2601" s="162"/>
    </row>
    <row r="2602" spans="1:4" x14ac:dyDescent="0.2">
      <c r="A2602" s="161" t="s">
        <v>4804</v>
      </c>
      <c r="B2602" s="162">
        <v>3.2491685125006502E-3</v>
      </c>
      <c r="D2602" s="162"/>
    </row>
    <row r="2603" spans="1:4" x14ac:dyDescent="0.2">
      <c r="A2603" s="161" t="s">
        <v>4803</v>
      </c>
      <c r="B2603" s="162">
        <v>3.2491685125006502E-3</v>
      </c>
      <c r="D2603" s="162"/>
    </row>
    <row r="2604" spans="1:4" x14ac:dyDescent="0.2">
      <c r="A2604" s="161" t="s">
        <v>7266</v>
      </c>
      <c r="B2604" s="162">
        <v>3.2491685125006502E-3</v>
      </c>
      <c r="D2604" s="162"/>
    </row>
    <row r="2605" spans="1:4" x14ac:dyDescent="0.2">
      <c r="A2605" s="161" t="s">
        <v>7267</v>
      </c>
      <c r="B2605" s="162">
        <v>3.2491685125006502E-3</v>
      </c>
      <c r="D2605" s="162"/>
    </row>
    <row r="2606" spans="1:4" x14ac:dyDescent="0.2">
      <c r="A2606" s="161" t="s">
        <v>7268</v>
      </c>
      <c r="B2606" s="162">
        <v>3.2491685125006502E-3</v>
      </c>
      <c r="D2606" s="162"/>
    </row>
    <row r="2607" spans="1:4" x14ac:dyDescent="0.2">
      <c r="A2607" s="161" t="s">
        <v>7269</v>
      </c>
      <c r="B2607" s="162">
        <v>3.2491685125006502E-3</v>
      </c>
      <c r="D2607" s="162"/>
    </row>
    <row r="2608" spans="1:4" x14ac:dyDescent="0.2">
      <c r="A2608" s="161" t="s">
        <v>4739</v>
      </c>
      <c r="B2608" s="162">
        <v>3.2491685125006502E-3</v>
      </c>
      <c r="D2608" s="162"/>
    </row>
    <row r="2609" spans="1:4" x14ac:dyDescent="0.2">
      <c r="A2609" s="161" t="s">
        <v>7270</v>
      </c>
      <c r="B2609" s="162">
        <v>3.2491685125006502E-3</v>
      </c>
      <c r="D2609" s="162"/>
    </row>
    <row r="2610" spans="1:4" x14ac:dyDescent="0.2">
      <c r="A2610" s="161" t="s">
        <v>4714</v>
      </c>
      <c r="B2610" s="162">
        <v>3.2491685125006502E-3</v>
      </c>
      <c r="D2610" s="162"/>
    </row>
    <row r="2611" spans="1:4" x14ac:dyDescent="0.2">
      <c r="A2611" s="161" t="s">
        <v>4709</v>
      </c>
      <c r="B2611" s="162">
        <v>3.2491685125006502E-3</v>
      </c>
      <c r="D2611" s="162"/>
    </row>
    <row r="2612" spans="1:4" x14ac:dyDescent="0.2">
      <c r="A2612" s="161" t="s">
        <v>7271</v>
      </c>
      <c r="B2612" s="162">
        <v>3.2491685125006502E-3</v>
      </c>
      <c r="D2612" s="162"/>
    </row>
    <row r="2613" spans="1:4" x14ac:dyDescent="0.2">
      <c r="A2613" s="161" t="s">
        <v>7272</v>
      </c>
      <c r="B2613" s="162">
        <v>3.2491685125006502E-3</v>
      </c>
      <c r="D2613" s="162"/>
    </row>
    <row r="2614" spans="1:4" x14ac:dyDescent="0.2">
      <c r="A2614" s="161" t="s">
        <v>7273</v>
      </c>
      <c r="B2614" s="162">
        <v>3.2491685125006502E-3</v>
      </c>
      <c r="D2614" s="162"/>
    </row>
    <row r="2615" spans="1:4" x14ac:dyDescent="0.2">
      <c r="A2615" s="161" t="s">
        <v>7274</v>
      </c>
      <c r="B2615" s="162">
        <v>3.2491685125006502E-3</v>
      </c>
      <c r="D2615" s="162"/>
    </row>
    <row r="2616" spans="1:4" x14ac:dyDescent="0.2">
      <c r="A2616" s="161" t="s">
        <v>1557</v>
      </c>
      <c r="B2616" s="162">
        <v>3.2491685125006502E-3</v>
      </c>
      <c r="D2616" s="162"/>
    </row>
    <row r="2617" spans="1:4" x14ac:dyDescent="0.2">
      <c r="A2617" s="161" t="s">
        <v>7275</v>
      </c>
      <c r="B2617" s="162">
        <v>3.2491685125006502E-3</v>
      </c>
      <c r="D2617" s="162"/>
    </row>
    <row r="2618" spans="1:4" x14ac:dyDescent="0.2">
      <c r="A2618" s="161" t="s">
        <v>7276</v>
      </c>
      <c r="B2618" s="162">
        <v>3.2491685125006502E-3</v>
      </c>
      <c r="D2618" s="162"/>
    </row>
    <row r="2619" spans="1:4" x14ac:dyDescent="0.2">
      <c r="A2619" s="161" t="s">
        <v>4654</v>
      </c>
      <c r="B2619" s="162">
        <v>3.2491685125006502E-3</v>
      </c>
      <c r="D2619" s="162"/>
    </row>
    <row r="2620" spans="1:4" x14ac:dyDescent="0.2">
      <c r="A2620" s="161" t="s">
        <v>7277</v>
      </c>
      <c r="B2620" s="162">
        <v>3.2491685125006502E-3</v>
      </c>
      <c r="D2620" s="162"/>
    </row>
    <row r="2621" spans="1:4" x14ac:dyDescent="0.2">
      <c r="A2621" s="161" t="s">
        <v>4644</v>
      </c>
      <c r="B2621" s="162">
        <v>3.2491685125006502E-3</v>
      </c>
      <c r="D2621" s="162"/>
    </row>
    <row r="2622" spans="1:4" x14ac:dyDescent="0.2">
      <c r="A2622" s="161" t="s">
        <v>7278</v>
      </c>
      <c r="B2622" s="162">
        <v>3.2491685125006502E-3</v>
      </c>
      <c r="D2622" s="162"/>
    </row>
    <row r="2623" spans="1:4" x14ac:dyDescent="0.2">
      <c r="A2623" s="161" t="s">
        <v>7279</v>
      </c>
      <c r="B2623" s="162">
        <v>3.2491685125006502E-3</v>
      </c>
      <c r="D2623" s="162"/>
    </row>
    <row r="2624" spans="1:4" x14ac:dyDescent="0.2">
      <c r="A2624" s="161" t="s">
        <v>7280</v>
      </c>
      <c r="B2624" s="162">
        <v>3.2491685125006502E-3</v>
      </c>
      <c r="D2624" s="162"/>
    </row>
    <row r="2625" spans="1:4" x14ac:dyDescent="0.2">
      <c r="A2625" s="161" t="s">
        <v>7281</v>
      </c>
      <c r="B2625" s="162">
        <v>3.2491685125006502E-3</v>
      </c>
      <c r="D2625" s="162"/>
    </row>
    <row r="2626" spans="1:4" x14ac:dyDescent="0.2">
      <c r="A2626" s="161" t="s">
        <v>7282</v>
      </c>
      <c r="B2626" s="162">
        <v>3.2491685125006502E-3</v>
      </c>
      <c r="D2626" s="162"/>
    </row>
    <row r="2627" spans="1:4" x14ac:dyDescent="0.2">
      <c r="A2627" s="161" t="s">
        <v>7283</v>
      </c>
      <c r="B2627" s="162">
        <v>3.2491685125006502E-3</v>
      </c>
      <c r="D2627" s="162"/>
    </row>
    <row r="2628" spans="1:4" x14ac:dyDescent="0.2">
      <c r="A2628" s="161" t="s">
        <v>7284</v>
      </c>
      <c r="B2628" s="162">
        <v>3.2491685125006502E-3</v>
      </c>
      <c r="D2628" s="162"/>
    </row>
    <row r="2629" spans="1:4" x14ac:dyDescent="0.2">
      <c r="A2629" s="161" t="s">
        <v>4598</v>
      </c>
      <c r="B2629" s="162">
        <v>3.2491685125006502E-3</v>
      </c>
      <c r="D2629" s="162"/>
    </row>
    <row r="2630" spans="1:4" x14ac:dyDescent="0.2">
      <c r="A2630" s="161" t="s">
        <v>7285</v>
      </c>
      <c r="B2630" s="162">
        <v>3.2491685125006502E-3</v>
      </c>
      <c r="D2630" s="162"/>
    </row>
    <row r="2631" spans="1:4" x14ac:dyDescent="0.2">
      <c r="A2631" s="161" t="s">
        <v>7286</v>
      </c>
      <c r="B2631" s="162">
        <v>3.2491685125006502E-3</v>
      </c>
      <c r="D2631" s="162"/>
    </row>
    <row r="2632" spans="1:4" x14ac:dyDescent="0.2">
      <c r="A2632" s="161" t="s">
        <v>4554</v>
      </c>
      <c r="B2632" s="162">
        <v>3.2491685125006502E-3</v>
      </c>
      <c r="D2632" s="162"/>
    </row>
    <row r="2633" spans="1:4" x14ac:dyDescent="0.2">
      <c r="A2633" s="161" t="s">
        <v>4551</v>
      </c>
      <c r="B2633" s="162">
        <v>3.2491685125006502E-3</v>
      </c>
      <c r="D2633" s="162"/>
    </row>
    <row r="2634" spans="1:4" x14ac:dyDescent="0.2">
      <c r="A2634" s="161" t="s">
        <v>7287</v>
      </c>
      <c r="B2634" s="162">
        <v>3.2491685125006502E-3</v>
      </c>
      <c r="D2634" s="162"/>
    </row>
    <row r="2635" spans="1:4" x14ac:dyDescent="0.2">
      <c r="A2635" s="161" t="s">
        <v>7288</v>
      </c>
      <c r="B2635" s="162">
        <v>3.2491685125006502E-3</v>
      </c>
      <c r="D2635" s="162"/>
    </row>
    <row r="2636" spans="1:4" x14ac:dyDescent="0.2">
      <c r="A2636" s="161" t="s">
        <v>7289</v>
      </c>
      <c r="B2636" s="162">
        <v>3.2491685125006502E-3</v>
      </c>
      <c r="D2636" s="162"/>
    </row>
    <row r="2637" spans="1:4" x14ac:dyDescent="0.2">
      <c r="A2637" s="161" t="s">
        <v>7290</v>
      </c>
      <c r="B2637" s="162">
        <v>3.2491685125006502E-3</v>
      </c>
      <c r="D2637" s="162"/>
    </row>
    <row r="2638" spans="1:4" x14ac:dyDescent="0.2">
      <c r="A2638" s="161" t="s">
        <v>7291</v>
      </c>
      <c r="B2638" s="162">
        <v>3.2491685125006502E-3</v>
      </c>
      <c r="D2638" s="162"/>
    </row>
    <row r="2639" spans="1:4" x14ac:dyDescent="0.2">
      <c r="A2639" s="161" t="s">
        <v>7292</v>
      </c>
      <c r="B2639" s="162">
        <v>3.2491685125006502E-3</v>
      </c>
      <c r="D2639" s="162"/>
    </row>
    <row r="2640" spans="1:4" x14ac:dyDescent="0.2">
      <c r="A2640" s="161" t="s">
        <v>7293</v>
      </c>
      <c r="B2640" s="162">
        <v>3.2491685125006502E-3</v>
      </c>
      <c r="D2640" s="162"/>
    </row>
    <row r="2641" spans="1:4" x14ac:dyDescent="0.2">
      <c r="A2641" s="161" t="s">
        <v>4526</v>
      </c>
      <c r="B2641" s="162">
        <v>3.2491685125006502E-3</v>
      </c>
      <c r="D2641" s="162"/>
    </row>
    <row r="2642" spans="1:4" x14ac:dyDescent="0.2">
      <c r="A2642" s="161" t="s">
        <v>4525</v>
      </c>
      <c r="B2642" s="162">
        <v>3.2491685125006502E-3</v>
      </c>
      <c r="D2642" s="162"/>
    </row>
    <row r="2643" spans="1:4" x14ac:dyDescent="0.2">
      <c r="A2643" s="161" t="s">
        <v>4521</v>
      </c>
      <c r="B2643" s="162">
        <v>3.2491685125006502E-3</v>
      </c>
      <c r="D2643" s="162"/>
    </row>
    <row r="2644" spans="1:4" x14ac:dyDescent="0.2">
      <c r="A2644" s="161" t="s">
        <v>4520</v>
      </c>
      <c r="B2644" s="162">
        <v>3.2491685125006502E-3</v>
      </c>
      <c r="D2644" s="162"/>
    </row>
    <row r="2645" spans="1:4" x14ac:dyDescent="0.2">
      <c r="A2645" s="161" t="s">
        <v>4514</v>
      </c>
      <c r="B2645" s="162">
        <v>3.2491685125006502E-3</v>
      </c>
      <c r="D2645" s="162"/>
    </row>
    <row r="2646" spans="1:4" x14ac:dyDescent="0.2">
      <c r="A2646" s="161" t="s">
        <v>4512</v>
      </c>
      <c r="B2646" s="162">
        <v>3.2491685125006502E-3</v>
      </c>
      <c r="D2646" s="162"/>
    </row>
    <row r="2647" spans="1:4" x14ac:dyDescent="0.2">
      <c r="A2647" s="161" t="s">
        <v>7294</v>
      </c>
      <c r="B2647" s="162">
        <v>3.2491685125006502E-3</v>
      </c>
      <c r="D2647" s="162"/>
    </row>
    <row r="2648" spans="1:4" x14ac:dyDescent="0.2">
      <c r="A2648" s="161" t="s">
        <v>7295</v>
      </c>
      <c r="B2648" s="162">
        <v>3.2491685125006502E-3</v>
      </c>
      <c r="D2648" s="162"/>
    </row>
    <row r="2649" spans="1:4" x14ac:dyDescent="0.2">
      <c r="A2649" s="161" t="s">
        <v>4506</v>
      </c>
      <c r="B2649" s="162">
        <v>3.2491685125006502E-3</v>
      </c>
      <c r="D2649" s="162"/>
    </row>
    <row r="2650" spans="1:4" x14ac:dyDescent="0.2">
      <c r="A2650" s="161" t="s">
        <v>4497</v>
      </c>
      <c r="B2650" s="162">
        <v>3.2491685125006502E-3</v>
      </c>
      <c r="D2650" s="162"/>
    </row>
    <row r="2651" spans="1:4" x14ac:dyDescent="0.2">
      <c r="A2651" s="161" t="s">
        <v>7296</v>
      </c>
      <c r="B2651" s="162">
        <v>3.2491685125006502E-3</v>
      </c>
      <c r="D2651" s="162"/>
    </row>
    <row r="2652" spans="1:4" x14ac:dyDescent="0.2">
      <c r="A2652" s="161" t="s">
        <v>4487</v>
      </c>
      <c r="B2652" s="162">
        <v>3.2491685125006502E-3</v>
      </c>
      <c r="D2652" s="162"/>
    </row>
    <row r="2653" spans="1:4" x14ac:dyDescent="0.2">
      <c r="A2653" s="161" t="s">
        <v>4486</v>
      </c>
      <c r="B2653" s="162">
        <v>3.2491685125006502E-3</v>
      </c>
      <c r="D2653" s="162"/>
    </row>
    <row r="2654" spans="1:4" x14ac:dyDescent="0.2">
      <c r="A2654" s="161" t="s">
        <v>7297</v>
      </c>
      <c r="B2654" s="162">
        <v>3.2491685125006502E-3</v>
      </c>
      <c r="D2654" s="162"/>
    </row>
    <row r="2655" spans="1:4" x14ac:dyDescent="0.2">
      <c r="A2655" s="161" t="s">
        <v>7298</v>
      </c>
      <c r="B2655" s="162">
        <v>3.2491685125006502E-3</v>
      </c>
      <c r="D2655" s="162"/>
    </row>
    <row r="2656" spans="1:4" x14ac:dyDescent="0.2">
      <c r="A2656" s="161" t="s">
        <v>4474</v>
      </c>
      <c r="B2656" s="162">
        <v>3.2491685125006502E-3</v>
      </c>
      <c r="D2656" s="162"/>
    </row>
    <row r="2657" spans="1:4" x14ac:dyDescent="0.2">
      <c r="A2657" s="161" t="s">
        <v>4467</v>
      </c>
      <c r="B2657" s="162">
        <v>3.2491685125006502E-3</v>
      </c>
      <c r="D2657" s="162"/>
    </row>
    <row r="2658" spans="1:4" x14ac:dyDescent="0.2">
      <c r="A2658" s="161" t="s">
        <v>4447</v>
      </c>
      <c r="B2658" s="162">
        <v>3.2491685125006502E-3</v>
      </c>
      <c r="D2658" s="162"/>
    </row>
    <row r="2659" spans="1:4" x14ac:dyDescent="0.2">
      <c r="A2659" s="161" t="s">
        <v>4446</v>
      </c>
      <c r="B2659" s="162">
        <v>3.2491685125006502E-3</v>
      </c>
      <c r="D2659" s="162"/>
    </row>
    <row r="2660" spans="1:4" x14ac:dyDescent="0.2">
      <c r="A2660" s="161" t="s">
        <v>4443</v>
      </c>
      <c r="B2660" s="162">
        <v>3.2491685125006502E-3</v>
      </c>
      <c r="D2660" s="162"/>
    </row>
    <row r="2661" spans="1:4" x14ac:dyDescent="0.2">
      <c r="A2661" s="161" t="s">
        <v>7299</v>
      </c>
      <c r="B2661" s="162">
        <v>3.2491685125006502E-3</v>
      </c>
      <c r="D2661" s="162"/>
    </row>
    <row r="2662" spans="1:4" x14ac:dyDescent="0.2">
      <c r="A2662" s="161" t="s">
        <v>4424</v>
      </c>
      <c r="B2662" s="162">
        <v>3.2491685125006502E-3</v>
      </c>
      <c r="D2662" s="162"/>
    </row>
    <row r="2663" spans="1:4" x14ac:dyDescent="0.2">
      <c r="A2663" s="161" t="s">
        <v>7300</v>
      </c>
      <c r="B2663" s="162">
        <v>3.2491685125006502E-3</v>
      </c>
      <c r="D2663" s="162"/>
    </row>
    <row r="2664" spans="1:4" x14ac:dyDescent="0.2">
      <c r="A2664" s="161" t="s">
        <v>7301</v>
      </c>
      <c r="B2664" s="162">
        <v>3.2491685125006502E-3</v>
      </c>
      <c r="D2664" s="162"/>
    </row>
    <row r="2665" spans="1:4" x14ac:dyDescent="0.2">
      <c r="A2665" s="161" t="s">
        <v>4415</v>
      </c>
      <c r="B2665" s="162">
        <v>3.2491685125006502E-3</v>
      </c>
      <c r="D2665" s="162"/>
    </row>
    <row r="2666" spans="1:4" x14ac:dyDescent="0.2">
      <c r="A2666" s="161" t="s">
        <v>7302</v>
      </c>
      <c r="B2666" s="162">
        <v>3.2491685125006502E-3</v>
      </c>
      <c r="D2666" s="162"/>
    </row>
    <row r="2667" spans="1:4" x14ac:dyDescent="0.2">
      <c r="A2667" s="161" t="s">
        <v>4406</v>
      </c>
      <c r="B2667" s="162">
        <v>3.2491685125006502E-3</v>
      </c>
      <c r="D2667" s="162"/>
    </row>
    <row r="2668" spans="1:4" x14ac:dyDescent="0.2">
      <c r="A2668" s="161" t="s">
        <v>7303</v>
      </c>
      <c r="B2668" s="162">
        <v>3.2491685125006502E-3</v>
      </c>
      <c r="D2668" s="162"/>
    </row>
    <row r="2669" spans="1:4" x14ac:dyDescent="0.2">
      <c r="A2669" s="161" t="s">
        <v>4379</v>
      </c>
      <c r="B2669" s="162">
        <v>3.2491685125006502E-3</v>
      </c>
      <c r="D2669" s="162"/>
    </row>
    <row r="2670" spans="1:4" x14ac:dyDescent="0.2">
      <c r="A2670" s="161" t="s">
        <v>4369</v>
      </c>
      <c r="B2670" s="162">
        <v>3.2491685125006502E-3</v>
      </c>
      <c r="D2670" s="162"/>
    </row>
    <row r="2671" spans="1:4" x14ac:dyDescent="0.2">
      <c r="A2671" s="161" t="s">
        <v>7304</v>
      </c>
      <c r="B2671" s="162">
        <v>3.2491685125006502E-3</v>
      </c>
      <c r="D2671" s="162"/>
    </row>
    <row r="2672" spans="1:4" x14ac:dyDescent="0.2">
      <c r="A2672" s="161" t="s">
        <v>4355</v>
      </c>
      <c r="B2672" s="162">
        <v>3.2491685125006502E-3</v>
      </c>
      <c r="D2672" s="162"/>
    </row>
    <row r="2673" spans="1:4" x14ac:dyDescent="0.2">
      <c r="A2673" s="161" t="s">
        <v>4352</v>
      </c>
      <c r="B2673" s="162">
        <v>3.2491685125006502E-3</v>
      </c>
      <c r="D2673" s="162"/>
    </row>
    <row r="2674" spans="1:4" x14ac:dyDescent="0.2">
      <c r="A2674" s="161" t="s">
        <v>4346</v>
      </c>
      <c r="B2674" s="162">
        <v>3.2491685125006502E-3</v>
      </c>
      <c r="D2674" s="162"/>
    </row>
    <row r="2675" spans="1:4" x14ac:dyDescent="0.2">
      <c r="A2675" s="161" t="s">
        <v>4341</v>
      </c>
      <c r="B2675" s="162">
        <v>3.2491685125006502E-3</v>
      </c>
      <c r="D2675" s="162"/>
    </row>
    <row r="2676" spans="1:4" x14ac:dyDescent="0.2">
      <c r="A2676" s="161" t="s">
        <v>7305</v>
      </c>
      <c r="B2676" s="162">
        <v>3.2491685125006502E-3</v>
      </c>
      <c r="D2676" s="162"/>
    </row>
    <row r="2677" spans="1:4" x14ac:dyDescent="0.2">
      <c r="A2677" s="161" t="s">
        <v>7306</v>
      </c>
      <c r="B2677" s="162">
        <v>3.2491685125006502E-3</v>
      </c>
      <c r="D2677" s="162"/>
    </row>
    <row r="2678" spans="1:4" x14ac:dyDescent="0.2">
      <c r="A2678" s="161" t="s">
        <v>7307</v>
      </c>
      <c r="B2678" s="162">
        <v>3.2491685125006502E-3</v>
      </c>
      <c r="D2678" s="162"/>
    </row>
    <row r="2679" spans="1:4" x14ac:dyDescent="0.2">
      <c r="A2679" s="161" t="s">
        <v>4329</v>
      </c>
      <c r="B2679" s="162">
        <v>3.2491685125006502E-3</v>
      </c>
      <c r="D2679" s="162"/>
    </row>
    <row r="2680" spans="1:4" x14ac:dyDescent="0.2">
      <c r="A2680" s="161" t="s">
        <v>7308</v>
      </c>
      <c r="B2680" s="162">
        <v>3.2491685125006502E-3</v>
      </c>
      <c r="D2680" s="162"/>
    </row>
    <row r="2681" spans="1:4" x14ac:dyDescent="0.2">
      <c r="A2681" s="161" t="s">
        <v>7309</v>
      </c>
      <c r="B2681" s="162">
        <v>3.2491685125006502E-3</v>
      </c>
      <c r="D2681" s="162"/>
    </row>
    <row r="2682" spans="1:4" x14ac:dyDescent="0.2">
      <c r="A2682" s="161" t="s">
        <v>4291</v>
      </c>
      <c r="B2682" s="162">
        <v>3.2491685125006502E-3</v>
      </c>
      <c r="D2682" s="162"/>
    </row>
    <row r="2683" spans="1:4" x14ac:dyDescent="0.2">
      <c r="A2683" s="161" t="s">
        <v>7310</v>
      </c>
      <c r="B2683" s="162">
        <v>3.2491685125006502E-3</v>
      </c>
      <c r="D2683" s="162"/>
    </row>
    <row r="2684" spans="1:4" x14ac:dyDescent="0.2">
      <c r="A2684" s="161" t="s">
        <v>7311</v>
      </c>
      <c r="B2684" s="162">
        <v>3.2491685125006502E-3</v>
      </c>
      <c r="D2684" s="162"/>
    </row>
    <row r="2685" spans="1:4" x14ac:dyDescent="0.2">
      <c r="A2685" s="161" t="s">
        <v>7312</v>
      </c>
      <c r="B2685" s="162">
        <v>3.2491685125006502E-3</v>
      </c>
      <c r="D2685" s="162"/>
    </row>
    <row r="2686" spans="1:4" x14ac:dyDescent="0.2">
      <c r="A2686" s="161" t="s">
        <v>4284</v>
      </c>
      <c r="B2686" s="162">
        <v>3.2491685125006502E-3</v>
      </c>
      <c r="D2686" s="162"/>
    </row>
    <row r="2687" spans="1:4" x14ac:dyDescent="0.2">
      <c r="A2687" s="161" t="s">
        <v>4281</v>
      </c>
      <c r="B2687" s="162">
        <v>3.2491685125006502E-3</v>
      </c>
      <c r="D2687" s="162"/>
    </row>
    <row r="2688" spans="1:4" x14ac:dyDescent="0.2">
      <c r="A2688" s="161" t="s">
        <v>7313</v>
      </c>
      <c r="B2688" s="162">
        <v>3.2491685125006502E-3</v>
      </c>
      <c r="D2688" s="162"/>
    </row>
    <row r="2689" spans="1:4" x14ac:dyDescent="0.2">
      <c r="A2689" s="161" t="s">
        <v>4257</v>
      </c>
      <c r="B2689" s="162">
        <v>3.2491685125006502E-3</v>
      </c>
      <c r="D2689" s="162"/>
    </row>
    <row r="2690" spans="1:4" x14ac:dyDescent="0.2">
      <c r="A2690" s="161" t="s">
        <v>4275</v>
      </c>
      <c r="B2690" s="162">
        <v>3.2491685125006502E-3</v>
      </c>
      <c r="D2690" s="162"/>
    </row>
    <row r="2691" spans="1:4" x14ac:dyDescent="0.2">
      <c r="A2691" s="161" t="s">
        <v>4252</v>
      </c>
      <c r="B2691" s="162">
        <v>3.2491685125006502E-3</v>
      </c>
      <c r="D2691" s="162"/>
    </row>
    <row r="2692" spans="1:4" x14ac:dyDescent="0.2">
      <c r="A2692" s="161" t="s">
        <v>7314</v>
      </c>
      <c r="B2692" s="162">
        <v>3.2491685125006502E-3</v>
      </c>
      <c r="D2692" s="162"/>
    </row>
    <row r="2693" spans="1:4" x14ac:dyDescent="0.2">
      <c r="A2693" s="161" t="s">
        <v>7315</v>
      </c>
      <c r="B2693" s="162">
        <v>3.2491685125006502E-3</v>
      </c>
      <c r="D2693" s="162"/>
    </row>
    <row r="2694" spans="1:4" x14ac:dyDescent="0.2">
      <c r="A2694" s="161" t="s">
        <v>7316</v>
      </c>
      <c r="B2694" s="162">
        <v>3.2491685125006502E-3</v>
      </c>
      <c r="D2694" s="162"/>
    </row>
    <row r="2695" spans="1:4" x14ac:dyDescent="0.2">
      <c r="A2695" s="161" t="s">
        <v>4209</v>
      </c>
      <c r="B2695" s="162">
        <v>3.2491685125006502E-3</v>
      </c>
      <c r="D2695" s="162"/>
    </row>
    <row r="2696" spans="1:4" x14ac:dyDescent="0.2">
      <c r="A2696" s="161" t="s">
        <v>4219</v>
      </c>
      <c r="B2696" s="162">
        <v>3.2491685125006502E-3</v>
      </c>
      <c r="D2696" s="162"/>
    </row>
    <row r="2697" spans="1:4" x14ac:dyDescent="0.2">
      <c r="A2697" s="161" t="s">
        <v>7317</v>
      </c>
      <c r="B2697" s="162">
        <v>3.2491685125006502E-3</v>
      </c>
      <c r="D2697" s="162"/>
    </row>
    <row r="2698" spans="1:4" x14ac:dyDescent="0.2">
      <c r="A2698" s="161" t="s">
        <v>7318</v>
      </c>
      <c r="B2698" s="162">
        <v>3.2491685125006502E-3</v>
      </c>
      <c r="D2698" s="162"/>
    </row>
    <row r="2699" spans="1:4" x14ac:dyDescent="0.2">
      <c r="A2699" s="161" t="s">
        <v>4208</v>
      </c>
      <c r="B2699" s="162">
        <v>3.2491685125006502E-3</v>
      </c>
      <c r="D2699" s="162"/>
    </row>
    <row r="2700" spans="1:4" x14ac:dyDescent="0.2">
      <c r="A2700" s="161" t="s">
        <v>7319</v>
      </c>
      <c r="B2700" s="162">
        <v>3.2491685125006502E-3</v>
      </c>
      <c r="D2700" s="162"/>
    </row>
    <row r="2701" spans="1:4" x14ac:dyDescent="0.2">
      <c r="A2701" s="161" t="s">
        <v>4204</v>
      </c>
      <c r="B2701" s="162">
        <v>3.2491685125006502E-3</v>
      </c>
      <c r="D2701" s="162"/>
    </row>
    <row r="2702" spans="1:4" x14ac:dyDescent="0.2">
      <c r="A2702" s="161" t="s">
        <v>4201</v>
      </c>
      <c r="B2702" s="162">
        <v>3.2491685125006502E-3</v>
      </c>
      <c r="D2702" s="162"/>
    </row>
    <row r="2703" spans="1:4" x14ac:dyDescent="0.2">
      <c r="A2703" s="161" t="s">
        <v>4198</v>
      </c>
      <c r="B2703" s="162">
        <v>3.2491685125006502E-3</v>
      </c>
      <c r="D2703" s="162"/>
    </row>
    <row r="2704" spans="1:4" x14ac:dyDescent="0.2">
      <c r="A2704" s="161" t="s">
        <v>7320</v>
      </c>
      <c r="B2704" s="162">
        <v>3.2491685125006502E-3</v>
      </c>
      <c r="D2704" s="162"/>
    </row>
    <row r="2705" spans="1:4" x14ac:dyDescent="0.2">
      <c r="A2705" s="161" t="s">
        <v>7321</v>
      </c>
      <c r="B2705" s="162">
        <v>3.2491685125006502E-3</v>
      </c>
      <c r="D2705" s="162"/>
    </row>
    <row r="2706" spans="1:4" x14ac:dyDescent="0.2">
      <c r="A2706" s="161" t="s">
        <v>4168</v>
      </c>
      <c r="B2706" s="162">
        <v>3.2491685125006502E-3</v>
      </c>
      <c r="D2706" s="162"/>
    </row>
    <row r="2707" spans="1:4" x14ac:dyDescent="0.2">
      <c r="A2707" s="161" t="s">
        <v>7322</v>
      </c>
      <c r="B2707" s="162">
        <v>3.2491685125006502E-3</v>
      </c>
      <c r="D2707" s="162"/>
    </row>
    <row r="2708" spans="1:4" x14ac:dyDescent="0.2">
      <c r="A2708" s="161" t="s">
        <v>7323</v>
      </c>
      <c r="B2708" s="162">
        <v>3.2491685125006502E-3</v>
      </c>
      <c r="D2708" s="162"/>
    </row>
    <row r="2709" spans="1:4" x14ac:dyDescent="0.2">
      <c r="A2709" s="161" t="s">
        <v>7324</v>
      </c>
      <c r="B2709" s="162">
        <v>3.2491685125006502E-3</v>
      </c>
      <c r="D2709" s="162"/>
    </row>
    <row r="2710" spans="1:4" x14ac:dyDescent="0.2">
      <c r="A2710" s="161" t="s">
        <v>7325</v>
      </c>
      <c r="B2710" s="162">
        <v>3.2491685125006502E-3</v>
      </c>
      <c r="D2710" s="162"/>
    </row>
    <row r="2711" spans="1:4" x14ac:dyDescent="0.2">
      <c r="A2711" s="161" t="s">
        <v>4096</v>
      </c>
      <c r="B2711" s="162">
        <v>3.2491685125006502E-3</v>
      </c>
      <c r="D2711" s="162"/>
    </row>
    <row r="2712" spans="1:4" x14ac:dyDescent="0.2">
      <c r="A2712" s="161" t="s">
        <v>7326</v>
      </c>
      <c r="B2712" s="162">
        <v>3.2491685125006502E-3</v>
      </c>
      <c r="D2712" s="162"/>
    </row>
    <row r="2713" spans="1:4" x14ac:dyDescent="0.2">
      <c r="A2713" s="161" t="s">
        <v>7327</v>
      </c>
      <c r="B2713" s="162">
        <v>3.2491685125006502E-3</v>
      </c>
      <c r="D2713" s="162"/>
    </row>
    <row r="2714" spans="1:4" x14ac:dyDescent="0.2">
      <c r="A2714" s="161" t="s">
        <v>4049</v>
      </c>
      <c r="B2714" s="162">
        <v>3.2491685125006502E-3</v>
      </c>
      <c r="D2714" s="162"/>
    </row>
    <row r="2715" spans="1:4" x14ac:dyDescent="0.2">
      <c r="A2715" s="161" t="s">
        <v>7328</v>
      </c>
      <c r="B2715" s="162">
        <v>3.2491685125006502E-3</v>
      </c>
      <c r="D2715" s="162"/>
    </row>
    <row r="2716" spans="1:4" x14ac:dyDescent="0.2">
      <c r="A2716" s="161" t="s">
        <v>4034</v>
      </c>
      <c r="B2716" s="162">
        <v>3.2491685125006502E-3</v>
      </c>
      <c r="D2716" s="162"/>
    </row>
    <row r="2717" spans="1:4" x14ac:dyDescent="0.2">
      <c r="A2717" s="161" t="s">
        <v>4012</v>
      </c>
      <c r="B2717" s="162">
        <v>3.2491685125006502E-3</v>
      </c>
      <c r="D2717" s="162"/>
    </row>
    <row r="2718" spans="1:4" x14ac:dyDescent="0.2">
      <c r="A2718" s="161" t="s">
        <v>7329</v>
      </c>
      <c r="B2718" s="162">
        <v>3.2491685125006502E-3</v>
      </c>
      <c r="D2718" s="162"/>
    </row>
    <row r="2719" spans="1:4" x14ac:dyDescent="0.2">
      <c r="A2719" s="161" t="s">
        <v>7330</v>
      </c>
      <c r="B2719" s="162">
        <v>3.2491685125006502E-3</v>
      </c>
      <c r="D2719" s="162"/>
    </row>
    <row r="2720" spans="1:4" x14ac:dyDescent="0.2">
      <c r="A2720" s="161" t="s">
        <v>7331</v>
      </c>
      <c r="B2720" s="162">
        <v>3.2491685125006502E-3</v>
      </c>
      <c r="D2720" s="162"/>
    </row>
    <row r="2721" spans="1:4" x14ac:dyDescent="0.2">
      <c r="A2721" s="161" t="s">
        <v>3988</v>
      </c>
      <c r="B2721" s="162">
        <v>3.2491685125006502E-3</v>
      </c>
      <c r="D2721" s="162"/>
    </row>
    <row r="2722" spans="1:4" x14ac:dyDescent="0.2">
      <c r="A2722" s="161" t="s">
        <v>3963</v>
      </c>
      <c r="B2722" s="162">
        <v>3.2491685125006502E-3</v>
      </c>
      <c r="D2722" s="162"/>
    </row>
    <row r="2723" spans="1:4" x14ac:dyDescent="0.2">
      <c r="A2723" s="161" t="s">
        <v>7332</v>
      </c>
      <c r="B2723" s="162">
        <v>3.2491685125006502E-3</v>
      </c>
      <c r="D2723" s="162"/>
    </row>
    <row r="2724" spans="1:4" x14ac:dyDescent="0.2">
      <c r="A2724" s="161" t="s">
        <v>3937</v>
      </c>
      <c r="B2724" s="162">
        <v>3.2491685125006502E-3</v>
      </c>
      <c r="D2724" s="162"/>
    </row>
    <row r="2725" spans="1:4" x14ac:dyDescent="0.2">
      <c r="A2725" s="161" t="s">
        <v>3931</v>
      </c>
      <c r="B2725" s="162">
        <v>3.2491685125006502E-3</v>
      </c>
      <c r="D2725" s="162"/>
    </row>
    <row r="2726" spans="1:4" x14ac:dyDescent="0.2">
      <c r="A2726" s="161" t="s">
        <v>7333</v>
      </c>
      <c r="B2726" s="162">
        <v>3.2491685125006502E-3</v>
      </c>
      <c r="D2726" s="162"/>
    </row>
    <row r="2727" spans="1:4" x14ac:dyDescent="0.2">
      <c r="A2727" s="161" t="s">
        <v>7334</v>
      </c>
      <c r="B2727" s="162">
        <v>3.2491685125006502E-3</v>
      </c>
      <c r="D2727" s="162"/>
    </row>
    <row r="2728" spans="1:4" x14ac:dyDescent="0.2">
      <c r="A2728" s="161" t="s">
        <v>7335</v>
      </c>
      <c r="B2728" s="162">
        <v>3.2491685125006502E-3</v>
      </c>
      <c r="D2728" s="162"/>
    </row>
    <row r="2729" spans="1:4" x14ac:dyDescent="0.2">
      <c r="A2729" s="161" t="s">
        <v>7336</v>
      </c>
      <c r="B2729" s="162">
        <v>3.2491685125006502E-3</v>
      </c>
      <c r="D2729" s="162"/>
    </row>
    <row r="2730" spans="1:4" x14ac:dyDescent="0.2">
      <c r="A2730" s="161" t="s">
        <v>7337</v>
      </c>
      <c r="B2730" s="162">
        <v>3.2491685125006502E-3</v>
      </c>
      <c r="D2730" s="162"/>
    </row>
    <row r="2731" spans="1:4" x14ac:dyDescent="0.2">
      <c r="A2731" s="161" t="s">
        <v>7338</v>
      </c>
      <c r="B2731" s="162">
        <v>3.2491685125006502E-3</v>
      </c>
      <c r="D2731" s="162"/>
    </row>
    <row r="2732" spans="1:4" x14ac:dyDescent="0.2">
      <c r="A2732" s="161" t="s">
        <v>7339</v>
      </c>
      <c r="B2732" s="162">
        <v>3.2491685125006502E-3</v>
      </c>
      <c r="D2732" s="162"/>
    </row>
    <row r="2733" spans="1:4" x14ac:dyDescent="0.2">
      <c r="A2733" s="161" t="s">
        <v>3886</v>
      </c>
      <c r="B2733" s="162">
        <v>3.2491685125006502E-3</v>
      </c>
      <c r="D2733" s="162"/>
    </row>
    <row r="2734" spans="1:4" x14ac:dyDescent="0.2">
      <c r="A2734" s="161" t="s">
        <v>7340</v>
      </c>
      <c r="B2734" s="162">
        <v>3.2491685125006502E-3</v>
      </c>
      <c r="D2734" s="162"/>
    </row>
    <row r="2735" spans="1:4" x14ac:dyDescent="0.2">
      <c r="A2735" s="161" t="s">
        <v>7341</v>
      </c>
      <c r="B2735" s="162">
        <v>3.2491685125006502E-3</v>
      </c>
      <c r="D2735" s="162"/>
    </row>
    <row r="2736" spans="1:4" x14ac:dyDescent="0.2">
      <c r="A2736" s="161" t="s">
        <v>3869</v>
      </c>
      <c r="B2736" s="162">
        <v>3.2491685125006502E-3</v>
      </c>
      <c r="D2736" s="162"/>
    </row>
    <row r="2737" spans="1:4" x14ac:dyDescent="0.2">
      <c r="A2737" s="161" t="s">
        <v>7342</v>
      </c>
      <c r="B2737" s="162">
        <v>3.2491685125006502E-3</v>
      </c>
      <c r="D2737" s="162"/>
    </row>
    <row r="2738" spans="1:4" x14ac:dyDescent="0.2">
      <c r="A2738" s="161" t="s">
        <v>3856</v>
      </c>
      <c r="B2738" s="162">
        <v>3.2491685125006502E-3</v>
      </c>
      <c r="D2738" s="162"/>
    </row>
    <row r="2739" spans="1:4" x14ac:dyDescent="0.2">
      <c r="A2739" s="161" t="s">
        <v>7343</v>
      </c>
      <c r="B2739" s="162">
        <v>3.2491685125006502E-3</v>
      </c>
      <c r="D2739" s="162"/>
    </row>
    <row r="2740" spans="1:4" x14ac:dyDescent="0.2">
      <c r="A2740" s="161" t="s">
        <v>7344</v>
      </c>
      <c r="B2740" s="162">
        <v>3.2491685125006502E-3</v>
      </c>
      <c r="D2740" s="162"/>
    </row>
    <row r="2741" spans="1:4" x14ac:dyDescent="0.2">
      <c r="A2741" s="161" t="s">
        <v>3860</v>
      </c>
      <c r="B2741" s="162">
        <v>3.2491685125006502E-3</v>
      </c>
      <c r="D2741" s="162"/>
    </row>
    <row r="2742" spans="1:4" x14ac:dyDescent="0.2">
      <c r="A2742" s="161" t="s">
        <v>7345</v>
      </c>
      <c r="B2742" s="162">
        <v>3.2491685125006502E-3</v>
      </c>
      <c r="D2742" s="162"/>
    </row>
    <row r="2743" spans="1:4" x14ac:dyDescent="0.2">
      <c r="A2743" s="161" t="s">
        <v>7346</v>
      </c>
      <c r="B2743" s="162">
        <v>3.2491685125006502E-3</v>
      </c>
      <c r="D2743" s="162"/>
    </row>
    <row r="2744" spans="1:4" x14ac:dyDescent="0.2">
      <c r="A2744" s="161" t="s">
        <v>3844</v>
      </c>
      <c r="B2744" s="162">
        <v>3.2491685125006502E-3</v>
      </c>
      <c r="D2744" s="162"/>
    </row>
    <row r="2745" spans="1:4" x14ac:dyDescent="0.2">
      <c r="A2745" s="161" t="s">
        <v>7347</v>
      </c>
      <c r="B2745" s="162">
        <v>3.2491685125006502E-3</v>
      </c>
      <c r="D2745" s="162"/>
    </row>
    <row r="2746" spans="1:4" x14ac:dyDescent="0.2">
      <c r="A2746" s="161" t="s">
        <v>7348</v>
      </c>
      <c r="B2746" s="162">
        <v>3.2491685125006502E-3</v>
      </c>
      <c r="D2746" s="162"/>
    </row>
    <row r="2747" spans="1:4" x14ac:dyDescent="0.2">
      <c r="A2747" s="161" t="s">
        <v>7349</v>
      </c>
      <c r="B2747" s="162">
        <v>3.2491685125006502E-3</v>
      </c>
      <c r="D2747" s="162"/>
    </row>
    <row r="2748" spans="1:4" x14ac:dyDescent="0.2">
      <c r="A2748" s="161" t="s">
        <v>7350</v>
      </c>
      <c r="B2748" s="162">
        <v>3.2491685125006502E-3</v>
      </c>
      <c r="D2748" s="162"/>
    </row>
    <row r="2749" spans="1:4" x14ac:dyDescent="0.2">
      <c r="A2749" s="161" t="s">
        <v>7351</v>
      </c>
      <c r="B2749" s="162">
        <v>3.2491685125006502E-3</v>
      </c>
      <c r="D2749" s="162"/>
    </row>
    <row r="2750" spans="1:4" x14ac:dyDescent="0.2">
      <c r="A2750" s="161" t="s">
        <v>7352</v>
      </c>
      <c r="B2750" s="162">
        <v>3.2491685125006502E-3</v>
      </c>
      <c r="D2750" s="162"/>
    </row>
    <row r="2751" spans="1:4" x14ac:dyDescent="0.2">
      <c r="A2751" s="161" t="s">
        <v>7353</v>
      </c>
      <c r="B2751" s="162">
        <v>3.2491685125006502E-3</v>
      </c>
      <c r="D2751" s="162"/>
    </row>
    <row r="2752" spans="1:4" x14ac:dyDescent="0.2">
      <c r="A2752" s="161" t="s">
        <v>7354</v>
      </c>
      <c r="B2752" s="162">
        <v>3.2491685125006502E-3</v>
      </c>
      <c r="D2752" s="162"/>
    </row>
    <row r="2753" spans="1:4" x14ac:dyDescent="0.2">
      <c r="A2753" s="161" t="s">
        <v>7355</v>
      </c>
      <c r="B2753" s="162">
        <v>3.2491685125006502E-3</v>
      </c>
      <c r="D2753" s="162"/>
    </row>
    <row r="2754" spans="1:4" x14ac:dyDescent="0.2">
      <c r="A2754" s="161" t="s">
        <v>7356</v>
      </c>
      <c r="B2754" s="162">
        <v>3.2491685125006502E-3</v>
      </c>
      <c r="D2754" s="162"/>
    </row>
    <row r="2755" spans="1:4" x14ac:dyDescent="0.2">
      <c r="A2755" s="161" t="s">
        <v>7357</v>
      </c>
      <c r="B2755" s="162">
        <v>3.2491685125006502E-3</v>
      </c>
      <c r="D2755" s="162"/>
    </row>
    <row r="2756" spans="1:4" x14ac:dyDescent="0.2">
      <c r="A2756" s="161" t="s">
        <v>7358</v>
      </c>
      <c r="B2756" s="162">
        <v>3.2491685125006502E-3</v>
      </c>
      <c r="D2756" s="162"/>
    </row>
    <row r="2757" spans="1:4" x14ac:dyDescent="0.2">
      <c r="A2757" s="161" t="s">
        <v>7359</v>
      </c>
      <c r="B2757" s="162">
        <v>3.2491685125006502E-3</v>
      </c>
      <c r="D2757" s="162"/>
    </row>
    <row r="2758" spans="1:4" x14ac:dyDescent="0.2">
      <c r="A2758" s="161" t="s">
        <v>7360</v>
      </c>
      <c r="B2758" s="162">
        <v>3.2491685125006502E-3</v>
      </c>
      <c r="D2758" s="162"/>
    </row>
    <row r="2759" spans="1:4" x14ac:dyDescent="0.2">
      <c r="A2759" s="161" t="s">
        <v>7361</v>
      </c>
      <c r="B2759" s="162">
        <v>3.2491685125006502E-3</v>
      </c>
      <c r="D2759" s="162"/>
    </row>
    <row r="2760" spans="1:4" x14ac:dyDescent="0.2">
      <c r="A2760" s="161" t="s">
        <v>7362</v>
      </c>
      <c r="B2760" s="162">
        <v>3.2491685125006502E-3</v>
      </c>
      <c r="D2760" s="162"/>
    </row>
    <row r="2761" spans="1:4" x14ac:dyDescent="0.2">
      <c r="A2761" s="161" t="s">
        <v>7363</v>
      </c>
      <c r="B2761" s="162">
        <v>3.2491685125006502E-3</v>
      </c>
      <c r="D2761" s="162"/>
    </row>
    <row r="2762" spans="1:4" x14ac:dyDescent="0.2">
      <c r="A2762" s="161" t="s">
        <v>7364</v>
      </c>
      <c r="B2762" s="162">
        <v>3.2491685125006502E-3</v>
      </c>
      <c r="D2762" s="162"/>
    </row>
    <row r="2763" spans="1:4" x14ac:dyDescent="0.2">
      <c r="A2763" s="161" t="s">
        <v>7365</v>
      </c>
      <c r="B2763" s="162">
        <v>3.2491685125006502E-3</v>
      </c>
      <c r="D2763" s="162"/>
    </row>
    <row r="2764" spans="1:4" x14ac:dyDescent="0.2">
      <c r="A2764" s="161" t="s">
        <v>7366</v>
      </c>
      <c r="B2764" s="162">
        <v>3.2491685125006502E-3</v>
      </c>
      <c r="D2764" s="162"/>
    </row>
    <row r="2765" spans="1:4" x14ac:dyDescent="0.2">
      <c r="A2765" s="161" t="s">
        <v>7367</v>
      </c>
      <c r="B2765" s="162">
        <v>3.2491685125006502E-3</v>
      </c>
      <c r="D2765" s="162"/>
    </row>
    <row r="2766" spans="1:4" x14ac:dyDescent="0.2">
      <c r="A2766" s="161" t="s">
        <v>7368</v>
      </c>
      <c r="B2766" s="162">
        <v>3.2491685125006502E-3</v>
      </c>
      <c r="D2766" s="162"/>
    </row>
    <row r="2767" spans="1:4" x14ac:dyDescent="0.2">
      <c r="A2767" s="161" t="s">
        <v>7369</v>
      </c>
      <c r="B2767" s="162">
        <v>3.2491685125006502E-3</v>
      </c>
      <c r="D2767" s="162"/>
    </row>
    <row r="2768" spans="1:4" x14ac:dyDescent="0.2">
      <c r="A2768" s="161" t="s">
        <v>3793</v>
      </c>
      <c r="B2768" s="162">
        <v>3.2491685125006502E-3</v>
      </c>
      <c r="D2768" s="162"/>
    </row>
    <row r="2769" spans="1:4" x14ac:dyDescent="0.2">
      <c r="A2769" s="161" t="s">
        <v>3788</v>
      </c>
      <c r="B2769" s="162">
        <v>3.2491685125006502E-3</v>
      </c>
      <c r="D2769" s="162"/>
    </row>
    <row r="2770" spans="1:4" x14ac:dyDescent="0.2">
      <c r="A2770" s="161" t="s">
        <v>7370</v>
      </c>
      <c r="B2770" s="162">
        <v>3.2491685125006502E-3</v>
      </c>
      <c r="D2770" s="162"/>
    </row>
    <row r="2771" spans="1:4" x14ac:dyDescent="0.2">
      <c r="A2771" s="161" t="s">
        <v>7371</v>
      </c>
      <c r="B2771" s="162">
        <v>3.2491685125006502E-3</v>
      </c>
      <c r="D2771" s="162"/>
    </row>
    <row r="2772" spans="1:4" x14ac:dyDescent="0.2">
      <c r="A2772" s="161" t="s">
        <v>3770</v>
      </c>
      <c r="B2772" s="162">
        <v>3.2491685125006502E-3</v>
      </c>
      <c r="D2772" s="162"/>
    </row>
    <row r="2773" spans="1:4" x14ac:dyDescent="0.2">
      <c r="A2773" s="161" t="s">
        <v>7372</v>
      </c>
      <c r="B2773" s="162">
        <v>3.2491685125006502E-3</v>
      </c>
      <c r="D2773" s="162"/>
    </row>
    <row r="2774" spans="1:4" x14ac:dyDescent="0.2">
      <c r="A2774" s="161" t="s">
        <v>3764</v>
      </c>
      <c r="B2774" s="162">
        <v>3.2491685125006502E-3</v>
      </c>
      <c r="D2774" s="162"/>
    </row>
    <row r="2775" spans="1:4" x14ac:dyDescent="0.2">
      <c r="A2775" s="161" t="s">
        <v>7373</v>
      </c>
      <c r="B2775" s="162">
        <v>3.2491685125006502E-3</v>
      </c>
      <c r="D2775" s="162"/>
    </row>
    <row r="2776" spans="1:4" x14ac:dyDescent="0.2">
      <c r="A2776" s="161" t="s">
        <v>3747</v>
      </c>
      <c r="B2776" s="162">
        <v>3.2491685125006502E-3</v>
      </c>
      <c r="D2776" s="162"/>
    </row>
    <row r="2777" spans="1:4" x14ac:dyDescent="0.2">
      <c r="A2777" s="161" t="s">
        <v>3743</v>
      </c>
      <c r="B2777" s="162">
        <v>3.2491685125006502E-3</v>
      </c>
      <c r="D2777" s="162"/>
    </row>
    <row r="2778" spans="1:4" x14ac:dyDescent="0.2">
      <c r="A2778" s="161" t="s">
        <v>3742</v>
      </c>
      <c r="B2778" s="162">
        <v>3.2491685125006502E-3</v>
      </c>
      <c r="D2778" s="162"/>
    </row>
    <row r="2779" spans="1:4" x14ac:dyDescent="0.2">
      <c r="A2779" s="161" t="s">
        <v>3740</v>
      </c>
      <c r="B2779" s="162">
        <v>3.2491685125006502E-3</v>
      </c>
      <c r="D2779" s="162"/>
    </row>
    <row r="2780" spans="1:4" x14ac:dyDescent="0.2">
      <c r="A2780" s="161" t="s">
        <v>3731</v>
      </c>
      <c r="B2780" s="162">
        <v>3.2491685125006502E-3</v>
      </c>
      <c r="D2780" s="162"/>
    </row>
    <row r="2781" spans="1:4" x14ac:dyDescent="0.2">
      <c r="A2781" s="161" t="s">
        <v>7374</v>
      </c>
      <c r="B2781" s="162">
        <v>3.2491685125006502E-3</v>
      </c>
      <c r="D2781" s="162"/>
    </row>
    <row r="2782" spans="1:4" x14ac:dyDescent="0.2">
      <c r="A2782" s="161" t="s">
        <v>3715</v>
      </c>
      <c r="B2782" s="162">
        <v>3.2491685125006502E-3</v>
      </c>
      <c r="D2782" s="162"/>
    </row>
    <row r="2783" spans="1:4" x14ac:dyDescent="0.2">
      <c r="A2783" s="161" t="s">
        <v>7375</v>
      </c>
      <c r="B2783" s="162">
        <v>3.2491685125006502E-3</v>
      </c>
      <c r="D2783" s="162"/>
    </row>
    <row r="2784" spans="1:4" x14ac:dyDescent="0.2">
      <c r="A2784" s="161" t="s">
        <v>3710</v>
      </c>
      <c r="B2784" s="162">
        <v>3.2491685125006502E-3</v>
      </c>
      <c r="D2784" s="162"/>
    </row>
    <row r="2785" spans="1:4" x14ac:dyDescent="0.2">
      <c r="A2785" s="161" t="s">
        <v>3706</v>
      </c>
      <c r="B2785" s="162">
        <v>3.2491685125006502E-3</v>
      </c>
      <c r="D2785" s="162"/>
    </row>
    <row r="2786" spans="1:4" x14ac:dyDescent="0.2">
      <c r="A2786" s="161" t="s">
        <v>3701</v>
      </c>
      <c r="B2786" s="162">
        <v>3.2491685125006502E-3</v>
      </c>
      <c r="D2786" s="162"/>
    </row>
    <row r="2787" spans="1:4" x14ac:dyDescent="0.2">
      <c r="A2787" s="161" t="s">
        <v>3688</v>
      </c>
      <c r="B2787" s="162">
        <v>3.2491685125006502E-3</v>
      </c>
      <c r="D2787" s="162"/>
    </row>
    <row r="2788" spans="1:4" x14ac:dyDescent="0.2">
      <c r="A2788" s="161" t="s">
        <v>3682</v>
      </c>
      <c r="B2788" s="162">
        <v>3.2491685125006502E-3</v>
      </c>
      <c r="D2788" s="162"/>
    </row>
    <row r="2789" spans="1:4" x14ac:dyDescent="0.2">
      <c r="A2789" s="161" t="s">
        <v>7376</v>
      </c>
      <c r="B2789" s="162">
        <v>3.2491685125006502E-3</v>
      </c>
      <c r="D2789" s="162"/>
    </row>
    <row r="2790" spans="1:4" x14ac:dyDescent="0.2">
      <c r="A2790" s="161" t="s">
        <v>3666</v>
      </c>
      <c r="B2790" s="162">
        <v>3.2491685125006502E-3</v>
      </c>
      <c r="D2790" s="162"/>
    </row>
    <row r="2791" spans="1:4" x14ac:dyDescent="0.2">
      <c r="A2791" s="161" t="s">
        <v>7377</v>
      </c>
      <c r="B2791" s="162">
        <v>3.2491685125006502E-3</v>
      </c>
      <c r="D2791" s="162"/>
    </row>
    <row r="2792" spans="1:4" x14ac:dyDescent="0.2">
      <c r="A2792" s="161" t="s">
        <v>3640</v>
      </c>
      <c r="B2792" s="162">
        <v>3.2491685125006502E-3</v>
      </c>
      <c r="D2792" s="162"/>
    </row>
    <row r="2793" spans="1:4" x14ac:dyDescent="0.2">
      <c r="A2793" s="161" t="s">
        <v>7378</v>
      </c>
      <c r="B2793" s="162">
        <v>3.2491685125006502E-3</v>
      </c>
      <c r="D2793" s="162"/>
    </row>
    <row r="2794" spans="1:4" x14ac:dyDescent="0.2">
      <c r="A2794" s="161" t="s">
        <v>7379</v>
      </c>
      <c r="B2794" s="162">
        <v>3.2491685125006502E-3</v>
      </c>
      <c r="D2794" s="162"/>
    </row>
    <row r="2795" spans="1:4" x14ac:dyDescent="0.2">
      <c r="A2795" s="161" t="s">
        <v>7380</v>
      </c>
      <c r="B2795" s="162">
        <v>3.2491685125006502E-3</v>
      </c>
      <c r="D2795" s="162"/>
    </row>
    <row r="2796" spans="1:4" x14ac:dyDescent="0.2">
      <c r="A2796" s="161" t="s">
        <v>7381</v>
      </c>
      <c r="B2796" s="162">
        <v>3.2491685125006502E-3</v>
      </c>
      <c r="D2796" s="162"/>
    </row>
    <row r="2797" spans="1:4" x14ac:dyDescent="0.2">
      <c r="A2797" s="161" t="s">
        <v>3622</v>
      </c>
      <c r="B2797" s="162">
        <v>3.2491685125006502E-3</v>
      </c>
      <c r="D2797" s="162"/>
    </row>
    <row r="2798" spans="1:4" x14ac:dyDescent="0.2">
      <c r="A2798" s="161" t="s">
        <v>7382</v>
      </c>
      <c r="B2798" s="162">
        <v>3.2491685125006502E-3</v>
      </c>
      <c r="D2798" s="162"/>
    </row>
    <row r="2799" spans="1:4" x14ac:dyDescent="0.2">
      <c r="A2799" s="161" t="s">
        <v>7383</v>
      </c>
      <c r="B2799" s="162">
        <v>3.2491685125006502E-3</v>
      </c>
      <c r="D2799" s="162"/>
    </row>
    <row r="2800" spans="1:4" x14ac:dyDescent="0.2">
      <c r="A2800" s="161" t="s">
        <v>3603</v>
      </c>
      <c r="B2800" s="162">
        <v>3.2491685125006502E-3</v>
      </c>
      <c r="D2800" s="162"/>
    </row>
    <row r="2801" spans="1:4" x14ac:dyDescent="0.2">
      <c r="A2801" s="161" t="s">
        <v>3594</v>
      </c>
      <c r="B2801" s="162">
        <v>3.2491685125006502E-3</v>
      </c>
      <c r="D2801" s="162"/>
    </row>
    <row r="2802" spans="1:4" x14ac:dyDescent="0.2">
      <c r="A2802" s="161" t="s">
        <v>3593</v>
      </c>
      <c r="B2802" s="162">
        <v>3.2491685125006502E-3</v>
      </c>
      <c r="D2802" s="162"/>
    </row>
    <row r="2803" spans="1:4" x14ac:dyDescent="0.2">
      <c r="A2803" s="161" t="s">
        <v>3567</v>
      </c>
      <c r="B2803" s="162">
        <v>3.2491685125006502E-3</v>
      </c>
      <c r="D2803" s="162"/>
    </row>
    <row r="2804" spans="1:4" x14ac:dyDescent="0.2">
      <c r="A2804" s="161" t="s">
        <v>7384</v>
      </c>
      <c r="B2804" s="162">
        <v>3.2491685125006502E-3</v>
      </c>
      <c r="D2804" s="162"/>
    </row>
    <row r="2805" spans="1:4" x14ac:dyDescent="0.2">
      <c r="A2805" s="161" t="s">
        <v>7385</v>
      </c>
      <c r="B2805" s="162">
        <v>3.2491685125006502E-3</v>
      </c>
      <c r="D2805" s="162"/>
    </row>
    <row r="2806" spans="1:4" x14ac:dyDescent="0.2">
      <c r="A2806" s="161" t="s">
        <v>7386</v>
      </c>
      <c r="B2806" s="162">
        <v>3.2491685125006502E-3</v>
      </c>
      <c r="D2806" s="162"/>
    </row>
    <row r="2807" spans="1:4" x14ac:dyDescent="0.2">
      <c r="A2807" s="161" t="s">
        <v>7387</v>
      </c>
      <c r="B2807" s="162">
        <v>3.2491685125006502E-3</v>
      </c>
      <c r="D2807" s="162"/>
    </row>
    <row r="2808" spans="1:4" x14ac:dyDescent="0.2">
      <c r="A2808" s="161" t="s">
        <v>7388</v>
      </c>
      <c r="B2808" s="162">
        <v>3.2491685125006502E-3</v>
      </c>
      <c r="D2808" s="162"/>
    </row>
    <row r="2809" spans="1:4" x14ac:dyDescent="0.2">
      <c r="A2809" s="161" t="s">
        <v>7389</v>
      </c>
      <c r="B2809" s="162">
        <v>3.2491685125006502E-3</v>
      </c>
      <c r="D2809" s="162"/>
    </row>
    <row r="2810" spans="1:4" x14ac:dyDescent="0.2">
      <c r="A2810" s="161" t="s">
        <v>7390</v>
      </c>
      <c r="B2810" s="162">
        <v>3.2491685125006502E-3</v>
      </c>
      <c r="D2810" s="162"/>
    </row>
    <row r="2811" spans="1:4" x14ac:dyDescent="0.2">
      <c r="A2811" s="161" t="s">
        <v>7391</v>
      </c>
      <c r="B2811" s="162">
        <v>3.2491685125006502E-3</v>
      </c>
      <c r="D2811" s="162"/>
    </row>
    <row r="2812" spans="1:4" x14ac:dyDescent="0.2">
      <c r="A2812" s="161" t="s">
        <v>7392</v>
      </c>
      <c r="B2812" s="162">
        <v>3.2491685125006502E-3</v>
      </c>
      <c r="D2812" s="162"/>
    </row>
    <row r="2813" spans="1:4" x14ac:dyDescent="0.2">
      <c r="A2813" s="161" t="s">
        <v>7393</v>
      </c>
      <c r="B2813" s="162">
        <v>3.2491685125006502E-3</v>
      </c>
      <c r="D2813" s="162"/>
    </row>
    <row r="2814" spans="1:4" x14ac:dyDescent="0.2">
      <c r="A2814" s="161" t="s">
        <v>3543</v>
      </c>
      <c r="B2814" s="162">
        <v>3.2491685125006502E-3</v>
      </c>
      <c r="D2814" s="162"/>
    </row>
    <row r="2815" spans="1:4" x14ac:dyDescent="0.2">
      <c r="A2815" s="161" t="s">
        <v>3528</v>
      </c>
      <c r="B2815" s="162">
        <v>3.2491685125006502E-3</v>
      </c>
      <c r="D2815" s="162"/>
    </row>
    <row r="2816" spans="1:4" x14ac:dyDescent="0.2">
      <c r="A2816" s="161" t="s">
        <v>3522</v>
      </c>
      <c r="B2816" s="162">
        <v>3.2491685125006502E-3</v>
      </c>
      <c r="D2816" s="162"/>
    </row>
    <row r="2817" spans="1:4" x14ac:dyDescent="0.2">
      <c r="A2817" s="161" t="s">
        <v>7394</v>
      </c>
      <c r="B2817" s="162">
        <v>3.2491685125006502E-3</v>
      </c>
      <c r="D2817" s="162"/>
    </row>
    <row r="2818" spans="1:4" x14ac:dyDescent="0.2">
      <c r="A2818" s="161" t="s">
        <v>3506</v>
      </c>
      <c r="B2818" s="162">
        <v>3.2491685125006502E-3</v>
      </c>
      <c r="D2818" s="162"/>
    </row>
    <row r="2819" spans="1:4" x14ac:dyDescent="0.2">
      <c r="A2819" s="161" t="s">
        <v>7395</v>
      </c>
      <c r="B2819" s="162">
        <v>3.2491685125006502E-3</v>
      </c>
      <c r="D2819" s="162"/>
    </row>
    <row r="2820" spans="1:4" x14ac:dyDescent="0.2">
      <c r="A2820" s="161" t="s">
        <v>3148</v>
      </c>
      <c r="B2820" s="162">
        <v>3.2491685125006502E-3</v>
      </c>
      <c r="D2820" s="162"/>
    </row>
    <row r="2821" spans="1:4" x14ac:dyDescent="0.2">
      <c r="A2821" s="161" t="s">
        <v>7396</v>
      </c>
      <c r="B2821" s="162">
        <v>3.2491685125006502E-3</v>
      </c>
      <c r="D2821" s="162"/>
    </row>
    <row r="2822" spans="1:4" x14ac:dyDescent="0.2">
      <c r="A2822" s="161" t="s">
        <v>7397</v>
      </c>
      <c r="B2822" s="162">
        <v>3.2491685125006502E-3</v>
      </c>
      <c r="D2822" s="162"/>
    </row>
    <row r="2823" spans="1:4" x14ac:dyDescent="0.2">
      <c r="A2823" s="161" t="s">
        <v>3489</v>
      </c>
      <c r="B2823" s="162">
        <v>3.2491685125006502E-3</v>
      </c>
      <c r="D2823" s="162"/>
    </row>
    <row r="2824" spans="1:4" x14ac:dyDescent="0.2">
      <c r="A2824" s="161" t="s">
        <v>3486</v>
      </c>
      <c r="B2824" s="162">
        <v>3.2491685125006502E-3</v>
      </c>
      <c r="D2824" s="162"/>
    </row>
    <row r="2825" spans="1:4" x14ac:dyDescent="0.2">
      <c r="A2825" s="161" t="s">
        <v>7398</v>
      </c>
      <c r="B2825" s="162">
        <v>3.2491685125006502E-3</v>
      </c>
      <c r="D2825" s="162"/>
    </row>
    <row r="2826" spans="1:4" x14ac:dyDescent="0.2">
      <c r="A2826" s="161" t="s">
        <v>7399</v>
      </c>
      <c r="B2826" s="162">
        <v>3.2491685125006502E-3</v>
      </c>
      <c r="D2826" s="162"/>
    </row>
    <row r="2827" spans="1:4" x14ac:dyDescent="0.2">
      <c r="A2827" s="161" t="s">
        <v>7400</v>
      </c>
      <c r="B2827" s="162">
        <v>3.2491685125006502E-3</v>
      </c>
      <c r="D2827" s="162"/>
    </row>
    <row r="2828" spans="1:4" x14ac:dyDescent="0.2">
      <c r="A2828" s="161" t="s">
        <v>7401</v>
      </c>
      <c r="B2828" s="162">
        <v>3.2491685125006502E-3</v>
      </c>
      <c r="D2828" s="162"/>
    </row>
    <row r="2829" spans="1:4" x14ac:dyDescent="0.2">
      <c r="A2829" s="161" t="s">
        <v>7402</v>
      </c>
      <c r="B2829" s="162">
        <v>3.2491685125006502E-3</v>
      </c>
      <c r="D2829" s="162"/>
    </row>
    <row r="2830" spans="1:4" x14ac:dyDescent="0.2">
      <c r="A2830" s="161" t="s">
        <v>3468</v>
      </c>
      <c r="B2830" s="162">
        <v>3.2491685125006502E-3</v>
      </c>
      <c r="D2830" s="162"/>
    </row>
    <row r="2831" spans="1:4" x14ac:dyDescent="0.2">
      <c r="A2831" s="161" t="s">
        <v>7403</v>
      </c>
      <c r="B2831" s="162">
        <v>3.2491685125006502E-3</v>
      </c>
      <c r="D2831" s="162"/>
    </row>
    <row r="2832" spans="1:4" x14ac:dyDescent="0.2">
      <c r="A2832" s="161" t="s">
        <v>7404</v>
      </c>
      <c r="B2832" s="162">
        <v>3.2491685125006502E-3</v>
      </c>
      <c r="D2832" s="162"/>
    </row>
    <row r="2833" spans="1:4" x14ac:dyDescent="0.2">
      <c r="A2833" s="161" t="s">
        <v>7405</v>
      </c>
      <c r="B2833" s="162">
        <v>3.2491685125006502E-3</v>
      </c>
      <c r="D2833" s="162"/>
    </row>
    <row r="2834" spans="1:4" x14ac:dyDescent="0.2">
      <c r="A2834" s="161" t="s">
        <v>7406</v>
      </c>
      <c r="B2834" s="162">
        <v>3.2491685125006502E-3</v>
      </c>
      <c r="D2834" s="162"/>
    </row>
    <row r="2835" spans="1:4" x14ac:dyDescent="0.2">
      <c r="A2835" s="161" t="s">
        <v>7407</v>
      </c>
      <c r="B2835" s="162">
        <v>3.2491685125006502E-3</v>
      </c>
      <c r="D2835" s="162"/>
    </row>
    <row r="2836" spans="1:4" x14ac:dyDescent="0.2">
      <c r="A2836" s="161" t="s">
        <v>7408</v>
      </c>
      <c r="B2836" s="162">
        <v>3.2491685125006502E-3</v>
      </c>
      <c r="D2836" s="162"/>
    </row>
    <row r="2837" spans="1:4" x14ac:dyDescent="0.2">
      <c r="A2837" s="161" t="s">
        <v>7409</v>
      </c>
      <c r="B2837" s="162">
        <v>3.2491685125006502E-3</v>
      </c>
      <c r="D2837" s="162"/>
    </row>
    <row r="2838" spans="1:4" x14ac:dyDescent="0.2">
      <c r="A2838" s="161" t="s">
        <v>3428</v>
      </c>
      <c r="B2838" s="162">
        <v>3.2491685125006502E-3</v>
      </c>
      <c r="D2838" s="162"/>
    </row>
    <row r="2839" spans="1:4" x14ac:dyDescent="0.2">
      <c r="A2839" s="161" t="s">
        <v>3427</v>
      </c>
      <c r="B2839" s="162">
        <v>3.2491685125006502E-3</v>
      </c>
      <c r="D2839" s="162"/>
    </row>
    <row r="2840" spans="1:4" x14ac:dyDescent="0.2">
      <c r="A2840" s="161" t="s">
        <v>7410</v>
      </c>
      <c r="B2840" s="162">
        <v>3.2491685125006502E-3</v>
      </c>
      <c r="D2840" s="162"/>
    </row>
    <row r="2841" spans="1:4" x14ac:dyDescent="0.2">
      <c r="A2841" s="161" t="s">
        <v>3413</v>
      </c>
      <c r="B2841" s="162">
        <v>3.2491685125006502E-3</v>
      </c>
      <c r="D2841" s="162"/>
    </row>
    <row r="2842" spans="1:4" x14ac:dyDescent="0.2">
      <c r="A2842" s="161" t="s">
        <v>3412</v>
      </c>
      <c r="B2842" s="162">
        <v>3.2491685125006502E-3</v>
      </c>
      <c r="D2842" s="162"/>
    </row>
    <row r="2843" spans="1:4" x14ac:dyDescent="0.2">
      <c r="A2843" s="161" t="s">
        <v>7411</v>
      </c>
      <c r="B2843" s="162">
        <v>3.2491685125006502E-3</v>
      </c>
      <c r="D2843" s="162"/>
    </row>
    <row r="2844" spans="1:4" x14ac:dyDescent="0.2">
      <c r="A2844" s="161" t="s">
        <v>7412</v>
      </c>
      <c r="B2844" s="162">
        <v>3.2491685125006502E-3</v>
      </c>
      <c r="D2844" s="162"/>
    </row>
    <row r="2845" spans="1:4" x14ac:dyDescent="0.2">
      <c r="A2845" s="161" t="s">
        <v>7413</v>
      </c>
      <c r="B2845" s="162">
        <v>3.2491685125006502E-3</v>
      </c>
      <c r="D2845" s="162"/>
    </row>
    <row r="2846" spans="1:4" x14ac:dyDescent="0.2">
      <c r="A2846" s="161" t="s">
        <v>7414</v>
      </c>
      <c r="B2846" s="162">
        <v>3.2491685125006502E-3</v>
      </c>
      <c r="D2846" s="162"/>
    </row>
    <row r="2847" spans="1:4" x14ac:dyDescent="0.2">
      <c r="A2847" s="161" t="s">
        <v>7415</v>
      </c>
      <c r="B2847" s="162">
        <v>3.2491685125006502E-3</v>
      </c>
      <c r="D2847" s="162"/>
    </row>
    <row r="2848" spans="1:4" x14ac:dyDescent="0.2">
      <c r="A2848" s="161" t="s">
        <v>3382</v>
      </c>
      <c r="B2848" s="162">
        <v>3.2491685125006502E-3</v>
      </c>
      <c r="D2848" s="162"/>
    </row>
    <row r="2849" spans="1:4" x14ac:dyDescent="0.2">
      <c r="A2849" s="161" t="s">
        <v>3381</v>
      </c>
      <c r="B2849" s="162">
        <v>3.2491685125006502E-3</v>
      </c>
      <c r="D2849" s="162"/>
    </row>
    <row r="2850" spans="1:4" x14ac:dyDescent="0.2">
      <c r="A2850" s="161" t="s">
        <v>7416</v>
      </c>
      <c r="B2850" s="162">
        <v>3.2491685125006502E-3</v>
      </c>
      <c r="D2850" s="162"/>
    </row>
    <row r="2851" spans="1:4" x14ac:dyDescent="0.2">
      <c r="A2851" s="161" t="s">
        <v>3371</v>
      </c>
      <c r="B2851" s="162">
        <v>3.2491685125006502E-3</v>
      </c>
      <c r="D2851" s="162"/>
    </row>
    <row r="2852" spans="1:4" x14ac:dyDescent="0.2">
      <c r="A2852" s="161" t="s">
        <v>3370</v>
      </c>
      <c r="B2852" s="162">
        <v>3.2491685125006502E-3</v>
      </c>
      <c r="D2852" s="162"/>
    </row>
    <row r="2853" spans="1:4" x14ac:dyDescent="0.2">
      <c r="A2853" s="161" t="s">
        <v>7417</v>
      </c>
      <c r="B2853" s="162">
        <v>3.2491685125006502E-3</v>
      </c>
      <c r="D2853" s="162"/>
    </row>
    <row r="2854" spans="1:4" x14ac:dyDescent="0.2">
      <c r="A2854" s="161" t="s">
        <v>7418</v>
      </c>
      <c r="B2854" s="162">
        <v>3.2491685125006502E-3</v>
      </c>
      <c r="D2854" s="162"/>
    </row>
    <row r="2855" spans="1:4" x14ac:dyDescent="0.2">
      <c r="A2855" s="161" t="s">
        <v>7419</v>
      </c>
      <c r="B2855" s="162">
        <v>3.2491685125006502E-3</v>
      </c>
      <c r="D2855" s="162"/>
    </row>
    <row r="2856" spans="1:4" x14ac:dyDescent="0.2">
      <c r="A2856" s="161" t="s">
        <v>7420</v>
      </c>
      <c r="B2856" s="162">
        <v>3.2491685125006502E-3</v>
      </c>
      <c r="D2856" s="162"/>
    </row>
    <row r="2857" spans="1:4" x14ac:dyDescent="0.2">
      <c r="A2857" s="161" t="s">
        <v>7421</v>
      </c>
      <c r="B2857" s="162">
        <v>3.2491685125006502E-3</v>
      </c>
      <c r="D2857" s="162"/>
    </row>
    <row r="2858" spans="1:4" x14ac:dyDescent="0.2">
      <c r="A2858" s="161" t="s">
        <v>7422</v>
      </c>
      <c r="B2858" s="162">
        <v>3.2491685125006502E-3</v>
      </c>
      <c r="D2858" s="162"/>
    </row>
    <row r="2859" spans="1:4" x14ac:dyDescent="0.2">
      <c r="A2859" s="161" t="s">
        <v>7423</v>
      </c>
      <c r="B2859" s="162">
        <v>3.2491685125006502E-3</v>
      </c>
      <c r="D2859" s="162"/>
    </row>
    <row r="2860" spans="1:4" x14ac:dyDescent="0.2">
      <c r="A2860" s="161" t="s">
        <v>7424</v>
      </c>
      <c r="B2860" s="162">
        <v>3.2491685125006502E-3</v>
      </c>
      <c r="D2860" s="162"/>
    </row>
    <row r="2861" spans="1:4" x14ac:dyDescent="0.2">
      <c r="A2861" s="161" t="s">
        <v>7425</v>
      </c>
      <c r="B2861" s="162">
        <v>3.2491685125006502E-3</v>
      </c>
      <c r="D2861" s="162"/>
    </row>
    <row r="2862" spans="1:4" x14ac:dyDescent="0.2">
      <c r="A2862" s="161" t="s">
        <v>7426</v>
      </c>
      <c r="B2862" s="162">
        <v>3.2491685125006502E-3</v>
      </c>
      <c r="D2862" s="162"/>
    </row>
    <row r="2863" spans="1:4" x14ac:dyDescent="0.2">
      <c r="A2863" s="161" t="s">
        <v>7427</v>
      </c>
      <c r="B2863" s="162">
        <v>3.2491685125006502E-3</v>
      </c>
      <c r="D2863" s="162"/>
    </row>
    <row r="2864" spans="1:4" x14ac:dyDescent="0.2">
      <c r="A2864" s="161" t="s">
        <v>7428</v>
      </c>
      <c r="B2864" s="162">
        <v>3.2491685125006502E-3</v>
      </c>
      <c r="D2864" s="162"/>
    </row>
    <row r="2865" spans="1:4" x14ac:dyDescent="0.2">
      <c r="A2865" s="161" t="s">
        <v>7429</v>
      </c>
      <c r="B2865" s="162">
        <v>3.2491685125006502E-3</v>
      </c>
      <c r="D2865" s="162"/>
    </row>
    <row r="2866" spans="1:4" x14ac:dyDescent="0.2">
      <c r="A2866" s="161" t="s">
        <v>7430</v>
      </c>
      <c r="B2866" s="162">
        <v>3.2491685125006502E-3</v>
      </c>
      <c r="D2866" s="162"/>
    </row>
    <row r="2867" spans="1:4" x14ac:dyDescent="0.2">
      <c r="A2867" s="161" t="s">
        <v>7431</v>
      </c>
      <c r="B2867" s="162">
        <v>3.2491685125006502E-3</v>
      </c>
      <c r="D2867" s="162"/>
    </row>
    <row r="2868" spans="1:4" x14ac:dyDescent="0.2">
      <c r="A2868" s="161" t="s">
        <v>7432</v>
      </c>
      <c r="B2868" s="162">
        <v>3.2491685125006502E-3</v>
      </c>
      <c r="D2868" s="162"/>
    </row>
    <row r="2869" spans="1:4" x14ac:dyDescent="0.2">
      <c r="A2869" s="161" t="s">
        <v>7433</v>
      </c>
      <c r="B2869" s="162">
        <v>3.2491685125006502E-3</v>
      </c>
      <c r="D2869" s="162"/>
    </row>
    <row r="2870" spans="1:4" x14ac:dyDescent="0.2">
      <c r="A2870" s="161" t="s">
        <v>7434</v>
      </c>
      <c r="B2870" s="162">
        <v>3.2491685125006502E-3</v>
      </c>
      <c r="D2870" s="162"/>
    </row>
    <row r="2871" spans="1:4" x14ac:dyDescent="0.2">
      <c r="A2871" s="161" t="s">
        <v>7435</v>
      </c>
      <c r="B2871" s="162">
        <v>3.2491685125006502E-3</v>
      </c>
      <c r="D2871" s="162"/>
    </row>
    <row r="2872" spans="1:4" x14ac:dyDescent="0.2">
      <c r="A2872" s="161" t="s">
        <v>7436</v>
      </c>
      <c r="B2872" s="162">
        <v>3.2491685125006502E-3</v>
      </c>
      <c r="D2872" s="162"/>
    </row>
    <row r="2873" spans="1:4" x14ac:dyDescent="0.2">
      <c r="A2873" s="161" t="s">
        <v>7437</v>
      </c>
      <c r="B2873" s="162">
        <v>3.2491685125006502E-3</v>
      </c>
      <c r="D2873" s="162"/>
    </row>
    <row r="2874" spans="1:4" x14ac:dyDescent="0.2">
      <c r="A2874" s="161" t="s">
        <v>7438</v>
      </c>
      <c r="B2874" s="162">
        <v>3.2491685125006502E-3</v>
      </c>
      <c r="D2874" s="162"/>
    </row>
    <row r="2875" spans="1:4" x14ac:dyDescent="0.2">
      <c r="A2875" s="161" t="s">
        <v>7439</v>
      </c>
      <c r="B2875" s="162">
        <v>3.2491685125006502E-3</v>
      </c>
      <c r="D2875" s="162"/>
    </row>
    <row r="2876" spans="1:4" x14ac:dyDescent="0.2">
      <c r="A2876" s="161" t="s">
        <v>3323</v>
      </c>
      <c r="B2876" s="162">
        <v>3.2491685125006502E-3</v>
      </c>
      <c r="D2876" s="162"/>
    </row>
    <row r="2877" spans="1:4" x14ac:dyDescent="0.2">
      <c r="A2877" s="161" t="s">
        <v>7440</v>
      </c>
      <c r="B2877" s="162">
        <v>3.2491685125006502E-3</v>
      </c>
      <c r="D2877" s="162"/>
    </row>
    <row r="2878" spans="1:4" x14ac:dyDescent="0.2">
      <c r="A2878" s="161" t="s">
        <v>3317</v>
      </c>
      <c r="B2878" s="162">
        <v>3.2491685125006502E-3</v>
      </c>
      <c r="D2878" s="162"/>
    </row>
    <row r="2879" spans="1:4" x14ac:dyDescent="0.2">
      <c r="A2879" s="161" t="s">
        <v>3301</v>
      </c>
      <c r="B2879" s="162">
        <v>3.2491685125006502E-3</v>
      </c>
      <c r="D2879" s="162"/>
    </row>
    <row r="2880" spans="1:4" x14ac:dyDescent="0.2">
      <c r="A2880" s="161" t="s">
        <v>7441</v>
      </c>
      <c r="B2880" s="162">
        <v>3.2491685125006502E-3</v>
      </c>
      <c r="D2880" s="162"/>
    </row>
    <row r="2881" spans="1:4" x14ac:dyDescent="0.2">
      <c r="A2881" s="161" t="s">
        <v>7442</v>
      </c>
      <c r="B2881" s="162">
        <v>3.2491685125006502E-3</v>
      </c>
      <c r="D2881" s="162"/>
    </row>
    <row r="2882" spans="1:4" x14ac:dyDescent="0.2">
      <c r="A2882" s="161" t="s">
        <v>7443</v>
      </c>
      <c r="B2882" s="162">
        <v>3.2491685125006502E-3</v>
      </c>
      <c r="D2882" s="162"/>
    </row>
    <row r="2883" spans="1:4" x14ac:dyDescent="0.2">
      <c r="A2883" s="161" t="s">
        <v>7444</v>
      </c>
      <c r="B2883" s="162">
        <v>3.2491685125006502E-3</v>
      </c>
      <c r="D2883" s="162"/>
    </row>
    <row r="2884" spans="1:4" x14ac:dyDescent="0.2">
      <c r="A2884" s="161" t="s">
        <v>7445</v>
      </c>
      <c r="B2884" s="162">
        <v>3.2491685125006502E-3</v>
      </c>
      <c r="D2884" s="162"/>
    </row>
    <row r="2885" spans="1:4" x14ac:dyDescent="0.2">
      <c r="A2885" s="161" t="s">
        <v>7446</v>
      </c>
      <c r="B2885" s="162">
        <v>3.2491685125006502E-3</v>
      </c>
      <c r="D2885" s="162"/>
    </row>
    <row r="2886" spans="1:4" x14ac:dyDescent="0.2">
      <c r="A2886" s="161" t="s">
        <v>7447</v>
      </c>
      <c r="B2886" s="162">
        <v>3.2491685125006502E-3</v>
      </c>
      <c r="D2886" s="162"/>
    </row>
    <row r="2887" spans="1:4" x14ac:dyDescent="0.2">
      <c r="A2887" s="161" t="s">
        <v>7448</v>
      </c>
      <c r="B2887" s="162">
        <v>3.2491685125006502E-3</v>
      </c>
      <c r="D2887" s="162"/>
    </row>
    <row r="2888" spans="1:4" x14ac:dyDescent="0.2">
      <c r="A2888" s="161" t="s">
        <v>7449</v>
      </c>
      <c r="B2888" s="162">
        <v>3.2491685125006502E-3</v>
      </c>
      <c r="D2888" s="162"/>
    </row>
    <row r="2889" spans="1:4" x14ac:dyDescent="0.2">
      <c r="A2889" s="161" t="s">
        <v>7450</v>
      </c>
      <c r="B2889" s="162">
        <v>3.2491685125006502E-3</v>
      </c>
      <c r="D2889" s="162"/>
    </row>
    <row r="2890" spans="1:4" x14ac:dyDescent="0.2">
      <c r="A2890" s="161" t="s">
        <v>7451</v>
      </c>
      <c r="B2890" s="162">
        <v>3.2491685125006502E-3</v>
      </c>
      <c r="D2890" s="162"/>
    </row>
    <row r="2891" spans="1:4" x14ac:dyDescent="0.2">
      <c r="A2891" s="161" t="s">
        <v>7452</v>
      </c>
      <c r="B2891" s="162">
        <v>3.2491685125006502E-3</v>
      </c>
      <c r="D2891" s="162"/>
    </row>
    <row r="2892" spans="1:4" x14ac:dyDescent="0.2">
      <c r="A2892" s="161" t="s">
        <v>7453</v>
      </c>
      <c r="B2892" s="162">
        <v>3.2491685125006502E-3</v>
      </c>
      <c r="D2892" s="162"/>
    </row>
    <row r="2893" spans="1:4" x14ac:dyDescent="0.2">
      <c r="A2893" s="161" t="s">
        <v>7454</v>
      </c>
      <c r="B2893" s="162">
        <v>3.2491685125006502E-3</v>
      </c>
      <c r="D2893" s="162"/>
    </row>
    <row r="2894" spans="1:4" x14ac:dyDescent="0.2">
      <c r="A2894" s="161" t="s">
        <v>7455</v>
      </c>
      <c r="B2894" s="162">
        <v>3.2491685125006502E-3</v>
      </c>
      <c r="D2894" s="162"/>
    </row>
    <row r="2895" spans="1:4" x14ac:dyDescent="0.2">
      <c r="A2895" s="161" t="s">
        <v>7456</v>
      </c>
      <c r="B2895" s="162">
        <v>3.2491685125006502E-3</v>
      </c>
      <c r="D2895" s="162"/>
    </row>
    <row r="2896" spans="1:4" x14ac:dyDescent="0.2">
      <c r="A2896" s="161" t="s">
        <v>7457</v>
      </c>
      <c r="B2896" s="162">
        <v>3.2491685125006502E-3</v>
      </c>
      <c r="D2896" s="162"/>
    </row>
    <row r="2897" spans="1:4" x14ac:dyDescent="0.2">
      <c r="A2897" s="161" t="s">
        <v>3197</v>
      </c>
      <c r="B2897" s="162">
        <v>3.2491685125006502E-3</v>
      </c>
      <c r="D2897" s="162"/>
    </row>
    <row r="2898" spans="1:4" x14ac:dyDescent="0.2">
      <c r="A2898" s="161" t="s">
        <v>3155</v>
      </c>
      <c r="B2898" s="162">
        <v>3.2491685125006502E-3</v>
      </c>
      <c r="D2898" s="162"/>
    </row>
    <row r="2899" spans="1:4" x14ac:dyDescent="0.2">
      <c r="A2899" s="161" t="s">
        <v>5522</v>
      </c>
      <c r="B2899" s="162">
        <v>3.2478424591435898E-3</v>
      </c>
      <c r="D2899" s="162"/>
    </row>
    <row r="2900" spans="1:4" x14ac:dyDescent="0.2">
      <c r="A2900" s="161" t="s">
        <v>1583</v>
      </c>
      <c r="B2900" s="162">
        <v>3.2471535518902301E-3</v>
      </c>
      <c r="D2900" s="162"/>
    </row>
    <row r="2901" spans="1:4" x14ac:dyDescent="0.2">
      <c r="A2901" s="161" t="s">
        <v>4046</v>
      </c>
      <c r="B2901" s="162">
        <v>3.2465156197441E-3</v>
      </c>
      <c r="D2901" s="162"/>
    </row>
    <row r="2902" spans="1:4" x14ac:dyDescent="0.2">
      <c r="A2902" s="161" t="s">
        <v>1289</v>
      </c>
      <c r="B2902" s="162">
        <v>3.2414481721629298E-3</v>
      </c>
      <c r="D2902" s="162"/>
    </row>
    <row r="2903" spans="1:4" x14ac:dyDescent="0.2">
      <c r="A2903" s="161" t="s">
        <v>7458</v>
      </c>
      <c r="B2903" s="162">
        <v>3.24051824584506E-3</v>
      </c>
      <c r="D2903" s="162"/>
    </row>
    <row r="2904" spans="1:4" x14ac:dyDescent="0.2">
      <c r="A2904" s="161" t="s">
        <v>7459</v>
      </c>
      <c r="B2904" s="162">
        <v>3.24051824584506E-3</v>
      </c>
      <c r="D2904" s="162"/>
    </row>
    <row r="2905" spans="1:4" x14ac:dyDescent="0.2">
      <c r="A2905" s="161" t="s">
        <v>7460</v>
      </c>
      <c r="B2905" s="162">
        <v>3.24051824584506E-3</v>
      </c>
      <c r="D2905" s="162"/>
    </row>
    <row r="2906" spans="1:4" x14ac:dyDescent="0.2">
      <c r="A2906" s="161" t="s">
        <v>7461</v>
      </c>
      <c r="B2906" s="162">
        <v>3.24051824584506E-3</v>
      </c>
      <c r="D2906" s="162"/>
    </row>
    <row r="2907" spans="1:4" x14ac:dyDescent="0.2">
      <c r="A2907" s="161" t="s">
        <v>4009</v>
      </c>
      <c r="B2907" s="162">
        <v>3.24051824584506E-3</v>
      </c>
      <c r="D2907" s="162"/>
    </row>
    <row r="2908" spans="1:4" x14ac:dyDescent="0.2">
      <c r="A2908" s="161" t="s">
        <v>3926</v>
      </c>
      <c r="B2908" s="162">
        <v>3.24051824584506E-3</v>
      </c>
      <c r="D2908" s="162"/>
    </row>
    <row r="2909" spans="1:4" x14ac:dyDescent="0.2">
      <c r="A2909" s="161" t="s">
        <v>1587</v>
      </c>
      <c r="B2909" s="162">
        <v>3.2396677288114E-3</v>
      </c>
      <c r="D2909" s="162"/>
    </row>
    <row r="2910" spans="1:4" x14ac:dyDescent="0.2">
      <c r="A2910" s="161" t="s">
        <v>5228</v>
      </c>
      <c r="B2910" s="162">
        <v>3.2339941207596402E-3</v>
      </c>
      <c r="D2910" s="162"/>
    </row>
    <row r="2911" spans="1:4" x14ac:dyDescent="0.2">
      <c r="A2911" s="161" t="s">
        <v>7462</v>
      </c>
      <c r="B2911" s="162">
        <v>3.2339941207596402E-3</v>
      </c>
      <c r="D2911" s="162"/>
    </row>
    <row r="2912" spans="1:4" x14ac:dyDescent="0.2">
      <c r="A2912" s="161" t="s">
        <v>7463</v>
      </c>
      <c r="B2912" s="162">
        <v>3.2339941207596402E-3</v>
      </c>
      <c r="D2912" s="162"/>
    </row>
    <row r="2913" spans="1:4" x14ac:dyDescent="0.2">
      <c r="A2913" s="161" t="s">
        <v>1925</v>
      </c>
      <c r="B2913" s="162">
        <v>3.2331843962803901E-3</v>
      </c>
      <c r="D2913" s="162"/>
    </row>
    <row r="2914" spans="1:4" x14ac:dyDescent="0.2">
      <c r="A2914" s="161" t="s">
        <v>1319</v>
      </c>
      <c r="B2914" s="162">
        <v>3.2277476402274101E-3</v>
      </c>
      <c r="D2914" s="162"/>
    </row>
    <row r="2915" spans="1:4" x14ac:dyDescent="0.2">
      <c r="A2915" s="161" t="s">
        <v>7464</v>
      </c>
      <c r="B2915" s="162">
        <v>3.2260608686602902E-3</v>
      </c>
      <c r="D2915" s="162"/>
    </row>
    <row r="2916" spans="1:4" x14ac:dyDescent="0.2">
      <c r="A2916" s="161" t="s">
        <v>3531</v>
      </c>
      <c r="B2916" s="162">
        <v>3.22042471248628E-3</v>
      </c>
      <c r="D2916" s="162"/>
    </row>
    <row r="2917" spans="1:4" x14ac:dyDescent="0.2">
      <c r="A2917" s="161" t="s">
        <v>4728</v>
      </c>
      <c r="B2917" s="162">
        <v>3.2199743325141E-3</v>
      </c>
      <c r="D2917" s="162"/>
    </row>
    <row r="2918" spans="1:4" x14ac:dyDescent="0.2">
      <c r="A2918" s="161" t="s">
        <v>2854</v>
      </c>
      <c r="B2918" s="162">
        <v>3.2199378056739E-3</v>
      </c>
      <c r="D2918" s="162"/>
    </row>
    <row r="2919" spans="1:4" x14ac:dyDescent="0.2">
      <c r="A2919" s="161" t="s">
        <v>7465</v>
      </c>
      <c r="B2919" s="162">
        <v>3.21539979394494E-3</v>
      </c>
      <c r="D2919" s="162"/>
    </row>
    <row r="2920" spans="1:4" x14ac:dyDescent="0.2">
      <c r="A2920" s="161" t="s">
        <v>7466</v>
      </c>
      <c r="B2920" s="162">
        <v>3.2146598971593298E-3</v>
      </c>
      <c r="D2920" s="162"/>
    </row>
    <row r="2921" spans="1:4" x14ac:dyDescent="0.2">
      <c r="A2921" s="161" t="s">
        <v>2178</v>
      </c>
      <c r="B2921" s="162">
        <v>3.2137230471744101E-3</v>
      </c>
      <c r="D2921" s="162"/>
    </row>
    <row r="2922" spans="1:4" x14ac:dyDescent="0.2">
      <c r="A2922" s="161" t="s">
        <v>7467</v>
      </c>
      <c r="B2922" s="162">
        <v>3.2131425252927E-3</v>
      </c>
      <c r="D2922" s="162"/>
    </row>
    <row r="2923" spans="1:4" x14ac:dyDescent="0.2">
      <c r="A2923" s="161" t="s">
        <v>2887</v>
      </c>
      <c r="B2923" s="162">
        <v>3.2073158861121599E-3</v>
      </c>
      <c r="D2923" s="162"/>
    </row>
    <row r="2924" spans="1:4" x14ac:dyDescent="0.2">
      <c r="A2924" s="161" t="s">
        <v>5015</v>
      </c>
      <c r="B2924" s="162">
        <v>3.20468555698325E-3</v>
      </c>
      <c r="D2924" s="162"/>
    </row>
    <row r="2925" spans="1:4" x14ac:dyDescent="0.2">
      <c r="A2925" s="161" t="s">
        <v>5466</v>
      </c>
      <c r="B2925" s="162">
        <v>3.1960437350849E-3</v>
      </c>
      <c r="D2925" s="162"/>
    </row>
    <row r="2926" spans="1:4" x14ac:dyDescent="0.2">
      <c r="A2926" s="161" t="s">
        <v>5201</v>
      </c>
      <c r="B2926" s="162">
        <v>3.1939813107163101E-3</v>
      </c>
      <c r="D2926" s="162"/>
    </row>
    <row r="2927" spans="1:4" x14ac:dyDescent="0.2">
      <c r="A2927" s="161" t="s">
        <v>7468</v>
      </c>
      <c r="B2927" s="162">
        <v>3.1907203437733598E-3</v>
      </c>
      <c r="D2927" s="162"/>
    </row>
    <row r="2928" spans="1:4" x14ac:dyDescent="0.2">
      <c r="A2928" s="161" t="s">
        <v>1995</v>
      </c>
      <c r="B2928" s="162">
        <v>3.1898251073476801E-3</v>
      </c>
      <c r="D2928" s="162"/>
    </row>
    <row r="2929" spans="1:4" x14ac:dyDescent="0.2">
      <c r="A2929" s="161" t="s">
        <v>3276</v>
      </c>
      <c r="B2929" s="162">
        <v>3.1891157214369399E-3</v>
      </c>
      <c r="D2929" s="162"/>
    </row>
    <row r="2930" spans="1:4" x14ac:dyDescent="0.2">
      <c r="A2930" s="161" t="s">
        <v>864</v>
      </c>
      <c r="B2930" s="162">
        <v>3.1874874300367598E-3</v>
      </c>
      <c r="D2930" s="162"/>
    </row>
    <row r="2931" spans="1:4" x14ac:dyDescent="0.2">
      <c r="A2931" s="161" t="s">
        <v>6263</v>
      </c>
      <c r="B2931" s="162">
        <v>3.1865707561462399E-3</v>
      </c>
      <c r="D2931" s="162"/>
    </row>
    <row r="2932" spans="1:4" x14ac:dyDescent="0.2">
      <c r="A2932" s="161" t="s">
        <v>4396</v>
      </c>
      <c r="B2932" s="162">
        <v>3.1800675459262399E-3</v>
      </c>
      <c r="D2932" s="162"/>
    </row>
    <row r="2933" spans="1:4" x14ac:dyDescent="0.2">
      <c r="A2933" s="161" t="s">
        <v>4844</v>
      </c>
      <c r="B2933" s="162">
        <v>3.1755790519966301E-3</v>
      </c>
      <c r="D2933" s="162"/>
    </row>
    <row r="2934" spans="1:4" x14ac:dyDescent="0.2">
      <c r="A2934" s="161" t="s">
        <v>7469</v>
      </c>
      <c r="B2934" s="162">
        <v>3.1721153860919402E-3</v>
      </c>
      <c r="D2934" s="162"/>
    </row>
    <row r="2935" spans="1:4" x14ac:dyDescent="0.2">
      <c r="A2935" s="161" t="s">
        <v>3238</v>
      </c>
      <c r="B2935" s="162">
        <v>3.1694066952594599E-3</v>
      </c>
      <c r="D2935" s="162"/>
    </row>
    <row r="2936" spans="1:4" x14ac:dyDescent="0.2">
      <c r="A2936" s="161" t="s">
        <v>7470</v>
      </c>
      <c r="B2936" s="162">
        <v>3.1640732378410202E-3</v>
      </c>
      <c r="D2936" s="162"/>
    </row>
    <row r="2937" spans="1:4" x14ac:dyDescent="0.2">
      <c r="A2937" s="161" t="s">
        <v>2925</v>
      </c>
      <c r="B2937" s="162">
        <v>3.1617741782278001E-3</v>
      </c>
      <c r="D2937" s="162"/>
    </row>
    <row r="2938" spans="1:4" x14ac:dyDescent="0.2">
      <c r="A2938" s="161" t="s">
        <v>2807</v>
      </c>
      <c r="B2938" s="162">
        <v>3.1594658758851402E-3</v>
      </c>
      <c r="D2938" s="162"/>
    </row>
    <row r="2939" spans="1:4" x14ac:dyDescent="0.2">
      <c r="A2939" s="161" t="s">
        <v>1408</v>
      </c>
      <c r="B2939" s="162">
        <v>3.1546179109751501E-3</v>
      </c>
      <c r="D2939" s="162"/>
    </row>
    <row r="2940" spans="1:4" x14ac:dyDescent="0.2">
      <c r="A2940" s="161" t="s">
        <v>3035</v>
      </c>
      <c r="B2940" s="162">
        <v>3.15084075371274E-3</v>
      </c>
      <c r="D2940" s="162"/>
    </row>
    <row r="2941" spans="1:4" x14ac:dyDescent="0.2">
      <c r="A2941" s="161" t="s">
        <v>2360</v>
      </c>
      <c r="B2941" s="162">
        <v>3.1496687689883201E-3</v>
      </c>
      <c r="D2941" s="162"/>
    </row>
    <row r="2942" spans="1:4" x14ac:dyDescent="0.2">
      <c r="A2942" s="161" t="s">
        <v>2822</v>
      </c>
      <c r="B2942" s="162">
        <v>3.1473908715153199E-3</v>
      </c>
      <c r="D2942" s="162"/>
    </row>
    <row r="2943" spans="1:4" x14ac:dyDescent="0.2">
      <c r="A2943" s="161" t="s">
        <v>3574</v>
      </c>
      <c r="B2943" s="162">
        <v>3.1457464140511099E-3</v>
      </c>
      <c r="D2943" s="162"/>
    </row>
    <row r="2944" spans="1:4" x14ac:dyDescent="0.2">
      <c r="A2944" s="161" t="s">
        <v>1832</v>
      </c>
      <c r="B2944" s="162">
        <v>3.1427606090660399E-3</v>
      </c>
      <c r="D2944" s="162"/>
    </row>
    <row r="2945" spans="1:4" x14ac:dyDescent="0.2">
      <c r="A2945" s="161" t="s">
        <v>7471</v>
      </c>
      <c r="B2945" s="162">
        <v>3.14243119741858E-3</v>
      </c>
      <c r="D2945" s="162"/>
    </row>
    <row r="2946" spans="1:4" x14ac:dyDescent="0.2">
      <c r="A2946" s="161" t="s">
        <v>3570</v>
      </c>
      <c r="B2946" s="162">
        <v>3.1373723143091601E-3</v>
      </c>
      <c r="D2946" s="162"/>
    </row>
    <row r="2947" spans="1:4" x14ac:dyDescent="0.2">
      <c r="A2947" s="161" t="s">
        <v>2879</v>
      </c>
      <c r="B2947" s="162">
        <v>3.1257095547544398E-3</v>
      </c>
      <c r="D2947" s="162"/>
    </row>
    <row r="2948" spans="1:4" x14ac:dyDescent="0.2">
      <c r="A2948" s="161" t="s">
        <v>7472</v>
      </c>
      <c r="B2948" s="162">
        <v>3.1240073197151899E-3</v>
      </c>
      <c r="D2948" s="162"/>
    </row>
    <row r="2949" spans="1:4" x14ac:dyDescent="0.2">
      <c r="A2949" s="161" t="s">
        <v>7473</v>
      </c>
      <c r="B2949" s="162">
        <v>3.1159802604274599E-3</v>
      </c>
      <c r="D2949" s="162"/>
    </row>
    <row r="2950" spans="1:4" x14ac:dyDescent="0.2">
      <c r="A2950" s="161" t="s">
        <v>5307</v>
      </c>
      <c r="B2950" s="162">
        <v>3.1159802604274599E-3</v>
      </c>
      <c r="D2950" s="162"/>
    </row>
    <row r="2951" spans="1:4" x14ac:dyDescent="0.2">
      <c r="A2951" s="161" t="s">
        <v>3678</v>
      </c>
      <c r="B2951" s="162">
        <v>3.1111733637401301E-3</v>
      </c>
      <c r="D2951" s="162"/>
    </row>
    <row r="2952" spans="1:4" x14ac:dyDescent="0.2">
      <c r="A2952" s="161" t="s">
        <v>7474</v>
      </c>
      <c r="B2952" s="162">
        <v>3.1098950738288199E-3</v>
      </c>
      <c r="D2952" s="162"/>
    </row>
    <row r="2953" spans="1:4" x14ac:dyDescent="0.2">
      <c r="A2953" s="161" t="s">
        <v>4408</v>
      </c>
      <c r="B2953" s="162">
        <v>3.1085929318398499E-3</v>
      </c>
      <c r="D2953" s="162"/>
    </row>
    <row r="2954" spans="1:4" x14ac:dyDescent="0.2">
      <c r="A2954" s="161" t="s">
        <v>1335</v>
      </c>
      <c r="B2954" s="162">
        <v>3.1067460865555701E-3</v>
      </c>
      <c r="D2954" s="162"/>
    </row>
    <row r="2955" spans="1:4" x14ac:dyDescent="0.2">
      <c r="A2955" s="161" t="s">
        <v>3251</v>
      </c>
      <c r="B2955" s="162">
        <v>3.1055568033058899E-3</v>
      </c>
      <c r="D2955" s="162"/>
    </row>
    <row r="2956" spans="1:4" x14ac:dyDescent="0.2">
      <c r="A2956" s="161" t="s">
        <v>2959</v>
      </c>
      <c r="B2956" s="162">
        <v>3.1041570227397599E-3</v>
      </c>
      <c r="D2956" s="162"/>
    </row>
    <row r="2957" spans="1:4" x14ac:dyDescent="0.2">
      <c r="A2957" s="161" t="s">
        <v>7475</v>
      </c>
      <c r="B2957" s="162">
        <v>3.09723228150943E-3</v>
      </c>
      <c r="D2957" s="162"/>
    </row>
    <row r="2958" spans="1:4" x14ac:dyDescent="0.2">
      <c r="A2958" s="161" t="s">
        <v>5738</v>
      </c>
      <c r="B2958" s="162">
        <v>3.0960425321763701E-3</v>
      </c>
      <c r="D2958" s="162"/>
    </row>
    <row r="2959" spans="1:4" x14ac:dyDescent="0.2">
      <c r="A2959" s="161" t="s">
        <v>4834</v>
      </c>
      <c r="B2959" s="162">
        <v>3.0928352043283198E-3</v>
      </c>
      <c r="D2959" s="162"/>
    </row>
    <row r="2960" spans="1:4" x14ac:dyDescent="0.2">
      <c r="A2960" s="161" t="s">
        <v>3903</v>
      </c>
      <c r="B2960" s="162">
        <v>3.08918960224602E-3</v>
      </c>
      <c r="D2960" s="162"/>
    </row>
    <row r="2961" spans="1:4" x14ac:dyDescent="0.2">
      <c r="A2961" s="161" t="s">
        <v>7476</v>
      </c>
      <c r="B2961" s="162">
        <v>3.08918960224602E-3</v>
      </c>
      <c r="D2961" s="162"/>
    </row>
    <row r="2962" spans="1:4" x14ac:dyDescent="0.2">
      <c r="A2962" s="161" t="s">
        <v>3510</v>
      </c>
      <c r="B2962" s="162">
        <v>3.08302324244608E-3</v>
      </c>
      <c r="D2962" s="162"/>
    </row>
    <row r="2963" spans="1:4" x14ac:dyDescent="0.2">
      <c r="A2963" s="161" t="s">
        <v>7477</v>
      </c>
      <c r="B2963" s="162">
        <v>3.0824748180896902E-3</v>
      </c>
      <c r="D2963" s="162"/>
    </row>
    <row r="2964" spans="1:4" x14ac:dyDescent="0.2">
      <c r="A2964" s="161" t="s">
        <v>4233</v>
      </c>
      <c r="B2964" s="162">
        <v>3.0821623894381699E-3</v>
      </c>
      <c r="D2964" s="162"/>
    </row>
    <row r="2965" spans="1:4" x14ac:dyDescent="0.2">
      <c r="A2965" s="161" t="s">
        <v>4745</v>
      </c>
      <c r="B2965" s="162">
        <v>3.0811421986517702E-3</v>
      </c>
      <c r="D2965" s="162"/>
    </row>
    <row r="2966" spans="1:4" x14ac:dyDescent="0.2">
      <c r="A2966" s="161" t="s">
        <v>7478</v>
      </c>
      <c r="B2966" s="162">
        <v>3.0783488593282798E-3</v>
      </c>
      <c r="D2966" s="162"/>
    </row>
    <row r="2967" spans="1:4" x14ac:dyDescent="0.2">
      <c r="A2967" s="161" t="s">
        <v>3008</v>
      </c>
      <c r="B2967" s="162">
        <v>3.0773327042884001E-3</v>
      </c>
      <c r="D2967" s="162"/>
    </row>
    <row r="2968" spans="1:4" x14ac:dyDescent="0.2">
      <c r="A2968" s="161" t="s">
        <v>1512</v>
      </c>
      <c r="B2968" s="162">
        <v>3.07560474810289E-3</v>
      </c>
      <c r="D2968" s="162"/>
    </row>
    <row r="2969" spans="1:4" x14ac:dyDescent="0.2">
      <c r="A2969" s="161" t="s">
        <v>3423</v>
      </c>
      <c r="B2969" s="162">
        <v>3.07477017954878E-3</v>
      </c>
      <c r="D2969" s="162"/>
    </row>
    <row r="2970" spans="1:4" x14ac:dyDescent="0.2">
      <c r="A2970" s="161" t="s">
        <v>7479</v>
      </c>
      <c r="B2970" s="162">
        <v>3.07363963261889E-3</v>
      </c>
      <c r="D2970" s="162"/>
    </row>
    <row r="2971" spans="1:4" x14ac:dyDescent="0.2">
      <c r="A2971" s="161" t="s">
        <v>5109</v>
      </c>
      <c r="B2971" s="162">
        <v>3.0690447898974798E-3</v>
      </c>
      <c r="D2971" s="162"/>
    </row>
    <row r="2972" spans="1:4" x14ac:dyDescent="0.2">
      <c r="A2972" s="161" t="s">
        <v>3873</v>
      </c>
      <c r="B2972" s="162">
        <v>3.0664328022178599E-3</v>
      </c>
      <c r="D2972" s="162"/>
    </row>
    <row r="2973" spans="1:4" x14ac:dyDescent="0.2">
      <c r="A2973" s="161" t="s">
        <v>1450</v>
      </c>
      <c r="B2973" s="162">
        <v>3.0658042040861201E-3</v>
      </c>
      <c r="D2973" s="162"/>
    </row>
    <row r="2974" spans="1:4" x14ac:dyDescent="0.2">
      <c r="A2974" s="161" t="s">
        <v>7480</v>
      </c>
      <c r="B2974" s="162">
        <v>3.0623464503348801E-3</v>
      </c>
      <c r="D2974" s="162"/>
    </row>
    <row r="2975" spans="1:4" x14ac:dyDescent="0.2">
      <c r="A2975" s="161" t="s">
        <v>3492</v>
      </c>
      <c r="B2975" s="162">
        <v>3.0623464503348801E-3</v>
      </c>
      <c r="D2975" s="162"/>
    </row>
    <row r="2976" spans="1:4" x14ac:dyDescent="0.2">
      <c r="A2976" s="161" t="s">
        <v>2295</v>
      </c>
      <c r="B2976" s="162">
        <v>3.0571927660537701E-3</v>
      </c>
      <c r="D2976" s="162"/>
    </row>
    <row r="2977" spans="1:4" x14ac:dyDescent="0.2">
      <c r="A2977" s="161" t="s">
        <v>4710</v>
      </c>
      <c r="B2977" s="162">
        <v>3.0571016986209701E-3</v>
      </c>
      <c r="D2977" s="162"/>
    </row>
    <row r="2978" spans="1:4" x14ac:dyDescent="0.2">
      <c r="A2978" s="161" t="s">
        <v>7481</v>
      </c>
      <c r="B2978" s="162">
        <v>3.0569714621099401E-3</v>
      </c>
      <c r="D2978" s="162"/>
    </row>
    <row r="2979" spans="1:4" x14ac:dyDescent="0.2">
      <c r="A2979" s="161" t="s">
        <v>2515</v>
      </c>
      <c r="B2979" s="162">
        <v>3.05560857840298E-3</v>
      </c>
      <c r="D2979" s="162"/>
    </row>
    <row r="2980" spans="1:4" x14ac:dyDescent="0.2">
      <c r="A2980" s="161" t="s">
        <v>3009</v>
      </c>
      <c r="B2980" s="162">
        <v>3.0551560803868802E-3</v>
      </c>
      <c r="D2980" s="162"/>
    </row>
    <row r="2981" spans="1:4" x14ac:dyDescent="0.2">
      <c r="A2981" s="161" t="s">
        <v>4225</v>
      </c>
      <c r="B2981" s="162">
        <v>3.04767675439298E-3</v>
      </c>
      <c r="D2981" s="162"/>
    </row>
    <row r="2982" spans="1:4" x14ac:dyDescent="0.2">
      <c r="A2982" s="161" t="s">
        <v>7482</v>
      </c>
      <c r="B2982" s="162">
        <v>3.0472497946548499E-3</v>
      </c>
      <c r="D2982" s="162"/>
    </row>
    <row r="2983" spans="1:4" x14ac:dyDescent="0.2">
      <c r="A2983" s="161" t="s">
        <v>2789</v>
      </c>
      <c r="B2983" s="162">
        <v>3.0454264470203898E-3</v>
      </c>
      <c r="D2983" s="162"/>
    </row>
    <row r="2984" spans="1:4" x14ac:dyDescent="0.2">
      <c r="A2984" s="161" t="s">
        <v>3917</v>
      </c>
      <c r="B2984" s="162">
        <v>3.03772061038406E-3</v>
      </c>
      <c r="D2984" s="162"/>
    </row>
    <row r="2985" spans="1:4" x14ac:dyDescent="0.2">
      <c r="A2985" s="161" t="s">
        <v>7483</v>
      </c>
      <c r="B2985" s="162">
        <v>3.0260645270505401E-3</v>
      </c>
      <c r="D2985" s="162"/>
    </row>
    <row r="2986" spans="1:4" x14ac:dyDescent="0.2">
      <c r="A2986" s="161" t="s">
        <v>2962</v>
      </c>
      <c r="B2986" s="162">
        <v>3.0252727500745002E-3</v>
      </c>
      <c r="D2986" s="162"/>
    </row>
    <row r="2987" spans="1:4" x14ac:dyDescent="0.2">
      <c r="A2987" s="161" t="s">
        <v>5915</v>
      </c>
      <c r="B2987" s="162">
        <v>3.0126073252703398E-3</v>
      </c>
      <c r="D2987" s="162"/>
    </row>
    <row r="2988" spans="1:4" x14ac:dyDescent="0.2">
      <c r="A2988" s="161" t="s">
        <v>7484</v>
      </c>
      <c r="B2988" s="162">
        <v>3.0092960669195999E-3</v>
      </c>
      <c r="D2988" s="162"/>
    </row>
    <row r="2989" spans="1:4" x14ac:dyDescent="0.2">
      <c r="A2989" s="161" t="s">
        <v>7485</v>
      </c>
      <c r="B2989" s="162">
        <v>3.0092960669195999E-3</v>
      </c>
      <c r="D2989" s="162"/>
    </row>
    <row r="2990" spans="1:4" x14ac:dyDescent="0.2">
      <c r="A2990" s="161" t="s">
        <v>7486</v>
      </c>
      <c r="B2990" s="162">
        <v>3.0081773126437502E-3</v>
      </c>
      <c r="D2990" s="162"/>
    </row>
    <row r="2991" spans="1:4" x14ac:dyDescent="0.2">
      <c r="A2991" s="161" t="s">
        <v>2827</v>
      </c>
      <c r="B2991" s="162">
        <v>3.00334922009371E-3</v>
      </c>
      <c r="D2991" s="162"/>
    </row>
    <row r="2992" spans="1:4" x14ac:dyDescent="0.2">
      <c r="A2992" s="161" t="s">
        <v>5494</v>
      </c>
      <c r="B2992" s="162">
        <v>3.0011809202214498E-3</v>
      </c>
      <c r="D2992" s="162"/>
    </row>
    <row r="2993" spans="1:4" x14ac:dyDescent="0.2">
      <c r="A2993" s="161" t="s">
        <v>1528</v>
      </c>
      <c r="B2993" s="162">
        <v>3.0009339627199302E-3</v>
      </c>
      <c r="D2993" s="162"/>
    </row>
    <row r="2994" spans="1:4" x14ac:dyDescent="0.2">
      <c r="A2994" s="161" t="s">
        <v>7487</v>
      </c>
      <c r="B2994" s="162">
        <v>2.99817440045192E-3</v>
      </c>
      <c r="D2994" s="162"/>
    </row>
    <row r="2995" spans="1:4" x14ac:dyDescent="0.2">
      <c r="A2995" s="161" t="s">
        <v>3015</v>
      </c>
      <c r="B2995" s="162">
        <v>2.99184122403467E-3</v>
      </c>
      <c r="D2995" s="162"/>
    </row>
    <row r="2996" spans="1:4" x14ac:dyDescent="0.2">
      <c r="A2996" s="161" t="s">
        <v>3229</v>
      </c>
      <c r="B2996" s="162">
        <v>2.9830092625189402E-3</v>
      </c>
      <c r="D2996" s="162"/>
    </row>
    <row r="2997" spans="1:4" x14ac:dyDescent="0.2">
      <c r="A2997" s="161" t="s">
        <v>7488</v>
      </c>
      <c r="B2997" s="162">
        <v>2.9814952622306701E-3</v>
      </c>
      <c r="D2997" s="162"/>
    </row>
    <row r="2998" spans="1:4" x14ac:dyDescent="0.2">
      <c r="A2998" s="161" t="s">
        <v>7489</v>
      </c>
      <c r="B2998" s="162">
        <v>2.9790214997979301E-3</v>
      </c>
      <c r="D2998" s="162"/>
    </row>
    <row r="2999" spans="1:4" x14ac:dyDescent="0.2">
      <c r="A2999" s="161" t="s">
        <v>2877</v>
      </c>
      <c r="B2999" s="162">
        <v>2.97729812062645E-3</v>
      </c>
      <c r="D2999" s="162"/>
    </row>
    <row r="3000" spans="1:4" x14ac:dyDescent="0.2">
      <c r="A3000" s="161" t="s">
        <v>5942</v>
      </c>
      <c r="B3000" s="162">
        <v>2.9706653613074002E-3</v>
      </c>
      <c r="D3000" s="162"/>
    </row>
    <row r="3001" spans="1:4" x14ac:dyDescent="0.2">
      <c r="A3001" s="161" t="s">
        <v>1148</v>
      </c>
      <c r="B3001" s="162">
        <v>2.96982920562873E-3</v>
      </c>
      <c r="D3001" s="162"/>
    </row>
    <row r="3002" spans="1:4" x14ac:dyDescent="0.2">
      <c r="A3002" s="161" t="s">
        <v>3520</v>
      </c>
      <c r="B3002" s="162">
        <v>2.9692945623148999E-3</v>
      </c>
      <c r="D3002" s="162"/>
    </row>
    <row r="3003" spans="1:4" x14ac:dyDescent="0.2">
      <c r="A3003" s="161" t="s">
        <v>4958</v>
      </c>
      <c r="B3003" s="162">
        <v>2.9689981635685199E-3</v>
      </c>
      <c r="D3003" s="162"/>
    </row>
    <row r="3004" spans="1:4" x14ac:dyDescent="0.2">
      <c r="A3004" s="161" t="s">
        <v>2002</v>
      </c>
      <c r="B3004" s="162">
        <v>2.9688743563794102E-3</v>
      </c>
      <c r="D3004" s="162"/>
    </row>
    <row r="3005" spans="1:4" x14ac:dyDescent="0.2">
      <c r="A3005" s="161" t="s">
        <v>7490</v>
      </c>
      <c r="B3005" s="162">
        <v>2.9655240926924299E-3</v>
      </c>
      <c r="D3005" s="162"/>
    </row>
    <row r="3006" spans="1:4" x14ac:dyDescent="0.2">
      <c r="A3006" s="161" t="s">
        <v>5471</v>
      </c>
      <c r="B3006" s="162">
        <v>2.9639186012742598E-3</v>
      </c>
      <c r="D3006" s="162"/>
    </row>
    <row r="3007" spans="1:4" x14ac:dyDescent="0.2">
      <c r="A3007" s="161" t="s">
        <v>1427</v>
      </c>
      <c r="B3007" s="162">
        <v>2.96371461755391E-3</v>
      </c>
      <c r="D3007" s="162"/>
    </row>
    <row r="3008" spans="1:4" x14ac:dyDescent="0.2">
      <c r="A3008" s="161" t="s">
        <v>4394</v>
      </c>
      <c r="B3008" s="162">
        <v>2.9627362937784201E-3</v>
      </c>
      <c r="D3008" s="162"/>
    </row>
    <row r="3009" spans="1:4" x14ac:dyDescent="0.2">
      <c r="A3009" s="161" t="s">
        <v>4489</v>
      </c>
      <c r="B3009" s="162">
        <v>2.96256214710767E-3</v>
      </c>
      <c r="D3009" s="162"/>
    </row>
    <row r="3010" spans="1:4" x14ac:dyDescent="0.2">
      <c r="A3010" s="161" t="s">
        <v>7491</v>
      </c>
      <c r="B3010" s="162">
        <v>2.9625591237519601E-3</v>
      </c>
      <c r="D3010" s="162"/>
    </row>
    <row r="3011" spans="1:4" x14ac:dyDescent="0.2">
      <c r="A3011" s="161" t="s">
        <v>2963</v>
      </c>
      <c r="B3011" s="162">
        <v>2.9611937666847101E-3</v>
      </c>
      <c r="D3011" s="162"/>
    </row>
    <row r="3012" spans="1:4" x14ac:dyDescent="0.2">
      <c r="A3012" s="161" t="s">
        <v>7492</v>
      </c>
      <c r="B3012" s="162">
        <v>2.9572457248819902E-3</v>
      </c>
      <c r="D3012" s="162"/>
    </row>
    <row r="3013" spans="1:4" x14ac:dyDescent="0.2">
      <c r="A3013" s="161" t="s">
        <v>1540</v>
      </c>
      <c r="B3013" s="162">
        <v>2.9522915385759301E-3</v>
      </c>
      <c r="D3013" s="162"/>
    </row>
    <row r="3014" spans="1:4" x14ac:dyDescent="0.2">
      <c r="A3014" s="161" t="s">
        <v>7493</v>
      </c>
      <c r="B3014" s="162">
        <v>2.9510459153760499E-3</v>
      </c>
      <c r="D3014" s="162"/>
    </row>
    <row r="3015" spans="1:4" x14ac:dyDescent="0.2">
      <c r="A3015" s="161" t="s">
        <v>7494</v>
      </c>
      <c r="B3015" s="162">
        <v>2.9510459153760499E-3</v>
      </c>
      <c r="D3015" s="162"/>
    </row>
    <row r="3016" spans="1:4" x14ac:dyDescent="0.2">
      <c r="A3016" s="161" t="s">
        <v>2552</v>
      </c>
      <c r="B3016" s="162">
        <v>2.9510459153760499E-3</v>
      </c>
      <c r="D3016" s="162"/>
    </row>
    <row r="3017" spans="1:4" x14ac:dyDescent="0.2">
      <c r="A3017" s="161" t="s">
        <v>7495</v>
      </c>
      <c r="B3017" s="162">
        <v>2.9510459153760499E-3</v>
      </c>
      <c r="D3017" s="162"/>
    </row>
    <row r="3018" spans="1:4" x14ac:dyDescent="0.2">
      <c r="A3018" s="161" t="s">
        <v>7496</v>
      </c>
      <c r="B3018" s="162">
        <v>2.9510459153760499E-3</v>
      </c>
      <c r="D3018" s="162"/>
    </row>
    <row r="3019" spans="1:4" x14ac:dyDescent="0.2">
      <c r="A3019" s="161" t="s">
        <v>7497</v>
      </c>
      <c r="B3019" s="162">
        <v>2.9510459153760499E-3</v>
      </c>
      <c r="D3019" s="162"/>
    </row>
    <row r="3020" spans="1:4" x14ac:dyDescent="0.2">
      <c r="A3020" s="161" t="s">
        <v>6244</v>
      </c>
      <c r="B3020" s="162">
        <v>2.9510459153760499E-3</v>
      </c>
      <c r="D3020" s="162"/>
    </row>
    <row r="3021" spans="1:4" x14ac:dyDescent="0.2">
      <c r="A3021" s="161" t="s">
        <v>6243</v>
      </c>
      <c r="B3021" s="162">
        <v>2.9510459153760499E-3</v>
      </c>
      <c r="D3021" s="162"/>
    </row>
    <row r="3022" spans="1:4" x14ac:dyDescent="0.2">
      <c r="A3022" s="161" t="s">
        <v>6251</v>
      </c>
      <c r="B3022" s="162">
        <v>2.9510459153760499E-3</v>
      </c>
      <c r="D3022" s="162"/>
    </row>
    <row r="3023" spans="1:4" x14ac:dyDescent="0.2">
      <c r="A3023" s="161" t="s">
        <v>7498</v>
      </c>
      <c r="B3023" s="162">
        <v>2.9510459153760499E-3</v>
      </c>
      <c r="D3023" s="162"/>
    </row>
    <row r="3024" spans="1:4" x14ac:dyDescent="0.2">
      <c r="A3024" s="161" t="s">
        <v>2755</v>
      </c>
      <c r="B3024" s="162">
        <v>2.9510459153760499E-3</v>
      </c>
      <c r="D3024" s="162"/>
    </row>
    <row r="3025" spans="1:4" x14ac:dyDescent="0.2">
      <c r="A3025" s="161" t="s">
        <v>7499</v>
      </c>
      <c r="B3025" s="162">
        <v>2.9510459153760499E-3</v>
      </c>
      <c r="D3025" s="162"/>
    </row>
    <row r="3026" spans="1:4" x14ac:dyDescent="0.2">
      <c r="A3026" s="161" t="s">
        <v>7500</v>
      </c>
      <c r="B3026" s="162">
        <v>2.9510459153760499E-3</v>
      </c>
      <c r="D3026" s="162"/>
    </row>
    <row r="3027" spans="1:4" x14ac:dyDescent="0.2">
      <c r="A3027" s="161" t="s">
        <v>7501</v>
      </c>
      <c r="B3027" s="162">
        <v>2.9510459153760499E-3</v>
      </c>
      <c r="D3027" s="162"/>
    </row>
    <row r="3028" spans="1:4" x14ac:dyDescent="0.2">
      <c r="A3028" s="161" t="s">
        <v>7502</v>
      </c>
      <c r="B3028" s="162">
        <v>2.9510459153760499E-3</v>
      </c>
      <c r="D3028" s="162"/>
    </row>
    <row r="3029" spans="1:4" x14ac:dyDescent="0.2">
      <c r="A3029" s="161" t="s">
        <v>1186</v>
      </c>
      <c r="B3029" s="162">
        <v>2.9510459153760499E-3</v>
      </c>
      <c r="D3029" s="162"/>
    </row>
    <row r="3030" spans="1:4" x14ac:dyDescent="0.2">
      <c r="A3030" s="161" t="s">
        <v>2746</v>
      </c>
      <c r="B3030" s="162">
        <v>2.9510459153760499E-3</v>
      </c>
      <c r="D3030" s="162"/>
    </row>
    <row r="3031" spans="1:4" x14ac:dyDescent="0.2">
      <c r="A3031" s="161" t="s">
        <v>7503</v>
      </c>
      <c r="B3031" s="162">
        <v>2.9510459153760499E-3</v>
      </c>
      <c r="D3031" s="162"/>
    </row>
    <row r="3032" spans="1:4" x14ac:dyDescent="0.2">
      <c r="A3032" s="161" t="s">
        <v>7504</v>
      </c>
      <c r="B3032" s="162">
        <v>2.9510459153760499E-3</v>
      </c>
      <c r="D3032" s="162"/>
    </row>
    <row r="3033" spans="1:4" x14ac:dyDescent="0.2">
      <c r="A3033" s="161" t="s">
        <v>7505</v>
      </c>
      <c r="B3033" s="162">
        <v>2.9510459153760499E-3</v>
      </c>
      <c r="D3033" s="162"/>
    </row>
    <row r="3034" spans="1:4" x14ac:dyDescent="0.2">
      <c r="A3034" s="161" t="s">
        <v>5462</v>
      </c>
      <c r="B3034" s="162">
        <v>2.9489480511864E-3</v>
      </c>
      <c r="D3034" s="162"/>
    </row>
    <row r="3035" spans="1:4" x14ac:dyDescent="0.2">
      <c r="A3035" s="161" t="s">
        <v>5459</v>
      </c>
      <c r="B3035" s="162">
        <v>2.9486223898038001E-3</v>
      </c>
      <c r="D3035" s="162"/>
    </row>
    <row r="3036" spans="1:4" x14ac:dyDescent="0.2">
      <c r="A3036" s="161" t="s">
        <v>7506</v>
      </c>
      <c r="B3036" s="162">
        <v>2.9470875824553901E-3</v>
      </c>
      <c r="D3036" s="162"/>
    </row>
    <row r="3037" spans="1:4" x14ac:dyDescent="0.2">
      <c r="A3037" s="161" t="s">
        <v>4449</v>
      </c>
      <c r="B3037" s="162">
        <v>2.9460880535819699E-3</v>
      </c>
      <c r="D3037" s="162"/>
    </row>
    <row r="3038" spans="1:4" x14ac:dyDescent="0.2">
      <c r="A3038" s="161" t="s">
        <v>2664</v>
      </c>
      <c r="B3038" s="162">
        <v>2.9430833262638098E-3</v>
      </c>
      <c r="D3038" s="162"/>
    </row>
    <row r="3039" spans="1:4" x14ac:dyDescent="0.2">
      <c r="A3039" s="161" t="s">
        <v>937</v>
      </c>
      <c r="B3039" s="162">
        <v>2.9409272663921998E-3</v>
      </c>
      <c r="D3039" s="162"/>
    </row>
    <row r="3040" spans="1:4" x14ac:dyDescent="0.2">
      <c r="A3040" s="161" t="s">
        <v>1210</v>
      </c>
      <c r="B3040" s="162">
        <v>2.9341794243979802E-3</v>
      </c>
      <c r="D3040" s="162"/>
    </row>
    <row r="3041" spans="1:4" x14ac:dyDescent="0.2">
      <c r="A3041" s="161" t="s">
        <v>1814</v>
      </c>
      <c r="B3041" s="162">
        <v>2.9330311221413799E-3</v>
      </c>
      <c r="D3041" s="162"/>
    </row>
    <row r="3042" spans="1:4" x14ac:dyDescent="0.2">
      <c r="A3042" s="161" t="s">
        <v>5618</v>
      </c>
      <c r="B3042" s="162">
        <v>2.9323539832547198E-3</v>
      </c>
      <c r="D3042" s="162"/>
    </row>
    <row r="3043" spans="1:4" x14ac:dyDescent="0.2">
      <c r="A3043" s="161" t="s">
        <v>5324</v>
      </c>
      <c r="B3043" s="162">
        <v>2.9273193017140598E-3</v>
      </c>
      <c r="D3043" s="162"/>
    </row>
    <row r="3044" spans="1:4" x14ac:dyDescent="0.2">
      <c r="A3044" s="161" t="s">
        <v>5174</v>
      </c>
      <c r="B3044" s="162">
        <v>2.9273193017140598E-3</v>
      </c>
      <c r="D3044" s="162"/>
    </row>
    <row r="3045" spans="1:4" x14ac:dyDescent="0.2">
      <c r="A3045" s="161" t="s">
        <v>4796</v>
      </c>
      <c r="B3045" s="162">
        <v>2.9273193017140598E-3</v>
      </c>
      <c r="D3045" s="162"/>
    </row>
    <row r="3046" spans="1:4" x14ac:dyDescent="0.2">
      <c r="A3046" s="161" t="s">
        <v>7507</v>
      </c>
      <c r="B3046" s="162">
        <v>2.9272410896929802E-3</v>
      </c>
      <c r="D3046" s="162"/>
    </row>
    <row r="3047" spans="1:4" x14ac:dyDescent="0.2">
      <c r="A3047" s="161" t="s">
        <v>7508</v>
      </c>
      <c r="B3047" s="162">
        <v>2.92678455808451E-3</v>
      </c>
      <c r="D3047" s="162"/>
    </row>
    <row r="3048" spans="1:4" x14ac:dyDescent="0.2">
      <c r="A3048" s="161" t="s">
        <v>964</v>
      </c>
      <c r="B3048" s="162">
        <v>2.9217468706102998E-3</v>
      </c>
      <c r="D3048" s="162"/>
    </row>
    <row r="3049" spans="1:4" x14ac:dyDescent="0.2">
      <c r="A3049" s="161" t="s">
        <v>7509</v>
      </c>
      <c r="B3049" s="162">
        <v>2.9097480769045901E-3</v>
      </c>
      <c r="D3049" s="162"/>
    </row>
    <row r="3050" spans="1:4" x14ac:dyDescent="0.2">
      <c r="A3050" s="161" t="s">
        <v>7510</v>
      </c>
      <c r="B3050" s="162">
        <v>2.9093760045316298E-3</v>
      </c>
      <c r="D3050" s="162"/>
    </row>
    <row r="3051" spans="1:4" x14ac:dyDescent="0.2">
      <c r="A3051" s="161" t="s">
        <v>3947</v>
      </c>
      <c r="B3051" s="162">
        <v>2.9093377760102102E-3</v>
      </c>
      <c r="D3051" s="162"/>
    </row>
    <row r="3052" spans="1:4" x14ac:dyDescent="0.2">
      <c r="A3052" s="161" t="s">
        <v>6088</v>
      </c>
      <c r="B3052" s="162">
        <v>2.9092035150876301E-3</v>
      </c>
      <c r="D3052" s="162"/>
    </row>
    <row r="3053" spans="1:4" x14ac:dyDescent="0.2">
      <c r="A3053" s="161" t="s">
        <v>2261</v>
      </c>
      <c r="B3053" s="162">
        <v>2.9082579789926201E-3</v>
      </c>
      <c r="D3053" s="162"/>
    </row>
    <row r="3054" spans="1:4" x14ac:dyDescent="0.2">
      <c r="A3054" s="161" t="s">
        <v>7511</v>
      </c>
      <c r="B3054" s="162">
        <v>2.9078413324724701E-3</v>
      </c>
      <c r="D3054" s="162"/>
    </row>
    <row r="3055" spans="1:4" x14ac:dyDescent="0.2">
      <c r="A3055" s="161" t="s">
        <v>2706</v>
      </c>
      <c r="B3055" s="162">
        <v>2.9055687989874598E-3</v>
      </c>
      <c r="D3055" s="162"/>
    </row>
    <row r="3056" spans="1:4" x14ac:dyDescent="0.2">
      <c r="A3056" s="161" t="s">
        <v>2256</v>
      </c>
      <c r="B3056" s="162">
        <v>2.9025038759642702E-3</v>
      </c>
      <c r="D3056" s="162"/>
    </row>
    <row r="3057" spans="1:4" x14ac:dyDescent="0.2">
      <c r="A3057" s="161" t="s">
        <v>7512</v>
      </c>
      <c r="B3057" s="162">
        <v>2.9017321442039901E-3</v>
      </c>
      <c r="D3057" s="162"/>
    </row>
    <row r="3058" spans="1:4" x14ac:dyDescent="0.2">
      <c r="A3058" s="161" t="s">
        <v>3587</v>
      </c>
      <c r="B3058" s="162">
        <v>2.9000244779816301E-3</v>
      </c>
      <c r="D3058" s="162"/>
    </row>
    <row r="3059" spans="1:4" x14ac:dyDescent="0.2">
      <c r="A3059" s="161" t="s">
        <v>3548</v>
      </c>
      <c r="B3059" s="162">
        <v>2.89671481762146E-3</v>
      </c>
      <c r="D3059" s="162"/>
    </row>
    <row r="3060" spans="1:4" x14ac:dyDescent="0.2">
      <c r="A3060" s="161" t="s">
        <v>3003</v>
      </c>
      <c r="B3060" s="162">
        <v>2.8956636477106201E-3</v>
      </c>
      <c r="D3060" s="162"/>
    </row>
    <row r="3061" spans="1:4" x14ac:dyDescent="0.2">
      <c r="A3061" s="161" t="s">
        <v>1322</v>
      </c>
      <c r="B3061" s="162">
        <v>2.8943688359757101E-3</v>
      </c>
      <c r="D3061" s="162"/>
    </row>
    <row r="3062" spans="1:4" x14ac:dyDescent="0.2">
      <c r="A3062" s="161" t="s">
        <v>7513</v>
      </c>
      <c r="B3062" s="162">
        <v>2.8895684254083699E-3</v>
      </c>
      <c r="D3062" s="162"/>
    </row>
    <row r="3063" spans="1:4" x14ac:dyDescent="0.2">
      <c r="A3063" s="161" t="s">
        <v>7514</v>
      </c>
      <c r="B3063" s="162">
        <v>2.88933056169715E-3</v>
      </c>
      <c r="D3063" s="162"/>
    </row>
    <row r="3064" spans="1:4" x14ac:dyDescent="0.2">
      <c r="A3064" s="161" t="s">
        <v>7515</v>
      </c>
      <c r="B3064" s="162">
        <v>2.88933056169715E-3</v>
      </c>
      <c r="D3064" s="162"/>
    </row>
    <row r="3065" spans="1:4" x14ac:dyDescent="0.2">
      <c r="A3065" s="161" t="s">
        <v>7516</v>
      </c>
      <c r="B3065" s="162">
        <v>2.88933056169715E-3</v>
      </c>
      <c r="D3065" s="162"/>
    </row>
    <row r="3066" spans="1:4" x14ac:dyDescent="0.2">
      <c r="A3066" s="161" t="s">
        <v>3011</v>
      </c>
      <c r="B3066" s="162">
        <v>2.8892860097179799E-3</v>
      </c>
      <c r="D3066" s="162"/>
    </row>
    <row r="3067" spans="1:4" x14ac:dyDescent="0.2">
      <c r="A3067" s="161" t="s">
        <v>7517</v>
      </c>
      <c r="B3067" s="162">
        <v>2.8881811424946498E-3</v>
      </c>
      <c r="D3067" s="162"/>
    </row>
    <row r="3068" spans="1:4" x14ac:dyDescent="0.2">
      <c r="A3068" s="161" t="s">
        <v>477</v>
      </c>
      <c r="B3068" s="162">
        <v>2.88366453239063E-3</v>
      </c>
      <c r="D3068" s="162"/>
    </row>
    <row r="3069" spans="1:4" x14ac:dyDescent="0.2">
      <c r="A3069" s="161" t="s">
        <v>2611</v>
      </c>
      <c r="B3069" s="162">
        <v>2.8835794888978999E-3</v>
      </c>
      <c r="D3069" s="162"/>
    </row>
    <row r="3070" spans="1:4" x14ac:dyDescent="0.2">
      <c r="A3070" s="161" t="s">
        <v>2293</v>
      </c>
      <c r="B3070" s="162">
        <v>2.8770929892285701E-3</v>
      </c>
      <c r="D3070" s="162"/>
    </row>
    <row r="3071" spans="1:4" x14ac:dyDescent="0.2">
      <c r="A3071" s="161" t="s">
        <v>7518</v>
      </c>
      <c r="B3071" s="162">
        <v>2.8750990292862599E-3</v>
      </c>
      <c r="D3071" s="162"/>
    </row>
    <row r="3072" spans="1:4" x14ac:dyDescent="0.2">
      <c r="A3072" s="161" t="s">
        <v>4043</v>
      </c>
      <c r="B3072" s="162">
        <v>2.8732971961371399E-3</v>
      </c>
      <c r="D3072" s="162"/>
    </row>
    <row r="3073" spans="1:4" x14ac:dyDescent="0.2">
      <c r="A3073" s="161" t="s">
        <v>7519</v>
      </c>
      <c r="B3073" s="162">
        <v>2.8731468391134398E-3</v>
      </c>
      <c r="D3073" s="162"/>
    </row>
    <row r="3074" spans="1:4" x14ac:dyDescent="0.2">
      <c r="A3074" s="161" t="s">
        <v>7520</v>
      </c>
      <c r="B3074" s="162">
        <v>2.8729162914239502E-3</v>
      </c>
      <c r="D3074" s="162"/>
    </row>
    <row r="3075" spans="1:4" x14ac:dyDescent="0.2">
      <c r="A3075" s="161" t="s">
        <v>7521</v>
      </c>
      <c r="B3075" s="162">
        <v>2.8703357495250101E-3</v>
      </c>
      <c r="D3075" s="162"/>
    </row>
    <row r="3076" spans="1:4" x14ac:dyDescent="0.2">
      <c r="A3076" s="161" t="s">
        <v>4704</v>
      </c>
      <c r="B3076" s="162">
        <v>2.8684100101113098E-3</v>
      </c>
      <c r="D3076" s="162"/>
    </row>
    <row r="3077" spans="1:4" x14ac:dyDescent="0.2">
      <c r="A3077" s="161" t="s">
        <v>1997</v>
      </c>
      <c r="B3077" s="162">
        <v>2.86738830820652E-3</v>
      </c>
      <c r="D3077" s="162"/>
    </row>
    <row r="3078" spans="1:4" x14ac:dyDescent="0.2">
      <c r="A3078" s="161" t="s">
        <v>1406</v>
      </c>
      <c r="B3078" s="162">
        <v>2.86619923781336E-3</v>
      </c>
      <c r="D3078" s="162"/>
    </row>
    <row r="3079" spans="1:4" x14ac:dyDescent="0.2">
      <c r="A3079" s="161" t="s">
        <v>5455</v>
      </c>
      <c r="B3079" s="162">
        <v>2.86235153853671E-3</v>
      </c>
      <c r="D3079" s="162"/>
    </row>
    <row r="3080" spans="1:4" x14ac:dyDescent="0.2">
      <c r="A3080" s="161" t="s">
        <v>1235</v>
      </c>
      <c r="B3080" s="162">
        <v>2.8611475894284501E-3</v>
      </c>
      <c r="D3080" s="162"/>
    </row>
    <row r="3081" spans="1:4" x14ac:dyDescent="0.2">
      <c r="A3081" s="161" t="s">
        <v>1307</v>
      </c>
      <c r="B3081" s="162">
        <v>2.8549429709904799E-3</v>
      </c>
      <c r="D3081" s="162"/>
    </row>
    <row r="3082" spans="1:4" x14ac:dyDescent="0.2">
      <c r="A3082" s="161" t="s">
        <v>7522</v>
      </c>
      <c r="B3082" s="162">
        <v>2.85299941986952E-3</v>
      </c>
      <c r="D3082" s="162"/>
    </row>
    <row r="3083" spans="1:4" x14ac:dyDescent="0.2">
      <c r="A3083" s="161" t="s">
        <v>5099</v>
      </c>
      <c r="B3083" s="162">
        <v>2.8510901204329602E-3</v>
      </c>
      <c r="D3083" s="162"/>
    </row>
    <row r="3084" spans="1:4" x14ac:dyDescent="0.2">
      <c r="A3084" s="161" t="s">
        <v>7523</v>
      </c>
      <c r="B3084" s="162">
        <v>2.8476032412752201E-3</v>
      </c>
      <c r="D3084" s="162"/>
    </row>
    <row r="3085" spans="1:4" x14ac:dyDescent="0.2">
      <c r="A3085" s="161" t="s">
        <v>1348</v>
      </c>
      <c r="B3085" s="162">
        <v>2.8466187274195499E-3</v>
      </c>
      <c r="D3085" s="162"/>
    </row>
    <row r="3086" spans="1:4" x14ac:dyDescent="0.2">
      <c r="A3086" s="161" t="s">
        <v>3962</v>
      </c>
      <c r="B3086" s="162">
        <v>2.8464445614699899E-3</v>
      </c>
      <c r="D3086" s="162"/>
    </row>
    <row r="3087" spans="1:4" x14ac:dyDescent="0.2">
      <c r="A3087" s="161" t="s">
        <v>2927</v>
      </c>
      <c r="B3087" s="162">
        <v>2.8460594173547299E-3</v>
      </c>
      <c r="D3087" s="162"/>
    </row>
    <row r="3088" spans="1:4" x14ac:dyDescent="0.2">
      <c r="A3088" s="161" t="s">
        <v>7524</v>
      </c>
      <c r="B3088" s="162">
        <v>2.83741897201164E-3</v>
      </c>
      <c r="D3088" s="162"/>
    </row>
    <row r="3089" spans="1:4" x14ac:dyDescent="0.2">
      <c r="A3089" s="161" t="s">
        <v>7525</v>
      </c>
      <c r="B3089" s="162">
        <v>2.8363564566697402E-3</v>
      </c>
      <c r="D3089" s="162"/>
    </row>
    <row r="3090" spans="1:4" x14ac:dyDescent="0.2">
      <c r="A3090" s="161" t="s">
        <v>2679</v>
      </c>
      <c r="B3090" s="162">
        <v>2.83537317573805E-3</v>
      </c>
      <c r="D3090" s="162"/>
    </row>
    <row r="3091" spans="1:4" x14ac:dyDescent="0.2">
      <c r="A3091" s="161" t="s">
        <v>7526</v>
      </c>
      <c r="B3091" s="162">
        <v>2.8304887990265501E-3</v>
      </c>
      <c r="D3091" s="162"/>
    </row>
    <row r="3092" spans="1:4" x14ac:dyDescent="0.2">
      <c r="A3092" s="161" t="s">
        <v>7527</v>
      </c>
      <c r="B3092" s="162">
        <v>2.8304887990265501E-3</v>
      </c>
      <c r="D3092" s="162"/>
    </row>
    <row r="3093" spans="1:4" x14ac:dyDescent="0.2">
      <c r="A3093" s="161" t="s">
        <v>7528</v>
      </c>
      <c r="B3093" s="162">
        <v>2.8304887990265501E-3</v>
      </c>
      <c r="D3093" s="162"/>
    </row>
    <row r="3094" spans="1:4" x14ac:dyDescent="0.2">
      <c r="A3094" s="161" t="s">
        <v>7529</v>
      </c>
      <c r="B3094" s="162">
        <v>2.8304887990265501E-3</v>
      </c>
      <c r="D3094" s="162"/>
    </row>
    <row r="3095" spans="1:4" x14ac:dyDescent="0.2">
      <c r="A3095" s="161" t="s">
        <v>2373</v>
      </c>
      <c r="B3095" s="162">
        <v>2.8227607721400898E-3</v>
      </c>
      <c r="D3095" s="162"/>
    </row>
    <row r="3096" spans="1:4" x14ac:dyDescent="0.2">
      <c r="A3096" s="161" t="s">
        <v>1779</v>
      </c>
      <c r="B3096" s="162">
        <v>2.8183152584750001E-3</v>
      </c>
      <c r="D3096" s="162"/>
    </row>
    <row r="3097" spans="1:4" x14ac:dyDescent="0.2">
      <c r="A3097" s="161" t="s">
        <v>6319</v>
      </c>
      <c r="B3097" s="162">
        <v>2.81394287095406E-3</v>
      </c>
      <c r="D3097" s="162"/>
    </row>
    <row r="3098" spans="1:4" x14ac:dyDescent="0.2">
      <c r="A3098" s="161" t="s">
        <v>2650</v>
      </c>
      <c r="B3098" s="162">
        <v>2.8130415274416798E-3</v>
      </c>
      <c r="D3098" s="162"/>
    </row>
    <row r="3099" spans="1:4" x14ac:dyDescent="0.2">
      <c r="A3099" s="161" t="s">
        <v>7530</v>
      </c>
      <c r="B3099" s="162">
        <v>2.8080463529068299E-3</v>
      </c>
      <c r="D3099" s="162"/>
    </row>
    <row r="3100" spans="1:4" x14ac:dyDescent="0.2">
      <c r="A3100" s="161" t="s">
        <v>702</v>
      </c>
      <c r="B3100" s="162">
        <v>2.80577936725545E-3</v>
      </c>
      <c r="D3100" s="162"/>
    </row>
    <row r="3101" spans="1:4" x14ac:dyDescent="0.2">
      <c r="A3101" s="161" t="s">
        <v>3000</v>
      </c>
      <c r="B3101" s="162">
        <v>2.7976293253305102E-3</v>
      </c>
      <c r="D3101" s="162"/>
    </row>
    <row r="3102" spans="1:4" x14ac:dyDescent="0.2">
      <c r="A3102" s="161" t="s">
        <v>3059</v>
      </c>
      <c r="B3102" s="162">
        <v>2.7970727547709101E-3</v>
      </c>
      <c r="D3102" s="162"/>
    </row>
    <row r="3103" spans="1:4" x14ac:dyDescent="0.2">
      <c r="A3103" s="161" t="s">
        <v>611</v>
      </c>
      <c r="B3103" s="162">
        <v>2.7967319278607902E-3</v>
      </c>
      <c r="D3103" s="162"/>
    </row>
    <row r="3104" spans="1:4" x14ac:dyDescent="0.2">
      <c r="A3104" s="161" t="s">
        <v>2654</v>
      </c>
      <c r="B3104" s="162">
        <v>2.7922910268375102E-3</v>
      </c>
      <c r="D3104" s="162"/>
    </row>
    <row r="3105" spans="1:4" x14ac:dyDescent="0.2">
      <c r="A3105" s="161" t="s">
        <v>1705</v>
      </c>
      <c r="B3105" s="162">
        <v>2.7915313892387899E-3</v>
      </c>
      <c r="D3105" s="162"/>
    </row>
    <row r="3106" spans="1:4" x14ac:dyDescent="0.2">
      <c r="A3106" s="161" t="s">
        <v>7531</v>
      </c>
      <c r="B3106" s="162">
        <v>2.7835467695000202E-3</v>
      </c>
      <c r="D3106" s="162"/>
    </row>
    <row r="3107" spans="1:4" x14ac:dyDescent="0.2">
      <c r="A3107" s="161" t="s">
        <v>7532</v>
      </c>
      <c r="B3107" s="162">
        <v>2.7835467695000202E-3</v>
      </c>
      <c r="D3107" s="162"/>
    </row>
    <row r="3108" spans="1:4" x14ac:dyDescent="0.2">
      <c r="A3108" s="161" t="s">
        <v>6180</v>
      </c>
      <c r="B3108" s="162">
        <v>2.78264389919607E-3</v>
      </c>
      <c r="D3108" s="162"/>
    </row>
    <row r="3109" spans="1:4" x14ac:dyDescent="0.2">
      <c r="A3109" s="161" t="s">
        <v>1998</v>
      </c>
      <c r="B3109" s="162">
        <v>2.77507915568782E-3</v>
      </c>
      <c r="D3109" s="162"/>
    </row>
    <row r="3110" spans="1:4" x14ac:dyDescent="0.2">
      <c r="A3110" s="161" t="s">
        <v>633</v>
      </c>
      <c r="B3110" s="162">
        <v>2.7648509115436098E-3</v>
      </c>
      <c r="D3110" s="162"/>
    </row>
    <row r="3111" spans="1:4" x14ac:dyDescent="0.2">
      <c r="A3111" s="161" t="s">
        <v>5333</v>
      </c>
      <c r="B3111" s="162">
        <v>2.7648222609136098E-3</v>
      </c>
      <c r="D3111" s="162"/>
    </row>
    <row r="3112" spans="1:4" x14ac:dyDescent="0.2">
      <c r="A3112" s="161" t="s">
        <v>5176</v>
      </c>
      <c r="B3112" s="162">
        <v>2.7618526192484901E-3</v>
      </c>
      <c r="D3112" s="162"/>
    </row>
    <row r="3113" spans="1:4" x14ac:dyDescent="0.2">
      <c r="A3113" s="161" t="s">
        <v>5791</v>
      </c>
      <c r="B3113" s="162">
        <v>2.7582805296086799E-3</v>
      </c>
      <c r="D3113" s="162"/>
    </row>
    <row r="3114" spans="1:4" x14ac:dyDescent="0.2">
      <c r="A3114" s="161" t="s">
        <v>3572</v>
      </c>
      <c r="B3114" s="162">
        <v>2.7549511063998402E-3</v>
      </c>
      <c r="D3114" s="162"/>
    </row>
    <row r="3115" spans="1:4" x14ac:dyDescent="0.2">
      <c r="A3115" s="161" t="s">
        <v>3001</v>
      </c>
      <c r="B3115" s="162">
        <v>2.7462205941123298E-3</v>
      </c>
      <c r="D3115" s="162"/>
    </row>
    <row r="3116" spans="1:4" x14ac:dyDescent="0.2">
      <c r="A3116" s="161" t="s">
        <v>1539</v>
      </c>
      <c r="B3116" s="162">
        <v>2.7451792622028601E-3</v>
      </c>
      <c r="D3116" s="162"/>
    </row>
    <row r="3117" spans="1:4" x14ac:dyDescent="0.2">
      <c r="A3117" s="161" t="s">
        <v>5563</v>
      </c>
      <c r="B3117" s="162">
        <v>2.7438757988839501E-3</v>
      </c>
      <c r="D3117" s="162"/>
    </row>
    <row r="3118" spans="1:4" x14ac:dyDescent="0.2">
      <c r="A3118" s="161" t="s">
        <v>2694</v>
      </c>
      <c r="B3118" s="162">
        <v>2.73927978429478E-3</v>
      </c>
      <c r="D3118" s="162"/>
    </row>
    <row r="3119" spans="1:4" x14ac:dyDescent="0.2">
      <c r="A3119" s="161" t="s">
        <v>7533</v>
      </c>
      <c r="B3119" s="162">
        <v>2.7386969753343199E-3</v>
      </c>
      <c r="D3119" s="162"/>
    </row>
    <row r="3120" spans="1:4" x14ac:dyDescent="0.2">
      <c r="A3120" s="161" t="s">
        <v>6064</v>
      </c>
      <c r="B3120" s="162">
        <v>2.7378542901860701E-3</v>
      </c>
      <c r="D3120" s="162"/>
    </row>
    <row r="3121" spans="1:4" x14ac:dyDescent="0.2">
      <c r="A3121" s="161" t="s">
        <v>4648</v>
      </c>
      <c r="B3121" s="162">
        <v>2.7366937379311399E-3</v>
      </c>
      <c r="D3121" s="162"/>
    </row>
    <row r="3122" spans="1:4" x14ac:dyDescent="0.2">
      <c r="A3122" s="161" t="s">
        <v>7534</v>
      </c>
      <c r="B3122" s="162">
        <v>2.7363749319170398E-3</v>
      </c>
      <c r="D3122" s="162"/>
    </row>
    <row r="3123" spans="1:4" x14ac:dyDescent="0.2">
      <c r="A3123" s="161" t="s">
        <v>2510</v>
      </c>
      <c r="B3123" s="162">
        <v>2.7361361706485401E-3</v>
      </c>
      <c r="D3123" s="162"/>
    </row>
    <row r="3124" spans="1:4" x14ac:dyDescent="0.2">
      <c r="A3124" s="161" t="s">
        <v>4954</v>
      </c>
      <c r="B3124" s="162">
        <v>2.7347603398879799E-3</v>
      </c>
      <c r="D3124" s="162"/>
    </row>
    <row r="3125" spans="1:4" x14ac:dyDescent="0.2">
      <c r="A3125" s="161" t="s">
        <v>3472</v>
      </c>
      <c r="B3125" s="162">
        <v>2.73471573840908E-3</v>
      </c>
      <c r="D3125" s="162"/>
    </row>
    <row r="3126" spans="1:4" x14ac:dyDescent="0.2">
      <c r="A3126" s="161" t="s">
        <v>2263</v>
      </c>
      <c r="B3126" s="162">
        <v>2.7313295166948898E-3</v>
      </c>
      <c r="D3126" s="162"/>
    </row>
    <row r="3127" spans="1:4" x14ac:dyDescent="0.2">
      <c r="A3127" s="161" t="s">
        <v>5441</v>
      </c>
      <c r="B3127" s="162">
        <v>2.7298619911736901E-3</v>
      </c>
      <c r="D3127" s="162"/>
    </row>
    <row r="3128" spans="1:4" x14ac:dyDescent="0.2">
      <c r="A3128" s="161" t="s">
        <v>1554</v>
      </c>
      <c r="B3128" s="162">
        <v>2.7223455390167801E-3</v>
      </c>
      <c r="D3128" s="162"/>
    </row>
    <row r="3129" spans="1:4" x14ac:dyDescent="0.2">
      <c r="A3129" s="161" t="s">
        <v>7535</v>
      </c>
      <c r="B3129" s="162">
        <v>2.7197259516614E-3</v>
      </c>
      <c r="D3129" s="162"/>
    </row>
    <row r="3130" spans="1:4" x14ac:dyDescent="0.2">
      <c r="A3130" s="161" t="s">
        <v>7536</v>
      </c>
      <c r="B3130" s="162">
        <v>2.71763518846246E-3</v>
      </c>
      <c r="D3130" s="162"/>
    </row>
    <row r="3131" spans="1:4" x14ac:dyDescent="0.2">
      <c r="A3131" s="161" t="s">
        <v>3596</v>
      </c>
      <c r="B3131" s="162">
        <v>2.71727586518154E-3</v>
      </c>
      <c r="D3131" s="162"/>
    </row>
    <row r="3132" spans="1:4" x14ac:dyDescent="0.2">
      <c r="A3132" s="161" t="s">
        <v>3584</v>
      </c>
      <c r="B3132" s="162">
        <v>2.7165651240398702E-3</v>
      </c>
      <c r="D3132" s="162"/>
    </row>
    <row r="3133" spans="1:4" x14ac:dyDescent="0.2">
      <c r="A3133" s="161" t="s">
        <v>7537</v>
      </c>
      <c r="B3133" s="162">
        <v>2.7138298510056098E-3</v>
      </c>
      <c r="D3133" s="162"/>
    </row>
    <row r="3134" spans="1:4" x14ac:dyDescent="0.2">
      <c r="A3134" s="161" t="s">
        <v>1659</v>
      </c>
      <c r="B3134" s="162">
        <v>2.7122861044982802E-3</v>
      </c>
      <c r="D3134" s="162"/>
    </row>
    <row r="3135" spans="1:4" x14ac:dyDescent="0.2">
      <c r="A3135" s="161" t="s">
        <v>3212</v>
      </c>
      <c r="B3135" s="162">
        <v>2.7043828069319201E-3</v>
      </c>
      <c r="D3135" s="162"/>
    </row>
    <row r="3136" spans="1:4" x14ac:dyDescent="0.2">
      <c r="A3136" s="161" t="s">
        <v>1224</v>
      </c>
      <c r="B3136" s="162">
        <v>2.7032266631341101E-3</v>
      </c>
      <c r="D3136" s="162"/>
    </row>
    <row r="3137" spans="1:4" x14ac:dyDescent="0.2">
      <c r="A3137" s="161" t="s">
        <v>5937</v>
      </c>
      <c r="B3137" s="162">
        <v>2.70275447570313E-3</v>
      </c>
      <c r="D3137" s="162"/>
    </row>
    <row r="3138" spans="1:4" x14ac:dyDescent="0.2">
      <c r="A3138" s="161" t="s">
        <v>7538</v>
      </c>
      <c r="B3138" s="162">
        <v>2.7010580242822499E-3</v>
      </c>
      <c r="D3138" s="162"/>
    </row>
    <row r="3139" spans="1:4" x14ac:dyDescent="0.2">
      <c r="A3139" s="161" t="s">
        <v>7539</v>
      </c>
      <c r="B3139" s="162">
        <v>2.6993312432872902E-3</v>
      </c>
      <c r="D3139" s="162"/>
    </row>
    <row r="3140" spans="1:4" x14ac:dyDescent="0.2">
      <c r="A3140" s="161" t="s">
        <v>1241</v>
      </c>
      <c r="B3140" s="162">
        <v>2.69708335072522E-3</v>
      </c>
      <c r="D3140" s="162"/>
    </row>
    <row r="3141" spans="1:4" x14ac:dyDescent="0.2">
      <c r="A3141" s="161" t="s">
        <v>2129</v>
      </c>
      <c r="B3141" s="162">
        <v>2.6942503837069798E-3</v>
      </c>
      <c r="D3141" s="162"/>
    </row>
    <row r="3142" spans="1:4" x14ac:dyDescent="0.2">
      <c r="A3142" s="161" t="s">
        <v>2852</v>
      </c>
      <c r="B3142" s="162">
        <v>2.6928533786610702E-3</v>
      </c>
      <c r="D3142" s="162"/>
    </row>
    <row r="3143" spans="1:4" x14ac:dyDescent="0.2">
      <c r="A3143" s="161" t="s">
        <v>5152</v>
      </c>
      <c r="B3143" s="162">
        <v>2.6912754687529799E-3</v>
      </c>
      <c r="D3143" s="162"/>
    </row>
    <row r="3144" spans="1:4" x14ac:dyDescent="0.2">
      <c r="A3144" s="161" t="s">
        <v>2622</v>
      </c>
      <c r="B3144" s="162">
        <v>2.6848858979523099E-3</v>
      </c>
      <c r="D3144" s="162"/>
    </row>
    <row r="3145" spans="1:4" x14ac:dyDescent="0.2">
      <c r="A3145" s="161" t="s">
        <v>7540</v>
      </c>
      <c r="B3145" s="162">
        <v>2.6792264805018599E-3</v>
      </c>
      <c r="D3145" s="162"/>
    </row>
    <row r="3146" spans="1:4" x14ac:dyDescent="0.2">
      <c r="A3146" s="161" t="s">
        <v>2566</v>
      </c>
      <c r="B3146" s="162">
        <v>2.6784025271641798E-3</v>
      </c>
      <c r="D3146" s="162"/>
    </row>
    <row r="3147" spans="1:4" x14ac:dyDescent="0.2">
      <c r="A3147" s="161" t="s">
        <v>7541</v>
      </c>
      <c r="B3147" s="162">
        <v>2.6774563762014501E-3</v>
      </c>
      <c r="D3147" s="162"/>
    </row>
    <row r="3148" spans="1:4" x14ac:dyDescent="0.2">
      <c r="A3148" s="161" t="s">
        <v>5262</v>
      </c>
      <c r="B3148" s="162">
        <v>2.6750485000980699E-3</v>
      </c>
      <c r="D3148" s="162"/>
    </row>
    <row r="3149" spans="1:4" x14ac:dyDescent="0.2">
      <c r="A3149" s="161" t="s">
        <v>7542</v>
      </c>
      <c r="B3149" s="162">
        <v>2.6745441823780199E-3</v>
      </c>
      <c r="D3149" s="162"/>
    </row>
    <row r="3150" spans="1:4" x14ac:dyDescent="0.2">
      <c r="A3150" s="161" t="s">
        <v>7543</v>
      </c>
      <c r="B3150" s="162">
        <v>2.6745441823780199E-3</v>
      </c>
      <c r="D3150" s="162"/>
    </row>
    <row r="3151" spans="1:4" x14ac:dyDescent="0.2">
      <c r="A3151" s="161" t="s">
        <v>7544</v>
      </c>
      <c r="B3151" s="162">
        <v>2.6745441823780199E-3</v>
      </c>
      <c r="D3151" s="162"/>
    </row>
    <row r="3152" spans="1:4" x14ac:dyDescent="0.2">
      <c r="A3152" s="161" t="s">
        <v>7545</v>
      </c>
      <c r="B3152" s="162">
        <v>2.6745441823780199E-3</v>
      </c>
      <c r="D3152" s="162"/>
    </row>
    <row r="3153" spans="1:4" x14ac:dyDescent="0.2">
      <c r="A3153" s="161" t="s">
        <v>7546</v>
      </c>
      <c r="B3153" s="162">
        <v>2.6745441823780199E-3</v>
      </c>
      <c r="D3153" s="162"/>
    </row>
    <row r="3154" spans="1:4" x14ac:dyDescent="0.2">
      <c r="A3154" s="161" t="s">
        <v>7547</v>
      </c>
      <c r="B3154" s="162">
        <v>2.6745441823780199E-3</v>
      </c>
      <c r="D3154" s="162"/>
    </row>
    <row r="3155" spans="1:4" x14ac:dyDescent="0.2">
      <c r="A3155" s="161" t="s">
        <v>7548</v>
      </c>
      <c r="B3155" s="162">
        <v>2.6745441823780199E-3</v>
      </c>
      <c r="D3155" s="162"/>
    </row>
    <row r="3156" spans="1:4" x14ac:dyDescent="0.2">
      <c r="A3156" s="161" t="s">
        <v>7549</v>
      </c>
      <c r="B3156" s="162">
        <v>2.6745441823780199E-3</v>
      </c>
      <c r="D3156" s="162"/>
    </row>
    <row r="3157" spans="1:4" x14ac:dyDescent="0.2">
      <c r="A3157" s="161" t="s">
        <v>7550</v>
      </c>
      <c r="B3157" s="162">
        <v>2.6745441823780199E-3</v>
      </c>
      <c r="D3157" s="162"/>
    </row>
    <row r="3158" spans="1:4" x14ac:dyDescent="0.2">
      <c r="A3158" s="161" t="s">
        <v>7551</v>
      </c>
      <c r="B3158" s="162">
        <v>2.6745441823780199E-3</v>
      </c>
      <c r="D3158" s="162"/>
    </row>
    <row r="3159" spans="1:4" x14ac:dyDescent="0.2">
      <c r="A3159" s="161" t="s">
        <v>7552</v>
      </c>
      <c r="B3159" s="162">
        <v>2.6745441823780199E-3</v>
      </c>
      <c r="D3159" s="162"/>
    </row>
    <row r="3160" spans="1:4" x14ac:dyDescent="0.2">
      <c r="A3160" s="161" t="s">
        <v>6065</v>
      </c>
      <c r="B3160" s="162">
        <v>2.6670835375877402E-3</v>
      </c>
      <c r="D3160" s="162"/>
    </row>
    <row r="3161" spans="1:4" x14ac:dyDescent="0.2">
      <c r="A3161" s="161" t="s">
        <v>3451</v>
      </c>
      <c r="B3161" s="162">
        <v>2.6639399126555398E-3</v>
      </c>
      <c r="D3161" s="162"/>
    </row>
    <row r="3162" spans="1:4" x14ac:dyDescent="0.2">
      <c r="A3162" s="161" t="s">
        <v>4358</v>
      </c>
      <c r="B3162" s="162">
        <v>2.6624653242984801E-3</v>
      </c>
      <c r="D3162" s="162"/>
    </row>
    <row r="3163" spans="1:4" x14ac:dyDescent="0.2">
      <c r="A3163" s="161" t="s">
        <v>7553</v>
      </c>
      <c r="B3163" s="162">
        <v>2.6587456139653301E-3</v>
      </c>
      <c r="D3163" s="162"/>
    </row>
    <row r="3164" spans="1:4" x14ac:dyDescent="0.2">
      <c r="A3164" s="161" t="s">
        <v>7554</v>
      </c>
      <c r="B3164" s="162">
        <v>2.6582891306625302E-3</v>
      </c>
      <c r="D3164" s="162"/>
    </row>
    <row r="3165" spans="1:4" x14ac:dyDescent="0.2">
      <c r="A3165" s="161" t="s">
        <v>7555</v>
      </c>
      <c r="B3165" s="162">
        <v>2.6532051190355098E-3</v>
      </c>
      <c r="D3165" s="162"/>
    </row>
    <row r="3166" spans="1:4" x14ac:dyDescent="0.2">
      <c r="A3166" s="161" t="s">
        <v>3249</v>
      </c>
      <c r="B3166" s="162">
        <v>2.6501224121495402E-3</v>
      </c>
      <c r="D3166" s="162"/>
    </row>
    <row r="3167" spans="1:4" x14ac:dyDescent="0.2">
      <c r="A3167" s="161" t="s">
        <v>4609</v>
      </c>
      <c r="B3167" s="162">
        <v>2.6432339308725501E-3</v>
      </c>
      <c r="D3167" s="162"/>
    </row>
    <row r="3168" spans="1:4" x14ac:dyDescent="0.2">
      <c r="A3168" s="161" t="s">
        <v>7556</v>
      </c>
      <c r="B3168" s="162">
        <v>2.6423494196399699E-3</v>
      </c>
      <c r="D3168" s="162"/>
    </row>
    <row r="3169" spans="1:4" x14ac:dyDescent="0.2">
      <c r="A3169" s="161" t="s">
        <v>5467</v>
      </c>
      <c r="B3169" s="162">
        <v>2.63901844161454E-3</v>
      </c>
      <c r="D3169" s="162"/>
    </row>
    <row r="3170" spans="1:4" x14ac:dyDescent="0.2">
      <c r="A3170" s="161" t="s">
        <v>3365</v>
      </c>
      <c r="B3170" s="162">
        <v>2.6344376644795399E-3</v>
      </c>
      <c r="D3170" s="162"/>
    </row>
    <row r="3171" spans="1:4" x14ac:dyDescent="0.2">
      <c r="A3171" s="161" t="s">
        <v>4843</v>
      </c>
      <c r="B3171" s="162">
        <v>2.6343715476747501E-3</v>
      </c>
      <c r="D3171" s="162"/>
    </row>
    <row r="3172" spans="1:4" x14ac:dyDescent="0.2">
      <c r="A3172" s="161" t="s">
        <v>3367</v>
      </c>
      <c r="B3172" s="162">
        <v>2.6324967949575102E-3</v>
      </c>
      <c r="D3172" s="162"/>
    </row>
    <row r="3173" spans="1:4" x14ac:dyDescent="0.2">
      <c r="A3173" s="161" t="s">
        <v>7557</v>
      </c>
      <c r="B3173" s="162">
        <v>2.6318787507806098E-3</v>
      </c>
      <c r="D3173" s="162"/>
    </row>
    <row r="3174" spans="1:4" x14ac:dyDescent="0.2">
      <c r="A3174" s="161" t="s">
        <v>2061</v>
      </c>
      <c r="B3174" s="162">
        <v>2.6312394502773198E-3</v>
      </c>
      <c r="D3174" s="162"/>
    </row>
    <row r="3175" spans="1:4" x14ac:dyDescent="0.2">
      <c r="A3175" s="161" t="s">
        <v>4273</v>
      </c>
      <c r="B3175" s="162">
        <v>2.62698606052189E-3</v>
      </c>
      <c r="D3175" s="162"/>
    </row>
    <row r="3176" spans="1:4" x14ac:dyDescent="0.2">
      <c r="A3176" s="161" t="s">
        <v>1078</v>
      </c>
      <c r="B3176" s="162">
        <v>2.6227343921417698E-3</v>
      </c>
      <c r="D3176" s="162"/>
    </row>
    <row r="3177" spans="1:4" x14ac:dyDescent="0.2">
      <c r="A3177" s="161" t="s">
        <v>5147</v>
      </c>
      <c r="B3177" s="162">
        <v>2.6226411343515501E-3</v>
      </c>
      <c r="D3177" s="162"/>
    </row>
    <row r="3178" spans="1:4" x14ac:dyDescent="0.2">
      <c r="A3178" s="161" t="s">
        <v>4470</v>
      </c>
      <c r="B3178" s="162">
        <v>2.62025615515879E-3</v>
      </c>
      <c r="D3178" s="162"/>
    </row>
    <row r="3179" spans="1:4" x14ac:dyDescent="0.2">
      <c r="A3179" s="161" t="s">
        <v>7558</v>
      </c>
      <c r="B3179" s="162">
        <v>2.61844715697113E-3</v>
      </c>
      <c r="D3179" s="162"/>
    </row>
    <row r="3180" spans="1:4" x14ac:dyDescent="0.2">
      <c r="A3180" s="161" t="s">
        <v>5077</v>
      </c>
      <c r="B3180" s="162">
        <v>2.6169015859149698E-3</v>
      </c>
      <c r="D3180" s="162"/>
    </row>
    <row r="3181" spans="1:4" x14ac:dyDescent="0.2">
      <c r="A3181" s="161" t="s">
        <v>1362</v>
      </c>
      <c r="B3181" s="162">
        <v>2.6165072204996699E-3</v>
      </c>
      <c r="D3181" s="162"/>
    </row>
    <row r="3182" spans="1:4" x14ac:dyDescent="0.2">
      <c r="A3182" s="161" t="s">
        <v>2965</v>
      </c>
      <c r="B3182" s="162">
        <v>2.6150646132437E-3</v>
      </c>
      <c r="D3182" s="162"/>
    </row>
    <row r="3183" spans="1:4" x14ac:dyDescent="0.2">
      <c r="A3183" s="161" t="s">
        <v>7559</v>
      </c>
      <c r="B3183" s="162">
        <v>2.6127406879766098E-3</v>
      </c>
      <c r="D3183" s="162"/>
    </row>
    <row r="3184" spans="1:4" x14ac:dyDescent="0.2">
      <c r="A3184" s="161" t="s">
        <v>7560</v>
      </c>
      <c r="B3184" s="162">
        <v>2.6127406879766098E-3</v>
      </c>
      <c r="D3184" s="162"/>
    </row>
    <row r="3185" spans="1:4" x14ac:dyDescent="0.2">
      <c r="A3185" s="161" t="s">
        <v>7561</v>
      </c>
      <c r="B3185" s="162">
        <v>2.6127406879766098E-3</v>
      </c>
      <c r="D3185" s="162"/>
    </row>
    <row r="3186" spans="1:4" x14ac:dyDescent="0.2">
      <c r="A3186" s="161" t="s">
        <v>3779</v>
      </c>
      <c r="B3186" s="162">
        <v>2.6127406879766098E-3</v>
      </c>
      <c r="D3186" s="162"/>
    </row>
    <row r="3187" spans="1:4" x14ac:dyDescent="0.2">
      <c r="A3187" s="161" t="s">
        <v>2969</v>
      </c>
      <c r="B3187" s="162">
        <v>2.6107689187584099E-3</v>
      </c>
      <c r="D3187" s="162"/>
    </row>
    <row r="3188" spans="1:4" x14ac:dyDescent="0.2">
      <c r="A3188" s="161" t="s">
        <v>7562</v>
      </c>
      <c r="B3188" s="162">
        <v>2.6059701439412001E-3</v>
      </c>
      <c r="D3188" s="162"/>
    </row>
    <row r="3189" spans="1:4" x14ac:dyDescent="0.2">
      <c r="A3189" s="161" t="s">
        <v>7563</v>
      </c>
      <c r="B3189" s="162">
        <v>2.60237078572686E-3</v>
      </c>
      <c r="D3189" s="162"/>
    </row>
    <row r="3190" spans="1:4" x14ac:dyDescent="0.2">
      <c r="A3190" s="161" t="s">
        <v>7564</v>
      </c>
      <c r="B3190" s="162">
        <v>2.60237078572686E-3</v>
      </c>
      <c r="D3190" s="162"/>
    </row>
    <row r="3191" spans="1:4" x14ac:dyDescent="0.2">
      <c r="A3191" s="161" t="s">
        <v>7565</v>
      </c>
      <c r="B3191" s="162">
        <v>2.60237078572686E-3</v>
      </c>
      <c r="D3191" s="162"/>
    </row>
    <row r="3192" spans="1:4" x14ac:dyDescent="0.2">
      <c r="A3192" s="161" t="s">
        <v>7566</v>
      </c>
      <c r="B3192" s="162">
        <v>2.60237078572686E-3</v>
      </c>
      <c r="D3192" s="162"/>
    </row>
    <row r="3193" spans="1:4" x14ac:dyDescent="0.2">
      <c r="A3193" s="161" t="s">
        <v>7567</v>
      </c>
      <c r="B3193" s="162">
        <v>2.60237078572686E-3</v>
      </c>
      <c r="D3193" s="162"/>
    </row>
    <row r="3194" spans="1:4" x14ac:dyDescent="0.2">
      <c r="A3194" s="161" t="s">
        <v>5912</v>
      </c>
      <c r="B3194" s="162">
        <v>2.6015938493584401E-3</v>
      </c>
      <c r="D3194" s="162"/>
    </row>
    <row r="3195" spans="1:4" x14ac:dyDescent="0.2">
      <c r="A3195" s="161" t="s">
        <v>7568</v>
      </c>
      <c r="B3195" s="162">
        <v>2.5957408585702102E-3</v>
      </c>
      <c r="D3195" s="162"/>
    </row>
    <row r="3196" spans="1:4" x14ac:dyDescent="0.2">
      <c r="A3196" s="161" t="s">
        <v>1875</v>
      </c>
      <c r="B3196" s="162">
        <v>2.5914474439574201E-3</v>
      </c>
      <c r="D3196" s="162"/>
    </row>
    <row r="3197" spans="1:4" x14ac:dyDescent="0.2">
      <c r="A3197" s="161" t="s">
        <v>2900</v>
      </c>
      <c r="B3197" s="162">
        <v>2.59092453808032E-3</v>
      </c>
      <c r="D3197" s="162"/>
    </row>
    <row r="3198" spans="1:4" x14ac:dyDescent="0.2">
      <c r="A3198" s="161" t="s">
        <v>2517</v>
      </c>
      <c r="B3198" s="162">
        <v>2.5890465075695699E-3</v>
      </c>
      <c r="D3198" s="162"/>
    </row>
    <row r="3199" spans="1:4" x14ac:dyDescent="0.2">
      <c r="A3199" s="161" t="s">
        <v>2815</v>
      </c>
      <c r="B3199" s="162">
        <v>2.5850785512079701E-3</v>
      </c>
      <c r="D3199" s="162"/>
    </row>
    <row r="3200" spans="1:4" x14ac:dyDescent="0.2">
      <c r="A3200" s="161" t="s">
        <v>2542</v>
      </c>
      <c r="B3200" s="162">
        <v>2.5848932744530701E-3</v>
      </c>
      <c r="D3200" s="162"/>
    </row>
    <row r="3201" spans="1:4" x14ac:dyDescent="0.2">
      <c r="A3201" s="161" t="s">
        <v>2001</v>
      </c>
      <c r="B3201" s="162">
        <v>2.5847943793197198E-3</v>
      </c>
      <c r="D3201" s="162"/>
    </row>
    <row r="3202" spans="1:4" x14ac:dyDescent="0.2">
      <c r="A3202" s="161" t="s">
        <v>7569</v>
      </c>
      <c r="B3202" s="162">
        <v>2.57552124412503E-3</v>
      </c>
      <c r="D3202" s="162"/>
    </row>
    <row r="3203" spans="1:4" x14ac:dyDescent="0.2">
      <c r="A3203" s="161" t="s">
        <v>4684</v>
      </c>
      <c r="B3203" s="162">
        <v>2.5744660643645702E-3</v>
      </c>
      <c r="D3203" s="162"/>
    </row>
    <row r="3204" spans="1:4" x14ac:dyDescent="0.2">
      <c r="A3204" s="161" t="s">
        <v>6007</v>
      </c>
      <c r="B3204" s="162">
        <v>2.5710324745242602E-3</v>
      </c>
      <c r="D3204" s="162"/>
    </row>
    <row r="3205" spans="1:4" x14ac:dyDescent="0.2">
      <c r="A3205" s="161" t="s">
        <v>1923</v>
      </c>
      <c r="B3205" s="162">
        <v>2.5700095704715999E-3</v>
      </c>
      <c r="D3205" s="162"/>
    </row>
    <row r="3206" spans="1:4" x14ac:dyDescent="0.2">
      <c r="A3206" s="161" t="s">
        <v>5932</v>
      </c>
      <c r="B3206" s="162">
        <v>2.5693438375506699E-3</v>
      </c>
      <c r="D3206" s="162"/>
    </row>
    <row r="3207" spans="1:4" x14ac:dyDescent="0.2">
      <c r="A3207" s="161" t="s">
        <v>7570</v>
      </c>
      <c r="B3207" s="162">
        <v>2.5693438375506699E-3</v>
      </c>
      <c r="D3207" s="162"/>
    </row>
    <row r="3208" spans="1:4" x14ac:dyDescent="0.2">
      <c r="A3208" s="161" t="s">
        <v>4381</v>
      </c>
      <c r="B3208" s="162">
        <v>2.5693438375506699E-3</v>
      </c>
      <c r="D3208" s="162"/>
    </row>
    <row r="3209" spans="1:4" x14ac:dyDescent="0.2">
      <c r="A3209" s="161" t="s">
        <v>6022</v>
      </c>
      <c r="B3209" s="162">
        <v>2.5654352224770498E-3</v>
      </c>
      <c r="D3209" s="162"/>
    </row>
    <row r="3210" spans="1:4" x14ac:dyDescent="0.2">
      <c r="A3210" s="161" t="s">
        <v>3173</v>
      </c>
      <c r="B3210" s="162">
        <v>2.5654352224770498E-3</v>
      </c>
      <c r="D3210" s="162"/>
    </row>
    <row r="3211" spans="1:4" x14ac:dyDescent="0.2">
      <c r="A3211" s="161" t="s">
        <v>7571</v>
      </c>
      <c r="B3211" s="162">
        <v>2.5646786169530702E-3</v>
      </c>
      <c r="D3211" s="162"/>
    </row>
    <row r="3212" spans="1:4" x14ac:dyDescent="0.2">
      <c r="A3212" s="161" t="s">
        <v>7572</v>
      </c>
      <c r="B3212" s="162">
        <v>2.5642963482898698E-3</v>
      </c>
      <c r="D3212" s="162"/>
    </row>
    <row r="3213" spans="1:4" x14ac:dyDescent="0.2">
      <c r="A3213" s="161" t="s">
        <v>7573</v>
      </c>
      <c r="B3213" s="162">
        <v>2.5623651158604502E-3</v>
      </c>
      <c r="D3213" s="162"/>
    </row>
    <row r="3214" spans="1:4" x14ac:dyDescent="0.2">
      <c r="A3214" s="161" t="s">
        <v>2289</v>
      </c>
      <c r="B3214" s="162">
        <v>2.5601532102941102E-3</v>
      </c>
      <c r="D3214" s="162"/>
    </row>
    <row r="3215" spans="1:4" x14ac:dyDescent="0.2">
      <c r="A3215" s="161" t="s">
        <v>2857</v>
      </c>
      <c r="B3215" s="162">
        <v>2.56011764165027E-3</v>
      </c>
      <c r="D3215" s="162"/>
    </row>
    <row r="3216" spans="1:4" x14ac:dyDescent="0.2">
      <c r="A3216" s="161" t="s">
        <v>1168</v>
      </c>
      <c r="B3216" s="162">
        <v>2.5592794638929599E-3</v>
      </c>
      <c r="D3216" s="162"/>
    </row>
    <row r="3217" spans="1:4" x14ac:dyDescent="0.2">
      <c r="A3217" s="161" t="s">
        <v>7574</v>
      </c>
      <c r="B3217" s="162">
        <v>2.5560604118985298E-3</v>
      </c>
      <c r="D3217" s="162"/>
    </row>
    <row r="3218" spans="1:4" x14ac:dyDescent="0.2">
      <c r="A3218" s="161" t="s">
        <v>7575</v>
      </c>
      <c r="B3218" s="162">
        <v>2.5553110498876502E-3</v>
      </c>
      <c r="D3218" s="162"/>
    </row>
    <row r="3219" spans="1:4" x14ac:dyDescent="0.2">
      <c r="A3219" s="161" t="s">
        <v>1846</v>
      </c>
      <c r="B3219" s="162">
        <v>2.5495396762184402E-3</v>
      </c>
      <c r="D3219" s="162"/>
    </row>
    <row r="3220" spans="1:4" x14ac:dyDescent="0.2">
      <c r="A3220" s="161" t="s">
        <v>2177</v>
      </c>
      <c r="B3220" s="162">
        <v>2.5494715693763301E-3</v>
      </c>
      <c r="D3220" s="162"/>
    </row>
    <row r="3221" spans="1:4" x14ac:dyDescent="0.2">
      <c r="A3221" s="161" t="s">
        <v>4119</v>
      </c>
      <c r="B3221" s="162">
        <v>2.5451285287042499E-3</v>
      </c>
      <c r="D3221" s="162"/>
    </row>
    <row r="3222" spans="1:4" x14ac:dyDescent="0.2">
      <c r="A3222" s="161" t="s">
        <v>5773</v>
      </c>
      <c r="B3222" s="162">
        <v>2.54456589124245E-3</v>
      </c>
      <c r="D3222" s="162"/>
    </row>
    <row r="3223" spans="1:4" x14ac:dyDescent="0.2">
      <c r="A3223" s="161" t="s">
        <v>2577</v>
      </c>
      <c r="B3223" s="162">
        <v>2.54384472008256E-3</v>
      </c>
      <c r="D3223" s="162"/>
    </row>
    <row r="3224" spans="1:4" x14ac:dyDescent="0.2">
      <c r="A3224" s="161" t="s">
        <v>7576</v>
      </c>
      <c r="B3224" s="162">
        <v>2.5406637159530298E-3</v>
      </c>
      <c r="D3224" s="162"/>
    </row>
    <row r="3225" spans="1:4" x14ac:dyDescent="0.2">
      <c r="A3225" s="161" t="s">
        <v>7577</v>
      </c>
      <c r="B3225" s="162">
        <v>2.5404546811589501E-3</v>
      </c>
      <c r="D3225" s="162"/>
    </row>
    <row r="3226" spans="1:4" x14ac:dyDescent="0.2">
      <c r="A3226" s="161" t="s">
        <v>1538</v>
      </c>
      <c r="B3226" s="162">
        <v>2.5374776231821298E-3</v>
      </c>
      <c r="D3226" s="162"/>
    </row>
    <row r="3227" spans="1:4" x14ac:dyDescent="0.2">
      <c r="A3227" s="161" t="s">
        <v>2892</v>
      </c>
      <c r="B3227" s="162">
        <v>2.5364076170626502E-3</v>
      </c>
      <c r="D3227" s="162"/>
    </row>
    <row r="3228" spans="1:4" x14ac:dyDescent="0.2">
      <c r="A3228" s="161" t="s">
        <v>7578</v>
      </c>
      <c r="B3228" s="162">
        <v>2.5353670173781599E-3</v>
      </c>
      <c r="D3228" s="162"/>
    </row>
    <row r="3229" spans="1:4" x14ac:dyDescent="0.2">
      <c r="A3229" s="161" t="s">
        <v>5502</v>
      </c>
      <c r="B3229" s="162">
        <v>2.53180247043915E-3</v>
      </c>
      <c r="D3229" s="162"/>
    </row>
    <row r="3230" spans="1:4" x14ac:dyDescent="0.2">
      <c r="A3230" s="161" t="s">
        <v>7579</v>
      </c>
      <c r="B3230" s="162">
        <v>2.53173046777088E-3</v>
      </c>
      <c r="D3230" s="162"/>
    </row>
    <row r="3231" spans="1:4" x14ac:dyDescent="0.2">
      <c r="A3231" s="161" t="s">
        <v>5958</v>
      </c>
      <c r="B3231" s="162">
        <v>2.5283381764612698E-3</v>
      </c>
      <c r="D3231" s="162"/>
    </row>
    <row r="3232" spans="1:4" x14ac:dyDescent="0.2">
      <c r="A3232" s="161" t="s">
        <v>7580</v>
      </c>
      <c r="B3232" s="162">
        <v>2.5281091826617999E-3</v>
      </c>
      <c r="D3232" s="162"/>
    </row>
    <row r="3233" spans="1:4" x14ac:dyDescent="0.2">
      <c r="A3233" s="161" t="s">
        <v>7581</v>
      </c>
      <c r="B3233" s="162">
        <v>2.5246434194795202E-3</v>
      </c>
      <c r="D3233" s="162"/>
    </row>
    <row r="3234" spans="1:4" x14ac:dyDescent="0.2">
      <c r="A3234" s="161" t="s">
        <v>6194</v>
      </c>
      <c r="B3234" s="162">
        <v>2.5223880805062501E-3</v>
      </c>
      <c r="D3234" s="162"/>
    </row>
    <row r="3235" spans="1:4" x14ac:dyDescent="0.2">
      <c r="A3235" s="161" t="s">
        <v>3599</v>
      </c>
      <c r="B3235" s="162">
        <v>2.5187567162768799E-3</v>
      </c>
      <c r="D3235" s="162"/>
    </row>
    <row r="3236" spans="1:4" x14ac:dyDescent="0.2">
      <c r="A3236" s="161" t="s">
        <v>7582</v>
      </c>
      <c r="B3236" s="162">
        <v>2.5178804075307501E-3</v>
      </c>
      <c r="D3236" s="162"/>
    </row>
    <row r="3237" spans="1:4" x14ac:dyDescent="0.2">
      <c r="A3237" s="161" t="s">
        <v>6062</v>
      </c>
      <c r="B3237" s="162">
        <v>2.5161053168544899E-3</v>
      </c>
      <c r="D3237" s="162"/>
    </row>
    <row r="3238" spans="1:4" x14ac:dyDescent="0.2">
      <c r="A3238" s="161" t="s">
        <v>4120</v>
      </c>
      <c r="B3238" s="162">
        <v>2.5132962874751001E-3</v>
      </c>
      <c r="D3238" s="162"/>
    </row>
    <row r="3239" spans="1:4" x14ac:dyDescent="0.2">
      <c r="A3239" s="161" t="s">
        <v>4509</v>
      </c>
      <c r="B3239" s="162">
        <v>2.5116304452227102E-3</v>
      </c>
      <c r="D3239" s="162"/>
    </row>
    <row r="3240" spans="1:4" x14ac:dyDescent="0.2">
      <c r="A3240" s="161" t="s">
        <v>4382</v>
      </c>
      <c r="B3240" s="162">
        <v>2.5107072229809701E-3</v>
      </c>
      <c r="D3240" s="162"/>
    </row>
    <row r="3241" spans="1:4" x14ac:dyDescent="0.2">
      <c r="A3241" s="161" t="s">
        <v>7583</v>
      </c>
      <c r="B3241" s="162">
        <v>2.5103691445898398E-3</v>
      </c>
      <c r="D3241" s="162"/>
    </row>
    <row r="3242" spans="1:4" x14ac:dyDescent="0.2">
      <c r="A3242" s="161" t="s">
        <v>5604</v>
      </c>
      <c r="B3242" s="162">
        <v>2.5042550157894001E-3</v>
      </c>
      <c r="D3242" s="162"/>
    </row>
    <row r="3243" spans="1:4" x14ac:dyDescent="0.2">
      <c r="A3243" s="161" t="s">
        <v>7584</v>
      </c>
      <c r="B3243" s="162">
        <v>2.5042550157894001E-3</v>
      </c>
      <c r="D3243" s="162"/>
    </row>
    <row r="3244" spans="1:4" x14ac:dyDescent="0.2">
      <c r="A3244" s="161" t="s">
        <v>5743</v>
      </c>
      <c r="B3244" s="162">
        <v>2.50425262291645E-3</v>
      </c>
      <c r="D3244" s="162"/>
    </row>
    <row r="3245" spans="1:4" x14ac:dyDescent="0.2">
      <c r="A3245" s="161" t="s">
        <v>549</v>
      </c>
      <c r="B3245" s="162">
        <v>2.5010908290143E-3</v>
      </c>
      <c r="D3245" s="162"/>
    </row>
    <row r="3246" spans="1:4" x14ac:dyDescent="0.2">
      <c r="A3246" s="161" t="s">
        <v>5991</v>
      </c>
      <c r="B3246" s="162">
        <v>2.5004499829617598E-3</v>
      </c>
      <c r="D3246" s="162"/>
    </row>
    <row r="3247" spans="1:4" x14ac:dyDescent="0.2">
      <c r="A3247" s="161" t="s">
        <v>7585</v>
      </c>
      <c r="B3247" s="162">
        <v>2.5003256982963698E-3</v>
      </c>
      <c r="D3247" s="162"/>
    </row>
    <row r="3248" spans="1:4" x14ac:dyDescent="0.2">
      <c r="A3248" s="161" t="s">
        <v>2200</v>
      </c>
      <c r="B3248" s="162">
        <v>2.4961528157138799E-3</v>
      </c>
      <c r="D3248" s="162"/>
    </row>
    <row r="3249" spans="1:4" x14ac:dyDescent="0.2">
      <c r="A3249" s="161" t="s">
        <v>7586</v>
      </c>
      <c r="B3249" s="162">
        <v>2.4954974302809599E-3</v>
      </c>
      <c r="D3249" s="162"/>
    </row>
    <row r="3250" spans="1:4" x14ac:dyDescent="0.2">
      <c r="A3250" s="161" t="s">
        <v>2128</v>
      </c>
      <c r="B3250" s="162">
        <v>2.4927113411914999E-3</v>
      </c>
      <c r="D3250" s="162"/>
    </row>
    <row r="3251" spans="1:4" x14ac:dyDescent="0.2">
      <c r="A3251" s="161" t="s">
        <v>3224</v>
      </c>
      <c r="B3251" s="162">
        <v>2.4909468164103399E-3</v>
      </c>
      <c r="D3251" s="162"/>
    </row>
    <row r="3252" spans="1:4" x14ac:dyDescent="0.2">
      <c r="A3252" s="161" t="s">
        <v>7587</v>
      </c>
      <c r="B3252" s="162">
        <v>2.4902447143714201E-3</v>
      </c>
      <c r="D3252" s="162"/>
    </row>
    <row r="3253" spans="1:4" x14ac:dyDescent="0.2">
      <c r="A3253" s="161" t="s">
        <v>2624</v>
      </c>
      <c r="B3253" s="162">
        <v>2.4901566293943399E-3</v>
      </c>
      <c r="D3253" s="162"/>
    </row>
    <row r="3254" spans="1:4" x14ac:dyDescent="0.2">
      <c r="A3254" s="161" t="s">
        <v>1273</v>
      </c>
      <c r="B3254" s="162">
        <v>2.48826451554927E-3</v>
      </c>
      <c r="D3254" s="162"/>
    </row>
    <row r="3255" spans="1:4" x14ac:dyDescent="0.2">
      <c r="A3255" s="161" t="s">
        <v>5025</v>
      </c>
      <c r="B3255" s="162">
        <v>2.4880862031816998E-3</v>
      </c>
      <c r="D3255" s="162"/>
    </row>
    <row r="3256" spans="1:4" x14ac:dyDescent="0.2">
      <c r="A3256" s="161" t="s">
        <v>5396</v>
      </c>
      <c r="B3256" s="162">
        <v>2.4879830189580799E-3</v>
      </c>
      <c r="D3256" s="162"/>
    </row>
    <row r="3257" spans="1:4" x14ac:dyDescent="0.2">
      <c r="A3257" s="161" t="s">
        <v>3689</v>
      </c>
      <c r="B3257" s="162">
        <v>2.4877326765594598E-3</v>
      </c>
      <c r="D3257" s="162"/>
    </row>
    <row r="3258" spans="1:4" x14ac:dyDescent="0.2">
      <c r="A3258" s="161" t="s">
        <v>7588</v>
      </c>
      <c r="B3258" s="162">
        <v>2.4865636904237202E-3</v>
      </c>
      <c r="D3258" s="162"/>
    </row>
    <row r="3259" spans="1:4" x14ac:dyDescent="0.2">
      <c r="A3259" s="161" t="s">
        <v>5377</v>
      </c>
      <c r="B3259" s="162">
        <v>2.4855344245154E-3</v>
      </c>
      <c r="D3259" s="162"/>
    </row>
    <row r="3260" spans="1:4" x14ac:dyDescent="0.2">
      <c r="A3260" s="161" t="s">
        <v>5388</v>
      </c>
      <c r="B3260" s="162">
        <v>2.4837943636539001E-3</v>
      </c>
      <c r="D3260" s="162"/>
    </row>
    <row r="3261" spans="1:4" x14ac:dyDescent="0.2">
      <c r="A3261" s="161" t="s">
        <v>3440</v>
      </c>
      <c r="B3261" s="162">
        <v>2.4835802025694699E-3</v>
      </c>
      <c r="D3261" s="162"/>
    </row>
    <row r="3262" spans="1:4" x14ac:dyDescent="0.2">
      <c r="A3262" s="161" t="s">
        <v>2828</v>
      </c>
      <c r="B3262" s="162">
        <v>2.4833828384215099E-3</v>
      </c>
      <c r="D3262" s="162"/>
    </row>
    <row r="3263" spans="1:4" x14ac:dyDescent="0.2">
      <c r="A3263" s="161" t="s">
        <v>6017</v>
      </c>
      <c r="B3263" s="162">
        <v>2.4833417504336098E-3</v>
      </c>
      <c r="D3263" s="162"/>
    </row>
    <row r="3264" spans="1:4" x14ac:dyDescent="0.2">
      <c r="A3264" s="161" t="s">
        <v>4334</v>
      </c>
      <c r="B3264" s="162">
        <v>2.47932107324395E-3</v>
      </c>
      <c r="D3264" s="162"/>
    </row>
    <row r="3265" spans="1:4" x14ac:dyDescent="0.2">
      <c r="A3265" s="161" t="s">
        <v>3565</v>
      </c>
      <c r="B3265" s="162">
        <v>2.4767140445624601E-3</v>
      </c>
      <c r="D3265" s="162"/>
    </row>
    <row r="3266" spans="1:4" x14ac:dyDescent="0.2">
      <c r="A3266" s="161" t="s">
        <v>5591</v>
      </c>
      <c r="B3266" s="162">
        <v>2.4750832702024098E-3</v>
      </c>
      <c r="D3266" s="162"/>
    </row>
    <row r="3267" spans="1:4" x14ac:dyDescent="0.2">
      <c r="A3267" s="161" t="s">
        <v>7589</v>
      </c>
      <c r="B3267" s="162">
        <v>2.4748160489125501E-3</v>
      </c>
      <c r="D3267" s="162"/>
    </row>
    <row r="3268" spans="1:4" x14ac:dyDescent="0.2">
      <c r="A3268" s="161" t="s">
        <v>2076</v>
      </c>
      <c r="B3268" s="162">
        <v>2.4706899837190501E-3</v>
      </c>
      <c r="D3268" s="162"/>
    </row>
    <row r="3269" spans="1:4" x14ac:dyDescent="0.2">
      <c r="A3269" s="161" t="s">
        <v>7590</v>
      </c>
      <c r="B3269" s="162">
        <v>2.4672924890578201E-3</v>
      </c>
      <c r="D3269" s="162"/>
    </row>
    <row r="3270" spans="1:4" x14ac:dyDescent="0.2">
      <c r="A3270" s="161" t="s">
        <v>7591</v>
      </c>
      <c r="B3270" s="162">
        <v>2.4672924890578201E-3</v>
      </c>
      <c r="D3270" s="162"/>
    </row>
    <row r="3271" spans="1:4" x14ac:dyDescent="0.2">
      <c r="A3271" s="161" t="s">
        <v>7592</v>
      </c>
      <c r="B3271" s="162">
        <v>2.4672924890578201E-3</v>
      </c>
      <c r="D3271" s="162"/>
    </row>
    <row r="3272" spans="1:4" x14ac:dyDescent="0.2">
      <c r="A3272" s="161" t="s">
        <v>7593</v>
      </c>
      <c r="B3272" s="162">
        <v>2.4672924890578201E-3</v>
      </c>
      <c r="D3272" s="162"/>
    </row>
    <row r="3273" spans="1:4" x14ac:dyDescent="0.2">
      <c r="A3273" s="161" t="s">
        <v>5717</v>
      </c>
      <c r="B3273" s="162">
        <v>2.4672924890578201E-3</v>
      </c>
      <c r="D3273" s="162"/>
    </row>
    <row r="3274" spans="1:4" x14ac:dyDescent="0.2">
      <c r="A3274" s="161" t="s">
        <v>7594</v>
      </c>
      <c r="B3274" s="162">
        <v>2.4672924890578201E-3</v>
      </c>
      <c r="D3274" s="162"/>
    </row>
    <row r="3275" spans="1:4" x14ac:dyDescent="0.2">
      <c r="A3275" s="161" t="s">
        <v>7595</v>
      </c>
      <c r="B3275" s="162">
        <v>2.4672924890578201E-3</v>
      </c>
      <c r="D3275" s="162"/>
    </row>
    <row r="3276" spans="1:4" x14ac:dyDescent="0.2">
      <c r="A3276" s="161" t="s">
        <v>7596</v>
      </c>
      <c r="B3276" s="162">
        <v>2.4672924890578201E-3</v>
      </c>
      <c r="D3276" s="162"/>
    </row>
    <row r="3277" spans="1:4" x14ac:dyDescent="0.2">
      <c r="A3277" s="161" t="s">
        <v>7597</v>
      </c>
      <c r="B3277" s="162">
        <v>2.4672924890578201E-3</v>
      </c>
      <c r="D3277" s="162"/>
    </row>
    <row r="3278" spans="1:4" x14ac:dyDescent="0.2">
      <c r="A3278" s="161" t="s">
        <v>7598</v>
      </c>
      <c r="B3278" s="162">
        <v>2.4670690324446101E-3</v>
      </c>
      <c r="D3278" s="162"/>
    </row>
    <row r="3279" spans="1:4" x14ac:dyDescent="0.2">
      <c r="A3279" s="161" t="s">
        <v>7599</v>
      </c>
      <c r="B3279" s="162">
        <v>2.4670690324446101E-3</v>
      </c>
      <c r="D3279" s="162"/>
    </row>
    <row r="3280" spans="1:4" x14ac:dyDescent="0.2">
      <c r="A3280" s="161" t="s">
        <v>7600</v>
      </c>
      <c r="B3280" s="162">
        <v>2.4670690324446101E-3</v>
      </c>
      <c r="D3280" s="162"/>
    </row>
    <row r="3281" spans="1:4" x14ac:dyDescent="0.2">
      <c r="A3281" s="161" t="s">
        <v>7601</v>
      </c>
      <c r="B3281" s="162">
        <v>2.4670690324446101E-3</v>
      </c>
      <c r="D3281" s="162"/>
    </row>
    <row r="3282" spans="1:4" x14ac:dyDescent="0.2">
      <c r="A3282" s="161" t="s">
        <v>7602</v>
      </c>
      <c r="B3282" s="162">
        <v>2.4670690324446101E-3</v>
      </c>
      <c r="D3282" s="162"/>
    </row>
    <row r="3283" spans="1:4" x14ac:dyDescent="0.2">
      <c r="A3283" s="161" t="s">
        <v>7603</v>
      </c>
      <c r="B3283" s="162">
        <v>2.4670690324446101E-3</v>
      </c>
      <c r="D3283" s="162"/>
    </row>
    <row r="3284" spans="1:4" x14ac:dyDescent="0.2">
      <c r="A3284" s="161" t="s">
        <v>7604</v>
      </c>
      <c r="B3284" s="162">
        <v>2.4670690324446101E-3</v>
      </c>
      <c r="D3284" s="162"/>
    </row>
    <row r="3285" spans="1:4" x14ac:dyDescent="0.2">
      <c r="A3285" s="161" t="s">
        <v>7605</v>
      </c>
      <c r="B3285" s="162">
        <v>2.4670690324446101E-3</v>
      </c>
      <c r="D3285" s="162"/>
    </row>
    <row r="3286" spans="1:4" x14ac:dyDescent="0.2">
      <c r="A3286" s="161" t="s">
        <v>7606</v>
      </c>
      <c r="B3286" s="162">
        <v>2.4670690324446101E-3</v>
      </c>
      <c r="D3286" s="162"/>
    </row>
    <row r="3287" spans="1:4" x14ac:dyDescent="0.2">
      <c r="A3287" s="161" t="s">
        <v>1457</v>
      </c>
      <c r="B3287" s="162">
        <v>2.4622392522255401E-3</v>
      </c>
      <c r="D3287" s="162"/>
    </row>
    <row r="3288" spans="1:4" x14ac:dyDescent="0.2">
      <c r="A3288" s="161" t="s">
        <v>7607</v>
      </c>
      <c r="B3288" s="162">
        <v>2.4532394889728699E-3</v>
      </c>
      <c r="D3288" s="162"/>
    </row>
    <row r="3289" spans="1:4" x14ac:dyDescent="0.2">
      <c r="A3289" s="161" t="s">
        <v>7608</v>
      </c>
      <c r="B3289" s="162">
        <v>2.44879256296505E-3</v>
      </c>
      <c r="D3289" s="162"/>
    </row>
    <row r="3290" spans="1:4" x14ac:dyDescent="0.2">
      <c r="A3290" s="161" t="s">
        <v>7609</v>
      </c>
      <c r="B3290" s="162">
        <v>2.44879256296505E-3</v>
      </c>
      <c r="D3290" s="162"/>
    </row>
    <row r="3291" spans="1:4" x14ac:dyDescent="0.2">
      <c r="A3291" s="161" t="s">
        <v>7610</v>
      </c>
      <c r="B3291" s="162">
        <v>2.4457175213190101E-3</v>
      </c>
      <c r="D3291" s="162"/>
    </row>
    <row r="3292" spans="1:4" x14ac:dyDescent="0.2">
      <c r="A3292" s="161" t="s">
        <v>5565</v>
      </c>
      <c r="B3292" s="162">
        <v>2.4402713326372501E-3</v>
      </c>
      <c r="D3292" s="162"/>
    </row>
    <row r="3293" spans="1:4" x14ac:dyDescent="0.2">
      <c r="A3293" s="161" t="s">
        <v>5837</v>
      </c>
      <c r="B3293" s="162">
        <v>2.4399407753233002E-3</v>
      </c>
      <c r="D3293" s="162"/>
    </row>
    <row r="3294" spans="1:4" x14ac:dyDescent="0.2">
      <c r="A3294" s="161" t="s">
        <v>3274</v>
      </c>
      <c r="B3294" s="162">
        <v>2.4374037904830899E-3</v>
      </c>
      <c r="D3294" s="162"/>
    </row>
    <row r="3295" spans="1:4" x14ac:dyDescent="0.2">
      <c r="A3295" s="161" t="s">
        <v>3961</v>
      </c>
      <c r="B3295" s="162">
        <v>2.4372351420808599E-3</v>
      </c>
      <c r="D3295" s="162"/>
    </row>
    <row r="3296" spans="1:4" x14ac:dyDescent="0.2">
      <c r="A3296" s="161" t="s">
        <v>7611</v>
      </c>
      <c r="B3296" s="162">
        <v>2.4302800231713602E-3</v>
      </c>
      <c r="D3296" s="162"/>
    </row>
    <row r="3297" spans="1:4" x14ac:dyDescent="0.2">
      <c r="A3297" s="161" t="s">
        <v>2777</v>
      </c>
      <c r="B3297" s="162">
        <v>2.4297750001022701E-3</v>
      </c>
      <c r="D3297" s="162"/>
    </row>
    <row r="3298" spans="1:4" x14ac:dyDescent="0.2">
      <c r="A3298" s="161" t="s">
        <v>2689</v>
      </c>
      <c r="B3298" s="162">
        <v>2.4290426558843002E-3</v>
      </c>
      <c r="D3298" s="162"/>
    </row>
    <row r="3299" spans="1:4" x14ac:dyDescent="0.2">
      <c r="A3299" s="161" t="s">
        <v>7612</v>
      </c>
      <c r="B3299" s="162">
        <v>2.42869084933353E-3</v>
      </c>
      <c r="D3299" s="162"/>
    </row>
    <row r="3300" spans="1:4" x14ac:dyDescent="0.2">
      <c r="A3300" s="161" t="s">
        <v>3620</v>
      </c>
      <c r="B3300" s="162">
        <v>2.4240748170138702E-3</v>
      </c>
      <c r="D3300" s="162"/>
    </row>
    <row r="3301" spans="1:4" x14ac:dyDescent="0.2">
      <c r="A3301" s="161" t="s">
        <v>7613</v>
      </c>
      <c r="B3301" s="162">
        <v>2.4234553790860799E-3</v>
      </c>
      <c r="D3301" s="162"/>
    </row>
    <row r="3302" spans="1:4" x14ac:dyDescent="0.2">
      <c r="A3302" s="161" t="s">
        <v>4976</v>
      </c>
      <c r="B3302" s="162">
        <v>2.4157984651086901E-3</v>
      </c>
      <c r="D3302" s="162"/>
    </row>
    <row r="3303" spans="1:4" x14ac:dyDescent="0.2">
      <c r="A3303" s="161" t="s">
        <v>1345</v>
      </c>
      <c r="B3303" s="162">
        <v>2.40847612702399E-3</v>
      </c>
      <c r="D3303" s="162"/>
    </row>
    <row r="3304" spans="1:4" x14ac:dyDescent="0.2">
      <c r="A3304" s="161" t="s">
        <v>3016</v>
      </c>
      <c r="B3304" s="162">
        <v>2.4074266052727801E-3</v>
      </c>
      <c r="D3304" s="162"/>
    </row>
    <row r="3305" spans="1:4" x14ac:dyDescent="0.2">
      <c r="A3305" s="161" t="s">
        <v>6084</v>
      </c>
      <c r="B3305" s="162">
        <v>2.40590539475015E-3</v>
      </c>
      <c r="D3305" s="162"/>
    </row>
    <row r="3306" spans="1:4" x14ac:dyDescent="0.2">
      <c r="A3306" s="161" t="s">
        <v>3380</v>
      </c>
      <c r="B3306" s="162">
        <v>2.4000579618809101E-3</v>
      </c>
      <c r="D3306" s="162"/>
    </row>
    <row r="3307" spans="1:4" x14ac:dyDescent="0.2">
      <c r="A3307" s="161" t="s">
        <v>6185</v>
      </c>
      <c r="B3307" s="162">
        <v>2.39860203517663E-3</v>
      </c>
      <c r="D3307" s="162"/>
    </row>
    <row r="3308" spans="1:4" x14ac:dyDescent="0.2">
      <c r="A3308" s="161" t="s">
        <v>1191</v>
      </c>
      <c r="B3308" s="162">
        <v>2.39860203517663E-3</v>
      </c>
      <c r="D3308" s="162"/>
    </row>
    <row r="3309" spans="1:4" x14ac:dyDescent="0.2">
      <c r="A3309" s="161" t="s">
        <v>7614</v>
      </c>
      <c r="B3309" s="162">
        <v>2.39860203517663E-3</v>
      </c>
      <c r="D3309" s="162"/>
    </row>
    <row r="3310" spans="1:4" x14ac:dyDescent="0.2">
      <c r="A3310" s="161" t="s">
        <v>7615</v>
      </c>
      <c r="B3310" s="162">
        <v>2.39860203517663E-3</v>
      </c>
      <c r="D3310" s="162"/>
    </row>
    <row r="3311" spans="1:4" x14ac:dyDescent="0.2">
      <c r="A3311" s="161" t="s">
        <v>7616</v>
      </c>
      <c r="B3311" s="162">
        <v>2.39860203517663E-3</v>
      </c>
      <c r="D3311" s="162"/>
    </row>
    <row r="3312" spans="1:4" x14ac:dyDescent="0.2">
      <c r="A3312" s="161" t="s">
        <v>3692</v>
      </c>
      <c r="B3312" s="162">
        <v>2.39860203517663E-3</v>
      </c>
      <c r="D3312" s="162"/>
    </row>
    <row r="3313" spans="1:4" x14ac:dyDescent="0.2">
      <c r="A3313" s="161" t="s">
        <v>7617</v>
      </c>
      <c r="B3313" s="162">
        <v>2.39860203517663E-3</v>
      </c>
      <c r="D3313" s="162"/>
    </row>
    <row r="3314" spans="1:4" x14ac:dyDescent="0.2">
      <c r="A3314" s="161" t="s">
        <v>2115</v>
      </c>
      <c r="B3314" s="162">
        <v>2.39656430541022E-3</v>
      </c>
      <c r="D3314" s="162"/>
    </row>
    <row r="3315" spans="1:4" x14ac:dyDescent="0.2">
      <c r="A3315" s="161" t="s">
        <v>2766</v>
      </c>
      <c r="B3315" s="162">
        <v>2.3907719288684898E-3</v>
      </c>
      <c r="D3315" s="162"/>
    </row>
    <row r="3316" spans="1:4" x14ac:dyDescent="0.2">
      <c r="A3316" s="161" t="s">
        <v>4458</v>
      </c>
      <c r="B3316" s="162">
        <v>2.3887769707516501E-3</v>
      </c>
      <c r="D3316" s="162"/>
    </row>
    <row r="3317" spans="1:4" x14ac:dyDescent="0.2">
      <c r="A3317" s="161" t="s">
        <v>7618</v>
      </c>
      <c r="B3317" s="162">
        <v>2.38679746939409E-3</v>
      </c>
      <c r="D3317" s="162"/>
    </row>
    <row r="3318" spans="1:4" x14ac:dyDescent="0.2">
      <c r="A3318" s="161" t="s">
        <v>3785</v>
      </c>
      <c r="B3318" s="162">
        <v>2.3852497780014101E-3</v>
      </c>
      <c r="D3318" s="162"/>
    </row>
    <row r="3319" spans="1:4" x14ac:dyDescent="0.2">
      <c r="A3319" s="161" t="s">
        <v>1491</v>
      </c>
      <c r="B3319" s="162">
        <v>2.3801610563853898E-3</v>
      </c>
      <c r="D3319" s="162"/>
    </row>
    <row r="3320" spans="1:4" x14ac:dyDescent="0.2">
      <c r="A3320" s="161" t="s">
        <v>7619</v>
      </c>
      <c r="B3320" s="162">
        <v>2.3764702098083902E-3</v>
      </c>
      <c r="D3320" s="162"/>
    </row>
    <row r="3321" spans="1:4" x14ac:dyDescent="0.2">
      <c r="A3321" s="161" t="s">
        <v>7620</v>
      </c>
      <c r="B3321" s="162">
        <v>2.3764702098083902E-3</v>
      </c>
      <c r="D3321" s="162"/>
    </row>
    <row r="3322" spans="1:4" x14ac:dyDescent="0.2">
      <c r="A3322" s="161" t="s">
        <v>7621</v>
      </c>
      <c r="B3322" s="162">
        <v>2.3764702098083902E-3</v>
      </c>
      <c r="D3322" s="162"/>
    </row>
    <row r="3323" spans="1:4" x14ac:dyDescent="0.2">
      <c r="A3323" s="161" t="s">
        <v>3992</v>
      </c>
      <c r="B3323" s="162">
        <v>2.37535403428118E-3</v>
      </c>
      <c r="D3323" s="162"/>
    </row>
    <row r="3324" spans="1:4" x14ac:dyDescent="0.2">
      <c r="A3324" s="161" t="s">
        <v>6009</v>
      </c>
      <c r="B3324" s="162">
        <v>2.3752714653486702E-3</v>
      </c>
      <c r="D3324" s="162"/>
    </row>
    <row r="3325" spans="1:4" x14ac:dyDescent="0.2">
      <c r="A3325" s="161" t="s">
        <v>960</v>
      </c>
      <c r="B3325" s="162">
        <v>2.3727269753361299E-3</v>
      </c>
      <c r="D3325" s="162"/>
    </row>
    <row r="3326" spans="1:4" x14ac:dyDescent="0.2">
      <c r="A3326" s="161" t="s">
        <v>1582</v>
      </c>
      <c r="B3326" s="162">
        <v>2.3713358445767601E-3</v>
      </c>
      <c r="D3326" s="162"/>
    </row>
    <row r="3327" spans="1:4" x14ac:dyDescent="0.2">
      <c r="A3327" s="161" t="s">
        <v>3748</v>
      </c>
      <c r="B3327" s="162">
        <v>2.37021581639171E-3</v>
      </c>
      <c r="D3327" s="162"/>
    </row>
    <row r="3328" spans="1:4" x14ac:dyDescent="0.2">
      <c r="A3328" s="161" t="s">
        <v>7622</v>
      </c>
      <c r="B3328" s="162">
        <v>2.3694120324910398E-3</v>
      </c>
      <c r="D3328" s="162"/>
    </row>
    <row r="3329" spans="1:4" x14ac:dyDescent="0.2">
      <c r="A3329" s="161" t="s">
        <v>7623</v>
      </c>
      <c r="B3329" s="162">
        <v>2.3689871952744801E-3</v>
      </c>
      <c r="D3329" s="162"/>
    </row>
    <row r="3330" spans="1:4" x14ac:dyDescent="0.2">
      <c r="A3330" s="161" t="s">
        <v>7624</v>
      </c>
      <c r="B3330" s="162">
        <v>2.3689871952744801E-3</v>
      </c>
      <c r="D3330" s="162"/>
    </row>
    <row r="3331" spans="1:4" x14ac:dyDescent="0.2">
      <c r="A3331" s="161" t="s">
        <v>7625</v>
      </c>
      <c r="B3331" s="162">
        <v>2.3689871952744801E-3</v>
      </c>
      <c r="D3331" s="162"/>
    </row>
    <row r="3332" spans="1:4" x14ac:dyDescent="0.2">
      <c r="A3332" s="161" t="s">
        <v>7626</v>
      </c>
      <c r="B3332" s="162">
        <v>2.3689871952744801E-3</v>
      </c>
      <c r="D3332" s="162"/>
    </row>
    <row r="3333" spans="1:4" x14ac:dyDescent="0.2">
      <c r="A3333" s="161" t="s">
        <v>7627</v>
      </c>
      <c r="B3333" s="162">
        <v>2.3674201450748001E-3</v>
      </c>
      <c r="D3333" s="162"/>
    </row>
    <row r="3334" spans="1:4" x14ac:dyDescent="0.2">
      <c r="A3334" s="161" t="s">
        <v>4535</v>
      </c>
      <c r="B3334" s="162">
        <v>2.3674046551586899E-3</v>
      </c>
      <c r="D3334" s="162"/>
    </row>
    <row r="3335" spans="1:4" x14ac:dyDescent="0.2">
      <c r="A3335" s="161" t="s">
        <v>4366</v>
      </c>
      <c r="B3335" s="162">
        <v>2.3657519961848002E-3</v>
      </c>
      <c r="D3335" s="162"/>
    </row>
    <row r="3336" spans="1:4" x14ac:dyDescent="0.2">
      <c r="A3336" s="161" t="s">
        <v>2439</v>
      </c>
      <c r="B3336" s="162">
        <v>2.3649370650679199E-3</v>
      </c>
      <c r="D3336" s="162"/>
    </row>
    <row r="3337" spans="1:4" x14ac:dyDescent="0.2">
      <c r="A3337" s="161" t="s">
        <v>3345</v>
      </c>
      <c r="B3337" s="162">
        <v>2.3640870073350201E-3</v>
      </c>
      <c r="D3337" s="162"/>
    </row>
    <row r="3338" spans="1:4" x14ac:dyDescent="0.2">
      <c r="A3338" s="161" t="s">
        <v>3878</v>
      </c>
      <c r="B3338" s="162">
        <v>2.3627431161539602E-3</v>
      </c>
      <c r="D3338" s="162"/>
    </row>
    <row r="3339" spans="1:4" x14ac:dyDescent="0.2">
      <c r="A3339" s="161" t="s">
        <v>7628</v>
      </c>
      <c r="B3339" s="162">
        <v>2.3623155650919002E-3</v>
      </c>
      <c r="D3339" s="162"/>
    </row>
    <row r="3340" spans="1:4" x14ac:dyDescent="0.2">
      <c r="A3340" s="161" t="s">
        <v>6027</v>
      </c>
      <c r="B3340" s="162">
        <v>2.3617704254749201E-3</v>
      </c>
      <c r="D3340" s="162"/>
    </row>
    <row r="3341" spans="1:4" x14ac:dyDescent="0.2">
      <c r="A3341" s="161" t="s">
        <v>5549</v>
      </c>
      <c r="B3341" s="162">
        <v>2.3601539378351301E-3</v>
      </c>
      <c r="D3341" s="162"/>
    </row>
    <row r="3342" spans="1:4" x14ac:dyDescent="0.2">
      <c r="A3342" s="161" t="s">
        <v>7629</v>
      </c>
      <c r="B3342" s="162">
        <v>2.3601539378351301E-3</v>
      </c>
      <c r="D3342" s="162"/>
    </row>
    <row r="3343" spans="1:4" x14ac:dyDescent="0.2">
      <c r="A3343" s="161" t="s">
        <v>7630</v>
      </c>
      <c r="B3343" s="162">
        <v>2.3601539378351301E-3</v>
      </c>
      <c r="D3343" s="162"/>
    </row>
    <row r="3344" spans="1:4" x14ac:dyDescent="0.2">
      <c r="A3344" s="161" t="s">
        <v>4104</v>
      </c>
      <c r="B3344" s="162">
        <v>2.34838880319293E-3</v>
      </c>
      <c r="D3344" s="162"/>
    </row>
    <row r="3345" spans="1:4" x14ac:dyDescent="0.2">
      <c r="A3345" s="161" t="s">
        <v>7631</v>
      </c>
      <c r="B3345" s="162">
        <v>2.3434153744083001E-3</v>
      </c>
      <c r="D3345" s="162"/>
    </row>
    <row r="3346" spans="1:4" x14ac:dyDescent="0.2">
      <c r="A3346" s="161" t="s">
        <v>5833</v>
      </c>
      <c r="B3346" s="162">
        <v>2.3426051078669799E-3</v>
      </c>
      <c r="D3346" s="162"/>
    </row>
    <row r="3347" spans="1:4" x14ac:dyDescent="0.2">
      <c r="A3347" s="161" t="s">
        <v>5706</v>
      </c>
      <c r="B3347" s="162">
        <v>2.34198952709127E-3</v>
      </c>
      <c r="D3347" s="162"/>
    </row>
    <row r="3348" spans="1:4" x14ac:dyDescent="0.2">
      <c r="A3348" s="161" t="s">
        <v>7632</v>
      </c>
      <c r="B3348" s="162">
        <v>2.3418575434254602E-3</v>
      </c>
      <c r="D3348" s="162"/>
    </row>
    <row r="3349" spans="1:4" x14ac:dyDescent="0.2">
      <c r="A3349" s="161" t="s">
        <v>5968</v>
      </c>
      <c r="B3349" s="162">
        <v>2.3350300389840001E-3</v>
      </c>
      <c r="D3349" s="162"/>
    </row>
    <row r="3350" spans="1:4" x14ac:dyDescent="0.2">
      <c r="A3350" s="161" t="s">
        <v>7633</v>
      </c>
      <c r="B3350" s="162">
        <v>2.33489208909205E-3</v>
      </c>
      <c r="D3350" s="162"/>
    </row>
    <row r="3351" spans="1:4" x14ac:dyDescent="0.2">
      <c r="A3351" s="161" t="s">
        <v>3064</v>
      </c>
      <c r="B3351" s="162">
        <v>2.3321117222668401E-3</v>
      </c>
      <c r="D3351" s="162"/>
    </row>
    <row r="3352" spans="1:4" x14ac:dyDescent="0.2">
      <c r="A3352" s="161" t="s">
        <v>730</v>
      </c>
      <c r="B3352" s="162">
        <v>2.32995010366297E-3</v>
      </c>
      <c r="D3352" s="162"/>
    </row>
    <row r="3353" spans="1:4" x14ac:dyDescent="0.2">
      <c r="A3353" s="161" t="s">
        <v>2058</v>
      </c>
      <c r="B3353" s="162">
        <v>2.3290410077728202E-3</v>
      </c>
      <c r="D3353" s="162"/>
    </row>
    <row r="3354" spans="1:4" x14ac:dyDescent="0.2">
      <c r="A3354" s="161" t="s">
        <v>1859</v>
      </c>
      <c r="B3354" s="162">
        <v>2.3259916868381301E-3</v>
      </c>
      <c r="D3354" s="162"/>
    </row>
    <row r="3355" spans="1:4" x14ac:dyDescent="0.2">
      <c r="A3355" s="161" t="s">
        <v>5703</v>
      </c>
      <c r="B3355" s="162">
        <v>2.3253395619080401E-3</v>
      </c>
      <c r="D3355" s="162"/>
    </row>
    <row r="3356" spans="1:4" x14ac:dyDescent="0.2">
      <c r="A3356" s="161" t="s">
        <v>7634</v>
      </c>
      <c r="B3356" s="162">
        <v>2.32453173908557E-3</v>
      </c>
      <c r="D3356" s="162"/>
    </row>
    <row r="3357" spans="1:4" x14ac:dyDescent="0.2">
      <c r="A3357" s="161" t="s">
        <v>7635</v>
      </c>
      <c r="B3357" s="162">
        <v>2.3237334060067002E-3</v>
      </c>
      <c r="D3357" s="162"/>
    </row>
    <row r="3358" spans="1:4" x14ac:dyDescent="0.2">
      <c r="A3358" s="161" t="s">
        <v>2648</v>
      </c>
      <c r="B3358" s="162">
        <v>2.3218137794007998E-3</v>
      </c>
      <c r="D3358" s="162"/>
    </row>
    <row r="3359" spans="1:4" x14ac:dyDescent="0.2">
      <c r="A3359" s="161" t="s">
        <v>776</v>
      </c>
      <c r="B3359" s="162">
        <v>2.3211259146802199E-3</v>
      </c>
      <c r="D3359" s="162"/>
    </row>
    <row r="3360" spans="1:4" x14ac:dyDescent="0.2">
      <c r="A3360" s="161" t="s">
        <v>6177</v>
      </c>
      <c r="B3360" s="162">
        <v>2.3164835660089201E-3</v>
      </c>
      <c r="D3360" s="162"/>
    </row>
    <row r="3361" spans="1:4" x14ac:dyDescent="0.2">
      <c r="A3361" s="161" t="s">
        <v>7636</v>
      </c>
      <c r="B3361" s="162">
        <v>2.31129788404425E-3</v>
      </c>
      <c r="D3361" s="162"/>
    </row>
    <row r="3362" spans="1:4" x14ac:dyDescent="0.2">
      <c r="A3362" s="161" t="s">
        <v>7637</v>
      </c>
      <c r="B3362" s="162">
        <v>2.31123770757679E-3</v>
      </c>
      <c r="D3362" s="162"/>
    </row>
    <row r="3363" spans="1:4" x14ac:dyDescent="0.2">
      <c r="A3363" s="161" t="s">
        <v>1668</v>
      </c>
      <c r="B3363" s="162">
        <v>2.3104125252714001E-3</v>
      </c>
      <c r="D3363" s="162"/>
    </row>
    <row r="3364" spans="1:4" x14ac:dyDescent="0.2">
      <c r="A3364" s="161" t="s">
        <v>6348</v>
      </c>
      <c r="B3364" s="162">
        <v>2.3085046209033698E-3</v>
      </c>
      <c r="D3364" s="162"/>
    </row>
    <row r="3365" spans="1:4" x14ac:dyDescent="0.2">
      <c r="A3365" s="161" t="s">
        <v>3756</v>
      </c>
      <c r="B3365" s="162">
        <v>2.3078450555836E-3</v>
      </c>
      <c r="D3365" s="162"/>
    </row>
    <row r="3366" spans="1:4" x14ac:dyDescent="0.2">
      <c r="A3366" s="161" t="s">
        <v>2264</v>
      </c>
      <c r="B3366" s="162">
        <v>2.30551195410294E-3</v>
      </c>
      <c r="D3366" s="162"/>
    </row>
    <row r="3367" spans="1:4" x14ac:dyDescent="0.2">
      <c r="A3367" s="161" t="s">
        <v>3165</v>
      </c>
      <c r="B3367" s="162">
        <v>2.3034191081013002E-3</v>
      </c>
      <c r="D3367" s="162"/>
    </row>
    <row r="3368" spans="1:4" x14ac:dyDescent="0.2">
      <c r="A3368" s="161" t="s">
        <v>3273</v>
      </c>
      <c r="B3368" s="162">
        <v>2.3028633532433101E-3</v>
      </c>
      <c r="D3368" s="162"/>
    </row>
    <row r="3369" spans="1:4" x14ac:dyDescent="0.2">
      <c r="A3369" s="161" t="s">
        <v>7638</v>
      </c>
      <c r="B3369" s="162">
        <v>2.2997660481175099E-3</v>
      </c>
      <c r="D3369" s="162"/>
    </row>
    <row r="3370" spans="1:4" x14ac:dyDescent="0.2">
      <c r="A3370" s="161" t="s">
        <v>2252</v>
      </c>
      <c r="B3370" s="162">
        <v>2.29828670421286E-3</v>
      </c>
      <c r="D3370" s="162"/>
    </row>
    <row r="3371" spans="1:4" x14ac:dyDescent="0.2">
      <c r="A3371" s="161" t="s">
        <v>4112</v>
      </c>
      <c r="B3371" s="162">
        <v>2.2972025896144002E-3</v>
      </c>
      <c r="D3371" s="162"/>
    </row>
    <row r="3372" spans="1:4" x14ac:dyDescent="0.2">
      <c r="A3372" s="161" t="s">
        <v>6310</v>
      </c>
      <c r="B3372" s="162">
        <v>2.29601353020709E-3</v>
      </c>
      <c r="D3372" s="162"/>
    </row>
    <row r="3373" spans="1:4" x14ac:dyDescent="0.2">
      <c r="A3373" s="161" t="s">
        <v>3821</v>
      </c>
      <c r="B3373" s="162">
        <v>2.2930277427313499E-3</v>
      </c>
      <c r="D3373" s="162"/>
    </row>
    <row r="3374" spans="1:4" x14ac:dyDescent="0.2">
      <c r="A3374" s="161" t="s">
        <v>1784</v>
      </c>
      <c r="B3374" s="162">
        <v>2.2822332971086001E-3</v>
      </c>
      <c r="D3374" s="162"/>
    </row>
    <row r="3375" spans="1:4" x14ac:dyDescent="0.2">
      <c r="A3375" s="161" t="s">
        <v>1245</v>
      </c>
      <c r="B3375" s="162">
        <v>2.2821940024055801E-3</v>
      </c>
      <c r="D3375" s="162"/>
    </row>
    <row r="3376" spans="1:4" x14ac:dyDescent="0.2">
      <c r="A3376" s="161" t="s">
        <v>7639</v>
      </c>
      <c r="B3376" s="162">
        <v>2.2810830145051698E-3</v>
      </c>
      <c r="D3376" s="162"/>
    </row>
    <row r="3377" spans="1:4" x14ac:dyDescent="0.2">
      <c r="A3377" s="161" t="s">
        <v>3509</v>
      </c>
      <c r="B3377" s="162">
        <v>2.2808151866224001E-3</v>
      </c>
      <c r="D3377" s="162"/>
    </row>
    <row r="3378" spans="1:4" x14ac:dyDescent="0.2">
      <c r="A3378" s="161" t="s">
        <v>3105</v>
      </c>
      <c r="B3378" s="162">
        <v>2.2780756319078E-3</v>
      </c>
      <c r="D3378" s="162"/>
    </row>
    <row r="3379" spans="1:4" x14ac:dyDescent="0.2">
      <c r="A3379" s="161" t="s">
        <v>5239</v>
      </c>
      <c r="B3379" s="162">
        <v>2.27748335043119E-3</v>
      </c>
      <c r="D3379" s="162"/>
    </row>
    <row r="3380" spans="1:4" x14ac:dyDescent="0.2">
      <c r="A3380" s="161" t="s">
        <v>1329</v>
      </c>
      <c r="B3380" s="162">
        <v>2.2759209055961201E-3</v>
      </c>
      <c r="D3380" s="162"/>
    </row>
    <row r="3381" spans="1:4" x14ac:dyDescent="0.2">
      <c r="A3381" s="161" t="s">
        <v>7640</v>
      </c>
      <c r="B3381" s="162">
        <v>2.2734574785150999E-3</v>
      </c>
      <c r="D3381" s="162"/>
    </row>
    <row r="3382" spans="1:4" x14ac:dyDescent="0.2">
      <c r="A3382" s="161" t="s">
        <v>3061</v>
      </c>
      <c r="B3382" s="162">
        <v>2.27273050138792E-3</v>
      </c>
      <c r="D3382" s="162"/>
    </row>
    <row r="3383" spans="1:4" x14ac:dyDescent="0.2">
      <c r="A3383" s="161" t="s">
        <v>7641</v>
      </c>
      <c r="B3383" s="162">
        <v>2.2722370236352798E-3</v>
      </c>
      <c r="D3383" s="162"/>
    </row>
    <row r="3384" spans="1:4" x14ac:dyDescent="0.2">
      <c r="A3384" s="161" t="s">
        <v>7642</v>
      </c>
      <c r="B3384" s="162">
        <v>2.2686695176796102E-3</v>
      </c>
      <c r="D3384" s="162"/>
    </row>
    <row r="3385" spans="1:4" x14ac:dyDescent="0.2">
      <c r="A3385" s="161" t="s">
        <v>1603</v>
      </c>
      <c r="B3385" s="162">
        <v>2.26606513942569E-3</v>
      </c>
      <c r="D3385" s="162"/>
    </row>
    <row r="3386" spans="1:4" x14ac:dyDescent="0.2">
      <c r="A3386" s="161" t="s">
        <v>2701</v>
      </c>
      <c r="B3386" s="162">
        <v>2.2655651450548E-3</v>
      </c>
      <c r="D3386" s="162"/>
    </row>
    <row r="3387" spans="1:4" x14ac:dyDescent="0.2">
      <c r="A3387" s="161" t="s">
        <v>5044</v>
      </c>
      <c r="B3387" s="162">
        <v>2.2615254201314499E-3</v>
      </c>
      <c r="D3387" s="162"/>
    </row>
    <row r="3388" spans="1:4" x14ac:dyDescent="0.2">
      <c r="A3388" s="161" t="s">
        <v>4649</v>
      </c>
      <c r="B3388" s="162">
        <v>2.26127831957465E-3</v>
      </c>
      <c r="D3388" s="162"/>
    </row>
    <row r="3389" spans="1:4" x14ac:dyDescent="0.2">
      <c r="A3389" s="161" t="s">
        <v>7643</v>
      </c>
      <c r="B3389" s="162">
        <v>2.2590659627961598E-3</v>
      </c>
      <c r="D3389" s="162"/>
    </row>
    <row r="3390" spans="1:4" x14ac:dyDescent="0.2">
      <c r="A3390" s="161" t="s">
        <v>3167</v>
      </c>
      <c r="B3390" s="162">
        <v>2.2581275713024298E-3</v>
      </c>
      <c r="D3390" s="162"/>
    </row>
    <row r="3391" spans="1:4" x14ac:dyDescent="0.2">
      <c r="A3391" s="161" t="s">
        <v>6124</v>
      </c>
      <c r="B3391" s="162">
        <v>2.2488842819094299E-3</v>
      </c>
      <c r="D3391" s="162"/>
    </row>
    <row r="3392" spans="1:4" x14ac:dyDescent="0.2">
      <c r="A3392" s="161" t="s">
        <v>2850</v>
      </c>
      <c r="B3392" s="162">
        <v>2.24874216283502E-3</v>
      </c>
      <c r="D3392" s="162"/>
    </row>
    <row r="3393" spans="1:4" x14ac:dyDescent="0.2">
      <c r="A3393" s="161" t="s">
        <v>7644</v>
      </c>
      <c r="B3393" s="162">
        <v>2.2456400801403398E-3</v>
      </c>
      <c r="D3393" s="162"/>
    </row>
    <row r="3394" spans="1:4" x14ac:dyDescent="0.2">
      <c r="A3394" s="161" t="s">
        <v>7645</v>
      </c>
      <c r="B3394" s="162">
        <v>2.24331506803756E-3</v>
      </c>
      <c r="D3394" s="162"/>
    </row>
    <row r="3395" spans="1:4" x14ac:dyDescent="0.2">
      <c r="A3395" s="161" t="s">
        <v>7646</v>
      </c>
      <c r="B3395" s="162">
        <v>2.2427236378478599E-3</v>
      </c>
      <c r="D3395" s="162"/>
    </row>
    <row r="3396" spans="1:4" x14ac:dyDescent="0.2">
      <c r="A3396" s="161" t="s">
        <v>5037</v>
      </c>
      <c r="B3396" s="162">
        <v>2.2419911547894899E-3</v>
      </c>
      <c r="D3396" s="162"/>
    </row>
    <row r="3397" spans="1:4" x14ac:dyDescent="0.2">
      <c r="A3397" s="161" t="s">
        <v>1545</v>
      </c>
      <c r="B3397" s="162">
        <v>2.2389939276639698E-3</v>
      </c>
      <c r="D3397" s="162"/>
    </row>
    <row r="3398" spans="1:4" x14ac:dyDescent="0.2">
      <c r="A3398" s="161" t="s">
        <v>4435</v>
      </c>
      <c r="B3398" s="162">
        <v>2.2334980203178902E-3</v>
      </c>
      <c r="D3398" s="162"/>
    </row>
    <row r="3399" spans="1:4" x14ac:dyDescent="0.2">
      <c r="A3399" s="161" t="s">
        <v>1879</v>
      </c>
      <c r="B3399" s="162">
        <v>2.2328913986372099E-3</v>
      </c>
      <c r="D3399" s="162"/>
    </row>
    <row r="3400" spans="1:4" x14ac:dyDescent="0.2">
      <c r="A3400" s="161" t="s">
        <v>2446</v>
      </c>
      <c r="B3400" s="162">
        <v>2.2290757362600001E-3</v>
      </c>
      <c r="D3400" s="162"/>
    </row>
    <row r="3401" spans="1:4" x14ac:dyDescent="0.2">
      <c r="A3401" s="161" t="s">
        <v>4943</v>
      </c>
      <c r="B3401" s="162">
        <v>2.2286102530083701E-3</v>
      </c>
      <c r="D3401" s="162"/>
    </row>
    <row r="3402" spans="1:4" x14ac:dyDescent="0.2">
      <c r="A3402" s="161" t="s">
        <v>7647</v>
      </c>
      <c r="B3402" s="162">
        <v>2.2284963044187701E-3</v>
      </c>
      <c r="D3402" s="162"/>
    </row>
    <row r="3403" spans="1:4" x14ac:dyDescent="0.2">
      <c r="A3403" s="161" t="s">
        <v>7648</v>
      </c>
      <c r="B3403" s="162">
        <v>2.2284963044187701E-3</v>
      </c>
      <c r="D3403" s="162"/>
    </row>
    <row r="3404" spans="1:4" x14ac:dyDescent="0.2">
      <c r="A3404" s="161" t="s">
        <v>7649</v>
      </c>
      <c r="B3404" s="162">
        <v>2.2284330239314698E-3</v>
      </c>
      <c r="D3404" s="162"/>
    </row>
    <row r="3405" spans="1:4" x14ac:dyDescent="0.2">
      <c r="A3405" s="161" t="s">
        <v>7650</v>
      </c>
      <c r="B3405" s="162">
        <v>2.2249446005619799E-3</v>
      </c>
      <c r="D3405" s="162"/>
    </row>
    <row r="3406" spans="1:4" x14ac:dyDescent="0.2">
      <c r="A3406" s="161" t="s">
        <v>6274</v>
      </c>
      <c r="B3406" s="162">
        <v>2.2241339171513701E-3</v>
      </c>
      <c r="D3406" s="162"/>
    </row>
    <row r="3407" spans="1:4" x14ac:dyDescent="0.2">
      <c r="A3407" s="161" t="s">
        <v>567</v>
      </c>
      <c r="B3407" s="162">
        <v>2.2236535043107502E-3</v>
      </c>
      <c r="D3407" s="162"/>
    </row>
    <row r="3408" spans="1:4" x14ac:dyDescent="0.2">
      <c r="A3408" s="161" t="s">
        <v>7651</v>
      </c>
      <c r="B3408" s="162">
        <v>2.2207158073741899E-3</v>
      </c>
      <c r="D3408" s="162"/>
    </row>
    <row r="3409" spans="1:4" x14ac:dyDescent="0.2">
      <c r="A3409" s="161" t="s">
        <v>2440</v>
      </c>
      <c r="B3409" s="162">
        <v>2.2181254849553298E-3</v>
      </c>
      <c r="D3409" s="162"/>
    </row>
    <row r="3410" spans="1:4" x14ac:dyDescent="0.2">
      <c r="A3410" s="161" t="s">
        <v>4812</v>
      </c>
      <c r="B3410" s="162">
        <v>2.2164649048629199E-3</v>
      </c>
      <c r="D3410" s="162"/>
    </row>
    <row r="3411" spans="1:4" x14ac:dyDescent="0.2">
      <c r="A3411" s="161" t="s">
        <v>3735</v>
      </c>
      <c r="B3411" s="162">
        <v>2.2164207062034601E-3</v>
      </c>
      <c r="D3411" s="162"/>
    </row>
    <row r="3412" spans="1:4" x14ac:dyDescent="0.2">
      <c r="A3412" s="161" t="s">
        <v>3260</v>
      </c>
      <c r="B3412" s="162">
        <v>2.2161346776761901E-3</v>
      </c>
      <c r="D3412" s="162"/>
    </row>
    <row r="3413" spans="1:4" x14ac:dyDescent="0.2">
      <c r="A3413" s="161" t="s">
        <v>4024</v>
      </c>
      <c r="B3413" s="162">
        <v>2.2136803840178002E-3</v>
      </c>
      <c r="D3413" s="162"/>
    </row>
    <row r="3414" spans="1:4" x14ac:dyDescent="0.2">
      <c r="A3414" s="161" t="s">
        <v>2000</v>
      </c>
      <c r="B3414" s="162">
        <v>2.2121420994016998E-3</v>
      </c>
      <c r="D3414" s="162"/>
    </row>
    <row r="3415" spans="1:4" x14ac:dyDescent="0.2">
      <c r="A3415" s="161" t="s">
        <v>575</v>
      </c>
      <c r="B3415" s="162">
        <v>2.2107495381883699E-3</v>
      </c>
      <c r="D3415" s="162"/>
    </row>
    <row r="3416" spans="1:4" x14ac:dyDescent="0.2">
      <c r="A3416" s="161" t="s">
        <v>1267</v>
      </c>
      <c r="B3416" s="162">
        <v>2.2102687613942298E-3</v>
      </c>
      <c r="D3416" s="162"/>
    </row>
    <row r="3417" spans="1:4" x14ac:dyDescent="0.2">
      <c r="A3417" s="161" t="s">
        <v>7652</v>
      </c>
      <c r="B3417" s="162">
        <v>2.20864430543512E-3</v>
      </c>
      <c r="D3417" s="162"/>
    </row>
    <row r="3418" spans="1:4" x14ac:dyDescent="0.2">
      <c r="A3418" s="161" t="s">
        <v>2926</v>
      </c>
      <c r="B3418" s="162">
        <v>2.2041731280237702E-3</v>
      </c>
      <c r="D3418" s="162"/>
    </row>
    <row r="3419" spans="1:4" x14ac:dyDescent="0.2">
      <c r="A3419" s="161" t="s">
        <v>7653</v>
      </c>
      <c r="B3419" s="162">
        <v>2.2038888799338998E-3</v>
      </c>
      <c r="D3419" s="162"/>
    </row>
    <row r="3420" spans="1:4" x14ac:dyDescent="0.2">
      <c r="A3420" s="161" t="s">
        <v>7654</v>
      </c>
      <c r="B3420" s="162">
        <v>2.2038888799338998E-3</v>
      </c>
      <c r="D3420" s="162"/>
    </row>
    <row r="3421" spans="1:4" x14ac:dyDescent="0.2">
      <c r="A3421" s="161" t="s">
        <v>7655</v>
      </c>
      <c r="B3421" s="162">
        <v>2.20124361863786E-3</v>
      </c>
      <c r="D3421" s="162"/>
    </row>
    <row r="3422" spans="1:4" x14ac:dyDescent="0.2">
      <c r="A3422" s="161" t="s">
        <v>7656</v>
      </c>
      <c r="B3422" s="162">
        <v>2.1970519509034998E-3</v>
      </c>
      <c r="D3422" s="162"/>
    </row>
    <row r="3423" spans="1:4" x14ac:dyDescent="0.2">
      <c r="A3423" s="161" t="s">
        <v>779</v>
      </c>
      <c r="B3423" s="162">
        <v>2.1933714345071299E-3</v>
      </c>
      <c r="D3423" s="162"/>
    </row>
    <row r="3424" spans="1:4" x14ac:dyDescent="0.2">
      <c r="A3424" s="161" t="s">
        <v>2197</v>
      </c>
      <c r="B3424" s="162">
        <v>2.1917411677022801E-3</v>
      </c>
      <c r="D3424" s="162"/>
    </row>
    <row r="3425" spans="1:4" x14ac:dyDescent="0.2">
      <c r="A3425" s="161" t="s">
        <v>1808</v>
      </c>
      <c r="B3425" s="162">
        <v>2.1847259959826199E-3</v>
      </c>
      <c r="D3425" s="162"/>
    </row>
    <row r="3426" spans="1:4" x14ac:dyDescent="0.2">
      <c r="A3426" s="161" t="s">
        <v>5472</v>
      </c>
      <c r="B3426" s="162">
        <v>2.1845341766851801E-3</v>
      </c>
      <c r="D3426" s="162"/>
    </row>
    <row r="3427" spans="1:4" x14ac:dyDescent="0.2">
      <c r="A3427" s="161" t="s">
        <v>2840</v>
      </c>
      <c r="B3427" s="162">
        <v>2.17686711621608E-3</v>
      </c>
      <c r="D3427" s="162"/>
    </row>
    <row r="3428" spans="1:4" x14ac:dyDescent="0.2">
      <c r="A3428" s="161" t="s">
        <v>3496</v>
      </c>
      <c r="B3428" s="162">
        <v>2.1763562926822499E-3</v>
      </c>
      <c r="D3428" s="162"/>
    </row>
    <row r="3429" spans="1:4" x14ac:dyDescent="0.2">
      <c r="A3429" s="161" t="s">
        <v>2703</v>
      </c>
      <c r="B3429" s="162">
        <v>2.1752768931128401E-3</v>
      </c>
      <c r="D3429" s="162"/>
    </row>
    <row r="3430" spans="1:4" x14ac:dyDescent="0.2">
      <c r="A3430" s="161" t="s">
        <v>804</v>
      </c>
      <c r="B3430" s="162">
        <v>2.1733826898009301E-3</v>
      </c>
      <c r="D3430" s="162"/>
    </row>
    <row r="3431" spans="1:4" x14ac:dyDescent="0.2">
      <c r="A3431" s="161" t="s">
        <v>7657</v>
      </c>
      <c r="B3431" s="162">
        <v>2.1708209255068699E-3</v>
      </c>
      <c r="D3431" s="162"/>
    </row>
    <row r="3432" spans="1:4" x14ac:dyDescent="0.2">
      <c r="A3432" s="161" t="s">
        <v>5164</v>
      </c>
      <c r="B3432" s="162">
        <v>2.1697517810587998E-3</v>
      </c>
      <c r="D3432" s="162"/>
    </row>
    <row r="3433" spans="1:4" x14ac:dyDescent="0.2">
      <c r="A3433" s="161" t="s">
        <v>7658</v>
      </c>
      <c r="B3433" s="162">
        <v>2.1678048578298199E-3</v>
      </c>
      <c r="D3433" s="162"/>
    </row>
    <row r="3434" spans="1:4" x14ac:dyDescent="0.2">
      <c r="A3434" s="161" t="s">
        <v>5218</v>
      </c>
      <c r="B3434" s="162">
        <v>2.1678048578298199E-3</v>
      </c>
      <c r="D3434" s="162"/>
    </row>
    <row r="3435" spans="1:4" x14ac:dyDescent="0.2">
      <c r="A3435" s="161" t="s">
        <v>7659</v>
      </c>
      <c r="B3435" s="162">
        <v>2.1678048578298199E-3</v>
      </c>
      <c r="D3435" s="162"/>
    </row>
    <row r="3436" spans="1:4" x14ac:dyDescent="0.2">
      <c r="A3436" s="161" t="s">
        <v>1349</v>
      </c>
      <c r="B3436" s="162">
        <v>2.1678048578298199E-3</v>
      </c>
      <c r="D3436" s="162"/>
    </row>
    <row r="3437" spans="1:4" x14ac:dyDescent="0.2">
      <c r="A3437" s="161" t="s">
        <v>3627</v>
      </c>
      <c r="B3437" s="162">
        <v>2.1678048578298199E-3</v>
      </c>
      <c r="D3437" s="162"/>
    </row>
    <row r="3438" spans="1:4" x14ac:dyDescent="0.2">
      <c r="A3438" s="161" t="s">
        <v>7660</v>
      </c>
      <c r="B3438" s="162">
        <v>2.1633193042093898E-3</v>
      </c>
      <c r="D3438" s="162"/>
    </row>
    <row r="3439" spans="1:4" x14ac:dyDescent="0.2">
      <c r="A3439" s="161" t="s">
        <v>2267</v>
      </c>
      <c r="B3439" s="162">
        <v>2.1632995823334098E-3</v>
      </c>
      <c r="D3439" s="162"/>
    </row>
    <row r="3440" spans="1:4" x14ac:dyDescent="0.2">
      <c r="A3440" s="161" t="s">
        <v>2983</v>
      </c>
      <c r="B3440" s="162">
        <v>2.1631808707880101E-3</v>
      </c>
      <c r="D3440" s="162"/>
    </row>
    <row r="3441" spans="1:4" x14ac:dyDescent="0.2">
      <c r="A3441" s="161" t="s">
        <v>6042</v>
      </c>
      <c r="B3441" s="162">
        <v>2.1626774578104402E-3</v>
      </c>
      <c r="D3441" s="162"/>
    </row>
    <row r="3442" spans="1:4" x14ac:dyDescent="0.2">
      <c r="A3442" s="161" t="s">
        <v>2166</v>
      </c>
      <c r="B3442" s="162">
        <v>2.1594236738538101E-3</v>
      </c>
      <c r="D3442" s="162"/>
    </row>
    <row r="3443" spans="1:4" x14ac:dyDescent="0.2">
      <c r="A3443" s="161" t="s">
        <v>4108</v>
      </c>
      <c r="B3443" s="162">
        <v>2.1583537587962702E-3</v>
      </c>
      <c r="D3443" s="162"/>
    </row>
    <row r="3444" spans="1:4" x14ac:dyDescent="0.2">
      <c r="A3444" s="161" t="s">
        <v>2367</v>
      </c>
      <c r="B3444" s="162">
        <v>2.1518321576002E-3</v>
      </c>
      <c r="D3444" s="162"/>
    </row>
    <row r="3445" spans="1:4" x14ac:dyDescent="0.2">
      <c r="A3445" s="161" t="s">
        <v>7661</v>
      </c>
      <c r="B3445" s="162">
        <v>2.1496064726115099E-3</v>
      </c>
      <c r="D3445" s="162"/>
    </row>
    <row r="3446" spans="1:4" x14ac:dyDescent="0.2">
      <c r="A3446" s="161" t="s">
        <v>7662</v>
      </c>
      <c r="B3446" s="162">
        <v>2.1496064726115099E-3</v>
      </c>
      <c r="D3446" s="162"/>
    </row>
    <row r="3447" spans="1:4" x14ac:dyDescent="0.2">
      <c r="A3447" s="161" t="s">
        <v>4670</v>
      </c>
      <c r="B3447" s="162">
        <v>2.14911571383735E-3</v>
      </c>
      <c r="D3447" s="162"/>
    </row>
    <row r="3448" spans="1:4" x14ac:dyDescent="0.2">
      <c r="A3448" s="161" t="s">
        <v>5955</v>
      </c>
      <c r="B3448" s="162">
        <v>2.1460066974731801E-3</v>
      </c>
      <c r="D3448" s="162"/>
    </row>
    <row r="3449" spans="1:4" x14ac:dyDescent="0.2">
      <c r="A3449" s="161" t="s">
        <v>5072</v>
      </c>
      <c r="B3449" s="162">
        <v>2.14374887198819E-3</v>
      </c>
      <c r="D3449" s="162"/>
    </row>
    <row r="3450" spans="1:4" x14ac:dyDescent="0.2">
      <c r="A3450" s="161" t="s">
        <v>7663</v>
      </c>
      <c r="B3450" s="162">
        <v>2.1434663745676301E-3</v>
      </c>
      <c r="D3450" s="162"/>
    </row>
    <row r="3451" spans="1:4" x14ac:dyDescent="0.2">
      <c r="A3451" s="161" t="s">
        <v>3137</v>
      </c>
      <c r="B3451" s="162">
        <v>2.142823050082E-3</v>
      </c>
      <c r="D3451" s="162"/>
    </row>
    <row r="3452" spans="1:4" x14ac:dyDescent="0.2">
      <c r="A3452" s="161" t="s">
        <v>4928</v>
      </c>
      <c r="B3452" s="162">
        <v>2.1416261257173799E-3</v>
      </c>
      <c r="D3452" s="162"/>
    </row>
    <row r="3453" spans="1:4" x14ac:dyDescent="0.2">
      <c r="A3453" s="161" t="s">
        <v>3334</v>
      </c>
      <c r="B3453" s="162">
        <v>2.1416261257173799E-3</v>
      </c>
      <c r="D3453" s="162"/>
    </row>
    <row r="3454" spans="1:4" x14ac:dyDescent="0.2">
      <c r="A3454" s="161" t="s">
        <v>7664</v>
      </c>
      <c r="B3454" s="162">
        <v>2.14159406188462E-3</v>
      </c>
      <c r="D3454" s="162"/>
    </row>
    <row r="3455" spans="1:4" x14ac:dyDescent="0.2">
      <c r="A3455" s="161" t="s">
        <v>3656</v>
      </c>
      <c r="B3455" s="162">
        <v>2.1381374984411699E-3</v>
      </c>
      <c r="D3455" s="162"/>
    </row>
    <row r="3456" spans="1:4" x14ac:dyDescent="0.2">
      <c r="A3456" s="161" t="s">
        <v>1347</v>
      </c>
      <c r="B3456" s="162">
        <v>2.13306047371652E-3</v>
      </c>
      <c r="D3456" s="162"/>
    </row>
    <row r="3457" spans="1:4" x14ac:dyDescent="0.2">
      <c r="A3457" s="161" t="s">
        <v>882</v>
      </c>
      <c r="B3457" s="162">
        <v>2.1309356714475599E-3</v>
      </c>
      <c r="D3457" s="162"/>
    </row>
    <row r="3458" spans="1:4" x14ac:dyDescent="0.2">
      <c r="A3458" s="161" t="s">
        <v>7665</v>
      </c>
      <c r="B3458" s="162">
        <v>2.1304388331347102E-3</v>
      </c>
      <c r="D3458" s="162"/>
    </row>
    <row r="3459" spans="1:4" x14ac:dyDescent="0.2">
      <c r="A3459" s="161" t="s">
        <v>2763</v>
      </c>
      <c r="B3459" s="162">
        <v>2.1296922602666601E-3</v>
      </c>
      <c r="D3459" s="162"/>
    </row>
    <row r="3460" spans="1:4" x14ac:dyDescent="0.2">
      <c r="A3460" s="161" t="s">
        <v>7666</v>
      </c>
      <c r="B3460" s="162">
        <v>2.1279253881500699E-3</v>
      </c>
      <c r="D3460" s="162"/>
    </row>
    <row r="3461" spans="1:4" x14ac:dyDescent="0.2">
      <c r="A3461" s="161" t="s">
        <v>4931</v>
      </c>
      <c r="B3461" s="162">
        <v>2.1255269789778198E-3</v>
      </c>
      <c r="D3461" s="162"/>
    </row>
    <row r="3462" spans="1:4" x14ac:dyDescent="0.2">
      <c r="A3462" s="161" t="s">
        <v>6008</v>
      </c>
      <c r="B3462" s="162">
        <v>2.12485785952763E-3</v>
      </c>
      <c r="D3462" s="162"/>
    </row>
    <row r="3463" spans="1:4" x14ac:dyDescent="0.2">
      <c r="A3463" s="161" t="s">
        <v>7667</v>
      </c>
      <c r="B3463" s="162">
        <v>2.1247170606926999E-3</v>
      </c>
      <c r="D3463" s="162"/>
    </row>
    <row r="3464" spans="1:4" x14ac:dyDescent="0.2">
      <c r="A3464" s="161" t="s">
        <v>4832</v>
      </c>
      <c r="B3464" s="162">
        <v>2.1199284026541501E-3</v>
      </c>
      <c r="D3464" s="162"/>
    </row>
    <row r="3465" spans="1:4" x14ac:dyDescent="0.2">
      <c r="A3465" s="161" t="s">
        <v>7668</v>
      </c>
      <c r="B3465" s="162">
        <v>2.1196141996218201E-3</v>
      </c>
      <c r="D3465" s="162"/>
    </row>
    <row r="3466" spans="1:4" x14ac:dyDescent="0.2">
      <c r="A3466" s="161" t="s">
        <v>7669</v>
      </c>
      <c r="B3466" s="162">
        <v>2.1196141996218201E-3</v>
      </c>
      <c r="D3466" s="162"/>
    </row>
    <row r="3467" spans="1:4" x14ac:dyDescent="0.2">
      <c r="A3467" s="161" t="s">
        <v>7670</v>
      </c>
      <c r="B3467" s="162">
        <v>2.1196141996218201E-3</v>
      </c>
      <c r="D3467" s="162"/>
    </row>
    <row r="3468" spans="1:4" x14ac:dyDescent="0.2">
      <c r="A3468" s="161" t="s">
        <v>3133</v>
      </c>
      <c r="B3468" s="162">
        <v>2.1168586638800899E-3</v>
      </c>
      <c r="D3468" s="162"/>
    </row>
    <row r="3469" spans="1:4" x14ac:dyDescent="0.2">
      <c r="A3469" s="161" t="s">
        <v>1645</v>
      </c>
      <c r="B3469" s="162">
        <v>2.1127219388612302E-3</v>
      </c>
      <c r="D3469" s="162"/>
    </row>
    <row r="3470" spans="1:4" x14ac:dyDescent="0.2">
      <c r="A3470" s="161" t="s">
        <v>7671</v>
      </c>
      <c r="B3470" s="162">
        <v>2.1114941771080298E-3</v>
      </c>
      <c r="D3470" s="162"/>
    </row>
    <row r="3471" spans="1:4" x14ac:dyDescent="0.2">
      <c r="A3471" s="161" t="s">
        <v>2780</v>
      </c>
      <c r="B3471" s="162">
        <v>2.1067247047829901E-3</v>
      </c>
      <c r="D3471" s="162"/>
    </row>
    <row r="3472" spans="1:4" x14ac:dyDescent="0.2">
      <c r="A3472" s="161" t="s">
        <v>6142</v>
      </c>
      <c r="B3472" s="162">
        <v>2.1065809184568499E-3</v>
      </c>
      <c r="D3472" s="162"/>
    </row>
    <row r="3473" spans="1:4" x14ac:dyDescent="0.2">
      <c r="A3473" s="161" t="s">
        <v>7672</v>
      </c>
      <c r="B3473" s="162">
        <v>2.1065809184568499E-3</v>
      </c>
      <c r="D3473" s="162"/>
    </row>
    <row r="3474" spans="1:4" x14ac:dyDescent="0.2">
      <c r="A3474" s="161" t="s">
        <v>4759</v>
      </c>
      <c r="B3474" s="162">
        <v>2.1065809184568499E-3</v>
      </c>
      <c r="D3474" s="162"/>
    </row>
    <row r="3475" spans="1:4" x14ac:dyDescent="0.2">
      <c r="A3475" s="161" t="s">
        <v>7673</v>
      </c>
      <c r="B3475" s="162">
        <v>2.1065809184568499E-3</v>
      </c>
      <c r="D3475" s="162"/>
    </row>
    <row r="3476" spans="1:4" x14ac:dyDescent="0.2">
      <c r="A3476" s="161" t="s">
        <v>7674</v>
      </c>
      <c r="B3476" s="162">
        <v>2.1065809184568499E-3</v>
      </c>
      <c r="D3476" s="162"/>
    </row>
    <row r="3477" spans="1:4" x14ac:dyDescent="0.2">
      <c r="A3477" s="161" t="s">
        <v>5134</v>
      </c>
      <c r="B3477" s="162">
        <v>2.1048633577523302E-3</v>
      </c>
      <c r="D3477" s="162"/>
    </row>
    <row r="3478" spans="1:4" x14ac:dyDescent="0.2">
      <c r="A3478" s="161" t="s">
        <v>5682</v>
      </c>
      <c r="B3478" s="162">
        <v>2.1022901160738798E-3</v>
      </c>
      <c r="D3478" s="162"/>
    </row>
    <row r="3479" spans="1:4" x14ac:dyDescent="0.2">
      <c r="A3479" s="161" t="s">
        <v>4625</v>
      </c>
      <c r="B3479" s="162">
        <v>2.1017497526838701E-3</v>
      </c>
      <c r="D3479" s="162"/>
    </row>
    <row r="3480" spans="1:4" x14ac:dyDescent="0.2">
      <c r="A3480" s="161" t="s">
        <v>7675</v>
      </c>
      <c r="B3480" s="162">
        <v>2.1010218190329398E-3</v>
      </c>
      <c r="D3480" s="162"/>
    </row>
    <row r="3481" spans="1:4" x14ac:dyDescent="0.2">
      <c r="A3481" s="161" t="s">
        <v>4023</v>
      </c>
      <c r="B3481" s="162">
        <v>2.0951194438220502E-3</v>
      </c>
      <c r="D3481" s="162"/>
    </row>
    <row r="3482" spans="1:4" x14ac:dyDescent="0.2">
      <c r="A3482" s="161" t="s">
        <v>3013</v>
      </c>
      <c r="B3482" s="162">
        <v>2.0947646412729998E-3</v>
      </c>
      <c r="D3482" s="162"/>
    </row>
    <row r="3483" spans="1:4" x14ac:dyDescent="0.2">
      <c r="A3483" s="161" t="s">
        <v>1857</v>
      </c>
      <c r="B3483" s="162">
        <v>2.0912168897239802E-3</v>
      </c>
      <c r="D3483" s="162"/>
    </row>
    <row r="3484" spans="1:4" x14ac:dyDescent="0.2">
      <c r="A3484" s="161" t="s">
        <v>2037</v>
      </c>
      <c r="B3484" s="162">
        <v>2.0908166452974202E-3</v>
      </c>
      <c r="D3484" s="162"/>
    </row>
    <row r="3485" spans="1:4" x14ac:dyDescent="0.2">
      <c r="A3485" s="161" t="s">
        <v>7676</v>
      </c>
      <c r="B3485" s="162">
        <v>2.0901737933266E-3</v>
      </c>
      <c r="D3485" s="162"/>
    </row>
    <row r="3486" spans="1:4" x14ac:dyDescent="0.2">
      <c r="A3486" s="161" t="s">
        <v>7677</v>
      </c>
      <c r="B3486" s="162">
        <v>2.0897033869796099E-3</v>
      </c>
      <c r="D3486" s="162"/>
    </row>
    <row r="3487" spans="1:4" x14ac:dyDescent="0.2">
      <c r="A3487" s="161" t="s">
        <v>1041</v>
      </c>
      <c r="B3487" s="162">
        <v>2.0884264276246301E-3</v>
      </c>
      <c r="D3487" s="162"/>
    </row>
    <row r="3488" spans="1:4" x14ac:dyDescent="0.2">
      <c r="A3488" s="161" t="s">
        <v>7678</v>
      </c>
      <c r="B3488" s="162">
        <v>2.0876799261722698E-3</v>
      </c>
      <c r="D3488" s="162"/>
    </row>
    <row r="3489" spans="1:4" x14ac:dyDescent="0.2">
      <c r="A3489" s="161" t="s">
        <v>7679</v>
      </c>
      <c r="B3489" s="162">
        <v>2.0871313280383598E-3</v>
      </c>
      <c r="D3489" s="162"/>
    </row>
    <row r="3490" spans="1:4" x14ac:dyDescent="0.2">
      <c r="A3490" s="161" t="s">
        <v>1129</v>
      </c>
      <c r="B3490" s="162">
        <v>2.0847034204239299E-3</v>
      </c>
      <c r="D3490" s="162"/>
    </row>
    <row r="3491" spans="1:4" x14ac:dyDescent="0.2">
      <c r="A3491" s="161" t="s">
        <v>7680</v>
      </c>
      <c r="B3491" s="162">
        <v>2.08319286111167E-3</v>
      </c>
      <c r="D3491" s="162"/>
    </row>
    <row r="3492" spans="1:4" x14ac:dyDescent="0.2">
      <c r="A3492" s="161" t="s">
        <v>7681</v>
      </c>
      <c r="B3492" s="162">
        <v>2.08319286111167E-3</v>
      </c>
      <c r="D3492" s="162"/>
    </row>
    <row r="3493" spans="1:4" x14ac:dyDescent="0.2">
      <c r="A3493" s="161" t="s">
        <v>5589</v>
      </c>
      <c r="B3493" s="162">
        <v>2.08319286111167E-3</v>
      </c>
      <c r="D3493" s="162"/>
    </row>
    <row r="3494" spans="1:4" x14ac:dyDescent="0.2">
      <c r="A3494" s="161" t="s">
        <v>5544</v>
      </c>
      <c r="B3494" s="162">
        <v>2.08319286111167E-3</v>
      </c>
      <c r="D3494" s="162"/>
    </row>
    <row r="3495" spans="1:4" x14ac:dyDescent="0.2">
      <c r="A3495" s="161" t="s">
        <v>7682</v>
      </c>
      <c r="B3495" s="162">
        <v>2.08319286111167E-3</v>
      </c>
      <c r="D3495" s="162"/>
    </row>
    <row r="3496" spans="1:4" x14ac:dyDescent="0.2">
      <c r="A3496" s="161" t="s">
        <v>7683</v>
      </c>
      <c r="B3496" s="162">
        <v>2.08319286111167E-3</v>
      </c>
      <c r="D3496" s="162"/>
    </row>
    <row r="3497" spans="1:4" x14ac:dyDescent="0.2">
      <c r="A3497" s="161" t="s">
        <v>2503</v>
      </c>
      <c r="B3497" s="162">
        <v>2.0813564547891399E-3</v>
      </c>
      <c r="D3497" s="162"/>
    </row>
    <row r="3498" spans="1:4" x14ac:dyDescent="0.2">
      <c r="A3498" s="161" t="s">
        <v>5809</v>
      </c>
      <c r="B3498" s="162">
        <v>2.0798514832729201E-3</v>
      </c>
      <c r="D3498" s="162"/>
    </row>
    <row r="3499" spans="1:4" x14ac:dyDescent="0.2">
      <c r="A3499" s="161" t="s">
        <v>402</v>
      </c>
      <c r="B3499" s="162">
        <v>2.07868921679186E-3</v>
      </c>
      <c r="D3499" s="162"/>
    </row>
    <row r="3500" spans="1:4" x14ac:dyDescent="0.2">
      <c r="A3500" s="161" t="s">
        <v>3662</v>
      </c>
      <c r="B3500" s="162">
        <v>2.0785925217006E-3</v>
      </c>
      <c r="D3500" s="162"/>
    </row>
    <row r="3501" spans="1:4" x14ac:dyDescent="0.2">
      <c r="A3501" s="161" t="s">
        <v>2571</v>
      </c>
      <c r="B3501" s="162">
        <v>2.0750579362435401E-3</v>
      </c>
      <c r="D3501" s="162"/>
    </row>
    <row r="3502" spans="1:4" x14ac:dyDescent="0.2">
      <c r="A3502" s="161" t="s">
        <v>2913</v>
      </c>
      <c r="B3502" s="162">
        <v>2.0681930789273901E-3</v>
      </c>
      <c r="D3502" s="162"/>
    </row>
    <row r="3503" spans="1:4" x14ac:dyDescent="0.2">
      <c r="A3503" s="161" t="s">
        <v>1786</v>
      </c>
      <c r="B3503" s="162">
        <v>2.0676544516791801E-3</v>
      </c>
      <c r="D3503" s="162"/>
    </row>
    <row r="3504" spans="1:4" x14ac:dyDescent="0.2">
      <c r="A3504" s="161" t="s">
        <v>3845</v>
      </c>
      <c r="B3504" s="162">
        <v>2.0666163200734099E-3</v>
      </c>
      <c r="D3504" s="162"/>
    </row>
    <row r="3505" spans="1:4" x14ac:dyDescent="0.2">
      <c r="A3505" s="161" t="s">
        <v>5332</v>
      </c>
      <c r="B3505" s="162">
        <v>2.0650664964889098E-3</v>
      </c>
      <c r="D3505" s="162"/>
    </row>
    <row r="3506" spans="1:4" x14ac:dyDescent="0.2">
      <c r="A3506" s="161" t="s">
        <v>3067</v>
      </c>
      <c r="B3506" s="162">
        <v>2.0621701242984898E-3</v>
      </c>
      <c r="D3506" s="162"/>
    </row>
    <row r="3507" spans="1:4" x14ac:dyDescent="0.2">
      <c r="A3507" s="161" t="s">
        <v>1810</v>
      </c>
      <c r="B3507" s="162">
        <v>2.0619487481959302E-3</v>
      </c>
      <c r="D3507" s="162"/>
    </row>
    <row r="3508" spans="1:4" x14ac:dyDescent="0.2">
      <c r="A3508" s="161" t="s">
        <v>3411</v>
      </c>
      <c r="B3508" s="162">
        <v>2.05619157875032E-3</v>
      </c>
      <c r="D3508" s="162"/>
    </row>
    <row r="3509" spans="1:4" x14ac:dyDescent="0.2">
      <c r="A3509" s="161" t="s">
        <v>2656</v>
      </c>
      <c r="B3509" s="162">
        <v>2.0540609565367599E-3</v>
      </c>
      <c r="D3509" s="162"/>
    </row>
    <row r="3510" spans="1:4" x14ac:dyDescent="0.2">
      <c r="A3510" s="161" t="s">
        <v>2833</v>
      </c>
      <c r="B3510" s="162">
        <v>2.0524473655753098E-3</v>
      </c>
      <c r="D3510" s="162"/>
    </row>
    <row r="3511" spans="1:4" x14ac:dyDescent="0.2">
      <c r="A3511" s="161" t="s">
        <v>1029</v>
      </c>
      <c r="B3511" s="162">
        <v>2.05241047529436E-3</v>
      </c>
      <c r="D3511" s="162"/>
    </row>
    <row r="3512" spans="1:4" x14ac:dyDescent="0.2">
      <c r="A3512" s="161" t="s">
        <v>3605</v>
      </c>
      <c r="B3512" s="162">
        <v>2.0522077885557501E-3</v>
      </c>
      <c r="D3512" s="162"/>
    </row>
    <row r="3513" spans="1:4" x14ac:dyDescent="0.2">
      <c r="A3513" s="161" t="s">
        <v>6076</v>
      </c>
      <c r="B3513" s="162">
        <v>2.0494474702449001E-3</v>
      </c>
      <c r="D3513" s="162"/>
    </row>
    <row r="3514" spans="1:4" x14ac:dyDescent="0.2">
      <c r="A3514" s="161" t="s">
        <v>7684</v>
      </c>
      <c r="B3514" s="162">
        <v>2.0483328041274499E-3</v>
      </c>
      <c r="D3514" s="162"/>
    </row>
    <row r="3515" spans="1:4" x14ac:dyDescent="0.2">
      <c r="A3515" s="161" t="s">
        <v>7685</v>
      </c>
      <c r="B3515" s="162">
        <v>2.0483328041274499E-3</v>
      </c>
      <c r="D3515" s="162"/>
    </row>
    <row r="3516" spans="1:4" x14ac:dyDescent="0.2">
      <c r="A3516" s="161" t="s">
        <v>7686</v>
      </c>
      <c r="B3516" s="162">
        <v>2.0403926942273399E-3</v>
      </c>
      <c r="D3516" s="162"/>
    </row>
    <row r="3517" spans="1:4" x14ac:dyDescent="0.2">
      <c r="A3517" s="161" t="s">
        <v>6249</v>
      </c>
      <c r="B3517" s="162">
        <v>2.0396611184277801E-3</v>
      </c>
      <c r="D3517" s="162"/>
    </row>
    <row r="3518" spans="1:4" x14ac:dyDescent="0.2">
      <c r="A3518" s="161" t="s">
        <v>5928</v>
      </c>
      <c r="B3518" s="162">
        <v>2.0395436378547599E-3</v>
      </c>
      <c r="D3518" s="162"/>
    </row>
    <row r="3519" spans="1:4" x14ac:dyDescent="0.2">
      <c r="A3519" s="161" t="s">
        <v>2535</v>
      </c>
      <c r="B3519" s="162">
        <v>2.0353233093007399E-3</v>
      </c>
      <c r="D3519" s="162"/>
    </row>
    <row r="3520" spans="1:4" x14ac:dyDescent="0.2">
      <c r="A3520" s="161" t="s">
        <v>2120</v>
      </c>
      <c r="B3520" s="162">
        <v>2.0340622083465502E-3</v>
      </c>
      <c r="D3520" s="162"/>
    </row>
    <row r="3521" spans="1:4" x14ac:dyDescent="0.2">
      <c r="A3521" s="161" t="s">
        <v>7687</v>
      </c>
      <c r="B3521" s="162">
        <v>2.0306107155746299E-3</v>
      </c>
      <c r="D3521" s="162"/>
    </row>
    <row r="3522" spans="1:4" x14ac:dyDescent="0.2">
      <c r="A3522" s="161" t="s">
        <v>6225</v>
      </c>
      <c r="B3522" s="162">
        <v>2.0303121271714099E-3</v>
      </c>
      <c r="D3522" s="162"/>
    </row>
    <row r="3523" spans="1:4" x14ac:dyDescent="0.2">
      <c r="A3523" s="161" t="s">
        <v>7688</v>
      </c>
      <c r="B3523" s="162">
        <v>2.0302852961713298E-3</v>
      </c>
      <c r="D3523" s="162"/>
    </row>
    <row r="3524" spans="1:4" x14ac:dyDescent="0.2">
      <c r="A3524" s="161" t="s">
        <v>4166</v>
      </c>
      <c r="B3524" s="162">
        <v>2.0300046563823801E-3</v>
      </c>
      <c r="D3524" s="162"/>
    </row>
    <row r="3525" spans="1:4" x14ac:dyDescent="0.2">
      <c r="A3525" s="161" t="s">
        <v>7689</v>
      </c>
      <c r="B3525" s="162">
        <v>2.0243875880706602E-3</v>
      </c>
      <c r="D3525" s="162"/>
    </row>
    <row r="3526" spans="1:4" x14ac:dyDescent="0.2">
      <c r="A3526" s="161" t="s">
        <v>7690</v>
      </c>
      <c r="B3526" s="162">
        <v>2.0243875880706602E-3</v>
      </c>
      <c r="D3526" s="162"/>
    </row>
    <row r="3527" spans="1:4" x14ac:dyDescent="0.2">
      <c r="A3527" s="161" t="s">
        <v>7691</v>
      </c>
      <c r="B3527" s="162">
        <v>2.0243875880706602E-3</v>
      </c>
      <c r="D3527" s="162"/>
    </row>
    <row r="3528" spans="1:4" x14ac:dyDescent="0.2">
      <c r="A3528" s="161" t="s">
        <v>3226</v>
      </c>
      <c r="B3528" s="162">
        <v>2.0243875880706602E-3</v>
      </c>
      <c r="D3528" s="162"/>
    </row>
    <row r="3529" spans="1:4" x14ac:dyDescent="0.2">
      <c r="A3529" s="161" t="s">
        <v>2625</v>
      </c>
      <c r="B3529" s="162">
        <v>2.0241719673680801E-3</v>
      </c>
      <c r="D3529" s="162"/>
    </row>
    <row r="3530" spans="1:4" x14ac:dyDescent="0.2">
      <c r="A3530" s="161" t="s">
        <v>1302</v>
      </c>
      <c r="B3530" s="162">
        <v>2.0226349502403301E-3</v>
      </c>
      <c r="D3530" s="162"/>
    </row>
    <row r="3531" spans="1:4" x14ac:dyDescent="0.2">
      <c r="A3531" s="161" t="s">
        <v>7692</v>
      </c>
      <c r="B3531" s="162">
        <v>2.0200750601129499E-3</v>
      </c>
      <c r="D3531" s="162"/>
    </row>
    <row r="3532" spans="1:4" x14ac:dyDescent="0.2">
      <c r="A3532" s="161" t="s">
        <v>3560</v>
      </c>
      <c r="B3532" s="162">
        <v>2.0194895080500098E-3</v>
      </c>
      <c r="D3532" s="162"/>
    </row>
    <row r="3533" spans="1:4" x14ac:dyDescent="0.2">
      <c r="A3533" s="161" t="s">
        <v>4018</v>
      </c>
      <c r="B3533" s="162">
        <v>2.0180918272804799E-3</v>
      </c>
      <c r="D3533" s="162"/>
    </row>
    <row r="3534" spans="1:4" x14ac:dyDescent="0.2">
      <c r="A3534" s="161" t="s">
        <v>7693</v>
      </c>
      <c r="B3534" s="162">
        <v>2.01270169698916E-3</v>
      </c>
      <c r="D3534" s="162"/>
    </row>
    <row r="3535" spans="1:4" x14ac:dyDescent="0.2">
      <c r="A3535" s="161" t="s">
        <v>1219</v>
      </c>
      <c r="B3535" s="162">
        <v>2.00963887842897E-3</v>
      </c>
      <c r="D3535" s="162"/>
    </row>
    <row r="3536" spans="1:4" x14ac:dyDescent="0.2">
      <c r="A3536" s="161" t="s">
        <v>2783</v>
      </c>
      <c r="B3536" s="162">
        <v>2.0090889386813401E-3</v>
      </c>
      <c r="D3536" s="162"/>
    </row>
    <row r="3537" spans="1:4" x14ac:dyDescent="0.2">
      <c r="A3537" s="161" t="s">
        <v>3488</v>
      </c>
      <c r="B3537" s="162">
        <v>2.0057277243261899E-3</v>
      </c>
      <c r="D3537" s="162"/>
    </row>
    <row r="3538" spans="1:4" x14ac:dyDescent="0.2">
      <c r="A3538" s="161" t="s">
        <v>3670</v>
      </c>
      <c r="B3538" s="162">
        <v>2.0048478775101298E-3</v>
      </c>
      <c r="D3538" s="162"/>
    </row>
    <row r="3539" spans="1:4" x14ac:dyDescent="0.2">
      <c r="A3539" s="161" t="s">
        <v>3031</v>
      </c>
      <c r="B3539" s="162">
        <v>2.0026802287388401E-3</v>
      </c>
      <c r="D3539" s="162"/>
    </row>
    <row r="3540" spans="1:4" x14ac:dyDescent="0.2">
      <c r="A3540" s="161" t="s">
        <v>764</v>
      </c>
      <c r="B3540" s="162">
        <v>1.9971969266001002E-3</v>
      </c>
      <c r="D3540" s="162"/>
    </row>
    <row r="3541" spans="1:4" x14ac:dyDescent="0.2">
      <c r="A3541" s="161" t="s">
        <v>1075</v>
      </c>
      <c r="B3541" s="162">
        <v>1.9971355981998999E-3</v>
      </c>
      <c r="D3541" s="162"/>
    </row>
    <row r="3542" spans="1:4" x14ac:dyDescent="0.2">
      <c r="A3542" s="161" t="s">
        <v>3329</v>
      </c>
      <c r="B3542" s="162">
        <v>1.9942876624474901E-3</v>
      </c>
      <c r="D3542" s="162"/>
    </row>
    <row r="3543" spans="1:4" x14ac:dyDescent="0.2">
      <c r="A3543" s="161" t="s">
        <v>7694</v>
      </c>
      <c r="B3543" s="162">
        <v>1.99334131271525E-3</v>
      </c>
      <c r="D3543" s="162"/>
    </row>
    <row r="3544" spans="1:4" x14ac:dyDescent="0.2">
      <c r="A3544" s="161" t="s">
        <v>7695</v>
      </c>
      <c r="B3544" s="162">
        <v>1.9919217736280199E-3</v>
      </c>
      <c r="D3544" s="162"/>
    </row>
    <row r="3545" spans="1:4" x14ac:dyDescent="0.2">
      <c r="A3545" s="161" t="s">
        <v>4550</v>
      </c>
      <c r="B3545" s="162">
        <v>1.9917406665106501E-3</v>
      </c>
      <c r="D3545" s="162"/>
    </row>
    <row r="3546" spans="1:4" x14ac:dyDescent="0.2">
      <c r="A3546" s="161" t="s">
        <v>7696</v>
      </c>
      <c r="B3546" s="162">
        <v>1.9913375594941799E-3</v>
      </c>
      <c r="D3546" s="162"/>
    </row>
    <row r="3547" spans="1:4" x14ac:dyDescent="0.2">
      <c r="A3547" s="161" t="s">
        <v>3140</v>
      </c>
      <c r="B3547" s="162">
        <v>1.9903456693781399E-3</v>
      </c>
      <c r="D3547" s="162"/>
    </row>
    <row r="3548" spans="1:4" x14ac:dyDescent="0.2">
      <c r="A3548" s="161" t="s">
        <v>5725</v>
      </c>
      <c r="B3548" s="162">
        <v>1.9867896428807401E-3</v>
      </c>
      <c r="D3548" s="162"/>
    </row>
    <row r="3549" spans="1:4" x14ac:dyDescent="0.2">
      <c r="A3549" s="161" t="s">
        <v>4025</v>
      </c>
      <c r="B3549" s="162">
        <v>1.9829674181450598E-3</v>
      </c>
      <c r="D3549" s="162"/>
    </row>
    <row r="3550" spans="1:4" x14ac:dyDescent="0.2">
      <c r="A3550" s="161" t="s">
        <v>7697</v>
      </c>
      <c r="B3550" s="162">
        <v>1.98152731900576E-3</v>
      </c>
      <c r="D3550" s="162"/>
    </row>
    <row r="3551" spans="1:4" x14ac:dyDescent="0.2">
      <c r="A3551" s="161" t="s">
        <v>7698</v>
      </c>
      <c r="B3551" s="162">
        <v>1.9794673329823101E-3</v>
      </c>
      <c r="D3551" s="162"/>
    </row>
    <row r="3552" spans="1:4" x14ac:dyDescent="0.2">
      <c r="A3552" s="161" t="s">
        <v>1804</v>
      </c>
      <c r="B3552" s="162">
        <v>1.9794122529597702E-3</v>
      </c>
      <c r="D3552" s="162"/>
    </row>
    <row r="3553" spans="1:4" x14ac:dyDescent="0.2">
      <c r="A3553" s="161" t="s">
        <v>7699</v>
      </c>
      <c r="B3553" s="162">
        <v>1.9793856969466598E-3</v>
      </c>
      <c r="D3553" s="162"/>
    </row>
    <row r="3554" spans="1:4" x14ac:dyDescent="0.2">
      <c r="A3554" s="161" t="s">
        <v>2636</v>
      </c>
      <c r="B3554" s="162">
        <v>1.9792090522973401E-3</v>
      </c>
      <c r="D3554" s="162"/>
    </row>
    <row r="3555" spans="1:4" x14ac:dyDescent="0.2">
      <c r="A3555" s="161" t="s">
        <v>7700</v>
      </c>
      <c r="B3555" s="162">
        <v>1.9754479748992802E-3</v>
      </c>
      <c r="D3555" s="162"/>
    </row>
    <row r="3556" spans="1:4" x14ac:dyDescent="0.2">
      <c r="A3556" s="161" t="s">
        <v>7701</v>
      </c>
      <c r="B3556" s="162">
        <v>1.9754479748992802E-3</v>
      </c>
      <c r="D3556" s="162"/>
    </row>
    <row r="3557" spans="1:4" x14ac:dyDescent="0.2">
      <c r="A3557" s="161" t="s">
        <v>7702</v>
      </c>
      <c r="B3557" s="162">
        <v>1.9754039123737002E-3</v>
      </c>
      <c r="D3557" s="162"/>
    </row>
    <row r="3558" spans="1:4" x14ac:dyDescent="0.2">
      <c r="A3558" s="161" t="s">
        <v>7703</v>
      </c>
      <c r="B3558" s="162">
        <v>1.9754039123737002E-3</v>
      </c>
      <c r="D3558" s="162"/>
    </row>
    <row r="3559" spans="1:4" x14ac:dyDescent="0.2">
      <c r="A3559" s="161" t="s">
        <v>7704</v>
      </c>
      <c r="B3559" s="162">
        <v>1.9754039123737002E-3</v>
      </c>
      <c r="D3559" s="162"/>
    </row>
    <row r="3560" spans="1:4" x14ac:dyDescent="0.2">
      <c r="A3560" s="161" t="s">
        <v>6371</v>
      </c>
      <c r="B3560" s="162">
        <v>1.9752010590971302E-3</v>
      </c>
      <c r="D3560" s="162"/>
    </row>
    <row r="3561" spans="1:4" x14ac:dyDescent="0.2">
      <c r="A3561" s="161" t="s">
        <v>2158</v>
      </c>
      <c r="B3561" s="162">
        <v>1.9734731331256198E-3</v>
      </c>
      <c r="D3561" s="162"/>
    </row>
    <row r="3562" spans="1:4" x14ac:dyDescent="0.2">
      <c r="A3562" s="161" t="s">
        <v>4841</v>
      </c>
      <c r="B3562" s="162">
        <v>1.9724495189152699E-3</v>
      </c>
      <c r="D3562" s="162"/>
    </row>
    <row r="3563" spans="1:4" x14ac:dyDescent="0.2">
      <c r="A3563" s="161" t="s">
        <v>6098</v>
      </c>
      <c r="B3563" s="162">
        <v>1.9712685528956702E-3</v>
      </c>
      <c r="D3563" s="162"/>
    </row>
    <row r="3564" spans="1:4" x14ac:dyDescent="0.2">
      <c r="A3564" s="161" t="s">
        <v>3344</v>
      </c>
      <c r="B3564" s="162">
        <v>1.9710939751162002E-3</v>
      </c>
      <c r="D3564" s="162"/>
    </row>
    <row r="3565" spans="1:4" x14ac:dyDescent="0.2">
      <c r="A3565" s="161" t="s">
        <v>7705</v>
      </c>
      <c r="B3565" s="162">
        <v>1.9709163570028302E-3</v>
      </c>
      <c r="D3565" s="162"/>
    </row>
    <row r="3566" spans="1:4" x14ac:dyDescent="0.2">
      <c r="A3566" s="161" t="s">
        <v>3751</v>
      </c>
      <c r="B3566" s="162">
        <v>1.9701767445256201E-3</v>
      </c>
      <c r="D3566" s="162"/>
    </row>
    <row r="3567" spans="1:4" x14ac:dyDescent="0.2">
      <c r="A3567" s="161" t="s">
        <v>2164</v>
      </c>
      <c r="B3567" s="162">
        <v>1.9682876193560799E-3</v>
      </c>
      <c r="D3567" s="162"/>
    </row>
    <row r="3568" spans="1:4" x14ac:dyDescent="0.2">
      <c r="A3568" s="161" t="s">
        <v>2072</v>
      </c>
      <c r="B3568" s="162">
        <v>1.9676155058184E-3</v>
      </c>
      <c r="D3568" s="162"/>
    </row>
    <row r="3569" spans="1:4" x14ac:dyDescent="0.2">
      <c r="A3569" s="161" t="s">
        <v>7706</v>
      </c>
      <c r="B3569" s="162">
        <v>1.9654452200192E-3</v>
      </c>
      <c r="D3569" s="162"/>
    </row>
    <row r="3570" spans="1:4" x14ac:dyDescent="0.2">
      <c r="A3570" s="161" t="s">
        <v>7707</v>
      </c>
      <c r="B3570" s="162">
        <v>1.9651945175295101E-3</v>
      </c>
      <c r="D3570" s="162"/>
    </row>
    <row r="3571" spans="1:4" x14ac:dyDescent="0.2">
      <c r="A3571" s="161" t="s">
        <v>2097</v>
      </c>
      <c r="B3571" s="162">
        <v>1.95741742946842E-3</v>
      </c>
      <c r="D3571" s="162"/>
    </row>
    <row r="3572" spans="1:4" x14ac:dyDescent="0.2">
      <c r="A3572" s="161" t="s">
        <v>413</v>
      </c>
      <c r="B3572" s="162">
        <v>1.9555044611171499E-3</v>
      </c>
      <c r="D3572" s="162"/>
    </row>
    <row r="3573" spans="1:4" x14ac:dyDescent="0.2">
      <c r="A3573" s="161" t="s">
        <v>1498</v>
      </c>
      <c r="B3573" s="162">
        <v>1.9538314402699599E-3</v>
      </c>
      <c r="D3573" s="162"/>
    </row>
    <row r="3574" spans="1:4" x14ac:dyDescent="0.2">
      <c r="A3574" s="161" t="s">
        <v>4923</v>
      </c>
      <c r="B3574" s="162">
        <v>1.9524205777776099E-3</v>
      </c>
      <c r="D3574" s="162"/>
    </row>
    <row r="3575" spans="1:4" x14ac:dyDescent="0.2">
      <c r="A3575" s="161" t="s">
        <v>1137</v>
      </c>
      <c r="B3575" s="162">
        <v>1.95185615101176E-3</v>
      </c>
      <c r="D3575" s="162"/>
    </row>
    <row r="3576" spans="1:4" x14ac:dyDescent="0.2">
      <c r="A3576" s="161" t="s">
        <v>2923</v>
      </c>
      <c r="B3576" s="162">
        <v>1.95113503988949E-3</v>
      </c>
      <c r="D3576" s="162"/>
    </row>
    <row r="3577" spans="1:4" x14ac:dyDescent="0.2">
      <c r="A3577" s="161" t="s">
        <v>3784</v>
      </c>
      <c r="B3577" s="162">
        <v>1.94965753657319E-3</v>
      </c>
      <c r="D3577" s="162"/>
    </row>
    <row r="3578" spans="1:4" x14ac:dyDescent="0.2">
      <c r="A3578" s="161" t="s">
        <v>4276</v>
      </c>
      <c r="B3578" s="162">
        <v>1.9469237309537001E-3</v>
      </c>
      <c r="D3578" s="162"/>
    </row>
    <row r="3579" spans="1:4" x14ac:dyDescent="0.2">
      <c r="A3579" s="161" t="s">
        <v>2651</v>
      </c>
      <c r="B3579" s="162">
        <v>1.9459805884762601E-3</v>
      </c>
      <c r="D3579" s="162"/>
    </row>
    <row r="3580" spans="1:4" x14ac:dyDescent="0.2">
      <c r="A3580" s="161" t="s">
        <v>4775</v>
      </c>
      <c r="B3580" s="162">
        <v>1.94472653378261E-3</v>
      </c>
      <c r="D3580" s="162"/>
    </row>
    <row r="3581" spans="1:4" x14ac:dyDescent="0.2">
      <c r="A3581" s="161" t="s">
        <v>7708</v>
      </c>
      <c r="B3581" s="162">
        <v>1.9408676642026399E-3</v>
      </c>
      <c r="D3581" s="162"/>
    </row>
    <row r="3582" spans="1:4" x14ac:dyDescent="0.2">
      <c r="A3582" s="161" t="s">
        <v>7709</v>
      </c>
      <c r="B3582" s="162">
        <v>1.9408676642026399E-3</v>
      </c>
      <c r="D3582" s="162"/>
    </row>
    <row r="3583" spans="1:4" x14ac:dyDescent="0.2">
      <c r="A3583" s="161" t="s">
        <v>7710</v>
      </c>
      <c r="B3583" s="162">
        <v>1.9408676642026399E-3</v>
      </c>
      <c r="D3583" s="162"/>
    </row>
    <row r="3584" spans="1:4" x14ac:dyDescent="0.2">
      <c r="A3584" s="161" t="s">
        <v>7711</v>
      </c>
      <c r="B3584" s="162">
        <v>1.94075204179036E-3</v>
      </c>
      <c r="D3584" s="162"/>
    </row>
    <row r="3585" spans="1:4" x14ac:dyDescent="0.2">
      <c r="A3585" s="161" t="s">
        <v>7712</v>
      </c>
      <c r="B3585" s="162">
        <v>1.9405376751986099E-3</v>
      </c>
      <c r="D3585" s="162"/>
    </row>
    <row r="3586" spans="1:4" x14ac:dyDescent="0.2">
      <c r="A3586" s="161" t="s">
        <v>1991</v>
      </c>
      <c r="B3586" s="162">
        <v>1.9397728170967301E-3</v>
      </c>
      <c r="D3586" s="162"/>
    </row>
    <row r="3587" spans="1:4" x14ac:dyDescent="0.2">
      <c r="A3587" s="161" t="s">
        <v>7713</v>
      </c>
      <c r="B3587" s="162">
        <v>1.93803425393643E-3</v>
      </c>
      <c r="D3587" s="162"/>
    </row>
    <row r="3588" spans="1:4" x14ac:dyDescent="0.2">
      <c r="A3588" s="161" t="s">
        <v>5824</v>
      </c>
      <c r="B3588" s="162">
        <v>1.9342314582535599E-3</v>
      </c>
      <c r="D3588" s="162"/>
    </row>
    <row r="3589" spans="1:4" x14ac:dyDescent="0.2">
      <c r="A3589" s="161" t="s">
        <v>6338</v>
      </c>
      <c r="B3589" s="162">
        <v>1.9325676222162499E-3</v>
      </c>
      <c r="D3589" s="162"/>
    </row>
    <row r="3590" spans="1:4" x14ac:dyDescent="0.2">
      <c r="A3590" s="161" t="s">
        <v>1981</v>
      </c>
      <c r="B3590" s="162">
        <v>1.9243186784124501E-3</v>
      </c>
      <c r="D3590" s="162"/>
    </row>
    <row r="3591" spans="1:4" x14ac:dyDescent="0.2">
      <c r="A3591" s="161" t="s">
        <v>5596</v>
      </c>
      <c r="B3591" s="162">
        <v>1.92359838249994E-3</v>
      </c>
      <c r="D3591" s="162"/>
    </row>
    <row r="3592" spans="1:4" x14ac:dyDescent="0.2">
      <c r="A3592" s="161" t="s">
        <v>2234</v>
      </c>
      <c r="B3592" s="162">
        <v>1.92348304996841E-3</v>
      </c>
      <c r="D3592" s="162"/>
    </row>
    <row r="3593" spans="1:4" x14ac:dyDescent="0.2">
      <c r="A3593" s="161" t="s">
        <v>1868</v>
      </c>
      <c r="B3593" s="162">
        <v>1.9210638301395101E-3</v>
      </c>
      <c r="D3593" s="162"/>
    </row>
    <row r="3594" spans="1:4" x14ac:dyDescent="0.2">
      <c r="A3594" s="161" t="s">
        <v>5730</v>
      </c>
      <c r="B3594" s="162">
        <v>1.9202268706882901E-3</v>
      </c>
      <c r="D3594" s="162"/>
    </row>
    <row r="3595" spans="1:4" x14ac:dyDescent="0.2">
      <c r="A3595" s="161" t="s">
        <v>2630</v>
      </c>
      <c r="B3595" s="162">
        <v>1.91759875635108E-3</v>
      </c>
      <c r="D3595" s="162"/>
    </row>
    <row r="3596" spans="1:4" x14ac:dyDescent="0.2">
      <c r="A3596" s="161" t="s">
        <v>1199</v>
      </c>
      <c r="B3596" s="162">
        <v>1.9118517227250001E-3</v>
      </c>
      <c r="D3596" s="162"/>
    </row>
    <row r="3597" spans="1:4" x14ac:dyDescent="0.2">
      <c r="A3597" s="161" t="s">
        <v>919</v>
      </c>
      <c r="B3597" s="162">
        <v>1.9081830707437799E-3</v>
      </c>
      <c r="D3597" s="162"/>
    </row>
    <row r="3598" spans="1:4" x14ac:dyDescent="0.2">
      <c r="A3598" s="161" t="s">
        <v>7714</v>
      </c>
      <c r="B3598" s="162">
        <v>1.90683709797947E-3</v>
      </c>
      <c r="D3598" s="162"/>
    </row>
    <row r="3599" spans="1:4" x14ac:dyDescent="0.2">
      <c r="A3599" s="161" t="s">
        <v>7715</v>
      </c>
      <c r="B3599" s="162">
        <v>1.90683709797947E-3</v>
      </c>
      <c r="D3599" s="162"/>
    </row>
    <row r="3600" spans="1:4" x14ac:dyDescent="0.2">
      <c r="A3600" s="161" t="s">
        <v>7716</v>
      </c>
      <c r="B3600" s="162">
        <v>1.90683709797947E-3</v>
      </c>
      <c r="D3600" s="162"/>
    </row>
    <row r="3601" spans="1:4" x14ac:dyDescent="0.2">
      <c r="A3601" s="161" t="s">
        <v>7717</v>
      </c>
      <c r="B3601" s="162">
        <v>1.90683709797947E-3</v>
      </c>
      <c r="D3601" s="162"/>
    </row>
    <row r="3602" spans="1:4" x14ac:dyDescent="0.2">
      <c r="A3602" s="161" t="s">
        <v>7718</v>
      </c>
      <c r="B3602" s="162">
        <v>1.90683709797947E-3</v>
      </c>
      <c r="D3602" s="162"/>
    </row>
    <row r="3603" spans="1:4" x14ac:dyDescent="0.2">
      <c r="A3603" s="161" t="s">
        <v>2572</v>
      </c>
      <c r="B3603" s="162">
        <v>1.9062329813909599E-3</v>
      </c>
      <c r="D3603" s="162"/>
    </row>
    <row r="3604" spans="1:4" x14ac:dyDescent="0.2">
      <c r="A3604" s="161" t="s">
        <v>7719</v>
      </c>
      <c r="B3604" s="162">
        <v>1.9055965780755901E-3</v>
      </c>
      <c r="D3604" s="162"/>
    </row>
    <row r="3605" spans="1:4" x14ac:dyDescent="0.2">
      <c r="A3605" s="161" t="s">
        <v>5818</v>
      </c>
      <c r="B3605" s="162">
        <v>1.9052380840037799E-3</v>
      </c>
      <c r="D3605" s="162"/>
    </row>
    <row r="3606" spans="1:4" x14ac:dyDescent="0.2">
      <c r="A3606" s="161" t="s">
        <v>1930</v>
      </c>
      <c r="B3606" s="162">
        <v>1.9045481751466301E-3</v>
      </c>
      <c r="D3606" s="162"/>
    </row>
    <row r="3607" spans="1:4" x14ac:dyDescent="0.2">
      <c r="A3607" s="161" t="s">
        <v>7720</v>
      </c>
      <c r="B3607" s="162">
        <v>1.90385466536981E-3</v>
      </c>
      <c r="D3607" s="162"/>
    </row>
    <row r="3608" spans="1:4" x14ac:dyDescent="0.2">
      <c r="A3608" s="161" t="s">
        <v>586</v>
      </c>
      <c r="B3608" s="162">
        <v>1.90341572656737E-3</v>
      </c>
      <c r="D3608" s="162"/>
    </row>
    <row r="3609" spans="1:4" x14ac:dyDescent="0.2">
      <c r="A3609" s="161" t="s">
        <v>6174</v>
      </c>
      <c r="B3609" s="162">
        <v>1.9028693183339E-3</v>
      </c>
      <c r="D3609" s="162"/>
    </row>
    <row r="3610" spans="1:4" x14ac:dyDescent="0.2">
      <c r="A3610" s="161" t="s">
        <v>1084</v>
      </c>
      <c r="B3610" s="162">
        <v>1.90134523886452E-3</v>
      </c>
      <c r="D3610" s="162"/>
    </row>
    <row r="3611" spans="1:4" x14ac:dyDescent="0.2">
      <c r="A3611" s="161" t="s">
        <v>7721</v>
      </c>
      <c r="B3611" s="162">
        <v>1.8990700551797599E-3</v>
      </c>
      <c r="D3611" s="162"/>
    </row>
    <row r="3612" spans="1:4" x14ac:dyDescent="0.2">
      <c r="A3612" s="161" t="s">
        <v>2539</v>
      </c>
      <c r="B3612" s="162">
        <v>1.8954838384542499E-3</v>
      </c>
      <c r="D3612" s="162"/>
    </row>
    <row r="3613" spans="1:4" x14ac:dyDescent="0.2">
      <c r="A3613" s="161" t="s">
        <v>3615</v>
      </c>
      <c r="B3613" s="162">
        <v>1.8949632906237999E-3</v>
      </c>
      <c r="D3613" s="162"/>
    </row>
    <row r="3614" spans="1:4" x14ac:dyDescent="0.2">
      <c r="A3614" s="161" t="s">
        <v>7722</v>
      </c>
      <c r="B3614" s="162">
        <v>1.8949453043199001E-3</v>
      </c>
      <c r="D3614" s="162"/>
    </row>
    <row r="3615" spans="1:4" x14ac:dyDescent="0.2">
      <c r="A3615" s="161" t="s">
        <v>831</v>
      </c>
      <c r="B3615" s="162">
        <v>1.89182794214724E-3</v>
      </c>
      <c r="D3615" s="162"/>
    </row>
    <row r="3616" spans="1:4" x14ac:dyDescent="0.2">
      <c r="A3616" s="161" t="s">
        <v>2309</v>
      </c>
      <c r="B3616" s="162">
        <v>1.88858528595288E-3</v>
      </c>
      <c r="D3616" s="162"/>
    </row>
    <row r="3617" spans="1:4" x14ac:dyDescent="0.2">
      <c r="A3617" s="161" t="s">
        <v>2956</v>
      </c>
      <c r="B3617" s="162">
        <v>1.8867538278114701E-3</v>
      </c>
      <c r="D3617" s="162"/>
    </row>
    <row r="3618" spans="1:4" x14ac:dyDescent="0.2">
      <c r="A3618" s="161" t="s">
        <v>4221</v>
      </c>
      <c r="B3618" s="162">
        <v>1.8864212347319399E-3</v>
      </c>
      <c r="D3618" s="162"/>
    </row>
    <row r="3619" spans="1:4" x14ac:dyDescent="0.2">
      <c r="A3619" s="161" t="s">
        <v>2174</v>
      </c>
      <c r="B3619" s="162">
        <v>1.8856623239269601E-3</v>
      </c>
      <c r="D3619" s="162"/>
    </row>
    <row r="3620" spans="1:4" x14ac:dyDescent="0.2">
      <c r="A3620" s="161" t="s">
        <v>2961</v>
      </c>
      <c r="B3620" s="162">
        <v>1.8844873391562001E-3</v>
      </c>
      <c r="D3620" s="162"/>
    </row>
    <row r="3621" spans="1:4" x14ac:dyDescent="0.2">
      <c r="A3621" s="161" t="s">
        <v>5901</v>
      </c>
      <c r="B3621" s="162">
        <v>1.8843919926972901E-3</v>
      </c>
      <c r="D3621" s="162"/>
    </row>
    <row r="3622" spans="1:4" x14ac:dyDescent="0.2">
      <c r="A3622" s="161" t="s">
        <v>3859</v>
      </c>
      <c r="B3622" s="162">
        <v>1.88012211160044E-3</v>
      </c>
      <c r="D3622" s="162"/>
    </row>
    <row r="3623" spans="1:4" x14ac:dyDescent="0.2">
      <c r="A3623" s="161" t="s">
        <v>1418</v>
      </c>
      <c r="B3623" s="162">
        <v>1.87805111416427E-3</v>
      </c>
      <c r="D3623" s="162"/>
    </row>
    <row r="3624" spans="1:4" x14ac:dyDescent="0.2">
      <c r="A3624" s="161" t="s">
        <v>7723</v>
      </c>
      <c r="B3624" s="162">
        <v>1.8759439496278201E-3</v>
      </c>
      <c r="D3624" s="162"/>
    </row>
    <row r="3625" spans="1:4" x14ac:dyDescent="0.2">
      <c r="A3625" s="161" t="s">
        <v>7724</v>
      </c>
      <c r="B3625" s="162">
        <v>1.8756400587505899E-3</v>
      </c>
      <c r="D3625" s="162"/>
    </row>
    <row r="3626" spans="1:4" x14ac:dyDescent="0.2">
      <c r="A3626" s="161" t="s">
        <v>1771</v>
      </c>
      <c r="B3626" s="162">
        <v>1.87396702923074E-3</v>
      </c>
      <c r="D3626" s="162"/>
    </row>
    <row r="3627" spans="1:4" x14ac:dyDescent="0.2">
      <c r="A3627" s="161" t="s">
        <v>5708</v>
      </c>
      <c r="B3627" s="162">
        <v>1.8733996246921799E-3</v>
      </c>
      <c r="D3627" s="162"/>
    </row>
    <row r="3628" spans="1:4" x14ac:dyDescent="0.2">
      <c r="A3628" s="161" t="s">
        <v>2094</v>
      </c>
      <c r="B3628" s="162">
        <v>1.87328282485468E-3</v>
      </c>
      <c r="D3628" s="162"/>
    </row>
    <row r="3629" spans="1:4" x14ac:dyDescent="0.2">
      <c r="A3629" s="161" t="s">
        <v>3399</v>
      </c>
      <c r="B3629" s="162">
        <v>1.87274232710891E-3</v>
      </c>
      <c r="D3629" s="162"/>
    </row>
    <row r="3630" spans="1:4" x14ac:dyDescent="0.2">
      <c r="A3630" s="161" t="s">
        <v>7725</v>
      </c>
      <c r="B3630" s="162">
        <v>1.8705615828954201E-3</v>
      </c>
      <c r="D3630" s="162"/>
    </row>
    <row r="3631" spans="1:4" x14ac:dyDescent="0.2">
      <c r="A3631" s="161" t="s">
        <v>5179</v>
      </c>
      <c r="B3631" s="162">
        <v>1.8703269114079099E-3</v>
      </c>
      <c r="D3631" s="162"/>
    </row>
    <row r="3632" spans="1:4" x14ac:dyDescent="0.2">
      <c r="A3632" s="161" t="s">
        <v>5420</v>
      </c>
      <c r="B3632" s="162">
        <v>1.8690627661969101E-3</v>
      </c>
      <c r="D3632" s="162"/>
    </row>
    <row r="3633" spans="1:4" x14ac:dyDescent="0.2">
      <c r="A3633" s="161" t="s">
        <v>5520</v>
      </c>
      <c r="B3633" s="162">
        <v>1.86766769194703E-3</v>
      </c>
      <c r="D3633" s="162"/>
    </row>
    <row r="3634" spans="1:4" x14ac:dyDescent="0.2">
      <c r="A3634" s="161" t="s">
        <v>6179</v>
      </c>
      <c r="B3634" s="162">
        <v>1.8610372055426099E-3</v>
      </c>
      <c r="D3634" s="162"/>
    </row>
    <row r="3635" spans="1:4" x14ac:dyDescent="0.2">
      <c r="A3635" s="161" t="s">
        <v>5694</v>
      </c>
      <c r="B3635" s="162">
        <v>1.8607828423672099E-3</v>
      </c>
      <c r="D3635" s="162"/>
    </row>
    <row r="3636" spans="1:4" x14ac:dyDescent="0.2">
      <c r="A3636" s="161" t="s">
        <v>7726</v>
      </c>
      <c r="B3636" s="162">
        <v>1.8597103819574399E-3</v>
      </c>
      <c r="D3636" s="162"/>
    </row>
    <row r="3637" spans="1:4" x14ac:dyDescent="0.2">
      <c r="A3637" s="161" t="s">
        <v>2623</v>
      </c>
      <c r="B3637" s="162">
        <v>1.8584685531819101E-3</v>
      </c>
      <c r="D3637" s="162"/>
    </row>
    <row r="3638" spans="1:4" x14ac:dyDescent="0.2">
      <c r="A3638" s="161" t="s">
        <v>2421</v>
      </c>
      <c r="B3638" s="162">
        <v>1.85804850668522E-3</v>
      </c>
      <c r="D3638" s="162"/>
    </row>
    <row r="3639" spans="1:4" x14ac:dyDescent="0.2">
      <c r="A3639" s="161" t="s">
        <v>7727</v>
      </c>
      <c r="B3639" s="162">
        <v>1.85666585081713E-3</v>
      </c>
      <c r="D3639" s="162"/>
    </row>
    <row r="3640" spans="1:4" x14ac:dyDescent="0.2">
      <c r="A3640" s="161" t="s">
        <v>1943</v>
      </c>
      <c r="B3640" s="162">
        <v>1.85509552844141E-3</v>
      </c>
      <c r="D3640" s="162"/>
    </row>
    <row r="3641" spans="1:4" x14ac:dyDescent="0.2">
      <c r="A3641" s="161" t="s">
        <v>7728</v>
      </c>
      <c r="B3641" s="162">
        <v>1.85436121380527E-3</v>
      </c>
      <c r="D3641" s="162"/>
    </row>
    <row r="3642" spans="1:4" x14ac:dyDescent="0.2">
      <c r="A3642" s="161" t="s">
        <v>2635</v>
      </c>
      <c r="B3642" s="162">
        <v>1.8527920042480501E-3</v>
      </c>
      <c r="D3642" s="162"/>
    </row>
    <row r="3643" spans="1:4" x14ac:dyDescent="0.2">
      <c r="A3643" s="161" t="s">
        <v>3787</v>
      </c>
      <c r="B3643" s="162">
        <v>1.8496039521488899E-3</v>
      </c>
      <c r="D3643" s="162"/>
    </row>
    <row r="3644" spans="1:4" x14ac:dyDescent="0.2">
      <c r="A3644" s="161" t="s">
        <v>6248</v>
      </c>
      <c r="B3644" s="162">
        <v>1.8469214298450999E-3</v>
      </c>
      <c r="D3644" s="162"/>
    </row>
    <row r="3645" spans="1:4" x14ac:dyDescent="0.2">
      <c r="A3645" s="161" t="s">
        <v>5810</v>
      </c>
      <c r="B3645" s="162">
        <v>1.84627476198824E-3</v>
      </c>
      <c r="D3645" s="162"/>
    </row>
    <row r="3646" spans="1:4" x14ac:dyDescent="0.2">
      <c r="A3646" s="161" t="s">
        <v>7729</v>
      </c>
      <c r="B3646" s="162">
        <v>1.84560105129364E-3</v>
      </c>
      <c r="D3646" s="162"/>
    </row>
    <row r="3647" spans="1:4" x14ac:dyDescent="0.2">
      <c r="A3647" s="161" t="s">
        <v>5854</v>
      </c>
      <c r="B3647" s="162">
        <v>1.8455752582120801E-3</v>
      </c>
      <c r="D3647" s="162"/>
    </row>
    <row r="3648" spans="1:4" x14ac:dyDescent="0.2">
      <c r="A3648" s="161" t="s">
        <v>5812</v>
      </c>
      <c r="B3648" s="162">
        <v>1.8455752582120801E-3</v>
      </c>
      <c r="D3648" s="162"/>
    </row>
    <row r="3649" spans="1:4" x14ac:dyDescent="0.2">
      <c r="A3649" s="161" t="s">
        <v>5238</v>
      </c>
      <c r="B3649" s="162">
        <v>1.8455752582120801E-3</v>
      </c>
      <c r="D3649" s="162"/>
    </row>
    <row r="3650" spans="1:4" x14ac:dyDescent="0.2">
      <c r="A3650" s="161" t="s">
        <v>4618</v>
      </c>
      <c r="B3650" s="162">
        <v>1.8455752582120801E-3</v>
      </c>
      <c r="D3650" s="162"/>
    </row>
    <row r="3651" spans="1:4" x14ac:dyDescent="0.2">
      <c r="A3651" s="161" t="s">
        <v>4571</v>
      </c>
      <c r="B3651" s="162">
        <v>1.8455752582120801E-3</v>
      </c>
      <c r="D3651" s="162"/>
    </row>
    <row r="3652" spans="1:4" x14ac:dyDescent="0.2">
      <c r="A3652" s="161" t="s">
        <v>4326</v>
      </c>
      <c r="B3652" s="162">
        <v>1.8455752582120801E-3</v>
      </c>
      <c r="D3652" s="162"/>
    </row>
    <row r="3653" spans="1:4" x14ac:dyDescent="0.2">
      <c r="A3653" s="161" t="s">
        <v>7730</v>
      </c>
      <c r="B3653" s="162">
        <v>1.8455752582120801E-3</v>
      </c>
      <c r="D3653" s="162"/>
    </row>
    <row r="3654" spans="1:4" x14ac:dyDescent="0.2">
      <c r="A3654" s="161" t="s">
        <v>7731</v>
      </c>
      <c r="B3654" s="162">
        <v>1.8455752582120801E-3</v>
      </c>
      <c r="D3654" s="162"/>
    </row>
    <row r="3655" spans="1:4" x14ac:dyDescent="0.2">
      <c r="A3655" s="161" t="s">
        <v>4847</v>
      </c>
      <c r="B3655" s="162">
        <v>1.8440114629477899E-3</v>
      </c>
      <c r="D3655" s="162"/>
    </row>
    <row r="3656" spans="1:4" x14ac:dyDescent="0.2">
      <c r="A3656" s="161" t="s">
        <v>2941</v>
      </c>
      <c r="B3656" s="162">
        <v>1.8407163970071199E-3</v>
      </c>
      <c r="D3656" s="162"/>
    </row>
    <row r="3657" spans="1:4" x14ac:dyDescent="0.2">
      <c r="A3657" s="161" t="s">
        <v>7732</v>
      </c>
      <c r="B3657" s="162">
        <v>1.8358626730926801E-3</v>
      </c>
      <c r="D3657" s="162"/>
    </row>
    <row r="3658" spans="1:4" x14ac:dyDescent="0.2">
      <c r="A3658" s="161" t="s">
        <v>7733</v>
      </c>
      <c r="B3658" s="162">
        <v>1.8348052456753001E-3</v>
      </c>
      <c r="D3658" s="162"/>
    </row>
    <row r="3659" spans="1:4" x14ac:dyDescent="0.2">
      <c r="A3659" s="161" t="s">
        <v>4287</v>
      </c>
      <c r="B3659" s="162">
        <v>1.8345608870628601E-3</v>
      </c>
      <c r="D3659" s="162"/>
    </row>
    <row r="3660" spans="1:4" x14ac:dyDescent="0.2">
      <c r="A3660" s="161" t="s">
        <v>7734</v>
      </c>
      <c r="B3660" s="162">
        <v>1.8326052011695701E-3</v>
      </c>
      <c r="D3660" s="162"/>
    </row>
    <row r="3661" spans="1:4" x14ac:dyDescent="0.2">
      <c r="A3661" s="161" t="s">
        <v>5728</v>
      </c>
      <c r="B3661" s="162">
        <v>1.83076865303523E-3</v>
      </c>
      <c r="D3661" s="162"/>
    </row>
    <row r="3662" spans="1:4" x14ac:dyDescent="0.2">
      <c r="A3662" s="161" t="s">
        <v>2123</v>
      </c>
      <c r="B3662" s="162">
        <v>1.82707010901971E-3</v>
      </c>
      <c r="D3662" s="162"/>
    </row>
    <row r="3663" spans="1:4" x14ac:dyDescent="0.2">
      <c r="A3663" s="161" t="s">
        <v>2369</v>
      </c>
      <c r="B3663" s="162">
        <v>1.82694579004733E-3</v>
      </c>
      <c r="D3663" s="162"/>
    </row>
    <row r="3664" spans="1:4" x14ac:dyDescent="0.2">
      <c r="A3664" s="161" t="s">
        <v>7735</v>
      </c>
      <c r="B3664" s="162">
        <v>1.8268847203925199E-3</v>
      </c>
      <c r="D3664" s="162"/>
    </row>
    <row r="3665" spans="1:4" x14ac:dyDescent="0.2">
      <c r="A3665" s="161" t="s">
        <v>4838</v>
      </c>
      <c r="B3665" s="162">
        <v>1.8263570319628499E-3</v>
      </c>
      <c r="D3665" s="162"/>
    </row>
    <row r="3666" spans="1:4" x14ac:dyDescent="0.2">
      <c r="A3666" s="161" t="s">
        <v>4868</v>
      </c>
      <c r="B3666" s="162">
        <v>1.8206754228017501E-3</v>
      </c>
      <c r="D3666" s="162"/>
    </row>
    <row r="3667" spans="1:4" x14ac:dyDescent="0.2">
      <c r="A3667" s="161" t="s">
        <v>971</v>
      </c>
      <c r="B3667" s="162">
        <v>1.8202617571171701E-3</v>
      </c>
      <c r="D3667" s="162"/>
    </row>
    <row r="3668" spans="1:4" x14ac:dyDescent="0.2">
      <c r="A3668" s="161" t="s">
        <v>2620</v>
      </c>
      <c r="B3668" s="162">
        <v>1.81967662035385E-3</v>
      </c>
      <c r="D3668" s="162"/>
    </row>
    <row r="3669" spans="1:4" x14ac:dyDescent="0.2">
      <c r="A3669" s="161" t="s">
        <v>1035</v>
      </c>
      <c r="B3669" s="162">
        <v>1.8166115286114099E-3</v>
      </c>
      <c r="D3669" s="162"/>
    </row>
    <row r="3670" spans="1:4" x14ac:dyDescent="0.2">
      <c r="A3670" s="161" t="s">
        <v>7736</v>
      </c>
      <c r="B3670" s="162">
        <v>1.81656067195636E-3</v>
      </c>
      <c r="D3670" s="162"/>
    </row>
    <row r="3671" spans="1:4" x14ac:dyDescent="0.2">
      <c r="A3671" s="161" t="s">
        <v>5948</v>
      </c>
      <c r="B3671" s="162">
        <v>1.8149295019131201E-3</v>
      </c>
      <c r="D3671" s="162"/>
    </row>
    <row r="3672" spans="1:4" x14ac:dyDescent="0.2">
      <c r="A3672" s="161" t="s">
        <v>3258</v>
      </c>
      <c r="B3672" s="162">
        <v>1.8144005439778E-3</v>
      </c>
      <c r="D3672" s="162"/>
    </row>
    <row r="3673" spans="1:4" x14ac:dyDescent="0.2">
      <c r="A3673" s="161" t="s">
        <v>3205</v>
      </c>
      <c r="B3673" s="162">
        <v>1.8131892823855199E-3</v>
      </c>
      <c r="D3673" s="162"/>
    </row>
    <row r="3674" spans="1:4" x14ac:dyDescent="0.2">
      <c r="A3674" s="161" t="s">
        <v>4997</v>
      </c>
      <c r="B3674" s="162">
        <v>1.8125026415983601E-3</v>
      </c>
      <c r="D3674" s="162"/>
    </row>
    <row r="3675" spans="1:4" x14ac:dyDescent="0.2">
      <c r="A3675" s="161" t="s">
        <v>2070</v>
      </c>
      <c r="B3675" s="162">
        <v>1.8123238976720699E-3</v>
      </c>
      <c r="D3675" s="162"/>
    </row>
    <row r="3676" spans="1:4" x14ac:dyDescent="0.2">
      <c r="A3676" s="161" t="s">
        <v>7737</v>
      </c>
      <c r="B3676" s="162">
        <v>1.8115086321384101E-3</v>
      </c>
      <c r="D3676" s="162"/>
    </row>
    <row r="3677" spans="1:4" x14ac:dyDescent="0.2">
      <c r="A3677" s="161" t="s">
        <v>4505</v>
      </c>
      <c r="B3677" s="162">
        <v>1.8115042342754699E-3</v>
      </c>
      <c r="D3677" s="162"/>
    </row>
    <row r="3678" spans="1:4" x14ac:dyDescent="0.2">
      <c r="A3678" s="161" t="s">
        <v>2729</v>
      </c>
      <c r="B3678" s="162">
        <v>1.81053278435994E-3</v>
      </c>
      <c r="D3678" s="162"/>
    </row>
    <row r="3679" spans="1:4" x14ac:dyDescent="0.2">
      <c r="A3679" s="161" t="s">
        <v>5724</v>
      </c>
      <c r="B3679" s="162">
        <v>1.8077482908797501E-3</v>
      </c>
      <c r="D3679" s="162"/>
    </row>
    <row r="3680" spans="1:4" x14ac:dyDescent="0.2">
      <c r="A3680" s="161" t="s">
        <v>1392</v>
      </c>
      <c r="B3680" s="162">
        <v>1.8051188659358799E-3</v>
      </c>
      <c r="D3680" s="162"/>
    </row>
    <row r="3681" spans="1:4" x14ac:dyDescent="0.2">
      <c r="A3681" s="161" t="s">
        <v>7738</v>
      </c>
      <c r="B3681" s="162">
        <v>1.80329771165562E-3</v>
      </c>
      <c r="D3681" s="162"/>
    </row>
    <row r="3682" spans="1:4" x14ac:dyDescent="0.2">
      <c r="A3682" s="161" t="s">
        <v>1306</v>
      </c>
      <c r="B3682" s="162">
        <v>1.8002826861162201E-3</v>
      </c>
      <c r="D3682" s="162"/>
    </row>
    <row r="3683" spans="1:4" x14ac:dyDescent="0.2">
      <c r="A3683" s="161" t="s">
        <v>4779</v>
      </c>
      <c r="B3683" s="162">
        <v>1.7970950214587899E-3</v>
      </c>
      <c r="D3683" s="162"/>
    </row>
    <row r="3684" spans="1:4" x14ac:dyDescent="0.2">
      <c r="A3684" s="161" t="s">
        <v>3305</v>
      </c>
      <c r="B3684" s="162">
        <v>1.7970950214587899E-3</v>
      </c>
      <c r="D3684" s="162"/>
    </row>
    <row r="3685" spans="1:4" x14ac:dyDescent="0.2">
      <c r="A3685" s="161" t="s">
        <v>2905</v>
      </c>
      <c r="B3685" s="162">
        <v>1.79659627326885E-3</v>
      </c>
      <c r="D3685" s="162"/>
    </row>
    <row r="3686" spans="1:4" x14ac:dyDescent="0.2">
      <c r="A3686" s="161" t="s">
        <v>7739</v>
      </c>
      <c r="B3686" s="162">
        <v>1.7946181810477499E-3</v>
      </c>
      <c r="D3686" s="162"/>
    </row>
    <row r="3687" spans="1:4" x14ac:dyDescent="0.2">
      <c r="A3687" s="161" t="s">
        <v>1713</v>
      </c>
      <c r="B3687" s="162">
        <v>1.7920031943521699E-3</v>
      </c>
      <c r="D3687" s="162"/>
    </row>
    <row r="3688" spans="1:4" x14ac:dyDescent="0.2">
      <c r="A3688" s="161" t="s">
        <v>3885</v>
      </c>
      <c r="B3688" s="162">
        <v>1.7895978646201901E-3</v>
      </c>
      <c r="D3688" s="162"/>
    </row>
    <row r="3689" spans="1:4" x14ac:dyDescent="0.2">
      <c r="A3689" s="161" t="s">
        <v>4781</v>
      </c>
      <c r="B3689" s="162">
        <v>1.78883878708599E-3</v>
      </c>
      <c r="D3689" s="162"/>
    </row>
    <row r="3690" spans="1:4" x14ac:dyDescent="0.2">
      <c r="A3690" s="161" t="s">
        <v>4328</v>
      </c>
      <c r="B3690" s="162">
        <v>1.78649960990227E-3</v>
      </c>
      <c r="D3690" s="162"/>
    </row>
    <row r="3691" spans="1:4" x14ac:dyDescent="0.2">
      <c r="A3691" s="161" t="s">
        <v>2662</v>
      </c>
      <c r="B3691" s="162">
        <v>1.7857094709299299E-3</v>
      </c>
      <c r="D3691" s="162"/>
    </row>
    <row r="3692" spans="1:4" x14ac:dyDescent="0.2">
      <c r="A3692" s="161" t="s">
        <v>4743</v>
      </c>
      <c r="B3692" s="162">
        <v>1.7851104220942E-3</v>
      </c>
      <c r="D3692" s="162"/>
    </row>
    <row r="3693" spans="1:4" x14ac:dyDescent="0.2">
      <c r="A3693" s="161" t="s">
        <v>1085</v>
      </c>
      <c r="B3693" s="162">
        <v>1.7821184255044501E-3</v>
      </c>
      <c r="D3693" s="162"/>
    </row>
    <row r="3694" spans="1:4" x14ac:dyDescent="0.2">
      <c r="A3694" s="161" t="s">
        <v>1048</v>
      </c>
      <c r="B3694" s="162">
        <v>1.78022263022575E-3</v>
      </c>
      <c r="D3694" s="162"/>
    </row>
    <row r="3695" spans="1:4" x14ac:dyDescent="0.2">
      <c r="A3695" s="161" t="s">
        <v>4719</v>
      </c>
      <c r="B3695" s="162">
        <v>1.7800333903959999E-3</v>
      </c>
      <c r="D3695" s="162"/>
    </row>
    <row r="3696" spans="1:4" x14ac:dyDescent="0.2">
      <c r="A3696" s="161" t="s">
        <v>2376</v>
      </c>
      <c r="B3696" s="162">
        <v>1.77982642798701E-3</v>
      </c>
      <c r="D3696" s="162"/>
    </row>
    <row r="3697" spans="1:4" x14ac:dyDescent="0.2">
      <c r="A3697" s="161" t="s">
        <v>383</v>
      </c>
      <c r="B3697" s="162">
        <v>1.77946281390812E-3</v>
      </c>
      <c r="D3697" s="162"/>
    </row>
    <row r="3698" spans="1:4" x14ac:dyDescent="0.2">
      <c r="A3698" s="161" t="s">
        <v>7740</v>
      </c>
      <c r="B3698" s="162">
        <v>1.77859051655424E-3</v>
      </c>
      <c r="D3698" s="162"/>
    </row>
    <row r="3699" spans="1:4" x14ac:dyDescent="0.2">
      <c r="A3699" s="161" t="s">
        <v>1285</v>
      </c>
      <c r="B3699" s="162">
        <v>1.7784685275629799E-3</v>
      </c>
      <c r="D3699" s="162"/>
    </row>
    <row r="3700" spans="1:4" x14ac:dyDescent="0.2">
      <c r="A3700" s="161" t="s">
        <v>7741</v>
      </c>
      <c r="B3700" s="162">
        <v>1.77799590683207E-3</v>
      </c>
      <c r="D3700" s="162"/>
    </row>
    <row r="3701" spans="1:4" x14ac:dyDescent="0.2">
      <c r="A3701" s="161" t="s">
        <v>7742</v>
      </c>
      <c r="B3701" s="162">
        <v>1.7776400207288601E-3</v>
      </c>
      <c r="D3701" s="162"/>
    </row>
    <row r="3702" spans="1:4" x14ac:dyDescent="0.2">
      <c r="A3702" s="161" t="s">
        <v>7743</v>
      </c>
      <c r="B3702" s="162">
        <v>1.7755564765084E-3</v>
      </c>
      <c r="D3702" s="162"/>
    </row>
    <row r="3703" spans="1:4" x14ac:dyDescent="0.2">
      <c r="A3703" s="161" t="s">
        <v>6214</v>
      </c>
      <c r="B3703" s="162">
        <v>1.7735518969924299E-3</v>
      </c>
      <c r="D3703" s="162"/>
    </row>
    <row r="3704" spans="1:4" x14ac:dyDescent="0.2">
      <c r="A3704" s="161" t="s">
        <v>1481</v>
      </c>
      <c r="B3704" s="162">
        <v>1.7728636013174799E-3</v>
      </c>
      <c r="D3704" s="162"/>
    </row>
    <row r="3705" spans="1:4" x14ac:dyDescent="0.2">
      <c r="A3705" s="161" t="s">
        <v>2762</v>
      </c>
      <c r="B3705" s="162">
        <v>1.77163376562874E-3</v>
      </c>
      <c r="D3705" s="162"/>
    </row>
    <row r="3706" spans="1:4" x14ac:dyDescent="0.2">
      <c r="A3706" s="161" t="s">
        <v>7744</v>
      </c>
      <c r="B3706" s="162">
        <v>1.77101784209988E-3</v>
      </c>
      <c r="D3706" s="162"/>
    </row>
    <row r="3707" spans="1:4" x14ac:dyDescent="0.2">
      <c r="A3707" s="161" t="s">
        <v>2968</v>
      </c>
      <c r="B3707" s="162">
        <v>1.7707143807057699E-3</v>
      </c>
      <c r="D3707" s="162"/>
    </row>
    <row r="3708" spans="1:4" x14ac:dyDescent="0.2">
      <c r="A3708" s="161" t="s">
        <v>3071</v>
      </c>
      <c r="B3708" s="162">
        <v>1.77071150152184E-3</v>
      </c>
      <c r="D3708" s="162"/>
    </row>
    <row r="3709" spans="1:4" x14ac:dyDescent="0.2">
      <c r="A3709" s="161" t="s">
        <v>6176</v>
      </c>
      <c r="B3709" s="162">
        <v>1.7706966262348699E-3</v>
      </c>
      <c r="D3709" s="162"/>
    </row>
    <row r="3710" spans="1:4" x14ac:dyDescent="0.2">
      <c r="A3710" s="161" t="s">
        <v>6014</v>
      </c>
      <c r="B3710" s="162">
        <v>1.7706966262348699E-3</v>
      </c>
      <c r="D3710" s="162"/>
    </row>
    <row r="3711" spans="1:4" x14ac:dyDescent="0.2">
      <c r="A3711" s="161" t="s">
        <v>5822</v>
      </c>
      <c r="B3711" s="162">
        <v>1.7706966262348699E-3</v>
      </c>
      <c r="D3711" s="162"/>
    </row>
    <row r="3712" spans="1:4" x14ac:dyDescent="0.2">
      <c r="A3712" s="161" t="s">
        <v>7745</v>
      </c>
      <c r="B3712" s="162">
        <v>1.7706966262348699E-3</v>
      </c>
      <c r="D3712" s="162"/>
    </row>
    <row r="3713" spans="1:4" x14ac:dyDescent="0.2">
      <c r="A3713" s="161" t="s">
        <v>7746</v>
      </c>
      <c r="B3713" s="162">
        <v>1.7706966262348699E-3</v>
      </c>
      <c r="D3713" s="162"/>
    </row>
    <row r="3714" spans="1:4" x14ac:dyDescent="0.2">
      <c r="A3714" s="161" t="s">
        <v>4231</v>
      </c>
      <c r="B3714" s="162">
        <v>1.7706966262348699E-3</v>
      </c>
      <c r="D3714" s="162"/>
    </row>
    <row r="3715" spans="1:4" x14ac:dyDescent="0.2">
      <c r="A3715" s="161" t="s">
        <v>4124</v>
      </c>
      <c r="B3715" s="162">
        <v>1.7706966262348699E-3</v>
      </c>
      <c r="D3715" s="162"/>
    </row>
    <row r="3716" spans="1:4" x14ac:dyDescent="0.2">
      <c r="A3716" s="161" t="s">
        <v>2456</v>
      </c>
      <c r="B3716" s="162">
        <v>1.7706966262348699E-3</v>
      </c>
      <c r="D3716" s="162"/>
    </row>
    <row r="3717" spans="1:4" x14ac:dyDescent="0.2">
      <c r="A3717" s="161" t="s">
        <v>3553</v>
      </c>
      <c r="B3717" s="162">
        <v>1.7706966262348699E-3</v>
      </c>
      <c r="D3717" s="162"/>
    </row>
    <row r="3718" spans="1:4" x14ac:dyDescent="0.2">
      <c r="A3718" s="161" t="s">
        <v>3435</v>
      </c>
      <c r="B3718" s="162">
        <v>1.7706966262348699E-3</v>
      </c>
      <c r="D3718" s="162"/>
    </row>
    <row r="3719" spans="1:4" x14ac:dyDescent="0.2">
      <c r="A3719" s="161" t="s">
        <v>3332</v>
      </c>
      <c r="B3719" s="162">
        <v>1.7706966262348699E-3</v>
      </c>
      <c r="D3719" s="162"/>
    </row>
    <row r="3720" spans="1:4" x14ac:dyDescent="0.2">
      <c r="A3720" s="161" t="s">
        <v>7747</v>
      </c>
      <c r="B3720" s="162">
        <v>1.7706966262348699E-3</v>
      </c>
      <c r="D3720" s="162"/>
    </row>
    <row r="3721" spans="1:4" x14ac:dyDescent="0.2">
      <c r="A3721" s="161" t="s">
        <v>7748</v>
      </c>
      <c r="B3721" s="162">
        <v>1.7706966262348699E-3</v>
      </c>
      <c r="D3721" s="162"/>
    </row>
    <row r="3722" spans="1:4" x14ac:dyDescent="0.2">
      <c r="A3722" s="161" t="s">
        <v>1960</v>
      </c>
      <c r="B3722" s="162">
        <v>1.7705482676448E-3</v>
      </c>
      <c r="D3722" s="162"/>
    </row>
    <row r="3723" spans="1:4" x14ac:dyDescent="0.2">
      <c r="A3723" s="161" t="s">
        <v>2156</v>
      </c>
      <c r="B3723" s="162">
        <v>1.76701086998795E-3</v>
      </c>
      <c r="D3723" s="162"/>
    </row>
    <row r="3724" spans="1:4" x14ac:dyDescent="0.2">
      <c r="A3724" s="161" t="s">
        <v>2276</v>
      </c>
      <c r="B3724" s="162">
        <v>1.7663902215210099E-3</v>
      </c>
      <c r="D3724" s="162"/>
    </row>
    <row r="3725" spans="1:4" x14ac:dyDescent="0.2">
      <c r="A3725" s="161" t="s">
        <v>495</v>
      </c>
      <c r="B3725" s="162">
        <v>1.76626298341134E-3</v>
      </c>
      <c r="D3725" s="162"/>
    </row>
    <row r="3726" spans="1:4" x14ac:dyDescent="0.2">
      <c r="A3726" s="161" t="s">
        <v>4393</v>
      </c>
      <c r="B3726" s="162">
        <v>1.7653909396749799E-3</v>
      </c>
      <c r="D3726" s="162"/>
    </row>
    <row r="3727" spans="1:4" x14ac:dyDescent="0.2">
      <c r="A3727" s="161" t="s">
        <v>2136</v>
      </c>
      <c r="B3727" s="162">
        <v>1.7617903422920301E-3</v>
      </c>
      <c r="D3727" s="162"/>
    </row>
    <row r="3728" spans="1:4" x14ac:dyDescent="0.2">
      <c r="A3728" s="161" t="s">
        <v>2188</v>
      </c>
      <c r="B3728" s="162">
        <v>1.7615647530172501E-3</v>
      </c>
      <c r="D3728" s="162"/>
    </row>
    <row r="3729" spans="1:4" x14ac:dyDescent="0.2">
      <c r="A3729" s="161" t="s">
        <v>2960</v>
      </c>
      <c r="B3729" s="162">
        <v>1.7597760225766001E-3</v>
      </c>
      <c r="D3729" s="162"/>
    </row>
    <row r="3730" spans="1:4" x14ac:dyDescent="0.2">
      <c r="A3730" s="161" t="s">
        <v>7749</v>
      </c>
      <c r="B3730" s="162">
        <v>1.7584858581185399E-3</v>
      </c>
      <c r="D3730" s="162"/>
    </row>
    <row r="3731" spans="1:4" x14ac:dyDescent="0.2">
      <c r="A3731" s="161" t="s">
        <v>4767</v>
      </c>
      <c r="B3731" s="162">
        <v>1.75631881525492E-3</v>
      </c>
      <c r="D3731" s="162"/>
    </row>
    <row r="3732" spans="1:4" x14ac:dyDescent="0.2">
      <c r="A3732" s="161" t="s">
        <v>7750</v>
      </c>
      <c r="B3732" s="162">
        <v>1.7559170883974899E-3</v>
      </c>
      <c r="D3732" s="162"/>
    </row>
    <row r="3733" spans="1:4" x14ac:dyDescent="0.2">
      <c r="A3733" s="161" t="s">
        <v>7751</v>
      </c>
      <c r="B3733" s="162">
        <v>1.75290563115643E-3</v>
      </c>
      <c r="D3733" s="162"/>
    </row>
    <row r="3734" spans="1:4" x14ac:dyDescent="0.2">
      <c r="A3734" s="161" t="s">
        <v>3736</v>
      </c>
      <c r="B3734" s="162">
        <v>1.7445594851669499E-3</v>
      </c>
      <c r="D3734" s="162"/>
    </row>
    <row r="3735" spans="1:4" x14ac:dyDescent="0.2">
      <c r="A3735" s="161" t="s">
        <v>5280</v>
      </c>
      <c r="B3735" s="162">
        <v>1.7401461114778601E-3</v>
      </c>
      <c r="D3735" s="162"/>
    </row>
    <row r="3736" spans="1:4" x14ac:dyDescent="0.2">
      <c r="A3736" s="161" t="s">
        <v>7752</v>
      </c>
      <c r="B3736" s="162">
        <v>1.7398812967501899E-3</v>
      </c>
      <c r="D3736" s="162"/>
    </row>
    <row r="3737" spans="1:4" x14ac:dyDescent="0.2">
      <c r="A3737" s="161" t="s">
        <v>1124</v>
      </c>
      <c r="B3737" s="162">
        <v>1.7395835128611E-3</v>
      </c>
      <c r="D3737" s="162"/>
    </row>
    <row r="3738" spans="1:4" x14ac:dyDescent="0.2">
      <c r="A3738" s="161" t="s">
        <v>7753</v>
      </c>
      <c r="B3738" s="162">
        <v>1.73884599711067E-3</v>
      </c>
      <c r="D3738" s="162"/>
    </row>
    <row r="3739" spans="1:4" x14ac:dyDescent="0.2">
      <c r="A3739" s="161" t="s">
        <v>1042</v>
      </c>
      <c r="B3739" s="162">
        <v>1.7383494923468999E-3</v>
      </c>
      <c r="D3739" s="162"/>
    </row>
    <row r="3740" spans="1:4" x14ac:dyDescent="0.2">
      <c r="A3740" s="161" t="s">
        <v>2386</v>
      </c>
      <c r="B3740" s="162">
        <v>1.73816999492129E-3</v>
      </c>
      <c r="D3740" s="162"/>
    </row>
    <row r="3741" spans="1:4" x14ac:dyDescent="0.2">
      <c r="A3741" s="161" t="s">
        <v>4573</v>
      </c>
      <c r="B3741" s="162">
        <v>1.7377316654783E-3</v>
      </c>
      <c r="D3741" s="162"/>
    </row>
    <row r="3742" spans="1:4" x14ac:dyDescent="0.2">
      <c r="A3742" s="161" t="s">
        <v>7754</v>
      </c>
      <c r="B3742" s="162">
        <v>1.7368848686860399E-3</v>
      </c>
      <c r="D3742" s="162"/>
    </row>
    <row r="3743" spans="1:4" x14ac:dyDescent="0.2">
      <c r="A3743" s="161" t="s">
        <v>7755</v>
      </c>
      <c r="B3743" s="162">
        <v>1.73569339113097E-3</v>
      </c>
      <c r="D3743" s="162"/>
    </row>
    <row r="3744" spans="1:4" x14ac:dyDescent="0.2">
      <c r="A3744" s="161" t="s">
        <v>890</v>
      </c>
      <c r="B3744" s="162">
        <v>1.7353792152359599E-3</v>
      </c>
      <c r="D3744" s="162"/>
    </row>
    <row r="3745" spans="1:4" x14ac:dyDescent="0.2">
      <c r="A3745" s="161" t="s">
        <v>7756</v>
      </c>
      <c r="B3745" s="162">
        <v>1.73525192830091E-3</v>
      </c>
      <c r="D3745" s="162"/>
    </row>
    <row r="3746" spans="1:4" x14ac:dyDescent="0.2">
      <c r="A3746" s="161" t="s">
        <v>4968</v>
      </c>
      <c r="B3746" s="162">
        <v>1.73520702874173E-3</v>
      </c>
      <c r="D3746" s="162"/>
    </row>
    <row r="3747" spans="1:4" x14ac:dyDescent="0.2">
      <c r="A3747" s="161" t="s">
        <v>5470</v>
      </c>
      <c r="B3747" s="162">
        <v>1.73516765942011E-3</v>
      </c>
      <c r="D3747" s="162"/>
    </row>
    <row r="3748" spans="1:4" x14ac:dyDescent="0.2">
      <c r="A3748" s="161" t="s">
        <v>7757</v>
      </c>
      <c r="B3748" s="162">
        <v>1.7349508040513399E-3</v>
      </c>
      <c r="D3748" s="162"/>
    </row>
    <row r="3749" spans="1:4" x14ac:dyDescent="0.2">
      <c r="A3749" s="161" t="s">
        <v>1332</v>
      </c>
      <c r="B3749" s="162">
        <v>1.73360450781398E-3</v>
      </c>
      <c r="D3749" s="162"/>
    </row>
    <row r="3750" spans="1:4" x14ac:dyDescent="0.2">
      <c r="A3750" s="161" t="s">
        <v>7758</v>
      </c>
      <c r="B3750" s="162">
        <v>1.7333845974186199E-3</v>
      </c>
      <c r="D3750" s="162"/>
    </row>
    <row r="3751" spans="1:4" x14ac:dyDescent="0.2">
      <c r="A3751" s="161" t="s">
        <v>4367</v>
      </c>
      <c r="B3751" s="162">
        <v>1.7322302231608899E-3</v>
      </c>
      <c r="D3751" s="162"/>
    </row>
    <row r="3752" spans="1:4" x14ac:dyDescent="0.2">
      <c r="A3752" s="161" t="s">
        <v>2602</v>
      </c>
      <c r="B3752" s="162">
        <v>1.73173205907837E-3</v>
      </c>
      <c r="D3752" s="162"/>
    </row>
    <row r="3753" spans="1:4" x14ac:dyDescent="0.2">
      <c r="A3753" s="161" t="s">
        <v>3808</v>
      </c>
      <c r="B3753" s="162">
        <v>1.7303235271043599E-3</v>
      </c>
      <c r="D3753" s="162"/>
    </row>
    <row r="3754" spans="1:4" x14ac:dyDescent="0.2">
      <c r="A3754" s="161" t="s">
        <v>2855</v>
      </c>
      <c r="B3754" s="162">
        <v>1.7286171591653801E-3</v>
      </c>
      <c r="D3754" s="162"/>
    </row>
    <row r="3755" spans="1:4" x14ac:dyDescent="0.2">
      <c r="A3755" s="161" t="s">
        <v>3921</v>
      </c>
      <c r="B3755" s="162">
        <v>1.7283292165009201E-3</v>
      </c>
      <c r="D3755" s="162"/>
    </row>
    <row r="3756" spans="1:4" x14ac:dyDescent="0.2">
      <c r="A3756" s="161" t="s">
        <v>2607</v>
      </c>
      <c r="B3756" s="162">
        <v>1.7275412363232799E-3</v>
      </c>
      <c r="D3756" s="162"/>
    </row>
    <row r="3757" spans="1:4" x14ac:dyDescent="0.2">
      <c r="A3757" s="161" t="s">
        <v>7759</v>
      </c>
      <c r="B3757" s="162">
        <v>1.7241800929777E-3</v>
      </c>
      <c r="D3757" s="162"/>
    </row>
    <row r="3758" spans="1:4" x14ac:dyDescent="0.2">
      <c r="A3758" s="161" t="s">
        <v>7760</v>
      </c>
      <c r="B3758" s="162">
        <v>1.7240811267037501E-3</v>
      </c>
      <c r="D3758" s="162"/>
    </row>
    <row r="3759" spans="1:4" x14ac:dyDescent="0.2">
      <c r="A3759" s="161" t="s">
        <v>5202</v>
      </c>
      <c r="B3759" s="162">
        <v>1.7240811267037501E-3</v>
      </c>
      <c r="D3759" s="162"/>
    </row>
    <row r="3760" spans="1:4" x14ac:dyDescent="0.2">
      <c r="A3760" s="161" t="s">
        <v>7761</v>
      </c>
      <c r="B3760" s="162">
        <v>1.7240811267037501E-3</v>
      </c>
      <c r="D3760" s="162"/>
    </row>
    <row r="3761" spans="1:4" x14ac:dyDescent="0.2">
      <c r="A3761" s="161" t="s">
        <v>7762</v>
      </c>
      <c r="B3761" s="162">
        <v>1.7210258562879799E-3</v>
      </c>
      <c r="D3761" s="162"/>
    </row>
    <row r="3762" spans="1:4" x14ac:dyDescent="0.2">
      <c r="A3762" s="161" t="s">
        <v>6313</v>
      </c>
      <c r="B3762" s="162">
        <v>1.7209507951127399E-3</v>
      </c>
      <c r="D3762" s="162"/>
    </row>
    <row r="3763" spans="1:4" x14ac:dyDescent="0.2">
      <c r="A3763" s="161" t="s">
        <v>5215</v>
      </c>
      <c r="B3763" s="162">
        <v>1.7205780336755801E-3</v>
      </c>
      <c r="D3763" s="162"/>
    </row>
    <row r="3764" spans="1:4" x14ac:dyDescent="0.2">
      <c r="A3764" s="161" t="s">
        <v>3277</v>
      </c>
      <c r="B3764" s="162">
        <v>1.71871714016359E-3</v>
      </c>
      <c r="D3764" s="162"/>
    </row>
    <row r="3765" spans="1:4" x14ac:dyDescent="0.2">
      <c r="A3765" s="161" t="s">
        <v>4935</v>
      </c>
      <c r="B3765" s="162">
        <v>1.7178920189166299E-3</v>
      </c>
      <c r="D3765" s="162"/>
    </row>
    <row r="3766" spans="1:4" x14ac:dyDescent="0.2">
      <c r="A3766" s="161" t="s">
        <v>6258</v>
      </c>
      <c r="B3766" s="162">
        <v>1.7166957386989699E-3</v>
      </c>
      <c r="D3766" s="162"/>
    </row>
    <row r="3767" spans="1:4" x14ac:dyDescent="0.2">
      <c r="A3767" s="161" t="s">
        <v>1230</v>
      </c>
      <c r="B3767" s="162">
        <v>1.71285709652011E-3</v>
      </c>
      <c r="D3767" s="162"/>
    </row>
    <row r="3768" spans="1:4" x14ac:dyDescent="0.2">
      <c r="A3768" s="161" t="s">
        <v>7763</v>
      </c>
      <c r="B3768" s="162">
        <v>1.71166188662114E-3</v>
      </c>
      <c r="D3768" s="162"/>
    </row>
    <row r="3769" spans="1:4" x14ac:dyDescent="0.2">
      <c r="A3769" s="161" t="s">
        <v>7764</v>
      </c>
      <c r="B3769" s="162">
        <v>1.7076087570339199E-3</v>
      </c>
      <c r="D3769" s="162"/>
    </row>
    <row r="3770" spans="1:4" x14ac:dyDescent="0.2">
      <c r="A3770" s="161" t="s">
        <v>2610</v>
      </c>
      <c r="B3770" s="162">
        <v>1.7053736067914201E-3</v>
      </c>
      <c r="D3770" s="162"/>
    </row>
    <row r="3771" spans="1:4" x14ac:dyDescent="0.2">
      <c r="A3771" s="161" t="s">
        <v>3730</v>
      </c>
      <c r="B3771" s="162">
        <v>1.70490407328515E-3</v>
      </c>
      <c r="D3771" s="162"/>
    </row>
    <row r="3772" spans="1:4" x14ac:dyDescent="0.2">
      <c r="A3772" s="161" t="s">
        <v>3289</v>
      </c>
      <c r="B3772" s="162">
        <v>1.70408403172296E-3</v>
      </c>
      <c r="D3772" s="162"/>
    </row>
    <row r="3773" spans="1:4" x14ac:dyDescent="0.2">
      <c r="A3773" s="161" t="s">
        <v>7765</v>
      </c>
      <c r="B3773" s="162">
        <v>1.70405844580688E-3</v>
      </c>
      <c r="D3773" s="162"/>
    </row>
    <row r="3774" spans="1:4" x14ac:dyDescent="0.2">
      <c r="A3774" s="161" t="s">
        <v>6374</v>
      </c>
      <c r="B3774" s="162">
        <v>1.7037464531463699E-3</v>
      </c>
      <c r="D3774" s="162"/>
    </row>
    <row r="3775" spans="1:4" x14ac:dyDescent="0.2">
      <c r="A3775" s="161" t="s">
        <v>7766</v>
      </c>
      <c r="B3775" s="162">
        <v>1.7031094852153501E-3</v>
      </c>
      <c r="D3775" s="162"/>
    </row>
    <row r="3776" spans="1:4" x14ac:dyDescent="0.2">
      <c r="A3776" s="161" t="s">
        <v>2948</v>
      </c>
      <c r="B3776" s="162">
        <v>1.7022323553070001E-3</v>
      </c>
      <c r="D3776" s="162"/>
    </row>
    <row r="3777" spans="1:4" x14ac:dyDescent="0.2">
      <c r="A3777" s="161" t="s">
        <v>7767</v>
      </c>
      <c r="B3777" s="162">
        <v>1.69893384946422E-3</v>
      </c>
      <c r="D3777" s="162"/>
    </row>
    <row r="3778" spans="1:4" x14ac:dyDescent="0.2">
      <c r="A3778" s="161" t="s">
        <v>2553</v>
      </c>
      <c r="B3778" s="162">
        <v>1.6988874638499899E-3</v>
      </c>
      <c r="D3778" s="162"/>
    </row>
    <row r="3779" spans="1:4" x14ac:dyDescent="0.2">
      <c r="A3779" s="161" t="s">
        <v>7768</v>
      </c>
      <c r="B3779" s="162">
        <v>1.6988005856297501E-3</v>
      </c>
      <c r="D3779" s="162"/>
    </row>
    <row r="3780" spans="1:4" x14ac:dyDescent="0.2">
      <c r="A3780" s="161" t="s">
        <v>3027</v>
      </c>
      <c r="B3780" s="162">
        <v>1.69578659201299E-3</v>
      </c>
      <c r="D3780" s="162"/>
    </row>
    <row r="3781" spans="1:4" x14ac:dyDescent="0.2">
      <c r="A3781" s="161" t="s">
        <v>1944</v>
      </c>
      <c r="B3781" s="162">
        <v>1.6953911066789099E-3</v>
      </c>
      <c r="D3781" s="162"/>
    </row>
    <row r="3782" spans="1:4" x14ac:dyDescent="0.2">
      <c r="A3782" s="161" t="s">
        <v>7769</v>
      </c>
      <c r="B3782" s="162">
        <v>1.69463831382137E-3</v>
      </c>
      <c r="D3782" s="162"/>
    </row>
    <row r="3783" spans="1:4" x14ac:dyDescent="0.2">
      <c r="A3783" s="161" t="s">
        <v>5800</v>
      </c>
      <c r="B3783" s="162">
        <v>1.69353293535845E-3</v>
      </c>
      <c r="D3783" s="162"/>
    </row>
    <row r="3784" spans="1:4" x14ac:dyDescent="0.2">
      <c r="A3784" s="161" t="s">
        <v>5132</v>
      </c>
      <c r="B3784" s="162">
        <v>1.69304785670232E-3</v>
      </c>
      <c r="D3784" s="162"/>
    </row>
    <row r="3785" spans="1:4" x14ac:dyDescent="0.2">
      <c r="A3785" s="161" t="s">
        <v>434</v>
      </c>
      <c r="B3785" s="162">
        <v>1.6884780345471501E-3</v>
      </c>
      <c r="D3785" s="162"/>
    </row>
    <row r="3786" spans="1:4" x14ac:dyDescent="0.2">
      <c r="A3786" s="161" t="s">
        <v>800</v>
      </c>
      <c r="B3786" s="162">
        <v>1.68809026450299E-3</v>
      </c>
      <c r="D3786" s="162"/>
    </row>
    <row r="3787" spans="1:4" x14ac:dyDescent="0.2">
      <c r="A3787" s="161" t="s">
        <v>5750</v>
      </c>
      <c r="B3787" s="162">
        <v>1.6840321593119701E-3</v>
      </c>
      <c r="D3787" s="162"/>
    </row>
    <row r="3788" spans="1:4" x14ac:dyDescent="0.2">
      <c r="A3788" s="161" t="s">
        <v>7770</v>
      </c>
      <c r="B3788" s="162">
        <v>1.68397184786887E-3</v>
      </c>
      <c r="D3788" s="162"/>
    </row>
    <row r="3789" spans="1:4" x14ac:dyDescent="0.2">
      <c r="A3789" s="161" t="s">
        <v>5870</v>
      </c>
      <c r="B3789" s="162">
        <v>1.6809189297303699E-3</v>
      </c>
      <c r="D3789" s="162"/>
    </row>
    <row r="3790" spans="1:4" x14ac:dyDescent="0.2">
      <c r="A3790" s="161" t="s">
        <v>6262</v>
      </c>
      <c r="B3790" s="162">
        <v>1.68002699018646E-3</v>
      </c>
      <c r="D3790" s="162"/>
    </row>
    <row r="3791" spans="1:4" x14ac:dyDescent="0.2">
      <c r="A3791" s="161" t="s">
        <v>7771</v>
      </c>
      <c r="B3791" s="162">
        <v>1.6793723420356699E-3</v>
      </c>
      <c r="D3791" s="162"/>
    </row>
    <row r="3792" spans="1:4" x14ac:dyDescent="0.2">
      <c r="A3792" s="161" t="s">
        <v>7772</v>
      </c>
      <c r="B3792" s="162">
        <v>1.67841754346498E-3</v>
      </c>
      <c r="D3792" s="162"/>
    </row>
    <row r="3793" spans="1:4" x14ac:dyDescent="0.2">
      <c r="A3793" s="161" t="s">
        <v>767</v>
      </c>
      <c r="B3793" s="162">
        <v>1.6781500143309301E-3</v>
      </c>
      <c r="D3793" s="162"/>
    </row>
    <row r="3794" spans="1:4" x14ac:dyDescent="0.2">
      <c r="A3794" s="161" t="s">
        <v>7773</v>
      </c>
      <c r="B3794" s="162">
        <v>1.6781082410774399E-3</v>
      </c>
      <c r="D3794" s="162"/>
    </row>
    <row r="3795" spans="1:4" x14ac:dyDescent="0.2">
      <c r="A3795" s="161" t="s">
        <v>2095</v>
      </c>
      <c r="B3795" s="162">
        <v>1.6732299807339401E-3</v>
      </c>
      <c r="D3795" s="162"/>
    </row>
    <row r="3796" spans="1:4" x14ac:dyDescent="0.2">
      <c r="A3796" s="161" t="s">
        <v>7774</v>
      </c>
      <c r="B3796" s="162">
        <v>1.6722290105466E-3</v>
      </c>
      <c r="D3796" s="162"/>
    </row>
    <row r="3797" spans="1:4" x14ac:dyDescent="0.2">
      <c r="A3797" s="161" t="s">
        <v>1834</v>
      </c>
      <c r="B3797" s="162">
        <v>1.67172097151832E-3</v>
      </c>
      <c r="D3797" s="162"/>
    </row>
    <row r="3798" spans="1:4" x14ac:dyDescent="0.2">
      <c r="A3798" s="161" t="s">
        <v>5903</v>
      </c>
      <c r="B3798" s="162">
        <v>1.67150353691433E-3</v>
      </c>
      <c r="D3798" s="162"/>
    </row>
    <row r="3799" spans="1:4" x14ac:dyDescent="0.2">
      <c r="A3799" s="161" t="s">
        <v>7775</v>
      </c>
      <c r="B3799" s="162">
        <v>1.67083295203627E-3</v>
      </c>
      <c r="D3799" s="162"/>
    </row>
    <row r="3800" spans="1:4" x14ac:dyDescent="0.2">
      <c r="A3800" s="161" t="s">
        <v>4906</v>
      </c>
      <c r="B3800" s="162">
        <v>1.67083295203627E-3</v>
      </c>
      <c r="D3800" s="162"/>
    </row>
    <row r="3801" spans="1:4" x14ac:dyDescent="0.2">
      <c r="A3801" s="161" t="s">
        <v>2605</v>
      </c>
      <c r="B3801" s="162">
        <v>1.66909433700018E-3</v>
      </c>
      <c r="D3801" s="162"/>
    </row>
    <row r="3802" spans="1:4" x14ac:dyDescent="0.2">
      <c r="A3802" s="161" t="s">
        <v>1881</v>
      </c>
      <c r="B3802" s="162">
        <v>1.6634840799978599E-3</v>
      </c>
      <c r="D3802" s="162"/>
    </row>
    <row r="3803" spans="1:4" x14ac:dyDescent="0.2">
      <c r="A3803" s="161" t="s">
        <v>4148</v>
      </c>
      <c r="B3803" s="162">
        <v>1.66339084151964E-3</v>
      </c>
      <c r="D3803" s="162"/>
    </row>
    <row r="3804" spans="1:4" x14ac:dyDescent="0.2">
      <c r="A3804" s="161" t="s">
        <v>5823</v>
      </c>
      <c r="B3804" s="162">
        <v>1.6627601970610501E-3</v>
      </c>
      <c r="D3804" s="162"/>
    </row>
    <row r="3805" spans="1:4" x14ac:dyDescent="0.2">
      <c r="A3805" s="161" t="s">
        <v>7776</v>
      </c>
      <c r="B3805" s="162">
        <v>1.6627601970610501E-3</v>
      </c>
      <c r="D3805" s="162"/>
    </row>
    <row r="3806" spans="1:4" x14ac:dyDescent="0.2">
      <c r="A3806" s="161" t="s">
        <v>3039</v>
      </c>
      <c r="B3806" s="162">
        <v>1.66113593186711E-3</v>
      </c>
      <c r="D3806" s="162"/>
    </row>
    <row r="3807" spans="1:4" x14ac:dyDescent="0.2">
      <c r="A3807" s="161" t="s">
        <v>3461</v>
      </c>
      <c r="B3807" s="162">
        <v>1.6611165112626199E-3</v>
      </c>
      <c r="D3807" s="162"/>
    </row>
    <row r="3808" spans="1:4" x14ac:dyDescent="0.2">
      <c r="A3808" s="161" t="s">
        <v>6164</v>
      </c>
      <c r="B3808" s="162">
        <v>1.6602748934496901E-3</v>
      </c>
      <c r="D3808" s="162"/>
    </row>
    <row r="3809" spans="1:4" x14ac:dyDescent="0.2">
      <c r="A3809" s="161" t="s">
        <v>7777</v>
      </c>
      <c r="B3809" s="162">
        <v>1.66004753947142E-3</v>
      </c>
      <c r="D3809" s="162"/>
    </row>
    <row r="3810" spans="1:4" x14ac:dyDescent="0.2">
      <c r="A3810" s="161" t="s">
        <v>7778</v>
      </c>
      <c r="B3810" s="162">
        <v>1.66004753947142E-3</v>
      </c>
      <c r="D3810" s="162"/>
    </row>
    <row r="3811" spans="1:4" x14ac:dyDescent="0.2">
      <c r="A3811" s="161" t="s">
        <v>7779</v>
      </c>
      <c r="B3811" s="162">
        <v>1.66004753947142E-3</v>
      </c>
      <c r="D3811" s="162"/>
    </row>
    <row r="3812" spans="1:4" x14ac:dyDescent="0.2">
      <c r="A3812" s="161" t="s">
        <v>7780</v>
      </c>
      <c r="B3812" s="162">
        <v>1.66004753947142E-3</v>
      </c>
      <c r="D3812" s="162"/>
    </row>
    <row r="3813" spans="1:4" x14ac:dyDescent="0.2">
      <c r="A3813" s="161" t="s">
        <v>7781</v>
      </c>
      <c r="B3813" s="162">
        <v>1.66004753947142E-3</v>
      </c>
      <c r="D3813" s="162"/>
    </row>
    <row r="3814" spans="1:4" x14ac:dyDescent="0.2">
      <c r="A3814" s="161" t="s">
        <v>7782</v>
      </c>
      <c r="B3814" s="162">
        <v>1.65839478152868E-3</v>
      </c>
      <c r="D3814" s="162"/>
    </row>
    <row r="3815" spans="1:4" x14ac:dyDescent="0.2">
      <c r="A3815" s="161" t="s">
        <v>1669</v>
      </c>
      <c r="B3815" s="162">
        <v>1.65763126956936E-3</v>
      </c>
      <c r="D3815" s="162"/>
    </row>
    <row r="3816" spans="1:4" x14ac:dyDescent="0.2">
      <c r="A3816" s="161" t="s">
        <v>7783</v>
      </c>
      <c r="B3816" s="162">
        <v>1.65576402798382E-3</v>
      </c>
      <c r="D3816" s="162"/>
    </row>
    <row r="3817" spans="1:4" x14ac:dyDescent="0.2">
      <c r="A3817" s="161" t="s">
        <v>4313</v>
      </c>
      <c r="B3817" s="162">
        <v>1.6535719766308599E-3</v>
      </c>
      <c r="D3817" s="162"/>
    </row>
    <row r="3818" spans="1:4" x14ac:dyDescent="0.2">
      <c r="A3818" s="161" t="s">
        <v>7784</v>
      </c>
      <c r="B3818" s="162">
        <v>1.6510294084252199E-3</v>
      </c>
      <c r="D3818" s="162"/>
    </row>
    <row r="3819" spans="1:4" x14ac:dyDescent="0.2">
      <c r="A3819" s="161" t="s">
        <v>1628</v>
      </c>
      <c r="B3819" s="162">
        <v>1.64996551294329E-3</v>
      </c>
      <c r="D3819" s="162"/>
    </row>
    <row r="3820" spans="1:4" x14ac:dyDescent="0.2">
      <c r="A3820" s="161" t="s">
        <v>7785</v>
      </c>
      <c r="B3820" s="162">
        <v>1.6490440168487801E-3</v>
      </c>
      <c r="D3820" s="162"/>
    </row>
    <row r="3821" spans="1:4" x14ac:dyDescent="0.2">
      <c r="A3821" s="161" t="s">
        <v>1695</v>
      </c>
      <c r="B3821" s="162">
        <v>1.64841795593375E-3</v>
      </c>
      <c r="D3821" s="162"/>
    </row>
    <row r="3822" spans="1:4" x14ac:dyDescent="0.2">
      <c r="A3822" s="161" t="s">
        <v>5765</v>
      </c>
      <c r="B3822" s="162">
        <v>1.6475811324677999E-3</v>
      </c>
      <c r="D3822" s="162"/>
    </row>
    <row r="3823" spans="1:4" x14ac:dyDescent="0.2">
      <c r="A3823" s="161" t="s">
        <v>5020</v>
      </c>
      <c r="B3823" s="162">
        <v>1.64640634206143E-3</v>
      </c>
      <c r="D3823" s="162"/>
    </row>
    <row r="3824" spans="1:4" x14ac:dyDescent="0.2">
      <c r="A3824" s="161" t="s">
        <v>7786</v>
      </c>
      <c r="B3824" s="162">
        <v>1.6453766855689599E-3</v>
      </c>
      <c r="D3824" s="162"/>
    </row>
    <row r="3825" spans="1:4" x14ac:dyDescent="0.2">
      <c r="A3825" s="161" t="s">
        <v>5150</v>
      </c>
      <c r="B3825" s="162">
        <v>1.6450954700945499E-3</v>
      </c>
      <c r="D3825" s="162"/>
    </row>
    <row r="3826" spans="1:4" x14ac:dyDescent="0.2">
      <c r="A3826" s="161" t="s">
        <v>4880</v>
      </c>
      <c r="B3826" s="162">
        <v>1.6450954700945499E-3</v>
      </c>
      <c r="D3826" s="162"/>
    </row>
    <row r="3827" spans="1:4" x14ac:dyDescent="0.2">
      <c r="A3827" s="161" t="s">
        <v>7787</v>
      </c>
      <c r="B3827" s="162">
        <v>1.6420663732342399E-3</v>
      </c>
      <c r="D3827" s="162"/>
    </row>
    <row r="3828" spans="1:4" x14ac:dyDescent="0.2">
      <c r="A3828" s="161" t="s">
        <v>7788</v>
      </c>
      <c r="B3828" s="162">
        <v>1.6393876374442701E-3</v>
      </c>
      <c r="D3828" s="162"/>
    </row>
    <row r="3829" spans="1:4" x14ac:dyDescent="0.2">
      <c r="A3829" s="161" t="s">
        <v>7789</v>
      </c>
      <c r="B3829" s="162">
        <v>1.6381234392393201E-3</v>
      </c>
      <c r="D3829" s="162"/>
    </row>
    <row r="3830" spans="1:4" x14ac:dyDescent="0.2">
      <c r="A3830" s="161" t="s">
        <v>7790</v>
      </c>
      <c r="B3830" s="162">
        <v>1.63759462392029E-3</v>
      </c>
      <c r="D3830" s="162"/>
    </row>
    <row r="3831" spans="1:4" x14ac:dyDescent="0.2">
      <c r="A3831" s="161" t="s">
        <v>2237</v>
      </c>
      <c r="B3831" s="162">
        <v>1.6352586188910199E-3</v>
      </c>
      <c r="D3831" s="162"/>
    </row>
    <row r="3832" spans="1:4" x14ac:dyDescent="0.2">
      <c r="A3832" s="161" t="s">
        <v>2576</v>
      </c>
      <c r="B3832" s="162">
        <v>1.6349760357709799E-3</v>
      </c>
      <c r="D3832" s="162"/>
    </row>
    <row r="3833" spans="1:4" x14ac:dyDescent="0.2">
      <c r="A3833" s="161" t="s">
        <v>3880</v>
      </c>
      <c r="B3833" s="162">
        <v>1.6310363513951901E-3</v>
      </c>
      <c r="D3833" s="162"/>
    </row>
    <row r="3834" spans="1:4" x14ac:dyDescent="0.2">
      <c r="A3834" s="161" t="s">
        <v>2259</v>
      </c>
      <c r="B3834" s="162">
        <v>1.62968815720438E-3</v>
      </c>
      <c r="D3834" s="162"/>
    </row>
    <row r="3835" spans="1:4" x14ac:dyDescent="0.2">
      <c r="A3835" s="161" t="s">
        <v>7791</v>
      </c>
      <c r="B3835" s="162">
        <v>1.62282880034574E-3</v>
      </c>
      <c r="D3835" s="162"/>
    </row>
    <row r="3836" spans="1:4" x14ac:dyDescent="0.2">
      <c r="A3836" s="161" t="s">
        <v>7792</v>
      </c>
      <c r="B3836" s="162">
        <v>1.6196177526524201E-3</v>
      </c>
      <c r="D3836" s="162"/>
    </row>
    <row r="3837" spans="1:4" x14ac:dyDescent="0.2">
      <c r="A3837" s="161" t="s">
        <v>1470</v>
      </c>
      <c r="B3837" s="162">
        <v>1.6191992253710499E-3</v>
      </c>
      <c r="D3837" s="162"/>
    </row>
    <row r="3838" spans="1:4" x14ac:dyDescent="0.2">
      <c r="A3838" s="161" t="s">
        <v>1238</v>
      </c>
      <c r="B3838" s="162">
        <v>1.61806182144962E-3</v>
      </c>
      <c r="D3838" s="162"/>
    </row>
    <row r="3839" spans="1:4" x14ac:dyDescent="0.2">
      <c r="A3839" s="161" t="s">
        <v>7793</v>
      </c>
      <c r="B3839" s="162">
        <v>1.61803674834711E-3</v>
      </c>
      <c r="D3839" s="162"/>
    </row>
    <row r="3840" spans="1:4" x14ac:dyDescent="0.2">
      <c r="A3840" s="161" t="s">
        <v>7794</v>
      </c>
      <c r="B3840" s="162">
        <v>1.61677584481134E-3</v>
      </c>
      <c r="D3840" s="162"/>
    </row>
    <row r="3841" spans="1:4" x14ac:dyDescent="0.2">
      <c r="A3841" s="161" t="s">
        <v>515</v>
      </c>
      <c r="B3841" s="162">
        <v>1.6162535916337099E-3</v>
      </c>
      <c r="D3841" s="162"/>
    </row>
    <row r="3842" spans="1:4" x14ac:dyDescent="0.2">
      <c r="A3842" s="161" t="s">
        <v>7795</v>
      </c>
      <c r="B3842" s="162">
        <v>1.6157750605289101E-3</v>
      </c>
      <c r="D3842" s="162"/>
    </row>
    <row r="3843" spans="1:4" x14ac:dyDescent="0.2">
      <c r="A3843" s="161" t="s">
        <v>3985</v>
      </c>
      <c r="B3843" s="162">
        <v>1.61430732689316E-3</v>
      </c>
      <c r="D3843" s="162"/>
    </row>
    <row r="3844" spans="1:4" x14ac:dyDescent="0.2">
      <c r="A3844" s="161" t="s">
        <v>2525</v>
      </c>
      <c r="B3844" s="162">
        <v>1.6142703776747399E-3</v>
      </c>
      <c r="D3844" s="162"/>
    </row>
    <row r="3845" spans="1:4" x14ac:dyDescent="0.2">
      <c r="A3845" s="161" t="s">
        <v>7796</v>
      </c>
      <c r="B3845" s="162">
        <v>1.6134138421238899E-3</v>
      </c>
      <c r="D3845" s="162"/>
    </row>
    <row r="3846" spans="1:4" x14ac:dyDescent="0.2">
      <c r="A3846" s="161" t="s">
        <v>5039</v>
      </c>
      <c r="B3846" s="162">
        <v>1.61174141909273E-3</v>
      </c>
      <c r="D3846" s="162"/>
    </row>
    <row r="3847" spans="1:4" x14ac:dyDescent="0.2">
      <c r="A3847" s="161" t="s">
        <v>3177</v>
      </c>
      <c r="B3847" s="162">
        <v>1.6099462137428001E-3</v>
      </c>
      <c r="D3847" s="162"/>
    </row>
    <row r="3848" spans="1:4" x14ac:dyDescent="0.2">
      <c r="A3848" s="161" t="s">
        <v>1417</v>
      </c>
      <c r="B3848" s="162">
        <v>1.6091351061934701E-3</v>
      </c>
      <c r="D3848" s="162"/>
    </row>
    <row r="3849" spans="1:4" x14ac:dyDescent="0.2">
      <c r="A3849" s="161" t="s">
        <v>4826</v>
      </c>
      <c r="B3849" s="162">
        <v>1.6089875700764299E-3</v>
      </c>
      <c r="D3849" s="162"/>
    </row>
    <row r="3850" spans="1:4" x14ac:dyDescent="0.2">
      <c r="A3850" s="161" t="s">
        <v>5298</v>
      </c>
      <c r="B3850" s="162">
        <v>1.6079592163458199E-3</v>
      </c>
      <c r="D3850" s="162"/>
    </row>
    <row r="3851" spans="1:4" x14ac:dyDescent="0.2">
      <c r="A3851" s="161" t="s">
        <v>4519</v>
      </c>
      <c r="B3851" s="162">
        <v>1.6051125176174701E-3</v>
      </c>
      <c r="D3851" s="162"/>
    </row>
    <row r="3852" spans="1:4" x14ac:dyDescent="0.2">
      <c r="A3852" s="161" t="s">
        <v>3343</v>
      </c>
      <c r="B3852" s="162">
        <v>1.60466186466338E-3</v>
      </c>
      <c r="D3852" s="162"/>
    </row>
    <row r="3853" spans="1:4" x14ac:dyDescent="0.2">
      <c r="A3853" s="161" t="s">
        <v>2067</v>
      </c>
      <c r="B3853" s="162">
        <v>1.6042680356918399E-3</v>
      </c>
      <c r="D3853" s="162"/>
    </row>
    <row r="3854" spans="1:4" x14ac:dyDescent="0.2">
      <c r="A3854" s="161" t="s">
        <v>7797</v>
      </c>
      <c r="B3854" s="162">
        <v>1.6035193750077001E-3</v>
      </c>
      <c r="D3854" s="162"/>
    </row>
    <row r="3855" spans="1:4" x14ac:dyDescent="0.2">
      <c r="A3855" s="161" t="s">
        <v>7798</v>
      </c>
      <c r="B3855" s="162">
        <v>1.60273878112441E-3</v>
      </c>
      <c r="D3855" s="162"/>
    </row>
    <row r="3856" spans="1:4" x14ac:dyDescent="0.2">
      <c r="A3856" s="161" t="s">
        <v>7799</v>
      </c>
      <c r="B3856" s="162">
        <v>1.6022357767418E-3</v>
      </c>
      <c r="D3856" s="162"/>
    </row>
    <row r="3857" spans="1:4" x14ac:dyDescent="0.2">
      <c r="A3857" s="161" t="s">
        <v>1922</v>
      </c>
      <c r="B3857" s="162">
        <v>1.60126046366305E-3</v>
      </c>
      <c r="D3857" s="162"/>
    </row>
    <row r="3858" spans="1:4" x14ac:dyDescent="0.2">
      <c r="A3858" s="161" t="s">
        <v>2241</v>
      </c>
      <c r="B3858" s="162">
        <v>1.5998351899246699E-3</v>
      </c>
      <c r="D3858" s="162"/>
    </row>
    <row r="3859" spans="1:4" x14ac:dyDescent="0.2">
      <c r="A3859" s="161" t="s">
        <v>7800</v>
      </c>
      <c r="B3859" s="162">
        <v>1.5987785735555799E-3</v>
      </c>
      <c r="D3859" s="162"/>
    </row>
    <row r="3860" spans="1:4" x14ac:dyDescent="0.2">
      <c r="A3860" s="161" t="s">
        <v>1984</v>
      </c>
      <c r="B3860" s="162">
        <v>1.5979228978973399E-3</v>
      </c>
      <c r="D3860" s="162"/>
    </row>
    <row r="3861" spans="1:4" x14ac:dyDescent="0.2">
      <c r="A3861" s="161" t="s">
        <v>7801</v>
      </c>
      <c r="B3861" s="162">
        <v>1.5978605771833701E-3</v>
      </c>
      <c r="D3861" s="162"/>
    </row>
    <row r="3862" spans="1:4" x14ac:dyDescent="0.2">
      <c r="A3862" s="161" t="s">
        <v>7802</v>
      </c>
      <c r="B3862" s="162">
        <v>1.59706573078627E-3</v>
      </c>
      <c r="D3862" s="162"/>
    </row>
    <row r="3863" spans="1:4" x14ac:dyDescent="0.2">
      <c r="A3863" s="161" t="s">
        <v>7803</v>
      </c>
      <c r="B3863" s="162">
        <v>1.59592421806063E-3</v>
      </c>
      <c r="D3863" s="162"/>
    </row>
    <row r="3864" spans="1:4" x14ac:dyDescent="0.2">
      <c r="A3864" s="161" t="s">
        <v>559</v>
      </c>
      <c r="B3864" s="162">
        <v>1.59466010838196E-3</v>
      </c>
      <c r="D3864" s="162"/>
    </row>
    <row r="3865" spans="1:4" x14ac:dyDescent="0.2">
      <c r="A3865" s="161" t="s">
        <v>709</v>
      </c>
      <c r="B3865" s="162">
        <v>1.59192660457675E-3</v>
      </c>
      <c r="D3865" s="162"/>
    </row>
    <row r="3866" spans="1:4" x14ac:dyDescent="0.2">
      <c r="A3866" s="161" t="s">
        <v>1389</v>
      </c>
      <c r="B3866" s="162">
        <v>1.59122186518299E-3</v>
      </c>
      <c r="D3866" s="162"/>
    </row>
    <row r="3867" spans="1:4" x14ac:dyDescent="0.2">
      <c r="A3867" s="161" t="s">
        <v>1758</v>
      </c>
      <c r="B3867" s="162">
        <v>1.59015240721989E-3</v>
      </c>
      <c r="D3867" s="162"/>
    </row>
    <row r="3868" spans="1:4" x14ac:dyDescent="0.2">
      <c r="A3868" s="161" t="s">
        <v>4306</v>
      </c>
      <c r="B3868" s="162">
        <v>1.5858276744853601E-3</v>
      </c>
      <c r="D3868" s="162"/>
    </row>
    <row r="3869" spans="1:4" x14ac:dyDescent="0.2">
      <c r="A3869" s="161" t="s">
        <v>4546</v>
      </c>
      <c r="B3869" s="162">
        <v>1.58452684690025E-3</v>
      </c>
      <c r="D3869" s="162"/>
    </row>
    <row r="3870" spans="1:4" x14ac:dyDescent="0.2">
      <c r="A3870" s="161" t="s">
        <v>2486</v>
      </c>
      <c r="B3870" s="162">
        <v>1.58136235115314E-3</v>
      </c>
      <c r="D3870" s="162"/>
    </row>
    <row r="3871" spans="1:4" x14ac:dyDescent="0.2">
      <c r="A3871" s="161" t="s">
        <v>1252</v>
      </c>
      <c r="B3871" s="162">
        <v>1.58023552945336E-3</v>
      </c>
      <c r="D3871" s="162"/>
    </row>
    <row r="3872" spans="1:4" x14ac:dyDescent="0.2">
      <c r="A3872" s="161" t="s">
        <v>3149</v>
      </c>
      <c r="B3872" s="162">
        <v>1.5796154704483499E-3</v>
      </c>
      <c r="D3872" s="162"/>
    </row>
    <row r="3873" spans="1:4" x14ac:dyDescent="0.2">
      <c r="A3873" s="161" t="s">
        <v>7804</v>
      </c>
      <c r="B3873" s="162">
        <v>1.5796154704483499E-3</v>
      </c>
      <c r="D3873" s="162"/>
    </row>
    <row r="3874" spans="1:4" x14ac:dyDescent="0.2">
      <c r="A3874" s="161" t="s">
        <v>4347</v>
      </c>
      <c r="B3874" s="162">
        <v>1.57910890178494E-3</v>
      </c>
      <c r="D3874" s="162"/>
    </row>
    <row r="3875" spans="1:4" x14ac:dyDescent="0.2">
      <c r="A3875" s="161" t="s">
        <v>7805</v>
      </c>
      <c r="B3875" s="162">
        <v>1.57533952880545E-3</v>
      </c>
      <c r="D3875" s="162"/>
    </row>
    <row r="3876" spans="1:4" x14ac:dyDescent="0.2">
      <c r="A3876" s="161" t="s">
        <v>4559</v>
      </c>
      <c r="B3876" s="162">
        <v>1.57533952880545E-3</v>
      </c>
      <c r="D3876" s="162"/>
    </row>
    <row r="3877" spans="1:4" x14ac:dyDescent="0.2">
      <c r="A3877" s="161" t="s">
        <v>4503</v>
      </c>
      <c r="B3877" s="162">
        <v>1.57533952880545E-3</v>
      </c>
      <c r="D3877" s="162"/>
    </row>
    <row r="3878" spans="1:4" x14ac:dyDescent="0.2">
      <c r="A3878" s="161" t="s">
        <v>7806</v>
      </c>
      <c r="B3878" s="162">
        <v>1.57533952880545E-3</v>
      </c>
      <c r="D3878" s="162"/>
    </row>
    <row r="3879" spans="1:4" x14ac:dyDescent="0.2">
      <c r="A3879" s="161" t="s">
        <v>1556</v>
      </c>
      <c r="B3879" s="162">
        <v>1.57498262270421E-3</v>
      </c>
      <c r="D3879" s="162"/>
    </row>
    <row r="3880" spans="1:4" x14ac:dyDescent="0.2">
      <c r="A3880" s="161" t="s">
        <v>4795</v>
      </c>
      <c r="B3880" s="162">
        <v>1.5740710054365701E-3</v>
      </c>
      <c r="D3880" s="162"/>
    </row>
    <row r="3881" spans="1:4" x14ac:dyDescent="0.2">
      <c r="A3881" s="161" t="s">
        <v>7807</v>
      </c>
      <c r="B3881" s="162">
        <v>1.5730128614162399E-3</v>
      </c>
      <c r="D3881" s="162"/>
    </row>
    <row r="3882" spans="1:4" x14ac:dyDescent="0.2">
      <c r="A3882" s="161" t="s">
        <v>7808</v>
      </c>
      <c r="B3882" s="162">
        <v>1.5707134105463799E-3</v>
      </c>
      <c r="D3882" s="162"/>
    </row>
    <row r="3883" spans="1:4" x14ac:dyDescent="0.2">
      <c r="A3883" s="161" t="s">
        <v>2333</v>
      </c>
      <c r="B3883" s="162">
        <v>1.57004780618442E-3</v>
      </c>
      <c r="D3883" s="162"/>
    </row>
    <row r="3884" spans="1:4" x14ac:dyDescent="0.2">
      <c r="A3884" s="161" t="s">
        <v>5603</v>
      </c>
      <c r="B3884" s="162">
        <v>1.5697053114780599E-3</v>
      </c>
      <c r="D3884" s="162"/>
    </row>
    <row r="3885" spans="1:4" x14ac:dyDescent="0.2">
      <c r="A3885" s="161" t="s">
        <v>2071</v>
      </c>
      <c r="B3885" s="162">
        <v>1.5696964571945699E-3</v>
      </c>
      <c r="D3885" s="162"/>
    </row>
    <row r="3886" spans="1:4" x14ac:dyDescent="0.2">
      <c r="A3886" s="161" t="s">
        <v>3798</v>
      </c>
      <c r="B3886" s="162">
        <v>1.56876421010444E-3</v>
      </c>
      <c r="D3886" s="162"/>
    </row>
    <row r="3887" spans="1:4" x14ac:dyDescent="0.2">
      <c r="A3887" s="161" t="s">
        <v>1317</v>
      </c>
      <c r="B3887" s="162">
        <v>1.5672758379409301E-3</v>
      </c>
      <c r="D3887" s="162"/>
    </row>
    <row r="3888" spans="1:4" x14ac:dyDescent="0.2">
      <c r="A3888" s="161" t="s">
        <v>3483</v>
      </c>
      <c r="B3888" s="162">
        <v>1.5662643194850701E-3</v>
      </c>
      <c r="D3888" s="162"/>
    </row>
    <row r="3889" spans="1:4" x14ac:dyDescent="0.2">
      <c r="A3889" s="161" t="s">
        <v>2390</v>
      </c>
      <c r="B3889" s="162">
        <v>1.5660634244706001E-3</v>
      </c>
      <c r="D3889" s="162"/>
    </row>
    <row r="3890" spans="1:4" x14ac:dyDescent="0.2">
      <c r="A3890" s="161" t="s">
        <v>1801</v>
      </c>
      <c r="B3890" s="162">
        <v>1.56502685907889E-3</v>
      </c>
      <c r="D3890" s="162"/>
    </row>
    <row r="3891" spans="1:4" x14ac:dyDescent="0.2">
      <c r="A3891" s="161" t="s">
        <v>7809</v>
      </c>
      <c r="B3891" s="162">
        <v>1.56430416759896E-3</v>
      </c>
      <c r="D3891" s="162"/>
    </row>
    <row r="3892" spans="1:4" x14ac:dyDescent="0.2">
      <c r="A3892" s="161" t="s">
        <v>1969</v>
      </c>
      <c r="B3892" s="162">
        <v>1.5618693659203301E-3</v>
      </c>
      <c r="D3892" s="162"/>
    </row>
    <row r="3893" spans="1:4" x14ac:dyDescent="0.2">
      <c r="A3893" s="161" t="s">
        <v>7810</v>
      </c>
      <c r="B3893" s="162">
        <v>1.56109086560997E-3</v>
      </c>
      <c r="D3893" s="162"/>
    </row>
    <row r="3894" spans="1:4" x14ac:dyDescent="0.2">
      <c r="A3894" s="161" t="s">
        <v>7811</v>
      </c>
      <c r="B3894" s="162">
        <v>1.56102966842124E-3</v>
      </c>
      <c r="D3894" s="162"/>
    </row>
    <row r="3895" spans="1:4" x14ac:dyDescent="0.2">
      <c r="A3895" s="161" t="s">
        <v>2928</v>
      </c>
      <c r="B3895" s="162">
        <v>1.56093317126663E-3</v>
      </c>
      <c r="D3895" s="162"/>
    </row>
    <row r="3896" spans="1:4" x14ac:dyDescent="0.2">
      <c r="A3896" s="161" t="s">
        <v>2973</v>
      </c>
      <c r="B3896" s="162">
        <v>1.5605636036588901E-3</v>
      </c>
      <c r="D3896" s="162"/>
    </row>
    <row r="3897" spans="1:4" x14ac:dyDescent="0.2">
      <c r="A3897" s="161" t="s">
        <v>4762</v>
      </c>
      <c r="B3897" s="162">
        <v>1.56027544498392E-3</v>
      </c>
      <c r="D3897" s="162"/>
    </row>
    <row r="3898" spans="1:4" x14ac:dyDescent="0.2">
      <c r="A3898" s="161" t="s">
        <v>7812</v>
      </c>
      <c r="B3898" s="162">
        <v>1.5594994295747E-3</v>
      </c>
      <c r="D3898" s="162"/>
    </row>
    <row r="3899" spans="1:4" x14ac:dyDescent="0.2">
      <c r="A3899" s="161" t="s">
        <v>4156</v>
      </c>
      <c r="B3899" s="162">
        <v>1.55880199767672E-3</v>
      </c>
      <c r="D3899" s="162"/>
    </row>
    <row r="3900" spans="1:4" x14ac:dyDescent="0.2">
      <c r="A3900" s="161" t="s">
        <v>1818</v>
      </c>
      <c r="B3900" s="162">
        <v>1.5574898772006899E-3</v>
      </c>
      <c r="D3900" s="162"/>
    </row>
    <row r="3901" spans="1:4" x14ac:dyDescent="0.2">
      <c r="A3901" s="161" t="s">
        <v>7813</v>
      </c>
      <c r="B3901" s="162">
        <v>1.5574055546585201E-3</v>
      </c>
      <c r="D3901" s="162"/>
    </row>
    <row r="3902" spans="1:4" x14ac:dyDescent="0.2">
      <c r="A3902" s="161" t="s">
        <v>2727</v>
      </c>
      <c r="B3902" s="162">
        <v>1.5572152045964E-3</v>
      </c>
      <c r="D3902" s="162"/>
    </row>
    <row r="3903" spans="1:4" x14ac:dyDescent="0.2">
      <c r="A3903" s="161" t="s">
        <v>4845</v>
      </c>
      <c r="B3903" s="162">
        <v>1.55492947086585E-3</v>
      </c>
      <c r="D3903" s="162"/>
    </row>
    <row r="3904" spans="1:4" x14ac:dyDescent="0.2">
      <c r="A3904" s="161" t="s">
        <v>2918</v>
      </c>
      <c r="B3904" s="162">
        <v>1.5531854516242899E-3</v>
      </c>
      <c r="D3904" s="162"/>
    </row>
    <row r="3905" spans="1:4" x14ac:dyDescent="0.2">
      <c r="A3905" s="161" t="s">
        <v>2296</v>
      </c>
      <c r="B3905" s="162">
        <v>1.5530884588990899E-3</v>
      </c>
      <c r="D3905" s="162"/>
    </row>
    <row r="3906" spans="1:4" x14ac:dyDescent="0.2">
      <c r="A3906" s="161" t="s">
        <v>7814</v>
      </c>
      <c r="B3906" s="162">
        <v>1.5521552275411701E-3</v>
      </c>
      <c r="D3906" s="162"/>
    </row>
    <row r="3907" spans="1:4" x14ac:dyDescent="0.2">
      <c r="A3907" s="161" t="s">
        <v>5732</v>
      </c>
      <c r="B3907" s="162">
        <v>1.55200801806738E-3</v>
      </c>
      <c r="D3907" s="162"/>
    </row>
    <row r="3908" spans="1:4" x14ac:dyDescent="0.2">
      <c r="A3908" s="161" t="s">
        <v>7815</v>
      </c>
      <c r="B3908" s="162">
        <v>1.5516030362685499E-3</v>
      </c>
      <c r="D3908" s="162"/>
    </row>
    <row r="3909" spans="1:4" x14ac:dyDescent="0.2">
      <c r="A3909" s="161" t="s">
        <v>2118</v>
      </c>
      <c r="B3909" s="162">
        <v>1.55112600296521E-3</v>
      </c>
      <c r="D3909" s="162"/>
    </row>
    <row r="3910" spans="1:4" x14ac:dyDescent="0.2">
      <c r="A3910" s="161" t="s">
        <v>3604</v>
      </c>
      <c r="B3910" s="162">
        <v>1.5496744721326301E-3</v>
      </c>
      <c r="D3910" s="162"/>
    </row>
    <row r="3911" spans="1:4" x14ac:dyDescent="0.2">
      <c r="A3911" s="161" t="s">
        <v>3062</v>
      </c>
      <c r="B3911" s="162">
        <v>1.54552529335949E-3</v>
      </c>
      <c r="D3911" s="162"/>
    </row>
    <row r="3912" spans="1:4" x14ac:dyDescent="0.2">
      <c r="A3912" s="161" t="s">
        <v>7816</v>
      </c>
      <c r="B3912" s="162">
        <v>1.5446165903466899E-3</v>
      </c>
      <c r="D3912" s="162"/>
    </row>
    <row r="3913" spans="1:4" x14ac:dyDescent="0.2">
      <c r="A3913" s="161" t="s">
        <v>1031</v>
      </c>
      <c r="B3913" s="162">
        <v>1.5446034747899501E-3</v>
      </c>
      <c r="D3913" s="162"/>
    </row>
    <row r="3914" spans="1:4" x14ac:dyDescent="0.2">
      <c r="A3914" s="161" t="s">
        <v>552</v>
      </c>
      <c r="B3914" s="162">
        <v>1.54342538489781E-3</v>
      </c>
      <c r="D3914" s="162"/>
    </row>
    <row r="3915" spans="1:4" x14ac:dyDescent="0.2">
      <c r="A3915" s="161" t="s">
        <v>7817</v>
      </c>
      <c r="B3915" s="162">
        <v>1.5399997505153801E-3</v>
      </c>
      <c r="D3915" s="162"/>
    </row>
    <row r="3916" spans="1:4" x14ac:dyDescent="0.2">
      <c r="A3916" s="161" t="s">
        <v>4990</v>
      </c>
      <c r="B3916" s="162">
        <v>1.53834303225546E-3</v>
      </c>
      <c r="D3916" s="162"/>
    </row>
    <row r="3917" spans="1:4" x14ac:dyDescent="0.2">
      <c r="A3917" s="161" t="s">
        <v>7818</v>
      </c>
      <c r="B3917" s="162">
        <v>1.53834303225546E-3</v>
      </c>
      <c r="D3917" s="162"/>
    </row>
    <row r="3918" spans="1:4" x14ac:dyDescent="0.2">
      <c r="A3918" s="161" t="s">
        <v>7819</v>
      </c>
      <c r="B3918" s="162">
        <v>1.5361993602809501E-3</v>
      </c>
      <c r="D3918" s="162"/>
    </row>
    <row r="3919" spans="1:4" x14ac:dyDescent="0.2">
      <c r="A3919" s="161" t="s">
        <v>7820</v>
      </c>
      <c r="B3919" s="162">
        <v>1.53294633385927E-3</v>
      </c>
      <c r="D3919" s="162"/>
    </row>
    <row r="3920" spans="1:4" x14ac:dyDescent="0.2">
      <c r="A3920" s="161" t="s">
        <v>3738</v>
      </c>
      <c r="B3920" s="162">
        <v>1.53254414499356E-3</v>
      </c>
      <c r="D3920" s="162"/>
    </row>
    <row r="3921" spans="1:4" x14ac:dyDescent="0.2">
      <c r="A3921" s="161" t="s">
        <v>2750</v>
      </c>
      <c r="B3921" s="162">
        <v>1.53201565889492E-3</v>
      </c>
      <c r="D3921" s="162"/>
    </row>
    <row r="3922" spans="1:4" x14ac:dyDescent="0.2">
      <c r="A3922" s="161" t="s">
        <v>6271</v>
      </c>
      <c r="B3922" s="162">
        <v>1.5293160073743899E-3</v>
      </c>
      <c r="D3922" s="162"/>
    </row>
    <row r="3923" spans="1:4" x14ac:dyDescent="0.2">
      <c r="A3923" s="161" t="s">
        <v>5256</v>
      </c>
      <c r="B3923" s="162">
        <v>1.5286014602178999E-3</v>
      </c>
      <c r="D3923" s="162"/>
    </row>
    <row r="3924" spans="1:4" x14ac:dyDescent="0.2">
      <c r="A3924" s="161" t="s">
        <v>7821</v>
      </c>
      <c r="B3924" s="162">
        <v>1.5281123938042599E-3</v>
      </c>
      <c r="D3924" s="162"/>
    </row>
    <row r="3925" spans="1:4" x14ac:dyDescent="0.2">
      <c r="A3925" s="161" t="s">
        <v>446</v>
      </c>
      <c r="B3925" s="162">
        <v>1.52766679251681E-3</v>
      </c>
      <c r="D3925" s="162"/>
    </row>
    <row r="3926" spans="1:4" x14ac:dyDescent="0.2">
      <c r="A3926" s="161" t="s">
        <v>7822</v>
      </c>
      <c r="B3926" s="162">
        <v>1.52687393034065E-3</v>
      </c>
      <c r="D3926" s="162"/>
    </row>
    <row r="3927" spans="1:4" x14ac:dyDescent="0.2">
      <c r="A3927" s="161" t="s">
        <v>7823</v>
      </c>
      <c r="B3927" s="162">
        <v>1.5268458678498499E-3</v>
      </c>
      <c r="D3927" s="162"/>
    </row>
    <row r="3928" spans="1:4" x14ac:dyDescent="0.2">
      <c r="A3928" s="161" t="s">
        <v>2873</v>
      </c>
      <c r="B3928" s="162">
        <v>1.5268413064161901E-3</v>
      </c>
      <c r="D3928" s="162"/>
    </row>
    <row r="3929" spans="1:4" x14ac:dyDescent="0.2">
      <c r="A3929" s="161" t="s">
        <v>7824</v>
      </c>
      <c r="B3929" s="162">
        <v>1.5237488195686199E-3</v>
      </c>
      <c r="D3929" s="162"/>
    </row>
    <row r="3930" spans="1:4" x14ac:dyDescent="0.2">
      <c r="A3930" s="161" t="s">
        <v>7825</v>
      </c>
      <c r="B3930" s="162">
        <v>1.5237488195686199E-3</v>
      </c>
      <c r="D3930" s="162"/>
    </row>
    <row r="3931" spans="1:4" x14ac:dyDescent="0.2">
      <c r="A3931" s="161" t="s">
        <v>3191</v>
      </c>
      <c r="B3931" s="162">
        <v>1.5209004898349501E-3</v>
      </c>
      <c r="D3931" s="162"/>
    </row>
    <row r="3932" spans="1:4" x14ac:dyDescent="0.2">
      <c r="A3932" s="161" t="s">
        <v>5917</v>
      </c>
      <c r="B3932" s="162">
        <v>1.51710582650782E-3</v>
      </c>
      <c r="D3932" s="162"/>
    </row>
    <row r="3933" spans="1:4" x14ac:dyDescent="0.2">
      <c r="A3933" s="161" t="s">
        <v>1807</v>
      </c>
      <c r="B3933" s="162">
        <v>1.5139696258985899E-3</v>
      </c>
      <c r="D3933" s="162"/>
    </row>
    <row r="3934" spans="1:4" x14ac:dyDescent="0.2">
      <c r="A3934" s="161" t="s">
        <v>2308</v>
      </c>
      <c r="B3934" s="162">
        <v>1.5123394477217899E-3</v>
      </c>
      <c r="D3934" s="162"/>
    </row>
    <row r="3935" spans="1:4" x14ac:dyDescent="0.2">
      <c r="A3935" s="161" t="s">
        <v>2063</v>
      </c>
      <c r="B3935" s="162">
        <v>1.50920767657835E-3</v>
      </c>
      <c r="D3935" s="162"/>
    </row>
    <row r="3936" spans="1:4" x14ac:dyDescent="0.2">
      <c r="A3936" s="161" t="s">
        <v>1934</v>
      </c>
      <c r="B3936" s="162">
        <v>1.5068473240531599E-3</v>
      </c>
      <c r="D3936" s="162"/>
    </row>
    <row r="3937" spans="1:4" x14ac:dyDescent="0.2">
      <c r="A3937" s="161" t="s">
        <v>4616</v>
      </c>
      <c r="B3937" s="162">
        <v>1.5068131060884801E-3</v>
      </c>
      <c r="D3937" s="162"/>
    </row>
    <row r="3938" spans="1:4" x14ac:dyDescent="0.2">
      <c r="A3938" s="161" t="s">
        <v>1644</v>
      </c>
      <c r="B3938" s="162">
        <v>1.5060874579358101E-3</v>
      </c>
      <c r="D3938" s="162"/>
    </row>
    <row r="3939" spans="1:4" x14ac:dyDescent="0.2">
      <c r="A3939" s="161" t="s">
        <v>2469</v>
      </c>
      <c r="B3939" s="162">
        <v>1.5059932387884701E-3</v>
      </c>
      <c r="D3939" s="162"/>
    </row>
    <row r="3940" spans="1:4" x14ac:dyDescent="0.2">
      <c r="A3940" s="161" t="s">
        <v>3196</v>
      </c>
      <c r="B3940" s="162">
        <v>1.50597747603678E-3</v>
      </c>
      <c r="D3940" s="162"/>
    </row>
    <row r="3941" spans="1:4" x14ac:dyDescent="0.2">
      <c r="A3941" s="161" t="s">
        <v>2379</v>
      </c>
      <c r="B3941" s="162">
        <v>1.50472093765906E-3</v>
      </c>
      <c r="D3941" s="162"/>
    </row>
    <row r="3942" spans="1:4" x14ac:dyDescent="0.2">
      <c r="A3942" s="161" t="s">
        <v>1985</v>
      </c>
      <c r="B3942" s="162">
        <v>1.5000843988121799E-3</v>
      </c>
      <c r="D3942" s="162"/>
    </row>
    <row r="3943" spans="1:4" x14ac:dyDescent="0.2">
      <c r="A3943" s="161" t="s">
        <v>3797</v>
      </c>
      <c r="B3943" s="162">
        <v>1.4992231497046901E-3</v>
      </c>
      <c r="D3943" s="162"/>
    </row>
    <row r="3944" spans="1:4" x14ac:dyDescent="0.2">
      <c r="A3944" s="161" t="s">
        <v>2911</v>
      </c>
      <c r="B3944" s="162">
        <v>1.49905309516328E-3</v>
      </c>
      <c r="D3944" s="162"/>
    </row>
    <row r="3945" spans="1:4" x14ac:dyDescent="0.2">
      <c r="A3945" s="161" t="s">
        <v>2680</v>
      </c>
      <c r="B3945" s="162">
        <v>1.4990071984537501E-3</v>
      </c>
      <c r="D3945" s="162"/>
    </row>
    <row r="3946" spans="1:4" x14ac:dyDescent="0.2">
      <c r="A3946" s="161" t="s">
        <v>2451</v>
      </c>
      <c r="B3946" s="162">
        <v>1.4967735323325299E-3</v>
      </c>
      <c r="D3946" s="162"/>
    </row>
    <row r="3947" spans="1:4" x14ac:dyDescent="0.2">
      <c r="A3947" s="161" t="s">
        <v>2718</v>
      </c>
      <c r="B3947" s="162">
        <v>1.4958148040489999E-3</v>
      </c>
      <c r="D3947" s="162"/>
    </row>
    <row r="3948" spans="1:4" x14ac:dyDescent="0.2">
      <c r="A3948" s="161" t="s">
        <v>457</v>
      </c>
      <c r="B3948" s="162">
        <v>1.49376033197236E-3</v>
      </c>
      <c r="D3948" s="162"/>
    </row>
    <row r="3949" spans="1:4" x14ac:dyDescent="0.2">
      <c r="A3949" s="161" t="s">
        <v>1529</v>
      </c>
      <c r="B3949" s="162">
        <v>1.4931292945341999E-3</v>
      </c>
      <c r="D3949" s="162"/>
    </row>
    <row r="3950" spans="1:4" x14ac:dyDescent="0.2">
      <c r="A3950" s="161" t="s">
        <v>6279</v>
      </c>
      <c r="B3950" s="162">
        <v>1.4904004501275199E-3</v>
      </c>
      <c r="D3950" s="162"/>
    </row>
    <row r="3951" spans="1:4" x14ac:dyDescent="0.2">
      <c r="A3951" s="161" t="s">
        <v>7826</v>
      </c>
      <c r="B3951" s="162">
        <v>1.4902131710586299E-3</v>
      </c>
      <c r="D3951" s="162"/>
    </row>
    <row r="3952" spans="1:4" x14ac:dyDescent="0.2">
      <c r="A3952" s="161" t="s">
        <v>6034</v>
      </c>
      <c r="B3952" s="162">
        <v>1.4897721582818001E-3</v>
      </c>
      <c r="D3952" s="162"/>
    </row>
    <row r="3953" spans="1:4" x14ac:dyDescent="0.2">
      <c r="A3953" s="161" t="s">
        <v>6121</v>
      </c>
      <c r="B3953" s="162">
        <v>1.4878230433624301E-3</v>
      </c>
      <c r="D3953" s="162"/>
    </row>
    <row r="3954" spans="1:4" x14ac:dyDescent="0.2">
      <c r="A3954" s="161" t="s">
        <v>4544</v>
      </c>
      <c r="B3954" s="162">
        <v>1.4871107843513801E-3</v>
      </c>
      <c r="D3954" s="162"/>
    </row>
    <row r="3955" spans="1:4" x14ac:dyDescent="0.2">
      <c r="A3955" s="161" t="s">
        <v>1163</v>
      </c>
      <c r="B3955" s="162">
        <v>1.4868151716631299E-3</v>
      </c>
      <c r="D3955" s="162"/>
    </row>
    <row r="3956" spans="1:4" x14ac:dyDescent="0.2">
      <c r="A3956" s="161" t="s">
        <v>4842</v>
      </c>
      <c r="B3956" s="162">
        <v>1.4853656767981501E-3</v>
      </c>
      <c r="D3956" s="162"/>
    </row>
    <row r="3957" spans="1:4" x14ac:dyDescent="0.2">
      <c r="A3957" s="161" t="s">
        <v>2569</v>
      </c>
      <c r="B3957" s="162">
        <v>1.4853533174755901E-3</v>
      </c>
      <c r="D3957" s="162"/>
    </row>
    <row r="3958" spans="1:4" x14ac:dyDescent="0.2">
      <c r="A3958" s="161" t="s">
        <v>3874</v>
      </c>
      <c r="B3958" s="162">
        <v>1.4822540990211E-3</v>
      </c>
      <c r="D3958" s="162"/>
    </row>
    <row r="3959" spans="1:4" x14ac:dyDescent="0.2">
      <c r="A3959" s="161" t="s">
        <v>3134</v>
      </c>
      <c r="B3959" s="162">
        <v>1.47850394452115E-3</v>
      </c>
      <c r="D3959" s="162"/>
    </row>
    <row r="3960" spans="1:4" x14ac:dyDescent="0.2">
      <c r="A3960" s="161" t="s">
        <v>2646</v>
      </c>
      <c r="B3960" s="162">
        <v>1.47732945173235E-3</v>
      </c>
      <c r="D3960" s="162"/>
    </row>
    <row r="3961" spans="1:4" x14ac:dyDescent="0.2">
      <c r="A3961" s="161" t="s">
        <v>7827</v>
      </c>
      <c r="B3961" s="162">
        <v>1.4771780784105001E-3</v>
      </c>
      <c r="D3961" s="162"/>
    </row>
    <row r="3962" spans="1:4" x14ac:dyDescent="0.2">
      <c r="A3962" s="161" t="s">
        <v>5129</v>
      </c>
      <c r="B3962" s="162">
        <v>1.4759609630485E-3</v>
      </c>
      <c r="D3962" s="162"/>
    </row>
    <row r="3963" spans="1:4" x14ac:dyDescent="0.2">
      <c r="A3963" s="161" t="s">
        <v>7828</v>
      </c>
      <c r="B3963" s="162">
        <v>1.4752840623169E-3</v>
      </c>
      <c r="D3963" s="162"/>
    </row>
    <row r="3964" spans="1:4" x14ac:dyDescent="0.2">
      <c r="A3964" s="161" t="s">
        <v>7829</v>
      </c>
      <c r="B3964" s="162">
        <v>1.4745188704968601E-3</v>
      </c>
      <c r="D3964" s="162"/>
    </row>
    <row r="3965" spans="1:4" x14ac:dyDescent="0.2">
      <c r="A3965" s="161" t="s">
        <v>7830</v>
      </c>
      <c r="B3965" s="162">
        <v>1.47440787289382E-3</v>
      </c>
      <c r="D3965" s="162"/>
    </row>
    <row r="3966" spans="1:4" x14ac:dyDescent="0.2">
      <c r="A3966" s="161" t="s">
        <v>7831</v>
      </c>
      <c r="B3966" s="162">
        <v>1.4741199440744201E-3</v>
      </c>
      <c r="D3966" s="162"/>
    </row>
    <row r="3967" spans="1:4" x14ac:dyDescent="0.2">
      <c r="A3967" s="161" t="s">
        <v>7832</v>
      </c>
      <c r="B3967" s="162">
        <v>1.4716417652568001E-3</v>
      </c>
      <c r="D3967" s="162"/>
    </row>
    <row r="3968" spans="1:4" x14ac:dyDescent="0.2">
      <c r="A3968" s="161" t="s">
        <v>2708</v>
      </c>
      <c r="B3968" s="162">
        <v>1.47131007664183E-3</v>
      </c>
      <c r="D3968" s="162"/>
    </row>
    <row r="3969" spans="1:4" x14ac:dyDescent="0.2">
      <c r="A3969" s="161" t="s">
        <v>1667</v>
      </c>
      <c r="B3969" s="162">
        <v>1.4704955932002899E-3</v>
      </c>
      <c r="D3969" s="162"/>
    </row>
    <row r="3970" spans="1:4" x14ac:dyDescent="0.2">
      <c r="A3970" s="161" t="s">
        <v>7833</v>
      </c>
      <c r="B3970" s="162">
        <v>1.46972594199905E-3</v>
      </c>
      <c r="D3970" s="162"/>
    </row>
    <row r="3971" spans="1:4" x14ac:dyDescent="0.2">
      <c r="A3971" s="161" t="s">
        <v>1265</v>
      </c>
      <c r="B3971" s="162">
        <v>1.4684208678562799E-3</v>
      </c>
      <c r="D3971" s="162"/>
    </row>
    <row r="3972" spans="1:4" x14ac:dyDescent="0.2">
      <c r="A3972" s="161" t="s">
        <v>1182</v>
      </c>
      <c r="B3972" s="162">
        <v>1.46823287420173E-3</v>
      </c>
      <c r="D3972" s="162"/>
    </row>
    <row r="3973" spans="1:4" x14ac:dyDescent="0.2">
      <c r="A3973" s="161" t="s">
        <v>7834</v>
      </c>
      <c r="B3973" s="162">
        <v>1.4673925300569999E-3</v>
      </c>
      <c r="D3973" s="162"/>
    </row>
    <row r="3974" spans="1:4" x14ac:dyDescent="0.2">
      <c r="A3974" s="161" t="s">
        <v>5368</v>
      </c>
      <c r="B3974" s="162">
        <v>1.46479359627537E-3</v>
      </c>
      <c r="D3974" s="162"/>
    </row>
    <row r="3975" spans="1:4" x14ac:dyDescent="0.2">
      <c r="A3975" s="161" t="s">
        <v>2196</v>
      </c>
      <c r="B3975" s="162">
        <v>1.4646600335148699E-3</v>
      </c>
      <c r="D3975" s="162"/>
    </row>
    <row r="3976" spans="1:4" x14ac:dyDescent="0.2">
      <c r="A3976" s="161" t="s">
        <v>5832</v>
      </c>
      <c r="B3976" s="162">
        <v>1.4625998256624E-3</v>
      </c>
      <c r="D3976" s="162"/>
    </row>
    <row r="3977" spans="1:4" x14ac:dyDescent="0.2">
      <c r="A3977" s="161" t="s">
        <v>3737</v>
      </c>
      <c r="B3977" s="162">
        <v>1.4623110600821001E-3</v>
      </c>
      <c r="D3977" s="162"/>
    </row>
    <row r="3978" spans="1:4" x14ac:dyDescent="0.2">
      <c r="A3978" s="161" t="s">
        <v>7835</v>
      </c>
      <c r="B3978" s="162">
        <v>1.4614207601075101E-3</v>
      </c>
      <c r="D3978" s="162"/>
    </row>
    <row r="3979" spans="1:4" x14ac:dyDescent="0.2">
      <c r="A3979" s="161" t="s">
        <v>4589</v>
      </c>
      <c r="B3979" s="162">
        <v>1.46006494634099E-3</v>
      </c>
      <c r="D3979" s="162"/>
    </row>
    <row r="3980" spans="1:4" x14ac:dyDescent="0.2">
      <c r="A3980" s="161" t="s">
        <v>3310</v>
      </c>
      <c r="B3980" s="162">
        <v>1.4586146506164E-3</v>
      </c>
      <c r="D3980" s="162"/>
    </row>
    <row r="3981" spans="1:4" x14ac:dyDescent="0.2">
      <c r="A3981" s="161" t="s">
        <v>6105</v>
      </c>
      <c r="B3981" s="162">
        <v>1.4562366687093E-3</v>
      </c>
      <c r="D3981" s="162"/>
    </row>
    <row r="3982" spans="1:4" x14ac:dyDescent="0.2">
      <c r="A3982" s="161" t="s">
        <v>3974</v>
      </c>
      <c r="B3982" s="162">
        <v>1.4550809594845401E-3</v>
      </c>
      <c r="D3982" s="162"/>
    </row>
    <row r="3983" spans="1:4" x14ac:dyDescent="0.2">
      <c r="A3983" s="161" t="s">
        <v>5689</v>
      </c>
      <c r="B3983" s="162">
        <v>1.4537684216199499E-3</v>
      </c>
      <c r="D3983" s="162"/>
    </row>
    <row r="3984" spans="1:4" x14ac:dyDescent="0.2">
      <c r="A3984" s="161" t="s">
        <v>3183</v>
      </c>
      <c r="B3984" s="162">
        <v>1.45361537449295E-3</v>
      </c>
      <c r="D3984" s="162"/>
    </row>
    <row r="3985" spans="1:4" x14ac:dyDescent="0.2">
      <c r="A3985" s="161" t="s">
        <v>6183</v>
      </c>
      <c r="B3985" s="162">
        <v>1.4530500249636199E-3</v>
      </c>
      <c r="D3985" s="162"/>
    </row>
    <row r="3986" spans="1:4" x14ac:dyDescent="0.2">
      <c r="A3986" s="161" t="s">
        <v>2371</v>
      </c>
      <c r="B3986" s="162">
        <v>1.4515311798031099E-3</v>
      </c>
      <c r="D3986" s="162"/>
    </row>
    <row r="3987" spans="1:4" x14ac:dyDescent="0.2">
      <c r="A3987" s="161" t="s">
        <v>7836</v>
      </c>
      <c r="B3987" s="162">
        <v>1.45146257985631E-3</v>
      </c>
      <c r="D3987" s="162"/>
    </row>
    <row r="3988" spans="1:4" x14ac:dyDescent="0.2">
      <c r="A3988" s="161" t="s">
        <v>3422</v>
      </c>
      <c r="B3988" s="162">
        <v>1.45136943914114E-3</v>
      </c>
      <c r="D3988" s="162"/>
    </row>
    <row r="3989" spans="1:4" x14ac:dyDescent="0.2">
      <c r="A3989" s="161" t="s">
        <v>4940</v>
      </c>
      <c r="B3989" s="162">
        <v>1.44965034076501E-3</v>
      </c>
      <c r="D3989" s="162"/>
    </row>
    <row r="3990" spans="1:4" x14ac:dyDescent="0.2">
      <c r="A3990" s="161" t="s">
        <v>3838</v>
      </c>
      <c r="B3990" s="162">
        <v>1.4483119486416701E-3</v>
      </c>
      <c r="D3990" s="162"/>
    </row>
    <row r="3991" spans="1:4" x14ac:dyDescent="0.2">
      <c r="A3991" s="161" t="s">
        <v>5148</v>
      </c>
      <c r="B3991" s="162">
        <v>1.4464699078578799E-3</v>
      </c>
      <c r="D3991" s="162"/>
    </row>
    <row r="3992" spans="1:4" x14ac:dyDescent="0.2">
      <c r="A3992" s="161" t="s">
        <v>3180</v>
      </c>
      <c r="B3992" s="162">
        <v>1.4462583422742599E-3</v>
      </c>
      <c r="D3992" s="162"/>
    </row>
    <row r="3993" spans="1:4" x14ac:dyDescent="0.2">
      <c r="A3993" s="161" t="s">
        <v>7837</v>
      </c>
      <c r="B3993" s="162">
        <v>1.4445898341437901E-3</v>
      </c>
      <c r="D3993" s="162"/>
    </row>
    <row r="3994" spans="1:4" x14ac:dyDescent="0.2">
      <c r="A3994" s="161" t="s">
        <v>7838</v>
      </c>
      <c r="B3994" s="162">
        <v>1.4412740172043E-3</v>
      </c>
      <c r="D3994" s="162"/>
    </row>
    <row r="3995" spans="1:4" x14ac:dyDescent="0.2">
      <c r="A3995" s="161" t="s">
        <v>7839</v>
      </c>
      <c r="B3995" s="162">
        <v>1.43988022021886E-3</v>
      </c>
      <c r="D3995" s="162"/>
    </row>
    <row r="3996" spans="1:4" x14ac:dyDescent="0.2">
      <c r="A3996" s="161" t="s">
        <v>2684</v>
      </c>
      <c r="B3996" s="162">
        <v>1.4389171973804901E-3</v>
      </c>
      <c r="D3996" s="162"/>
    </row>
    <row r="3997" spans="1:4" x14ac:dyDescent="0.2">
      <c r="A3997" s="161" t="s">
        <v>7840</v>
      </c>
      <c r="B3997" s="162">
        <v>1.4380665658410799E-3</v>
      </c>
      <c r="D3997" s="162"/>
    </row>
    <row r="3998" spans="1:4" x14ac:dyDescent="0.2">
      <c r="A3998" s="161" t="s">
        <v>1430</v>
      </c>
      <c r="B3998" s="162">
        <v>1.43667045223705E-3</v>
      </c>
      <c r="D3998" s="162"/>
    </row>
    <row r="3999" spans="1:4" x14ac:dyDescent="0.2">
      <c r="A3999" s="161" t="s">
        <v>1959</v>
      </c>
      <c r="B3999" s="162">
        <v>1.43577137058693E-3</v>
      </c>
      <c r="D3999" s="162"/>
    </row>
    <row r="4000" spans="1:4" x14ac:dyDescent="0.2">
      <c r="A4000" s="161" t="s">
        <v>3162</v>
      </c>
      <c r="B4000" s="162">
        <v>1.4349019226080699E-3</v>
      </c>
      <c r="D4000" s="162"/>
    </row>
    <row r="4001" spans="1:4" x14ac:dyDescent="0.2">
      <c r="A4001" s="161" t="s">
        <v>2803</v>
      </c>
      <c r="B4001" s="162">
        <v>1.43323478672493E-3</v>
      </c>
      <c r="D4001" s="162"/>
    </row>
    <row r="4002" spans="1:4" x14ac:dyDescent="0.2">
      <c r="A4002" s="161" t="s">
        <v>5657</v>
      </c>
      <c r="B4002" s="162">
        <v>1.43296620349588E-3</v>
      </c>
      <c r="D4002" s="162"/>
    </row>
    <row r="4003" spans="1:4" x14ac:dyDescent="0.2">
      <c r="A4003" s="161" t="s">
        <v>2613</v>
      </c>
      <c r="B4003" s="162">
        <v>1.4324755849486101E-3</v>
      </c>
      <c r="D4003" s="162"/>
    </row>
    <row r="4004" spans="1:4" x14ac:dyDescent="0.2">
      <c r="A4004" s="161" t="s">
        <v>5887</v>
      </c>
      <c r="B4004" s="162">
        <v>1.43238623687312E-3</v>
      </c>
      <c r="D4004" s="162"/>
    </row>
    <row r="4005" spans="1:4" x14ac:dyDescent="0.2">
      <c r="A4005" s="161" t="s">
        <v>6106</v>
      </c>
      <c r="B4005" s="162">
        <v>1.4321904594902101E-3</v>
      </c>
      <c r="D4005" s="162"/>
    </row>
    <row r="4006" spans="1:4" x14ac:dyDescent="0.2">
      <c r="A4006" s="161" t="s">
        <v>2897</v>
      </c>
      <c r="B4006" s="162">
        <v>1.4313791307714E-3</v>
      </c>
      <c r="D4006" s="162"/>
    </row>
    <row r="4007" spans="1:4" x14ac:dyDescent="0.2">
      <c r="A4007" s="161" t="s">
        <v>3799</v>
      </c>
      <c r="B4007" s="162">
        <v>1.43051903391698E-3</v>
      </c>
      <c r="D4007" s="162"/>
    </row>
    <row r="4008" spans="1:4" x14ac:dyDescent="0.2">
      <c r="A4008" s="161" t="s">
        <v>2633</v>
      </c>
      <c r="B4008" s="162">
        <v>1.4276660733214301E-3</v>
      </c>
      <c r="D4008" s="162"/>
    </row>
    <row r="4009" spans="1:4" x14ac:dyDescent="0.2">
      <c r="A4009" s="161" t="s">
        <v>7841</v>
      </c>
      <c r="B4009" s="162">
        <v>1.4268370224685501E-3</v>
      </c>
      <c r="D4009" s="162"/>
    </row>
    <row r="4010" spans="1:4" x14ac:dyDescent="0.2">
      <c r="A4010" s="161" t="s">
        <v>7842</v>
      </c>
      <c r="B4010" s="162">
        <v>1.4268370224685501E-3</v>
      </c>
      <c r="D4010" s="162"/>
    </row>
    <row r="4011" spans="1:4" x14ac:dyDescent="0.2">
      <c r="A4011" s="161" t="s">
        <v>7843</v>
      </c>
      <c r="B4011" s="162">
        <v>1.4259411782565801E-3</v>
      </c>
      <c r="D4011" s="162"/>
    </row>
    <row r="4012" spans="1:4" x14ac:dyDescent="0.2">
      <c r="A4012" s="161" t="s">
        <v>6191</v>
      </c>
      <c r="B4012" s="162">
        <v>1.42561353767589E-3</v>
      </c>
      <c r="D4012" s="162"/>
    </row>
    <row r="4013" spans="1:4" x14ac:dyDescent="0.2">
      <c r="A4013" s="161" t="s">
        <v>1835</v>
      </c>
      <c r="B4013" s="162">
        <v>1.4255255501320801E-3</v>
      </c>
      <c r="D4013" s="162"/>
    </row>
    <row r="4014" spans="1:4" x14ac:dyDescent="0.2">
      <c r="A4014" s="161" t="s">
        <v>1076</v>
      </c>
      <c r="B4014" s="162">
        <v>1.42430624266509E-3</v>
      </c>
      <c r="D4014" s="162"/>
    </row>
    <row r="4015" spans="1:4" x14ac:dyDescent="0.2">
      <c r="A4015" s="161" t="s">
        <v>2704</v>
      </c>
      <c r="B4015" s="162">
        <v>1.42301243423206E-3</v>
      </c>
      <c r="D4015" s="162"/>
    </row>
    <row r="4016" spans="1:4" x14ac:dyDescent="0.2">
      <c r="A4016" s="161" t="s">
        <v>3234</v>
      </c>
      <c r="B4016" s="162">
        <v>1.4203571200889201E-3</v>
      </c>
      <c r="D4016" s="162"/>
    </row>
    <row r="4017" spans="1:4" x14ac:dyDescent="0.2">
      <c r="A4017" s="161" t="s">
        <v>1176</v>
      </c>
      <c r="B4017" s="162">
        <v>1.41980864281939E-3</v>
      </c>
      <c r="D4017" s="162"/>
    </row>
    <row r="4018" spans="1:4" x14ac:dyDescent="0.2">
      <c r="A4018" s="161" t="s">
        <v>7844</v>
      </c>
      <c r="B4018" s="162">
        <v>1.4182437491462301E-3</v>
      </c>
      <c r="D4018" s="162"/>
    </row>
    <row r="4019" spans="1:4" x14ac:dyDescent="0.2">
      <c r="A4019" s="161" t="s">
        <v>5695</v>
      </c>
      <c r="B4019" s="162">
        <v>1.4112337886241499E-3</v>
      </c>
      <c r="D4019" s="162"/>
    </row>
    <row r="4020" spans="1:4" x14ac:dyDescent="0.2">
      <c r="A4020" s="161" t="s">
        <v>1996</v>
      </c>
      <c r="B4020" s="162">
        <v>1.4105699148358199E-3</v>
      </c>
      <c r="D4020" s="162"/>
    </row>
    <row r="4021" spans="1:4" x14ac:dyDescent="0.2">
      <c r="A4021" s="161" t="s">
        <v>3811</v>
      </c>
      <c r="B4021" s="162">
        <v>1.41000212327972E-3</v>
      </c>
      <c r="D4021" s="162"/>
    </row>
    <row r="4022" spans="1:4" x14ac:dyDescent="0.2">
      <c r="A4022" s="161" t="s">
        <v>7845</v>
      </c>
      <c r="B4022" s="162">
        <v>1.4078885428752299E-3</v>
      </c>
      <c r="D4022" s="162"/>
    </row>
    <row r="4023" spans="1:4" x14ac:dyDescent="0.2">
      <c r="A4023" s="161" t="s">
        <v>2785</v>
      </c>
      <c r="B4023" s="162">
        <v>1.4073377938728E-3</v>
      </c>
      <c r="D4023" s="162"/>
    </row>
    <row r="4024" spans="1:4" x14ac:dyDescent="0.2">
      <c r="A4024" s="161" t="s">
        <v>830</v>
      </c>
      <c r="B4024" s="162">
        <v>1.4072792427676699E-3</v>
      </c>
      <c r="D4024" s="162"/>
    </row>
    <row r="4025" spans="1:4" x14ac:dyDescent="0.2">
      <c r="A4025" s="161" t="s">
        <v>1774</v>
      </c>
      <c r="B4025" s="162">
        <v>1.40721439315623E-3</v>
      </c>
      <c r="D4025" s="162"/>
    </row>
    <row r="4026" spans="1:4" x14ac:dyDescent="0.2">
      <c r="A4026" s="161" t="s">
        <v>6001</v>
      </c>
      <c r="B4026" s="162">
        <v>1.4063896502608201E-3</v>
      </c>
      <c r="D4026" s="162"/>
    </row>
    <row r="4027" spans="1:4" x14ac:dyDescent="0.2">
      <c r="A4027" s="161" t="s">
        <v>5615</v>
      </c>
      <c r="B4027" s="162">
        <v>1.4063896502608201E-3</v>
      </c>
      <c r="D4027" s="162"/>
    </row>
    <row r="4028" spans="1:4" x14ac:dyDescent="0.2">
      <c r="A4028" s="161" t="s">
        <v>5430</v>
      </c>
      <c r="B4028" s="162">
        <v>1.4063896502608201E-3</v>
      </c>
      <c r="D4028" s="162"/>
    </row>
    <row r="4029" spans="1:4" x14ac:dyDescent="0.2">
      <c r="A4029" s="161" t="s">
        <v>1544</v>
      </c>
      <c r="B4029" s="162">
        <v>1.4016747829347E-3</v>
      </c>
      <c r="D4029" s="162"/>
    </row>
    <row r="4030" spans="1:4" x14ac:dyDescent="0.2">
      <c r="A4030" s="161" t="s">
        <v>2045</v>
      </c>
      <c r="B4030" s="162">
        <v>1.39980520048756E-3</v>
      </c>
      <c r="D4030" s="162"/>
    </row>
    <row r="4031" spans="1:4" x14ac:dyDescent="0.2">
      <c r="A4031" s="161" t="s">
        <v>7846</v>
      </c>
      <c r="B4031" s="162">
        <v>1.3974299151983699E-3</v>
      </c>
      <c r="D4031" s="162"/>
    </row>
    <row r="4032" spans="1:4" x14ac:dyDescent="0.2">
      <c r="A4032" s="161" t="s">
        <v>1378</v>
      </c>
      <c r="B4032" s="162">
        <v>1.3961415972577401E-3</v>
      </c>
      <c r="D4032" s="162"/>
    </row>
    <row r="4033" spans="1:4" x14ac:dyDescent="0.2">
      <c r="A4033" s="161" t="s">
        <v>2142</v>
      </c>
      <c r="B4033" s="162">
        <v>1.3950732387996601E-3</v>
      </c>
      <c r="D4033" s="162"/>
    </row>
    <row r="4034" spans="1:4" x14ac:dyDescent="0.2">
      <c r="A4034" s="161" t="s">
        <v>5130</v>
      </c>
      <c r="B4034" s="162">
        <v>1.3923835945801901E-3</v>
      </c>
      <c r="D4034" s="162"/>
    </row>
    <row r="4035" spans="1:4" x14ac:dyDescent="0.2">
      <c r="A4035" s="161" t="s">
        <v>7847</v>
      </c>
      <c r="B4035" s="162">
        <v>1.3923835945801901E-3</v>
      </c>
      <c r="D4035" s="162"/>
    </row>
    <row r="4036" spans="1:4" x14ac:dyDescent="0.2">
      <c r="A4036" s="161" t="s">
        <v>7848</v>
      </c>
      <c r="B4036" s="162">
        <v>1.3909500074601501E-3</v>
      </c>
      <c r="D4036" s="162"/>
    </row>
    <row r="4037" spans="1:4" x14ac:dyDescent="0.2">
      <c r="A4037" s="161" t="s">
        <v>5435</v>
      </c>
      <c r="B4037" s="162">
        <v>1.3900791686290101E-3</v>
      </c>
      <c r="D4037" s="162"/>
    </row>
    <row r="4038" spans="1:4" x14ac:dyDescent="0.2">
      <c r="A4038" s="161" t="s">
        <v>733</v>
      </c>
      <c r="B4038" s="162">
        <v>1.38839855359698E-3</v>
      </c>
      <c r="D4038" s="162"/>
    </row>
    <row r="4039" spans="1:4" x14ac:dyDescent="0.2">
      <c r="A4039" s="161" t="s">
        <v>7849</v>
      </c>
      <c r="B4039" s="162">
        <v>1.3883888610247001E-3</v>
      </c>
      <c r="D4039" s="162"/>
    </row>
    <row r="4040" spans="1:4" x14ac:dyDescent="0.2">
      <c r="A4040" s="161" t="s">
        <v>7850</v>
      </c>
      <c r="B4040" s="162">
        <v>1.38684877427535E-3</v>
      </c>
      <c r="D4040" s="162"/>
    </row>
    <row r="4041" spans="1:4" x14ac:dyDescent="0.2">
      <c r="A4041" s="161" t="s">
        <v>1351</v>
      </c>
      <c r="B4041" s="162">
        <v>1.38648866941884E-3</v>
      </c>
      <c r="D4041" s="162"/>
    </row>
    <row r="4042" spans="1:4" x14ac:dyDescent="0.2">
      <c r="A4042" s="161" t="s">
        <v>623</v>
      </c>
      <c r="B4042" s="162">
        <v>1.3862552897311801E-3</v>
      </c>
      <c r="D4042" s="162"/>
    </row>
    <row r="4043" spans="1:4" x14ac:dyDescent="0.2">
      <c r="A4043" s="161" t="s">
        <v>1942</v>
      </c>
      <c r="B4043" s="162">
        <v>1.3857093327855801E-3</v>
      </c>
      <c r="D4043" s="162"/>
    </row>
    <row r="4044" spans="1:4" x14ac:dyDescent="0.2">
      <c r="A4044" s="161" t="s">
        <v>662</v>
      </c>
      <c r="B4044" s="162">
        <v>1.3840446841615901E-3</v>
      </c>
      <c r="D4044" s="162"/>
    </row>
    <row r="4045" spans="1:4" x14ac:dyDescent="0.2">
      <c r="A4045" s="161" t="s">
        <v>4855</v>
      </c>
      <c r="B4045" s="162">
        <v>1.3827473756909401E-3</v>
      </c>
      <c r="D4045" s="162"/>
    </row>
    <row r="4046" spans="1:4" x14ac:dyDescent="0.2">
      <c r="A4046" s="161" t="s">
        <v>2204</v>
      </c>
      <c r="B4046" s="162">
        <v>1.3805231114208201E-3</v>
      </c>
      <c r="D4046" s="162"/>
    </row>
    <row r="4047" spans="1:4" x14ac:dyDescent="0.2">
      <c r="A4047" s="161" t="s">
        <v>6213</v>
      </c>
      <c r="B4047" s="162">
        <v>1.3791169500979299E-3</v>
      </c>
      <c r="D4047" s="162"/>
    </row>
    <row r="4048" spans="1:4" x14ac:dyDescent="0.2">
      <c r="A4048" s="161" t="s">
        <v>2339</v>
      </c>
      <c r="B4048" s="162">
        <v>1.3788820940682999E-3</v>
      </c>
      <c r="D4048" s="162"/>
    </row>
    <row r="4049" spans="1:4" x14ac:dyDescent="0.2">
      <c r="A4049" s="161" t="s">
        <v>4180</v>
      </c>
      <c r="B4049" s="162">
        <v>1.37876696158268E-3</v>
      </c>
      <c r="D4049" s="162"/>
    </row>
    <row r="4050" spans="1:4" x14ac:dyDescent="0.2">
      <c r="A4050" s="161" t="s">
        <v>2068</v>
      </c>
      <c r="B4050" s="162">
        <v>1.37698921399596E-3</v>
      </c>
      <c r="D4050" s="162"/>
    </row>
    <row r="4051" spans="1:4" x14ac:dyDescent="0.2">
      <c r="A4051" s="161" t="s">
        <v>2272</v>
      </c>
      <c r="B4051" s="162">
        <v>1.3745399547450601E-3</v>
      </c>
      <c r="D4051" s="162"/>
    </row>
    <row r="4052" spans="1:4" x14ac:dyDescent="0.2">
      <c r="A4052" s="161" t="s">
        <v>6321</v>
      </c>
      <c r="B4052" s="162">
        <v>1.3740166666892999E-3</v>
      </c>
      <c r="D4052" s="162"/>
    </row>
    <row r="4053" spans="1:4" x14ac:dyDescent="0.2">
      <c r="A4053" s="161" t="s">
        <v>3541</v>
      </c>
      <c r="B4053" s="162">
        <v>1.37398291121454E-3</v>
      </c>
      <c r="D4053" s="162"/>
    </row>
    <row r="4054" spans="1:4" x14ac:dyDescent="0.2">
      <c r="A4054" s="161" t="s">
        <v>7851</v>
      </c>
      <c r="B4054" s="162">
        <v>1.3722150232989101E-3</v>
      </c>
      <c r="D4054" s="162"/>
    </row>
    <row r="4055" spans="1:4" x14ac:dyDescent="0.2">
      <c r="A4055" s="161" t="s">
        <v>5636</v>
      </c>
      <c r="B4055" s="162">
        <v>1.36942853842617E-3</v>
      </c>
      <c r="D4055" s="162"/>
    </row>
    <row r="4056" spans="1:4" x14ac:dyDescent="0.2">
      <c r="A4056" s="161" t="s">
        <v>4698</v>
      </c>
      <c r="B4056" s="162">
        <v>1.36833319197658E-3</v>
      </c>
      <c r="D4056" s="162"/>
    </row>
    <row r="4057" spans="1:4" x14ac:dyDescent="0.2">
      <c r="A4057" s="161" t="s">
        <v>7852</v>
      </c>
      <c r="B4057" s="162">
        <v>1.3674601451088E-3</v>
      </c>
      <c r="D4057" s="162"/>
    </row>
    <row r="4058" spans="1:4" x14ac:dyDescent="0.2">
      <c r="A4058" s="161" t="s">
        <v>7853</v>
      </c>
      <c r="B4058" s="162">
        <v>1.3673803241257599E-3</v>
      </c>
      <c r="D4058" s="162"/>
    </row>
    <row r="4059" spans="1:4" x14ac:dyDescent="0.2">
      <c r="A4059" s="161" t="s">
        <v>3919</v>
      </c>
      <c r="B4059" s="162">
        <v>1.36637746170857E-3</v>
      </c>
      <c r="D4059" s="162"/>
    </row>
    <row r="4060" spans="1:4" x14ac:dyDescent="0.2">
      <c r="A4060" s="161" t="s">
        <v>7854</v>
      </c>
      <c r="B4060" s="162">
        <v>1.3657915180629E-3</v>
      </c>
      <c r="D4060" s="162"/>
    </row>
    <row r="4061" spans="1:4" x14ac:dyDescent="0.2">
      <c r="A4061" s="161" t="s">
        <v>5536</v>
      </c>
      <c r="B4061" s="162">
        <v>1.36303348244644E-3</v>
      </c>
      <c r="D4061" s="162"/>
    </row>
    <row r="4062" spans="1:4" x14ac:dyDescent="0.2">
      <c r="A4062" s="161" t="s">
        <v>3826</v>
      </c>
      <c r="B4062" s="162">
        <v>1.3613625368443501E-3</v>
      </c>
      <c r="D4062" s="162"/>
    </row>
    <row r="4063" spans="1:4" x14ac:dyDescent="0.2">
      <c r="A4063" s="161" t="s">
        <v>7855</v>
      </c>
      <c r="B4063" s="162">
        <v>1.36111340061137E-3</v>
      </c>
      <c r="D4063" s="162"/>
    </row>
    <row r="4064" spans="1:4" x14ac:dyDescent="0.2">
      <c r="A4064" s="161" t="s">
        <v>5350</v>
      </c>
      <c r="B4064" s="162">
        <v>1.3594246503423699E-3</v>
      </c>
      <c r="D4064" s="162"/>
    </row>
    <row r="4065" spans="1:4" x14ac:dyDescent="0.2">
      <c r="A4065" s="161" t="s">
        <v>3875</v>
      </c>
      <c r="B4065" s="162">
        <v>1.3591402677148299E-3</v>
      </c>
      <c r="D4065" s="162"/>
    </row>
    <row r="4066" spans="1:4" x14ac:dyDescent="0.2">
      <c r="A4066" s="161" t="s">
        <v>2659</v>
      </c>
      <c r="B4066" s="162">
        <v>1.35734289703311E-3</v>
      </c>
      <c r="D4066" s="162"/>
    </row>
    <row r="4067" spans="1:4" x14ac:dyDescent="0.2">
      <c r="A4067" s="161" t="s">
        <v>5497</v>
      </c>
      <c r="B4067" s="162">
        <v>1.35646518633945E-3</v>
      </c>
      <c r="D4067" s="162"/>
    </row>
    <row r="4068" spans="1:4" x14ac:dyDescent="0.2">
      <c r="A4068" s="161" t="s">
        <v>6037</v>
      </c>
      <c r="B4068" s="162">
        <v>1.35581861022861E-3</v>
      </c>
      <c r="D4068" s="162"/>
    </row>
    <row r="4069" spans="1:4" x14ac:dyDescent="0.2">
      <c r="A4069" s="161" t="s">
        <v>2491</v>
      </c>
      <c r="B4069" s="162">
        <v>1.3555970150991501E-3</v>
      </c>
      <c r="D4069" s="162"/>
    </row>
    <row r="4070" spans="1:4" x14ac:dyDescent="0.2">
      <c r="A4070" s="161" t="s">
        <v>2223</v>
      </c>
      <c r="B4070" s="162">
        <v>1.35245155130847E-3</v>
      </c>
      <c r="D4070" s="162"/>
    </row>
    <row r="4071" spans="1:4" x14ac:dyDescent="0.2">
      <c r="A4071" s="161" t="s">
        <v>7856</v>
      </c>
      <c r="B4071" s="162">
        <v>1.3520203569871E-3</v>
      </c>
      <c r="D4071" s="162"/>
    </row>
    <row r="4072" spans="1:4" x14ac:dyDescent="0.2">
      <c r="A4072" s="161" t="s">
        <v>2091</v>
      </c>
      <c r="B4072" s="162">
        <v>1.3506765192232101E-3</v>
      </c>
      <c r="D4072" s="162"/>
    </row>
    <row r="4073" spans="1:4" x14ac:dyDescent="0.2">
      <c r="A4073" s="161" t="s">
        <v>7857</v>
      </c>
      <c r="B4073" s="162">
        <v>1.3491596318262701E-3</v>
      </c>
      <c r="D4073" s="162"/>
    </row>
    <row r="4074" spans="1:4" x14ac:dyDescent="0.2">
      <c r="A4074" s="161" t="s">
        <v>4165</v>
      </c>
      <c r="B4074" s="162">
        <v>1.34905840634893E-3</v>
      </c>
      <c r="D4074" s="162"/>
    </row>
    <row r="4075" spans="1:4" x14ac:dyDescent="0.2">
      <c r="A4075" s="161" t="s">
        <v>2740</v>
      </c>
      <c r="B4075" s="162">
        <v>1.3487847733148299E-3</v>
      </c>
      <c r="D4075" s="162"/>
    </row>
    <row r="4076" spans="1:4" x14ac:dyDescent="0.2">
      <c r="A4076" s="161" t="s">
        <v>6031</v>
      </c>
      <c r="B4076" s="162">
        <v>1.3475822633709201E-3</v>
      </c>
      <c r="D4076" s="162"/>
    </row>
    <row r="4077" spans="1:4" x14ac:dyDescent="0.2">
      <c r="A4077" s="161" t="s">
        <v>1815</v>
      </c>
      <c r="B4077" s="162">
        <v>1.3474409682673601E-3</v>
      </c>
      <c r="D4077" s="162"/>
    </row>
    <row r="4078" spans="1:4" x14ac:dyDescent="0.2">
      <c r="A4078" s="161" t="s">
        <v>1665</v>
      </c>
      <c r="B4078" s="162">
        <v>1.34303464835937E-3</v>
      </c>
      <c r="D4078" s="162"/>
    </row>
    <row r="4079" spans="1:4" x14ac:dyDescent="0.2">
      <c r="A4079" s="161" t="s">
        <v>1358</v>
      </c>
      <c r="B4079" s="162">
        <v>1.34296674507264E-3</v>
      </c>
      <c r="D4079" s="162"/>
    </row>
    <row r="4080" spans="1:4" x14ac:dyDescent="0.2">
      <c r="A4080" s="161" t="s">
        <v>7858</v>
      </c>
      <c r="B4080" s="162">
        <v>1.3384506493409299E-3</v>
      </c>
      <c r="D4080" s="162"/>
    </row>
    <row r="4081" spans="1:4" x14ac:dyDescent="0.2">
      <c r="A4081" s="161" t="s">
        <v>7859</v>
      </c>
      <c r="B4081" s="162">
        <v>1.3384506493409299E-3</v>
      </c>
      <c r="D4081" s="162"/>
    </row>
    <row r="4082" spans="1:4" x14ac:dyDescent="0.2">
      <c r="A4082" s="161" t="s">
        <v>7860</v>
      </c>
      <c r="B4082" s="162">
        <v>1.3384506493409299E-3</v>
      </c>
      <c r="D4082" s="162"/>
    </row>
    <row r="4083" spans="1:4" x14ac:dyDescent="0.2">
      <c r="A4083" s="161" t="s">
        <v>7861</v>
      </c>
      <c r="B4083" s="162">
        <v>1.3384506493409299E-3</v>
      </c>
      <c r="D4083" s="162"/>
    </row>
    <row r="4084" spans="1:4" x14ac:dyDescent="0.2">
      <c r="A4084" s="161" t="s">
        <v>5664</v>
      </c>
      <c r="B4084" s="162">
        <v>1.3384506493409299E-3</v>
      </c>
      <c r="D4084" s="162"/>
    </row>
    <row r="4085" spans="1:4" x14ac:dyDescent="0.2">
      <c r="A4085" s="161" t="s">
        <v>7862</v>
      </c>
      <c r="B4085" s="162">
        <v>1.3384506493409299E-3</v>
      </c>
      <c r="D4085" s="162"/>
    </row>
    <row r="4086" spans="1:4" x14ac:dyDescent="0.2">
      <c r="A4086" s="161" t="s">
        <v>7863</v>
      </c>
      <c r="B4086" s="162">
        <v>1.3384506493409299E-3</v>
      </c>
      <c r="D4086" s="162"/>
    </row>
    <row r="4087" spans="1:4" x14ac:dyDescent="0.2">
      <c r="A4087" s="161" t="s">
        <v>7864</v>
      </c>
      <c r="B4087" s="162">
        <v>1.3384506493409299E-3</v>
      </c>
      <c r="D4087" s="162"/>
    </row>
    <row r="4088" spans="1:4" x14ac:dyDescent="0.2">
      <c r="A4088" s="161" t="s">
        <v>7865</v>
      </c>
      <c r="B4088" s="162">
        <v>1.3384506493409299E-3</v>
      </c>
      <c r="D4088" s="162"/>
    </row>
    <row r="4089" spans="1:4" x14ac:dyDescent="0.2">
      <c r="A4089" s="161" t="s">
        <v>5499</v>
      </c>
      <c r="B4089" s="162">
        <v>1.3384506493409299E-3</v>
      </c>
      <c r="D4089" s="162"/>
    </row>
    <row r="4090" spans="1:4" x14ac:dyDescent="0.2">
      <c r="A4090" s="161" t="s">
        <v>7866</v>
      </c>
      <c r="B4090" s="162">
        <v>1.3384506493409299E-3</v>
      </c>
      <c r="D4090" s="162"/>
    </row>
    <row r="4091" spans="1:4" x14ac:dyDescent="0.2">
      <c r="A4091" s="161" t="s">
        <v>5410</v>
      </c>
      <c r="B4091" s="162">
        <v>1.3384506493409299E-3</v>
      </c>
      <c r="D4091" s="162"/>
    </row>
    <row r="4092" spans="1:4" x14ac:dyDescent="0.2">
      <c r="A4092" s="161" t="s">
        <v>7867</v>
      </c>
      <c r="B4092" s="162">
        <v>1.3384506493409299E-3</v>
      </c>
      <c r="D4092" s="162"/>
    </row>
    <row r="4093" spans="1:4" x14ac:dyDescent="0.2">
      <c r="A4093" s="161" t="s">
        <v>7868</v>
      </c>
      <c r="B4093" s="162">
        <v>1.3384506493409299E-3</v>
      </c>
      <c r="D4093" s="162"/>
    </row>
    <row r="4094" spans="1:4" x14ac:dyDescent="0.2">
      <c r="A4094" s="161" t="s">
        <v>7869</v>
      </c>
      <c r="B4094" s="162">
        <v>1.3384506493409299E-3</v>
      </c>
      <c r="D4094" s="162"/>
    </row>
    <row r="4095" spans="1:4" x14ac:dyDescent="0.2">
      <c r="A4095" s="161" t="s">
        <v>7870</v>
      </c>
      <c r="B4095" s="162">
        <v>1.3384506493409299E-3</v>
      </c>
      <c r="D4095" s="162"/>
    </row>
    <row r="4096" spans="1:4" x14ac:dyDescent="0.2">
      <c r="A4096" s="161" t="s">
        <v>7871</v>
      </c>
      <c r="B4096" s="162">
        <v>1.3384506493409299E-3</v>
      </c>
      <c r="D4096" s="162"/>
    </row>
    <row r="4097" spans="1:4" x14ac:dyDescent="0.2">
      <c r="A4097" s="161" t="s">
        <v>7872</v>
      </c>
      <c r="B4097" s="162">
        <v>1.3384506493409299E-3</v>
      </c>
      <c r="D4097" s="162"/>
    </row>
    <row r="4098" spans="1:4" x14ac:dyDescent="0.2">
      <c r="A4098" s="161" t="s">
        <v>7873</v>
      </c>
      <c r="B4098" s="162">
        <v>1.3384506493409299E-3</v>
      </c>
      <c r="D4098" s="162"/>
    </row>
    <row r="4099" spans="1:4" x14ac:dyDescent="0.2">
      <c r="A4099" s="161" t="s">
        <v>7874</v>
      </c>
      <c r="B4099" s="162">
        <v>1.3384506493409299E-3</v>
      </c>
      <c r="D4099" s="162"/>
    </row>
    <row r="4100" spans="1:4" x14ac:dyDescent="0.2">
      <c r="A4100" s="161" t="s">
        <v>7875</v>
      </c>
      <c r="B4100" s="162">
        <v>1.3384506493409299E-3</v>
      </c>
      <c r="D4100" s="162"/>
    </row>
    <row r="4101" spans="1:4" x14ac:dyDescent="0.2">
      <c r="A4101" s="161" t="s">
        <v>7876</v>
      </c>
      <c r="B4101" s="162">
        <v>1.3384506493409299E-3</v>
      </c>
      <c r="D4101" s="162"/>
    </row>
    <row r="4102" spans="1:4" x14ac:dyDescent="0.2">
      <c r="A4102" s="161" t="s">
        <v>7877</v>
      </c>
      <c r="B4102" s="162">
        <v>1.3384506493409299E-3</v>
      </c>
      <c r="D4102" s="162"/>
    </row>
    <row r="4103" spans="1:4" x14ac:dyDescent="0.2">
      <c r="A4103" s="161" t="s">
        <v>7878</v>
      </c>
      <c r="B4103" s="162">
        <v>1.3384506493409299E-3</v>
      </c>
      <c r="D4103" s="162"/>
    </row>
    <row r="4104" spans="1:4" x14ac:dyDescent="0.2">
      <c r="A4104" s="161" t="s">
        <v>7879</v>
      </c>
      <c r="B4104" s="162">
        <v>1.3384506493409299E-3</v>
      </c>
      <c r="D4104" s="162"/>
    </row>
    <row r="4105" spans="1:4" x14ac:dyDescent="0.2">
      <c r="A4105" s="161" t="s">
        <v>7880</v>
      </c>
      <c r="B4105" s="162">
        <v>1.3384506493409299E-3</v>
      </c>
      <c r="D4105" s="162"/>
    </row>
    <row r="4106" spans="1:4" x14ac:dyDescent="0.2">
      <c r="A4106" s="161" t="s">
        <v>4527</v>
      </c>
      <c r="B4106" s="162">
        <v>1.3384506493409299E-3</v>
      </c>
      <c r="D4106" s="162"/>
    </row>
    <row r="4107" spans="1:4" x14ac:dyDescent="0.2">
      <c r="A4107" s="161" t="s">
        <v>4437</v>
      </c>
      <c r="B4107" s="162">
        <v>1.3384506493409299E-3</v>
      </c>
      <c r="D4107" s="162"/>
    </row>
    <row r="4108" spans="1:4" x14ac:dyDescent="0.2">
      <c r="A4108" s="161" t="s">
        <v>4411</v>
      </c>
      <c r="B4108" s="162">
        <v>1.3384506493409299E-3</v>
      </c>
      <c r="D4108" s="162"/>
    </row>
    <row r="4109" spans="1:4" x14ac:dyDescent="0.2">
      <c r="A4109" s="161" t="s">
        <v>7881</v>
      </c>
      <c r="B4109" s="162">
        <v>1.3384506493409299E-3</v>
      </c>
      <c r="D4109" s="162"/>
    </row>
    <row r="4110" spans="1:4" x14ac:dyDescent="0.2">
      <c r="A4110" s="161" t="s">
        <v>7882</v>
      </c>
      <c r="B4110" s="162">
        <v>1.3384506493409299E-3</v>
      </c>
      <c r="D4110" s="162"/>
    </row>
    <row r="4111" spans="1:4" x14ac:dyDescent="0.2">
      <c r="A4111" s="161" t="s">
        <v>7883</v>
      </c>
      <c r="B4111" s="162">
        <v>1.3384506493409299E-3</v>
      </c>
      <c r="D4111" s="162"/>
    </row>
    <row r="4112" spans="1:4" x14ac:dyDescent="0.2">
      <c r="A4112" s="161" t="s">
        <v>4223</v>
      </c>
      <c r="B4112" s="162">
        <v>1.3384506493409299E-3</v>
      </c>
      <c r="D4112" s="162"/>
    </row>
    <row r="4113" spans="1:4" x14ac:dyDescent="0.2">
      <c r="A4113" s="161" t="s">
        <v>7884</v>
      </c>
      <c r="B4113" s="162">
        <v>1.3384506493409299E-3</v>
      </c>
      <c r="D4113" s="162"/>
    </row>
    <row r="4114" spans="1:4" x14ac:dyDescent="0.2">
      <c r="A4114" s="161" t="s">
        <v>4214</v>
      </c>
      <c r="B4114" s="162">
        <v>1.3384506493409299E-3</v>
      </c>
      <c r="D4114" s="162"/>
    </row>
    <row r="4115" spans="1:4" x14ac:dyDescent="0.2">
      <c r="A4115" s="161" t="s">
        <v>7885</v>
      </c>
      <c r="B4115" s="162">
        <v>1.3384506493409299E-3</v>
      </c>
      <c r="D4115" s="162"/>
    </row>
    <row r="4116" spans="1:4" x14ac:dyDescent="0.2">
      <c r="A4116" s="161" t="s">
        <v>7886</v>
      </c>
      <c r="B4116" s="162">
        <v>1.3384506493409299E-3</v>
      </c>
      <c r="D4116" s="162"/>
    </row>
    <row r="4117" spans="1:4" x14ac:dyDescent="0.2">
      <c r="A4117" s="161" t="s">
        <v>7887</v>
      </c>
      <c r="B4117" s="162">
        <v>1.3384506493409299E-3</v>
      </c>
      <c r="D4117" s="162"/>
    </row>
    <row r="4118" spans="1:4" x14ac:dyDescent="0.2">
      <c r="A4118" s="161" t="s">
        <v>3829</v>
      </c>
      <c r="B4118" s="162">
        <v>1.3384506493409299E-3</v>
      </c>
      <c r="D4118" s="162"/>
    </row>
    <row r="4119" spans="1:4" x14ac:dyDescent="0.2">
      <c r="A4119" s="161" t="s">
        <v>3820</v>
      </c>
      <c r="B4119" s="162">
        <v>1.3384506493409299E-3</v>
      </c>
      <c r="D4119" s="162"/>
    </row>
    <row r="4120" spans="1:4" x14ac:dyDescent="0.2">
      <c r="A4120" s="161" t="s">
        <v>7888</v>
      </c>
      <c r="B4120" s="162">
        <v>1.3384506493409299E-3</v>
      </c>
      <c r="D4120" s="162"/>
    </row>
    <row r="4121" spans="1:4" x14ac:dyDescent="0.2">
      <c r="A4121" s="161" t="s">
        <v>7889</v>
      </c>
      <c r="B4121" s="162">
        <v>1.3384506493409299E-3</v>
      </c>
      <c r="D4121" s="162"/>
    </row>
    <row r="4122" spans="1:4" x14ac:dyDescent="0.2">
      <c r="A4122" s="161" t="s">
        <v>847</v>
      </c>
      <c r="B4122" s="162">
        <v>1.3384506493409299E-3</v>
      </c>
      <c r="D4122" s="162"/>
    </row>
    <row r="4123" spans="1:4" x14ac:dyDescent="0.2">
      <c r="A4123" s="161" t="s">
        <v>7890</v>
      </c>
      <c r="B4123" s="162">
        <v>1.3384506493409299E-3</v>
      </c>
      <c r="D4123" s="162"/>
    </row>
    <row r="4124" spans="1:4" x14ac:dyDescent="0.2">
      <c r="A4124" s="161" t="s">
        <v>3557</v>
      </c>
      <c r="B4124" s="162">
        <v>1.3384506493409299E-3</v>
      </c>
      <c r="D4124" s="162"/>
    </row>
    <row r="4125" spans="1:4" x14ac:dyDescent="0.2">
      <c r="A4125" s="161" t="s">
        <v>7891</v>
      </c>
      <c r="B4125" s="162">
        <v>1.3384506493409299E-3</v>
      </c>
      <c r="D4125" s="162"/>
    </row>
    <row r="4126" spans="1:4" x14ac:dyDescent="0.2">
      <c r="A4126" s="161" t="s">
        <v>7892</v>
      </c>
      <c r="B4126" s="162">
        <v>1.3384506493409299E-3</v>
      </c>
      <c r="D4126" s="162"/>
    </row>
    <row r="4127" spans="1:4" x14ac:dyDescent="0.2">
      <c r="A4127" s="161" t="s">
        <v>7893</v>
      </c>
      <c r="B4127" s="162">
        <v>1.3384506493409299E-3</v>
      </c>
      <c r="D4127" s="162"/>
    </row>
    <row r="4128" spans="1:4" x14ac:dyDescent="0.2">
      <c r="A4128" s="161" t="s">
        <v>7894</v>
      </c>
      <c r="B4128" s="162">
        <v>1.3384506493409299E-3</v>
      </c>
      <c r="D4128" s="162"/>
    </row>
    <row r="4129" spans="1:4" x14ac:dyDescent="0.2">
      <c r="A4129" s="161" t="s">
        <v>6198</v>
      </c>
      <c r="B4129" s="162">
        <v>1.3384506493409299E-3</v>
      </c>
      <c r="D4129" s="162"/>
    </row>
    <row r="4130" spans="1:4" x14ac:dyDescent="0.2">
      <c r="A4130" s="161" t="s">
        <v>7895</v>
      </c>
      <c r="B4130" s="162">
        <v>1.3384506493409299E-3</v>
      </c>
      <c r="D4130" s="162"/>
    </row>
    <row r="4131" spans="1:4" x14ac:dyDescent="0.2">
      <c r="A4131" s="161" t="s">
        <v>7896</v>
      </c>
      <c r="B4131" s="162">
        <v>1.3384506493409299E-3</v>
      </c>
      <c r="D4131" s="162"/>
    </row>
    <row r="4132" spans="1:4" x14ac:dyDescent="0.2">
      <c r="A4132" s="161" t="s">
        <v>7897</v>
      </c>
      <c r="B4132" s="162">
        <v>1.3384506493409299E-3</v>
      </c>
      <c r="D4132" s="162"/>
    </row>
    <row r="4133" spans="1:4" x14ac:dyDescent="0.2">
      <c r="A4133" s="161" t="s">
        <v>7898</v>
      </c>
      <c r="B4133" s="162">
        <v>1.3384506493409299E-3</v>
      </c>
      <c r="D4133" s="162"/>
    </row>
    <row r="4134" spans="1:4" x14ac:dyDescent="0.2">
      <c r="A4134" s="161" t="s">
        <v>7899</v>
      </c>
      <c r="B4134" s="162">
        <v>1.3384506493409299E-3</v>
      </c>
      <c r="D4134" s="162"/>
    </row>
    <row r="4135" spans="1:4" x14ac:dyDescent="0.2">
      <c r="A4135" s="161" t="s">
        <v>7900</v>
      </c>
      <c r="B4135" s="162">
        <v>1.3384506493409299E-3</v>
      </c>
      <c r="D4135" s="162"/>
    </row>
    <row r="4136" spans="1:4" x14ac:dyDescent="0.2">
      <c r="A4136" s="161" t="s">
        <v>7901</v>
      </c>
      <c r="B4136" s="162">
        <v>1.3384506493409299E-3</v>
      </c>
      <c r="D4136" s="162"/>
    </row>
    <row r="4137" spans="1:4" x14ac:dyDescent="0.2">
      <c r="A4137" s="161" t="s">
        <v>7902</v>
      </c>
      <c r="B4137" s="162">
        <v>1.3384506493409299E-3</v>
      </c>
      <c r="D4137" s="162"/>
    </row>
    <row r="4138" spans="1:4" x14ac:dyDescent="0.2">
      <c r="A4138" s="161" t="s">
        <v>7903</v>
      </c>
      <c r="B4138" s="162">
        <v>1.3384506493409299E-3</v>
      </c>
      <c r="D4138" s="162"/>
    </row>
    <row r="4139" spans="1:4" x14ac:dyDescent="0.2">
      <c r="A4139" s="161" t="s">
        <v>7904</v>
      </c>
      <c r="B4139" s="162">
        <v>1.3384506493409299E-3</v>
      </c>
      <c r="D4139" s="162"/>
    </row>
    <row r="4140" spans="1:4" x14ac:dyDescent="0.2">
      <c r="A4140" s="161" t="s">
        <v>7905</v>
      </c>
      <c r="B4140" s="162">
        <v>1.3384506493409299E-3</v>
      </c>
      <c r="D4140" s="162"/>
    </row>
    <row r="4141" spans="1:4" x14ac:dyDescent="0.2">
      <c r="A4141" s="161" t="s">
        <v>7906</v>
      </c>
      <c r="B4141" s="162">
        <v>1.3374285853884099E-3</v>
      </c>
      <c r="D4141" s="162"/>
    </row>
    <row r="4142" spans="1:4" x14ac:dyDescent="0.2">
      <c r="A4142" s="161" t="s">
        <v>2340</v>
      </c>
      <c r="B4142" s="162">
        <v>1.3354179757781701E-3</v>
      </c>
      <c r="D4142" s="162"/>
    </row>
    <row r="4143" spans="1:4" x14ac:dyDescent="0.2">
      <c r="A4143" s="161" t="s">
        <v>6227</v>
      </c>
      <c r="B4143" s="162">
        <v>1.3349703052628001E-3</v>
      </c>
      <c r="D4143" s="162"/>
    </row>
    <row r="4144" spans="1:4" x14ac:dyDescent="0.2">
      <c r="A4144" s="161" t="s">
        <v>5585</v>
      </c>
      <c r="B4144" s="162">
        <v>1.3324025795905701E-3</v>
      </c>
      <c r="D4144" s="162"/>
    </row>
    <row r="4145" spans="1:4" x14ac:dyDescent="0.2">
      <c r="A4145" s="161" t="s">
        <v>4161</v>
      </c>
      <c r="B4145" s="162">
        <v>1.33061592439136E-3</v>
      </c>
      <c r="D4145" s="162"/>
    </row>
    <row r="4146" spans="1:4" x14ac:dyDescent="0.2">
      <c r="A4146" s="161" t="s">
        <v>7907</v>
      </c>
      <c r="B4146" s="162">
        <v>1.3281144522026499E-3</v>
      </c>
      <c r="D4146" s="162"/>
    </row>
    <row r="4147" spans="1:4" x14ac:dyDescent="0.2">
      <c r="A4147" s="161" t="s">
        <v>3707</v>
      </c>
      <c r="B4147" s="162">
        <v>1.3281144522026499E-3</v>
      </c>
      <c r="D4147" s="162"/>
    </row>
    <row r="4148" spans="1:4" x14ac:dyDescent="0.2">
      <c r="A4148" s="161" t="s">
        <v>2236</v>
      </c>
      <c r="B4148" s="162">
        <v>1.3274815586498E-3</v>
      </c>
      <c r="D4148" s="162"/>
    </row>
    <row r="4149" spans="1:4" x14ac:dyDescent="0.2">
      <c r="A4149" s="161" t="s">
        <v>547</v>
      </c>
      <c r="B4149" s="162">
        <v>1.32537237033847E-3</v>
      </c>
      <c r="D4149" s="162"/>
    </row>
    <row r="4150" spans="1:4" x14ac:dyDescent="0.2">
      <c r="A4150" s="161" t="s">
        <v>404</v>
      </c>
      <c r="B4150" s="162">
        <v>1.3225591044215999E-3</v>
      </c>
      <c r="D4150" s="162"/>
    </row>
    <row r="4151" spans="1:4" x14ac:dyDescent="0.2">
      <c r="A4151" s="161" t="s">
        <v>1837</v>
      </c>
      <c r="B4151" s="162">
        <v>1.3212844200949101E-3</v>
      </c>
      <c r="D4151" s="162"/>
    </row>
    <row r="4152" spans="1:4" x14ac:dyDescent="0.2">
      <c r="A4152" s="161" t="s">
        <v>4246</v>
      </c>
      <c r="B4152" s="162">
        <v>1.3196885076219901E-3</v>
      </c>
      <c r="D4152" s="162"/>
    </row>
    <row r="4153" spans="1:4" x14ac:dyDescent="0.2">
      <c r="A4153" s="161" t="s">
        <v>7908</v>
      </c>
      <c r="B4153" s="162">
        <v>1.31964731725047E-3</v>
      </c>
      <c r="D4153" s="162"/>
    </row>
    <row r="4154" spans="1:4" x14ac:dyDescent="0.2">
      <c r="A4154" s="161" t="s">
        <v>4300</v>
      </c>
      <c r="B4154" s="162">
        <v>1.31964731725047E-3</v>
      </c>
      <c r="D4154" s="162"/>
    </row>
    <row r="4155" spans="1:4" x14ac:dyDescent="0.2">
      <c r="A4155" s="161" t="s">
        <v>7909</v>
      </c>
      <c r="B4155" s="162">
        <v>1.31915803084255E-3</v>
      </c>
      <c r="D4155" s="162"/>
    </row>
    <row r="4156" spans="1:4" x14ac:dyDescent="0.2">
      <c r="A4156" s="161" t="s">
        <v>3554</v>
      </c>
      <c r="B4156" s="162">
        <v>1.31851207563466E-3</v>
      </c>
      <c r="D4156" s="162"/>
    </row>
    <row r="4157" spans="1:4" x14ac:dyDescent="0.2">
      <c r="A4157" s="161" t="s">
        <v>2124</v>
      </c>
      <c r="B4157" s="162">
        <v>1.31642190800452E-3</v>
      </c>
      <c r="D4157" s="162"/>
    </row>
    <row r="4158" spans="1:4" x14ac:dyDescent="0.2">
      <c r="A4158" s="161" t="s">
        <v>1116</v>
      </c>
      <c r="B4158" s="162">
        <v>1.31578418503897E-3</v>
      </c>
      <c r="D4158" s="162"/>
    </row>
    <row r="4159" spans="1:4" x14ac:dyDescent="0.2">
      <c r="A4159" s="161" t="s">
        <v>990</v>
      </c>
      <c r="B4159" s="162">
        <v>1.31528564565816E-3</v>
      </c>
      <c r="D4159" s="162"/>
    </row>
    <row r="4160" spans="1:4" x14ac:dyDescent="0.2">
      <c r="A4160" s="161" t="s">
        <v>5688</v>
      </c>
      <c r="B4160" s="162">
        <v>1.3148846784987399E-3</v>
      </c>
      <c r="D4160" s="162"/>
    </row>
    <row r="4161" spans="1:4" x14ac:dyDescent="0.2">
      <c r="A4161" s="161" t="s">
        <v>5656</v>
      </c>
      <c r="B4161" s="162">
        <v>1.31458457082921E-3</v>
      </c>
      <c r="D4161" s="162"/>
    </row>
    <row r="4162" spans="1:4" x14ac:dyDescent="0.2">
      <c r="A4162" s="161" t="s">
        <v>2864</v>
      </c>
      <c r="B4162" s="162">
        <v>1.31359178187675E-3</v>
      </c>
      <c r="D4162" s="162"/>
    </row>
    <row r="4163" spans="1:4" x14ac:dyDescent="0.2">
      <c r="A4163" s="161" t="s">
        <v>4060</v>
      </c>
      <c r="B4163" s="162">
        <v>1.3125611862091001E-3</v>
      </c>
      <c r="D4163" s="162"/>
    </row>
    <row r="4164" spans="1:4" x14ac:dyDescent="0.2">
      <c r="A4164" s="161" t="s">
        <v>4063</v>
      </c>
      <c r="B4164" s="162">
        <v>1.31209222838709E-3</v>
      </c>
      <c r="D4164" s="162"/>
    </row>
    <row r="4165" spans="1:4" x14ac:dyDescent="0.2">
      <c r="A4165" s="161" t="s">
        <v>4783</v>
      </c>
      <c r="B4165" s="162">
        <v>1.31123166218164E-3</v>
      </c>
      <c r="D4165" s="162"/>
    </row>
    <row r="4166" spans="1:4" x14ac:dyDescent="0.2">
      <c r="A4166" s="161" t="s">
        <v>4255</v>
      </c>
      <c r="B4166" s="162">
        <v>1.3107550133384599E-3</v>
      </c>
      <c r="D4166" s="162"/>
    </row>
    <row r="4167" spans="1:4" x14ac:dyDescent="0.2">
      <c r="A4167" s="161" t="s">
        <v>7910</v>
      </c>
      <c r="B4167" s="162">
        <v>1.3100553058504999E-3</v>
      </c>
      <c r="D4167" s="162"/>
    </row>
    <row r="4168" spans="1:4" x14ac:dyDescent="0.2">
      <c r="A4168" s="161" t="s">
        <v>5611</v>
      </c>
      <c r="B4168" s="162">
        <v>1.30838890348981E-3</v>
      </c>
      <c r="D4168" s="162"/>
    </row>
    <row r="4169" spans="1:4" x14ac:dyDescent="0.2">
      <c r="A4169" s="161" t="s">
        <v>7911</v>
      </c>
      <c r="B4169" s="162">
        <v>1.3078037367690401E-3</v>
      </c>
      <c r="D4169" s="162"/>
    </row>
    <row r="4170" spans="1:4" x14ac:dyDescent="0.2">
      <c r="A4170" s="161" t="s">
        <v>2808</v>
      </c>
      <c r="B4170" s="162">
        <v>1.3075520558199999E-3</v>
      </c>
      <c r="D4170" s="162"/>
    </row>
    <row r="4171" spans="1:4" x14ac:dyDescent="0.2">
      <c r="A4171" s="161" t="s">
        <v>1093</v>
      </c>
      <c r="B4171" s="162">
        <v>1.30521070067938E-3</v>
      </c>
      <c r="D4171" s="162"/>
    </row>
    <row r="4172" spans="1:4" x14ac:dyDescent="0.2">
      <c r="A4172" s="161" t="s">
        <v>7912</v>
      </c>
      <c r="B4172" s="162">
        <v>1.3020003778096199E-3</v>
      </c>
      <c r="D4172" s="162"/>
    </row>
    <row r="4173" spans="1:4" x14ac:dyDescent="0.2">
      <c r="A4173" s="161" t="s">
        <v>1844</v>
      </c>
      <c r="B4173" s="162">
        <v>1.3013659570869E-3</v>
      </c>
      <c r="D4173" s="162"/>
    </row>
    <row r="4174" spans="1:4" x14ac:dyDescent="0.2">
      <c r="A4174" s="161" t="s">
        <v>7913</v>
      </c>
      <c r="B4174" s="162">
        <v>1.3007953610680799E-3</v>
      </c>
      <c r="D4174" s="162"/>
    </row>
    <row r="4175" spans="1:4" x14ac:dyDescent="0.2">
      <c r="A4175" s="161" t="s">
        <v>4657</v>
      </c>
      <c r="B4175" s="162">
        <v>1.3006961970250901E-3</v>
      </c>
      <c r="D4175" s="162"/>
    </row>
    <row r="4176" spans="1:4" x14ac:dyDescent="0.2">
      <c r="A4176" s="161" t="s">
        <v>7914</v>
      </c>
      <c r="B4176" s="162">
        <v>1.29990607036561E-3</v>
      </c>
      <c r="D4176" s="162"/>
    </row>
    <row r="4177" spans="1:4" x14ac:dyDescent="0.2">
      <c r="A4177" s="161" t="s">
        <v>7915</v>
      </c>
      <c r="B4177" s="162">
        <v>1.2996711846297001E-3</v>
      </c>
      <c r="D4177" s="162"/>
    </row>
    <row r="4178" spans="1:4" x14ac:dyDescent="0.2">
      <c r="A4178" s="161" t="s">
        <v>7916</v>
      </c>
      <c r="B4178" s="162">
        <v>1.2989259968987301E-3</v>
      </c>
      <c r="D4178" s="162"/>
    </row>
    <row r="4179" spans="1:4" x14ac:dyDescent="0.2">
      <c r="A4179" s="161" t="s">
        <v>5976</v>
      </c>
      <c r="B4179" s="162">
        <v>1.2987763046107899E-3</v>
      </c>
      <c r="D4179" s="162"/>
    </row>
    <row r="4180" spans="1:4" x14ac:dyDescent="0.2">
      <c r="A4180" s="161" t="s">
        <v>3108</v>
      </c>
      <c r="B4180" s="162">
        <v>1.2986703856060499E-3</v>
      </c>
      <c r="D4180" s="162"/>
    </row>
    <row r="4181" spans="1:4" x14ac:dyDescent="0.2">
      <c r="A4181" s="161" t="s">
        <v>4473</v>
      </c>
      <c r="B4181" s="162">
        <v>1.2984676721692001E-3</v>
      </c>
      <c r="D4181" s="162"/>
    </row>
    <row r="4182" spans="1:4" x14ac:dyDescent="0.2">
      <c r="A4182" s="161" t="s">
        <v>5926</v>
      </c>
      <c r="B4182" s="162">
        <v>1.29786316922881E-3</v>
      </c>
      <c r="D4182" s="162"/>
    </row>
    <row r="4183" spans="1:4" x14ac:dyDescent="0.2">
      <c r="A4183" s="161" t="s">
        <v>7917</v>
      </c>
      <c r="B4183" s="162">
        <v>1.2958852324173899E-3</v>
      </c>
      <c r="D4183" s="162"/>
    </row>
    <row r="4184" spans="1:4" x14ac:dyDescent="0.2">
      <c r="A4184" s="161" t="s">
        <v>7918</v>
      </c>
      <c r="B4184" s="162">
        <v>1.2958852324173899E-3</v>
      </c>
      <c r="D4184" s="162"/>
    </row>
    <row r="4185" spans="1:4" x14ac:dyDescent="0.2">
      <c r="A4185" s="161" t="s">
        <v>7919</v>
      </c>
      <c r="B4185" s="162">
        <v>1.2958852324173899E-3</v>
      </c>
      <c r="D4185" s="162"/>
    </row>
    <row r="4186" spans="1:4" x14ac:dyDescent="0.2">
      <c r="A4186" s="161" t="s">
        <v>7920</v>
      </c>
      <c r="B4186" s="162">
        <v>1.2958852324173899E-3</v>
      </c>
      <c r="D4186" s="162"/>
    </row>
    <row r="4187" spans="1:4" x14ac:dyDescent="0.2">
      <c r="A4187" s="161" t="s">
        <v>7921</v>
      </c>
      <c r="B4187" s="162">
        <v>1.2958852324173899E-3</v>
      </c>
      <c r="D4187" s="162"/>
    </row>
    <row r="4188" spans="1:4" x14ac:dyDescent="0.2">
      <c r="A4188" s="161" t="s">
        <v>5865</v>
      </c>
      <c r="B4188" s="162">
        <v>1.29382007972091E-3</v>
      </c>
      <c r="D4188" s="162"/>
    </row>
    <row r="4189" spans="1:4" x14ac:dyDescent="0.2">
      <c r="A4189" s="161" t="s">
        <v>5676</v>
      </c>
      <c r="B4189" s="162">
        <v>1.2929842483747199E-3</v>
      </c>
      <c r="D4189" s="162"/>
    </row>
    <row r="4190" spans="1:4" x14ac:dyDescent="0.2">
      <c r="A4190" s="161" t="s">
        <v>6208</v>
      </c>
      <c r="B4190" s="162">
        <v>1.2913407530102401E-3</v>
      </c>
      <c r="D4190" s="162"/>
    </row>
    <row r="4191" spans="1:4" x14ac:dyDescent="0.2">
      <c r="A4191" s="161" t="s">
        <v>7922</v>
      </c>
      <c r="B4191" s="162">
        <v>1.2899330303811499E-3</v>
      </c>
      <c r="D4191" s="162"/>
    </row>
    <row r="4192" spans="1:4" x14ac:dyDescent="0.2">
      <c r="A4192" s="161" t="s">
        <v>7923</v>
      </c>
      <c r="B4192" s="162">
        <v>1.2896715148745801E-3</v>
      </c>
      <c r="D4192" s="162"/>
    </row>
    <row r="4193" spans="1:4" x14ac:dyDescent="0.2">
      <c r="A4193" s="161" t="s">
        <v>4998</v>
      </c>
      <c r="B4193" s="162">
        <v>1.2890968276290399E-3</v>
      </c>
      <c r="D4193" s="162"/>
    </row>
    <row r="4194" spans="1:4" x14ac:dyDescent="0.2">
      <c r="A4194" s="161" t="s">
        <v>1661</v>
      </c>
      <c r="B4194" s="162">
        <v>1.28864012700286E-3</v>
      </c>
      <c r="D4194" s="162"/>
    </row>
    <row r="4195" spans="1:4" x14ac:dyDescent="0.2">
      <c r="A4195" s="161" t="s">
        <v>4774</v>
      </c>
      <c r="B4195" s="162">
        <v>1.28600778304937E-3</v>
      </c>
      <c r="D4195" s="162"/>
    </row>
    <row r="4196" spans="1:4" x14ac:dyDescent="0.2">
      <c r="A4196" s="161" t="s">
        <v>3077</v>
      </c>
      <c r="B4196" s="162">
        <v>1.2844333645066601E-3</v>
      </c>
      <c r="D4196" s="162"/>
    </row>
    <row r="4197" spans="1:4" x14ac:dyDescent="0.2">
      <c r="A4197" s="161" t="s">
        <v>1310</v>
      </c>
      <c r="B4197" s="162">
        <v>1.28390405173207E-3</v>
      </c>
      <c r="D4197" s="162"/>
    </row>
    <row r="4198" spans="1:4" x14ac:dyDescent="0.2">
      <c r="A4198" s="161" t="s">
        <v>5400</v>
      </c>
      <c r="B4198" s="162">
        <v>1.28225564054294E-3</v>
      </c>
      <c r="D4198" s="162"/>
    </row>
    <row r="4199" spans="1:4" x14ac:dyDescent="0.2">
      <c r="A4199" s="161" t="s">
        <v>7924</v>
      </c>
      <c r="B4199" s="162">
        <v>1.28225564054294E-3</v>
      </c>
      <c r="D4199" s="162"/>
    </row>
    <row r="4200" spans="1:4" x14ac:dyDescent="0.2">
      <c r="A4200" s="161" t="s">
        <v>7925</v>
      </c>
      <c r="B4200" s="162">
        <v>1.2809235180779499E-3</v>
      </c>
      <c r="D4200" s="162"/>
    </row>
    <row r="4201" spans="1:4" x14ac:dyDescent="0.2">
      <c r="A4201" s="161" t="s">
        <v>4656</v>
      </c>
      <c r="B4201" s="162">
        <v>1.2793945903029199E-3</v>
      </c>
      <c r="D4201" s="162"/>
    </row>
    <row r="4202" spans="1:4" x14ac:dyDescent="0.2">
      <c r="A4202" s="161" t="s">
        <v>7926</v>
      </c>
      <c r="B4202" s="162">
        <v>1.27571236725453E-3</v>
      </c>
      <c r="D4202" s="162"/>
    </row>
    <row r="4203" spans="1:4" x14ac:dyDescent="0.2">
      <c r="A4203" s="161" t="s">
        <v>3401</v>
      </c>
      <c r="B4203" s="162">
        <v>1.2743376416074E-3</v>
      </c>
      <c r="D4203" s="162"/>
    </row>
    <row r="4204" spans="1:4" x14ac:dyDescent="0.2">
      <c r="A4204" s="161" t="s">
        <v>3626</v>
      </c>
      <c r="B4204" s="162">
        <v>1.2740235947852499E-3</v>
      </c>
      <c r="D4204" s="162"/>
    </row>
    <row r="4205" spans="1:4" x14ac:dyDescent="0.2">
      <c r="A4205" s="161" t="s">
        <v>7927</v>
      </c>
      <c r="B4205" s="162">
        <v>1.27381289746462E-3</v>
      </c>
      <c r="D4205" s="162"/>
    </row>
    <row r="4206" spans="1:4" x14ac:dyDescent="0.2">
      <c r="A4206" s="161" t="s">
        <v>2522</v>
      </c>
      <c r="B4206" s="162">
        <v>1.27283727854525E-3</v>
      </c>
      <c r="D4206" s="162"/>
    </row>
    <row r="4207" spans="1:4" x14ac:dyDescent="0.2">
      <c r="A4207" s="161" t="s">
        <v>481</v>
      </c>
      <c r="B4207" s="162">
        <v>1.2718041758909501E-3</v>
      </c>
      <c r="D4207" s="162"/>
    </row>
    <row r="4208" spans="1:4" x14ac:dyDescent="0.2">
      <c r="A4208" s="161" t="s">
        <v>3452</v>
      </c>
      <c r="B4208" s="162">
        <v>1.27092044890781E-3</v>
      </c>
      <c r="D4208" s="162"/>
    </row>
    <row r="4209" spans="1:4" x14ac:dyDescent="0.2">
      <c r="A4209" s="161" t="s">
        <v>7928</v>
      </c>
      <c r="B4209" s="162">
        <v>1.2699079320062201E-3</v>
      </c>
      <c r="D4209" s="162"/>
    </row>
    <row r="4210" spans="1:4" x14ac:dyDescent="0.2">
      <c r="A4210" s="161" t="s">
        <v>1039</v>
      </c>
      <c r="B4210" s="162">
        <v>1.26901290636941E-3</v>
      </c>
      <c r="D4210" s="162"/>
    </row>
    <row r="4211" spans="1:4" x14ac:dyDescent="0.2">
      <c r="A4211" s="161" t="s">
        <v>2217</v>
      </c>
      <c r="B4211" s="162">
        <v>1.2679303800383699E-3</v>
      </c>
      <c r="D4211" s="162"/>
    </row>
    <row r="4212" spans="1:4" x14ac:dyDescent="0.2">
      <c r="A4212" s="161" t="s">
        <v>5803</v>
      </c>
      <c r="B4212" s="162">
        <v>1.2674099751469299E-3</v>
      </c>
      <c r="D4212" s="162"/>
    </row>
    <row r="4213" spans="1:4" x14ac:dyDescent="0.2">
      <c r="A4213" s="161" t="s">
        <v>7929</v>
      </c>
      <c r="B4213" s="162">
        <v>1.2671884117591999E-3</v>
      </c>
      <c r="D4213" s="162"/>
    </row>
    <row r="4214" spans="1:4" x14ac:dyDescent="0.2">
      <c r="A4214" s="161" t="s">
        <v>5318</v>
      </c>
      <c r="B4214" s="162">
        <v>1.26680039493074E-3</v>
      </c>
      <c r="D4214" s="162"/>
    </row>
    <row r="4215" spans="1:4" x14ac:dyDescent="0.2">
      <c r="A4215" s="161" t="s">
        <v>2676</v>
      </c>
      <c r="B4215" s="162">
        <v>1.2667681043158499E-3</v>
      </c>
      <c r="D4215" s="162"/>
    </row>
    <row r="4216" spans="1:4" x14ac:dyDescent="0.2">
      <c r="A4216" s="161" t="s">
        <v>7930</v>
      </c>
      <c r="B4216" s="162">
        <v>1.2664685367497299E-3</v>
      </c>
      <c r="D4216" s="162"/>
    </row>
    <row r="4217" spans="1:4" x14ac:dyDescent="0.2">
      <c r="A4217" s="161" t="s">
        <v>7931</v>
      </c>
      <c r="B4217" s="162">
        <v>1.26496324701553E-3</v>
      </c>
      <c r="D4217" s="162"/>
    </row>
    <row r="4218" spans="1:4" x14ac:dyDescent="0.2">
      <c r="A4218" s="161" t="s">
        <v>4700</v>
      </c>
      <c r="B4218" s="162">
        <v>1.26489679081739E-3</v>
      </c>
      <c r="D4218" s="162"/>
    </row>
    <row r="4219" spans="1:4" x14ac:dyDescent="0.2">
      <c r="A4219" s="161" t="s">
        <v>1958</v>
      </c>
      <c r="B4219" s="162">
        <v>1.2610475943055301E-3</v>
      </c>
      <c r="D4219" s="162"/>
    </row>
    <row r="4220" spans="1:4" x14ac:dyDescent="0.2">
      <c r="A4220" s="161" t="s">
        <v>5584</v>
      </c>
      <c r="B4220" s="162">
        <v>1.2610302134702801E-3</v>
      </c>
      <c r="D4220" s="162"/>
    </row>
    <row r="4221" spans="1:4" x14ac:dyDescent="0.2">
      <c r="A4221" s="161" t="s">
        <v>7932</v>
      </c>
      <c r="B4221" s="162">
        <v>1.2598760510880501E-3</v>
      </c>
      <c r="D4221" s="162"/>
    </row>
    <row r="4222" spans="1:4" x14ac:dyDescent="0.2">
      <c r="A4222" s="161" t="s">
        <v>2609</v>
      </c>
      <c r="B4222" s="162">
        <v>1.2587585242819499E-3</v>
      </c>
      <c r="D4222" s="162"/>
    </row>
    <row r="4223" spans="1:4" x14ac:dyDescent="0.2">
      <c r="A4223" s="161" t="s">
        <v>1987</v>
      </c>
      <c r="B4223" s="162">
        <v>1.25736303786218E-3</v>
      </c>
      <c r="D4223" s="162"/>
    </row>
    <row r="4224" spans="1:4" x14ac:dyDescent="0.2">
      <c r="A4224" s="161" t="s">
        <v>1783</v>
      </c>
      <c r="B4224" s="162">
        <v>1.25730182798968E-3</v>
      </c>
      <c r="D4224" s="162"/>
    </row>
    <row r="4225" spans="1:4" x14ac:dyDescent="0.2">
      <c r="A4225" s="161" t="s">
        <v>7933</v>
      </c>
      <c r="B4225" s="162">
        <v>1.25527508784057E-3</v>
      </c>
      <c r="D4225" s="162"/>
    </row>
    <row r="4226" spans="1:4" x14ac:dyDescent="0.2">
      <c r="A4226" s="161" t="s">
        <v>4749</v>
      </c>
      <c r="B4226" s="162">
        <v>1.25312412449218E-3</v>
      </c>
      <c r="D4226" s="162"/>
    </row>
    <row r="4227" spans="1:4" x14ac:dyDescent="0.2">
      <c r="A4227" s="161" t="s">
        <v>1570</v>
      </c>
      <c r="B4227" s="162">
        <v>1.25046518207394E-3</v>
      </c>
      <c r="D4227" s="162"/>
    </row>
    <row r="4228" spans="1:4" x14ac:dyDescent="0.2">
      <c r="A4228" s="161" t="s">
        <v>3072</v>
      </c>
      <c r="B4228" s="162">
        <v>1.25029479871339E-3</v>
      </c>
      <c r="D4228" s="162"/>
    </row>
    <row r="4229" spans="1:4" x14ac:dyDescent="0.2">
      <c r="A4229" s="161" t="s">
        <v>5476</v>
      </c>
      <c r="B4229" s="162">
        <v>1.2502681370206599E-3</v>
      </c>
      <c r="D4229" s="162"/>
    </row>
    <row r="4230" spans="1:4" x14ac:dyDescent="0.2">
      <c r="A4230" s="161" t="s">
        <v>2841</v>
      </c>
      <c r="B4230" s="162">
        <v>1.2495728783600401E-3</v>
      </c>
      <c r="D4230" s="162"/>
    </row>
    <row r="4231" spans="1:4" x14ac:dyDescent="0.2">
      <c r="A4231" s="161" t="s">
        <v>7934</v>
      </c>
      <c r="B4231" s="162">
        <v>1.2465604256274999E-3</v>
      </c>
      <c r="D4231" s="162"/>
    </row>
    <row r="4232" spans="1:4" x14ac:dyDescent="0.2">
      <c r="A4232" s="161" t="s">
        <v>3646</v>
      </c>
      <c r="B4232" s="162">
        <v>1.2443752705545499E-3</v>
      </c>
      <c r="D4232" s="162"/>
    </row>
    <row r="4233" spans="1:4" x14ac:dyDescent="0.2">
      <c r="A4233" s="161" t="s">
        <v>4320</v>
      </c>
      <c r="B4233" s="162">
        <v>1.2435708361602201E-3</v>
      </c>
      <c r="D4233" s="162"/>
    </row>
    <row r="4234" spans="1:4" x14ac:dyDescent="0.2">
      <c r="A4234" s="161" t="s">
        <v>6139</v>
      </c>
      <c r="B4234" s="162">
        <v>1.2390419402250801E-3</v>
      </c>
      <c r="D4234" s="162"/>
    </row>
    <row r="4235" spans="1:4" x14ac:dyDescent="0.2">
      <c r="A4235" s="161" t="s">
        <v>4282</v>
      </c>
      <c r="B4235" s="162">
        <v>1.23575227933985E-3</v>
      </c>
      <c r="D4235" s="162"/>
    </row>
    <row r="4236" spans="1:4" x14ac:dyDescent="0.2">
      <c r="A4236" s="161" t="s">
        <v>3318</v>
      </c>
      <c r="B4236" s="162">
        <v>1.2356037612056101E-3</v>
      </c>
      <c r="D4236" s="162"/>
    </row>
    <row r="4237" spans="1:4" x14ac:dyDescent="0.2">
      <c r="A4237" s="161" t="s">
        <v>7935</v>
      </c>
      <c r="B4237" s="162">
        <v>1.2340360296410799E-3</v>
      </c>
      <c r="D4237" s="162"/>
    </row>
    <row r="4238" spans="1:4" x14ac:dyDescent="0.2">
      <c r="A4238" s="161" t="s">
        <v>5546</v>
      </c>
      <c r="B4238" s="162">
        <v>1.23366855624251E-3</v>
      </c>
      <c r="D4238" s="162"/>
    </row>
    <row r="4239" spans="1:4" x14ac:dyDescent="0.2">
      <c r="A4239" s="161" t="s">
        <v>7936</v>
      </c>
      <c r="B4239" s="162">
        <v>1.2330034101284901E-3</v>
      </c>
      <c r="D4239" s="162"/>
    </row>
    <row r="4240" spans="1:4" x14ac:dyDescent="0.2">
      <c r="A4240" s="161" t="s">
        <v>5255</v>
      </c>
      <c r="B4240" s="162">
        <v>1.23274388735362E-3</v>
      </c>
      <c r="D4240" s="162"/>
    </row>
    <row r="4241" spans="1:4" x14ac:dyDescent="0.2">
      <c r="A4241" s="161" t="s">
        <v>7937</v>
      </c>
      <c r="B4241" s="162">
        <v>1.23148345806713E-3</v>
      </c>
      <c r="D4241" s="162"/>
    </row>
    <row r="4242" spans="1:4" x14ac:dyDescent="0.2">
      <c r="A4242" s="161" t="s">
        <v>7938</v>
      </c>
      <c r="B4242" s="162">
        <v>1.2309423074159901E-3</v>
      </c>
      <c r="D4242" s="162"/>
    </row>
    <row r="4243" spans="1:4" x14ac:dyDescent="0.2">
      <c r="A4243" s="161" t="s">
        <v>7939</v>
      </c>
      <c r="B4243" s="162">
        <v>1.22925901560835E-3</v>
      </c>
      <c r="D4243" s="162"/>
    </row>
    <row r="4244" spans="1:4" x14ac:dyDescent="0.2">
      <c r="A4244" s="161" t="s">
        <v>2981</v>
      </c>
      <c r="B4244" s="162">
        <v>1.22900556732567E-3</v>
      </c>
      <c r="D4244" s="162"/>
    </row>
    <row r="4245" spans="1:4" x14ac:dyDescent="0.2">
      <c r="A4245" s="161" t="s">
        <v>5423</v>
      </c>
      <c r="B4245" s="162">
        <v>1.2274212766314001E-3</v>
      </c>
      <c r="D4245" s="162"/>
    </row>
    <row r="4246" spans="1:4" x14ac:dyDescent="0.2">
      <c r="A4246" s="161" t="s">
        <v>1225</v>
      </c>
      <c r="B4246" s="162">
        <v>1.2271441005121001E-3</v>
      </c>
      <c r="D4246" s="162"/>
    </row>
    <row r="4247" spans="1:4" x14ac:dyDescent="0.2">
      <c r="A4247" s="161" t="s">
        <v>2560</v>
      </c>
      <c r="B4247" s="162">
        <v>1.2244042475314601E-3</v>
      </c>
      <c r="D4247" s="162"/>
    </row>
    <row r="4248" spans="1:4" x14ac:dyDescent="0.2">
      <c r="A4248" s="161" t="s">
        <v>7940</v>
      </c>
      <c r="B4248" s="162">
        <v>1.221109294263E-3</v>
      </c>
      <c r="D4248" s="162"/>
    </row>
    <row r="4249" spans="1:4" x14ac:dyDescent="0.2">
      <c r="A4249" s="161" t="s">
        <v>7941</v>
      </c>
      <c r="B4249" s="162">
        <v>1.2205430919604401E-3</v>
      </c>
      <c r="D4249" s="162"/>
    </row>
    <row r="4250" spans="1:4" x14ac:dyDescent="0.2">
      <c r="A4250" s="161" t="s">
        <v>7942</v>
      </c>
      <c r="B4250" s="162">
        <v>1.2203755540828799E-3</v>
      </c>
      <c r="D4250" s="162"/>
    </row>
    <row r="4251" spans="1:4" x14ac:dyDescent="0.2">
      <c r="A4251" s="161" t="s">
        <v>2254</v>
      </c>
      <c r="B4251" s="162">
        <v>1.2177716706762E-3</v>
      </c>
      <c r="D4251" s="162"/>
    </row>
    <row r="4252" spans="1:4" x14ac:dyDescent="0.2">
      <c r="A4252" s="161" t="s">
        <v>5113</v>
      </c>
      <c r="B4252" s="162">
        <v>1.2177716706762E-3</v>
      </c>
      <c r="D4252" s="162"/>
    </row>
    <row r="4253" spans="1:4" x14ac:dyDescent="0.2">
      <c r="A4253" s="161" t="s">
        <v>5364</v>
      </c>
      <c r="B4253" s="162">
        <v>1.21647497652334E-3</v>
      </c>
      <c r="D4253" s="162"/>
    </row>
    <row r="4254" spans="1:4" x14ac:dyDescent="0.2">
      <c r="A4254" s="161" t="s">
        <v>4100</v>
      </c>
      <c r="B4254" s="162">
        <v>1.21647497652334E-3</v>
      </c>
      <c r="D4254" s="162"/>
    </row>
    <row r="4255" spans="1:4" x14ac:dyDescent="0.2">
      <c r="A4255" s="161" t="s">
        <v>2524</v>
      </c>
      <c r="B4255" s="162">
        <v>1.2163246461969E-3</v>
      </c>
      <c r="D4255" s="162"/>
    </row>
    <row r="4256" spans="1:4" x14ac:dyDescent="0.2">
      <c r="A4256" s="161" t="s">
        <v>4051</v>
      </c>
      <c r="B4256" s="162">
        <v>1.2162388585432199E-3</v>
      </c>
      <c r="D4256" s="162"/>
    </row>
    <row r="4257" spans="1:4" x14ac:dyDescent="0.2">
      <c r="A4257" s="161" t="s">
        <v>1050</v>
      </c>
      <c r="B4257" s="162">
        <v>1.2156650004501899E-3</v>
      </c>
      <c r="D4257" s="162"/>
    </row>
    <row r="4258" spans="1:4" x14ac:dyDescent="0.2">
      <c r="A4258" s="161" t="s">
        <v>1501</v>
      </c>
      <c r="B4258" s="162">
        <v>1.2142659153216401E-3</v>
      </c>
      <c r="D4258" s="162"/>
    </row>
    <row r="4259" spans="1:4" x14ac:dyDescent="0.2">
      <c r="A4259" s="161" t="s">
        <v>4330</v>
      </c>
      <c r="B4259" s="162">
        <v>1.2136219351377301E-3</v>
      </c>
      <c r="D4259" s="162"/>
    </row>
    <row r="4260" spans="1:4" x14ac:dyDescent="0.2">
      <c r="A4260" s="161" t="s">
        <v>3308</v>
      </c>
      <c r="B4260" s="162">
        <v>1.21325226674668E-3</v>
      </c>
      <c r="D4260" s="162"/>
    </row>
    <row r="4261" spans="1:4" x14ac:dyDescent="0.2">
      <c r="A4261" s="161" t="s">
        <v>5327</v>
      </c>
      <c r="B4261" s="162">
        <v>1.2115518022270801E-3</v>
      </c>
      <c r="D4261" s="162"/>
    </row>
    <row r="4262" spans="1:4" x14ac:dyDescent="0.2">
      <c r="A4262" s="161" t="s">
        <v>2541</v>
      </c>
      <c r="B4262" s="162">
        <v>1.21152835414547E-3</v>
      </c>
      <c r="D4262" s="162"/>
    </row>
    <row r="4263" spans="1:4" x14ac:dyDescent="0.2">
      <c r="A4263" s="161" t="s">
        <v>4271</v>
      </c>
      <c r="B4263" s="162">
        <v>1.2104149342734101E-3</v>
      </c>
      <c r="D4263" s="162"/>
    </row>
    <row r="4264" spans="1:4" x14ac:dyDescent="0.2">
      <c r="A4264" s="161" t="s">
        <v>7943</v>
      </c>
      <c r="B4264" s="162">
        <v>1.2079973416012099E-3</v>
      </c>
      <c r="D4264" s="162"/>
    </row>
    <row r="4265" spans="1:4" x14ac:dyDescent="0.2">
      <c r="A4265" s="161" t="s">
        <v>7944</v>
      </c>
      <c r="B4265" s="162">
        <v>1.2076413253044799E-3</v>
      </c>
      <c r="D4265" s="162"/>
    </row>
    <row r="4266" spans="1:4" x14ac:dyDescent="0.2">
      <c r="A4266" s="161" t="s">
        <v>5745</v>
      </c>
      <c r="B4266" s="162">
        <v>1.20742624565483E-3</v>
      </c>
      <c r="D4266" s="162"/>
    </row>
    <row r="4267" spans="1:4" x14ac:dyDescent="0.2">
      <c r="A4267" s="161" t="s">
        <v>3511</v>
      </c>
      <c r="B4267" s="162">
        <v>1.20374055403637E-3</v>
      </c>
      <c r="D4267" s="162"/>
    </row>
    <row r="4268" spans="1:4" x14ac:dyDescent="0.2">
      <c r="A4268" s="161" t="s">
        <v>2078</v>
      </c>
      <c r="B4268" s="162">
        <v>1.20238126614616E-3</v>
      </c>
      <c r="D4268" s="162"/>
    </row>
    <row r="4269" spans="1:4" x14ac:dyDescent="0.2">
      <c r="A4269" s="161" t="s">
        <v>1280</v>
      </c>
      <c r="B4269" s="162">
        <v>1.20191380873343E-3</v>
      </c>
      <c r="D4269" s="162"/>
    </row>
    <row r="4270" spans="1:4" x14ac:dyDescent="0.2">
      <c r="A4270" s="161" t="s">
        <v>7945</v>
      </c>
      <c r="B4270" s="162">
        <v>1.20183066642041E-3</v>
      </c>
      <c r="D4270" s="162"/>
    </row>
    <row r="4271" spans="1:4" x14ac:dyDescent="0.2">
      <c r="A4271" s="161" t="s">
        <v>7946</v>
      </c>
      <c r="B4271" s="162">
        <v>1.20183066642041E-3</v>
      </c>
      <c r="D4271" s="162"/>
    </row>
    <row r="4272" spans="1:4" x14ac:dyDescent="0.2">
      <c r="A4272" s="161" t="s">
        <v>7947</v>
      </c>
      <c r="B4272" s="162">
        <v>1.20183066642041E-3</v>
      </c>
      <c r="D4272" s="162"/>
    </row>
    <row r="4273" spans="1:4" x14ac:dyDescent="0.2">
      <c r="A4273" s="161" t="s">
        <v>5936</v>
      </c>
      <c r="B4273" s="162">
        <v>1.2013321213198199E-3</v>
      </c>
      <c r="D4273" s="162"/>
    </row>
    <row r="4274" spans="1:4" x14ac:dyDescent="0.2">
      <c r="A4274" s="161" t="s">
        <v>3046</v>
      </c>
      <c r="B4274" s="162">
        <v>1.20120083828882E-3</v>
      </c>
      <c r="D4274" s="162"/>
    </row>
    <row r="4275" spans="1:4" x14ac:dyDescent="0.2">
      <c r="A4275" s="161" t="s">
        <v>384</v>
      </c>
      <c r="B4275" s="162">
        <v>1.2011264413706701E-3</v>
      </c>
      <c r="D4275" s="162"/>
    </row>
    <row r="4276" spans="1:4" x14ac:dyDescent="0.2">
      <c r="A4276" s="161" t="s">
        <v>7948</v>
      </c>
      <c r="B4276" s="162">
        <v>1.19644466932476E-3</v>
      </c>
      <c r="D4276" s="162"/>
    </row>
    <row r="4277" spans="1:4" x14ac:dyDescent="0.2">
      <c r="A4277" s="161" t="s">
        <v>5100</v>
      </c>
      <c r="B4277" s="162">
        <v>1.1917069771506599E-3</v>
      </c>
      <c r="D4277" s="162"/>
    </row>
    <row r="4278" spans="1:4" x14ac:dyDescent="0.2">
      <c r="A4278" s="161" t="s">
        <v>1139</v>
      </c>
      <c r="B4278" s="162">
        <v>1.19131814726608E-3</v>
      </c>
      <c r="D4278" s="162"/>
    </row>
    <row r="4279" spans="1:4" x14ac:dyDescent="0.2">
      <c r="A4279" s="161" t="s">
        <v>2301</v>
      </c>
      <c r="B4279" s="162">
        <v>1.1900149211187499E-3</v>
      </c>
      <c r="D4279" s="162"/>
    </row>
    <row r="4280" spans="1:4" x14ac:dyDescent="0.2">
      <c r="A4280" s="161" t="s">
        <v>1019</v>
      </c>
      <c r="B4280" s="162">
        <v>1.18798675769556E-3</v>
      </c>
      <c r="D4280" s="162"/>
    </row>
    <row r="4281" spans="1:4" x14ac:dyDescent="0.2">
      <c r="A4281" s="161" t="s">
        <v>1337</v>
      </c>
      <c r="B4281" s="162">
        <v>1.1870627464314299E-3</v>
      </c>
      <c r="D4281" s="162"/>
    </row>
    <row r="4282" spans="1:4" x14ac:dyDescent="0.2">
      <c r="A4282" s="161" t="s">
        <v>4224</v>
      </c>
      <c r="B4282" s="162">
        <v>1.18677850840735E-3</v>
      </c>
      <c r="D4282" s="162"/>
    </row>
    <row r="4283" spans="1:4" x14ac:dyDescent="0.2">
      <c r="A4283" s="161" t="s">
        <v>5679</v>
      </c>
      <c r="B4283" s="162">
        <v>1.1855489264275801E-3</v>
      </c>
      <c r="D4283" s="162"/>
    </row>
    <row r="4284" spans="1:4" x14ac:dyDescent="0.2">
      <c r="A4284" s="161" t="s">
        <v>5666</v>
      </c>
      <c r="B4284" s="162">
        <v>1.1851439321134501E-3</v>
      </c>
      <c r="D4284" s="162"/>
    </row>
    <row r="4285" spans="1:4" x14ac:dyDescent="0.2">
      <c r="A4285" s="161" t="s">
        <v>5749</v>
      </c>
      <c r="B4285" s="162">
        <v>1.1848903947759501E-3</v>
      </c>
      <c r="D4285" s="162"/>
    </row>
    <row r="4286" spans="1:4" x14ac:dyDescent="0.2">
      <c r="A4286" s="161" t="s">
        <v>3136</v>
      </c>
      <c r="B4286" s="162">
        <v>1.18462119635722E-3</v>
      </c>
      <c r="D4286" s="162"/>
    </row>
    <row r="4287" spans="1:4" x14ac:dyDescent="0.2">
      <c r="A4287" s="161" t="s">
        <v>3426</v>
      </c>
      <c r="B4287" s="162">
        <v>1.1841127023653299E-3</v>
      </c>
      <c r="D4287" s="162"/>
    </row>
    <row r="4288" spans="1:4" x14ac:dyDescent="0.2">
      <c r="A4288" s="161" t="s">
        <v>6115</v>
      </c>
      <c r="B4288" s="162">
        <v>1.1839405252147099E-3</v>
      </c>
      <c r="D4288" s="162"/>
    </row>
    <row r="4289" spans="1:4" x14ac:dyDescent="0.2">
      <c r="A4289" s="161" t="s">
        <v>5767</v>
      </c>
      <c r="B4289" s="162">
        <v>1.18303437269782E-3</v>
      </c>
      <c r="D4289" s="162"/>
    </row>
    <row r="4290" spans="1:4" x14ac:dyDescent="0.2">
      <c r="A4290" s="161" t="s">
        <v>3502</v>
      </c>
      <c r="B4290" s="162">
        <v>1.1827221720612799E-3</v>
      </c>
      <c r="D4290" s="162"/>
    </row>
    <row r="4291" spans="1:4" x14ac:dyDescent="0.2">
      <c r="A4291" s="161" t="s">
        <v>6166</v>
      </c>
      <c r="B4291" s="162">
        <v>1.1824653924276201E-3</v>
      </c>
      <c r="D4291" s="162"/>
    </row>
    <row r="4292" spans="1:4" x14ac:dyDescent="0.2">
      <c r="A4292" s="161" t="s">
        <v>3943</v>
      </c>
      <c r="B4292" s="162">
        <v>1.18222599948905E-3</v>
      </c>
      <c r="D4292" s="162"/>
    </row>
    <row r="4293" spans="1:4" x14ac:dyDescent="0.2">
      <c r="A4293" s="161" t="s">
        <v>4053</v>
      </c>
      <c r="B4293" s="162">
        <v>1.18168807492046E-3</v>
      </c>
      <c r="D4293" s="162"/>
    </row>
    <row r="4294" spans="1:4" x14ac:dyDescent="0.2">
      <c r="A4294" s="161" t="s">
        <v>7949</v>
      </c>
      <c r="B4294" s="162">
        <v>1.18023437438526E-3</v>
      </c>
      <c r="D4294" s="162"/>
    </row>
    <row r="4295" spans="1:4" x14ac:dyDescent="0.2">
      <c r="A4295" s="161" t="s">
        <v>1677</v>
      </c>
      <c r="B4295" s="162">
        <v>1.1780309094812701E-3</v>
      </c>
      <c r="D4295" s="162"/>
    </row>
    <row r="4296" spans="1:4" x14ac:dyDescent="0.2">
      <c r="A4296" s="161" t="s">
        <v>7950</v>
      </c>
      <c r="B4296" s="162">
        <v>1.1775381083701101E-3</v>
      </c>
      <c r="D4296" s="162"/>
    </row>
    <row r="4297" spans="1:4" x14ac:dyDescent="0.2">
      <c r="A4297" s="161" t="s">
        <v>7951</v>
      </c>
      <c r="B4297" s="162">
        <v>1.1775061924368801E-3</v>
      </c>
      <c r="D4297" s="162"/>
    </row>
    <row r="4298" spans="1:4" x14ac:dyDescent="0.2">
      <c r="A4298" s="161" t="s">
        <v>7952</v>
      </c>
      <c r="B4298" s="162">
        <v>1.1766609638707601E-3</v>
      </c>
      <c r="D4298" s="162"/>
    </row>
    <row r="4299" spans="1:4" x14ac:dyDescent="0.2">
      <c r="A4299" s="161" t="s">
        <v>7953</v>
      </c>
      <c r="B4299" s="162">
        <v>1.1766609638707601E-3</v>
      </c>
      <c r="D4299" s="162"/>
    </row>
    <row r="4300" spans="1:4" x14ac:dyDescent="0.2">
      <c r="A4300" s="161" t="s">
        <v>7954</v>
      </c>
      <c r="B4300" s="162">
        <v>1.1766609638707601E-3</v>
      </c>
      <c r="D4300" s="162"/>
    </row>
    <row r="4301" spans="1:4" x14ac:dyDescent="0.2">
      <c r="A4301" s="161" t="s">
        <v>7955</v>
      </c>
      <c r="B4301" s="162">
        <v>1.1766609638707601E-3</v>
      </c>
      <c r="D4301" s="162"/>
    </row>
    <row r="4302" spans="1:4" x14ac:dyDescent="0.2">
      <c r="A4302" s="161" t="s">
        <v>7956</v>
      </c>
      <c r="B4302" s="162">
        <v>1.1766609638707601E-3</v>
      </c>
      <c r="D4302" s="162"/>
    </row>
    <row r="4303" spans="1:4" x14ac:dyDescent="0.2">
      <c r="A4303" s="161" t="s">
        <v>822</v>
      </c>
      <c r="B4303" s="162">
        <v>1.17464309202148E-3</v>
      </c>
      <c r="D4303" s="162"/>
    </row>
    <row r="4304" spans="1:4" x14ac:dyDescent="0.2">
      <c r="A4304" s="161" t="s">
        <v>4756</v>
      </c>
      <c r="B4304" s="162">
        <v>1.1746009194531001E-3</v>
      </c>
      <c r="D4304" s="162"/>
    </row>
    <row r="4305" spans="1:4" x14ac:dyDescent="0.2">
      <c r="A4305" s="161" t="s">
        <v>3990</v>
      </c>
      <c r="B4305" s="162">
        <v>1.1744517139142599E-3</v>
      </c>
      <c r="D4305" s="162"/>
    </row>
    <row r="4306" spans="1:4" x14ac:dyDescent="0.2">
      <c r="A4306" s="161" t="s">
        <v>7957</v>
      </c>
      <c r="B4306" s="162">
        <v>1.17337511551623E-3</v>
      </c>
      <c r="D4306" s="162"/>
    </row>
    <row r="4307" spans="1:4" x14ac:dyDescent="0.2">
      <c r="A4307" s="161" t="s">
        <v>7958</v>
      </c>
      <c r="B4307" s="162">
        <v>1.1732859325269799E-3</v>
      </c>
      <c r="D4307" s="162"/>
    </row>
    <row r="4308" spans="1:4" x14ac:dyDescent="0.2">
      <c r="A4308" s="161" t="s">
        <v>2185</v>
      </c>
      <c r="B4308" s="162">
        <v>1.1727589155141099E-3</v>
      </c>
      <c r="D4308" s="162"/>
    </row>
    <row r="4309" spans="1:4" x14ac:dyDescent="0.2">
      <c r="A4309" s="161" t="s">
        <v>2806</v>
      </c>
      <c r="B4309" s="162">
        <v>1.17006762560807E-3</v>
      </c>
      <c r="D4309" s="162"/>
    </row>
    <row r="4310" spans="1:4" x14ac:dyDescent="0.2">
      <c r="A4310" s="161" t="s">
        <v>2476</v>
      </c>
      <c r="B4310" s="162">
        <v>1.16997125876216E-3</v>
      </c>
      <c r="D4310" s="162"/>
    </row>
    <row r="4311" spans="1:4" x14ac:dyDescent="0.2">
      <c r="A4311" s="161" t="s">
        <v>1631</v>
      </c>
      <c r="B4311" s="162">
        <v>1.1695277717860999E-3</v>
      </c>
      <c r="D4311" s="162"/>
    </row>
    <row r="4312" spans="1:4" x14ac:dyDescent="0.2">
      <c r="A4312" s="161" t="s">
        <v>7959</v>
      </c>
      <c r="B4312" s="162">
        <v>1.16825077231044E-3</v>
      </c>
      <c r="D4312" s="162"/>
    </row>
    <row r="4313" spans="1:4" x14ac:dyDescent="0.2">
      <c r="A4313" s="161" t="s">
        <v>3901</v>
      </c>
      <c r="B4313" s="162">
        <v>1.1673084323675299E-3</v>
      </c>
      <c r="D4313" s="162"/>
    </row>
    <row r="4314" spans="1:4" x14ac:dyDescent="0.2">
      <c r="A4314" s="161" t="s">
        <v>1615</v>
      </c>
      <c r="B4314" s="162">
        <v>1.1644431456131199E-3</v>
      </c>
      <c r="D4314" s="162"/>
    </row>
    <row r="4315" spans="1:4" x14ac:dyDescent="0.2">
      <c r="A4315" s="161" t="s">
        <v>1983</v>
      </c>
      <c r="B4315" s="162">
        <v>1.1629475619221799E-3</v>
      </c>
      <c r="D4315" s="162"/>
    </row>
    <row r="4316" spans="1:4" x14ac:dyDescent="0.2">
      <c r="A4316" s="161" t="s">
        <v>7960</v>
      </c>
      <c r="B4316" s="162">
        <v>1.16239668661016E-3</v>
      </c>
      <c r="D4316" s="162"/>
    </row>
    <row r="4317" spans="1:4" x14ac:dyDescent="0.2">
      <c r="A4317" s="161" t="s">
        <v>3641</v>
      </c>
      <c r="B4317" s="162">
        <v>1.1621574907297E-3</v>
      </c>
      <c r="D4317" s="162"/>
    </row>
    <row r="4318" spans="1:4" x14ac:dyDescent="0.2">
      <c r="A4318" s="161" t="s">
        <v>2087</v>
      </c>
      <c r="B4318" s="162">
        <v>1.1619937187691499E-3</v>
      </c>
      <c r="D4318" s="162"/>
    </row>
    <row r="4319" spans="1:4" x14ac:dyDescent="0.2">
      <c r="A4319" s="161" t="s">
        <v>3119</v>
      </c>
      <c r="B4319" s="162">
        <v>1.1612802841708E-3</v>
      </c>
      <c r="D4319" s="162"/>
    </row>
    <row r="4320" spans="1:4" x14ac:dyDescent="0.2">
      <c r="A4320" s="161" t="s">
        <v>4560</v>
      </c>
      <c r="B4320" s="162">
        <v>1.1612766434229099E-3</v>
      </c>
      <c r="D4320" s="162"/>
    </row>
    <row r="4321" spans="1:4" x14ac:dyDescent="0.2">
      <c r="A4321" s="161" t="s">
        <v>428</v>
      </c>
      <c r="B4321" s="162">
        <v>1.1606967550874499E-3</v>
      </c>
      <c r="D4321" s="162"/>
    </row>
    <row r="4322" spans="1:4" x14ac:dyDescent="0.2">
      <c r="A4322" s="161" t="s">
        <v>3507</v>
      </c>
      <c r="B4322" s="162">
        <v>1.1597733788866701E-3</v>
      </c>
      <c r="D4322" s="162"/>
    </row>
    <row r="4323" spans="1:4" x14ac:dyDescent="0.2">
      <c r="A4323" s="161" t="s">
        <v>7961</v>
      </c>
      <c r="B4323" s="162">
        <v>1.15883121512344E-3</v>
      </c>
      <c r="D4323" s="162"/>
    </row>
    <row r="4324" spans="1:4" x14ac:dyDescent="0.2">
      <c r="A4324" s="161" t="s">
        <v>4395</v>
      </c>
      <c r="B4324" s="162">
        <v>1.1586506970357501E-3</v>
      </c>
      <c r="D4324" s="162"/>
    </row>
    <row r="4325" spans="1:4" x14ac:dyDescent="0.2">
      <c r="A4325" s="161" t="s">
        <v>7962</v>
      </c>
      <c r="B4325" s="162">
        <v>1.1562739612420601E-3</v>
      </c>
      <c r="D4325" s="162"/>
    </row>
    <row r="4326" spans="1:4" x14ac:dyDescent="0.2">
      <c r="A4326" s="161" t="s">
        <v>1760</v>
      </c>
      <c r="B4326" s="162">
        <v>1.1552864231184699E-3</v>
      </c>
      <c r="D4326" s="162"/>
    </row>
    <row r="4327" spans="1:4" x14ac:dyDescent="0.2">
      <c r="A4327" s="161" t="s">
        <v>5674</v>
      </c>
      <c r="B4327" s="162">
        <v>1.1530022057344299E-3</v>
      </c>
      <c r="D4327" s="162"/>
    </row>
    <row r="4328" spans="1:4" x14ac:dyDescent="0.2">
      <c r="A4328" s="161" t="s">
        <v>1007</v>
      </c>
      <c r="B4328" s="162">
        <v>1.15246412384173E-3</v>
      </c>
      <c r="D4328" s="162"/>
    </row>
    <row r="4329" spans="1:4" x14ac:dyDescent="0.2">
      <c r="A4329" s="161" t="s">
        <v>4401</v>
      </c>
      <c r="B4329" s="162">
        <v>1.15238019665378E-3</v>
      </c>
      <c r="D4329" s="162"/>
    </row>
    <row r="4330" spans="1:4" x14ac:dyDescent="0.2">
      <c r="A4330" s="161" t="s">
        <v>7963</v>
      </c>
      <c r="B4330" s="162">
        <v>1.1516719875123199E-3</v>
      </c>
      <c r="D4330" s="162"/>
    </row>
    <row r="4331" spans="1:4" x14ac:dyDescent="0.2">
      <c r="A4331" s="161" t="s">
        <v>1274</v>
      </c>
      <c r="B4331" s="162">
        <v>1.1501702713984101E-3</v>
      </c>
      <c r="D4331" s="162"/>
    </row>
    <row r="4332" spans="1:4" x14ac:dyDescent="0.2">
      <c r="A4332" s="161" t="s">
        <v>7964</v>
      </c>
      <c r="B4332" s="162">
        <v>1.1498817716596001E-3</v>
      </c>
      <c r="D4332" s="162"/>
    </row>
    <row r="4333" spans="1:4" x14ac:dyDescent="0.2">
      <c r="A4333" s="161" t="s">
        <v>1096</v>
      </c>
      <c r="B4333" s="162">
        <v>1.1485422522799201E-3</v>
      </c>
      <c r="D4333" s="162"/>
    </row>
    <row r="4334" spans="1:4" x14ac:dyDescent="0.2">
      <c r="A4334" s="161" t="s">
        <v>5561</v>
      </c>
      <c r="B4334" s="162">
        <v>1.1465360863760299E-3</v>
      </c>
      <c r="D4334" s="162"/>
    </row>
    <row r="4335" spans="1:4" x14ac:dyDescent="0.2">
      <c r="A4335" s="161" t="s">
        <v>7965</v>
      </c>
      <c r="B4335" s="162">
        <v>1.14610023871713E-3</v>
      </c>
      <c r="D4335" s="162"/>
    </row>
    <row r="4336" spans="1:4" x14ac:dyDescent="0.2">
      <c r="A4336" s="161" t="s">
        <v>7966</v>
      </c>
      <c r="B4336" s="162">
        <v>1.1453616596547699E-3</v>
      </c>
      <c r="D4336" s="162"/>
    </row>
    <row r="4337" spans="1:4" x14ac:dyDescent="0.2">
      <c r="A4337" s="161" t="s">
        <v>4926</v>
      </c>
      <c r="B4337" s="162">
        <v>1.14500267831188E-3</v>
      </c>
      <c r="D4337" s="162"/>
    </row>
    <row r="4338" spans="1:4" x14ac:dyDescent="0.2">
      <c r="A4338" s="161" t="s">
        <v>7967</v>
      </c>
      <c r="B4338" s="162">
        <v>1.1441728179734699E-3</v>
      </c>
      <c r="D4338" s="162"/>
    </row>
    <row r="4339" spans="1:4" x14ac:dyDescent="0.2">
      <c r="A4339" s="161" t="s">
        <v>4608</v>
      </c>
      <c r="B4339" s="162">
        <v>1.1401810622483301E-3</v>
      </c>
      <c r="D4339" s="162"/>
    </row>
    <row r="4340" spans="1:4" x14ac:dyDescent="0.2">
      <c r="A4340" s="161" t="s">
        <v>4974</v>
      </c>
      <c r="B4340" s="162">
        <v>1.13979660585398E-3</v>
      </c>
      <c r="D4340" s="162"/>
    </row>
    <row r="4341" spans="1:4" x14ac:dyDescent="0.2">
      <c r="A4341" s="161" t="s">
        <v>7968</v>
      </c>
      <c r="B4341" s="162">
        <v>1.13816736452296E-3</v>
      </c>
      <c r="D4341" s="162"/>
    </row>
    <row r="4342" spans="1:4" x14ac:dyDescent="0.2">
      <c r="A4342" s="161" t="s">
        <v>4786</v>
      </c>
      <c r="B4342" s="162">
        <v>1.1375103882436601E-3</v>
      </c>
      <c r="D4342" s="162"/>
    </row>
    <row r="4343" spans="1:4" x14ac:dyDescent="0.2">
      <c r="A4343" s="161" t="s">
        <v>7969</v>
      </c>
      <c r="B4343" s="162">
        <v>1.13691360446141E-3</v>
      </c>
      <c r="D4343" s="162"/>
    </row>
    <row r="4344" spans="1:4" x14ac:dyDescent="0.2">
      <c r="A4344" s="161" t="s">
        <v>2500</v>
      </c>
      <c r="B4344" s="162">
        <v>1.13594576405182E-3</v>
      </c>
      <c r="D4344" s="162"/>
    </row>
    <row r="4345" spans="1:4" x14ac:dyDescent="0.2">
      <c r="A4345" s="161" t="s">
        <v>7970</v>
      </c>
      <c r="B4345" s="162">
        <v>1.13594576405182E-3</v>
      </c>
      <c r="D4345" s="162"/>
    </row>
    <row r="4346" spans="1:4" x14ac:dyDescent="0.2">
      <c r="A4346" s="161" t="s">
        <v>7971</v>
      </c>
      <c r="B4346" s="162">
        <v>1.13594576405182E-3</v>
      </c>
      <c r="D4346" s="162"/>
    </row>
    <row r="4347" spans="1:4" x14ac:dyDescent="0.2">
      <c r="A4347" s="161" t="s">
        <v>7972</v>
      </c>
      <c r="B4347" s="162">
        <v>1.1356796474213499E-3</v>
      </c>
      <c r="D4347" s="162"/>
    </row>
    <row r="4348" spans="1:4" x14ac:dyDescent="0.2">
      <c r="A4348" s="161" t="s">
        <v>7973</v>
      </c>
      <c r="B4348" s="162">
        <v>1.13555980937995E-3</v>
      </c>
      <c r="D4348" s="162"/>
    </row>
    <row r="4349" spans="1:4" x14ac:dyDescent="0.2">
      <c r="A4349" s="161" t="s">
        <v>3720</v>
      </c>
      <c r="B4349" s="162">
        <v>1.132926902571E-3</v>
      </c>
      <c r="D4349" s="162"/>
    </row>
    <row r="4350" spans="1:4" x14ac:dyDescent="0.2">
      <c r="A4350" s="161" t="s">
        <v>7974</v>
      </c>
      <c r="B4350" s="162">
        <v>1.1325431458387601E-3</v>
      </c>
      <c r="D4350" s="162"/>
    </row>
    <row r="4351" spans="1:4" x14ac:dyDescent="0.2">
      <c r="A4351" s="161" t="s">
        <v>4705</v>
      </c>
      <c r="B4351" s="162">
        <v>1.1315840572373101E-3</v>
      </c>
      <c r="D4351" s="162"/>
    </row>
    <row r="4352" spans="1:4" x14ac:dyDescent="0.2">
      <c r="A4352" s="161" t="s">
        <v>7975</v>
      </c>
      <c r="B4352" s="162">
        <v>1.13153019667339E-3</v>
      </c>
      <c r="D4352" s="162"/>
    </row>
    <row r="4353" spans="1:4" x14ac:dyDescent="0.2">
      <c r="A4353" s="161" t="s">
        <v>5175</v>
      </c>
      <c r="B4353" s="162">
        <v>1.13066035052294E-3</v>
      </c>
      <c r="D4353" s="162"/>
    </row>
    <row r="4354" spans="1:4" x14ac:dyDescent="0.2">
      <c r="A4354" s="161" t="s">
        <v>7976</v>
      </c>
      <c r="B4354" s="162">
        <v>1.1306538261708901E-3</v>
      </c>
      <c r="D4354" s="162"/>
    </row>
    <row r="4355" spans="1:4" x14ac:dyDescent="0.2">
      <c r="A4355" s="161" t="s">
        <v>2964</v>
      </c>
      <c r="B4355" s="162">
        <v>1.13033823175234E-3</v>
      </c>
      <c r="D4355" s="162"/>
    </row>
    <row r="4356" spans="1:4" x14ac:dyDescent="0.2">
      <c r="A4356" s="161" t="s">
        <v>3524</v>
      </c>
      <c r="B4356" s="162">
        <v>1.12945161586E-3</v>
      </c>
      <c r="D4356" s="162"/>
    </row>
    <row r="4357" spans="1:4" x14ac:dyDescent="0.2">
      <c r="A4357" s="161" t="s">
        <v>7977</v>
      </c>
      <c r="B4357" s="162">
        <v>1.1281239271981E-3</v>
      </c>
      <c r="D4357" s="162"/>
    </row>
    <row r="4358" spans="1:4" x14ac:dyDescent="0.2">
      <c r="A4358" s="161" t="s">
        <v>7978</v>
      </c>
      <c r="B4358" s="162">
        <v>1.1279051183768201E-3</v>
      </c>
      <c r="D4358" s="162"/>
    </row>
    <row r="4359" spans="1:4" x14ac:dyDescent="0.2">
      <c r="A4359" s="161" t="s">
        <v>3096</v>
      </c>
      <c r="B4359" s="162">
        <v>1.12782516130174E-3</v>
      </c>
      <c r="D4359" s="162"/>
    </row>
    <row r="4360" spans="1:4" x14ac:dyDescent="0.2">
      <c r="A4360" s="161" t="s">
        <v>2459</v>
      </c>
      <c r="B4360" s="162">
        <v>1.12764407656437E-3</v>
      </c>
      <c r="D4360" s="162"/>
    </row>
    <row r="4361" spans="1:4" x14ac:dyDescent="0.2">
      <c r="A4361" s="161" t="s">
        <v>508</v>
      </c>
      <c r="B4361" s="162">
        <v>1.12541395325036E-3</v>
      </c>
      <c r="D4361" s="162"/>
    </row>
    <row r="4362" spans="1:4" x14ac:dyDescent="0.2">
      <c r="A4362" s="161" t="s">
        <v>1778</v>
      </c>
      <c r="B4362" s="162">
        <v>1.1231712716714499E-3</v>
      </c>
      <c r="D4362" s="162"/>
    </row>
    <row r="4363" spans="1:4" x14ac:dyDescent="0.2">
      <c r="A4363" s="161" t="s">
        <v>2573</v>
      </c>
      <c r="B4363" s="162">
        <v>1.1228069672066399E-3</v>
      </c>
      <c r="D4363" s="162"/>
    </row>
    <row r="4364" spans="1:4" x14ac:dyDescent="0.2">
      <c r="A4364" s="161" t="s">
        <v>2930</v>
      </c>
      <c r="B4364" s="162">
        <v>1.12237897075384E-3</v>
      </c>
      <c r="D4364" s="162"/>
    </row>
    <row r="4365" spans="1:4" x14ac:dyDescent="0.2">
      <c r="A4365" s="161" t="s">
        <v>785</v>
      </c>
      <c r="B4365" s="162">
        <v>1.1223738667364899E-3</v>
      </c>
      <c r="D4365" s="162"/>
    </row>
    <row r="4366" spans="1:4" x14ac:dyDescent="0.2">
      <c r="A4366" s="161" t="s">
        <v>1851</v>
      </c>
      <c r="B4366" s="162">
        <v>1.1216629234944201E-3</v>
      </c>
      <c r="D4366" s="162"/>
    </row>
    <row r="4367" spans="1:4" x14ac:dyDescent="0.2">
      <c r="A4367" s="161" t="s">
        <v>1776</v>
      </c>
      <c r="B4367" s="162">
        <v>1.12128979674353E-3</v>
      </c>
      <c r="D4367" s="162"/>
    </row>
    <row r="4368" spans="1:4" x14ac:dyDescent="0.2">
      <c r="A4368" s="161" t="s">
        <v>7979</v>
      </c>
      <c r="B4368" s="162">
        <v>1.11960808616965E-3</v>
      </c>
      <c r="D4368" s="162"/>
    </row>
    <row r="4369" spans="1:4" x14ac:dyDescent="0.2">
      <c r="A4369" s="161" t="s">
        <v>4422</v>
      </c>
      <c r="B4369" s="162">
        <v>1.11952027736588E-3</v>
      </c>
      <c r="D4369" s="162"/>
    </row>
    <row r="4370" spans="1:4" x14ac:dyDescent="0.2">
      <c r="A4370" s="161" t="s">
        <v>4517</v>
      </c>
      <c r="B4370" s="162">
        <v>1.1182168871751901E-3</v>
      </c>
      <c r="D4370" s="162"/>
    </row>
    <row r="4371" spans="1:4" x14ac:dyDescent="0.2">
      <c r="A4371" s="161" t="s">
        <v>4153</v>
      </c>
      <c r="B4371" s="162">
        <v>1.1178836630625301E-3</v>
      </c>
      <c r="D4371" s="162"/>
    </row>
    <row r="4372" spans="1:4" x14ac:dyDescent="0.2">
      <c r="A4372" s="161" t="s">
        <v>4511</v>
      </c>
      <c r="B4372" s="162">
        <v>1.1146014918006499E-3</v>
      </c>
      <c r="D4372" s="162"/>
    </row>
    <row r="4373" spans="1:4" x14ac:dyDescent="0.2">
      <c r="A4373" s="161" t="s">
        <v>4017</v>
      </c>
      <c r="B4373" s="162">
        <v>1.11414717283972E-3</v>
      </c>
      <c r="D4373" s="162"/>
    </row>
    <row r="4374" spans="1:4" x14ac:dyDescent="0.2">
      <c r="A4374" s="161" t="s">
        <v>1371</v>
      </c>
      <c r="B4374" s="162">
        <v>1.1133019663582401E-3</v>
      </c>
      <c r="D4374" s="162"/>
    </row>
    <row r="4375" spans="1:4" x14ac:dyDescent="0.2">
      <c r="A4375" s="161" t="s">
        <v>7980</v>
      </c>
      <c r="B4375" s="162">
        <v>1.1125783058932299E-3</v>
      </c>
      <c r="D4375" s="162"/>
    </row>
    <row r="4376" spans="1:4" x14ac:dyDescent="0.2">
      <c r="A4376" s="161" t="s">
        <v>4186</v>
      </c>
      <c r="B4376" s="162">
        <v>1.1125783058932299E-3</v>
      </c>
      <c r="D4376" s="162"/>
    </row>
    <row r="4377" spans="1:4" x14ac:dyDescent="0.2">
      <c r="A4377" s="161" t="s">
        <v>2242</v>
      </c>
      <c r="B4377" s="162">
        <v>1.1114540913346399E-3</v>
      </c>
      <c r="D4377" s="162"/>
    </row>
    <row r="4378" spans="1:4" x14ac:dyDescent="0.2">
      <c r="A4378" s="161" t="s">
        <v>3995</v>
      </c>
      <c r="B4378" s="162">
        <v>1.1104685322953401E-3</v>
      </c>
      <c r="D4378" s="162"/>
    </row>
    <row r="4379" spans="1:4" x14ac:dyDescent="0.2">
      <c r="A4379" s="161" t="s">
        <v>6307</v>
      </c>
      <c r="B4379" s="162">
        <v>1.1103769465916099E-3</v>
      </c>
      <c r="D4379" s="162"/>
    </row>
    <row r="4380" spans="1:4" x14ac:dyDescent="0.2">
      <c r="A4380" s="161" t="s">
        <v>2167</v>
      </c>
      <c r="B4380" s="162">
        <v>1.11007885802014E-3</v>
      </c>
      <c r="D4380" s="162"/>
    </row>
    <row r="4381" spans="1:4" x14ac:dyDescent="0.2">
      <c r="A4381" s="161" t="s">
        <v>7981</v>
      </c>
      <c r="B4381" s="162">
        <v>1.1088735440576401E-3</v>
      </c>
      <c r="D4381" s="162"/>
    </row>
    <row r="4382" spans="1:4" x14ac:dyDescent="0.2">
      <c r="A4382" s="161" t="s">
        <v>7982</v>
      </c>
      <c r="B4382" s="162">
        <v>1.10862298742532E-3</v>
      </c>
      <c r="D4382" s="162"/>
    </row>
    <row r="4383" spans="1:4" x14ac:dyDescent="0.2">
      <c r="A4383" s="161" t="s">
        <v>2903</v>
      </c>
      <c r="B4383" s="162">
        <v>1.1074161710200999E-3</v>
      </c>
      <c r="D4383" s="162"/>
    </row>
    <row r="4384" spans="1:4" x14ac:dyDescent="0.2">
      <c r="A4384" s="161" t="s">
        <v>1551</v>
      </c>
      <c r="B4384" s="162">
        <v>1.10724064868092E-3</v>
      </c>
      <c r="D4384" s="162"/>
    </row>
    <row r="4385" spans="1:4" x14ac:dyDescent="0.2">
      <c r="A4385" s="161" t="s">
        <v>6082</v>
      </c>
      <c r="B4385" s="162">
        <v>1.1050466641584801E-3</v>
      </c>
      <c r="D4385" s="162"/>
    </row>
    <row r="4386" spans="1:4" x14ac:dyDescent="0.2">
      <c r="A4386" s="161" t="s">
        <v>6163</v>
      </c>
      <c r="B4386" s="162">
        <v>1.10485902463059E-3</v>
      </c>
      <c r="D4386" s="162"/>
    </row>
    <row r="4387" spans="1:4" x14ac:dyDescent="0.2">
      <c r="A4387" s="161" t="s">
        <v>7983</v>
      </c>
      <c r="B4387" s="162">
        <v>1.10446868394372E-3</v>
      </c>
      <c r="D4387" s="162"/>
    </row>
    <row r="4388" spans="1:4" x14ac:dyDescent="0.2">
      <c r="A4388" s="161" t="s">
        <v>7984</v>
      </c>
      <c r="B4388" s="162">
        <v>1.10387383803197E-3</v>
      </c>
      <c r="D4388" s="162"/>
    </row>
    <row r="4389" spans="1:4" x14ac:dyDescent="0.2">
      <c r="A4389" s="161" t="s">
        <v>1970</v>
      </c>
      <c r="B4389" s="162">
        <v>1.1030591573683601E-3</v>
      </c>
      <c r="D4389" s="162"/>
    </row>
    <row r="4390" spans="1:4" x14ac:dyDescent="0.2">
      <c r="A4390" s="161" t="s">
        <v>3644</v>
      </c>
      <c r="B4390" s="162">
        <v>1.1023429973671701E-3</v>
      </c>
      <c r="D4390" s="162"/>
    </row>
    <row r="4391" spans="1:4" x14ac:dyDescent="0.2">
      <c r="A4391" s="161" t="s">
        <v>4307</v>
      </c>
      <c r="B4391" s="162">
        <v>1.10103037576776E-3</v>
      </c>
      <c r="D4391" s="162"/>
    </row>
    <row r="4392" spans="1:4" x14ac:dyDescent="0.2">
      <c r="A4392" s="161" t="s">
        <v>3117</v>
      </c>
      <c r="B4392" s="162">
        <v>1.1007247515321E-3</v>
      </c>
      <c r="D4392" s="162"/>
    </row>
    <row r="4393" spans="1:4" x14ac:dyDescent="0.2">
      <c r="A4393" s="161" t="s">
        <v>2529</v>
      </c>
      <c r="B4393" s="162">
        <v>1.1006551522935999E-3</v>
      </c>
      <c r="D4393" s="162"/>
    </row>
    <row r="4394" spans="1:4" x14ac:dyDescent="0.2">
      <c r="A4394" s="161" t="s">
        <v>4907</v>
      </c>
      <c r="B4394" s="162">
        <v>1.09792389273101E-3</v>
      </c>
      <c r="D4394" s="162"/>
    </row>
    <row r="4395" spans="1:4" x14ac:dyDescent="0.2">
      <c r="A4395" s="161" t="s">
        <v>7985</v>
      </c>
      <c r="B4395" s="162">
        <v>1.09783611683093E-3</v>
      </c>
      <c r="D4395" s="162"/>
    </row>
    <row r="4396" spans="1:4" x14ac:dyDescent="0.2">
      <c r="A4396" s="161" t="s">
        <v>7986</v>
      </c>
      <c r="B4396" s="162">
        <v>1.0977278153409501E-3</v>
      </c>
      <c r="D4396" s="162"/>
    </row>
    <row r="4397" spans="1:4" x14ac:dyDescent="0.2">
      <c r="A4397" s="161" t="s">
        <v>2050</v>
      </c>
      <c r="B4397" s="162">
        <v>1.0974532991069299E-3</v>
      </c>
      <c r="D4397" s="162"/>
    </row>
    <row r="4398" spans="1:4" x14ac:dyDescent="0.2">
      <c r="A4398" s="161" t="s">
        <v>608</v>
      </c>
      <c r="B4398" s="162">
        <v>1.09689508857493E-3</v>
      </c>
      <c r="D4398" s="162"/>
    </row>
    <row r="4399" spans="1:4" x14ac:dyDescent="0.2">
      <c r="A4399" s="161" t="s">
        <v>2279</v>
      </c>
      <c r="B4399" s="162">
        <v>1.09557078429789E-3</v>
      </c>
      <c r="D4399" s="162"/>
    </row>
    <row r="4400" spans="1:4" x14ac:dyDescent="0.2">
      <c r="A4400" s="161" t="s">
        <v>3281</v>
      </c>
      <c r="B4400" s="162">
        <v>1.0946427801969E-3</v>
      </c>
      <c r="D4400" s="162"/>
    </row>
    <row r="4401" spans="1:4" x14ac:dyDescent="0.2">
      <c r="A4401" s="161" t="s">
        <v>2779</v>
      </c>
      <c r="B4401" s="162">
        <v>1.09456234200482E-3</v>
      </c>
      <c r="D4401" s="162"/>
    </row>
    <row r="4402" spans="1:4" x14ac:dyDescent="0.2">
      <c r="A4402" s="161" t="s">
        <v>1346</v>
      </c>
      <c r="B4402" s="162">
        <v>1.0893740454429499E-3</v>
      </c>
      <c r="D4402" s="162"/>
    </row>
    <row r="4403" spans="1:4" x14ac:dyDescent="0.2">
      <c r="A4403" s="161" t="s">
        <v>4630</v>
      </c>
      <c r="B4403" s="162">
        <v>1.0882872749945101E-3</v>
      </c>
      <c r="D4403" s="162"/>
    </row>
    <row r="4404" spans="1:4" x14ac:dyDescent="0.2">
      <c r="A4404" s="161" t="s">
        <v>7987</v>
      </c>
      <c r="B4404" s="162">
        <v>1.0864241461623701E-3</v>
      </c>
      <c r="D4404" s="162"/>
    </row>
    <row r="4405" spans="1:4" x14ac:dyDescent="0.2">
      <c r="A4405" s="161" t="s">
        <v>2924</v>
      </c>
      <c r="B4405" s="162">
        <v>1.08596246399627E-3</v>
      </c>
      <c r="D4405" s="162"/>
    </row>
    <row r="4406" spans="1:4" x14ac:dyDescent="0.2">
      <c r="A4406" s="161" t="s">
        <v>7988</v>
      </c>
      <c r="B4406" s="162">
        <v>1.08569849323949E-3</v>
      </c>
      <c r="D4406" s="162"/>
    </row>
    <row r="4407" spans="1:4" x14ac:dyDescent="0.2">
      <c r="A4407" s="161" t="s">
        <v>2665</v>
      </c>
      <c r="B4407" s="162">
        <v>1.0855261301569599E-3</v>
      </c>
      <c r="D4407" s="162"/>
    </row>
    <row r="4408" spans="1:4" x14ac:dyDescent="0.2">
      <c r="A4408" s="161" t="s">
        <v>7989</v>
      </c>
      <c r="B4408" s="162">
        <v>1.08528420424372E-3</v>
      </c>
      <c r="D4408" s="162"/>
    </row>
    <row r="4409" spans="1:4" x14ac:dyDescent="0.2">
      <c r="A4409" s="161" t="s">
        <v>7990</v>
      </c>
      <c r="B4409" s="162">
        <v>1.08528420424372E-3</v>
      </c>
      <c r="D4409" s="162"/>
    </row>
    <row r="4410" spans="1:4" x14ac:dyDescent="0.2">
      <c r="A4410" s="161" t="s">
        <v>7991</v>
      </c>
      <c r="B4410" s="162">
        <v>1.08528420424372E-3</v>
      </c>
      <c r="D4410" s="162"/>
    </row>
    <row r="4411" spans="1:4" x14ac:dyDescent="0.2">
      <c r="A4411" s="161" t="s">
        <v>7992</v>
      </c>
      <c r="B4411" s="162">
        <v>1.08528420424372E-3</v>
      </c>
      <c r="D4411" s="162"/>
    </row>
    <row r="4412" spans="1:4" x14ac:dyDescent="0.2">
      <c r="A4412" s="161" t="s">
        <v>7993</v>
      </c>
      <c r="B4412" s="162">
        <v>1.08528420424372E-3</v>
      </c>
      <c r="D4412" s="162"/>
    </row>
    <row r="4413" spans="1:4" x14ac:dyDescent="0.2">
      <c r="A4413" s="161" t="s">
        <v>7994</v>
      </c>
      <c r="B4413" s="162">
        <v>1.08528420424372E-3</v>
      </c>
      <c r="D4413" s="162"/>
    </row>
    <row r="4414" spans="1:4" x14ac:dyDescent="0.2">
      <c r="A4414" s="161" t="s">
        <v>7995</v>
      </c>
      <c r="B4414" s="162">
        <v>1.08528420424372E-3</v>
      </c>
      <c r="D4414" s="162"/>
    </row>
    <row r="4415" spans="1:4" x14ac:dyDescent="0.2">
      <c r="A4415" s="161" t="s">
        <v>7996</v>
      </c>
      <c r="B4415" s="162">
        <v>1.08528420424372E-3</v>
      </c>
      <c r="D4415" s="162"/>
    </row>
    <row r="4416" spans="1:4" x14ac:dyDescent="0.2">
      <c r="A4416" s="161" t="s">
        <v>7997</v>
      </c>
      <c r="B4416" s="162">
        <v>1.08528420424372E-3</v>
      </c>
      <c r="D4416" s="162"/>
    </row>
    <row r="4417" spans="1:4" x14ac:dyDescent="0.2">
      <c r="A4417" s="161" t="s">
        <v>7998</v>
      </c>
      <c r="B4417" s="162">
        <v>1.08528420424372E-3</v>
      </c>
      <c r="D4417" s="162"/>
    </row>
    <row r="4418" spans="1:4" x14ac:dyDescent="0.2">
      <c r="A4418" s="161" t="s">
        <v>7999</v>
      </c>
      <c r="B4418" s="162">
        <v>1.08528420424372E-3</v>
      </c>
      <c r="D4418" s="162"/>
    </row>
    <row r="4419" spans="1:4" x14ac:dyDescent="0.2">
      <c r="A4419" s="161" t="s">
        <v>8000</v>
      </c>
      <c r="B4419" s="162">
        <v>1.08528420424372E-3</v>
      </c>
      <c r="D4419" s="162"/>
    </row>
    <row r="4420" spans="1:4" x14ac:dyDescent="0.2">
      <c r="A4420" s="161" t="s">
        <v>8001</v>
      </c>
      <c r="B4420" s="162">
        <v>1.08528420424372E-3</v>
      </c>
      <c r="D4420" s="162"/>
    </row>
    <row r="4421" spans="1:4" x14ac:dyDescent="0.2">
      <c r="A4421" s="161" t="s">
        <v>8002</v>
      </c>
      <c r="B4421" s="162">
        <v>1.08528420424372E-3</v>
      </c>
      <c r="D4421" s="162"/>
    </row>
    <row r="4422" spans="1:4" x14ac:dyDescent="0.2">
      <c r="A4422" s="161" t="s">
        <v>8003</v>
      </c>
      <c r="B4422" s="162">
        <v>1.08528420424372E-3</v>
      </c>
      <c r="D4422" s="162"/>
    </row>
    <row r="4423" spans="1:4" x14ac:dyDescent="0.2">
      <c r="A4423" s="161" t="s">
        <v>8004</v>
      </c>
      <c r="B4423" s="162">
        <v>1.08528420424372E-3</v>
      </c>
      <c r="D4423" s="162"/>
    </row>
    <row r="4424" spans="1:4" x14ac:dyDescent="0.2">
      <c r="A4424" s="161" t="s">
        <v>8005</v>
      </c>
      <c r="B4424" s="162">
        <v>1.08528420424372E-3</v>
      </c>
      <c r="D4424" s="162"/>
    </row>
    <row r="4425" spans="1:4" x14ac:dyDescent="0.2">
      <c r="A4425" s="161" t="s">
        <v>8006</v>
      </c>
      <c r="B4425" s="162">
        <v>1.08528420424372E-3</v>
      </c>
      <c r="D4425" s="162"/>
    </row>
    <row r="4426" spans="1:4" x14ac:dyDescent="0.2">
      <c r="A4426" s="161" t="s">
        <v>8007</v>
      </c>
      <c r="B4426" s="162">
        <v>1.08528420424372E-3</v>
      </c>
      <c r="D4426" s="162"/>
    </row>
    <row r="4427" spans="1:4" x14ac:dyDescent="0.2">
      <c r="A4427" s="161" t="s">
        <v>8008</v>
      </c>
      <c r="B4427" s="162">
        <v>1.08528420424372E-3</v>
      </c>
      <c r="D4427" s="162"/>
    </row>
    <row r="4428" spans="1:4" x14ac:dyDescent="0.2">
      <c r="A4428" s="161" t="s">
        <v>8009</v>
      </c>
      <c r="B4428" s="162">
        <v>1.08528420424372E-3</v>
      </c>
      <c r="D4428" s="162"/>
    </row>
    <row r="4429" spans="1:4" x14ac:dyDescent="0.2">
      <c r="A4429" s="161" t="s">
        <v>8010</v>
      </c>
      <c r="B4429" s="162">
        <v>1.08528420424372E-3</v>
      </c>
      <c r="D4429" s="162"/>
    </row>
    <row r="4430" spans="1:4" x14ac:dyDescent="0.2">
      <c r="A4430" s="161" t="s">
        <v>8011</v>
      </c>
      <c r="B4430" s="162">
        <v>1.08528420424372E-3</v>
      </c>
      <c r="D4430" s="162"/>
    </row>
    <row r="4431" spans="1:4" x14ac:dyDescent="0.2">
      <c r="A4431" s="161" t="s">
        <v>8012</v>
      </c>
      <c r="B4431" s="162">
        <v>1.08528420424372E-3</v>
      </c>
      <c r="D4431" s="162"/>
    </row>
    <row r="4432" spans="1:4" x14ac:dyDescent="0.2">
      <c r="A4432" s="161" t="s">
        <v>8013</v>
      </c>
      <c r="B4432" s="162">
        <v>1.08528420424372E-3</v>
      </c>
      <c r="D4432" s="162"/>
    </row>
    <row r="4433" spans="1:4" x14ac:dyDescent="0.2">
      <c r="A4433" s="161" t="s">
        <v>8014</v>
      </c>
      <c r="B4433" s="162">
        <v>1.08528420424372E-3</v>
      </c>
      <c r="D4433" s="162"/>
    </row>
    <row r="4434" spans="1:4" x14ac:dyDescent="0.2">
      <c r="A4434" s="161" t="s">
        <v>8015</v>
      </c>
      <c r="B4434" s="162">
        <v>1.08528420424372E-3</v>
      </c>
      <c r="D4434" s="162"/>
    </row>
    <row r="4435" spans="1:4" x14ac:dyDescent="0.2">
      <c r="A4435" s="161" t="s">
        <v>8016</v>
      </c>
      <c r="B4435" s="162">
        <v>1.08528420424372E-3</v>
      </c>
      <c r="D4435" s="162"/>
    </row>
    <row r="4436" spans="1:4" x14ac:dyDescent="0.2">
      <c r="A4436" s="161" t="s">
        <v>6200</v>
      </c>
      <c r="B4436" s="162">
        <v>1.08528420424372E-3</v>
      </c>
      <c r="D4436" s="162"/>
    </row>
    <row r="4437" spans="1:4" x14ac:dyDescent="0.2">
      <c r="A4437" s="161" t="s">
        <v>8017</v>
      </c>
      <c r="B4437" s="162">
        <v>1.08528420424372E-3</v>
      </c>
      <c r="D4437" s="162"/>
    </row>
    <row r="4438" spans="1:4" x14ac:dyDescent="0.2">
      <c r="A4438" s="161" t="s">
        <v>8018</v>
      </c>
      <c r="B4438" s="162">
        <v>1.08528420424372E-3</v>
      </c>
      <c r="D4438" s="162"/>
    </row>
    <row r="4439" spans="1:4" x14ac:dyDescent="0.2">
      <c r="A4439" s="161" t="s">
        <v>8019</v>
      </c>
      <c r="B4439" s="162">
        <v>1.08528420424372E-3</v>
      </c>
      <c r="D4439" s="162"/>
    </row>
    <row r="4440" spans="1:4" x14ac:dyDescent="0.2">
      <c r="A4440" s="161" t="s">
        <v>8020</v>
      </c>
      <c r="B4440" s="162">
        <v>1.08528420424372E-3</v>
      </c>
      <c r="D4440" s="162"/>
    </row>
    <row r="4441" spans="1:4" x14ac:dyDescent="0.2">
      <c r="A4441" s="161" t="s">
        <v>8021</v>
      </c>
      <c r="B4441" s="162">
        <v>1.08528420424372E-3</v>
      </c>
      <c r="D4441" s="162"/>
    </row>
    <row r="4442" spans="1:4" x14ac:dyDescent="0.2">
      <c r="A4442" s="161" t="s">
        <v>8022</v>
      </c>
      <c r="B4442" s="162">
        <v>1.08528420424372E-3</v>
      </c>
      <c r="D4442" s="162"/>
    </row>
    <row r="4443" spans="1:4" x14ac:dyDescent="0.2">
      <c r="A4443" s="161" t="s">
        <v>8023</v>
      </c>
      <c r="B4443" s="162">
        <v>1.08528420424372E-3</v>
      </c>
      <c r="D4443" s="162"/>
    </row>
    <row r="4444" spans="1:4" x14ac:dyDescent="0.2">
      <c r="A4444" s="161" t="s">
        <v>8024</v>
      </c>
      <c r="B4444" s="162">
        <v>1.08528420424372E-3</v>
      </c>
      <c r="D4444" s="162"/>
    </row>
    <row r="4445" spans="1:4" x14ac:dyDescent="0.2">
      <c r="A4445" s="161" t="s">
        <v>8025</v>
      </c>
      <c r="B4445" s="162">
        <v>1.08528420424372E-3</v>
      </c>
      <c r="D4445" s="162"/>
    </row>
    <row r="4446" spans="1:4" x14ac:dyDescent="0.2">
      <c r="A4446" s="161" t="s">
        <v>8026</v>
      </c>
      <c r="B4446" s="162">
        <v>1.08528420424372E-3</v>
      </c>
      <c r="D4446" s="162"/>
    </row>
    <row r="4447" spans="1:4" x14ac:dyDescent="0.2">
      <c r="A4447" s="161" t="s">
        <v>8027</v>
      </c>
      <c r="B4447" s="162">
        <v>1.08528420424372E-3</v>
      </c>
      <c r="D4447" s="162"/>
    </row>
    <row r="4448" spans="1:4" x14ac:dyDescent="0.2">
      <c r="A4448" s="161" t="s">
        <v>8028</v>
      </c>
      <c r="B4448" s="162">
        <v>1.08528420424372E-3</v>
      </c>
      <c r="D4448" s="162"/>
    </row>
    <row r="4449" spans="1:4" x14ac:dyDescent="0.2">
      <c r="A4449" s="161" t="s">
        <v>8029</v>
      </c>
      <c r="B4449" s="162">
        <v>1.08528420424372E-3</v>
      </c>
      <c r="D4449" s="162"/>
    </row>
    <row r="4450" spans="1:4" x14ac:dyDescent="0.2">
      <c r="A4450" s="161" t="s">
        <v>8030</v>
      </c>
      <c r="B4450" s="162">
        <v>1.08528420424372E-3</v>
      </c>
      <c r="D4450" s="162"/>
    </row>
    <row r="4451" spans="1:4" x14ac:dyDescent="0.2">
      <c r="A4451" s="161" t="s">
        <v>8031</v>
      </c>
      <c r="B4451" s="162">
        <v>1.08528420424372E-3</v>
      </c>
      <c r="D4451" s="162"/>
    </row>
    <row r="4452" spans="1:4" x14ac:dyDescent="0.2">
      <c r="A4452" s="161" t="s">
        <v>8032</v>
      </c>
      <c r="B4452" s="162">
        <v>1.08528420424372E-3</v>
      </c>
      <c r="D4452" s="162"/>
    </row>
    <row r="4453" spans="1:4" x14ac:dyDescent="0.2">
      <c r="A4453" s="161" t="s">
        <v>8033</v>
      </c>
      <c r="B4453" s="162">
        <v>1.08528420424372E-3</v>
      </c>
      <c r="D4453" s="162"/>
    </row>
    <row r="4454" spans="1:4" x14ac:dyDescent="0.2">
      <c r="A4454" s="161" t="s">
        <v>8034</v>
      </c>
      <c r="B4454" s="162">
        <v>1.08528420424372E-3</v>
      </c>
      <c r="D4454" s="162"/>
    </row>
    <row r="4455" spans="1:4" x14ac:dyDescent="0.2">
      <c r="A4455" s="161" t="s">
        <v>8035</v>
      </c>
      <c r="B4455" s="162">
        <v>1.08528420424372E-3</v>
      </c>
      <c r="D4455" s="162"/>
    </row>
    <row r="4456" spans="1:4" x14ac:dyDescent="0.2">
      <c r="A4456" s="161" t="s">
        <v>8036</v>
      </c>
      <c r="B4456" s="162">
        <v>1.08528420424372E-3</v>
      </c>
      <c r="D4456" s="162"/>
    </row>
    <row r="4457" spans="1:4" x14ac:dyDescent="0.2">
      <c r="A4457" s="161" t="s">
        <v>8037</v>
      </c>
      <c r="B4457" s="162">
        <v>1.08528420424372E-3</v>
      </c>
      <c r="D4457" s="162"/>
    </row>
    <row r="4458" spans="1:4" x14ac:dyDescent="0.2">
      <c r="A4458" s="161" t="s">
        <v>8038</v>
      </c>
      <c r="B4458" s="162">
        <v>1.08528420424372E-3</v>
      </c>
      <c r="D4458" s="162"/>
    </row>
    <row r="4459" spans="1:4" x14ac:dyDescent="0.2">
      <c r="A4459" s="161" t="s">
        <v>8039</v>
      </c>
      <c r="B4459" s="162">
        <v>1.08528420424372E-3</v>
      </c>
      <c r="D4459" s="162"/>
    </row>
    <row r="4460" spans="1:4" x14ac:dyDescent="0.2">
      <c r="A4460" s="161" t="s">
        <v>8040</v>
      </c>
      <c r="B4460" s="162">
        <v>1.08528420424372E-3</v>
      </c>
      <c r="D4460" s="162"/>
    </row>
    <row r="4461" spans="1:4" x14ac:dyDescent="0.2">
      <c r="A4461" s="161" t="s">
        <v>8041</v>
      </c>
      <c r="B4461" s="162">
        <v>1.08528420424372E-3</v>
      </c>
      <c r="D4461" s="162"/>
    </row>
    <row r="4462" spans="1:4" x14ac:dyDescent="0.2">
      <c r="A4462" s="161" t="s">
        <v>8042</v>
      </c>
      <c r="B4462" s="162">
        <v>1.08528420424372E-3</v>
      </c>
      <c r="D4462" s="162"/>
    </row>
    <row r="4463" spans="1:4" x14ac:dyDescent="0.2">
      <c r="A4463" s="161" t="s">
        <v>8043</v>
      </c>
      <c r="B4463" s="162">
        <v>1.08528420424372E-3</v>
      </c>
      <c r="D4463" s="162"/>
    </row>
    <row r="4464" spans="1:4" x14ac:dyDescent="0.2">
      <c r="A4464" s="161" t="s">
        <v>8044</v>
      </c>
      <c r="B4464" s="162">
        <v>1.08528420424372E-3</v>
      </c>
      <c r="D4464" s="162"/>
    </row>
    <row r="4465" spans="1:4" x14ac:dyDescent="0.2">
      <c r="A4465" s="161" t="s">
        <v>8045</v>
      </c>
      <c r="B4465" s="162">
        <v>1.08528420424372E-3</v>
      </c>
      <c r="D4465" s="162"/>
    </row>
    <row r="4466" spans="1:4" x14ac:dyDescent="0.2">
      <c r="A4466" s="161" t="s">
        <v>8046</v>
      </c>
      <c r="B4466" s="162">
        <v>1.08528420424372E-3</v>
      </c>
      <c r="D4466" s="162"/>
    </row>
    <row r="4467" spans="1:4" x14ac:dyDescent="0.2">
      <c r="A4467" s="161" t="s">
        <v>8047</v>
      </c>
      <c r="B4467" s="162">
        <v>1.08528420424372E-3</v>
      </c>
      <c r="D4467" s="162"/>
    </row>
    <row r="4468" spans="1:4" x14ac:dyDescent="0.2">
      <c r="A4468" s="161" t="s">
        <v>8048</v>
      </c>
      <c r="B4468" s="162">
        <v>1.08528420424372E-3</v>
      </c>
      <c r="D4468" s="162"/>
    </row>
    <row r="4469" spans="1:4" x14ac:dyDescent="0.2">
      <c r="A4469" s="161" t="s">
        <v>8049</v>
      </c>
      <c r="B4469" s="162">
        <v>1.08528420424372E-3</v>
      </c>
      <c r="D4469" s="162"/>
    </row>
    <row r="4470" spans="1:4" x14ac:dyDescent="0.2">
      <c r="A4470" s="161" t="s">
        <v>8050</v>
      </c>
      <c r="B4470" s="162">
        <v>1.08528420424372E-3</v>
      </c>
      <c r="D4470" s="162"/>
    </row>
    <row r="4471" spans="1:4" x14ac:dyDescent="0.2">
      <c r="A4471" s="161" t="s">
        <v>8051</v>
      </c>
      <c r="B4471" s="162">
        <v>1.08528420424372E-3</v>
      </c>
      <c r="D4471" s="162"/>
    </row>
    <row r="4472" spans="1:4" x14ac:dyDescent="0.2">
      <c r="A4472" s="161" t="s">
        <v>8052</v>
      </c>
      <c r="B4472" s="162">
        <v>1.08528420424372E-3</v>
      </c>
      <c r="D4472" s="162"/>
    </row>
    <row r="4473" spans="1:4" x14ac:dyDescent="0.2">
      <c r="A4473" s="161" t="s">
        <v>8053</v>
      </c>
      <c r="B4473" s="162">
        <v>1.08528420424372E-3</v>
      </c>
      <c r="D4473" s="162"/>
    </row>
    <row r="4474" spans="1:4" x14ac:dyDescent="0.2">
      <c r="A4474" s="161" t="s">
        <v>8054</v>
      </c>
      <c r="B4474" s="162">
        <v>1.08528420424372E-3</v>
      </c>
      <c r="D4474" s="162"/>
    </row>
    <row r="4475" spans="1:4" x14ac:dyDescent="0.2">
      <c r="A4475" s="161" t="s">
        <v>8055</v>
      </c>
      <c r="B4475" s="162">
        <v>1.08528420424372E-3</v>
      </c>
      <c r="D4475" s="162"/>
    </row>
    <row r="4476" spans="1:4" x14ac:dyDescent="0.2">
      <c r="A4476" s="161" t="s">
        <v>8056</v>
      </c>
      <c r="B4476" s="162">
        <v>1.08528420424372E-3</v>
      </c>
      <c r="D4476" s="162"/>
    </row>
    <row r="4477" spans="1:4" x14ac:dyDescent="0.2">
      <c r="A4477" s="161" t="s">
        <v>8057</v>
      </c>
      <c r="B4477" s="162">
        <v>1.08528420424372E-3</v>
      </c>
      <c r="D4477" s="162"/>
    </row>
    <row r="4478" spans="1:4" x14ac:dyDescent="0.2">
      <c r="A4478" s="161" t="s">
        <v>8058</v>
      </c>
      <c r="B4478" s="162">
        <v>1.0824067397856201E-3</v>
      </c>
      <c r="D4478" s="162"/>
    </row>
    <row r="4479" spans="1:4" x14ac:dyDescent="0.2">
      <c r="A4479" s="161" t="s">
        <v>8059</v>
      </c>
      <c r="B4479" s="162">
        <v>1.08143887986979E-3</v>
      </c>
      <c r="D4479" s="162"/>
    </row>
    <row r="4480" spans="1:4" x14ac:dyDescent="0.2">
      <c r="A4480" s="161" t="s">
        <v>4570</v>
      </c>
      <c r="B4480" s="162">
        <v>1.0795002468695801E-3</v>
      </c>
      <c r="D4480" s="162"/>
    </row>
    <row r="4481" spans="1:4" x14ac:dyDescent="0.2">
      <c r="A4481" s="161" t="s">
        <v>5931</v>
      </c>
      <c r="B4481" s="162">
        <v>1.0784799663370499E-3</v>
      </c>
      <c r="D4481" s="162"/>
    </row>
    <row r="4482" spans="1:4" x14ac:dyDescent="0.2">
      <c r="A4482" s="161" t="s">
        <v>1850</v>
      </c>
      <c r="B4482" s="162">
        <v>1.0782270608155401E-3</v>
      </c>
      <c r="D4482" s="162"/>
    </row>
    <row r="4483" spans="1:4" x14ac:dyDescent="0.2">
      <c r="A4483" s="161" t="s">
        <v>8060</v>
      </c>
      <c r="B4483" s="162">
        <v>1.0774541659624799E-3</v>
      </c>
      <c r="D4483" s="162"/>
    </row>
    <row r="4484" spans="1:4" x14ac:dyDescent="0.2">
      <c r="A4484" s="161" t="s">
        <v>3285</v>
      </c>
      <c r="B4484" s="162">
        <v>1.07546483997017E-3</v>
      </c>
      <c r="D4484" s="162"/>
    </row>
    <row r="4485" spans="1:4" x14ac:dyDescent="0.2">
      <c r="A4485" s="161" t="s">
        <v>1759</v>
      </c>
      <c r="B4485" s="162">
        <v>1.0752911567336401E-3</v>
      </c>
      <c r="D4485" s="162"/>
    </row>
    <row r="4486" spans="1:4" x14ac:dyDescent="0.2">
      <c r="A4486" s="161" t="s">
        <v>5210</v>
      </c>
      <c r="B4486" s="162">
        <v>1.07357362776872E-3</v>
      </c>
      <c r="D4486" s="162"/>
    </row>
    <row r="4487" spans="1:4" x14ac:dyDescent="0.2">
      <c r="A4487" s="161" t="s">
        <v>1703</v>
      </c>
      <c r="B4487" s="162">
        <v>1.0728489996587899E-3</v>
      </c>
      <c r="D4487" s="162"/>
    </row>
    <row r="4488" spans="1:4" x14ac:dyDescent="0.2">
      <c r="A4488" s="161" t="s">
        <v>8061</v>
      </c>
      <c r="B4488" s="162">
        <v>1.07249328030654E-3</v>
      </c>
      <c r="D4488" s="162"/>
    </row>
    <row r="4489" spans="1:4" x14ac:dyDescent="0.2">
      <c r="A4489" s="161" t="s">
        <v>8062</v>
      </c>
      <c r="B4489" s="162">
        <v>1.07249328030654E-3</v>
      </c>
      <c r="D4489" s="162"/>
    </row>
    <row r="4490" spans="1:4" x14ac:dyDescent="0.2">
      <c r="A4490" s="161" t="s">
        <v>8063</v>
      </c>
      <c r="B4490" s="162">
        <v>1.07249328030654E-3</v>
      </c>
      <c r="D4490" s="162"/>
    </row>
    <row r="4491" spans="1:4" x14ac:dyDescent="0.2">
      <c r="A4491" s="161" t="s">
        <v>2003</v>
      </c>
      <c r="B4491" s="162">
        <v>1.07227594692223E-3</v>
      </c>
      <c r="D4491" s="162"/>
    </row>
    <row r="4492" spans="1:4" x14ac:dyDescent="0.2">
      <c r="A4492" s="161" t="s">
        <v>1192</v>
      </c>
      <c r="B4492" s="162">
        <v>1.0717447862003001E-3</v>
      </c>
      <c r="D4492" s="162"/>
    </row>
    <row r="4493" spans="1:4" x14ac:dyDescent="0.2">
      <c r="A4493" s="161" t="s">
        <v>8064</v>
      </c>
      <c r="B4493" s="162">
        <v>1.07144187086402E-3</v>
      </c>
      <c r="D4493" s="162"/>
    </row>
    <row r="4494" spans="1:4" x14ac:dyDescent="0.2">
      <c r="A4494" s="161" t="s">
        <v>8065</v>
      </c>
      <c r="B4494" s="162">
        <v>1.07144187086402E-3</v>
      </c>
      <c r="D4494" s="162"/>
    </row>
    <row r="4495" spans="1:4" x14ac:dyDescent="0.2">
      <c r="A4495" s="161" t="s">
        <v>4149</v>
      </c>
      <c r="B4495" s="162">
        <v>1.07144187086402E-3</v>
      </c>
      <c r="D4495" s="162"/>
    </row>
    <row r="4496" spans="1:4" x14ac:dyDescent="0.2">
      <c r="A4496" s="161" t="s">
        <v>8066</v>
      </c>
      <c r="B4496" s="162">
        <v>1.07144187086402E-3</v>
      </c>
      <c r="D4496" s="162"/>
    </row>
    <row r="4497" spans="1:4" x14ac:dyDescent="0.2">
      <c r="A4497" s="161" t="s">
        <v>8067</v>
      </c>
      <c r="B4497" s="162">
        <v>1.07144187086402E-3</v>
      </c>
      <c r="D4497" s="162"/>
    </row>
    <row r="4498" spans="1:4" x14ac:dyDescent="0.2">
      <c r="A4498" s="161" t="s">
        <v>5221</v>
      </c>
      <c r="B4498" s="162">
        <v>1.0708853739223E-3</v>
      </c>
      <c r="D4498" s="162"/>
    </row>
    <row r="4499" spans="1:4" x14ac:dyDescent="0.2">
      <c r="A4499" s="161" t="s">
        <v>8068</v>
      </c>
      <c r="B4499" s="162">
        <v>1.0698417827213801E-3</v>
      </c>
      <c r="D4499" s="162"/>
    </row>
    <row r="4500" spans="1:4" x14ac:dyDescent="0.2">
      <c r="A4500" s="161" t="s">
        <v>8069</v>
      </c>
      <c r="B4500" s="162">
        <v>1.0698417827213801E-3</v>
      </c>
      <c r="D4500" s="162"/>
    </row>
    <row r="4501" spans="1:4" x14ac:dyDescent="0.2">
      <c r="A4501" s="161" t="s">
        <v>4086</v>
      </c>
      <c r="B4501" s="162">
        <v>1.0693603266214301E-3</v>
      </c>
      <c r="D4501" s="162"/>
    </row>
    <row r="4502" spans="1:4" x14ac:dyDescent="0.2">
      <c r="A4502" s="161" t="s">
        <v>2811</v>
      </c>
      <c r="B4502" s="162">
        <v>1.0685714483678901E-3</v>
      </c>
      <c r="D4502" s="162"/>
    </row>
    <row r="4503" spans="1:4" x14ac:dyDescent="0.2">
      <c r="A4503" s="161" t="s">
        <v>4054</v>
      </c>
      <c r="B4503" s="162">
        <v>1.0681525712486E-3</v>
      </c>
      <c r="D4503" s="162"/>
    </row>
    <row r="4504" spans="1:4" x14ac:dyDescent="0.2">
      <c r="A4504" s="161" t="s">
        <v>2641</v>
      </c>
      <c r="B4504" s="162">
        <v>1.0678147060562799E-3</v>
      </c>
      <c r="D4504" s="162"/>
    </row>
    <row r="4505" spans="1:4" x14ac:dyDescent="0.2">
      <c r="A4505" s="161" t="s">
        <v>8070</v>
      </c>
      <c r="B4505" s="162">
        <v>1.0666601362680601E-3</v>
      </c>
      <c r="D4505" s="162"/>
    </row>
    <row r="4506" spans="1:4" x14ac:dyDescent="0.2">
      <c r="A4506" s="161" t="s">
        <v>8071</v>
      </c>
      <c r="B4506" s="162">
        <v>1.06613574837568E-3</v>
      </c>
      <c r="D4506" s="162"/>
    </row>
    <row r="4507" spans="1:4" x14ac:dyDescent="0.2">
      <c r="A4507" s="161" t="s">
        <v>5087</v>
      </c>
      <c r="B4507" s="162">
        <v>1.0652515048015299E-3</v>
      </c>
      <c r="D4507" s="162"/>
    </row>
    <row r="4508" spans="1:4" x14ac:dyDescent="0.2">
      <c r="A4508" s="161" t="s">
        <v>8072</v>
      </c>
      <c r="B4508" s="162">
        <v>1.06522385929427E-3</v>
      </c>
      <c r="D4508" s="162"/>
    </row>
    <row r="4509" spans="1:4" x14ac:dyDescent="0.2">
      <c r="A4509" s="161" t="s">
        <v>4185</v>
      </c>
      <c r="B4509" s="162">
        <v>1.06452359970604E-3</v>
      </c>
      <c r="D4509" s="162"/>
    </row>
    <row r="4510" spans="1:4" x14ac:dyDescent="0.2">
      <c r="A4510" s="161" t="s">
        <v>3768</v>
      </c>
      <c r="B4510" s="162">
        <v>1.06269355913764E-3</v>
      </c>
      <c r="D4510" s="162"/>
    </row>
    <row r="4511" spans="1:4" x14ac:dyDescent="0.2">
      <c r="A4511" s="161" t="s">
        <v>3723</v>
      </c>
      <c r="B4511" s="162">
        <v>1.06245576993629E-3</v>
      </c>
      <c r="D4511" s="162"/>
    </row>
    <row r="4512" spans="1:4" x14ac:dyDescent="0.2">
      <c r="A4512" s="161" t="s">
        <v>1777</v>
      </c>
      <c r="B4512" s="162">
        <v>1.06153361263234E-3</v>
      </c>
      <c r="D4512" s="162"/>
    </row>
    <row r="4513" spans="1:4" x14ac:dyDescent="0.2">
      <c r="A4513" s="161" t="s">
        <v>5407</v>
      </c>
      <c r="B4513" s="162">
        <v>1.06104380715475E-3</v>
      </c>
      <c r="D4513" s="162"/>
    </row>
    <row r="4514" spans="1:4" x14ac:dyDescent="0.2">
      <c r="A4514" s="161" t="s">
        <v>8073</v>
      </c>
      <c r="B4514" s="162">
        <v>1.0609956842797699E-3</v>
      </c>
      <c r="D4514" s="162"/>
    </row>
    <row r="4515" spans="1:4" x14ac:dyDescent="0.2">
      <c r="A4515" s="161" t="s">
        <v>5316</v>
      </c>
      <c r="B4515" s="162">
        <v>1.06014649793875E-3</v>
      </c>
      <c r="D4515" s="162"/>
    </row>
    <row r="4516" spans="1:4" x14ac:dyDescent="0.2">
      <c r="A4516" s="161" t="s">
        <v>8074</v>
      </c>
      <c r="B4516" s="162">
        <v>1.0598443393760701E-3</v>
      </c>
      <c r="D4516" s="162"/>
    </row>
    <row r="4517" spans="1:4" x14ac:dyDescent="0.2">
      <c r="A4517" s="161" t="s">
        <v>8075</v>
      </c>
      <c r="B4517" s="162">
        <v>1.0598443393760701E-3</v>
      </c>
      <c r="D4517" s="162"/>
    </row>
    <row r="4518" spans="1:4" x14ac:dyDescent="0.2">
      <c r="A4518" s="161" t="s">
        <v>3920</v>
      </c>
      <c r="B4518" s="162">
        <v>1.05977557718348E-3</v>
      </c>
      <c r="D4518" s="162"/>
    </row>
    <row r="4519" spans="1:4" x14ac:dyDescent="0.2">
      <c r="A4519" s="161" t="s">
        <v>5281</v>
      </c>
      <c r="B4519" s="162">
        <v>1.0572539031435599E-3</v>
      </c>
      <c r="D4519" s="162"/>
    </row>
    <row r="4520" spans="1:4" x14ac:dyDescent="0.2">
      <c r="A4520" s="161" t="s">
        <v>4453</v>
      </c>
      <c r="B4520" s="162">
        <v>1.0561721112896699E-3</v>
      </c>
      <c r="D4520" s="162"/>
    </row>
    <row r="4521" spans="1:4" x14ac:dyDescent="0.2">
      <c r="A4521" s="161" t="s">
        <v>8076</v>
      </c>
      <c r="B4521" s="162">
        <v>1.0555288112165E-3</v>
      </c>
      <c r="D4521" s="162"/>
    </row>
    <row r="4522" spans="1:4" x14ac:dyDescent="0.2">
      <c r="A4522" s="161" t="s">
        <v>5458</v>
      </c>
      <c r="B4522" s="162">
        <v>1.0533645794361601E-3</v>
      </c>
      <c r="D4522" s="162"/>
    </row>
    <row r="4523" spans="1:4" x14ac:dyDescent="0.2">
      <c r="A4523" s="161" t="s">
        <v>8077</v>
      </c>
      <c r="B4523" s="162">
        <v>1.05322058078554E-3</v>
      </c>
      <c r="D4523" s="162"/>
    </row>
    <row r="4524" spans="1:4" x14ac:dyDescent="0.2">
      <c r="A4524" s="161" t="s">
        <v>3955</v>
      </c>
      <c r="B4524" s="162">
        <v>1.0532057655789199E-3</v>
      </c>
      <c r="D4524" s="162"/>
    </row>
    <row r="4525" spans="1:4" x14ac:dyDescent="0.2">
      <c r="A4525" s="161" t="s">
        <v>3033</v>
      </c>
      <c r="B4525" s="162">
        <v>1.05249742039175E-3</v>
      </c>
      <c r="D4525" s="162"/>
    </row>
    <row r="4526" spans="1:4" x14ac:dyDescent="0.2">
      <c r="A4526" s="161" t="s">
        <v>4140</v>
      </c>
      <c r="B4526" s="162">
        <v>1.05138984343998E-3</v>
      </c>
      <c r="D4526" s="162"/>
    </row>
    <row r="4527" spans="1:4" x14ac:dyDescent="0.2">
      <c r="A4527" s="161" t="s">
        <v>6086</v>
      </c>
      <c r="B4527" s="162">
        <v>1.0509948911756101E-3</v>
      </c>
      <c r="D4527" s="162"/>
    </row>
    <row r="4528" spans="1:4" x14ac:dyDescent="0.2">
      <c r="A4528" s="161" t="s">
        <v>4965</v>
      </c>
      <c r="B4528" s="162">
        <v>1.0502947565176001E-3</v>
      </c>
      <c r="D4528" s="162"/>
    </row>
    <row r="4529" spans="1:4" x14ac:dyDescent="0.2">
      <c r="A4529" s="161" t="s">
        <v>4335</v>
      </c>
      <c r="B4529" s="162">
        <v>1.0502451799649099E-3</v>
      </c>
      <c r="D4529" s="162"/>
    </row>
    <row r="4530" spans="1:4" x14ac:dyDescent="0.2">
      <c r="A4530" s="161" t="s">
        <v>3189</v>
      </c>
      <c r="B4530" s="162">
        <v>1.0502451799649099E-3</v>
      </c>
      <c r="D4530" s="162"/>
    </row>
    <row r="4531" spans="1:4" x14ac:dyDescent="0.2">
      <c r="A4531" s="161" t="s">
        <v>8078</v>
      </c>
      <c r="B4531" s="162">
        <v>1.04869301796895E-3</v>
      </c>
      <c r="D4531" s="162"/>
    </row>
    <row r="4532" spans="1:4" x14ac:dyDescent="0.2">
      <c r="A4532" s="161" t="s">
        <v>2330</v>
      </c>
      <c r="B4532" s="162">
        <v>1.04867873030656E-3</v>
      </c>
      <c r="D4532" s="162"/>
    </row>
    <row r="4533" spans="1:4" x14ac:dyDescent="0.2">
      <c r="A4533" s="161" t="s">
        <v>3368</v>
      </c>
      <c r="B4533" s="162">
        <v>1.04831375184759E-3</v>
      </c>
      <c r="D4533" s="162"/>
    </row>
    <row r="4534" spans="1:4" x14ac:dyDescent="0.2">
      <c r="A4534" s="161" t="s">
        <v>1390</v>
      </c>
      <c r="B4534" s="162">
        <v>1.04809918768959E-3</v>
      </c>
      <c r="D4534" s="162"/>
    </row>
    <row r="4535" spans="1:4" x14ac:dyDescent="0.2">
      <c r="A4535" s="161" t="s">
        <v>8079</v>
      </c>
      <c r="B4535" s="162">
        <v>1.0475146705510999E-3</v>
      </c>
      <c r="D4535" s="162"/>
    </row>
    <row r="4536" spans="1:4" x14ac:dyDescent="0.2">
      <c r="A4536" s="161" t="s">
        <v>5271</v>
      </c>
      <c r="B4536" s="162">
        <v>1.0475146705510999E-3</v>
      </c>
      <c r="D4536" s="162"/>
    </row>
    <row r="4537" spans="1:4" x14ac:dyDescent="0.2">
      <c r="A4537" s="161" t="s">
        <v>5229</v>
      </c>
      <c r="B4537" s="162">
        <v>1.0475146705510999E-3</v>
      </c>
      <c r="D4537" s="162"/>
    </row>
    <row r="4538" spans="1:4" x14ac:dyDescent="0.2">
      <c r="A4538" s="161" t="s">
        <v>3898</v>
      </c>
      <c r="B4538" s="162">
        <v>1.0475146705510999E-3</v>
      </c>
      <c r="D4538" s="162"/>
    </row>
    <row r="4539" spans="1:4" x14ac:dyDescent="0.2">
      <c r="A4539" s="161" t="s">
        <v>4870</v>
      </c>
      <c r="B4539" s="162">
        <v>1.0471211319052699E-3</v>
      </c>
      <c r="D4539" s="162"/>
    </row>
    <row r="4540" spans="1:4" x14ac:dyDescent="0.2">
      <c r="A4540" s="161" t="s">
        <v>8080</v>
      </c>
      <c r="B4540" s="162">
        <v>1.04580926355434E-3</v>
      </c>
      <c r="D4540" s="162"/>
    </row>
    <row r="4541" spans="1:4" x14ac:dyDescent="0.2">
      <c r="A4541" s="161" t="s">
        <v>2341</v>
      </c>
      <c r="B4541" s="162">
        <v>1.0448951666890301E-3</v>
      </c>
      <c r="D4541" s="162"/>
    </row>
    <row r="4542" spans="1:4" x14ac:dyDescent="0.2">
      <c r="A4542" s="161" t="s">
        <v>5653</v>
      </c>
      <c r="B4542" s="162">
        <v>1.0443328777132101E-3</v>
      </c>
      <c r="D4542" s="162"/>
    </row>
    <row r="4543" spans="1:4" x14ac:dyDescent="0.2">
      <c r="A4543" s="161" t="s">
        <v>2544</v>
      </c>
      <c r="B4543" s="162">
        <v>1.0433535522922099E-3</v>
      </c>
      <c r="D4543" s="162"/>
    </row>
    <row r="4544" spans="1:4" x14ac:dyDescent="0.2">
      <c r="A4544" s="161" t="s">
        <v>939</v>
      </c>
      <c r="B4544" s="162">
        <v>1.04233235218418E-3</v>
      </c>
      <c r="D4544" s="162"/>
    </row>
    <row r="4545" spans="1:4" x14ac:dyDescent="0.2">
      <c r="A4545" s="161" t="s">
        <v>3851</v>
      </c>
      <c r="B4545" s="162">
        <v>1.04105103230821E-3</v>
      </c>
      <c r="D4545" s="162"/>
    </row>
    <row r="4546" spans="1:4" x14ac:dyDescent="0.2">
      <c r="A4546" s="161" t="s">
        <v>1073</v>
      </c>
      <c r="B4546" s="162">
        <v>1.04095392692516E-3</v>
      </c>
      <c r="D4546" s="162"/>
    </row>
    <row r="4547" spans="1:4" x14ac:dyDescent="0.2">
      <c r="A4547" s="161" t="s">
        <v>1286</v>
      </c>
      <c r="B4547" s="162">
        <v>1.04002271106666E-3</v>
      </c>
      <c r="D4547" s="162"/>
    </row>
    <row r="4548" spans="1:4" x14ac:dyDescent="0.2">
      <c r="A4548" s="161" t="s">
        <v>378</v>
      </c>
      <c r="B4548" s="162">
        <v>1.0397530970562799E-3</v>
      </c>
      <c r="D4548" s="162"/>
    </row>
    <row r="4549" spans="1:4" x14ac:dyDescent="0.2">
      <c r="A4549" s="161" t="s">
        <v>8081</v>
      </c>
      <c r="B4549" s="162">
        <v>1.03965535320619E-3</v>
      </c>
      <c r="D4549" s="162"/>
    </row>
    <row r="4550" spans="1:4" x14ac:dyDescent="0.2">
      <c r="A4550" s="161" t="s">
        <v>8082</v>
      </c>
      <c r="B4550" s="162">
        <v>1.03928353489423E-3</v>
      </c>
      <c r="D4550" s="162"/>
    </row>
    <row r="4551" spans="1:4" x14ac:dyDescent="0.2">
      <c r="A4551" s="161" t="s">
        <v>4721</v>
      </c>
      <c r="B4551" s="162">
        <v>1.0385914786744299E-3</v>
      </c>
      <c r="D4551" s="162"/>
    </row>
    <row r="4552" spans="1:4" x14ac:dyDescent="0.2">
      <c r="A4552" s="161" t="s">
        <v>4398</v>
      </c>
      <c r="B4552" s="162">
        <v>1.0385914786744299E-3</v>
      </c>
      <c r="D4552" s="162"/>
    </row>
    <row r="4553" spans="1:4" x14ac:dyDescent="0.2">
      <c r="A4553" s="161" t="s">
        <v>5005</v>
      </c>
      <c r="B4553" s="162">
        <v>1.0382135822892299E-3</v>
      </c>
      <c r="D4553" s="162"/>
    </row>
    <row r="4554" spans="1:4" x14ac:dyDescent="0.2">
      <c r="A4554" s="161" t="s">
        <v>8083</v>
      </c>
      <c r="B4554" s="162">
        <v>1.0365597406548201E-3</v>
      </c>
      <c r="D4554" s="162"/>
    </row>
    <row r="4555" spans="1:4" x14ac:dyDescent="0.2">
      <c r="A4555" s="161" t="s">
        <v>5265</v>
      </c>
      <c r="B4555" s="162">
        <v>1.0365205423803301E-3</v>
      </c>
      <c r="D4555" s="162"/>
    </row>
    <row r="4556" spans="1:4" x14ac:dyDescent="0.2">
      <c r="A4556" s="161" t="s">
        <v>5610</v>
      </c>
      <c r="B4556" s="162">
        <v>1.03541106503994E-3</v>
      </c>
      <c r="D4556" s="162"/>
    </row>
    <row r="4557" spans="1:4" x14ac:dyDescent="0.2">
      <c r="A4557" s="161" t="s">
        <v>2323</v>
      </c>
      <c r="B4557" s="162">
        <v>1.0346953348937501E-3</v>
      </c>
      <c r="D4557" s="162"/>
    </row>
    <row r="4558" spans="1:4" x14ac:dyDescent="0.2">
      <c r="A4558" s="161" t="s">
        <v>1249</v>
      </c>
      <c r="B4558" s="162">
        <v>1.03446761274661E-3</v>
      </c>
      <c r="D4558" s="162"/>
    </row>
    <row r="4559" spans="1:4" x14ac:dyDescent="0.2">
      <c r="A4559" s="161" t="s">
        <v>4585</v>
      </c>
      <c r="B4559" s="162">
        <v>1.0336207177331399E-3</v>
      </c>
      <c r="D4559" s="162"/>
    </row>
    <row r="4560" spans="1:4" x14ac:dyDescent="0.2">
      <c r="A4560" s="161" t="s">
        <v>4038</v>
      </c>
      <c r="B4560" s="162">
        <v>1.0331427731744499E-3</v>
      </c>
      <c r="D4560" s="162"/>
    </row>
    <row r="4561" spans="1:4" x14ac:dyDescent="0.2">
      <c r="A4561" s="161" t="s">
        <v>3749</v>
      </c>
      <c r="B4561" s="162">
        <v>1.03041521831156E-3</v>
      </c>
      <c r="D4561" s="162"/>
    </row>
    <row r="4562" spans="1:4" x14ac:dyDescent="0.2">
      <c r="A4562" s="161" t="s">
        <v>6157</v>
      </c>
      <c r="B4562" s="162">
        <v>1.02925417914708E-3</v>
      </c>
      <c r="D4562" s="162"/>
    </row>
    <row r="4563" spans="1:4" x14ac:dyDescent="0.2">
      <c r="A4563" s="161" t="s">
        <v>2131</v>
      </c>
      <c r="B4563" s="162">
        <v>1.02749809904782E-3</v>
      </c>
      <c r="D4563" s="162"/>
    </row>
    <row r="4564" spans="1:4" x14ac:dyDescent="0.2">
      <c r="A4564" s="161" t="s">
        <v>8084</v>
      </c>
      <c r="B4564" s="162">
        <v>1.0257604831771E-3</v>
      </c>
      <c r="D4564" s="162"/>
    </row>
    <row r="4565" spans="1:4" x14ac:dyDescent="0.2">
      <c r="A4565" s="161" t="s">
        <v>8085</v>
      </c>
      <c r="B4565" s="162">
        <v>1.0242827730879501E-3</v>
      </c>
      <c r="D4565" s="162"/>
    </row>
    <row r="4566" spans="1:4" x14ac:dyDescent="0.2">
      <c r="A4566" s="161" t="s">
        <v>8086</v>
      </c>
      <c r="B4566" s="162">
        <v>1.0223151148953699E-3</v>
      </c>
      <c r="D4566" s="162"/>
    </row>
    <row r="4567" spans="1:4" x14ac:dyDescent="0.2">
      <c r="A4567" s="161" t="s">
        <v>4639</v>
      </c>
      <c r="B4567" s="162">
        <v>1.0218485332389401E-3</v>
      </c>
      <c r="D4567" s="162"/>
    </row>
    <row r="4568" spans="1:4" x14ac:dyDescent="0.2">
      <c r="A4568" s="161" t="s">
        <v>4574</v>
      </c>
      <c r="B4568" s="162">
        <v>1.02085855944998E-3</v>
      </c>
      <c r="D4568" s="162"/>
    </row>
    <row r="4569" spans="1:4" x14ac:dyDescent="0.2">
      <c r="A4569" s="161" t="s">
        <v>8087</v>
      </c>
      <c r="B4569" s="162">
        <v>1.01985843102715E-3</v>
      </c>
      <c r="D4569" s="162"/>
    </row>
    <row r="4570" spans="1:4" x14ac:dyDescent="0.2">
      <c r="A4570" s="161" t="s">
        <v>894</v>
      </c>
      <c r="B4570" s="162">
        <v>1.0196290162116099E-3</v>
      </c>
      <c r="D4570" s="162"/>
    </row>
    <row r="4571" spans="1:4" x14ac:dyDescent="0.2">
      <c r="A4571" s="161" t="s">
        <v>1893</v>
      </c>
      <c r="B4571" s="162">
        <v>1.0188053575933499E-3</v>
      </c>
      <c r="D4571" s="162"/>
    </row>
    <row r="4572" spans="1:4" x14ac:dyDescent="0.2">
      <c r="A4572" s="161" t="s">
        <v>2481</v>
      </c>
      <c r="B4572" s="162">
        <v>1.01843736465914E-3</v>
      </c>
      <c r="D4572" s="162"/>
    </row>
    <row r="4573" spans="1:4" x14ac:dyDescent="0.2">
      <c r="A4573" s="161" t="s">
        <v>1364</v>
      </c>
      <c r="B4573" s="162">
        <v>1.0183889345699599E-3</v>
      </c>
      <c r="D4573" s="162"/>
    </row>
    <row r="4574" spans="1:4" x14ac:dyDescent="0.2">
      <c r="A4574" s="161" t="s">
        <v>8088</v>
      </c>
      <c r="B4574" s="162">
        <v>1.0167353245633501E-3</v>
      </c>
      <c r="D4574" s="162"/>
    </row>
    <row r="4575" spans="1:4" x14ac:dyDescent="0.2">
      <c r="A4575" s="161" t="s">
        <v>2634</v>
      </c>
      <c r="B4575" s="162">
        <v>1.0164337785178101E-3</v>
      </c>
      <c r="D4575" s="162"/>
    </row>
    <row r="4576" spans="1:4" x14ac:dyDescent="0.2">
      <c r="A4576" s="161" t="s">
        <v>8089</v>
      </c>
      <c r="B4576" s="162">
        <v>1.01581722417251E-3</v>
      </c>
      <c r="D4576" s="162"/>
    </row>
    <row r="4577" spans="1:4" x14ac:dyDescent="0.2">
      <c r="A4577" s="161" t="s">
        <v>918</v>
      </c>
      <c r="B4577" s="162">
        <v>1.0156593603448301E-3</v>
      </c>
      <c r="D4577" s="162"/>
    </row>
    <row r="4578" spans="1:4" x14ac:dyDescent="0.2">
      <c r="A4578" s="161" t="s">
        <v>8090</v>
      </c>
      <c r="B4578" s="162">
        <v>1.01499722505763E-3</v>
      </c>
      <c r="D4578" s="162"/>
    </row>
    <row r="4579" spans="1:4" x14ac:dyDescent="0.2">
      <c r="A4579" s="161" t="s">
        <v>8091</v>
      </c>
      <c r="B4579" s="162">
        <v>1.01494870695032E-3</v>
      </c>
      <c r="D4579" s="162"/>
    </row>
    <row r="4580" spans="1:4" x14ac:dyDescent="0.2">
      <c r="A4580" s="161" t="s">
        <v>8092</v>
      </c>
      <c r="B4580" s="162">
        <v>1.01489792450592E-3</v>
      </c>
      <c r="D4580" s="162"/>
    </row>
    <row r="4581" spans="1:4" x14ac:dyDescent="0.2">
      <c r="A4581" s="161" t="s">
        <v>2334</v>
      </c>
      <c r="B4581" s="162">
        <v>1.0147457638676101E-3</v>
      </c>
      <c r="D4581" s="162"/>
    </row>
    <row r="4582" spans="1:4" x14ac:dyDescent="0.2">
      <c r="A4582" s="161" t="s">
        <v>5573</v>
      </c>
      <c r="B4582" s="162">
        <v>1.0139688401873601E-3</v>
      </c>
      <c r="D4582" s="162"/>
    </row>
    <row r="4583" spans="1:4" x14ac:dyDescent="0.2">
      <c r="A4583" s="161" t="s">
        <v>8093</v>
      </c>
      <c r="B4583" s="162">
        <v>1.0130385856793301E-3</v>
      </c>
      <c r="D4583" s="162"/>
    </row>
    <row r="4584" spans="1:4" x14ac:dyDescent="0.2">
      <c r="A4584" s="161" t="s">
        <v>8094</v>
      </c>
      <c r="B4584" s="162">
        <v>1.0124114124437E-3</v>
      </c>
      <c r="D4584" s="162"/>
    </row>
    <row r="4585" spans="1:4" x14ac:dyDescent="0.2">
      <c r="A4585" s="161" t="s">
        <v>846</v>
      </c>
      <c r="B4585" s="162">
        <v>1.0122690231894301E-3</v>
      </c>
      <c r="D4585" s="162"/>
    </row>
    <row r="4586" spans="1:4" x14ac:dyDescent="0.2">
      <c r="A4586" s="161" t="s">
        <v>8095</v>
      </c>
      <c r="B4586" s="162">
        <v>1.0121329922903599E-3</v>
      </c>
      <c r="D4586" s="162"/>
    </row>
    <row r="4587" spans="1:4" x14ac:dyDescent="0.2">
      <c r="A4587" s="161" t="s">
        <v>3237</v>
      </c>
      <c r="B4587" s="162">
        <v>1.0106890245078E-3</v>
      </c>
      <c r="D4587" s="162"/>
    </row>
    <row r="4588" spans="1:4" x14ac:dyDescent="0.2">
      <c r="A4588" s="161" t="s">
        <v>4717</v>
      </c>
      <c r="B4588" s="162">
        <v>1.0098870034610701E-3</v>
      </c>
      <c r="D4588" s="162"/>
    </row>
    <row r="4589" spans="1:4" x14ac:dyDescent="0.2">
      <c r="A4589" s="161" t="s">
        <v>4637</v>
      </c>
      <c r="B4589" s="162">
        <v>1.00956777938868E-3</v>
      </c>
      <c r="D4589" s="162"/>
    </row>
    <row r="4590" spans="1:4" x14ac:dyDescent="0.2">
      <c r="A4590" s="161" t="s">
        <v>1609</v>
      </c>
      <c r="B4590" s="162">
        <v>1.0093932612551099E-3</v>
      </c>
      <c r="D4590" s="162"/>
    </row>
    <row r="4591" spans="1:4" x14ac:dyDescent="0.2">
      <c r="A4591" s="161" t="s">
        <v>3891</v>
      </c>
      <c r="B4591" s="162">
        <v>1.0092544254400801E-3</v>
      </c>
      <c r="D4591" s="162"/>
    </row>
    <row r="4592" spans="1:4" x14ac:dyDescent="0.2">
      <c r="A4592" s="161" t="s">
        <v>1193</v>
      </c>
      <c r="B4592" s="162">
        <v>1.0091820469760001E-3</v>
      </c>
      <c r="D4592" s="162"/>
    </row>
    <row r="4593" spans="1:4" x14ac:dyDescent="0.2">
      <c r="A4593" s="161" t="s">
        <v>8096</v>
      </c>
      <c r="B4593" s="162">
        <v>1.00695179825086E-3</v>
      </c>
      <c r="D4593" s="162"/>
    </row>
    <row r="4594" spans="1:4" x14ac:dyDescent="0.2">
      <c r="A4594" s="161" t="s">
        <v>8097</v>
      </c>
      <c r="B4594" s="162">
        <v>1.00695179825086E-3</v>
      </c>
      <c r="D4594" s="162"/>
    </row>
    <row r="4595" spans="1:4" x14ac:dyDescent="0.2">
      <c r="A4595" s="161" t="s">
        <v>8098</v>
      </c>
      <c r="B4595" s="162">
        <v>1.00695179825086E-3</v>
      </c>
      <c r="D4595" s="162"/>
    </row>
    <row r="4596" spans="1:4" x14ac:dyDescent="0.2">
      <c r="A4596" s="161" t="s">
        <v>8099</v>
      </c>
      <c r="B4596" s="162">
        <v>1.00695179825086E-3</v>
      </c>
      <c r="D4596" s="162"/>
    </row>
    <row r="4597" spans="1:4" x14ac:dyDescent="0.2">
      <c r="A4597" s="161" t="s">
        <v>8100</v>
      </c>
      <c r="B4597" s="162">
        <v>1.00695179825086E-3</v>
      </c>
      <c r="D4597" s="162"/>
    </row>
    <row r="4598" spans="1:4" x14ac:dyDescent="0.2">
      <c r="A4598" s="161" t="s">
        <v>8101</v>
      </c>
      <c r="B4598" s="162">
        <v>1.00695179825086E-3</v>
      </c>
      <c r="D4598" s="162"/>
    </row>
    <row r="4599" spans="1:4" x14ac:dyDescent="0.2">
      <c r="A4599" s="161" t="s">
        <v>8102</v>
      </c>
      <c r="B4599" s="162">
        <v>1.00695179825086E-3</v>
      </c>
      <c r="D4599" s="162"/>
    </row>
    <row r="4600" spans="1:4" x14ac:dyDescent="0.2">
      <c r="A4600" s="161" t="s">
        <v>8103</v>
      </c>
      <c r="B4600" s="162">
        <v>1.00695179825086E-3</v>
      </c>
      <c r="D4600" s="162"/>
    </row>
    <row r="4601" spans="1:4" x14ac:dyDescent="0.2">
      <c r="A4601" s="161" t="s">
        <v>2130</v>
      </c>
      <c r="B4601" s="162">
        <v>1.00663529149514E-3</v>
      </c>
      <c r="D4601" s="162"/>
    </row>
    <row r="4602" spans="1:4" x14ac:dyDescent="0.2">
      <c r="A4602" s="161" t="s">
        <v>3893</v>
      </c>
      <c r="B4602" s="162">
        <v>1.00388167249255E-3</v>
      </c>
      <c r="D4602" s="162"/>
    </row>
    <row r="4603" spans="1:4" x14ac:dyDescent="0.2">
      <c r="A4603" s="161" t="s">
        <v>1423</v>
      </c>
      <c r="B4603" s="162">
        <v>1.00344602983817E-3</v>
      </c>
      <c r="D4603" s="162"/>
    </row>
    <row r="4604" spans="1:4" x14ac:dyDescent="0.2">
      <c r="A4604" s="161" t="s">
        <v>5640</v>
      </c>
      <c r="B4604" s="162">
        <v>1.0031326933347799E-3</v>
      </c>
      <c r="D4604" s="162"/>
    </row>
    <row r="4605" spans="1:4" x14ac:dyDescent="0.2">
      <c r="A4605" s="161" t="s">
        <v>4653</v>
      </c>
      <c r="B4605" s="162">
        <v>1.0030297781815801E-3</v>
      </c>
      <c r="D4605" s="162"/>
    </row>
    <row r="4606" spans="1:4" x14ac:dyDescent="0.2">
      <c r="A4606" s="161" t="s">
        <v>8104</v>
      </c>
      <c r="B4606" s="162">
        <v>1.00233732719451E-3</v>
      </c>
      <c r="D4606" s="162"/>
    </row>
    <row r="4607" spans="1:4" x14ac:dyDescent="0.2">
      <c r="A4607" s="161" t="s">
        <v>4753</v>
      </c>
      <c r="B4607" s="162">
        <v>1.0022968468276099E-3</v>
      </c>
      <c r="D4607" s="162"/>
    </row>
    <row r="4608" spans="1:4" x14ac:dyDescent="0.2">
      <c r="A4608" s="161" t="s">
        <v>8105</v>
      </c>
      <c r="B4608" s="162">
        <v>1.0019826236597701E-3</v>
      </c>
      <c r="D4608" s="162"/>
    </row>
    <row r="4609" spans="1:4" x14ac:dyDescent="0.2">
      <c r="A4609" s="161" t="s">
        <v>8106</v>
      </c>
      <c r="B4609" s="162">
        <v>1.0012415910892001E-3</v>
      </c>
      <c r="D4609" s="162"/>
    </row>
    <row r="4610" spans="1:4" x14ac:dyDescent="0.2">
      <c r="A4610" s="161" t="s">
        <v>4650</v>
      </c>
      <c r="B4610" s="162">
        <v>9.9973423865297993E-4</v>
      </c>
      <c r="D4610" s="162"/>
    </row>
    <row r="4611" spans="1:4" x14ac:dyDescent="0.2">
      <c r="A4611" s="161" t="s">
        <v>2201</v>
      </c>
      <c r="B4611" s="162">
        <v>9.994673014689199E-4</v>
      </c>
      <c r="D4611" s="162"/>
    </row>
    <row r="4612" spans="1:4" x14ac:dyDescent="0.2">
      <c r="A4612" s="161" t="s">
        <v>1588</v>
      </c>
      <c r="B4612" s="162">
        <v>9.9885678195969991E-4</v>
      </c>
      <c r="D4612" s="162"/>
    </row>
    <row r="4613" spans="1:4" x14ac:dyDescent="0.2">
      <c r="A4613" s="161" t="s">
        <v>1648</v>
      </c>
      <c r="B4613" s="162">
        <v>9.9844641884413998E-4</v>
      </c>
      <c r="D4613" s="162"/>
    </row>
    <row r="4614" spans="1:4" x14ac:dyDescent="0.2">
      <c r="A4614" s="161" t="s">
        <v>4924</v>
      </c>
      <c r="B4614" s="162">
        <v>9.9762871250700996E-4</v>
      </c>
      <c r="D4614" s="162"/>
    </row>
    <row r="4615" spans="1:4" x14ac:dyDescent="0.2">
      <c r="A4615" s="161" t="s">
        <v>4380</v>
      </c>
      <c r="B4615" s="162">
        <v>9.9762871250700996E-4</v>
      </c>
      <c r="D4615" s="162"/>
    </row>
    <row r="4616" spans="1:4" x14ac:dyDescent="0.2">
      <c r="A4616" s="161" t="s">
        <v>3984</v>
      </c>
      <c r="B4616" s="162">
        <v>9.9762871250700996E-4</v>
      </c>
      <c r="D4616" s="162"/>
    </row>
    <row r="4617" spans="1:4" x14ac:dyDescent="0.2">
      <c r="A4617" s="161" t="s">
        <v>3508</v>
      </c>
      <c r="B4617" s="162">
        <v>9.9762871250700996E-4</v>
      </c>
      <c r="D4617" s="162"/>
    </row>
    <row r="4618" spans="1:4" x14ac:dyDescent="0.2">
      <c r="A4618" s="161" t="s">
        <v>3397</v>
      </c>
      <c r="B4618" s="162">
        <v>9.9762871250700996E-4</v>
      </c>
      <c r="D4618" s="162"/>
    </row>
    <row r="4619" spans="1:4" x14ac:dyDescent="0.2">
      <c r="A4619" s="161" t="s">
        <v>1330</v>
      </c>
      <c r="B4619" s="162">
        <v>9.9701559027701994E-4</v>
      </c>
      <c r="D4619" s="162"/>
    </row>
    <row r="4620" spans="1:4" x14ac:dyDescent="0.2">
      <c r="A4620" s="161" t="s">
        <v>5777</v>
      </c>
      <c r="B4620" s="162">
        <v>9.969976478241601E-4</v>
      </c>
      <c r="D4620" s="162"/>
    </row>
    <row r="4621" spans="1:4" x14ac:dyDescent="0.2">
      <c r="A4621" s="161" t="s">
        <v>1962</v>
      </c>
      <c r="B4621" s="162">
        <v>9.9688680876906994E-4</v>
      </c>
      <c r="D4621" s="162"/>
    </row>
    <row r="4622" spans="1:4" x14ac:dyDescent="0.2">
      <c r="A4622" s="161" t="s">
        <v>3374</v>
      </c>
      <c r="B4622" s="162">
        <v>9.9649976802717991E-4</v>
      </c>
      <c r="D4622" s="162"/>
    </row>
    <row r="4623" spans="1:4" x14ac:dyDescent="0.2">
      <c r="A4623" s="161" t="s">
        <v>4483</v>
      </c>
      <c r="B4623" s="162">
        <v>9.9642744987268991E-4</v>
      </c>
      <c r="D4623" s="162"/>
    </row>
    <row r="4624" spans="1:4" x14ac:dyDescent="0.2">
      <c r="A4624" s="161" t="s">
        <v>8107</v>
      </c>
      <c r="B4624" s="162">
        <v>9.9509182113967994E-4</v>
      </c>
      <c r="D4624" s="162"/>
    </row>
    <row r="4625" spans="1:4" x14ac:dyDescent="0.2">
      <c r="A4625" s="161" t="s">
        <v>6111</v>
      </c>
      <c r="B4625" s="162">
        <v>9.9501463597742004E-4</v>
      </c>
      <c r="D4625" s="162"/>
    </row>
    <row r="4626" spans="1:4" x14ac:dyDescent="0.2">
      <c r="A4626" s="161" t="s">
        <v>8108</v>
      </c>
      <c r="B4626" s="162">
        <v>9.9425703849860005E-4</v>
      </c>
      <c r="D4626" s="162"/>
    </row>
    <row r="4627" spans="1:4" x14ac:dyDescent="0.2">
      <c r="A4627" s="161" t="s">
        <v>8109</v>
      </c>
      <c r="B4627" s="162">
        <v>9.9191198315637993E-4</v>
      </c>
      <c r="D4627" s="162"/>
    </row>
    <row r="4628" spans="1:4" x14ac:dyDescent="0.2">
      <c r="A4628" s="161" t="s">
        <v>5842</v>
      </c>
      <c r="B4628" s="162">
        <v>9.9151051880061003E-4</v>
      </c>
      <c r="D4628" s="162"/>
    </row>
    <row r="4629" spans="1:4" x14ac:dyDescent="0.2">
      <c r="A4629" s="161" t="s">
        <v>1449</v>
      </c>
      <c r="B4629" s="162">
        <v>9.9069364030521007E-4</v>
      </c>
      <c r="D4629" s="162"/>
    </row>
    <row r="4630" spans="1:4" x14ac:dyDescent="0.2">
      <c r="A4630" s="161" t="s">
        <v>2549</v>
      </c>
      <c r="B4630" s="162">
        <v>9.9053129300987006E-4</v>
      </c>
      <c r="D4630" s="162"/>
    </row>
    <row r="4631" spans="1:4" x14ac:dyDescent="0.2">
      <c r="A4631" s="161" t="s">
        <v>5939</v>
      </c>
      <c r="B4631" s="162">
        <v>9.8993577631217009E-4</v>
      </c>
      <c r="D4631" s="162"/>
    </row>
    <row r="4632" spans="1:4" x14ac:dyDescent="0.2">
      <c r="A4632" s="161" t="s">
        <v>5068</v>
      </c>
      <c r="B4632" s="162">
        <v>9.8822505085455008E-4</v>
      </c>
      <c r="D4632" s="162"/>
    </row>
    <row r="4633" spans="1:4" x14ac:dyDescent="0.2">
      <c r="A4633" s="161" t="s">
        <v>1550</v>
      </c>
      <c r="B4633" s="162">
        <v>9.878357749132699E-4</v>
      </c>
      <c r="D4633" s="162"/>
    </row>
    <row r="4634" spans="1:4" x14ac:dyDescent="0.2">
      <c r="A4634" s="161" t="s">
        <v>5633</v>
      </c>
      <c r="B4634" s="162">
        <v>9.8705301347239995E-4</v>
      </c>
      <c r="D4634" s="162"/>
    </row>
    <row r="4635" spans="1:4" x14ac:dyDescent="0.2">
      <c r="A4635" s="161" t="s">
        <v>1104</v>
      </c>
      <c r="B4635" s="162">
        <v>9.8591693774404006E-4</v>
      </c>
      <c r="D4635" s="162"/>
    </row>
    <row r="4636" spans="1:4" x14ac:dyDescent="0.2">
      <c r="A4636" s="161" t="s">
        <v>5320</v>
      </c>
      <c r="B4636" s="162">
        <v>9.8502040386205E-4</v>
      </c>
      <c r="D4636" s="162"/>
    </row>
    <row r="4637" spans="1:4" x14ac:dyDescent="0.2">
      <c r="A4637" s="161" t="s">
        <v>8110</v>
      </c>
      <c r="B4637" s="162">
        <v>9.8465006218124008E-4</v>
      </c>
      <c r="D4637" s="162"/>
    </row>
    <row r="4638" spans="1:4" x14ac:dyDescent="0.2">
      <c r="A4638" s="161" t="s">
        <v>2540</v>
      </c>
      <c r="B4638" s="162">
        <v>9.8413073711764009E-4</v>
      </c>
      <c r="D4638" s="162"/>
    </row>
    <row r="4639" spans="1:4" x14ac:dyDescent="0.2">
      <c r="A4639" s="161" t="s">
        <v>2795</v>
      </c>
      <c r="B4639" s="162">
        <v>9.8372742823752009E-4</v>
      </c>
      <c r="D4639" s="162"/>
    </row>
    <row r="4640" spans="1:4" x14ac:dyDescent="0.2">
      <c r="A4640" s="161" t="s">
        <v>8111</v>
      </c>
      <c r="B4640" s="162">
        <v>9.8296323455483009E-4</v>
      </c>
      <c r="D4640" s="162"/>
    </row>
    <row r="4641" spans="1:4" x14ac:dyDescent="0.2">
      <c r="A4641" s="161" t="s">
        <v>8112</v>
      </c>
      <c r="B4641" s="162">
        <v>9.8296323455483009E-4</v>
      </c>
      <c r="D4641" s="162"/>
    </row>
    <row r="4642" spans="1:4" x14ac:dyDescent="0.2">
      <c r="A4642" s="161" t="s">
        <v>8113</v>
      </c>
      <c r="B4642" s="162">
        <v>9.8225859155769992E-4</v>
      </c>
      <c r="D4642" s="162"/>
    </row>
    <row r="4643" spans="1:4" x14ac:dyDescent="0.2">
      <c r="A4643" s="161" t="s">
        <v>8114</v>
      </c>
      <c r="B4643" s="162">
        <v>9.8111810879275996E-4</v>
      </c>
      <c r="D4643" s="162"/>
    </row>
    <row r="4644" spans="1:4" x14ac:dyDescent="0.2">
      <c r="A4644" s="161" t="s">
        <v>8115</v>
      </c>
      <c r="B4644" s="162">
        <v>9.7996907377896993E-4</v>
      </c>
      <c r="D4644" s="162"/>
    </row>
    <row r="4645" spans="1:4" x14ac:dyDescent="0.2">
      <c r="A4645" s="161" t="s">
        <v>1830</v>
      </c>
      <c r="B4645" s="162">
        <v>9.7909202273303007E-4</v>
      </c>
      <c r="D4645" s="162"/>
    </row>
    <row r="4646" spans="1:4" x14ac:dyDescent="0.2">
      <c r="A4646" s="161" t="s">
        <v>8116</v>
      </c>
      <c r="B4646" s="162">
        <v>9.7781774966909998E-4</v>
      </c>
      <c r="D4646" s="162"/>
    </row>
    <row r="4647" spans="1:4" x14ac:dyDescent="0.2">
      <c r="A4647" s="161" t="s">
        <v>8117</v>
      </c>
      <c r="B4647" s="162">
        <v>9.7781774966909998E-4</v>
      </c>
      <c r="D4647" s="162"/>
    </row>
    <row r="4648" spans="1:4" x14ac:dyDescent="0.2">
      <c r="A4648" s="161" t="s">
        <v>8118</v>
      </c>
      <c r="B4648" s="162">
        <v>9.7781774966909998E-4</v>
      </c>
      <c r="D4648" s="162"/>
    </row>
    <row r="4649" spans="1:4" x14ac:dyDescent="0.2">
      <c r="A4649" s="161" t="s">
        <v>8119</v>
      </c>
      <c r="B4649" s="162">
        <v>9.7781774966909998E-4</v>
      </c>
      <c r="D4649" s="162"/>
    </row>
    <row r="4650" spans="1:4" x14ac:dyDescent="0.2">
      <c r="A4650" s="161" t="s">
        <v>8120</v>
      </c>
      <c r="B4650" s="162">
        <v>9.7781774966909998E-4</v>
      </c>
      <c r="D4650" s="162"/>
    </row>
    <row r="4651" spans="1:4" x14ac:dyDescent="0.2">
      <c r="A4651" s="161" t="s">
        <v>8121</v>
      </c>
      <c r="B4651" s="162">
        <v>9.7781774966909998E-4</v>
      </c>
      <c r="D4651" s="162"/>
    </row>
    <row r="4652" spans="1:4" x14ac:dyDescent="0.2">
      <c r="A4652" s="161" t="s">
        <v>8122</v>
      </c>
      <c r="B4652" s="162">
        <v>9.7781774966909998E-4</v>
      </c>
      <c r="D4652" s="162"/>
    </row>
    <row r="4653" spans="1:4" x14ac:dyDescent="0.2">
      <c r="A4653" s="161" t="s">
        <v>8123</v>
      </c>
      <c r="B4653" s="162">
        <v>9.7781774966909998E-4</v>
      </c>
      <c r="D4653" s="162"/>
    </row>
    <row r="4654" spans="1:4" x14ac:dyDescent="0.2">
      <c r="A4654" s="161" t="s">
        <v>8124</v>
      </c>
      <c r="B4654" s="162">
        <v>9.7781774966909998E-4</v>
      </c>
      <c r="D4654" s="162"/>
    </row>
    <row r="4655" spans="1:4" x14ac:dyDescent="0.2">
      <c r="A4655" s="161" t="s">
        <v>8125</v>
      </c>
      <c r="B4655" s="162">
        <v>9.7781774966909998E-4</v>
      </c>
      <c r="D4655" s="162"/>
    </row>
    <row r="4656" spans="1:4" x14ac:dyDescent="0.2">
      <c r="A4656" s="161" t="s">
        <v>8126</v>
      </c>
      <c r="B4656" s="162">
        <v>9.7781774966909998E-4</v>
      </c>
      <c r="D4656" s="162"/>
    </row>
    <row r="4657" spans="1:4" x14ac:dyDescent="0.2">
      <c r="A4657" s="161" t="s">
        <v>2731</v>
      </c>
      <c r="B4657" s="162">
        <v>9.7650374548097999E-4</v>
      </c>
      <c r="D4657" s="162"/>
    </row>
    <row r="4658" spans="1:4" x14ac:dyDescent="0.2">
      <c r="A4658" s="161" t="s">
        <v>554</v>
      </c>
      <c r="B4658" s="162">
        <v>9.7647561238641998E-4</v>
      </c>
      <c r="D4658" s="162"/>
    </row>
    <row r="4659" spans="1:4" x14ac:dyDescent="0.2">
      <c r="A4659" s="161" t="s">
        <v>1161</v>
      </c>
      <c r="B4659" s="162">
        <v>9.7601071768687003E-4</v>
      </c>
      <c r="D4659" s="162"/>
    </row>
    <row r="4660" spans="1:4" x14ac:dyDescent="0.2">
      <c r="A4660" s="161" t="s">
        <v>5943</v>
      </c>
      <c r="B4660" s="162">
        <v>9.7482850920228999E-4</v>
      </c>
      <c r="D4660" s="162"/>
    </row>
    <row r="4661" spans="1:4" x14ac:dyDescent="0.2">
      <c r="A4661" s="161" t="s">
        <v>8127</v>
      </c>
      <c r="B4661" s="162">
        <v>9.7471863253572005E-4</v>
      </c>
      <c r="D4661" s="162"/>
    </row>
    <row r="4662" spans="1:4" x14ac:dyDescent="0.2">
      <c r="A4662" s="161" t="s">
        <v>4962</v>
      </c>
      <c r="B4662" s="162">
        <v>9.7449465709541997E-4</v>
      </c>
      <c r="D4662" s="162"/>
    </row>
    <row r="4663" spans="1:4" x14ac:dyDescent="0.2">
      <c r="A4663" s="161" t="s">
        <v>5361</v>
      </c>
      <c r="B4663" s="162">
        <v>9.7434467676289999E-4</v>
      </c>
      <c r="D4663" s="162"/>
    </row>
    <row r="4664" spans="1:4" x14ac:dyDescent="0.2">
      <c r="A4664" s="161" t="s">
        <v>5460</v>
      </c>
      <c r="B4664" s="162">
        <v>9.7335240081555005E-4</v>
      </c>
      <c r="D4664" s="162"/>
    </row>
    <row r="4665" spans="1:4" x14ac:dyDescent="0.2">
      <c r="A4665" s="161" t="s">
        <v>1589</v>
      </c>
      <c r="B4665" s="162">
        <v>9.7257026743439003E-4</v>
      </c>
      <c r="D4665" s="162"/>
    </row>
    <row r="4666" spans="1:4" x14ac:dyDescent="0.2">
      <c r="A4666" s="161" t="s">
        <v>8128</v>
      </c>
      <c r="B4666" s="162">
        <v>9.7236151055312998E-4</v>
      </c>
      <c r="D4666" s="162"/>
    </row>
    <row r="4667" spans="1:4" x14ac:dyDescent="0.2">
      <c r="A4667" s="161" t="s">
        <v>3525</v>
      </c>
      <c r="B4667" s="162">
        <v>9.7180430789503005E-4</v>
      </c>
      <c r="D4667" s="162"/>
    </row>
    <row r="4668" spans="1:4" x14ac:dyDescent="0.2">
      <c r="A4668" s="161" t="s">
        <v>2454</v>
      </c>
      <c r="B4668" s="162">
        <v>9.7125587131275E-4</v>
      </c>
      <c r="D4668" s="162"/>
    </row>
    <row r="4669" spans="1:4" x14ac:dyDescent="0.2">
      <c r="A4669" s="161" t="s">
        <v>3897</v>
      </c>
      <c r="B4669" s="162">
        <v>9.7030299549241998E-4</v>
      </c>
      <c r="D4669" s="162"/>
    </row>
    <row r="4670" spans="1:4" x14ac:dyDescent="0.2">
      <c r="A4670" s="161" t="s">
        <v>1966</v>
      </c>
      <c r="B4670" s="162">
        <v>9.6986542781042E-4</v>
      </c>
      <c r="D4670" s="162"/>
    </row>
    <row r="4671" spans="1:4" x14ac:dyDescent="0.2">
      <c r="A4671" s="161" t="s">
        <v>6332</v>
      </c>
      <c r="B4671" s="162">
        <v>9.6950285779216999E-4</v>
      </c>
      <c r="D4671" s="162"/>
    </row>
    <row r="4672" spans="1:4" x14ac:dyDescent="0.2">
      <c r="A4672" s="161" t="s">
        <v>3675</v>
      </c>
      <c r="B4672" s="162">
        <v>9.6949175508599997E-4</v>
      </c>
      <c r="D4672" s="162"/>
    </row>
    <row r="4673" spans="1:4" x14ac:dyDescent="0.2">
      <c r="A4673" s="161" t="s">
        <v>3089</v>
      </c>
      <c r="B4673" s="162">
        <v>9.6881756661525999E-4</v>
      </c>
      <c r="D4673" s="162"/>
    </row>
    <row r="4674" spans="1:4" x14ac:dyDescent="0.2">
      <c r="A4674" s="161" t="s">
        <v>2180</v>
      </c>
      <c r="B4674" s="162">
        <v>9.6781764092424005E-4</v>
      </c>
      <c r="D4674" s="162"/>
    </row>
    <row r="4675" spans="1:4" x14ac:dyDescent="0.2">
      <c r="A4675" s="161" t="s">
        <v>750</v>
      </c>
      <c r="B4675" s="162">
        <v>9.6756523367068001E-4</v>
      </c>
      <c r="D4675" s="162"/>
    </row>
    <row r="4676" spans="1:4" x14ac:dyDescent="0.2">
      <c r="A4676" s="161" t="s">
        <v>3697</v>
      </c>
      <c r="B4676" s="162">
        <v>9.6681935297380996E-4</v>
      </c>
      <c r="D4676" s="162"/>
    </row>
    <row r="4677" spans="1:4" x14ac:dyDescent="0.2">
      <c r="A4677" s="161" t="s">
        <v>3518</v>
      </c>
      <c r="B4677" s="162">
        <v>9.6578319950926003E-4</v>
      </c>
      <c r="D4677" s="162"/>
    </row>
    <row r="4678" spans="1:4" x14ac:dyDescent="0.2">
      <c r="A4678" s="161" t="s">
        <v>4203</v>
      </c>
      <c r="B4678" s="162">
        <v>9.6482556117312001E-4</v>
      </c>
      <c r="D4678" s="162"/>
    </row>
    <row r="4679" spans="1:4" x14ac:dyDescent="0.2">
      <c r="A4679" s="161" t="s">
        <v>8129</v>
      </c>
      <c r="B4679" s="162">
        <v>9.6438118500726997E-4</v>
      </c>
      <c r="D4679" s="162"/>
    </row>
    <row r="4680" spans="1:4" x14ac:dyDescent="0.2">
      <c r="A4680" s="161" t="s">
        <v>2992</v>
      </c>
      <c r="B4680" s="162">
        <v>9.6328151376251004E-4</v>
      </c>
      <c r="D4680" s="162"/>
    </row>
    <row r="4681" spans="1:4" x14ac:dyDescent="0.2">
      <c r="A4681" s="161" t="s">
        <v>1407</v>
      </c>
      <c r="B4681" s="162">
        <v>9.6323710892792997E-4</v>
      </c>
      <c r="D4681" s="162"/>
    </row>
    <row r="4682" spans="1:4" x14ac:dyDescent="0.2">
      <c r="A4682" s="161" t="s">
        <v>2564</v>
      </c>
      <c r="B4682" s="162">
        <v>9.6107233868040001E-4</v>
      </c>
      <c r="D4682" s="162"/>
    </row>
    <row r="4683" spans="1:4" x14ac:dyDescent="0.2">
      <c r="A4683" s="161" t="s">
        <v>5722</v>
      </c>
      <c r="B4683" s="162">
        <v>9.5977098176362003E-4</v>
      </c>
      <c r="D4683" s="162"/>
    </row>
    <row r="4684" spans="1:4" x14ac:dyDescent="0.2">
      <c r="A4684" s="161" t="s">
        <v>4869</v>
      </c>
      <c r="B4684" s="162">
        <v>9.5934623077549997E-4</v>
      </c>
      <c r="D4684" s="162"/>
    </row>
    <row r="4685" spans="1:4" x14ac:dyDescent="0.2">
      <c r="A4685" s="161" t="s">
        <v>4220</v>
      </c>
      <c r="B4685" s="162">
        <v>9.5892004140448004E-4</v>
      </c>
      <c r="D4685" s="162"/>
    </row>
    <row r="4686" spans="1:4" x14ac:dyDescent="0.2">
      <c r="A4686" s="161" t="s">
        <v>3333</v>
      </c>
      <c r="B4686" s="162">
        <v>9.5888241469217002E-4</v>
      </c>
      <c r="D4686" s="162"/>
    </row>
    <row r="4687" spans="1:4" x14ac:dyDescent="0.2">
      <c r="A4687" s="161" t="s">
        <v>3091</v>
      </c>
      <c r="B4687" s="162">
        <v>9.5736526573207996E-4</v>
      </c>
      <c r="D4687" s="162"/>
    </row>
    <row r="4688" spans="1:4" x14ac:dyDescent="0.2">
      <c r="A4688" s="161" t="s">
        <v>3410</v>
      </c>
      <c r="B4688" s="162">
        <v>9.5708276555938015E-4</v>
      </c>
      <c r="D4688" s="162"/>
    </row>
    <row r="4689" spans="1:4" x14ac:dyDescent="0.2">
      <c r="A4689" s="161" t="s">
        <v>3830</v>
      </c>
      <c r="B4689" s="162">
        <v>9.5690564920117998E-4</v>
      </c>
      <c r="D4689" s="162"/>
    </row>
    <row r="4690" spans="1:4" x14ac:dyDescent="0.2">
      <c r="A4690" s="161" t="s">
        <v>3713</v>
      </c>
      <c r="B4690" s="162">
        <v>9.5526824537744005E-4</v>
      </c>
      <c r="D4690" s="162"/>
    </row>
    <row r="4691" spans="1:4" x14ac:dyDescent="0.2">
      <c r="A4691" s="161" t="s">
        <v>5897</v>
      </c>
      <c r="B4691" s="162">
        <v>9.5496840689206003E-4</v>
      </c>
      <c r="D4691" s="162"/>
    </row>
    <row r="4692" spans="1:4" x14ac:dyDescent="0.2">
      <c r="A4692" s="161" t="s">
        <v>3253</v>
      </c>
      <c r="B4692" s="162">
        <v>9.5496840689206003E-4</v>
      </c>
      <c r="D4692" s="162"/>
    </row>
    <row r="4693" spans="1:4" x14ac:dyDescent="0.2">
      <c r="A4693" s="161" t="s">
        <v>8130</v>
      </c>
      <c r="B4693" s="162">
        <v>9.5421532304061001E-4</v>
      </c>
      <c r="D4693" s="162"/>
    </row>
    <row r="4694" spans="1:4" x14ac:dyDescent="0.2">
      <c r="A4694" s="161" t="s">
        <v>3674</v>
      </c>
      <c r="B4694" s="162">
        <v>9.5352007660010995E-4</v>
      </c>
      <c r="D4694" s="162"/>
    </row>
    <row r="4695" spans="1:4" x14ac:dyDescent="0.2">
      <c r="A4695" s="161" t="s">
        <v>4766</v>
      </c>
      <c r="B4695" s="162">
        <v>9.5320832624327999E-4</v>
      </c>
      <c r="D4695" s="162"/>
    </row>
    <row r="4696" spans="1:4" x14ac:dyDescent="0.2">
      <c r="A4696" s="161" t="s">
        <v>2908</v>
      </c>
      <c r="B4696" s="162">
        <v>9.5278055995815999E-4</v>
      </c>
      <c r="D4696" s="162"/>
    </row>
    <row r="4697" spans="1:4" x14ac:dyDescent="0.2">
      <c r="A4697" s="161" t="s">
        <v>8131</v>
      </c>
      <c r="B4697" s="162">
        <v>9.5263065644690995E-4</v>
      </c>
      <c r="D4697" s="162"/>
    </row>
    <row r="4698" spans="1:4" x14ac:dyDescent="0.2">
      <c r="A4698" s="161" t="s">
        <v>3514</v>
      </c>
      <c r="B4698" s="162">
        <v>9.5094096912976E-4</v>
      </c>
      <c r="D4698" s="162"/>
    </row>
    <row r="4699" spans="1:4" x14ac:dyDescent="0.2">
      <c r="A4699" s="161" t="s">
        <v>8132</v>
      </c>
      <c r="B4699" s="162">
        <v>9.4689491823276998E-4</v>
      </c>
      <c r="D4699" s="162"/>
    </row>
    <row r="4700" spans="1:4" x14ac:dyDescent="0.2">
      <c r="A4700" s="161" t="s">
        <v>6245</v>
      </c>
      <c r="B4700" s="162">
        <v>9.4609796646713995E-4</v>
      </c>
      <c r="D4700" s="162"/>
    </row>
    <row r="4701" spans="1:4" x14ac:dyDescent="0.2">
      <c r="A4701" s="161" t="s">
        <v>5625</v>
      </c>
      <c r="B4701" s="162">
        <v>9.4482973081079003E-4</v>
      </c>
      <c r="D4701" s="162"/>
    </row>
    <row r="4702" spans="1:4" x14ac:dyDescent="0.2">
      <c r="A4702" s="161" t="s">
        <v>8133</v>
      </c>
      <c r="B4702" s="162">
        <v>9.4415275679688999E-4</v>
      </c>
      <c r="D4702" s="162"/>
    </row>
    <row r="4703" spans="1:4" x14ac:dyDescent="0.2">
      <c r="A4703" s="161" t="s">
        <v>8134</v>
      </c>
      <c r="B4703" s="162">
        <v>9.4399372210211005E-4</v>
      </c>
      <c r="D4703" s="162"/>
    </row>
    <row r="4704" spans="1:4" x14ac:dyDescent="0.2">
      <c r="A4704" s="161" t="s">
        <v>5178</v>
      </c>
      <c r="B4704" s="162">
        <v>9.4321489483901002E-4</v>
      </c>
      <c r="D4704" s="162"/>
    </row>
    <row r="4705" spans="1:4" x14ac:dyDescent="0.2">
      <c r="A4705" s="161" t="s">
        <v>948</v>
      </c>
      <c r="B4705" s="162">
        <v>9.4296996783244005E-4</v>
      </c>
      <c r="D4705" s="162"/>
    </row>
    <row r="4706" spans="1:4" x14ac:dyDescent="0.2">
      <c r="A4706" s="161" t="s">
        <v>1015</v>
      </c>
      <c r="B4706" s="162">
        <v>9.418551168493E-4</v>
      </c>
      <c r="D4706" s="162"/>
    </row>
    <row r="4707" spans="1:4" x14ac:dyDescent="0.2">
      <c r="A4707" s="161" t="s">
        <v>1464</v>
      </c>
      <c r="B4707" s="162">
        <v>9.4170017664728996E-4</v>
      </c>
      <c r="D4707" s="162"/>
    </row>
    <row r="4708" spans="1:4" x14ac:dyDescent="0.2">
      <c r="A4708" s="161" t="s">
        <v>3839</v>
      </c>
      <c r="B4708" s="162">
        <v>9.4118730995186996E-4</v>
      </c>
      <c r="D4708" s="162"/>
    </row>
    <row r="4709" spans="1:4" x14ac:dyDescent="0.2">
      <c r="A4709" s="161" t="s">
        <v>4011</v>
      </c>
      <c r="B4709" s="162">
        <v>9.4111600238164998E-4</v>
      </c>
      <c r="D4709" s="162"/>
    </row>
    <row r="4710" spans="1:4" x14ac:dyDescent="0.2">
      <c r="A4710" s="161" t="s">
        <v>4823</v>
      </c>
      <c r="B4710" s="162">
        <v>9.4039977864043996E-4</v>
      </c>
      <c r="D4710" s="162"/>
    </row>
    <row r="4711" spans="1:4" x14ac:dyDescent="0.2">
      <c r="A4711" s="161" t="s">
        <v>8135</v>
      </c>
      <c r="B4711" s="162">
        <v>9.3724289391611997E-4</v>
      </c>
      <c r="D4711" s="162"/>
    </row>
    <row r="4712" spans="1:4" x14ac:dyDescent="0.2">
      <c r="A4712" s="161" t="s">
        <v>8136</v>
      </c>
      <c r="B4712" s="162">
        <v>9.3571328409180999E-4</v>
      </c>
      <c r="D4712" s="162"/>
    </row>
    <row r="4713" spans="1:4" x14ac:dyDescent="0.2">
      <c r="A4713" s="161" t="s">
        <v>8137</v>
      </c>
      <c r="B4713" s="162">
        <v>9.3571328409180999E-4</v>
      </c>
      <c r="D4713" s="162"/>
    </row>
    <row r="4714" spans="1:4" x14ac:dyDescent="0.2">
      <c r="A4714" s="161" t="s">
        <v>1367</v>
      </c>
      <c r="B4714" s="162">
        <v>9.3425670431968001E-4</v>
      </c>
      <c r="D4714" s="162"/>
    </row>
    <row r="4715" spans="1:4" x14ac:dyDescent="0.2">
      <c r="A4715" s="161" t="s">
        <v>8138</v>
      </c>
      <c r="B4715" s="162">
        <v>9.3265117248625005E-4</v>
      </c>
      <c r="D4715" s="162"/>
    </row>
    <row r="4716" spans="1:4" x14ac:dyDescent="0.2">
      <c r="A4716" s="161" t="s">
        <v>8139</v>
      </c>
      <c r="B4716" s="162">
        <v>9.3264091145192E-4</v>
      </c>
      <c r="D4716" s="162"/>
    </row>
    <row r="4717" spans="1:4" x14ac:dyDescent="0.2">
      <c r="A4717" s="161" t="s">
        <v>690</v>
      </c>
      <c r="B4717" s="162">
        <v>9.3124637968275002E-4</v>
      </c>
      <c r="D4717" s="162"/>
    </row>
    <row r="4718" spans="1:4" x14ac:dyDescent="0.2">
      <c r="A4718" s="161" t="s">
        <v>1788</v>
      </c>
      <c r="B4718" s="162">
        <v>9.3065710032155997E-4</v>
      </c>
      <c r="D4718" s="162"/>
    </row>
    <row r="4719" spans="1:4" x14ac:dyDescent="0.2">
      <c r="A4719" s="161" t="s">
        <v>3954</v>
      </c>
      <c r="B4719" s="162">
        <v>9.3004417684144003E-4</v>
      </c>
      <c r="D4719" s="162"/>
    </row>
    <row r="4720" spans="1:4" x14ac:dyDescent="0.2">
      <c r="A4720" s="161" t="s">
        <v>2812</v>
      </c>
      <c r="B4720" s="162">
        <v>9.3002324767588998E-4</v>
      </c>
      <c r="D4720" s="162"/>
    </row>
    <row r="4721" spans="1:4" x14ac:dyDescent="0.2">
      <c r="A4721" s="161" t="s">
        <v>4147</v>
      </c>
      <c r="B4721" s="162">
        <v>9.2978870573479002E-4</v>
      </c>
      <c r="D4721" s="162"/>
    </row>
    <row r="4722" spans="1:4" x14ac:dyDescent="0.2">
      <c r="A4722" s="161" t="s">
        <v>3279</v>
      </c>
      <c r="B4722" s="162">
        <v>9.2906052368696998E-4</v>
      </c>
      <c r="D4722" s="162"/>
    </row>
    <row r="4723" spans="1:4" x14ac:dyDescent="0.2">
      <c r="A4723" s="161" t="s">
        <v>4999</v>
      </c>
      <c r="B4723" s="162">
        <v>9.2853109792535003E-4</v>
      </c>
      <c r="D4723" s="162"/>
    </row>
    <row r="4724" spans="1:4" x14ac:dyDescent="0.2">
      <c r="A4724" s="161" t="s">
        <v>2389</v>
      </c>
      <c r="B4724" s="162">
        <v>9.2789149172690997E-4</v>
      </c>
      <c r="D4724" s="162"/>
    </row>
    <row r="4725" spans="1:4" x14ac:dyDescent="0.2">
      <c r="A4725" s="161" t="s">
        <v>3450</v>
      </c>
      <c r="B4725" s="162">
        <v>9.2746826240216996E-4</v>
      </c>
      <c r="D4725" s="162"/>
    </row>
    <row r="4726" spans="1:4" x14ac:dyDescent="0.2">
      <c r="A4726" s="161" t="s">
        <v>6089</v>
      </c>
      <c r="B4726" s="162">
        <v>9.2698111130379995E-4</v>
      </c>
      <c r="D4726" s="162"/>
    </row>
    <row r="4727" spans="1:4" x14ac:dyDescent="0.2">
      <c r="A4727" s="161" t="s">
        <v>8140</v>
      </c>
      <c r="B4727" s="162">
        <v>9.266024982923E-4</v>
      </c>
      <c r="D4727" s="162"/>
    </row>
    <row r="4728" spans="1:4" x14ac:dyDescent="0.2">
      <c r="A4728" s="161" t="s">
        <v>2716</v>
      </c>
      <c r="B4728" s="162">
        <v>9.2554073713614995E-4</v>
      </c>
      <c r="D4728" s="162"/>
    </row>
    <row r="4729" spans="1:4" x14ac:dyDescent="0.2">
      <c r="A4729" s="161" t="s">
        <v>8141</v>
      </c>
      <c r="B4729" s="162">
        <v>9.2525196616735997E-4</v>
      </c>
      <c r="D4729" s="162"/>
    </row>
    <row r="4730" spans="1:4" x14ac:dyDescent="0.2">
      <c r="A4730" s="161" t="s">
        <v>8142</v>
      </c>
      <c r="B4730" s="162">
        <v>9.2511948912268004E-4</v>
      </c>
      <c r="D4730" s="162"/>
    </row>
    <row r="4731" spans="1:4" x14ac:dyDescent="0.2">
      <c r="A4731" s="161" t="s">
        <v>8143</v>
      </c>
      <c r="B4731" s="162">
        <v>9.2507603693499005E-4</v>
      </c>
      <c r="D4731" s="162"/>
    </row>
    <row r="4732" spans="1:4" x14ac:dyDescent="0.2">
      <c r="A4732" s="161" t="s">
        <v>2856</v>
      </c>
      <c r="B4732" s="162">
        <v>9.2486993232106002E-4</v>
      </c>
      <c r="D4732" s="162"/>
    </row>
    <row r="4733" spans="1:4" x14ac:dyDescent="0.2">
      <c r="A4733" s="161" t="s">
        <v>1294</v>
      </c>
      <c r="B4733" s="162">
        <v>9.2483904686704995E-4</v>
      </c>
      <c r="D4733" s="162"/>
    </row>
    <row r="4734" spans="1:4" x14ac:dyDescent="0.2">
      <c r="A4734" s="161" t="s">
        <v>6144</v>
      </c>
      <c r="B4734" s="162">
        <v>9.2444271727151999E-4</v>
      </c>
      <c r="D4734" s="162"/>
    </row>
    <row r="4735" spans="1:4" x14ac:dyDescent="0.2">
      <c r="A4735" s="161" t="s">
        <v>5315</v>
      </c>
      <c r="B4735" s="162">
        <v>9.2324868260360005E-4</v>
      </c>
      <c r="D4735" s="162"/>
    </row>
    <row r="4736" spans="1:4" x14ac:dyDescent="0.2">
      <c r="A4736" s="161" t="s">
        <v>2557</v>
      </c>
      <c r="B4736" s="162">
        <v>9.2289321021912004E-4</v>
      </c>
      <c r="D4736" s="162"/>
    </row>
    <row r="4737" spans="1:4" x14ac:dyDescent="0.2">
      <c r="A4737" s="161" t="s">
        <v>8144</v>
      </c>
      <c r="B4737" s="162">
        <v>9.2127514887644995E-4</v>
      </c>
      <c r="D4737" s="162"/>
    </row>
    <row r="4738" spans="1:4" x14ac:dyDescent="0.2">
      <c r="A4738" s="161" t="s">
        <v>5279</v>
      </c>
      <c r="B4738" s="162">
        <v>9.2084169812778002E-4</v>
      </c>
      <c r="D4738" s="162"/>
    </row>
    <row r="4739" spans="1:4" x14ac:dyDescent="0.2">
      <c r="A4739" s="161" t="s">
        <v>6375</v>
      </c>
      <c r="B4739" s="162">
        <v>9.1984641498479998E-4</v>
      </c>
      <c r="D4739" s="162"/>
    </row>
    <row r="4740" spans="1:4" x14ac:dyDescent="0.2">
      <c r="A4740" s="161" t="s">
        <v>8145</v>
      </c>
      <c r="B4740" s="162">
        <v>9.1750682772499001E-4</v>
      </c>
      <c r="D4740" s="162"/>
    </row>
    <row r="4741" spans="1:4" x14ac:dyDescent="0.2">
      <c r="A4741" s="161" t="s">
        <v>8146</v>
      </c>
      <c r="B4741" s="162">
        <v>9.1699496887383996E-4</v>
      </c>
      <c r="D4741" s="162"/>
    </row>
    <row r="4742" spans="1:4" x14ac:dyDescent="0.2">
      <c r="A4742" s="161" t="s">
        <v>8147</v>
      </c>
      <c r="B4742" s="162">
        <v>9.1596842598588998E-4</v>
      </c>
      <c r="D4742" s="162"/>
    </row>
    <row r="4743" spans="1:4" x14ac:dyDescent="0.2">
      <c r="A4743" s="161" t="s">
        <v>8148</v>
      </c>
      <c r="B4743" s="162">
        <v>9.1523948640163998E-4</v>
      </c>
      <c r="D4743" s="162"/>
    </row>
    <row r="4744" spans="1:4" x14ac:dyDescent="0.2">
      <c r="A4744" s="161" t="s">
        <v>8149</v>
      </c>
      <c r="B4744" s="162">
        <v>9.1458898195247E-4</v>
      </c>
      <c r="D4744" s="162"/>
    </row>
    <row r="4745" spans="1:4" x14ac:dyDescent="0.2">
      <c r="A4745" s="161" t="s">
        <v>1974</v>
      </c>
      <c r="B4745" s="162">
        <v>9.1335031801715E-4</v>
      </c>
      <c r="D4745" s="162"/>
    </row>
    <row r="4746" spans="1:4" x14ac:dyDescent="0.2">
      <c r="A4746" s="161" t="s">
        <v>4238</v>
      </c>
      <c r="B4746" s="162">
        <v>9.1278670805226998E-4</v>
      </c>
      <c r="D4746" s="162"/>
    </row>
    <row r="4747" spans="1:4" x14ac:dyDescent="0.2">
      <c r="A4747" s="161" t="s">
        <v>8150</v>
      </c>
      <c r="B4747" s="162">
        <v>9.1173797677615001E-4</v>
      </c>
      <c r="D4747" s="162"/>
    </row>
    <row r="4748" spans="1:4" x14ac:dyDescent="0.2">
      <c r="A4748" s="161" t="s">
        <v>3444</v>
      </c>
      <c r="B4748" s="162">
        <v>9.1149263182382001E-4</v>
      </c>
      <c r="D4748" s="162"/>
    </row>
    <row r="4749" spans="1:4" x14ac:dyDescent="0.2">
      <c r="A4749" s="161" t="s">
        <v>3946</v>
      </c>
      <c r="B4749" s="162">
        <v>9.1015608080767996E-4</v>
      </c>
      <c r="D4749" s="162"/>
    </row>
    <row r="4750" spans="1:4" x14ac:dyDescent="0.2">
      <c r="A4750" s="161" t="s">
        <v>5054</v>
      </c>
      <c r="B4750" s="162">
        <v>9.1001423485300998E-4</v>
      </c>
      <c r="D4750" s="162"/>
    </row>
    <row r="4751" spans="1:4" x14ac:dyDescent="0.2">
      <c r="A4751" s="161" t="s">
        <v>4563</v>
      </c>
      <c r="B4751" s="162">
        <v>9.0889617481266995E-4</v>
      </c>
      <c r="D4751" s="162"/>
    </row>
    <row r="4752" spans="1:4" x14ac:dyDescent="0.2">
      <c r="A4752" s="161" t="s">
        <v>8151</v>
      </c>
      <c r="B4752" s="162">
        <v>9.0854885398840995E-4</v>
      </c>
      <c r="D4752" s="162"/>
    </row>
    <row r="4753" spans="1:4" x14ac:dyDescent="0.2">
      <c r="A4753" s="161" t="s">
        <v>4091</v>
      </c>
      <c r="B4753" s="162">
        <v>9.0764719725209999E-4</v>
      </c>
      <c r="D4753" s="162"/>
    </row>
    <row r="4754" spans="1:4" x14ac:dyDescent="0.2">
      <c r="A4754" s="161" t="s">
        <v>2450</v>
      </c>
      <c r="B4754" s="162">
        <v>9.0757581977591998E-4</v>
      </c>
      <c r="D4754" s="162"/>
    </row>
    <row r="4755" spans="1:4" x14ac:dyDescent="0.2">
      <c r="A4755" s="161" t="s">
        <v>2203</v>
      </c>
      <c r="B4755" s="162">
        <v>9.0684704257100999E-4</v>
      </c>
      <c r="D4755" s="162"/>
    </row>
    <row r="4756" spans="1:4" x14ac:dyDescent="0.2">
      <c r="A4756" s="161" t="s">
        <v>5352</v>
      </c>
      <c r="B4756" s="162">
        <v>9.0564721874613003E-4</v>
      </c>
      <c r="D4756" s="162"/>
    </row>
    <row r="4757" spans="1:4" x14ac:dyDescent="0.2">
      <c r="A4757" s="161" t="s">
        <v>2008</v>
      </c>
      <c r="B4757" s="162">
        <v>9.0462652377166E-4</v>
      </c>
      <c r="D4757" s="162"/>
    </row>
    <row r="4758" spans="1:4" x14ac:dyDescent="0.2">
      <c r="A4758" s="161" t="s">
        <v>4927</v>
      </c>
      <c r="B4758" s="162">
        <v>9.0415099973963997E-4</v>
      </c>
      <c r="D4758" s="162"/>
    </row>
    <row r="4759" spans="1:4" x14ac:dyDescent="0.2">
      <c r="A4759" s="161" t="s">
        <v>2533</v>
      </c>
      <c r="B4759" s="162">
        <v>9.0326609620305996E-4</v>
      </c>
      <c r="D4759" s="162"/>
    </row>
    <row r="4760" spans="1:4" x14ac:dyDescent="0.2">
      <c r="A4760" s="161" t="s">
        <v>3625</v>
      </c>
      <c r="B4760" s="162">
        <v>9.0024955972448995E-4</v>
      </c>
      <c r="D4760" s="162"/>
    </row>
    <row r="4761" spans="1:4" x14ac:dyDescent="0.2">
      <c r="A4761" s="161" t="s">
        <v>8152</v>
      </c>
      <c r="B4761" s="162">
        <v>8.9953082841672004E-4</v>
      </c>
      <c r="D4761" s="162"/>
    </row>
    <row r="4762" spans="1:4" x14ac:dyDescent="0.2">
      <c r="A4762" s="161" t="s">
        <v>4810</v>
      </c>
      <c r="B4762" s="162">
        <v>8.9901060274420004E-4</v>
      </c>
      <c r="D4762" s="162"/>
    </row>
    <row r="4763" spans="1:4" x14ac:dyDescent="0.2">
      <c r="A4763" s="161" t="s">
        <v>6047</v>
      </c>
      <c r="B4763" s="162">
        <v>8.9868578037137004E-4</v>
      </c>
      <c r="D4763" s="162"/>
    </row>
    <row r="4764" spans="1:4" x14ac:dyDescent="0.2">
      <c r="A4764" s="161" t="s">
        <v>3762</v>
      </c>
      <c r="B4764" s="162">
        <v>8.9844698389495998E-4</v>
      </c>
      <c r="D4764" s="162"/>
    </row>
    <row r="4765" spans="1:4" x14ac:dyDescent="0.2">
      <c r="A4765" s="161" t="s">
        <v>4397</v>
      </c>
      <c r="B4765" s="162">
        <v>8.9809137158756004E-4</v>
      </c>
      <c r="D4765" s="162"/>
    </row>
    <row r="4766" spans="1:4" x14ac:dyDescent="0.2">
      <c r="A4766" s="161" t="s">
        <v>8153</v>
      </c>
      <c r="B4766" s="162">
        <v>8.9695123100631997E-4</v>
      </c>
      <c r="D4766" s="162"/>
    </row>
    <row r="4767" spans="1:4" x14ac:dyDescent="0.2">
      <c r="A4767" s="161" t="s">
        <v>5875</v>
      </c>
      <c r="B4767" s="162">
        <v>8.9528473750666001E-4</v>
      </c>
      <c r="D4767" s="162"/>
    </row>
    <row r="4768" spans="1:4" x14ac:dyDescent="0.2">
      <c r="A4768" s="161" t="s">
        <v>8154</v>
      </c>
      <c r="B4768" s="162">
        <v>8.9527299296037995E-4</v>
      </c>
      <c r="D4768" s="162"/>
    </row>
    <row r="4769" spans="1:4" x14ac:dyDescent="0.2">
      <c r="A4769" s="161" t="s">
        <v>8155</v>
      </c>
      <c r="B4769" s="162">
        <v>8.9527299296037995E-4</v>
      </c>
      <c r="D4769" s="162"/>
    </row>
    <row r="4770" spans="1:4" x14ac:dyDescent="0.2">
      <c r="A4770" s="161" t="s">
        <v>8156</v>
      </c>
      <c r="B4770" s="162">
        <v>8.9513365862076003E-4</v>
      </c>
      <c r="D4770" s="162"/>
    </row>
    <row r="4771" spans="1:4" x14ac:dyDescent="0.2">
      <c r="A4771" s="161" t="s">
        <v>8157</v>
      </c>
      <c r="B4771" s="162">
        <v>8.9443701013654003E-4</v>
      </c>
      <c r="D4771" s="162"/>
    </row>
    <row r="4772" spans="1:4" x14ac:dyDescent="0.2">
      <c r="A4772" s="161" t="s">
        <v>3132</v>
      </c>
      <c r="B4772" s="162">
        <v>8.9318289406266002E-4</v>
      </c>
      <c r="D4772" s="162"/>
    </row>
    <row r="4773" spans="1:4" x14ac:dyDescent="0.2">
      <c r="A4773" s="161" t="s">
        <v>1793</v>
      </c>
      <c r="B4773" s="162">
        <v>8.9155449126129003E-4</v>
      </c>
      <c r="D4773" s="162"/>
    </row>
    <row r="4774" spans="1:4" x14ac:dyDescent="0.2">
      <c r="A4774" s="161" t="s">
        <v>8158</v>
      </c>
      <c r="B4774" s="162">
        <v>8.8952789615831995E-4</v>
      </c>
      <c r="D4774" s="162"/>
    </row>
    <row r="4775" spans="1:4" x14ac:dyDescent="0.2">
      <c r="A4775" s="161" t="s">
        <v>4413</v>
      </c>
      <c r="B4775" s="162">
        <v>8.8930067393158999E-4</v>
      </c>
      <c r="D4775" s="162"/>
    </row>
    <row r="4776" spans="1:4" x14ac:dyDescent="0.2">
      <c r="A4776" s="161" t="s">
        <v>3755</v>
      </c>
      <c r="B4776" s="162">
        <v>8.8874269157149005E-4</v>
      </c>
      <c r="D4776" s="162"/>
    </row>
    <row r="4777" spans="1:4" x14ac:dyDescent="0.2">
      <c r="A4777" s="161" t="s">
        <v>8159</v>
      </c>
      <c r="B4777" s="162">
        <v>8.8849142835312005E-4</v>
      </c>
      <c r="D4777" s="162"/>
    </row>
    <row r="4778" spans="1:4" x14ac:dyDescent="0.2">
      <c r="A4778" s="161" t="s">
        <v>3746</v>
      </c>
      <c r="B4778" s="162">
        <v>8.8522577840761995E-4</v>
      </c>
      <c r="D4778" s="162"/>
    </row>
    <row r="4779" spans="1:4" x14ac:dyDescent="0.2">
      <c r="A4779" s="161" t="s">
        <v>3164</v>
      </c>
      <c r="B4779" s="162">
        <v>8.8467923613940998E-4</v>
      </c>
      <c r="D4779" s="162"/>
    </row>
    <row r="4780" spans="1:4" x14ac:dyDescent="0.2">
      <c r="A4780" s="161" t="s">
        <v>8160</v>
      </c>
      <c r="B4780" s="162">
        <v>8.8268232222412995E-4</v>
      </c>
      <c r="D4780" s="162"/>
    </row>
    <row r="4781" spans="1:4" x14ac:dyDescent="0.2">
      <c r="A4781" s="161" t="s">
        <v>6353</v>
      </c>
      <c r="B4781" s="162">
        <v>8.8268232222412995E-4</v>
      </c>
      <c r="D4781" s="162"/>
    </row>
    <row r="4782" spans="1:4" x14ac:dyDescent="0.2">
      <c r="A4782" s="161" t="s">
        <v>2291</v>
      </c>
      <c r="B4782" s="162">
        <v>8.8135755853871E-4</v>
      </c>
      <c r="D4782" s="162"/>
    </row>
    <row r="4783" spans="1:4" x14ac:dyDescent="0.2">
      <c r="A4783" s="161" t="s">
        <v>4475</v>
      </c>
      <c r="B4783" s="162">
        <v>8.8091922084248999E-4</v>
      </c>
      <c r="D4783" s="162"/>
    </row>
    <row r="4784" spans="1:4" x14ac:dyDescent="0.2">
      <c r="A4784" s="161" t="s">
        <v>5583</v>
      </c>
      <c r="B4784" s="162">
        <v>8.794874595059E-4</v>
      </c>
      <c r="D4784" s="162"/>
    </row>
    <row r="4785" spans="1:4" x14ac:dyDescent="0.2">
      <c r="A4785" s="161" t="s">
        <v>3588</v>
      </c>
      <c r="B4785" s="162">
        <v>8.7932537654725001E-4</v>
      </c>
      <c r="D4785" s="162"/>
    </row>
    <row r="4786" spans="1:4" x14ac:dyDescent="0.2">
      <c r="A4786" s="161" t="s">
        <v>2912</v>
      </c>
      <c r="B4786" s="162">
        <v>8.7900315176151996E-4</v>
      </c>
      <c r="D4786" s="162"/>
    </row>
    <row r="4787" spans="1:4" x14ac:dyDescent="0.2">
      <c r="A4787" s="161" t="s">
        <v>4191</v>
      </c>
      <c r="B4787" s="162">
        <v>8.7876142759877002E-4</v>
      </c>
      <c r="D4787" s="162"/>
    </row>
    <row r="4788" spans="1:4" x14ac:dyDescent="0.2">
      <c r="A4788" s="161" t="s">
        <v>8161</v>
      </c>
      <c r="B4788" s="162">
        <v>8.7820671325121002E-4</v>
      </c>
      <c r="D4788" s="162"/>
    </row>
    <row r="4789" spans="1:4" x14ac:dyDescent="0.2">
      <c r="A4789" s="161" t="s">
        <v>4896</v>
      </c>
      <c r="B4789" s="162">
        <v>8.7784158842595995E-4</v>
      </c>
      <c r="D4789" s="162"/>
    </row>
    <row r="4790" spans="1:4" x14ac:dyDescent="0.2">
      <c r="A4790" s="161" t="s">
        <v>5543</v>
      </c>
      <c r="B4790" s="162">
        <v>8.7724589354037995E-4</v>
      </c>
      <c r="D4790" s="162"/>
    </row>
    <row r="4791" spans="1:4" x14ac:dyDescent="0.2">
      <c r="A4791" s="161" t="s">
        <v>8162</v>
      </c>
      <c r="B4791" s="162">
        <v>8.7643429200530995E-4</v>
      </c>
      <c r="D4791" s="162"/>
    </row>
    <row r="4792" spans="1:4" x14ac:dyDescent="0.2">
      <c r="A4792" s="161" t="s">
        <v>4725</v>
      </c>
      <c r="B4792" s="162">
        <v>8.7500771754392003E-4</v>
      </c>
      <c r="D4792" s="162"/>
    </row>
    <row r="4793" spans="1:4" x14ac:dyDescent="0.2">
      <c r="A4793" s="161" t="s">
        <v>2617</v>
      </c>
      <c r="B4793" s="162">
        <v>8.7471342027718995E-4</v>
      </c>
      <c r="D4793" s="162"/>
    </row>
    <row r="4794" spans="1:4" x14ac:dyDescent="0.2">
      <c r="A4794" s="161" t="s">
        <v>8163</v>
      </c>
      <c r="B4794" s="162">
        <v>8.7445935855893001E-4</v>
      </c>
      <c r="D4794" s="162"/>
    </row>
    <row r="4795" spans="1:4" x14ac:dyDescent="0.2">
      <c r="A4795" s="161" t="s">
        <v>3153</v>
      </c>
      <c r="B4795" s="162">
        <v>8.7436646399290997E-4</v>
      </c>
      <c r="D4795" s="162"/>
    </row>
    <row r="4796" spans="1:4" x14ac:dyDescent="0.2">
      <c r="A4796" s="161" t="s">
        <v>5421</v>
      </c>
      <c r="B4796" s="162">
        <v>8.7384114727509E-4</v>
      </c>
      <c r="D4796" s="162"/>
    </row>
    <row r="4797" spans="1:4" x14ac:dyDescent="0.2">
      <c r="A4797" s="161" t="s">
        <v>4179</v>
      </c>
      <c r="B4797" s="162">
        <v>8.7318668640953996E-4</v>
      </c>
      <c r="D4797" s="162"/>
    </row>
    <row r="4798" spans="1:4" x14ac:dyDescent="0.2">
      <c r="A4798" s="161" t="s">
        <v>3131</v>
      </c>
      <c r="B4798" s="162">
        <v>8.7298409535794999E-4</v>
      </c>
      <c r="D4798" s="162"/>
    </row>
    <row r="4799" spans="1:4" x14ac:dyDescent="0.2">
      <c r="A4799" s="161" t="s">
        <v>2271</v>
      </c>
      <c r="B4799" s="162">
        <v>8.7285015156727999E-4</v>
      </c>
      <c r="D4799" s="162"/>
    </row>
    <row r="4800" spans="1:4" x14ac:dyDescent="0.2">
      <c r="A4800" s="161" t="s">
        <v>8164</v>
      </c>
      <c r="B4800" s="162">
        <v>8.7219821122406995E-4</v>
      </c>
      <c r="D4800" s="162"/>
    </row>
    <row r="4801" spans="1:4" x14ac:dyDescent="0.2">
      <c r="A4801" s="161" t="s">
        <v>8165</v>
      </c>
      <c r="B4801" s="162">
        <v>8.7206126824758E-4</v>
      </c>
      <c r="D4801" s="162"/>
    </row>
    <row r="4802" spans="1:4" x14ac:dyDescent="0.2">
      <c r="A4802" s="161" t="s">
        <v>8166</v>
      </c>
      <c r="B4802" s="162">
        <v>8.7206126824758E-4</v>
      </c>
      <c r="D4802" s="162"/>
    </row>
    <row r="4803" spans="1:4" x14ac:dyDescent="0.2">
      <c r="A4803" s="161" t="s">
        <v>8167</v>
      </c>
      <c r="B4803" s="162">
        <v>8.7206126824758E-4</v>
      </c>
      <c r="D4803" s="162"/>
    </row>
    <row r="4804" spans="1:4" x14ac:dyDescent="0.2">
      <c r="A4804" s="161" t="s">
        <v>8168</v>
      </c>
      <c r="B4804" s="162">
        <v>8.7206126824758E-4</v>
      </c>
      <c r="D4804" s="162"/>
    </row>
    <row r="4805" spans="1:4" x14ac:dyDescent="0.2">
      <c r="A4805" s="161" t="s">
        <v>8169</v>
      </c>
      <c r="B4805" s="162">
        <v>8.7206126824758E-4</v>
      </c>
      <c r="D4805" s="162"/>
    </row>
    <row r="4806" spans="1:4" x14ac:dyDescent="0.2">
      <c r="A4806" s="161" t="s">
        <v>8170</v>
      </c>
      <c r="B4806" s="162">
        <v>8.7206126824758E-4</v>
      </c>
      <c r="D4806" s="162"/>
    </row>
    <row r="4807" spans="1:4" x14ac:dyDescent="0.2">
      <c r="A4807" s="161" t="s">
        <v>8171</v>
      </c>
      <c r="B4807" s="162">
        <v>8.7206126824758E-4</v>
      </c>
      <c r="D4807" s="162"/>
    </row>
    <row r="4808" spans="1:4" x14ac:dyDescent="0.2">
      <c r="A4808" s="161" t="s">
        <v>8172</v>
      </c>
      <c r="B4808" s="162">
        <v>8.7206126824758E-4</v>
      </c>
      <c r="D4808" s="162"/>
    </row>
    <row r="4809" spans="1:4" x14ac:dyDescent="0.2">
      <c r="A4809" s="161" t="s">
        <v>8173</v>
      </c>
      <c r="B4809" s="162">
        <v>8.7206126824758E-4</v>
      </c>
      <c r="D4809" s="162"/>
    </row>
    <row r="4810" spans="1:4" x14ac:dyDescent="0.2">
      <c r="A4810" s="161" t="s">
        <v>5018</v>
      </c>
      <c r="B4810" s="162">
        <v>8.7163946878296005E-4</v>
      </c>
      <c r="D4810" s="162"/>
    </row>
    <row r="4811" spans="1:4" x14ac:dyDescent="0.2">
      <c r="A4811" s="161" t="s">
        <v>4819</v>
      </c>
      <c r="B4811" s="162">
        <v>8.7147430401947996E-4</v>
      </c>
      <c r="D4811" s="162"/>
    </row>
    <row r="4812" spans="1:4" x14ac:dyDescent="0.2">
      <c r="A4812" s="161" t="s">
        <v>8174</v>
      </c>
      <c r="B4812" s="162">
        <v>8.7144066757796005E-4</v>
      </c>
      <c r="D4812" s="162"/>
    </row>
    <row r="4813" spans="1:4" x14ac:dyDescent="0.2">
      <c r="A4813" s="161" t="s">
        <v>2084</v>
      </c>
      <c r="B4813" s="162">
        <v>8.6841551293875005E-4</v>
      </c>
      <c r="D4813" s="162"/>
    </row>
    <row r="4814" spans="1:4" x14ac:dyDescent="0.2">
      <c r="A4814" s="161" t="s">
        <v>3927</v>
      </c>
      <c r="B4814" s="162">
        <v>8.6677966328603995E-4</v>
      </c>
      <c r="D4814" s="162"/>
    </row>
    <row r="4815" spans="1:4" x14ac:dyDescent="0.2">
      <c r="A4815" s="161" t="s">
        <v>8175</v>
      </c>
      <c r="B4815" s="162">
        <v>8.6633534448046995E-4</v>
      </c>
      <c r="D4815" s="162"/>
    </row>
    <row r="4816" spans="1:4" x14ac:dyDescent="0.2">
      <c r="A4816" s="161" t="s">
        <v>8176</v>
      </c>
      <c r="B4816" s="162">
        <v>8.6358353478222004E-4</v>
      </c>
      <c r="D4816" s="162"/>
    </row>
    <row r="4817" spans="1:4" x14ac:dyDescent="0.2">
      <c r="A4817" s="161" t="s">
        <v>2972</v>
      </c>
      <c r="B4817" s="162">
        <v>8.6268604727246002E-4</v>
      </c>
      <c r="D4817" s="162"/>
    </row>
    <row r="4818" spans="1:4" x14ac:dyDescent="0.2">
      <c r="A4818" s="161" t="s">
        <v>8177</v>
      </c>
      <c r="B4818" s="162">
        <v>8.6228306766634999E-4</v>
      </c>
      <c r="D4818" s="162"/>
    </row>
    <row r="4819" spans="1:4" x14ac:dyDescent="0.2">
      <c r="A4819" s="161" t="s">
        <v>6206</v>
      </c>
      <c r="B4819" s="162">
        <v>8.6130908985650005E-4</v>
      </c>
      <c r="D4819" s="162"/>
    </row>
    <row r="4820" spans="1:4" x14ac:dyDescent="0.2">
      <c r="A4820" s="161" t="s">
        <v>8178</v>
      </c>
      <c r="B4820" s="162">
        <v>8.6116082803983996E-4</v>
      </c>
      <c r="D4820" s="162"/>
    </row>
    <row r="4821" spans="1:4" x14ac:dyDescent="0.2">
      <c r="A4821" s="161" t="s">
        <v>1927</v>
      </c>
      <c r="B4821" s="162">
        <v>8.5877875107699003E-4</v>
      </c>
      <c r="D4821" s="162"/>
    </row>
    <row r="4822" spans="1:4" x14ac:dyDescent="0.2">
      <c r="A4822" s="161" t="s">
        <v>777</v>
      </c>
      <c r="B4822" s="162">
        <v>8.5872246328028005E-4</v>
      </c>
      <c r="D4822" s="162"/>
    </row>
    <row r="4823" spans="1:4" x14ac:dyDescent="0.2">
      <c r="A4823" s="161" t="s">
        <v>2760</v>
      </c>
      <c r="B4823" s="162">
        <v>8.5729998704021004E-4</v>
      </c>
      <c r="D4823" s="162"/>
    </row>
    <row r="4824" spans="1:4" x14ac:dyDescent="0.2">
      <c r="A4824" s="161" t="s">
        <v>8179</v>
      </c>
      <c r="B4824" s="162">
        <v>8.5697073827711997E-4</v>
      </c>
      <c r="D4824" s="162"/>
    </row>
    <row r="4825" spans="1:4" x14ac:dyDescent="0.2">
      <c r="A4825" s="161" t="s">
        <v>8180</v>
      </c>
      <c r="B4825" s="162">
        <v>8.5697073827711997E-4</v>
      </c>
      <c r="D4825" s="162"/>
    </row>
    <row r="4826" spans="1:4" x14ac:dyDescent="0.2">
      <c r="A4826" s="161" t="s">
        <v>8181</v>
      </c>
      <c r="B4826" s="162">
        <v>8.5682326630094998E-4</v>
      </c>
      <c r="D4826" s="162"/>
    </row>
    <row r="4827" spans="1:4" x14ac:dyDescent="0.2">
      <c r="A4827" s="161" t="s">
        <v>2220</v>
      </c>
      <c r="B4827" s="162">
        <v>8.5668850897635995E-4</v>
      </c>
      <c r="D4827" s="162"/>
    </row>
    <row r="4828" spans="1:4" x14ac:dyDescent="0.2">
      <c r="A4828" s="161" t="s">
        <v>3642</v>
      </c>
      <c r="B4828" s="162">
        <v>8.5589866512721005E-4</v>
      </c>
      <c r="D4828" s="162"/>
    </row>
    <row r="4829" spans="1:4" x14ac:dyDescent="0.2">
      <c r="A4829" s="161" t="s">
        <v>2099</v>
      </c>
      <c r="B4829" s="162">
        <v>8.5531856018757004E-4</v>
      </c>
      <c r="D4829" s="162"/>
    </row>
    <row r="4830" spans="1:4" x14ac:dyDescent="0.2">
      <c r="A4830" s="161" t="s">
        <v>2024</v>
      </c>
      <c r="B4830" s="162">
        <v>8.5476998144787004E-4</v>
      </c>
      <c r="D4830" s="162"/>
    </row>
    <row r="4831" spans="1:4" x14ac:dyDescent="0.2">
      <c r="A4831" s="161" t="s">
        <v>8182</v>
      </c>
      <c r="B4831" s="162">
        <v>8.5475754385351001E-4</v>
      </c>
      <c r="D4831" s="162"/>
    </row>
    <row r="4832" spans="1:4" x14ac:dyDescent="0.2">
      <c r="A4832" s="161" t="s">
        <v>8183</v>
      </c>
      <c r="B4832" s="162">
        <v>8.5473824701374004E-4</v>
      </c>
      <c r="D4832" s="162"/>
    </row>
    <row r="4833" spans="1:4" x14ac:dyDescent="0.2">
      <c r="A4833" s="161" t="s">
        <v>1519</v>
      </c>
      <c r="B4833" s="162">
        <v>8.5439684429206996E-4</v>
      </c>
      <c r="D4833" s="162"/>
    </row>
    <row r="4834" spans="1:4" x14ac:dyDescent="0.2">
      <c r="A4834" s="161" t="s">
        <v>8184</v>
      </c>
      <c r="B4834" s="162">
        <v>8.5411351791674995E-4</v>
      </c>
      <c r="D4834" s="162"/>
    </row>
    <row r="4835" spans="1:4" x14ac:dyDescent="0.2">
      <c r="A4835" s="161" t="s">
        <v>8185</v>
      </c>
      <c r="B4835" s="162">
        <v>8.5359529518594E-4</v>
      </c>
      <c r="D4835" s="162"/>
    </row>
    <row r="4836" spans="1:4" x14ac:dyDescent="0.2">
      <c r="A4836" s="161" t="s">
        <v>6290</v>
      </c>
      <c r="B4836" s="162">
        <v>8.5224462321575E-4</v>
      </c>
      <c r="D4836" s="162"/>
    </row>
    <row r="4837" spans="1:4" x14ac:dyDescent="0.2">
      <c r="A4837" s="161" t="s">
        <v>6293</v>
      </c>
      <c r="B4837" s="162">
        <v>8.5162193623092004E-4</v>
      </c>
      <c r="D4837" s="162"/>
    </row>
    <row r="4838" spans="1:4" x14ac:dyDescent="0.2">
      <c r="A4838" s="161" t="s">
        <v>8186</v>
      </c>
      <c r="B4838" s="162">
        <v>8.5071638460368002E-4</v>
      </c>
      <c r="D4838" s="162"/>
    </row>
    <row r="4839" spans="1:4" x14ac:dyDescent="0.2">
      <c r="A4839" s="161" t="s">
        <v>2260</v>
      </c>
      <c r="B4839" s="162">
        <v>8.5067492771441001E-4</v>
      </c>
      <c r="D4839" s="162"/>
    </row>
    <row r="4840" spans="1:4" x14ac:dyDescent="0.2">
      <c r="A4840" s="161" t="s">
        <v>8187</v>
      </c>
      <c r="B4840" s="162">
        <v>8.4899459575965997E-4</v>
      </c>
      <c r="D4840" s="162"/>
    </row>
    <row r="4841" spans="1:4" x14ac:dyDescent="0.2">
      <c r="A4841" s="161" t="s">
        <v>8188</v>
      </c>
      <c r="B4841" s="162">
        <v>8.4750470633908998E-4</v>
      </c>
      <c r="D4841" s="162"/>
    </row>
    <row r="4842" spans="1:4" x14ac:dyDescent="0.2">
      <c r="A4842" s="161" t="s">
        <v>2670</v>
      </c>
      <c r="B4842" s="162">
        <v>8.4721831577635998E-4</v>
      </c>
      <c r="D4842" s="162"/>
    </row>
    <row r="4843" spans="1:4" x14ac:dyDescent="0.2">
      <c r="A4843" s="161" t="s">
        <v>4101</v>
      </c>
      <c r="B4843" s="162">
        <v>8.4650669848157999E-4</v>
      </c>
      <c r="D4843" s="162"/>
    </row>
    <row r="4844" spans="1:4" x14ac:dyDescent="0.2">
      <c r="A4844" s="161" t="s">
        <v>617</v>
      </c>
      <c r="B4844" s="162">
        <v>8.4590431987194997E-4</v>
      </c>
      <c r="D4844" s="162"/>
    </row>
    <row r="4845" spans="1:4" x14ac:dyDescent="0.2">
      <c r="A4845" s="161" t="s">
        <v>8189</v>
      </c>
      <c r="B4845" s="162">
        <v>8.4396320769061003E-4</v>
      </c>
      <c r="D4845" s="162"/>
    </row>
    <row r="4846" spans="1:4" x14ac:dyDescent="0.2">
      <c r="A4846" s="161" t="s">
        <v>8190</v>
      </c>
      <c r="B4846" s="162">
        <v>8.4367997759505001E-4</v>
      </c>
      <c r="D4846" s="162"/>
    </row>
    <row r="4847" spans="1:4" x14ac:dyDescent="0.2">
      <c r="A4847" s="161" t="s">
        <v>1662</v>
      </c>
      <c r="B4847" s="162">
        <v>8.4359274065885998E-4</v>
      </c>
      <c r="D4847" s="162"/>
    </row>
    <row r="4848" spans="1:4" x14ac:dyDescent="0.2">
      <c r="A4848" s="161" t="s">
        <v>1125</v>
      </c>
      <c r="B4848" s="162">
        <v>8.4302881897596995E-4</v>
      </c>
      <c r="D4848" s="162"/>
    </row>
    <row r="4849" spans="1:4" x14ac:dyDescent="0.2">
      <c r="A4849" s="161" t="s">
        <v>8191</v>
      </c>
      <c r="B4849" s="162">
        <v>8.4299538111279998E-4</v>
      </c>
      <c r="D4849" s="162"/>
    </row>
    <row r="4850" spans="1:4" x14ac:dyDescent="0.2">
      <c r="A4850" s="161" t="s">
        <v>1924</v>
      </c>
      <c r="B4850" s="162">
        <v>8.428071786487E-4</v>
      </c>
      <c r="D4850" s="162"/>
    </row>
    <row r="4851" spans="1:4" x14ac:dyDescent="0.2">
      <c r="A4851" s="161" t="s">
        <v>3602</v>
      </c>
      <c r="B4851" s="162">
        <v>8.4267363907544995E-4</v>
      </c>
      <c r="D4851" s="162"/>
    </row>
    <row r="4852" spans="1:4" x14ac:dyDescent="0.2">
      <c r="A4852" s="161" t="s">
        <v>6153</v>
      </c>
      <c r="B4852" s="162">
        <v>8.4181011538652999E-4</v>
      </c>
      <c r="D4852" s="162"/>
    </row>
    <row r="4853" spans="1:4" x14ac:dyDescent="0.2">
      <c r="A4853" s="161" t="s">
        <v>2907</v>
      </c>
      <c r="B4853" s="162">
        <v>8.4000873627080002E-4</v>
      </c>
      <c r="D4853" s="162"/>
    </row>
    <row r="4854" spans="1:4" x14ac:dyDescent="0.2">
      <c r="A4854" s="161" t="s">
        <v>4857</v>
      </c>
      <c r="B4854" s="162">
        <v>8.3876960615099003E-4</v>
      </c>
      <c r="D4854" s="162"/>
    </row>
    <row r="4855" spans="1:4" x14ac:dyDescent="0.2">
      <c r="A4855" s="161" t="s">
        <v>1309</v>
      </c>
      <c r="B4855" s="162">
        <v>8.3835731130671996E-4</v>
      </c>
      <c r="D4855" s="162"/>
    </row>
    <row r="4856" spans="1:4" x14ac:dyDescent="0.2">
      <c r="A4856" s="161" t="s">
        <v>4039</v>
      </c>
      <c r="B4856" s="162">
        <v>8.3798293433269002E-4</v>
      </c>
      <c r="D4856" s="162"/>
    </row>
    <row r="4857" spans="1:4" x14ac:dyDescent="0.2">
      <c r="A4857" s="161" t="s">
        <v>8192</v>
      </c>
      <c r="B4857" s="162">
        <v>8.3744628772757001E-4</v>
      </c>
      <c r="D4857" s="162"/>
    </row>
    <row r="4858" spans="1:4" x14ac:dyDescent="0.2">
      <c r="A4858" s="161" t="s">
        <v>1460</v>
      </c>
      <c r="B4858" s="162">
        <v>8.3391219475774999E-4</v>
      </c>
      <c r="D4858" s="162"/>
    </row>
    <row r="4859" spans="1:4" x14ac:dyDescent="0.2">
      <c r="A4859" s="161" t="s">
        <v>5294</v>
      </c>
      <c r="B4859" s="162">
        <v>8.3319718342186996E-4</v>
      </c>
      <c r="D4859" s="162"/>
    </row>
    <row r="4860" spans="1:4" x14ac:dyDescent="0.2">
      <c r="A4860" s="161" t="s">
        <v>4586</v>
      </c>
      <c r="B4860" s="162">
        <v>8.3319718342186996E-4</v>
      </c>
      <c r="D4860" s="162"/>
    </row>
    <row r="4861" spans="1:4" x14ac:dyDescent="0.2">
      <c r="A4861" s="161" t="s">
        <v>8193</v>
      </c>
      <c r="B4861" s="162">
        <v>8.3319718342186996E-4</v>
      </c>
      <c r="D4861" s="162"/>
    </row>
    <row r="4862" spans="1:4" x14ac:dyDescent="0.2">
      <c r="A4862" s="161" t="s">
        <v>3760</v>
      </c>
      <c r="B4862" s="162">
        <v>8.3233876865217995E-4</v>
      </c>
      <c r="D4862" s="162"/>
    </row>
    <row r="4863" spans="1:4" x14ac:dyDescent="0.2">
      <c r="A4863" s="161" t="s">
        <v>2581</v>
      </c>
      <c r="B4863" s="162">
        <v>8.3161777929930997E-4</v>
      </c>
      <c r="D4863" s="162"/>
    </row>
    <row r="4864" spans="1:4" x14ac:dyDescent="0.2">
      <c r="A4864" s="161" t="s">
        <v>8194</v>
      </c>
      <c r="B4864" s="162">
        <v>8.3086927890787003E-4</v>
      </c>
      <c r="D4864" s="162"/>
    </row>
    <row r="4865" spans="1:4" x14ac:dyDescent="0.2">
      <c r="A4865" s="161" t="s">
        <v>1162</v>
      </c>
      <c r="B4865" s="162">
        <v>8.2857685946258999E-4</v>
      </c>
      <c r="D4865" s="162"/>
    </row>
    <row r="4866" spans="1:4" x14ac:dyDescent="0.2">
      <c r="A4866" s="161" t="s">
        <v>4417</v>
      </c>
      <c r="B4866" s="162">
        <v>8.2792178755220001E-4</v>
      </c>
      <c r="D4866" s="162"/>
    </row>
    <row r="4867" spans="1:4" x14ac:dyDescent="0.2">
      <c r="A4867" s="161" t="s">
        <v>1121</v>
      </c>
      <c r="B4867" s="162">
        <v>8.2764767856557996E-4</v>
      </c>
      <c r="D4867" s="162"/>
    </row>
    <row r="4868" spans="1:4" x14ac:dyDescent="0.2">
      <c r="A4868" s="161" t="s">
        <v>8195</v>
      </c>
      <c r="B4868" s="162">
        <v>8.274345922567E-4</v>
      </c>
      <c r="D4868" s="162"/>
    </row>
    <row r="4869" spans="1:4" x14ac:dyDescent="0.2">
      <c r="A4869" s="161" t="s">
        <v>1643</v>
      </c>
      <c r="B4869" s="162">
        <v>8.2698491159193996E-4</v>
      </c>
      <c r="D4869" s="162"/>
    </row>
    <row r="4870" spans="1:4" x14ac:dyDescent="0.2">
      <c r="A4870" s="161" t="s">
        <v>4251</v>
      </c>
      <c r="B4870" s="162">
        <v>8.2675617229978999E-4</v>
      </c>
      <c r="D4870" s="162"/>
    </row>
    <row r="4871" spans="1:4" x14ac:dyDescent="0.2">
      <c r="A4871" s="161" t="s">
        <v>2725</v>
      </c>
      <c r="B4871" s="162">
        <v>8.2668929461033995E-4</v>
      </c>
      <c r="D4871" s="162"/>
    </row>
    <row r="4872" spans="1:4" x14ac:dyDescent="0.2">
      <c r="A4872" s="161" t="s">
        <v>5013</v>
      </c>
      <c r="B4872" s="162">
        <v>8.2585037506667004E-4</v>
      </c>
      <c r="D4872" s="162"/>
    </row>
    <row r="4873" spans="1:4" x14ac:dyDescent="0.2">
      <c r="A4873" s="161" t="s">
        <v>3202</v>
      </c>
      <c r="B4873" s="162">
        <v>8.2497835803528998E-4</v>
      </c>
      <c r="D4873" s="162"/>
    </row>
    <row r="4874" spans="1:4" x14ac:dyDescent="0.2">
      <c r="A4874" s="161" t="s">
        <v>938</v>
      </c>
      <c r="B4874" s="162">
        <v>8.2422472891139004E-4</v>
      </c>
      <c r="D4874" s="162"/>
    </row>
    <row r="4875" spans="1:4" x14ac:dyDescent="0.2">
      <c r="A4875" s="161" t="s">
        <v>2737</v>
      </c>
      <c r="B4875" s="162">
        <v>8.2402491606227001E-4</v>
      </c>
      <c r="D4875" s="162"/>
    </row>
    <row r="4876" spans="1:4" x14ac:dyDescent="0.2">
      <c r="A4876" s="161" t="s">
        <v>2741</v>
      </c>
      <c r="B4876" s="162">
        <v>8.2392393303428997E-4</v>
      </c>
      <c r="D4876" s="162"/>
    </row>
    <row r="4877" spans="1:4" x14ac:dyDescent="0.2">
      <c r="A4877" s="161" t="s">
        <v>8196</v>
      </c>
      <c r="B4877" s="162">
        <v>8.2215881786694997E-4</v>
      </c>
      <c r="D4877" s="162"/>
    </row>
    <row r="4878" spans="1:4" x14ac:dyDescent="0.2">
      <c r="A4878" s="161" t="s">
        <v>8197</v>
      </c>
      <c r="B4878" s="162">
        <v>8.2214568010894999E-4</v>
      </c>
      <c r="D4878" s="162"/>
    </row>
    <row r="4879" spans="1:4" x14ac:dyDescent="0.2">
      <c r="A4879" s="161" t="s">
        <v>3802</v>
      </c>
      <c r="B4879" s="162">
        <v>8.2124973002761E-4</v>
      </c>
      <c r="D4879" s="162"/>
    </row>
    <row r="4880" spans="1:4" x14ac:dyDescent="0.2">
      <c r="A4880" s="161" t="s">
        <v>901</v>
      </c>
      <c r="B4880" s="162">
        <v>8.2013638993707E-4</v>
      </c>
      <c r="D4880" s="162"/>
    </row>
    <row r="4881" spans="1:4" x14ac:dyDescent="0.2">
      <c r="A4881" s="161" t="s">
        <v>1860</v>
      </c>
      <c r="B4881" s="162">
        <v>8.1989823141307002E-4</v>
      </c>
      <c r="D4881" s="162"/>
    </row>
    <row r="4882" spans="1:4" x14ac:dyDescent="0.2">
      <c r="A4882" s="161" t="s">
        <v>2901</v>
      </c>
      <c r="B4882" s="162">
        <v>8.1938239692758998E-4</v>
      </c>
      <c r="D4882" s="162"/>
    </row>
    <row r="4883" spans="1:4" x14ac:dyDescent="0.2">
      <c r="A4883" s="161" t="s">
        <v>8198</v>
      </c>
      <c r="B4883" s="162">
        <v>8.1891214472388997E-4</v>
      </c>
      <c r="D4883" s="162"/>
    </row>
    <row r="4884" spans="1:4" x14ac:dyDescent="0.2">
      <c r="A4884" s="161" t="s">
        <v>2377</v>
      </c>
      <c r="B4884" s="162">
        <v>8.1812666902576E-4</v>
      </c>
      <c r="D4884" s="162"/>
    </row>
    <row r="4885" spans="1:4" x14ac:dyDescent="0.2">
      <c r="A4885" s="161" t="s">
        <v>3624</v>
      </c>
      <c r="B4885" s="162">
        <v>8.1774073828402003E-4</v>
      </c>
      <c r="D4885" s="162"/>
    </row>
    <row r="4886" spans="1:4" x14ac:dyDescent="0.2">
      <c r="A4886" s="161" t="s">
        <v>4531</v>
      </c>
      <c r="B4886" s="162">
        <v>8.1763254464485005E-4</v>
      </c>
      <c r="D4886" s="162"/>
    </row>
    <row r="4887" spans="1:4" x14ac:dyDescent="0.2">
      <c r="A4887" s="161" t="s">
        <v>2599</v>
      </c>
      <c r="B4887" s="162">
        <v>8.1646906000996998E-4</v>
      </c>
      <c r="D4887" s="162"/>
    </row>
    <row r="4888" spans="1:4" x14ac:dyDescent="0.2">
      <c r="A4888" s="161" t="s">
        <v>3414</v>
      </c>
      <c r="B4888" s="162">
        <v>8.1638960979423002E-4</v>
      </c>
      <c r="D4888" s="162"/>
    </row>
    <row r="4889" spans="1:4" x14ac:dyDescent="0.2">
      <c r="A4889" s="161" t="s">
        <v>8199</v>
      </c>
      <c r="B4889" s="162">
        <v>8.1620080610392005E-4</v>
      </c>
      <c r="D4889" s="162"/>
    </row>
    <row r="4890" spans="1:4" x14ac:dyDescent="0.2">
      <c r="A4890" s="161" t="s">
        <v>1666</v>
      </c>
      <c r="B4890" s="162">
        <v>8.1421389094734004E-4</v>
      </c>
      <c r="D4890" s="162"/>
    </row>
    <row r="4891" spans="1:4" x14ac:dyDescent="0.2">
      <c r="A4891" s="161" t="s">
        <v>2523</v>
      </c>
      <c r="B4891" s="162">
        <v>8.1398445567531E-4</v>
      </c>
      <c r="D4891" s="162"/>
    </row>
    <row r="4892" spans="1:4" x14ac:dyDescent="0.2">
      <c r="A4892" s="161" t="s">
        <v>8200</v>
      </c>
      <c r="B4892" s="162">
        <v>8.1369578990062995E-4</v>
      </c>
      <c r="D4892" s="162"/>
    </row>
    <row r="4893" spans="1:4" x14ac:dyDescent="0.2">
      <c r="A4893" s="161" t="s">
        <v>4448</v>
      </c>
      <c r="B4893" s="162">
        <v>8.1360193048837001E-4</v>
      </c>
      <c r="D4893" s="162"/>
    </row>
    <row r="4894" spans="1:4" x14ac:dyDescent="0.2">
      <c r="A4894" s="161" t="s">
        <v>8201</v>
      </c>
      <c r="B4894" s="162">
        <v>8.1322274636621997E-4</v>
      </c>
      <c r="D4894" s="162"/>
    </row>
    <row r="4895" spans="1:4" x14ac:dyDescent="0.2">
      <c r="A4895" s="161" t="s">
        <v>520</v>
      </c>
      <c r="B4895" s="162">
        <v>8.1260182115055004E-4</v>
      </c>
      <c r="D4895" s="162"/>
    </row>
    <row r="4896" spans="1:4" x14ac:dyDescent="0.2">
      <c r="A4896" s="161" t="s">
        <v>3028</v>
      </c>
      <c r="B4896" s="162">
        <v>8.1244152177402005E-4</v>
      </c>
      <c r="D4896" s="162"/>
    </row>
    <row r="4897" spans="1:4" x14ac:dyDescent="0.2">
      <c r="A4897" s="161" t="s">
        <v>4913</v>
      </c>
      <c r="B4897" s="162">
        <v>8.1153604843899995E-4</v>
      </c>
      <c r="D4897" s="162"/>
    </row>
    <row r="4898" spans="1:4" x14ac:dyDescent="0.2">
      <c r="A4898" s="161" t="s">
        <v>962</v>
      </c>
      <c r="B4898" s="162">
        <v>8.1139625792396998E-4</v>
      </c>
      <c r="D4898" s="162"/>
    </row>
    <row r="4899" spans="1:4" x14ac:dyDescent="0.2">
      <c r="A4899" s="161" t="s">
        <v>8202</v>
      </c>
      <c r="B4899" s="162">
        <v>8.0986310521444997E-4</v>
      </c>
      <c r="D4899" s="162"/>
    </row>
    <row r="4900" spans="1:4" x14ac:dyDescent="0.2">
      <c r="A4900" s="161" t="s">
        <v>8203</v>
      </c>
      <c r="B4900" s="162">
        <v>8.0962684711308002E-4</v>
      </c>
      <c r="D4900" s="162"/>
    </row>
    <row r="4901" spans="1:4" x14ac:dyDescent="0.2">
      <c r="A4901" s="161" t="s">
        <v>5533</v>
      </c>
      <c r="B4901" s="162">
        <v>8.0884250524392996E-4</v>
      </c>
      <c r="D4901" s="162"/>
    </row>
    <row r="4902" spans="1:4" x14ac:dyDescent="0.2">
      <c r="A4902" s="161" t="s">
        <v>2682</v>
      </c>
      <c r="B4902" s="162">
        <v>8.0829193286562995E-4</v>
      </c>
      <c r="D4902" s="162"/>
    </row>
    <row r="4903" spans="1:4" x14ac:dyDescent="0.2">
      <c r="A4903" s="161" t="s">
        <v>1576</v>
      </c>
      <c r="B4903" s="162">
        <v>8.0690089395261998E-4</v>
      </c>
      <c r="D4903" s="162"/>
    </row>
    <row r="4904" spans="1:4" x14ac:dyDescent="0.2">
      <c r="A4904" s="161" t="s">
        <v>8204</v>
      </c>
      <c r="B4904" s="162">
        <v>8.0653878213513995E-4</v>
      </c>
      <c r="D4904" s="162"/>
    </row>
    <row r="4905" spans="1:4" x14ac:dyDescent="0.2">
      <c r="A4905" s="161" t="s">
        <v>8205</v>
      </c>
      <c r="B4905" s="162">
        <v>8.0636511762130004E-4</v>
      </c>
      <c r="D4905" s="162"/>
    </row>
    <row r="4906" spans="1:4" x14ac:dyDescent="0.2">
      <c r="A4906" s="161" t="s">
        <v>8206</v>
      </c>
      <c r="B4906" s="162">
        <v>8.0636511762130004E-4</v>
      </c>
      <c r="D4906" s="162"/>
    </row>
    <row r="4907" spans="1:4" x14ac:dyDescent="0.2">
      <c r="A4907" s="161" t="s">
        <v>3436</v>
      </c>
      <c r="B4907" s="162">
        <v>8.0554455438572997E-4</v>
      </c>
      <c r="D4907" s="162"/>
    </row>
    <row r="4908" spans="1:4" x14ac:dyDescent="0.2">
      <c r="A4908" s="161" t="s">
        <v>3890</v>
      </c>
      <c r="B4908" s="162">
        <v>8.0531675516860998E-4</v>
      </c>
      <c r="D4908" s="162"/>
    </row>
    <row r="4909" spans="1:4" x14ac:dyDescent="0.2">
      <c r="A4909" s="161" t="s">
        <v>5779</v>
      </c>
      <c r="B4909" s="162">
        <v>8.0308670138403999E-4</v>
      </c>
      <c r="D4909" s="162"/>
    </row>
    <row r="4910" spans="1:4" x14ac:dyDescent="0.2">
      <c r="A4910" s="161" t="s">
        <v>4376</v>
      </c>
      <c r="B4910" s="162">
        <v>8.0294923748746997E-4</v>
      </c>
      <c r="D4910" s="162"/>
    </row>
    <row r="4911" spans="1:4" x14ac:dyDescent="0.2">
      <c r="A4911" s="161" t="s">
        <v>8207</v>
      </c>
      <c r="B4911" s="162">
        <v>8.0262661179611005E-4</v>
      </c>
      <c r="D4911" s="162"/>
    </row>
    <row r="4912" spans="1:4" x14ac:dyDescent="0.2">
      <c r="A4912" s="161" t="s">
        <v>5804</v>
      </c>
      <c r="B4912" s="162">
        <v>8.0181578178557995E-4</v>
      </c>
      <c r="D4912" s="162"/>
    </row>
    <row r="4913" spans="1:4" x14ac:dyDescent="0.2">
      <c r="A4913" s="161" t="s">
        <v>8208</v>
      </c>
      <c r="B4913" s="162">
        <v>8.0181578178557995E-4</v>
      </c>
      <c r="D4913" s="162"/>
    </row>
    <row r="4914" spans="1:4" x14ac:dyDescent="0.2">
      <c r="A4914" s="161" t="s">
        <v>4425</v>
      </c>
      <c r="B4914" s="162">
        <v>8.0181578178557995E-4</v>
      </c>
      <c r="D4914" s="162"/>
    </row>
    <row r="4915" spans="1:4" x14ac:dyDescent="0.2">
      <c r="A4915" s="161" t="s">
        <v>5684</v>
      </c>
      <c r="B4915" s="162">
        <v>8.0140930212155997E-4</v>
      </c>
      <c r="D4915" s="162"/>
    </row>
    <row r="4916" spans="1:4" x14ac:dyDescent="0.2">
      <c r="A4916" s="161" t="s">
        <v>8209</v>
      </c>
      <c r="B4916" s="162">
        <v>8.011161563092E-4</v>
      </c>
      <c r="D4916" s="162"/>
    </row>
    <row r="4917" spans="1:4" x14ac:dyDescent="0.2">
      <c r="A4917" s="161" t="s">
        <v>8210</v>
      </c>
      <c r="B4917" s="162">
        <v>8.011161563092E-4</v>
      </c>
      <c r="D4917" s="162"/>
    </row>
    <row r="4918" spans="1:4" x14ac:dyDescent="0.2">
      <c r="A4918" s="161" t="s">
        <v>6304</v>
      </c>
      <c r="B4918" s="162">
        <v>8.0096332829030002E-4</v>
      </c>
      <c r="D4918" s="162"/>
    </row>
    <row r="4919" spans="1:4" x14ac:dyDescent="0.2">
      <c r="A4919" s="161" t="s">
        <v>4791</v>
      </c>
      <c r="B4919" s="162">
        <v>8.0083451683958995E-4</v>
      </c>
      <c r="D4919" s="162"/>
    </row>
    <row r="4920" spans="1:4" x14ac:dyDescent="0.2">
      <c r="A4920" s="161" t="s">
        <v>5667</v>
      </c>
      <c r="B4920" s="162">
        <v>7.9942346654953995E-4</v>
      </c>
      <c r="D4920" s="162"/>
    </row>
    <row r="4921" spans="1:4" x14ac:dyDescent="0.2">
      <c r="A4921" s="161" t="s">
        <v>8211</v>
      </c>
      <c r="B4921" s="162">
        <v>7.9860916930160999E-4</v>
      </c>
      <c r="D4921" s="162"/>
    </row>
    <row r="4922" spans="1:4" x14ac:dyDescent="0.2">
      <c r="A4922" s="161" t="s">
        <v>5084</v>
      </c>
      <c r="B4922" s="162">
        <v>7.9860916930160999E-4</v>
      </c>
      <c r="D4922" s="162"/>
    </row>
    <row r="4923" spans="1:4" x14ac:dyDescent="0.2">
      <c r="A4923" s="161" t="s">
        <v>8212</v>
      </c>
      <c r="B4923" s="162">
        <v>7.9860916930160999E-4</v>
      </c>
      <c r="D4923" s="162"/>
    </row>
    <row r="4924" spans="1:4" x14ac:dyDescent="0.2">
      <c r="A4924" s="161" t="s">
        <v>8213</v>
      </c>
      <c r="B4924" s="162">
        <v>7.9860916930160999E-4</v>
      </c>
      <c r="D4924" s="162"/>
    </row>
    <row r="4925" spans="1:4" x14ac:dyDescent="0.2">
      <c r="A4925" s="161" t="s">
        <v>4827</v>
      </c>
      <c r="B4925" s="162">
        <v>7.9841158567876E-4</v>
      </c>
      <c r="D4925" s="162"/>
    </row>
    <row r="4926" spans="1:4" x14ac:dyDescent="0.2">
      <c r="A4926" s="161" t="s">
        <v>2588</v>
      </c>
      <c r="B4926" s="162">
        <v>7.9824399196679996E-4</v>
      </c>
      <c r="D4926" s="162"/>
    </row>
    <row r="4927" spans="1:4" x14ac:dyDescent="0.2">
      <c r="A4927" s="161" t="s">
        <v>1079</v>
      </c>
      <c r="B4927" s="162">
        <v>7.9658416694690002E-4</v>
      </c>
      <c r="D4927" s="162"/>
    </row>
    <row r="4928" spans="1:4" x14ac:dyDescent="0.2">
      <c r="A4928" s="161" t="s">
        <v>6151</v>
      </c>
      <c r="B4928" s="162">
        <v>7.9631800126769999E-4</v>
      </c>
      <c r="D4928" s="162"/>
    </row>
    <row r="4929" spans="1:4" x14ac:dyDescent="0.2">
      <c r="A4929" s="161" t="s">
        <v>5687</v>
      </c>
      <c r="B4929" s="162">
        <v>7.951869469488E-4</v>
      </c>
      <c r="D4929" s="162"/>
    </row>
    <row r="4930" spans="1:4" x14ac:dyDescent="0.2">
      <c r="A4930" s="161" t="s">
        <v>904</v>
      </c>
      <c r="B4930" s="162">
        <v>7.9513763877376003E-4</v>
      </c>
      <c r="D4930" s="162"/>
    </row>
    <row r="4931" spans="1:4" x14ac:dyDescent="0.2">
      <c r="A4931" s="161" t="s">
        <v>2575</v>
      </c>
      <c r="B4931" s="162">
        <v>7.9369045383832998E-4</v>
      </c>
      <c r="D4931" s="162"/>
    </row>
    <row r="4932" spans="1:4" x14ac:dyDescent="0.2">
      <c r="A4932" s="161" t="s">
        <v>2193</v>
      </c>
      <c r="B4932" s="162">
        <v>7.9333903153125005E-4</v>
      </c>
      <c r="D4932" s="162"/>
    </row>
    <row r="4933" spans="1:4" x14ac:dyDescent="0.2">
      <c r="A4933" s="161" t="s">
        <v>813</v>
      </c>
      <c r="B4933" s="162">
        <v>7.9247398977154004E-4</v>
      </c>
      <c r="D4933" s="162"/>
    </row>
    <row r="4934" spans="1:4" x14ac:dyDescent="0.2">
      <c r="A4934" s="161" t="s">
        <v>4983</v>
      </c>
      <c r="B4934" s="162">
        <v>7.9117594784865002E-4</v>
      </c>
      <c r="D4934" s="162"/>
    </row>
    <row r="4935" spans="1:4" x14ac:dyDescent="0.2">
      <c r="A4935" s="161" t="s">
        <v>5638</v>
      </c>
      <c r="B4935" s="162">
        <v>7.9102286000551001E-4</v>
      </c>
      <c r="D4935" s="162"/>
    </row>
    <row r="4936" spans="1:4" x14ac:dyDescent="0.2">
      <c r="A4936" s="161" t="s">
        <v>2392</v>
      </c>
      <c r="B4936" s="162">
        <v>7.9072401388172002E-4</v>
      </c>
      <c r="D4936" s="162"/>
    </row>
    <row r="4937" spans="1:4" x14ac:dyDescent="0.2">
      <c r="A4937" s="161" t="s">
        <v>5338</v>
      </c>
      <c r="B4937" s="162">
        <v>7.9060530689679996E-4</v>
      </c>
      <c r="D4937" s="162"/>
    </row>
    <row r="4938" spans="1:4" x14ac:dyDescent="0.2">
      <c r="A4938" s="161" t="s">
        <v>790</v>
      </c>
      <c r="B4938" s="162">
        <v>7.9056467816471005E-4</v>
      </c>
      <c r="D4938" s="162"/>
    </row>
    <row r="4939" spans="1:4" x14ac:dyDescent="0.2">
      <c r="A4939" s="161" t="s">
        <v>765</v>
      </c>
      <c r="B4939" s="162">
        <v>7.8946807499701E-4</v>
      </c>
      <c r="D4939" s="162"/>
    </row>
    <row r="4940" spans="1:4" x14ac:dyDescent="0.2">
      <c r="A4940" s="161" t="s">
        <v>8214</v>
      </c>
      <c r="B4940" s="162">
        <v>7.8874524653996996E-4</v>
      </c>
      <c r="D4940" s="162"/>
    </row>
    <row r="4941" spans="1:4" x14ac:dyDescent="0.2">
      <c r="A4941" s="161" t="s">
        <v>8215</v>
      </c>
      <c r="B4941" s="162">
        <v>7.8872139503332001E-4</v>
      </c>
      <c r="D4941" s="162"/>
    </row>
    <row r="4942" spans="1:4" x14ac:dyDescent="0.2">
      <c r="A4942" s="161" t="s">
        <v>3405</v>
      </c>
      <c r="B4942" s="162">
        <v>7.8857785865260003E-4</v>
      </c>
      <c r="D4942" s="162"/>
    </row>
    <row r="4943" spans="1:4" x14ac:dyDescent="0.2">
      <c r="A4943" s="161" t="s">
        <v>5168</v>
      </c>
      <c r="B4943" s="162">
        <v>7.8823246312947003E-4</v>
      </c>
      <c r="D4943" s="162"/>
    </row>
    <row r="4944" spans="1:4" x14ac:dyDescent="0.2">
      <c r="A4944" s="161" t="s">
        <v>8216</v>
      </c>
      <c r="B4944" s="162">
        <v>7.8810499936664996E-4</v>
      </c>
      <c r="D4944" s="162"/>
    </row>
    <row r="4945" spans="1:4" x14ac:dyDescent="0.2">
      <c r="A4945" s="161" t="s">
        <v>8217</v>
      </c>
      <c r="B4945" s="162">
        <v>7.8810499936664996E-4</v>
      </c>
      <c r="D4945" s="162"/>
    </row>
    <row r="4946" spans="1:4" x14ac:dyDescent="0.2">
      <c r="A4946" s="161" t="s">
        <v>8218</v>
      </c>
      <c r="B4946" s="162">
        <v>7.8701171073588996E-4</v>
      </c>
      <c r="D4946" s="162"/>
    </row>
    <row r="4947" spans="1:4" x14ac:dyDescent="0.2">
      <c r="A4947" s="161" t="s">
        <v>5736</v>
      </c>
      <c r="B4947" s="162">
        <v>7.8602710174595E-4</v>
      </c>
      <c r="D4947" s="162"/>
    </row>
    <row r="4948" spans="1:4" x14ac:dyDescent="0.2">
      <c r="A4948" s="161" t="s">
        <v>8219</v>
      </c>
      <c r="B4948" s="162">
        <v>7.8552697500271001E-4</v>
      </c>
      <c r="D4948" s="162"/>
    </row>
    <row r="4949" spans="1:4" x14ac:dyDescent="0.2">
      <c r="A4949" s="161" t="s">
        <v>4159</v>
      </c>
      <c r="B4949" s="162">
        <v>7.8534651632719001E-4</v>
      </c>
      <c r="D4949" s="162"/>
    </row>
    <row r="4950" spans="1:4" x14ac:dyDescent="0.2">
      <c r="A4950" s="161" t="s">
        <v>8220</v>
      </c>
      <c r="B4950" s="162">
        <v>7.8491277994191999E-4</v>
      </c>
      <c r="D4950" s="162"/>
    </row>
    <row r="4951" spans="1:4" x14ac:dyDescent="0.2">
      <c r="A4951" s="161" t="s">
        <v>4196</v>
      </c>
      <c r="B4951" s="162">
        <v>7.8311982812457996E-4</v>
      </c>
      <c r="D4951" s="162"/>
    </row>
    <row r="4952" spans="1:4" x14ac:dyDescent="0.2">
      <c r="A4952" s="161" t="s">
        <v>8221</v>
      </c>
      <c r="B4952" s="162">
        <v>7.8300784008824003E-4</v>
      </c>
      <c r="D4952" s="162"/>
    </row>
    <row r="4953" spans="1:4" x14ac:dyDescent="0.2">
      <c r="A4953" s="161" t="s">
        <v>1716</v>
      </c>
      <c r="B4953" s="162">
        <v>7.8123070343695999E-4</v>
      </c>
      <c r="D4953" s="162"/>
    </row>
    <row r="4954" spans="1:4" x14ac:dyDescent="0.2">
      <c r="A4954" s="161" t="s">
        <v>8222</v>
      </c>
      <c r="B4954" s="162">
        <v>7.8123070343695999E-4</v>
      </c>
      <c r="D4954" s="162"/>
    </row>
    <row r="4955" spans="1:4" x14ac:dyDescent="0.2">
      <c r="A4955" s="161" t="s">
        <v>3047</v>
      </c>
      <c r="B4955" s="162">
        <v>7.8123070343695999E-4</v>
      </c>
      <c r="D4955" s="162"/>
    </row>
    <row r="4956" spans="1:4" x14ac:dyDescent="0.2">
      <c r="A4956" s="161" t="s">
        <v>1044</v>
      </c>
      <c r="B4956" s="162">
        <v>7.7980092484981997E-4</v>
      </c>
      <c r="D4956" s="162"/>
    </row>
    <row r="4957" spans="1:4" x14ac:dyDescent="0.2">
      <c r="A4957" s="161" t="s">
        <v>1495</v>
      </c>
      <c r="B4957" s="162">
        <v>7.793477025813E-4</v>
      </c>
      <c r="D4957" s="162"/>
    </row>
    <row r="4958" spans="1:4" x14ac:dyDescent="0.2">
      <c r="A4958" s="161" t="s">
        <v>2863</v>
      </c>
      <c r="B4958" s="162">
        <v>7.7857301192158E-4</v>
      </c>
      <c r="D4958" s="162"/>
    </row>
    <row r="4959" spans="1:4" x14ac:dyDescent="0.2">
      <c r="A4959" s="161" t="s">
        <v>3152</v>
      </c>
      <c r="B4959" s="162">
        <v>7.7759784269776995E-4</v>
      </c>
      <c r="D4959" s="162"/>
    </row>
    <row r="4960" spans="1:4" x14ac:dyDescent="0.2">
      <c r="A4960" s="161" t="s">
        <v>5453</v>
      </c>
      <c r="B4960" s="162">
        <v>7.7689352992144003E-4</v>
      </c>
      <c r="D4960" s="162"/>
    </row>
    <row r="4961" spans="1:4" x14ac:dyDescent="0.2">
      <c r="A4961" s="161" t="s">
        <v>3858</v>
      </c>
      <c r="B4961" s="162">
        <v>7.7602736455148003E-4</v>
      </c>
      <c r="D4961" s="162"/>
    </row>
    <row r="4962" spans="1:4" x14ac:dyDescent="0.2">
      <c r="A4962" s="161" t="s">
        <v>399</v>
      </c>
      <c r="B4962" s="162">
        <v>7.7569503615922998E-4</v>
      </c>
      <c r="D4962" s="162"/>
    </row>
    <row r="4963" spans="1:4" x14ac:dyDescent="0.2">
      <c r="A4963" s="161" t="s">
        <v>8223</v>
      </c>
      <c r="B4963" s="162">
        <v>7.7553153834481001E-4</v>
      </c>
      <c r="D4963" s="162"/>
    </row>
    <row r="4964" spans="1:4" x14ac:dyDescent="0.2">
      <c r="A4964" s="161" t="s">
        <v>1928</v>
      </c>
      <c r="B4964" s="162">
        <v>7.7474399284456995E-4</v>
      </c>
      <c r="D4964" s="162"/>
    </row>
    <row r="4965" spans="1:4" x14ac:dyDescent="0.2">
      <c r="A4965" s="161" t="s">
        <v>3513</v>
      </c>
      <c r="B4965" s="162">
        <v>7.7426303852470998E-4</v>
      </c>
      <c r="D4965" s="162"/>
    </row>
    <row r="4966" spans="1:4" x14ac:dyDescent="0.2">
      <c r="A4966" s="161" t="s">
        <v>4364</v>
      </c>
      <c r="B4966" s="162">
        <v>7.7385100848595997E-4</v>
      </c>
      <c r="D4966" s="162"/>
    </row>
    <row r="4967" spans="1:4" x14ac:dyDescent="0.2">
      <c r="A4967" s="161" t="s">
        <v>4302</v>
      </c>
      <c r="B4967" s="162">
        <v>7.7379627885562998E-4</v>
      </c>
      <c r="D4967" s="162"/>
    </row>
    <row r="4968" spans="1:4" x14ac:dyDescent="0.2">
      <c r="A4968" s="161" t="s">
        <v>8224</v>
      </c>
      <c r="B4968" s="162">
        <v>7.7326438404193005E-4</v>
      </c>
      <c r="D4968" s="162"/>
    </row>
    <row r="4969" spans="1:4" x14ac:dyDescent="0.2">
      <c r="A4969" s="161" t="s">
        <v>3107</v>
      </c>
      <c r="B4969" s="162">
        <v>7.7286193465534998E-4</v>
      </c>
      <c r="D4969" s="162"/>
    </row>
    <row r="4970" spans="1:4" x14ac:dyDescent="0.2">
      <c r="A4970" s="161" t="s">
        <v>8225</v>
      </c>
      <c r="B4970" s="162">
        <v>7.7271623779768997E-4</v>
      </c>
      <c r="D4970" s="162"/>
    </row>
    <row r="4971" spans="1:4" x14ac:dyDescent="0.2">
      <c r="A4971" s="161" t="s">
        <v>4021</v>
      </c>
      <c r="B4971" s="162">
        <v>7.7169266047338999E-4</v>
      </c>
      <c r="D4971" s="162"/>
    </row>
    <row r="4972" spans="1:4" x14ac:dyDescent="0.2">
      <c r="A4972" s="161" t="s">
        <v>1873</v>
      </c>
      <c r="B4972" s="162">
        <v>7.7165555645928002E-4</v>
      </c>
      <c r="D4972" s="162"/>
    </row>
    <row r="4973" spans="1:4" x14ac:dyDescent="0.2">
      <c r="A4973" s="161" t="s">
        <v>1202</v>
      </c>
      <c r="B4973" s="162">
        <v>7.7125066727347E-4</v>
      </c>
      <c r="D4973" s="162"/>
    </row>
    <row r="4974" spans="1:4" x14ac:dyDescent="0.2">
      <c r="A4974" s="161" t="s">
        <v>3307</v>
      </c>
      <c r="B4974" s="162">
        <v>7.7075060066672996E-4</v>
      </c>
      <c r="D4974" s="162"/>
    </row>
    <row r="4975" spans="1:4" x14ac:dyDescent="0.2">
      <c r="A4975" s="161" t="s">
        <v>4163</v>
      </c>
      <c r="B4975" s="162">
        <v>7.7024562396810995E-4</v>
      </c>
      <c r="D4975" s="162"/>
    </row>
    <row r="4976" spans="1:4" x14ac:dyDescent="0.2">
      <c r="A4976" s="161" t="s">
        <v>8226</v>
      </c>
      <c r="B4976" s="162">
        <v>7.7013288446804002E-4</v>
      </c>
      <c r="D4976" s="162"/>
    </row>
    <row r="4977" spans="1:4" x14ac:dyDescent="0.2">
      <c r="A4977" s="161" t="s">
        <v>8227</v>
      </c>
      <c r="B4977" s="162">
        <v>7.6931110832524001E-4</v>
      </c>
      <c r="D4977" s="162"/>
    </row>
    <row r="4978" spans="1:4" x14ac:dyDescent="0.2">
      <c r="A4978" s="161" t="s">
        <v>1941</v>
      </c>
      <c r="B4978" s="162">
        <v>7.6837433908936005E-4</v>
      </c>
      <c r="D4978" s="162"/>
    </row>
    <row r="4979" spans="1:4" x14ac:dyDescent="0.2">
      <c r="A4979" s="161" t="s">
        <v>8228</v>
      </c>
      <c r="B4979" s="162">
        <v>7.6738700219775003E-4</v>
      </c>
      <c r="D4979" s="162"/>
    </row>
    <row r="4980" spans="1:4" x14ac:dyDescent="0.2">
      <c r="A4980" s="161" t="s">
        <v>4416</v>
      </c>
      <c r="B4980" s="162">
        <v>7.6606586135108997E-4</v>
      </c>
      <c r="D4980" s="162"/>
    </row>
    <row r="4981" spans="1:4" x14ac:dyDescent="0.2">
      <c r="A4981" s="161" t="s">
        <v>2922</v>
      </c>
      <c r="B4981" s="162">
        <v>7.6559884686018998E-4</v>
      </c>
      <c r="D4981" s="162"/>
    </row>
    <row r="4982" spans="1:4" x14ac:dyDescent="0.2">
      <c r="A4982" s="161" t="s">
        <v>5188</v>
      </c>
      <c r="B4982" s="162">
        <v>7.6272499563218997E-4</v>
      </c>
      <c r="D4982" s="162"/>
    </row>
    <row r="4983" spans="1:4" x14ac:dyDescent="0.2">
      <c r="A4983" s="161" t="s">
        <v>4750</v>
      </c>
      <c r="B4983" s="162">
        <v>7.6215943489875003E-4</v>
      </c>
      <c r="D4983" s="162"/>
    </row>
    <row r="4984" spans="1:4" x14ac:dyDescent="0.2">
      <c r="A4984" s="161" t="s">
        <v>8229</v>
      </c>
      <c r="B4984" s="162">
        <v>7.6168244843108997E-4</v>
      </c>
      <c r="D4984" s="162"/>
    </row>
    <row r="4985" spans="1:4" x14ac:dyDescent="0.2">
      <c r="A4985" s="161" t="s">
        <v>2673</v>
      </c>
      <c r="B4985" s="162">
        <v>7.6026077168824999E-4</v>
      </c>
      <c r="D4985" s="162"/>
    </row>
    <row r="4986" spans="1:4" x14ac:dyDescent="0.2">
      <c r="A4986" s="161" t="s">
        <v>2791</v>
      </c>
      <c r="B4986" s="162">
        <v>7.5986985738270003E-4</v>
      </c>
      <c r="D4986" s="162"/>
    </row>
    <row r="4987" spans="1:4" x14ac:dyDescent="0.2">
      <c r="A4987" s="161" t="s">
        <v>3855</v>
      </c>
      <c r="B4987" s="162">
        <v>7.5732591875124001E-4</v>
      </c>
      <c r="D4987" s="162"/>
    </row>
    <row r="4988" spans="1:4" x14ac:dyDescent="0.2">
      <c r="A4988" s="161" t="s">
        <v>5417</v>
      </c>
      <c r="B4988" s="162">
        <v>7.5715202704551999E-4</v>
      </c>
      <c r="D4988" s="162"/>
    </row>
    <row r="4989" spans="1:4" x14ac:dyDescent="0.2">
      <c r="A4989" s="161" t="s">
        <v>6237</v>
      </c>
      <c r="B4989" s="162">
        <v>7.5672761732915015E-4</v>
      </c>
      <c r="D4989" s="162"/>
    </row>
    <row r="4990" spans="1:4" x14ac:dyDescent="0.2">
      <c r="A4990" s="161" t="s">
        <v>2695</v>
      </c>
      <c r="B4990" s="162">
        <v>7.5627403158347003E-4</v>
      </c>
      <c r="D4990" s="162"/>
    </row>
    <row r="4991" spans="1:4" x14ac:dyDescent="0.2">
      <c r="A4991" s="161" t="s">
        <v>5301</v>
      </c>
      <c r="B4991" s="162">
        <v>7.5610629395868995E-4</v>
      </c>
      <c r="D4991" s="162"/>
    </row>
    <row r="4992" spans="1:4" x14ac:dyDescent="0.2">
      <c r="A4992" s="161" t="s">
        <v>5510</v>
      </c>
      <c r="B4992" s="162">
        <v>7.5515434039308998E-4</v>
      </c>
      <c r="D4992" s="162"/>
    </row>
    <row r="4993" spans="1:4" x14ac:dyDescent="0.2">
      <c r="A4993" s="161" t="s">
        <v>3404</v>
      </c>
      <c r="B4993" s="162">
        <v>7.5510430311339998E-4</v>
      </c>
      <c r="D4993" s="162"/>
    </row>
    <row r="4994" spans="1:4" x14ac:dyDescent="0.2">
      <c r="A4994" s="161" t="s">
        <v>8230</v>
      </c>
      <c r="B4994" s="162">
        <v>7.5505261706071999E-4</v>
      </c>
      <c r="D4994" s="162"/>
    </row>
    <row r="4995" spans="1:4" x14ac:dyDescent="0.2">
      <c r="A4995" s="161" t="s">
        <v>8231</v>
      </c>
      <c r="B4995" s="162">
        <v>7.5316565433658999E-4</v>
      </c>
      <c r="D4995" s="162"/>
    </row>
    <row r="4996" spans="1:4" x14ac:dyDescent="0.2">
      <c r="A4996" s="161" t="s">
        <v>8232</v>
      </c>
      <c r="B4996" s="162">
        <v>7.5316565433658999E-4</v>
      </c>
      <c r="D4996" s="162"/>
    </row>
    <row r="4997" spans="1:4" x14ac:dyDescent="0.2">
      <c r="A4997" s="161" t="s">
        <v>2734</v>
      </c>
      <c r="B4997" s="162">
        <v>7.5223838870151999E-4</v>
      </c>
      <c r="D4997" s="162"/>
    </row>
    <row r="4998" spans="1:4" x14ac:dyDescent="0.2">
      <c r="A4998" s="161" t="s">
        <v>4856</v>
      </c>
      <c r="B4998" s="162">
        <v>7.5086859644270005E-4</v>
      </c>
      <c r="D4998" s="162"/>
    </row>
    <row r="4999" spans="1:4" x14ac:dyDescent="0.2">
      <c r="A4999" s="161" t="s">
        <v>3774</v>
      </c>
      <c r="B4999" s="162">
        <v>7.4953510074768001E-4</v>
      </c>
      <c r="D4999" s="162"/>
    </row>
    <row r="5000" spans="1:4" x14ac:dyDescent="0.2">
      <c r="A5000" s="161" t="s">
        <v>1791</v>
      </c>
      <c r="B5000" s="162">
        <v>7.4934129966929995E-4</v>
      </c>
      <c r="D5000" s="162"/>
    </row>
    <row r="5001" spans="1:4" x14ac:dyDescent="0.2">
      <c r="A5001" s="161" t="s">
        <v>738</v>
      </c>
      <c r="B5001" s="162">
        <v>7.4859678257800004E-4</v>
      </c>
      <c r="D5001" s="162"/>
    </row>
    <row r="5002" spans="1:4" x14ac:dyDescent="0.2">
      <c r="A5002" s="161" t="s">
        <v>401</v>
      </c>
      <c r="B5002" s="162">
        <v>7.4733919993864005E-4</v>
      </c>
      <c r="D5002" s="162"/>
    </row>
    <row r="5003" spans="1:4" x14ac:dyDescent="0.2">
      <c r="A5003" s="161" t="s">
        <v>1620</v>
      </c>
      <c r="B5003" s="162">
        <v>7.4698564606792001E-4</v>
      </c>
      <c r="D5003" s="162"/>
    </row>
    <row r="5004" spans="1:4" x14ac:dyDescent="0.2">
      <c r="A5004" s="161" t="s">
        <v>8233</v>
      </c>
      <c r="B5004" s="162">
        <v>7.4659113117602003E-4</v>
      </c>
      <c r="D5004" s="162"/>
    </row>
    <row r="5005" spans="1:4" x14ac:dyDescent="0.2">
      <c r="A5005" s="161" t="s">
        <v>4477</v>
      </c>
      <c r="B5005" s="162">
        <v>7.4639518726298004E-4</v>
      </c>
      <c r="D5005" s="162"/>
    </row>
    <row r="5006" spans="1:4" x14ac:dyDescent="0.2">
      <c r="A5006" s="161" t="s">
        <v>2407</v>
      </c>
      <c r="B5006" s="162">
        <v>7.4630959559024001E-4</v>
      </c>
      <c r="D5006" s="162"/>
    </row>
    <row r="5007" spans="1:4" x14ac:dyDescent="0.2">
      <c r="A5007" s="161" t="s">
        <v>2817</v>
      </c>
      <c r="B5007" s="162">
        <v>7.4477179360477996E-4</v>
      </c>
      <c r="D5007" s="162"/>
    </row>
    <row r="5008" spans="1:4" x14ac:dyDescent="0.2">
      <c r="A5008" s="161" t="s">
        <v>3667</v>
      </c>
      <c r="B5008" s="162">
        <v>7.4338856910556995E-4</v>
      </c>
      <c r="D5008" s="162"/>
    </row>
    <row r="5009" spans="1:4" x14ac:dyDescent="0.2">
      <c r="A5009" s="161" t="s">
        <v>8234</v>
      </c>
      <c r="B5009" s="162">
        <v>7.3990714259999999E-4</v>
      </c>
      <c r="D5009" s="162"/>
    </row>
    <row r="5010" spans="1:4" x14ac:dyDescent="0.2">
      <c r="A5010" s="161" t="s">
        <v>5050</v>
      </c>
      <c r="B5010" s="162">
        <v>7.3720195879493997E-4</v>
      </c>
      <c r="D5010" s="162"/>
    </row>
    <row r="5011" spans="1:4" x14ac:dyDescent="0.2">
      <c r="A5011" s="161" t="s">
        <v>3280</v>
      </c>
      <c r="B5011" s="162">
        <v>7.3672515967167001E-4</v>
      </c>
      <c r="D5011" s="162"/>
    </row>
    <row r="5012" spans="1:4" x14ac:dyDescent="0.2">
      <c r="A5012" s="161" t="s">
        <v>1612</v>
      </c>
      <c r="B5012" s="162">
        <v>7.3670962982098995E-4</v>
      </c>
      <c r="D5012" s="162"/>
    </row>
    <row r="5013" spans="1:4" x14ac:dyDescent="0.2">
      <c r="A5013" s="161" t="s">
        <v>5654</v>
      </c>
      <c r="B5013" s="162">
        <v>7.3205923953199002E-4</v>
      </c>
      <c r="D5013" s="162"/>
    </row>
    <row r="5014" spans="1:4" x14ac:dyDescent="0.2">
      <c r="A5014" s="161" t="s">
        <v>4621</v>
      </c>
      <c r="B5014" s="162">
        <v>7.3101151203951002E-4</v>
      </c>
      <c r="D5014" s="162"/>
    </row>
    <row r="5015" spans="1:4" x14ac:dyDescent="0.2">
      <c r="A5015" s="161" t="s">
        <v>4439</v>
      </c>
      <c r="B5015" s="162">
        <v>7.2939836747619999E-4</v>
      </c>
      <c r="D5015" s="162"/>
    </row>
    <row r="5016" spans="1:4" x14ac:dyDescent="0.2">
      <c r="A5016" s="161" t="s">
        <v>2618</v>
      </c>
      <c r="B5016" s="162">
        <v>7.2932840672305E-4</v>
      </c>
      <c r="D5016" s="162"/>
    </row>
    <row r="5017" spans="1:4" x14ac:dyDescent="0.2">
      <c r="A5017" s="161" t="s">
        <v>2393</v>
      </c>
      <c r="B5017" s="162">
        <v>7.2907864790110004E-4</v>
      </c>
      <c r="D5017" s="162"/>
    </row>
    <row r="5018" spans="1:4" x14ac:dyDescent="0.2">
      <c r="A5018" s="161" t="s">
        <v>5873</v>
      </c>
      <c r="B5018" s="162">
        <v>7.2678468254455003E-4</v>
      </c>
      <c r="D5018" s="162"/>
    </row>
    <row r="5019" spans="1:4" x14ac:dyDescent="0.2">
      <c r="A5019" s="161" t="s">
        <v>8235</v>
      </c>
      <c r="B5019" s="162">
        <v>7.2577867843181003E-4</v>
      </c>
      <c r="D5019" s="162"/>
    </row>
    <row r="5020" spans="1:4" x14ac:dyDescent="0.2">
      <c r="A5020" s="161" t="s">
        <v>1569</v>
      </c>
      <c r="B5020" s="162">
        <v>7.2509724109496004E-4</v>
      </c>
      <c r="D5020" s="162"/>
    </row>
    <row r="5021" spans="1:4" x14ac:dyDescent="0.2">
      <c r="A5021" s="161" t="s">
        <v>4685</v>
      </c>
      <c r="B5021" s="162">
        <v>7.2483335385786004E-4</v>
      </c>
      <c r="D5021" s="162"/>
    </row>
    <row r="5022" spans="1:4" x14ac:dyDescent="0.2">
      <c r="A5022" s="161" t="s">
        <v>5083</v>
      </c>
      <c r="B5022" s="162">
        <v>7.2414671703372E-4</v>
      </c>
      <c r="D5022" s="162"/>
    </row>
    <row r="5023" spans="1:4" x14ac:dyDescent="0.2">
      <c r="A5023" s="161" t="s">
        <v>550</v>
      </c>
      <c r="B5023" s="162">
        <v>7.2413328868022996E-4</v>
      </c>
      <c r="D5023" s="162"/>
    </row>
    <row r="5024" spans="1:4" x14ac:dyDescent="0.2">
      <c r="A5024" s="161" t="s">
        <v>4694</v>
      </c>
      <c r="B5024" s="162">
        <v>7.2336795461098004E-4</v>
      </c>
      <c r="D5024" s="162"/>
    </row>
    <row r="5025" spans="1:4" x14ac:dyDescent="0.2">
      <c r="A5025" s="161" t="s">
        <v>6373</v>
      </c>
      <c r="B5025" s="162">
        <v>7.2335817650823002E-4</v>
      </c>
      <c r="D5025" s="162"/>
    </row>
    <row r="5026" spans="1:4" x14ac:dyDescent="0.2">
      <c r="A5026" s="161" t="s">
        <v>5637</v>
      </c>
      <c r="B5026" s="162">
        <v>7.2332753232856996E-4</v>
      </c>
      <c r="D5026" s="162"/>
    </row>
    <row r="5027" spans="1:4" x14ac:dyDescent="0.2">
      <c r="A5027" s="161" t="s">
        <v>4596</v>
      </c>
      <c r="B5027" s="162">
        <v>7.2055627755372004E-4</v>
      </c>
      <c r="D5027" s="162"/>
    </row>
    <row r="5028" spans="1:4" x14ac:dyDescent="0.2">
      <c r="A5028" s="161" t="s">
        <v>1506</v>
      </c>
      <c r="B5028" s="162">
        <v>7.1974532382229996E-4</v>
      </c>
      <c r="D5028" s="162"/>
    </row>
    <row r="5029" spans="1:4" x14ac:dyDescent="0.2">
      <c r="A5029" s="161" t="s">
        <v>8236</v>
      </c>
      <c r="B5029" s="162">
        <v>7.1817121552853001E-4</v>
      </c>
      <c r="D5029" s="162"/>
    </row>
    <row r="5030" spans="1:4" x14ac:dyDescent="0.2">
      <c r="A5030" s="161" t="s">
        <v>4986</v>
      </c>
      <c r="B5030" s="162">
        <v>7.1791887984531001E-4</v>
      </c>
      <c r="D5030" s="162"/>
    </row>
    <row r="5031" spans="1:4" x14ac:dyDescent="0.2">
      <c r="A5031" s="161" t="s">
        <v>5432</v>
      </c>
      <c r="B5031" s="162">
        <v>7.1658308924806003E-4</v>
      </c>
      <c r="D5031" s="162"/>
    </row>
    <row r="5032" spans="1:4" x14ac:dyDescent="0.2">
      <c r="A5032" s="161" t="s">
        <v>6160</v>
      </c>
      <c r="B5032" s="162">
        <v>7.1627431299109998E-4</v>
      </c>
      <c r="D5032" s="162"/>
    </row>
    <row r="5033" spans="1:4" x14ac:dyDescent="0.2">
      <c r="A5033" s="161" t="s">
        <v>1195</v>
      </c>
      <c r="B5033" s="162">
        <v>7.1595491708378997E-4</v>
      </c>
      <c r="D5033" s="162"/>
    </row>
    <row r="5034" spans="1:4" x14ac:dyDescent="0.2">
      <c r="A5034" s="161" t="s">
        <v>2910</v>
      </c>
      <c r="B5034" s="162">
        <v>7.1594795258246005E-4</v>
      </c>
      <c r="D5034" s="162"/>
    </row>
    <row r="5035" spans="1:4" x14ac:dyDescent="0.2">
      <c r="A5035" s="161" t="s">
        <v>1731</v>
      </c>
      <c r="B5035" s="162">
        <v>7.1591938244531996E-4</v>
      </c>
      <c r="D5035" s="162"/>
    </row>
    <row r="5036" spans="1:4" x14ac:dyDescent="0.2">
      <c r="A5036" s="161" t="s">
        <v>1342</v>
      </c>
      <c r="B5036" s="162">
        <v>7.1569400170675996E-4</v>
      </c>
      <c r="D5036" s="162"/>
    </row>
    <row r="5037" spans="1:4" x14ac:dyDescent="0.2">
      <c r="A5037" s="161" t="s">
        <v>6068</v>
      </c>
      <c r="B5037" s="162">
        <v>7.1559402832736005E-4</v>
      </c>
      <c r="D5037" s="162"/>
    </row>
    <row r="5038" spans="1:4" x14ac:dyDescent="0.2">
      <c r="A5038" s="161" t="s">
        <v>2195</v>
      </c>
      <c r="B5038" s="162">
        <v>7.1538752220153998E-4</v>
      </c>
      <c r="D5038" s="162"/>
    </row>
    <row r="5039" spans="1:4" x14ac:dyDescent="0.2">
      <c r="A5039" s="161" t="s">
        <v>1819</v>
      </c>
      <c r="B5039" s="162">
        <v>7.1525750312961996E-4</v>
      </c>
      <c r="D5039" s="162"/>
    </row>
    <row r="5040" spans="1:4" x14ac:dyDescent="0.2">
      <c r="A5040" s="161" t="s">
        <v>3741</v>
      </c>
      <c r="B5040" s="162">
        <v>7.1514539684635996E-4</v>
      </c>
      <c r="D5040" s="162"/>
    </row>
    <row r="5041" spans="1:4" x14ac:dyDescent="0.2">
      <c r="A5041" s="161" t="s">
        <v>1263</v>
      </c>
      <c r="B5041" s="162">
        <v>7.1266756964930001E-4</v>
      </c>
      <c r="D5041" s="162"/>
    </row>
    <row r="5042" spans="1:4" x14ac:dyDescent="0.2">
      <c r="A5042" s="161" t="s">
        <v>4095</v>
      </c>
      <c r="B5042" s="162">
        <v>7.1249548178755999E-4</v>
      </c>
      <c r="D5042" s="162"/>
    </row>
    <row r="5043" spans="1:4" x14ac:dyDescent="0.2">
      <c r="A5043" s="161" t="s">
        <v>8237</v>
      </c>
      <c r="B5043" s="162">
        <v>7.121075483873E-4</v>
      </c>
      <c r="D5043" s="162"/>
    </row>
    <row r="5044" spans="1:4" x14ac:dyDescent="0.2">
      <c r="A5044" s="161" t="s">
        <v>8238</v>
      </c>
      <c r="B5044" s="162">
        <v>7.1111410068608999E-4</v>
      </c>
      <c r="D5044" s="162"/>
    </row>
    <row r="5045" spans="1:4" x14ac:dyDescent="0.2">
      <c r="A5045" s="161" t="s">
        <v>5849</v>
      </c>
      <c r="B5045" s="162">
        <v>7.0934564472742E-4</v>
      </c>
      <c r="D5045" s="162"/>
    </row>
    <row r="5046" spans="1:4" x14ac:dyDescent="0.2">
      <c r="A5046" s="161" t="s">
        <v>3302</v>
      </c>
      <c r="B5046" s="162">
        <v>7.0934564472742E-4</v>
      </c>
      <c r="D5046" s="162"/>
    </row>
    <row r="5047" spans="1:4" x14ac:dyDescent="0.2">
      <c r="A5047" s="161" t="s">
        <v>8239</v>
      </c>
      <c r="B5047" s="162">
        <v>7.0619426869522996E-4</v>
      </c>
      <c r="D5047" s="162"/>
    </row>
    <row r="5048" spans="1:4" x14ac:dyDescent="0.2">
      <c r="A5048" s="161" t="s">
        <v>8240</v>
      </c>
      <c r="B5048" s="162">
        <v>7.0614093237423995E-4</v>
      </c>
      <c r="D5048" s="162"/>
    </row>
    <row r="5049" spans="1:4" x14ac:dyDescent="0.2">
      <c r="A5049" s="161" t="s">
        <v>807</v>
      </c>
      <c r="B5049" s="162">
        <v>7.0575095156447999E-4</v>
      </c>
      <c r="D5049" s="162"/>
    </row>
    <row r="5050" spans="1:4" x14ac:dyDescent="0.2">
      <c r="A5050" s="161" t="s">
        <v>8241</v>
      </c>
      <c r="B5050" s="162">
        <v>7.049550414917E-4</v>
      </c>
      <c r="D5050" s="162"/>
    </row>
    <row r="5051" spans="1:4" x14ac:dyDescent="0.2">
      <c r="A5051" s="161" t="s">
        <v>8242</v>
      </c>
      <c r="B5051" s="162">
        <v>7.0469625005621997E-4</v>
      </c>
      <c r="D5051" s="162"/>
    </row>
    <row r="5052" spans="1:4" x14ac:dyDescent="0.2">
      <c r="A5052" s="161" t="s">
        <v>1354</v>
      </c>
      <c r="B5052" s="162">
        <v>7.0464698431403996E-4</v>
      </c>
      <c r="D5052" s="162"/>
    </row>
    <row r="5053" spans="1:4" x14ac:dyDescent="0.2">
      <c r="A5053" s="161" t="s">
        <v>2834</v>
      </c>
      <c r="B5053" s="162">
        <v>7.0410027407209004E-4</v>
      </c>
      <c r="D5053" s="162"/>
    </row>
    <row r="5054" spans="1:4" x14ac:dyDescent="0.2">
      <c r="A5054" s="161" t="s">
        <v>8243</v>
      </c>
      <c r="B5054" s="162">
        <v>7.0368211403891E-4</v>
      </c>
      <c r="D5054" s="162"/>
    </row>
    <row r="5055" spans="1:4" x14ac:dyDescent="0.2">
      <c r="A5055" s="161" t="s">
        <v>4893</v>
      </c>
      <c r="B5055" s="162">
        <v>7.0321239330223002E-4</v>
      </c>
      <c r="D5055" s="162"/>
    </row>
    <row r="5056" spans="1:4" x14ac:dyDescent="0.2">
      <c r="A5056" s="161" t="s">
        <v>534</v>
      </c>
      <c r="B5056" s="162">
        <v>7.0260000457091998E-4</v>
      </c>
      <c r="D5056" s="162"/>
    </row>
    <row r="5057" spans="1:4" x14ac:dyDescent="0.2">
      <c r="A5057" s="161" t="s">
        <v>6038</v>
      </c>
      <c r="B5057" s="162">
        <v>7.0166547364642999E-4</v>
      </c>
      <c r="D5057" s="162"/>
    </row>
    <row r="5058" spans="1:4" x14ac:dyDescent="0.2">
      <c r="A5058" s="161" t="s">
        <v>2235</v>
      </c>
      <c r="B5058" s="162">
        <v>7.0030184531120999E-4</v>
      </c>
      <c r="D5058" s="162"/>
    </row>
    <row r="5059" spans="1:4" x14ac:dyDescent="0.2">
      <c r="A5059" s="161" t="s">
        <v>1314</v>
      </c>
      <c r="B5059" s="162">
        <v>6.9989071802525004E-4</v>
      </c>
      <c r="D5059" s="162"/>
    </row>
    <row r="5060" spans="1:4" x14ac:dyDescent="0.2">
      <c r="A5060" s="161" t="s">
        <v>2273</v>
      </c>
      <c r="B5060" s="162">
        <v>6.9977082837818999E-4</v>
      </c>
      <c r="D5060" s="162"/>
    </row>
    <row r="5061" spans="1:4" x14ac:dyDescent="0.2">
      <c r="A5061" s="161" t="s">
        <v>8244</v>
      </c>
      <c r="B5061" s="162">
        <v>6.9966368212218003E-4</v>
      </c>
      <c r="D5061" s="162"/>
    </row>
    <row r="5062" spans="1:4" x14ac:dyDescent="0.2">
      <c r="A5062" s="161" t="s">
        <v>3623</v>
      </c>
      <c r="B5062" s="162">
        <v>6.9883684990004996E-4</v>
      </c>
      <c r="D5062" s="162"/>
    </row>
    <row r="5063" spans="1:4" x14ac:dyDescent="0.2">
      <c r="A5063" s="161" t="s">
        <v>1552</v>
      </c>
      <c r="B5063" s="162">
        <v>6.9778057039351004E-4</v>
      </c>
      <c r="D5063" s="162"/>
    </row>
    <row r="5064" spans="1:4" x14ac:dyDescent="0.2">
      <c r="A5064" s="161" t="s">
        <v>4445</v>
      </c>
      <c r="B5064" s="162">
        <v>6.9740458663427002E-4</v>
      </c>
      <c r="D5064" s="162"/>
    </row>
    <row r="5065" spans="1:4" x14ac:dyDescent="0.2">
      <c r="A5065" s="161" t="s">
        <v>6246</v>
      </c>
      <c r="B5065" s="162">
        <v>6.9701562829776E-4</v>
      </c>
      <c r="D5065" s="162"/>
    </row>
    <row r="5066" spans="1:4" x14ac:dyDescent="0.2">
      <c r="A5066" s="161" t="s">
        <v>4836</v>
      </c>
      <c r="B5066" s="162">
        <v>6.9625933552260998E-4</v>
      </c>
      <c r="D5066" s="162"/>
    </row>
    <row r="5067" spans="1:4" x14ac:dyDescent="0.2">
      <c r="A5067" s="161" t="s">
        <v>8245</v>
      </c>
      <c r="B5067" s="162">
        <v>6.9596509639438997E-4</v>
      </c>
      <c r="D5067" s="162"/>
    </row>
    <row r="5068" spans="1:4" x14ac:dyDescent="0.2">
      <c r="A5068" s="161" t="s">
        <v>2988</v>
      </c>
      <c r="B5068" s="162">
        <v>6.9583768868504002E-4</v>
      </c>
      <c r="D5068" s="162"/>
    </row>
    <row r="5069" spans="1:4" x14ac:dyDescent="0.2">
      <c r="A5069" s="161" t="s">
        <v>6006</v>
      </c>
      <c r="B5069" s="162">
        <v>6.9441093088264995E-4</v>
      </c>
      <c r="D5069" s="162"/>
    </row>
    <row r="5070" spans="1:4" x14ac:dyDescent="0.2">
      <c r="A5070" s="161" t="s">
        <v>1374</v>
      </c>
      <c r="B5070" s="162">
        <v>6.9426913002148996E-4</v>
      </c>
      <c r="D5070" s="162"/>
    </row>
    <row r="5071" spans="1:4" x14ac:dyDescent="0.2">
      <c r="A5071" s="161" t="s">
        <v>5214</v>
      </c>
      <c r="B5071" s="162">
        <v>6.9417667740848002E-4</v>
      </c>
      <c r="D5071" s="162"/>
    </row>
    <row r="5072" spans="1:4" x14ac:dyDescent="0.2">
      <c r="A5072" s="161" t="s">
        <v>8246</v>
      </c>
      <c r="B5072" s="162">
        <v>6.9342475017505E-4</v>
      </c>
      <c r="D5072" s="162"/>
    </row>
    <row r="5073" spans="1:4" x14ac:dyDescent="0.2">
      <c r="A5073" s="161" t="s">
        <v>8247</v>
      </c>
      <c r="B5073" s="162">
        <v>6.9342475017505E-4</v>
      </c>
      <c r="D5073" s="162"/>
    </row>
    <row r="5074" spans="1:4" x14ac:dyDescent="0.2">
      <c r="A5074" s="161" t="s">
        <v>2021</v>
      </c>
      <c r="B5074" s="162">
        <v>6.9309027578958002E-4</v>
      </c>
      <c r="D5074" s="162"/>
    </row>
    <row r="5075" spans="1:4" x14ac:dyDescent="0.2">
      <c r="A5075" s="161" t="s">
        <v>1233</v>
      </c>
      <c r="B5075" s="162">
        <v>6.9279476747901995E-4</v>
      </c>
      <c r="D5075" s="162"/>
    </row>
    <row r="5076" spans="1:4" x14ac:dyDescent="0.2">
      <c r="A5076" s="161" t="s">
        <v>6138</v>
      </c>
      <c r="B5076" s="162">
        <v>6.9273628500257005E-4</v>
      </c>
      <c r="D5076" s="162"/>
    </row>
    <row r="5077" spans="1:4" x14ac:dyDescent="0.2">
      <c r="A5077" s="161" t="s">
        <v>4373</v>
      </c>
      <c r="B5077" s="162">
        <v>6.9272880415270003E-4</v>
      </c>
      <c r="D5077" s="162"/>
    </row>
    <row r="5078" spans="1:4" x14ac:dyDescent="0.2">
      <c r="A5078" s="161" t="s">
        <v>4015</v>
      </c>
      <c r="B5078" s="162">
        <v>6.9264273899207005E-4</v>
      </c>
      <c r="D5078" s="162"/>
    </row>
    <row r="5079" spans="1:4" x14ac:dyDescent="0.2">
      <c r="A5079" s="161" t="s">
        <v>2452</v>
      </c>
      <c r="B5079" s="162">
        <v>6.9139601197903001E-4</v>
      </c>
      <c r="D5079" s="162"/>
    </row>
    <row r="5080" spans="1:4" x14ac:dyDescent="0.2">
      <c r="A5080" s="161" t="s">
        <v>3761</v>
      </c>
      <c r="B5080" s="162">
        <v>6.9021748420419E-4</v>
      </c>
      <c r="D5080" s="162"/>
    </row>
    <row r="5081" spans="1:4" x14ac:dyDescent="0.2">
      <c r="A5081" s="161" t="s">
        <v>1432</v>
      </c>
      <c r="B5081" s="162">
        <v>6.9020951853436996E-4</v>
      </c>
      <c r="D5081" s="162"/>
    </row>
    <row r="5082" spans="1:4" x14ac:dyDescent="0.2">
      <c r="A5082" s="161" t="s">
        <v>6376</v>
      </c>
      <c r="B5082" s="162">
        <v>6.8953278527165995E-4</v>
      </c>
      <c r="D5082" s="162"/>
    </row>
    <row r="5083" spans="1:4" x14ac:dyDescent="0.2">
      <c r="A5083" s="161" t="s">
        <v>4070</v>
      </c>
      <c r="B5083" s="162">
        <v>6.8938225871729996E-4</v>
      </c>
      <c r="D5083" s="162"/>
    </row>
    <row r="5084" spans="1:4" x14ac:dyDescent="0.2">
      <c r="A5084" s="161" t="s">
        <v>2848</v>
      </c>
      <c r="B5084" s="162">
        <v>6.8778222495148003E-4</v>
      </c>
      <c r="D5084" s="162"/>
    </row>
    <row r="5085" spans="1:4" x14ac:dyDescent="0.2">
      <c r="A5085" s="161" t="s">
        <v>4967</v>
      </c>
      <c r="B5085" s="162">
        <v>6.8674923064914004E-4</v>
      </c>
      <c r="D5085" s="162"/>
    </row>
    <row r="5086" spans="1:4" x14ac:dyDescent="0.2">
      <c r="A5086" s="161" t="s">
        <v>2601</v>
      </c>
      <c r="B5086" s="162">
        <v>6.8643260958994997E-4</v>
      </c>
      <c r="D5086" s="162"/>
    </row>
    <row r="5087" spans="1:4" x14ac:dyDescent="0.2">
      <c r="A5087" s="161" t="s">
        <v>1883</v>
      </c>
      <c r="B5087" s="162">
        <v>6.8638170795245004E-4</v>
      </c>
      <c r="D5087" s="162"/>
    </row>
    <row r="5088" spans="1:4" x14ac:dyDescent="0.2">
      <c r="A5088" s="161" t="s">
        <v>2944</v>
      </c>
      <c r="B5088" s="162">
        <v>6.8634808050587002E-4</v>
      </c>
      <c r="D5088" s="162"/>
    </row>
    <row r="5089" spans="1:4" x14ac:dyDescent="0.2">
      <c r="A5089" s="161" t="s">
        <v>8248</v>
      </c>
      <c r="B5089" s="162">
        <v>6.8565937253746E-4</v>
      </c>
      <c r="D5089" s="162"/>
    </row>
    <row r="5090" spans="1:4" x14ac:dyDescent="0.2">
      <c r="A5090" s="161" t="s">
        <v>8249</v>
      </c>
      <c r="B5090" s="162">
        <v>6.8565937253746E-4</v>
      </c>
      <c r="D5090" s="162"/>
    </row>
    <row r="5091" spans="1:4" x14ac:dyDescent="0.2">
      <c r="A5091" s="161" t="s">
        <v>8250</v>
      </c>
      <c r="B5091" s="162">
        <v>6.8565937253746E-4</v>
      </c>
      <c r="D5091" s="162"/>
    </row>
    <row r="5092" spans="1:4" x14ac:dyDescent="0.2">
      <c r="A5092" s="161" t="s">
        <v>1939</v>
      </c>
      <c r="B5092" s="162">
        <v>6.8563469923155998E-4</v>
      </c>
      <c r="D5092" s="162"/>
    </row>
    <row r="5093" spans="1:4" x14ac:dyDescent="0.2">
      <c r="A5093" s="161" t="s">
        <v>8251</v>
      </c>
      <c r="B5093" s="162">
        <v>6.8532968639195004E-4</v>
      </c>
      <c r="D5093" s="162"/>
    </row>
    <row r="5094" spans="1:4" x14ac:dyDescent="0.2">
      <c r="A5094" s="161" t="s">
        <v>8252</v>
      </c>
      <c r="B5094" s="162">
        <v>6.8532713707700004E-4</v>
      </c>
      <c r="D5094" s="162"/>
    </row>
    <row r="5095" spans="1:4" x14ac:dyDescent="0.2">
      <c r="A5095" s="161" t="s">
        <v>5807</v>
      </c>
      <c r="B5095" s="162">
        <v>6.8509574547646998E-4</v>
      </c>
      <c r="D5095" s="162"/>
    </row>
    <row r="5096" spans="1:4" x14ac:dyDescent="0.2">
      <c r="A5096" s="161" t="s">
        <v>4409</v>
      </c>
      <c r="B5096" s="162">
        <v>6.8495610863667997E-4</v>
      </c>
      <c r="D5096" s="162"/>
    </row>
    <row r="5097" spans="1:4" x14ac:dyDescent="0.2">
      <c r="A5097" s="161" t="s">
        <v>5392</v>
      </c>
      <c r="B5097" s="162">
        <v>6.8326721781364005E-4</v>
      </c>
      <c r="D5097" s="162"/>
    </row>
    <row r="5098" spans="1:4" x14ac:dyDescent="0.2">
      <c r="A5098" s="161" t="s">
        <v>8253</v>
      </c>
      <c r="B5098" s="162">
        <v>6.8322263901773005E-4</v>
      </c>
      <c r="D5098" s="162"/>
    </row>
    <row r="5099" spans="1:4" x14ac:dyDescent="0.2">
      <c r="A5099" s="161" t="s">
        <v>4556</v>
      </c>
      <c r="B5099" s="162">
        <v>6.8281470468825004E-4</v>
      </c>
      <c r="D5099" s="162"/>
    </row>
    <row r="5100" spans="1:4" x14ac:dyDescent="0.2">
      <c r="A5100" s="161" t="s">
        <v>8254</v>
      </c>
      <c r="B5100" s="162">
        <v>6.8205649375945E-4</v>
      </c>
      <c r="D5100" s="162"/>
    </row>
    <row r="5101" spans="1:4" x14ac:dyDescent="0.2">
      <c r="A5101" s="161" t="s">
        <v>6045</v>
      </c>
      <c r="B5101" s="162">
        <v>6.8135854881449002E-4</v>
      </c>
      <c r="D5101" s="162"/>
    </row>
    <row r="5102" spans="1:4" x14ac:dyDescent="0.2">
      <c r="A5102" s="161" t="s">
        <v>5869</v>
      </c>
      <c r="B5102" s="162">
        <v>6.8120875933397004E-4</v>
      </c>
      <c r="D5102" s="162"/>
    </row>
    <row r="5103" spans="1:4" x14ac:dyDescent="0.2">
      <c r="A5103" s="161" t="s">
        <v>5345</v>
      </c>
      <c r="B5103" s="162">
        <v>6.8109639096538004E-4</v>
      </c>
      <c r="D5103" s="162"/>
    </row>
    <row r="5104" spans="1:4" x14ac:dyDescent="0.2">
      <c r="A5104" s="161" t="s">
        <v>5677</v>
      </c>
      <c r="B5104" s="162">
        <v>6.8101054013760003E-4</v>
      </c>
      <c r="D5104" s="162"/>
    </row>
    <row r="5105" spans="1:4" x14ac:dyDescent="0.2">
      <c r="A5105" s="161" t="s">
        <v>2198</v>
      </c>
      <c r="B5105" s="162">
        <v>6.8077723492518004E-4</v>
      </c>
      <c r="D5105" s="162"/>
    </row>
    <row r="5106" spans="1:4" x14ac:dyDescent="0.2">
      <c r="A5106" s="161" t="s">
        <v>2387</v>
      </c>
      <c r="B5106" s="162">
        <v>6.8053891236620001E-4</v>
      </c>
      <c r="D5106" s="162"/>
    </row>
    <row r="5107" spans="1:4" x14ac:dyDescent="0.2">
      <c r="A5107" s="161" t="s">
        <v>6075</v>
      </c>
      <c r="B5107" s="162">
        <v>6.8018488233054003E-4</v>
      </c>
      <c r="D5107" s="162"/>
    </row>
    <row r="5108" spans="1:4" x14ac:dyDescent="0.2">
      <c r="A5108" s="161" t="s">
        <v>2758</v>
      </c>
      <c r="B5108" s="162">
        <v>6.8008906411101005E-4</v>
      </c>
      <c r="D5108" s="162"/>
    </row>
    <row r="5109" spans="1:4" x14ac:dyDescent="0.2">
      <c r="A5109" s="161" t="s">
        <v>8255</v>
      </c>
      <c r="B5109" s="162">
        <v>6.7711384229112998E-4</v>
      </c>
      <c r="D5109" s="162"/>
    </row>
    <row r="5110" spans="1:4" x14ac:dyDescent="0.2">
      <c r="A5110" s="161" t="s">
        <v>5412</v>
      </c>
      <c r="B5110" s="162">
        <v>6.7701199092837E-4</v>
      </c>
      <c r="D5110" s="162"/>
    </row>
    <row r="5111" spans="1:4" x14ac:dyDescent="0.2">
      <c r="A5111" s="161" t="s">
        <v>4628</v>
      </c>
      <c r="B5111" s="162">
        <v>6.7628673862770003E-4</v>
      </c>
      <c r="D5111" s="162"/>
    </row>
    <row r="5112" spans="1:4" x14ac:dyDescent="0.2">
      <c r="A5112" s="161" t="s">
        <v>4578</v>
      </c>
      <c r="B5112" s="162">
        <v>6.7600569570014997E-4</v>
      </c>
      <c r="D5112" s="162"/>
    </row>
    <row r="5113" spans="1:4" x14ac:dyDescent="0.2">
      <c r="A5113" s="161" t="s">
        <v>8256</v>
      </c>
      <c r="B5113" s="162">
        <v>6.7566710165337996E-4</v>
      </c>
      <c r="D5113" s="162"/>
    </row>
    <row r="5114" spans="1:4" x14ac:dyDescent="0.2">
      <c r="A5114" s="161" t="s">
        <v>8257</v>
      </c>
      <c r="B5114" s="162">
        <v>6.7566710165337996E-4</v>
      </c>
      <c r="D5114" s="162"/>
    </row>
    <row r="5115" spans="1:4" x14ac:dyDescent="0.2">
      <c r="A5115" s="161" t="s">
        <v>8258</v>
      </c>
      <c r="B5115" s="162">
        <v>6.7566710165337996E-4</v>
      </c>
      <c r="D5115" s="162"/>
    </row>
    <row r="5116" spans="1:4" x14ac:dyDescent="0.2">
      <c r="A5116" s="161" t="s">
        <v>1706</v>
      </c>
      <c r="B5116" s="162">
        <v>6.7558556861789E-4</v>
      </c>
      <c r="D5116" s="162"/>
    </row>
    <row r="5117" spans="1:4" x14ac:dyDescent="0.2">
      <c r="A5117" s="161" t="s">
        <v>8259</v>
      </c>
      <c r="B5117" s="162">
        <v>6.7525255353297997E-4</v>
      </c>
      <c r="D5117" s="162"/>
    </row>
    <row r="5118" spans="1:4" x14ac:dyDescent="0.2">
      <c r="A5118" s="161" t="s">
        <v>5397</v>
      </c>
      <c r="B5118" s="162">
        <v>6.7240339339356004E-4</v>
      </c>
      <c r="D5118" s="162"/>
    </row>
    <row r="5119" spans="1:4" x14ac:dyDescent="0.2">
      <c r="A5119" s="161" t="s">
        <v>3270</v>
      </c>
      <c r="B5119" s="162">
        <v>6.7222071455275004E-4</v>
      </c>
      <c r="D5119" s="162"/>
    </row>
    <row r="5120" spans="1:4" x14ac:dyDescent="0.2">
      <c r="A5120" s="161" t="s">
        <v>6322</v>
      </c>
      <c r="B5120" s="162">
        <v>6.7196470590930003E-4</v>
      </c>
      <c r="D5120" s="162"/>
    </row>
    <row r="5121" spans="1:4" x14ac:dyDescent="0.2">
      <c r="A5121" s="161" t="s">
        <v>3429</v>
      </c>
      <c r="B5121" s="162">
        <v>6.7179645550609996E-4</v>
      </c>
      <c r="D5121" s="162"/>
    </row>
    <row r="5122" spans="1:4" x14ac:dyDescent="0.2">
      <c r="A5122" s="161" t="s">
        <v>4348</v>
      </c>
      <c r="B5122" s="162">
        <v>6.7177152911654001E-4</v>
      </c>
      <c r="D5122" s="162"/>
    </row>
    <row r="5123" spans="1:4" x14ac:dyDescent="0.2">
      <c r="A5123" s="161" t="s">
        <v>8260</v>
      </c>
      <c r="B5123" s="162">
        <v>6.7168857601985002E-4</v>
      </c>
      <c r="D5123" s="162"/>
    </row>
    <row r="5124" spans="1:4" x14ac:dyDescent="0.2">
      <c r="A5124" s="161" t="s">
        <v>4336</v>
      </c>
      <c r="B5124" s="162">
        <v>6.7164245491480002E-4</v>
      </c>
      <c r="D5124" s="162"/>
    </row>
    <row r="5125" spans="1:4" x14ac:dyDescent="0.2">
      <c r="A5125" s="161" t="s">
        <v>4722</v>
      </c>
      <c r="B5125" s="162">
        <v>6.7103751263728004E-4</v>
      </c>
      <c r="D5125" s="162"/>
    </row>
    <row r="5126" spans="1:4" x14ac:dyDescent="0.2">
      <c r="A5126" s="161" t="s">
        <v>6230</v>
      </c>
      <c r="B5126" s="162">
        <v>6.7069142198062997E-4</v>
      </c>
      <c r="D5126" s="162"/>
    </row>
    <row r="5127" spans="1:4" x14ac:dyDescent="0.2">
      <c r="A5127" s="161" t="s">
        <v>3087</v>
      </c>
      <c r="B5127" s="162">
        <v>6.6983140629850999E-4</v>
      </c>
      <c r="D5127" s="162"/>
    </row>
    <row r="5128" spans="1:4" x14ac:dyDescent="0.2">
      <c r="A5128" s="161" t="s">
        <v>4703</v>
      </c>
      <c r="B5128" s="162">
        <v>6.6971873476720999E-4</v>
      </c>
      <c r="D5128" s="162"/>
    </row>
    <row r="5129" spans="1:4" x14ac:dyDescent="0.2">
      <c r="A5129" s="161" t="s">
        <v>8261</v>
      </c>
      <c r="B5129" s="162">
        <v>6.6941633909392995E-4</v>
      </c>
      <c r="D5129" s="162"/>
    </row>
    <row r="5130" spans="1:4" x14ac:dyDescent="0.2">
      <c r="A5130" s="161" t="s">
        <v>1973</v>
      </c>
      <c r="B5130" s="162">
        <v>6.6930084769130003E-4</v>
      </c>
      <c r="D5130" s="162"/>
    </row>
    <row r="5131" spans="1:4" x14ac:dyDescent="0.2">
      <c r="A5131" s="161" t="s">
        <v>5354</v>
      </c>
      <c r="B5131" s="162">
        <v>6.6900055137354003E-4</v>
      </c>
      <c r="D5131" s="162"/>
    </row>
    <row r="5132" spans="1:4" x14ac:dyDescent="0.2">
      <c r="A5132" s="161" t="s">
        <v>5308</v>
      </c>
      <c r="B5132" s="162">
        <v>6.6890013951577995E-4</v>
      </c>
      <c r="D5132" s="162"/>
    </row>
    <row r="5133" spans="1:4" x14ac:dyDescent="0.2">
      <c r="A5133" s="161" t="s">
        <v>5431</v>
      </c>
      <c r="B5133" s="162">
        <v>6.6854537233100998E-4</v>
      </c>
      <c r="D5133" s="162"/>
    </row>
    <row r="5134" spans="1:4" x14ac:dyDescent="0.2">
      <c r="A5134" s="161" t="s">
        <v>1196</v>
      </c>
      <c r="B5134" s="162">
        <v>6.6825564667632E-4</v>
      </c>
      <c r="D5134" s="162"/>
    </row>
    <row r="5135" spans="1:4" x14ac:dyDescent="0.2">
      <c r="A5135" s="161" t="s">
        <v>5475</v>
      </c>
      <c r="B5135" s="162">
        <v>6.6825351318682003E-4</v>
      </c>
      <c r="D5135" s="162"/>
    </row>
    <row r="5136" spans="1:4" x14ac:dyDescent="0.2">
      <c r="A5136" s="161" t="s">
        <v>3566</v>
      </c>
      <c r="B5136" s="162">
        <v>6.6821041374083004E-4</v>
      </c>
      <c r="D5136" s="162"/>
    </row>
    <row r="5137" spans="1:4" x14ac:dyDescent="0.2">
      <c r="A5137" s="161" t="s">
        <v>3957</v>
      </c>
      <c r="B5137" s="162">
        <v>6.6814001894718996E-4</v>
      </c>
      <c r="D5137" s="162"/>
    </row>
    <row r="5138" spans="1:4" x14ac:dyDescent="0.2">
      <c r="A5138" s="161" t="s">
        <v>8262</v>
      </c>
      <c r="B5138" s="162">
        <v>6.6528204014887002E-4</v>
      </c>
      <c r="D5138" s="162"/>
    </row>
    <row r="5139" spans="1:4" x14ac:dyDescent="0.2">
      <c r="A5139" s="161" t="s">
        <v>5734</v>
      </c>
      <c r="B5139" s="162">
        <v>6.6525950070501995E-4</v>
      </c>
      <c r="D5139" s="162"/>
    </row>
    <row r="5140" spans="1:4" x14ac:dyDescent="0.2">
      <c r="A5140" s="161" t="s">
        <v>2971</v>
      </c>
      <c r="B5140" s="162">
        <v>6.6485237656300003E-4</v>
      </c>
      <c r="D5140" s="162"/>
    </row>
    <row r="5141" spans="1:4" x14ac:dyDescent="0.2">
      <c r="A5141" s="161" t="s">
        <v>4062</v>
      </c>
      <c r="B5141" s="162">
        <v>6.6453483769457998E-4</v>
      </c>
      <c r="D5141" s="162"/>
    </row>
    <row r="5142" spans="1:4" x14ac:dyDescent="0.2">
      <c r="A5142" s="161" t="s">
        <v>3114</v>
      </c>
      <c r="B5142" s="162">
        <v>6.6352349312418998E-4</v>
      </c>
      <c r="D5142" s="162"/>
    </row>
    <row r="5143" spans="1:4" x14ac:dyDescent="0.2">
      <c r="A5143" s="161" t="s">
        <v>1956</v>
      </c>
      <c r="B5143" s="162">
        <v>6.6304908054046999E-4</v>
      </c>
      <c r="D5143" s="162"/>
    </row>
    <row r="5144" spans="1:4" x14ac:dyDescent="0.2">
      <c r="A5144" s="161" t="s">
        <v>5797</v>
      </c>
      <c r="B5144" s="162">
        <v>6.6265146914256995E-4</v>
      </c>
      <c r="D5144" s="162"/>
    </row>
    <row r="5145" spans="1:4" x14ac:dyDescent="0.2">
      <c r="A5145" s="161" t="s">
        <v>2699</v>
      </c>
      <c r="B5145" s="162">
        <v>6.6211324417277996E-4</v>
      </c>
      <c r="D5145" s="162"/>
    </row>
    <row r="5146" spans="1:4" x14ac:dyDescent="0.2">
      <c r="A5146" s="161" t="s">
        <v>8263</v>
      </c>
      <c r="B5146" s="162">
        <v>6.6190712329897996E-4</v>
      </c>
      <c r="D5146" s="162"/>
    </row>
    <row r="5147" spans="1:4" x14ac:dyDescent="0.2">
      <c r="A5147" s="161" t="s">
        <v>8264</v>
      </c>
      <c r="B5147" s="162">
        <v>6.6141023681623001E-4</v>
      </c>
      <c r="D5147" s="162"/>
    </row>
    <row r="5148" spans="1:4" x14ac:dyDescent="0.2">
      <c r="A5148" s="161" t="s">
        <v>5796</v>
      </c>
      <c r="B5148" s="162">
        <v>6.6121797443872998E-4</v>
      </c>
      <c r="D5148" s="162"/>
    </row>
    <row r="5149" spans="1:4" x14ac:dyDescent="0.2">
      <c r="A5149" s="161" t="s">
        <v>5756</v>
      </c>
      <c r="B5149" s="162">
        <v>6.6026282369154997E-4</v>
      </c>
      <c r="D5149" s="162"/>
    </row>
    <row r="5150" spans="1:4" x14ac:dyDescent="0.2">
      <c r="A5150" s="161" t="s">
        <v>4661</v>
      </c>
      <c r="B5150" s="162">
        <v>6.5968125890343001E-4</v>
      </c>
      <c r="D5150" s="162"/>
    </row>
    <row r="5151" spans="1:4" x14ac:dyDescent="0.2">
      <c r="A5151" s="161" t="s">
        <v>1513</v>
      </c>
      <c r="B5151" s="162">
        <v>6.5931888622993004E-4</v>
      </c>
      <c r="D5151" s="162"/>
    </row>
    <row r="5152" spans="1:4" x14ac:dyDescent="0.2">
      <c r="A5152" s="161" t="s">
        <v>5309</v>
      </c>
      <c r="B5152" s="162">
        <v>6.5903511811596003E-4</v>
      </c>
      <c r="D5152" s="162"/>
    </row>
    <row r="5153" spans="1:4" x14ac:dyDescent="0.2">
      <c r="A5153" s="161" t="s">
        <v>8265</v>
      </c>
      <c r="B5153" s="162">
        <v>6.5801086089252003E-4</v>
      </c>
      <c r="D5153" s="162"/>
    </row>
    <row r="5154" spans="1:4" x14ac:dyDescent="0.2">
      <c r="A5154" s="161" t="s">
        <v>3092</v>
      </c>
      <c r="B5154" s="162">
        <v>6.5783880900053995E-4</v>
      </c>
      <c r="D5154" s="162"/>
    </row>
    <row r="5155" spans="1:4" x14ac:dyDescent="0.2">
      <c r="A5155" s="161" t="s">
        <v>8266</v>
      </c>
      <c r="B5155" s="162">
        <v>6.5783880900053995E-4</v>
      </c>
      <c r="D5155" s="162"/>
    </row>
    <row r="5156" spans="1:4" x14ac:dyDescent="0.2">
      <c r="A5156" s="161" t="s">
        <v>8267</v>
      </c>
      <c r="B5156" s="162">
        <v>6.5447806026256003E-4</v>
      </c>
      <c r="D5156" s="162"/>
    </row>
    <row r="5157" spans="1:4" x14ac:dyDescent="0.2">
      <c r="A5157" s="161" t="s">
        <v>2101</v>
      </c>
      <c r="B5157" s="162">
        <v>6.5374050807512005E-4</v>
      </c>
      <c r="D5157" s="162"/>
    </row>
    <row r="5158" spans="1:4" x14ac:dyDescent="0.2">
      <c r="A5158" s="161" t="s">
        <v>3892</v>
      </c>
      <c r="B5158" s="162">
        <v>6.5240054277582995E-4</v>
      </c>
      <c r="D5158" s="162"/>
    </row>
    <row r="5159" spans="1:4" x14ac:dyDescent="0.2">
      <c r="A5159" s="161" t="s">
        <v>4040</v>
      </c>
      <c r="B5159" s="162">
        <v>6.5238904271791999E-4</v>
      </c>
      <c r="D5159" s="162"/>
    </row>
    <row r="5160" spans="1:4" x14ac:dyDescent="0.2">
      <c r="A5160" s="161" t="s">
        <v>3044</v>
      </c>
      <c r="B5160" s="162">
        <v>6.5172347377692003E-4</v>
      </c>
      <c r="D5160" s="162"/>
    </row>
    <row r="5161" spans="1:4" x14ac:dyDescent="0.2">
      <c r="A5161" s="161" t="s">
        <v>8268</v>
      </c>
      <c r="B5161" s="162">
        <v>6.5146973032025003E-4</v>
      </c>
      <c r="D5161" s="162"/>
    </row>
    <row r="5162" spans="1:4" x14ac:dyDescent="0.2">
      <c r="A5162" s="161" t="s">
        <v>1821</v>
      </c>
      <c r="B5162" s="162">
        <v>6.5120178453818996E-4</v>
      </c>
      <c r="D5162" s="162"/>
    </row>
    <row r="5163" spans="1:4" x14ac:dyDescent="0.2">
      <c r="A5163" s="161" t="s">
        <v>8269</v>
      </c>
      <c r="B5163" s="162">
        <v>6.5109469950316997E-4</v>
      </c>
      <c r="D5163" s="162"/>
    </row>
    <row r="5164" spans="1:4" x14ac:dyDescent="0.2">
      <c r="A5164" s="161" t="s">
        <v>8270</v>
      </c>
      <c r="B5164" s="162">
        <v>6.5109469950316997E-4</v>
      </c>
      <c r="D5164" s="162"/>
    </row>
    <row r="5165" spans="1:4" x14ac:dyDescent="0.2">
      <c r="A5165" s="161" t="s">
        <v>6130</v>
      </c>
      <c r="B5165" s="162">
        <v>6.5010154234864E-4</v>
      </c>
      <c r="D5165" s="162"/>
    </row>
    <row r="5166" spans="1:4" x14ac:dyDescent="0.2">
      <c r="A5166" s="161" t="s">
        <v>464</v>
      </c>
      <c r="B5166" s="162">
        <v>6.4992696219539996E-4</v>
      </c>
      <c r="D5166" s="162"/>
    </row>
    <row r="5167" spans="1:4" x14ac:dyDescent="0.2">
      <c r="A5167" s="161" t="s">
        <v>2890</v>
      </c>
      <c r="B5167" s="162">
        <v>6.4989286001331003E-4</v>
      </c>
      <c r="D5167" s="162"/>
    </row>
    <row r="5168" spans="1:4" x14ac:dyDescent="0.2">
      <c r="A5168" s="161" t="s">
        <v>8271</v>
      </c>
      <c r="B5168" s="162">
        <v>6.4968111343797997E-4</v>
      </c>
      <c r="D5168" s="162"/>
    </row>
    <row r="5169" spans="1:4" x14ac:dyDescent="0.2">
      <c r="A5169" s="161" t="s">
        <v>8272</v>
      </c>
      <c r="B5169" s="162">
        <v>6.4968111343797997E-4</v>
      </c>
      <c r="D5169" s="162"/>
    </row>
    <row r="5170" spans="1:4" x14ac:dyDescent="0.2">
      <c r="A5170" s="161" t="s">
        <v>3385</v>
      </c>
      <c r="B5170" s="162">
        <v>6.4883907714027996E-4</v>
      </c>
      <c r="D5170" s="162"/>
    </row>
    <row r="5171" spans="1:4" x14ac:dyDescent="0.2">
      <c r="A5171" s="161" t="s">
        <v>5532</v>
      </c>
      <c r="B5171" s="162">
        <v>6.4832117334821999E-4</v>
      </c>
      <c r="D5171" s="162"/>
    </row>
    <row r="5172" spans="1:4" x14ac:dyDescent="0.2">
      <c r="A5172" s="161" t="s">
        <v>5436</v>
      </c>
      <c r="B5172" s="162">
        <v>6.4831680256659003E-4</v>
      </c>
      <c r="D5172" s="162"/>
    </row>
    <row r="5173" spans="1:4" x14ac:dyDescent="0.2">
      <c r="A5173" s="161" t="s">
        <v>8273</v>
      </c>
      <c r="B5173" s="162">
        <v>6.4822647355107998E-4</v>
      </c>
      <c r="D5173" s="162"/>
    </row>
    <row r="5174" spans="1:4" x14ac:dyDescent="0.2">
      <c r="A5174" s="161" t="s">
        <v>2499</v>
      </c>
      <c r="B5174" s="162">
        <v>6.4774199942280002E-4</v>
      </c>
      <c r="D5174" s="162"/>
    </row>
    <row r="5175" spans="1:4" x14ac:dyDescent="0.2">
      <c r="A5175" s="161" t="s">
        <v>4626</v>
      </c>
      <c r="B5175" s="162">
        <v>6.4599382196155999E-4</v>
      </c>
      <c r="D5175" s="162"/>
    </row>
    <row r="5176" spans="1:4" x14ac:dyDescent="0.2">
      <c r="A5176" s="161" t="s">
        <v>6083</v>
      </c>
      <c r="B5176" s="162">
        <v>6.4558447576906004E-4</v>
      </c>
      <c r="D5176" s="162"/>
    </row>
    <row r="5177" spans="1:4" x14ac:dyDescent="0.2">
      <c r="A5177" s="161" t="s">
        <v>3322</v>
      </c>
      <c r="B5177" s="162">
        <v>6.4543805829562996E-4</v>
      </c>
      <c r="D5177" s="162"/>
    </row>
    <row r="5178" spans="1:4" x14ac:dyDescent="0.2">
      <c r="A5178" s="161" t="s">
        <v>3781</v>
      </c>
      <c r="B5178" s="162">
        <v>6.4526596782528E-4</v>
      </c>
      <c r="D5178" s="162"/>
    </row>
    <row r="5179" spans="1:4" x14ac:dyDescent="0.2">
      <c r="A5179" s="161" t="s">
        <v>6030</v>
      </c>
      <c r="B5179" s="162">
        <v>6.4438761941513004E-4</v>
      </c>
      <c r="D5179" s="162"/>
    </row>
    <row r="5180" spans="1:4" x14ac:dyDescent="0.2">
      <c r="A5180" s="161" t="s">
        <v>5454</v>
      </c>
      <c r="B5180" s="162">
        <v>6.4438761941513004E-4</v>
      </c>
      <c r="D5180" s="162"/>
    </row>
    <row r="5181" spans="1:4" x14ac:dyDescent="0.2">
      <c r="A5181" s="161" t="s">
        <v>3767</v>
      </c>
      <c r="B5181" s="162">
        <v>6.4417427480094997E-4</v>
      </c>
      <c r="D5181" s="162"/>
    </row>
    <row r="5182" spans="1:4" x14ac:dyDescent="0.2">
      <c r="A5182" s="161" t="s">
        <v>5347</v>
      </c>
      <c r="B5182" s="162">
        <v>6.4407734532873995E-4</v>
      </c>
      <c r="D5182" s="162"/>
    </row>
    <row r="5183" spans="1:4" x14ac:dyDescent="0.2">
      <c r="A5183" s="161" t="s">
        <v>3780</v>
      </c>
      <c r="B5183" s="162">
        <v>6.4401314342978999E-4</v>
      </c>
      <c r="D5183" s="162"/>
    </row>
    <row r="5184" spans="1:4" x14ac:dyDescent="0.2">
      <c r="A5184" s="161" t="s">
        <v>8274</v>
      </c>
      <c r="B5184" s="162">
        <v>6.4372535739940005E-4</v>
      </c>
      <c r="D5184" s="162"/>
    </row>
    <row r="5185" spans="1:4" x14ac:dyDescent="0.2">
      <c r="A5185" s="161" t="s">
        <v>1534</v>
      </c>
      <c r="B5185" s="162">
        <v>6.4359945195854005E-4</v>
      </c>
      <c r="D5185" s="162"/>
    </row>
    <row r="5186" spans="1:4" x14ac:dyDescent="0.2">
      <c r="A5186" s="161" t="s">
        <v>8275</v>
      </c>
      <c r="B5186" s="162">
        <v>6.4327861580866996E-4</v>
      </c>
      <c r="D5186" s="162"/>
    </row>
    <row r="5187" spans="1:4" x14ac:dyDescent="0.2">
      <c r="A5187" s="161" t="s">
        <v>6330</v>
      </c>
      <c r="B5187" s="162">
        <v>6.4224655197884996E-4</v>
      </c>
      <c r="D5187" s="162"/>
    </row>
    <row r="5188" spans="1:4" x14ac:dyDescent="0.2">
      <c r="A5188" s="161" t="s">
        <v>8276</v>
      </c>
      <c r="B5188" s="162">
        <v>6.4208982067990997E-4</v>
      </c>
      <c r="D5188" s="162"/>
    </row>
    <row r="5189" spans="1:4" x14ac:dyDescent="0.2">
      <c r="A5189" s="161" t="s">
        <v>8277</v>
      </c>
      <c r="B5189" s="162">
        <v>6.4199534199930997E-4</v>
      </c>
      <c r="D5189" s="162"/>
    </row>
    <row r="5190" spans="1:4" x14ac:dyDescent="0.2">
      <c r="A5190" s="161" t="s">
        <v>4499</v>
      </c>
      <c r="B5190" s="162">
        <v>6.4164312913229005E-4</v>
      </c>
      <c r="D5190" s="162"/>
    </row>
    <row r="5191" spans="1:4" x14ac:dyDescent="0.2">
      <c r="A5191" s="161" t="s">
        <v>4746</v>
      </c>
      <c r="B5191" s="162">
        <v>6.4093083289294998E-4</v>
      </c>
      <c r="D5191" s="162"/>
    </row>
    <row r="5192" spans="1:4" x14ac:dyDescent="0.2">
      <c r="A5192" s="161" t="s">
        <v>4232</v>
      </c>
      <c r="B5192" s="162">
        <v>6.4040148954208002E-4</v>
      </c>
      <c r="D5192" s="162"/>
    </row>
    <row r="5193" spans="1:4" x14ac:dyDescent="0.2">
      <c r="A5193" s="161" t="s">
        <v>8278</v>
      </c>
      <c r="B5193" s="162">
        <v>6.3993736946606E-4</v>
      </c>
      <c r="D5193" s="162"/>
    </row>
    <row r="5194" spans="1:4" x14ac:dyDescent="0.2">
      <c r="A5194" s="161" t="s">
        <v>8279</v>
      </c>
      <c r="B5194" s="162">
        <v>6.3934401305506996E-4</v>
      </c>
      <c r="D5194" s="162"/>
    </row>
    <row r="5195" spans="1:4" x14ac:dyDescent="0.2">
      <c r="A5195" s="161" t="s">
        <v>8280</v>
      </c>
      <c r="B5195" s="162">
        <v>6.3842154586506996E-4</v>
      </c>
      <c r="D5195" s="162"/>
    </row>
    <row r="5196" spans="1:4" x14ac:dyDescent="0.2">
      <c r="A5196" s="161" t="s">
        <v>8281</v>
      </c>
      <c r="B5196" s="162">
        <v>6.3816898853124996E-4</v>
      </c>
      <c r="D5196" s="162"/>
    </row>
    <row r="5197" spans="1:4" x14ac:dyDescent="0.2">
      <c r="A5197" s="161" t="s">
        <v>8282</v>
      </c>
      <c r="B5197" s="162">
        <v>6.3816898853124996E-4</v>
      </c>
      <c r="D5197" s="162"/>
    </row>
    <row r="5198" spans="1:4" x14ac:dyDescent="0.2">
      <c r="A5198" s="161" t="s">
        <v>8283</v>
      </c>
      <c r="B5198" s="162">
        <v>6.3667249858972996E-4</v>
      </c>
      <c r="D5198" s="162"/>
    </row>
    <row r="5199" spans="1:4" x14ac:dyDescent="0.2">
      <c r="A5199" s="161" t="s">
        <v>3549</v>
      </c>
      <c r="B5199" s="162">
        <v>6.3601639595195004E-4</v>
      </c>
      <c r="D5199" s="162"/>
    </row>
    <row r="5200" spans="1:4" x14ac:dyDescent="0.2">
      <c r="A5200" s="161" t="s">
        <v>1543</v>
      </c>
      <c r="B5200" s="162">
        <v>6.3566275843383001E-4</v>
      </c>
      <c r="D5200" s="162"/>
    </row>
    <row r="5201" spans="1:4" x14ac:dyDescent="0.2">
      <c r="A5201" s="161" t="s">
        <v>8284</v>
      </c>
      <c r="B5201" s="162">
        <v>6.3551719285929998E-4</v>
      </c>
      <c r="D5201" s="162"/>
    </row>
    <row r="5202" spans="1:4" x14ac:dyDescent="0.2">
      <c r="A5202" s="161" t="s">
        <v>981</v>
      </c>
      <c r="B5202" s="162">
        <v>6.3482812462894002E-4</v>
      </c>
      <c r="D5202" s="162"/>
    </row>
    <row r="5203" spans="1:4" x14ac:dyDescent="0.2">
      <c r="A5203" s="161" t="s">
        <v>4835</v>
      </c>
      <c r="B5203" s="162">
        <v>6.3452856047523001E-4</v>
      </c>
      <c r="D5203" s="162"/>
    </row>
    <row r="5204" spans="1:4" x14ac:dyDescent="0.2">
      <c r="A5204" s="161" t="s">
        <v>2770</v>
      </c>
      <c r="B5204" s="162">
        <v>6.3443744800206997E-4</v>
      </c>
      <c r="D5204" s="162"/>
    </row>
    <row r="5205" spans="1:4" x14ac:dyDescent="0.2">
      <c r="A5205" s="161" t="s">
        <v>1482</v>
      </c>
      <c r="B5205" s="162">
        <v>6.3359222398037005E-4</v>
      </c>
      <c r="D5205" s="162"/>
    </row>
    <row r="5206" spans="1:4" x14ac:dyDescent="0.2">
      <c r="A5206" s="161" t="s">
        <v>6362</v>
      </c>
      <c r="B5206" s="162">
        <v>6.3314905497003E-4</v>
      </c>
      <c r="D5206" s="162"/>
    </row>
    <row r="5207" spans="1:4" x14ac:dyDescent="0.2">
      <c r="A5207" s="161" t="s">
        <v>1993</v>
      </c>
      <c r="B5207" s="162">
        <v>6.3308748579701997E-4</v>
      </c>
      <c r="D5207" s="162"/>
    </row>
    <row r="5208" spans="1:4" x14ac:dyDescent="0.2">
      <c r="A5208" s="161" t="s">
        <v>6152</v>
      </c>
      <c r="B5208" s="162">
        <v>6.3271380136576002E-4</v>
      </c>
      <c r="D5208" s="162"/>
    </row>
    <row r="5209" spans="1:4" x14ac:dyDescent="0.2">
      <c r="A5209" s="161" t="s">
        <v>8285</v>
      </c>
      <c r="B5209" s="162">
        <v>6.326502300672E-4</v>
      </c>
      <c r="D5209" s="162"/>
    </row>
    <row r="5210" spans="1:4" x14ac:dyDescent="0.2">
      <c r="A5210" s="161" t="s">
        <v>2639</v>
      </c>
      <c r="B5210" s="162">
        <v>6.3249639888228004E-4</v>
      </c>
      <c r="D5210" s="162"/>
    </row>
    <row r="5211" spans="1:4" x14ac:dyDescent="0.2">
      <c r="A5211" s="161" t="s">
        <v>8286</v>
      </c>
      <c r="B5211" s="162">
        <v>6.3244199077355995E-4</v>
      </c>
      <c r="D5211" s="162"/>
    </row>
    <row r="5212" spans="1:4" x14ac:dyDescent="0.2">
      <c r="A5212" s="161" t="s">
        <v>1262</v>
      </c>
      <c r="B5212" s="162">
        <v>6.3033462395464996E-4</v>
      </c>
      <c r="D5212" s="162"/>
    </row>
    <row r="5213" spans="1:4" x14ac:dyDescent="0.2">
      <c r="A5213" s="161" t="s">
        <v>6048</v>
      </c>
      <c r="B5213" s="162">
        <v>6.2977716278413002E-4</v>
      </c>
      <c r="D5213" s="162"/>
    </row>
    <row r="5214" spans="1:4" x14ac:dyDescent="0.2">
      <c r="A5214" s="161" t="s">
        <v>3460</v>
      </c>
      <c r="B5214" s="162">
        <v>6.2975445066702003E-4</v>
      </c>
      <c r="D5214" s="162"/>
    </row>
    <row r="5215" spans="1:4" x14ac:dyDescent="0.2">
      <c r="A5215" s="161" t="s">
        <v>2122</v>
      </c>
      <c r="B5215" s="162">
        <v>6.2808329331807001E-4</v>
      </c>
      <c r="D5215" s="162"/>
    </row>
    <row r="5216" spans="1:4" x14ac:dyDescent="0.2">
      <c r="A5216" s="161" t="s">
        <v>3500</v>
      </c>
      <c r="B5216" s="162">
        <v>6.2772447367308E-4</v>
      </c>
      <c r="D5216" s="162"/>
    </row>
    <row r="5217" spans="1:4" x14ac:dyDescent="0.2">
      <c r="A5217" s="161" t="s">
        <v>3696</v>
      </c>
      <c r="B5217" s="162">
        <v>6.2746086824094001E-4</v>
      </c>
      <c r="D5217" s="162"/>
    </row>
    <row r="5218" spans="1:4" x14ac:dyDescent="0.2">
      <c r="A5218" s="161" t="s">
        <v>1493</v>
      </c>
      <c r="B5218" s="162">
        <v>6.2554376008911003E-4</v>
      </c>
      <c r="D5218" s="162"/>
    </row>
    <row r="5219" spans="1:4" x14ac:dyDescent="0.2">
      <c r="A5219" s="161" t="s">
        <v>3248</v>
      </c>
      <c r="B5219" s="162">
        <v>6.2331522147990998E-4</v>
      </c>
      <c r="D5219" s="162"/>
    </row>
    <row r="5220" spans="1:4" x14ac:dyDescent="0.2">
      <c r="A5220" s="161" t="s">
        <v>8287</v>
      </c>
      <c r="B5220" s="162">
        <v>6.2310270848936998E-4</v>
      </c>
      <c r="D5220" s="162"/>
    </row>
    <row r="5221" spans="1:4" x14ac:dyDescent="0.2">
      <c r="A5221" s="161" t="s">
        <v>1632</v>
      </c>
      <c r="B5221" s="162">
        <v>6.2234428271025E-4</v>
      </c>
      <c r="D5221" s="162"/>
    </row>
    <row r="5222" spans="1:4" x14ac:dyDescent="0.2">
      <c r="A5222" s="161" t="s">
        <v>1880</v>
      </c>
      <c r="B5222" s="162">
        <v>6.2059861149835996E-4</v>
      </c>
      <c r="D5222" s="162"/>
    </row>
    <row r="5223" spans="1:4" x14ac:dyDescent="0.2">
      <c r="A5223" s="161" t="s">
        <v>8288</v>
      </c>
      <c r="B5223" s="162">
        <v>6.1937324111604997E-4</v>
      </c>
      <c r="D5223" s="162"/>
    </row>
    <row r="5224" spans="1:4" x14ac:dyDescent="0.2">
      <c r="A5224" s="161" t="s">
        <v>8289</v>
      </c>
      <c r="B5224" s="162">
        <v>6.1937324111604997E-4</v>
      </c>
      <c r="D5224" s="162"/>
    </row>
    <row r="5225" spans="1:4" x14ac:dyDescent="0.2">
      <c r="A5225" s="161" t="s">
        <v>8290</v>
      </c>
      <c r="B5225" s="162">
        <v>6.1937324111604997E-4</v>
      </c>
      <c r="D5225" s="162"/>
    </row>
    <row r="5226" spans="1:4" x14ac:dyDescent="0.2">
      <c r="A5226" s="161" t="s">
        <v>8291</v>
      </c>
      <c r="B5226" s="162">
        <v>6.1910218652989999E-4</v>
      </c>
      <c r="D5226" s="162"/>
    </row>
    <row r="5227" spans="1:4" x14ac:dyDescent="0.2">
      <c r="A5227" s="161" t="s">
        <v>1411</v>
      </c>
      <c r="B5227" s="162">
        <v>6.1885053042296E-4</v>
      </c>
      <c r="D5227" s="162"/>
    </row>
    <row r="5228" spans="1:4" x14ac:dyDescent="0.2">
      <c r="A5228" s="161" t="s">
        <v>8292</v>
      </c>
      <c r="B5228" s="162">
        <v>6.1835530820601996E-4</v>
      </c>
      <c r="D5228" s="162"/>
    </row>
    <row r="5229" spans="1:4" x14ac:dyDescent="0.2">
      <c r="A5229" s="161" t="s">
        <v>8293</v>
      </c>
      <c r="B5229" s="162">
        <v>6.1805213302884002E-4</v>
      </c>
      <c r="D5229" s="162"/>
    </row>
    <row r="5230" spans="1:4" x14ac:dyDescent="0.2">
      <c r="A5230" s="161" t="s">
        <v>716</v>
      </c>
      <c r="B5230" s="162">
        <v>6.1788061529417999E-4</v>
      </c>
      <c r="D5230" s="162"/>
    </row>
    <row r="5231" spans="1:4" x14ac:dyDescent="0.2">
      <c r="A5231" s="161" t="s">
        <v>3847</v>
      </c>
      <c r="B5231" s="162">
        <v>6.1784252903201E-4</v>
      </c>
      <c r="D5231" s="162"/>
    </row>
    <row r="5232" spans="1:4" x14ac:dyDescent="0.2">
      <c r="A5232" s="161" t="s">
        <v>3809</v>
      </c>
      <c r="B5232" s="162">
        <v>6.1740947192416996E-4</v>
      </c>
      <c r="D5232" s="162"/>
    </row>
    <row r="5233" spans="1:4" x14ac:dyDescent="0.2">
      <c r="A5233" s="161" t="s">
        <v>8294</v>
      </c>
      <c r="B5233" s="162">
        <v>6.1709837021311999E-4</v>
      </c>
      <c r="D5233" s="162"/>
    </row>
    <row r="5234" spans="1:4" x14ac:dyDescent="0.2">
      <c r="A5234" s="161" t="s">
        <v>3358</v>
      </c>
      <c r="B5234" s="162">
        <v>6.1635310682060004E-4</v>
      </c>
      <c r="D5234" s="162"/>
    </row>
    <row r="5235" spans="1:4" x14ac:dyDescent="0.2">
      <c r="A5235" s="161" t="s">
        <v>8295</v>
      </c>
      <c r="B5235" s="162">
        <v>6.1585528365829E-4</v>
      </c>
      <c r="D5235" s="162"/>
    </row>
    <row r="5236" spans="1:4" x14ac:dyDescent="0.2">
      <c r="A5236" s="161" t="s">
        <v>8296</v>
      </c>
      <c r="B5236" s="162">
        <v>6.1584767256722998E-4</v>
      </c>
      <c r="D5236" s="162"/>
    </row>
    <row r="5237" spans="1:4" x14ac:dyDescent="0.2">
      <c r="A5237" s="161" t="s">
        <v>8297</v>
      </c>
      <c r="B5237" s="162">
        <v>6.1573543304923998E-4</v>
      </c>
      <c r="D5237" s="162"/>
    </row>
    <row r="5238" spans="1:4" x14ac:dyDescent="0.2">
      <c r="A5238" s="161" t="s">
        <v>4402</v>
      </c>
      <c r="B5238" s="162">
        <v>6.1564678969282997E-4</v>
      </c>
      <c r="D5238" s="162"/>
    </row>
    <row r="5239" spans="1:4" x14ac:dyDescent="0.2">
      <c r="A5239" s="161" t="s">
        <v>988</v>
      </c>
      <c r="B5239" s="162">
        <v>6.1560230813193005E-4</v>
      </c>
      <c r="D5239" s="162"/>
    </row>
    <row r="5240" spans="1:4" x14ac:dyDescent="0.2">
      <c r="A5240" s="161" t="s">
        <v>1333</v>
      </c>
      <c r="B5240" s="162">
        <v>6.1523338802306005E-4</v>
      </c>
      <c r="D5240" s="162"/>
    </row>
    <row r="5241" spans="1:4" x14ac:dyDescent="0.2">
      <c r="A5241" s="161" t="s">
        <v>2615</v>
      </c>
      <c r="B5241" s="162">
        <v>6.1454160174012997E-4</v>
      </c>
      <c r="D5241" s="162"/>
    </row>
    <row r="5242" spans="1:4" x14ac:dyDescent="0.2">
      <c r="A5242" s="161" t="s">
        <v>6340</v>
      </c>
      <c r="B5242" s="162">
        <v>6.1408542573924995E-4</v>
      </c>
      <c r="D5242" s="162"/>
    </row>
    <row r="5243" spans="1:4" x14ac:dyDescent="0.2">
      <c r="A5243" s="161" t="s">
        <v>933</v>
      </c>
      <c r="B5243" s="162">
        <v>6.1387029536711995E-4</v>
      </c>
      <c r="D5243" s="162"/>
    </row>
    <row r="5244" spans="1:4" x14ac:dyDescent="0.2">
      <c r="A5244" s="161" t="s">
        <v>8298</v>
      </c>
      <c r="B5244" s="162">
        <v>6.1241022424090002E-4</v>
      </c>
      <c r="D5244" s="162"/>
    </row>
    <row r="5245" spans="1:4" x14ac:dyDescent="0.2">
      <c r="A5245" s="161" t="s">
        <v>2767</v>
      </c>
      <c r="B5245" s="162">
        <v>6.1089835173495E-4</v>
      </c>
      <c r="D5245" s="162"/>
    </row>
    <row r="5246" spans="1:4" x14ac:dyDescent="0.2">
      <c r="A5246" s="161" t="s">
        <v>3135</v>
      </c>
      <c r="B5246" s="162">
        <v>6.1040385920930996E-4</v>
      </c>
      <c r="D5246" s="162"/>
    </row>
    <row r="5247" spans="1:4" x14ac:dyDescent="0.2">
      <c r="A5247" s="161" t="s">
        <v>8299</v>
      </c>
      <c r="B5247" s="162">
        <v>6.0969960992270002E-4</v>
      </c>
      <c r="D5247" s="162"/>
    </row>
    <row r="5248" spans="1:4" x14ac:dyDescent="0.2">
      <c r="A5248" s="161" t="s">
        <v>2518</v>
      </c>
      <c r="B5248" s="162">
        <v>6.0911786578734996E-4</v>
      </c>
      <c r="D5248" s="162"/>
    </row>
    <row r="5249" spans="1:4" x14ac:dyDescent="0.2">
      <c r="A5249" s="161" t="s">
        <v>2631</v>
      </c>
      <c r="B5249" s="162">
        <v>6.0882350023776005E-4</v>
      </c>
      <c r="D5249" s="162"/>
    </row>
    <row r="5250" spans="1:4" x14ac:dyDescent="0.2">
      <c r="A5250" s="161" t="s">
        <v>6282</v>
      </c>
      <c r="B5250" s="162">
        <v>6.0878719014404998E-4</v>
      </c>
      <c r="D5250" s="162"/>
    </row>
    <row r="5251" spans="1:4" x14ac:dyDescent="0.2">
      <c r="A5251" s="161" t="s">
        <v>8300</v>
      </c>
      <c r="B5251" s="162">
        <v>6.0861387204490995E-4</v>
      </c>
      <c r="D5251" s="162"/>
    </row>
    <row r="5252" spans="1:4" x14ac:dyDescent="0.2">
      <c r="A5252" s="161" t="s">
        <v>2005</v>
      </c>
      <c r="B5252" s="162">
        <v>6.0786453595322999E-4</v>
      </c>
      <c r="D5252" s="162"/>
    </row>
    <row r="5253" spans="1:4" x14ac:dyDescent="0.2">
      <c r="A5253" s="161" t="s">
        <v>5530</v>
      </c>
      <c r="B5253" s="162">
        <v>6.0650112245627999E-4</v>
      </c>
      <c r="D5253" s="162"/>
    </row>
    <row r="5254" spans="1:4" x14ac:dyDescent="0.2">
      <c r="A5254" s="161" t="s">
        <v>5363</v>
      </c>
      <c r="B5254" s="162">
        <v>6.0641787902410995E-4</v>
      </c>
      <c r="D5254" s="162"/>
    </row>
    <row r="5255" spans="1:4" x14ac:dyDescent="0.2">
      <c r="A5255" s="161" t="s">
        <v>1693</v>
      </c>
      <c r="B5255" s="162">
        <v>6.0535128632801995E-4</v>
      </c>
      <c r="D5255" s="162"/>
    </row>
    <row r="5256" spans="1:4" x14ac:dyDescent="0.2">
      <c r="A5256" s="161" t="s">
        <v>6091</v>
      </c>
      <c r="B5256" s="162">
        <v>6.0479573398518999E-4</v>
      </c>
      <c r="D5256" s="162"/>
    </row>
    <row r="5257" spans="1:4" x14ac:dyDescent="0.2">
      <c r="A5257" s="161" t="s">
        <v>8301</v>
      </c>
      <c r="B5257" s="162">
        <v>6.0390415822973004E-4</v>
      </c>
      <c r="D5257" s="162"/>
    </row>
    <row r="5258" spans="1:4" x14ac:dyDescent="0.2">
      <c r="A5258" s="161" t="s">
        <v>4463</v>
      </c>
      <c r="B5258" s="162">
        <v>6.0390415822973004E-4</v>
      </c>
      <c r="D5258" s="162"/>
    </row>
    <row r="5259" spans="1:4" x14ac:dyDescent="0.2">
      <c r="A5259" s="161" t="s">
        <v>4167</v>
      </c>
      <c r="B5259" s="162">
        <v>6.0390415822973004E-4</v>
      </c>
      <c r="D5259" s="162"/>
    </row>
    <row r="5260" spans="1:4" x14ac:dyDescent="0.2">
      <c r="A5260" s="161" t="s">
        <v>8302</v>
      </c>
      <c r="B5260" s="162">
        <v>6.0328547476750001E-4</v>
      </c>
      <c r="D5260" s="162"/>
    </row>
    <row r="5261" spans="1:4" x14ac:dyDescent="0.2">
      <c r="A5261" s="161" t="s">
        <v>8303</v>
      </c>
      <c r="B5261" s="162">
        <v>6.0328547476750001E-4</v>
      </c>
      <c r="D5261" s="162"/>
    </row>
    <row r="5262" spans="1:4" x14ac:dyDescent="0.2">
      <c r="A5262" s="161" t="s">
        <v>8304</v>
      </c>
      <c r="B5262" s="162">
        <v>6.0328547476750001E-4</v>
      </c>
      <c r="D5262" s="162"/>
    </row>
    <row r="5263" spans="1:4" x14ac:dyDescent="0.2">
      <c r="A5263" s="161" t="s">
        <v>8305</v>
      </c>
      <c r="B5263" s="162">
        <v>6.0328547476750001E-4</v>
      </c>
      <c r="D5263" s="162"/>
    </row>
    <row r="5264" spans="1:4" x14ac:dyDescent="0.2">
      <c r="A5264" s="161" t="s">
        <v>8306</v>
      </c>
      <c r="B5264" s="162">
        <v>6.0328547476750001E-4</v>
      </c>
      <c r="D5264" s="162"/>
    </row>
    <row r="5265" spans="1:4" x14ac:dyDescent="0.2">
      <c r="A5265" s="161" t="s">
        <v>8307</v>
      </c>
      <c r="B5265" s="162">
        <v>6.0328547476750001E-4</v>
      </c>
      <c r="D5265" s="162"/>
    </row>
    <row r="5266" spans="1:4" x14ac:dyDescent="0.2">
      <c r="A5266" s="161" t="s">
        <v>8308</v>
      </c>
      <c r="B5266" s="162">
        <v>6.0328547476750001E-4</v>
      </c>
      <c r="D5266" s="162"/>
    </row>
    <row r="5267" spans="1:4" x14ac:dyDescent="0.2">
      <c r="A5267" s="161" t="s">
        <v>8309</v>
      </c>
      <c r="B5267" s="162">
        <v>6.0328547476750001E-4</v>
      </c>
      <c r="D5267" s="162"/>
    </row>
    <row r="5268" spans="1:4" x14ac:dyDescent="0.2">
      <c r="A5268" s="161" t="s">
        <v>8310</v>
      </c>
      <c r="B5268" s="162">
        <v>6.0328547476750001E-4</v>
      </c>
      <c r="D5268" s="162"/>
    </row>
    <row r="5269" spans="1:4" x14ac:dyDescent="0.2">
      <c r="A5269" s="161" t="s">
        <v>8311</v>
      </c>
      <c r="B5269" s="162">
        <v>6.0328547476750001E-4</v>
      </c>
      <c r="D5269" s="162"/>
    </row>
    <row r="5270" spans="1:4" x14ac:dyDescent="0.2">
      <c r="A5270" s="161" t="s">
        <v>8312</v>
      </c>
      <c r="B5270" s="162">
        <v>6.0328547476750001E-4</v>
      </c>
      <c r="D5270" s="162"/>
    </row>
    <row r="5271" spans="1:4" x14ac:dyDescent="0.2">
      <c r="A5271" s="161" t="s">
        <v>8313</v>
      </c>
      <c r="B5271" s="162">
        <v>6.0328547476750001E-4</v>
      </c>
      <c r="D5271" s="162"/>
    </row>
    <row r="5272" spans="1:4" x14ac:dyDescent="0.2">
      <c r="A5272" s="161" t="s">
        <v>8314</v>
      </c>
      <c r="B5272" s="162">
        <v>6.0328547476750001E-4</v>
      </c>
      <c r="D5272" s="162"/>
    </row>
    <row r="5273" spans="1:4" x14ac:dyDescent="0.2">
      <c r="A5273" s="161" t="s">
        <v>8315</v>
      </c>
      <c r="B5273" s="162">
        <v>6.0328547476750001E-4</v>
      </c>
      <c r="D5273" s="162"/>
    </row>
    <row r="5274" spans="1:4" x14ac:dyDescent="0.2">
      <c r="A5274" s="161" t="s">
        <v>8316</v>
      </c>
      <c r="B5274" s="162">
        <v>6.0328547476750001E-4</v>
      </c>
      <c r="D5274" s="162"/>
    </row>
    <row r="5275" spans="1:4" x14ac:dyDescent="0.2">
      <c r="A5275" s="161" t="s">
        <v>8317</v>
      </c>
      <c r="B5275" s="162">
        <v>6.0328547476750001E-4</v>
      </c>
      <c r="D5275" s="162"/>
    </row>
    <row r="5276" spans="1:4" x14ac:dyDescent="0.2">
      <c r="A5276" s="161" t="s">
        <v>8318</v>
      </c>
      <c r="B5276" s="162">
        <v>6.0328547476750001E-4</v>
      </c>
      <c r="D5276" s="162"/>
    </row>
    <row r="5277" spans="1:4" x14ac:dyDescent="0.2">
      <c r="A5277" s="161" t="s">
        <v>8319</v>
      </c>
      <c r="B5277" s="162">
        <v>6.0328547476750001E-4</v>
      </c>
      <c r="D5277" s="162"/>
    </row>
    <row r="5278" spans="1:4" x14ac:dyDescent="0.2">
      <c r="A5278" s="161" t="s">
        <v>8320</v>
      </c>
      <c r="B5278" s="162">
        <v>6.0328547476750001E-4</v>
      </c>
      <c r="D5278" s="162"/>
    </row>
    <row r="5279" spans="1:4" x14ac:dyDescent="0.2">
      <c r="A5279" s="161" t="s">
        <v>8321</v>
      </c>
      <c r="B5279" s="162">
        <v>6.0328547476750001E-4</v>
      </c>
      <c r="D5279" s="162"/>
    </row>
    <row r="5280" spans="1:4" x14ac:dyDescent="0.2">
      <c r="A5280" s="161" t="s">
        <v>8322</v>
      </c>
      <c r="B5280" s="162">
        <v>6.0328547476750001E-4</v>
      </c>
      <c r="D5280" s="162"/>
    </row>
    <row r="5281" spans="1:4" x14ac:dyDescent="0.2">
      <c r="A5281" s="161" t="s">
        <v>8323</v>
      </c>
      <c r="B5281" s="162">
        <v>6.0328547476750001E-4</v>
      </c>
      <c r="D5281" s="162"/>
    </row>
    <row r="5282" spans="1:4" x14ac:dyDescent="0.2">
      <c r="A5282" s="161" t="s">
        <v>8324</v>
      </c>
      <c r="B5282" s="162">
        <v>6.0328547476750001E-4</v>
      </c>
      <c r="D5282" s="162"/>
    </row>
    <row r="5283" spans="1:4" x14ac:dyDescent="0.2">
      <c r="A5283" s="161" t="s">
        <v>8325</v>
      </c>
      <c r="B5283" s="162">
        <v>6.0328547476750001E-4</v>
      </c>
      <c r="D5283" s="162"/>
    </row>
    <row r="5284" spans="1:4" x14ac:dyDescent="0.2">
      <c r="A5284" s="161" t="s">
        <v>8326</v>
      </c>
      <c r="B5284" s="162">
        <v>6.0328547476750001E-4</v>
      </c>
      <c r="D5284" s="162"/>
    </row>
    <row r="5285" spans="1:4" x14ac:dyDescent="0.2">
      <c r="A5285" s="161" t="s">
        <v>3695</v>
      </c>
      <c r="B5285" s="162">
        <v>6.0328547476750001E-4</v>
      </c>
      <c r="D5285" s="162"/>
    </row>
    <row r="5286" spans="1:4" x14ac:dyDescent="0.2">
      <c r="A5286" s="161" t="s">
        <v>8327</v>
      </c>
      <c r="B5286" s="162">
        <v>6.0328547476750001E-4</v>
      </c>
      <c r="D5286" s="162"/>
    </row>
    <row r="5287" spans="1:4" x14ac:dyDescent="0.2">
      <c r="A5287" s="161" t="s">
        <v>8328</v>
      </c>
      <c r="B5287" s="162">
        <v>6.0263721673852995E-4</v>
      </c>
      <c r="D5287" s="162"/>
    </row>
    <row r="5288" spans="1:4" x14ac:dyDescent="0.2">
      <c r="A5288" s="161" t="s">
        <v>3786</v>
      </c>
      <c r="B5288" s="162">
        <v>6.0209411892406999E-4</v>
      </c>
      <c r="D5288" s="162"/>
    </row>
    <row r="5289" spans="1:4" x14ac:dyDescent="0.2">
      <c r="A5289" s="161" t="s">
        <v>4162</v>
      </c>
      <c r="B5289" s="162">
        <v>6.0148806389513003E-4</v>
      </c>
      <c r="D5289" s="162"/>
    </row>
    <row r="5290" spans="1:4" x14ac:dyDescent="0.2">
      <c r="A5290" s="161" t="s">
        <v>8329</v>
      </c>
      <c r="B5290" s="162">
        <v>6.0145942130979005E-4</v>
      </c>
      <c r="D5290" s="162"/>
    </row>
    <row r="5291" spans="1:4" x14ac:dyDescent="0.2">
      <c r="A5291" s="161" t="s">
        <v>3348</v>
      </c>
      <c r="B5291" s="162">
        <v>6.0111866425596999E-4</v>
      </c>
      <c r="D5291" s="162"/>
    </row>
    <row r="5292" spans="1:4" x14ac:dyDescent="0.2">
      <c r="A5292" s="161" t="s">
        <v>1866</v>
      </c>
      <c r="B5292" s="162">
        <v>6.0106206922887998E-4</v>
      </c>
      <c r="D5292" s="162"/>
    </row>
    <row r="5293" spans="1:4" x14ac:dyDescent="0.2">
      <c r="A5293" s="161" t="s">
        <v>2891</v>
      </c>
      <c r="B5293" s="162">
        <v>6.0014590157085005E-4</v>
      </c>
      <c r="D5293" s="162"/>
    </row>
    <row r="5294" spans="1:4" x14ac:dyDescent="0.2">
      <c r="A5294" s="161" t="s">
        <v>8330</v>
      </c>
      <c r="B5294" s="162">
        <v>6.000386724802E-4</v>
      </c>
      <c r="D5294" s="162"/>
    </row>
    <row r="5295" spans="1:4" x14ac:dyDescent="0.2">
      <c r="A5295" s="161" t="s">
        <v>8331</v>
      </c>
      <c r="B5295" s="162">
        <v>6.0000816818841E-4</v>
      </c>
      <c r="D5295" s="162"/>
    </row>
    <row r="5296" spans="1:4" x14ac:dyDescent="0.2">
      <c r="A5296" s="161" t="s">
        <v>4964</v>
      </c>
      <c r="B5296" s="162">
        <v>5.9887622553354998E-4</v>
      </c>
      <c r="D5296" s="162"/>
    </row>
    <row r="5297" spans="1:4" x14ac:dyDescent="0.2">
      <c r="A5297" s="161" t="s">
        <v>8332</v>
      </c>
      <c r="B5297" s="162">
        <v>5.9847157512309004E-4</v>
      </c>
      <c r="D5297" s="162"/>
    </row>
    <row r="5298" spans="1:4" x14ac:dyDescent="0.2">
      <c r="A5298" s="161" t="s">
        <v>8333</v>
      </c>
      <c r="B5298" s="162">
        <v>5.9792639863496004E-4</v>
      </c>
      <c r="D5298" s="162"/>
    </row>
    <row r="5299" spans="1:4" x14ac:dyDescent="0.2">
      <c r="A5299" s="161" t="s">
        <v>1152</v>
      </c>
      <c r="B5299" s="162">
        <v>5.9720682901982997E-4</v>
      </c>
      <c r="D5299" s="162"/>
    </row>
    <row r="5300" spans="1:4" x14ac:dyDescent="0.2">
      <c r="A5300" s="161" t="s">
        <v>8334</v>
      </c>
      <c r="B5300" s="162">
        <v>5.9561575241161996E-4</v>
      </c>
      <c r="D5300" s="162"/>
    </row>
    <row r="5301" spans="1:4" x14ac:dyDescent="0.2">
      <c r="A5301" s="161" t="s">
        <v>5772</v>
      </c>
      <c r="B5301" s="162">
        <v>5.9545755038859004E-4</v>
      </c>
      <c r="D5301" s="162"/>
    </row>
    <row r="5302" spans="1:4" x14ac:dyDescent="0.2">
      <c r="A5302" s="161" t="s">
        <v>3842</v>
      </c>
      <c r="B5302" s="162">
        <v>5.9545755038859004E-4</v>
      </c>
      <c r="D5302" s="162"/>
    </row>
    <row r="5303" spans="1:4" x14ac:dyDescent="0.2">
      <c r="A5303" s="161" t="s">
        <v>462</v>
      </c>
      <c r="B5303" s="162">
        <v>5.9498364991999E-4</v>
      </c>
      <c r="D5303" s="162"/>
    </row>
    <row r="5304" spans="1:4" x14ac:dyDescent="0.2">
      <c r="A5304" s="161" t="s">
        <v>8335</v>
      </c>
      <c r="B5304" s="162">
        <v>5.9482610389882001E-4</v>
      </c>
      <c r="D5304" s="162"/>
    </row>
    <row r="5305" spans="1:4" x14ac:dyDescent="0.2">
      <c r="A5305" s="161" t="s">
        <v>4412</v>
      </c>
      <c r="B5305" s="162">
        <v>5.9458822808150004E-4</v>
      </c>
      <c r="D5305" s="162"/>
    </row>
    <row r="5306" spans="1:4" x14ac:dyDescent="0.2">
      <c r="A5306" s="161" t="s">
        <v>2277</v>
      </c>
      <c r="B5306" s="162">
        <v>5.9350725691212E-4</v>
      </c>
      <c r="D5306" s="162"/>
    </row>
    <row r="5307" spans="1:4" x14ac:dyDescent="0.2">
      <c r="A5307" s="161" t="s">
        <v>8336</v>
      </c>
      <c r="B5307" s="162">
        <v>5.9230564353309997E-4</v>
      </c>
      <c r="D5307" s="162"/>
    </row>
    <row r="5308" spans="1:4" x14ac:dyDescent="0.2">
      <c r="A5308" s="161" t="s">
        <v>8337</v>
      </c>
      <c r="B5308" s="162">
        <v>5.9229502273316003E-4</v>
      </c>
      <c r="D5308" s="162"/>
    </row>
    <row r="5309" spans="1:4" x14ac:dyDescent="0.2">
      <c r="A5309" s="161" t="s">
        <v>1357</v>
      </c>
      <c r="B5309" s="162">
        <v>5.9167916661958999E-4</v>
      </c>
      <c r="D5309" s="162"/>
    </row>
    <row r="5310" spans="1:4" x14ac:dyDescent="0.2">
      <c r="A5310" s="161" t="s">
        <v>3732</v>
      </c>
      <c r="B5310" s="162">
        <v>5.9063692323047001E-4</v>
      </c>
      <c r="D5310" s="162"/>
    </row>
    <row r="5311" spans="1:4" x14ac:dyDescent="0.2">
      <c r="A5311" s="161" t="s">
        <v>2325</v>
      </c>
      <c r="B5311" s="162">
        <v>5.9046600416707998E-4</v>
      </c>
      <c r="D5311" s="162"/>
    </row>
    <row r="5312" spans="1:4" x14ac:dyDescent="0.2">
      <c r="A5312" s="161" t="s">
        <v>6087</v>
      </c>
      <c r="B5312" s="162">
        <v>5.8953444520841003E-4</v>
      </c>
      <c r="D5312" s="162"/>
    </row>
    <row r="5313" spans="1:4" x14ac:dyDescent="0.2">
      <c r="A5313" s="161" t="s">
        <v>8338</v>
      </c>
      <c r="B5313" s="162">
        <v>5.8937535623530997E-4</v>
      </c>
      <c r="D5313" s="162"/>
    </row>
    <row r="5314" spans="1:4" x14ac:dyDescent="0.2">
      <c r="A5314" s="161" t="s">
        <v>1988</v>
      </c>
      <c r="B5314" s="162">
        <v>5.8900805515609998E-4</v>
      </c>
      <c r="D5314" s="162"/>
    </row>
    <row r="5315" spans="1:4" x14ac:dyDescent="0.2">
      <c r="A5315" s="161" t="s">
        <v>2570</v>
      </c>
      <c r="B5315" s="162">
        <v>5.8853409424374002E-4</v>
      </c>
      <c r="D5315" s="162"/>
    </row>
    <row r="5316" spans="1:4" x14ac:dyDescent="0.2">
      <c r="A5316" s="161" t="s">
        <v>8339</v>
      </c>
      <c r="B5316" s="162">
        <v>5.8843761659848996E-4</v>
      </c>
      <c r="D5316" s="162"/>
    </row>
    <row r="5317" spans="1:4" x14ac:dyDescent="0.2">
      <c r="A5317" s="161" t="s">
        <v>4636</v>
      </c>
      <c r="B5317" s="162">
        <v>5.8835608738984997E-4</v>
      </c>
      <c r="D5317" s="162"/>
    </row>
    <row r="5318" spans="1:4" x14ac:dyDescent="0.2">
      <c r="A5318" s="161" t="s">
        <v>2595</v>
      </c>
      <c r="B5318" s="162">
        <v>5.8828293666049003E-4</v>
      </c>
      <c r="D5318" s="162"/>
    </row>
    <row r="5319" spans="1:4" x14ac:dyDescent="0.2">
      <c r="A5319" s="161" t="s">
        <v>4692</v>
      </c>
      <c r="B5319" s="162">
        <v>5.8678203693007997E-4</v>
      </c>
      <c r="D5319" s="162"/>
    </row>
    <row r="5320" spans="1:4" x14ac:dyDescent="0.2">
      <c r="A5320" s="161" t="s">
        <v>5426</v>
      </c>
      <c r="B5320" s="162">
        <v>5.8657149736860998E-4</v>
      </c>
      <c r="D5320" s="162"/>
    </row>
    <row r="5321" spans="1:4" x14ac:dyDescent="0.2">
      <c r="A5321" s="161" t="s">
        <v>2049</v>
      </c>
      <c r="B5321" s="162">
        <v>5.8626491168380004E-4</v>
      </c>
      <c r="D5321" s="162"/>
    </row>
    <row r="5322" spans="1:4" x14ac:dyDescent="0.2">
      <c r="A5322" s="161" t="s">
        <v>8340</v>
      </c>
      <c r="B5322" s="162">
        <v>5.8397738476841999E-4</v>
      </c>
      <c r="D5322" s="162"/>
    </row>
    <row r="5323" spans="1:4" x14ac:dyDescent="0.2">
      <c r="A5323" s="161" t="s">
        <v>8341</v>
      </c>
      <c r="B5323" s="162">
        <v>5.8377011412576001E-4</v>
      </c>
      <c r="D5323" s="162"/>
    </row>
    <row r="5324" spans="1:4" x14ac:dyDescent="0.2">
      <c r="A5324" s="161" t="s">
        <v>8342</v>
      </c>
      <c r="B5324" s="162">
        <v>5.8377011412576001E-4</v>
      </c>
      <c r="D5324" s="162"/>
    </row>
    <row r="5325" spans="1:4" x14ac:dyDescent="0.2">
      <c r="A5325" s="161" t="s">
        <v>2132</v>
      </c>
      <c r="B5325" s="162">
        <v>5.8361634818764995E-4</v>
      </c>
      <c r="D5325" s="162"/>
    </row>
    <row r="5326" spans="1:4" x14ac:dyDescent="0.2">
      <c r="A5326" s="161" t="s">
        <v>2290</v>
      </c>
      <c r="B5326" s="162">
        <v>5.8332748164468E-4</v>
      </c>
      <c r="D5326" s="162"/>
    </row>
    <row r="5327" spans="1:4" x14ac:dyDescent="0.2">
      <c r="A5327" s="161" t="s">
        <v>4955</v>
      </c>
      <c r="B5327" s="162">
        <v>5.8323523143557002E-4</v>
      </c>
      <c r="D5327" s="162"/>
    </row>
    <row r="5328" spans="1:4" x14ac:dyDescent="0.2">
      <c r="A5328" s="161" t="s">
        <v>2765</v>
      </c>
      <c r="B5328" s="162">
        <v>5.8269845164545995E-4</v>
      </c>
      <c r="D5328" s="162"/>
    </row>
    <row r="5329" spans="1:4" x14ac:dyDescent="0.2">
      <c r="A5329" s="161" t="s">
        <v>2730</v>
      </c>
      <c r="B5329" s="162">
        <v>5.8175643784001002E-4</v>
      </c>
      <c r="D5329" s="162"/>
    </row>
    <row r="5330" spans="1:4" x14ac:dyDescent="0.2">
      <c r="A5330" s="161" t="s">
        <v>8343</v>
      </c>
      <c r="B5330" s="162">
        <v>5.8145557898617002E-4</v>
      </c>
      <c r="D5330" s="162"/>
    </row>
    <row r="5331" spans="1:4" x14ac:dyDescent="0.2">
      <c r="A5331" s="161" t="s">
        <v>3938</v>
      </c>
      <c r="B5331" s="162">
        <v>5.8134564271331002E-4</v>
      </c>
      <c r="D5331" s="162"/>
    </row>
    <row r="5332" spans="1:4" x14ac:dyDescent="0.2">
      <c r="A5332" s="161" t="s">
        <v>4606</v>
      </c>
      <c r="B5332" s="162">
        <v>5.8090312062215996E-4</v>
      </c>
      <c r="D5332" s="162"/>
    </row>
    <row r="5333" spans="1:4" x14ac:dyDescent="0.2">
      <c r="A5333" s="161" t="s">
        <v>2753</v>
      </c>
      <c r="B5333" s="162">
        <v>5.8070265984257999E-4</v>
      </c>
      <c r="D5333" s="162"/>
    </row>
    <row r="5334" spans="1:4" x14ac:dyDescent="0.2">
      <c r="A5334" s="161" t="s">
        <v>3561</v>
      </c>
      <c r="B5334" s="162">
        <v>5.8029631474274999E-4</v>
      </c>
      <c r="D5334" s="162"/>
    </row>
    <row r="5335" spans="1:4" x14ac:dyDescent="0.2">
      <c r="A5335" s="161" t="s">
        <v>8344</v>
      </c>
      <c r="B5335" s="162">
        <v>5.8007076802656001E-4</v>
      </c>
      <c r="D5335" s="162"/>
    </row>
    <row r="5336" spans="1:4" x14ac:dyDescent="0.2">
      <c r="A5336" s="161" t="s">
        <v>3817</v>
      </c>
      <c r="B5336" s="162">
        <v>5.7980102896420995E-4</v>
      </c>
      <c r="D5336" s="162"/>
    </row>
    <row r="5337" spans="1:4" x14ac:dyDescent="0.2">
      <c r="A5337" s="161" t="s">
        <v>3012</v>
      </c>
      <c r="B5337" s="162">
        <v>5.7978436420118003E-4</v>
      </c>
      <c r="D5337" s="162"/>
    </row>
    <row r="5338" spans="1:4" x14ac:dyDescent="0.2">
      <c r="A5338" s="161" t="s">
        <v>5528</v>
      </c>
      <c r="B5338" s="162">
        <v>5.7977317303195997E-4</v>
      </c>
      <c r="D5338" s="162"/>
    </row>
    <row r="5339" spans="1:4" x14ac:dyDescent="0.2">
      <c r="A5339" s="161" t="s">
        <v>8345</v>
      </c>
      <c r="B5339" s="162">
        <v>5.7689808685983004E-4</v>
      </c>
      <c r="D5339" s="162"/>
    </row>
    <row r="5340" spans="1:4" x14ac:dyDescent="0.2">
      <c r="A5340" s="161" t="s">
        <v>3709</v>
      </c>
      <c r="B5340" s="162">
        <v>5.7655879052362E-4</v>
      </c>
      <c r="D5340" s="162"/>
    </row>
    <row r="5341" spans="1:4" x14ac:dyDescent="0.2">
      <c r="A5341" s="161" t="s">
        <v>3282</v>
      </c>
      <c r="B5341" s="162">
        <v>5.7646066942539001E-4</v>
      </c>
      <c r="D5341" s="162"/>
    </row>
    <row r="5342" spans="1:4" x14ac:dyDescent="0.2">
      <c r="A5342" s="161" t="s">
        <v>2165</v>
      </c>
      <c r="B5342" s="162">
        <v>5.7611095288354996E-4</v>
      </c>
      <c r="D5342" s="162"/>
    </row>
    <row r="5343" spans="1:4" x14ac:dyDescent="0.2">
      <c r="A5343" s="161" t="s">
        <v>1157</v>
      </c>
      <c r="B5343" s="162">
        <v>5.7608753840767996E-4</v>
      </c>
      <c r="D5343" s="162"/>
    </row>
    <row r="5344" spans="1:4" x14ac:dyDescent="0.2">
      <c r="A5344" s="161" t="s">
        <v>5234</v>
      </c>
      <c r="B5344" s="162">
        <v>5.7594913801732996E-4</v>
      </c>
      <c r="D5344" s="162"/>
    </row>
    <row r="5345" spans="1:4" x14ac:dyDescent="0.2">
      <c r="A5345" s="161" t="s">
        <v>8346</v>
      </c>
      <c r="B5345" s="162">
        <v>5.7594913801732996E-4</v>
      </c>
      <c r="D5345" s="162"/>
    </row>
    <row r="5346" spans="1:4" x14ac:dyDescent="0.2">
      <c r="A5346" s="161" t="s">
        <v>638</v>
      </c>
      <c r="B5346" s="162">
        <v>5.7584045025553998E-4</v>
      </c>
      <c r="D5346" s="162"/>
    </row>
    <row r="5347" spans="1:4" x14ac:dyDescent="0.2">
      <c r="A5347" s="161" t="s">
        <v>5074</v>
      </c>
      <c r="B5347" s="162">
        <v>5.7583359910566003E-4</v>
      </c>
      <c r="D5347" s="162"/>
    </row>
    <row r="5348" spans="1:4" x14ac:dyDescent="0.2">
      <c r="A5348" s="161" t="s">
        <v>8347</v>
      </c>
      <c r="B5348" s="162">
        <v>5.7562441295383004E-4</v>
      </c>
      <c r="D5348" s="162"/>
    </row>
    <row r="5349" spans="1:4" x14ac:dyDescent="0.2">
      <c r="A5349" s="161" t="s">
        <v>8348</v>
      </c>
      <c r="B5349" s="162">
        <v>5.7556907132114002E-4</v>
      </c>
      <c r="D5349" s="162"/>
    </row>
    <row r="5350" spans="1:4" x14ac:dyDescent="0.2">
      <c r="A5350" s="161" t="s">
        <v>5862</v>
      </c>
      <c r="B5350" s="162">
        <v>5.7484459603736001E-4</v>
      </c>
      <c r="D5350" s="162"/>
    </row>
    <row r="5351" spans="1:4" x14ac:dyDescent="0.2">
      <c r="A5351" s="161" t="s">
        <v>8349</v>
      </c>
      <c r="B5351" s="162">
        <v>5.7417214572199997E-4</v>
      </c>
      <c r="D5351" s="162"/>
    </row>
    <row r="5352" spans="1:4" x14ac:dyDescent="0.2">
      <c r="A5352" s="161" t="s">
        <v>2979</v>
      </c>
      <c r="B5352" s="162">
        <v>5.7376774959371998E-4</v>
      </c>
      <c r="D5352" s="162"/>
    </row>
    <row r="5353" spans="1:4" x14ac:dyDescent="0.2">
      <c r="A5353" s="161" t="s">
        <v>1298</v>
      </c>
      <c r="B5353" s="162">
        <v>5.7195850105748003E-4</v>
      </c>
      <c r="D5353" s="162"/>
    </row>
    <row r="5354" spans="1:4" x14ac:dyDescent="0.2">
      <c r="A5354" s="161" t="s">
        <v>4305</v>
      </c>
      <c r="B5354" s="162">
        <v>5.7193530852119999E-4</v>
      </c>
      <c r="D5354" s="162"/>
    </row>
    <row r="5355" spans="1:4" x14ac:dyDescent="0.2">
      <c r="A5355" s="161" t="s">
        <v>8350</v>
      </c>
      <c r="B5355" s="162">
        <v>5.7140740396283E-4</v>
      </c>
      <c r="D5355" s="162"/>
    </row>
    <row r="5356" spans="1:4" x14ac:dyDescent="0.2">
      <c r="A5356" s="161" t="s">
        <v>5480</v>
      </c>
      <c r="B5356" s="162">
        <v>5.7061058423737E-4</v>
      </c>
      <c r="D5356" s="162"/>
    </row>
    <row r="5357" spans="1:4" x14ac:dyDescent="0.2">
      <c r="A5357" s="161" t="s">
        <v>3313</v>
      </c>
      <c r="B5357" s="162">
        <v>5.6965039180471996E-4</v>
      </c>
      <c r="D5357" s="162"/>
    </row>
    <row r="5358" spans="1:4" x14ac:dyDescent="0.2">
      <c r="A5358" s="161" t="s">
        <v>8351</v>
      </c>
      <c r="B5358" s="162">
        <v>5.6936723886078996E-4</v>
      </c>
      <c r="D5358" s="162"/>
    </row>
    <row r="5359" spans="1:4" x14ac:dyDescent="0.2">
      <c r="A5359" s="161" t="s">
        <v>929</v>
      </c>
      <c r="B5359" s="162">
        <v>5.6921590688179999E-4</v>
      </c>
      <c r="D5359" s="162"/>
    </row>
    <row r="5360" spans="1:4" x14ac:dyDescent="0.2">
      <c r="A5360" s="161" t="s">
        <v>4073</v>
      </c>
      <c r="B5360" s="162">
        <v>5.6856268262766001E-4</v>
      </c>
      <c r="D5360" s="162"/>
    </row>
    <row r="5361" spans="1:4" x14ac:dyDescent="0.2">
      <c r="A5361" s="161" t="s">
        <v>5816</v>
      </c>
      <c r="B5361" s="162">
        <v>5.6847084732694001E-4</v>
      </c>
      <c r="D5361" s="162"/>
    </row>
    <row r="5362" spans="1:4" x14ac:dyDescent="0.2">
      <c r="A5362" s="161" t="s">
        <v>6145</v>
      </c>
      <c r="B5362" s="162">
        <v>5.6839085078105997E-4</v>
      </c>
      <c r="D5362" s="162"/>
    </row>
    <row r="5363" spans="1:4" x14ac:dyDescent="0.2">
      <c r="A5363" s="161" t="s">
        <v>8352</v>
      </c>
      <c r="B5363" s="162">
        <v>5.6838992303061004E-4</v>
      </c>
      <c r="D5363" s="162"/>
    </row>
    <row r="5364" spans="1:4" x14ac:dyDescent="0.2">
      <c r="A5364" s="161" t="s">
        <v>1708</v>
      </c>
      <c r="B5364" s="162">
        <v>5.6804435986580997E-4</v>
      </c>
      <c r="D5364" s="162"/>
    </row>
    <row r="5365" spans="1:4" x14ac:dyDescent="0.2">
      <c r="A5365" s="161" t="s">
        <v>8353</v>
      </c>
      <c r="B5365" s="162">
        <v>5.6803179483753995E-4</v>
      </c>
      <c r="D5365" s="162"/>
    </row>
    <row r="5366" spans="1:4" x14ac:dyDescent="0.2">
      <c r="A5366" s="161" t="s">
        <v>1416</v>
      </c>
      <c r="B5366" s="162">
        <v>5.6768009883432005E-4</v>
      </c>
      <c r="D5366" s="162"/>
    </row>
    <row r="5367" spans="1:4" x14ac:dyDescent="0.2">
      <c r="A5367" s="161" t="s">
        <v>8354</v>
      </c>
      <c r="B5367" s="162">
        <v>5.6754365256460001E-4</v>
      </c>
      <c r="D5367" s="162"/>
    </row>
    <row r="5368" spans="1:4" x14ac:dyDescent="0.2">
      <c r="A5368" s="161" t="s">
        <v>5305</v>
      </c>
      <c r="B5368" s="162">
        <v>5.6754365256460001E-4</v>
      </c>
      <c r="D5368" s="162"/>
    </row>
    <row r="5369" spans="1:4" x14ac:dyDescent="0.2">
      <c r="A5369" s="161" t="s">
        <v>3721</v>
      </c>
      <c r="B5369" s="162">
        <v>5.6754365256460001E-4</v>
      </c>
      <c r="D5369" s="162"/>
    </row>
    <row r="5370" spans="1:4" x14ac:dyDescent="0.2">
      <c r="A5370" s="161" t="s">
        <v>8355</v>
      </c>
      <c r="B5370" s="162">
        <v>5.6731586522980001E-4</v>
      </c>
      <c r="D5370" s="162"/>
    </row>
    <row r="5371" spans="1:4" x14ac:dyDescent="0.2">
      <c r="A5371" s="161" t="s">
        <v>752</v>
      </c>
      <c r="B5371" s="162">
        <v>5.6697958015076999E-4</v>
      </c>
      <c r="D5371" s="162"/>
    </row>
    <row r="5372" spans="1:4" x14ac:dyDescent="0.2">
      <c r="A5372" s="161" t="s">
        <v>3945</v>
      </c>
      <c r="B5372" s="162">
        <v>5.6643358402395005E-4</v>
      </c>
      <c r="D5372" s="162"/>
    </row>
    <row r="5373" spans="1:4" x14ac:dyDescent="0.2">
      <c r="A5373" s="161" t="s">
        <v>5123</v>
      </c>
      <c r="B5373" s="162">
        <v>5.6615948099102001E-4</v>
      </c>
      <c r="D5373" s="162"/>
    </row>
    <row r="5374" spans="1:4" x14ac:dyDescent="0.2">
      <c r="A5374" s="161" t="s">
        <v>3849</v>
      </c>
      <c r="B5374" s="162">
        <v>5.6584472946493E-4</v>
      </c>
      <c r="D5374" s="162"/>
    </row>
    <row r="5375" spans="1:4" x14ac:dyDescent="0.2">
      <c r="A5375" s="161" t="s">
        <v>2020</v>
      </c>
      <c r="B5375" s="162">
        <v>5.6564758090336996E-4</v>
      </c>
      <c r="D5375" s="162"/>
    </row>
    <row r="5376" spans="1:4" x14ac:dyDescent="0.2">
      <c r="A5376" s="161" t="s">
        <v>5857</v>
      </c>
      <c r="B5376" s="162">
        <v>5.6499922863683999E-4</v>
      </c>
      <c r="D5376" s="162"/>
    </row>
    <row r="5377" spans="1:4" x14ac:dyDescent="0.2">
      <c r="A5377" s="161" t="s">
        <v>8356</v>
      </c>
      <c r="B5377" s="162">
        <v>5.6479458265879998E-4</v>
      </c>
      <c r="D5377" s="162"/>
    </row>
    <row r="5378" spans="1:4" x14ac:dyDescent="0.2">
      <c r="A5378" s="161" t="s">
        <v>3116</v>
      </c>
      <c r="B5378" s="162">
        <v>5.6449453988684998E-4</v>
      </c>
      <c r="D5378" s="162"/>
    </row>
    <row r="5379" spans="1:4" x14ac:dyDescent="0.2">
      <c r="A5379" s="161" t="s">
        <v>5151</v>
      </c>
      <c r="B5379" s="162">
        <v>5.6441405399524996E-4</v>
      </c>
      <c r="D5379" s="162"/>
    </row>
    <row r="5380" spans="1:4" x14ac:dyDescent="0.2">
      <c r="A5380" s="161" t="s">
        <v>2455</v>
      </c>
      <c r="B5380" s="162">
        <v>5.6388541156998997E-4</v>
      </c>
      <c r="D5380" s="162"/>
    </row>
    <row r="5381" spans="1:4" x14ac:dyDescent="0.2">
      <c r="A5381" s="161" t="s">
        <v>8357</v>
      </c>
      <c r="B5381" s="162">
        <v>5.6357906707488995E-4</v>
      </c>
      <c r="D5381" s="162"/>
    </row>
    <row r="5382" spans="1:4" x14ac:dyDescent="0.2">
      <c r="A5382" s="161" t="s">
        <v>8358</v>
      </c>
      <c r="B5382" s="162">
        <v>5.6357906707488995E-4</v>
      </c>
      <c r="D5382" s="162"/>
    </row>
    <row r="5383" spans="1:4" x14ac:dyDescent="0.2">
      <c r="A5383" s="161" t="s">
        <v>5048</v>
      </c>
      <c r="B5383" s="162">
        <v>5.6339491055689003E-4</v>
      </c>
      <c r="D5383" s="162"/>
    </row>
    <row r="5384" spans="1:4" x14ac:dyDescent="0.2">
      <c r="A5384" s="161" t="s">
        <v>8359</v>
      </c>
      <c r="B5384" s="162">
        <v>5.6283243566608002E-4</v>
      </c>
      <c r="D5384" s="162"/>
    </row>
    <row r="5385" spans="1:4" x14ac:dyDescent="0.2">
      <c r="A5385" s="161" t="s">
        <v>3269</v>
      </c>
      <c r="B5385" s="162">
        <v>5.6229856980485003E-4</v>
      </c>
      <c r="D5385" s="162"/>
    </row>
    <row r="5386" spans="1:4" x14ac:dyDescent="0.2">
      <c r="A5386" s="161" t="s">
        <v>5122</v>
      </c>
      <c r="B5386" s="162">
        <v>5.6220844335816997E-4</v>
      </c>
      <c r="D5386" s="162"/>
    </row>
    <row r="5387" spans="1:4" x14ac:dyDescent="0.2">
      <c r="A5387" s="161" t="s">
        <v>3881</v>
      </c>
      <c r="B5387" s="162">
        <v>5.6212354498129001E-4</v>
      </c>
      <c r="D5387" s="162"/>
    </row>
    <row r="5388" spans="1:4" x14ac:dyDescent="0.2">
      <c r="A5388" s="161" t="s">
        <v>574</v>
      </c>
      <c r="B5388" s="162">
        <v>5.6194133742679998E-4</v>
      </c>
      <c r="D5388" s="162"/>
    </row>
    <row r="5389" spans="1:4" x14ac:dyDescent="0.2">
      <c r="A5389" s="161" t="s">
        <v>1855</v>
      </c>
      <c r="B5389" s="162">
        <v>5.6166881253687001E-4</v>
      </c>
      <c r="D5389" s="162"/>
    </row>
    <row r="5390" spans="1:4" x14ac:dyDescent="0.2">
      <c r="A5390" s="161" t="s">
        <v>4061</v>
      </c>
      <c r="B5390" s="162">
        <v>5.6080704646538002E-4</v>
      </c>
      <c r="D5390" s="162"/>
    </row>
    <row r="5391" spans="1:4" x14ac:dyDescent="0.2">
      <c r="A5391" s="161" t="s">
        <v>8360</v>
      </c>
      <c r="B5391" s="162">
        <v>5.6054016315543003E-4</v>
      </c>
      <c r="D5391" s="162"/>
    </row>
    <row r="5392" spans="1:4" x14ac:dyDescent="0.2">
      <c r="A5392" s="161" t="s">
        <v>3813</v>
      </c>
      <c r="B5392" s="162">
        <v>5.6023463585607E-4</v>
      </c>
      <c r="D5392" s="162"/>
    </row>
    <row r="5393" spans="1:4" x14ac:dyDescent="0.2">
      <c r="A5393" s="161" t="s">
        <v>8361</v>
      </c>
      <c r="B5393" s="162">
        <v>5.5970092302835004E-4</v>
      </c>
      <c r="D5393" s="162"/>
    </row>
    <row r="5394" spans="1:4" x14ac:dyDescent="0.2">
      <c r="A5394" s="161" t="s">
        <v>2332</v>
      </c>
      <c r="B5394" s="162">
        <v>5.5963226638525002E-4</v>
      </c>
      <c r="D5394" s="162"/>
    </row>
    <row r="5395" spans="1:4" x14ac:dyDescent="0.2">
      <c r="A5395" s="161" t="s">
        <v>3757</v>
      </c>
      <c r="B5395" s="162">
        <v>5.5955744563566002E-4</v>
      </c>
      <c r="D5395" s="162"/>
    </row>
    <row r="5396" spans="1:4" x14ac:dyDescent="0.2">
      <c r="A5396" s="161" t="s">
        <v>8362</v>
      </c>
      <c r="B5396" s="162">
        <v>5.5924487877136002E-4</v>
      </c>
      <c r="D5396" s="162"/>
    </row>
    <row r="5397" spans="1:4" x14ac:dyDescent="0.2">
      <c r="A5397" s="161" t="s">
        <v>2060</v>
      </c>
      <c r="B5397" s="162">
        <v>5.5897291584873E-4</v>
      </c>
      <c r="D5397" s="162"/>
    </row>
    <row r="5398" spans="1:4" x14ac:dyDescent="0.2">
      <c r="A5398" s="161" t="s">
        <v>5891</v>
      </c>
      <c r="B5398" s="162">
        <v>5.5886756870178998E-4</v>
      </c>
      <c r="D5398" s="162"/>
    </row>
    <row r="5399" spans="1:4" x14ac:dyDescent="0.2">
      <c r="A5399" s="161" t="s">
        <v>1853</v>
      </c>
      <c r="B5399" s="162">
        <v>5.5850643949345005E-4</v>
      </c>
      <c r="D5399" s="162"/>
    </row>
    <row r="5400" spans="1:4" x14ac:dyDescent="0.2">
      <c r="A5400" s="161" t="s">
        <v>2205</v>
      </c>
      <c r="B5400" s="162">
        <v>5.5825236960839995E-4</v>
      </c>
      <c r="D5400" s="162"/>
    </row>
    <row r="5401" spans="1:4" x14ac:dyDescent="0.2">
      <c r="A5401" s="161" t="s">
        <v>5251</v>
      </c>
      <c r="B5401" s="162">
        <v>5.5780000413936995E-4</v>
      </c>
      <c r="D5401" s="162"/>
    </row>
    <row r="5402" spans="1:4" x14ac:dyDescent="0.2">
      <c r="A5402" s="161" t="s">
        <v>5434</v>
      </c>
      <c r="B5402" s="162">
        <v>5.5765584619624003E-4</v>
      </c>
      <c r="D5402" s="162"/>
    </row>
    <row r="5403" spans="1:4" x14ac:dyDescent="0.2">
      <c r="A5403" s="161" t="s">
        <v>8363</v>
      </c>
      <c r="B5403" s="162">
        <v>5.5756102032320995E-4</v>
      </c>
      <c r="D5403" s="162"/>
    </row>
    <row r="5404" spans="1:4" x14ac:dyDescent="0.2">
      <c r="A5404" s="161" t="s">
        <v>6369</v>
      </c>
      <c r="B5404" s="162">
        <v>5.5756102032320995E-4</v>
      </c>
      <c r="D5404" s="162"/>
    </row>
    <row r="5405" spans="1:4" x14ac:dyDescent="0.2">
      <c r="A5405" s="161" t="s">
        <v>8364</v>
      </c>
      <c r="B5405" s="162">
        <v>5.5658890890648003E-4</v>
      </c>
      <c r="D5405" s="162"/>
    </row>
    <row r="5406" spans="1:4" x14ac:dyDescent="0.2">
      <c r="A5406" s="161" t="s">
        <v>2186</v>
      </c>
      <c r="B5406" s="162">
        <v>5.5557127606773002E-4</v>
      </c>
      <c r="D5406" s="162"/>
    </row>
    <row r="5407" spans="1:4" x14ac:dyDescent="0.2">
      <c r="A5407" s="161" t="s">
        <v>2938</v>
      </c>
      <c r="B5407" s="162">
        <v>5.5510007688589998E-4</v>
      </c>
      <c r="D5407" s="162"/>
    </row>
    <row r="5408" spans="1:4" x14ac:dyDescent="0.2">
      <c r="A5408" s="161" t="s">
        <v>4862</v>
      </c>
      <c r="B5408" s="162">
        <v>5.5495103373999E-4</v>
      </c>
      <c r="D5408" s="162"/>
    </row>
    <row r="5409" spans="1:4" x14ac:dyDescent="0.2">
      <c r="A5409" s="161" t="s">
        <v>8365</v>
      </c>
      <c r="B5409" s="162">
        <v>5.5452794231901999E-4</v>
      </c>
      <c r="D5409" s="162"/>
    </row>
    <row r="5410" spans="1:4" x14ac:dyDescent="0.2">
      <c r="A5410" s="161" t="s">
        <v>5895</v>
      </c>
      <c r="B5410" s="162">
        <v>5.5441559159253998E-4</v>
      </c>
      <c r="D5410" s="162"/>
    </row>
    <row r="5411" spans="1:4" x14ac:dyDescent="0.2">
      <c r="A5411" s="161" t="s">
        <v>8366</v>
      </c>
      <c r="B5411" s="162">
        <v>5.5436452965847995E-4</v>
      </c>
      <c r="D5411" s="162"/>
    </row>
    <row r="5412" spans="1:4" x14ac:dyDescent="0.2">
      <c r="A5412" s="161" t="s">
        <v>3350</v>
      </c>
      <c r="B5412" s="162">
        <v>5.5426267492846004E-4</v>
      </c>
      <c r="D5412" s="162"/>
    </row>
    <row r="5413" spans="1:4" x14ac:dyDescent="0.2">
      <c r="A5413" s="161" t="s">
        <v>8367</v>
      </c>
      <c r="B5413" s="162">
        <v>5.5400295494613004E-4</v>
      </c>
      <c r="D5413" s="162"/>
    </row>
    <row r="5414" spans="1:4" x14ac:dyDescent="0.2">
      <c r="A5414" s="161" t="s">
        <v>2647</v>
      </c>
      <c r="B5414" s="162">
        <v>5.5346632913686996E-4</v>
      </c>
      <c r="D5414" s="162"/>
    </row>
    <row r="5415" spans="1:4" x14ac:dyDescent="0.2">
      <c r="A5415" s="161" t="s">
        <v>2671</v>
      </c>
      <c r="B5415" s="162">
        <v>5.5290177219712001E-4</v>
      </c>
      <c r="D5415" s="162"/>
    </row>
    <row r="5416" spans="1:4" x14ac:dyDescent="0.2">
      <c r="A5416" s="161" t="s">
        <v>8368</v>
      </c>
      <c r="B5416" s="162">
        <v>5.5282828387654E-4</v>
      </c>
      <c r="D5416" s="162"/>
    </row>
    <row r="5417" spans="1:4" x14ac:dyDescent="0.2">
      <c r="A5417" s="161" t="s">
        <v>5278</v>
      </c>
      <c r="B5417" s="162">
        <v>5.5282828387654E-4</v>
      </c>
      <c r="D5417" s="162"/>
    </row>
    <row r="5418" spans="1:4" x14ac:dyDescent="0.2">
      <c r="A5418" s="161" t="s">
        <v>8369</v>
      </c>
      <c r="B5418" s="162">
        <v>5.5282828387654E-4</v>
      </c>
      <c r="D5418" s="162"/>
    </row>
    <row r="5419" spans="1:4" x14ac:dyDescent="0.2">
      <c r="A5419" s="161" t="s">
        <v>3894</v>
      </c>
      <c r="B5419" s="162">
        <v>5.5282828387654E-4</v>
      </c>
      <c r="D5419" s="162"/>
    </row>
    <row r="5420" spans="1:4" x14ac:dyDescent="0.2">
      <c r="A5420" s="161" t="s">
        <v>8370</v>
      </c>
      <c r="B5420" s="162">
        <v>5.5282828387654E-4</v>
      </c>
      <c r="D5420" s="162"/>
    </row>
    <row r="5421" spans="1:4" x14ac:dyDescent="0.2">
      <c r="A5421" s="161" t="s">
        <v>8371</v>
      </c>
      <c r="B5421" s="162">
        <v>5.5282828387654E-4</v>
      </c>
      <c r="D5421" s="162"/>
    </row>
    <row r="5422" spans="1:4" x14ac:dyDescent="0.2">
      <c r="A5422" s="161" t="s">
        <v>2909</v>
      </c>
      <c r="B5422" s="162">
        <v>5.5248354693419996E-4</v>
      </c>
      <c r="D5422" s="162"/>
    </row>
    <row r="5423" spans="1:4" x14ac:dyDescent="0.2">
      <c r="A5423" s="161" t="s">
        <v>2804</v>
      </c>
      <c r="B5423" s="162">
        <v>5.5238529537927005E-4</v>
      </c>
      <c r="D5423" s="162"/>
    </row>
    <row r="5424" spans="1:4" x14ac:dyDescent="0.2">
      <c r="A5424" s="161" t="s">
        <v>4545</v>
      </c>
      <c r="B5424" s="162">
        <v>5.5180815009575005E-4</v>
      </c>
      <c r="D5424" s="162"/>
    </row>
    <row r="5425" spans="1:4" x14ac:dyDescent="0.2">
      <c r="A5425" s="161" t="s">
        <v>5893</v>
      </c>
      <c r="B5425" s="162">
        <v>5.5141834492216995E-4</v>
      </c>
      <c r="D5425" s="162"/>
    </row>
    <row r="5426" spans="1:4" x14ac:dyDescent="0.2">
      <c r="A5426" s="161" t="s">
        <v>381</v>
      </c>
      <c r="B5426" s="162">
        <v>5.5084713100317004E-4</v>
      </c>
      <c r="D5426" s="162"/>
    </row>
    <row r="5427" spans="1:4" x14ac:dyDescent="0.2">
      <c r="A5427" s="161" t="s">
        <v>8372</v>
      </c>
      <c r="B5427" s="162">
        <v>5.4970436716390999E-4</v>
      </c>
      <c r="D5427" s="162"/>
    </row>
    <row r="5428" spans="1:4" x14ac:dyDescent="0.2">
      <c r="A5428" s="161" t="s">
        <v>5022</v>
      </c>
      <c r="B5428" s="162">
        <v>5.4936864993493004E-4</v>
      </c>
      <c r="D5428" s="162"/>
    </row>
    <row r="5429" spans="1:4" x14ac:dyDescent="0.2">
      <c r="A5429" s="161" t="s">
        <v>2574</v>
      </c>
      <c r="B5429" s="162">
        <v>5.4913905639953004E-4</v>
      </c>
      <c r="D5429" s="162"/>
    </row>
    <row r="5430" spans="1:4" x14ac:dyDescent="0.2">
      <c r="A5430" s="161" t="s">
        <v>1849</v>
      </c>
      <c r="B5430" s="162">
        <v>5.4891691393134997E-4</v>
      </c>
      <c r="D5430" s="162"/>
    </row>
    <row r="5431" spans="1:4" x14ac:dyDescent="0.2">
      <c r="A5431" s="161" t="s">
        <v>6156</v>
      </c>
      <c r="B5431" s="162">
        <v>5.4866789666565999E-4</v>
      </c>
      <c r="D5431" s="162"/>
    </row>
    <row r="5432" spans="1:4" x14ac:dyDescent="0.2">
      <c r="A5432" s="161" t="s">
        <v>1919</v>
      </c>
      <c r="B5432" s="162">
        <v>5.4842172883255995E-4</v>
      </c>
      <c r="D5432" s="162"/>
    </row>
    <row r="5433" spans="1:4" x14ac:dyDescent="0.2">
      <c r="A5433" s="161" t="s">
        <v>8373</v>
      </c>
      <c r="B5433" s="162">
        <v>5.4748235653151998E-4</v>
      </c>
      <c r="D5433" s="162"/>
    </row>
    <row r="5434" spans="1:4" x14ac:dyDescent="0.2">
      <c r="A5434" s="161" t="s">
        <v>4552</v>
      </c>
      <c r="B5434" s="162">
        <v>5.4748235653151998E-4</v>
      </c>
      <c r="D5434" s="162"/>
    </row>
    <row r="5435" spans="1:4" x14ac:dyDescent="0.2">
      <c r="A5435" s="161" t="s">
        <v>8374</v>
      </c>
      <c r="B5435" s="162">
        <v>5.4739604442346004E-4</v>
      </c>
      <c r="D5435" s="162"/>
    </row>
    <row r="5436" spans="1:4" x14ac:dyDescent="0.2">
      <c r="A5436" s="161" t="s">
        <v>8375</v>
      </c>
      <c r="B5436" s="162">
        <v>5.4688516522737995E-4</v>
      </c>
      <c r="D5436" s="162"/>
    </row>
    <row r="5437" spans="1:4" x14ac:dyDescent="0.2">
      <c r="A5437" s="161" t="s">
        <v>566</v>
      </c>
      <c r="B5437" s="162">
        <v>5.4630204528797002E-4</v>
      </c>
      <c r="D5437" s="162"/>
    </row>
    <row r="5438" spans="1:4" x14ac:dyDescent="0.2">
      <c r="A5438" s="161" t="s">
        <v>4510</v>
      </c>
      <c r="B5438" s="162">
        <v>5.4574887053001004E-4</v>
      </c>
      <c r="D5438" s="162"/>
    </row>
    <row r="5439" spans="1:4" x14ac:dyDescent="0.2">
      <c r="A5439" s="161" t="s">
        <v>8376</v>
      </c>
      <c r="B5439" s="162">
        <v>5.4573974529716995E-4</v>
      </c>
      <c r="D5439" s="162"/>
    </row>
    <row r="5440" spans="1:4" x14ac:dyDescent="0.2">
      <c r="A5440" s="161" t="s">
        <v>6360</v>
      </c>
      <c r="B5440" s="162">
        <v>5.4560724927302999E-4</v>
      </c>
      <c r="D5440" s="162"/>
    </row>
    <row r="5441" spans="1:4" x14ac:dyDescent="0.2">
      <c r="A5441" s="161" t="s">
        <v>3763</v>
      </c>
      <c r="B5441" s="162">
        <v>5.4531091761558998E-4</v>
      </c>
      <c r="D5441" s="162"/>
    </row>
    <row r="5442" spans="1:4" x14ac:dyDescent="0.2">
      <c r="A5442" s="161" t="s">
        <v>5540</v>
      </c>
      <c r="B5442" s="162">
        <v>5.4490935195777E-4</v>
      </c>
      <c r="D5442" s="162"/>
    </row>
    <row r="5443" spans="1:4" x14ac:dyDescent="0.2">
      <c r="A5443" s="161" t="s">
        <v>3663</v>
      </c>
      <c r="B5443" s="162">
        <v>5.4461774534725002E-4</v>
      </c>
      <c r="D5443" s="162"/>
    </row>
    <row r="5444" spans="1:4" x14ac:dyDescent="0.2">
      <c r="A5444" s="161" t="s">
        <v>5375</v>
      </c>
      <c r="B5444" s="162">
        <v>5.4442008918419995E-4</v>
      </c>
      <c r="D5444" s="162"/>
    </row>
    <row r="5445" spans="1:4" x14ac:dyDescent="0.2">
      <c r="A5445" s="161" t="s">
        <v>2723</v>
      </c>
      <c r="B5445" s="162">
        <v>5.4420466068012005E-4</v>
      </c>
      <c r="D5445" s="162"/>
    </row>
    <row r="5446" spans="1:4" x14ac:dyDescent="0.2">
      <c r="A5446" s="161" t="s">
        <v>3877</v>
      </c>
      <c r="B5446" s="162">
        <v>5.4419899223798998E-4</v>
      </c>
      <c r="D5446" s="162"/>
    </row>
    <row r="5447" spans="1:4" x14ac:dyDescent="0.2">
      <c r="A5447" s="161" t="s">
        <v>2453</v>
      </c>
      <c r="B5447" s="162">
        <v>5.4366783624203001E-4</v>
      </c>
      <c r="D5447" s="162"/>
    </row>
    <row r="5448" spans="1:4" x14ac:dyDescent="0.2">
      <c r="A5448" s="161" t="s">
        <v>3206</v>
      </c>
      <c r="B5448" s="162">
        <v>5.4263077436052004E-4</v>
      </c>
      <c r="D5448" s="162"/>
    </row>
    <row r="5449" spans="1:4" x14ac:dyDescent="0.2">
      <c r="A5449" s="161" t="s">
        <v>4776</v>
      </c>
      <c r="B5449" s="162">
        <v>5.4213040256566997E-4</v>
      </c>
      <c r="D5449" s="162"/>
    </row>
    <row r="5450" spans="1:4" x14ac:dyDescent="0.2">
      <c r="A5450" s="161" t="s">
        <v>449</v>
      </c>
      <c r="B5450" s="162">
        <v>5.4202202248665996E-4</v>
      </c>
      <c r="D5450" s="162"/>
    </row>
    <row r="5451" spans="1:4" x14ac:dyDescent="0.2">
      <c r="A5451" s="161" t="s">
        <v>4076</v>
      </c>
      <c r="B5451" s="162">
        <v>5.4199855639962995E-4</v>
      </c>
      <c r="D5451" s="162"/>
    </row>
    <row r="5452" spans="1:4" x14ac:dyDescent="0.2">
      <c r="A5452" s="161" t="s">
        <v>8377</v>
      </c>
      <c r="B5452" s="162">
        <v>5.4196012763639003E-4</v>
      </c>
      <c r="D5452" s="162"/>
    </row>
    <row r="5453" spans="1:4" x14ac:dyDescent="0.2">
      <c r="A5453" s="161" t="s">
        <v>4740</v>
      </c>
      <c r="B5453" s="162">
        <v>5.4188195585794002E-4</v>
      </c>
      <c r="D5453" s="162"/>
    </row>
    <row r="5454" spans="1:4" x14ac:dyDescent="0.2">
      <c r="A5454" s="161" t="s">
        <v>1117</v>
      </c>
      <c r="B5454" s="162">
        <v>5.4182303467327996E-4</v>
      </c>
      <c r="D5454" s="162"/>
    </row>
    <row r="5455" spans="1:4" x14ac:dyDescent="0.2">
      <c r="A5455" s="161" t="s">
        <v>4802</v>
      </c>
      <c r="B5455" s="162">
        <v>5.4159482046046005E-4</v>
      </c>
      <c r="D5455" s="162"/>
    </row>
    <row r="5456" spans="1:4" x14ac:dyDescent="0.2">
      <c r="A5456" s="161" t="s">
        <v>3810</v>
      </c>
      <c r="B5456" s="162">
        <v>5.4041791851817001E-4</v>
      </c>
      <c r="D5456" s="162"/>
    </row>
    <row r="5457" spans="1:4" x14ac:dyDescent="0.2">
      <c r="A5457" s="161" t="s">
        <v>870</v>
      </c>
      <c r="B5457" s="162">
        <v>5.3937618879050997E-4</v>
      </c>
      <c r="D5457" s="162"/>
    </row>
    <row r="5458" spans="1:4" x14ac:dyDescent="0.2">
      <c r="A5458" s="161" t="s">
        <v>6110</v>
      </c>
      <c r="B5458" s="162">
        <v>5.3899530724169998E-4</v>
      </c>
      <c r="D5458" s="162"/>
    </row>
    <row r="5459" spans="1:4" x14ac:dyDescent="0.2">
      <c r="A5459" s="161" t="s">
        <v>1074</v>
      </c>
      <c r="B5459" s="162">
        <v>5.3893055619601998E-4</v>
      </c>
      <c r="D5459" s="162"/>
    </row>
    <row r="5460" spans="1:4" x14ac:dyDescent="0.2">
      <c r="A5460" s="161" t="s">
        <v>4629</v>
      </c>
      <c r="B5460" s="162">
        <v>5.3835991370647005E-4</v>
      </c>
      <c r="D5460" s="162"/>
    </row>
    <row r="5461" spans="1:4" x14ac:dyDescent="0.2">
      <c r="A5461" s="161" t="s">
        <v>8378</v>
      </c>
      <c r="B5461" s="162">
        <v>5.3829426449767998E-4</v>
      </c>
      <c r="D5461" s="162"/>
    </row>
    <row r="5462" spans="1:4" x14ac:dyDescent="0.2">
      <c r="A5462" s="161" t="s">
        <v>8379</v>
      </c>
      <c r="B5462" s="162">
        <v>5.3733921317870002E-4</v>
      </c>
      <c r="D5462" s="162"/>
    </row>
    <row r="5463" spans="1:4" x14ac:dyDescent="0.2">
      <c r="A5463" s="161" t="s">
        <v>8380</v>
      </c>
      <c r="B5463" s="162">
        <v>5.3647398523580005E-4</v>
      </c>
      <c r="D5463" s="162"/>
    </row>
    <row r="5464" spans="1:4" x14ac:dyDescent="0.2">
      <c r="A5464" s="161" t="s">
        <v>5415</v>
      </c>
      <c r="B5464" s="162">
        <v>5.3616325360578002E-4</v>
      </c>
      <c r="D5464" s="162"/>
    </row>
    <row r="5465" spans="1:4" x14ac:dyDescent="0.2">
      <c r="A5465" s="161" t="s">
        <v>8381</v>
      </c>
      <c r="B5465" s="162">
        <v>5.361335956775E-4</v>
      </c>
      <c r="D5465" s="162"/>
    </row>
    <row r="5466" spans="1:4" x14ac:dyDescent="0.2">
      <c r="A5466" s="161" t="s">
        <v>8382</v>
      </c>
      <c r="B5466" s="162">
        <v>5.3587115013893996E-4</v>
      </c>
      <c r="D5466" s="162"/>
    </row>
    <row r="5467" spans="1:4" x14ac:dyDescent="0.2">
      <c r="A5467" s="161" t="s">
        <v>1762</v>
      </c>
      <c r="B5467" s="162">
        <v>5.3579821568663E-4</v>
      </c>
      <c r="D5467" s="162"/>
    </row>
    <row r="5468" spans="1:4" x14ac:dyDescent="0.2">
      <c r="A5468" s="161" t="s">
        <v>3542</v>
      </c>
      <c r="B5468" s="162">
        <v>5.3531825821763999E-4</v>
      </c>
      <c r="D5468" s="162"/>
    </row>
    <row r="5469" spans="1:4" x14ac:dyDescent="0.2">
      <c r="A5469" s="161" t="s">
        <v>1806</v>
      </c>
      <c r="B5469" s="162">
        <v>5.3485943146964001E-4</v>
      </c>
      <c r="D5469" s="162"/>
    </row>
    <row r="5470" spans="1:4" x14ac:dyDescent="0.2">
      <c r="A5470" s="161" t="s">
        <v>1091</v>
      </c>
      <c r="B5470" s="162">
        <v>5.3481892531288995E-4</v>
      </c>
      <c r="D5470" s="162"/>
    </row>
    <row r="5471" spans="1:4" x14ac:dyDescent="0.2">
      <c r="A5471" s="161" t="s">
        <v>2014</v>
      </c>
      <c r="B5471" s="162">
        <v>5.3448753518508998E-4</v>
      </c>
      <c r="D5471" s="162"/>
    </row>
    <row r="5472" spans="1:4" x14ac:dyDescent="0.2">
      <c r="A5472" s="161" t="s">
        <v>8383</v>
      </c>
      <c r="B5472" s="162">
        <v>5.3429058844575001E-4</v>
      </c>
      <c r="D5472" s="162"/>
    </row>
    <row r="5473" spans="1:4" x14ac:dyDescent="0.2">
      <c r="A5473" s="161" t="s">
        <v>8384</v>
      </c>
      <c r="B5473" s="162">
        <v>5.3419858072061E-4</v>
      </c>
      <c r="D5473" s="162"/>
    </row>
    <row r="5474" spans="1:4" x14ac:dyDescent="0.2">
      <c r="A5474" s="161" t="s">
        <v>8385</v>
      </c>
      <c r="B5474" s="162">
        <v>5.3383592275679998E-4</v>
      </c>
      <c r="D5474" s="162"/>
    </row>
    <row r="5475" spans="1:4" x14ac:dyDescent="0.2">
      <c r="A5475" s="161" t="s">
        <v>3470</v>
      </c>
      <c r="B5475" s="162">
        <v>5.3381185794372998E-4</v>
      </c>
      <c r="D5475" s="162"/>
    </row>
    <row r="5476" spans="1:4" x14ac:dyDescent="0.2">
      <c r="A5476" s="161" t="s">
        <v>8386</v>
      </c>
      <c r="B5476" s="162">
        <v>5.3341632216177999E-4</v>
      </c>
      <c r="D5476" s="162"/>
    </row>
    <row r="5477" spans="1:4" x14ac:dyDescent="0.2">
      <c r="A5477" s="161" t="s">
        <v>8387</v>
      </c>
      <c r="B5477" s="162">
        <v>5.3266925251559995E-4</v>
      </c>
      <c r="D5477" s="162"/>
    </row>
    <row r="5478" spans="1:4" x14ac:dyDescent="0.2">
      <c r="A5478" s="161" t="s">
        <v>8388</v>
      </c>
      <c r="B5478" s="162">
        <v>5.3120276109037002E-4</v>
      </c>
      <c r="D5478" s="162"/>
    </row>
    <row r="5479" spans="1:4" x14ac:dyDescent="0.2">
      <c r="A5479" s="161" t="s">
        <v>8389</v>
      </c>
      <c r="B5479" s="162">
        <v>5.3082824993337001E-4</v>
      </c>
      <c r="D5479" s="162"/>
    </row>
    <row r="5480" spans="1:4" x14ac:dyDescent="0.2">
      <c r="A5480" s="161" t="s">
        <v>8390</v>
      </c>
      <c r="B5480" s="162">
        <v>5.3044581531304998E-4</v>
      </c>
      <c r="D5480" s="162"/>
    </row>
    <row r="5481" spans="1:4" x14ac:dyDescent="0.2">
      <c r="A5481" s="161" t="s">
        <v>1542</v>
      </c>
      <c r="B5481" s="162">
        <v>5.2972098034224002E-4</v>
      </c>
      <c r="D5481" s="162"/>
    </row>
    <row r="5482" spans="1:4" x14ac:dyDescent="0.2">
      <c r="A5482" s="161" t="s">
        <v>4568</v>
      </c>
      <c r="B5482" s="162">
        <v>5.2914480208441999E-4</v>
      </c>
      <c r="D5482" s="162"/>
    </row>
    <row r="5483" spans="1:4" x14ac:dyDescent="0.2">
      <c r="A5483" s="161" t="s">
        <v>4607</v>
      </c>
      <c r="B5483" s="162">
        <v>5.2823001593685999E-4</v>
      </c>
      <c r="D5483" s="162"/>
    </row>
    <row r="5484" spans="1:4" x14ac:dyDescent="0.2">
      <c r="A5484" s="161" t="s">
        <v>8391</v>
      </c>
      <c r="B5484" s="162">
        <v>5.2767252612418998E-4</v>
      </c>
      <c r="D5484" s="162"/>
    </row>
    <row r="5485" spans="1:4" x14ac:dyDescent="0.2">
      <c r="A5485" s="161" t="s">
        <v>6033</v>
      </c>
      <c r="B5485" s="162">
        <v>5.2703694520124999E-4</v>
      </c>
      <c r="D5485" s="162"/>
    </row>
    <row r="5486" spans="1:4" x14ac:dyDescent="0.2">
      <c r="A5486" s="161" t="s">
        <v>1412</v>
      </c>
      <c r="B5486" s="162">
        <v>5.2640358284022004E-4</v>
      </c>
      <c r="D5486" s="162"/>
    </row>
    <row r="5487" spans="1:4" x14ac:dyDescent="0.2">
      <c r="A5487" s="161" t="s">
        <v>6347</v>
      </c>
      <c r="B5487" s="162">
        <v>5.2629660489421002E-4</v>
      </c>
      <c r="D5487" s="162"/>
    </row>
    <row r="5488" spans="1:4" x14ac:dyDescent="0.2">
      <c r="A5488" s="161" t="s">
        <v>8392</v>
      </c>
      <c r="B5488" s="162">
        <v>5.2593261659909004E-4</v>
      </c>
      <c r="D5488" s="162"/>
    </row>
    <row r="5489" spans="1:4" x14ac:dyDescent="0.2">
      <c r="A5489" s="161" t="s">
        <v>4599</v>
      </c>
      <c r="B5489" s="162">
        <v>5.2562721408244001E-4</v>
      </c>
      <c r="D5489" s="162"/>
    </row>
    <row r="5490" spans="1:4" x14ac:dyDescent="0.2">
      <c r="A5490" s="161" t="s">
        <v>3690</v>
      </c>
      <c r="B5490" s="162">
        <v>5.2469084561396E-4</v>
      </c>
      <c r="D5490" s="162"/>
    </row>
    <row r="5491" spans="1:4" x14ac:dyDescent="0.2">
      <c r="A5491" s="161" t="s">
        <v>1863</v>
      </c>
      <c r="B5491" s="162">
        <v>5.2418567830100004E-4</v>
      </c>
      <c r="D5491" s="162"/>
    </row>
    <row r="5492" spans="1:4" x14ac:dyDescent="0.2">
      <c r="A5492" s="161" t="s">
        <v>1972</v>
      </c>
      <c r="B5492" s="162">
        <v>5.2374424684388E-4</v>
      </c>
      <c r="D5492" s="162"/>
    </row>
    <row r="5493" spans="1:4" x14ac:dyDescent="0.2">
      <c r="A5493" s="161" t="s">
        <v>8393</v>
      </c>
      <c r="B5493" s="162">
        <v>5.2364787952600999E-4</v>
      </c>
      <c r="D5493" s="162"/>
    </row>
    <row r="5494" spans="1:4" x14ac:dyDescent="0.2">
      <c r="A5494" s="161" t="s">
        <v>1640</v>
      </c>
      <c r="B5494" s="162">
        <v>5.2344604075276998E-4</v>
      </c>
      <c r="D5494" s="162"/>
    </row>
    <row r="5495" spans="1:4" x14ac:dyDescent="0.2">
      <c r="A5495" s="161" t="s">
        <v>8394</v>
      </c>
      <c r="B5495" s="162">
        <v>5.2343983198109003E-4</v>
      </c>
      <c r="D5495" s="162"/>
    </row>
    <row r="5496" spans="1:4" x14ac:dyDescent="0.2">
      <c r="A5496" s="161" t="s">
        <v>5169</v>
      </c>
      <c r="B5496" s="162">
        <v>5.2311362932870998E-4</v>
      </c>
      <c r="D5496" s="162"/>
    </row>
    <row r="5497" spans="1:4" x14ac:dyDescent="0.2">
      <c r="A5497" s="161" t="s">
        <v>4318</v>
      </c>
      <c r="B5497" s="162">
        <v>5.2272283411831997E-4</v>
      </c>
      <c r="D5497" s="162"/>
    </row>
    <row r="5498" spans="1:4" x14ac:dyDescent="0.2">
      <c r="A5498" s="161" t="s">
        <v>8395</v>
      </c>
      <c r="B5498" s="162">
        <v>5.2159027704793998E-4</v>
      </c>
      <c r="D5498" s="162"/>
    </row>
    <row r="5499" spans="1:4" x14ac:dyDescent="0.2">
      <c r="A5499" s="161" t="s">
        <v>8396</v>
      </c>
      <c r="B5499" s="162">
        <v>5.2139350468299005E-4</v>
      </c>
      <c r="D5499" s="162"/>
    </row>
    <row r="5500" spans="1:4" x14ac:dyDescent="0.2">
      <c r="A5500" s="161" t="s">
        <v>5861</v>
      </c>
      <c r="B5500" s="162">
        <v>5.1983654937496997E-4</v>
      </c>
      <c r="D5500" s="162"/>
    </row>
    <row r="5501" spans="1:4" x14ac:dyDescent="0.2">
      <c r="A5501" s="161" t="s">
        <v>3848</v>
      </c>
      <c r="B5501" s="162">
        <v>5.1915644994850998E-4</v>
      </c>
      <c r="D5501" s="162"/>
    </row>
    <row r="5502" spans="1:4" x14ac:dyDescent="0.2">
      <c r="A5502" s="161" t="s">
        <v>1258</v>
      </c>
      <c r="B5502" s="162">
        <v>5.1841200054610005E-4</v>
      </c>
      <c r="D5502" s="162"/>
    </row>
    <row r="5503" spans="1:4" x14ac:dyDescent="0.2">
      <c r="A5503" s="161" t="s">
        <v>2851</v>
      </c>
      <c r="B5503" s="162">
        <v>5.1817957856631998E-4</v>
      </c>
      <c r="D5503" s="162"/>
    </row>
    <row r="5504" spans="1:4" x14ac:dyDescent="0.2">
      <c r="A5504" s="161" t="s">
        <v>5599</v>
      </c>
      <c r="B5504" s="162">
        <v>5.1786470318332996E-4</v>
      </c>
      <c r="D5504" s="162"/>
    </row>
    <row r="5505" spans="1:4" x14ac:dyDescent="0.2">
      <c r="A5505" s="161" t="s">
        <v>1963</v>
      </c>
      <c r="B5505" s="162">
        <v>5.1737590616164001E-4</v>
      </c>
      <c r="D5505" s="162"/>
    </row>
    <row r="5506" spans="1:4" x14ac:dyDescent="0.2">
      <c r="A5506" s="161" t="s">
        <v>8397</v>
      </c>
      <c r="B5506" s="162">
        <v>5.1652390610912996E-4</v>
      </c>
      <c r="D5506" s="162"/>
    </row>
    <row r="5507" spans="1:4" x14ac:dyDescent="0.2">
      <c r="A5507" s="161" t="s">
        <v>4286</v>
      </c>
      <c r="B5507" s="162">
        <v>5.1649093540251996E-4</v>
      </c>
      <c r="D5507" s="162"/>
    </row>
    <row r="5508" spans="1:4" x14ac:dyDescent="0.2">
      <c r="A5508" s="161" t="s">
        <v>2735</v>
      </c>
      <c r="B5508" s="162">
        <v>5.1553202040484E-4</v>
      </c>
      <c r="D5508" s="162"/>
    </row>
    <row r="5509" spans="1:4" x14ac:dyDescent="0.2">
      <c r="A5509" s="161" t="s">
        <v>3523</v>
      </c>
      <c r="B5509" s="162">
        <v>5.1450510901922004E-4</v>
      </c>
      <c r="D5509" s="162"/>
    </row>
    <row r="5510" spans="1:4" x14ac:dyDescent="0.2">
      <c r="A5510" s="161" t="s">
        <v>1680</v>
      </c>
      <c r="B5510" s="162">
        <v>5.1415618962412E-4</v>
      </c>
      <c r="D5510" s="162"/>
    </row>
    <row r="5511" spans="1:4" x14ac:dyDescent="0.2">
      <c r="A5511" s="161" t="s">
        <v>1595</v>
      </c>
      <c r="B5511" s="162">
        <v>5.1394241541822996E-4</v>
      </c>
      <c r="D5511" s="162"/>
    </row>
    <row r="5512" spans="1:4" x14ac:dyDescent="0.2">
      <c r="A5512" s="161" t="s">
        <v>2498</v>
      </c>
      <c r="B5512" s="162">
        <v>5.1385090702285E-4</v>
      </c>
      <c r="D5512" s="162"/>
    </row>
    <row r="5513" spans="1:4" x14ac:dyDescent="0.2">
      <c r="A5513" s="161" t="s">
        <v>8398</v>
      </c>
      <c r="B5513" s="162">
        <v>5.1360043054309002E-4</v>
      </c>
      <c r="D5513" s="162"/>
    </row>
    <row r="5514" spans="1:4" x14ac:dyDescent="0.2">
      <c r="A5514" s="161" t="s">
        <v>8399</v>
      </c>
      <c r="B5514" s="162">
        <v>5.1360043054309002E-4</v>
      </c>
      <c r="D5514" s="162"/>
    </row>
    <row r="5515" spans="1:4" x14ac:dyDescent="0.2">
      <c r="A5515" s="161" t="s">
        <v>8400</v>
      </c>
      <c r="B5515" s="162">
        <v>5.1360043054309002E-4</v>
      </c>
      <c r="D5515" s="162"/>
    </row>
    <row r="5516" spans="1:4" x14ac:dyDescent="0.2">
      <c r="A5516" s="161" t="s">
        <v>8401</v>
      </c>
      <c r="B5516" s="162">
        <v>5.1360043054309002E-4</v>
      </c>
      <c r="D5516" s="162"/>
    </row>
    <row r="5517" spans="1:4" x14ac:dyDescent="0.2">
      <c r="A5517" s="161" t="s">
        <v>1089</v>
      </c>
      <c r="B5517" s="162">
        <v>5.1234885315697999E-4</v>
      </c>
      <c r="D5517" s="162"/>
    </row>
    <row r="5518" spans="1:4" x14ac:dyDescent="0.2">
      <c r="A5518" s="161" t="s">
        <v>8402</v>
      </c>
      <c r="B5518" s="162">
        <v>5.1047201202796E-4</v>
      </c>
      <c r="D5518" s="162"/>
    </row>
    <row r="5519" spans="1:4" x14ac:dyDescent="0.2">
      <c r="A5519" s="161" t="s">
        <v>3906</v>
      </c>
      <c r="B5519" s="162">
        <v>5.1033826445442997E-4</v>
      </c>
      <c r="D5519" s="162"/>
    </row>
    <row r="5520" spans="1:4" x14ac:dyDescent="0.2">
      <c r="A5520" s="161" t="s">
        <v>3179</v>
      </c>
      <c r="B5520" s="162">
        <v>5.1015814317521997E-4</v>
      </c>
      <c r="D5520" s="162"/>
    </row>
    <row r="5521" spans="1:4" x14ac:dyDescent="0.2">
      <c r="A5521" s="161" t="s">
        <v>8403</v>
      </c>
      <c r="B5521" s="162">
        <v>5.0946978215892001E-4</v>
      </c>
      <c r="D5521" s="162"/>
    </row>
    <row r="5522" spans="1:4" x14ac:dyDescent="0.2">
      <c r="A5522" s="161" t="s">
        <v>3138</v>
      </c>
      <c r="B5522" s="162">
        <v>5.0940643249234002E-4</v>
      </c>
      <c r="D5522" s="162"/>
    </row>
    <row r="5523" spans="1:4" x14ac:dyDescent="0.2">
      <c r="A5523" s="161" t="s">
        <v>2756</v>
      </c>
      <c r="B5523" s="162">
        <v>5.0835820526506004E-4</v>
      </c>
      <c r="D5523" s="162"/>
    </row>
    <row r="5524" spans="1:4" x14ac:dyDescent="0.2">
      <c r="A5524" s="161" t="s">
        <v>8404</v>
      </c>
      <c r="B5524" s="162">
        <v>5.0776386480791999E-4</v>
      </c>
      <c r="D5524" s="162"/>
    </row>
    <row r="5525" spans="1:4" x14ac:dyDescent="0.2">
      <c r="A5525" s="161" t="s">
        <v>3601</v>
      </c>
      <c r="B5525" s="162">
        <v>5.0764762309029004E-4</v>
      </c>
      <c r="D5525" s="162"/>
    </row>
    <row r="5526" spans="1:4" x14ac:dyDescent="0.2">
      <c r="A5526" s="161" t="s">
        <v>4800</v>
      </c>
      <c r="B5526" s="162">
        <v>5.0751202871024003E-4</v>
      </c>
      <c r="D5526" s="162"/>
    </row>
    <row r="5527" spans="1:4" x14ac:dyDescent="0.2">
      <c r="A5527" s="161" t="s">
        <v>1840</v>
      </c>
      <c r="B5527" s="162">
        <v>5.0684780431793002E-4</v>
      </c>
      <c r="D5527" s="162"/>
    </row>
    <row r="5528" spans="1:4" x14ac:dyDescent="0.2">
      <c r="A5528" s="161" t="s">
        <v>2946</v>
      </c>
      <c r="B5528" s="162">
        <v>5.0556242887557002E-4</v>
      </c>
      <c r="D5528" s="162"/>
    </row>
    <row r="5529" spans="1:4" x14ac:dyDescent="0.2">
      <c r="A5529" s="161" t="s">
        <v>2796</v>
      </c>
      <c r="B5529" s="162">
        <v>5.0489920909939996E-4</v>
      </c>
      <c r="D5529" s="162"/>
    </row>
    <row r="5530" spans="1:4" x14ac:dyDescent="0.2">
      <c r="A5530" s="161" t="s">
        <v>3836</v>
      </c>
      <c r="B5530" s="162">
        <v>5.0452577665623002E-4</v>
      </c>
      <c r="D5530" s="162"/>
    </row>
    <row r="5531" spans="1:4" x14ac:dyDescent="0.2">
      <c r="A5531" s="161" t="s">
        <v>712</v>
      </c>
      <c r="B5531" s="162">
        <v>5.0270189116872999E-4</v>
      </c>
      <c r="D5531" s="162"/>
    </row>
    <row r="5532" spans="1:4" x14ac:dyDescent="0.2">
      <c r="A5532" s="161" t="s">
        <v>8405</v>
      </c>
      <c r="B5532" s="162">
        <v>5.0246521855116003E-4</v>
      </c>
      <c r="D5532" s="162"/>
    </row>
    <row r="5533" spans="1:4" x14ac:dyDescent="0.2">
      <c r="A5533" s="161" t="s">
        <v>6372</v>
      </c>
      <c r="B5533" s="162">
        <v>5.0190509252521001E-4</v>
      </c>
      <c r="D5533" s="162"/>
    </row>
    <row r="5534" spans="1:4" x14ac:dyDescent="0.2">
      <c r="A5534" s="161" t="s">
        <v>6097</v>
      </c>
      <c r="B5534" s="162">
        <v>5.0125090887923995E-4</v>
      </c>
      <c r="D5534" s="162"/>
    </row>
    <row r="5535" spans="1:4" x14ac:dyDescent="0.2">
      <c r="A5535" s="161" t="s">
        <v>1772</v>
      </c>
      <c r="B5535" s="162">
        <v>5.0077815256518001E-4</v>
      </c>
      <c r="D5535" s="162"/>
    </row>
    <row r="5536" spans="1:4" x14ac:dyDescent="0.2">
      <c r="A5536" s="161" t="s">
        <v>2006</v>
      </c>
      <c r="B5536" s="162">
        <v>4.9969213973867998E-4</v>
      </c>
      <c r="D5536" s="162"/>
    </row>
    <row r="5537" spans="1:4" x14ac:dyDescent="0.2">
      <c r="A5537" s="161" t="s">
        <v>647</v>
      </c>
      <c r="B5537" s="162">
        <v>4.9920364150777999E-4</v>
      </c>
      <c r="D5537" s="162"/>
    </row>
    <row r="5538" spans="1:4" x14ac:dyDescent="0.2">
      <c r="A5538" s="161" t="s">
        <v>8406</v>
      </c>
      <c r="B5538" s="162">
        <v>4.9913529858893997E-4</v>
      </c>
      <c r="D5538" s="162"/>
    </row>
    <row r="5539" spans="1:4" x14ac:dyDescent="0.2">
      <c r="A5539" s="161" t="s">
        <v>2943</v>
      </c>
      <c r="B5539" s="162">
        <v>4.9885636038980003E-4</v>
      </c>
      <c r="D5539" s="162"/>
    </row>
    <row r="5540" spans="1:4" x14ac:dyDescent="0.2">
      <c r="A5540" s="161" t="s">
        <v>4908</v>
      </c>
      <c r="B5540" s="162">
        <v>4.9865943313736998E-4</v>
      </c>
      <c r="D5540" s="162"/>
    </row>
    <row r="5541" spans="1:4" x14ac:dyDescent="0.2">
      <c r="A5541" s="161" t="s">
        <v>4547</v>
      </c>
      <c r="B5541" s="162">
        <v>4.9848508487193002E-4</v>
      </c>
      <c r="D5541" s="162"/>
    </row>
    <row r="5542" spans="1:4" x14ac:dyDescent="0.2">
      <c r="A5542" s="161" t="s">
        <v>4212</v>
      </c>
      <c r="B5542" s="162">
        <v>4.9791291920352003E-4</v>
      </c>
      <c r="D5542" s="162"/>
    </row>
    <row r="5543" spans="1:4" x14ac:dyDescent="0.2">
      <c r="A5543" s="161" t="s">
        <v>5556</v>
      </c>
      <c r="B5543" s="162">
        <v>4.9775273928989001E-4</v>
      </c>
      <c r="D5543" s="162"/>
    </row>
    <row r="5544" spans="1:4" x14ac:dyDescent="0.2">
      <c r="A5544" s="161" t="s">
        <v>8407</v>
      </c>
      <c r="B5544" s="162">
        <v>4.9633195371918005E-4</v>
      </c>
      <c r="D5544" s="162"/>
    </row>
    <row r="5545" spans="1:4" x14ac:dyDescent="0.2">
      <c r="A5545" s="161" t="s">
        <v>5795</v>
      </c>
      <c r="B5545" s="162">
        <v>4.9633195371918005E-4</v>
      </c>
      <c r="D5545" s="162"/>
    </row>
    <row r="5546" spans="1:4" x14ac:dyDescent="0.2">
      <c r="A5546" s="161" t="s">
        <v>8408</v>
      </c>
      <c r="B5546" s="162">
        <v>4.9633195371918005E-4</v>
      </c>
      <c r="D5546" s="162"/>
    </row>
    <row r="5547" spans="1:4" x14ac:dyDescent="0.2">
      <c r="A5547" s="161" t="s">
        <v>8409</v>
      </c>
      <c r="B5547" s="162">
        <v>4.9633195371918005E-4</v>
      </c>
      <c r="D5547" s="162"/>
    </row>
    <row r="5548" spans="1:4" x14ac:dyDescent="0.2">
      <c r="A5548" s="161" t="s">
        <v>5451</v>
      </c>
      <c r="B5548" s="162">
        <v>4.9633195371918005E-4</v>
      </c>
      <c r="D5548" s="162"/>
    </row>
    <row r="5549" spans="1:4" x14ac:dyDescent="0.2">
      <c r="A5549" s="161" t="s">
        <v>8410</v>
      </c>
      <c r="B5549" s="162">
        <v>4.9633195371918005E-4</v>
      </c>
      <c r="D5549" s="162"/>
    </row>
    <row r="5550" spans="1:4" x14ac:dyDescent="0.2">
      <c r="A5550" s="161" t="s">
        <v>8411</v>
      </c>
      <c r="B5550" s="162">
        <v>4.9633195371918005E-4</v>
      </c>
      <c r="D5550" s="162"/>
    </row>
    <row r="5551" spans="1:4" x14ac:dyDescent="0.2">
      <c r="A5551" s="161" t="s">
        <v>5116</v>
      </c>
      <c r="B5551" s="162">
        <v>4.9633195371918005E-4</v>
      </c>
      <c r="D5551" s="162"/>
    </row>
    <row r="5552" spans="1:4" x14ac:dyDescent="0.2">
      <c r="A5552" s="161" t="s">
        <v>5016</v>
      </c>
      <c r="B5552" s="162">
        <v>4.9633195371918005E-4</v>
      </c>
      <c r="D5552" s="162"/>
    </row>
    <row r="5553" spans="1:4" x14ac:dyDescent="0.2">
      <c r="A5553" s="161" t="s">
        <v>4996</v>
      </c>
      <c r="B5553" s="162">
        <v>4.9633195371918005E-4</v>
      </c>
      <c r="D5553" s="162"/>
    </row>
    <row r="5554" spans="1:4" x14ac:dyDescent="0.2">
      <c r="A5554" s="161" t="s">
        <v>8412</v>
      </c>
      <c r="B5554" s="162">
        <v>4.9633195371918005E-4</v>
      </c>
      <c r="D5554" s="162"/>
    </row>
    <row r="5555" spans="1:4" x14ac:dyDescent="0.2">
      <c r="A5555" s="161" t="s">
        <v>4946</v>
      </c>
      <c r="B5555" s="162">
        <v>4.9633195371918005E-4</v>
      </c>
      <c r="D5555" s="162"/>
    </row>
    <row r="5556" spans="1:4" x14ac:dyDescent="0.2">
      <c r="A5556" s="161" t="s">
        <v>8413</v>
      </c>
      <c r="B5556" s="162">
        <v>4.9633195371918005E-4</v>
      </c>
      <c r="D5556" s="162"/>
    </row>
    <row r="5557" spans="1:4" x14ac:dyDescent="0.2">
      <c r="A5557" s="161" t="s">
        <v>8414</v>
      </c>
      <c r="B5557" s="162">
        <v>4.9633195371918005E-4</v>
      </c>
      <c r="D5557" s="162"/>
    </row>
    <row r="5558" spans="1:4" x14ac:dyDescent="0.2">
      <c r="A5558" s="161" t="s">
        <v>3591</v>
      </c>
      <c r="B5558" s="162">
        <v>4.9633195371918005E-4</v>
      </c>
      <c r="D5558" s="162"/>
    </row>
    <row r="5559" spans="1:4" x14ac:dyDescent="0.2">
      <c r="A5559" s="161" t="s">
        <v>3471</v>
      </c>
      <c r="B5559" s="162">
        <v>4.9633195371918005E-4</v>
      </c>
      <c r="D5559" s="162"/>
    </row>
    <row r="5560" spans="1:4" x14ac:dyDescent="0.2">
      <c r="A5560" s="161" t="s">
        <v>8415</v>
      </c>
      <c r="B5560" s="162">
        <v>4.9633195371918005E-4</v>
      </c>
      <c r="D5560" s="162"/>
    </row>
    <row r="5561" spans="1:4" x14ac:dyDescent="0.2">
      <c r="A5561" s="161" t="s">
        <v>3346</v>
      </c>
      <c r="B5561" s="162">
        <v>4.9633195371918005E-4</v>
      </c>
      <c r="D5561" s="162"/>
    </row>
    <row r="5562" spans="1:4" x14ac:dyDescent="0.2">
      <c r="A5562" s="161" t="s">
        <v>443</v>
      </c>
      <c r="B5562" s="162">
        <v>4.9633195371918005E-4</v>
      </c>
      <c r="D5562" s="162"/>
    </row>
    <row r="5563" spans="1:4" x14ac:dyDescent="0.2">
      <c r="A5563" s="161" t="s">
        <v>8416</v>
      </c>
      <c r="B5563" s="162">
        <v>4.9617300267095995E-4</v>
      </c>
      <c r="D5563" s="162"/>
    </row>
    <row r="5564" spans="1:4" x14ac:dyDescent="0.2">
      <c r="A5564" s="161" t="s">
        <v>8417</v>
      </c>
      <c r="B5564" s="162">
        <v>4.9533650805572995E-4</v>
      </c>
      <c r="D5564" s="162"/>
    </row>
    <row r="5565" spans="1:4" x14ac:dyDescent="0.2">
      <c r="A5565" s="161" t="s">
        <v>3562</v>
      </c>
      <c r="B5565" s="162">
        <v>4.9532057836857997E-4</v>
      </c>
      <c r="D5565" s="162"/>
    </row>
    <row r="5566" spans="1:4" x14ac:dyDescent="0.2">
      <c r="A5566" s="161" t="s">
        <v>8418</v>
      </c>
      <c r="B5566" s="162">
        <v>4.9494023939088995E-4</v>
      </c>
      <c r="D5566" s="162"/>
    </row>
    <row r="5567" spans="1:4" x14ac:dyDescent="0.2">
      <c r="A5567" s="161" t="s">
        <v>3257</v>
      </c>
      <c r="B5567" s="162">
        <v>4.9462045707405003E-4</v>
      </c>
      <c r="D5567" s="162"/>
    </row>
    <row r="5568" spans="1:4" x14ac:dyDescent="0.2">
      <c r="A5568" s="161" t="s">
        <v>3295</v>
      </c>
      <c r="B5568" s="162">
        <v>4.9461835099031E-4</v>
      </c>
      <c r="D5568" s="162"/>
    </row>
    <row r="5569" spans="1:4" x14ac:dyDescent="0.2">
      <c r="A5569" s="161" t="s">
        <v>8419</v>
      </c>
      <c r="B5569" s="162">
        <v>4.9450284680475996E-4</v>
      </c>
      <c r="D5569" s="162"/>
    </row>
    <row r="5570" spans="1:4" x14ac:dyDescent="0.2">
      <c r="A5570" s="161" t="s">
        <v>5034</v>
      </c>
      <c r="B5570" s="162">
        <v>4.9442246972423E-4</v>
      </c>
      <c r="D5570" s="162"/>
    </row>
    <row r="5571" spans="1:4" x14ac:dyDescent="0.2">
      <c r="A5571" s="161" t="s">
        <v>4584</v>
      </c>
      <c r="B5571" s="162">
        <v>4.9379744747022995E-4</v>
      </c>
      <c r="D5571" s="162"/>
    </row>
    <row r="5572" spans="1:4" x14ac:dyDescent="0.2">
      <c r="A5572" s="161" t="s">
        <v>8420</v>
      </c>
      <c r="B5572" s="162">
        <v>4.9372560346986998E-4</v>
      </c>
      <c r="D5572" s="162"/>
    </row>
    <row r="5573" spans="1:4" x14ac:dyDescent="0.2">
      <c r="A5573" s="161" t="s">
        <v>8421</v>
      </c>
      <c r="B5573" s="162">
        <v>4.9372560346986998E-4</v>
      </c>
      <c r="D5573" s="162"/>
    </row>
    <row r="5574" spans="1:4" x14ac:dyDescent="0.2">
      <c r="A5574" s="161" t="s">
        <v>8422</v>
      </c>
      <c r="B5574" s="162">
        <v>4.9266622832215003E-4</v>
      </c>
      <c r="D5574" s="162"/>
    </row>
    <row r="5575" spans="1:4" x14ac:dyDescent="0.2">
      <c r="A5575" s="161" t="s">
        <v>2281</v>
      </c>
      <c r="B5575" s="162">
        <v>4.9188678520913998E-4</v>
      </c>
      <c r="D5575" s="162"/>
    </row>
    <row r="5576" spans="1:4" x14ac:dyDescent="0.2">
      <c r="A5576" s="161" t="s">
        <v>1422</v>
      </c>
      <c r="B5576" s="162">
        <v>4.9142802838749995E-4</v>
      </c>
      <c r="D5576" s="162"/>
    </row>
    <row r="5577" spans="1:4" x14ac:dyDescent="0.2">
      <c r="A5577" s="161" t="s">
        <v>525</v>
      </c>
      <c r="B5577" s="162">
        <v>4.9132714012348005E-4</v>
      </c>
      <c r="D5577" s="162"/>
    </row>
    <row r="5578" spans="1:4" x14ac:dyDescent="0.2">
      <c r="A5578" s="161" t="s">
        <v>1451</v>
      </c>
      <c r="B5578" s="162">
        <v>4.9111084179137999E-4</v>
      </c>
      <c r="D5578" s="162"/>
    </row>
    <row r="5579" spans="1:4" x14ac:dyDescent="0.2">
      <c r="A5579" s="161" t="s">
        <v>8423</v>
      </c>
      <c r="B5579" s="162">
        <v>4.8999262325405998E-4</v>
      </c>
      <c r="D5579" s="162"/>
    </row>
    <row r="5580" spans="1:4" x14ac:dyDescent="0.2">
      <c r="A5580" s="161" t="s">
        <v>8424</v>
      </c>
      <c r="B5580" s="162">
        <v>4.8999262325405998E-4</v>
      </c>
      <c r="D5580" s="162"/>
    </row>
    <row r="5581" spans="1:4" x14ac:dyDescent="0.2">
      <c r="A5581" s="161" t="s">
        <v>1239</v>
      </c>
      <c r="B5581" s="162">
        <v>4.8988625058001001E-4</v>
      </c>
      <c r="D5581" s="162"/>
    </row>
    <row r="5582" spans="1:4" x14ac:dyDescent="0.2">
      <c r="A5582" s="161" t="s">
        <v>1885</v>
      </c>
      <c r="B5582" s="162">
        <v>4.8980834528649004E-4</v>
      </c>
      <c r="D5582" s="162"/>
    </row>
    <row r="5583" spans="1:4" x14ac:dyDescent="0.2">
      <c r="A5583" s="161" t="s">
        <v>8425</v>
      </c>
      <c r="B5583" s="162">
        <v>4.8975454148003997E-4</v>
      </c>
      <c r="D5583" s="162"/>
    </row>
    <row r="5584" spans="1:4" x14ac:dyDescent="0.2">
      <c r="A5584" s="161" t="s">
        <v>8426</v>
      </c>
      <c r="B5584" s="162">
        <v>4.8934903638375E-4</v>
      </c>
      <c r="D5584" s="162"/>
    </row>
    <row r="5585" spans="1:4" x14ac:dyDescent="0.2">
      <c r="A5585" s="161" t="s">
        <v>8427</v>
      </c>
      <c r="B5585" s="162">
        <v>4.8914841776152005E-4</v>
      </c>
      <c r="D5585" s="162"/>
    </row>
    <row r="5586" spans="1:4" x14ac:dyDescent="0.2">
      <c r="A5586" s="161" t="s">
        <v>468</v>
      </c>
      <c r="B5586" s="162">
        <v>4.8834436125626995E-4</v>
      </c>
      <c r="D5586" s="162"/>
    </row>
    <row r="5587" spans="1:4" x14ac:dyDescent="0.2">
      <c r="A5587" s="161" t="s">
        <v>4765</v>
      </c>
      <c r="B5587" s="162">
        <v>4.8811552444404002E-4</v>
      </c>
      <c r="D5587" s="162"/>
    </row>
    <row r="5588" spans="1:4" x14ac:dyDescent="0.2">
      <c r="A5588" s="161" t="s">
        <v>2894</v>
      </c>
      <c r="B5588" s="162">
        <v>4.8809656296201997E-4</v>
      </c>
      <c r="D5588" s="162"/>
    </row>
    <row r="5589" spans="1:4" x14ac:dyDescent="0.2">
      <c r="A5589" s="161" t="s">
        <v>4815</v>
      </c>
      <c r="B5589" s="162">
        <v>4.8775387349362E-4</v>
      </c>
      <c r="D5589" s="162"/>
    </row>
    <row r="5590" spans="1:4" x14ac:dyDescent="0.2">
      <c r="A5590" s="161" t="s">
        <v>8428</v>
      </c>
      <c r="B5590" s="162">
        <v>4.8766551878213002E-4</v>
      </c>
      <c r="D5590" s="162"/>
    </row>
    <row r="5591" spans="1:4" x14ac:dyDescent="0.2">
      <c r="A5591" s="161" t="s">
        <v>4793</v>
      </c>
      <c r="B5591" s="162">
        <v>4.8572607794785999E-4</v>
      </c>
      <c r="D5591" s="162"/>
    </row>
    <row r="5592" spans="1:4" x14ac:dyDescent="0.2">
      <c r="A5592" s="161" t="s">
        <v>5885</v>
      </c>
      <c r="B5592" s="162">
        <v>4.8516652076669998E-4</v>
      </c>
      <c r="D5592" s="162"/>
    </row>
    <row r="5593" spans="1:4" x14ac:dyDescent="0.2">
      <c r="A5593" s="161" t="s">
        <v>1623</v>
      </c>
      <c r="B5593" s="162">
        <v>4.8499824930056001E-4</v>
      </c>
      <c r="D5593" s="162"/>
    </row>
    <row r="5594" spans="1:4" x14ac:dyDescent="0.2">
      <c r="A5594" s="161" t="s">
        <v>8429</v>
      </c>
      <c r="B5594" s="162">
        <v>4.8477495369015998E-4</v>
      </c>
      <c r="D5594" s="162"/>
    </row>
    <row r="5595" spans="1:4" x14ac:dyDescent="0.2">
      <c r="A5595" s="161" t="s">
        <v>4472</v>
      </c>
      <c r="B5595" s="162">
        <v>4.8459787952623003E-4</v>
      </c>
      <c r="D5595" s="162"/>
    </row>
    <row r="5596" spans="1:4" x14ac:dyDescent="0.2">
      <c r="A5596" s="161" t="s">
        <v>3803</v>
      </c>
      <c r="B5596" s="162">
        <v>4.8438509169711002E-4</v>
      </c>
      <c r="D5596" s="162"/>
    </row>
    <row r="5597" spans="1:4" x14ac:dyDescent="0.2">
      <c r="A5597" s="161" t="s">
        <v>3124</v>
      </c>
      <c r="B5597" s="162">
        <v>4.8418718845660998E-4</v>
      </c>
      <c r="D5597" s="162"/>
    </row>
    <row r="5598" spans="1:4" x14ac:dyDescent="0.2">
      <c r="A5598" s="161" t="s">
        <v>4912</v>
      </c>
      <c r="B5598" s="162">
        <v>4.8361932922696998E-4</v>
      </c>
      <c r="D5598" s="162"/>
    </row>
    <row r="5599" spans="1:4" x14ac:dyDescent="0.2">
      <c r="A5599" s="161" t="s">
        <v>4883</v>
      </c>
      <c r="B5599" s="162">
        <v>4.8361932922696998E-4</v>
      </c>
      <c r="D5599" s="162"/>
    </row>
    <row r="5600" spans="1:4" x14ac:dyDescent="0.2">
      <c r="A5600" s="161" t="s">
        <v>4882</v>
      </c>
      <c r="B5600" s="162">
        <v>4.8361932922696998E-4</v>
      </c>
      <c r="D5600" s="162"/>
    </row>
    <row r="5601" spans="1:4" x14ac:dyDescent="0.2">
      <c r="A5601" s="161" t="s">
        <v>8430</v>
      </c>
      <c r="B5601" s="162">
        <v>4.8336973179676998E-4</v>
      </c>
      <c r="D5601" s="162"/>
    </row>
    <row r="5602" spans="1:4" x14ac:dyDescent="0.2">
      <c r="A5602" s="161" t="s">
        <v>5137</v>
      </c>
      <c r="B5602" s="162">
        <v>4.8268379060001999E-4</v>
      </c>
      <c r="D5602" s="162"/>
    </row>
    <row r="5603" spans="1:4" x14ac:dyDescent="0.2">
      <c r="A5603" s="161" t="s">
        <v>1757</v>
      </c>
      <c r="B5603" s="162">
        <v>4.8239381890912E-4</v>
      </c>
      <c r="D5603" s="162"/>
    </row>
    <row r="5604" spans="1:4" x14ac:dyDescent="0.2">
      <c r="A5604" s="161" t="s">
        <v>8431</v>
      </c>
      <c r="B5604" s="162">
        <v>4.8185394987888E-4</v>
      </c>
      <c r="D5604" s="162"/>
    </row>
    <row r="5605" spans="1:4" x14ac:dyDescent="0.2">
      <c r="A5605" s="161" t="s">
        <v>8432</v>
      </c>
      <c r="B5605" s="162">
        <v>4.8145839801799002E-4</v>
      </c>
      <c r="D5605" s="162"/>
    </row>
    <row r="5606" spans="1:4" x14ac:dyDescent="0.2">
      <c r="A5606" s="161" t="s">
        <v>2133</v>
      </c>
      <c r="B5606" s="162">
        <v>4.8094369422436003E-4</v>
      </c>
      <c r="D5606" s="162"/>
    </row>
    <row r="5607" spans="1:4" x14ac:dyDescent="0.2">
      <c r="A5607" s="161" t="s">
        <v>8433</v>
      </c>
      <c r="B5607" s="162">
        <v>4.8087866586377001E-4</v>
      </c>
      <c r="D5607" s="162"/>
    </row>
    <row r="5608" spans="1:4" x14ac:dyDescent="0.2">
      <c r="A5608" s="161" t="s">
        <v>4354</v>
      </c>
      <c r="B5608" s="162">
        <v>4.8067268837233003E-4</v>
      </c>
      <c r="D5608" s="162"/>
    </row>
    <row r="5609" spans="1:4" x14ac:dyDescent="0.2">
      <c r="A5609" s="161" t="s">
        <v>4441</v>
      </c>
      <c r="B5609" s="162">
        <v>4.8064130018559998E-4</v>
      </c>
      <c r="D5609" s="162"/>
    </row>
    <row r="5610" spans="1:4" x14ac:dyDescent="0.2">
      <c r="A5610" s="161" t="s">
        <v>8434</v>
      </c>
      <c r="B5610" s="162">
        <v>4.805940221993E-4</v>
      </c>
      <c r="D5610" s="162"/>
    </row>
    <row r="5611" spans="1:4" x14ac:dyDescent="0.2">
      <c r="A5611" s="161" t="s">
        <v>8435</v>
      </c>
      <c r="B5611" s="162">
        <v>4.7972010121509001E-4</v>
      </c>
      <c r="D5611" s="162"/>
    </row>
    <row r="5612" spans="1:4" x14ac:dyDescent="0.2">
      <c r="A5612" s="161" t="s">
        <v>8436</v>
      </c>
      <c r="B5612" s="162">
        <v>4.7959296623826999E-4</v>
      </c>
      <c r="D5612" s="162"/>
    </row>
    <row r="5613" spans="1:4" x14ac:dyDescent="0.2">
      <c r="A5613" s="161" t="s">
        <v>5024</v>
      </c>
      <c r="B5613" s="162">
        <v>4.7942926821298E-4</v>
      </c>
      <c r="D5613" s="162"/>
    </row>
    <row r="5614" spans="1:4" x14ac:dyDescent="0.2">
      <c r="A5614" s="161" t="s">
        <v>8437</v>
      </c>
      <c r="B5614" s="162">
        <v>4.7940486184722001E-4</v>
      </c>
      <c r="D5614" s="162"/>
    </row>
    <row r="5615" spans="1:4" x14ac:dyDescent="0.2">
      <c r="A5615" s="161" t="s">
        <v>6199</v>
      </c>
      <c r="B5615" s="162">
        <v>4.7924144165180003E-4</v>
      </c>
      <c r="D5615" s="162"/>
    </row>
    <row r="5616" spans="1:4" x14ac:dyDescent="0.2">
      <c r="A5616" s="161" t="s">
        <v>3434</v>
      </c>
      <c r="B5616" s="162">
        <v>4.7910470587317003E-4</v>
      </c>
      <c r="D5616" s="162"/>
    </row>
    <row r="5617" spans="1:4" x14ac:dyDescent="0.2">
      <c r="A5617" s="161" t="s">
        <v>4492</v>
      </c>
      <c r="B5617" s="162">
        <v>4.7822499095651001E-4</v>
      </c>
      <c r="D5617" s="162"/>
    </row>
    <row r="5618" spans="1:4" x14ac:dyDescent="0.2">
      <c r="A5618" s="161" t="s">
        <v>8438</v>
      </c>
      <c r="B5618" s="162">
        <v>4.7793475859668E-4</v>
      </c>
      <c r="D5618" s="162"/>
    </row>
    <row r="5619" spans="1:4" x14ac:dyDescent="0.2">
      <c r="A5619" s="161" t="s">
        <v>3546</v>
      </c>
      <c r="B5619" s="162">
        <v>4.7788486892522001E-4</v>
      </c>
      <c r="D5619" s="162"/>
    </row>
    <row r="5620" spans="1:4" x14ac:dyDescent="0.2">
      <c r="A5620" s="161" t="s">
        <v>2583</v>
      </c>
      <c r="B5620" s="162">
        <v>4.7741666665547999E-4</v>
      </c>
      <c r="D5620" s="162"/>
    </row>
    <row r="5621" spans="1:4" x14ac:dyDescent="0.2">
      <c r="A5621" s="161" t="s">
        <v>2324</v>
      </c>
      <c r="B5621" s="162">
        <v>4.7738211367986998E-4</v>
      </c>
      <c r="D5621" s="162"/>
    </row>
    <row r="5622" spans="1:4" x14ac:dyDescent="0.2">
      <c r="A5622" s="161" t="s">
        <v>739</v>
      </c>
      <c r="B5622" s="162">
        <v>4.7736502282310001E-4</v>
      </c>
      <c r="D5622" s="162"/>
    </row>
    <row r="5623" spans="1:4" x14ac:dyDescent="0.2">
      <c r="A5623" s="161" t="s">
        <v>1617</v>
      </c>
      <c r="B5623" s="162">
        <v>4.7704289671491999E-4</v>
      </c>
      <c r="D5623" s="162"/>
    </row>
    <row r="5624" spans="1:4" x14ac:dyDescent="0.2">
      <c r="A5624" s="161" t="s">
        <v>1854</v>
      </c>
      <c r="B5624" s="162">
        <v>4.7701507443044001E-4</v>
      </c>
      <c r="D5624" s="162"/>
    </row>
    <row r="5625" spans="1:4" x14ac:dyDescent="0.2">
      <c r="A5625" s="161" t="s">
        <v>5780</v>
      </c>
      <c r="B5625" s="162">
        <v>4.7612657611446999E-4</v>
      </c>
      <c r="D5625" s="162"/>
    </row>
    <row r="5626" spans="1:4" x14ac:dyDescent="0.2">
      <c r="A5626" s="161" t="s">
        <v>3705</v>
      </c>
      <c r="B5626" s="162">
        <v>4.7601823295748E-4</v>
      </c>
      <c r="D5626" s="162"/>
    </row>
    <row r="5627" spans="1:4" x14ac:dyDescent="0.2">
      <c r="A5627" s="161" t="s">
        <v>8439</v>
      </c>
      <c r="B5627" s="162">
        <v>4.7598656839687998E-4</v>
      </c>
      <c r="D5627" s="162"/>
    </row>
    <row r="5628" spans="1:4" x14ac:dyDescent="0.2">
      <c r="A5628" s="161" t="s">
        <v>5128</v>
      </c>
      <c r="B5628" s="162">
        <v>4.7584168135891998E-4</v>
      </c>
      <c r="D5628" s="162"/>
    </row>
    <row r="5629" spans="1:4" x14ac:dyDescent="0.2">
      <c r="A5629" s="161" t="s">
        <v>2368</v>
      </c>
      <c r="B5629" s="162">
        <v>4.7574552474875001E-4</v>
      </c>
      <c r="D5629" s="162"/>
    </row>
    <row r="5630" spans="1:4" x14ac:dyDescent="0.2">
      <c r="A5630" s="161" t="s">
        <v>403</v>
      </c>
      <c r="B5630" s="162">
        <v>4.7563465931158E-4</v>
      </c>
      <c r="D5630" s="162"/>
    </row>
    <row r="5631" spans="1:4" x14ac:dyDescent="0.2">
      <c r="A5631" s="161" t="s">
        <v>1140</v>
      </c>
      <c r="B5631" s="162">
        <v>4.736690354703E-4</v>
      </c>
      <c r="D5631" s="162"/>
    </row>
    <row r="5632" spans="1:4" x14ac:dyDescent="0.2">
      <c r="A5632" s="161" t="s">
        <v>2064</v>
      </c>
      <c r="B5632" s="162">
        <v>4.7327082059244E-4</v>
      </c>
      <c r="D5632" s="162"/>
    </row>
    <row r="5633" spans="1:4" x14ac:dyDescent="0.2">
      <c r="A5633" s="161" t="s">
        <v>8440</v>
      </c>
      <c r="B5633" s="162">
        <v>4.7290481116208998E-4</v>
      </c>
      <c r="D5633" s="162"/>
    </row>
    <row r="5634" spans="1:4" x14ac:dyDescent="0.2">
      <c r="A5634" s="161" t="s">
        <v>1639</v>
      </c>
      <c r="B5634" s="162">
        <v>4.7230565429798999E-4</v>
      </c>
      <c r="D5634" s="162"/>
    </row>
    <row r="5635" spans="1:4" x14ac:dyDescent="0.2">
      <c r="A5635" s="161" t="s">
        <v>8441</v>
      </c>
      <c r="B5635" s="162">
        <v>4.7218724098141001E-4</v>
      </c>
      <c r="D5635" s="162"/>
    </row>
    <row r="5636" spans="1:4" x14ac:dyDescent="0.2">
      <c r="A5636" s="161" t="s">
        <v>3647</v>
      </c>
      <c r="B5636" s="162">
        <v>4.7207158649018998E-4</v>
      </c>
      <c r="D5636" s="162"/>
    </row>
    <row r="5637" spans="1:4" x14ac:dyDescent="0.2">
      <c r="A5637" s="161" t="s">
        <v>8442</v>
      </c>
      <c r="B5637" s="162">
        <v>4.7189411838529001E-4</v>
      </c>
      <c r="D5637" s="162"/>
    </row>
    <row r="5638" spans="1:4" x14ac:dyDescent="0.2">
      <c r="A5638" s="161" t="s">
        <v>5609</v>
      </c>
      <c r="B5638" s="162">
        <v>4.7158977566181002E-4</v>
      </c>
      <c r="D5638" s="162"/>
    </row>
    <row r="5639" spans="1:4" x14ac:dyDescent="0.2">
      <c r="A5639" s="161" t="s">
        <v>1350</v>
      </c>
      <c r="B5639" s="162">
        <v>4.7089142480096001E-4</v>
      </c>
      <c r="D5639" s="162"/>
    </row>
    <row r="5640" spans="1:4" x14ac:dyDescent="0.2">
      <c r="A5640" s="161" t="s">
        <v>6162</v>
      </c>
      <c r="B5640" s="162">
        <v>4.7088542742883E-4</v>
      </c>
      <c r="D5640" s="162"/>
    </row>
    <row r="5641" spans="1:4" x14ac:dyDescent="0.2">
      <c r="A5641" s="161" t="s">
        <v>1257</v>
      </c>
      <c r="B5641" s="162">
        <v>4.7076448283781003E-4</v>
      </c>
      <c r="D5641" s="162"/>
    </row>
    <row r="5642" spans="1:4" x14ac:dyDescent="0.2">
      <c r="A5642" s="161" t="s">
        <v>2403</v>
      </c>
      <c r="B5642" s="162">
        <v>4.7046756586750001E-4</v>
      </c>
      <c r="D5642" s="162"/>
    </row>
    <row r="5643" spans="1:4" x14ac:dyDescent="0.2">
      <c r="A5643" s="161" t="s">
        <v>4042</v>
      </c>
      <c r="B5643" s="162">
        <v>4.6976239367105998E-4</v>
      </c>
      <c r="D5643" s="162"/>
    </row>
    <row r="5644" spans="1:4" x14ac:dyDescent="0.2">
      <c r="A5644" s="161" t="s">
        <v>1147</v>
      </c>
      <c r="B5644" s="162">
        <v>4.6930549783179E-4</v>
      </c>
      <c r="D5644" s="162"/>
    </row>
    <row r="5645" spans="1:4" x14ac:dyDescent="0.2">
      <c r="A5645" s="161" t="s">
        <v>2461</v>
      </c>
      <c r="B5645" s="162">
        <v>4.6908315482265E-4</v>
      </c>
      <c r="D5645" s="162"/>
    </row>
    <row r="5646" spans="1:4" x14ac:dyDescent="0.2">
      <c r="A5646" s="161" t="s">
        <v>5142</v>
      </c>
      <c r="B5646" s="162">
        <v>4.6901532452096E-4</v>
      </c>
      <c r="D5646" s="162"/>
    </row>
    <row r="5647" spans="1:4" x14ac:dyDescent="0.2">
      <c r="A5647" s="161" t="s">
        <v>2970</v>
      </c>
      <c r="B5647" s="162">
        <v>4.6845731539263999E-4</v>
      </c>
      <c r="D5647" s="162"/>
    </row>
    <row r="5648" spans="1:4" x14ac:dyDescent="0.2">
      <c r="A5648" s="161" t="s">
        <v>8443</v>
      </c>
      <c r="B5648" s="162">
        <v>4.6815554733284999E-4</v>
      </c>
      <c r="D5648" s="162"/>
    </row>
    <row r="5649" spans="1:4" x14ac:dyDescent="0.2">
      <c r="A5649" s="161" t="s">
        <v>3595</v>
      </c>
      <c r="B5649" s="162">
        <v>4.6787880052634001E-4</v>
      </c>
      <c r="D5649" s="162"/>
    </row>
    <row r="5650" spans="1:4" x14ac:dyDescent="0.2">
      <c r="A5650" s="161" t="s">
        <v>1203</v>
      </c>
      <c r="B5650" s="162">
        <v>4.6785352482839001E-4</v>
      </c>
      <c r="D5650" s="162"/>
    </row>
    <row r="5651" spans="1:4" x14ac:dyDescent="0.2">
      <c r="A5651" s="161" t="s">
        <v>2849</v>
      </c>
      <c r="B5651" s="162">
        <v>4.6777341872704002E-4</v>
      </c>
      <c r="D5651" s="162"/>
    </row>
    <row r="5652" spans="1:4" x14ac:dyDescent="0.2">
      <c r="A5652" s="161" t="s">
        <v>2521</v>
      </c>
      <c r="B5652" s="162">
        <v>4.6699318790821998E-4</v>
      </c>
      <c r="D5652" s="162"/>
    </row>
    <row r="5653" spans="1:4" x14ac:dyDescent="0.2">
      <c r="A5653" s="161" t="s">
        <v>8444</v>
      </c>
      <c r="B5653" s="162">
        <v>4.6681200922803E-4</v>
      </c>
      <c r="D5653" s="162"/>
    </row>
    <row r="5654" spans="1:4" x14ac:dyDescent="0.2">
      <c r="A5654" s="161" t="s">
        <v>4865</v>
      </c>
      <c r="B5654" s="162">
        <v>4.6629377981975001E-4</v>
      </c>
      <c r="D5654" s="162"/>
    </row>
    <row r="5655" spans="1:4" x14ac:dyDescent="0.2">
      <c r="A5655" s="161" t="s">
        <v>1388</v>
      </c>
      <c r="B5655" s="162">
        <v>4.6620625983068999E-4</v>
      </c>
      <c r="D5655" s="162"/>
    </row>
    <row r="5656" spans="1:4" x14ac:dyDescent="0.2">
      <c r="A5656" s="161" t="s">
        <v>3529</v>
      </c>
      <c r="B5656" s="162">
        <v>4.6597357032297998E-4</v>
      </c>
      <c r="D5656" s="162"/>
    </row>
    <row r="5657" spans="1:4" x14ac:dyDescent="0.2">
      <c r="A5657" s="161" t="s">
        <v>8445</v>
      </c>
      <c r="B5657" s="162">
        <v>4.6586033103328001E-4</v>
      </c>
      <c r="D5657" s="162"/>
    </row>
    <row r="5658" spans="1:4" x14ac:dyDescent="0.2">
      <c r="A5658" s="161" t="s">
        <v>913</v>
      </c>
      <c r="B5658" s="162">
        <v>4.6553221467705001E-4</v>
      </c>
      <c r="D5658" s="162"/>
    </row>
    <row r="5659" spans="1:4" x14ac:dyDescent="0.2">
      <c r="A5659" s="161" t="s">
        <v>4418</v>
      </c>
      <c r="B5659" s="162">
        <v>4.6476476143117999E-4</v>
      </c>
      <c r="D5659" s="162"/>
    </row>
    <row r="5660" spans="1:4" x14ac:dyDescent="0.2">
      <c r="A5660" s="161" t="s">
        <v>8446</v>
      </c>
      <c r="B5660" s="162">
        <v>4.6453898620534001E-4</v>
      </c>
      <c r="D5660" s="162"/>
    </row>
    <row r="5661" spans="1:4" x14ac:dyDescent="0.2">
      <c r="A5661" s="161" t="s">
        <v>2736</v>
      </c>
      <c r="B5661" s="162">
        <v>4.6348751727297999E-4</v>
      </c>
      <c r="D5661" s="162"/>
    </row>
    <row r="5662" spans="1:4" x14ac:dyDescent="0.2">
      <c r="A5662" s="161" t="s">
        <v>407</v>
      </c>
      <c r="B5662" s="162">
        <v>4.6332062441163002E-4</v>
      </c>
      <c r="D5662" s="162"/>
    </row>
    <row r="5663" spans="1:4" x14ac:dyDescent="0.2">
      <c r="A5663" s="161" t="s">
        <v>5171</v>
      </c>
      <c r="B5663" s="162">
        <v>4.6265284969170998E-4</v>
      </c>
      <c r="D5663" s="162"/>
    </row>
    <row r="5664" spans="1:4" x14ac:dyDescent="0.2">
      <c r="A5664" s="161" t="s">
        <v>3022</v>
      </c>
      <c r="B5664" s="162">
        <v>4.6242263274050001E-4</v>
      </c>
      <c r="D5664" s="162"/>
    </row>
    <row r="5665" spans="1:4" x14ac:dyDescent="0.2">
      <c r="A5665" s="161" t="s">
        <v>2830</v>
      </c>
      <c r="B5665" s="162">
        <v>4.6221296358794E-4</v>
      </c>
      <c r="D5665" s="162"/>
    </row>
    <row r="5666" spans="1:4" x14ac:dyDescent="0.2">
      <c r="A5666" s="161" t="s">
        <v>2788</v>
      </c>
      <c r="B5666" s="162">
        <v>4.6108908419723E-4</v>
      </c>
      <c r="D5666" s="162"/>
    </row>
    <row r="5667" spans="1:4" x14ac:dyDescent="0.2">
      <c r="A5667" s="161" t="s">
        <v>5254</v>
      </c>
      <c r="B5667" s="162">
        <v>4.6024462896074E-4</v>
      </c>
      <c r="D5667" s="162"/>
    </row>
    <row r="5668" spans="1:4" x14ac:dyDescent="0.2">
      <c r="A5668" s="161" t="s">
        <v>4461</v>
      </c>
      <c r="B5668" s="162">
        <v>4.5997054624748998E-4</v>
      </c>
      <c r="D5668" s="162"/>
    </row>
    <row r="5669" spans="1:4" x14ac:dyDescent="0.2">
      <c r="A5669" s="161" t="s">
        <v>2835</v>
      </c>
      <c r="B5669" s="162">
        <v>4.5974608414774002E-4</v>
      </c>
      <c r="D5669" s="162"/>
    </row>
    <row r="5670" spans="1:4" x14ac:dyDescent="0.2">
      <c r="A5670" s="161" t="s">
        <v>8447</v>
      </c>
      <c r="B5670" s="162">
        <v>4.5943217405109999E-4</v>
      </c>
      <c r="D5670" s="162"/>
    </row>
    <row r="5671" spans="1:4" x14ac:dyDescent="0.2">
      <c r="A5671" s="161" t="s">
        <v>8448</v>
      </c>
      <c r="B5671" s="162">
        <v>4.5843968758061998E-4</v>
      </c>
      <c r="D5671" s="162"/>
    </row>
    <row r="5672" spans="1:4" x14ac:dyDescent="0.2">
      <c r="A5672" s="161" t="s">
        <v>3303</v>
      </c>
      <c r="B5672" s="162">
        <v>4.5843074467365999E-4</v>
      </c>
      <c r="D5672" s="162"/>
    </row>
    <row r="5673" spans="1:4" x14ac:dyDescent="0.2">
      <c r="A5673" s="161" t="s">
        <v>4189</v>
      </c>
      <c r="B5673" s="162">
        <v>4.5812743491774002E-4</v>
      </c>
      <c r="D5673" s="162"/>
    </row>
    <row r="5674" spans="1:4" x14ac:dyDescent="0.2">
      <c r="A5674" s="161" t="s">
        <v>5535</v>
      </c>
      <c r="B5674" s="162">
        <v>4.5718846113108999E-4</v>
      </c>
      <c r="D5674" s="162"/>
    </row>
    <row r="5675" spans="1:4" x14ac:dyDescent="0.2">
      <c r="A5675" s="161" t="s">
        <v>6155</v>
      </c>
      <c r="B5675" s="162">
        <v>4.5608278312150001E-4</v>
      </c>
      <c r="D5675" s="162"/>
    </row>
    <row r="5676" spans="1:4" x14ac:dyDescent="0.2">
      <c r="A5676" s="161" t="s">
        <v>5890</v>
      </c>
      <c r="B5676" s="162">
        <v>4.5597449373225001E-4</v>
      </c>
      <c r="D5676" s="162"/>
    </row>
    <row r="5677" spans="1:4" x14ac:dyDescent="0.2">
      <c r="A5677" s="161" t="s">
        <v>4006</v>
      </c>
      <c r="B5677" s="162">
        <v>4.5574755533751003E-4</v>
      </c>
      <c r="D5677" s="162"/>
    </row>
    <row r="5678" spans="1:4" x14ac:dyDescent="0.2">
      <c r="A5678" s="161" t="s">
        <v>5059</v>
      </c>
      <c r="B5678" s="162">
        <v>4.5560285867907001E-4</v>
      </c>
      <c r="D5678" s="162"/>
    </row>
    <row r="5679" spans="1:4" x14ac:dyDescent="0.2">
      <c r="A5679" s="161" t="s">
        <v>8449</v>
      </c>
      <c r="B5679" s="162">
        <v>4.5546496032371003E-4</v>
      </c>
      <c r="D5679" s="162"/>
    </row>
    <row r="5680" spans="1:4" x14ac:dyDescent="0.2">
      <c r="A5680" s="161" t="s">
        <v>6150</v>
      </c>
      <c r="B5680" s="162">
        <v>4.5544309653811001E-4</v>
      </c>
      <c r="D5680" s="162"/>
    </row>
    <row r="5681" spans="1:4" x14ac:dyDescent="0.2">
      <c r="A5681" s="161" t="s">
        <v>8450</v>
      </c>
      <c r="B5681" s="162">
        <v>4.5430893936652001E-4</v>
      </c>
      <c r="D5681" s="162"/>
    </row>
    <row r="5682" spans="1:4" x14ac:dyDescent="0.2">
      <c r="A5682" s="161" t="s">
        <v>8451</v>
      </c>
      <c r="B5682" s="162">
        <v>4.5409314054606001E-4</v>
      </c>
      <c r="D5682" s="162"/>
    </row>
    <row r="5683" spans="1:4" x14ac:dyDescent="0.2">
      <c r="A5683" s="161" t="s">
        <v>595</v>
      </c>
      <c r="B5683" s="162">
        <v>4.5349247007250002E-4</v>
      </c>
      <c r="D5683" s="162"/>
    </row>
    <row r="5684" spans="1:4" x14ac:dyDescent="0.2">
      <c r="A5684" s="161" t="s">
        <v>735</v>
      </c>
      <c r="B5684" s="162">
        <v>4.5328373006994999E-4</v>
      </c>
      <c r="D5684" s="162"/>
    </row>
    <row r="5685" spans="1:4" x14ac:dyDescent="0.2">
      <c r="A5685" s="161" t="s">
        <v>8452</v>
      </c>
      <c r="B5685" s="162">
        <v>4.5314057410808002E-4</v>
      </c>
      <c r="D5685" s="162"/>
    </row>
    <row r="5686" spans="1:4" x14ac:dyDescent="0.2">
      <c r="A5686" s="161" t="s">
        <v>5017</v>
      </c>
      <c r="B5686" s="162">
        <v>4.5287514562605E-4</v>
      </c>
      <c r="D5686" s="162"/>
    </row>
    <row r="5687" spans="1:4" x14ac:dyDescent="0.2">
      <c r="A5687" s="161" t="s">
        <v>8453</v>
      </c>
      <c r="B5687" s="162">
        <v>4.5279181365344998E-4</v>
      </c>
      <c r="D5687" s="162"/>
    </row>
    <row r="5688" spans="1:4" x14ac:dyDescent="0.2">
      <c r="A5688" s="161" t="s">
        <v>1986</v>
      </c>
      <c r="B5688" s="162">
        <v>4.5136162373087002E-4</v>
      </c>
      <c r="D5688" s="162"/>
    </row>
    <row r="5689" spans="1:4" x14ac:dyDescent="0.2">
      <c r="A5689" s="161" t="s">
        <v>5313</v>
      </c>
      <c r="B5689" s="162">
        <v>4.5133883508231999E-4</v>
      </c>
      <c r="D5689" s="162"/>
    </row>
    <row r="5690" spans="1:4" x14ac:dyDescent="0.2">
      <c r="A5690" s="161" t="s">
        <v>5094</v>
      </c>
      <c r="B5690" s="162">
        <v>4.4957850750264002E-4</v>
      </c>
      <c r="D5690" s="162"/>
    </row>
    <row r="5691" spans="1:4" x14ac:dyDescent="0.2">
      <c r="A5691" s="161" t="s">
        <v>6203</v>
      </c>
      <c r="B5691" s="162">
        <v>4.4919932831914998E-4</v>
      </c>
      <c r="D5691" s="162"/>
    </row>
    <row r="5692" spans="1:4" x14ac:dyDescent="0.2">
      <c r="A5692" s="161" t="s">
        <v>8454</v>
      </c>
      <c r="B5692" s="162">
        <v>4.4897178833428999E-4</v>
      </c>
      <c r="D5692" s="162"/>
    </row>
    <row r="5693" spans="1:4" x14ac:dyDescent="0.2">
      <c r="A5693" s="161" t="s">
        <v>3850</v>
      </c>
      <c r="B5693" s="162">
        <v>4.4893947230181E-4</v>
      </c>
      <c r="D5693" s="162"/>
    </row>
    <row r="5694" spans="1:4" x14ac:dyDescent="0.2">
      <c r="A5694" s="161" t="s">
        <v>6108</v>
      </c>
      <c r="B5694" s="162">
        <v>4.4867529864142002E-4</v>
      </c>
      <c r="D5694" s="162"/>
    </row>
    <row r="5695" spans="1:4" x14ac:dyDescent="0.2">
      <c r="A5695" s="161" t="s">
        <v>3118</v>
      </c>
      <c r="B5695" s="162">
        <v>4.4857289527066002E-4</v>
      </c>
      <c r="D5695" s="162"/>
    </row>
    <row r="5696" spans="1:4" x14ac:dyDescent="0.2">
      <c r="A5696" s="161" t="s">
        <v>3484</v>
      </c>
      <c r="B5696" s="162">
        <v>4.4855049170561002E-4</v>
      </c>
      <c r="D5696" s="162"/>
    </row>
    <row r="5697" spans="1:4" x14ac:dyDescent="0.2">
      <c r="A5697" s="161" t="s">
        <v>3025</v>
      </c>
      <c r="B5697" s="162">
        <v>4.4843268339983002E-4</v>
      </c>
      <c r="D5697" s="162"/>
    </row>
    <row r="5698" spans="1:4" x14ac:dyDescent="0.2">
      <c r="A5698" s="161" t="s">
        <v>8455</v>
      </c>
      <c r="B5698" s="162">
        <v>4.4806653106199999E-4</v>
      </c>
      <c r="D5698" s="162"/>
    </row>
    <row r="5699" spans="1:4" x14ac:dyDescent="0.2">
      <c r="A5699" s="161" t="s">
        <v>3129</v>
      </c>
      <c r="B5699" s="162">
        <v>4.4756768290295999E-4</v>
      </c>
      <c r="D5699" s="162"/>
    </row>
    <row r="5700" spans="1:4" x14ac:dyDescent="0.2">
      <c r="A5700" s="161" t="s">
        <v>8456</v>
      </c>
      <c r="B5700" s="162">
        <v>4.4755219312522001E-4</v>
      </c>
      <c r="D5700" s="162"/>
    </row>
    <row r="5701" spans="1:4" x14ac:dyDescent="0.2">
      <c r="A5701" s="161" t="s">
        <v>4631</v>
      </c>
      <c r="B5701" s="162">
        <v>4.4714417792878999E-4</v>
      </c>
      <c r="D5701" s="162"/>
    </row>
    <row r="5702" spans="1:4" x14ac:dyDescent="0.2">
      <c r="A5702" s="161" t="s">
        <v>1743</v>
      </c>
      <c r="B5702" s="162">
        <v>4.4588643862404002E-4</v>
      </c>
      <c r="D5702" s="162"/>
    </row>
    <row r="5703" spans="1:4" x14ac:dyDescent="0.2">
      <c r="A5703" s="161" t="s">
        <v>8457</v>
      </c>
      <c r="B5703" s="162">
        <v>4.4573023237888E-4</v>
      </c>
      <c r="D5703" s="162"/>
    </row>
    <row r="5704" spans="1:4" x14ac:dyDescent="0.2">
      <c r="A5704" s="161" t="s">
        <v>8458</v>
      </c>
      <c r="B5704" s="162">
        <v>4.4573023237888E-4</v>
      </c>
      <c r="D5704" s="162"/>
    </row>
    <row r="5705" spans="1:4" x14ac:dyDescent="0.2">
      <c r="A5705" s="161" t="s">
        <v>8459</v>
      </c>
      <c r="B5705" s="162">
        <v>4.4573023237888E-4</v>
      </c>
      <c r="D5705" s="162"/>
    </row>
    <row r="5706" spans="1:4" x14ac:dyDescent="0.2">
      <c r="A5706" s="161" t="s">
        <v>3355</v>
      </c>
      <c r="B5706" s="162">
        <v>4.4573023237888E-4</v>
      </c>
      <c r="D5706" s="162"/>
    </row>
    <row r="5707" spans="1:4" x14ac:dyDescent="0.2">
      <c r="A5707" s="161" t="s">
        <v>8460</v>
      </c>
      <c r="B5707" s="162">
        <v>4.4501165287980001E-4</v>
      </c>
      <c r="D5707" s="162"/>
    </row>
    <row r="5708" spans="1:4" x14ac:dyDescent="0.2">
      <c r="A5708" s="161" t="s">
        <v>2474</v>
      </c>
      <c r="B5708" s="162">
        <v>4.4439566773717999E-4</v>
      </c>
      <c r="D5708" s="162"/>
    </row>
    <row r="5709" spans="1:4" x14ac:dyDescent="0.2">
      <c r="A5709" s="161" t="s">
        <v>2370</v>
      </c>
      <c r="B5709" s="162">
        <v>4.4372768408896E-4</v>
      </c>
      <c r="D5709" s="162"/>
    </row>
    <row r="5710" spans="1:4" x14ac:dyDescent="0.2">
      <c r="A5710" s="161" t="s">
        <v>859</v>
      </c>
      <c r="B5710" s="162">
        <v>4.4318341007786E-4</v>
      </c>
      <c r="D5710" s="162"/>
    </row>
    <row r="5711" spans="1:4" x14ac:dyDescent="0.2">
      <c r="A5711" s="161" t="s">
        <v>5390</v>
      </c>
      <c r="B5711" s="162">
        <v>4.4301654521187002E-4</v>
      </c>
      <c r="D5711" s="162"/>
    </row>
    <row r="5712" spans="1:4" x14ac:dyDescent="0.2">
      <c r="A5712" s="161" t="s">
        <v>8461</v>
      </c>
      <c r="B5712" s="162">
        <v>4.4263579630369001E-4</v>
      </c>
      <c r="D5712" s="162"/>
    </row>
    <row r="5713" spans="1:4" x14ac:dyDescent="0.2">
      <c r="A5713" s="161" t="s">
        <v>4113</v>
      </c>
      <c r="B5713" s="162">
        <v>4.4183937972545997E-4</v>
      </c>
      <c r="D5713" s="162"/>
    </row>
    <row r="5714" spans="1:4" x14ac:dyDescent="0.2">
      <c r="A5714" s="161" t="s">
        <v>874</v>
      </c>
      <c r="B5714" s="162">
        <v>4.4166924336890001E-4</v>
      </c>
      <c r="D5714" s="162"/>
    </row>
    <row r="5715" spans="1:4" x14ac:dyDescent="0.2">
      <c r="A5715" s="161" t="s">
        <v>4848</v>
      </c>
      <c r="B5715" s="162">
        <v>4.4129839507849999E-4</v>
      </c>
      <c r="D5715" s="162"/>
    </row>
    <row r="5716" spans="1:4" x14ac:dyDescent="0.2">
      <c r="A5716" s="161" t="s">
        <v>4133</v>
      </c>
      <c r="B5716" s="162">
        <v>4.4122365690046997E-4</v>
      </c>
      <c r="D5716" s="162"/>
    </row>
    <row r="5717" spans="1:4" x14ac:dyDescent="0.2">
      <c r="A5717" s="161" t="s">
        <v>745</v>
      </c>
      <c r="B5717" s="162">
        <v>4.4086618370461E-4</v>
      </c>
      <c r="D5717" s="162"/>
    </row>
    <row r="5718" spans="1:4" x14ac:dyDescent="0.2">
      <c r="A5718" s="161" t="s">
        <v>8462</v>
      </c>
      <c r="B5718" s="162">
        <v>4.4085361584987999E-4</v>
      </c>
      <c r="D5718" s="162"/>
    </row>
    <row r="5719" spans="1:4" x14ac:dyDescent="0.2">
      <c r="A5719" s="161" t="s">
        <v>4248</v>
      </c>
      <c r="B5719" s="162">
        <v>4.4064316846375998E-4</v>
      </c>
      <c r="D5719" s="162"/>
    </row>
    <row r="5720" spans="1:4" x14ac:dyDescent="0.2">
      <c r="A5720" s="161" t="s">
        <v>5276</v>
      </c>
      <c r="B5720" s="162">
        <v>4.4040889143447001E-4</v>
      </c>
      <c r="D5720" s="162"/>
    </row>
    <row r="5721" spans="1:4" x14ac:dyDescent="0.2">
      <c r="A5721" s="161" t="s">
        <v>2102</v>
      </c>
      <c r="B5721" s="162">
        <v>4.4010498319825998E-4</v>
      </c>
      <c r="D5721" s="162"/>
    </row>
    <row r="5722" spans="1:4" x14ac:dyDescent="0.2">
      <c r="A5722" s="161" t="s">
        <v>1208</v>
      </c>
      <c r="B5722" s="162">
        <v>4.3991094106347E-4</v>
      </c>
      <c r="D5722" s="162"/>
    </row>
    <row r="5723" spans="1:4" x14ac:dyDescent="0.2">
      <c r="A5723" s="161" t="s">
        <v>5673</v>
      </c>
      <c r="B5723" s="162">
        <v>4.3894369122897999E-4</v>
      </c>
      <c r="D5723" s="162"/>
    </row>
    <row r="5724" spans="1:4" x14ac:dyDescent="0.2">
      <c r="A5724" s="161" t="s">
        <v>5541</v>
      </c>
      <c r="B5724" s="162">
        <v>4.3838919077323002E-4</v>
      </c>
      <c r="D5724" s="162"/>
    </row>
    <row r="5725" spans="1:4" x14ac:dyDescent="0.2">
      <c r="A5725" s="161" t="s">
        <v>6267</v>
      </c>
      <c r="B5725" s="162">
        <v>4.3831322382566001E-4</v>
      </c>
      <c r="D5725" s="162"/>
    </row>
    <row r="5726" spans="1:4" x14ac:dyDescent="0.2">
      <c r="A5726" s="161" t="s">
        <v>2327</v>
      </c>
      <c r="B5726" s="162">
        <v>4.3797104021575997E-4</v>
      </c>
      <c r="D5726" s="162"/>
    </row>
    <row r="5727" spans="1:4" x14ac:dyDescent="0.2">
      <c r="A5727" s="161" t="s">
        <v>3079</v>
      </c>
      <c r="B5727" s="162">
        <v>4.3726829763316002E-4</v>
      </c>
      <c r="D5727" s="162"/>
    </row>
    <row r="5728" spans="1:4" x14ac:dyDescent="0.2">
      <c r="A5728" s="161" t="s">
        <v>1727</v>
      </c>
      <c r="B5728" s="162">
        <v>4.3725947202107003E-4</v>
      </c>
      <c r="D5728" s="162"/>
    </row>
    <row r="5729" spans="1:4" x14ac:dyDescent="0.2">
      <c r="A5729" s="161" t="s">
        <v>1725</v>
      </c>
      <c r="B5729" s="162">
        <v>4.3725947202107003E-4</v>
      </c>
      <c r="D5729" s="162"/>
    </row>
    <row r="5730" spans="1:4" x14ac:dyDescent="0.2">
      <c r="A5730" s="161" t="s">
        <v>5394</v>
      </c>
      <c r="B5730" s="162">
        <v>4.3725947202107003E-4</v>
      </c>
      <c r="D5730" s="162"/>
    </row>
    <row r="5731" spans="1:4" x14ac:dyDescent="0.2">
      <c r="A5731" s="161" t="s">
        <v>1675</v>
      </c>
      <c r="B5731" s="162">
        <v>4.3725947202107003E-4</v>
      </c>
      <c r="D5731" s="162"/>
    </row>
    <row r="5732" spans="1:4" x14ac:dyDescent="0.2">
      <c r="A5732" s="161" t="s">
        <v>1736</v>
      </c>
      <c r="B5732" s="162">
        <v>4.3725947202107003E-4</v>
      </c>
      <c r="D5732" s="162"/>
    </row>
    <row r="5733" spans="1:4" x14ac:dyDescent="0.2">
      <c r="A5733" s="161" t="s">
        <v>1718</v>
      </c>
      <c r="B5733" s="162">
        <v>4.3725947202107003E-4</v>
      </c>
      <c r="D5733" s="162"/>
    </row>
    <row r="5734" spans="1:4" x14ac:dyDescent="0.2">
      <c r="A5734" s="161" t="s">
        <v>3823</v>
      </c>
      <c r="B5734" s="162">
        <v>4.3707317275833998E-4</v>
      </c>
      <c r="D5734" s="162"/>
    </row>
    <row r="5735" spans="1:4" x14ac:dyDescent="0.2">
      <c r="A5735" s="161" t="s">
        <v>8463</v>
      </c>
      <c r="B5735" s="162">
        <v>4.3691952921886998E-4</v>
      </c>
      <c r="D5735" s="162"/>
    </row>
    <row r="5736" spans="1:4" x14ac:dyDescent="0.2">
      <c r="A5736" s="161" t="s">
        <v>2888</v>
      </c>
      <c r="B5736" s="162">
        <v>4.3677020948119E-4</v>
      </c>
      <c r="D5736" s="162"/>
    </row>
    <row r="5737" spans="1:4" x14ac:dyDescent="0.2">
      <c r="A5737" s="161" t="s">
        <v>1174</v>
      </c>
      <c r="B5737" s="162">
        <v>4.3661289344197E-4</v>
      </c>
      <c r="D5737" s="162"/>
    </row>
    <row r="5738" spans="1:4" x14ac:dyDescent="0.2">
      <c r="A5738" s="161" t="s">
        <v>1355</v>
      </c>
      <c r="B5738" s="162">
        <v>4.3553940410578001E-4</v>
      </c>
      <c r="D5738" s="162"/>
    </row>
    <row r="5739" spans="1:4" x14ac:dyDescent="0.2">
      <c r="A5739" s="161" t="s">
        <v>5323</v>
      </c>
      <c r="B5739" s="162">
        <v>4.3468842841175998E-4</v>
      </c>
      <c r="D5739" s="162"/>
    </row>
    <row r="5740" spans="1:4" x14ac:dyDescent="0.2">
      <c r="A5740" s="161" t="s">
        <v>3868</v>
      </c>
      <c r="B5740" s="162">
        <v>4.3407521385242998E-4</v>
      </c>
      <c r="D5740" s="162"/>
    </row>
    <row r="5741" spans="1:4" x14ac:dyDescent="0.2">
      <c r="A5741" s="161" t="s">
        <v>2902</v>
      </c>
      <c r="B5741" s="162">
        <v>4.3383393759087002E-4</v>
      </c>
      <c r="D5741" s="162"/>
    </row>
    <row r="5742" spans="1:4" x14ac:dyDescent="0.2">
      <c r="A5742" s="161" t="s">
        <v>3884</v>
      </c>
      <c r="B5742" s="162">
        <v>4.3352206126498998E-4</v>
      </c>
      <c r="D5742" s="162"/>
    </row>
    <row r="5743" spans="1:4" x14ac:dyDescent="0.2">
      <c r="A5743" s="161" t="s">
        <v>8464</v>
      </c>
      <c r="B5743" s="162">
        <v>4.3308571303102999E-4</v>
      </c>
      <c r="D5743" s="162"/>
    </row>
    <row r="5744" spans="1:4" x14ac:dyDescent="0.2">
      <c r="A5744" s="161" t="s">
        <v>5524</v>
      </c>
      <c r="B5744" s="162">
        <v>4.3245341962629998E-4</v>
      </c>
      <c r="D5744" s="162"/>
    </row>
    <row r="5745" spans="1:4" x14ac:dyDescent="0.2">
      <c r="A5745" s="161" t="s">
        <v>5523</v>
      </c>
      <c r="B5745" s="162">
        <v>4.3240578454269E-4</v>
      </c>
      <c r="D5745" s="162"/>
    </row>
    <row r="5746" spans="1:4" x14ac:dyDescent="0.2">
      <c r="A5746" s="161" t="s">
        <v>3905</v>
      </c>
      <c r="B5746" s="162">
        <v>4.3203412977682999E-4</v>
      </c>
      <c r="D5746" s="162"/>
    </row>
    <row r="5747" spans="1:4" x14ac:dyDescent="0.2">
      <c r="A5747" s="161" t="s">
        <v>5070</v>
      </c>
      <c r="B5747" s="162">
        <v>4.3184304796437998E-4</v>
      </c>
      <c r="D5747" s="162"/>
    </row>
    <row r="5748" spans="1:4" x14ac:dyDescent="0.2">
      <c r="A5748" s="161" t="s">
        <v>588</v>
      </c>
      <c r="B5748" s="162">
        <v>4.3130298865809002E-4</v>
      </c>
      <c r="D5748" s="162"/>
    </row>
    <row r="5749" spans="1:4" x14ac:dyDescent="0.2">
      <c r="A5749" s="161" t="s">
        <v>8465</v>
      </c>
      <c r="B5749" s="162">
        <v>4.3112103218479001E-4</v>
      </c>
      <c r="D5749" s="162"/>
    </row>
    <row r="5750" spans="1:4" x14ac:dyDescent="0.2">
      <c r="A5750" s="161" t="s">
        <v>2345</v>
      </c>
      <c r="B5750" s="162">
        <v>4.3098302351385001E-4</v>
      </c>
      <c r="D5750" s="162"/>
    </row>
    <row r="5751" spans="1:4" x14ac:dyDescent="0.2">
      <c r="A5751" s="161" t="s">
        <v>1522</v>
      </c>
      <c r="B5751" s="162">
        <v>4.3067102807172001E-4</v>
      </c>
      <c r="D5751" s="162"/>
    </row>
    <row r="5752" spans="1:4" x14ac:dyDescent="0.2">
      <c r="A5752" s="161" t="s">
        <v>8466</v>
      </c>
      <c r="B5752" s="162">
        <v>4.3065116378664998E-4</v>
      </c>
      <c r="D5752" s="162"/>
    </row>
    <row r="5753" spans="1:4" x14ac:dyDescent="0.2">
      <c r="A5753" s="161" t="s">
        <v>4479</v>
      </c>
      <c r="B5753" s="162">
        <v>4.2997880181228001E-4</v>
      </c>
      <c r="D5753" s="162"/>
    </row>
    <row r="5754" spans="1:4" x14ac:dyDescent="0.2">
      <c r="A5754" s="161" t="s">
        <v>8467</v>
      </c>
      <c r="B5754" s="162">
        <v>4.2997622139381001E-4</v>
      </c>
      <c r="D5754" s="162"/>
    </row>
    <row r="5755" spans="1:4" x14ac:dyDescent="0.2">
      <c r="A5755" s="161" t="s">
        <v>5159</v>
      </c>
      <c r="B5755" s="162">
        <v>4.2952349968559001E-4</v>
      </c>
      <c r="D5755" s="162"/>
    </row>
    <row r="5756" spans="1:4" x14ac:dyDescent="0.2">
      <c r="A5756" s="161" t="s">
        <v>5461</v>
      </c>
      <c r="B5756" s="162">
        <v>4.2948235222112999E-4</v>
      </c>
      <c r="D5756" s="162"/>
    </row>
    <row r="5757" spans="1:4" x14ac:dyDescent="0.2">
      <c r="A5757" s="161" t="s">
        <v>4072</v>
      </c>
      <c r="B5757" s="162">
        <v>4.2942139474102002E-4</v>
      </c>
      <c r="D5757" s="162"/>
    </row>
    <row r="5758" spans="1:4" x14ac:dyDescent="0.2">
      <c r="A5758" s="161" t="s">
        <v>1380</v>
      </c>
      <c r="B5758" s="162">
        <v>4.2887432158431E-4</v>
      </c>
      <c r="D5758" s="162"/>
    </row>
    <row r="5759" spans="1:4" x14ac:dyDescent="0.2">
      <c r="A5759" s="161" t="s">
        <v>5794</v>
      </c>
      <c r="B5759" s="162">
        <v>4.2868089526361001E-4</v>
      </c>
      <c r="D5759" s="162"/>
    </row>
    <row r="5760" spans="1:4" x14ac:dyDescent="0.2">
      <c r="A5760" s="161" t="s">
        <v>3978</v>
      </c>
      <c r="B5760" s="162">
        <v>4.2825130517536002E-4</v>
      </c>
      <c r="D5760" s="162"/>
    </row>
    <row r="5761" spans="1:4" x14ac:dyDescent="0.2">
      <c r="A5761" s="161" t="s">
        <v>4228</v>
      </c>
      <c r="B5761" s="162">
        <v>4.2747252620091002E-4</v>
      </c>
      <c r="D5761" s="162"/>
    </row>
    <row r="5762" spans="1:4" x14ac:dyDescent="0.2">
      <c r="A5762" s="161" t="s">
        <v>8468</v>
      </c>
      <c r="B5762" s="162">
        <v>4.2739817966322999E-4</v>
      </c>
      <c r="D5762" s="162"/>
    </row>
    <row r="5763" spans="1:4" x14ac:dyDescent="0.2">
      <c r="A5763" s="161" t="s">
        <v>8469</v>
      </c>
      <c r="B5763" s="162">
        <v>4.2691582690392997E-4</v>
      </c>
      <c r="D5763" s="162"/>
    </row>
    <row r="5764" spans="1:4" x14ac:dyDescent="0.2">
      <c r="A5764" s="161" t="s">
        <v>2030</v>
      </c>
      <c r="B5764" s="162">
        <v>4.2661696984933002E-4</v>
      </c>
      <c r="D5764" s="162"/>
    </row>
    <row r="5765" spans="1:4" x14ac:dyDescent="0.2">
      <c r="A5765" s="161" t="s">
        <v>2645</v>
      </c>
      <c r="B5765" s="162">
        <v>4.2583746038635998E-4</v>
      </c>
      <c r="D5765" s="162"/>
    </row>
    <row r="5766" spans="1:4" x14ac:dyDescent="0.2">
      <c r="A5766" s="161" t="s">
        <v>2012</v>
      </c>
      <c r="B5766" s="162">
        <v>4.2482317608733E-4</v>
      </c>
      <c r="D5766" s="162"/>
    </row>
    <row r="5767" spans="1:4" x14ac:dyDescent="0.2">
      <c r="A5767" s="161" t="s">
        <v>8470</v>
      </c>
      <c r="B5767" s="162">
        <v>4.2467927865158999E-4</v>
      </c>
      <c r="D5767" s="162"/>
    </row>
    <row r="5768" spans="1:4" x14ac:dyDescent="0.2">
      <c r="A5768" s="161" t="s">
        <v>1521</v>
      </c>
      <c r="B5768" s="162">
        <v>4.2412365073326002E-4</v>
      </c>
      <c r="D5768" s="162"/>
    </row>
    <row r="5769" spans="1:4" x14ac:dyDescent="0.2">
      <c r="A5769" s="161" t="s">
        <v>5066</v>
      </c>
      <c r="B5769" s="162">
        <v>4.2370586316607E-4</v>
      </c>
      <c r="D5769" s="162"/>
    </row>
    <row r="5770" spans="1:4" x14ac:dyDescent="0.2">
      <c r="A5770" s="161" t="s">
        <v>2868</v>
      </c>
      <c r="B5770" s="162">
        <v>4.2351418334636001E-4</v>
      </c>
      <c r="D5770" s="162"/>
    </row>
    <row r="5771" spans="1:4" x14ac:dyDescent="0.2">
      <c r="A5771" s="161" t="s">
        <v>1929</v>
      </c>
      <c r="B5771" s="162">
        <v>4.2337835517436997E-4</v>
      </c>
      <c r="D5771" s="162"/>
    </row>
    <row r="5772" spans="1:4" x14ac:dyDescent="0.2">
      <c r="A5772" s="161" t="s">
        <v>4938</v>
      </c>
      <c r="B5772" s="162">
        <v>4.2291743864308001E-4</v>
      </c>
      <c r="D5772" s="162"/>
    </row>
    <row r="5773" spans="1:4" x14ac:dyDescent="0.2">
      <c r="A5773" s="161" t="s">
        <v>8471</v>
      </c>
      <c r="B5773" s="162">
        <v>4.2266551379487998E-4</v>
      </c>
      <c r="D5773" s="162"/>
    </row>
    <row r="5774" spans="1:4" x14ac:dyDescent="0.2">
      <c r="A5774" s="161" t="s">
        <v>4218</v>
      </c>
      <c r="B5774" s="162">
        <v>4.2138424227371001E-4</v>
      </c>
      <c r="D5774" s="162"/>
    </row>
    <row r="5775" spans="1:4" x14ac:dyDescent="0.2">
      <c r="A5775" s="161" t="s">
        <v>5173</v>
      </c>
      <c r="B5775" s="162">
        <v>4.2132661967710002E-4</v>
      </c>
      <c r="D5775" s="162"/>
    </row>
    <row r="5776" spans="1:4" x14ac:dyDescent="0.2">
      <c r="A5776" s="161" t="s">
        <v>3909</v>
      </c>
      <c r="B5776" s="162">
        <v>4.2080149591142997E-4</v>
      </c>
      <c r="D5776" s="162"/>
    </row>
    <row r="5777" spans="1:4" x14ac:dyDescent="0.2">
      <c r="A5777" s="161" t="s">
        <v>924</v>
      </c>
      <c r="B5777" s="162">
        <v>4.2078612878119001E-4</v>
      </c>
      <c r="D5777" s="162"/>
    </row>
    <row r="5778" spans="1:4" x14ac:dyDescent="0.2">
      <c r="A5778" s="161" t="s">
        <v>8472</v>
      </c>
      <c r="B5778" s="162">
        <v>4.2077659629710998E-4</v>
      </c>
      <c r="D5778" s="162"/>
    </row>
    <row r="5779" spans="1:4" x14ac:dyDescent="0.2">
      <c r="A5779" s="161" t="s">
        <v>5199</v>
      </c>
      <c r="B5779" s="162">
        <v>4.2052009267969001E-4</v>
      </c>
      <c r="D5779" s="162"/>
    </row>
    <row r="5780" spans="1:4" x14ac:dyDescent="0.2">
      <c r="A5780" s="161" t="s">
        <v>8473</v>
      </c>
      <c r="B5780" s="162">
        <v>4.2040279613570001E-4</v>
      </c>
      <c r="D5780" s="162"/>
    </row>
    <row r="5781" spans="1:4" x14ac:dyDescent="0.2">
      <c r="A5781" s="161" t="s">
        <v>2074</v>
      </c>
      <c r="B5781" s="162">
        <v>4.1962496255564002E-4</v>
      </c>
      <c r="D5781" s="162"/>
    </row>
    <row r="5782" spans="1:4" x14ac:dyDescent="0.2">
      <c r="A5782" s="161" t="s">
        <v>3512</v>
      </c>
      <c r="B5782" s="162">
        <v>4.1918718045830998E-4</v>
      </c>
      <c r="D5782" s="162"/>
    </row>
    <row r="5783" spans="1:4" x14ac:dyDescent="0.2">
      <c r="A5783" s="161" t="s">
        <v>8474</v>
      </c>
      <c r="B5783" s="162">
        <v>4.1819712135501998E-4</v>
      </c>
      <c r="D5783" s="162"/>
    </row>
    <row r="5784" spans="1:4" x14ac:dyDescent="0.2">
      <c r="A5784" s="161" t="s">
        <v>1530</v>
      </c>
      <c r="B5784" s="162">
        <v>4.1781455465523002E-4</v>
      </c>
      <c r="D5784" s="162"/>
    </row>
    <row r="5785" spans="1:4" x14ac:dyDescent="0.2">
      <c r="A5785" s="161" t="s">
        <v>5501</v>
      </c>
      <c r="B5785" s="162">
        <v>4.1691799144826999E-4</v>
      </c>
      <c r="D5785" s="162"/>
    </row>
    <row r="5786" spans="1:4" x14ac:dyDescent="0.2">
      <c r="A5786" s="161" t="s">
        <v>3199</v>
      </c>
      <c r="B5786" s="162">
        <v>4.1691799144826999E-4</v>
      </c>
      <c r="D5786" s="162"/>
    </row>
    <row r="5787" spans="1:4" x14ac:dyDescent="0.2">
      <c r="A5787" s="161" t="s">
        <v>8475</v>
      </c>
      <c r="B5787" s="162">
        <v>4.1666131183049998E-4</v>
      </c>
      <c r="D5787" s="162"/>
    </row>
    <row r="5788" spans="1:4" x14ac:dyDescent="0.2">
      <c r="A5788" s="161" t="s">
        <v>2443</v>
      </c>
      <c r="B5788" s="162">
        <v>4.1553284408442001E-4</v>
      </c>
      <c r="D5788" s="162"/>
    </row>
    <row r="5789" spans="1:4" x14ac:dyDescent="0.2">
      <c r="A5789" s="161" t="s">
        <v>577</v>
      </c>
      <c r="B5789" s="162">
        <v>4.152677066835E-4</v>
      </c>
      <c r="D5789" s="162"/>
    </row>
    <row r="5790" spans="1:4" x14ac:dyDescent="0.2">
      <c r="A5790" s="161" t="s">
        <v>2355</v>
      </c>
      <c r="B5790" s="162">
        <v>4.1475457743830998E-4</v>
      </c>
      <c r="D5790" s="162"/>
    </row>
    <row r="5791" spans="1:4" x14ac:dyDescent="0.2">
      <c r="A5791" s="161" t="s">
        <v>8476</v>
      </c>
      <c r="B5791" s="162">
        <v>4.1451109131897002E-4</v>
      </c>
      <c r="D5791" s="162"/>
    </row>
    <row r="5792" spans="1:4" x14ac:dyDescent="0.2">
      <c r="A5792" s="161" t="s">
        <v>5336</v>
      </c>
      <c r="B5792" s="162">
        <v>4.1370775821373E-4</v>
      </c>
      <c r="D5792" s="162"/>
    </row>
    <row r="5793" spans="1:4" x14ac:dyDescent="0.2">
      <c r="A5793" s="161" t="s">
        <v>4982</v>
      </c>
      <c r="B5793" s="162">
        <v>4.1368734079230999E-4</v>
      </c>
      <c r="D5793" s="162"/>
    </row>
    <row r="5794" spans="1:4" x14ac:dyDescent="0.2">
      <c r="A5794" s="161" t="s">
        <v>8477</v>
      </c>
      <c r="B5794" s="162">
        <v>4.1245304660876997E-4</v>
      </c>
      <c r="D5794" s="162"/>
    </row>
    <row r="5795" spans="1:4" x14ac:dyDescent="0.2">
      <c r="A5795" s="161" t="s">
        <v>1968</v>
      </c>
      <c r="B5795" s="162">
        <v>4.1222461432484001E-4</v>
      </c>
      <c r="D5795" s="162"/>
    </row>
    <row r="5796" spans="1:4" x14ac:dyDescent="0.2">
      <c r="A5796" s="161" t="s">
        <v>992</v>
      </c>
      <c r="B5796" s="162">
        <v>4.1159748990997E-4</v>
      </c>
      <c r="D5796" s="162"/>
    </row>
    <row r="5797" spans="1:4" x14ac:dyDescent="0.2">
      <c r="A5797" s="161" t="s">
        <v>1715</v>
      </c>
      <c r="B5797" s="162">
        <v>4.1134052802098002E-4</v>
      </c>
      <c r="D5797" s="162"/>
    </row>
    <row r="5798" spans="1:4" x14ac:dyDescent="0.2">
      <c r="A5798" s="161" t="s">
        <v>8478</v>
      </c>
      <c r="B5798" s="162">
        <v>4.1112117877482E-4</v>
      </c>
      <c r="D5798" s="162"/>
    </row>
    <row r="5799" spans="1:4" x14ac:dyDescent="0.2">
      <c r="A5799" s="161" t="s">
        <v>4747</v>
      </c>
      <c r="B5799" s="162">
        <v>4.1095417090504998E-4</v>
      </c>
      <c r="D5799" s="162"/>
    </row>
    <row r="5800" spans="1:4" x14ac:dyDescent="0.2">
      <c r="A5800" s="161" t="s">
        <v>4377</v>
      </c>
      <c r="B5800" s="162">
        <v>4.1095417090504998E-4</v>
      </c>
      <c r="D5800" s="162"/>
    </row>
    <row r="5801" spans="1:4" x14ac:dyDescent="0.2">
      <c r="A5801" s="161" t="s">
        <v>2502</v>
      </c>
      <c r="B5801" s="162">
        <v>4.1092792261030999E-4</v>
      </c>
      <c r="D5801" s="162"/>
    </row>
    <row r="5802" spans="1:4" x14ac:dyDescent="0.2">
      <c r="A5802" s="161" t="s">
        <v>1953</v>
      </c>
      <c r="B5802" s="162">
        <v>4.0935497312456998E-4</v>
      </c>
      <c r="D5802" s="162"/>
    </row>
    <row r="5803" spans="1:4" x14ac:dyDescent="0.2">
      <c r="A5803" s="161" t="s">
        <v>8479</v>
      </c>
      <c r="B5803" s="162">
        <v>4.0932704647775E-4</v>
      </c>
      <c r="D5803" s="162"/>
    </row>
    <row r="5804" spans="1:4" x14ac:dyDescent="0.2">
      <c r="A5804" s="161" t="s">
        <v>8480</v>
      </c>
      <c r="B5804" s="162">
        <v>4.0932704647775E-4</v>
      </c>
      <c r="D5804" s="162"/>
    </row>
    <row r="5805" spans="1:4" x14ac:dyDescent="0.2">
      <c r="A5805" s="161" t="s">
        <v>8481</v>
      </c>
      <c r="B5805" s="162">
        <v>4.0932704647775E-4</v>
      </c>
      <c r="D5805" s="162"/>
    </row>
    <row r="5806" spans="1:4" x14ac:dyDescent="0.2">
      <c r="A5806" s="161" t="s">
        <v>883</v>
      </c>
      <c r="B5806" s="162">
        <v>4.0833055321825001E-4</v>
      </c>
      <c r="D5806" s="162"/>
    </row>
    <row r="5807" spans="1:4" x14ac:dyDescent="0.2">
      <c r="A5807" s="161" t="s">
        <v>8482</v>
      </c>
      <c r="B5807" s="162">
        <v>4.0788601053162998E-4</v>
      </c>
      <c r="D5807" s="162"/>
    </row>
    <row r="5808" spans="1:4" x14ac:dyDescent="0.2">
      <c r="A5808" s="161" t="s">
        <v>8483</v>
      </c>
      <c r="B5808" s="162">
        <v>4.0788601053162998E-4</v>
      </c>
      <c r="D5808" s="162"/>
    </row>
    <row r="5809" spans="1:4" x14ac:dyDescent="0.2">
      <c r="A5809" s="161" t="s">
        <v>5660</v>
      </c>
      <c r="B5809" s="162">
        <v>4.0744758616888997E-4</v>
      </c>
      <c r="D5809" s="162"/>
    </row>
    <row r="5810" spans="1:4" x14ac:dyDescent="0.2">
      <c r="A5810" s="161" t="s">
        <v>1701</v>
      </c>
      <c r="B5810" s="162">
        <v>4.0715899302760998E-4</v>
      </c>
      <c r="D5810" s="162"/>
    </row>
    <row r="5811" spans="1:4" x14ac:dyDescent="0.2">
      <c r="A5811" s="161" t="s">
        <v>5987</v>
      </c>
      <c r="B5811" s="162">
        <v>4.0704137389132997E-4</v>
      </c>
      <c r="D5811" s="162"/>
    </row>
    <row r="5812" spans="1:4" x14ac:dyDescent="0.2">
      <c r="A5812" s="161" t="s">
        <v>8484</v>
      </c>
      <c r="B5812" s="162">
        <v>4.0699621593112001E-4</v>
      </c>
      <c r="D5812" s="162"/>
    </row>
    <row r="5813" spans="1:4" x14ac:dyDescent="0.2">
      <c r="A5813" s="161" t="s">
        <v>8485</v>
      </c>
      <c r="B5813" s="162">
        <v>4.0695004060970001E-4</v>
      </c>
      <c r="D5813" s="162"/>
    </row>
    <row r="5814" spans="1:4" x14ac:dyDescent="0.2">
      <c r="A5814" s="161" t="s">
        <v>3828</v>
      </c>
      <c r="B5814" s="162">
        <v>4.0675117385727998E-4</v>
      </c>
      <c r="D5814" s="162"/>
    </row>
    <row r="5815" spans="1:4" x14ac:dyDescent="0.2">
      <c r="A5815" s="161" t="s">
        <v>2616</v>
      </c>
      <c r="B5815" s="162">
        <v>4.0669688684356002E-4</v>
      </c>
      <c r="D5815" s="162"/>
    </row>
    <row r="5816" spans="1:4" x14ac:dyDescent="0.2">
      <c r="A5816" s="161" t="s">
        <v>1304</v>
      </c>
      <c r="B5816" s="162">
        <v>4.0652072760070999E-4</v>
      </c>
      <c r="D5816" s="162"/>
    </row>
    <row r="5817" spans="1:4" x14ac:dyDescent="0.2">
      <c r="A5817" s="161" t="s">
        <v>5351</v>
      </c>
      <c r="B5817" s="162">
        <v>4.0597352804371998E-4</v>
      </c>
      <c r="D5817" s="162"/>
    </row>
    <row r="5818" spans="1:4" x14ac:dyDescent="0.2">
      <c r="A5818" s="161" t="s">
        <v>5934</v>
      </c>
      <c r="B5818" s="162">
        <v>4.0585447768968998E-4</v>
      </c>
      <c r="D5818" s="162"/>
    </row>
    <row r="5819" spans="1:4" x14ac:dyDescent="0.2">
      <c r="A5819" s="161" t="s">
        <v>8486</v>
      </c>
      <c r="B5819" s="162">
        <v>4.0533716973361001E-4</v>
      </c>
      <c r="D5819" s="162"/>
    </row>
    <row r="5820" spans="1:4" x14ac:dyDescent="0.2">
      <c r="A5820" s="161" t="s">
        <v>4258</v>
      </c>
      <c r="B5820" s="162">
        <v>4.0513420654762999E-4</v>
      </c>
      <c r="D5820" s="162"/>
    </row>
    <row r="5821" spans="1:4" x14ac:dyDescent="0.2">
      <c r="A5821" s="161" t="s">
        <v>8487</v>
      </c>
      <c r="B5821" s="162">
        <v>4.0464216416304999E-4</v>
      </c>
      <c r="D5821" s="162"/>
    </row>
    <row r="5822" spans="1:4" x14ac:dyDescent="0.2">
      <c r="A5822" s="161" t="s">
        <v>1278</v>
      </c>
      <c r="B5822" s="162">
        <v>4.0385861412636E-4</v>
      </c>
      <c r="D5822" s="162"/>
    </row>
    <row r="5823" spans="1:4" x14ac:dyDescent="0.2">
      <c r="A5823" s="161" t="s">
        <v>8488</v>
      </c>
      <c r="B5823" s="162">
        <v>4.0324205527605999E-4</v>
      </c>
      <c r="D5823" s="162"/>
    </row>
    <row r="5824" spans="1:4" x14ac:dyDescent="0.2">
      <c r="A5824" s="161" t="s">
        <v>8489</v>
      </c>
      <c r="B5824" s="162">
        <v>4.0301090560016E-4</v>
      </c>
      <c r="D5824" s="162"/>
    </row>
    <row r="5825" spans="1:4" x14ac:dyDescent="0.2">
      <c r="A5825" s="161" t="s">
        <v>926</v>
      </c>
      <c r="B5825" s="162">
        <v>4.0257262732856E-4</v>
      </c>
      <c r="D5825" s="162"/>
    </row>
    <row r="5826" spans="1:4" x14ac:dyDescent="0.2">
      <c r="A5826" s="161" t="s">
        <v>1656</v>
      </c>
      <c r="B5826" s="162">
        <v>4.0212620525519998E-4</v>
      </c>
      <c r="D5826" s="162"/>
    </row>
    <row r="5827" spans="1:4" x14ac:dyDescent="0.2">
      <c r="A5827" s="161" t="s">
        <v>3837</v>
      </c>
      <c r="B5827" s="162">
        <v>4.0139787517443E-4</v>
      </c>
      <c r="D5827" s="162"/>
    </row>
    <row r="5828" spans="1:4" x14ac:dyDescent="0.2">
      <c r="A5828" s="161" t="s">
        <v>1938</v>
      </c>
      <c r="B5828" s="162">
        <v>4.0137489441613E-4</v>
      </c>
      <c r="D5828" s="162"/>
    </row>
    <row r="5829" spans="1:4" x14ac:dyDescent="0.2">
      <c r="A5829" s="161" t="s">
        <v>8490</v>
      </c>
      <c r="B5829" s="162">
        <v>4.0100396573304001E-4</v>
      </c>
      <c r="D5829" s="162"/>
    </row>
    <row r="5830" spans="1:4" x14ac:dyDescent="0.2">
      <c r="A5830" s="161" t="s">
        <v>579</v>
      </c>
      <c r="B5830" s="162">
        <v>4.0016727797354001E-4</v>
      </c>
      <c r="D5830" s="162"/>
    </row>
    <row r="5831" spans="1:4" x14ac:dyDescent="0.2">
      <c r="A5831" s="161" t="s">
        <v>8491</v>
      </c>
      <c r="B5831" s="162">
        <v>3.9995131152163998E-4</v>
      </c>
      <c r="D5831" s="162"/>
    </row>
    <row r="5832" spans="1:4" x14ac:dyDescent="0.2">
      <c r="A5832" s="161" t="s">
        <v>4123</v>
      </c>
      <c r="B5832" s="162">
        <v>3.9918487980619E-4</v>
      </c>
      <c r="D5832" s="162"/>
    </row>
    <row r="5833" spans="1:4" x14ac:dyDescent="0.2">
      <c r="A5833" s="161" t="s">
        <v>2495</v>
      </c>
      <c r="B5833" s="162">
        <v>3.9900282149064002E-4</v>
      </c>
      <c r="D5833" s="162"/>
    </row>
    <row r="5834" spans="1:4" x14ac:dyDescent="0.2">
      <c r="A5834" s="161" t="s">
        <v>2194</v>
      </c>
      <c r="B5834" s="162">
        <v>3.9900282149064002E-4</v>
      </c>
      <c r="D5834" s="162"/>
    </row>
    <row r="5835" spans="1:4" x14ac:dyDescent="0.2">
      <c r="A5835" s="161" t="s">
        <v>8492</v>
      </c>
      <c r="B5835" s="162">
        <v>3.9897972746748002E-4</v>
      </c>
      <c r="D5835" s="162"/>
    </row>
    <row r="5836" spans="1:4" x14ac:dyDescent="0.2">
      <c r="A5836" s="161" t="s">
        <v>4200</v>
      </c>
      <c r="B5836" s="162">
        <v>3.9897972746748002E-4</v>
      </c>
      <c r="D5836" s="162"/>
    </row>
    <row r="5837" spans="1:4" x14ac:dyDescent="0.2">
      <c r="A5837" s="161" t="s">
        <v>3533</v>
      </c>
      <c r="B5837" s="162">
        <v>3.9855027318471997E-4</v>
      </c>
      <c r="D5837" s="162"/>
    </row>
    <row r="5838" spans="1:4" x14ac:dyDescent="0.2">
      <c r="A5838" s="161" t="s">
        <v>2401</v>
      </c>
      <c r="B5838" s="162">
        <v>3.9841673965691001E-4</v>
      </c>
      <c r="D5838" s="162"/>
    </row>
    <row r="5839" spans="1:4" x14ac:dyDescent="0.2">
      <c r="A5839" s="161" t="s">
        <v>8493</v>
      </c>
      <c r="B5839" s="162">
        <v>3.9822996263452998E-4</v>
      </c>
      <c r="D5839" s="162"/>
    </row>
    <row r="5840" spans="1:4" x14ac:dyDescent="0.2">
      <c r="A5840" s="161" t="s">
        <v>2249</v>
      </c>
      <c r="B5840" s="162">
        <v>3.9810641827508998E-4</v>
      </c>
      <c r="D5840" s="162"/>
    </row>
    <row r="5841" spans="1:4" x14ac:dyDescent="0.2">
      <c r="A5841" s="161" t="s">
        <v>5709</v>
      </c>
      <c r="B5841" s="162">
        <v>3.9803448240978998E-4</v>
      </c>
      <c r="D5841" s="162"/>
    </row>
    <row r="5842" spans="1:4" x14ac:dyDescent="0.2">
      <c r="A5842" s="161" t="s">
        <v>3724</v>
      </c>
      <c r="B5842" s="162">
        <v>3.9787444603360002E-4</v>
      </c>
      <c r="D5842" s="162"/>
    </row>
    <row r="5843" spans="1:4" x14ac:dyDescent="0.2">
      <c r="A5843" s="161" t="s">
        <v>8494</v>
      </c>
      <c r="B5843" s="162">
        <v>3.9717839342659001E-4</v>
      </c>
      <c r="D5843" s="162"/>
    </row>
    <row r="5844" spans="1:4" x14ac:dyDescent="0.2">
      <c r="A5844" s="161" t="s">
        <v>4182</v>
      </c>
      <c r="B5844" s="162">
        <v>3.9695447545742E-4</v>
      </c>
      <c r="D5844" s="162"/>
    </row>
    <row r="5845" spans="1:4" x14ac:dyDescent="0.2">
      <c r="A5845" s="161" t="s">
        <v>8495</v>
      </c>
      <c r="B5845" s="162">
        <v>3.9674539971528002E-4</v>
      </c>
      <c r="D5845" s="162"/>
    </row>
    <row r="5846" spans="1:4" x14ac:dyDescent="0.2">
      <c r="A5846" s="161" t="s">
        <v>8496</v>
      </c>
      <c r="B5846" s="162">
        <v>3.9674539971528002E-4</v>
      </c>
      <c r="D5846" s="162"/>
    </row>
    <row r="5847" spans="1:4" x14ac:dyDescent="0.2">
      <c r="A5847" s="161" t="s">
        <v>8497</v>
      </c>
      <c r="B5847" s="162">
        <v>3.9674539971528002E-4</v>
      </c>
      <c r="D5847" s="162"/>
    </row>
    <row r="5848" spans="1:4" x14ac:dyDescent="0.2">
      <c r="A5848" s="161" t="s">
        <v>8498</v>
      </c>
      <c r="B5848" s="162">
        <v>3.9674539971528002E-4</v>
      </c>
      <c r="D5848" s="162"/>
    </row>
    <row r="5849" spans="1:4" x14ac:dyDescent="0.2">
      <c r="A5849" s="161" t="s">
        <v>8499</v>
      </c>
      <c r="B5849" s="162">
        <v>3.9650459315014998E-4</v>
      </c>
      <c r="D5849" s="162"/>
    </row>
    <row r="5850" spans="1:4" x14ac:dyDescent="0.2">
      <c r="A5850" s="161" t="s">
        <v>8500</v>
      </c>
      <c r="B5850" s="162">
        <v>3.9650459315014998E-4</v>
      </c>
      <c r="D5850" s="162"/>
    </row>
    <row r="5851" spans="1:4" x14ac:dyDescent="0.2">
      <c r="A5851" s="161" t="s">
        <v>8501</v>
      </c>
      <c r="B5851" s="162">
        <v>3.9650459315014998E-4</v>
      </c>
      <c r="D5851" s="162"/>
    </row>
    <row r="5852" spans="1:4" x14ac:dyDescent="0.2">
      <c r="A5852" s="161" t="s">
        <v>8502</v>
      </c>
      <c r="B5852" s="162">
        <v>3.9650459315014998E-4</v>
      </c>
      <c r="D5852" s="162"/>
    </row>
    <row r="5853" spans="1:4" x14ac:dyDescent="0.2">
      <c r="A5853" s="161" t="s">
        <v>8503</v>
      </c>
      <c r="B5853" s="162">
        <v>3.9650459315014998E-4</v>
      </c>
      <c r="D5853" s="162"/>
    </row>
    <row r="5854" spans="1:4" x14ac:dyDescent="0.2">
      <c r="A5854" s="161" t="s">
        <v>8504</v>
      </c>
      <c r="B5854" s="162">
        <v>3.9642365965253E-4</v>
      </c>
      <c r="D5854" s="162"/>
    </row>
    <row r="5855" spans="1:4" x14ac:dyDescent="0.2">
      <c r="A5855" s="161" t="s">
        <v>5180</v>
      </c>
      <c r="B5855" s="162">
        <v>3.9632271909911999E-4</v>
      </c>
      <c r="D5855" s="162"/>
    </row>
    <row r="5856" spans="1:4" x14ac:dyDescent="0.2">
      <c r="A5856" s="161" t="s">
        <v>8505</v>
      </c>
      <c r="B5856" s="162">
        <v>3.9628139046556999E-4</v>
      </c>
      <c r="D5856" s="162"/>
    </row>
    <row r="5857" spans="1:4" x14ac:dyDescent="0.2">
      <c r="A5857" s="161" t="s">
        <v>8506</v>
      </c>
      <c r="B5857" s="162">
        <v>3.9555736598410998E-4</v>
      </c>
      <c r="D5857" s="162"/>
    </row>
    <row r="5858" spans="1:4" x14ac:dyDescent="0.2">
      <c r="A5858" s="161" t="s">
        <v>8507</v>
      </c>
      <c r="B5858" s="162">
        <v>3.9517687188462002E-4</v>
      </c>
      <c r="D5858" s="162"/>
    </row>
    <row r="5859" spans="1:4" x14ac:dyDescent="0.2">
      <c r="A5859" s="161" t="s">
        <v>8508</v>
      </c>
      <c r="B5859" s="162">
        <v>3.9461099063304997E-4</v>
      </c>
      <c r="D5859" s="162"/>
    </row>
    <row r="5860" spans="1:4" x14ac:dyDescent="0.2">
      <c r="A5860" s="161" t="s">
        <v>1103</v>
      </c>
      <c r="B5860" s="162">
        <v>3.9435127554638002E-4</v>
      </c>
      <c r="D5860" s="162"/>
    </row>
    <row r="5861" spans="1:4" x14ac:dyDescent="0.2">
      <c r="A5861" s="161" t="s">
        <v>4604</v>
      </c>
      <c r="B5861" s="162">
        <v>3.9358495279072001E-4</v>
      </c>
      <c r="D5861" s="162"/>
    </row>
    <row r="5862" spans="1:4" x14ac:dyDescent="0.2">
      <c r="A5862" s="161" t="s">
        <v>1095</v>
      </c>
      <c r="B5862" s="162">
        <v>3.9348812544184002E-4</v>
      </c>
      <c r="D5862" s="162"/>
    </row>
    <row r="5863" spans="1:4" x14ac:dyDescent="0.2">
      <c r="A5863" s="161" t="s">
        <v>3478</v>
      </c>
      <c r="B5863" s="162">
        <v>3.9321758200867E-4</v>
      </c>
      <c r="D5863" s="162"/>
    </row>
    <row r="5864" spans="1:4" x14ac:dyDescent="0.2">
      <c r="A5864" s="161" t="s">
        <v>8509</v>
      </c>
      <c r="B5864" s="162">
        <v>3.9266096247446999E-4</v>
      </c>
      <c r="D5864" s="162"/>
    </row>
    <row r="5865" spans="1:4" x14ac:dyDescent="0.2">
      <c r="A5865" s="161" t="s">
        <v>3824</v>
      </c>
      <c r="B5865" s="162">
        <v>3.9229570396728E-4</v>
      </c>
      <c r="D5865" s="162"/>
    </row>
    <row r="5866" spans="1:4" x14ac:dyDescent="0.2">
      <c r="A5866" s="161" t="s">
        <v>6141</v>
      </c>
      <c r="B5866" s="162">
        <v>3.9217811934223003E-4</v>
      </c>
      <c r="D5866" s="162"/>
    </row>
    <row r="5867" spans="1:4" x14ac:dyDescent="0.2">
      <c r="A5867" s="161" t="s">
        <v>5165</v>
      </c>
      <c r="B5867" s="162">
        <v>3.9152391139861002E-4</v>
      </c>
      <c r="D5867" s="162"/>
    </row>
    <row r="5868" spans="1:4" x14ac:dyDescent="0.2">
      <c r="A5868" s="161" t="s">
        <v>8510</v>
      </c>
      <c r="B5868" s="162">
        <v>3.9102468252706998E-4</v>
      </c>
      <c r="D5868" s="162"/>
    </row>
    <row r="5869" spans="1:4" x14ac:dyDescent="0.2">
      <c r="A5869" s="161" t="s">
        <v>2754</v>
      </c>
      <c r="B5869" s="162">
        <v>3.9090187781483002E-4</v>
      </c>
      <c r="D5869" s="162"/>
    </row>
    <row r="5870" spans="1:4" x14ac:dyDescent="0.2">
      <c r="A5870" s="161" t="s">
        <v>2297</v>
      </c>
      <c r="B5870" s="162">
        <v>3.9058563004473003E-4</v>
      </c>
      <c r="D5870" s="162"/>
    </row>
    <row r="5871" spans="1:4" x14ac:dyDescent="0.2">
      <c r="A5871" s="161" t="s">
        <v>879</v>
      </c>
      <c r="B5871" s="162">
        <v>3.9050466514428997E-4</v>
      </c>
      <c r="D5871" s="162"/>
    </row>
    <row r="5872" spans="1:4" x14ac:dyDescent="0.2">
      <c r="A5872" s="161" t="s">
        <v>8511</v>
      </c>
      <c r="B5872" s="162">
        <v>3.9000432437917999E-4</v>
      </c>
      <c r="D5872" s="162"/>
    </row>
    <row r="5873" spans="1:4" x14ac:dyDescent="0.2">
      <c r="A5873" s="161" t="s">
        <v>1415</v>
      </c>
      <c r="B5873" s="162">
        <v>3.8962825488475002E-4</v>
      </c>
      <c r="D5873" s="162"/>
    </row>
    <row r="5874" spans="1:4" x14ac:dyDescent="0.2">
      <c r="A5874" s="161" t="s">
        <v>2034</v>
      </c>
      <c r="B5874" s="162">
        <v>3.8868844489782999E-4</v>
      </c>
      <c r="D5874" s="162"/>
    </row>
    <row r="5875" spans="1:4" x14ac:dyDescent="0.2">
      <c r="A5875" s="161" t="s">
        <v>8512</v>
      </c>
      <c r="B5875" s="162">
        <v>3.8852614736552998E-4</v>
      </c>
      <c r="D5875" s="162"/>
    </row>
    <row r="5876" spans="1:4" x14ac:dyDescent="0.2">
      <c r="A5876" s="161" t="s">
        <v>4457</v>
      </c>
      <c r="B5876" s="162">
        <v>3.8846446254036998E-4</v>
      </c>
      <c r="D5876" s="162"/>
    </row>
    <row r="5877" spans="1:4" x14ac:dyDescent="0.2">
      <c r="A5877" s="161" t="s">
        <v>8513</v>
      </c>
      <c r="B5877" s="162">
        <v>3.8820874933206999E-4</v>
      </c>
      <c r="D5877" s="162"/>
    </row>
    <row r="5878" spans="1:4" x14ac:dyDescent="0.2">
      <c r="A5878" s="161" t="s">
        <v>8514</v>
      </c>
      <c r="B5878" s="162">
        <v>3.8815902033948997E-4</v>
      </c>
      <c r="D5878" s="162"/>
    </row>
    <row r="5879" spans="1:4" x14ac:dyDescent="0.2">
      <c r="A5879" s="161" t="s">
        <v>798</v>
      </c>
      <c r="B5879" s="162">
        <v>3.8747064901938999E-4</v>
      </c>
      <c r="D5879" s="162"/>
    </row>
    <row r="5880" spans="1:4" x14ac:dyDescent="0.2">
      <c r="A5880" s="161" t="s">
        <v>8515</v>
      </c>
      <c r="B5880" s="162">
        <v>3.8702784963346999E-4</v>
      </c>
      <c r="D5880" s="162"/>
    </row>
    <row r="5881" spans="1:4" x14ac:dyDescent="0.2">
      <c r="A5881" s="161" t="s">
        <v>2936</v>
      </c>
      <c r="B5881" s="162">
        <v>3.8700531471681001E-4</v>
      </c>
      <c r="D5881" s="162"/>
    </row>
    <row r="5882" spans="1:4" x14ac:dyDescent="0.2">
      <c r="A5882" s="161" t="s">
        <v>5588</v>
      </c>
      <c r="B5882" s="162">
        <v>3.8639489563206003E-4</v>
      </c>
      <c r="D5882" s="162"/>
    </row>
    <row r="5883" spans="1:4" x14ac:dyDescent="0.2">
      <c r="A5883" s="161" t="s">
        <v>8516</v>
      </c>
      <c r="B5883" s="162">
        <v>3.8635814128713998E-4</v>
      </c>
      <c r="D5883" s="162"/>
    </row>
    <row r="5884" spans="1:4" x14ac:dyDescent="0.2">
      <c r="A5884" s="161" t="s">
        <v>2361</v>
      </c>
      <c r="B5884" s="162">
        <v>3.8591115459906999E-4</v>
      </c>
      <c r="D5884" s="162"/>
    </row>
    <row r="5885" spans="1:4" x14ac:dyDescent="0.2">
      <c r="A5885" s="161" t="s">
        <v>4317</v>
      </c>
      <c r="B5885" s="162">
        <v>3.8544865783211001E-4</v>
      </c>
      <c r="D5885" s="162"/>
    </row>
    <row r="5886" spans="1:4" x14ac:dyDescent="0.2">
      <c r="A5886" s="161" t="s">
        <v>8517</v>
      </c>
      <c r="B5886" s="162">
        <v>3.8499941756934002E-4</v>
      </c>
      <c r="D5886" s="162"/>
    </row>
    <row r="5887" spans="1:4" x14ac:dyDescent="0.2">
      <c r="A5887" s="161" t="s">
        <v>2438</v>
      </c>
      <c r="B5887" s="162">
        <v>3.8465454589791E-4</v>
      </c>
      <c r="D5887" s="162"/>
    </row>
    <row r="5888" spans="1:4" x14ac:dyDescent="0.2">
      <c r="A5888" s="161" t="s">
        <v>4266</v>
      </c>
      <c r="B5888" s="162">
        <v>3.8424624170479998E-4</v>
      </c>
      <c r="D5888" s="162"/>
    </row>
    <row r="5889" spans="1:4" x14ac:dyDescent="0.2">
      <c r="A5889" s="161" t="s">
        <v>8518</v>
      </c>
      <c r="B5889" s="162">
        <v>3.8378909722569E-4</v>
      </c>
      <c r="D5889" s="162"/>
    </row>
    <row r="5890" spans="1:4" x14ac:dyDescent="0.2">
      <c r="A5890" s="161" t="s">
        <v>1206</v>
      </c>
      <c r="B5890" s="162">
        <v>3.8367202066240998E-4</v>
      </c>
      <c r="D5890" s="162"/>
    </row>
    <row r="5891" spans="1:4" x14ac:dyDescent="0.2">
      <c r="A5891" s="161" t="s">
        <v>3629</v>
      </c>
      <c r="B5891" s="162">
        <v>3.8347963874571002E-4</v>
      </c>
      <c r="D5891" s="162"/>
    </row>
    <row r="5892" spans="1:4" x14ac:dyDescent="0.2">
      <c r="A5892" s="161" t="s">
        <v>8519</v>
      </c>
      <c r="B5892" s="162">
        <v>3.8347784016052997E-4</v>
      </c>
      <c r="D5892" s="162"/>
    </row>
    <row r="5893" spans="1:4" x14ac:dyDescent="0.2">
      <c r="A5893" s="161" t="s">
        <v>8520</v>
      </c>
      <c r="B5893" s="162">
        <v>3.8304080377086998E-4</v>
      </c>
      <c r="D5893" s="162"/>
    </row>
    <row r="5894" spans="1:4" x14ac:dyDescent="0.2">
      <c r="A5894" s="161" t="s">
        <v>8521</v>
      </c>
      <c r="B5894" s="162">
        <v>3.8286908411838E-4</v>
      </c>
      <c r="D5894" s="162"/>
    </row>
    <row r="5895" spans="1:4" x14ac:dyDescent="0.2">
      <c r="A5895" s="161" t="s">
        <v>965</v>
      </c>
      <c r="B5895" s="162">
        <v>3.8278219206756001E-4</v>
      </c>
      <c r="D5895" s="162"/>
    </row>
    <row r="5896" spans="1:4" x14ac:dyDescent="0.2">
      <c r="A5896" s="161" t="s">
        <v>8522</v>
      </c>
      <c r="B5896" s="162">
        <v>3.8252259950440998E-4</v>
      </c>
      <c r="D5896" s="162"/>
    </row>
    <row r="5897" spans="1:4" x14ac:dyDescent="0.2">
      <c r="A5897" s="161" t="s">
        <v>5107</v>
      </c>
      <c r="B5897" s="162">
        <v>3.8106691781970002E-4</v>
      </c>
      <c r="D5897" s="162"/>
    </row>
    <row r="5898" spans="1:4" x14ac:dyDescent="0.2">
      <c r="A5898" s="161" t="s">
        <v>8523</v>
      </c>
      <c r="B5898" s="162">
        <v>3.8095259090209E-4</v>
      </c>
      <c r="D5898" s="162"/>
    </row>
    <row r="5899" spans="1:4" x14ac:dyDescent="0.2">
      <c r="A5899" s="161" t="s">
        <v>8524</v>
      </c>
      <c r="B5899" s="162">
        <v>3.8069542024972002E-4</v>
      </c>
      <c r="D5899" s="162"/>
    </row>
    <row r="5900" spans="1:4" x14ac:dyDescent="0.2">
      <c r="A5900" s="161" t="s">
        <v>4797</v>
      </c>
      <c r="B5900" s="162">
        <v>3.8064990307593E-4</v>
      </c>
      <c r="D5900" s="162"/>
    </row>
    <row r="5901" spans="1:4" x14ac:dyDescent="0.2">
      <c r="A5901" s="161" t="s">
        <v>459</v>
      </c>
      <c r="B5901" s="162">
        <v>3.7980738609134001E-4</v>
      </c>
      <c r="D5901" s="162"/>
    </row>
    <row r="5902" spans="1:4" x14ac:dyDescent="0.2">
      <c r="A5902" s="161" t="s">
        <v>8525</v>
      </c>
      <c r="B5902" s="162">
        <v>3.7966824299430003E-4</v>
      </c>
      <c r="D5902" s="162"/>
    </row>
    <row r="5903" spans="1:4" x14ac:dyDescent="0.2">
      <c r="A5903" s="161" t="s">
        <v>2895</v>
      </c>
      <c r="B5903" s="162">
        <v>3.7964264937000999E-4</v>
      </c>
      <c r="D5903" s="162"/>
    </row>
    <row r="5904" spans="1:4" x14ac:dyDescent="0.2">
      <c r="A5904" s="161" t="s">
        <v>4004</v>
      </c>
      <c r="B5904" s="162">
        <v>3.7963297864561997E-4</v>
      </c>
      <c r="D5904" s="162"/>
    </row>
    <row r="5905" spans="1:4" x14ac:dyDescent="0.2">
      <c r="A5905" s="161" t="s">
        <v>5720</v>
      </c>
      <c r="B5905" s="162">
        <v>3.7962827123293999E-4</v>
      </c>
      <c r="D5905" s="162"/>
    </row>
    <row r="5906" spans="1:4" x14ac:dyDescent="0.2">
      <c r="A5906" s="161" t="s">
        <v>1054</v>
      </c>
      <c r="B5906" s="162">
        <v>3.7942863543784998E-4</v>
      </c>
      <c r="D5906" s="162"/>
    </row>
    <row r="5907" spans="1:4" x14ac:dyDescent="0.2">
      <c r="A5907" s="161" t="s">
        <v>8526</v>
      </c>
      <c r="B5907" s="162">
        <v>3.7937761970027002E-4</v>
      </c>
      <c r="D5907" s="162"/>
    </row>
    <row r="5908" spans="1:4" x14ac:dyDescent="0.2">
      <c r="A5908" s="161" t="s">
        <v>8527</v>
      </c>
      <c r="B5908" s="162">
        <v>3.7926298265323998E-4</v>
      </c>
      <c r="D5908" s="162"/>
    </row>
    <row r="5909" spans="1:4" x14ac:dyDescent="0.2">
      <c r="A5909" s="161" t="s">
        <v>1272</v>
      </c>
      <c r="B5909" s="162">
        <v>3.7925285534404999E-4</v>
      </c>
      <c r="D5909" s="162"/>
    </row>
    <row r="5910" spans="1:4" x14ac:dyDescent="0.2">
      <c r="A5910" s="161" t="s">
        <v>5881</v>
      </c>
      <c r="B5910" s="162">
        <v>3.7844625654417002E-4</v>
      </c>
      <c r="D5910" s="162"/>
    </row>
    <row r="5911" spans="1:4" x14ac:dyDescent="0.2">
      <c r="A5911" s="161" t="s">
        <v>1864</v>
      </c>
      <c r="B5911" s="162">
        <v>3.7825744576928998E-4</v>
      </c>
      <c r="D5911" s="162"/>
    </row>
    <row r="5912" spans="1:4" x14ac:dyDescent="0.2">
      <c r="A5912" s="161" t="s">
        <v>5904</v>
      </c>
      <c r="B5912" s="162">
        <v>3.7766742521691998E-4</v>
      </c>
      <c r="D5912" s="162"/>
    </row>
    <row r="5913" spans="1:4" x14ac:dyDescent="0.2">
      <c r="A5913" s="161" t="s">
        <v>8528</v>
      </c>
      <c r="B5913" s="162">
        <v>3.7760300405347003E-4</v>
      </c>
      <c r="D5913" s="162"/>
    </row>
    <row r="5914" spans="1:4" x14ac:dyDescent="0.2">
      <c r="A5914" s="161" t="s">
        <v>8529</v>
      </c>
      <c r="B5914" s="162">
        <v>3.7725216220824999E-4</v>
      </c>
      <c r="D5914" s="162"/>
    </row>
    <row r="5915" spans="1:4" x14ac:dyDescent="0.2">
      <c r="A5915" s="161" t="s">
        <v>2108</v>
      </c>
      <c r="B5915" s="162">
        <v>3.7621831844582E-4</v>
      </c>
      <c r="D5915" s="162"/>
    </row>
    <row r="5916" spans="1:4" x14ac:dyDescent="0.2">
      <c r="A5916" s="161" t="s">
        <v>1402</v>
      </c>
      <c r="B5916" s="162">
        <v>3.7533278442180998E-4</v>
      </c>
      <c r="D5916" s="162"/>
    </row>
    <row r="5917" spans="1:4" x14ac:dyDescent="0.2">
      <c r="A5917" s="161" t="s">
        <v>3834</v>
      </c>
      <c r="B5917" s="162">
        <v>3.7520710264230998E-4</v>
      </c>
      <c r="D5917" s="162"/>
    </row>
    <row r="5918" spans="1:4" x14ac:dyDescent="0.2">
      <c r="A5918" s="161" t="s">
        <v>4850</v>
      </c>
      <c r="B5918" s="162">
        <v>3.7501556448988E-4</v>
      </c>
      <c r="D5918" s="162"/>
    </row>
    <row r="5919" spans="1:4" x14ac:dyDescent="0.2">
      <c r="A5919" s="161" t="s">
        <v>4723</v>
      </c>
      <c r="B5919" s="162">
        <v>3.7486235972074999E-4</v>
      </c>
      <c r="D5919" s="162"/>
    </row>
    <row r="5920" spans="1:4" x14ac:dyDescent="0.2">
      <c r="A5920" s="161" t="s">
        <v>1327</v>
      </c>
      <c r="B5920" s="162">
        <v>3.7483958192355998E-4</v>
      </c>
      <c r="D5920" s="162"/>
    </row>
    <row r="5921" spans="1:4" x14ac:dyDescent="0.2">
      <c r="A5921" s="161" t="s">
        <v>1709</v>
      </c>
      <c r="B5921" s="162">
        <v>3.74692018362E-4</v>
      </c>
      <c r="D5921" s="162"/>
    </row>
    <row r="5922" spans="1:4" x14ac:dyDescent="0.2">
      <c r="A5922" s="161" t="s">
        <v>5286</v>
      </c>
      <c r="B5922" s="162">
        <v>3.7439117441099E-4</v>
      </c>
      <c r="D5922" s="162"/>
    </row>
    <row r="5923" spans="1:4" x14ac:dyDescent="0.2">
      <c r="A5923" s="161" t="s">
        <v>3294</v>
      </c>
      <c r="B5923" s="162">
        <v>3.7385477577713E-4</v>
      </c>
      <c r="D5923" s="162"/>
    </row>
    <row r="5924" spans="1:4" x14ac:dyDescent="0.2">
      <c r="A5924" s="161" t="s">
        <v>8530</v>
      </c>
      <c r="B5924" s="162">
        <v>3.7362408148167999E-4</v>
      </c>
      <c r="D5924" s="162"/>
    </row>
    <row r="5925" spans="1:4" x14ac:dyDescent="0.2">
      <c r="A5925" s="161" t="s">
        <v>499</v>
      </c>
      <c r="B5925" s="162">
        <v>3.7304845744680001E-4</v>
      </c>
      <c r="D5925" s="162"/>
    </row>
    <row r="5926" spans="1:4" x14ac:dyDescent="0.2">
      <c r="A5926" s="161" t="s">
        <v>8531</v>
      </c>
      <c r="B5926" s="162">
        <v>3.7264308251111998E-4</v>
      </c>
      <c r="D5926" s="162"/>
    </row>
    <row r="5927" spans="1:4" x14ac:dyDescent="0.2">
      <c r="A5927" s="161" t="s">
        <v>4027</v>
      </c>
      <c r="B5927" s="162">
        <v>3.7196620252214E-4</v>
      </c>
      <c r="D5927" s="162"/>
    </row>
    <row r="5928" spans="1:4" x14ac:dyDescent="0.2">
      <c r="A5928" s="161" t="s">
        <v>3161</v>
      </c>
      <c r="B5928" s="162">
        <v>3.7145220423884999E-4</v>
      </c>
      <c r="D5928" s="162"/>
    </row>
    <row r="5929" spans="1:4" x14ac:dyDescent="0.2">
      <c r="A5929" s="161" t="s">
        <v>3284</v>
      </c>
      <c r="B5929" s="162">
        <v>3.7099857073953001E-4</v>
      </c>
      <c r="D5929" s="162"/>
    </row>
    <row r="5930" spans="1:4" x14ac:dyDescent="0.2">
      <c r="A5930" s="161" t="s">
        <v>1222</v>
      </c>
      <c r="B5930" s="162">
        <v>3.7036262189776002E-4</v>
      </c>
      <c r="D5930" s="162"/>
    </row>
    <row r="5931" spans="1:4" x14ac:dyDescent="0.2">
      <c r="A5931" s="161" t="s">
        <v>1952</v>
      </c>
      <c r="B5931" s="162">
        <v>3.7031916011956998E-4</v>
      </c>
      <c r="D5931" s="162"/>
    </row>
    <row r="5932" spans="1:4" x14ac:dyDescent="0.2">
      <c r="A5932" s="161" t="s">
        <v>8532</v>
      </c>
      <c r="B5932" s="162">
        <v>3.7021336732319003E-4</v>
      </c>
      <c r="D5932" s="162"/>
    </row>
    <row r="5933" spans="1:4" x14ac:dyDescent="0.2">
      <c r="A5933" s="161" t="s">
        <v>6190</v>
      </c>
      <c r="B5933" s="162">
        <v>3.6961630017205E-4</v>
      </c>
      <c r="D5933" s="162"/>
    </row>
    <row r="5934" spans="1:4" x14ac:dyDescent="0.2">
      <c r="A5934" s="161" t="s">
        <v>2143</v>
      </c>
      <c r="B5934" s="162">
        <v>3.6931877749472999E-4</v>
      </c>
      <c r="D5934" s="162"/>
    </row>
    <row r="5935" spans="1:4" x14ac:dyDescent="0.2">
      <c r="A5935" s="161" t="s">
        <v>775</v>
      </c>
      <c r="B5935" s="162">
        <v>3.6853156043042999E-4</v>
      </c>
      <c r="D5935" s="162"/>
    </row>
    <row r="5936" spans="1:4" x14ac:dyDescent="0.2">
      <c r="A5936" s="161" t="s">
        <v>1692</v>
      </c>
      <c r="B5936" s="162">
        <v>3.6711516435390001E-4</v>
      </c>
      <c r="D5936" s="162"/>
    </row>
    <row r="5937" spans="1:4" x14ac:dyDescent="0.2">
      <c r="A5937" s="161" t="s">
        <v>4130</v>
      </c>
      <c r="B5937" s="162">
        <v>3.6688882206692999E-4</v>
      </c>
      <c r="D5937" s="162"/>
    </row>
    <row r="5938" spans="1:4" x14ac:dyDescent="0.2">
      <c r="A5938" s="161" t="s">
        <v>4176</v>
      </c>
      <c r="B5938" s="162">
        <v>3.6678767783563998E-4</v>
      </c>
      <c r="D5938" s="162"/>
    </row>
    <row r="5939" spans="1:4" x14ac:dyDescent="0.2">
      <c r="A5939" s="161" t="s">
        <v>8533</v>
      </c>
      <c r="B5939" s="162">
        <v>3.6650665629092E-4</v>
      </c>
      <c r="D5939" s="162"/>
    </row>
    <row r="5940" spans="1:4" x14ac:dyDescent="0.2">
      <c r="A5940" s="161" t="s">
        <v>8534</v>
      </c>
      <c r="B5940" s="162">
        <v>3.662711799123E-4</v>
      </c>
      <c r="D5940" s="162"/>
    </row>
    <row r="5941" spans="1:4" x14ac:dyDescent="0.2">
      <c r="A5941" s="161" t="s">
        <v>5242</v>
      </c>
      <c r="B5941" s="162">
        <v>3.6605011898407003E-4</v>
      </c>
      <c r="D5941" s="162"/>
    </row>
    <row r="5942" spans="1:4" x14ac:dyDescent="0.2">
      <c r="A5942" s="161" t="s">
        <v>3654</v>
      </c>
      <c r="B5942" s="162">
        <v>3.6545779632027E-4</v>
      </c>
      <c r="D5942" s="162"/>
    </row>
    <row r="5943" spans="1:4" x14ac:dyDescent="0.2">
      <c r="A5943" s="161" t="s">
        <v>2582</v>
      </c>
      <c r="B5943" s="162">
        <v>3.6533040780276001E-4</v>
      </c>
      <c r="D5943" s="162"/>
    </row>
    <row r="5944" spans="1:4" x14ac:dyDescent="0.2">
      <c r="A5944" s="161" t="s">
        <v>5190</v>
      </c>
      <c r="B5944" s="162">
        <v>3.649979619521E-4</v>
      </c>
      <c r="D5944" s="162"/>
    </row>
    <row r="5945" spans="1:4" x14ac:dyDescent="0.2">
      <c r="A5945" s="161" t="s">
        <v>4720</v>
      </c>
      <c r="B5945" s="162">
        <v>3.6486988726925002E-4</v>
      </c>
      <c r="D5945" s="162"/>
    </row>
    <row r="5946" spans="1:4" x14ac:dyDescent="0.2">
      <c r="A5946" s="161" t="s">
        <v>8535</v>
      </c>
      <c r="B5946" s="162">
        <v>3.6392962371216002E-4</v>
      </c>
      <c r="D5946" s="162"/>
    </row>
    <row r="5947" spans="1:4" x14ac:dyDescent="0.2">
      <c r="A5947" s="161" t="s">
        <v>8536</v>
      </c>
      <c r="B5947" s="162">
        <v>3.6356461663097998E-4</v>
      </c>
      <c r="D5947" s="162"/>
    </row>
    <row r="5948" spans="1:4" x14ac:dyDescent="0.2">
      <c r="A5948" s="161" t="s">
        <v>8537</v>
      </c>
      <c r="B5948" s="162">
        <v>3.6356461663097998E-4</v>
      </c>
      <c r="D5948" s="162"/>
    </row>
    <row r="5949" spans="1:4" x14ac:dyDescent="0.2">
      <c r="A5949" s="161" t="s">
        <v>8538</v>
      </c>
      <c r="B5949" s="162">
        <v>3.631245400439E-4</v>
      </c>
      <c r="D5949" s="162"/>
    </row>
    <row r="5950" spans="1:4" x14ac:dyDescent="0.2">
      <c r="A5950" s="161" t="s">
        <v>8539</v>
      </c>
      <c r="B5950" s="162">
        <v>3.6281150132369002E-4</v>
      </c>
      <c r="D5950" s="162"/>
    </row>
    <row r="5951" spans="1:4" x14ac:dyDescent="0.2">
      <c r="A5951" s="161" t="s">
        <v>8540</v>
      </c>
      <c r="B5951" s="162">
        <v>3.6252583944842E-4</v>
      </c>
      <c r="D5951" s="162"/>
    </row>
    <row r="5952" spans="1:4" x14ac:dyDescent="0.2">
      <c r="A5952" s="161" t="s">
        <v>940</v>
      </c>
      <c r="B5952" s="162">
        <v>3.6229388592932E-4</v>
      </c>
      <c r="D5952" s="162"/>
    </row>
    <row r="5953" spans="1:4" x14ac:dyDescent="0.2">
      <c r="A5953" s="161" t="s">
        <v>2644</v>
      </c>
      <c r="B5953" s="162">
        <v>3.6173989899964998E-4</v>
      </c>
      <c r="D5953" s="162"/>
    </row>
    <row r="5954" spans="1:4" x14ac:dyDescent="0.2">
      <c r="A5954" s="161" t="s">
        <v>1394</v>
      </c>
      <c r="B5954" s="162">
        <v>3.6142870521784003E-4</v>
      </c>
      <c r="D5954" s="162"/>
    </row>
    <row r="5955" spans="1:4" x14ac:dyDescent="0.2">
      <c r="A5955" s="161" t="s">
        <v>3965</v>
      </c>
      <c r="B5955" s="162">
        <v>3.6138109420673001E-4</v>
      </c>
      <c r="D5955" s="162"/>
    </row>
    <row r="5956" spans="1:4" x14ac:dyDescent="0.2">
      <c r="A5956" s="161" t="s">
        <v>8541</v>
      </c>
      <c r="B5956" s="162">
        <v>3.6116119988411E-4</v>
      </c>
      <c r="D5956" s="162"/>
    </row>
    <row r="5957" spans="1:4" x14ac:dyDescent="0.2">
      <c r="A5957" s="161" t="s">
        <v>6216</v>
      </c>
      <c r="B5957" s="162">
        <v>3.6074339255815001E-4</v>
      </c>
      <c r="D5957" s="162"/>
    </row>
    <row r="5958" spans="1:4" x14ac:dyDescent="0.2">
      <c r="A5958" s="161" t="s">
        <v>8542</v>
      </c>
      <c r="B5958" s="162">
        <v>3.6071515397124001E-4</v>
      </c>
      <c r="D5958" s="162"/>
    </row>
    <row r="5959" spans="1:4" x14ac:dyDescent="0.2">
      <c r="A5959" s="161" t="s">
        <v>408</v>
      </c>
      <c r="B5959" s="162">
        <v>3.6061502044287E-4</v>
      </c>
      <c r="D5959" s="162"/>
    </row>
    <row r="5960" spans="1:4" x14ac:dyDescent="0.2">
      <c r="A5960" s="161" t="s">
        <v>8543</v>
      </c>
      <c r="B5960" s="162">
        <v>3.6022096229332002E-4</v>
      </c>
      <c r="D5960" s="162"/>
    </row>
    <row r="5961" spans="1:4" x14ac:dyDescent="0.2">
      <c r="A5961" s="161" t="s">
        <v>8544</v>
      </c>
      <c r="B5961" s="162">
        <v>3.6018400658996999E-4</v>
      </c>
      <c r="D5961" s="162"/>
    </row>
    <row r="5962" spans="1:4" x14ac:dyDescent="0.2">
      <c r="A5962" s="161" t="s">
        <v>8545</v>
      </c>
      <c r="B5962" s="162">
        <v>3.6018400658996999E-4</v>
      </c>
      <c r="D5962" s="162"/>
    </row>
    <row r="5963" spans="1:4" x14ac:dyDescent="0.2">
      <c r="A5963" s="161" t="s">
        <v>3291</v>
      </c>
      <c r="B5963" s="162">
        <v>3.5990817951297001E-4</v>
      </c>
      <c r="D5963" s="162"/>
    </row>
    <row r="5964" spans="1:4" x14ac:dyDescent="0.2">
      <c r="A5964" s="161" t="s">
        <v>3286</v>
      </c>
      <c r="B5964" s="162">
        <v>3.5990817951297001E-4</v>
      </c>
      <c r="D5964" s="162"/>
    </row>
    <row r="5965" spans="1:4" x14ac:dyDescent="0.2">
      <c r="A5965" s="161" t="s">
        <v>4205</v>
      </c>
      <c r="B5965" s="162">
        <v>3.5984457749077E-4</v>
      </c>
      <c r="D5965" s="162"/>
    </row>
    <row r="5966" spans="1:4" x14ac:dyDescent="0.2">
      <c r="A5966" s="161" t="s">
        <v>2219</v>
      </c>
      <c r="B5966" s="162">
        <v>3.5978685881901998E-4</v>
      </c>
      <c r="D5966" s="162"/>
    </row>
    <row r="5967" spans="1:4" x14ac:dyDescent="0.2">
      <c r="A5967" s="161" t="s">
        <v>4594</v>
      </c>
      <c r="B5967" s="162">
        <v>3.5929264081938002E-4</v>
      </c>
      <c r="D5967" s="162"/>
    </row>
    <row r="5968" spans="1:4" x14ac:dyDescent="0.2">
      <c r="A5968" s="161" t="s">
        <v>666</v>
      </c>
      <c r="B5968" s="162">
        <v>3.5848017854582E-4</v>
      </c>
      <c r="D5968" s="162"/>
    </row>
    <row r="5969" spans="1:4" x14ac:dyDescent="0.2">
      <c r="A5969" s="161" t="s">
        <v>565</v>
      </c>
      <c r="B5969" s="162">
        <v>3.5791927163037E-4</v>
      </c>
      <c r="D5969" s="162"/>
    </row>
    <row r="5970" spans="1:4" x14ac:dyDescent="0.2">
      <c r="A5970" s="161" t="s">
        <v>1120</v>
      </c>
      <c r="B5970" s="162">
        <v>3.5747439166731001E-4</v>
      </c>
      <c r="D5970" s="162"/>
    </row>
    <row r="5971" spans="1:4" x14ac:dyDescent="0.2">
      <c r="A5971" s="161" t="s">
        <v>1297</v>
      </c>
      <c r="B5971" s="162">
        <v>3.5732457000182E-4</v>
      </c>
      <c r="D5971" s="162"/>
    </row>
    <row r="5972" spans="1:4" x14ac:dyDescent="0.2">
      <c r="A5972" s="161" t="s">
        <v>2103</v>
      </c>
      <c r="B5972" s="162">
        <v>3.5720410815686998E-4</v>
      </c>
      <c r="D5972" s="162"/>
    </row>
    <row r="5973" spans="1:4" x14ac:dyDescent="0.2">
      <c r="A5973" s="161" t="s">
        <v>8546</v>
      </c>
      <c r="B5973" s="162">
        <v>3.5649142970577E-4</v>
      </c>
      <c r="D5973" s="162"/>
    </row>
    <row r="5974" spans="1:4" x14ac:dyDescent="0.2">
      <c r="A5974" s="161" t="s">
        <v>8547</v>
      </c>
      <c r="B5974" s="162">
        <v>3.5649142970577E-4</v>
      </c>
      <c r="D5974" s="162"/>
    </row>
    <row r="5975" spans="1:4" x14ac:dyDescent="0.2">
      <c r="A5975" s="161" t="s">
        <v>8548</v>
      </c>
      <c r="B5975" s="162">
        <v>3.5649142970577E-4</v>
      </c>
      <c r="D5975" s="162"/>
    </row>
    <row r="5976" spans="1:4" x14ac:dyDescent="0.2">
      <c r="A5976" s="161" t="s">
        <v>4444</v>
      </c>
      <c r="B5976" s="162">
        <v>3.5607661464556999E-4</v>
      </c>
      <c r="D5976" s="162"/>
    </row>
    <row r="5977" spans="1:4" x14ac:dyDescent="0.2">
      <c r="A5977" s="161" t="s">
        <v>8549</v>
      </c>
      <c r="B5977" s="162">
        <v>3.5554053583543001E-4</v>
      </c>
      <c r="D5977" s="162"/>
    </row>
    <row r="5978" spans="1:4" x14ac:dyDescent="0.2">
      <c r="A5978" s="161" t="s">
        <v>8550</v>
      </c>
      <c r="B5978" s="162">
        <v>3.5544111484908002E-4</v>
      </c>
      <c r="D5978" s="162"/>
    </row>
    <row r="5979" spans="1:4" x14ac:dyDescent="0.2">
      <c r="A5979" s="161" t="s">
        <v>8551</v>
      </c>
      <c r="B5979" s="162">
        <v>3.5544111484908002E-4</v>
      </c>
      <c r="D5979" s="162"/>
    </row>
    <row r="5980" spans="1:4" x14ac:dyDescent="0.2">
      <c r="A5980" s="161" t="s">
        <v>8552</v>
      </c>
      <c r="B5980" s="162">
        <v>3.5544111484908002E-4</v>
      </c>
      <c r="D5980" s="162"/>
    </row>
    <row r="5981" spans="1:4" x14ac:dyDescent="0.2">
      <c r="A5981" s="161" t="s">
        <v>1951</v>
      </c>
      <c r="B5981" s="162">
        <v>3.5541508807355999E-4</v>
      </c>
      <c r="D5981" s="162"/>
    </row>
    <row r="5982" spans="1:4" x14ac:dyDescent="0.2">
      <c r="A5982" s="161" t="s">
        <v>8553</v>
      </c>
      <c r="B5982" s="162">
        <v>3.5429432726720997E-4</v>
      </c>
      <c r="D5982" s="162"/>
    </row>
    <row r="5983" spans="1:4" x14ac:dyDescent="0.2">
      <c r="A5983" s="161" t="s">
        <v>5248</v>
      </c>
      <c r="B5983" s="162">
        <v>3.5279595548364E-4</v>
      </c>
      <c r="D5983" s="162"/>
    </row>
    <row r="5984" spans="1:4" x14ac:dyDescent="0.2">
      <c r="A5984" s="161" t="s">
        <v>2906</v>
      </c>
      <c r="B5984" s="162">
        <v>3.5255661848842E-4</v>
      </c>
      <c r="D5984" s="162"/>
    </row>
    <row r="5985" spans="1:4" x14ac:dyDescent="0.2">
      <c r="A5985" s="161" t="s">
        <v>8554</v>
      </c>
      <c r="B5985" s="162">
        <v>3.5234607321262999E-4</v>
      </c>
      <c r="D5985" s="162"/>
    </row>
    <row r="5986" spans="1:4" x14ac:dyDescent="0.2">
      <c r="A5986" s="161" t="s">
        <v>8555</v>
      </c>
      <c r="B5986" s="162">
        <v>3.5204199612263001E-4</v>
      </c>
      <c r="D5986" s="162"/>
    </row>
    <row r="5987" spans="1:4" x14ac:dyDescent="0.2">
      <c r="A5987" s="161" t="s">
        <v>8556</v>
      </c>
      <c r="B5987" s="162">
        <v>3.5169454404567E-4</v>
      </c>
      <c r="D5987" s="162"/>
    </row>
    <row r="5988" spans="1:4" x14ac:dyDescent="0.2">
      <c r="A5988" s="161" t="s">
        <v>8557</v>
      </c>
      <c r="B5988" s="162">
        <v>3.5124849420481999E-4</v>
      </c>
      <c r="D5988" s="162"/>
    </row>
    <row r="5989" spans="1:4" x14ac:dyDescent="0.2">
      <c r="A5989" s="161" t="s">
        <v>8558</v>
      </c>
      <c r="B5989" s="162">
        <v>3.5124849420481999E-4</v>
      </c>
      <c r="D5989" s="162"/>
    </row>
    <row r="5990" spans="1:4" x14ac:dyDescent="0.2">
      <c r="A5990" s="161" t="s">
        <v>6195</v>
      </c>
      <c r="B5990" s="162">
        <v>3.5124849420481999E-4</v>
      </c>
      <c r="D5990" s="162"/>
    </row>
    <row r="5991" spans="1:4" x14ac:dyDescent="0.2">
      <c r="A5991" s="161" t="s">
        <v>3459</v>
      </c>
      <c r="B5991" s="162">
        <v>3.5124849420481999E-4</v>
      </c>
      <c r="D5991" s="162"/>
    </row>
    <row r="5992" spans="1:4" x14ac:dyDescent="0.2">
      <c r="A5992" s="161" t="s">
        <v>1444</v>
      </c>
      <c r="B5992" s="162">
        <v>3.5113262085441002E-4</v>
      </c>
      <c r="D5992" s="162"/>
    </row>
    <row r="5993" spans="1:4" x14ac:dyDescent="0.2">
      <c r="A5993" s="161" t="s">
        <v>2685</v>
      </c>
      <c r="B5993" s="162">
        <v>3.5068840725508002E-4</v>
      </c>
      <c r="D5993" s="162"/>
    </row>
    <row r="5994" spans="1:4" x14ac:dyDescent="0.2">
      <c r="A5994" s="161" t="s">
        <v>5727</v>
      </c>
      <c r="B5994" s="162">
        <v>3.5045417822832998E-4</v>
      </c>
      <c r="D5994" s="162"/>
    </row>
    <row r="5995" spans="1:4" x14ac:dyDescent="0.2">
      <c r="A5995" s="161" t="s">
        <v>631</v>
      </c>
      <c r="B5995" s="162">
        <v>3.4996275898271998E-4</v>
      </c>
      <c r="D5995" s="162"/>
    </row>
    <row r="5996" spans="1:4" x14ac:dyDescent="0.2">
      <c r="A5996" s="161" t="s">
        <v>8559</v>
      </c>
      <c r="B5996" s="162">
        <v>3.4961272343327998E-4</v>
      </c>
      <c r="D5996" s="162"/>
    </row>
    <row r="5997" spans="1:4" x14ac:dyDescent="0.2">
      <c r="A5997" s="161" t="s">
        <v>8560</v>
      </c>
      <c r="B5997" s="162">
        <v>3.4898075262874002E-4</v>
      </c>
      <c r="D5997" s="162"/>
    </row>
    <row r="5998" spans="1:4" x14ac:dyDescent="0.2">
      <c r="A5998" s="161" t="s">
        <v>8561</v>
      </c>
      <c r="B5998" s="162">
        <v>3.4898075262874002E-4</v>
      </c>
      <c r="D5998" s="162"/>
    </row>
    <row r="5999" spans="1:4" x14ac:dyDescent="0.2">
      <c r="A5999" s="161" t="s">
        <v>731</v>
      </c>
      <c r="B5999" s="162">
        <v>3.4871333965093998E-4</v>
      </c>
      <c r="D5999" s="162"/>
    </row>
    <row r="6000" spans="1:4" x14ac:dyDescent="0.2">
      <c r="A6000" s="161" t="s">
        <v>4194</v>
      </c>
      <c r="B6000" s="162">
        <v>3.4865328931001001E-4</v>
      </c>
      <c r="D6000" s="162"/>
    </row>
    <row r="6001" spans="1:4" x14ac:dyDescent="0.2">
      <c r="A6001" s="161" t="s">
        <v>4933</v>
      </c>
      <c r="B6001" s="162">
        <v>3.4841470992225999E-4</v>
      </c>
      <c r="D6001" s="162"/>
    </row>
    <row r="6002" spans="1:4" x14ac:dyDescent="0.2">
      <c r="A6002" s="161" t="s">
        <v>5864</v>
      </c>
      <c r="B6002" s="162">
        <v>3.4800335454348999E-4</v>
      </c>
      <c r="D6002" s="162"/>
    </row>
    <row r="6003" spans="1:4" x14ac:dyDescent="0.2">
      <c r="A6003" s="161" t="s">
        <v>6327</v>
      </c>
      <c r="B6003" s="162">
        <v>3.4793126489298E-4</v>
      </c>
      <c r="D6003" s="162"/>
    </row>
    <row r="6004" spans="1:4" x14ac:dyDescent="0.2">
      <c r="A6004" s="161" t="s">
        <v>529</v>
      </c>
      <c r="B6004" s="162">
        <v>3.4754209572417002E-4</v>
      </c>
      <c r="D6004" s="162"/>
    </row>
    <row r="6005" spans="1:4" x14ac:dyDescent="0.2">
      <c r="A6005" s="161" t="s">
        <v>8562</v>
      </c>
      <c r="B6005" s="162">
        <v>3.4743402038895998E-4</v>
      </c>
      <c r="D6005" s="162"/>
    </row>
    <row r="6006" spans="1:4" x14ac:dyDescent="0.2">
      <c r="A6006" s="161" t="s">
        <v>620</v>
      </c>
      <c r="B6006" s="162">
        <v>3.4723089197934002E-4</v>
      </c>
      <c r="D6006" s="162"/>
    </row>
    <row r="6007" spans="1:4" x14ac:dyDescent="0.2">
      <c r="A6007" s="161" t="s">
        <v>4583</v>
      </c>
      <c r="B6007" s="162">
        <v>3.472096288833E-4</v>
      </c>
      <c r="D6007" s="162"/>
    </row>
    <row r="6008" spans="1:4" x14ac:dyDescent="0.2">
      <c r="A6008" s="161" t="s">
        <v>1384</v>
      </c>
      <c r="B6008" s="162">
        <v>3.4681336377418001E-4</v>
      </c>
      <c r="D6008" s="162"/>
    </row>
    <row r="6009" spans="1:4" x14ac:dyDescent="0.2">
      <c r="A6009" s="161" t="s">
        <v>2805</v>
      </c>
      <c r="B6009" s="162">
        <v>3.4666327836670998E-4</v>
      </c>
      <c r="D6009" s="162"/>
    </row>
    <row r="6010" spans="1:4" x14ac:dyDescent="0.2">
      <c r="A6010" s="161" t="s">
        <v>5493</v>
      </c>
      <c r="B6010" s="162">
        <v>3.4651287644913001E-4</v>
      </c>
      <c r="D6010" s="162"/>
    </row>
    <row r="6011" spans="1:4" x14ac:dyDescent="0.2">
      <c r="A6011" s="161" t="s">
        <v>6010</v>
      </c>
      <c r="B6011" s="162">
        <v>3.4578706131338998E-4</v>
      </c>
      <c r="D6011" s="162"/>
    </row>
    <row r="6012" spans="1:4" x14ac:dyDescent="0.2">
      <c r="A6012" s="161" t="s">
        <v>8563</v>
      </c>
      <c r="B6012" s="162">
        <v>3.4578706131338998E-4</v>
      </c>
      <c r="D6012" s="162"/>
    </row>
    <row r="6013" spans="1:4" x14ac:dyDescent="0.2">
      <c r="A6013" s="161" t="s">
        <v>8564</v>
      </c>
      <c r="B6013" s="162">
        <v>3.4578706131338998E-4</v>
      </c>
      <c r="D6013" s="162"/>
    </row>
    <row r="6014" spans="1:4" x14ac:dyDescent="0.2">
      <c r="A6014" s="161" t="s">
        <v>8565</v>
      </c>
      <c r="B6014" s="162">
        <v>3.4532382670829001E-4</v>
      </c>
      <c r="D6014" s="162"/>
    </row>
    <row r="6015" spans="1:4" x14ac:dyDescent="0.2">
      <c r="A6015" s="161" t="s">
        <v>1655</v>
      </c>
      <c r="B6015" s="162">
        <v>3.4498927389871998E-4</v>
      </c>
      <c r="D6015" s="162"/>
    </row>
    <row r="6016" spans="1:4" x14ac:dyDescent="0.2">
      <c r="A6016" s="161" t="s">
        <v>5892</v>
      </c>
      <c r="B6016" s="162">
        <v>3.4471342526204998E-4</v>
      </c>
      <c r="D6016" s="162"/>
    </row>
    <row r="6017" spans="1:4" x14ac:dyDescent="0.2">
      <c r="A6017" s="161" t="s">
        <v>3717</v>
      </c>
      <c r="B6017" s="162">
        <v>3.4448064951830002E-4</v>
      </c>
      <c r="D6017" s="162"/>
    </row>
    <row r="6018" spans="1:4" x14ac:dyDescent="0.2">
      <c r="A6018" s="161" t="s">
        <v>4839</v>
      </c>
      <c r="B6018" s="162">
        <v>3.4387615475829999E-4</v>
      </c>
      <c r="D6018" s="162"/>
    </row>
    <row r="6019" spans="1:4" x14ac:dyDescent="0.2">
      <c r="A6019" s="161" t="s">
        <v>4987</v>
      </c>
      <c r="B6019" s="162">
        <v>3.4297584124686999E-4</v>
      </c>
      <c r="D6019" s="162"/>
    </row>
    <row r="6020" spans="1:4" x14ac:dyDescent="0.2">
      <c r="A6020" s="161" t="s">
        <v>695</v>
      </c>
      <c r="B6020" s="162">
        <v>3.4275986443779998E-4</v>
      </c>
      <c r="D6020" s="162"/>
    </row>
    <row r="6021" spans="1:4" x14ac:dyDescent="0.2">
      <c r="A6021" s="161" t="s">
        <v>4141</v>
      </c>
      <c r="B6021" s="162">
        <v>3.4224611468567002E-4</v>
      </c>
      <c r="D6021" s="162"/>
    </row>
    <row r="6022" spans="1:4" x14ac:dyDescent="0.2">
      <c r="A6022" s="161" t="s">
        <v>8566</v>
      </c>
      <c r="B6022" s="162">
        <v>3.4151730314521998E-4</v>
      </c>
      <c r="D6022" s="162"/>
    </row>
    <row r="6023" spans="1:4" x14ac:dyDescent="0.2">
      <c r="A6023" s="161" t="s">
        <v>8567</v>
      </c>
      <c r="B6023" s="162">
        <v>3.4129146908963998E-4</v>
      </c>
      <c r="D6023" s="162"/>
    </row>
    <row r="6024" spans="1:4" x14ac:dyDescent="0.2">
      <c r="A6024" s="161" t="s">
        <v>8568</v>
      </c>
      <c r="B6024" s="162">
        <v>3.4106758089674999E-4</v>
      </c>
      <c r="D6024" s="162"/>
    </row>
    <row r="6025" spans="1:4" x14ac:dyDescent="0.2">
      <c r="A6025" s="161" t="s">
        <v>4491</v>
      </c>
      <c r="B6025" s="162">
        <v>3.4078749561993003E-4</v>
      </c>
      <c r="D6025" s="162"/>
    </row>
    <row r="6026" spans="1:4" x14ac:dyDescent="0.2">
      <c r="A6026" s="161" t="s">
        <v>2079</v>
      </c>
      <c r="B6026" s="162">
        <v>3.4077188741248E-4</v>
      </c>
      <c r="D6026" s="162"/>
    </row>
    <row r="6027" spans="1:4" x14ac:dyDescent="0.2">
      <c r="A6027" s="161" t="s">
        <v>2519</v>
      </c>
      <c r="B6027" s="162">
        <v>3.4067404238035998E-4</v>
      </c>
      <c r="D6027" s="162"/>
    </row>
    <row r="6028" spans="1:4" x14ac:dyDescent="0.2">
      <c r="A6028" s="161" t="s">
        <v>8569</v>
      </c>
      <c r="B6028" s="162">
        <v>3.4053947639410998E-4</v>
      </c>
      <c r="D6028" s="162"/>
    </row>
    <row r="6029" spans="1:4" x14ac:dyDescent="0.2">
      <c r="A6029" s="161" t="s">
        <v>5069</v>
      </c>
      <c r="B6029" s="162">
        <v>3.4053947639410998E-4</v>
      </c>
      <c r="D6029" s="162"/>
    </row>
    <row r="6030" spans="1:4" x14ac:dyDescent="0.2">
      <c r="A6030" s="161" t="s">
        <v>8570</v>
      </c>
      <c r="B6030" s="162">
        <v>3.4053947639410998E-4</v>
      </c>
      <c r="D6030" s="162"/>
    </row>
    <row r="6031" spans="1:4" x14ac:dyDescent="0.2">
      <c r="A6031" s="161" t="s">
        <v>8571</v>
      </c>
      <c r="B6031" s="162">
        <v>3.4037906050139001E-4</v>
      </c>
      <c r="D6031" s="162"/>
    </row>
    <row r="6032" spans="1:4" x14ac:dyDescent="0.2">
      <c r="A6032" s="161" t="s">
        <v>6318</v>
      </c>
      <c r="B6032" s="162">
        <v>3.4037906050139001E-4</v>
      </c>
      <c r="D6032" s="162"/>
    </row>
    <row r="6033" spans="1:4" x14ac:dyDescent="0.2">
      <c r="A6033" s="161" t="s">
        <v>1413</v>
      </c>
      <c r="B6033" s="162">
        <v>3.4034134602280001E-4</v>
      </c>
      <c r="D6033" s="162"/>
    </row>
    <row r="6034" spans="1:4" x14ac:dyDescent="0.2">
      <c r="A6034" s="161" t="s">
        <v>3866</v>
      </c>
      <c r="B6034" s="162">
        <v>3.4014866909753998E-4</v>
      </c>
      <c r="D6034" s="162"/>
    </row>
    <row r="6035" spans="1:4" x14ac:dyDescent="0.2">
      <c r="A6035" s="161" t="s">
        <v>6171</v>
      </c>
      <c r="B6035" s="162">
        <v>3.3910786300093997E-4</v>
      </c>
      <c r="D6035" s="162"/>
    </row>
    <row r="6036" spans="1:4" x14ac:dyDescent="0.2">
      <c r="A6036" s="161" t="s">
        <v>8572</v>
      </c>
      <c r="B6036" s="162">
        <v>3.3905431118320999E-4</v>
      </c>
      <c r="D6036" s="162"/>
    </row>
    <row r="6037" spans="1:4" x14ac:dyDescent="0.2">
      <c r="A6037" s="161" t="s">
        <v>4782</v>
      </c>
      <c r="B6037" s="162">
        <v>3.3893791409659002E-4</v>
      </c>
      <c r="D6037" s="162"/>
    </row>
    <row r="6038" spans="1:4" x14ac:dyDescent="0.2">
      <c r="A6038" s="161" t="s">
        <v>2568</v>
      </c>
      <c r="B6038" s="162">
        <v>3.3790265313071E-4</v>
      </c>
      <c r="D6038" s="162"/>
    </row>
    <row r="6039" spans="1:4" x14ac:dyDescent="0.2">
      <c r="A6039" s="161" t="s">
        <v>8573</v>
      </c>
      <c r="B6039" s="162">
        <v>3.3768067789028002E-4</v>
      </c>
      <c r="D6039" s="162"/>
    </row>
    <row r="6040" spans="1:4" x14ac:dyDescent="0.2">
      <c r="A6040" s="161" t="s">
        <v>2919</v>
      </c>
      <c r="B6040" s="162">
        <v>3.3749271300689002E-4</v>
      </c>
      <c r="D6040" s="162"/>
    </row>
    <row r="6041" spans="1:4" x14ac:dyDescent="0.2">
      <c r="A6041" s="161" t="s">
        <v>3504</v>
      </c>
      <c r="B6041" s="162">
        <v>3.3697321030443003E-4</v>
      </c>
      <c r="D6041" s="162"/>
    </row>
    <row r="6042" spans="1:4" x14ac:dyDescent="0.2">
      <c r="A6042" s="161" t="s">
        <v>8574</v>
      </c>
      <c r="B6042" s="162">
        <v>3.3696958502817999E-4</v>
      </c>
      <c r="D6042" s="162"/>
    </row>
    <row r="6043" spans="1:4" x14ac:dyDescent="0.2">
      <c r="A6043" s="161" t="s">
        <v>8575</v>
      </c>
      <c r="B6043" s="162">
        <v>3.3691058335660998E-4</v>
      </c>
      <c r="D6043" s="162"/>
    </row>
    <row r="6044" spans="1:4" x14ac:dyDescent="0.2">
      <c r="A6044" s="161" t="s">
        <v>5422</v>
      </c>
      <c r="B6044" s="162">
        <v>3.3673541386958997E-4</v>
      </c>
      <c r="D6044" s="162"/>
    </row>
    <row r="6045" spans="1:4" x14ac:dyDescent="0.2">
      <c r="A6045" s="161" t="s">
        <v>5639</v>
      </c>
      <c r="B6045" s="162">
        <v>3.3659029562216E-4</v>
      </c>
      <c r="D6045" s="162"/>
    </row>
    <row r="6046" spans="1:4" x14ac:dyDescent="0.2">
      <c r="A6046" s="161" t="s">
        <v>8576</v>
      </c>
      <c r="B6046" s="162">
        <v>3.3649686272512998E-4</v>
      </c>
      <c r="D6046" s="162"/>
    </row>
    <row r="6047" spans="1:4" x14ac:dyDescent="0.2">
      <c r="A6047" s="161" t="s">
        <v>8577</v>
      </c>
      <c r="B6047" s="162">
        <v>3.3591636783893001E-4</v>
      </c>
      <c r="D6047" s="162"/>
    </row>
    <row r="6048" spans="1:4" x14ac:dyDescent="0.2">
      <c r="A6048" s="161" t="s">
        <v>5564</v>
      </c>
      <c r="B6048" s="162">
        <v>3.3571647270243E-4</v>
      </c>
      <c r="D6048" s="162"/>
    </row>
    <row r="6049" spans="1:4" x14ac:dyDescent="0.2">
      <c r="A6049" s="161" t="s">
        <v>8578</v>
      </c>
      <c r="B6049" s="162">
        <v>3.3520251232532002E-4</v>
      </c>
      <c r="D6049" s="162"/>
    </row>
    <row r="6050" spans="1:4" x14ac:dyDescent="0.2">
      <c r="A6050" s="161" t="s">
        <v>5757</v>
      </c>
      <c r="B6050" s="162">
        <v>3.3488327231754998E-4</v>
      </c>
      <c r="D6050" s="162"/>
    </row>
    <row r="6051" spans="1:4" x14ac:dyDescent="0.2">
      <c r="A6051" s="161" t="s">
        <v>386</v>
      </c>
      <c r="B6051" s="162">
        <v>3.3484496233901002E-4</v>
      </c>
      <c r="D6051" s="162"/>
    </row>
    <row r="6052" spans="1:4" x14ac:dyDescent="0.2">
      <c r="A6052" s="161" t="s">
        <v>3386</v>
      </c>
      <c r="B6052" s="162">
        <v>3.3445562955646999E-4</v>
      </c>
      <c r="D6052" s="162"/>
    </row>
    <row r="6053" spans="1:4" x14ac:dyDescent="0.2">
      <c r="A6053" s="161" t="s">
        <v>8579</v>
      </c>
      <c r="B6053" s="162">
        <v>3.3410960570755998E-4</v>
      </c>
      <c r="D6053" s="162"/>
    </row>
    <row r="6054" spans="1:4" x14ac:dyDescent="0.2">
      <c r="A6054" s="161" t="s">
        <v>8580</v>
      </c>
      <c r="B6054" s="162">
        <v>3.3404227922793998E-4</v>
      </c>
      <c r="D6054" s="162"/>
    </row>
    <row r="6055" spans="1:4" x14ac:dyDescent="0.2">
      <c r="A6055" s="161" t="s">
        <v>8581</v>
      </c>
      <c r="B6055" s="162">
        <v>3.3374060225449E-4</v>
      </c>
      <c r="D6055" s="162"/>
    </row>
    <row r="6056" spans="1:4" x14ac:dyDescent="0.2">
      <c r="A6056" s="161" t="s">
        <v>3376</v>
      </c>
      <c r="B6056" s="162">
        <v>3.3368547638328998E-4</v>
      </c>
      <c r="D6056" s="162"/>
    </row>
    <row r="6057" spans="1:4" x14ac:dyDescent="0.2">
      <c r="A6057" s="161" t="s">
        <v>3432</v>
      </c>
      <c r="B6057" s="162">
        <v>3.3360641630094003E-4</v>
      </c>
      <c r="D6057" s="162"/>
    </row>
    <row r="6058" spans="1:4" x14ac:dyDescent="0.2">
      <c r="A6058" s="161" t="s">
        <v>8582</v>
      </c>
      <c r="B6058" s="162">
        <v>3.3356012790115998E-4</v>
      </c>
      <c r="D6058" s="162"/>
    </row>
    <row r="6059" spans="1:4" x14ac:dyDescent="0.2">
      <c r="A6059" s="161" t="s">
        <v>8583</v>
      </c>
      <c r="B6059" s="162">
        <v>3.3353846126447001E-4</v>
      </c>
      <c r="D6059" s="162"/>
    </row>
    <row r="6060" spans="1:4" x14ac:dyDescent="0.2">
      <c r="A6060" s="161" t="s">
        <v>8584</v>
      </c>
      <c r="B6060" s="162">
        <v>3.3326094613758E-4</v>
      </c>
      <c r="D6060" s="162"/>
    </row>
    <row r="6061" spans="1:4" x14ac:dyDescent="0.2">
      <c r="A6061" s="161" t="s">
        <v>4264</v>
      </c>
      <c r="B6061" s="162">
        <v>3.3307866511072002E-4</v>
      </c>
      <c r="D6061" s="162"/>
    </row>
    <row r="6062" spans="1:4" x14ac:dyDescent="0.2">
      <c r="A6062" s="161" t="s">
        <v>1184</v>
      </c>
      <c r="B6062" s="162">
        <v>3.3300962305063999E-4</v>
      </c>
      <c r="D6062" s="162"/>
    </row>
    <row r="6063" spans="1:4" x14ac:dyDescent="0.2">
      <c r="A6063" s="161" t="s">
        <v>8585</v>
      </c>
      <c r="B6063" s="162">
        <v>3.3285477857886002E-4</v>
      </c>
      <c r="D6063" s="162"/>
    </row>
    <row r="6064" spans="1:4" x14ac:dyDescent="0.2">
      <c r="A6064" s="161" t="s">
        <v>8586</v>
      </c>
      <c r="B6064" s="162">
        <v>3.3285477857886002E-4</v>
      </c>
      <c r="D6064" s="162"/>
    </row>
    <row r="6065" spans="1:4" x14ac:dyDescent="0.2">
      <c r="A6065" s="161" t="s">
        <v>4146</v>
      </c>
      <c r="B6065" s="162">
        <v>3.3270900603188998E-4</v>
      </c>
      <c r="D6065" s="162"/>
    </row>
    <row r="6066" spans="1:4" x14ac:dyDescent="0.2">
      <c r="A6066" s="161" t="s">
        <v>3676</v>
      </c>
      <c r="B6066" s="162">
        <v>3.3186340692221002E-4</v>
      </c>
      <c r="D6066" s="162"/>
    </row>
    <row r="6067" spans="1:4" x14ac:dyDescent="0.2">
      <c r="A6067" s="161" t="s">
        <v>4455</v>
      </c>
      <c r="B6067" s="162">
        <v>3.3186271699848E-4</v>
      </c>
      <c r="D6067" s="162"/>
    </row>
    <row r="6068" spans="1:4" x14ac:dyDescent="0.2">
      <c r="A6068" s="161" t="s">
        <v>8587</v>
      </c>
      <c r="B6068" s="162">
        <v>3.3166001073933E-4</v>
      </c>
      <c r="D6068" s="162"/>
    </row>
    <row r="6069" spans="1:4" x14ac:dyDescent="0.2">
      <c r="A6069" s="161" t="s">
        <v>4383</v>
      </c>
      <c r="B6069" s="162">
        <v>3.3146060540945E-4</v>
      </c>
      <c r="D6069" s="162"/>
    </row>
    <row r="6070" spans="1:4" x14ac:dyDescent="0.2">
      <c r="A6070" s="161" t="s">
        <v>838</v>
      </c>
      <c r="B6070" s="162">
        <v>3.3142459012040998E-4</v>
      </c>
      <c r="D6070" s="162"/>
    </row>
    <row r="6071" spans="1:4" x14ac:dyDescent="0.2">
      <c r="A6071" s="161" t="s">
        <v>8588</v>
      </c>
      <c r="B6071" s="162">
        <v>3.3115129608070999E-4</v>
      </c>
      <c r="D6071" s="162"/>
    </row>
    <row r="6072" spans="1:4" x14ac:dyDescent="0.2">
      <c r="A6072" s="161" t="s">
        <v>8589</v>
      </c>
      <c r="B6072" s="162">
        <v>3.3105568103012001E-4</v>
      </c>
      <c r="D6072" s="162"/>
    </row>
    <row r="6073" spans="1:4" x14ac:dyDescent="0.2">
      <c r="A6073" s="161" t="s">
        <v>8590</v>
      </c>
      <c r="B6073" s="162">
        <v>3.3065337029598998E-4</v>
      </c>
      <c r="D6073" s="162"/>
    </row>
    <row r="6074" spans="1:4" x14ac:dyDescent="0.2">
      <c r="A6074" s="161" t="s">
        <v>2154</v>
      </c>
      <c r="B6074" s="162">
        <v>3.3048248180389002E-4</v>
      </c>
      <c r="D6074" s="162"/>
    </row>
    <row r="6075" spans="1:4" x14ac:dyDescent="0.2">
      <c r="A6075" s="161" t="s">
        <v>792</v>
      </c>
      <c r="B6075" s="162">
        <v>3.3031099501659001E-4</v>
      </c>
      <c r="D6075" s="162"/>
    </row>
    <row r="6076" spans="1:4" x14ac:dyDescent="0.2">
      <c r="A6076" s="161" t="s">
        <v>3201</v>
      </c>
      <c r="B6076" s="162">
        <v>3.2873050144361E-4</v>
      </c>
      <c r="D6076" s="162"/>
    </row>
    <row r="6077" spans="1:4" x14ac:dyDescent="0.2">
      <c r="A6077" s="161" t="s">
        <v>8591</v>
      </c>
      <c r="B6077" s="162">
        <v>3.2867083295174001E-4</v>
      </c>
      <c r="D6077" s="162"/>
    </row>
    <row r="6078" spans="1:4" x14ac:dyDescent="0.2">
      <c r="A6078" s="161" t="s">
        <v>3912</v>
      </c>
      <c r="B6078" s="162">
        <v>3.2805045498427002E-4</v>
      </c>
      <c r="D6078" s="162"/>
    </row>
    <row r="6079" spans="1:4" x14ac:dyDescent="0.2">
      <c r="A6079" s="161" t="s">
        <v>4948</v>
      </c>
      <c r="B6079" s="162">
        <v>3.2777402707499001E-4</v>
      </c>
      <c r="D6079" s="162"/>
    </row>
    <row r="6080" spans="1:4" x14ac:dyDescent="0.2">
      <c r="A6080" s="161" t="s">
        <v>8592</v>
      </c>
      <c r="B6080" s="162">
        <v>3.2735287427555001E-4</v>
      </c>
      <c r="D6080" s="162"/>
    </row>
    <row r="6081" spans="1:4" x14ac:dyDescent="0.2">
      <c r="A6081" s="161" t="s">
        <v>1361</v>
      </c>
      <c r="B6081" s="162">
        <v>3.2682947989465E-4</v>
      </c>
      <c r="D6081" s="162"/>
    </row>
    <row r="6082" spans="1:4" x14ac:dyDescent="0.2">
      <c r="A6082" s="161" t="s">
        <v>8593</v>
      </c>
      <c r="B6082" s="162">
        <v>3.2664167068451001E-4</v>
      </c>
      <c r="D6082" s="162"/>
    </row>
    <row r="6083" spans="1:4" x14ac:dyDescent="0.2">
      <c r="A6083" s="161" t="s">
        <v>8594</v>
      </c>
      <c r="B6083" s="162">
        <v>3.2589229932784998E-4</v>
      </c>
      <c r="D6083" s="162"/>
    </row>
    <row r="6084" spans="1:4" x14ac:dyDescent="0.2">
      <c r="A6084" s="161" t="s">
        <v>4245</v>
      </c>
      <c r="B6084" s="162">
        <v>3.2521776152949001E-4</v>
      </c>
      <c r="D6084" s="162"/>
    </row>
    <row r="6085" spans="1:4" x14ac:dyDescent="0.2">
      <c r="A6085" s="161" t="s">
        <v>8595</v>
      </c>
      <c r="B6085" s="162">
        <v>3.2509019478349E-4</v>
      </c>
      <c r="D6085" s="162"/>
    </row>
    <row r="6086" spans="1:4" x14ac:dyDescent="0.2">
      <c r="A6086" s="161" t="s">
        <v>2011</v>
      </c>
      <c r="B6086" s="162">
        <v>3.2474114683338001E-4</v>
      </c>
      <c r="D6086" s="162"/>
    </row>
    <row r="6087" spans="1:4" x14ac:dyDescent="0.2">
      <c r="A6087" s="161" t="s">
        <v>903</v>
      </c>
      <c r="B6087" s="162">
        <v>3.2471662047711003E-4</v>
      </c>
      <c r="D6087" s="162"/>
    </row>
    <row r="6088" spans="1:4" x14ac:dyDescent="0.2">
      <c r="A6088" s="161" t="s">
        <v>2384</v>
      </c>
      <c r="B6088" s="162">
        <v>3.2446460862560998E-4</v>
      </c>
      <c r="D6088" s="162"/>
    </row>
    <row r="6089" spans="1:4" x14ac:dyDescent="0.2">
      <c r="A6089" s="161" t="s">
        <v>8596</v>
      </c>
      <c r="B6089" s="162">
        <v>3.2439387518956998E-4</v>
      </c>
      <c r="D6089" s="162"/>
    </row>
    <row r="6090" spans="1:4" x14ac:dyDescent="0.2">
      <c r="A6090" s="161" t="s">
        <v>8597</v>
      </c>
      <c r="B6090" s="162">
        <v>3.2439387518956998E-4</v>
      </c>
      <c r="D6090" s="162"/>
    </row>
    <row r="6091" spans="1:4" x14ac:dyDescent="0.2">
      <c r="A6091" s="161" t="s">
        <v>8598</v>
      </c>
      <c r="B6091" s="162">
        <v>3.2439387518956998E-4</v>
      </c>
      <c r="D6091" s="162"/>
    </row>
    <row r="6092" spans="1:4" x14ac:dyDescent="0.2">
      <c r="A6092" s="161" t="s">
        <v>4712</v>
      </c>
      <c r="B6092" s="162">
        <v>3.2409305490431001E-4</v>
      </c>
      <c r="D6092" s="162"/>
    </row>
    <row r="6093" spans="1:4" x14ac:dyDescent="0.2">
      <c r="A6093" s="161" t="s">
        <v>1742</v>
      </c>
      <c r="B6093" s="162">
        <v>3.2355021513496001E-4</v>
      </c>
      <c r="D6093" s="162"/>
    </row>
    <row r="6094" spans="1:4" x14ac:dyDescent="0.2">
      <c r="A6094" s="161" t="s">
        <v>1729</v>
      </c>
      <c r="B6094" s="162">
        <v>3.2355021513496001E-4</v>
      </c>
      <c r="D6094" s="162"/>
    </row>
    <row r="6095" spans="1:4" x14ac:dyDescent="0.2">
      <c r="A6095" s="161" t="s">
        <v>6365</v>
      </c>
      <c r="B6095" s="162">
        <v>3.2325756410557998E-4</v>
      </c>
      <c r="D6095" s="162"/>
    </row>
    <row r="6096" spans="1:4" x14ac:dyDescent="0.2">
      <c r="A6096" s="161" t="s">
        <v>1622</v>
      </c>
      <c r="B6096" s="162">
        <v>3.2304245207778E-4</v>
      </c>
      <c r="D6096" s="162"/>
    </row>
    <row r="6097" spans="1:4" x14ac:dyDescent="0.2">
      <c r="A6097" s="161" t="s">
        <v>8599</v>
      </c>
      <c r="B6097" s="162">
        <v>3.2295848853358E-4</v>
      </c>
      <c r="D6097" s="162"/>
    </row>
    <row r="6098" spans="1:4" x14ac:dyDescent="0.2">
      <c r="A6098" s="161" t="s">
        <v>5786</v>
      </c>
      <c r="B6098" s="162">
        <v>3.2258127704057002E-4</v>
      </c>
      <c r="D6098" s="162"/>
    </row>
    <row r="6099" spans="1:4" x14ac:dyDescent="0.2">
      <c r="A6099" s="161" t="s">
        <v>8600</v>
      </c>
      <c r="B6099" s="162">
        <v>3.2242783890926001E-4</v>
      </c>
      <c r="D6099" s="162"/>
    </row>
    <row r="6100" spans="1:4" x14ac:dyDescent="0.2">
      <c r="A6100" s="161" t="s">
        <v>1243</v>
      </c>
      <c r="B6100" s="162">
        <v>3.2242678556551E-4</v>
      </c>
      <c r="D6100" s="162"/>
    </row>
    <row r="6101" spans="1:4" x14ac:dyDescent="0.2">
      <c r="A6101" s="161" t="s">
        <v>6325</v>
      </c>
      <c r="B6101" s="162">
        <v>3.2199708121390997E-4</v>
      </c>
      <c r="D6101" s="162"/>
    </row>
    <row r="6102" spans="1:4" x14ac:dyDescent="0.2">
      <c r="A6102" s="161" t="s">
        <v>2509</v>
      </c>
      <c r="B6102" s="162">
        <v>3.2186143392593999E-4</v>
      </c>
      <c r="D6102" s="162"/>
    </row>
    <row r="6103" spans="1:4" x14ac:dyDescent="0.2">
      <c r="A6103" s="161" t="s">
        <v>1882</v>
      </c>
      <c r="B6103" s="162">
        <v>3.2111360820503E-4</v>
      </c>
      <c r="D6103" s="162"/>
    </row>
    <row r="6104" spans="1:4" x14ac:dyDescent="0.2">
      <c r="A6104" s="161" t="s">
        <v>8601</v>
      </c>
      <c r="B6104" s="162">
        <v>3.2072249577566001E-4</v>
      </c>
      <c r="D6104" s="162"/>
    </row>
    <row r="6105" spans="1:4" x14ac:dyDescent="0.2">
      <c r="A6105" s="161" t="s">
        <v>755</v>
      </c>
      <c r="B6105" s="162">
        <v>3.2020530531203E-4</v>
      </c>
      <c r="D6105" s="162"/>
    </row>
    <row r="6106" spans="1:4" x14ac:dyDescent="0.2">
      <c r="A6106" s="161" t="s">
        <v>2858</v>
      </c>
      <c r="B6106" s="162">
        <v>3.1902463962581997E-4</v>
      </c>
      <c r="D6106" s="162"/>
    </row>
    <row r="6107" spans="1:4" x14ac:dyDescent="0.2">
      <c r="A6107" s="161" t="s">
        <v>8602</v>
      </c>
      <c r="B6107" s="162">
        <v>3.1891446808137E-4</v>
      </c>
      <c r="D6107" s="162"/>
    </row>
    <row r="6108" spans="1:4" x14ac:dyDescent="0.2">
      <c r="A6108" s="161" t="s">
        <v>8603</v>
      </c>
      <c r="B6108" s="162">
        <v>3.1823172152294001E-4</v>
      </c>
      <c r="D6108" s="162"/>
    </row>
    <row r="6109" spans="1:4" x14ac:dyDescent="0.2">
      <c r="A6109" s="161" t="s">
        <v>5744</v>
      </c>
      <c r="B6109" s="162">
        <v>3.1781795987901999E-4</v>
      </c>
      <c r="D6109" s="162"/>
    </row>
    <row r="6110" spans="1:4" x14ac:dyDescent="0.2">
      <c r="A6110" s="161" t="s">
        <v>4428</v>
      </c>
      <c r="B6110" s="162">
        <v>3.1765457272128999E-4</v>
      </c>
      <c r="D6110" s="162"/>
    </row>
    <row r="6111" spans="1:4" x14ac:dyDescent="0.2">
      <c r="A6111" s="161" t="s">
        <v>743</v>
      </c>
      <c r="B6111" s="162">
        <v>3.1760094474306001E-4</v>
      </c>
      <c r="D6111" s="162"/>
    </row>
    <row r="6112" spans="1:4" x14ac:dyDescent="0.2">
      <c r="A6112" s="161" t="s">
        <v>3490</v>
      </c>
      <c r="B6112" s="162">
        <v>3.1759079878616002E-4</v>
      </c>
      <c r="D6112" s="162"/>
    </row>
    <row r="6113" spans="1:4" x14ac:dyDescent="0.2">
      <c r="A6113" s="161" t="s">
        <v>453</v>
      </c>
      <c r="B6113" s="162">
        <v>3.1758212412391997E-4</v>
      </c>
      <c r="D6113" s="162"/>
    </row>
    <row r="6114" spans="1:4" x14ac:dyDescent="0.2">
      <c r="A6114" s="161" t="s">
        <v>1292</v>
      </c>
      <c r="B6114" s="162">
        <v>3.1725157723831E-4</v>
      </c>
      <c r="D6114" s="162"/>
    </row>
    <row r="6115" spans="1:4" x14ac:dyDescent="0.2">
      <c r="A6115" s="161" t="s">
        <v>6054</v>
      </c>
      <c r="B6115" s="162">
        <v>3.1708105201657002E-4</v>
      </c>
      <c r="D6115" s="162"/>
    </row>
    <row r="6116" spans="1:4" x14ac:dyDescent="0.2">
      <c r="A6116" s="161" t="s">
        <v>2146</v>
      </c>
      <c r="B6116" s="162">
        <v>3.1700591604426001E-4</v>
      </c>
      <c r="D6116" s="162"/>
    </row>
    <row r="6117" spans="1:4" x14ac:dyDescent="0.2">
      <c r="A6117" s="161" t="s">
        <v>8604</v>
      </c>
      <c r="B6117" s="162">
        <v>3.1673720927456999E-4</v>
      </c>
      <c r="D6117" s="162"/>
    </row>
    <row r="6118" spans="1:4" x14ac:dyDescent="0.2">
      <c r="A6118" s="161" t="s">
        <v>3057</v>
      </c>
      <c r="B6118" s="162">
        <v>3.1672838649725999E-4</v>
      </c>
      <c r="D6118" s="162"/>
    </row>
    <row r="6119" spans="1:4" x14ac:dyDescent="0.2">
      <c r="A6119" s="161" t="s">
        <v>979</v>
      </c>
      <c r="B6119" s="162">
        <v>3.1645994932350002E-4</v>
      </c>
      <c r="D6119" s="162"/>
    </row>
    <row r="6120" spans="1:4" x14ac:dyDescent="0.2">
      <c r="A6120" s="161" t="s">
        <v>8605</v>
      </c>
      <c r="B6120" s="162">
        <v>3.1601414157049999E-4</v>
      </c>
      <c r="D6120" s="162"/>
    </row>
    <row r="6121" spans="1:4" x14ac:dyDescent="0.2">
      <c r="A6121" s="161" t="s">
        <v>8606</v>
      </c>
      <c r="B6121" s="162">
        <v>3.1547490144346999E-4</v>
      </c>
      <c r="D6121" s="162"/>
    </row>
    <row r="6122" spans="1:4" x14ac:dyDescent="0.2">
      <c r="A6122" s="161" t="s">
        <v>2069</v>
      </c>
      <c r="B6122" s="162">
        <v>3.1507987797926E-4</v>
      </c>
      <c r="D6122" s="162"/>
    </row>
    <row r="6123" spans="1:4" x14ac:dyDescent="0.2">
      <c r="A6123" s="161" t="s">
        <v>3477</v>
      </c>
      <c r="B6123" s="162">
        <v>3.1353400175760998E-4</v>
      </c>
      <c r="D6123" s="162"/>
    </row>
    <row r="6124" spans="1:4" x14ac:dyDescent="0.2">
      <c r="A6124" s="161" t="s">
        <v>1098</v>
      </c>
      <c r="B6124" s="162">
        <v>3.1330999244732002E-4</v>
      </c>
      <c r="D6124" s="162"/>
    </row>
    <row r="6125" spans="1:4" x14ac:dyDescent="0.2">
      <c r="A6125" s="161" t="s">
        <v>4357</v>
      </c>
      <c r="B6125" s="162">
        <v>3.1322353392552999E-4</v>
      </c>
      <c r="D6125" s="162"/>
    </row>
    <row r="6126" spans="1:4" x14ac:dyDescent="0.2">
      <c r="A6126" s="161" t="s">
        <v>5411</v>
      </c>
      <c r="B6126" s="162">
        <v>3.1315861694987E-4</v>
      </c>
      <c r="D6126" s="162"/>
    </row>
    <row r="6127" spans="1:4" x14ac:dyDescent="0.2">
      <c r="A6127" s="161" t="s">
        <v>3814</v>
      </c>
      <c r="B6127" s="162">
        <v>3.1248692823698001E-4</v>
      </c>
      <c r="D6127" s="162"/>
    </row>
    <row r="6128" spans="1:4" x14ac:dyDescent="0.2">
      <c r="A6128" s="161" t="s">
        <v>2265</v>
      </c>
      <c r="B6128" s="162">
        <v>3.1247768752387E-4</v>
      </c>
      <c r="D6128" s="162"/>
    </row>
    <row r="6129" spans="1:4" x14ac:dyDescent="0.2">
      <c r="A6129" s="161" t="s">
        <v>2080</v>
      </c>
      <c r="B6129" s="162">
        <v>3.1242667963885001E-4</v>
      </c>
      <c r="D6129" s="162"/>
    </row>
    <row r="6130" spans="1:4" x14ac:dyDescent="0.2">
      <c r="A6130" s="161" t="s">
        <v>8607</v>
      </c>
      <c r="B6130" s="162">
        <v>3.1222492617276999E-4</v>
      </c>
      <c r="D6130" s="162"/>
    </row>
    <row r="6131" spans="1:4" x14ac:dyDescent="0.2">
      <c r="A6131" s="161" t="s">
        <v>2893</v>
      </c>
      <c r="B6131" s="162">
        <v>3.1215016820128002E-4</v>
      </c>
      <c r="D6131" s="162"/>
    </row>
    <row r="6132" spans="1:4" x14ac:dyDescent="0.2">
      <c r="A6132" s="161" t="s">
        <v>8608</v>
      </c>
      <c r="B6132" s="162">
        <v>3.1129921546578E-4</v>
      </c>
      <c r="D6132" s="162"/>
    </row>
    <row r="6133" spans="1:4" x14ac:dyDescent="0.2">
      <c r="A6133" s="161" t="s">
        <v>2035</v>
      </c>
      <c r="B6133" s="162">
        <v>3.0966178037382998E-4</v>
      </c>
      <c r="D6133" s="162"/>
    </row>
    <row r="6134" spans="1:4" x14ac:dyDescent="0.2">
      <c r="A6134" s="161" t="s">
        <v>803</v>
      </c>
      <c r="B6134" s="162">
        <v>3.0928889383053998E-4</v>
      </c>
      <c r="D6134" s="162"/>
    </row>
    <row r="6135" spans="1:4" x14ac:dyDescent="0.2">
      <c r="A6135" s="161" t="s">
        <v>3231</v>
      </c>
      <c r="B6135" s="162">
        <v>3.0907227816954997E-4</v>
      </c>
      <c r="D6135" s="162"/>
    </row>
    <row r="6136" spans="1:4" x14ac:dyDescent="0.2">
      <c r="A6136" s="161" t="s">
        <v>2092</v>
      </c>
      <c r="B6136" s="162">
        <v>3.0900511396039001E-4</v>
      </c>
      <c r="D6136" s="162"/>
    </row>
    <row r="6137" spans="1:4" x14ac:dyDescent="0.2">
      <c r="A6137" s="161" t="s">
        <v>8609</v>
      </c>
      <c r="B6137" s="162">
        <v>3.0860002787729999E-4</v>
      </c>
      <c r="D6137" s="162"/>
    </row>
    <row r="6138" spans="1:4" x14ac:dyDescent="0.2">
      <c r="A6138" s="161" t="s">
        <v>8610</v>
      </c>
      <c r="B6138" s="162">
        <v>3.0859388091533001E-4</v>
      </c>
      <c r="D6138" s="162"/>
    </row>
    <row r="6139" spans="1:4" x14ac:dyDescent="0.2">
      <c r="A6139" s="161" t="s">
        <v>1183</v>
      </c>
      <c r="B6139" s="162">
        <v>3.0795235115234999E-4</v>
      </c>
      <c r="D6139" s="162"/>
    </row>
    <row r="6140" spans="1:4" x14ac:dyDescent="0.2">
      <c r="A6140" s="161" t="s">
        <v>3750</v>
      </c>
      <c r="B6140" s="162">
        <v>3.0740520996097999E-4</v>
      </c>
      <c r="D6140" s="162"/>
    </row>
    <row r="6141" spans="1:4" x14ac:dyDescent="0.2">
      <c r="A6141" s="161" t="s">
        <v>1396</v>
      </c>
      <c r="B6141" s="162">
        <v>3.0730578455454E-4</v>
      </c>
      <c r="D6141" s="162"/>
    </row>
    <row r="6142" spans="1:4" x14ac:dyDescent="0.2">
      <c r="A6142" s="161" t="s">
        <v>8611</v>
      </c>
      <c r="B6142" s="162">
        <v>3.0686019485907999E-4</v>
      </c>
      <c r="D6142" s="162"/>
    </row>
    <row r="6143" spans="1:4" x14ac:dyDescent="0.2">
      <c r="A6143" s="161" t="s">
        <v>6303</v>
      </c>
      <c r="B6143" s="162">
        <v>3.0674058098098002E-4</v>
      </c>
      <c r="D6143" s="162"/>
    </row>
    <row r="6144" spans="1:4" x14ac:dyDescent="0.2">
      <c r="A6144" s="161" t="s">
        <v>3214</v>
      </c>
      <c r="B6144" s="162">
        <v>3.0666171948830998E-4</v>
      </c>
      <c r="D6144" s="162"/>
    </row>
    <row r="6145" spans="1:4" x14ac:dyDescent="0.2">
      <c r="A6145" s="161" t="s">
        <v>4066</v>
      </c>
      <c r="B6145" s="162">
        <v>3.0655020371594998E-4</v>
      </c>
      <c r="D6145" s="162"/>
    </row>
    <row r="6146" spans="1:4" x14ac:dyDescent="0.2">
      <c r="A6146" s="161" t="s">
        <v>8612</v>
      </c>
      <c r="B6146" s="162">
        <v>3.0605745615146002E-4</v>
      </c>
      <c r="D6146" s="162"/>
    </row>
    <row r="6147" spans="1:4" x14ac:dyDescent="0.2">
      <c r="A6147" s="161" t="s">
        <v>1069</v>
      </c>
      <c r="B6147" s="162">
        <v>3.0564779951311E-4</v>
      </c>
      <c r="D6147" s="162"/>
    </row>
    <row r="6148" spans="1:4" x14ac:dyDescent="0.2">
      <c r="A6148" s="161" t="s">
        <v>5537</v>
      </c>
      <c r="B6148" s="162">
        <v>3.0488320234748999E-4</v>
      </c>
      <c r="D6148" s="162"/>
    </row>
    <row r="6149" spans="1:4" x14ac:dyDescent="0.2">
      <c r="A6149" s="161" t="s">
        <v>8613</v>
      </c>
      <c r="B6149" s="162">
        <v>3.0473539892782002E-4</v>
      </c>
      <c r="D6149" s="162"/>
    </row>
    <row r="6150" spans="1:4" x14ac:dyDescent="0.2">
      <c r="A6150" s="161" t="s">
        <v>1592</v>
      </c>
      <c r="B6150" s="162">
        <v>3.0450257057194999E-4</v>
      </c>
      <c r="D6150" s="162"/>
    </row>
    <row r="6151" spans="1:4" x14ac:dyDescent="0.2">
      <c r="A6151" s="161" t="s">
        <v>8614</v>
      </c>
      <c r="B6151" s="162">
        <v>3.0349520003899999E-4</v>
      </c>
      <c r="D6151" s="162"/>
    </row>
    <row r="6152" spans="1:4" x14ac:dyDescent="0.2">
      <c r="A6152" s="161" t="s">
        <v>8615</v>
      </c>
      <c r="B6152" s="162">
        <v>3.0285467109997997E-4</v>
      </c>
      <c r="D6152" s="162"/>
    </row>
    <row r="6153" spans="1:4" x14ac:dyDescent="0.2">
      <c r="A6153" s="161" t="s">
        <v>8616</v>
      </c>
      <c r="B6153" s="162">
        <v>3.0285467109997997E-4</v>
      </c>
      <c r="D6153" s="162"/>
    </row>
    <row r="6154" spans="1:4" x14ac:dyDescent="0.2">
      <c r="A6154" s="161" t="s">
        <v>1109</v>
      </c>
      <c r="B6154" s="162">
        <v>3.0282222115974997E-4</v>
      </c>
      <c r="D6154" s="162"/>
    </row>
    <row r="6155" spans="1:4" x14ac:dyDescent="0.2">
      <c r="A6155" s="161" t="s">
        <v>2430</v>
      </c>
      <c r="B6155" s="162">
        <v>3.0261110528912003E-4</v>
      </c>
      <c r="D6155" s="162"/>
    </row>
    <row r="6156" spans="1:4" x14ac:dyDescent="0.2">
      <c r="A6156" s="161" t="s">
        <v>784</v>
      </c>
      <c r="B6156" s="162">
        <v>3.0255962947869003E-4</v>
      </c>
      <c r="D6156" s="162"/>
    </row>
    <row r="6157" spans="1:4" x14ac:dyDescent="0.2">
      <c r="A6157" s="161" t="s">
        <v>3960</v>
      </c>
      <c r="B6157" s="162">
        <v>3.0212144297225E-4</v>
      </c>
      <c r="D6157" s="162"/>
    </row>
    <row r="6158" spans="1:4" x14ac:dyDescent="0.2">
      <c r="A6158" s="161" t="s">
        <v>8617</v>
      </c>
      <c r="B6158" s="162">
        <v>3.0143372772640999E-4</v>
      </c>
      <c r="D6158" s="162"/>
    </row>
    <row r="6159" spans="1:4" x14ac:dyDescent="0.2">
      <c r="A6159" s="161" t="s">
        <v>8618</v>
      </c>
      <c r="B6159" s="162">
        <v>3.0121245685246003E-4</v>
      </c>
      <c r="D6159" s="162"/>
    </row>
    <row r="6160" spans="1:4" x14ac:dyDescent="0.2">
      <c r="A6160" s="161" t="s">
        <v>4970</v>
      </c>
      <c r="B6160" s="162">
        <v>3.0071904462500998E-4</v>
      </c>
      <c r="D6160" s="162"/>
    </row>
    <row r="6161" spans="1:4" x14ac:dyDescent="0.2">
      <c r="A6161" s="161" t="s">
        <v>2268</v>
      </c>
      <c r="B6161" s="162">
        <v>3.0071904462500998E-4</v>
      </c>
      <c r="D6161" s="162"/>
    </row>
    <row r="6162" spans="1:4" x14ac:dyDescent="0.2">
      <c r="A6162" s="161" t="s">
        <v>3476</v>
      </c>
      <c r="B6162" s="162">
        <v>3.0071904462500998E-4</v>
      </c>
      <c r="D6162" s="162"/>
    </row>
    <row r="6163" spans="1:4" x14ac:dyDescent="0.2">
      <c r="A6163" s="161" t="s">
        <v>8619</v>
      </c>
      <c r="B6163" s="162">
        <v>3.0071904462500998E-4</v>
      </c>
      <c r="D6163" s="162"/>
    </row>
    <row r="6164" spans="1:4" x14ac:dyDescent="0.2">
      <c r="A6164" s="161" t="s">
        <v>1590</v>
      </c>
      <c r="B6164" s="162">
        <v>3.0062723050168998E-4</v>
      </c>
      <c r="D6164" s="162"/>
    </row>
    <row r="6165" spans="1:4" x14ac:dyDescent="0.2">
      <c r="A6165" s="161" t="s">
        <v>4672</v>
      </c>
      <c r="B6165" s="162">
        <v>3.0051801537859E-4</v>
      </c>
      <c r="D6165" s="162"/>
    </row>
    <row r="6166" spans="1:4" x14ac:dyDescent="0.2">
      <c r="A6166" s="161" t="s">
        <v>8620</v>
      </c>
      <c r="B6166" s="162">
        <v>3.0019890217E-4</v>
      </c>
      <c r="D6166" s="162"/>
    </row>
    <row r="6167" spans="1:4" x14ac:dyDescent="0.2">
      <c r="A6167" s="161" t="s">
        <v>8621</v>
      </c>
      <c r="B6167" s="162">
        <v>3.0019644428135999E-4</v>
      </c>
      <c r="D6167" s="162"/>
    </row>
    <row r="6168" spans="1:4" x14ac:dyDescent="0.2">
      <c r="A6168" s="161" t="s">
        <v>8622</v>
      </c>
      <c r="B6168" s="162">
        <v>2.9994459663234001E-4</v>
      </c>
      <c r="D6168" s="162"/>
    </row>
    <row r="6169" spans="1:4" x14ac:dyDescent="0.2">
      <c r="A6169" s="161" t="s">
        <v>8623</v>
      </c>
      <c r="B6169" s="162">
        <v>2.9964253334178E-4</v>
      </c>
      <c r="D6169" s="162"/>
    </row>
    <row r="6170" spans="1:4" x14ac:dyDescent="0.2">
      <c r="A6170" s="161" t="s">
        <v>2326</v>
      </c>
      <c r="B6170" s="162">
        <v>2.9951703712989E-4</v>
      </c>
      <c r="D6170" s="162"/>
    </row>
    <row r="6171" spans="1:4" x14ac:dyDescent="0.2">
      <c r="A6171" s="161" t="s">
        <v>3765</v>
      </c>
      <c r="B6171" s="162">
        <v>2.9936416969359998E-4</v>
      </c>
      <c r="D6171" s="162"/>
    </row>
    <row r="6172" spans="1:4" x14ac:dyDescent="0.2">
      <c r="A6172" s="161" t="s">
        <v>4867</v>
      </c>
      <c r="B6172" s="162">
        <v>2.9894037690644001E-4</v>
      </c>
      <c r="D6172" s="162"/>
    </row>
    <row r="6173" spans="1:4" x14ac:dyDescent="0.2">
      <c r="A6173" s="161" t="s">
        <v>1455</v>
      </c>
      <c r="B6173" s="162">
        <v>2.9862808039200002E-4</v>
      </c>
      <c r="D6173" s="162"/>
    </row>
    <row r="6174" spans="1:4" x14ac:dyDescent="0.2">
      <c r="A6174" s="161" t="s">
        <v>1975</v>
      </c>
      <c r="B6174" s="162">
        <v>2.9849535850879998E-4</v>
      </c>
      <c r="D6174" s="162"/>
    </row>
    <row r="6175" spans="1:4" x14ac:dyDescent="0.2">
      <c r="A6175" s="161" t="s">
        <v>3068</v>
      </c>
      <c r="B6175" s="162">
        <v>2.9812698461254998E-4</v>
      </c>
      <c r="D6175" s="162"/>
    </row>
    <row r="6176" spans="1:4" x14ac:dyDescent="0.2">
      <c r="A6176" s="161" t="s">
        <v>3029</v>
      </c>
      <c r="B6176" s="162">
        <v>2.9810914948154998E-4</v>
      </c>
      <c r="D6176" s="162"/>
    </row>
    <row r="6177" spans="1:4" x14ac:dyDescent="0.2">
      <c r="A6177" s="161" t="s">
        <v>2113</v>
      </c>
      <c r="B6177" s="162">
        <v>2.9783146556065001E-4</v>
      </c>
      <c r="D6177" s="162"/>
    </row>
    <row r="6178" spans="1:4" x14ac:dyDescent="0.2">
      <c r="A6178" s="161" t="s">
        <v>1072</v>
      </c>
      <c r="B6178" s="162">
        <v>2.9771611587281E-4</v>
      </c>
      <c r="D6178" s="162"/>
    </row>
    <row r="6179" spans="1:4" x14ac:dyDescent="0.2">
      <c r="A6179" s="161" t="s">
        <v>2378</v>
      </c>
      <c r="B6179" s="162">
        <v>2.9750233482961E-4</v>
      </c>
      <c r="D6179" s="162"/>
    </row>
    <row r="6180" spans="1:4" x14ac:dyDescent="0.2">
      <c r="A6180" s="161" t="s">
        <v>8624</v>
      </c>
      <c r="B6180" s="162">
        <v>2.9724794368033E-4</v>
      </c>
      <c r="D6180" s="162"/>
    </row>
    <row r="6181" spans="1:4" x14ac:dyDescent="0.2">
      <c r="A6181" s="161" t="s">
        <v>8625</v>
      </c>
      <c r="B6181" s="162">
        <v>2.9697243611002998E-4</v>
      </c>
      <c r="D6181" s="162"/>
    </row>
    <row r="6182" spans="1:4" x14ac:dyDescent="0.2">
      <c r="A6182" s="161" t="s">
        <v>2322</v>
      </c>
      <c r="B6182" s="162">
        <v>2.9688879983008002E-4</v>
      </c>
      <c r="D6182" s="162"/>
    </row>
    <row r="6183" spans="1:4" x14ac:dyDescent="0.2">
      <c r="A6183" s="161" t="s">
        <v>561</v>
      </c>
      <c r="B6183" s="162">
        <v>2.9682128715918999E-4</v>
      </c>
      <c r="D6183" s="162"/>
    </row>
    <row r="6184" spans="1:4" x14ac:dyDescent="0.2">
      <c r="A6184" s="161" t="s">
        <v>1227</v>
      </c>
      <c r="B6184" s="162">
        <v>2.9674535591373003E-4</v>
      </c>
      <c r="D6184" s="162"/>
    </row>
    <row r="6185" spans="1:4" x14ac:dyDescent="0.2">
      <c r="A6185" s="161" t="s">
        <v>699</v>
      </c>
      <c r="B6185" s="162">
        <v>2.9655053058588E-4</v>
      </c>
      <c r="D6185" s="162"/>
    </row>
    <row r="6186" spans="1:4" x14ac:dyDescent="0.2">
      <c r="A6186" s="161" t="s">
        <v>4655</v>
      </c>
      <c r="B6186" s="162">
        <v>2.9610954320873003E-4</v>
      </c>
      <c r="D6186" s="162"/>
    </row>
    <row r="6187" spans="1:4" x14ac:dyDescent="0.2">
      <c r="A6187" s="161" t="s">
        <v>8626</v>
      </c>
      <c r="B6187" s="162">
        <v>2.9525996406470001E-4</v>
      </c>
      <c r="D6187" s="162"/>
    </row>
    <row r="6188" spans="1:4" x14ac:dyDescent="0.2">
      <c r="A6188" s="161" t="s">
        <v>8627</v>
      </c>
      <c r="B6188" s="162">
        <v>2.9503304762190001E-4</v>
      </c>
      <c r="D6188" s="162"/>
    </row>
    <row r="6189" spans="1:4" x14ac:dyDescent="0.2">
      <c r="A6189" s="161" t="s">
        <v>1003</v>
      </c>
      <c r="B6189" s="162">
        <v>2.9502254348760001E-4</v>
      </c>
      <c r="D6189" s="162"/>
    </row>
    <row r="6190" spans="1:4" x14ac:dyDescent="0.2">
      <c r="A6190" s="161" t="s">
        <v>8628</v>
      </c>
      <c r="B6190" s="162">
        <v>2.9471472830231002E-4</v>
      </c>
      <c r="D6190" s="162"/>
    </row>
    <row r="6191" spans="1:4" x14ac:dyDescent="0.2">
      <c r="A6191" s="161" t="s">
        <v>8629</v>
      </c>
      <c r="B6191" s="162">
        <v>2.9452567789911999E-4</v>
      </c>
      <c r="D6191" s="162"/>
    </row>
    <row r="6192" spans="1:4" x14ac:dyDescent="0.2">
      <c r="A6192" s="161" t="s">
        <v>8630</v>
      </c>
      <c r="B6192" s="162">
        <v>2.9422255588996998E-4</v>
      </c>
      <c r="D6192" s="162"/>
    </row>
    <row r="6193" spans="1:4" x14ac:dyDescent="0.2">
      <c r="A6193" s="161" t="s">
        <v>3063</v>
      </c>
      <c r="B6193" s="162">
        <v>2.9412749492318001E-4</v>
      </c>
      <c r="D6193" s="162"/>
    </row>
    <row r="6194" spans="1:4" x14ac:dyDescent="0.2">
      <c r="A6194" s="161" t="s">
        <v>3475</v>
      </c>
      <c r="B6194" s="162">
        <v>2.9370748000634997E-4</v>
      </c>
      <c r="D6194" s="162"/>
    </row>
    <row r="6195" spans="1:4" x14ac:dyDescent="0.2">
      <c r="A6195" s="161" t="s">
        <v>8631</v>
      </c>
      <c r="B6195" s="162">
        <v>2.9353183953454001E-4</v>
      </c>
      <c r="D6195" s="162"/>
    </row>
    <row r="6196" spans="1:4" x14ac:dyDescent="0.2">
      <c r="A6196" s="161" t="s">
        <v>2171</v>
      </c>
      <c r="B6196" s="162">
        <v>2.9292459790820002E-4</v>
      </c>
      <c r="D6196" s="162"/>
    </row>
    <row r="6197" spans="1:4" x14ac:dyDescent="0.2">
      <c r="A6197" s="161" t="s">
        <v>4261</v>
      </c>
      <c r="B6197" s="162">
        <v>2.9193120831947001E-4</v>
      </c>
      <c r="D6197" s="162"/>
    </row>
    <row r="6198" spans="1:4" x14ac:dyDescent="0.2">
      <c r="A6198" s="161" t="s">
        <v>8632</v>
      </c>
      <c r="B6198" s="162">
        <v>2.9174163627147001E-4</v>
      </c>
      <c r="D6198" s="162"/>
    </row>
    <row r="6199" spans="1:4" x14ac:dyDescent="0.2">
      <c r="A6199" s="161" t="s">
        <v>8633</v>
      </c>
      <c r="B6199" s="162">
        <v>2.9174163627147001E-4</v>
      </c>
      <c r="D6199" s="162"/>
    </row>
    <row r="6200" spans="1:4" x14ac:dyDescent="0.2">
      <c r="A6200" s="161" t="s">
        <v>5348</v>
      </c>
      <c r="B6200" s="162">
        <v>2.9155881537777E-4</v>
      </c>
      <c r="D6200" s="162"/>
    </row>
    <row r="6201" spans="1:4" x14ac:dyDescent="0.2">
      <c r="A6201" s="161" t="s">
        <v>4316</v>
      </c>
      <c r="B6201" s="162">
        <v>2.9139323873387998E-4</v>
      </c>
      <c r="D6201" s="162"/>
    </row>
    <row r="6202" spans="1:4" x14ac:dyDescent="0.2">
      <c r="A6202" s="161" t="s">
        <v>4877</v>
      </c>
      <c r="B6202" s="162">
        <v>2.9139052899499E-4</v>
      </c>
      <c r="D6202" s="162"/>
    </row>
    <row r="6203" spans="1:4" x14ac:dyDescent="0.2">
      <c r="A6203" s="161" t="s">
        <v>8634</v>
      </c>
      <c r="B6203" s="162">
        <v>2.9095693542084997E-4</v>
      </c>
      <c r="D6203" s="162"/>
    </row>
    <row r="6204" spans="1:4" x14ac:dyDescent="0.2">
      <c r="A6204" s="161" t="s">
        <v>6100</v>
      </c>
      <c r="B6204" s="162">
        <v>2.9083806415000001E-4</v>
      </c>
      <c r="D6204" s="162"/>
    </row>
    <row r="6205" spans="1:4" x14ac:dyDescent="0.2">
      <c r="A6205" s="161" t="s">
        <v>8635</v>
      </c>
      <c r="B6205" s="162">
        <v>2.9064239332828002E-4</v>
      </c>
      <c r="D6205" s="162"/>
    </row>
    <row r="6206" spans="1:4" x14ac:dyDescent="0.2">
      <c r="A6206" s="161" t="s">
        <v>5806</v>
      </c>
      <c r="B6206" s="162">
        <v>2.9052115676092999E-4</v>
      </c>
      <c r="D6206" s="162"/>
    </row>
    <row r="6207" spans="1:4" x14ac:dyDescent="0.2">
      <c r="A6207" s="161" t="s">
        <v>871</v>
      </c>
      <c r="B6207" s="162">
        <v>2.9050085221477001E-4</v>
      </c>
      <c r="D6207" s="162"/>
    </row>
    <row r="6208" spans="1:4" x14ac:dyDescent="0.2">
      <c r="A6208" s="161" t="s">
        <v>8636</v>
      </c>
      <c r="B6208" s="162">
        <v>2.8875592553712E-4</v>
      </c>
      <c r="D6208" s="162"/>
    </row>
    <row r="6209" spans="1:4" x14ac:dyDescent="0.2">
      <c r="A6209" s="161" t="s">
        <v>5325</v>
      </c>
      <c r="B6209" s="162">
        <v>2.8870093385740999E-4</v>
      </c>
      <c r="D6209" s="162"/>
    </row>
    <row r="6210" spans="1:4" x14ac:dyDescent="0.2">
      <c r="A6210" s="161" t="s">
        <v>8637</v>
      </c>
      <c r="B6210" s="162">
        <v>2.8829096141097001E-4</v>
      </c>
      <c r="D6210" s="162"/>
    </row>
    <row r="6211" spans="1:4" x14ac:dyDescent="0.2">
      <c r="A6211" s="161" t="s">
        <v>1049</v>
      </c>
      <c r="B6211" s="162">
        <v>2.8691879274068998E-4</v>
      </c>
      <c r="D6211" s="162"/>
    </row>
    <row r="6212" spans="1:4" x14ac:dyDescent="0.2">
      <c r="A6212" s="161" t="s">
        <v>8638</v>
      </c>
      <c r="B6212" s="162">
        <v>2.8678236187026001E-4</v>
      </c>
      <c r="D6212" s="162"/>
    </row>
    <row r="6213" spans="1:4" x14ac:dyDescent="0.2">
      <c r="A6213" s="161" t="s">
        <v>2111</v>
      </c>
      <c r="B6213" s="162">
        <v>2.8668460174248E-4</v>
      </c>
      <c r="D6213" s="162"/>
    </row>
    <row r="6214" spans="1:4" x14ac:dyDescent="0.2">
      <c r="A6214" s="161" t="s">
        <v>4542</v>
      </c>
      <c r="B6214" s="162">
        <v>2.8642137623574002E-4</v>
      </c>
      <c r="D6214" s="162"/>
    </row>
    <row r="6215" spans="1:4" x14ac:dyDescent="0.2">
      <c r="A6215" s="161" t="s">
        <v>8639</v>
      </c>
      <c r="B6215" s="162">
        <v>2.8625526608117003E-4</v>
      </c>
      <c r="D6215" s="162"/>
    </row>
    <row r="6216" spans="1:4" x14ac:dyDescent="0.2">
      <c r="A6216" s="161" t="s">
        <v>8640</v>
      </c>
      <c r="B6216" s="162">
        <v>2.8624273981726997E-4</v>
      </c>
      <c r="D6216" s="162"/>
    </row>
    <row r="6217" spans="1:4" x14ac:dyDescent="0.2">
      <c r="A6217" s="161" t="s">
        <v>8641</v>
      </c>
      <c r="B6217" s="162">
        <v>2.8588009533680997E-4</v>
      </c>
      <c r="D6217" s="162"/>
    </row>
    <row r="6218" spans="1:4" x14ac:dyDescent="0.2">
      <c r="A6218" s="161" t="s">
        <v>8642</v>
      </c>
      <c r="B6218" s="162">
        <v>2.8586691364153999E-4</v>
      </c>
      <c r="D6218" s="162"/>
    </row>
    <row r="6219" spans="1:4" x14ac:dyDescent="0.2">
      <c r="A6219" s="161" t="s">
        <v>8643</v>
      </c>
      <c r="B6219" s="162">
        <v>2.8505398187934E-4</v>
      </c>
      <c r="D6219" s="162"/>
    </row>
    <row r="6220" spans="1:4" x14ac:dyDescent="0.2">
      <c r="A6220" s="161" t="s">
        <v>8644</v>
      </c>
      <c r="B6220" s="162">
        <v>2.8500574145322999E-4</v>
      </c>
      <c r="D6220" s="162"/>
    </row>
    <row r="6221" spans="1:4" x14ac:dyDescent="0.2">
      <c r="A6221" s="161" t="s">
        <v>4777</v>
      </c>
      <c r="B6221" s="162">
        <v>2.8490318001847E-4</v>
      </c>
      <c r="D6221" s="162"/>
    </row>
    <row r="6222" spans="1:4" x14ac:dyDescent="0.2">
      <c r="A6222" s="161" t="s">
        <v>4460</v>
      </c>
      <c r="B6222" s="162">
        <v>2.8455270612931001E-4</v>
      </c>
      <c r="D6222" s="162"/>
    </row>
    <row r="6223" spans="1:4" x14ac:dyDescent="0.2">
      <c r="A6223" s="161" t="s">
        <v>1747</v>
      </c>
      <c r="B6223" s="162">
        <v>2.845267936749E-4</v>
      </c>
      <c r="D6223" s="162"/>
    </row>
    <row r="6224" spans="1:4" x14ac:dyDescent="0.2">
      <c r="A6224" s="161" t="s">
        <v>1749</v>
      </c>
      <c r="B6224" s="162">
        <v>2.8442125021295998E-4</v>
      </c>
      <c r="D6224" s="162"/>
    </row>
    <row r="6225" spans="1:4" x14ac:dyDescent="0.2">
      <c r="A6225" s="161" t="s">
        <v>2483</v>
      </c>
      <c r="B6225" s="162">
        <v>2.8423299634310002E-4</v>
      </c>
      <c r="D6225" s="162"/>
    </row>
    <row r="6226" spans="1:4" x14ac:dyDescent="0.2">
      <c r="A6226" s="161" t="s">
        <v>8645</v>
      </c>
      <c r="B6226" s="162">
        <v>2.8384036179747999E-4</v>
      </c>
      <c r="D6226" s="162"/>
    </row>
    <row r="6227" spans="1:4" x14ac:dyDescent="0.2">
      <c r="A6227" s="161" t="s">
        <v>8646</v>
      </c>
      <c r="B6227" s="162">
        <v>2.8335222615587003E-4</v>
      </c>
      <c r="D6227" s="162"/>
    </row>
    <row r="6228" spans="1:4" x14ac:dyDescent="0.2">
      <c r="A6228" s="161" t="s">
        <v>8647</v>
      </c>
      <c r="B6228" s="162">
        <v>2.8320199510561002E-4</v>
      </c>
      <c r="D6228" s="162"/>
    </row>
    <row r="6229" spans="1:4" x14ac:dyDescent="0.2">
      <c r="A6229" s="161" t="s">
        <v>6344</v>
      </c>
      <c r="B6229" s="162">
        <v>2.8320199510561002E-4</v>
      </c>
      <c r="D6229" s="162"/>
    </row>
    <row r="6230" spans="1:4" x14ac:dyDescent="0.2">
      <c r="A6230" s="161" t="s">
        <v>8648</v>
      </c>
      <c r="B6230" s="162">
        <v>2.8320199510561002E-4</v>
      </c>
      <c r="D6230" s="162"/>
    </row>
    <row r="6231" spans="1:4" x14ac:dyDescent="0.2">
      <c r="A6231" s="161" t="s">
        <v>6366</v>
      </c>
      <c r="B6231" s="162">
        <v>2.8320199510561002E-4</v>
      </c>
      <c r="D6231" s="162"/>
    </row>
    <row r="6232" spans="1:4" x14ac:dyDescent="0.2">
      <c r="A6232" s="161" t="s">
        <v>6272</v>
      </c>
      <c r="B6232" s="162">
        <v>2.8254306147492E-4</v>
      </c>
      <c r="D6232" s="162"/>
    </row>
    <row r="6233" spans="1:4" x14ac:dyDescent="0.2">
      <c r="A6233" s="161" t="s">
        <v>8649</v>
      </c>
      <c r="B6233" s="162">
        <v>2.8217814425334002E-4</v>
      </c>
      <c r="D6233" s="162"/>
    </row>
    <row r="6234" spans="1:4" x14ac:dyDescent="0.2">
      <c r="A6234" s="161" t="s">
        <v>8650</v>
      </c>
      <c r="B6234" s="162">
        <v>2.8192381223687E-4</v>
      </c>
      <c r="D6234" s="162"/>
    </row>
    <row r="6235" spans="1:4" x14ac:dyDescent="0.2">
      <c r="A6235" s="161" t="s">
        <v>1419</v>
      </c>
      <c r="B6235" s="162">
        <v>2.8192381223687E-4</v>
      </c>
      <c r="D6235" s="162"/>
    </row>
    <row r="6236" spans="1:4" x14ac:dyDescent="0.2">
      <c r="A6236" s="161" t="s">
        <v>2066</v>
      </c>
      <c r="B6236" s="162">
        <v>2.8174137937810999E-4</v>
      </c>
      <c r="D6236" s="162"/>
    </row>
    <row r="6237" spans="1:4" x14ac:dyDescent="0.2">
      <c r="A6237" s="161" t="s">
        <v>2088</v>
      </c>
      <c r="B6237" s="162">
        <v>2.8169076823194E-4</v>
      </c>
      <c r="D6237" s="162"/>
    </row>
    <row r="6238" spans="1:4" x14ac:dyDescent="0.2">
      <c r="A6238" s="161" t="s">
        <v>8651</v>
      </c>
      <c r="B6238" s="162">
        <v>2.8143090013406E-4</v>
      </c>
      <c r="D6238" s="162"/>
    </row>
    <row r="6239" spans="1:4" x14ac:dyDescent="0.2">
      <c r="A6239" s="161" t="s">
        <v>3976</v>
      </c>
      <c r="B6239" s="162">
        <v>2.8131933765312999E-4</v>
      </c>
      <c r="D6239" s="162"/>
    </row>
    <row r="6240" spans="1:4" x14ac:dyDescent="0.2">
      <c r="A6240" s="161" t="s">
        <v>8652</v>
      </c>
      <c r="B6240" s="162">
        <v>2.8124166599651998E-4</v>
      </c>
      <c r="D6240" s="162"/>
    </row>
    <row r="6241" spans="1:4" x14ac:dyDescent="0.2">
      <c r="A6241" s="161" t="s">
        <v>4115</v>
      </c>
      <c r="B6241" s="162">
        <v>2.8115500636360002E-4</v>
      </c>
      <c r="D6241" s="162"/>
    </row>
    <row r="6242" spans="1:4" x14ac:dyDescent="0.2">
      <c r="A6242" s="161" t="s">
        <v>8653</v>
      </c>
      <c r="B6242" s="162">
        <v>2.8051278670476E-4</v>
      </c>
      <c r="D6242" s="162"/>
    </row>
    <row r="6243" spans="1:4" x14ac:dyDescent="0.2">
      <c r="A6243" s="161" t="s">
        <v>8654</v>
      </c>
      <c r="B6243" s="162">
        <v>2.8051278670476E-4</v>
      </c>
      <c r="D6243" s="162"/>
    </row>
    <row r="6244" spans="1:4" x14ac:dyDescent="0.2">
      <c r="A6244" s="161" t="s">
        <v>2672</v>
      </c>
      <c r="B6244" s="162">
        <v>2.8051278670476E-4</v>
      </c>
      <c r="D6244" s="162"/>
    </row>
    <row r="6245" spans="1:4" x14ac:dyDescent="0.2">
      <c r="A6245" s="161" t="s">
        <v>8655</v>
      </c>
      <c r="B6245" s="162">
        <v>2.8036992977886001E-4</v>
      </c>
      <c r="D6245" s="162"/>
    </row>
    <row r="6246" spans="1:4" x14ac:dyDescent="0.2">
      <c r="A6246" s="161" t="s">
        <v>842</v>
      </c>
      <c r="B6246" s="162">
        <v>2.8032845897405997E-4</v>
      </c>
      <c r="D6246" s="162"/>
    </row>
    <row r="6247" spans="1:4" x14ac:dyDescent="0.2">
      <c r="A6247" s="161" t="s">
        <v>4529</v>
      </c>
      <c r="B6247" s="162">
        <v>2.7941551757790001E-4</v>
      </c>
      <c r="D6247" s="162"/>
    </row>
    <row r="6248" spans="1:4" x14ac:dyDescent="0.2">
      <c r="A6248" s="161" t="s">
        <v>361</v>
      </c>
      <c r="B6248" s="162">
        <v>2.7935612765245E-4</v>
      </c>
      <c r="D6248" s="162"/>
    </row>
    <row r="6249" spans="1:4" x14ac:dyDescent="0.2">
      <c r="A6249" s="161" t="s">
        <v>8656</v>
      </c>
      <c r="B6249" s="162">
        <v>2.7915425384789002E-4</v>
      </c>
      <c r="D6249" s="162"/>
    </row>
    <row r="6250" spans="1:4" x14ac:dyDescent="0.2">
      <c r="A6250" s="161" t="s">
        <v>4682</v>
      </c>
      <c r="B6250" s="162">
        <v>2.7902297750831E-4</v>
      </c>
      <c r="D6250" s="162"/>
    </row>
    <row r="6251" spans="1:4" x14ac:dyDescent="0.2">
      <c r="A6251" s="161" t="s">
        <v>8657</v>
      </c>
      <c r="B6251" s="162">
        <v>2.7845443672012998E-4</v>
      </c>
      <c r="D6251" s="162"/>
    </row>
    <row r="6252" spans="1:4" x14ac:dyDescent="0.2">
      <c r="A6252" s="161" t="s">
        <v>915</v>
      </c>
      <c r="B6252" s="162">
        <v>2.7835034086747001E-4</v>
      </c>
      <c r="D6252" s="162"/>
    </row>
    <row r="6253" spans="1:4" x14ac:dyDescent="0.2">
      <c r="A6253" s="161" t="s">
        <v>8658</v>
      </c>
      <c r="B6253" s="162">
        <v>2.7821225922351002E-4</v>
      </c>
      <c r="D6253" s="162"/>
    </row>
    <row r="6254" spans="1:4" x14ac:dyDescent="0.2">
      <c r="A6254" s="161" t="s">
        <v>4427</v>
      </c>
      <c r="B6254" s="162">
        <v>2.7807820976214999E-4</v>
      </c>
      <c r="D6254" s="162"/>
    </row>
    <row r="6255" spans="1:4" x14ac:dyDescent="0.2">
      <c r="A6255" s="161" t="s">
        <v>5894</v>
      </c>
      <c r="B6255" s="162">
        <v>2.7762654543292002E-4</v>
      </c>
      <c r="D6255" s="162"/>
    </row>
    <row r="6256" spans="1:4" x14ac:dyDescent="0.2">
      <c r="A6256" s="161" t="s">
        <v>8659</v>
      </c>
      <c r="B6256" s="162">
        <v>2.7758345154493E-4</v>
      </c>
      <c r="D6256" s="162"/>
    </row>
    <row r="6257" spans="1:4" x14ac:dyDescent="0.2">
      <c r="A6257" s="161" t="s">
        <v>5503</v>
      </c>
      <c r="B6257" s="162">
        <v>2.7731428222459999E-4</v>
      </c>
      <c r="D6257" s="162"/>
    </row>
    <row r="6258" spans="1:4" x14ac:dyDescent="0.2">
      <c r="A6258" s="161" t="s">
        <v>4615</v>
      </c>
      <c r="B6258" s="162">
        <v>2.7731428222459999E-4</v>
      </c>
      <c r="D6258" s="162"/>
    </row>
    <row r="6259" spans="1:4" x14ac:dyDescent="0.2">
      <c r="A6259" s="161" t="s">
        <v>3657</v>
      </c>
      <c r="B6259" s="162">
        <v>2.7726715262073998E-4</v>
      </c>
      <c r="D6259" s="162"/>
    </row>
    <row r="6260" spans="1:4" x14ac:dyDescent="0.2">
      <c r="A6260" s="161" t="s">
        <v>3391</v>
      </c>
      <c r="B6260" s="162">
        <v>2.7710537887397E-4</v>
      </c>
      <c r="D6260" s="162"/>
    </row>
    <row r="6261" spans="1:4" x14ac:dyDescent="0.2">
      <c r="A6261" s="161" t="s">
        <v>5117</v>
      </c>
      <c r="B6261" s="162">
        <v>2.7707059081041001E-4</v>
      </c>
      <c r="D6261" s="162"/>
    </row>
    <row r="6262" spans="1:4" x14ac:dyDescent="0.2">
      <c r="A6262" s="161" t="s">
        <v>1324</v>
      </c>
      <c r="B6262" s="162">
        <v>2.7691652936600003E-4</v>
      </c>
      <c r="D6262" s="162"/>
    </row>
    <row r="6263" spans="1:4" x14ac:dyDescent="0.2">
      <c r="A6263" s="161" t="s">
        <v>8660</v>
      </c>
      <c r="B6263" s="162">
        <v>2.7662294159376999E-4</v>
      </c>
      <c r="D6263" s="162"/>
    </row>
    <row r="6264" spans="1:4" x14ac:dyDescent="0.2">
      <c r="A6264" s="161" t="s">
        <v>3300</v>
      </c>
      <c r="B6264" s="162">
        <v>2.7656602572628E-4</v>
      </c>
      <c r="D6264" s="162"/>
    </row>
    <row r="6265" spans="1:4" x14ac:dyDescent="0.2">
      <c r="A6265" s="161" t="s">
        <v>8661</v>
      </c>
      <c r="B6265" s="162">
        <v>2.7483246725717E-4</v>
      </c>
      <c r="D6265" s="162"/>
    </row>
    <row r="6266" spans="1:4" x14ac:dyDescent="0.2">
      <c r="A6266" s="161" t="s">
        <v>8662</v>
      </c>
      <c r="B6266" s="162">
        <v>2.7435002367505001E-4</v>
      </c>
      <c r="D6266" s="162"/>
    </row>
    <row r="6267" spans="1:4" x14ac:dyDescent="0.2">
      <c r="A6267" s="161" t="s">
        <v>5882</v>
      </c>
      <c r="B6267" s="162">
        <v>2.7419775762921002E-4</v>
      </c>
      <c r="D6267" s="162"/>
    </row>
    <row r="6268" spans="1:4" x14ac:dyDescent="0.2">
      <c r="A6268" s="161" t="s">
        <v>5990</v>
      </c>
      <c r="B6268" s="162">
        <v>2.7382775746101999E-4</v>
      </c>
      <c r="D6268" s="162"/>
    </row>
    <row r="6269" spans="1:4" x14ac:dyDescent="0.2">
      <c r="A6269" s="161" t="s">
        <v>8663</v>
      </c>
      <c r="B6269" s="162">
        <v>2.7336867479164998E-4</v>
      </c>
      <c r="D6269" s="162"/>
    </row>
    <row r="6270" spans="1:4" x14ac:dyDescent="0.2">
      <c r="A6270" s="161" t="s">
        <v>8664</v>
      </c>
      <c r="B6270" s="162">
        <v>2.7336867479164998E-4</v>
      </c>
      <c r="D6270" s="162"/>
    </row>
    <row r="6271" spans="1:4" x14ac:dyDescent="0.2">
      <c r="A6271" s="161" t="s">
        <v>8665</v>
      </c>
      <c r="B6271" s="162">
        <v>2.7336867479164998E-4</v>
      </c>
      <c r="D6271" s="162"/>
    </row>
    <row r="6272" spans="1:4" x14ac:dyDescent="0.2">
      <c r="A6272" s="161" t="s">
        <v>8666</v>
      </c>
      <c r="B6272" s="162">
        <v>2.7336867479164998E-4</v>
      </c>
      <c r="D6272" s="162"/>
    </row>
    <row r="6273" spans="1:4" x14ac:dyDescent="0.2">
      <c r="A6273" s="161" t="s">
        <v>1234</v>
      </c>
      <c r="B6273" s="162">
        <v>2.7320363862404001E-4</v>
      </c>
      <c r="D6273" s="162"/>
    </row>
    <row r="6274" spans="1:4" x14ac:dyDescent="0.2">
      <c r="A6274" s="161" t="s">
        <v>5000</v>
      </c>
      <c r="B6274" s="162">
        <v>2.727559179691E-4</v>
      </c>
      <c r="D6274" s="162"/>
    </row>
    <row r="6275" spans="1:4" x14ac:dyDescent="0.2">
      <c r="A6275" s="161" t="s">
        <v>1059</v>
      </c>
      <c r="B6275" s="162">
        <v>2.7275057050786999E-4</v>
      </c>
      <c r="D6275" s="162"/>
    </row>
    <row r="6276" spans="1:4" x14ac:dyDescent="0.2">
      <c r="A6276" s="161" t="s">
        <v>8667</v>
      </c>
      <c r="B6276" s="162">
        <v>2.7268740909980999E-4</v>
      </c>
      <c r="D6276" s="162"/>
    </row>
    <row r="6277" spans="1:4" x14ac:dyDescent="0.2">
      <c r="A6277" s="161" t="s">
        <v>3702</v>
      </c>
      <c r="B6277" s="162">
        <v>2.7268740909980999E-4</v>
      </c>
      <c r="D6277" s="162"/>
    </row>
    <row r="6278" spans="1:4" x14ac:dyDescent="0.2">
      <c r="A6278" s="161" t="s">
        <v>600</v>
      </c>
      <c r="B6278" s="162">
        <v>2.7214011517382998E-4</v>
      </c>
      <c r="D6278" s="162"/>
    </row>
    <row r="6279" spans="1:4" x14ac:dyDescent="0.2">
      <c r="A6279" s="161" t="s">
        <v>740</v>
      </c>
      <c r="B6279" s="162">
        <v>2.7177326241649999E-4</v>
      </c>
      <c r="D6279" s="162"/>
    </row>
    <row r="6280" spans="1:4" x14ac:dyDescent="0.2">
      <c r="A6280" s="161" t="s">
        <v>6154</v>
      </c>
      <c r="B6280" s="162">
        <v>2.7066580327154001E-4</v>
      </c>
      <c r="D6280" s="162"/>
    </row>
    <row r="6281" spans="1:4" x14ac:dyDescent="0.2">
      <c r="A6281" s="161" t="s">
        <v>2953</v>
      </c>
      <c r="B6281" s="162">
        <v>2.7004509467052999E-4</v>
      </c>
      <c r="D6281" s="162"/>
    </row>
    <row r="6282" spans="1:4" x14ac:dyDescent="0.2">
      <c r="A6282" s="161" t="s">
        <v>4068</v>
      </c>
      <c r="B6282" s="162">
        <v>2.6982786062355001E-4</v>
      </c>
      <c r="D6282" s="162"/>
    </row>
    <row r="6283" spans="1:4" x14ac:dyDescent="0.2">
      <c r="A6283" s="161" t="s">
        <v>5439</v>
      </c>
      <c r="B6283" s="162">
        <v>2.6952533074781E-4</v>
      </c>
      <c r="D6283" s="162"/>
    </row>
    <row r="6284" spans="1:4" x14ac:dyDescent="0.2">
      <c r="A6284" s="161" t="s">
        <v>3638</v>
      </c>
      <c r="B6284" s="162">
        <v>2.6952533074781E-4</v>
      </c>
      <c r="D6284" s="162"/>
    </row>
    <row r="6285" spans="1:4" x14ac:dyDescent="0.2">
      <c r="A6285" s="161" t="s">
        <v>3352</v>
      </c>
      <c r="B6285" s="162">
        <v>2.6945174453400002E-4</v>
      </c>
      <c r="D6285" s="162"/>
    </row>
    <row r="6286" spans="1:4" x14ac:dyDescent="0.2">
      <c r="A6286" s="161" t="s">
        <v>8668</v>
      </c>
      <c r="B6286" s="162">
        <v>2.6878560033803E-4</v>
      </c>
      <c r="D6286" s="162"/>
    </row>
    <row r="6287" spans="1:4" x14ac:dyDescent="0.2">
      <c r="A6287" s="161" t="s">
        <v>4513</v>
      </c>
      <c r="B6287" s="162">
        <v>2.6873157912734002E-4</v>
      </c>
      <c r="D6287" s="162"/>
    </row>
    <row r="6288" spans="1:4" x14ac:dyDescent="0.2">
      <c r="A6288" s="161" t="s">
        <v>3139</v>
      </c>
      <c r="B6288" s="162">
        <v>2.6815629946558002E-4</v>
      </c>
      <c r="D6288" s="162"/>
    </row>
    <row r="6289" spans="1:4" x14ac:dyDescent="0.2">
      <c r="A6289" s="161" t="s">
        <v>8669</v>
      </c>
      <c r="B6289" s="162">
        <v>2.6782868781111E-4</v>
      </c>
      <c r="D6289" s="162"/>
    </row>
    <row r="6290" spans="1:4" x14ac:dyDescent="0.2">
      <c r="A6290" s="161" t="s">
        <v>5518</v>
      </c>
      <c r="B6290" s="162">
        <v>2.6765871498477998E-4</v>
      </c>
      <c r="D6290" s="162"/>
    </row>
    <row r="6291" spans="1:4" x14ac:dyDescent="0.2">
      <c r="A6291" s="161" t="s">
        <v>5457</v>
      </c>
      <c r="B6291" s="162">
        <v>2.6750334212366001E-4</v>
      </c>
      <c r="D6291" s="162"/>
    </row>
    <row r="6292" spans="1:4" x14ac:dyDescent="0.2">
      <c r="A6292" s="161" t="s">
        <v>1221</v>
      </c>
      <c r="B6292" s="162">
        <v>2.6739462804714002E-4</v>
      </c>
      <c r="D6292" s="162"/>
    </row>
    <row r="6293" spans="1:4" x14ac:dyDescent="0.2">
      <c r="A6293" s="161" t="s">
        <v>5357</v>
      </c>
      <c r="B6293" s="162">
        <v>2.6701419537015998E-4</v>
      </c>
      <c r="D6293" s="162"/>
    </row>
    <row r="6294" spans="1:4" x14ac:dyDescent="0.2">
      <c r="A6294" s="161" t="s">
        <v>5755</v>
      </c>
      <c r="B6294" s="162">
        <v>2.6623391678872002E-4</v>
      </c>
      <c r="D6294" s="162"/>
    </row>
    <row r="6295" spans="1:4" x14ac:dyDescent="0.2">
      <c r="A6295" s="161" t="s">
        <v>2437</v>
      </c>
      <c r="B6295" s="162">
        <v>2.6550860358672001E-4</v>
      </c>
      <c r="D6295" s="162"/>
    </row>
    <row r="6296" spans="1:4" x14ac:dyDescent="0.2">
      <c r="A6296" s="161" t="s">
        <v>1466</v>
      </c>
      <c r="B6296" s="162">
        <v>2.6524006864897E-4</v>
      </c>
      <c r="D6296" s="162"/>
    </row>
    <row r="6297" spans="1:4" x14ac:dyDescent="0.2">
      <c r="A6297" s="161" t="s">
        <v>8670</v>
      </c>
      <c r="B6297" s="162">
        <v>2.6519406163463003E-4</v>
      </c>
      <c r="D6297" s="162"/>
    </row>
    <row r="6298" spans="1:4" x14ac:dyDescent="0.2">
      <c r="A6298" s="161" t="s">
        <v>726</v>
      </c>
      <c r="B6298" s="162">
        <v>2.6438160915028002E-4</v>
      </c>
      <c r="D6298" s="162"/>
    </row>
    <row r="6299" spans="1:4" x14ac:dyDescent="0.2">
      <c r="A6299" s="161" t="s">
        <v>5985</v>
      </c>
      <c r="B6299" s="162">
        <v>2.6417978219726E-4</v>
      </c>
      <c r="D6299" s="162"/>
    </row>
    <row r="6300" spans="1:4" x14ac:dyDescent="0.2">
      <c r="A6300" s="161" t="s">
        <v>6337</v>
      </c>
      <c r="B6300" s="162">
        <v>2.6398783850821E-4</v>
      </c>
      <c r="D6300" s="162"/>
    </row>
    <row r="6301" spans="1:4" x14ac:dyDescent="0.2">
      <c r="A6301" s="161" t="s">
        <v>1428</v>
      </c>
      <c r="B6301" s="162">
        <v>2.6380392756011997E-4</v>
      </c>
      <c r="D6301" s="162"/>
    </row>
    <row r="6302" spans="1:4" x14ac:dyDescent="0.2">
      <c r="A6302" s="161" t="s">
        <v>3959</v>
      </c>
      <c r="B6302" s="162">
        <v>2.6365956289371999E-4</v>
      </c>
      <c r="D6302" s="162"/>
    </row>
    <row r="6303" spans="1:4" x14ac:dyDescent="0.2">
      <c r="A6303" s="161" t="s">
        <v>5507</v>
      </c>
      <c r="B6303" s="162">
        <v>2.6337989883225E-4</v>
      </c>
      <c r="D6303" s="162"/>
    </row>
    <row r="6304" spans="1:4" x14ac:dyDescent="0.2">
      <c r="A6304" s="161" t="s">
        <v>591</v>
      </c>
      <c r="B6304" s="162">
        <v>2.6335127320447E-4</v>
      </c>
      <c r="D6304" s="162"/>
    </row>
    <row r="6305" spans="1:4" x14ac:dyDescent="0.2">
      <c r="A6305" s="161" t="s">
        <v>4595</v>
      </c>
      <c r="B6305" s="162">
        <v>2.6328875125056E-4</v>
      </c>
      <c r="D6305" s="162"/>
    </row>
    <row r="6306" spans="1:4" x14ac:dyDescent="0.2">
      <c r="A6306" s="161" t="s">
        <v>1043</v>
      </c>
      <c r="B6306" s="162">
        <v>2.6322694793761E-4</v>
      </c>
      <c r="D6306" s="162"/>
    </row>
    <row r="6307" spans="1:4" x14ac:dyDescent="0.2">
      <c r="A6307" s="161" t="s">
        <v>8671</v>
      </c>
      <c r="B6307" s="162">
        <v>2.6297707737494002E-4</v>
      </c>
      <c r="D6307" s="162"/>
    </row>
    <row r="6308" spans="1:4" x14ac:dyDescent="0.2">
      <c r="A6308" s="161" t="s">
        <v>4289</v>
      </c>
      <c r="B6308" s="162">
        <v>2.6253212340066002E-4</v>
      </c>
      <c r="D6308" s="162"/>
    </row>
    <row r="6309" spans="1:4" x14ac:dyDescent="0.2">
      <c r="A6309" s="161" t="s">
        <v>8672</v>
      </c>
      <c r="B6309" s="162">
        <v>2.6233930506611001E-4</v>
      </c>
      <c r="D6309" s="162"/>
    </row>
    <row r="6310" spans="1:4" x14ac:dyDescent="0.2">
      <c r="A6310" s="161" t="s">
        <v>1363</v>
      </c>
      <c r="B6310" s="162">
        <v>2.6220973416577002E-4</v>
      </c>
      <c r="D6310" s="162"/>
    </row>
    <row r="6311" spans="1:4" x14ac:dyDescent="0.2">
      <c r="A6311" s="161" t="s">
        <v>4724</v>
      </c>
      <c r="B6311" s="162">
        <v>2.6220329100691E-4</v>
      </c>
      <c r="D6311" s="162"/>
    </row>
    <row r="6312" spans="1:4" x14ac:dyDescent="0.2">
      <c r="A6312" s="161" t="s">
        <v>4129</v>
      </c>
      <c r="B6312" s="162">
        <v>2.6127888710301002E-4</v>
      </c>
      <c r="D6312" s="162"/>
    </row>
    <row r="6313" spans="1:4" x14ac:dyDescent="0.2">
      <c r="A6313" s="161" t="s">
        <v>8673</v>
      </c>
      <c r="B6313" s="162">
        <v>2.6112052895167E-4</v>
      </c>
      <c r="D6313" s="162"/>
    </row>
    <row r="6314" spans="1:4" x14ac:dyDescent="0.2">
      <c r="A6314" s="161" t="s">
        <v>2904</v>
      </c>
      <c r="B6314" s="162">
        <v>2.6107250868715002E-4</v>
      </c>
      <c r="D6314" s="162"/>
    </row>
    <row r="6315" spans="1:4" x14ac:dyDescent="0.2">
      <c r="A6315" s="161" t="s">
        <v>4846</v>
      </c>
      <c r="B6315" s="162">
        <v>2.6074746754484E-4</v>
      </c>
      <c r="D6315" s="162"/>
    </row>
    <row r="6316" spans="1:4" x14ac:dyDescent="0.2">
      <c r="A6316" s="161" t="s">
        <v>1090</v>
      </c>
      <c r="B6316" s="162">
        <v>2.6045964064777999E-4</v>
      </c>
      <c r="D6316" s="162"/>
    </row>
    <row r="6317" spans="1:4" x14ac:dyDescent="0.2">
      <c r="A6317" s="161" t="s">
        <v>961</v>
      </c>
      <c r="B6317" s="162">
        <v>2.6040553026071003E-4</v>
      </c>
      <c r="D6317" s="162"/>
    </row>
    <row r="6318" spans="1:4" x14ac:dyDescent="0.2">
      <c r="A6318" s="161" t="s">
        <v>1169</v>
      </c>
      <c r="B6318" s="162">
        <v>2.6010271996498001E-4</v>
      </c>
      <c r="D6318" s="162"/>
    </row>
    <row r="6319" spans="1:4" x14ac:dyDescent="0.2">
      <c r="A6319" s="161" t="s">
        <v>8674</v>
      </c>
      <c r="B6319" s="162">
        <v>2.600844595583E-4</v>
      </c>
      <c r="D6319" s="162"/>
    </row>
    <row r="6320" spans="1:4" x14ac:dyDescent="0.2">
      <c r="A6320" s="161" t="s">
        <v>8675</v>
      </c>
      <c r="B6320" s="162">
        <v>2.600844595583E-4</v>
      </c>
      <c r="D6320" s="162"/>
    </row>
    <row r="6321" spans="1:4" x14ac:dyDescent="0.2">
      <c r="A6321" s="161" t="s">
        <v>8676</v>
      </c>
      <c r="B6321" s="162">
        <v>2.5992605640655001E-4</v>
      </c>
      <c r="D6321" s="162"/>
    </row>
    <row r="6322" spans="1:4" x14ac:dyDescent="0.2">
      <c r="A6322" s="161" t="s">
        <v>6170</v>
      </c>
      <c r="B6322" s="162">
        <v>2.5989431165787002E-4</v>
      </c>
      <c r="D6322" s="162"/>
    </row>
    <row r="6323" spans="1:4" x14ac:dyDescent="0.2">
      <c r="A6323" s="161" t="s">
        <v>8677</v>
      </c>
      <c r="B6323" s="162">
        <v>2.5963522484113001E-4</v>
      </c>
      <c r="D6323" s="162"/>
    </row>
    <row r="6324" spans="1:4" x14ac:dyDescent="0.2">
      <c r="A6324" s="161" t="s">
        <v>1989</v>
      </c>
      <c r="B6324" s="162">
        <v>2.5944207216762E-4</v>
      </c>
      <c r="D6324" s="162"/>
    </row>
    <row r="6325" spans="1:4" x14ac:dyDescent="0.2">
      <c r="A6325" s="161" t="s">
        <v>615</v>
      </c>
      <c r="B6325" s="162">
        <v>2.5943017747730998E-4</v>
      </c>
      <c r="D6325" s="162"/>
    </row>
    <row r="6326" spans="1:4" x14ac:dyDescent="0.2">
      <c r="A6326" s="161" t="s">
        <v>2253</v>
      </c>
      <c r="B6326" s="162">
        <v>2.5914832803731E-4</v>
      </c>
      <c r="D6326" s="162"/>
    </row>
    <row r="6327" spans="1:4" x14ac:dyDescent="0.2">
      <c r="A6327" s="161" t="s">
        <v>1034</v>
      </c>
      <c r="B6327" s="162">
        <v>2.5895887023269E-4</v>
      </c>
      <c r="D6327" s="162"/>
    </row>
    <row r="6328" spans="1:4" x14ac:dyDescent="0.2">
      <c r="A6328" s="161" t="s">
        <v>8678</v>
      </c>
      <c r="B6328" s="162">
        <v>2.5886496706386002E-4</v>
      </c>
      <c r="D6328" s="162"/>
    </row>
    <row r="6329" spans="1:4" x14ac:dyDescent="0.2">
      <c r="A6329" s="161" t="s">
        <v>8679</v>
      </c>
      <c r="B6329" s="162">
        <v>2.5878324893915998E-4</v>
      </c>
      <c r="D6329" s="162"/>
    </row>
    <row r="6330" spans="1:4" x14ac:dyDescent="0.2">
      <c r="A6330" s="161" t="s">
        <v>5623</v>
      </c>
      <c r="B6330" s="162">
        <v>2.5869834305618E-4</v>
      </c>
      <c r="D6330" s="162"/>
    </row>
    <row r="6331" spans="1:4" x14ac:dyDescent="0.2">
      <c r="A6331" s="161" t="s">
        <v>3272</v>
      </c>
      <c r="B6331" s="162">
        <v>2.5869834305618E-4</v>
      </c>
      <c r="D6331" s="162"/>
    </row>
    <row r="6332" spans="1:4" x14ac:dyDescent="0.2">
      <c r="A6332" s="161" t="s">
        <v>8680</v>
      </c>
      <c r="B6332" s="162">
        <v>2.5859996201313E-4</v>
      </c>
      <c r="D6332" s="162"/>
    </row>
    <row r="6333" spans="1:4" x14ac:dyDescent="0.2">
      <c r="A6333" s="161" t="s">
        <v>485</v>
      </c>
      <c r="B6333" s="162">
        <v>2.5834895217475998E-4</v>
      </c>
      <c r="D6333" s="162"/>
    </row>
    <row r="6334" spans="1:4" x14ac:dyDescent="0.2">
      <c r="A6334" s="161" t="s">
        <v>2366</v>
      </c>
      <c r="B6334" s="162">
        <v>2.5821247574224E-4</v>
      </c>
      <c r="D6334" s="162"/>
    </row>
    <row r="6335" spans="1:4" x14ac:dyDescent="0.2">
      <c r="A6335" s="161" t="s">
        <v>422</v>
      </c>
      <c r="B6335" s="162">
        <v>2.5803683261470001E-4</v>
      </c>
      <c r="D6335" s="162"/>
    </row>
    <row r="6336" spans="1:4" x14ac:dyDescent="0.2">
      <c r="A6336" s="161" t="s">
        <v>8681</v>
      </c>
      <c r="B6336" s="162">
        <v>2.5802856465328999E-4</v>
      </c>
      <c r="D6336" s="162"/>
    </row>
    <row r="6337" spans="1:4" x14ac:dyDescent="0.2">
      <c r="A6337" s="161" t="s">
        <v>6314</v>
      </c>
      <c r="B6337" s="162">
        <v>2.5753523918280999E-4</v>
      </c>
      <c r="D6337" s="162"/>
    </row>
    <row r="6338" spans="1:4" x14ac:dyDescent="0.2">
      <c r="A6338" s="161" t="s">
        <v>824</v>
      </c>
      <c r="B6338" s="162">
        <v>2.5747872946997E-4</v>
      </c>
      <c r="D6338" s="162"/>
    </row>
    <row r="6339" spans="1:4" x14ac:dyDescent="0.2">
      <c r="A6339" s="161" t="s">
        <v>4887</v>
      </c>
      <c r="B6339" s="162">
        <v>2.5688410144872001E-4</v>
      </c>
      <c r="D6339" s="162"/>
    </row>
    <row r="6340" spans="1:4" x14ac:dyDescent="0.2">
      <c r="A6340" s="161" t="s">
        <v>1020</v>
      </c>
      <c r="B6340" s="162">
        <v>2.565012098394E-4</v>
      </c>
      <c r="D6340" s="162"/>
    </row>
    <row r="6341" spans="1:4" x14ac:dyDescent="0.2">
      <c r="A6341" s="161" t="s">
        <v>3024</v>
      </c>
      <c r="B6341" s="162">
        <v>2.5614118427668E-4</v>
      </c>
      <c r="D6341" s="162"/>
    </row>
    <row r="6342" spans="1:4" x14ac:dyDescent="0.2">
      <c r="A6342" s="161" t="s">
        <v>8682</v>
      </c>
      <c r="B6342" s="162">
        <v>2.5562666964981998E-4</v>
      </c>
      <c r="D6342" s="162"/>
    </row>
    <row r="6343" spans="1:4" x14ac:dyDescent="0.2">
      <c r="A6343" s="161" t="s">
        <v>823</v>
      </c>
      <c r="B6343" s="162">
        <v>2.5555220223155001E-4</v>
      </c>
      <c r="D6343" s="162"/>
    </row>
    <row r="6344" spans="1:4" x14ac:dyDescent="0.2">
      <c r="A6344" s="161" t="s">
        <v>8683</v>
      </c>
      <c r="B6344" s="162">
        <v>2.5541401097941999E-4</v>
      </c>
      <c r="D6344" s="162"/>
    </row>
    <row r="6345" spans="1:4" x14ac:dyDescent="0.2">
      <c r="A6345" s="161" t="s">
        <v>4858</v>
      </c>
      <c r="B6345" s="162">
        <v>2.5449307095889003E-4</v>
      </c>
      <c r="D6345" s="162"/>
    </row>
    <row r="6346" spans="1:4" x14ac:dyDescent="0.2">
      <c r="A6346" s="161" t="s">
        <v>5634</v>
      </c>
      <c r="B6346" s="162">
        <v>2.5401289161979001E-4</v>
      </c>
      <c r="D6346" s="162"/>
    </row>
    <row r="6347" spans="1:4" x14ac:dyDescent="0.2">
      <c r="A6347" s="161" t="s">
        <v>4758</v>
      </c>
      <c r="B6347" s="162">
        <v>2.5390933183007999E-4</v>
      </c>
      <c r="D6347" s="162"/>
    </row>
    <row r="6348" spans="1:4" x14ac:dyDescent="0.2">
      <c r="A6348" s="161" t="s">
        <v>2137</v>
      </c>
      <c r="B6348" s="162">
        <v>2.5390933183007999E-4</v>
      </c>
      <c r="D6348" s="162"/>
    </row>
    <row r="6349" spans="1:4" x14ac:dyDescent="0.2">
      <c r="A6349" s="161" t="s">
        <v>3207</v>
      </c>
      <c r="B6349" s="162">
        <v>2.5368961885285002E-4</v>
      </c>
      <c r="D6349" s="162"/>
    </row>
    <row r="6350" spans="1:4" x14ac:dyDescent="0.2">
      <c r="A6350" s="161" t="s">
        <v>6169</v>
      </c>
      <c r="B6350" s="162">
        <v>2.5365625567709001E-4</v>
      </c>
      <c r="D6350" s="162"/>
    </row>
    <row r="6351" spans="1:4" x14ac:dyDescent="0.2">
      <c r="A6351" s="161" t="s">
        <v>5395</v>
      </c>
      <c r="B6351" s="162">
        <v>2.5364922774625002E-4</v>
      </c>
      <c r="D6351" s="162"/>
    </row>
    <row r="6352" spans="1:4" x14ac:dyDescent="0.2">
      <c r="A6352" s="161" t="s">
        <v>4588</v>
      </c>
      <c r="B6352" s="162">
        <v>2.5328216383074001E-4</v>
      </c>
      <c r="D6352" s="162"/>
    </row>
    <row r="6353" spans="1:4" x14ac:dyDescent="0.2">
      <c r="A6353" s="161" t="s">
        <v>2243</v>
      </c>
      <c r="B6353" s="162">
        <v>2.5326156271649001E-4</v>
      </c>
      <c r="D6353" s="162"/>
    </row>
    <row r="6354" spans="1:4" x14ac:dyDescent="0.2">
      <c r="A6354" s="161" t="s">
        <v>8684</v>
      </c>
      <c r="B6354" s="162">
        <v>2.5308441633611E-4</v>
      </c>
      <c r="D6354" s="162"/>
    </row>
    <row r="6355" spans="1:4" x14ac:dyDescent="0.2">
      <c r="A6355" s="161" t="s">
        <v>8685</v>
      </c>
      <c r="B6355" s="162">
        <v>2.5291080062098999E-4</v>
      </c>
      <c r="D6355" s="162"/>
    </row>
    <row r="6356" spans="1:4" x14ac:dyDescent="0.2">
      <c r="A6356" s="161" t="s">
        <v>3362</v>
      </c>
      <c r="B6356" s="162">
        <v>2.5290372000353998E-4</v>
      </c>
      <c r="D6356" s="162"/>
    </row>
    <row r="6357" spans="1:4" x14ac:dyDescent="0.2">
      <c r="A6357" s="161" t="s">
        <v>4117</v>
      </c>
      <c r="B6357" s="162">
        <v>2.5262349644609002E-4</v>
      </c>
      <c r="D6357" s="162"/>
    </row>
    <row r="6358" spans="1:4" x14ac:dyDescent="0.2">
      <c r="A6358" s="161" t="s">
        <v>821</v>
      </c>
      <c r="B6358" s="162">
        <v>2.5252038300585002E-4</v>
      </c>
      <c r="D6358" s="162"/>
    </row>
    <row r="6359" spans="1:4" x14ac:dyDescent="0.2">
      <c r="A6359" s="161" t="s">
        <v>3495</v>
      </c>
      <c r="B6359" s="162">
        <v>2.5239599381194998E-4</v>
      </c>
      <c r="D6359" s="162"/>
    </row>
    <row r="6360" spans="1:4" x14ac:dyDescent="0.2">
      <c r="A6360" s="161" t="s">
        <v>3053</v>
      </c>
      <c r="B6360" s="162">
        <v>2.5214821941673998E-4</v>
      </c>
      <c r="D6360" s="162"/>
    </row>
    <row r="6361" spans="1:4" x14ac:dyDescent="0.2">
      <c r="A6361" s="161" t="s">
        <v>2952</v>
      </c>
      <c r="B6361" s="162">
        <v>2.5184594158029003E-4</v>
      </c>
      <c r="D6361" s="162"/>
    </row>
    <row r="6362" spans="1:4" x14ac:dyDescent="0.2">
      <c r="A6362" s="161" t="s">
        <v>8686</v>
      </c>
      <c r="B6362" s="162">
        <v>2.5151464941079997E-4</v>
      </c>
      <c r="D6362" s="162"/>
    </row>
    <row r="6363" spans="1:4" x14ac:dyDescent="0.2">
      <c r="A6363" s="161" t="s">
        <v>4226</v>
      </c>
      <c r="B6363" s="162">
        <v>2.5143425674115002E-4</v>
      </c>
      <c r="D6363" s="162"/>
    </row>
    <row r="6364" spans="1:4" x14ac:dyDescent="0.2">
      <c r="A6364" s="161" t="s">
        <v>802</v>
      </c>
      <c r="B6364" s="162">
        <v>2.5136140626759001E-4</v>
      </c>
      <c r="D6364" s="162"/>
    </row>
    <row r="6365" spans="1:4" x14ac:dyDescent="0.2">
      <c r="A6365" s="161" t="s">
        <v>1753</v>
      </c>
      <c r="B6365" s="162">
        <v>2.5131204587628E-4</v>
      </c>
      <c r="D6365" s="162"/>
    </row>
    <row r="6366" spans="1:4" x14ac:dyDescent="0.2">
      <c r="A6366" s="161" t="s">
        <v>8687</v>
      </c>
      <c r="B6366" s="162">
        <v>2.5102088420007001E-4</v>
      </c>
      <c r="D6366" s="162"/>
    </row>
    <row r="6367" spans="1:4" x14ac:dyDescent="0.2">
      <c r="A6367" s="161" t="s">
        <v>6238</v>
      </c>
      <c r="B6367" s="162">
        <v>2.5093885572598001E-4</v>
      </c>
      <c r="D6367" s="162"/>
    </row>
    <row r="6368" spans="1:4" x14ac:dyDescent="0.2">
      <c r="A6368" s="161" t="s">
        <v>5036</v>
      </c>
      <c r="B6368" s="162">
        <v>2.5064094568206998E-4</v>
      </c>
      <c r="D6368" s="162"/>
    </row>
    <row r="6369" spans="1:4" x14ac:dyDescent="0.2">
      <c r="A6369" s="161" t="s">
        <v>1447</v>
      </c>
      <c r="B6369" s="162">
        <v>2.5044671360424002E-4</v>
      </c>
      <c r="D6369" s="162"/>
    </row>
    <row r="6370" spans="1:4" x14ac:dyDescent="0.2">
      <c r="A6370" s="161" t="s">
        <v>490</v>
      </c>
      <c r="B6370" s="162">
        <v>2.5020541517059997E-4</v>
      </c>
      <c r="D6370" s="162"/>
    </row>
    <row r="6371" spans="1:4" x14ac:dyDescent="0.2">
      <c r="A6371" s="161" t="s">
        <v>4929</v>
      </c>
      <c r="B6371" s="162">
        <v>2.4922215003448999E-4</v>
      </c>
      <c r="D6371" s="162"/>
    </row>
    <row r="6372" spans="1:4" x14ac:dyDescent="0.2">
      <c r="A6372" s="161" t="s">
        <v>5405</v>
      </c>
      <c r="B6372" s="162">
        <v>2.4883677503009999E-4</v>
      </c>
      <c r="D6372" s="162"/>
    </row>
    <row r="6373" spans="1:4" x14ac:dyDescent="0.2">
      <c r="A6373" s="161" t="s">
        <v>4963</v>
      </c>
      <c r="B6373" s="162">
        <v>2.4866960681355001E-4</v>
      </c>
      <c r="D6373" s="162"/>
    </row>
    <row r="6374" spans="1:4" x14ac:dyDescent="0.2">
      <c r="A6374" s="161" t="s">
        <v>5847</v>
      </c>
      <c r="B6374" s="162">
        <v>2.4849567760733997E-4</v>
      </c>
      <c r="D6374" s="162"/>
    </row>
    <row r="6375" spans="1:4" x14ac:dyDescent="0.2">
      <c r="A6375" s="161" t="s">
        <v>718</v>
      </c>
      <c r="B6375" s="162">
        <v>2.4814101368796001E-4</v>
      </c>
      <c r="D6375" s="162"/>
    </row>
    <row r="6376" spans="1:4" x14ac:dyDescent="0.2">
      <c r="A6376" s="161" t="s">
        <v>5299</v>
      </c>
      <c r="B6376" s="162">
        <v>2.4784481949147999E-4</v>
      </c>
      <c r="D6376" s="162"/>
    </row>
    <row r="6377" spans="1:4" x14ac:dyDescent="0.2">
      <c r="A6377" s="161" t="s">
        <v>8688</v>
      </c>
      <c r="B6377" s="162">
        <v>2.4771147861087003E-4</v>
      </c>
      <c r="D6377" s="162"/>
    </row>
    <row r="6378" spans="1:4" x14ac:dyDescent="0.2">
      <c r="A6378" s="161" t="s">
        <v>2380</v>
      </c>
      <c r="B6378" s="162">
        <v>2.4757552140741002E-4</v>
      </c>
      <c r="D6378" s="162"/>
    </row>
    <row r="6379" spans="1:4" x14ac:dyDescent="0.2">
      <c r="A6379" s="161" t="s">
        <v>4825</v>
      </c>
      <c r="B6379" s="162">
        <v>2.4747631693224998E-4</v>
      </c>
      <c r="D6379" s="162"/>
    </row>
    <row r="6380" spans="1:4" x14ac:dyDescent="0.2">
      <c r="A6380" s="161" t="s">
        <v>6149</v>
      </c>
      <c r="B6380" s="162">
        <v>2.4724927986129002E-4</v>
      </c>
      <c r="D6380" s="162"/>
    </row>
    <row r="6381" spans="1:4" x14ac:dyDescent="0.2">
      <c r="A6381" s="161" t="s">
        <v>8689</v>
      </c>
      <c r="B6381" s="162">
        <v>2.4672541814801003E-4</v>
      </c>
      <c r="D6381" s="162"/>
    </row>
    <row r="6382" spans="1:4" x14ac:dyDescent="0.2">
      <c r="A6382" s="161" t="s">
        <v>3754</v>
      </c>
      <c r="B6382" s="162">
        <v>2.4661390452301998E-4</v>
      </c>
      <c r="D6382" s="162"/>
    </row>
    <row r="6383" spans="1:4" x14ac:dyDescent="0.2">
      <c r="A6383" s="161" t="s">
        <v>3481</v>
      </c>
      <c r="B6383" s="162">
        <v>2.4650250878090001E-4</v>
      </c>
      <c r="D6383" s="162"/>
    </row>
    <row r="6384" spans="1:4" x14ac:dyDescent="0.2">
      <c r="A6384" s="161" t="s">
        <v>8690</v>
      </c>
      <c r="B6384" s="162">
        <v>2.4595022698755E-4</v>
      </c>
      <c r="D6384" s="162"/>
    </row>
    <row r="6385" spans="1:4" x14ac:dyDescent="0.2">
      <c r="A6385" s="161" t="s">
        <v>8691</v>
      </c>
      <c r="B6385" s="162">
        <v>2.4589137348218998E-4</v>
      </c>
      <c r="D6385" s="162"/>
    </row>
    <row r="6386" spans="1:4" x14ac:dyDescent="0.2">
      <c r="A6386" s="161" t="s">
        <v>8692</v>
      </c>
      <c r="B6386" s="162">
        <v>2.4564035032138999E-4</v>
      </c>
      <c r="D6386" s="162"/>
    </row>
    <row r="6387" spans="1:4" x14ac:dyDescent="0.2">
      <c r="A6387" s="161" t="s">
        <v>8693</v>
      </c>
      <c r="B6387" s="162">
        <v>2.4512510401800001E-4</v>
      </c>
      <c r="D6387" s="162"/>
    </row>
    <row r="6388" spans="1:4" x14ac:dyDescent="0.2">
      <c r="A6388" s="161" t="s">
        <v>4947</v>
      </c>
      <c r="B6388" s="162">
        <v>2.4476047483241997E-4</v>
      </c>
      <c r="D6388" s="162"/>
    </row>
    <row r="6389" spans="1:4" x14ac:dyDescent="0.2">
      <c r="A6389" s="161" t="s">
        <v>3372</v>
      </c>
      <c r="B6389" s="162">
        <v>2.4453648022338998E-4</v>
      </c>
      <c r="D6389" s="162"/>
    </row>
    <row r="6390" spans="1:4" x14ac:dyDescent="0.2">
      <c r="A6390" s="161" t="s">
        <v>8694</v>
      </c>
      <c r="B6390" s="162">
        <v>2.4444757475956997E-4</v>
      </c>
      <c r="D6390" s="162"/>
    </row>
    <row r="6391" spans="1:4" x14ac:dyDescent="0.2">
      <c r="A6391" s="161" t="s">
        <v>8695</v>
      </c>
      <c r="B6391" s="162">
        <v>2.4443578024279001E-4</v>
      </c>
      <c r="D6391" s="162"/>
    </row>
    <row r="6392" spans="1:4" x14ac:dyDescent="0.2">
      <c r="A6392" s="161" t="s">
        <v>8696</v>
      </c>
      <c r="B6392" s="162">
        <v>2.4370746214594E-4</v>
      </c>
      <c r="D6392" s="162"/>
    </row>
    <row r="6393" spans="1:4" x14ac:dyDescent="0.2">
      <c r="A6393" s="161" t="s">
        <v>1514</v>
      </c>
      <c r="B6393" s="162">
        <v>2.4354294443503999E-4</v>
      </c>
      <c r="D6393" s="162"/>
    </row>
    <row r="6394" spans="1:4" x14ac:dyDescent="0.2">
      <c r="A6394" s="161" t="s">
        <v>2388</v>
      </c>
      <c r="B6394" s="162">
        <v>2.4290627306763001E-4</v>
      </c>
      <c r="D6394" s="162"/>
    </row>
    <row r="6395" spans="1:4" x14ac:dyDescent="0.2">
      <c r="A6395" s="161" t="s">
        <v>5508</v>
      </c>
      <c r="B6395" s="162">
        <v>2.4272964158602E-4</v>
      </c>
      <c r="D6395" s="162"/>
    </row>
    <row r="6396" spans="1:4" x14ac:dyDescent="0.2">
      <c r="A6396" s="161" t="s">
        <v>551</v>
      </c>
      <c r="B6396" s="162">
        <v>2.4262943474471E-4</v>
      </c>
      <c r="D6396" s="162"/>
    </row>
    <row r="6397" spans="1:4" x14ac:dyDescent="0.2">
      <c r="A6397" s="161" t="s">
        <v>4921</v>
      </c>
      <c r="B6397" s="162">
        <v>2.4258889088123E-4</v>
      </c>
      <c r="D6397" s="162"/>
    </row>
    <row r="6398" spans="1:4" x14ac:dyDescent="0.2">
      <c r="A6398" s="161" t="s">
        <v>8697</v>
      </c>
      <c r="B6398" s="162">
        <v>2.4210783340725001E-4</v>
      </c>
      <c r="D6398" s="162"/>
    </row>
    <row r="6399" spans="1:4" x14ac:dyDescent="0.2">
      <c r="A6399" s="161" t="s">
        <v>8698</v>
      </c>
      <c r="B6399" s="162">
        <v>2.4209904217143999E-4</v>
      </c>
      <c r="D6399" s="162"/>
    </row>
    <row r="6400" spans="1:4" x14ac:dyDescent="0.2">
      <c r="A6400" s="161" t="s">
        <v>5663</v>
      </c>
      <c r="B6400" s="162">
        <v>2.4209486166355999E-4</v>
      </c>
      <c r="D6400" s="162"/>
    </row>
    <row r="6401" spans="1:4" x14ac:dyDescent="0.2">
      <c r="A6401" s="161" t="s">
        <v>1894</v>
      </c>
      <c r="B6401" s="162">
        <v>2.4209165495005E-4</v>
      </c>
      <c r="D6401" s="162"/>
    </row>
    <row r="6402" spans="1:4" x14ac:dyDescent="0.2">
      <c r="A6402" s="161" t="s">
        <v>8699</v>
      </c>
      <c r="B6402" s="162">
        <v>2.4149015687525001E-4</v>
      </c>
      <c r="D6402" s="162"/>
    </row>
    <row r="6403" spans="1:4" x14ac:dyDescent="0.2">
      <c r="A6403" s="161" t="s">
        <v>4678</v>
      </c>
      <c r="B6403" s="162">
        <v>2.4125087387215E-4</v>
      </c>
      <c r="D6403" s="162"/>
    </row>
    <row r="6404" spans="1:4" x14ac:dyDescent="0.2">
      <c r="A6404" s="161" t="s">
        <v>2492</v>
      </c>
      <c r="B6404" s="162">
        <v>2.4087569628073E-4</v>
      </c>
      <c r="D6404" s="162"/>
    </row>
    <row r="6405" spans="1:4" x14ac:dyDescent="0.2">
      <c r="A6405" s="161" t="s">
        <v>3145</v>
      </c>
      <c r="B6405" s="162">
        <v>2.4050217976794E-4</v>
      </c>
      <c r="D6405" s="162"/>
    </row>
    <row r="6406" spans="1:4" x14ac:dyDescent="0.2">
      <c r="A6406" s="161" t="s">
        <v>2329</v>
      </c>
      <c r="B6406" s="162">
        <v>2.4040474724526E-4</v>
      </c>
      <c r="D6406" s="162"/>
    </row>
    <row r="6407" spans="1:4" x14ac:dyDescent="0.2">
      <c r="A6407" s="161" t="s">
        <v>3083</v>
      </c>
      <c r="B6407" s="162">
        <v>2.4032587351211E-4</v>
      </c>
      <c r="D6407" s="162"/>
    </row>
    <row r="6408" spans="1:4" x14ac:dyDescent="0.2">
      <c r="A6408" s="161" t="s">
        <v>3544</v>
      </c>
      <c r="B6408" s="162">
        <v>2.4006971500064E-4</v>
      </c>
      <c r="D6408" s="162"/>
    </row>
    <row r="6409" spans="1:4" x14ac:dyDescent="0.2">
      <c r="A6409" s="161" t="s">
        <v>8700</v>
      </c>
      <c r="B6409" s="162">
        <v>2.3991927407889001E-4</v>
      </c>
      <c r="D6409" s="162"/>
    </row>
    <row r="6410" spans="1:4" x14ac:dyDescent="0.2">
      <c r="A6410" s="161" t="s">
        <v>5844</v>
      </c>
      <c r="B6410" s="162">
        <v>2.3948133773872001E-4</v>
      </c>
      <c r="D6410" s="162"/>
    </row>
    <row r="6411" spans="1:4" x14ac:dyDescent="0.2">
      <c r="A6411" s="161" t="s">
        <v>8701</v>
      </c>
      <c r="B6411" s="162">
        <v>2.3941103260728E-4</v>
      </c>
      <c r="D6411" s="162"/>
    </row>
    <row r="6412" spans="1:4" x14ac:dyDescent="0.2">
      <c r="A6412" s="161" t="s">
        <v>8702</v>
      </c>
      <c r="B6412" s="162">
        <v>2.3941103260728E-4</v>
      </c>
      <c r="D6412" s="162"/>
    </row>
    <row r="6413" spans="1:4" x14ac:dyDescent="0.2">
      <c r="A6413" s="161" t="s">
        <v>1740</v>
      </c>
      <c r="B6413" s="162">
        <v>2.3941103260728E-4</v>
      </c>
      <c r="D6413" s="162"/>
    </row>
    <row r="6414" spans="1:4" x14ac:dyDescent="0.2">
      <c r="A6414" s="161" t="s">
        <v>1739</v>
      </c>
      <c r="B6414" s="162">
        <v>2.3941103260728E-4</v>
      </c>
      <c r="D6414" s="162"/>
    </row>
    <row r="6415" spans="1:4" x14ac:dyDescent="0.2">
      <c r="A6415" s="161" t="s">
        <v>4270</v>
      </c>
      <c r="B6415" s="162">
        <v>2.3941103260728E-4</v>
      </c>
      <c r="D6415" s="162"/>
    </row>
    <row r="6416" spans="1:4" x14ac:dyDescent="0.2">
      <c r="A6416" s="161" t="s">
        <v>8703</v>
      </c>
      <c r="B6416" s="162">
        <v>2.3941103260728E-4</v>
      </c>
      <c r="D6416" s="162"/>
    </row>
    <row r="6417" spans="1:4" x14ac:dyDescent="0.2">
      <c r="A6417" s="161" t="s">
        <v>8704</v>
      </c>
      <c r="B6417" s="162">
        <v>2.3941103260728E-4</v>
      </c>
      <c r="D6417" s="162"/>
    </row>
    <row r="6418" spans="1:4" x14ac:dyDescent="0.2">
      <c r="A6418" s="161" t="s">
        <v>1798</v>
      </c>
      <c r="B6418" s="162">
        <v>2.3941103260728E-4</v>
      </c>
      <c r="D6418" s="162"/>
    </row>
    <row r="6419" spans="1:4" x14ac:dyDescent="0.2">
      <c r="A6419" s="161" t="s">
        <v>3393</v>
      </c>
      <c r="B6419" s="162">
        <v>2.393934196622E-4</v>
      </c>
      <c r="D6419" s="162"/>
    </row>
    <row r="6420" spans="1:4" x14ac:dyDescent="0.2">
      <c r="A6420" s="161" t="s">
        <v>3482</v>
      </c>
      <c r="B6420" s="162">
        <v>2.3931537788443E-4</v>
      </c>
      <c r="D6420" s="162"/>
    </row>
    <row r="6421" spans="1:4" x14ac:dyDescent="0.2">
      <c r="A6421" s="161" t="s">
        <v>1107</v>
      </c>
      <c r="B6421" s="162">
        <v>2.3905846462564999E-4</v>
      </c>
      <c r="D6421" s="162"/>
    </row>
    <row r="6422" spans="1:4" x14ac:dyDescent="0.2">
      <c r="A6422" s="161" t="s">
        <v>1836</v>
      </c>
      <c r="B6422" s="162">
        <v>2.3905724396380999E-4</v>
      </c>
      <c r="D6422" s="162"/>
    </row>
    <row r="6423" spans="1:4" x14ac:dyDescent="0.2">
      <c r="A6423" s="161" t="s">
        <v>4733</v>
      </c>
      <c r="B6423" s="162">
        <v>2.3887728443695001E-4</v>
      </c>
      <c r="D6423" s="162"/>
    </row>
    <row r="6424" spans="1:4" x14ac:dyDescent="0.2">
      <c r="A6424" s="161" t="s">
        <v>3882</v>
      </c>
      <c r="B6424" s="162">
        <v>2.3885100710930001E-4</v>
      </c>
      <c r="D6424" s="162"/>
    </row>
    <row r="6425" spans="1:4" x14ac:dyDescent="0.2">
      <c r="A6425" s="161" t="s">
        <v>8705</v>
      </c>
      <c r="B6425" s="162">
        <v>2.382317628759E-4</v>
      </c>
      <c r="D6425" s="162"/>
    </row>
    <row r="6426" spans="1:4" x14ac:dyDescent="0.2">
      <c r="A6426" s="161" t="s">
        <v>5489</v>
      </c>
      <c r="B6426" s="162">
        <v>2.3803482942488999E-4</v>
      </c>
      <c r="D6426" s="162"/>
    </row>
    <row r="6427" spans="1:4" x14ac:dyDescent="0.2">
      <c r="A6427" s="161" t="s">
        <v>2751</v>
      </c>
      <c r="B6427" s="162">
        <v>2.3782339762506001E-4</v>
      </c>
      <c r="D6427" s="162"/>
    </row>
    <row r="6428" spans="1:4" x14ac:dyDescent="0.2">
      <c r="A6428" s="161" t="s">
        <v>629</v>
      </c>
      <c r="B6428" s="162">
        <v>2.3777801728112999E-4</v>
      </c>
      <c r="D6428" s="162"/>
    </row>
    <row r="6429" spans="1:4" x14ac:dyDescent="0.2">
      <c r="A6429" s="161" t="s">
        <v>599</v>
      </c>
      <c r="B6429" s="162">
        <v>2.3763136794761999E-4</v>
      </c>
      <c r="D6429" s="162"/>
    </row>
    <row r="6430" spans="1:4" x14ac:dyDescent="0.2">
      <c r="A6430" s="161" t="s">
        <v>8706</v>
      </c>
      <c r="B6430" s="162">
        <v>2.3745915970178999E-4</v>
      </c>
      <c r="D6430" s="162"/>
    </row>
    <row r="6431" spans="1:4" x14ac:dyDescent="0.2">
      <c r="A6431" s="161" t="s">
        <v>1387</v>
      </c>
      <c r="B6431" s="162">
        <v>2.3741850911313E-4</v>
      </c>
      <c r="D6431" s="162"/>
    </row>
    <row r="6432" spans="1:4" x14ac:dyDescent="0.2">
      <c r="A6432" s="161" t="s">
        <v>1156</v>
      </c>
      <c r="B6432" s="162">
        <v>2.3665423744164001E-4</v>
      </c>
      <c r="D6432" s="162"/>
    </row>
    <row r="6433" spans="1:4" x14ac:dyDescent="0.2">
      <c r="A6433" s="161" t="s">
        <v>458</v>
      </c>
      <c r="B6433" s="162">
        <v>2.3629064242054E-4</v>
      </c>
      <c r="D6433" s="162"/>
    </row>
    <row r="6434" spans="1:4" x14ac:dyDescent="0.2">
      <c r="A6434" s="161" t="s">
        <v>8707</v>
      </c>
      <c r="B6434" s="162">
        <v>2.3598514684048001E-4</v>
      </c>
      <c r="D6434" s="162"/>
    </row>
    <row r="6435" spans="1:4" x14ac:dyDescent="0.2">
      <c r="A6435" s="161" t="s">
        <v>8708</v>
      </c>
      <c r="B6435" s="162">
        <v>2.3585596347689E-4</v>
      </c>
      <c r="D6435" s="162"/>
    </row>
    <row r="6436" spans="1:4" x14ac:dyDescent="0.2">
      <c r="A6436" s="161" t="s">
        <v>5601</v>
      </c>
      <c r="B6436" s="162">
        <v>2.3578095160379999E-4</v>
      </c>
      <c r="D6436" s="162"/>
    </row>
    <row r="6437" spans="1:4" x14ac:dyDescent="0.2">
      <c r="A6437" s="161" t="s">
        <v>6343</v>
      </c>
      <c r="B6437" s="162">
        <v>2.3563200129773001E-4</v>
      </c>
      <c r="D6437" s="162"/>
    </row>
    <row r="6438" spans="1:4" x14ac:dyDescent="0.2">
      <c r="A6438" s="161" t="s">
        <v>5950</v>
      </c>
      <c r="B6438" s="162">
        <v>2.3560992398883999E-4</v>
      </c>
      <c r="D6438" s="162"/>
    </row>
    <row r="6439" spans="1:4" x14ac:dyDescent="0.2">
      <c r="A6439" s="161" t="s">
        <v>5126</v>
      </c>
      <c r="B6439" s="162">
        <v>2.3499206020004E-4</v>
      </c>
      <c r="D6439" s="162"/>
    </row>
    <row r="6440" spans="1:4" x14ac:dyDescent="0.2">
      <c r="A6440" s="161" t="s">
        <v>8709</v>
      </c>
      <c r="B6440" s="162">
        <v>2.3481731872870999E-4</v>
      </c>
      <c r="D6440" s="162"/>
    </row>
    <row r="6441" spans="1:4" x14ac:dyDescent="0.2">
      <c r="A6441" s="161" t="s">
        <v>8710</v>
      </c>
      <c r="B6441" s="162">
        <v>2.3481731872870999E-4</v>
      </c>
      <c r="D6441" s="162"/>
    </row>
    <row r="6442" spans="1:4" x14ac:dyDescent="0.2">
      <c r="A6442" s="161" t="s">
        <v>2546</v>
      </c>
      <c r="B6442" s="162">
        <v>2.3424471444722999E-4</v>
      </c>
      <c r="D6442" s="162"/>
    </row>
    <row r="6443" spans="1:4" x14ac:dyDescent="0.2">
      <c r="A6443" s="161" t="s">
        <v>4128</v>
      </c>
      <c r="B6443" s="162">
        <v>2.3381153319962001E-4</v>
      </c>
      <c r="D6443" s="162"/>
    </row>
    <row r="6444" spans="1:4" x14ac:dyDescent="0.2">
      <c r="A6444" s="161" t="s">
        <v>5369</v>
      </c>
      <c r="B6444" s="162">
        <v>2.3358055395777001E-4</v>
      </c>
      <c r="D6444" s="162"/>
    </row>
    <row r="6445" spans="1:4" x14ac:dyDescent="0.2">
      <c r="A6445" s="161" t="s">
        <v>932</v>
      </c>
      <c r="B6445" s="162">
        <v>2.33075522872E-4</v>
      </c>
      <c r="D6445" s="162"/>
    </row>
    <row r="6446" spans="1:4" x14ac:dyDescent="0.2">
      <c r="A6446" s="161" t="s">
        <v>886</v>
      </c>
      <c r="B6446" s="162">
        <v>2.3296816054657E-4</v>
      </c>
      <c r="D6446" s="162"/>
    </row>
    <row r="6447" spans="1:4" x14ac:dyDescent="0.2">
      <c r="A6447" s="161" t="s">
        <v>8711</v>
      </c>
      <c r="B6447" s="162">
        <v>2.3291466247040999E-4</v>
      </c>
      <c r="D6447" s="162"/>
    </row>
    <row r="6448" spans="1:4" x14ac:dyDescent="0.2">
      <c r="A6448" s="161" t="s">
        <v>5365</v>
      </c>
      <c r="B6448" s="162">
        <v>2.3272113103792999E-4</v>
      </c>
      <c r="D6448" s="162"/>
    </row>
    <row r="6449" spans="1:4" x14ac:dyDescent="0.2">
      <c r="A6449" s="161" t="s">
        <v>1526</v>
      </c>
      <c r="B6449" s="162">
        <v>2.3206413182264E-4</v>
      </c>
      <c r="D6449" s="162"/>
    </row>
    <row r="6450" spans="1:4" x14ac:dyDescent="0.2">
      <c r="A6450" s="161" t="s">
        <v>5191</v>
      </c>
      <c r="B6450" s="162">
        <v>2.3188205124162001E-4</v>
      </c>
      <c r="D6450" s="162"/>
    </row>
    <row r="6451" spans="1:4" x14ac:dyDescent="0.2">
      <c r="A6451" s="161" t="s">
        <v>4403</v>
      </c>
      <c r="B6451" s="162">
        <v>2.3157708609054001E-4</v>
      </c>
      <c r="D6451" s="162"/>
    </row>
    <row r="6452" spans="1:4" x14ac:dyDescent="0.2">
      <c r="A6452" s="161" t="s">
        <v>8712</v>
      </c>
      <c r="B6452" s="162">
        <v>2.3116440124781E-4</v>
      </c>
      <c r="D6452" s="162"/>
    </row>
    <row r="6453" spans="1:4" x14ac:dyDescent="0.2">
      <c r="A6453" s="161" t="s">
        <v>8713</v>
      </c>
      <c r="B6453" s="162">
        <v>2.3116440124781E-4</v>
      </c>
      <c r="D6453" s="162"/>
    </row>
    <row r="6454" spans="1:4" x14ac:dyDescent="0.2">
      <c r="A6454" s="161" t="s">
        <v>8714</v>
      </c>
      <c r="B6454" s="162">
        <v>2.3106696568066999E-4</v>
      </c>
      <c r="D6454" s="162"/>
    </row>
    <row r="6455" spans="1:4" x14ac:dyDescent="0.2">
      <c r="A6455" s="161" t="s">
        <v>8715</v>
      </c>
      <c r="B6455" s="162">
        <v>2.3104056469005999E-4</v>
      </c>
      <c r="D6455" s="162"/>
    </row>
    <row r="6456" spans="1:4" x14ac:dyDescent="0.2">
      <c r="A6456" s="161" t="s">
        <v>1912</v>
      </c>
      <c r="B6456" s="162">
        <v>2.3056777420251001E-4</v>
      </c>
      <c r="D6456" s="162"/>
    </row>
    <row r="6457" spans="1:4" x14ac:dyDescent="0.2">
      <c r="A6457" s="161" t="s">
        <v>8716</v>
      </c>
      <c r="B6457" s="162">
        <v>2.3012532758944E-4</v>
      </c>
      <c r="D6457" s="162"/>
    </row>
    <row r="6458" spans="1:4" x14ac:dyDescent="0.2">
      <c r="A6458" s="161" t="s">
        <v>652</v>
      </c>
      <c r="B6458" s="162">
        <v>2.2938771689264001E-4</v>
      </c>
      <c r="D6458" s="162"/>
    </row>
    <row r="6459" spans="1:4" x14ac:dyDescent="0.2">
      <c r="A6459" s="161" t="s">
        <v>8717</v>
      </c>
      <c r="B6459" s="162">
        <v>2.291492053551E-4</v>
      </c>
      <c r="D6459" s="162"/>
    </row>
    <row r="6460" spans="1:4" x14ac:dyDescent="0.2">
      <c r="A6460" s="161" t="s">
        <v>6049</v>
      </c>
      <c r="B6460" s="162">
        <v>2.2897389550928E-4</v>
      </c>
      <c r="D6460" s="162"/>
    </row>
    <row r="6461" spans="1:4" x14ac:dyDescent="0.2">
      <c r="A6461" s="161" t="s">
        <v>8718</v>
      </c>
      <c r="B6461" s="162">
        <v>2.2833797540787999E-4</v>
      </c>
      <c r="D6461" s="162"/>
    </row>
    <row r="6462" spans="1:4" x14ac:dyDescent="0.2">
      <c r="A6462" s="161" t="s">
        <v>8719</v>
      </c>
      <c r="B6462" s="162">
        <v>2.2780745626962E-4</v>
      </c>
      <c r="D6462" s="162"/>
    </row>
    <row r="6463" spans="1:4" x14ac:dyDescent="0.2">
      <c r="A6463" s="161" t="s">
        <v>4707</v>
      </c>
      <c r="B6463" s="162">
        <v>2.2765198839374E-4</v>
      </c>
      <c r="D6463" s="162"/>
    </row>
    <row r="6464" spans="1:4" x14ac:dyDescent="0.2">
      <c r="A6464" s="161" t="s">
        <v>2493</v>
      </c>
      <c r="B6464" s="162">
        <v>2.2762974609083001E-4</v>
      </c>
      <c r="D6464" s="162"/>
    </row>
    <row r="6465" spans="1:4" x14ac:dyDescent="0.2">
      <c r="A6465" s="161" t="s">
        <v>5284</v>
      </c>
      <c r="B6465" s="162">
        <v>2.27479515313E-4</v>
      </c>
      <c r="D6465" s="162"/>
    </row>
    <row r="6466" spans="1:4" x14ac:dyDescent="0.2">
      <c r="A6466" s="161" t="s">
        <v>3818</v>
      </c>
      <c r="B6466" s="162">
        <v>2.2743844236141001E-4</v>
      </c>
      <c r="D6466" s="162"/>
    </row>
    <row r="6467" spans="1:4" x14ac:dyDescent="0.2">
      <c r="A6467" s="161" t="s">
        <v>8720</v>
      </c>
      <c r="B6467" s="162">
        <v>2.2702477316799999E-4</v>
      </c>
      <c r="D6467" s="162"/>
    </row>
    <row r="6468" spans="1:4" x14ac:dyDescent="0.2">
      <c r="A6468" s="161" t="s">
        <v>8721</v>
      </c>
      <c r="B6468" s="162">
        <v>2.2630566486641E-4</v>
      </c>
      <c r="D6468" s="162"/>
    </row>
    <row r="6469" spans="1:4" x14ac:dyDescent="0.2">
      <c r="A6469" s="161" t="s">
        <v>1160</v>
      </c>
      <c r="B6469" s="162">
        <v>2.2630260838008001E-4</v>
      </c>
      <c r="D6469" s="162"/>
    </row>
    <row r="6470" spans="1:4" x14ac:dyDescent="0.2">
      <c r="A6470" s="161" t="s">
        <v>5269</v>
      </c>
      <c r="B6470" s="162">
        <v>2.2627105640717001E-4</v>
      </c>
      <c r="D6470" s="162"/>
    </row>
    <row r="6471" spans="1:4" x14ac:dyDescent="0.2">
      <c r="A6471" s="161" t="s">
        <v>2739</v>
      </c>
      <c r="B6471" s="162">
        <v>2.2625937697121E-4</v>
      </c>
      <c r="D6471" s="162"/>
    </row>
    <row r="6472" spans="1:4" x14ac:dyDescent="0.2">
      <c r="A6472" s="161" t="s">
        <v>8722</v>
      </c>
      <c r="B6472" s="162">
        <v>2.2623762566910001E-4</v>
      </c>
      <c r="D6472" s="162"/>
    </row>
    <row r="6473" spans="1:4" x14ac:dyDescent="0.2">
      <c r="A6473" s="161" t="s">
        <v>8723</v>
      </c>
      <c r="B6473" s="162">
        <v>2.2616083144939999E-4</v>
      </c>
      <c r="D6473" s="162"/>
    </row>
    <row r="6474" spans="1:4" x14ac:dyDescent="0.2">
      <c r="A6474" s="161" t="s">
        <v>930</v>
      </c>
      <c r="B6474" s="162">
        <v>2.2583027416461999E-4</v>
      </c>
      <c r="D6474" s="162"/>
    </row>
    <row r="6475" spans="1:4" x14ac:dyDescent="0.2">
      <c r="A6475" s="161" t="s">
        <v>2774</v>
      </c>
      <c r="B6475" s="162">
        <v>2.2553871717308999E-4</v>
      </c>
      <c r="D6475" s="162"/>
    </row>
    <row r="6476" spans="1:4" x14ac:dyDescent="0.2">
      <c r="A6476" s="161" t="s">
        <v>8724</v>
      </c>
      <c r="B6476" s="162">
        <v>2.2543580906896001E-4</v>
      </c>
      <c r="D6476" s="162"/>
    </row>
    <row r="6477" spans="1:4" x14ac:dyDescent="0.2">
      <c r="A6477" s="161" t="s">
        <v>1321</v>
      </c>
      <c r="B6477" s="162">
        <v>2.2519596947013999E-4</v>
      </c>
      <c r="D6477" s="162"/>
    </row>
    <row r="6478" spans="1:4" x14ac:dyDescent="0.2">
      <c r="A6478" s="161" t="s">
        <v>1111</v>
      </c>
      <c r="B6478" s="162">
        <v>2.2494060528568E-4</v>
      </c>
      <c r="D6478" s="162"/>
    </row>
    <row r="6479" spans="1:4" x14ac:dyDescent="0.2">
      <c r="A6479" s="161" t="s">
        <v>8725</v>
      </c>
      <c r="B6479" s="162">
        <v>2.2488883820023E-4</v>
      </c>
      <c r="D6479" s="162"/>
    </row>
    <row r="6480" spans="1:4" x14ac:dyDescent="0.2">
      <c r="A6480" s="161" t="s">
        <v>2472</v>
      </c>
      <c r="B6480" s="162">
        <v>2.2395020838105999E-4</v>
      </c>
      <c r="D6480" s="162"/>
    </row>
    <row r="6481" spans="1:4" x14ac:dyDescent="0.2">
      <c r="A6481" s="161" t="s">
        <v>1001</v>
      </c>
      <c r="B6481" s="162">
        <v>2.2390395627999E-4</v>
      </c>
      <c r="D6481" s="162"/>
    </row>
    <row r="6482" spans="1:4" x14ac:dyDescent="0.2">
      <c r="A6482" s="161" t="s">
        <v>5662</v>
      </c>
      <c r="B6482" s="162">
        <v>2.2387712036336E-4</v>
      </c>
      <c r="D6482" s="162"/>
    </row>
    <row r="6483" spans="1:4" x14ac:dyDescent="0.2">
      <c r="A6483" s="161" t="s">
        <v>609</v>
      </c>
      <c r="B6483" s="162">
        <v>2.2318096671014001E-4</v>
      </c>
      <c r="D6483" s="162"/>
    </row>
    <row r="6484" spans="1:4" x14ac:dyDescent="0.2">
      <c r="A6484" s="161" t="s">
        <v>8726</v>
      </c>
      <c r="B6484" s="162">
        <v>2.2253200167119999E-4</v>
      </c>
      <c r="D6484" s="162"/>
    </row>
    <row r="6485" spans="1:4" x14ac:dyDescent="0.2">
      <c r="A6485" s="161" t="s">
        <v>2283</v>
      </c>
      <c r="B6485" s="162">
        <v>2.2199190947595E-4</v>
      </c>
      <c r="D6485" s="162"/>
    </row>
    <row r="6486" spans="1:4" x14ac:dyDescent="0.2">
      <c r="A6486" s="161" t="s">
        <v>8727</v>
      </c>
      <c r="B6486" s="162">
        <v>2.2197089195058001E-4</v>
      </c>
      <c r="D6486" s="162"/>
    </row>
    <row r="6487" spans="1:4" x14ac:dyDescent="0.2">
      <c r="A6487" s="161" t="s">
        <v>1468</v>
      </c>
      <c r="B6487" s="162">
        <v>2.2164906538414E-4</v>
      </c>
      <c r="D6487" s="162"/>
    </row>
    <row r="6488" spans="1:4" x14ac:dyDescent="0.2">
      <c r="A6488" s="161" t="s">
        <v>3127</v>
      </c>
      <c r="B6488" s="162">
        <v>2.2121911457523001E-4</v>
      </c>
      <c r="D6488" s="162"/>
    </row>
    <row r="6489" spans="1:4" x14ac:dyDescent="0.2">
      <c r="A6489" s="161" t="s">
        <v>814</v>
      </c>
      <c r="B6489" s="162">
        <v>2.2094523966508E-4</v>
      </c>
      <c r="D6489" s="162"/>
    </row>
    <row r="6490" spans="1:4" x14ac:dyDescent="0.2">
      <c r="A6490" s="161" t="s">
        <v>6316</v>
      </c>
      <c r="B6490" s="162">
        <v>2.2092383141194001E-4</v>
      </c>
      <c r="D6490" s="162"/>
    </row>
    <row r="6491" spans="1:4" x14ac:dyDescent="0.2">
      <c r="A6491" s="161" t="s">
        <v>2298</v>
      </c>
      <c r="B6491" s="162">
        <v>2.2063440189413E-4</v>
      </c>
      <c r="D6491" s="162"/>
    </row>
    <row r="6492" spans="1:4" x14ac:dyDescent="0.2">
      <c r="A6492" s="161" t="s">
        <v>1282</v>
      </c>
      <c r="B6492" s="162">
        <v>2.2030190659580001E-4</v>
      </c>
      <c r="D6492" s="162"/>
    </row>
    <row r="6493" spans="1:4" x14ac:dyDescent="0.2">
      <c r="A6493" s="161" t="s">
        <v>8728</v>
      </c>
      <c r="B6493" s="162">
        <v>2.1814663005882999E-4</v>
      </c>
      <c r="D6493" s="162"/>
    </row>
    <row r="6494" spans="1:4" x14ac:dyDescent="0.2">
      <c r="A6494" s="161" t="s">
        <v>8729</v>
      </c>
      <c r="B6494" s="162">
        <v>2.180528251285E-4</v>
      </c>
      <c r="D6494" s="162"/>
    </row>
    <row r="6495" spans="1:4" x14ac:dyDescent="0.2">
      <c r="A6495" s="161" t="s">
        <v>4738</v>
      </c>
      <c r="B6495" s="162">
        <v>2.1754611291597E-4</v>
      </c>
      <c r="D6495" s="162"/>
    </row>
    <row r="6496" spans="1:4" x14ac:dyDescent="0.2">
      <c r="A6496" s="161" t="s">
        <v>1568</v>
      </c>
      <c r="B6496" s="162">
        <v>2.1753681171190001E-4</v>
      </c>
      <c r="D6496" s="162"/>
    </row>
    <row r="6497" spans="1:4" x14ac:dyDescent="0.2">
      <c r="A6497" s="161" t="s">
        <v>8730</v>
      </c>
      <c r="B6497" s="162">
        <v>2.1747586439647E-4</v>
      </c>
      <c r="D6497" s="162"/>
    </row>
    <row r="6498" spans="1:4" x14ac:dyDescent="0.2">
      <c r="A6498" s="161" t="s">
        <v>4643</v>
      </c>
      <c r="B6498" s="162">
        <v>2.1739713147704001E-4</v>
      </c>
      <c r="D6498" s="162"/>
    </row>
    <row r="6499" spans="1:4" x14ac:dyDescent="0.2">
      <c r="A6499" s="161" t="s">
        <v>8731</v>
      </c>
      <c r="B6499" s="162">
        <v>2.1728850864578001E-4</v>
      </c>
      <c r="D6499" s="162"/>
    </row>
    <row r="6500" spans="1:4" x14ac:dyDescent="0.2">
      <c r="A6500" s="161" t="s">
        <v>4549</v>
      </c>
      <c r="B6500" s="162">
        <v>2.1721495805132E-4</v>
      </c>
      <c r="D6500" s="162"/>
    </row>
    <row r="6501" spans="1:4" x14ac:dyDescent="0.2">
      <c r="A6501" s="161" t="s">
        <v>4524</v>
      </c>
      <c r="B6501" s="162">
        <v>2.1670272110176E-4</v>
      </c>
      <c r="D6501" s="162"/>
    </row>
    <row r="6502" spans="1:4" x14ac:dyDescent="0.2">
      <c r="A6502" s="161" t="s">
        <v>4029</v>
      </c>
      <c r="B6502" s="162">
        <v>2.1655059881213999E-4</v>
      </c>
      <c r="D6502" s="162"/>
    </row>
    <row r="6503" spans="1:4" x14ac:dyDescent="0.2">
      <c r="A6503" s="161" t="s">
        <v>2479</v>
      </c>
      <c r="B6503" s="162">
        <v>2.1647293023536001E-4</v>
      </c>
      <c r="D6503" s="162"/>
    </row>
    <row r="6504" spans="1:4" x14ac:dyDescent="0.2">
      <c r="A6504" s="161" t="s">
        <v>8732</v>
      </c>
      <c r="B6504" s="162">
        <v>2.1635357488286001E-4</v>
      </c>
      <c r="D6504" s="162"/>
    </row>
    <row r="6505" spans="1:4" x14ac:dyDescent="0.2">
      <c r="A6505" s="161" t="s">
        <v>5506</v>
      </c>
      <c r="B6505" s="162">
        <v>2.1635357488286001E-4</v>
      </c>
      <c r="D6505" s="162"/>
    </row>
    <row r="6506" spans="1:4" x14ac:dyDescent="0.2">
      <c r="A6506" s="161" t="s">
        <v>8733</v>
      </c>
      <c r="B6506" s="162">
        <v>2.1634378450649999E-4</v>
      </c>
      <c r="D6506" s="162"/>
    </row>
    <row r="6507" spans="1:4" x14ac:dyDescent="0.2">
      <c r="A6507" s="161" t="s">
        <v>8734</v>
      </c>
      <c r="B6507" s="162">
        <v>2.1631554379449001E-4</v>
      </c>
      <c r="D6507" s="162"/>
    </row>
    <row r="6508" spans="1:4" x14ac:dyDescent="0.2">
      <c r="A6508" s="161" t="s">
        <v>5672</v>
      </c>
      <c r="B6508" s="162">
        <v>2.1590421631779001E-4</v>
      </c>
      <c r="D6508" s="162"/>
    </row>
    <row r="6509" spans="1:4" x14ac:dyDescent="0.2">
      <c r="A6509" s="161" t="s">
        <v>1599</v>
      </c>
      <c r="B6509" s="162">
        <v>2.1570634386536999E-4</v>
      </c>
      <c r="D6509" s="162"/>
    </row>
    <row r="6510" spans="1:4" x14ac:dyDescent="0.2">
      <c r="A6510" s="161" t="s">
        <v>6099</v>
      </c>
      <c r="B6510" s="162">
        <v>2.1549063592581999E-4</v>
      </c>
      <c r="D6510" s="162"/>
    </row>
    <row r="6511" spans="1:4" x14ac:dyDescent="0.2">
      <c r="A6511" s="161" t="s">
        <v>8735</v>
      </c>
      <c r="B6511" s="162">
        <v>2.1501270013113999E-4</v>
      </c>
      <c r="D6511" s="162"/>
    </row>
    <row r="6512" spans="1:4" x14ac:dyDescent="0.2">
      <c r="A6512" s="161" t="s">
        <v>4343</v>
      </c>
      <c r="B6512" s="162">
        <v>2.1491130666057999E-4</v>
      </c>
      <c r="D6512" s="162"/>
    </row>
    <row r="6513" spans="1:4" x14ac:dyDescent="0.2">
      <c r="A6513" s="161" t="s">
        <v>2400</v>
      </c>
      <c r="B6513" s="162">
        <v>2.1484137884582999E-4</v>
      </c>
      <c r="D6513" s="162"/>
    </row>
    <row r="6514" spans="1:4" x14ac:dyDescent="0.2">
      <c r="A6514" s="161" t="s">
        <v>8736</v>
      </c>
      <c r="B6514" s="162">
        <v>2.1473568166164E-4</v>
      </c>
      <c r="D6514" s="162"/>
    </row>
    <row r="6515" spans="1:4" x14ac:dyDescent="0.2">
      <c r="A6515" s="161" t="s">
        <v>885</v>
      </c>
      <c r="B6515" s="162">
        <v>2.1472653895437E-4</v>
      </c>
      <c r="D6515" s="162"/>
    </row>
    <row r="6516" spans="1:4" x14ac:dyDescent="0.2">
      <c r="A6516" s="161" t="s">
        <v>5349</v>
      </c>
      <c r="B6516" s="162">
        <v>2.1455094301491001E-4</v>
      </c>
      <c r="D6516" s="162"/>
    </row>
    <row r="6517" spans="1:4" x14ac:dyDescent="0.2">
      <c r="A6517" s="161" t="s">
        <v>8737</v>
      </c>
      <c r="B6517" s="162">
        <v>2.1448375298716E-4</v>
      </c>
      <c r="D6517" s="162"/>
    </row>
    <row r="6518" spans="1:4" x14ac:dyDescent="0.2">
      <c r="A6518" s="161" t="s">
        <v>5102</v>
      </c>
      <c r="B6518" s="162">
        <v>2.1445196683076001E-4</v>
      </c>
      <c r="D6518" s="162"/>
    </row>
    <row r="6519" spans="1:4" x14ac:dyDescent="0.2">
      <c r="A6519" s="161" t="s">
        <v>3326</v>
      </c>
      <c r="B6519" s="162">
        <v>2.1445196683076001E-4</v>
      </c>
      <c r="D6519" s="162"/>
    </row>
    <row r="6520" spans="1:4" x14ac:dyDescent="0.2">
      <c r="A6520" s="161" t="s">
        <v>2431</v>
      </c>
      <c r="B6520" s="162">
        <v>2.1418267663476001E-4</v>
      </c>
      <c r="D6520" s="162"/>
    </row>
    <row r="6521" spans="1:4" x14ac:dyDescent="0.2">
      <c r="A6521" s="161" t="s">
        <v>1360</v>
      </c>
      <c r="B6521" s="162">
        <v>2.1398715918806999E-4</v>
      </c>
      <c r="D6521" s="162"/>
    </row>
    <row r="6522" spans="1:4" x14ac:dyDescent="0.2">
      <c r="A6522" s="161" t="s">
        <v>447</v>
      </c>
      <c r="B6522" s="162">
        <v>2.1349368323137001E-4</v>
      </c>
      <c r="D6522" s="162"/>
    </row>
    <row r="6523" spans="1:4" x14ac:dyDescent="0.2">
      <c r="A6523" s="161" t="s">
        <v>4732</v>
      </c>
      <c r="B6523" s="162">
        <v>2.1289234406171001E-4</v>
      </c>
      <c r="D6523" s="162"/>
    </row>
    <row r="6524" spans="1:4" x14ac:dyDescent="0.2">
      <c r="A6524" s="161" t="s">
        <v>3299</v>
      </c>
      <c r="B6524" s="162">
        <v>2.1268983483372999E-4</v>
      </c>
      <c r="D6524" s="162"/>
    </row>
    <row r="6525" spans="1:4" x14ac:dyDescent="0.2">
      <c r="A6525" s="161" t="s">
        <v>3556</v>
      </c>
      <c r="B6525" s="162">
        <v>2.1260783230702001E-4</v>
      </c>
      <c r="D6525" s="162"/>
    </row>
    <row r="6526" spans="1:4" x14ac:dyDescent="0.2">
      <c r="A6526" s="161" t="s">
        <v>2028</v>
      </c>
      <c r="B6526" s="162">
        <v>2.1238422276881E-4</v>
      </c>
      <c r="D6526" s="162"/>
    </row>
    <row r="6527" spans="1:4" x14ac:dyDescent="0.2">
      <c r="A6527" s="161" t="s">
        <v>6202</v>
      </c>
      <c r="B6527" s="162">
        <v>2.1236709474722001E-4</v>
      </c>
      <c r="D6527" s="162"/>
    </row>
    <row r="6528" spans="1:4" x14ac:dyDescent="0.2">
      <c r="A6528" s="161" t="s">
        <v>2507</v>
      </c>
      <c r="B6528" s="162">
        <v>2.11975120715E-4</v>
      </c>
      <c r="D6528" s="162"/>
    </row>
    <row r="6529" spans="1:4" x14ac:dyDescent="0.2">
      <c r="A6529" s="161" t="s">
        <v>8738</v>
      </c>
      <c r="B6529" s="162">
        <v>2.1129206962537E-4</v>
      </c>
      <c r="D6529" s="162"/>
    </row>
    <row r="6530" spans="1:4" x14ac:dyDescent="0.2">
      <c r="A6530" s="161" t="s">
        <v>8739</v>
      </c>
      <c r="B6530" s="162">
        <v>2.1129206962537E-4</v>
      </c>
      <c r="D6530" s="162"/>
    </row>
    <row r="6531" spans="1:4" x14ac:dyDescent="0.2">
      <c r="A6531" s="161" t="s">
        <v>628</v>
      </c>
      <c r="B6531" s="162">
        <v>2.1103369182890001E-4</v>
      </c>
      <c r="D6531" s="162"/>
    </row>
    <row r="6532" spans="1:4" x14ac:dyDescent="0.2">
      <c r="A6532" s="161" t="s">
        <v>6143</v>
      </c>
      <c r="B6532" s="162">
        <v>2.1089459747711999E-4</v>
      </c>
      <c r="D6532" s="162"/>
    </row>
    <row r="6533" spans="1:4" x14ac:dyDescent="0.2">
      <c r="A6533" s="161" t="s">
        <v>6012</v>
      </c>
      <c r="B6533" s="162">
        <v>2.1079197503382001E-4</v>
      </c>
      <c r="D6533" s="162"/>
    </row>
    <row r="6534" spans="1:4" x14ac:dyDescent="0.2">
      <c r="A6534" s="161" t="s">
        <v>8740</v>
      </c>
      <c r="B6534" s="162">
        <v>2.1073261677707E-4</v>
      </c>
      <c r="D6534" s="162"/>
    </row>
    <row r="6535" spans="1:4" x14ac:dyDescent="0.2">
      <c r="A6535" s="161" t="s">
        <v>2823</v>
      </c>
      <c r="B6535" s="162">
        <v>2.1031644058386E-4</v>
      </c>
      <c r="D6535" s="162"/>
    </row>
    <row r="6536" spans="1:4" x14ac:dyDescent="0.2">
      <c r="A6536" s="161" t="s">
        <v>1816</v>
      </c>
      <c r="B6536" s="162">
        <v>2.1025879421967999E-4</v>
      </c>
      <c r="D6536" s="162"/>
    </row>
    <row r="6537" spans="1:4" x14ac:dyDescent="0.2">
      <c r="A6537" s="161" t="s">
        <v>498</v>
      </c>
      <c r="B6537" s="162">
        <v>2.0962807467861001E-4</v>
      </c>
      <c r="D6537" s="162"/>
    </row>
    <row r="6538" spans="1:4" x14ac:dyDescent="0.2">
      <c r="A6538" s="161" t="s">
        <v>3630</v>
      </c>
      <c r="B6538" s="162">
        <v>2.0926188101861001E-4</v>
      </c>
      <c r="D6538" s="162"/>
    </row>
    <row r="6539" spans="1:4" x14ac:dyDescent="0.2">
      <c r="A6539" s="161" t="s">
        <v>5398</v>
      </c>
      <c r="B6539" s="162">
        <v>2.0922251875151999E-4</v>
      </c>
      <c r="D6539" s="162"/>
    </row>
    <row r="6540" spans="1:4" x14ac:dyDescent="0.2">
      <c r="A6540" s="161" t="s">
        <v>3704</v>
      </c>
      <c r="B6540" s="162">
        <v>2.0896722920955E-4</v>
      </c>
      <c r="D6540" s="162"/>
    </row>
    <row r="6541" spans="1:4" x14ac:dyDescent="0.2">
      <c r="A6541" s="161" t="s">
        <v>2530</v>
      </c>
      <c r="B6541" s="162">
        <v>2.0889503320748999E-4</v>
      </c>
      <c r="D6541" s="162"/>
    </row>
    <row r="6542" spans="1:4" x14ac:dyDescent="0.2">
      <c r="A6542" s="161" t="s">
        <v>5935</v>
      </c>
      <c r="B6542" s="162">
        <v>2.0849652184525E-4</v>
      </c>
      <c r="D6542" s="162"/>
    </row>
    <row r="6543" spans="1:4" x14ac:dyDescent="0.2">
      <c r="A6543" s="161" t="s">
        <v>8741</v>
      </c>
      <c r="B6543" s="162">
        <v>2.0807666864974001E-4</v>
      </c>
      <c r="D6543" s="162"/>
    </row>
    <row r="6544" spans="1:4" x14ac:dyDescent="0.2">
      <c r="A6544" s="161" t="s">
        <v>2416</v>
      </c>
      <c r="B6544" s="162">
        <v>2.0787832378638E-4</v>
      </c>
      <c r="D6544" s="162"/>
    </row>
    <row r="6545" spans="1:4" x14ac:dyDescent="0.2">
      <c r="A6545" s="161" t="s">
        <v>3298</v>
      </c>
      <c r="B6545" s="162">
        <v>2.0787832378638E-4</v>
      </c>
      <c r="D6545" s="162"/>
    </row>
    <row r="6546" spans="1:4" x14ac:dyDescent="0.2">
      <c r="A6546" s="161" t="s">
        <v>8742</v>
      </c>
      <c r="B6546" s="162">
        <v>2.0774369271454001E-4</v>
      </c>
      <c r="D6546" s="162"/>
    </row>
    <row r="6547" spans="1:4" x14ac:dyDescent="0.2">
      <c r="A6547" s="161" t="s">
        <v>2335</v>
      </c>
      <c r="B6547" s="162">
        <v>2.0760518257510001E-4</v>
      </c>
      <c r="D6547" s="162"/>
    </row>
    <row r="6548" spans="1:4" x14ac:dyDescent="0.2">
      <c r="A6548" s="161" t="s">
        <v>1253</v>
      </c>
      <c r="B6548" s="162">
        <v>2.0729647099299001E-4</v>
      </c>
      <c r="D6548" s="162"/>
    </row>
    <row r="6549" spans="1:4" x14ac:dyDescent="0.2">
      <c r="A6549" s="161" t="s">
        <v>3457</v>
      </c>
      <c r="B6549" s="162">
        <v>2.0699479441760001E-4</v>
      </c>
      <c r="D6549" s="162"/>
    </row>
    <row r="6550" spans="1:4" x14ac:dyDescent="0.2">
      <c r="A6550" s="161" t="s">
        <v>680</v>
      </c>
      <c r="B6550" s="162">
        <v>2.0641862327183E-4</v>
      </c>
      <c r="D6550" s="162"/>
    </row>
    <row r="6551" spans="1:4" x14ac:dyDescent="0.2">
      <c r="A6551" s="161" t="s">
        <v>8743</v>
      </c>
      <c r="B6551" s="162">
        <v>2.0637960592689001E-4</v>
      </c>
      <c r="D6551" s="162"/>
    </row>
    <row r="6552" spans="1:4" x14ac:dyDescent="0.2">
      <c r="A6552" s="161" t="s">
        <v>4994</v>
      </c>
      <c r="B6552" s="162">
        <v>2.0628195054943999E-4</v>
      </c>
      <c r="D6552" s="162"/>
    </row>
    <row r="6553" spans="1:4" x14ac:dyDescent="0.2">
      <c r="A6553" s="161" t="s">
        <v>3262</v>
      </c>
      <c r="B6553" s="162">
        <v>2.0628195054943999E-4</v>
      </c>
      <c r="D6553" s="162"/>
    </row>
    <row r="6554" spans="1:4" x14ac:dyDescent="0.2">
      <c r="A6554" s="161" t="s">
        <v>3178</v>
      </c>
      <c r="B6554" s="162">
        <v>2.0590126555971E-4</v>
      </c>
      <c r="D6554" s="162"/>
    </row>
    <row r="6555" spans="1:4" x14ac:dyDescent="0.2">
      <c r="A6555" s="161" t="s">
        <v>8744</v>
      </c>
      <c r="B6555" s="162">
        <v>2.0587473742111E-4</v>
      </c>
      <c r="D6555" s="162"/>
    </row>
    <row r="6556" spans="1:4" x14ac:dyDescent="0.2">
      <c r="A6556" s="161" t="s">
        <v>8745</v>
      </c>
      <c r="B6556" s="162">
        <v>2.0580647401838E-4</v>
      </c>
      <c r="D6556" s="162"/>
    </row>
    <row r="6557" spans="1:4" x14ac:dyDescent="0.2">
      <c r="A6557" s="161" t="s">
        <v>4288</v>
      </c>
      <c r="B6557" s="162">
        <v>2.0520093436363001E-4</v>
      </c>
      <c r="D6557" s="162"/>
    </row>
    <row r="6558" spans="1:4" x14ac:dyDescent="0.2">
      <c r="A6558" s="161" t="s">
        <v>5292</v>
      </c>
      <c r="B6558" s="162">
        <v>2.0496316620537001E-4</v>
      </c>
      <c r="D6558" s="162"/>
    </row>
    <row r="6559" spans="1:4" x14ac:dyDescent="0.2">
      <c r="A6559" s="161" t="s">
        <v>8746</v>
      </c>
      <c r="B6559" s="162">
        <v>2.0491150730564999E-4</v>
      </c>
      <c r="D6559" s="162"/>
    </row>
    <row r="6560" spans="1:4" x14ac:dyDescent="0.2">
      <c r="A6560" s="161" t="s">
        <v>6273</v>
      </c>
      <c r="B6560" s="162">
        <v>2.0489974358016999E-4</v>
      </c>
      <c r="D6560" s="162"/>
    </row>
    <row r="6561" spans="1:4" x14ac:dyDescent="0.2">
      <c r="A6561" s="161" t="s">
        <v>2383</v>
      </c>
      <c r="B6561" s="162">
        <v>2.0435627187511001E-4</v>
      </c>
      <c r="D6561" s="162"/>
    </row>
    <row r="6562" spans="1:4" x14ac:dyDescent="0.2">
      <c r="A6562" s="161" t="s">
        <v>3782</v>
      </c>
      <c r="B6562" s="162">
        <v>2.0435489496294001E-4</v>
      </c>
      <c r="D6562" s="162"/>
    </row>
    <row r="6563" spans="1:4" x14ac:dyDescent="0.2">
      <c r="A6563" s="161" t="s">
        <v>8747</v>
      </c>
      <c r="B6563" s="162">
        <v>2.0416821035226001E-4</v>
      </c>
      <c r="D6563" s="162"/>
    </row>
    <row r="6564" spans="1:4" x14ac:dyDescent="0.2">
      <c r="A6564" s="161" t="s">
        <v>2457</v>
      </c>
      <c r="B6564" s="162">
        <v>2.0414985380038999E-4</v>
      </c>
      <c r="D6564" s="162"/>
    </row>
    <row r="6565" spans="1:4" x14ac:dyDescent="0.2">
      <c r="A6565" s="161" t="s">
        <v>3464</v>
      </c>
      <c r="B6565" s="162">
        <v>2.0401726473627001E-4</v>
      </c>
      <c r="D6565" s="162"/>
    </row>
    <row r="6566" spans="1:4" x14ac:dyDescent="0.2">
      <c r="A6566" s="161" t="s">
        <v>3968</v>
      </c>
      <c r="B6566" s="162">
        <v>2.0354418789590001E-4</v>
      </c>
      <c r="D6566" s="162"/>
    </row>
    <row r="6567" spans="1:4" x14ac:dyDescent="0.2">
      <c r="A6567" s="161" t="s">
        <v>4565</v>
      </c>
      <c r="B6567" s="162">
        <v>2.035142363778E-4</v>
      </c>
      <c r="D6567" s="162"/>
    </row>
    <row r="6568" spans="1:4" x14ac:dyDescent="0.2">
      <c r="A6568" s="161" t="s">
        <v>3245</v>
      </c>
      <c r="B6568" s="162">
        <v>2.0323821208971001E-4</v>
      </c>
      <c r="D6568" s="162"/>
    </row>
    <row r="6569" spans="1:4" x14ac:dyDescent="0.2">
      <c r="A6569" s="161" t="s">
        <v>8748</v>
      </c>
      <c r="B6569" s="162">
        <v>2.0304354137329E-4</v>
      </c>
      <c r="D6569" s="162"/>
    </row>
    <row r="6570" spans="1:4" x14ac:dyDescent="0.2">
      <c r="A6570" s="161" t="s">
        <v>8749</v>
      </c>
      <c r="B6570" s="162">
        <v>2.0288526031837E-4</v>
      </c>
      <c r="D6570" s="162"/>
    </row>
    <row r="6571" spans="1:4" x14ac:dyDescent="0.2">
      <c r="A6571" s="161" t="s">
        <v>8750</v>
      </c>
      <c r="B6571" s="162">
        <v>2.028144835983E-4</v>
      </c>
      <c r="D6571" s="162"/>
    </row>
    <row r="6572" spans="1:4" x14ac:dyDescent="0.2">
      <c r="A6572" s="161" t="s">
        <v>4391</v>
      </c>
      <c r="B6572" s="162">
        <v>2.0276894082582001E-4</v>
      </c>
      <c r="D6572" s="162"/>
    </row>
    <row r="6573" spans="1:4" x14ac:dyDescent="0.2">
      <c r="A6573" s="161" t="s">
        <v>651</v>
      </c>
      <c r="B6573" s="162">
        <v>2.0200766891812001E-4</v>
      </c>
      <c r="D6573" s="162"/>
    </row>
    <row r="6574" spans="1:4" x14ac:dyDescent="0.2">
      <c r="A6574" s="161" t="s">
        <v>5778</v>
      </c>
      <c r="B6574" s="162">
        <v>2.0181195481462001E-4</v>
      </c>
      <c r="D6574" s="162"/>
    </row>
    <row r="6575" spans="1:4" x14ac:dyDescent="0.2">
      <c r="A6575" s="161" t="s">
        <v>1005</v>
      </c>
      <c r="B6575" s="162">
        <v>2.0166765328195999E-4</v>
      </c>
      <c r="D6575" s="162"/>
    </row>
    <row r="6576" spans="1:4" x14ac:dyDescent="0.2">
      <c r="A6576" s="161" t="s">
        <v>2336</v>
      </c>
      <c r="B6576" s="162">
        <v>2.0164291900606E-4</v>
      </c>
      <c r="D6576" s="162"/>
    </row>
    <row r="6577" spans="1:4" x14ac:dyDescent="0.2">
      <c r="A6577" s="161" t="s">
        <v>8751</v>
      </c>
      <c r="B6577" s="162">
        <v>2.0161024327921E-4</v>
      </c>
      <c r="D6577" s="162"/>
    </row>
    <row r="6578" spans="1:4" x14ac:dyDescent="0.2">
      <c r="A6578" s="161" t="s">
        <v>1131</v>
      </c>
      <c r="B6578" s="162">
        <v>2.0156197112738001E-4</v>
      </c>
      <c r="D6578" s="162"/>
    </row>
    <row r="6579" spans="1:4" x14ac:dyDescent="0.2">
      <c r="A6579" s="161" t="s">
        <v>8752</v>
      </c>
      <c r="B6579" s="162">
        <v>2.0132881988906999E-4</v>
      </c>
      <c r="D6579" s="162"/>
    </row>
    <row r="6580" spans="1:4" x14ac:dyDescent="0.2">
      <c r="A6580" s="161" t="s">
        <v>2004</v>
      </c>
      <c r="B6580" s="162">
        <v>2.0097680672408999E-4</v>
      </c>
      <c r="D6580" s="162"/>
    </row>
    <row r="6581" spans="1:4" x14ac:dyDescent="0.2">
      <c r="A6581" s="161" t="s">
        <v>1594</v>
      </c>
      <c r="B6581" s="162">
        <v>2.0091743662885999E-4</v>
      </c>
      <c r="D6581" s="162"/>
    </row>
    <row r="6582" spans="1:4" x14ac:dyDescent="0.2">
      <c r="A6582" s="161" t="s">
        <v>8753</v>
      </c>
      <c r="B6582" s="162">
        <v>2.0085359564587E-4</v>
      </c>
      <c r="D6582" s="162"/>
    </row>
    <row r="6583" spans="1:4" x14ac:dyDescent="0.2">
      <c r="A6583" s="161" t="s">
        <v>3526</v>
      </c>
      <c r="B6583" s="162">
        <v>2.0073167897205E-4</v>
      </c>
      <c r="D6583" s="162"/>
    </row>
    <row r="6584" spans="1:4" x14ac:dyDescent="0.2">
      <c r="A6584" s="161" t="s">
        <v>2745</v>
      </c>
      <c r="B6584" s="162">
        <v>2.0038652155688E-4</v>
      </c>
      <c r="D6584" s="162"/>
    </row>
    <row r="6585" spans="1:4" x14ac:dyDescent="0.2">
      <c r="A6585" s="161" t="s">
        <v>1425</v>
      </c>
      <c r="B6585" s="162">
        <v>2.0034539119916E-4</v>
      </c>
      <c r="D6585" s="162"/>
    </row>
    <row r="6586" spans="1:4" x14ac:dyDescent="0.2">
      <c r="A6586" s="161" t="s">
        <v>5851</v>
      </c>
      <c r="B6586" s="162">
        <v>2.0021448664941E-4</v>
      </c>
      <c r="D6586" s="162"/>
    </row>
    <row r="6587" spans="1:4" x14ac:dyDescent="0.2">
      <c r="A6587" s="161" t="s">
        <v>3932</v>
      </c>
      <c r="B6587" s="162">
        <v>2.0003629032764E-4</v>
      </c>
      <c r="D6587" s="162"/>
    </row>
    <row r="6588" spans="1:4" x14ac:dyDescent="0.2">
      <c r="A6588" s="161" t="s">
        <v>4074</v>
      </c>
      <c r="B6588" s="162">
        <v>1.9997102179147001E-4</v>
      </c>
      <c r="D6588" s="162"/>
    </row>
    <row r="6589" spans="1:4" x14ac:dyDescent="0.2">
      <c r="A6589" s="161" t="s">
        <v>8754</v>
      </c>
      <c r="B6589" s="162">
        <v>1.9995352494928001E-4</v>
      </c>
      <c r="D6589" s="162"/>
    </row>
    <row r="6590" spans="1:4" x14ac:dyDescent="0.2">
      <c r="A6590" s="161" t="s">
        <v>728</v>
      </c>
      <c r="B6590" s="162">
        <v>1.9995192333271001E-4</v>
      </c>
      <c r="D6590" s="162"/>
    </row>
    <row r="6591" spans="1:4" x14ac:dyDescent="0.2">
      <c r="A6591" s="161" t="s">
        <v>4548</v>
      </c>
      <c r="B6591" s="162">
        <v>1.9948781049809001E-4</v>
      </c>
      <c r="D6591" s="162"/>
    </row>
    <row r="6592" spans="1:4" x14ac:dyDescent="0.2">
      <c r="A6592" s="161" t="s">
        <v>585</v>
      </c>
      <c r="B6592" s="162">
        <v>1.9946138486330001E-4</v>
      </c>
      <c r="D6592" s="162"/>
    </row>
    <row r="6593" spans="1:4" x14ac:dyDescent="0.2">
      <c r="A6593" s="161" t="s">
        <v>3618</v>
      </c>
      <c r="B6593" s="162">
        <v>1.9939101476740999E-4</v>
      </c>
      <c r="D6593" s="162"/>
    </row>
    <row r="6594" spans="1:4" x14ac:dyDescent="0.2">
      <c r="A6594" s="161" t="s">
        <v>4022</v>
      </c>
      <c r="B6594" s="162">
        <v>1.9935064318973001E-4</v>
      </c>
      <c r="D6594" s="162"/>
    </row>
    <row r="6595" spans="1:4" x14ac:dyDescent="0.2">
      <c r="A6595" s="161" t="s">
        <v>2420</v>
      </c>
      <c r="B6595" s="162">
        <v>1.9912582515394E-4</v>
      </c>
      <c r="D6595" s="162"/>
    </row>
    <row r="6596" spans="1:4" x14ac:dyDescent="0.2">
      <c r="A6596" s="161" t="s">
        <v>642</v>
      </c>
      <c r="B6596" s="162">
        <v>1.9909423506451999E-4</v>
      </c>
      <c r="D6596" s="162"/>
    </row>
    <row r="6597" spans="1:4" x14ac:dyDescent="0.2">
      <c r="A6597" s="161" t="s">
        <v>8755</v>
      </c>
      <c r="B6597" s="162">
        <v>1.9908730229392999E-4</v>
      </c>
      <c r="D6597" s="162"/>
    </row>
    <row r="6598" spans="1:4" x14ac:dyDescent="0.2">
      <c r="A6598" s="161" t="s">
        <v>8756</v>
      </c>
      <c r="B6598" s="162">
        <v>1.9908730229392999E-4</v>
      </c>
      <c r="D6598" s="162"/>
    </row>
    <row r="6599" spans="1:4" x14ac:dyDescent="0.2">
      <c r="A6599" s="161" t="s">
        <v>5341</v>
      </c>
      <c r="B6599" s="162">
        <v>1.9907915500177E-4</v>
      </c>
      <c r="D6599" s="162"/>
    </row>
    <row r="6600" spans="1:4" x14ac:dyDescent="0.2">
      <c r="A6600" s="161" t="s">
        <v>3007</v>
      </c>
      <c r="B6600" s="162">
        <v>1.9868193826442999E-4</v>
      </c>
      <c r="D6600" s="162"/>
    </row>
    <row r="6601" spans="1:4" x14ac:dyDescent="0.2">
      <c r="A6601" s="161" t="s">
        <v>1058</v>
      </c>
      <c r="B6601" s="162">
        <v>1.9844800319492999E-4</v>
      </c>
      <c r="D6601" s="162"/>
    </row>
    <row r="6602" spans="1:4" x14ac:dyDescent="0.2">
      <c r="A6602" s="161" t="s">
        <v>4518</v>
      </c>
      <c r="B6602" s="162">
        <v>1.9816781401626999E-4</v>
      </c>
      <c r="D6602" s="162"/>
    </row>
    <row r="6603" spans="1:4" x14ac:dyDescent="0.2">
      <c r="A6603" s="161" t="s">
        <v>8757</v>
      </c>
      <c r="B6603" s="162">
        <v>1.9809786502971E-4</v>
      </c>
      <c r="D6603" s="162"/>
    </row>
    <row r="6604" spans="1:4" x14ac:dyDescent="0.2">
      <c r="A6604" s="161" t="s">
        <v>8758</v>
      </c>
      <c r="B6604" s="162">
        <v>1.9775493332232E-4</v>
      </c>
      <c r="D6604" s="162"/>
    </row>
    <row r="6605" spans="1:4" x14ac:dyDescent="0.2">
      <c r="A6605" s="161" t="s">
        <v>1862</v>
      </c>
      <c r="B6605" s="162">
        <v>1.9764965963426999E-4</v>
      </c>
      <c r="D6605" s="162"/>
    </row>
    <row r="6606" spans="1:4" x14ac:dyDescent="0.2">
      <c r="A6606" s="161" t="s">
        <v>3789</v>
      </c>
      <c r="B6606" s="162">
        <v>1.9763856223214E-4</v>
      </c>
      <c r="D6606" s="162"/>
    </row>
    <row r="6607" spans="1:4" x14ac:dyDescent="0.2">
      <c r="A6607" s="161" t="s">
        <v>8759</v>
      </c>
      <c r="B6607" s="162">
        <v>1.9742395906762001E-4</v>
      </c>
      <c r="D6607" s="162"/>
    </row>
    <row r="6608" spans="1:4" x14ac:dyDescent="0.2">
      <c r="A6608" s="161" t="s">
        <v>8760</v>
      </c>
      <c r="B6608" s="162">
        <v>1.9722738019263E-4</v>
      </c>
      <c r="D6608" s="162"/>
    </row>
    <row r="6609" spans="1:4" x14ac:dyDescent="0.2">
      <c r="A6609" s="161" t="s">
        <v>3479</v>
      </c>
      <c r="B6609" s="162">
        <v>1.9687139886135E-4</v>
      </c>
      <c r="D6609" s="162"/>
    </row>
    <row r="6610" spans="1:4" x14ac:dyDescent="0.2">
      <c r="A6610" s="161" t="s">
        <v>8761</v>
      </c>
      <c r="B6610" s="162">
        <v>1.9653755305456001E-4</v>
      </c>
      <c r="D6610" s="162"/>
    </row>
    <row r="6611" spans="1:4" x14ac:dyDescent="0.2">
      <c r="A6611" s="161" t="s">
        <v>5834</v>
      </c>
      <c r="B6611" s="162">
        <v>1.9634636611875E-4</v>
      </c>
      <c r="D6611" s="162"/>
    </row>
    <row r="6612" spans="1:4" x14ac:dyDescent="0.2">
      <c r="A6612" s="161" t="s">
        <v>8762</v>
      </c>
      <c r="B6612" s="162">
        <v>1.9587301944777E-4</v>
      </c>
      <c r="D6612" s="162"/>
    </row>
    <row r="6613" spans="1:4" x14ac:dyDescent="0.2">
      <c r="A6613" s="161" t="s">
        <v>5119</v>
      </c>
      <c r="B6613" s="162">
        <v>1.9574564358189E-4</v>
      </c>
      <c r="D6613" s="162"/>
    </row>
    <row r="6614" spans="1:4" x14ac:dyDescent="0.2">
      <c r="A6614" s="161" t="s">
        <v>5841</v>
      </c>
      <c r="B6614" s="162">
        <v>1.9570102011799999E-4</v>
      </c>
      <c r="D6614" s="162"/>
    </row>
    <row r="6615" spans="1:4" x14ac:dyDescent="0.2">
      <c r="A6615" s="161" t="s">
        <v>4611</v>
      </c>
      <c r="B6615" s="162">
        <v>1.9569541249763001E-4</v>
      </c>
      <c r="D6615" s="162"/>
    </row>
    <row r="6616" spans="1:4" x14ac:dyDescent="0.2">
      <c r="A6616" s="161" t="s">
        <v>8763</v>
      </c>
      <c r="B6616" s="162">
        <v>1.9566956814231999E-4</v>
      </c>
      <c r="D6616" s="162"/>
    </row>
    <row r="6617" spans="1:4" x14ac:dyDescent="0.2">
      <c r="A6617" s="161" t="s">
        <v>2594</v>
      </c>
      <c r="B6617" s="162">
        <v>1.953769733233E-4</v>
      </c>
      <c r="D6617" s="162"/>
    </row>
    <row r="6618" spans="1:4" x14ac:dyDescent="0.2">
      <c r="A6618" s="161" t="s">
        <v>5049</v>
      </c>
      <c r="B6618" s="162">
        <v>1.9537339947136E-4</v>
      </c>
      <c r="D6618" s="162"/>
    </row>
    <row r="6619" spans="1:4" x14ac:dyDescent="0.2">
      <c r="A6619" s="161" t="s">
        <v>8764</v>
      </c>
      <c r="B6619" s="162">
        <v>1.9531388926338999E-4</v>
      </c>
      <c r="D6619" s="162"/>
    </row>
    <row r="6620" spans="1:4" x14ac:dyDescent="0.2">
      <c r="A6620" s="161" t="s">
        <v>5775</v>
      </c>
      <c r="B6620" s="162">
        <v>1.9527339943904999E-4</v>
      </c>
      <c r="D6620" s="162"/>
    </row>
    <row r="6621" spans="1:4" x14ac:dyDescent="0.2">
      <c r="A6621" s="161" t="s">
        <v>8765</v>
      </c>
      <c r="B6621" s="162">
        <v>1.9519442491319999E-4</v>
      </c>
      <c r="D6621" s="162"/>
    </row>
    <row r="6622" spans="1:4" x14ac:dyDescent="0.2">
      <c r="A6622" s="161" t="s">
        <v>578</v>
      </c>
      <c r="B6622" s="162">
        <v>1.9519388593299E-4</v>
      </c>
      <c r="D6622" s="162"/>
    </row>
    <row r="6623" spans="1:4" x14ac:dyDescent="0.2">
      <c r="A6623" s="161" t="s">
        <v>1531</v>
      </c>
      <c r="B6623" s="162">
        <v>1.9503013666001E-4</v>
      </c>
      <c r="D6623" s="162"/>
    </row>
    <row r="6624" spans="1:4" x14ac:dyDescent="0.2">
      <c r="A6624" s="161" t="s">
        <v>3800</v>
      </c>
      <c r="B6624" s="162">
        <v>1.949019385077E-4</v>
      </c>
      <c r="D6624" s="162"/>
    </row>
    <row r="6625" spans="1:4" x14ac:dyDescent="0.2">
      <c r="A6625" s="161" t="s">
        <v>8766</v>
      </c>
      <c r="B6625" s="162">
        <v>1.947762879364E-4</v>
      </c>
      <c r="D6625" s="162"/>
    </row>
    <row r="6626" spans="1:4" x14ac:dyDescent="0.2">
      <c r="A6626" s="161" t="s">
        <v>2173</v>
      </c>
      <c r="B6626" s="162">
        <v>1.94638025586E-4</v>
      </c>
      <c r="D6626" s="162"/>
    </row>
    <row r="6627" spans="1:4" x14ac:dyDescent="0.2">
      <c r="A6627" s="161" t="s">
        <v>967</v>
      </c>
      <c r="B6627" s="162">
        <v>1.9461280736368999E-4</v>
      </c>
      <c r="D6627" s="162"/>
    </row>
    <row r="6628" spans="1:4" x14ac:dyDescent="0.2">
      <c r="A6628" s="161" t="s">
        <v>8767</v>
      </c>
      <c r="B6628" s="162">
        <v>1.9420105529351E-4</v>
      </c>
      <c r="D6628" s="162"/>
    </row>
    <row r="6629" spans="1:4" x14ac:dyDescent="0.2">
      <c r="A6629" s="161" t="s">
        <v>1891</v>
      </c>
      <c r="B6629" s="162">
        <v>1.9387512976555999E-4</v>
      </c>
      <c r="D6629" s="162"/>
    </row>
    <row r="6630" spans="1:4" x14ac:dyDescent="0.2">
      <c r="A6630" s="161" t="s">
        <v>1022</v>
      </c>
      <c r="B6630" s="162">
        <v>1.9330084370916E-4</v>
      </c>
      <c r="D6630" s="162"/>
    </row>
    <row r="6631" spans="1:4" x14ac:dyDescent="0.2">
      <c r="A6631" s="161" t="s">
        <v>3658</v>
      </c>
      <c r="B6631" s="162">
        <v>1.9314039368281E-4</v>
      </c>
      <c r="D6631" s="162"/>
    </row>
    <row r="6632" spans="1:4" x14ac:dyDescent="0.2">
      <c r="A6632" s="161" t="s">
        <v>8768</v>
      </c>
      <c r="B6632" s="162">
        <v>1.9268491369944999E-4</v>
      </c>
      <c r="D6632" s="162"/>
    </row>
    <row r="6633" spans="1:4" x14ac:dyDescent="0.2">
      <c r="A6633" s="161" t="s">
        <v>5902</v>
      </c>
      <c r="B6633" s="162">
        <v>1.9257365099386E-4</v>
      </c>
      <c r="D6633" s="162"/>
    </row>
    <row r="6634" spans="1:4" x14ac:dyDescent="0.2">
      <c r="A6634" s="161" t="s">
        <v>474</v>
      </c>
      <c r="B6634" s="162">
        <v>1.9252769845056001E-4</v>
      </c>
      <c r="D6634" s="162"/>
    </row>
    <row r="6635" spans="1:4" x14ac:dyDescent="0.2">
      <c r="A6635" s="161" t="s">
        <v>2303</v>
      </c>
      <c r="B6635" s="162">
        <v>1.9246607826031999E-4</v>
      </c>
      <c r="D6635" s="162"/>
    </row>
    <row r="6636" spans="1:4" x14ac:dyDescent="0.2">
      <c r="A6636" s="161" t="s">
        <v>8769</v>
      </c>
      <c r="B6636" s="162">
        <v>1.9195112749100001E-4</v>
      </c>
      <c r="D6636" s="162"/>
    </row>
    <row r="6637" spans="1:4" x14ac:dyDescent="0.2">
      <c r="A6637" s="161" t="s">
        <v>5855</v>
      </c>
      <c r="B6637" s="162">
        <v>1.9182837228395999E-4</v>
      </c>
      <c r="D6637" s="162"/>
    </row>
    <row r="6638" spans="1:4" x14ac:dyDescent="0.2">
      <c r="A6638" s="161" t="s">
        <v>905</v>
      </c>
      <c r="B6638" s="162">
        <v>1.9161318135607001E-4</v>
      </c>
      <c r="D6638" s="162"/>
    </row>
    <row r="6639" spans="1:4" x14ac:dyDescent="0.2">
      <c r="A6639" s="161" t="s">
        <v>2089</v>
      </c>
      <c r="B6639" s="162">
        <v>1.9149521481697001E-4</v>
      </c>
      <c r="D6639" s="162"/>
    </row>
    <row r="6640" spans="1:4" x14ac:dyDescent="0.2">
      <c r="A6640" s="161" t="s">
        <v>8770</v>
      </c>
      <c r="B6640" s="162">
        <v>1.9133409343841999E-4</v>
      </c>
      <c r="D6640" s="162"/>
    </row>
    <row r="6641" spans="1:4" x14ac:dyDescent="0.2">
      <c r="A6641" s="161" t="s">
        <v>1856</v>
      </c>
      <c r="B6641" s="162">
        <v>1.9122008725935E-4</v>
      </c>
      <c r="D6641" s="162"/>
    </row>
    <row r="6642" spans="1:4" x14ac:dyDescent="0.2">
      <c r="A6642" s="161" t="s">
        <v>5326</v>
      </c>
      <c r="B6642" s="162">
        <v>1.9086371732182999E-4</v>
      </c>
      <c r="D6642" s="162"/>
    </row>
    <row r="6643" spans="1:4" x14ac:dyDescent="0.2">
      <c r="A6643" s="161" t="s">
        <v>8771</v>
      </c>
      <c r="B6643" s="162">
        <v>1.9070543690940999E-4</v>
      </c>
      <c r="D6643" s="162"/>
    </row>
    <row r="6644" spans="1:4" x14ac:dyDescent="0.2">
      <c r="A6644" s="161" t="s">
        <v>5149</v>
      </c>
      <c r="B6644" s="162">
        <v>1.9070225627938999E-4</v>
      </c>
      <c r="D6644" s="162"/>
    </row>
    <row r="6645" spans="1:4" x14ac:dyDescent="0.2">
      <c r="A6645" s="161" t="s">
        <v>991</v>
      </c>
      <c r="B6645" s="162">
        <v>1.9038676264148999E-4</v>
      </c>
      <c r="D6645" s="162"/>
    </row>
    <row r="6646" spans="1:4" x14ac:dyDescent="0.2">
      <c r="A6646" s="161" t="s">
        <v>8772</v>
      </c>
      <c r="B6646" s="162">
        <v>1.8950261680164999E-4</v>
      </c>
      <c r="D6646" s="162"/>
    </row>
    <row r="6647" spans="1:4" x14ac:dyDescent="0.2">
      <c r="A6647" s="161" t="s">
        <v>8773</v>
      </c>
      <c r="B6647" s="162">
        <v>1.8947552258472E-4</v>
      </c>
      <c r="D6647" s="162"/>
    </row>
    <row r="6648" spans="1:4" x14ac:dyDescent="0.2">
      <c r="A6648" s="161" t="s">
        <v>5095</v>
      </c>
      <c r="B6648" s="162">
        <v>1.8930538772586001E-4</v>
      </c>
      <c r="D6648" s="162"/>
    </row>
    <row r="6649" spans="1:4" x14ac:dyDescent="0.2">
      <c r="A6649" s="161" t="s">
        <v>5752</v>
      </c>
      <c r="B6649" s="162">
        <v>1.8883886795118999E-4</v>
      </c>
      <c r="D6649" s="162"/>
    </row>
    <row r="6650" spans="1:4" x14ac:dyDescent="0.2">
      <c r="A6650" s="161" t="s">
        <v>8774</v>
      </c>
      <c r="B6650" s="162">
        <v>1.8881621811493E-4</v>
      </c>
      <c r="D6650" s="162"/>
    </row>
    <row r="6651" spans="1:4" x14ac:dyDescent="0.2">
      <c r="A6651" s="161" t="s">
        <v>2628</v>
      </c>
      <c r="B6651" s="162">
        <v>1.8833319488308E-4</v>
      </c>
      <c r="D6651" s="162"/>
    </row>
    <row r="6652" spans="1:4" x14ac:dyDescent="0.2">
      <c r="A6652" s="161" t="s">
        <v>4290</v>
      </c>
      <c r="B6652" s="162">
        <v>1.8822092764738001E-4</v>
      </c>
      <c r="D6652" s="162"/>
    </row>
    <row r="6653" spans="1:4" x14ac:dyDescent="0.2">
      <c r="A6653" s="161" t="s">
        <v>2192</v>
      </c>
      <c r="B6653" s="162">
        <v>1.8805308376746999E-4</v>
      </c>
      <c r="D6653" s="162"/>
    </row>
    <row r="6654" spans="1:4" x14ac:dyDescent="0.2">
      <c r="A6654" s="161" t="s">
        <v>4840</v>
      </c>
      <c r="B6654" s="162">
        <v>1.872169582551E-4</v>
      </c>
      <c r="D6654" s="162"/>
    </row>
    <row r="6655" spans="1:4" x14ac:dyDescent="0.2">
      <c r="A6655" s="161" t="s">
        <v>6268</v>
      </c>
      <c r="B6655" s="162">
        <v>1.8720935423380001E-4</v>
      </c>
      <c r="D6655" s="162"/>
    </row>
    <row r="6656" spans="1:4" x14ac:dyDescent="0.2">
      <c r="A6656" s="161" t="s">
        <v>1755</v>
      </c>
      <c r="B6656" s="162">
        <v>1.8717461526634001E-4</v>
      </c>
      <c r="D6656" s="162"/>
    </row>
    <row r="6657" spans="1:4" x14ac:dyDescent="0.2">
      <c r="A6657" s="161" t="s">
        <v>815</v>
      </c>
      <c r="B6657" s="162">
        <v>1.8684417960563999E-4</v>
      </c>
      <c r="D6657" s="162"/>
    </row>
    <row r="6658" spans="1:4" x14ac:dyDescent="0.2">
      <c r="A6658" s="161" t="s">
        <v>1961</v>
      </c>
      <c r="B6658" s="162">
        <v>1.8682668717179E-4</v>
      </c>
      <c r="D6658" s="162"/>
    </row>
    <row r="6659" spans="1:4" x14ac:dyDescent="0.2">
      <c r="A6659" s="161" t="s">
        <v>8775</v>
      </c>
      <c r="B6659" s="162">
        <v>1.8645429751406001E-4</v>
      </c>
      <c r="D6659" s="162"/>
    </row>
    <row r="6660" spans="1:4" x14ac:dyDescent="0.2">
      <c r="A6660" s="161" t="s">
        <v>2054</v>
      </c>
      <c r="B6660" s="162">
        <v>1.8633499354693E-4</v>
      </c>
      <c r="D6660" s="162"/>
    </row>
    <row r="6661" spans="1:4" x14ac:dyDescent="0.2">
      <c r="A6661" s="161" t="s">
        <v>2428</v>
      </c>
      <c r="B6661" s="162">
        <v>1.8629649611288999E-4</v>
      </c>
      <c r="D6661" s="162"/>
    </row>
    <row r="6662" spans="1:4" x14ac:dyDescent="0.2">
      <c r="A6662" s="161" t="s">
        <v>497</v>
      </c>
      <c r="B6662" s="162">
        <v>1.8550265538552001E-4</v>
      </c>
      <c r="D6662" s="162"/>
    </row>
    <row r="6663" spans="1:4" x14ac:dyDescent="0.2">
      <c r="A6663" s="161" t="s">
        <v>8776</v>
      </c>
      <c r="B6663" s="162">
        <v>1.8547426260422001E-4</v>
      </c>
      <c r="D6663" s="162"/>
    </row>
    <row r="6664" spans="1:4" x14ac:dyDescent="0.2">
      <c r="A6664" s="161" t="s">
        <v>2266</v>
      </c>
      <c r="B6664" s="162">
        <v>1.8537363274360999E-4</v>
      </c>
      <c r="D6664" s="162"/>
    </row>
    <row r="6665" spans="1:4" x14ac:dyDescent="0.2">
      <c r="A6665" s="161" t="s">
        <v>8777</v>
      </c>
      <c r="B6665" s="162">
        <v>1.8532729136035999E-4</v>
      </c>
      <c r="D6665" s="162"/>
    </row>
    <row r="6666" spans="1:4" x14ac:dyDescent="0.2">
      <c r="A6666" s="161" t="s">
        <v>8778</v>
      </c>
      <c r="B6666" s="162">
        <v>1.8488952152268001E-4</v>
      </c>
      <c r="D6666" s="162"/>
    </row>
    <row r="6667" spans="1:4" x14ac:dyDescent="0.2">
      <c r="A6667" s="161" t="s">
        <v>3421</v>
      </c>
      <c r="B6667" s="162">
        <v>1.8479289851634E-4</v>
      </c>
      <c r="D6667" s="162"/>
    </row>
    <row r="6668" spans="1:4" x14ac:dyDescent="0.2">
      <c r="A6668" s="161" t="s">
        <v>1246</v>
      </c>
      <c r="B6668" s="162">
        <v>1.8453615636301001E-4</v>
      </c>
      <c r="D6668" s="162"/>
    </row>
    <row r="6669" spans="1:4" x14ac:dyDescent="0.2">
      <c r="A6669" s="161" t="s">
        <v>5607</v>
      </c>
      <c r="B6669" s="162">
        <v>1.8422627052368999E-4</v>
      </c>
      <c r="D6669" s="162"/>
    </row>
    <row r="6670" spans="1:4" x14ac:dyDescent="0.2">
      <c r="A6670" s="161" t="s">
        <v>6255</v>
      </c>
      <c r="B6670" s="162">
        <v>1.8416504905755001E-4</v>
      </c>
      <c r="D6670" s="162"/>
    </row>
    <row r="6671" spans="1:4" x14ac:dyDescent="0.2">
      <c r="A6671" s="161" t="s">
        <v>2365</v>
      </c>
      <c r="B6671" s="162">
        <v>1.8394873696557E-4</v>
      </c>
      <c r="D6671" s="162"/>
    </row>
    <row r="6672" spans="1:4" x14ac:dyDescent="0.2">
      <c r="A6672" s="161" t="s">
        <v>8779</v>
      </c>
      <c r="B6672" s="162">
        <v>1.8394569859562999E-4</v>
      </c>
      <c r="D6672" s="162"/>
    </row>
    <row r="6673" spans="1:4" x14ac:dyDescent="0.2">
      <c r="A6673" s="161" t="s">
        <v>799</v>
      </c>
      <c r="B6673" s="162">
        <v>1.8390856748659999E-4</v>
      </c>
      <c r="D6673" s="162"/>
    </row>
    <row r="6674" spans="1:4" x14ac:dyDescent="0.2">
      <c r="A6674" s="161" t="s">
        <v>8780</v>
      </c>
      <c r="B6674" s="162">
        <v>1.8374999130016999E-4</v>
      </c>
      <c r="D6674" s="162"/>
    </row>
    <row r="6675" spans="1:4" x14ac:dyDescent="0.2">
      <c r="A6675" s="161" t="s">
        <v>1681</v>
      </c>
      <c r="B6675" s="162">
        <v>1.8371199525182001E-4</v>
      </c>
      <c r="D6675" s="162"/>
    </row>
    <row r="6676" spans="1:4" x14ac:dyDescent="0.2">
      <c r="A6676" s="161" t="s">
        <v>658</v>
      </c>
      <c r="B6676" s="162">
        <v>1.8324135232643E-4</v>
      </c>
      <c r="D6676" s="162"/>
    </row>
    <row r="6677" spans="1:4" x14ac:dyDescent="0.2">
      <c r="A6677" s="161" t="s">
        <v>714</v>
      </c>
      <c r="B6677" s="162">
        <v>1.8232113007594E-4</v>
      </c>
      <c r="D6677" s="162"/>
    </row>
    <row r="6678" spans="1:4" x14ac:dyDescent="0.2">
      <c r="A6678" s="161" t="s">
        <v>8781</v>
      </c>
      <c r="B6678" s="162">
        <v>1.8212590601748E-4</v>
      </c>
      <c r="D6678" s="162"/>
    </row>
    <row r="6679" spans="1:4" x14ac:dyDescent="0.2">
      <c r="A6679" s="161" t="s">
        <v>8782</v>
      </c>
      <c r="B6679" s="162">
        <v>1.8190062628404999E-4</v>
      </c>
      <c r="D6679" s="162"/>
    </row>
    <row r="6680" spans="1:4" x14ac:dyDescent="0.2">
      <c r="A6680" s="161" t="s">
        <v>420</v>
      </c>
      <c r="B6680" s="162">
        <v>1.8086397010702999E-4</v>
      </c>
      <c r="D6680" s="162"/>
    </row>
    <row r="6681" spans="1:4" x14ac:dyDescent="0.2">
      <c r="A6681" s="161" t="s">
        <v>3680</v>
      </c>
      <c r="B6681" s="162">
        <v>1.8058368366458E-4</v>
      </c>
      <c r="D6681" s="162"/>
    </row>
    <row r="6682" spans="1:4" x14ac:dyDescent="0.2">
      <c r="A6682" s="161" t="s">
        <v>1064</v>
      </c>
      <c r="B6682" s="162">
        <v>1.8052344916882001E-4</v>
      </c>
      <c r="D6682" s="162"/>
    </row>
    <row r="6683" spans="1:4" x14ac:dyDescent="0.2">
      <c r="A6683" s="161" t="s">
        <v>4259</v>
      </c>
      <c r="B6683" s="162">
        <v>1.8019702333818999E-4</v>
      </c>
      <c r="D6683" s="162"/>
    </row>
    <row r="6684" spans="1:4" x14ac:dyDescent="0.2">
      <c r="A6684" s="161" t="s">
        <v>3123</v>
      </c>
      <c r="B6684" s="162">
        <v>1.8014871181446001E-4</v>
      </c>
      <c r="D6684" s="162"/>
    </row>
    <row r="6685" spans="1:4" x14ac:dyDescent="0.2">
      <c r="A6685" s="161" t="s">
        <v>2127</v>
      </c>
      <c r="B6685" s="162">
        <v>1.8000046040857E-4</v>
      </c>
      <c r="D6685" s="162"/>
    </row>
    <row r="6686" spans="1:4" x14ac:dyDescent="0.2">
      <c r="A6686" s="161" t="s">
        <v>8783</v>
      </c>
      <c r="B6686" s="162">
        <v>1.7993702065876999E-4</v>
      </c>
      <c r="D6686" s="162"/>
    </row>
    <row r="6687" spans="1:4" x14ac:dyDescent="0.2">
      <c r="A6687" s="161" t="s">
        <v>8784</v>
      </c>
      <c r="B6687" s="162">
        <v>1.7993702065876999E-4</v>
      </c>
      <c r="D6687" s="162"/>
    </row>
    <row r="6688" spans="1:4" x14ac:dyDescent="0.2">
      <c r="A6688" s="161" t="s">
        <v>8785</v>
      </c>
      <c r="B6688" s="162">
        <v>1.7993702065876999E-4</v>
      </c>
      <c r="D6688" s="162"/>
    </row>
    <row r="6689" spans="1:4" x14ac:dyDescent="0.2">
      <c r="A6689" s="161" t="s">
        <v>372</v>
      </c>
      <c r="B6689" s="162">
        <v>1.7991812381297999E-4</v>
      </c>
      <c r="D6689" s="162"/>
    </row>
    <row r="6690" spans="1:4" x14ac:dyDescent="0.2">
      <c r="A6690" s="161" t="s">
        <v>8786</v>
      </c>
      <c r="B6690" s="162">
        <v>1.7974457884423E-4</v>
      </c>
      <c r="D6690" s="162"/>
    </row>
    <row r="6691" spans="1:4" x14ac:dyDescent="0.2">
      <c r="A6691" s="161" t="s">
        <v>688</v>
      </c>
      <c r="B6691" s="162">
        <v>1.7962661508609E-4</v>
      </c>
      <c r="D6691" s="162"/>
    </row>
    <row r="6692" spans="1:4" x14ac:dyDescent="0.2">
      <c r="A6692" s="161" t="s">
        <v>1902</v>
      </c>
      <c r="B6692" s="162">
        <v>1.7959820002611999E-4</v>
      </c>
      <c r="D6692" s="162"/>
    </row>
    <row r="6693" spans="1:4" x14ac:dyDescent="0.2">
      <c r="A6693" s="161" t="s">
        <v>8787</v>
      </c>
      <c r="B6693" s="162">
        <v>1.7950088434419E-4</v>
      </c>
      <c r="D6693" s="162"/>
    </row>
    <row r="6694" spans="1:4" x14ac:dyDescent="0.2">
      <c r="A6694" s="161" t="s">
        <v>8788</v>
      </c>
      <c r="B6694" s="162">
        <v>1.793224483063E-4</v>
      </c>
      <c r="D6694" s="162"/>
    </row>
    <row r="6695" spans="1:4" x14ac:dyDescent="0.2">
      <c r="A6695" s="161" t="s">
        <v>3904</v>
      </c>
      <c r="B6695" s="162">
        <v>1.7917448055259001E-4</v>
      </c>
      <c r="D6695" s="162"/>
    </row>
    <row r="6696" spans="1:4" x14ac:dyDescent="0.2">
      <c r="A6696" s="161" t="s">
        <v>5836</v>
      </c>
      <c r="B6696" s="162">
        <v>1.7877747114831001E-4</v>
      </c>
      <c r="D6696" s="162"/>
    </row>
    <row r="6697" spans="1:4" x14ac:dyDescent="0.2">
      <c r="A6697" s="161" t="s">
        <v>8789</v>
      </c>
      <c r="B6697" s="162">
        <v>1.7848203196606E-4</v>
      </c>
      <c r="D6697" s="162"/>
    </row>
    <row r="6698" spans="1:4" x14ac:dyDescent="0.2">
      <c r="A6698" s="161" t="s">
        <v>8790</v>
      </c>
      <c r="B6698" s="162">
        <v>1.7848203196606E-4</v>
      </c>
      <c r="D6698" s="162"/>
    </row>
    <row r="6699" spans="1:4" x14ac:dyDescent="0.2">
      <c r="A6699" s="161" t="s">
        <v>1114</v>
      </c>
      <c r="B6699" s="162">
        <v>1.78451920522E-4</v>
      </c>
      <c r="D6699" s="162"/>
    </row>
    <row r="6700" spans="1:4" x14ac:dyDescent="0.2">
      <c r="A6700" s="161" t="s">
        <v>5485</v>
      </c>
      <c r="B6700" s="162">
        <v>1.7825417831431999E-4</v>
      </c>
      <c r="D6700" s="162"/>
    </row>
    <row r="6701" spans="1:4" x14ac:dyDescent="0.2">
      <c r="A6701" s="161" t="s">
        <v>8791</v>
      </c>
      <c r="B6701" s="162">
        <v>1.7778194975626E-4</v>
      </c>
      <c r="D6701" s="162"/>
    </row>
    <row r="6702" spans="1:4" x14ac:dyDescent="0.2">
      <c r="A6702" s="161" t="s">
        <v>5505</v>
      </c>
      <c r="B6702" s="162">
        <v>1.7769696134343999E-4</v>
      </c>
      <c r="D6702" s="162"/>
    </row>
    <row r="6703" spans="1:4" x14ac:dyDescent="0.2">
      <c r="A6703" s="161" t="s">
        <v>3392</v>
      </c>
      <c r="B6703" s="162">
        <v>1.7757284016854999E-4</v>
      </c>
      <c r="D6703" s="162"/>
    </row>
    <row r="6704" spans="1:4" x14ac:dyDescent="0.2">
      <c r="A6704" s="161" t="s">
        <v>1618</v>
      </c>
      <c r="B6704" s="162">
        <v>1.7739558949257E-4</v>
      </c>
      <c r="D6704" s="162"/>
    </row>
    <row r="6705" spans="1:4" x14ac:dyDescent="0.2">
      <c r="A6705" s="161" t="s">
        <v>1746</v>
      </c>
      <c r="B6705" s="162">
        <v>1.7715223125466001E-4</v>
      </c>
      <c r="D6705" s="162"/>
    </row>
    <row r="6706" spans="1:4" x14ac:dyDescent="0.2">
      <c r="A6706" s="161" t="s">
        <v>8792</v>
      </c>
      <c r="B6706" s="162">
        <v>1.7715223125466001E-4</v>
      </c>
      <c r="D6706" s="162"/>
    </row>
    <row r="6707" spans="1:4" x14ac:dyDescent="0.2">
      <c r="A6707" s="161" t="s">
        <v>1728</v>
      </c>
      <c r="B6707" s="162">
        <v>1.7715223125466001E-4</v>
      </c>
      <c r="D6707" s="162"/>
    </row>
    <row r="6708" spans="1:4" x14ac:dyDescent="0.2">
      <c r="A6708" s="161" t="s">
        <v>1548</v>
      </c>
      <c r="B6708" s="162">
        <v>1.7715223125466001E-4</v>
      </c>
      <c r="D6708" s="162"/>
    </row>
    <row r="6709" spans="1:4" x14ac:dyDescent="0.2">
      <c r="A6709" s="161" t="s">
        <v>8793</v>
      </c>
      <c r="B6709" s="162">
        <v>1.7705137238107E-4</v>
      </c>
      <c r="D6709" s="162"/>
    </row>
    <row r="6710" spans="1:4" x14ac:dyDescent="0.2">
      <c r="A6710" s="161" t="s">
        <v>1604</v>
      </c>
      <c r="B6710" s="162">
        <v>1.7693805452143001E-4</v>
      </c>
      <c r="D6710" s="162"/>
    </row>
    <row r="6711" spans="1:4" x14ac:dyDescent="0.2">
      <c r="A6711" s="161" t="s">
        <v>1523</v>
      </c>
      <c r="B6711" s="162">
        <v>1.7654498979753001E-4</v>
      </c>
      <c r="D6711" s="162"/>
    </row>
    <row r="6712" spans="1:4" x14ac:dyDescent="0.2">
      <c r="A6712" s="161" t="s">
        <v>4992</v>
      </c>
      <c r="B6712" s="162">
        <v>1.7652543018931E-4</v>
      </c>
      <c r="D6712" s="162"/>
    </row>
    <row r="6713" spans="1:4" x14ac:dyDescent="0.2">
      <c r="A6713" s="161" t="s">
        <v>8794</v>
      </c>
      <c r="B6713" s="162">
        <v>1.7638031697778E-4</v>
      </c>
      <c r="D6713" s="162"/>
    </row>
    <row r="6714" spans="1:4" x14ac:dyDescent="0.2">
      <c r="A6714" s="161" t="s">
        <v>8795</v>
      </c>
      <c r="B6714" s="162">
        <v>1.7633730840070999E-4</v>
      </c>
      <c r="D6714" s="162"/>
    </row>
    <row r="6715" spans="1:4" x14ac:dyDescent="0.2">
      <c r="A6715" s="161" t="s">
        <v>8796</v>
      </c>
      <c r="B6715" s="162">
        <v>1.7622062599108001E-4</v>
      </c>
      <c r="D6715" s="162"/>
    </row>
    <row r="6716" spans="1:4" x14ac:dyDescent="0.2">
      <c r="A6716" s="161" t="s">
        <v>8797</v>
      </c>
      <c r="B6716" s="162">
        <v>1.7622062599108001E-4</v>
      </c>
      <c r="D6716" s="162"/>
    </row>
    <row r="6717" spans="1:4" x14ac:dyDescent="0.2">
      <c r="A6717" s="161" t="s">
        <v>5197</v>
      </c>
      <c r="B6717" s="162">
        <v>1.7619355095647001E-4</v>
      </c>
      <c r="D6717" s="162"/>
    </row>
    <row r="6718" spans="1:4" x14ac:dyDescent="0.2">
      <c r="A6718" s="161" t="s">
        <v>4050</v>
      </c>
      <c r="B6718" s="162">
        <v>1.7538483272819001E-4</v>
      </c>
      <c r="D6718" s="162"/>
    </row>
    <row r="6719" spans="1:4" x14ac:dyDescent="0.2">
      <c r="A6719" s="161" t="s">
        <v>808</v>
      </c>
      <c r="B6719" s="162">
        <v>1.7537348914586001E-4</v>
      </c>
      <c r="D6719" s="162"/>
    </row>
    <row r="6720" spans="1:4" x14ac:dyDescent="0.2">
      <c r="A6720" s="161" t="s">
        <v>8798</v>
      </c>
      <c r="B6720" s="162">
        <v>1.7525076650481001E-4</v>
      </c>
      <c r="D6720" s="162"/>
    </row>
    <row r="6721" spans="1:4" x14ac:dyDescent="0.2">
      <c r="A6721" s="161" t="s">
        <v>8799</v>
      </c>
      <c r="B6721" s="162">
        <v>1.7523982294103001E-4</v>
      </c>
      <c r="D6721" s="162"/>
    </row>
    <row r="6722" spans="1:4" x14ac:dyDescent="0.2">
      <c r="A6722" s="161" t="s">
        <v>2686</v>
      </c>
      <c r="B6722" s="162">
        <v>1.7462030596002999E-4</v>
      </c>
      <c r="D6722" s="162"/>
    </row>
    <row r="6723" spans="1:4" x14ac:dyDescent="0.2">
      <c r="A6723" s="161" t="s">
        <v>6036</v>
      </c>
      <c r="B6723" s="162">
        <v>1.7451929627713999E-4</v>
      </c>
      <c r="D6723" s="162"/>
    </row>
    <row r="6724" spans="1:4" x14ac:dyDescent="0.2">
      <c r="A6724" s="161" t="s">
        <v>8800</v>
      </c>
      <c r="B6724" s="162">
        <v>1.7427371349992E-4</v>
      </c>
      <c r="D6724" s="162"/>
    </row>
    <row r="6725" spans="1:4" x14ac:dyDescent="0.2">
      <c r="A6725" s="161" t="s">
        <v>8801</v>
      </c>
      <c r="B6725" s="162">
        <v>1.7386722866337E-4</v>
      </c>
      <c r="D6725" s="162"/>
    </row>
    <row r="6726" spans="1:4" x14ac:dyDescent="0.2">
      <c r="A6726" s="161" t="s">
        <v>1957</v>
      </c>
      <c r="B6726" s="162">
        <v>1.7369362637416E-4</v>
      </c>
      <c r="D6726" s="162"/>
    </row>
    <row r="6727" spans="1:4" x14ac:dyDescent="0.2">
      <c r="A6727" s="161" t="s">
        <v>1130</v>
      </c>
      <c r="B6727" s="162">
        <v>1.7366732763633E-4</v>
      </c>
      <c r="D6727" s="162"/>
    </row>
    <row r="6728" spans="1:4" x14ac:dyDescent="0.2">
      <c r="A6728" s="161" t="s">
        <v>8802</v>
      </c>
      <c r="B6728" s="162">
        <v>1.7344672632727001E-4</v>
      </c>
      <c r="D6728" s="162"/>
    </row>
    <row r="6729" spans="1:4" x14ac:dyDescent="0.2">
      <c r="A6729" s="161" t="s">
        <v>3115</v>
      </c>
      <c r="B6729" s="162">
        <v>1.7342193180419001E-4</v>
      </c>
      <c r="D6729" s="162"/>
    </row>
    <row r="6730" spans="1:4" x14ac:dyDescent="0.2">
      <c r="A6730" s="161" t="s">
        <v>8803</v>
      </c>
      <c r="B6730" s="162">
        <v>1.7342193180419001E-4</v>
      </c>
      <c r="D6730" s="162"/>
    </row>
    <row r="6731" spans="1:4" x14ac:dyDescent="0.2">
      <c r="A6731" s="161" t="s">
        <v>1581</v>
      </c>
      <c r="B6731" s="162">
        <v>1.7291925520568E-4</v>
      </c>
      <c r="D6731" s="162"/>
    </row>
    <row r="6732" spans="1:4" x14ac:dyDescent="0.2">
      <c r="A6732" s="161" t="s">
        <v>1602</v>
      </c>
      <c r="B6732" s="162">
        <v>1.72783733125E-4</v>
      </c>
      <c r="D6732" s="162"/>
    </row>
    <row r="6733" spans="1:4" x14ac:dyDescent="0.2">
      <c r="A6733" s="161" t="s">
        <v>2258</v>
      </c>
      <c r="B6733" s="162">
        <v>1.7274924633927001E-4</v>
      </c>
      <c r="D6733" s="162"/>
    </row>
    <row r="6734" spans="1:4" x14ac:dyDescent="0.2">
      <c r="A6734" s="161" t="s">
        <v>6300</v>
      </c>
      <c r="B6734" s="162">
        <v>1.7273930300189E-4</v>
      </c>
      <c r="D6734" s="162"/>
    </row>
    <row r="6735" spans="1:4" x14ac:dyDescent="0.2">
      <c r="A6735" s="161" t="s">
        <v>986</v>
      </c>
      <c r="B6735" s="162">
        <v>1.7269583348538E-4</v>
      </c>
      <c r="D6735" s="162"/>
    </row>
    <row r="6736" spans="1:4" x14ac:dyDescent="0.2">
      <c r="A6736" s="161" t="s">
        <v>1094</v>
      </c>
      <c r="B6736" s="162">
        <v>1.7268332040389E-4</v>
      </c>
      <c r="D6736" s="162"/>
    </row>
    <row r="6737" spans="1:4" x14ac:dyDescent="0.2">
      <c r="A6737" s="161" t="s">
        <v>3568</v>
      </c>
      <c r="B6737" s="162">
        <v>1.7263537629141001E-4</v>
      </c>
      <c r="D6737" s="162"/>
    </row>
    <row r="6738" spans="1:4" x14ac:dyDescent="0.2">
      <c r="A6738" s="161" t="s">
        <v>8804</v>
      </c>
      <c r="B6738" s="162">
        <v>1.7223977599677999E-4</v>
      </c>
      <c r="D6738" s="162"/>
    </row>
    <row r="6739" spans="1:4" x14ac:dyDescent="0.2">
      <c r="A6739" s="161" t="s">
        <v>4593</v>
      </c>
      <c r="B6739" s="162">
        <v>1.7220991546775999E-4</v>
      </c>
      <c r="D6739" s="162"/>
    </row>
    <row r="6740" spans="1:4" x14ac:dyDescent="0.2">
      <c r="A6740" s="161" t="s">
        <v>835</v>
      </c>
      <c r="B6740" s="162">
        <v>1.7215266090009999E-4</v>
      </c>
      <c r="D6740" s="162"/>
    </row>
    <row r="6741" spans="1:4" x14ac:dyDescent="0.2">
      <c r="A6741" s="161" t="s">
        <v>436</v>
      </c>
      <c r="B6741" s="162">
        <v>1.7172440133583999E-4</v>
      </c>
      <c r="D6741" s="162"/>
    </row>
    <row r="6742" spans="1:4" x14ac:dyDescent="0.2">
      <c r="A6742" s="161" t="s">
        <v>6320</v>
      </c>
      <c r="B6742" s="162">
        <v>1.7168996271974999E-4</v>
      </c>
      <c r="D6742" s="162"/>
    </row>
    <row r="6743" spans="1:4" x14ac:dyDescent="0.2">
      <c r="A6743" s="161" t="s">
        <v>8805</v>
      </c>
      <c r="B6743" s="162">
        <v>1.7136204555053E-4</v>
      </c>
      <c r="D6743" s="162"/>
    </row>
    <row r="6744" spans="1:4" x14ac:dyDescent="0.2">
      <c r="A6744" s="161" t="s">
        <v>8806</v>
      </c>
      <c r="B6744" s="162">
        <v>1.7115246270851001E-4</v>
      </c>
      <c r="D6744" s="162"/>
    </row>
    <row r="6745" spans="1:4" x14ac:dyDescent="0.2">
      <c r="A6745" s="161" t="s">
        <v>4662</v>
      </c>
      <c r="B6745" s="162">
        <v>1.7107303616378E-4</v>
      </c>
      <c r="D6745" s="162"/>
    </row>
    <row r="6746" spans="1:4" x14ac:dyDescent="0.2">
      <c r="A6746" s="161" t="s">
        <v>8807</v>
      </c>
      <c r="B6746" s="162">
        <v>1.7058026807091999E-4</v>
      </c>
      <c r="D6746" s="162"/>
    </row>
    <row r="6747" spans="1:4" x14ac:dyDescent="0.2">
      <c r="A6747" s="161" t="s">
        <v>3446</v>
      </c>
      <c r="B6747" s="162">
        <v>1.7056494654702999E-4</v>
      </c>
      <c r="D6747" s="162"/>
    </row>
    <row r="6748" spans="1:4" x14ac:dyDescent="0.2">
      <c r="A6748" s="161" t="s">
        <v>8808</v>
      </c>
      <c r="B6748" s="162">
        <v>1.7020350520475001E-4</v>
      </c>
      <c r="D6748" s="162"/>
    </row>
    <row r="6749" spans="1:4" x14ac:dyDescent="0.2">
      <c r="A6749" s="161" t="s">
        <v>8809</v>
      </c>
      <c r="B6749" s="162">
        <v>1.7020350520475001E-4</v>
      </c>
      <c r="D6749" s="162"/>
    </row>
    <row r="6750" spans="1:4" x14ac:dyDescent="0.2">
      <c r="A6750" s="161" t="s">
        <v>2227</v>
      </c>
      <c r="B6750" s="162">
        <v>1.7013518585865E-4</v>
      </c>
      <c r="D6750" s="162"/>
    </row>
    <row r="6751" spans="1:4" x14ac:dyDescent="0.2">
      <c r="A6751" s="161" t="s">
        <v>8810</v>
      </c>
      <c r="B6751" s="162">
        <v>1.7012427360689001E-4</v>
      </c>
      <c r="D6751" s="162"/>
    </row>
    <row r="6752" spans="1:4" x14ac:dyDescent="0.2">
      <c r="A6752" s="161" t="s">
        <v>8811</v>
      </c>
      <c r="B6752" s="162">
        <v>1.7012400482167999E-4</v>
      </c>
      <c r="D6752" s="162"/>
    </row>
    <row r="6753" spans="1:4" x14ac:dyDescent="0.2">
      <c r="A6753" s="161" t="s">
        <v>8812</v>
      </c>
      <c r="B6753" s="162">
        <v>1.7012240127541999E-4</v>
      </c>
      <c r="D6753" s="162"/>
    </row>
    <row r="6754" spans="1:4" x14ac:dyDescent="0.2">
      <c r="A6754" s="161" t="s">
        <v>5427</v>
      </c>
      <c r="B6754" s="162">
        <v>1.6966343449613001E-4</v>
      </c>
      <c r="D6754" s="162"/>
    </row>
    <row r="6755" spans="1:4" x14ac:dyDescent="0.2">
      <c r="A6755" s="161" t="s">
        <v>5680</v>
      </c>
      <c r="B6755" s="162">
        <v>1.6961674624328999E-4</v>
      </c>
      <c r="D6755" s="162"/>
    </row>
    <row r="6756" spans="1:4" x14ac:dyDescent="0.2">
      <c r="A6756" s="161" t="s">
        <v>3078</v>
      </c>
      <c r="B6756" s="162">
        <v>1.6960604196986E-4</v>
      </c>
      <c r="D6756" s="162"/>
    </row>
    <row r="6757" spans="1:4" x14ac:dyDescent="0.2">
      <c r="A6757" s="161" t="s">
        <v>3792</v>
      </c>
      <c r="B6757" s="162">
        <v>1.6950952272083001E-4</v>
      </c>
      <c r="D6757" s="162"/>
    </row>
    <row r="6758" spans="1:4" x14ac:dyDescent="0.2">
      <c r="A6758" s="161" t="s">
        <v>1288</v>
      </c>
      <c r="B6758" s="162">
        <v>1.6908280323014001E-4</v>
      </c>
      <c r="D6758" s="162"/>
    </row>
    <row r="6759" spans="1:4" x14ac:dyDescent="0.2">
      <c r="A6759" s="161" t="s">
        <v>8813</v>
      </c>
      <c r="B6759" s="162">
        <v>1.6904532447015999E-4</v>
      </c>
      <c r="D6759" s="162"/>
    </row>
    <row r="6760" spans="1:4" x14ac:dyDescent="0.2">
      <c r="A6760" s="161" t="s">
        <v>8814</v>
      </c>
      <c r="B6760" s="162">
        <v>1.6843110599729999E-4</v>
      </c>
      <c r="D6760" s="162"/>
    </row>
    <row r="6761" spans="1:4" x14ac:dyDescent="0.2">
      <c r="A6761" s="161" t="s">
        <v>3241</v>
      </c>
      <c r="B6761" s="162">
        <v>1.6843083728933E-4</v>
      </c>
      <c r="D6761" s="162"/>
    </row>
    <row r="6762" spans="1:4" x14ac:dyDescent="0.2">
      <c r="A6762" s="161" t="s">
        <v>4183</v>
      </c>
      <c r="B6762" s="162">
        <v>1.6838353790543E-4</v>
      </c>
      <c r="D6762" s="162"/>
    </row>
    <row r="6763" spans="1:4" x14ac:dyDescent="0.2">
      <c r="A6763" s="161" t="s">
        <v>3852</v>
      </c>
      <c r="B6763" s="162">
        <v>1.6832440451355001E-4</v>
      </c>
      <c r="D6763" s="162"/>
    </row>
    <row r="6764" spans="1:4" x14ac:dyDescent="0.2">
      <c r="A6764" s="161" t="s">
        <v>5567</v>
      </c>
      <c r="B6764" s="162">
        <v>1.6796885535704E-4</v>
      </c>
      <c r="D6764" s="162"/>
    </row>
    <row r="6765" spans="1:4" x14ac:dyDescent="0.2">
      <c r="A6765" s="161" t="s">
        <v>8815</v>
      </c>
      <c r="B6765" s="162">
        <v>1.6784086054897999E-4</v>
      </c>
      <c r="D6765" s="162"/>
    </row>
    <row r="6766" spans="1:4" x14ac:dyDescent="0.2">
      <c r="A6766" s="161" t="s">
        <v>8816</v>
      </c>
      <c r="B6766" s="162">
        <v>1.6753285753288001E-4</v>
      </c>
      <c r="D6766" s="162"/>
    </row>
    <row r="6767" spans="1:4" x14ac:dyDescent="0.2">
      <c r="A6767" s="161" t="s">
        <v>8817</v>
      </c>
      <c r="B6767" s="162">
        <v>1.6753285753288001E-4</v>
      </c>
      <c r="D6767" s="162"/>
    </row>
    <row r="6768" spans="1:4" x14ac:dyDescent="0.2">
      <c r="A6768" s="161" t="s">
        <v>8818</v>
      </c>
      <c r="B6768" s="162">
        <v>1.6753285753288001E-4</v>
      </c>
      <c r="D6768" s="162"/>
    </row>
    <row r="6769" spans="1:4" x14ac:dyDescent="0.2">
      <c r="A6769" s="161" t="s">
        <v>8819</v>
      </c>
      <c r="B6769" s="162">
        <v>1.6753285753288001E-4</v>
      </c>
      <c r="D6769" s="162"/>
    </row>
    <row r="6770" spans="1:4" x14ac:dyDescent="0.2">
      <c r="A6770" s="161" t="s">
        <v>3154</v>
      </c>
      <c r="B6770" s="162">
        <v>1.6751484043807E-4</v>
      </c>
      <c r="D6770" s="162"/>
    </row>
    <row r="6771" spans="1:4" x14ac:dyDescent="0.2">
      <c r="A6771" s="161" t="s">
        <v>5761</v>
      </c>
      <c r="B6771" s="162">
        <v>1.6738031966531E-4</v>
      </c>
      <c r="D6771" s="162"/>
    </row>
    <row r="6772" spans="1:4" x14ac:dyDescent="0.2">
      <c r="A6772" s="161" t="s">
        <v>8820</v>
      </c>
      <c r="B6772" s="162">
        <v>1.6730751287054999E-4</v>
      </c>
      <c r="D6772" s="162"/>
    </row>
    <row r="6773" spans="1:4" x14ac:dyDescent="0.2">
      <c r="A6773" s="161" t="s">
        <v>8821</v>
      </c>
      <c r="B6773" s="162">
        <v>1.6712708205199E-4</v>
      </c>
      <c r="D6773" s="162"/>
    </row>
    <row r="6774" spans="1:4" x14ac:dyDescent="0.2">
      <c r="A6774" s="161" t="s">
        <v>5699</v>
      </c>
      <c r="B6774" s="162">
        <v>1.6688593002198E-4</v>
      </c>
      <c r="D6774" s="162"/>
    </row>
    <row r="6775" spans="1:4" x14ac:dyDescent="0.2">
      <c r="A6775" s="161" t="s">
        <v>6168</v>
      </c>
      <c r="B6775" s="162">
        <v>1.6660613983932E-4</v>
      </c>
      <c r="D6775" s="162"/>
    </row>
    <row r="6776" spans="1:4" x14ac:dyDescent="0.2">
      <c r="A6776" s="161" t="s">
        <v>6297</v>
      </c>
      <c r="B6776" s="162">
        <v>1.6658406182159001E-4</v>
      </c>
      <c r="D6776" s="162"/>
    </row>
    <row r="6777" spans="1:4" x14ac:dyDescent="0.2">
      <c r="A6777" s="161" t="s">
        <v>6224</v>
      </c>
      <c r="B6777" s="162">
        <v>1.665713411489E-4</v>
      </c>
      <c r="D6777" s="162"/>
    </row>
    <row r="6778" spans="1:4" x14ac:dyDescent="0.2">
      <c r="A6778" s="161" t="s">
        <v>6284</v>
      </c>
      <c r="B6778" s="162">
        <v>1.6654564233558E-4</v>
      </c>
      <c r="D6778" s="162"/>
    </row>
    <row r="6779" spans="1:4" x14ac:dyDescent="0.2">
      <c r="A6779" s="161" t="s">
        <v>3373</v>
      </c>
      <c r="B6779" s="162">
        <v>1.6648288463263E-4</v>
      </c>
      <c r="D6779" s="162"/>
    </row>
    <row r="6780" spans="1:4" x14ac:dyDescent="0.2">
      <c r="A6780" s="161" t="s">
        <v>8822</v>
      </c>
      <c r="B6780" s="162">
        <v>1.663685896312E-4</v>
      </c>
      <c r="D6780" s="162"/>
    </row>
    <row r="6781" spans="1:4" x14ac:dyDescent="0.2">
      <c r="A6781" s="161" t="s">
        <v>1066</v>
      </c>
      <c r="B6781" s="162">
        <v>1.6634488290625E-4</v>
      </c>
      <c r="D6781" s="162"/>
    </row>
    <row r="6782" spans="1:4" x14ac:dyDescent="0.2">
      <c r="A6782" s="161" t="s">
        <v>2425</v>
      </c>
      <c r="B6782" s="162">
        <v>1.6615038379933999E-4</v>
      </c>
      <c r="D6782" s="162"/>
    </row>
    <row r="6783" spans="1:4" x14ac:dyDescent="0.2">
      <c r="A6783" s="161" t="s">
        <v>1933</v>
      </c>
      <c r="B6783" s="162">
        <v>1.6606535886765E-4</v>
      </c>
      <c r="D6783" s="162"/>
    </row>
    <row r="6784" spans="1:4" x14ac:dyDescent="0.2">
      <c r="A6784" s="161" t="s">
        <v>4360</v>
      </c>
      <c r="B6784" s="162">
        <v>1.6566352274016E-4</v>
      </c>
      <c r="D6784" s="162"/>
    </row>
    <row r="6785" spans="1:4" x14ac:dyDescent="0.2">
      <c r="A6785" s="161" t="s">
        <v>1028</v>
      </c>
      <c r="B6785" s="162">
        <v>1.6562921638599E-4</v>
      </c>
      <c r="D6785" s="162"/>
    </row>
    <row r="6786" spans="1:4" x14ac:dyDescent="0.2">
      <c r="A6786" s="161" t="s">
        <v>8823</v>
      </c>
      <c r="B6786" s="162">
        <v>1.6558848375629E-4</v>
      </c>
      <c r="D6786" s="162"/>
    </row>
    <row r="6787" spans="1:4" x14ac:dyDescent="0.2">
      <c r="A6787" s="161" t="s">
        <v>5479</v>
      </c>
      <c r="B6787" s="162">
        <v>1.653667091649E-4</v>
      </c>
      <c r="D6787" s="162"/>
    </row>
    <row r="6788" spans="1:4" x14ac:dyDescent="0.2">
      <c r="A6788" s="161" t="s">
        <v>1197</v>
      </c>
      <c r="B6788" s="162">
        <v>1.6507555471685E-4</v>
      </c>
      <c r="D6788" s="162"/>
    </row>
    <row r="6789" spans="1:4" x14ac:dyDescent="0.2">
      <c r="A6789" s="161" t="s">
        <v>8824</v>
      </c>
      <c r="B6789" s="162">
        <v>1.6446238938554999E-4</v>
      </c>
      <c r="D6789" s="162"/>
    </row>
    <row r="6790" spans="1:4" x14ac:dyDescent="0.2">
      <c r="A6790" s="161" t="s">
        <v>949</v>
      </c>
      <c r="B6790" s="162">
        <v>1.6436518850746E-4</v>
      </c>
      <c r="D6790" s="162"/>
    </row>
    <row r="6791" spans="1:4" x14ac:dyDescent="0.2">
      <c r="A6791" s="161" t="s">
        <v>3419</v>
      </c>
      <c r="B6791" s="162">
        <v>1.6434528707007999E-4</v>
      </c>
      <c r="D6791" s="162"/>
    </row>
    <row r="6792" spans="1:4" x14ac:dyDescent="0.2">
      <c r="A6792" s="161" t="s">
        <v>3448</v>
      </c>
      <c r="B6792" s="162">
        <v>1.6430618650491001E-4</v>
      </c>
      <c r="D6792" s="162"/>
    </row>
    <row r="6793" spans="1:4" x14ac:dyDescent="0.2">
      <c r="A6793" s="161" t="s">
        <v>5671</v>
      </c>
      <c r="B6793" s="162">
        <v>1.6412303023457999E-4</v>
      </c>
      <c r="D6793" s="162"/>
    </row>
    <row r="6794" spans="1:4" x14ac:dyDescent="0.2">
      <c r="A6794" s="161" t="s">
        <v>8825</v>
      </c>
      <c r="B6794" s="162">
        <v>1.63949846614E-4</v>
      </c>
      <c r="D6794" s="162"/>
    </row>
    <row r="6795" spans="1:4" x14ac:dyDescent="0.2">
      <c r="A6795" s="161" t="s">
        <v>862</v>
      </c>
      <c r="B6795" s="162">
        <v>1.6391799826835001E-4</v>
      </c>
      <c r="D6795" s="162"/>
    </row>
    <row r="6796" spans="1:4" x14ac:dyDescent="0.2">
      <c r="A6796" s="161" t="s">
        <v>1112</v>
      </c>
      <c r="B6796" s="162">
        <v>1.6365701265806001E-4</v>
      </c>
      <c r="D6796" s="162"/>
    </row>
    <row r="6797" spans="1:4" x14ac:dyDescent="0.2">
      <c r="A6797" s="161" t="s">
        <v>8826</v>
      </c>
      <c r="B6797" s="162">
        <v>1.6334215847364E-4</v>
      </c>
      <c r="D6797" s="162"/>
    </row>
    <row r="6798" spans="1:4" x14ac:dyDescent="0.2">
      <c r="A6798" s="161" t="s">
        <v>4647</v>
      </c>
      <c r="B6798" s="162">
        <v>1.6319246002310001E-4</v>
      </c>
      <c r="D6798" s="162"/>
    </row>
    <row r="6799" spans="1:4" x14ac:dyDescent="0.2">
      <c r="A6799" s="161" t="s">
        <v>5490</v>
      </c>
      <c r="B6799" s="162">
        <v>1.6318748597016E-4</v>
      </c>
      <c r="D6799" s="162"/>
    </row>
    <row r="6800" spans="1:4" x14ac:dyDescent="0.2">
      <c r="A6800" s="161" t="s">
        <v>4748</v>
      </c>
      <c r="B6800" s="162">
        <v>1.6318748597016E-4</v>
      </c>
      <c r="D6800" s="162"/>
    </row>
    <row r="6801" spans="1:4" x14ac:dyDescent="0.2">
      <c r="A6801" s="161" t="s">
        <v>4760</v>
      </c>
      <c r="B6801" s="162">
        <v>1.6317705038171001E-4</v>
      </c>
      <c r="D6801" s="162"/>
    </row>
    <row r="6802" spans="1:4" x14ac:dyDescent="0.2">
      <c r="A6802" s="161" t="s">
        <v>605</v>
      </c>
      <c r="B6802" s="162">
        <v>1.6311490445232999E-4</v>
      </c>
      <c r="D6802" s="162"/>
    </row>
    <row r="6803" spans="1:4" x14ac:dyDescent="0.2">
      <c r="A6803" s="161" t="s">
        <v>759</v>
      </c>
      <c r="B6803" s="162">
        <v>1.6303086153879001E-4</v>
      </c>
      <c r="D6803" s="162"/>
    </row>
    <row r="6804" spans="1:4" x14ac:dyDescent="0.2">
      <c r="A6804" s="161" t="s">
        <v>5579</v>
      </c>
      <c r="B6804" s="162">
        <v>1.6299070633081999E-4</v>
      </c>
      <c r="D6804" s="162"/>
    </row>
    <row r="6805" spans="1:4" x14ac:dyDescent="0.2">
      <c r="A6805" s="161" t="s">
        <v>1691</v>
      </c>
      <c r="B6805" s="162">
        <v>1.6262501374220999E-4</v>
      </c>
      <c r="D6805" s="162"/>
    </row>
    <row r="6806" spans="1:4" x14ac:dyDescent="0.2">
      <c r="A6806" s="161" t="s">
        <v>8827</v>
      </c>
      <c r="B6806" s="162">
        <v>1.6244807045811001E-4</v>
      </c>
      <c r="D6806" s="162"/>
    </row>
    <row r="6807" spans="1:4" x14ac:dyDescent="0.2">
      <c r="A6807" s="161" t="s">
        <v>8828</v>
      </c>
      <c r="B6807" s="162">
        <v>1.6244807045811001E-4</v>
      </c>
      <c r="D6807" s="162"/>
    </row>
    <row r="6808" spans="1:4" x14ac:dyDescent="0.2">
      <c r="A6808" s="161" t="s">
        <v>8829</v>
      </c>
      <c r="B6808" s="162">
        <v>1.6236134565244999E-4</v>
      </c>
      <c r="D6808" s="162"/>
    </row>
    <row r="6809" spans="1:4" x14ac:dyDescent="0.2">
      <c r="A6809" s="161" t="s">
        <v>3778</v>
      </c>
      <c r="B6809" s="162">
        <v>1.6199890473976E-4</v>
      </c>
      <c r="D6809" s="162"/>
    </row>
    <row r="6810" spans="1:4" x14ac:dyDescent="0.2">
      <c r="A6810" s="161" t="s">
        <v>1657</v>
      </c>
      <c r="B6810" s="162">
        <v>1.6178378360484001E-4</v>
      </c>
      <c r="D6810" s="162"/>
    </row>
    <row r="6811" spans="1:4" x14ac:dyDescent="0.2">
      <c r="A6811" s="161" t="s">
        <v>8830</v>
      </c>
      <c r="B6811" s="162">
        <v>1.6156541233158E-4</v>
      </c>
      <c r="D6811" s="162"/>
    </row>
    <row r="6812" spans="1:4" x14ac:dyDescent="0.2">
      <c r="A6812" s="161" t="s">
        <v>795</v>
      </c>
      <c r="B6812" s="162">
        <v>1.6154685047129001E-4</v>
      </c>
      <c r="D6812" s="162"/>
    </row>
    <row r="6813" spans="1:4" x14ac:dyDescent="0.2">
      <c r="A6813" s="161" t="s">
        <v>5026</v>
      </c>
      <c r="B6813" s="162">
        <v>1.6150962668864E-4</v>
      </c>
      <c r="D6813" s="162"/>
    </row>
    <row r="6814" spans="1:4" x14ac:dyDescent="0.2">
      <c r="A6814" s="161" t="s">
        <v>8831</v>
      </c>
      <c r="B6814" s="162">
        <v>1.6144836794101001E-4</v>
      </c>
      <c r="D6814" s="162"/>
    </row>
    <row r="6815" spans="1:4" x14ac:dyDescent="0.2">
      <c r="A6815" s="161" t="s">
        <v>3534</v>
      </c>
      <c r="B6815" s="162">
        <v>1.6137964597623999E-4</v>
      </c>
      <c r="D6815" s="162"/>
    </row>
    <row r="6816" spans="1:4" x14ac:dyDescent="0.2">
      <c r="A6816" s="161" t="s">
        <v>8832</v>
      </c>
      <c r="B6816" s="162">
        <v>1.6118145695505999E-4</v>
      </c>
      <c r="D6816" s="162"/>
    </row>
    <row r="6817" spans="1:4" x14ac:dyDescent="0.2">
      <c r="A6817" s="161" t="s">
        <v>1268</v>
      </c>
      <c r="B6817" s="162">
        <v>1.6070425863228999E-4</v>
      </c>
      <c r="D6817" s="162"/>
    </row>
    <row r="6818" spans="1:4" x14ac:dyDescent="0.2">
      <c r="A6818" s="161" t="s">
        <v>4188</v>
      </c>
      <c r="B6818" s="162">
        <v>1.6053987433633E-4</v>
      </c>
      <c r="D6818" s="162"/>
    </row>
    <row r="6819" spans="1:4" x14ac:dyDescent="0.2">
      <c r="A6819" s="161" t="s">
        <v>6161</v>
      </c>
      <c r="B6819" s="162">
        <v>1.6038136026881001E-4</v>
      </c>
      <c r="D6819" s="162"/>
    </row>
    <row r="6820" spans="1:4" x14ac:dyDescent="0.2">
      <c r="A6820" s="161" t="s">
        <v>8833</v>
      </c>
      <c r="B6820" s="162">
        <v>1.6036327427354001E-4</v>
      </c>
      <c r="D6820" s="162"/>
    </row>
    <row r="6821" spans="1:4" x14ac:dyDescent="0.2">
      <c r="A6821" s="161" t="s">
        <v>8834</v>
      </c>
      <c r="B6821" s="162">
        <v>1.6036327427354001E-4</v>
      </c>
      <c r="D6821" s="162"/>
    </row>
    <row r="6822" spans="1:4" x14ac:dyDescent="0.2">
      <c r="A6822" s="161" t="s">
        <v>8835</v>
      </c>
      <c r="B6822" s="162">
        <v>1.6036327427354001E-4</v>
      </c>
      <c r="D6822" s="162"/>
    </row>
    <row r="6823" spans="1:4" x14ac:dyDescent="0.2">
      <c r="A6823" s="161" t="s">
        <v>3515</v>
      </c>
      <c r="B6823" s="162">
        <v>1.6023664967032E-4</v>
      </c>
      <c r="D6823" s="162"/>
    </row>
    <row r="6824" spans="1:4" x14ac:dyDescent="0.2">
      <c r="A6824" s="161" t="s">
        <v>8836</v>
      </c>
      <c r="B6824" s="162">
        <v>1.6021297798064001E-4</v>
      </c>
      <c r="D6824" s="162"/>
    </row>
    <row r="6825" spans="1:4" x14ac:dyDescent="0.2">
      <c r="A6825" s="161" t="s">
        <v>5243</v>
      </c>
      <c r="B6825" s="162">
        <v>1.6013685057065E-4</v>
      </c>
      <c r="D6825" s="162"/>
    </row>
    <row r="6826" spans="1:4" x14ac:dyDescent="0.2">
      <c r="A6826" s="161" t="s">
        <v>959</v>
      </c>
      <c r="B6826" s="162">
        <v>1.6010255910758E-4</v>
      </c>
      <c r="D6826" s="162"/>
    </row>
    <row r="6827" spans="1:4" x14ac:dyDescent="0.2">
      <c r="A6827" s="161" t="s">
        <v>1621</v>
      </c>
      <c r="B6827" s="162">
        <v>1.599171136888E-4</v>
      </c>
      <c r="D6827" s="162"/>
    </row>
    <row r="6828" spans="1:4" x14ac:dyDescent="0.2">
      <c r="A6828" s="161" t="s">
        <v>5577</v>
      </c>
      <c r="B6828" s="162">
        <v>1.5984763818485001E-4</v>
      </c>
      <c r="D6828" s="162"/>
    </row>
    <row r="6829" spans="1:4" x14ac:dyDescent="0.2">
      <c r="A6829" s="161" t="s">
        <v>8837</v>
      </c>
      <c r="B6829" s="162">
        <v>1.5967611345614E-4</v>
      </c>
      <c r="D6829" s="162"/>
    </row>
    <row r="6830" spans="1:4" x14ac:dyDescent="0.2">
      <c r="A6830" s="161" t="s">
        <v>3628</v>
      </c>
      <c r="B6830" s="162">
        <v>1.5964658616506001E-4</v>
      </c>
      <c r="D6830" s="162"/>
    </row>
    <row r="6831" spans="1:4" x14ac:dyDescent="0.2">
      <c r="A6831" s="161" t="s">
        <v>5491</v>
      </c>
      <c r="B6831" s="162">
        <v>1.5961292088638999E-4</v>
      </c>
      <c r="D6831" s="162"/>
    </row>
    <row r="6832" spans="1:4" x14ac:dyDescent="0.2">
      <c r="A6832" s="161" t="s">
        <v>8838</v>
      </c>
      <c r="B6832" s="162">
        <v>1.595762586242E-4</v>
      </c>
      <c r="D6832" s="162"/>
    </row>
    <row r="6833" spans="1:4" x14ac:dyDescent="0.2">
      <c r="A6833" s="161" t="s">
        <v>8839</v>
      </c>
      <c r="B6833" s="162">
        <v>1.5940551636283001E-4</v>
      </c>
      <c r="D6833" s="162"/>
    </row>
    <row r="6834" spans="1:4" x14ac:dyDescent="0.2">
      <c r="A6834" s="161" t="s">
        <v>8840</v>
      </c>
      <c r="B6834" s="162">
        <v>1.5928817316719E-4</v>
      </c>
      <c r="D6834" s="162"/>
    </row>
    <row r="6835" spans="1:4" x14ac:dyDescent="0.2">
      <c r="A6835" s="161" t="s">
        <v>4784</v>
      </c>
      <c r="B6835" s="162">
        <v>1.5916283626410001E-4</v>
      </c>
      <c r="D6835" s="162"/>
    </row>
    <row r="6836" spans="1:4" x14ac:dyDescent="0.2">
      <c r="A6836" s="161" t="s">
        <v>794</v>
      </c>
      <c r="B6836" s="162">
        <v>1.5906001821924999E-4</v>
      </c>
      <c r="D6836" s="162"/>
    </row>
    <row r="6837" spans="1:4" x14ac:dyDescent="0.2">
      <c r="A6837" s="161" t="s">
        <v>8841</v>
      </c>
      <c r="B6837" s="162">
        <v>1.5905462567624001E-4</v>
      </c>
      <c r="D6837" s="162"/>
    </row>
    <row r="6838" spans="1:4" x14ac:dyDescent="0.2">
      <c r="A6838" s="161" t="s">
        <v>8842</v>
      </c>
      <c r="B6838" s="162">
        <v>1.5905462567624001E-4</v>
      </c>
      <c r="D6838" s="162"/>
    </row>
    <row r="6839" spans="1:4" x14ac:dyDescent="0.2">
      <c r="A6839" s="161" t="s">
        <v>5064</v>
      </c>
      <c r="B6839" s="162">
        <v>1.5883623559193001E-4</v>
      </c>
      <c r="D6839" s="162"/>
    </row>
    <row r="6840" spans="1:4" x14ac:dyDescent="0.2">
      <c r="A6840" s="161" t="s">
        <v>6204</v>
      </c>
      <c r="B6840" s="162">
        <v>1.5845986490468E-4</v>
      </c>
      <c r="D6840" s="162"/>
    </row>
    <row r="6841" spans="1:4" x14ac:dyDescent="0.2">
      <c r="A6841" s="161" t="s">
        <v>5111</v>
      </c>
      <c r="B6841" s="162">
        <v>1.5840886083743E-4</v>
      </c>
      <c r="D6841" s="162"/>
    </row>
    <row r="6842" spans="1:4" x14ac:dyDescent="0.2">
      <c r="A6842" s="161" t="s">
        <v>8843</v>
      </c>
      <c r="B6842" s="162">
        <v>1.5833248029804999E-4</v>
      </c>
      <c r="D6842" s="162"/>
    </row>
    <row r="6843" spans="1:4" x14ac:dyDescent="0.2">
      <c r="A6843" s="161" t="s">
        <v>5110</v>
      </c>
      <c r="B6843" s="162">
        <v>1.5833039960534999E-4</v>
      </c>
      <c r="D6843" s="162"/>
    </row>
    <row r="6844" spans="1:4" x14ac:dyDescent="0.2">
      <c r="A6844" s="161" t="s">
        <v>5031</v>
      </c>
      <c r="B6844" s="162">
        <v>1.5818343316990999E-4</v>
      </c>
      <c r="D6844" s="162"/>
    </row>
    <row r="6845" spans="1:4" x14ac:dyDescent="0.2">
      <c r="A6845" s="161" t="s">
        <v>8844</v>
      </c>
      <c r="B6845" s="162">
        <v>1.5810534253490999E-4</v>
      </c>
      <c r="D6845" s="162"/>
    </row>
    <row r="6846" spans="1:4" x14ac:dyDescent="0.2">
      <c r="A6846" s="161" t="s">
        <v>8845</v>
      </c>
      <c r="B6846" s="162">
        <v>1.5802745210752E-4</v>
      </c>
      <c r="D6846" s="162"/>
    </row>
    <row r="6847" spans="1:4" x14ac:dyDescent="0.2">
      <c r="A6847" s="161" t="s">
        <v>5612</v>
      </c>
      <c r="B6847" s="162">
        <v>1.5795339938799E-4</v>
      </c>
      <c r="D6847" s="162"/>
    </row>
    <row r="6848" spans="1:4" x14ac:dyDescent="0.2">
      <c r="A6848" s="161" t="s">
        <v>1051</v>
      </c>
      <c r="B6848" s="162">
        <v>1.5774968263895E-4</v>
      </c>
      <c r="D6848" s="162"/>
    </row>
    <row r="6849" spans="1:4" x14ac:dyDescent="0.2">
      <c r="A6849" s="161" t="s">
        <v>2181</v>
      </c>
      <c r="B6849" s="162">
        <v>1.576720179978E-4</v>
      </c>
      <c r="D6849" s="162"/>
    </row>
    <row r="6850" spans="1:4" x14ac:dyDescent="0.2">
      <c r="A6850" s="161" t="s">
        <v>4936</v>
      </c>
      <c r="B6850" s="162">
        <v>1.5760364063139001E-4</v>
      </c>
      <c r="D6850" s="162"/>
    </row>
    <row r="6851" spans="1:4" x14ac:dyDescent="0.2">
      <c r="A6851" s="161" t="s">
        <v>8846</v>
      </c>
      <c r="B6851" s="162">
        <v>1.5738128279024999E-4</v>
      </c>
      <c r="D6851" s="162"/>
    </row>
    <row r="6852" spans="1:4" x14ac:dyDescent="0.2">
      <c r="A6852" s="161" t="s">
        <v>8847</v>
      </c>
      <c r="B6852" s="162">
        <v>1.5738128279024999E-4</v>
      </c>
      <c r="D6852" s="162"/>
    </row>
    <row r="6853" spans="1:4" x14ac:dyDescent="0.2">
      <c r="A6853" s="161" t="s">
        <v>8848</v>
      </c>
      <c r="B6853" s="162">
        <v>1.5723894909085999E-4</v>
      </c>
      <c r="D6853" s="162"/>
    </row>
    <row r="6854" spans="1:4" x14ac:dyDescent="0.2">
      <c r="A6854" s="161" t="s">
        <v>5711</v>
      </c>
      <c r="B6854" s="162">
        <v>1.5713722797305001E-4</v>
      </c>
      <c r="D6854" s="162"/>
    </row>
    <row r="6855" spans="1:4" x14ac:dyDescent="0.2">
      <c r="A6855" s="161" t="s">
        <v>3040</v>
      </c>
      <c r="B6855" s="162">
        <v>1.5700630945815E-4</v>
      </c>
      <c r="D6855" s="162"/>
    </row>
    <row r="6856" spans="1:4" x14ac:dyDescent="0.2">
      <c r="A6856" s="161" t="s">
        <v>1146</v>
      </c>
      <c r="B6856" s="162">
        <v>1.5643338453587001E-4</v>
      </c>
      <c r="D6856" s="162"/>
    </row>
    <row r="6857" spans="1:4" x14ac:dyDescent="0.2">
      <c r="A6857" s="161" t="s">
        <v>8849</v>
      </c>
      <c r="B6857" s="162">
        <v>1.5581016462640001E-4</v>
      </c>
      <c r="D6857" s="162"/>
    </row>
    <row r="6858" spans="1:4" x14ac:dyDescent="0.2">
      <c r="A6858" s="161" t="s">
        <v>4790</v>
      </c>
      <c r="B6858" s="162">
        <v>1.5558537441851E-4</v>
      </c>
      <c r="D6858" s="162"/>
    </row>
    <row r="6859" spans="1:4" x14ac:dyDescent="0.2">
      <c r="A6859" s="161" t="s">
        <v>4298</v>
      </c>
      <c r="B6859" s="162">
        <v>1.5539358513895E-4</v>
      </c>
      <c r="D6859" s="162"/>
    </row>
    <row r="6860" spans="1:4" x14ac:dyDescent="0.2">
      <c r="A6860" s="161" t="s">
        <v>2175</v>
      </c>
      <c r="B6860" s="162">
        <v>1.5528336843082999E-4</v>
      </c>
      <c r="D6860" s="162"/>
    </row>
    <row r="6861" spans="1:4" x14ac:dyDescent="0.2">
      <c r="A6861" s="161" t="s">
        <v>5250</v>
      </c>
      <c r="B6861" s="162">
        <v>1.5523298096526E-4</v>
      </c>
      <c r="D6861" s="162"/>
    </row>
    <row r="6862" spans="1:4" x14ac:dyDescent="0.2">
      <c r="A6862" s="161" t="s">
        <v>5088</v>
      </c>
      <c r="B6862" s="162">
        <v>1.5522520905614001E-4</v>
      </c>
      <c r="D6862" s="162"/>
    </row>
    <row r="6863" spans="1:4" x14ac:dyDescent="0.2">
      <c r="A6863" s="161" t="s">
        <v>5631</v>
      </c>
      <c r="B6863" s="162">
        <v>1.5480791686801001E-4</v>
      </c>
      <c r="D6863" s="162"/>
    </row>
    <row r="6864" spans="1:4" x14ac:dyDescent="0.2">
      <c r="A6864" s="161" t="s">
        <v>2555</v>
      </c>
      <c r="B6864" s="162">
        <v>1.5476132819179999E-4</v>
      </c>
      <c r="D6864" s="162"/>
    </row>
    <row r="6865" spans="1:4" x14ac:dyDescent="0.2">
      <c r="A6865" s="161" t="s">
        <v>8850</v>
      </c>
      <c r="B6865" s="162">
        <v>1.5462682700957E-4</v>
      </c>
      <c r="D6865" s="162"/>
    </row>
    <row r="6866" spans="1:4" x14ac:dyDescent="0.2">
      <c r="A6866" s="161" t="s">
        <v>8851</v>
      </c>
      <c r="B6866" s="162">
        <v>1.5459871328569999E-4</v>
      </c>
      <c r="D6866" s="162"/>
    </row>
    <row r="6867" spans="1:4" x14ac:dyDescent="0.2">
      <c r="A6867" s="161" t="s">
        <v>4557</v>
      </c>
      <c r="B6867" s="162">
        <v>1.5456675392672999E-4</v>
      </c>
      <c r="D6867" s="162"/>
    </row>
    <row r="6868" spans="1:4" x14ac:dyDescent="0.2">
      <c r="A6868" s="161" t="s">
        <v>8852</v>
      </c>
      <c r="B6868" s="162">
        <v>1.5448419495754E-4</v>
      </c>
      <c r="D6868" s="162"/>
    </row>
    <row r="6869" spans="1:4" x14ac:dyDescent="0.2">
      <c r="A6869" s="161" t="s">
        <v>8853</v>
      </c>
      <c r="B6869" s="162">
        <v>1.5441216878999E-4</v>
      </c>
      <c r="D6869" s="162"/>
    </row>
    <row r="6870" spans="1:4" x14ac:dyDescent="0.2">
      <c r="A6870" s="161" t="s">
        <v>1699</v>
      </c>
      <c r="B6870" s="162">
        <v>1.5439692450945001E-4</v>
      </c>
      <c r="D6870" s="162"/>
    </row>
    <row r="6871" spans="1:4" x14ac:dyDescent="0.2">
      <c r="A6871" s="161" t="s">
        <v>1652</v>
      </c>
      <c r="B6871" s="162">
        <v>1.5433038124797001E-4</v>
      </c>
      <c r="D6871" s="162"/>
    </row>
    <row r="6872" spans="1:4" x14ac:dyDescent="0.2">
      <c r="A6872" s="161" t="s">
        <v>8854</v>
      </c>
      <c r="B6872" s="162">
        <v>1.5415341903044001E-4</v>
      </c>
      <c r="D6872" s="162"/>
    </row>
    <row r="6873" spans="1:4" x14ac:dyDescent="0.2">
      <c r="A6873" s="161" t="s">
        <v>8855</v>
      </c>
      <c r="B6873" s="162">
        <v>1.5415341903044001E-4</v>
      </c>
      <c r="D6873" s="162"/>
    </row>
    <row r="6874" spans="1:4" x14ac:dyDescent="0.2">
      <c r="A6874" s="161" t="s">
        <v>4975</v>
      </c>
      <c r="B6874" s="162">
        <v>1.5401100738930999E-4</v>
      </c>
      <c r="D6874" s="162"/>
    </row>
    <row r="6875" spans="1:4" x14ac:dyDescent="0.2">
      <c r="A6875" s="161" t="s">
        <v>8856</v>
      </c>
      <c r="B6875" s="162">
        <v>1.5384148499358999E-4</v>
      </c>
      <c r="D6875" s="162"/>
    </row>
    <row r="6876" spans="1:4" x14ac:dyDescent="0.2">
      <c r="A6876" s="161" t="s">
        <v>2484</v>
      </c>
      <c r="B6876" s="162">
        <v>1.5358811008512E-4</v>
      </c>
      <c r="D6876" s="162"/>
    </row>
    <row r="6877" spans="1:4" x14ac:dyDescent="0.2">
      <c r="A6877" s="161" t="s">
        <v>2674</v>
      </c>
      <c r="B6877" s="162">
        <v>1.5358811008512E-4</v>
      </c>
      <c r="D6877" s="162"/>
    </row>
    <row r="6878" spans="1:4" x14ac:dyDescent="0.2">
      <c r="A6878" s="161" t="s">
        <v>8857</v>
      </c>
      <c r="B6878" s="162">
        <v>1.5319993655822E-4</v>
      </c>
      <c r="D6878" s="162"/>
    </row>
    <row r="6879" spans="1:4" x14ac:dyDescent="0.2">
      <c r="A6879" s="161" t="s">
        <v>8858</v>
      </c>
      <c r="B6879" s="162">
        <v>1.5315125541680999E-4</v>
      </c>
      <c r="D6879" s="162"/>
    </row>
    <row r="6880" spans="1:4" x14ac:dyDescent="0.2">
      <c r="A6880" s="161" t="s">
        <v>4899</v>
      </c>
      <c r="B6880" s="162">
        <v>1.5312036330680001E-4</v>
      </c>
      <c r="D6880" s="162"/>
    </row>
    <row r="6881" spans="1:4" x14ac:dyDescent="0.2">
      <c r="A6881" s="161" t="s">
        <v>2382</v>
      </c>
      <c r="B6881" s="162">
        <v>1.5295199056654E-4</v>
      </c>
      <c r="D6881" s="162"/>
    </row>
    <row r="6882" spans="1:4" x14ac:dyDescent="0.2">
      <c r="A6882" s="161" t="s">
        <v>2121</v>
      </c>
      <c r="B6882" s="162">
        <v>1.5277636016176001E-4</v>
      </c>
      <c r="D6882" s="162"/>
    </row>
    <row r="6883" spans="1:4" x14ac:dyDescent="0.2">
      <c r="A6883" s="161" t="s">
        <v>8859</v>
      </c>
      <c r="B6883" s="162">
        <v>1.5268284694946999E-4</v>
      </c>
      <c r="D6883" s="162"/>
    </row>
    <row r="6884" spans="1:4" x14ac:dyDescent="0.2">
      <c r="A6884" s="161" t="s">
        <v>3487</v>
      </c>
      <c r="B6884" s="162">
        <v>1.5252268992142E-4</v>
      </c>
      <c r="D6884" s="162"/>
    </row>
    <row r="6885" spans="1:4" x14ac:dyDescent="0.2">
      <c r="A6885" s="161" t="s">
        <v>2134</v>
      </c>
      <c r="B6885" s="162">
        <v>1.5235077397044E-4</v>
      </c>
      <c r="D6885" s="162"/>
    </row>
    <row r="6886" spans="1:4" x14ac:dyDescent="0.2">
      <c r="A6886" s="161" t="s">
        <v>1461</v>
      </c>
      <c r="B6886" s="162">
        <v>1.5203788596041001E-4</v>
      </c>
      <c r="D6886" s="162"/>
    </row>
    <row r="6887" spans="1:4" x14ac:dyDescent="0.2">
      <c r="A6887" s="161" t="s">
        <v>5742</v>
      </c>
      <c r="B6887" s="162">
        <v>1.5198062910682999E-4</v>
      </c>
      <c r="D6887" s="162"/>
    </row>
    <row r="6888" spans="1:4" x14ac:dyDescent="0.2">
      <c r="A6888" s="161" t="s">
        <v>8860</v>
      </c>
      <c r="B6888" s="162">
        <v>1.5190352013864E-4</v>
      </c>
      <c r="D6888" s="162"/>
    </row>
    <row r="6889" spans="1:4" x14ac:dyDescent="0.2">
      <c r="A6889" s="161" t="s">
        <v>2434</v>
      </c>
      <c r="B6889" s="162">
        <v>1.5136119851816E-4</v>
      </c>
      <c r="D6889" s="162"/>
    </row>
    <row r="6890" spans="1:4" x14ac:dyDescent="0.2">
      <c r="A6890" s="161" t="s">
        <v>1496</v>
      </c>
      <c r="B6890" s="162">
        <v>1.5130982262796E-4</v>
      </c>
      <c r="D6890" s="162"/>
    </row>
    <row r="6891" spans="1:4" x14ac:dyDescent="0.2">
      <c r="A6891" s="161" t="s">
        <v>1397</v>
      </c>
      <c r="B6891" s="162">
        <v>1.5126379096481001E-4</v>
      </c>
      <c r="D6891" s="162"/>
    </row>
    <row r="6892" spans="1:4" x14ac:dyDescent="0.2">
      <c r="A6892" s="161" t="s">
        <v>5402</v>
      </c>
      <c r="B6892" s="162">
        <v>1.5110976128117999E-4</v>
      </c>
      <c r="D6892" s="162"/>
    </row>
    <row r="6893" spans="1:4" x14ac:dyDescent="0.2">
      <c r="A6893" s="161" t="s">
        <v>1660</v>
      </c>
      <c r="B6893" s="162">
        <v>1.5098613131849E-4</v>
      </c>
      <c r="D6893" s="162"/>
    </row>
    <row r="6894" spans="1:4" x14ac:dyDescent="0.2">
      <c r="A6894" s="161" t="s">
        <v>8861</v>
      </c>
      <c r="B6894" s="162">
        <v>1.5084806729946001E-4</v>
      </c>
      <c r="D6894" s="162"/>
    </row>
    <row r="6895" spans="1:4" x14ac:dyDescent="0.2">
      <c r="A6895" s="161" t="s">
        <v>3420</v>
      </c>
      <c r="B6895" s="162">
        <v>1.5077279228133001E-4</v>
      </c>
      <c r="D6895" s="162"/>
    </row>
    <row r="6896" spans="1:4" x14ac:dyDescent="0.2">
      <c r="A6896" s="161" t="s">
        <v>2015</v>
      </c>
      <c r="B6896" s="162">
        <v>1.5076342348588001E-4</v>
      </c>
      <c r="D6896" s="162"/>
    </row>
    <row r="6897" spans="1:4" x14ac:dyDescent="0.2">
      <c r="A6897" s="161" t="s">
        <v>8862</v>
      </c>
      <c r="B6897" s="162">
        <v>1.5068872313949E-4</v>
      </c>
      <c r="D6897" s="162"/>
    </row>
    <row r="6898" spans="1:4" x14ac:dyDescent="0.2">
      <c r="A6898" s="161" t="s">
        <v>8863</v>
      </c>
      <c r="B6898" s="162">
        <v>1.5039363453443999E-4</v>
      </c>
      <c r="D6898" s="162"/>
    </row>
    <row r="6899" spans="1:4" x14ac:dyDescent="0.2">
      <c r="A6899" s="161" t="s">
        <v>368</v>
      </c>
      <c r="B6899" s="162">
        <v>1.5031291421211001E-4</v>
      </c>
      <c r="D6899" s="162"/>
    </row>
    <row r="6900" spans="1:4" x14ac:dyDescent="0.2">
      <c r="A6900" s="161" t="s">
        <v>2270</v>
      </c>
      <c r="B6900" s="162">
        <v>1.5021300639852001E-4</v>
      </c>
      <c r="D6900" s="162"/>
    </row>
    <row r="6901" spans="1:4" x14ac:dyDescent="0.2">
      <c r="A6901" s="161" t="s">
        <v>8864</v>
      </c>
      <c r="B6901" s="162">
        <v>1.5011148134568E-4</v>
      </c>
      <c r="D6901" s="162"/>
    </row>
    <row r="6902" spans="1:4" x14ac:dyDescent="0.2">
      <c r="A6902" s="161" t="s">
        <v>1971</v>
      </c>
      <c r="B6902" s="162">
        <v>1.4999232849663001E-4</v>
      </c>
      <c r="D6902" s="162"/>
    </row>
    <row r="6903" spans="1:4" x14ac:dyDescent="0.2">
      <c r="A6903" s="161" t="s">
        <v>3050</v>
      </c>
      <c r="B6903" s="162">
        <v>1.498753262674E-4</v>
      </c>
      <c r="D6903" s="162"/>
    </row>
    <row r="6904" spans="1:4" x14ac:dyDescent="0.2">
      <c r="A6904" s="161" t="s">
        <v>2126</v>
      </c>
      <c r="B6904" s="162">
        <v>1.4975789830249999E-4</v>
      </c>
      <c r="D6904" s="162"/>
    </row>
    <row r="6905" spans="1:4" x14ac:dyDescent="0.2">
      <c r="A6905" s="161" t="s">
        <v>8865</v>
      </c>
      <c r="B6905" s="162">
        <v>1.4973414255582001E-4</v>
      </c>
      <c r="D6905" s="162"/>
    </row>
    <row r="6906" spans="1:4" x14ac:dyDescent="0.2">
      <c r="A6906" s="161" t="s">
        <v>6370</v>
      </c>
      <c r="B6906" s="162">
        <v>1.4962428204174001E-4</v>
      </c>
      <c r="D6906" s="162"/>
    </row>
    <row r="6907" spans="1:4" x14ac:dyDescent="0.2">
      <c r="A6907" s="161" t="s">
        <v>445</v>
      </c>
      <c r="B6907" s="162">
        <v>1.4945651042827E-4</v>
      </c>
      <c r="D6907" s="162"/>
    </row>
    <row r="6908" spans="1:4" x14ac:dyDescent="0.2">
      <c r="A6908" s="161" t="s">
        <v>3752</v>
      </c>
      <c r="B6908" s="162">
        <v>1.4942139613823E-4</v>
      </c>
      <c r="D6908" s="162"/>
    </row>
    <row r="6909" spans="1:4" x14ac:dyDescent="0.2">
      <c r="A6909" s="161" t="s">
        <v>8866</v>
      </c>
      <c r="B6909" s="162">
        <v>1.4937500274222001E-4</v>
      </c>
      <c r="D6909" s="162"/>
    </row>
    <row r="6910" spans="1:4" x14ac:dyDescent="0.2">
      <c r="A6910" s="161" t="s">
        <v>8867</v>
      </c>
      <c r="B6910" s="162">
        <v>1.4935274837544999E-4</v>
      </c>
      <c r="D6910" s="162"/>
    </row>
    <row r="6911" spans="1:4" x14ac:dyDescent="0.2">
      <c r="A6911" s="161" t="s">
        <v>5071</v>
      </c>
      <c r="B6911" s="162">
        <v>1.4931237473588999E-4</v>
      </c>
      <c r="D6911" s="162"/>
    </row>
    <row r="6912" spans="1:4" x14ac:dyDescent="0.2">
      <c r="A6912" s="161" t="s">
        <v>1266</v>
      </c>
      <c r="B6912" s="162">
        <v>1.4923371185063001E-4</v>
      </c>
      <c r="D6912" s="162"/>
    </row>
    <row r="6913" spans="1:4" x14ac:dyDescent="0.2">
      <c r="A6913" s="161" t="s">
        <v>536</v>
      </c>
      <c r="B6913" s="162">
        <v>1.4895195708155E-4</v>
      </c>
      <c r="D6913" s="162"/>
    </row>
    <row r="6914" spans="1:4" x14ac:dyDescent="0.2">
      <c r="A6914" s="161" t="s">
        <v>1903</v>
      </c>
      <c r="B6914" s="162">
        <v>1.4868236187219001E-4</v>
      </c>
      <c r="D6914" s="162"/>
    </row>
    <row r="6915" spans="1:4" x14ac:dyDescent="0.2">
      <c r="A6915" s="161" t="s">
        <v>8868</v>
      </c>
      <c r="B6915" s="162">
        <v>1.4860808288294001E-4</v>
      </c>
      <c r="D6915" s="162"/>
    </row>
    <row r="6916" spans="1:4" x14ac:dyDescent="0.2">
      <c r="A6916" s="161" t="s">
        <v>6035</v>
      </c>
      <c r="B6916" s="162">
        <v>1.4811852202667E-4</v>
      </c>
      <c r="D6916" s="162"/>
    </row>
    <row r="6917" spans="1:4" x14ac:dyDescent="0.2">
      <c r="A6917" s="161" t="s">
        <v>975</v>
      </c>
      <c r="B6917" s="162">
        <v>1.4797197653951001E-4</v>
      </c>
      <c r="D6917" s="162"/>
    </row>
    <row r="6918" spans="1:4" x14ac:dyDescent="0.2">
      <c r="A6918" s="161" t="s">
        <v>5504</v>
      </c>
      <c r="B6918" s="162">
        <v>1.4772345829038001E-4</v>
      </c>
      <c r="D6918" s="162"/>
    </row>
    <row r="6919" spans="1:4" x14ac:dyDescent="0.2">
      <c r="A6919" s="161" t="s">
        <v>725</v>
      </c>
      <c r="B6919" s="162">
        <v>1.4756230843638999E-4</v>
      </c>
      <c r="D6919" s="162"/>
    </row>
    <row r="6920" spans="1:4" x14ac:dyDescent="0.2">
      <c r="A6920" s="161" t="s">
        <v>8869</v>
      </c>
      <c r="B6920" s="162">
        <v>1.4741487027510001E-4</v>
      </c>
      <c r="D6920" s="162"/>
    </row>
    <row r="6921" spans="1:4" x14ac:dyDescent="0.2">
      <c r="A6921" s="161" t="s">
        <v>8870</v>
      </c>
      <c r="B6921" s="162">
        <v>1.4741487027510001E-4</v>
      </c>
      <c r="D6921" s="162"/>
    </row>
    <row r="6922" spans="1:4" x14ac:dyDescent="0.2">
      <c r="A6922" s="161" t="s">
        <v>8871</v>
      </c>
      <c r="B6922" s="162">
        <v>1.4741487027510001E-4</v>
      </c>
      <c r="D6922" s="162"/>
    </row>
    <row r="6923" spans="1:4" x14ac:dyDescent="0.2">
      <c r="A6923" s="161" t="s">
        <v>8872</v>
      </c>
      <c r="B6923" s="162">
        <v>1.4741487027510001E-4</v>
      </c>
      <c r="D6923" s="162"/>
    </row>
    <row r="6924" spans="1:4" x14ac:dyDescent="0.2">
      <c r="A6924" s="161" t="s">
        <v>8873</v>
      </c>
      <c r="B6924" s="162">
        <v>1.4741487027510001E-4</v>
      </c>
      <c r="D6924" s="162"/>
    </row>
    <row r="6925" spans="1:4" x14ac:dyDescent="0.2">
      <c r="A6925" s="161" t="s">
        <v>8874</v>
      </c>
      <c r="B6925" s="162">
        <v>1.4741487027510001E-4</v>
      </c>
      <c r="D6925" s="162"/>
    </row>
    <row r="6926" spans="1:4" x14ac:dyDescent="0.2">
      <c r="A6926" s="161" t="s">
        <v>8875</v>
      </c>
      <c r="B6926" s="162">
        <v>1.4741487027510001E-4</v>
      </c>
      <c r="D6926" s="162"/>
    </row>
    <row r="6927" spans="1:4" x14ac:dyDescent="0.2">
      <c r="A6927" s="161" t="s">
        <v>8876</v>
      </c>
      <c r="B6927" s="162">
        <v>1.4741487027510001E-4</v>
      </c>
      <c r="D6927" s="162"/>
    </row>
    <row r="6928" spans="1:4" x14ac:dyDescent="0.2">
      <c r="A6928" s="161" t="s">
        <v>8877</v>
      </c>
      <c r="B6928" s="162">
        <v>1.4734165168439999E-4</v>
      </c>
      <c r="D6928" s="162"/>
    </row>
    <row r="6929" spans="1:4" x14ac:dyDescent="0.2">
      <c r="A6929" s="161" t="s">
        <v>8878</v>
      </c>
      <c r="B6929" s="162">
        <v>1.473276948309E-4</v>
      </c>
      <c r="D6929" s="162"/>
    </row>
    <row r="6930" spans="1:4" x14ac:dyDescent="0.2">
      <c r="A6930" s="161" t="s">
        <v>8879</v>
      </c>
      <c r="B6930" s="162">
        <v>1.4716338555009E-4</v>
      </c>
      <c r="D6930" s="162"/>
    </row>
    <row r="6931" spans="1:4" x14ac:dyDescent="0.2">
      <c r="A6931" s="161" t="s">
        <v>6296</v>
      </c>
      <c r="B6931" s="162">
        <v>1.4689242800178999E-4</v>
      </c>
      <c r="D6931" s="162"/>
    </row>
    <row r="6932" spans="1:4" x14ac:dyDescent="0.2">
      <c r="A6932" s="161" t="s">
        <v>6181</v>
      </c>
      <c r="B6932" s="162">
        <v>1.466443209136E-4</v>
      </c>
      <c r="D6932" s="162"/>
    </row>
    <row r="6933" spans="1:4" x14ac:dyDescent="0.2">
      <c r="A6933" s="161" t="s">
        <v>2597</v>
      </c>
      <c r="B6933" s="162">
        <v>1.4649939777131E-4</v>
      </c>
      <c r="D6933" s="162"/>
    </row>
    <row r="6934" spans="1:4" x14ac:dyDescent="0.2">
      <c r="A6934" s="161" t="s">
        <v>8880</v>
      </c>
      <c r="B6934" s="162">
        <v>1.4645852809069999E-4</v>
      </c>
      <c r="D6934" s="162"/>
    </row>
    <row r="6935" spans="1:4" x14ac:dyDescent="0.2">
      <c r="A6935" s="161" t="s">
        <v>3611</v>
      </c>
      <c r="B6935" s="162">
        <v>1.4620155696142001E-4</v>
      </c>
      <c r="D6935" s="162"/>
    </row>
    <row r="6936" spans="1:4" x14ac:dyDescent="0.2">
      <c r="A6936" s="161" t="s">
        <v>8881</v>
      </c>
      <c r="B6936" s="162">
        <v>1.4592571347793001E-4</v>
      </c>
      <c r="D6936" s="162"/>
    </row>
    <row r="6937" spans="1:4" x14ac:dyDescent="0.2">
      <c r="A6937" s="161" t="s">
        <v>2714</v>
      </c>
      <c r="B6937" s="162">
        <v>1.4552261042015001E-4</v>
      </c>
      <c r="D6937" s="162"/>
    </row>
    <row r="6938" spans="1:4" x14ac:dyDescent="0.2">
      <c r="A6938" s="161" t="s">
        <v>4239</v>
      </c>
      <c r="B6938" s="162">
        <v>1.4536625508883001E-4</v>
      </c>
      <c r="D6938" s="162"/>
    </row>
    <row r="6939" spans="1:4" x14ac:dyDescent="0.2">
      <c r="A6939" s="161" t="s">
        <v>8882</v>
      </c>
      <c r="B6939" s="162">
        <v>1.4530574971863001E-4</v>
      </c>
      <c r="D6939" s="162"/>
    </row>
    <row r="6940" spans="1:4" x14ac:dyDescent="0.2">
      <c r="A6940" s="161" t="s">
        <v>8883</v>
      </c>
      <c r="B6940" s="162">
        <v>1.4507826819097001E-4</v>
      </c>
      <c r="D6940" s="162"/>
    </row>
    <row r="6941" spans="1:4" x14ac:dyDescent="0.2">
      <c r="A6941" s="161" t="s">
        <v>5698</v>
      </c>
      <c r="B6941" s="162">
        <v>1.4507826819097001E-4</v>
      </c>
      <c r="D6941" s="162"/>
    </row>
    <row r="6942" spans="1:4" x14ac:dyDescent="0.2">
      <c r="A6942" s="161" t="s">
        <v>5697</v>
      </c>
      <c r="B6942" s="162">
        <v>1.4507826819097001E-4</v>
      </c>
      <c r="D6942" s="162"/>
    </row>
    <row r="6943" spans="1:4" x14ac:dyDescent="0.2">
      <c r="A6943" s="161" t="s">
        <v>5696</v>
      </c>
      <c r="B6943" s="162">
        <v>1.4507826819097001E-4</v>
      </c>
      <c r="D6943" s="162"/>
    </row>
    <row r="6944" spans="1:4" x14ac:dyDescent="0.2">
      <c r="A6944" s="161" t="s">
        <v>5693</v>
      </c>
      <c r="B6944" s="162">
        <v>1.4507826819097001E-4</v>
      </c>
      <c r="D6944" s="162"/>
    </row>
    <row r="6945" spans="1:4" x14ac:dyDescent="0.2">
      <c r="A6945" s="161" t="s">
        <v>8884</v>
      </c>
      <c r="B6945" s="162">
        <v>1.4507826819097001E-4</v>
      </c>
      <c r="D6945" s="162"/>
    </row>
    <row r="6946" spans="1:4" x14ac:dyDescent="0.2">
      <c r="A6946" s="161" t="s">
        <v>8885</v>
      </c>
      <c r="B6946" s="162">
        <v>1.4507826819097001E-4</v>
      </c>
      <c r="D6946" s="162"/>
    </row>
    <row r="6947" spans="1:4" x14ac:dyDescent="0.2">
      <c r="A6947" s="161" t="s">
        <v>8886</v>
      </c>
      <c r="B6947" s="162">
        <v>1.4507826819097001E-4</v>
      </c>
      <c r="D6947" s="162"/>
    </row>
    <row r="6948" spans="1:4" x14ac:dyDescent="0.2">
      <c r="A6948" s="161" t="s">
        <v>8887</v>
      </c>
      <c r="B6948" s="162">
        <v>1.4507826819097001E-4</v>
      </c>
      <c r="D6948" s="162"/>
    </row>
    <row r="6949" spans="1:4" x14ac:dyDescent="0.2">
      <c r="A6949" s="161" t="s">
        <v>5282</v>
      </c>
      <c r="B6949" s="162">
        <v>1.4507826819097001E-4</v>
      </c>
      <c r="D6949" s="162"/>
    </row>
    <row r="6950" spans="1:4" x14ac:dyDescent="0.2">
      <c r="A6950" s="161" t="s">
        <v>8888</v>
      </c>
      <c r="B6950" s="162">
        <v>1.4507826819097001E-4</v>
      </c>
      <c r="D6950" s="162"/>
    </row>
    <row r="6951" spans="1:4" x14ac:dyDescent="0.2">
      <c r="A6951" s="161" t="s">
        <v>5112</v>
      </c>
      <c r="B6951" s="162">
        <v>1.4507826819097001E-4</v>
      </c>
      <c r="D6951" s="162"/>
    </row>
    <row r="6952" spans="1:4" x14ac:dyDescent="0.2">
      <c r="A6952" s="161" t="s">
        <v>5042</v>
      </c>
      <c r="B6952" s="162">
        <v>1.4507826819097001E-4</v>
      </c>
      <c r="D6952" s="162"/>
    </row>
    <row r="6953" spans="1:4" x14ac:dyDescent="0.2">
      <c r="A6953" s="161" t="s">
        <v>8889</v>
      </c>
      <c r="B6953" s="162">
        <v>1.4507826819097001E-4</v>
      </c>
      <c r="D6953" s="162"/>
    </row>
    <row r="6954" spans="1:4" x14ac:dyDescent="0.2">
      <c r="A6954" s="161" t="s">
        <v>8890</v>
      </c>
      <c r="B6954" s="162">
        <v>1.4507826819097001E-4</v>
      </c>
      <c r="D6954" s="162"/>
    </row>
    <row r="6955" spans="1:4" x14ac:dyDescent="0.2">
      <c r="A6955" s="161" t="s">
        <v>4635</v>
      </c>
      <c r="B6955" s="162">
        <v>1.4507826819097001E-4</v>
      </c>
      <c r="D6955" s="162"/>
    </row>
    <row r="6956" spans="1:4" x14ac:dyDescent="0.2">
      <c r="A6956" s="161" t="s">
        <v>4541</v>
      </c>
      <c r="B6956" s="162">
        <v>1.4507826819097001E-4</v>
      </c>
      <c r="D6956" s="162"/>
    </row>
    <row r="6957" spans="1:4" x14ac:dyDescent="0.2">
      <c r="A6957" s="161" t="s">
        <v>4370</v>
      </c>
      <c r="B6957" s="162">
        <v>1.4507826819097001E-4</v>
      </c>
      <c r="D6957" s="162"/>
    </row>
    <row r="6958" spans="1:4" x14ac:dyDescent="0.2">
      <c r="A6958" s="161" t="s">
        <v>4253</v>
      </c>
      <c r="B6958" s="162">
        <v>1.4507826819097001E-4</v>
      </c>
      <c r="D6958" s="162"/>
    </row>
    <row r="6959" spans="1:4" x14ac:dyDescent="0.2">
      <c r="A6959" s="161" t="s">
        <v>4229</v>
      </c>
      <c r="B6959" s="162">
        <v>1.4507826819097001E-4</v>
      </c>
      <c r="D6959" s="162"/>
    </row>
    <row r="6960" spans="1:4" x14ac:dyDescent="0.2">
      <c r="A6960" s="161" t="s">
        <v>4093</v>
      </c>
      <c r="B6960" s="162">
        <v>1.4507826819097001E-4</v>
      </c>
      <c r="D6960" s="162"/>
    </row>
    <row r="6961" spans="1:4" x14ac:dyDescent="0.2">
      <c r="A6961" s="161" t="s">
        <v>8891</v>
      </c>
      <c r="B6961" s="162">
        <v>1.4507826819097001E-4</v>
      </c>
      <c r="D6961" s="162"/>
    </row>
    <row r="6962" spans="1:4" x14ac:dyDescent="0.2">
      <c r="A6962" s="161" t="s">
        <v>8892</v>
      </c>
      <c r="B6962" s="162">
        <v>1.4507826819097001E-4</v>
      </c>
      <c r="D6962" s="162"/>
    </row>
    <row r="6963" spans="1:4" x14ac:dyDescent="0.2">
      <c r="A6963" s="161" t="s">
        <v>8893</v>
      </c>
      <c r="B6963" s="162">
        <v>1.4507826819097001E-4</v>
      </c>
      <c r="D6963" s="162"/>
    </row>
    <row r="6964" spans="1:4" x14ac:dyDescent="0.2">
      <c r="A6964" s="161" t="s">
        <v>8894</v>
      </c>
      <c r="B6964" s="162">
        <v>1.4507826819097001E-4</v>
      </c>
      <c r="D6964" s="162"/>
    </row>
    <row r="6965" spans="1:4" x14ac:dyDescent="0.2">
      <c r="A6965" s="161" t="s">
        <v>8895</v>
      </c>
      <c r="B6965" s="162">
        <v>1.4507826819097001E-4</v>
      </c>
      <c r="D6965" s="162"/>
    </row>
    <row r="6966" spans="1:4" x14ac:dyDescent="0.2">
      <c r="A6966" s="161" t="s">
        <v>8896</v>
      </c>
      <c r="B6966" s="162">
        <v>1.4507826819097001E-4</v>
      </c>
      <c r="D6966" s="162"/>
    </row>
    <row r="6967" spans="1:4" x14ac:dyDescent="0.2">
      <c r="A6967" s="161" t="s">
        <v>8897</v>
      </c>
      <c r="B6967" s="162">
        <v>1.4507826819097001E-4</v>
      </c>
      <c r="D6967" s="162"/>
    </row>
    <row r="6968" spans="1:4" x14ac:dyDescent="0.2">
      <c r="A6968" s="161" t="s">
        <v>8898</v>
      </c>
      <c r="B6968" s="162">
        <v>1.4507826819097001E-4</v>
      </c>
      <c r="D6968" s="162"/>
    </row>
    <row r="6969" spans="1:4" x14ac:dyDescent="0.2">
      <c r="A6969" s="161" t="s">
        <v>8899</v>
      </c>
      <c r="B6969" s="162">
        <v>1.4507826819097001E-4</v>
      </c>
      <c r="D6969" s="162"/>
    </row>
    <row r="6970" spans="1:4" x14ac:dyDescent="0.2">
      <c r="A6970" s="161" t="s">
        <v>3610</v>
      </c>
      <c r="B6970" s="162">
        <v>1.4507826819097001E-4</v>
      </c>
      <c r="D6970" s="162"/>
    </row>
    <row r="6971" spans="1:4" x14ac:dyDescent="0.2">
      <c r="A6971" s="161" t="s">
        <v>8900</v>
      </c>
      <c r="B6971" s="162">
        <v>1.4507826819097001E-4</v>
      </c>
      <c r="D6971" s="162"/>
    </row>
    <row r="6972" spans="1:4" x14ac:dyDescent="0.2">
      <c r="A6972" s="161" t="s">
        <v>3462</v>
      </c>
      <c r="B6972" s="162">
        <v>1.4507826819097001E-4</v>
      </c>
      <c r="D6972" s="162"/>
    </row>
    <row r="6973" spans="1:4" x14ac:dyDescent="0.2">
      <c r="A6973" s="161" t="s">
        <v>8901</v>
      </c>
      <c r="B6973" s="162">
        <v>1.4507826819097001E-4</v>
      </c>
      <c r="D6973" s="162"/>
    </row>
    <row r="6974" spans="1:4" x14ac:dyDescent="0.2">
      <c r="A6974" s="161" t="s">
        <v>8902</v>
      </c>
      <c r="B6974" s="162">
        <v>1.4507826819097001E-4</v>
      </c>
      <c r="D6974" s="162"/>
    </row>
    <row r="6975" spans="1:4" x14ac:dyDescent="0.2">
      <c r="A6975" s="161" t="s">
        <v>8903</v>
      </c>
      <c r="B6975" s="162">
        <v>1.4507826819097001E-4</v>
      </c>
      <c r="D6975" s="162"/>
    </row>
    <row r="6976" spans="1:4" x14ac:dyDescent="0.2">
      <c r="A6976" s="161" t="s">
        <v>8904</v>
      </c>
      <c r="B6976" s="162">
        <v>1.4507826819097001E-4</v>
      </c>
      <c r="D6976" s="162"/>
    </row>
    <row r="6977" spans="1:4" x14ac:dyDescent="0.2">
      <c r="A6977" s="161" t="s">
        <v>8905</v>
      </c>
      <c r="B6977" s="162">
        <v>1.4507826819097001E-4</v>
      </c>
      <c r="D6977" s="162"/>
    </row>
    <row r="6978" spans="1:4" x14ac:dyDescent="0.2">
      <c r="A6978" s="161" t="s">
        <v>3315</v>
      </c>
      <c r="B6978" s="162">
        <v>1.4507826819097001E-4</v>
      </c>
      <c r="D6978" s="162"/>
    </row>
    <row r="6979" spans="1:4" x14ac:dyDescent="0.2">
      <c r="A6979" s="161" t="s">
        <v>3218</v>
      </c>
      <c r="B6979" s="162">
        <v>1.4507826819097001E-4</v>
      </c>
      <c r="D6979" s="162"/>
    </row>
    <row r="6980" spans="1:4" x14ac:dyDescent="0.2">
      <c r="A6980" s="161" t="s">
        <v>8906</v>
      </c>
      <c r="B6980" s="162">
        <v>1.4500307733956999E-4</v>
      </c>
      <c r="D6980" s="162"/>
    </row>
    <row r="6981" spans="1:4" x14ac:dyDescent="0.2">
      <c r="A6981" s="161" t="s">
        <v>4143</v>
      </c>
      <c r="B6981" s="162">
        <v>1.4469765983804E-4</v>
      </c>
      <c r="D6981" s="162"/>
    </row>
    <row r="6982" spans="1:4" x14ac:dyDescent="0.2">
      <c r="A6982" s="161" t="s">
        <v>8907</v>
      </c>
      <c r="B6982" s="162">
        <v>1.4465037213764E-4</v>
      </c>
      <c r="D6982" s="162"/>
    </row>
    <row r="6983" spans="1:4" x14ac:dyDescent="0.2">
      <c r="A6983" s="161" t="s">
        <v>8908</v>
      </c>
      <c r="B6983" s="162">
        <v>1.4465037213764E-4</v>
      </c>
      <c r="D6983" s="162"/>
    </row>
    <row r="6984" spans="1:4" x14ac:dyDescent="0.2">
      <c r="A6984" s="161" t="s">
        <v>8909</v>
      </c>
      <c r="B6984" s="162">
        <v>1.4448990736166999E-4</v>
      </c>
      <c r="D6984" s="162"/>
    </row>
    <row r="6985" spans="1:4" x14ac:dyDescent="0.2">
      <c r="A6985" s="161" t="s">
        <v>8910</v>
      </c>
      <c r="B6985" s="162">
        <v>1.4445441246829999E-4</v>
      </c>
      <c r="D6985" s="162"/>
    </row>
    <row r="6986" spans="1:4" x14ac:dyDescent="0.2">
      <c r="A6986" s="161" t="s">
        <v>8911</v>
      </c>
      <c r="B6986" s="162">
        <v>1.4427435566596999E-4</v>
      </c>
      <c r="D6986" s="162"/>
    </row>
    <row r="6987" spans="1:4" x14ac:dyDescent="0.2">
      <c r="A6987" s="161" t="s">
        <v>2354</v>
      </c>
      <c r="B6987" s="162">
        <v>1.4426487448779E-4</v>
      </c>
      <c r="D6987" s="162"/>
    </row>
    <row r="6988" spans="1:4" x14ac:dyDescent="0.2">
      <c r="A6988" s="161" t="s">
        <v>8912</v>
      </c>
      <c r="B6988" s="162">
        <v>1.4419828201282E-4</v>
      </c>
      <c r="D6988" s="162"/>
    </row>
    <row r="6989" spans="1:4" x14ac:dyDescent="0.2">
      <c r="A6989" s="161" t="s">
        <v>8913</v>
      </c>
      <c r="B6989" s="162">
        <v>1.4418534261398001E-4</v>
      </c>
      <c r="D6989" s="162"/>
    </row>
    <row r="6990" spans="1:4" x14ac:dyDescent="0.2">
      <c r="A6990" s="161" t="s">
        <v>8914</v>
      </c>
      <c r="B6990" s="162">
        <v>1.4418534261398001E-4</v>
      </c>
      <c r="D6990" s="162"/>
    </row>
    <row r="6991" spans="1:4" x14ac:dyDescent="0.2">
      <c r="A6991" s="161" t="s">
        <v>2152</v>
      </c>
      <c r="B6991" s="162">
        <v>1.4410343182519E-4</v>
      </c>
      <c r="D6991" s="162"/>
    </row>
    <row r="6992" spans="1:4" x14ac:dyDescent="0.2">
      <c r="A6992" s="161" t="s">
        <v>8915</v>
      </c>
      <c r="B6992" s="162">
        <v>1.4393113406045E-4</v>
      </c>
      <c r="D6992" s="162"/>
    </row>
    <row r="6993" spans="1:4" x14ac:dyDescent="0.2">
      <c r="A6993" s="161" t="s">
        <v>8916</v>
      </c>
      <c r="B6993" s="162">
        <v>1.4372212372235001E-4</v>
      </c>
      <c r="D6993" s="162"/>
    </row>
    <row r="6994" spans="1:4" x14ac:dyDescent="0.2">
      <c r="A6994" s="161" t="s">
        <v>632</v>
      </c>
      <c r="B6994" s="162">
        <v>1.4369650277965999E-4</v>
      </c>
      <c r="D6994" s="162"/>
    </row>
    <row r="6995" spans="1:4" x14ac:dyDescent="0.2">
      <c r="A6995" s="161" t="s">
        <v>1679</v>
      </c>
      <c r="B6995" s="162">
        <v>1.4367828090019999E-4</v>
      </c>
      <c r="D6995" s="162"/>
    </row>
    <row r="6996" spans="1:4" x14ac:dyDescent="0.2">
      <c r="A6996" s="161" t="s">
        <v>423</v>
      </c>
      <c r="B6996" s="162">
        <v>1.4356122435984001E-4</v>
      </c>
      <c r="D6996" s="162"/>
    </row>
    <row r="6997" spans="1:4" x14ac:dyDescent="0.2">
      <c r="A6997" s="161" t="s">
        <v>2412</v>
      </c>
      <c r="B6997" s="162">
        <v>1.4350772423977001E-4</v>
      </c>
      <c r="D6997" s="162"/>
    </row>
    <row r="6998" spans="1:4" x14ac:dyDescent="0.2">
      <c r="A6998" s="161" t="s">
        <v>8917</v>
      </c>
      <c r="B6998" s="162">
        <v>1.4349700851194999E-4</v>
      </c>
      <c r="D6998" s="162"/>
    </row>
    <row r="6999" spans="1:4" x14ac:dyDescent="0.2">
      <c r="A6999" s="161" t="s">
        <v>8918</v>
      </c>
      <c r="B6999" s="162">
        <v>1.4337502356935001E-4</v>
      </c>
      <c r="D6999" s="162"/>
    </row>
    <row r="7000" spans="1:4" x14ac:dyDescent="0.2">
      <c r="A7000" s="161" t="s">
        <v>8919</v>
      </c>
      <c r="B7000" s="162">
        <v>1.4285341722238001E-4</v>
      </c>
      <c r="D7000" s="162"/>
    </row>
    <row r="7001" spans="1:4" x14ac:dyDescent="0.2">
      <c r="A7001" s="161" t="s">
        <v>5863</v>
      </c>
      <c r="B7001" s="162">
        <v>1.4281235003675999E-4</v>
      </c>
      <c r="D7001" s="162"/>
    </row>
    <row r="7002" spans="1:4" x14ac:dyDescent="0.2">
      <c r="A7002" s="161" t="s">
        <v>866</v>
      </c>
      <c r="B7002" s="162">
        <v>1.4276589871762001E-4</v>
      </c>
      <c r="D7002" s="162"/>
    </row>
    <row r="7003" spans="1:4" x14ac:dyDescent="0.2">
      <c r="A7003" s="161" t="s">
        <v>8920</v>
      </c>
      <c r="B7003" s="162">
        <v>1.4265517116249999E-4</v>
      </c>
      <c r="D7003" s="162"/>
    </row>
    <row r="7004" spans="1:4" x14ac:dyDescent="0.2">
      <c r="A7004" s="161" t="s">
        <v>2462</v>
      </c>
      <c r="B7004" s="162">
        <v>1.4240306502715999E-4</v>
      </c>
      <c r="D7004" s="162"/>
    </row>
    <row r="7005" spans="1:4" x14ac:dyDescent="0.2">
      <c r="A7005" s="161" t="s">
        <v>4020</v>
      </c>
      <c r="B7005" s="162">
        <v>1.42311635734E-4</v>
      </c>
      <c r="D7005" s="162"/>
    </row>
    <row r="7006" spans="1:4" x14ac:dyDescent="0.2">
      <c r="A7006" s="161" t="s">
        <v>410</v>
      </c>
      <c r="B7006" s="162">
        <v>1.4228139425398001E-4</v>
      </c>
      <c r="D7006" s="162"/>
    </row>
    <row r="7007" spans="1:4" x14ac:dyDescent="0.2">
      <c r="A7007" s="161" t="s">
        <v>4726</v>
      </c>
      <c r="B7007" s="162">
        <v>1.4190786500074999E-4</v>
      </c>
      <c r="D7007" s="162"/>
    </row>
    <row r="7008" spans="1:4" x14ac:dyDescent="0.2">
      <c r="A7008" s="161" t="s">
        <v>946</v>
      </c>
      <c r="B7008" s="162">
        <v>1.4188702668106E-4</v>
      </c>
      <c r="D7008" s="162"/>
    </row>
    <row r="7009" spans="1:4" x14ac:dyDescent="0.2">
      <c r="A7009" s="161" t="s">
        <v>875</v>
      </c>
      <c r="B7009" s="162">
        <v>1.4171675800633E-4</v>
      </c>
      <c r="D7009" s="162"/>
    </row>
    <row r="7010" spans="1:4" x14ac:dyDescent="0.2">
      <c r="A7010" s="161" t="s">
        <v>4910</v>
      </c>
      <c r="B7010" s="162">
        <v>1.4165289487744E-4</v>
      </c>
      <c r="D7010" s="162"/>
    </row>
    <row r="7011" spans="1:4" x14ac:dyDescent="0.2">
      <c r="A7011" s="161" t="s">
        <v>5120</v>
      </c>
      <c r="B7011" s="162">
        <v>1.4164438776794001E-4</v>
      </c>
      <c r="D7011" s="162"/>
    </row>
    <row r="7012" spans="1:4" x14ac:dyDescent="0.2">
      <c r="A7012" s="161" t="s">
        <v>689</v>
      </c>
      <c r="B7012" s="162">
        <v>1.4162548727299001E-4</v>
      </c>
      <c r="D7012" s="162"/>
    </row>
    <row r="7013" spans="1:4" x14ac:dyDescent="0.2">
      <c r="A7013" s="161" t="s">
        <v>4666</v>
      </c>
      <c r="B7013" s="162">
        <v>1.4159307684158E-4</v>
      </c>
      <c r="D7013" s="162"/>
    </row>
    <row r="7014" spans="1:4" x14ac:dyDescent="0.2">
      <c r="A7014" s="161" t="s">
        <v>8921</v>
      </c>
      <c r="B7014" s="162">
        <v>1.4153359295314001E-4</v>
      </c>
      <c r="D7014" s="162"/>
    </row>
    <row r="7015" spans="1:4" x14ac:dyDescent="0.2">
      <c r="A7015" s="161" t="s">
        <v>8922</v>
      </c>
      <c r="B7015" s="162">
        <v>1.4153108429252001E-4</v>
      </c>
      <c r="D7015" s="162"/>
    </row>
    <row r="7016" spans="1:4" x14ac:dyDescent="0.2">
      <c r="A7016" s="161" t="s">
        <v>1914</v>
      </c>
      <c r="B7016" s="162">
        <v>1.4149992559554E-4</v>
      </c>
      <c r="D7016" s="162"/>
    </row>
    <row r="7017" spans="1:4" x14ac:dyDescent="0.2">
      <c r="A7017" s="161" t="s">
        <v>5317</v>
      </c>
      <c r="B7017" s="162">
        <v>1.4144480213719001E-4</v>
      </c>
      <c r="D7017" s="162"/>
    </row>
    <row r="7018" spans="1:4" x14ac:dyDescent="0.2">
      <c r="A7018" s="161" t="s">
        <v>8923</v>
      </c>
      <c r="B7018" s="162">
        <v>1.4132648529498001E-4</v>
      </c>
      <c r="D7018" s="162"/>
    </row>
    <row r="7019" spans="1:4" x14ac:dyDescent="0.2">
      <c r="A7019" s="161" t="s">
        <v>4922</v>
      </c>
      <c r="B7019" s="162">
        <v>1.4131147553111999E-4</v>
      </c>
      <c r="D7019" s="162"/>
    </row>
    <row r="7020" spans="1:4" x14ac:dyDescent="0.2">
      <c r="A7020" s="161" t="s">
        <v>6286</v>
      </c>
      <c r="B7020" s="162">
        <v>1.4129605530447E-4</v>
      </c>
      <c r="D7020" s="162"/>
    </row>
    <row r="7021" spans="1:4" x14ac:dyDescent="0.2">
      <c r="A7021" s="161" t="s">
        <v>4278</v>
      </c>
      <c r="B7021" s="162">
        <v>1.4122282421222E-4</v>
      </c>
      <c r="D7021" s="162"/>
    </row>
    <row r="7022" spans="1:4" x14ac:dyDescent="0.2">
      <c r="A7022" s="161" t="s">
        <v>5938</v>
      </c>
      <c r="B7022" s="162">
        <v>1.4108515952600999E-4</v>
      </c>
      <c r="D7022" s="162"/>
    </row>
    <row r="7023" spans="1:4" x14ac:dyDescent="0.2">
      <c r="A7023" s="161" t="s">
        <v>6253</v>
      </c>
      <c r="B7023" s="162">
        <v>1.4102360831331001E-4</v>
      </c>
      <c r="D7023" s="162"/>
    </row>
    <row r="7024" spans="1:4" x14ac:dyDescent="0.2">
      <c r="A7024" s="161" t="s">
        <v>8924</v>
      </c>
      <c r="B7024" s="162">
        <v>1.4095648489522E-4</v>
      </c>
      <c r="D7024" s="162"/>
    </row>
    <row r="7025" spans="1:4" x14ac:dyDescent="0.2">
      <c r="A7025" s="161" t="s">
        <v>2402</v>
      </c>
      <c r="B7025" s="162">
        <v>1.4091462468578001E-4</v>
      </c>
      <c r="D7025" s="162"/>
    </row>
    <row r="7026" spans="1:4" x14ac:dyDescent="0.2">
      <c r="A7026" s="161" t="s">
        <v>3980</v>
      </c>
      <c r="B7026" s="162">
        <v>1.4087602414189E-4</v>
      </c>
      <c r="D7026" s="162"/>
    </row>
    <row r="7027" spans="1:4" x14ac:dyDescent="0.2">
      <c r="A7027" s="161" t="s">
        <v>1472</v>
      </c>
      <c r="B7027" s="162">
        <v>1.4028550064848001E-4</v>
      </c>
      <c r="D7027" s="162"/>
    </row>
    <row r="7028" spans="1:4" x14ac:dyDescent="0.2">
      <c r="A7028" s="161" t="s">
        <v>8925</v>
      </c>
      <c r="B7028" s="162">
        <v>1.4015039854510999E-4</v>
      </c>
      <c r="D7028" s="162"/>
    </row>
    <row r="7029" spans="1:4" x14ac:dyDescent="0.2">
      <c r="A7029" s="161" t="s">
        <v>558</v>
      </c>
      <c r="B7029" s="162">
        <v>1.3992256601681001E-4</v>
      </c>
      <c r="D7029" s="162"/>
    </row>
    <row r="7030" spans="1:4" x14ac:dyDescent="0.2">
      <c r="A7030" s="161" t="s">
        <v>4663</v>
      </c>
      <c r="B7030" s="162">
        <v>1.3959537148217001E-4</v>
      </c>
      <c r="D7030" s="162"/>
    </row>
    <row r="7031" spans="1:4" x14ac:dyDescent="0.2">
      <c r="A7031" s="161" t="s">
        <v>8926</v>
      </c>
      <c r="B7031" s="162">
        <v>1.3952451272129999E-4</v>
      </c>
      <c r="D7031" s="162"/>
    </row>
    <row r="7032" spans="1:4" x14ac:dyDescent="0.2">
      <c r="A7032" s="161" t="s">
        <v>8927</v>
      </c>
      <c r="B7032" s="162">
        <v>1.3952451272129999E-4</v>
      </c>
      <c r="D7032" s="162"/>
    </row>
    <row r="7033" spans="1:4" x14ac:dyDescent="0.2">
      <c r="A7033" s="161" t="s">
        <v>8928</v>
      </c>
      <c r="B7033" s="162">
        <v>1.3952451272129999E-4</v>
      </c>
      <c r="D7033" s="162"/>
    </row>
    <row r="7034" spans="1:4" x14ac:dyDescent="0.2">
      <c r="A7034" s="161" t="s">
        <v>1714</v>
      </c>
      <c r="B7034" s="162">
        <v>1.3947479213978999E-4</v>
      </c>
      <c r="D7034" s="162"/>
    </row>
    <row r="7035" spans="1:4" x14ac:dyDescent="0.2">
      <c r="A7035" s="161" t="s">
        <v>5747</v>
      </c>
      <c r="B7035" s="162">
        <v>1.3918184632286001E-4</v>
      </c>
      <c r="D7035" s="162"/>
    </row>
    <row r="7036" spans="1:4" x14ac:dyDescent="0.2">
      <c r="A7036" s="161" t="s">
        <v>3753</v>
      </c>
      <c r="B7036" s="162">
        <v>1.3903932775053001E-4</v>
      </c>
      <c r="D7036" s="162"/>
    </row>
    <row r="7037" spans="1:4" x14ac:dyDescent="0.2">
      <c r="A7037" s="161" t="s">
        <v>8929</v>
      </c>
      <c r="B7037" s="162">
        <v>1.3902955678229999E-4</v>
      </c>
      <c r="D7037" s="162"/>
    </row>
    <row r="7038" spans="1:4" x14ac:dyDescent="0.2">
      <c r="A7038" s="161" t="s">
        <v>5346</v>
      </c>
      <c r="B7038" s="162">
        <v>1.3890029892085E-4</v>
      </c>
      <c r="D7038" s="162"/>
    </row>
    <row r="7039" spans="1:4" x14ac:dyDescent="0.2">
      <c r="A7039" s="161" t="s">
        <v>1899</v>
      </c>
      <c r="B7039" s="162">
        <v>1.3887614269642999E-4</v>
      </c>
      <c r="D7039" s="162"/>
    </row>
    <row r="7040" spans="1:4" x14ac:dyDescent="0.2">
      <c r="A7040" s="161" t="s">
        <v>3773</v>
      </c>
      <c r="B7040" s="162">
        <v>1.3881111468089E-4</v>
      </c>
      <c r="D7040" s="162"/>
    </row>
    <row r="7041" spans="1:4" x14ac:dyDescent="0.2">
      <c r="A7041" s="161" t="s">
        <v>8930</v>
      </c>
      <c r="B7041" s="162">
        <v>1.387104059826E-4</v>
      </c>
      <c r="D7041" s="162"/>
    </row>
    <row r="7042" spans="1:4" x14ac:dyDescent="0.2">
      <c r="A7042" s="161" t="s">
        <v>820</v>
      </c>
      <c r="B7042" s="162">
        <v>1.3847805789699E-4</v>
      </c>
      <c r="D7042" s="162"/>
    </row>
    <row r="7043" spans="1:4" x14ac:dyDescent="0.2">
      <c r="A7043" s="161" t="s">
        <v>1149</v>
      </c>
      <c r="B7043" s="162">
        <v>1.3836564155811999E-4</v>
      </c>
      <c r="D7043" s="162"/>
    </row>
    <row r="7044" spans="1:4" x14ac:dyDescent="0.2">
      <c r="A7044" s="161" t="s">
        <v>8931</v>
      </c>
      <c r="B7044" s="162">
        <v>1.3829411206188E-4</v>
      </c>
      <c r="D7044" s="162"/>
    </row>
    <row r="7045" spans="1:4" x14ac:dyDescent="0.2">
      <c r="A7045" s="161" t="s">
        <v>8932</v>
      </c>
      <c r="B7045" s="162">
        <v>1.3823257456887001E-4</v>
      </c>
      <c r="D7045" s="162"/>
    </row>
    <row r="7046" spans="1:4" x14ac:dyDescent="0.2">
      <c r="A7046" s="161" t="s">
        <v>438</v>
      </c>
      <c r="B7046" s="162">
        <v>1.3813508924647E-4</v>
      </c>
      <c r="D7046" s="162"/>
    </row>
    <row r="7047" spans="1:4" x14ac:dyDescent="0.2">
      <c r="A7047" s="161" t="s">
        <v>724</v>
      </c>
      <c r="B7047" s="162">
        <v>1.3812645824310001E-4</v>
      </c>
      <c r="D7047" s="162"/>
    </row>
    <row r="7048" spans="1:4" x14ac:dyDescent="0.2">
      <c r="A7048" s="161" t="s">
        <v>8933</v>
      </c>
      <c r="B7048" s="162">
        <v>1.3807307521509999E-4</v>
      </c>
      <c r="D7048" s="162"/>
    </row>
    <row r="7049" spans="1:4" x14ac:dyDescent="0.2">
      <c r="A7049" s="161" t="s">
        <v>8934</v>
      </c>
      <c r="B7049" s="162">
        <v>1.3789226029341001E-4</v>
      </c>
      <c r="D7049" s="162"/>
    </row>
    <row r="7050" spans="1:4" x14ac:dyDescent="0.2">
      <c r="A7050" s="161" t="s">
        <v>5062</v>
      </c>
      <c r="B7050" s="162">
        <v>1.3787093385004E-4</v>
      </c>
      <c r="D7050" s="162"/>
    </row>
    <row r="7051" spans="1:4" x14ac:dyDescent="0.2">
      <c r="A7051" s="161" t="s">
        <v>943</v>
      </c>
      <c r="B7051" s="162">
        <v>1.3777016285563E-4</v>
      </c>
      <c r="D7051" s="162"/>
    </row>
    <row r="7052" spans="1:4" x14ac:dyDescent="0.2">
      <c r="A7052" s="161" t="s">
        <v>8935</v>
      </c>
      <c r="B7052" s="162">
        <v>1.3772366874297999E-4</v>
      </c>
      <c r="D7052" s="162"/>
    </row>
    <row r="7053" spans="1:4" x14ac:dyDescent="0.2">
      <c r="A7053" s="161" t="s">
        <v>5157</v>
      </c>
      <c r="B7053" s="162">
        <v>1.3766034990867E-4</v>
      </c>
      <c r="D7053" s="162"/>
    </row>
    <row r="7054" spans="1:4" x14ac:dyDescent="0.2">
      <c r="A7054" s="161" t="s">
        <v>8936</v>
      </c>
      <c r="B7054" s="162">
        <v>1.3734852675036999E-4</v>
      </c>
      <c r="D7054" s="162"/>
    </row>
    <row r="7055" spans="1:4" x14ac:dyDescent="0.2">
      <c r="A7055" s="161" t="s">
        <v>703</v>
      </c>
      <c r="B7055" s="162">
        <v>1.3707659357603999E-4</v>
      </c>
      <c r="D7055" s="162"/>
    </row>
    <row r="7056" spans="1:4" x14ac:dyDescent="0.2">
      <c r="A7056" s="161" t="s">
        <v>8937</v>
      </c>
      <c r="B7056" s="162">
        <v>1.3703657707114E-4</v>
      </c>
      <c r="D7056" s="162"/>
    </row>
    <row r="7057" spans="1:4" x14ac:dyDescent="0.2">
      <c r="A7057" s="161" t="s">
        <v>3354</v>
      </c>
      <c r="B7057" s="162">
        <v>1.368291096928E-4</v>
      </c>
      <c r="D7057" s="162"/>
    </row>
    <row r="7058" spans="1:4" x14ac:dyDescent="0.2">
      <c r="A7058" s="161" t="s">
        <v>4580</v>
      </c>
      <c r="B7058" s="162">
        <v>1.3675782459574999E-4</v>
      </c>
      <c r="D7058" s="162"/>
    </row>
    <row r="7059" spans="1:4" x14ac:dyDescent="0.2">
      <c r="A7059" s="161" t="s">
        <v>5539</v>
      </c>
      <c r="B7059" s="162">
        <v>1.3673757944955E-4</v>
      </c>
      <c r="D7059" s="162"/>
    </row>
    <row r="7060" spans="1:4" x14ac:dyDescent="0.2">
      <c r="A7060" s="161" t="s">
        <v>8938</v>
      </c>
      <c r="B7060" s="162">
        <v>1.3663521162301999E-4</v>
      </c>
      <c r="D7060" s="162"/>
    </row>
    <row r="7061" spans="1:4" x14ac:dyDescent="0.2">
      <c r="A7061" s="161" t="s">
        <v>8939</v>
      </c>
      <c r="B7061" s="162">
        <v>1.3662786956809001E-4</v>
      </c>
      <c r="D7061" s="162"/>
    </row>
    <row r="7062" spans="1:4" x14ac:dyDescent="0.2">
      <c r="A7062" s="161" t="s">
        <v>4949</v>
      </c>
      <c r="B7062" s="162">
        <v>1.3658409788059E-4</v>
      </c>
      <c r="D7062" s="162"/>
    </row>
    <row r="7063" spans="1:4" x14ac:dyDescent="0.2">
      <c r="A7063" s="161" t="s">
        <v>2532</v>
      </c>
      <c r="B7063" s="162">
        <v>1.3655871431310999E-4</v>
      </c>
      <c r="D7063" s="162"/>
    </row>
    <row r="7064" spans="1:4" x14ac:dyDescent="0.2">
      <c r="A7064" s="161" t="s">
        <v>3378</v>
      </c>
      <c r="B7064" s="162">
        <v>1.3647565172577E-4</v>
      </c>
      <c r="D7064" s="162"/>
    </row>
    <row r="7065" spans="1:4" x14ac:dyDescent="0.2">
      <c r="A7065" s="161" t="s">
        <v>8940</v>
      </c>
      <c r="B7065" s="162">
        <v>1.3647283876490999E-4</v>
      </c>
      <c r="D7065" s="162"/>
    </row>
    <row r="7066" spans="1:4" x14ac:dyDescent="0.2">
      <c r="A7066" s="161" t="s">
        <v>1002</v>
      </c>
      <c r="B7066" s="162">
        <v>1.3607152083371999E-4</v>
      </c>
      <c r="D7066" s="162"/>
    </row>
    <row r="7067" spans="1:4" x14ac:dyDescent="0.2">
      <c r="A7067" s="161" t="s">
        <v>8941</v>
      </c>
      <c r="B7067" s="162">
        <v>1.3562853334838E-4</v>
      </c>
      <c r="D7067" s="162"/>
    </row>
    <row r="7068" spans="1:4" x14ac:dyDescent="0.2">
      <c r="A7068" s="161" t="s">
        <v>493</v>
      </c>
      <c r="B7068" s="162">
        <v>1.3560656443276E-4</v>
      </c>
      <c r="D7068" s="162"/>
    </row>
    <row r="7069" spans="1:4" x14ac:dyDescent="0.2">
      <c r="A7069" s="161" t="s">
        <v>8942</v>
      </c>
      <c r="B7069" s="162">
        <v>1.3559341981347E-4</v>
      </c>
      <c r="D7069" s="162"/>
    </row>
    <row r="7070" spans="1:4" x14ac:dyDescent="0.2">
      <c r="A7070" s="161" t="s">
        <v>5509</v>
      </c>
      <c r="B7070" s="162">
        <v>1.3548852943184999E-4</v>
      </c>
      <c r="D7070" s="162"/>
    </row>
    <row r="7071" spans="1:4" x14ac:dyDescent="0.2">
      <c r="A7071" s="161" t="s">
        <v>8943</v>
      </c>
      <c r="B7071" s="162">
        <v>1.3526288213824001E-4</v>
      </c>
      <c r="D7071" s="162"/>
    </row>
    <row r="7072" spans="1:4" x14ac:dyDescent="0.2">
      <c r="A7072" s="161" t="s">
        <v>5135</v>
      </c>
      <c r="B7072" s="162">
        <v>1.3519636349156001E-4</v>
      </c>
      <c r="D7072" s="162"/>
    </row>
    <row r="7073" spans="1:4" x14ac:dyDescent="0.2">
      <c r="A7073" s="161" t="s">
        <v>3631</v>
      </c>
      <c r="B7073" s="162">
        <v>1.3515634855414E-4</v>
      </c>
      <c r="D7073" s="162"/>
    </row>
    <row r="7074" spans="1:4" x14ac:dyDescent="0.2">
      <c r="A7074" s="161" t="s">
        <v>1964</v>
      </c>
      <c r="B7074" s="162">
        <v>1.3497623246647999E-4</v>
      </c>
      <c r="D7074" s="162"/>
    </row>
    <row r="7075" spans="1:4" x14ac:dyDescent="0.2">
      <c r="A7075" s="161" t="s">
        <v>2086</v>
      </c>
      <c r="B7075" s="162">
        <v>1.3497161749122E-4</v>
      </c>
      <c r="D7075" s="162"/>
    </row>
    <row r="7076" spans="1:4" x14ac:dyDescent="0.2">
      <c r="A7076" s="161" t="s">
        <v>8944</v>
      </c>
      <c r="B7076" s="162">
        <v>1.3473183050305001E-4</v>
      </c>
      <c r="D7076" s="162"/>
    </row>
    <row r="7077" spans="1:4" x14ac:dyDescent="0.2">
      <c r="A7077" s="161" t="s">
        <v>4876</v>
      </c>
      <c r="B7077" s="162">
        <v>1.3456711862829001E-4</v>
      </c>
      <c r="D7077" s="162"/>
    </row>
    <row r="7078" spans="1:4" x14ac:dyDescent="0.2">
      <c r="A7078" s="161" t="s">
        <v>530</v>
      </c>
      <c r="B7078" s="162">
        <v>1.3431038577701001E-4</v>
      </c>
      <c r="D7078" s="162"/>
    </row>
    <row r="7079" spans="1:4" x14ac:dyDescent="0.2">
      <c r="A7079" s="161" t="s">
        <v>2375</v>
      </c>
      <c r="B7079" s="162">
        <v>1.3388157877886999E-4</v>
      </c>
      <c r="D7079" s="162"/>
    </row>
    <row r="7080" spans="1:4" x14ac:dyDescent="0.2">
      <c r="A7080" s="161" t="s">
        <v>8945</v>
      </c>
      <c r="B7080" s="162">
        <v>1.3384632196760001E-4</v>
      </c>
      <c r="D7080" s="162"/>
    </row>
    <row r="7081" spans="1:4" x14ac:dyDescent="0.2">
      <c r="A7081" s="161" t="s">
        <v>2878</v>
      </c>
      <c r="B7081" s="162">
        <v>1.3358630026547E-4</v>
      </c>
      <c r="D7081" s="162"/>
    </row>
    <row r="7082" spans="1:4" x14ac:dyDescent="0.2">
      <c r="A7082" s="161" t="s">
        <v>3552</v>
      </c>
      <c r="B7082" s="162">
        <v>1.3355720541246999E-4</v>
      </c>
      <c r="D7082" s="162"/>
    </row>
    <row r="7083" spans="1:4" x14ac:dyDescent="0.2">
      <c r="A7083" s="161" t="s">
        <v>452</v>
      </c>
      <c r="B7083" s="162">
        <v>1.3349343188394001E-4</v>
      </c>
      <c r="D7083" s="162"/>
    </row>
    <row r="7084" spans="1:4" x14ac:dyDescent="0.2">
      <c r="A7084" s="161" t="s">
        <v>6117</v>
      </c>
      <c r="B7084" s="162">
        <v>1.3347892868987999E-4</v>
      </c>
      <c r="D7084" s="162"/>
    </row>
    <row r="7085" spans="1:4" x14ac:dyDescent="0.2">
      <c r="A7085" s="161" t="s">
        <v>8946</v>
      </c>
      <c r="B7085" s="162">
        <v>1.3347892868987999E-4</v>
      </c>
      <c r="D7085" s="162"/>
    </row>
    <row r="7086" spans="1:4" x14ac:dyDescent="0.2">
      <c r="A7086" s="161" t="s">
        <v>3530</v>
      </c>
      <c r="B7086" s="162">
        <v>1.3347892868987999E-4</v>
      </c>
      <c r="D7086" s="162"/>
    </row>
    <row r="7087" spans="1:4" x14ac:dyDescent="0.2">
      <c r="A7087" s="161" t="s">
        <v>2865</v>
      </c>
      <c r="B7087" s="162">
        <v>1.328700427668E-4</v>
      </c>
      <c r="D7087" s="162"/>
    </row>
    <row r="7088" spans="1:4" x14ac:dyDescent="0.2">
      <c r="A7088" s="161" t="s">
        <v>1052</v>
      </c>
      <c r="B7088" s="162">
        <v>1.3266229751789999E-4</v>
      </c>
      <c r="D7088" s="162"/>
    </row>
    <row r="7089" spans="1:4" x14ac:dyDescent="0.2">
      <c r="A7089" s="161" t="s">
        <v>8947</v>
      </c>
      <c r="B7089" s="162">
        <v>1.3263730156431999E-4</v>
      </c>
      <c r="D7089" s="162"/>
    </row>
    <row r="7090" spans="1:4" x14ac:dyDescent="0.2">
      <c r="A7090" s="161" t="s">
        <v>902</v>
      </c>
      <c r="B7090" s="162">
        <v>1.3244207651402E-4</v>
      </c>
      <c r="D7090" s="162"/>
    </row>
    <row r="7091" spans="1:4" x14ac:dyDescent="0.2">
      <c r="A7091" s="161" t="s">
        <v>8948</v>
      </c>
      <c r="B7091" s="162">
        <v>1.3233088120571999E-4</v>
      </c>
      <c r="D7091" s="162"/>
    </row>
    <row r="7092" spans="1:4" x14ac:dyDescent="0.2">
      <c r="A7092" s="161" t="s">
        <v>4634</v>
      </c>
      <c r="B7092" s="162">
        <v>1.3223945111437999E-4</v>
      </c>
      <c r="D7092" s="162"/>
    </row>
    <row r="7093" spans="1:4" x14ac:dyDescent="0.2">
      <c r="A7093" s="161" t="s">
        <v>3925</v>
      </c>
      <c r="B7093" s="162">
        <v>1.3215651805074E-4</v>
      </c>
      <c r="D7093" s="162"/>
    </row>
    <row r="7094" spans="1:4" x14ac:dyDescent="0.2">
      <c r="A7094" s="161" t="s">
        <v>8949</v>
      </c>
      <c r="B7094" s="162">
        <v>1.3209494583678999E-4</v>
      </c>
      <c r="D7094" s="162"/>
    </row>
    <row r="7095" spans="1:4" x14ac:dyDescent="0.2">
      <c r="A7095" s="161" t="s">
        <v>2920</v>
      </c>
      <c r="B7095" s="162">
        <v>1.3202214895732001E-4</v>
      </c>
      <c r="D7095" s="162"/>
    </row>
    <row r="7096" spans="1:4" x14ac:dyDescent="0.2">
      <c r="A7096" s="161" t="s">
        <v>4067</v>
      </c>
      <c r="B7096" s="162">
        <v>1.3165526425943001E-4</v>
      </c>
      <c r="D7096" s="162"/>
    </row>
    <row r="7097" spans="1:4" x14ac:dyDescent="0.2">
      <c r="A7097" s="161" t="s">
        <v>8950</v>
      </c>
      <c r="B7097" s="162">
        <v>1.316380439666E-4</v>
      </c>
      <c r="D7097" s="162"/>
    </row>
    <row r="7098" spans="1:4" x14ac:dyDescent="0.2">
      <c r="A7098" s="161" t="s">
        <v>4344</v>
      </c>
      <c r="B7098" s="162">
        <v>1.3155138511694001E-4</v>
      </c>
      <c r="D7098" s="162"/>
    </row>
    <row r="7099" spans="1:4" x14ac:dyDescent="0.2">
      <c r="A7099" s="161" t="s">
        <v>5956</v>
      </c>
      <c r="B7099" s="162">
        <v>1.3136349246310001E-4</v>
      </c>
      <c r="D7099" s="162"/>
    </row>
    <row r="7100" spans="1:4" x14ac:dyDescent="0.2">
      <c r="A7100" s="161" t="s">
        <v>8951</v>
      </c>
      <c r="B7100" s="162">
        <v>1.3125594270081001E-4</v>
      </c>
      <c r="D7100" s="162"/>
    </row>
    <row r="7101" spans="1:4" x14ac:dyDescent="0.2">
      <c r="A7101" s="161" t="s">
        <v>8952</v>
      </c>
      <c r="B7101" s="162">
        <v>1.3124925448355999E-4</v>
      </c>
      <c r="D7101" s="162"/>
    </row>
    <row r="7102" spans="1:4" x14ac:dyDescent="0.2">
      <c r="A7102" s="161" t="s">
        <v>4951</v>
      </c>
      <c r="B7102" s="162">
        <v>1.3115510482392001E-4</v>
      </c>
      <c r="D7102" s="162"/>
    </row>
    <row r="7103" spans="1:4" x14ac:dyDescent="0.2">
      <c r="A7103" s="161" t="s">
        <v>8953</v>
      </c>
      <c r="B7103" s="162">
        <v>1.3108382139592E-4</v>
      </c>
      <c r="D7103" s="162"/>
    </row>
    <row r="7104" spans="1:4" x14ac:dyDescent="0.2">
      <c r="A7104" s="161" t="s">
        <v>1694</v>
      </c>
      <c r="B7104" s="162">
        <v>1.3108382139592E-4</v>
      </c>
      <c r="D7104" s="162"/>
    </row>
    <row r="7105" spans="1:4" x14ac:dyDescent="0.2">
      <c r="A7105" s="161" t="s">
        <v>8954</v>
      </c>
      <c r="B7105" s="162">
        <v>1.3101905677600999E-4</v>
      </c>
      <c r="D7105" s="162"/>
    </row>
    <row r="7106" spans="1:4" x14ac:dyDescent="0.2">
      <c r="A7106" s="161" t="s">
        <v>8955</v>
      </c>
      <c r="B7106" s="162">
        <v>1.3075014356888999E-4</v>
      </c>
      <c r="D7106" s="162"/>
    </row>
    <row r="7107" spans="1:4" x14ac:dyDescent="0.2">
      <c r="A7107" s="161" t="s">
        <v>1465</v>
      </c>
      <c r="B7107" s="162">
        <v>1.3066615131974001E-4</v>
      </c>
      <c r="D7107" s="162"/>
    </row>
    <row r="7108" spans="1:4" x14ac:dyDescent="0.2">
      <c r="A7108" s="161" t="s">
        <v>5224</v>
      </c>
      <c r="B7108" s="162">
        <v>1.3065534510766001E-4</v>
      </c>
      <c r="D7108" s="162"/>
    </row>
    <row r="7109" spans="1:4" x14ac:dyDescent="0.2">
      <c r="A7109" s="161" t="s">
        <v>2726</v>
      </c>
      <c r="B7109" s="162">
        <v>1.3052880886441E-4</v>
      </c>
      <c r="D7109" s="162"/>
    </row>
    <row r="7110" spans="1:4" x14ac:dyDescent="0.2">
      <c r="A7110" s="161" t="s">
        <v>8956</v>
      </c>
      <c r="B7110" s="162">
        <v>1.3047050947389001E-4</v>
      </c>
      <c r="D7110" s="162"/>
    </row>
    <row r="7111" spans="1:4" x14ac:dyDescent="0.2">
      <c r="A7111" s="161" t="s">
        <v>8957</v>
      </c>
      <c r="B7111" s="162">
        <v>1.3029310520229999E-4</v>
      </c>
      <c r="D7111" s="162"/>
    </row>
    <row r="7112" spans="1:4" x14ac:dyDescent="0.2">
      <c r="A7112" s="161" t="s">
        <v>2490</v>
      </c>
      <c r="B7112" s="162">
        <v>1.3025443290544999E-4</v>
      </c>
      <c r="D7112" s="162"/>
    </row>
    <row r="7113" spans="1:4" x14ac:dyDescent="0.2">
      <c r="A7113" s="161" t="s">
        <v>1750</v>
      </c>
      <c r="B7113" s="162">
        <v>1.3019624344617E-4</v>
      </c>
      <c r="D7113" s="162"/>
    </row>
    <row r="7114" spans="1:4" x14ac:dyDescent="0.2">
      <c r="A7114" s="161" t="s">
        <v>4508</v>
      </c>
      <c r="B7114" s="162">
        <v>1.2978794232703999E-4</v>
      </c>
      <c r="D7114" s="162"/>
    </row>
    <row r="7115" spans="1:4" x14ac:dyDescent="0.2">
      <c r="A7115" s="161" t="s">
        <v>1301</v>
      </c>
      <c r="B7115" s="162">
        <v>1.2959471946633001E-4</v>
      </c>
      <c r="D7115" s="162"/>
    </row>
    <row r="7116" spans="1:4" x14ac:dyDescent="0.2">
      <c r="A7116" s="161" t="s">
        <v>8958</v>
      </c>
      <c r="B7116" s="162">
        <v>1.2956878475303999E-4</v>
      </c>
      <c r="D7116" s="162"/>
    </row>
    <row r="7117" spans="1:4" x14ac:dyDescent="0.2">
      <c r="A7117" s="161" t="s">
        <v>8959</v>
      </c>
      <c r="B7117" s="162">
        <v>1.2952643633173E-4</v>
      </c>
      <c r="D7117" s="162"/>
    </row>
    <row r="7118" spans="1:4" x14ac:dyDescent="0.2">
      <c r="A7118" s="161" t="s">
        <v>8960</v>
      </c>
      <c r="B7118" s="162">
        <v>1.2943909330584999E-4</v>
      </c>
      <c r="D7118" s="162"/>
    </row>
    <row r="7119" spans="1:4" x14ac:dyDescent="0.2">
      <c r="A7119" s="161" t="s">
        <v>1305</v>
      </c>
      <c r="B7119" s="162">
        <v>1.2926096897856001E-4</v>
      </c>
      <c r="D7119" s="162"/>
    </row>
    <row r="7120" spans="1:4" x14ac:dyDescent="0.2">
      <c r="A7120" s="161" t="s">
        <v>6071</v>
      </c>
      <c r="B7120" s="162">
        <v>1.2921740830124001E-4</v>
      </c>
      <c r="D7120" s="162"/>
    </row>
    <row r="7121" spans="1:4" x14ac:dyDescent="0.2">
      <c r="A7121" s="161" t="s">
        <v>8961</v>
      </c>
      <c r="B7121" s="162">
        <v>1.2915968579439E-4</v>
      </c>
      <c r="D7121" s="162"/>
    </row>
    <row r="7122" spans="1:4" x14ac:dyDescent="0.2">
      <c r="A7122" s="161" t="s">
        <v>5209</v>
      </c>
      <c r="B7122" s="162">
        <v>1.2892798781415001E-4</v>
      </c>
      <c r="D7122" s="162"/>
    </row>
    <row r="7123" spans="1:4" x14ac:dyDescent="0.2">
      <c r="A7123" s="161" t="s">
        <v>2085</v>
      </c>
      <c r="B7123" s="162">
        <v>1.2880257734396001E-4</v>
      </c>
      <c r="D7123" s="162"/>
    </row>
    <row r="7124" spans="1:4" x14ac:dyDescent="0.2">
      <c r="A7124" s="161" t="s">
        <v>8962</v>
      </c>
      <c r="B7124" s="162">
        <v>1.2880257734396001E-4</v>
      </c>
      <c r="D7124" s="162"/>
    </row>
    <row r="7125" spans="1:4" x14ac:dyDescent="0.2">
      <c r="A7125" s="161" t="s">
        <v>8963</v>
      </c>
      <c r="B7125" s="162">
        <v>1.2856411889008E-4</v>
      </c>
      <c r="D7125" s="162"/>
    </row>
    <row r="7126" spans="1:4" x14ac:dyDescent="0.2">
      <c r="A7126" s="161" t="s">
        <v>2761</v>
      </c>
      <c r="B7126" s="162">
        <v>1.2841172071333001E-4</v>
      </c>
      <c r="D7126" s="162"/>
    </row>
    <row r="7127" spans="1:4" x14ac:dyDescent="0.2">
      <c r="A7127" s="161" t="s">
        <v>4410</v>
      </c>
      <c r="B7127" s="162">
        <v>1.2839531529251999E-4</v>
      </c>
      <c r="D7127" s="162"/>
    </row>
    <row r="7128" spans="1:4" x14ac:dyDescent="0.2">
      <c r="A7128" s="161" t="s">
        <v>4144</v>
      </c>
      <c r="B7128" s="162">
        <v>1.2800742878693E-4</v>
      </c>
      <c r="D7128" s="162"/>
    </row>
    <row r="7129" spans="1:4" x14ac:dyDescent="0.2">
      <c r="A7129" s="161" t="s">
        <v>8964</v>
      </c>
      <c r="B7129" s="162">
        <v>1.2789407921768E-4</v>
      </c>
      <c r="D7129" s="162"/>
    </row>
    <row r="7130" spans="1:4" x14ac:dyDescent="0.2">
      <c r="A7130" s="161" t="s">
        <v>4481</v>
      </c>
      <c r="B7130" s="162">
        <v>1.2765377848665999E-4</v>
      </c>
      <c r="D7130" s="162"/>
    </row>
    <row r="7131" spans="1:4" x14ac:dyDescent="0.2">
      <c r="A7131" s="161" t="s">
        <v>8965</v>
      </c>
      <c r="B7131" s="162">
        <v>1.2762867745477001E-4</v>
      </c>
      <c r="D7131" s="162"/>
    </row>
    <row r="7132" spans="1:4" x14ac:dyDescent="0.2">
      <c r="A7132" s="161" t="s">
        <v>5273</v>
      </c>
      <c r="B7132" s="162">
        <v>1.2748026401036001E-4</v>
      </c>
      <c r="D7132" s="162"/>
    </row>
    <row r="7133" spans="1:4" x14ac:dyDescent="0.2">
      <c r="A7133" s="161" t="s">
        <v>5067</v>
      </c>
      <c r="B7133" s="162">
        <v>1.2730657959413E-4</v>
      </c>
      <c r="D7133" s="162"/>
    </row>
    <row r="7134" spans="1:4" x14ac:dyDescent="0.2">
      <c r="A7134" s="161" t="s">
        <v>931</v>
      </c>
      <c r="B7134" s="162">
        <v>1.2673765677254E-4</v>
      </c>
      <c r="D7134" s="162"/>
    </row>
    <row r="7135" spans="1:4" x14ac:dyDescent="0.2">
      <c r="A7135" s="161" t="s">
        <v>8966</v>
      </c>
      <c r="B7135" s="162">
        <v>1.2667614009842E-4</v>
      </c>
      <c r="D7135" s="162"/>
    </row>
    <row r="7136" spans="1:4" x14ac:dyDescent="0.2">
      <c r="A7136" s="161" t="s">
        <v>5758</v>
      </c>
      <c r="B7136" s="162">
        <v>1.2651522584369E-4</v>
      </c>
      <c r="D7136" s="162"/>
    </row>
    <row r="7137" spans="1:4" x14ac:dyDescent="0.2">
      <c r="A7137" s="161" t="s">
        <v>3045</v>
      </c>
      <c r="B7137" s="162">
        <v>1.2651522584369E-4</v>
      </c>
      <c r="D7137" s="162"/>
    </row>
    <row r="7138" spans="1:4" x14ac:dyDescent="0.2">
      <c r="A7138" s="161" t="s">
        <v>8967</v>
      </c>
      <c r="B7138" s="162">
        <v>1.2651522584369E-4</v>
      </c>
      <c r="D7138" s="162"/>
    </row>
    <row r="7139" spans="1:4" x14ac:dyDescent="0.2">
      <c r="A7139" s="161" t="s">
        <v>1366</v>
      </c>
      <c r="B7139" s="162">
        <v>1.2651522584369E-4</v>
      </c>
      <c r="D7139" s="162"/>
    </row>
    <row r="7140" spans="1:4" x14ac:dyDescent="0.2">
      <c r="A7140" s="161" t="s">
        <v>8968</v>
      </c>
      <c r="B7140" s="162">
        <v>1.2651522584369E-4</v>
      </c>
      <c r="D7140" s="162"/>
    </row>
    <row r="7141" spans="1:4" x14ac:dyDescent="0.2">
      <c r="A7141" s="161" t="s">
        <v>3321</v>
      </c>
      <c r="B7141" s="162">
        <v>1.2649932782715E-4</v>
      </c>
      <c r="D7141" s="162"/>
    </row>
    <row r="7142" spans="1:4" x14ac:dyDescent="0.2">
      <c r="A7142" s="161" t="s">
        <v>1549</v>
      </c>
      <c r="B7142" s="162">
        <v>1.2644942063318E-4</v>
      </c>
      <c r="D7142" s="162"/>
    </row>
    <row r="7143" spans="1:4" x14ac:dyDescent="0.2">
      <c r="A7143" s="161" t="s">
        <v>1334</v>
      </c>
      <c r="B7143" s="162">
        <v>1.2618183068255999E-4</v>
      </c>
      <c r="D7143" s="162"/>
    </row>
    <row r="7144" spans="1:4" x14ac:dyDescent="0.2">
      <c r="A7144" s="161" t="s">
        <v>887</v>
      </c>
      <c r="B7144" s="162">
        <v>1.2608081599537E-4</v>
      </c>
      <c r="D7144" s="162"/>
    </row>
    <row r="7145" spans="1:4" x14ac:dyDescent="0.2">
      <c r="A7145" s="161" t="s">
        <v>592</v>
      </c>
      <c r="B7145" s="162">
        <v>1.2607473155466E-4</v>
      </c>
      <c r="D7145" s="162"/>
    </row>
    <row r="7146" spans="1:4" x14ac:dyDescent="0.2">
      <c r="A7146" s="161" t="s">
        <v>8969</v>
      </c>
      <c r="B7146" s="162">
        <v>1.2601729376114E-4</v>
      </c>
      <c r="D7146" s="162"/>
    </row>
    <row r="7147" spans="1:4" x14ac:dyDescent="0.2">
      <c r="A7147" s="161" t="s">
        <v>8970</v>
      </c>
      <c r="B7147" s="162">
        <v>1.2598682276129E-4</v>
      </c>
      <c r="D7147" s="162"/>
    </row>
    <row r="7148" spans="1:4" x14ac:dyDescent="0.2">
      <c r="A7148" s="161" t="s">
        <v>8971</v>
      </c>
      <c r="B7148" s="162">
        <v>1.2592860991677001E-4</v>
      </c>
      <c r="D7148" s="162"/>
    </row>
    <row r="7149" spans="1:4" x14ac:dyDescent="0.2">
      <c r="A7149" s="161" t="s">
        <v>5438</v>
      </c>
      <c r="B7149" s="162">
        <v>1.2547180097848999E-4</v>
      </c>
      <c r="D7149" s="162"/>
    </row>
    <row r="7150" spans="1:4" x14ac:dyDescent="0.2">
      <c r="A7150" s="161" t="s">
        <v>4150</v>
      </c>
      <c r="B7150" s="162">
        <v>1.2515414376934001E-4</v>
      </c>
      <c r="D7150" s="162"/>
    </row>
    <row r="7151" spans="1:4" x14ac:dyDescent="0.2">
      <c r="A7151" s="161" t="s">
        <v>8972</v>
      </c>
      <c r="B7151" s="162">
        <v>1.2512918733465999E-4</v>
      </c>
      <c r="D7151" s="162"/>
    </row>
    <row r="7152" spans="1:4" x14ac:dyDescent="0.2">
      <c r="A7152" s="161" t="s">
        <v>4945</v>
      </c>
      <c r="B7152" s="162">
        <v>1.2487907022586001E-4</v>
      </c>
      <c r="D7152" s="162"/>
    </row>
    <row r="7153" spans="1:4" x14ac:dyDescent="0.2">
      <c r="A7153" s="161" t="s">
        <v>5212</v>
      </c>
      <c r="B7153" s="162">
        <v>1.2475135080762E-4</v>
      </c>
      <c r="D7153" s="162"/>
    </row>
    <row r="7154" spans="1:4" x14ac:dyDescent="0.2">
      <c r="A7154" s="161" t="s">
        <v>2010</v>
      </c>
      <c r="B7154" s="162">
        <v>1.2468544771200999E-4</v>
      </c>
      <c r="D7154" s="162"/>
    </row>
    <row r="7155" spans="1:4" x14ac:dyDescent="0.2">
      <c r="A7155" s="161" t="s">
        <v>8973</v>
      </c>
      <c r="B7155" s="162">
        <v>1.2441561059067999E-4</v>
      </c>
      <c r="D7155" s="162"/>
    </row>
    <row r="7156" spans="1:4" x14ac:dyDescent="0.2">
      <c r="A7156" s="161" t="s">
        <v>2640</v>
      </c>
      <c r="B7156" s="162">
        <v>1.2419970158642E-4</v>
      </c>
      <c r="D7156" s="162"/>
    </row>
    <row r="7157" spans="1:4" x14ac:dyDescent="0.2">
      <c r="A7157" s="161" t="s">
        <v>3527</v>
      </c>
      <c r="B7157" s="162">
        <v>1.2416749467940999E-4</v>
      </c>
      <c r="D7157" s="162"/>
    </row>
    <row r="7158" spans="1:4" x14ac:dyDescent="0.2">
      <c r="A7158" s="161" t="s">
        <v>8974</v>
      </c>
      <c r="B7158" s="162">
        <v>1.2408653217101001E-4</v>
      </c>
      <c r="D7158" s="162"/>
    </row>
    <row r="7159" spans="1:4" x14ac:dyDescent="0.2">
      <c r="A7159" s="161" t="s">
        <v>8975</v>
      </c>
      <c r="B7159" s="162">
        <v>1.2401997116929001E-4</v>
      </c>
      <c r="D7159" s="162"/>
    </row>
    <row r="7160" spans="1:4" x14ac:dyDescent="0.2">
      <c r="A7160" s="161" t="s">
        <v>8976</v>
      </c>
      <c r="B7160" s="162">
        <v>1.2401997116929001E-4</v>
      </c>
      <c r="D7160" s="162"/>
    </row>
    <row r="7161" spans="1:4" x14ac:dyDescent="0.2">
      <c r="A7161" s="161" t="s">
        <v>8977</v>
      </c>
      <c r="B7161" s="162">
        <v>1.2401997116929001E-4</v>
      </c>
      <c r="D7161" s="162"/>
    </row>
    <row r="7162" spans="1:4" x14ac:dyDescent="0.2">
      <c r="A7162" s="161" t="s">
        <v>8978</v>
      </c>
      <c r="B7162" s="162">
        <v>1.2401997116929001E-4</v>
      </c>
      <c r="D7162" s="162"/>
    </row>
    <row r="7163" spans="1:4" x14ac:dyDescent="0.2">
      <c r="A7163" s="161" t="s">
        <v>6368</v>
      </c>
      <c r="B7163" s="162">
        <v>1.2371329805446001E-4</v>
      </c>
      <c r="D7163" s="162"/>
    </row>
    <row r="7164" spans="1:4" x14ac:dyDescent="0.2">
      <c r="A7164" s="161" t="s">
        <v>4083</v>
      </c>
      <c r="B7164" s="162">
        <v>1.2348696844719E-4</v>
      </c>
      <c r="D7164" s="162"/>
    </row>
    <row r="7165" spans="1:4" x14ac:dyDescent="0.2">
      <c r="A7165" s="161" t="s">
        <v>4851</v>
      </c>
      <c r="B7165" s="162">
        <v>1.2346800249249E-4</v>
      </c>
      <c r="D7165" s="162"/>
    </row>
    <row r="7166" spans="1:4" x14ac:dyDescent="0.2">
      <c r="A7166" s="161" t="s">
        <v>5105</v>
      </c>
      <c r="B7166" s="162">
        <v>1.2342884670587999E-4</v>
      </c>
      <c r="D7166" s="162"/>
    </row>
    <row r="7167" spans="1:4" x14ac:dyDescent="0.2">
      <c r="A7167" s="161" t="s">
        <v>2191</v>
      </c>
      <c r="B7167" s="162">
        <v>1.2341230613792999E-4</v>
      </c>
      <c r="D7167" s="162"/>
    </row>
    <row r="7168" spans="1:4" x14ac:dyDescent="0.2">
      <c r="A7168" s="161" t="s">
        <v>923</v>
      </c>
      <c r="B7168" s="162">
        <v>1.2307517478690001E-4</v>
      </c>
      <c r="D7168" s="162"/>
    </row>
    <row r="7169" spans="1:4" x14ac:dyDescent="0.2">
      <c r="A7169" s="161" t="s">
        <v>598</v>
      </c>
      <c r="B7169" s="162">
        <v>1.2300586635453001E-4</v>
      </c>
      <c r="D7169" s="162"/>
    </row>
    <row r="7170" spans="1:4" x14ac:dyDescent="0.2">
      <c r="A7170" s="161" t="s">
        <v>8979</v>
      </c>
      <c r="B7170" s="162">
        <v>1.2300506106980999E-4</v>
      </c>
      <c r="D7170" s="162"/>
    </row>
    <row r="7171" spans="1:4" x14ac:dyDescent="0.2">
      <c r="A7171" s="161" t="s">
        <v>8980</v>
      </c>
      <c r="B7171" s="162">
        <v>1.2292290328981E-4</v>
      </c>
      <c r="D7171" s="162"/>
    </row>
    <row r="7172" spans="1:4" x14ac:dyDescent="0.2">
      <c r="A7172" s="161" t="s">
        <v>1441</v>
      </c>
      <c r="B7172" s="162">
        <v>1.2280801357647999E-4</v>
      </c>
      <c r="D7172" s="162"/>
    </row>
    <row r="7173" spans="1:4" x14ac:dyDescent="0.2">
      <c r="A7173" s="161" t="s">
        <v>8981</v>
      </c>
      <c r="B7173" s="162">
        <v>1.2278875724509999E-4</v>
      </c>
      <c r="D7173" s="162"/>
    </row>
    <row r="7174" spans="1:4" x14ac:dyDescent="0.2">
      <c r="A7174" s="161" t="s">
        <v>4891</v>
      </c>
      <c r="B7174" s="162">
        <v>1.2248265732152001E-4</v>
      </c>
      <c r="D7174" s="162"/>
    </row>
    <row r="7175" spans="1:4" x14ac:dyDescent="0.2">
      <c r="A7175" s="161" t="s">
        <v>1505</v>
      </c>
      <c r="B7175" s="162">
        <v>1.2247068741360999E-4</v>
      </c>
      <c r="D7175" s="162"/>
    </row>
    <row r="7176" spans="1:4" x14ac:dyDescent="0.2">
      <c r="A7176" s="161" t="s">
        <v>3480</v>
      </c>
      <c r="B7176" s="162">
        <v>1.2232501462674001E-4</v>
      </c>
      <c r="D7176" s="162"/>
    </row>
    <row r="7177" spans="1:4" x14ac:dyDescent="0.2">
      <c r="A7177" s="161" t="s">
        <v>8982</v>
      </c>
      <c r="B7177" s="162">
        <v>1.2230945171646E-4</v>
      </c>
      <c r="D7177" s="162"/>
    </row>
    <row r="7178" spans="1:4" x14ac:dyDescent="0.2">
      <c r="A7178" s="161" t="s">
        <v>8983</v>
      </c>
      <c r="B7178" s="162">
        <v>1.2221756919108E-4</v>
      </c>
      <c r="D7178" s="162"/>
    </row>
    <row r="7179" spans="1:4" x14ac:dyDescent="0.2">
      <c r="A7179" s="161" t="s">
        <v>3034</v>
      </c>
      <c r="B7179" s="162">
        <v>1.2199427397519E-4</v>
      </c>
      <c r="D7179" s="162"/>
    </row>
    <row r="7180" spans="1:4" x14ac:dyDescent="0.2">
      <c r="A7180" s="161" t="s">
        <v>6003</v>
      </c>
      <c r="B7180" s="162">
        <v>1.2192161745717E-4</v>
      </c>
      <c r="D7180" s="162"/>
    </row>
    <row r="7181" spans="1:4" x14ac:dyDescent="0.2">
      <c r="A7181" s="161" t="s">
        <v>3994</v>
      </c>
      <c r="B7181" s="162">
        <v>1.2164793296776E-4</v>
      </c>
      <c r="D7181" s="162"/>
    </row>
    <row r="7182" spans="1:4" x14ac:dyDescent="0.2">
      <c r="A7182" s="161" t="s">
        <v>8984</v>
      </c>
      <c r="B7182" s="162">
        <v>1.215201909763E-4</v>
      </c>
      <c r="D7182" s="162"/>
    </row>
    <row r="7183" spans="1:4" x14ac:dyDescent="0.2">
      <c r="A7183" s="161" t="s">
        <v>3406</v>
      </c>
      <c r="B7183" s="162">
        <v>1.2137100769930999E-4</v>
      </c>
      <c r="D7183" s="162"/>
    </row>
    <row r="7184" spans="1:4" x14ac:dyDescent="0.2">
      <c r="A7184" s="161" t="s">
        <v>1921</v>
      </c>
      <c r="B7184" s="162">
        <v>1.213384324316E-4</v>
      </c>
      <c r="D7184" s="162"/>
    </row>
    <row r="7185" spans="1:4" x14ac:dyDescent="0.2">
      <c r="A7185" s="161" t="s">
        <v>3388</v>
      </c>
      <c r="B7185" s="162">
        <v>1.2122205429634001E-4</v>
      </c>
      <c r="D7185" s="162"/>
    </row>
    <row r="7186" spans="1:4" x14ac:dyDescent="0.2">
      <c r="A7186" s="161" t="s">
        <v>3942</v>
      </c>
      <c r="B7186" s="162">
        <v>1.2047318346676E-4</v>
      </c>
      <c r="D7186" s="162"/>
    </row>
    <row r="7187" spans="1:4" x14ac:dyDescent="0.2">
      <c r="A7187" s="161" t="s">
        <v>8985</v>
      </c>
      <c r="B7187" s="162">
        <v>1.2037063133288001E-4</v>
      </c>
      <c r="D7187" s="162"/>
    </row>
    <row r="7188" spans="1:4" x14ac:dyDescent="0.2">
      <c r="A7188" s="161" t="s">
        <v>8986</v>
      </c>
      <c r="B7188" s="162">
        <v>1.2024577750105E-4</v>
      </c>
      <c r="D7188" s="162"/>
    </row>
    <row r="7189" spans="1:4" x14ac:dyDescent="0.2">
      <c r="A7189" s="161" t="s">
        <v>3993</v>
      </c>
      <c r="B7189" s="162">
        <v>1.2021308796458999E-4</v>
      </c>
      <c r="D7189" s="162"/>
    </row>
    <row r="7190" spans="1:4" x14ac:dyDescent="0.2">
      <c r="A7190" s="161" t="s">
        <v>8987</v>
      </c>
      <c r="B7190" s="162">
        <v>1.2020198056601E-4</v>
      </c>
      <c r="D7190" s="162"/>
    </row>
    <row r="7191" spans="1:4" x14ac:dyDescent="0.2">
      <c r="A7191" s="161" t="s">
        <v>1926</v>
      </c>
      <c r="B7191" s="162">
        <v>1.2008729345421001E-4</v>
      </c>
      <c r="D7191" s="162"/>
    </row>
    <row r="7192" spans="1:4" x14ac:dyDescent="0.2">
      <c r="A7192" s="161" t="s">
        <v>8988</v>
      </c>
      <c r="B7192" s="162">
        <v>1.2001663145728E-4</v>
      </c>
      <c r="D7192" s="162"/>
    </row>
    <row r="7193" spans="1:4" x14ac:dyDescent="0.2">
      <c r="A7193" s="161" t="s">
        <v>8989</v>
      </c>
      <c r="B7193" s="162">
        <v>1.2001663145728E-4</v>
      </c>
      <c r="D7193" s="162"/>
    </row>
    <row r="7194" spans="1:4" x14ac:dyDescent="0.2">
      <c r="A7194" s="161" t="s">
        <v>8990</v>
      </c>
      <c r="B7194" s="162">
        <v>1.1995695331823E-4</v>
      </c>
      <c r="D7194" s="162"/>
    </row>
    <row r="7195" spans="1:4" x14ac:dyDescent="0.2">
      <c r="A7195" s="161" t="s">
        <v>5046</v>
      </c>
      <c r="B7195" s="162">
        <v>1.1966241894159E-4</v>
      </c>
      <c r="D7195" s="162"/>
    </row>
    <row r="7196" spans="1:4" x14ac:dyDescent="0.2">
      <c r="A7196" s="161" t="s">
        <v>983</v>
      </c>
      <c r="B7196" s="162">
        <v>1.1958127120542E-4</v>
      </c>
      <c r="D7196" s="162"/>
    </row>
    <row r="7197" spans="1:4" x14ac:dyDescent="0.2">
      <c r="A7197" s="161" t="s">
        <v>719</v>
      </c>
      <c r="B7197" s="162">
        <v>1.1930599515467E-4</v>
      </c>
      <c r="D7197" s="162"/>
    </row>
    <row r="7198" spans="1:4" x14ac:dyDescent="0.2">
      <c r="A7198" s="161" t="s">
        <v>2471</v>
      </c>
      <c r="B7198" s="162">
        <v>1.1921820754233E-4</v>
      </c>
      <c r="D7198" s="162"/>
    </row>
    <row r="7199" spans="1:4" x14ac:dyDescent="0.2">
      <c r="A7199" s="161" t="s">
        <v>1635</v>
      </c>
      <c r="B7199" s="162">
        <v>1.1921699653553E-4</v>
      </c>
      <c r="D7199" s="162"/>
    </row>
    <row r="7200" spans="1:4" x14ac:dyDescent="0.2">
      <c r="A7200" s="161" t="s">
        <v>4737</v>
      </c>
      <c r="B7200" s="162">
        <v>1.1918722893274E-4</v>
      </c>
      <c r="D7200" s="162"/>
    </row>
    <row r="7201" spans="1:4" x14ac:dyDescent="0.2">
      <c r="A7201" s="161" t="s">
        <v>1535</v>
      </c>
      <c r="B7201" s="162">
        <v>1.1894804010283001E-4</v>
      </c>
      <c r="D7201" s="162"/>
    </row>
    <row r="7202" spans="1:4" x14ac:dyDescent="0.2">
      <c r="A7202" s="161" t="s">
        <v>6104</v>
      </c>
      <c r="B7202" s="162">
        <v>1.1870384352629E-4</v>
      </c>
      <c r="D7202" s="162"/>
    </row>
    <row r="7203" spans="1:4" x14ac:dyDescent="0.2">
      <c r="A7203" s="161" t="s">
        <v>5770</v>
      </c>
      <c r="B7203" s="162">
        <v>1.1867286408202E-4</v>
      </c>
      <c r="D7203" s="162"/>
    </row>
    <row r="7204" spans="1:4" x14ac:dyDescent="0.2">
      <c r="A7204" s="161" t="s">
        <v>8991</v>
      </c>
      <c r="B7204" s="162">
        <v>1.1831369993247999E-4</v>
      </c>
      <c r="D7204" s="162"/>
    </row>
    <row r="7205" spans="1:4" x14ac:dyDescent="0.2">
      <c r="A7205" s="161" t="s">
        <v>4957</v>
      </c>
      <c r="B7205" s="162">
        <v>1.1819638702769E-4</v>
      </c>
      <c r="D7205" s="162"/>
    </row>
    <row r="7206" spans="1:4" x14ac:dyDescent="0.2">
      <c r="A7206" s="161" t="s">
        <v>1264</v>
      </c>
      <c r="B7206" s="162">
        <v>1.17977587481E-4</v>
      </c>
      <c r="D7206" s="162"/>
    </row>
    <row r="7207" spans="1:4" x14ac:dyDescent="0.2">
      <c r="A7207" s="161" t="s">
        <v>5661</v>
      </c>
      <c r="B7207" s="162">
        <v>1.1795753116805E-4</v>
      </c>
      <c r="D7207" s="162"/>
    </row>
    <row r="7208" spans="1:4" x14ac:dyDescent="0.2">
      <c r="A7208" s="161" t="s">
        <v>4770</v>
      </c>
      <c r="B7208" s="162">
        <v>1.1759248745967E-4</v>
      </c>
      <c r="D7208" s="162"/>
    </row>
    <row r="7209" spans="1:4" x14ac:dyDescent="0.2">
      <c r="A7209" s="161" t="s">
        <v>1763</v>
      </c>
      <c r="B7209" s="162">
        <v>1.1753125654279001E-4</v>
      </c>
      <c r="D7209" s="162"/>
    </row>
    <row r="7210" spans="1:4" x14ac:dyDescent="0.2">
      <c r="A7210" s="161" t="s">
        <v>8992</v>
      </c>
      <c r="B7210" s="162">
        <v>1.1750923001997001E-4</v>
      </c>
      <c r="D7210" s="162"/>
    </row>
    <row r="7211" spans="1:4" x14ac:dyDescent="0.2">
      <c r="A7211" s="161" t="s">
        <v>5253</v>
      </c>
      <c r="B7211" s="162">
        <v>1.1750323253194E-4</v>
      </c>
      <c r="D7211" s="162"/>
    </row>
    <row r="7212" spans="1:4" x14ac:dyDescent="0.2">
      <c r="A7212" s="161" t="s">
        <v>5021</v>
      </c>
      <c r="B7212" s="162">
        <v>1.1746573395119E-4</v>
      </c>
      <c r="D7212" s="162"/>
    </row>
    <row r="7213" spans="1:4" x14ac:dyDescent="0.2">
      <c r="A7213" s="161" t="s">
        <v>8993</v>
      </c>
      <c r="B7213" s="162">
        <v>1.1730176198379E-4</v>
      </c>
      <c r="D7213" s="162"/>
    </row>
    <row r="7214" spans="1:4" x14ac:dyDescent="0.2">
      <c r="A7214" s="161" t="s">
        <v>2468</v>
      </c>
      <c r="B7214" s="162">
        <v>1.1730176198379E-4</v>
      </c>
      <c r="D7214" s="162"/>
    </row>
    <row r="7215" spans="1:4" x14ac:dyDescent="0.2">
      <c r="A7215" s="161" t="s">
        <v>8994</v>
      </c>
      <c r="B7215" s="162">
        <v>1.1717290648968E-4</v>
      </c>
      <c r="D7215" s="162"/>
    </row>
    <row r="7216" spans="1:4" x14ac:dyDescent="0.2">
      <c r="A7216" s="161" t="s">
        <v>910</v>
      </c>
      <c r="B7216" s="162">
        <v>1.1716177039885001E-4</v>
      </c>
      <c r="D7216" s="162"/>
    </row>
    <row r="7217" spans="1:4" x14ac:dyDescent="0.2">
      <c r="A7217" s="161" t="s">
        <v>848</v>
      </c>
      <c r="B7217" s="162">
        <v>1.1716177039885001E-4</v>
      </c>
      <c r="D7217" s="162"/>
    </row>
    <row r="7218" spans="1:4" x14ac:dyDescent="0.2">
      <c r="A7218" s="161" t="s">
        <v>3240</v>
      </c>
      <c r="B7218" s="162">
        <v>1.170757248713E-4</v>
      </c>
      <c r="D7218" s="162"/>
    </row>
    <row r="7219" spans="1:4" x14ac:dyDescent="0.2">
      <c r="A7219" s="161" t="s">
        <v>467</v>
      </c>
      <c r="B7219" s="162">
        <v>1.1698400801735E-4</v>
      </c>
      <c r="D7219" s="162"/>
    </row>
    <row r="7220" spans="1:4" x14ac:dyDescent="0.2">
      <c r="A7220" s="161" t="s">
        <v>8995</v>
      </c>
      <c r="B7220" s="162">
        <v>1.1697261533082001E-4</v>
      </c>
      <c r="D7220" s="162"/>
    </row>
    <row r="7221" spans="1:4" x14ac:dyDescent="0.2">
      <c r="A7221" s="161" t="s">
        <v>4407</v>
      </c>
      <c r="B7221" s="162">
        <v>1.1697261533082001E-4</v>
      </c>
      <c r="D7221" s="162"/>
    </row>
    <row r="7222" spans="1:4" x14ac:dyDescent="0.2">
      <c r="A7222" s="161" t="s">
        <v>8996</v>
      </c>
      <c r="B7222" s="162">
        <v>1.1697261533082001E-4</v>
      </c>
      <c r="D7222" s="162"/>
    </row>
    <row r="7223" spans="1:4" x14ac:dyDescent="0.2">
      <c r="A7223" s="161" t="s">
        <v>5043</v>
      </c>
      <c r="B7223" s="162">
        <v>1.1690108868372001E-4</v>
      </c>
      <c r="D7223" s="162"/>
    </row>
    <row r="7224" spans="1:4" x14ac:dyDescent="0.2">
      <c r="A7224" s="161" t="s">
        <v>3144</v>
      </c>
      <c r="B7224" s="162">
        <v>1.1627796985144E-4</v>
      </c>
      <c r="D7224" s="162"/>
    </row>
    <row r="7225" spans="1:4" x14ac:dyDescent="0.2">
      <c r="A7225" s="161" t="s">
        <v>1213</v>
      </c>
      <c r="B7225" s="162">
        <v>1.1614054692954E-4</v>
      </c>
      <c r="D7225" s="162"/>
    </row>
    <row r="7226" spans="1:4" x14ac:dyDescent="0.2">
      <c r="A7226" s="161" t="s">
        <v>8997</v>
      </c>
      <c r="B7226" s="162">
        <v>1.1611564547874001E-4</v>
      </c>
      <c r="D7226" s="162"/>
    </row>
    <row r="7227" spans="1:4" x14ac:dyDescent="0.2">
      <c r="A7227" s="161" t="s">
        <v>469</v>
      </c>
      <c r="B7227" s="162">
        <v>1.1611035181943999E-4</v>
      </c>
      <c r="D7227" s="162"/>
    </row>
    <row r="7228" spans="1:4" x14ac:dyDescent="0.2">
      <c r="A7228" s="161" t="s">
        <v>6257</v>
      </c>
      <c r="B7228" s="162">
        <v>1.1580744910771E-4</v>
      </c>
      <c r="D7228" s="162"/>
    </row>
    <row r="7229" spans="1:4" x14ac:dyDescent="0.2">
      <c r="A7229" s="161" t="s">
        <v>4292</v>
      </c>
      <c r="B7229" s="162">
        <v>1.1548510480379001E-4</v>
      </c>
      <c r="D7229" s="162"/>
    </row>
    <row r="7230" spans="1:4" x14ac:dyDescent="0.2">
      <c r="A7230" s="161" t="s">
        <v>4118</v>
      </c>
      <c r="B7230" s="162">
        <v>1.1532109825105E-4</v>
      </c>
      <c r="D7230" s="162"/>
    </row>
    <row r="7231" spans="1:4" x14ac:dyDescent="0.2">
      <c r="A7231" s="161" t="s">
        <v>406</v>
      </c>
      <c r="B7231" s="162">
        <v>1.1518316950813E-4</v>
      </c>
      <c r="D7231" s="162"/>
    </row>
    <row r="7232" spans="1:4" x14ac:dyDescent="0.2">
      <c r="A7232" s="161" t="s">
        <v>8998</v>
      </c>
      <c r="B7232" s="162">
        <v>1.1517050963004E-4</v>
      </c>
      <c r="D7232" s="162"/>
    </row>
    <row r="7233" spans="1:4" x14ac:dyDescent="0.2">
      <c r="A7233" s="161" t="s">
        <v>4755</v>
      </c>
      <c r="B7233" s="162">
        <v>1.1514969961115E-4</v>
      </c>
      <c r="D7233" s="162"/>
    </row>
    <row r="7234" spans="1:4" x14ac:dyDescent="0.2">
      <c r="A7234" s="161" t="s">
        <v>8999</v>
      </c>
      <c r="B7234" s="162">
        <v>1.1473807788717001E-4</v>
      </c>
      <c r="D7234" s="162"/>
    </row>
    <row r="7235" spans="1:4" x14ac:dyDescent="0.2">
      <c r="A7235" s="161" t="s">
        <v>9000</v>
      </c>
      <c r="B7235" s="162">
        <v>1.1457879400841999E-4</v>
      </c>
      <c r="D7235" s="162"/>
    </row>
    <row r="7236" spans="1:4" x14ac:dyDescent="0.2">
      <c r="A7236" s="161" t="s">
        <v>9001</v>
      </c>
      <c r="B7236" s="162">
        <v>1.1457879400841999E-4</v>
      </c>
      <c r="D7236" s="162"/>
    </row>
    <row r="7237" spans="1:4" x14ac:dyDescent="0.2">
      <c r="A7237" s="161" t="s">
        <v>1446</v>
      </c>
      <c r="B7237" s="162">
        <v>1.1454404204132E-4</v>
      </c>
      <c r="D7237" s="162"/>
    </row>
    <row r="7238" spans="1:4" x14ac:dyDescent="0.2">
      <c r="A7238" s="161" t="s">
        <v>1154</v>
      </c>
      <c r="B7238" s="162">
        <v>1.1434564730966001E-4</v>
      </c>
      <c r="D7238" s="162"/>
    </row>
    <row r="7239" spans="1:4" x14ac:dyDescent="0.2">
      <c r="A7239" s="161" t="s">
        <v>9002</v>
      </c>
      <c r="B7239" s="162">
        <v>1.1414940559053E-4</v>
      </c>
      <c r="D7239" s="162"/>
    </row>
    <row r="7240" spans="1:4" x14ac:dyDescent="0.2">
      <c r="A7240" s="161" t="s">
        <v>5860</v>
      </c>
      <c r="B7240" s="162">
        <v>1.1389434901305999E-4</v>
      </c>
      <c r="D7240" s="162"/>
    </row>
    <row r="7241" spans="1:4" x14ac:dyDescent="0.2">
      <c r="A7241" s="161" t="s">
        <v>9003</v>
      </c>
      <c r="B7241" s="162">
        <v>1.1362344506751001E-4</v>
      </c>
      <c r="D7241" s="162"/>
    </row>
    <row r="7242" spans="1:4" x14ac:dyDescent="0.2">
      <c r="A7242" s="161" t="s">
        <v>4900</v>
      </c>
      <c r="B7242" s="162">
        <v>1.1341251916661E-4</v>
      </c>
      <c r="D7242" s="162"/>
    </row>
    <row r="7243" spans="1:4" x14ac:dyDescent="0.2">
      <c r="A7243" s="161" t="s">
        <v>6292</v>
      </c>
      <c r="B7243" s="162">
        <v>1.133451789385E-4</v>
      </c>
      <c r="D7243" s="162"/>
    </row>
    <row r="7244" spans="1:4" x14ac:dyDescent="0.2">
      <c r="A7244" s="161" t="s">
        <v>3453</v>
      </c>
      <c r="B7244" s="162">
        <v>1.1326339850894E-4</v>
      </c>
      <c r="D7244" s="162"/>
    </row>
    <row r="7245" spans="1:4" x14ac:dyDescent="0.2">
      <c r="A7245" s="161" t="s">
        <v>4814</v>
      </c>
      <c r="B7245" s="162">
        <v>1.1326112547900999E-4</v>
      </c>
      <c r="D7245" s="162"/>
    </row>
    <row r="7246" spans="1:4" x14ac:dyDescent="0.2">
      <c r="A7246" s="161" t="s">
        <v>2488</v>
      </c>
      <c r="B7246" s="162">
        <v>1.1325773564889999E-4</v>
      </c>
      <c r="D7246" s="162"/>
    </row>
    <row r="7247" spans="1:4" x14ac:dyDescent="0.2">
      <c r="A7247" s="161" t="s">
        <v>1475</v>
      </c>
      <c r="B7247" s="162">
        <v>1.1308946768005E-4</v>
      </c>
      <c r="D7247" s="162"/>
    </row>
    <row r="7248" spans="1:4" x14ac:dyDescent="0.2">
      <c r="A7248" s="161" t="s">
        <v>6324</v>
      </c>
      <c r="B7248" s="162">
        <v>1.1303419854569E-4</v>
      </c>
      <c r="D7248" s="162"/>
    </row>
    <row r="7249" spans="1:4" x14ac:dyDescent="0.2">
      <c r="A7249" s="161" t="s">
        <v>9004</v>
      </c>
      <c r="B7249" s="162">
        <v>1.1303419854569E-4</v>
      </c>
      <c r="D7249" s="162"/>
    </row>
    <row r="7250" spans="1:4" x14ac:dyDescent="0.2">
      <c r="A7250" s="161" t="s">
        <v>9005</v>
      </c>
      <c r="B7250" s="162">
        <v>1.1303419854569E-4</v>
      </c>
      <c r="D7250" s="162"/>
    </row>
    <row r="7251" spans="1:4" x14ac:dyDescent="0.2">
      <c r="A7251" s="161" t="s">
        <v>6349</v>
      </c>
      <c r="B7251" s="162">
        <v>1.1303419854569E-4</v>
      </c>
      <c r="D7251" s="162"/>
    </row>
    <row r="7252" spans="1:4" x14ac:dyDescent="0.2">
      <c r="A7252" s="161" t="s">
        <v>9006</v>
      </c>
      <c r="B7252" s="162">
        <v>1.1303419854569E-4</v>
      </c>
      <c r="D7252" s="162"/>
    </row>
    <row r="7253" spans="1:4" x14ac:dyDescent="0.2">
      <c r="A7253" s="161" t="s">
        <v>9007</v>
      </c>
      <c r="B7253" s="162">
        <v>1.1303419854569E-4</v>
      </c>
      <c r="D7253" s="162"/>
    </row>
    <row r="7254" spans="1:4" x14ac:dyDescent="0.2">
      <c r="A7254" s="161" t="s">
        <v>9008</v>
      </c>
      <c r="B7254" s="162">
        <v>1.1303419854569E-4</v>
      </c>
      <c r="D7254" s="162"/>
    </row>
    <row r="7255" spans="1:4" x14ac:dyDescent="0.2">
      <c r="A7255" s="161" t="s">
        <v>9009</v>
      </c>
      <c r="B7255" s="162">
        <v>1.1303419854569E-4</v>
      </c>
      <c r="D7255" s="162"/>
    </row>
    <row r="7256" spans="1:4" x14ac:dyDescent="0.2">
      <c r="A7256" s="161" t="s">
        <v>9010</v>
      </c>
      <c r="B7256" s="162">
        <v>1.1303419854569E-4</v>
      </c>
      <c r="D7256" s="162"/>
    </row>
    <row r="7257" spans="1:4" x14ac:dyDescent="0.2">
      <c r="A7257" s="161" t="s">
        <v>9011</v>
      </c>
      <c r="B7257" s="162">
        <v>1.1303419854569E-4</v>
      </c>
      <c r="D7257" s="162"/>
    </row>
    <row r="7258" spans="1:4" x14ac:dyDescent="0.2">
      <c r="A7258" s="161" t="s">
        <v>9012</v>
      </c>
      <c r="B7258" s="162">
        <v>1.1303419854569E-4</v>
      </c>
      <c r="D7258" s="162"/>
    </row>
    <row r="7259" spans="1:4" x14ac:dyDescent="0.2">
      <c r="A7259" s="161" t="s">
        <v>9013</v>
      </c>
      <c r="B7259" s="162">
        <v>1.1303419854569E-4</v>
      </c>
      <c r="D7259" s="162"/>
    </row>
    <row r="7260" spans="1:4" x14ac:dyDescent="0.2">
      <c r="A7260" s="161" t="s">
        <v>771</v>
      </c>
      <c r="B7260" s="162">
        <v>1.12848724093E-4</v>
      </c>
      <c r="D7260" s="162"/>
    </row>
    <row r="7261" spans="1:4" x14ac:dyDescent="0.2">
      <c r="A7261" s="161" t="s">
        <v>5335</v>
      </c>
      <c r="B7261" s="162">
        <v>1.1281448589996001E-4</v>
      </c>
      <c r="D7261" s="162"/>
    </row>
    <row r="7262" spans="1:4" x14ac:dyDescent="0.2">
      <c r="A7262" s="161" t="s">
        <v>909</v>
      </c>
      <c r="B7262" s="162">
        <v>1.1278125854838E-4</v>
      </c>
      <c r="D7262" s="162"/>
    </row>
    <row r="7263" spans="1:4" x14ac:dyDescent="0.2">
      <c r="A7263" s="161" t="s">
        <v>9014</v>
      </c>
      <c r="B7263" s="162">
        <v>1.1275207561291E-4</v>
      </c>
      <c r="D7263" s="162"/>
    </row>
    <row r="7264" spans="1:4" x14ac:dyDescent="0.2">
      <c r="A7264" s="161" t="s">
        <v>1686</v>
      </c>
      <c r="B7264" s="162">
        <v>1.126947558669E-4</v>
      </c>
      <c r="D7264" s="162"/>
    </row>
    <row r="7265" spans="1:4" x14ac:dyDescent="0.2">
      <c r="A7265" s="161" t="s">
        <v>9015</v>
      </c>
      <c r="B7265" s="162">
        <v>1.1265430514354E-4</v>
      </c>
      <c r="D7265" s="162"/>
    </row>
    <row r="7266" spans="1:4" x14ac:dyDescent="0.2">
      <c r="A7266" s="161" t="s">
        <v>4500</v>
      </c>
      <c r="B7266" s="162">
        <v>1.125963352063E-4</v>
      </c>
      <c r="D7266" s="162"/>
    </row>
    <row r="7267" spans="1:4" x14ac:dyDescent="0.2">
      <c r="A7267" s="161" t="s">
        <v>9016</v>
      </c>
      <c r="B7267" s="162">
        <v>1.1251735176197E-4</v>
      </c>
      <c r="D7267" s="162"/>
    </row>
    <row r="7268" spans="1:4" x14ac:dyDescent="0.2">
      <c r="A7268" s="161" t="s">
        <v>2397</v>
      </c>
      <c r="B7268" s="162">
        <v>1.1250601513672E-4</v>
      </c>
      <c r="D7268" s="162"/>
    </row>
    <row r="7269" spans="1:4" x14ac:dyDescent="0.2">
      <c r="A7269" s="161" t="s">
        <v>928</v>
      </c>
      <c r="B7269" s="162">
        <v>1.1245790302765E-4</v>
      </c>
      <c r="D7269" s="162"/>
    </row>
    <row r="7270" spans="1:4" x14ac:dyDescent="0.2">
      <c r="A7270" s="161" t="s">
        <v>5856</v>
      </c>
      <c r="B7270" s="162">
        <v>1.1214827683596E-4</v>
      </c>
      <c r="D7270" s="162"/>
    </row>
    <row r="7271" spans="1:4" x14ac:dyDescent="0.2">
      <c r="A7271" s="161" t="s">
        <v>4339</v>
      </c>
      <c r="B7271" s="162">
        <v>1.1213141418173E-4</v>
      </c>
      <c r="D7271" s="162"/>
    </row>
    <row r="7272" spans="1:4" x14ac:dyDescent="0.2">
      <c r="A7272" s="161" t="s">
        <v>3516</v>
      </c>
      <c r="B7272" s="162">
        <v>1.1211554226332E-4</v>
      </c>
      <c r="D7272" s="162"/>
    </row>
    <row r="7273" spans="1:4" x14ac:dyDescent="0.2">
      <c r="A7273" s="161" t="s">
        <v>4399</v>
      </c>
      <c r="B7273" s="162">
        <v>1.1196541719993E-4</v>
      </c>
      <c r="D7273" s="162"/>
    </row>
    <row r="7274" spans="1:4" x14ac:dyDescent="0.2">
      <c r="A7274" s="161" t="s">
        <v>5514</v>
      </c>
      <c r="B7274" s="162">
        <v>1.1192559942245E-4</v>
      </c>
      <c r="D7274" s="162"/>
    </row>
    <row r="7275" spans="1:4" x14ac:dyDescent="0.2">
      <c r="A7275" s="161" t="s">
        <v>9017</v>
      </c>
      <c r="B7275" s="162">
        <v>1.1173906850545001E-4</v>
      </c>
      <c r="D7275" s="162"/>
    </row>
    <row r="7276" spans="1:4" x14ac:dyDescent="0.2">
      <c r="A7276" s="161" t="s">
        <v>5225</v>
      </c>
      <c r="B7276" s="162">
        <v>1.1154975330223E-4</v>
      </c>
      <c r="D7276" s="162"/>
    </row>
    <row r="7277" spans="1:4" x14ac:dyDescent="0.2">
      <c r="A7277" s="161" t="s">
        <v>5001</v>
      </c>
      <c r="B7277" s="162">
        <v>1.1152948196754E-4</v>
      </c>
      <c r="D7277" s="162"/>
    </row>
    <row r="7278" spans="1:4" x14ac:dyDescent="0.2">
      <c r="A7278" s="161" t="s">
        <v>9018</v>
      </c>
      <c r="B7278" s="162">
        <v>1.1148010531446E-4</v>
      </c>
      <c r="D7278" s="162"/>
    </row>
    <row r="7279" spans="1:4" x14ac:dyDescent="0.2">
      <c r="A7279" s="161" t="s">
        <v>1768</v>
      </c>
      <c r="B7279" s="162">
        <v>1.1138996470919E-4</v>
      </c>
      <c r="D7279" s="162"/>
    </row>
    <row r="7280" spans="1:4" x14ac:dyDescent="0.2">
      <c r="A7280" s="161" t="s">
        <v>1115</v>
      </c>
      <c r="B7280" s="162">
        <v>1.1117476266375E-4</v>
      </c>
      <c r="D7280" s="162"/>
    </row>
    <row r="7281" spans="1:4" x14ac:dyDescent="0.2">
      <c r="A7281" s="161" t="s">
        <v>1279</v>
      </c>
      <c r="B7281" s="162">
        <v>1.1106481697463E-4</v>
      </c>
      <c r="D7281" s="162"/>
    </row>
    <row r="7282" spans="1:4" x14ac:dyDescent="0.2">
      <c r="A7282" s="161" t="s">
        <v>9019</v>
      </c>
      <c r="B7282" s="162">
        <v>1.1093343517364999E-4</v>
      </c>
      <c r="D7282" s="162"/>
    </row>
    <row r="7283" spans="1:4" x14ac:dyDescent="0.2">
      <c r="A7283" s="161" t="s">
        <v>9020</v>
      </c>
      <c r="B7283" s="162">
        <v>1.1087477894732E-4</v>
      </c>
      <c r="D7283" s="162"/>
    </row>
    <row r="7284" spans="1:4" x14ac:dyDescent="0.2">
      <c r="A7284" s="161" t="s">
        <v>450</v>
      </c>
      <c r="B7284" s="162">
        <v>1.1043166054136E-4</v>
      </c>
      <c r="D7284" s="162"/>
    </row>
    <row r="7285" spans="1:4" x14ac:dyDescent="0.2">
      <c r="A7285" s="161" t="s">
        <v>9021</v>
      </c>
      <c r="B7285" s="162">
        <v>1.1034149514974E-4</v>
      </c>
      <c r="D7285" s="162"/>
    </row>
    <row r="7286" spans="1:4" x14ac:dyDescent="0.2">
      <c r="A7286" s="161" t="s">
        <v>9022</v>
      </c>
      <c r="B7286" s="162">
        <v>1.10319765827E-4</v>
      </c>
      <c r="D7286" s="162"/>
    </row>
    <row r="7287" spans="1:4" x14ac:dyDescent="0.2">
      <c r="A7287" s="161" t="s">
        <v>9023</v>
      </c>
      <c r="B7287" s="162">
        <v>1.1029884238445E-4</v>
      </c>
      <c r="D7287" s="162"/>
    </row>
    <row r="7288" spans="1:4" x14ac:dyDescent="0.2">
      <c r="A7288" s="161" t="s">
        <v>3843</v>
      </c>
      <c r="B7288" s="162">
        <v>1.1025572556063E-4</v>
      </c>
      <c r="D7288" s="162"/>
    </row>
    <row r="7289" spans="1:4" x14ac:dyDescent="0.2">
      <c r="A7289" s="161" t="s">
        <v>2862</v>
      </c>
      <c r="B7289" s="162">
        <v>1.1008509744273999E-4</v>
      </c>
      <c r="D7289" s="162"/>
    </row>
    <row r="7290" spans="1:4" x14ac:dyDescent="0.2">
      <c r="A7290" s="161" t="s">
        <v>9024</v>
      </c>
      <c r="B7290" s="162">
        <v>1.0975683042711E-4</v>
      </c>
      <c r="D7290" s="162"/>
    </row>
    <row r="7291" spans="1:4" x14ac:dyDescent="0.2">
      <c r="A7291" s="161" t="s">
        <v>9025</v>
      </c>
      <c r="B7291" s="162">
        <v>1.0967384912122E-4</v>
      </c>
      <c r="D7291" s="162"/>
    </row>
    <row r="7292" spans="1:4" x14ac:dyDescent="0.2">
      <c r="A7292" s="161" t="s">
        <v>2328</v>
      </c>
      <c r="B7292" s="162">
        <v>1.0956058074221999E-4</v>
      </c>
      <c r="D7292" s="162"/>
    </row>
    <row r="7293" spans="1:4" x14ac:dyDescent="0.2">
      <c r="A7293" s="161" t="s">
        <v>9026</v>
      </c>
      <c r="B7293" s="162">
        <v>1.0947689209282001E-4</v>
      </c>
      <c r="D7293" s="162"/>
    </row>
    <row r="7294" spans="1:4" x14ac:dyDescent="0.2">
      <c r="A7294" s="161" t="s">
        <v>9027</v>
      </c>
      <c r="B7294" s="162">
        <v>1.0947689209282001E-4</v>
      </c>
      <c r="D7294" s="162"/>
    </row>
    <row r="7295" spans="1:4" x14ac:dyDescent="0.2">
      <c r="A7295" s="161" t="s">
        <v>9028</v>
      </c>
      <c r="B7295" s="162">
        <v>1.0947689209282001E-4</v>
      </c>
      <c r="D7295" s="162"/>
    </row>
    <row r="7296" spans="1:4" x14ac:dyDescent="0.2">
      <c r="A7296" s="161" t="s">
        <v>9029</v>
      </c>
      <c r="B7296" s="162">
        <v>1.0947689209282001E-4</v>
      </c>
      <c r="D7296" s="162"/>
    </row>
    <row r="7297" spans="1:4" x14ac:dyDescent="0.2">
      <c r="A7297" s="161" t="s">
        <v>9030</v>
      </c>
      <c r="B7297" s="162">
        <v>1.0947689209282001E-4</v>
      </c>
      <c r="D7297" s="162"/>
    </row>
    <row r="7298" spans="1:4" x14ac:dyDescent="0.2">
      <c r="A7298" s="161" t="s">
        <v>9031</v>
      </c>
      <c r="B7298" s="162">
        <v>1.0947689209282001E-4</v>
      </c>
      <c r="D7298" s="162"/>
    </row>
    <row r="7299" spans="1:4" x14ac:dyDescent="0.2">
      <c r="A7299" s="161" t="s">
        <v>5652</v>
      </c>
      <c r="B7299" s="162">
        <v>1.0930305053003E-4</v>
      </c>
      <c r="D7299" s="162"/>
    </row>
    <row r="7300" spans="1:4" x14ac:dyDescent="0.2">
      <c r="A7300" s="161" t="s">
        <v>2409</v>
      </c>
      <c r="B7300" s="162">
        <v>1.0924525553751E-4</v>
      </c>
      <c r="D7300" s="162"/>
    </row>
    <row r="7301" spans="1:4" x14ac:dyDescent="0.2">
      <c r="A7301" s="161" t="s">
        <v>741</v>
      </c>
      <c r="B7301" s="162">
        <v>1.0908420972941E-4</v>
      </c>
      <c r="D7301" s="162"/>
    </row>
    <row r="7302" spans="1:4" x14ac:dyDescent="0.2">
      <c r="A7302" s="161" t="s">
        <v>621</v>
      </c>
      <c r="B7302" s="162">
        <v>1.0905780959323E-4</v>
      </c>
      <c r="D7302" s="162"/>
    </row>
    <row r="7303" spans="1:4" x14ac:dyDescent="0.2">
      <c r="A7303" s="161" t="s">
        <v>5581</v>
      </c>
      <c r="B7303" s="162">
        <v>1.0888759432189E-4</v>
      </c>
      <c r="D7303" s="162"/>
    </row>
    <row r="7304" spans="1:4" x14ac:dyDescent="0.2">
      <c r="A7304" s="161" t="s">
        <v>3337</v>
      </c>
      <c r="B7304" s="162">
        <v>1.0880236600358E-4</v>
      </c>
      <c r="D7304" s="162"/>
    </row>
    <row r="7305" spans="1:4" x14ac:dyDescent="0.2">
      <c r="A7305" s="161" t="s">
        <v>742</v>
      </c>
      <c r="B7305" s="162">
        <v>1.0873410432374E-4</v>
      </c>
      <c r="D7305" s="162"/>
    </row>
    <row r="7306" spans="1:4" x14ac:dyDescent="0.2">
      <c r="A7306" s="161" t="s">
        <v>494</v>
      </c>
      <c r="B7306" s="162">
        <v>1.0861696592971E-4</v>
      </c>
      <c r="D7306" s="162"/>
    </row>
    <row r="7307" spans="1:4" x14ac:dyDescent="0.2">
      <c r="A7307" s="161" t="s">
        <v>9032</v>
      </c>
      <c r="B7307" s="162">
        <v>1.0834823515837E-4</v>
      </c>
      <c r="D7307" s="162"/>
    </row>
    <row r="7308" spans="1:4" x14ac:dyDescent="0.2">
      <c r="A7308" s="161" t="s">
        <v>9033</v>
      </c>
      <c r="B7308" s="162">
        <v>1.0812963948712E-4</v>
      </c>
      <c r="D7308" s="162"/>
    </row>
    <row r="7309" spans="1:4" x14ac:dyDescent="0.2">
      <c r="A7309" s="161" t="s">
        <v>9034</v>
      </c>
      <c r="B7309" s="162">
        <v>1.0812963948712E-4</v>
      </c>
      <c r="D7309" s="162"/>
    </row>
    <row r="7310" spans="1:4" x14ac:dyDescent="0.2">
      <c r="A7310" s="161" t="s">
        <v>9035</v>
      </c>
      <c r="B7310" s="162">
        <v>1.0797775465279999E-4</v>
      </c>
      <c r="D7310" s="162"/>
    </row>
    <row r="7311" spans="1:4" x14ac:dyDescent="0.2">
      <c r="A7311" s="161" t="s">
        <v>9036</v>
      </c>
      <c r="B7311" s="162">
        <v>1.0797775465279999E-4</v>
      </c>
      <c r="D7311" s="162"/>
    </row>
    <row r="7312" spans="1:4" x14ac:dyDescent="0.2">
      <c r="A7312" s="161" t="s">
        <v>5853</v>
      </c>
      <c r="B7312" s="162">
        <v>1.0795228239717001E-4</v>
      </c>
      <c r="D7312" s="162"/>
    </row>
    <row r="7313" spans="1:4" x14ac:dyDescent="0.2">
      <c r="A7313" s="161" t="s">
        <v>2218</v>
      </c>
      <c r="B7313" s="162">
        <v>1.0781053724249E-4</v>
      </c>
      <c r="D7313" s="162"/>
    </row>
    <row r="7314" spans="1:4" x14ac:dyDescent="0.2">
      <c r="A7314" s="161" t="s">
        <v>1601</v>
      </c>
      <c r="B7314" s="162">
        <v>1.0741601438985001E-4</v>
      </c>
      <c r="D7314" s="162"/>
    </row>
    <row r="7315" spans="1:4" x14ac:dyDescent="0.2">
      <c r="A7315" s="161" t="s">
        <v>9037</v>
      </c>
      <c r="B7315" s="162">
        <v>1.070801381329E-4</v>
      </c>
      <c r="D7315" s="162"/>
    </row>
    <row r="7316" spans="1:4" x14ac:dyDescent="0.2">
      <c r="A7316" s="161" t="s">
        <v>2494</v>
      </c>
      <c r="B7316" s="162">
        <v>1.0706254038502E-4</v>
      </c>
      <c r="D7316" s="162"/>
    </row>
    <row r="7317" spans="1:4" x14ac:dyDescent="0.2">
      <c r="A7317" s="161" t="s">
        <v>1489</v>
      </c>
      <c r="B7317" s="162">
        <v>1.0694015933976E-4</v>
      </c>
      <c r="D7317" s="162"/>
    </row>
    <row r="7318" spans="1:4" x14ac:dyDescent="0.2">
      <c r="A7318" s="161" t="s">
        <v>2096</v>
      </c>
      <c r="B7318" s="162">
        <v>1.0691890496622E-4</v>
      </c>
      <c r="D7318" s="162"/>
    </row>
    <row r="7319" spans="1:4" x14ac:dyDescent="0.2">
      <c r="A7319" s="161" t="s">
        <v>974</v>
      </c>
      <c r="B7319" s="162">
        <v>1.0687265123998E-4</v>
      </c>
      <c r="D7319" s="162"/>
    </row>
    <row r="7320" spans="1:4" x14ac:dyDescent="0.2">
      <c r="A7320" s="161" t="s">
        <v>2419</v>
      </c>
      <c r="B7320" s="162">
        <v>1.068390874374E-4</v>
      </c>
      <c r="D7320" s="162"/>
    </row>
    <row r="7321" spans="1:4" x14ac:dyDescent="0.2">
      <c r="A7321" s="161" t="s">
        <v>5211</v>
      </c>
      <c r="B7321" s="162">
        <v>1.0670317263281E-4</v>
      </c>
      <c r="D7321" s="162"/>
    </row>
    <row r="7322" spans="1:4" x14ac:dyDescent="0.2">
      <c r="A7322" s="161" t="s">
        <v>3195</v>
      </c>
      <c r="B7322" s="162">
        <v>1.0662791931821E-4</v>
      </c>
      <c r="D7322" s="162"/>
    </row>
    <row r="7323" spans="1:4" x14ac:dyDescent="0.2">
      <c r="A7323" s="161" t="s">
        <v>6107</v>
      </c>
      <c r="B7323" s="162">
        <v>1.0633176605559E-4</v>
      </c>
      <c r="D7323" s="162"/>
    </row>
    <row r="7324" spans="1:4" x14ac:dyDescent="0.2">
      <c r="A7324" s="161" t="s">
        <v>540</v>
      </c>
      <c r="B7324" s="162">
        <v>1.0628465978483E-4</v>
      </c>
      <c r="D7324" s="162"/>
    </row>
    <row r="7325" spans="1:4" x14ac:dyDescent="0.2">
      <c r="A7325" s="161" t="s">
        <v>1038</v>
      </c>
      <c r="B7325" s="162">
        <v>1.0618359491281E-4</v>
      </c>
      <c r="D7325" s="162"/>
    </row>
    <row r="7326" spans="1:4" x14ac:dyDescent="0.2">
      <c r="A7326" s="161" t="s">
        <v>9038</v>
      </c>
      <c r="B7326" s="162">
        <v>1.0588013992890001E-4</v>
      </c>
      <c r="D7326" s="162"/>
    </row>
    <row r="7327" spans="1:4" x14ac:dyDescent="0.2">
      <c r="A7327" s="161" t="s">
        <v>1994</v>
      </c>
      <c r="B7327" s="162">
        <v>1.0581756176509999E-4</v>
      </c>
      <c r="D7327" s="162"/>
    </row>
    <row r="7328" spans="1:4" x14ac:dyDescent="0.2">
      <c r="A7328" s="161" t="s">
        <v>9039</v>
      </c>
      <c r="B7328" s="162">
        <v>1.056280599642E-4</v>
      </c>
      <c r="D7328" s="162"/>
    </row>
    <row r="7329" spans="1:4" x14ac:dyDescent="0.2">
      <c r="A7329" s="161" t="s">
        <v>9040</v>
      </c>
      <c r="B7329" s="162">
        <v>1.056280599642E-4</v>
      </c>
      <c r="D7329" s="162"/>
    </row>
    <row r="7330" spans="1:4" x14ac:dyDescent="0.2">
      <c r="A7330" s="161" t="s">
        <v>9041</v>
      </c>
      <c r="B7330" s="162">
        <v>1.0555108531698E-4</v>
      </c>
      <c r="D7330" s="162"/>
    </row>
    <row r="7331" spans="1:4" x14ac:dyDescent="0.2">
      <c r="A7331" s="161" t="s">
        <v>732</v>
      </c>
      <c r="B7331" s="162">
        <v>1.0551471787955E-4</v>
      </c>
      <c r="D7331" s="162"/>
    </row>
    <row r="7332" spans="1:4" x14ac:dyDescent="0.2">
      <c r="A7332" s="161" t="s">
        <v>9042</v>
      </c>
      <c r="B7332" s="162">
        <v>1.0548425075236999E-4</v>
      </c>
      <c r="D7332" s="162"/>
    </row>
    <row r="7333" spans="1:4" x14ac:dyDescent="0.2">
      <c r="A7333" s="161" t="s">
        <v>2275</v>
      </c>
      <c r="B7333" s="162">
        <v>1.0531046928522E-4</v>
      </c>
      <c r="D7333" s="162"/>
    </row>
    <row r="7334" spans="1:4" x14ac:dyDescent="0.2">
      <c r="A7334" s="161" t="s">
        <v>1175</v>
      </c>
      <c r="B7334" s="162">
        <v>1.0525834980866E-4</v>
      </c>
      <c r="D7334" s="162"/>
    </row>
    <row r="7335" spans="1:4" x14ac:dyDescent="0.2">
      <c r="A7335" s="161" t="s">
        <v>3635</v>
      </c>
      <c r="B7335" s="162">
        <v>1.0511346308685E-4</v>
      </c>
      <c r="D7335" s="162"/>
    </row>
    <row r="7336" spans="1:4" x14ac:dyDescent="0.2">
      <c r="A7336" s="161" t="s">
        <v>1817</v>
      </c>
      <c r="B7336" s="162">
        <v>1.05019815428E-4</v>
      </c>
      <c r="D7336" s="162"/>
    </row>
    <row r="7337" spans="1:4" x14ac:dyDescent="0.2">
      <c r="A7337" s="161" t="s">
        <v>5406</v>
      </c>
      <c r="B7337" s="162">
        <v>1.0485770566986999E-4</v>
      </c>
      <c r="D7337" s="162"/>
    </row>
    <row r="7338" spans="1:4" x14ac:dyDescent="0.2">
      <c r="A7338" s="161" t="s">
        <v>5144</v>
      </c>
      <c r="B7338" s="162">
        <v>1.0479111582134001E-4</v>
      </c>
      <c r="D7338" s="162"/>
    </row>
    <row r="7339" spans="1:4" x14ac:dyDescent="0.2">
      <c r="A7339" s="161" t="s">
        <v>9043</v>
      </c>
      <c r="B7339" s="162">
        <v>1.0477284475388E-4</v>
      </c>
      <c r="D7339" s="162"/>
    </row>
    <row r="7340" spans="1:4" x14ac:dyDescent="0.2">
      <c r="A7340" s="161" t="s">
        <v>9044</v>
      </c>
      <c r="B7340" s="162">
        <v>1.0476683742756E-4</v>
      </c>
      <c r="D7340" s="162"/>
    </row>
    <row r="7341" spans="1:4" x14ac:dyDescent="0.2">
      <c r="A7341" s="161" t="s">
        <v>9045</v>
      </c>
      <c r="B7341" s="162">
        <v>1.0458642867001E-4</v>
      </c>
      <c r="D7341" s="162"/>
    </row>
    <row r="7342" spans="1:4" x14ac:dyDescent="0.2">
      <c r="A7342" s="161" t="s">
        <v>5595</v>
      </c>
      <c r="B7342" s="162">
        <v>1.0443848648197E-4</v>
      </c>
      <c r="D7342" s="162"/>
    </row>
    <row r="7343" spans="1:4" x14ac:dyDescent="0.2">
      <c r="A7343" s="161" t="s">
        <v>9046</v>
      </c>
      <c r="B7343" s="162">
        <v>1.0396703678827E-4</v>
      </c>
      <c r="D7343" s="162"/>
    </row>
    <row r="7344" spans="1:4" x14ac:dyDescent="0.2">
      <c r="A7344" s="161" t="s">
        <v>6122</v>
      </c>
      <c r="B7344" s="162">
        <v>1.0384570924776E-4</v>
      </c>
      <c r="D7344" s="162"/>
    </row>
    <row r="7345" spans="1:4" x14ac:dyDescent="0.2">
      <c r="A7345" s="161" t="s">
        <v>1400</v>
      </c>
      <c r="B7345" s="162">
        <v>1.0374262247560999E-4</v>
      </c>
      <c r="D7345" s="162"/>
    </row>
    <row r="7346" spans="1:4" x14ac:dyDescent="0.2">
      <c r="A7346" s="161" t="s">
        <v>9047</v>
      </c>
      <c r="B7346" s="162">
        <v>1.0362120395086E-4</v>
      </c>
      <c r="D7346" s="162"/>
    </row>
    <row r="7347" spans="1:4" x14ac:dyDescent="0.2">
      <c r="A7347" s="161" t="s">
        <v>6266</v>
      </c>
      <c r="B7347" s="162">
        <v>1.0350272207184E-4</v>
      </c>
      <c r="D7347" s="162"/>
    </row>
    <row r="7348" spans="1:4" x14ac:dyDescent="0.2">
      <c r="A7348" s="161" t="s">
        <v>5880</v>
      </c>
      <c r="B7348" s="162">
        <v>1.0349664033241999E-4</v>
      </c>
      <c r="D7348" s="162"/>
    </row>
    <row r="7349" spans="1:4" x14ac:dyDescent="0.2">
      <c r="A7349" s="161" t="s">
        <v>9048</v>
      </c>
      <c r="B7349" s="162">
        <v>1.0349206247106E-4</v>
      </c>
      <c r="D7349" s="162"/>
    </row>
    <row r="7350" spans="1:4" x14ac:dyDescent="0.2">
      <c r="A7350" s="161" t="s">
        <v>4816</v>
      </c>
      <c r="B7350" s="162">
        <v>1.0338323625851E-4</v>
      </c>
      <c r="D7350" s="162"/>
    </row>
    <row r="7351" spans="1:4" x14ac:dyDescent="0.2">
      <c r="A7351" s="161" t="s">
        <v>1217</v>
      </c>
      <c r="B7351" s="162">
        <v>1.0335653575206E-4</v>
      </c>
      <c r="D7351" s="162"/>
    </row>
    <row r="7352" spans="1:4" x14ac:dyDescent="0.2">
      <c r="A7352" s="161" t="s">
        <v>9049</v>
      </c>
      <c r="B7352" s="162">
        <v>1.0327045851622999E-4</v>
      </c>
      <c r="D7352" s="162"/>
    </row>
    <row r="7353" spans="1:4" x14ac:dyDescent="0.2">
      <c r="A7353" s="161" t="s">
        <v>9050</v>
      </c>
      <c r="B7353" s="162">
        <v>1.0327045851622999E-4</v>
      </c>
      <c r="D7353" s="162"/>
    </row>
    <row r="7354" spans="1:4" x14ac:dyDescent="0.2">
      <c r="A7354" s="161" t="s">
        <v>9051</v>
      </c>
      <c r="B7354" s="162">
        <v>1.0325284486579001E-4</v>
      </c>
      <c r="D7354" s="162"/>
    </row>
    <row r="7355" spans="1:4" x14ac:dyDescent="0.2">
      <c r="A7355" s="161" t="s">
        <v>590</v>
      </c>
      <c r="B7355" s="162">
        <v>1.0293754526352E-4</v>
      </c>
      <c r="D7355" s="162"/>
    </row>
    <row r="7356" spans="1:4" x14ac:dyDescent="0.2">
      <c r="A7356" s="161" t="s">
        <v>9052</v>
      </c>
      <c r="B7356" s="162">
        <v>1.0283050564482E-4</v>
      </c>
      <c r="D7356" s="162"/>
    </row>
    <row r="7357" spans="1:4" x14ac:dyDescent="0.2">
      <c r="A7357" s="161" t="s">
        <v>9053</v>
      </c>
      <c r="B7357" s="162">
        <v>1.0283050564482E-4</v>
      </c>
      <c r="D7357" s="162"/>
    </row>
    <row r="7358" spans="1:4" x14ac:dyDescent="0.2">
      <c r="A7358" s="161" t="s">
        <v>5078</v>
      </c>
      <c r="B7358" s="162">
        <v>1.0283050564482E-4</v>
      </c>
      <c r="D7358" s="162"/>
    </row>
    <row r="7359" spans="1:4" x14ac:dyDescent="0.2">
      <c r="A7359" s="161" t="s">
        <v>4778</v>
      </c>
      <c r="B7359" s="162">
        <v>1.0283050564482E-4</v>
      </c>
      <c r="D7359" s="162"/>
    </row>
    <row r="7360" spans="1:4" x14ac:dyDescent="0.2">
      <c r="A7360" s="161" t="s">
        <v>9054</v>
      </c>
      <c r="B7360" s="162">
        <v>1.0283050564482E-4</v>
      </c>
      <c r="D7360" s="162"/>
    </row>
    <row r="7361" spans="1:4" x14ac:dyDescent="0.2">
      <c r="A7361" s="161" t="s">
        <v>4591</v>
      </c>
      <c r="B7361" s="162">
        <v>1.0283050564482E-4</v>
      </c>
      <c r="D7361" s="162"/>
    </row>
    <row r="7362" spans="1:4" x14ac:dyDescent="0.2">
      <c r="A7362" s="161" t="s">
        <v>9055</v>
      </c>
      <c r="B7362" s="162">
        <v>1.0283050564482E-4</v>
      </c>
      <c r="D7362" s="162"/>
    </row>
    <row r="7363" spans="1:4" x14ac:dyDescent="0.2">
      <c r="A7363" s="161" t="s">
        <v>5594</v>
      </c>
      <c r="B7363" s="162">
        <v>1.0271390929631E-4</v>
      </c>
      <c r="D7363" s="162"/>
    </row>
    <row r="7364" spans="1:4" x14ac:dyDescent="0.2">
      <c r="A7364" s="161" t="s">
        <v>5360</v>
      </c>
      <c r="B7364" s="162">
        <v>1.026797953818E-4</v>
      </c>
      <c r="D7364" s="162"/>
    </row>
    <row r="7365" spans="1:4" x14ac:dyDescent="0.2">
      <c r="A7365" s="161" t="s">
        <v>4390</v>
      </c>
      <c r="B7365" s="162">
        <v>1.0241045316646E-4</v>
      </c>
      <c r="D7365" s="162"/>
    </row>
    <row r="7366" spans="1:4" x14ac:dyDescent="0.2">
      <c r="A7366" s="161" t="s">
        <v>9056</v>
      </c>
      <c r="B7366" s="162">
        <v>1.022777618608E-4</v>
      </c>
      <c r="D7366" s="162"/>
    </row>
    <row r="7367" spans="1:4" x14ac:dyDescent="0.2">
      <c r="A7367" s="161" t="s">
        <v>9057</v>
      </c>
      <c r="B7367" s="162">
        <v>1.0212709401025E-4</v>
      </c>
      <c r="D7367" s="162"/>
    </row>
    <row r="7368" spans="1:4" x14ac:dyDescent="0.2">
      <c r="A7368" s="161" t="s">
        <v>5297</v>
      </c>
      <c r="B7368" s="162">
        <v>1.0186010021865999E-4</v>
      </c>
      <c r="D7368" s="162"/>
    </row>
    <row r="7369" spans="1:4" x14ac:dyDescent="0.2">
      <c r="A7369" s="161" t="s">
        <v>9058</v>
      </c>
      <c r="B7369" s="162">
        <v>1.0160574840871999E-4</v>
      </c>
      <c r="D7369" s="162"/>
    </row>
    <row r="7370" spans="1:4" x14ac:dyDescent="0.2">
      <c r="A7370" s="161" t="s">
        <v>1978</v>
      </c>
      <c r="B7370" s="162">
        <v>1.0129735037422E-4</v>
      </c>
      <c r="D7370" s="162"/>
    </row>
    <row r="7371" spans="1:4" x14ac:dyDescent="0.2">
      <c r="A7371" s="161" t="s">
        <v>4378</v>
      </c>
      <c r="B7371" s="162">
        <v>1.0105335767926E-4</v>
      </c>
      <c r="D7371" s="162"/>
    </row>
    <row r="7372" spans="1:4" x14ac:dyDescent="0.2">
      <c r="A7372" s="161" t="s">
        <v>708</v>
      </c>
      <c r="B7372" s="162">
        <v>1.0104985147229E-4</v>
      </c>
      <c r="D7372" s="162"/>
    </row>
    <row r="7373" spans="1:4" x14ac:dyDescent="0.2">
      <c r="A7373" s="161" t="s">
        <v>9059</v>
      </c>
      <c r="B7373" s="162">
        <v>1.0101259782159E-4</v>
      </c>
      <c r="D7373" s="162"/>
    </row>
    <row r="7374" spans="1:4" x14ac:dyDescent="0.2">
      <c r="A7374" s="161" t="s">
        <v>1476</v>
      </c>
      <c r="B7374" s="162">
        <v>1.0093326579692E-4</v>
      </c>
      <c r="D7374" s="162"/>
    </row>
    <row r="7375" spans="1:4" x14ac:dyDescent="0.2">
      <c r="A7375" s="161" t="s">
        <v>6090</v>
      </c>
      <c r="B7375" s="162">
        <v>1.0090471451882E-4</v>
      </c>
      <c r="D7375" s="162"/>
    </row>
    <row r="7376" spans="1:4" x14ac:dyDescent="0.2">
      <c r="A7376" s="161" t="s">
        <v>1717</v>
      </c>
      <c r="B7376" s="162">
        <v>1.0090471451882E-4</v>
      </c>
      <c r="D7376" s="162"/>
    </row>
    <row r="7377" spans="1:4" x14ac:dyDescent="0.2">
      <c r="A7377" s="161" t="s">
        <v>9060</v>
      </c>
      <c r="B7377" s="162">
        <v>1.0071680826398E-4</v>
      </c>
      <c r="D7377" s="162"/>
    </row>
    <row r="7378" spans="1:4" x14ac:dyDescent="0.2">
      <c r="A7378" s="161" t="s">
        <v>9061</v>
      </c>
      <c r="B7378" s="162">
        <v>1.0070837159202E-4</v>
      </c>
      <c r="D7378" s="162"/>
    </row>
    <row r="7379" spans="1:4" x14ac:dyDescent="0.2">
      <c r="A7379" s="161" t="s">
        <v>6077</v>
      </c>
      <c r="B7379" s="162">
        <v>1.0065998402881E-4</v>
      </c>
      <c r="D7379" s="162"/>
    </row>
    <row r="7380" spans="1:4" x14ac:dyDescent="0.2">
      <c r="A7380" s="161" t="s">
        <v>9062</v>
      </c>
      <c r="B7380" s="162">
        <v>1.0065525280353E-4</v>
      </c>
      <c r="D7380" s="162"/>
    </row>
    <row r="7381" spans="1:4" x14ac:dyDescent="0.2">
      <c r="A7381" s="161" t="s">
        <v>9063</v>
      </c>
      <c r="B7381" s="162">
        <v>1.0065525280353E-4</v>
      </c>
      <c r="D7381" s="162"/>
    </row>
    <row r="7382" spans="1:4" x14ac:dyDescent="0.2">
      <c r="A7382" s="161" t="s">
        <v>9064</v>
      </c>
      <c r="B7382" s="162">
        <v>1.0050832627107E-4</v>
      </c>
      <c r="D7382" s="162"/>
    </row>
    <row r="7383" spans="1:4" x14ac:dyDescent="0.2">
      <c r="A7383" s="161" t="s">
        <v>9065</v>
      </c>
      <c r="B7383" s="162">
        <v>1.0040691814288E-4</v>
      </c>
      <c r="D7383" s="162"/>
    </row>
    <row r="7384" spans="1:4" x14ac:dyDescent="0.2">
      <c r="A7384" s="161" t="s">
        <v>5182</v>
      </c>
      <c r="B7384" s="162">
        <v>1.0027768152612001E-4</v>
      </c>
      <c r="D7384" s="162"/>
    </row>
    <row r="7385" spans="1:4" x14ac:dyDescent="0.2">
      <c r="A7385" s="161" t="s">
        <v>1205</v>
      </c>
      <c r="B7385" s="162">
        <v>1.0021885101855E-4</v>
      </c>
      <c r="D7385" s="162"/>
    </row>
    <row r="7386" spans="1:4" x14ac:dyDescent="0.2">
      <c r="A7386" s="161" t="s">
        <v>1376</v>
      </c>
      <c r="B7386" s="162">
        <v>9.9962007309078597E-5</v>
      </c>
      <c r="D7386" s="162"/>
    </row>
    <row r="7387" spans="1:4" x14ac:dyDescent="0.2">
      <c r="A7387" s="161" t="s">
        <v>4213</v>
      </c>
      <c r="B7387" s="162">
        <v>9.9896305422372106E-5</v>
      </c>
      <c r="D7387" s="162"/>
    </row>
    <row r="7388" spans="1:4" x14ac:dyDescent="0.2">
      <c r="A7388" s="161" t="s">
        <v>9066</v>
      </c>
      <c r="B7388" s="162">
        <v>9.9772926962925993E-5</v>
      </c>
      <c r="D7388" s="162"/>
    </row>
    <row r="7389" spans="1:4" x14ac:dyDescent="0.2">
      <c r="A7389" s="161" t="s">
        <v>9067</v>
      </c>
      <c r="B7389" s="162">
        <v>9.9772926962925993E-5</v>
      </c>
      <c r="D7389" s="162"/>
    </row>
    <row r="7390" spans="1:4" x14ac:dyDescent="0.2">
      <c r="A7390" s="161" t="s">
        <v>4523</v>
      </c>
      <c r="B7390" s="162">
        <v>9.9772926962925993E-5</v>
      </c>
      <c r="D7390" s="162"/>
    </row>
    <row r="7391" spans="1:4" x14ac:dyDescent="0.2">
      <c r="A7391" s="161" t="s">
        <v>3796</v>
      </c>
      <c r="B7391" s="162">
        <v>9.9772926962925993E-5</v>
      </c>
      <c r="D7391" s="162"/>
    </row>
    <row r="7392" spans="1:4" x14ac:dyDescent="0.2">
      <c r="A7392" s="161" t="s">
        <v>2170</v>
      </c>
      <c r="B7392" s="162">
        <v>9.9728679383805701E-5</v>
      </c>
      <c r="D7392" s="162"/>
    </row>
    <row r="7393" spans="1:4" x14ac:dyDescent="0.2">
      <c r="A7393" s="161" t="s">
        <v>3296</v>
      </c>
      <c r="B7393" s="162">
        <v>9.9621757051813098E-5</v>
      </c>
      <c r="D7393" s="162"/>
    </row>
    <row r="7394" spans="1:4" x14ac:dyDescent="0.2">
      <c r="A7394" s="161" t="s">
        <v>9068</v>
      </c>
      <c r="B7394" s="162">
        <v>9.9420812674669496E-5</v>
      </c>
      <c r="D7394" s="162"/>
    </row>
    <row r="7395" spans="1:4" x14ac:dyDescent="0.2">
      <c r="A7395" s="161" t="s">
        <v>9069</v>
      </c>
      <c r="B7395" s="162">
        <v>9.9419290639803394E-5</v>
      </c>
      <c r="D7395" s="162"/>
    </row>
    <row r="7396" spans="1:4" x14ac:dyDescent="0.2">
      <c r="A7396" s="161" t="s">
        <v>9070</v>
      </c>
      <c r="B7396" s="162">
        <v>9.9415482667381604E-5</v>
      </c>
      <c r="D7396" s="162"/>
    </row>
    <row r="7397" spans="1:4" x14ac:dyDescent="0.2">
      <c r="A7397" s="161" t="s">
        <v>9071</v>
      </c>
      <c r="B7397" s="162">
        <v>9.9415482667381604E-5</v>
      </c>
      <c r="D7397" s="162"/>
    </row>
    <row r="7398" spans="1:4" x14ac:dyDescent="0.2">
      <c r="A7398" s="161" t="s">
        <v>3650</v>
      </c>
      <c r="B7398" s="162">
        <v>9.9376347274045097E-5</v>
      </c>
      <c r="D7398" s="162"/>
    </row>
    <row r="7399" spans="1:4" x14ac:dyDescent="0.2">
      <c r="A7399" s="161" t="s">
        <v>1467</v>
      </c>
      <c r="B7399" s="162">
        <v>9.9323196236643604E-5</v>
      </c>
      <c r="D7399" s="162"/>
    </row>
    <row r="7400" spans="1:4" x14ac:dyDescent="0.2">
      <c r="A7400" s="161" t="s">
        <v>2967</v>
      </c>
      <c r="B7400" s="162">
        <v>9.9069077063751698E-5</v>
      </c>
      <c r="D7400" s="162"/>
    </row>
    <row r="7401" spans="1:4" x14ac:dyDescent="0.2">
      <c r="A7401" s="161" t="s">
        <v>819</v>
      </c>
      <c r="B7401" s="162">
        <v>9.8958084997244794E-5</v>
      </c>
      <c r="D7401" s="162"/>
    </row>
    <row r="7402" spans="1:4" x14ac:dyDescent="0.2">
      <c r="A7402" s="161" t="s">
        <v>5562</v>
      </c>
      <c r="B7402" s="162">
        <v>9.8726296905645594E-5</v>
      </c>
      <c r="D7402" s="162"/>
    </row>
    <row r="7403" spans="1:4" x14ac:dyDescent="0.2">
      <c r="A7403" s="161" t="s">
        <v>465</v>
      </c>
      <c r="B7403" s="162">
        <v>9.8717497933358103E-5</v>
      </c>
      <c r="D7403" s="162"/>
    </row>
    <row r="7404" spans="1:4" x14ac:dyDescent="0.2">
      <c r="A7404" s="161" t="s">
        <v>9072</v>
      </c>
      <c r="B7404" s="162">
        <v>9.8580588211860101E-5</v>
      </c>
      <c r="D7404" s="162"/>
    </row>
    <row r="7405" spans="1:4" x14ac:dyDescent="0.2">
      <c r="A7405" s="161" t="s">
        <v>1900</v>
      </c>
      <c r="B7405" s="162">
        <v>9.85692904411362E-5</v>
      </c>
      <c r="D7405" s="162"/>
    </row>
    <row r="7406" spans="1:4" x14ac:dyDescent="0.2">
      <c r="A7406" s="161" t="s">
        <v>2055</v>
      </c>
      <c r="B7406" s="162">
        <v>9.8563176271371195E-5</v>
      </c>
      <c r="D7406" s="162"/>
    </row>
    <row r="7407" spans="1:4" x14ac:dyDescent="0.2">
      <c r="A7407" s="161" t="s">
        <v>9073</v>
      </c>
      <c r="B7407" s="162">
        <v>9.8540472307676695E-5</v>
      </c>
      <c r="D7407" s="162"/>
    </row>
    <row r="7408" spans="1:4" x14ac:dyDescent="0.2">
      <c r="A7408" s="161" t="s">
        <v>9074</v>
      </c>
      <c r="B7408" s="162">
        <v>9.8530578572852097E-5</v>
      </c>
      <c r="D7408" s="162"/>
    </row>
    <row r="7409" spans="1:4" x14ac:dyDescent="0.2">
      <c r="A7409" s="161" t="s">
        <v>9075</v>
      </c>
      <c r="B7409" s="162">
        <v>9.8530578572852097E-5</v>
      </c>
      <c r="D7409" s="162"/>
    </row>
    <row r="7410" spans="1:4" x14ac:dyDescent="0.2">
      <c r="A7410" s="161" t="s">
        <v>9076</v>
      </c>
      <c r="B7410" s="162">
        <v>9.7840385774308194E-5</v>
      </c>
      <c r="D7410" s="162"/>
    </row>
    <row r="7411" spans="1:4" x14ac:dyDescent="0.2">
      <c r="A7411" s="161" t="s">
        <v>9077</v>
      </c>
      <c r="B7411" s="162">
        <v>9.7829938132398304E-5</v>
      </c>
      <c r="D7411" s="162"/>
    </row>
    <row r="7412" spans="1:4" x14ac:dyDescent="0.2">
      <c r="A7412" s="161" t="s">
        <v>475</v>
      </c>
      <c r="B7412" s="162">
        <v>9.7617550103811703E-5</v>
      </c>
      <c r="D7412" s="162"/>
    </row>
    <row r="7413" spans="1:4" x14ac:dyDescent="0.2">
      <c r="A7413" s="161" t="s">
        <v>9078</v>
      </c>
      <c r="B7413" s="162">
        <v>9.7550452504688599E-5</v>
      </c>
      <c r="D7413" s="162"/>
    </row>
    <row r="7414" spans="1:4" x14ac:dyDescent="0.2">
      <c r="A7414" s="161" t="s">
        <v>9079</v>
      </c>
      <c r="B7414" s="162">
        <v>9.7482906003575398E-5</v>
      </c>
      <c r="D7414" s="162"/>
    </row>
    <row r="7415" spans="1:4" x14ac:dyDescent="0.2">
      <c r="A7415" s="161" t="s">
        <v>973</v>
      </c>
      <c r="B7415" s="162">
        <v>9.7316115681249601E-5</v>
      </c>
      <c r="D7415" s="162"/>
    </row>
    <row r="7416" spans="1:4" x14ac:dyDescent="0.2">
      <c r="A7416" s="161" t="s">
        <v>397</v>
      </c>
      <c r="B7416" s="162">
        <v>9.7229125004640997E-5</v>
      </c>
      <c r="D7416" s="162"/>
    </row>
    <row r="7417" spans="1:4" x14ac:dyDescent="0.2">
      <c r="A7417" s="161" t="s">
        <v>757</v>
      </c>
      <c r="B7417" s="162">
        <v>9.7175146637808697E-5</v>
      </c>
      <c r="D7417" s="162"/>
    </row>
    <row r="7418" spans="1:4" x14ac:dyDescent="0.2">
      <c r="A7418" s="161" t="s">
        <v>1651</v>
      </c>
      <c r="B7418" s="162">
        <v>9.6568390303130298E-5</v>
      </c>
      <c r="D7418" s="162"/>
    </row>
    <row r="7419" spans="1:4" x14ac:dyDescent="0.2">
      <c r="A7419" s="161" t="s">
        <v>4322</v>
      </c>
      <c r="B7419" s="162">
        <v>9.6556951683389594E-5</v>
      </c>
      <c r="D7419" s="162"/>
    </row>
    <row r="7420" spans="1:4" x14ac:dyDescent="0.2">
      <c r="A7420" s="161" t="s">
        <v>3517</v>
      </c>
      <c r="B7420" s="162">
        <v>9.6408366366670199E-5</v>
      </c>
      <c r="D7420" s="162"/>
    </row>
    <row r="7421" spans="1:4" x14ac:dyDescent="0.2">
      <c r="A7421" s="161" t="s">
        <v>4729</v>
      </c>
      <c r="B7421" s="162">
        <v>9.64045155688329E-5</v>
      </c>
      <c r="D7421" s="162"/>
    </row>
    <row r="7422" spans="1:4" x14ac:dyDescent="0.2">
      <c r="A7422" s="161" t="s">
        <v>9080</v>
      </c>
      <c r="B7422" s="162">
        <v>9.6355894003077806E-5</v>
      </c>
      <c r="D7422" s="162"/>
    </row>
    <row r="7423" spans="1:4" x14ac:dyDescent="0.2">
      <c r="A7423" s="161" t="s">
        <v>9081</v>
      </c>
      <c r="B7423" s="162">
        <v>9.6355894003077806E-5</v>
      </c>
      <c r="D7423" s="162"/>
    </row>
    <row r="7424" spans="1:4" x14ac:dyDescent="0.2">
      <c r="A7424" s="161" t="s">
        <v>9082</v>
      </c>
      <c r="B7424" s="162">
        <v>9.6355894003077806E-5</v>
      </c>
      <c r="D7424" s="162"/>
    </row>
    <row r="7425" spans="1:4" x14ac:dyDescent="0.2">
      <c r="A7425" s="161" t="s">
        <v>3973</v>
      </c>
      <c r="B7425" s="162">
        <v>9.6215716772156602E-5</v>
      </c>
      <c r="D7425" s="162"/>
    </row>
    <row r="7426" spans="1:4" x14ac:dyDescent="0.2">
      <c r="A7426" s="161" t="s">
        <v>3408</v>
      </c>
      <c r="B7426" s="162">
        <v>9.6196777130018999E-5</v>
      </c>
      <c r="D7426" s="162"/>
    </row>
    <row r="7427" spans="1:4" x14ac:dyDescent="0.2">
      <c r="A7427" s="161" t="s">
        <v>9083</v>
      </c>
      <c r="B7427" s="162">
        <v>9.6147786483824206E-5</v>
      </c>
      <c r="D7427" s="162"/>
    </row>
    <row r="7428" spans="1:4" x14ac:dyDescent="0.2">
      <c r="A7428" s="161" t="s">
        <v>3193</v>
      </c>
      <c r="B7428" s="162">
        <v>9.5936899636486805E-5</v>
      </c>
      <c r="D7428" s="162"/>
    </row>
    <row r="7429" spans="1:4" x14ac:dyDescent="0.2">
      <c r="A7429" s="161" t="s">
        <v>9084</v>
      </c>
      <c r="B7429" s="162">
        <v>9.5834937811581705E-5</v>
      </c>
      <c r="D7429" s="162"/>
    </row>
    <row r="7430" spans="1:4" x14ac:dyDescent="0.2">
      <c r="A7430" s="161" t="s">
        <v>9085</v>
      </c>
      <c r="B7430" s="162">
        <v>9.5784025384394297E-5</v>
      </c>
      <c r="D7430" s="162"/>
    </row>
    <row r="7431" spans="1:4" x14ac:dyDescent="0.2">
      <c r="A7431" s="161" t="s">
        <v>9086</v>
      </c>
      <c r="B7431" s="162">
        <v>9.5784025384394297E-5</v>
      </c>
      <c r="D7431" s="162"/>
    </row>
    <row r="7432" spans="1:4" x14ac:dyDescent="0.2">
      <c r="A7432" s="161" t="s">
        <v>9087</v>
      </c>
      <c r="B7432" s="162">
        <v>9.5784025384394297E-5</v>
      </c>
      <c r="D7432" s="162"/>
    </row>
    <row r="7433" spans="1:4" x14ac:dyDescent="0.2">
      <c r="A7433" s="161" t="s">
        <v>9088</v>
      </c>
      <c r="B7433" s="162">
        <v>9.5784025384394297E-5</v>
      </c>
      <c r="D7433" s="162"/>
    </row>
    <row r="7434" spans="1:4" x14ac:dyDescent="0.2">
      <c r="A7434" s="161" t="s">
        <v>1318</v>
      </c>
      <c r="B7434" s="162">
        <v>9.5555541704420702E-5</v>
      </c>
      <c r="D7434" s="162"/>
    </row>
    <row r="7435" spans="1:4" x14ac:dyDescent="0.2">
      <c r="A7435" s="161" t="s">
        <v>1275</v>
      </c>
      <c r="B7435" s="162">
        <v>9.5236891557027594E-5</v>
      </c>
      <c r="D7435" s="162"/>
    </row>
    <row r="7436" spans="1:4" x14ac:dyDescent="0.2">
      <c r="A7436" s="161" t="s">
        <v>9089</v>
      </c>
      <c r="B7436" s="162">
        <v>9.52026109955022E-5</v>
      </c>
      <c r="D7436" s="162"/>
    </row>
    <row r="7437" spans="1:4" x14ac:dyDescent="0.2">
      <c r="A7437" s="161" t="s">
        <v>9090</v>
      </c>
      <c r="B7437" s="162">
        <v>9.5189065132517597E-5</v>
      </c>
      <c r="D7437" s="162"/>
    </row>
    <row r="7438" spans="1:4" x14ac:dyDescent="0.2">
      <c r="A7438" s="161" t="s">
        <v>6239</v>
      </c>
      <c r="B7438" s="162">
        <v>9.4887143797997098E-5</v>
      </c>
      <c r="D7438" s="162"/>
    </row>
    <row r="7439" spans="1:4" x14ac:dyDescent="0.2">
      <c r="A7439" s="161" t="s">
        <v>6309</v>
      </c>
      <c r="B7439" s="162">
        <v>9.4789245418236694E-5</v>
      </c>
      <c r="D7439" s="162"/>
    </row>
    <row r="7440" spans="1:4" x14ac:dyDescent="0.2">
      <c r="A7440" s="161" t="s">
        <v>2342</v>
      </c>
      <c r="B7440" s="162">
        <v>9.4685795269551295E-5</v>
      </c>
      <c r="D7440" s="162"/>
    </row>
    <row r="7441" spans="1:4" x14ac:dyDescent="0.2">
      <c r="A7441" s="161" t="s">
        <v>9091</v>
      </c>
      <c r="B7441" s="162">
        <v>9.4311800850293306E-5</v>
      </c>
      <c r="D7441" s="162"/>
    </row>
    <row r="7442" spans="1:4" x14ac:dyDescent="0.2">
      <c r="A7442" s="161" t="s">
        <v>3854</v>
      </c>
      <c r="B7442" s="162">
        <v>9.4310386414188201E-5</v>
      </c>
      <c r="D7442" s="162"/>
    </row>
    <row r="7443" spans="1:4" x14ac:dyDescent="0.2">
      <c r="A7443" s="161" t="s">
        <v>4064</v>
      </c>
      <c r="B7443" s="162">
        <v>9.4305796137104497E-5</v>
      </c>
      <c r="D7443" s="162"/>
    </row>
    <row r="7444" spans="1:4" x14ac:dyDescent="0.2">
      <c r="A7444" s="161" t="s">
        <v>2442</v>
      </c>
      <c r="B7444" s="162">
        <v>9.4242322525587194E-5</v>
      </c>
      <c r="D7444" s="162"/>
    </row>
    <row r="7445" spans="1:4" x14ac:dyDescent="0.2">
      <c r="A7445" s="161" t="s">
        <v>3093</v>
      </c>
      <c r="B7445" s="162">
        <v>9.4160421162124103E-5</v>
      </c>
      <c r="D7445" s="162"/>
    </row>
    <row r="7446" spans="1:4" x14ac:dyDescent="0.2">
      <c r="A7446" s="161" t="s">
        <v>9092</v>
      </c>
      <c r="B7446" s="162">
        <v>9.41257849518094E-5</v>
      </c>
      <c r="D7446" s="162"/>
    </row>
    <row r="7447" spans="1:4" x14ac:dyDescent="0.2">
      <c r="A7447" s="161" t="s">
        <v>9093</v>
      </c>
      <c r="B7447" s="162">
        <v>9.41257849518094E-5</v>
      </c>
      <c r="D7447" s="162"/>
    </row>
    <row r="7448" spans="1:4" x14ac:dyDescent="0.2">
      <c r="A7448" s="161" t="s">
        <v>9094</v>
      </c>
      <c r="B7448" s="162">
        <v>9.41257849518094E-5</v>
      </c>
      <c r="D7448" s="162"/>
    </row>
    <row r="7449" spans="1:4" x14ac:dyDescent="0.2">
      <c r="A7449" s="161" t="s">
        <v>9095</v>
      </c>
      <c r="B7449" s="162">
        <v>9.41257849518094E-5</v>
      </c>
      <c r="D7449" s="162"/>
    </row>
    <row r="7450" spans="1:4" x14ac:dyDescent="0.2">
      <c r="A7450" s="161" t="s">
        <v>9096</v>
      </c>
      <c r="B7450" s="162">
        <v>9.41257849518094E-5</v>
      </c>
      <c r="D7450" s="162"/>
    </row>
    <row r="7451" spans="1:4" x14ac:dyDescent="0.2">
      <c r="A7451" s="161" t="s">
        <v>2889</v>
      </c>
      <c r="B7451" s="162">
        <v>9.4034761140753196E-5</v>
      </c>
      <c r="D7451" s="162"/>
    </row>
    <row r="7452" spans="1:4" x14ac:dyDescent="0.2">
      <c r="A7452" s="161" t="s">
        <v>5235</v>
      </c>
      <c r="B7452" s="162">
        <v>9.3925574242831203E-5</v>
      </c>
      <c r="D7452" s="162"/>
    </row>
    <row r="7453" spans="1:4" x14ac:dyDescent="0.2">
      <c r="A7453" s="161" t="s">
        <v>5593</v>
      </c>
      <c r="B7453" s="162">
        <v>9.3918254254037398E-5</v>
      </c>
      <c r="D7453" s="162"/>
    </row>
    <row r="7454" spans="1:4" x14ac:dyDescent="0.2">
      <c r="A7454" s="161" t="s">
        <v>5443</v>
      </c>
      <c r="B7454" s="162">
        <v>9.3918254254037398E-5</v>
      </c>
      <c r="D7454" s="162"/>
    </row>
    <row r="7455" spans="1:4" x14ac:dyDescent="0.2">
      <c r="A7455" s="161" t="s">
        <v>9097</v>
      </c>
      <c r="B7455" s="162">
        <v>9.3896878775856998E-5</v>
      </c>
      <c r="D7455" s="162"/>
    </row>
    <row r="7456" spans="1:4" x14ac:dyDescent="0.2">
      <c r="A7456" s="161" t="s">
        <v>9098</v>
      </c>
      <c r="B7456" s="162">
        <v>9.3851728862097297E-5</v>
      </c>
      <c r="D7456" s="162"/>
    </row>
    <row r="7457" spans="1:4" x14ac:dyDescent="0.2">
      <c r="A7457" s="161" t="s">
        <v>5374</v>
      </c>
      <c r="B7457" s="162">
        <v>9.3832573111304201E-5</v>
      </c>
      <c r="D7457" s="162"/>
    </row>
    <row r="7458" spans="1:4" x14ac:dyDescent="0.2">
      <c r="A7458" s="161" t="s">
        <v>4262</v>
      </c>
      <c r="B7458" s="162">
        <v>9.3720809686298495E-5</v>
      </c>
      <c r="D7458" s="162"/>
    </row>
    <row r="7459" spans="1:4" x14ac:dyDescent="0.2">
      <c r="A7459" s="161" t="s">
        <v>5205</v>
      </c>
      <c r="B7459" s="162">
        <v>9.3712759856084195E-5</v>
      </c>
      <c r="D7459" s="162"/>
    </row>
    <row r="7460" spans="1:4" x14ac:dyDescent="0.2">
      <c r="A7460" s="161" t="s">
        <v>1642</v>
      </c>
      <c r="B7460" s="162">
        <v>9.3670682072657797E-5</v>
      </c>
      <c r="D7460" s="162"/>
    </row>
    <row r="7461" spans="1:4" x14ac:dyDescent="0.2">
      <c r="A7461" s="161" t="s">
        <v>2051</v>
      </c>
      <c r="B7461" s="162">
        <v>9.3365768518800395E-5</v>
      </c>
      <c r="D7461" s="162"/>
    </row>
    <row r="7462" spans="1:4" x14ac:dyDescent="0.2">
      <c r="A7462" s="161" t="s">
        <v>4708</v>
      </c>
      <c r="B7462" s="162">
        <v>9.3363213947203697E-5</v>
      </c>
      <c r="D7462" s="162"/>
    </row>
    <row r="7463" spans="1:4" x14ac:dyDescent="0.2">
      <c r="A7463" s="161" t="s">
        <v>4677</v>
      </c>
      <c r="B7463" s="162">
        <v>9.3281990485683398E-5</v>
      </c>
      <c r="D7463" s="162"/>
    </row>
    <row r="7464" spans="1:4" x14ac:dyDescent="0.2">
      <c r="A7464" s="161" t="s">
        <v>6281</v>
      </c>
      <c r="B7464" s="162">
        <v>9.3106676078062497E-5</v>
      </c>
      <c r="D7464" s="162"/>
    </row>
    <row r="7465" spans="1:4" x14ac:dyDescent="0.2">
      <c r="A7465" s="161" t="s">
        <v>9099</v>
      </c>
      <c r="B7465" s="162">
        <v>9.2952119988653806E-5</v>
      </c>
      <c r="D7465" s="162"/>
    </row>
    <row r="7466" spans="1:4" x14ac:dyDescent="0.2">
      <c r="A7466" s="161" t="s">
        <v>3004</v>
      </c>
      <c r="B7466" s="162">
        <v>9.2923207445313305E-5</v>
      </c>
      <c r="D7466" s="162"/>
    </row>
    <row r="7467" spans="1:4" x14ac:dyDescent="0.2">
      <c r="A7467" s="161" t="s">
        <v>2007</v>
      </c>
      <c r="B7467" s="162">
        <v>9.2605862721410002E-5</v>
      </c>
      <c r="D7467" s="162"/>
    </row>
    <row r="7468" spans="1:4" x14ac:dyDescent="0.2">
      <c r="A7468" s="161" t="s">
        <v>9100</v>
      </c>
      <c r="B7468" s="162">
        <v>9.2551528559481206E-5</v>
      </c>
      <c r="D7468" s="162"/>
    </row>
    <row r="7469" spans="1:4" x14ac:dyDescent="0.2">
      <c r="A7469" s="161" t="s">
        <v>4617</v>
      </c>
      <c r="B7469" s="162">
        <v>9.2410588303861699E-5</v>
      </c>
      <c r="D7469" s="162"/>
    </row>
    <row r="7470" spans="1:4" x14ac:dyDescent="0.2">
      <c r="A7470" s="161" t="s">
        <v>1204</v>
      </c>
      <c r="B7470" s="162">
        <v>9.2397152432223693E-5</v>
      </c>
      <c r="D7470" s="162"/>
    </row>
    <row r="7471" spans="1:4" x14ac:dyDescent="0.2">
      <c r="A7471" s="161" t="s">
        <v>9101</v>
      </c>
      <c r="B7471" s="162">
        <v>9.2293282292569398E-5</v>
      </c>
      <c r="D7471" s="162"/>
    </row>
    <row r="7472" spans="1:4" x14ac:dyDescent="0.2">
      <c r="A7472" s="161" t="s">
        <v>3417</v>
      </c>
      <c r="B7472" s="162">
        <v>9.21948204090059E-5</v>
      </c>
      <c r="D7472" s="162"/>
    </row>
    <row r="7473" spans="1:4" x14ac:dyDescent="0.2">
      <c r="A7473" s="161" t="s">
        <v>5626</v>
      </c>
      <c r="B7473" s="162">
        <v>9.2177851116071103E-5</v>
      </c>
      <c r="D7473" s="162"/>
    </row>
    <row r="7474" spans="1:4" x14ac:dyDescent="0.2">
      <c r="A7474" s="161" t="s">
        <v>1553</v>
      </c>
      <c r="B7474" s="162">
        <v>9.2055766853518605E-5</v>
      </c>
      <c r="D7474" s="162"/>
    </row>
    <row r="7475" spans="1:4" x14ac:dyDescent="0.2">
      <c r="A7475" s="161" t="s">
        <v>855</v>
      </c>
      <c r="B7475" s="162">
        <v>9.1910630408104807E-5</v>
      </c>
      <c r="D7475" s="162"/>
    </row>
    <row r="7476" spans="1:4" x14ac:dyDescent="0.2">
      <c r="A7476" s="161" t="s">
        <v>6040</v>
      </c>
      <c r="B7476" s="162">
        <v>9.1828345866323905E-5</v>
      </c>
      <c r="D7476" s="162"/>
    </row>
    <row r="7477" spans="1:4" x14ac:dyDescent="0.2">
      <c r="A7477" s="161" t="s">
        <v>6059</v>
      </c>
      <c r="B7477" s="162">
        <v>9.1624322766711201E-5</v>
      </c>
      <c r="D7477" s="162"/>
    </row>
    <row r="7478" spans="1:4" x14ac:dyDescent="0.2">
      <c r="A7478" s="161" t="s">
        <v>5996</v>
      </c>
      <c r="B7478" s="162">
        <v>9.1154392693401995E-5</v>
      </c>
      <c r="D7478" s="162"/>
    </row>
    <row r="7479" spans="1:4" x14ac:dyDescent="0.2">
      <c r="A7479" s="161" t="s">
        <v>3447</v>
      </c>
      <c r="B7479" s="162">
        <v>9.0960074309520095E-5</v>
      </c>
      <c r="D7479" s="162"/>
    </row>
    <row r="7480" spans="1:4" x14ac:dyDescent="0.2">
      <c r="A7480" s="161" t="s">
        <v>545</v>
      </c>
      <c r="B7480" s="162">
        <v>9.0782750998714103E-5</v>
      </c>
      <c r="D7480" s="162"/>
    </row>
    <row r="7481" spans="1:4" x14ac:dyDescent="0.2">
      <c r="A7481" s="161" t="s">
        <v>9102</v>
      </c>
      <c r="B7481" s="162">
        <v>9.0640347956377496E-5</v>
      </c>
      <c r="D7481" s="162"/>
    </row>
    <row r="7482" spans="1:4" x14ac:dyDescent="0.2">
      <c r="A7482" s="161" t="s">
        <v>9103</v>
      </c>
      <c r="B7482" s="162">
        <v>9.0587909880712405E-5</v>
      </c>
      <c r="D7482" s="162"/>
    </row>
    <row r="7483" spans="1:4" x14ac:dyDescent="0.2">
      <c r="A7483" s="161" t="s">
        <v>3846</v>
      </c>
      <c r="B7483" s="162">
        <v>9.0518622075939998E-5</v>
      </c>
      <c r="D7483" s="162"/>
    </row>
    <row r="7484" spans="1:4" x14ac:dyDescent="0.2">
      <c r="A7484" s="161" t="s">
        <v>9104</v>
      </c>
      <c r="B7484" s="162">
        <v>9.0497430632732094E-5</v>
      </c>
      <c r="D7484" s="162"/>
    </row>
    <row r="7485" spans="1:4" x14ac:dyDescent="0.2">
      <c r="A7485" s="161" t="s">
        <v>1982</v>
      </c>
      <c r="B7485" s="162">
        <v>9.0065788649147993E-5</v>
      </c>
      <c r="D7485" s="162"/>
    </row>
    <row r="7486" spans="1:4" x14ac:dyDescent="0.2">
      <c r="A7486" s="161" t="s">
        <v>3977</v>
      </c>
      <c r="B7486" s="162">
        <v>8.9909953629957101E-5</v>
      </c>
      <c r="D7486" s="162"/>
    </row>
    <row r="7487" spans="1:4" x14ac:dyDescent="0.2">
      <c r="A7487" s="161" t="s">
        <v>9105</v>
      </c>
      <c r="B7487" s="162">
        <v>8.9758157564075397E-5</v>
      </c>
      <c r="D7487" s="162"/>
    </row>
    <row r="7488" spans="1:4" x14ac:dyDescent="0.2">
      <c r="A7488" s="161" t="s">
        <v>2876</v>
      </c>
      <c r="B7488" s="162">
        <v>8.9668757447035197E-5</v>
      </c>
      <c r="D7488" s="162"/>
    </row>
    <row r="7489" spans="1:4" x14ac:dyDescent="0.2">
      <c r="A7489" s="161" t="s">
        <v>9106</v>
      </c>
      <c r="B7489" s="162">
        <v>8.9588176901958695E-5</v>
      </c>
      <c r="D7489" s="162"/>
    </row>
    <row r="7490" spans="1:4" x14ac:dyDescent="0.2">
      <c r="A7490" s="161" t="s">
        <v>9107</v>
      </c>
      <c r="B7490" s="162">
        <v>8.9588176901958695E-5</v>
      </c>
      <c r="D7490" s="162"/>
    </row>
    <row r="7491" spans="1:4" x14ac:dyDescent="0.2">
      <c r="A7491" s="161" t="s">
        <v>5274</v>
      </c>
      <c r="B7491" s="162">
        <v>8.9356939642894895E-5</v>
      </c>
      <c r="D7491" s="162"/>
    </row>
    <row r="7492" spans="1:4" x14ac:dyDescent="0.2">
      <c r="A7492" s="161" t="s">
        <v>9108</v>
      </c>
      <c r="B7492" s="162">
        <v>8.932023028298E-5</v>
      </c>
      <c r="D7492" s="162"/>
    </row>
    <row r="7493" spans="1:4" x14ac:dyDescent="0.2">
      <c r="A7493" s="161" t="s">
        <v>9109</v>
      </c>
      <c r="B7493" s="162">
        <v>8.932023028298E-5</v>
      </c>
      <c r="D7493" s="162"/>
    </row>
    <row r="7494" spans="1:4" x14ac:dyDescent="0.2">
      <c r="A7494" s="161" t="s">
        <v>9110</v>
      </c>
      <c r="B7494" s="162">
        <v>8.932023028298E-5</v>
      </c>
      <c r="D7494" s="162"/>
    </row>
    <row r="7495" spans="1:4" x14ac:dyDescent="0.2">
      <c r="A7495" s="161" t="s">
        <v>9111</v>
      </c>
      <c r="B7495" s="162">
        <v>8.932023028298E-5</v>
      </c>
      <c r="D7495" s="162"/>
    </row>
    <row r="7496" spans="1:4" x14ac:dyDescent="0.2">
      <c r="A7496" s="161" t="s">
        <v>9112</v>
      </c>
      <c r="B7496" s="162">
        <v>8.932023028298E-5</v>
      </c>
      <c r="D7496" s="162"/>
    </row>
    <row r="7497" spans="1:4" x14ac:dyDescent="0.2">
      <c r="A7497" s="161" t="s">
        <v>9113</v>
      </c>
      <c r="B7497" s="162">
        <v>8.932023028298E-5</v>
      </c>
      <c r="D7497" s="162"/>
    </row>
    <row r="7498" spans="1:4" x14ac:dyDescent="0.2">
      <c r="A7498" s="161" t="s">
        <v>6312</v>
      </c>
      <c r="B7498" s="162">
        <v>8.93044496552387E-5</v>
      </c>
      <c r="D7498" s="162"/>
    </row>
    <row r="7499" spans="1:4" x14ac:dyDescent="0.2">
      <c r="A7499" s="161" t="s">
        <v>2757</v>
      </c>
      <c r="B7499" s="162">
        <v>8.8944580465403006E-5</v>
      </c>
      <c r="D7499" s="162"/>
    </row>
    <row r="7500" spans="1:4" x14ac:dyDescent="0.2">
      <c r="A7500" s="161" t="s">
        <v>9114</v>
      </c>
      <c r="B7500" s="162">
        <v>8.8937938899206801E-5</v>
      </c>
      <c r="D7500" s="162"/>
    </row>
    <row r="7501" spans="1:4" x14ac:dyDescent="0.2">
      <c r="A7501" s="161" t="s">
        <v>5635</v>
      </c>
      <c r="B7501" s="162">
        <v>8.8902295908083705E-5</v>
      </c>
      <c r="D7501" s="162"/>
    </row>
    <row r="7502" spans="1:4" x14ac:dyDescent="0.2">
      <c r="A7502" s="161" t="s">
        <v>9115</v>
      </c>
      <c r="B7502" s="162">
        <v>8.8792847382394003E-5</v>
      </c>
      <c r="D7502" s="162"/>
    </row>
    <row r="7503" spans="1:4" x14ac:dyDescent="0.2">
      <c r="A7503" s="161" t="s">
        <v>9116</v>
      </c>
      <c r="B7503" s="162">
        <v>8.8617260329644095E-5</v>
      </c>
      <c r="D7503" s="162"/>
    </row>
    <row r="7504" spans="1:4" x14ac:dyDescent="0.2">
      <c r="A7504" s="161" t="s">
        <v>4522</v>
      </c>
      <c r="B7504" s="162">
        <v>8.85506841469772E-5</v>
      </c>
      <c r="D7504" s="162"/>
    </row>
    <row r="7505" spans="1:4" x14ac:dyDescent="0.2">
      <c r="A7505" s="161" t="s">
        <v>9117</v>
      </c>
      <c r="B7505" s="162">
        <v>8.8361770352775795E-5</v>
      </c>
      <c r="D7505" s="162"/>
    </row>
    <row r="7506" spans="1:4" x14ac:dyDescent="0.2">
      <c r="A7506" s="161" t="s">
        <v>9118</v>
      </c>
      <c r="B7506" s="162">
        <v>8.82390176883324E-5</v>
      </c>
      <c r="D7506" s="162"/>
    </row>
    <row r="7507" spans="1:4" x14ac:dyDescent="0.2">
      <c r="A7507" s="161" t="s">
        <v>1702</v>
      </c>
      <c r="B7507" s="162">
        <v>8.8213245369516606E-5</v>
      </c>
      <c r="D7507" s="162"/>
    </row>
    <row r="7508" spans="1:4" x14ac:dyDescent="0.2">
      <c r="A7508" s="161" t="s">
        <v>5884</v>
      </c>
      <c r="B7508" s="162">
        <v>8.8032727923945798E-5</v>
      </c>
      <c r="D7508" s="162"/>
    </row>
    <row r="7509" spans="1:4" x14ac:dyDescent="0.2">
      <c r="A7509" s="161" t="s">
        <v>9119</v>
      </c>
      <c r="B7509" s="162">
        <v>8.8032727923945798E-5</v>
      </c>
      <c r="D7509" s="162"/>
    </row>
    <row r="7510" spans="1:4" x14ac:dyDescent="0.2">
      <c r="A7510" s="161" t="s">
        <v>1722</v>
      </c>
      <c r="B7510" s="162">
        <v>8.8032727923945798E-5</v>
      </c>
      <c r="D7510" s="162"/>
    </row>
    <row r="7511" spans="1:4" x14ac:dyDescent="0.2">
      <c r="A7511" s="161" t="s">
        <v>9120</v>
      </c>
      <c r="B7511" s="162">
        <v>8.8032727923945798E-5</v>
      </c>
      <c r="D7511" s="162"/>
    </row>
    <row r="7512" spans="1:4" x14ac:dyDescent="0.2">
      <c r="A7512" s="161" t="s">
        <v>1734</v>
      </c>
      <c r="B7512" s="162">
        <v>8.8032727923945798E-5</v>
      </c>
      <c r="D7512" s="162"/>
    </row>
    <row r="7513" spans="1:4" x14ac:dyDescent="0.2">
      <c r="A7513" s="161" t="s">
        <v>1730</v>
      </c>
      <c r="B7513" s="162">
        <v>8.8032727923945798E-5</v>
      </c>
      <c r="D7513" s="162"/>
    </row>
    <row r="7514" spans="1:4" x14ac:dyDescent="0.2">
      <c r="A7514" s="161" t="s">
        <v>9121</v>
      </c>
      <c r="B7514" s="162">
        <v>8.8032727923945798E-5</v>
      </c>
      <c r="D7514" s="162"/>
    </row>
    <row r="7515" spans="1:4" x14ac:dyDescent="0.2">
      <c r="A7515" s="161" t="s">
        <v>5125</v>
      </c>
      <c r="B7515" s="162">
        <v>8.7980035450674902E-5</v>
      </c>
      <c r="D7515" s="162"/>
    </row>
    <row r="7516" spans="1:4" x14ac:dyDescent="0.2">
      <c r="A7516" s="161" t="s">
        <v>4751</v>
      </c>
      <c r="B7516" s="162">
        <v>8.7980035450674902E-5</v>
      </c>
      <c r="D7516" s="162"/>
    </row>
    <row r="7517" spans="1:4" x14ac:dyDescent="0.2">
      <c r="A7517" s="161" t="s">
        <v>9122</v>
      </c>
      <c r="B7517" s="162">
        <v>8.7980035450674902E-5</v>
      </c>
      <c r="D7517" s="162"/>
    </row>
    <row r="7518" spans="1:4" x14ac:dyDescent="0.2">
      <c r="A7518" s="161" t="s">
        <v>9123</v>
      </c>
      <c r="B7518" s="162">
        <v>8.7938344258870797E-5</v>
      </c>
      <c r="D7518" s="162"/>
    </row>
    <row r="7519" spans="1:4" x14ac:dyDescent="0.2">
      <c r="A7519" s="161" t="s">
        <v>9124</v>
      </c>
      <c r="B7519" s="162">
        <v>8.7934695186145997E-5</v>
      </c>
      <c r="D7519" s="162"/>
    </row>
    <row r="7520" spans="1:4" x14ac:dyDescent="0.2">
      <c r="A7520" s="161" t="s">
        <v>9125</v>
      </c>
      <c r="B7520" s="162">
        <v>8.7780526926390206E-5</v>
      </c>
      <c r="D7520" s="162"/>
    </row>
    <row r="7521" spans="1:4" x14ac:dyDescent="0.2">
      <c r="A7521" s="161" t="s">
        <v>841</v>
      </c>
      <c r="B7521" s="162">
        <v>8.7607571721906501E-5</v>
      </c>
      <c r="D7521" s="162"/>
    </row>
    <row r="7522" spans="1:4" x14ac:dyDescent="0.2">
      <c r="A7522" s="161" t="s">
        <v>9126</v>
      </c>
      <c r="B7522" s="162">
        <v>8.7570739197192894E-5</v>
      </c>
      <c r="D7522" s="162"/>
    </row>
    <row r="7523" spans="1:4" x14ac:dyDescent="0.2">
      <c r="A7523" s="161" t="s">
        <v>1458</v>
      </c>
      <c r="B7523" s="162">
        <v>8.7549861381628499E-5</v>
      </c>
      <c r="D7523" s="162"/>
    </row>
    <row r="7524" spans="1:4" x14ac:dyDescent="0.2">
      <c r="A7524" s="161" t="s">
        <v>6044</v>
      </c>
      <c r="B7524" s="162">
        <v>8.7545777762454798E-5</v>
      </c>
      <c r="D7524" s="162"/>
    </row>
    <row r="7525" spans="1:4" x14ac:dyDescent="0.2">
      <c r="A7525" s="161" t="s">
        <v>2871</v>
      </c>
      <c r="B7525" s="162">
        <v>8.7263151991515004E-5</v>
      </c>
      <c r="D7525" s="162"/>
    </row>
    <row r="7526" spans="1:4" x14ac:dyDescent="0.2">
      <c r="A7526" s="161" t="s">
        <v>3209</v>
      </c>
      <c r="B7526" s="162">
        <v>8.7112772303764603E-5</v>
      </c>
      <c r="D7526" s="162"/>
    </row>
    <row r="7527" spans="1:4" x14ac:dyDescent="0.2">
      <c r="A7527" s="161" t="s">
        <v>9127</v>
      </c>
      <c r="B7527" s="162">
        <v>8.6953116438116601E-5</v>
      </c>
      <c r="D7527" s="162"/>
    </row>
    <row r="7528" spans="1:4" x14ac:dyDescent="0.2">
      <c r="A7528" s="161" t="s">
        <v>9128</v>
      </c>
      <c r="B7528" s="162">
        <v>8.6930125256124804E-5</v>
      </c>
      <c r="D7528" s="162"/>
    </row>
    <row r="7529" spans="1:4" x14ac:dyDescent="0.2">
      <c r="A7529" s="161" t="s">
        <v>2732</v>
      </c>
      <c r="B7529" s="162">
        <v>8.6826112256002994E-5</v>
      </c>
      <c r="D7529" s="162"/>
    </row>
    <row r="7530" spans="1:4" x14ac:dyDescent="0.2">
      <c r="A7530" s="161" t="s">
        <v>9129</v>
      </c>
      <c r="B7530" s="162">
        <v>8.6524175941778494E-5</v>
      </c>
      <c r="D7530" s="162"/>
    </row>
    <row r="7531" spans="1:4" x14ac:dyDescent="0.2">
      <c r="A7531" s="161" t="s">
        <v>9130</v>
      </c>
      <c r="B7531" s="162">
        <v>8.6524175941778494E-5</v>
      </c>
      <c r="D7531" s="162"/>
    </row>
    <row r="7532" spans="1:4" x14ac:dyDescent="0.2">
      <c r="A7532" s="161" t="s">
        <v>9131</v>
      </c>
      <c r="B7532" s="162">
        <v>8.6524175941778494E-5</v>
      </c>
      <c r="D7532" s="162"/>
    </row>
    <row r="7533" spans="1:4" x14ac:dyDescent="0.2">
      <c r="A7533" s="161" t="s">
        <v>2114</v>
      </c>
      <c r="B7533" s="162">
        <v>8.6371404324730804E-5</v>
      </c>
      <c r="D7533" s="162"/>
    </row>
    <row r="7534" spans="1:4" x14ac:dyDescent="0.2">
      <c r="A7534" s="161" t="s">
        <v>519</v>
      </c>
      <c r="B7534" s="162">
        <v>8.6235760717622904E-5</v>
      </c>
      <c r="D7534" s="162"/>
    </row>
    <row r="7535" spans="1:4" x14ac:dyDescent="0.2">
      <c r="A7535" s="161" t="s">
        <v>3069</v>
      </c>
      <c r="B7535" s="162">
        <v>8.6196999328592993E-5</v>
      </c>
      <c r="D7535" s="162"/>
    </row>
    <row r="7536" spans="1:4" x14ac:dyDescent="0.2">
      <c r="A7536" s="161" t="s">
        <v>9132</v>
      </c>
      <c r="B7536" s="162">
        <v>8.5838789880805498E-5</v>
      </c>
      <c r="D7536" s="162"/>
    </row>
    <row r="7537" spans="1:4" x14ac:dyDescent="0.2">
      <c r="A7537" s="161" t="s">
        <v>5310</v>
      </c>
      <c r="B7537" s="162">
        <v>8.5379923846958796E-5</v>
      </c>
      <c r="D7537" s="162"/>
    </row>
    <row r="7538" spans="1:4" x14ac:dyDescent="0.2">
      <c r="A7538" s="161" t="s">
        <v>3840</v>
      </c>
      <c r="B7538" s="162">
        <v>8.51778317504663E-5</v>
      </c>
      <c r="D7538" s="162"/>
    </row>
    <row r="7539" spans="1:4" x14ac:dyDescent="0.2">
      <c r="A7539" s="161" t="s">
        <v>9133</v>
      </c>
      <c r="B7539" s="162">
        <v>8.5167025469614502E-5</v>
      </c>
      <c r="D7539" s="162"/>
    </row>
    <row r="7540" spans="1:4" x14ac:dyDescent="0.2">
      <c r="A7540" s="161" t="s">
        <v>2444</v>
      </c>
      <c r="B7540" s="162">
        <v>8.5157033459469704E-5</v>
      </c>
      <c r="D7540" s="162"/>
    </row>
    <row r="7541" spans="1:4" x14ac:dyDescent="0.2">
      <c r="A7541" s="161" t="s">
        <v>9134</v>
      </c>
      <c r="B7541" s="162">
        <v>8.5138248828971097E-5</v>
      </c>
      <c r="D7541" s="162"/>
    </row>
    <row r="7542" spans="1:4" x14ac:dyDescent="0.2">
      <c r="A7542" s="161" t="s">
        <v>5559</v>
      </c>
      <c r="B7542" s="162">
        <v>8.4977054542971603E-5</v>
      </c>
      <c r="D7542" s="162"/>
    </row>
    <row r="7543" spans="1:4" x14ac:dyDescent="0.2">
      <c r="A7543" s="161" t="s">
        <v>4683</v>
      </c>
      <c r="B7543" s="162">
        <v>8.4952461839077895E-5</v>
      </c>
      <c r="D7543" s="162"/>
    </row>
    <row r="7544" spans="1:4" x14ac:dyDescent="0.2">
      <c r="A7544" s="161" t="s">
        <v>1463</v>
      </c>
      <c r="B7544" s="162">
        <v>8.4794875707577106E-5</v>
      </c>
      <c r="D7544" s="162"/>
    </row>
    <row r="7545" spans="1:4" x14ac:dyDescent="0.2">
      <c r="A7545" s="161" t="s">
        <v>4155</v>
      </c>
      <c r="B7545" s="162">
        <v>8.4688846310034002E-5</v>
      </c>
      <c r="D7545" s="162"/>
    </row>
    <row r="7546" spans="1:4" x14ac:dyDescent="0.2">
      <c r="A7546" s="161" t="s">
        <v>385</v>
      </c>
      <c r="B7546" s="162">
        <v>8.4652443124895896E-5</v>
      </c>
      <c r="D7546" s="162"/>
    </row>
    <row r="7547" spans="1:4" x14ac:dyDescent="0.2">
      <c r="A7547" s="161" t="s">
        <v>9135</v>
      </c>
      <c r="B7547" s="162">
        <v>8.4497674328827194E-5</v>
      </c>
      <c r="D7547" s="162"/>
    </row>
    <row r="7548" spans="1:4" x14ac:dyDescent="0.2">
      <c r="A7548" s="161" t="s">
        <v>4107</v>
      </c>
      <c r="B7548" s="162">
        <v>8.4470571906022996E-5</v>
      </c>
      <c r="D7548" s="162"/>
    </row>
    <row r="7549" spans="1:4" x14ac:dyDescent="0.2">
      <c r="A7549" s="161" t="s">
        <v>9136</v>
      </c>
      <c r="B7549" s="162">
        <v>8.4347165430226901E-5</v>
      </c>
      <c r="D7549" s="162"/>
    </row>
    <row r="7550" spans="1:4" x14ac:dyDescent="0.2">
      <c r="A7550" s="161" t="s">
        <v>418</v>
      </c>
      <c r="B7550" s="162">
        <v>8.4105948878340005E-5</v>
      </c>
      <c r="D7550" s="162"/>
    </row>
    <row r="7551" spans="1:4" x14ac:dyDescent="0.2">
      <c r="A7551" s="161" t="s">
        <v>5910</v>
      </c>
      <c r="B7551" s="162">
        <v>8.4094807246035694E-5</v>
      </c>
      <c r="D7551" s="162"/>
    </row>
    <row r="7552" spans="1:4" x14ac:dyDescent="0.2">
      <c r="A7552" s="161" t="s">
        <v>4701</v>
      </c>
      <c r="B7552" s="162">
        <v>8.4093519716614304E-5</v>
      </c>
      <c r="D7552" s="162"/>
    </row>
    <row r="7553" spans="1:4" x14ac:dyDescent="0.2">
      <c r="A7553" s="161" t="s">
        <v>9137</v>
      </c>
      <c r="B7553" s="162">
        <v>8.4093519716614304E-5</v>
      </c>
      <c r="D7553" s="162"/>
    </row>
    <row r="7554" spans="1:4" x14ac:dyDescent="0.2">
      <c r="A7554" s="161" t="s">
        <v>9138</v>
      </c>
      <c r="B7554" s="162">
        <v>8.4033324113937105E-5</v>
      </c>
      <c r="D7554" s="162"/>
    </row>
    <row r="7555" spans="1:4" x14ac:dyDescent="0.2">
      <c r="A7555" s="161" t="s">
        <v>3888</v>
      </c>
      <c r="B7555" s="162">
        <v>8.3769176432198296E-5</v>
      </c>
      <c r="D7555" s="162"/>
    </row>
    <row r="7556" spans="1:4" x14ac:dyDescent="0.2">
      <c r="A7556" s="161" t="s">
        <v>9139</v>
      </c>
      <c r="B7556" s="162">
        <v>8.3730729287153805E-5</v>
      </c>
      <c r="D7556" s="162"/>
    </row>
    <row r="7557" spans="1:4" x14ac:dyDescent="0.2">
      <c r="A7557" s="161" t="s">
        <v>9140</v>
      </c>
      <c r="B7557" s="162">
        <v>8.35002695354154E-5</v>
      </c>
      <c r="D7557" s="162"/>
    </row>
    <row r="7558" spans="1:4" x14ac:dyDescent="0.2">
      <c r="A7558" s="161" t="s">
        <v>9141</v>
      </c>
      <c r="B7558" s="162">
        <v>8.3443732620927093E-5</v>
      </c>
      <c r="D7558" s="162"/>
    </row>
    <row r="7559" spans="1:4" x14ac:dyDescent="0.2">
      <c r="A7559" s="161" t="s">
        <v>2899</v>
      </c>
      <c r="B7559" s="162">
        <v>8.3193170141896206E-5</v>
      </c>
      <c r="D7559" s="162"/>
    </row>
    <row r="7560" spans="1:4" x14ac:dyDescent="0.2">
      <c r="A7560" s="161" t="s">
        <v>9142</v>
      </c>
      <c r="B7560" s="162">
        <v>8.3063778577199295E-5</v>
      </c>
      <c r="D7560" s="162"/>
    </row>
    <row r="7561" spans="1:4" x14ac:dyDescent="0.2">
      <c r="A7561" s="161" t="s">
        <v>9143</v>
      </c>
      <c r="B7561" s="162">
        <v>8.3026959711721796E-5</v>
      </c>
      <c r="D7561" s="162"/>
    </row>
    <row r="7562" spans="1:4" x14ac:dyDescent="0.2">
      <c r="A7562" s="161" t="s">
        <v>3944</v>
      </c>
      <c r="B7562" s="162">
        <v>8.30053751318654E-5</v>
      </c>
      <c r="D7562" s="162"/>
    </row>
    <row r="7563" spans="1:4" x14ac:dyDescent="0.2">
      <c r="A7563" s="161" t="s">
        <v>1308</v>
      </c>
      <c r="B7563" s="162">
        <v>8.2701663257215094E-5</v>
      </c>
      <c r="D7563" s="162"/>
    </row>
    <row r="7564" spans="1:4" x14ac:dyDescent="0.2">
      <c r="A7564" s="161" t="s">
        <v>3716</v>
      </c>
      <c r="B7564" s="162">
        <v>8.2691478730488504E-5</v>
      </c>
      <c r="D7564" s="162"/>
    </row>
    <row r="7565" spans="1:4" x14ac:dyDescent="0.2">
      <c r="A7565" s="161" t="s">
        <v>1898</v>
      </c>
      <c r="B7565" s="162">
        <v>8.2418415062260599E-5</v>
      </c>
      <c r="D7565" s="162"/>
    </row>
    <row r="7566" spans="1:4" x14ac:dyDescent="0.2">
      <c r="A7566" s="161" t="s">
        <v>9144</v>
      </c>
      <c r="B7566" s="162">
        <v>8.2416679812000995E-5</v>
      </c>
      <c r="D7566" s="162"/>
    </row>
    <row r="7567" spans="1:4" x14ac:dyDescent="0.2">
      <c r="A7567" s="161" t="s">
        <v>9145</v>
      </c>
      <c r="B7567" s="162">
        <v>8.23801273003296E-5</v>
      </c>
      <c r="D7567" s="162"/>
    </row>
    <row r="7568" spans="1:4" x14ac:dyDescent="0.2">
      <c r="A7568" s="161" t="s">
        <v>9146</v>
      </c>
      <c r="B7568" s="162">
        <v>8.23156963558345E-5</v>
      </c>
      <c r="D7568" s="162"/>
    </row>
    <row r="7569" spans="1:4" x14ac:dyDescent="0.2">
      <c r="A7569" s="161" t="s">
        <v>9147</v>
      </c>
      <c r="B7569" s="162">
        <v>8.2265924819888394E-5</v>
      </c>
      <c r="D7569" s="162"/>
    </row>
    <row r="7570" spans="1:4" x14ac:dyDescent="0.2">
      <c r="A7570" s="161" t="s">
        <v>9148</v>
      </c>
      <c r="B7570" s="162">
        <v>8.2265924819888394E-5</v>
      </c>
      <c r="D7570" s="162"/>
    </row>
    <row r="7571" spans="1:4" x14ac:dyDescent="0.2">
      <c r="A7571" s="161" t="s">
        <v>9149</v>
      </c>
      <c r="B7571" s="162">
        <v>8.2265924819888394E-5</v>
      </c>
      <c r="D7571" s="162"/>
    </row>
    <row r="7572" spans="1:4" x14ac:dyDescent="0.2">
      <c r="A7572" s="161" t="s">
        <v>9150</v>
      </c>
      <c r="B7572" s="162">
        <v>8.2265924819888394E-5</v>
      </c>
      <c r="D7572" s="162"/>
    </row>
    <row r="7573" spans="1:4" x14ac:dyDescent="0.2">
      <c r="A7573" s="161" t="s">
        <v>9151</v>
      </c>
      <c r="B7573" s="162">
        <v>8.2265924819888394E-5</v>
      </c>
      <c r="D7573" s="162"/>
    </row>
    <row r="7574" spans="1:4" x14ac:dyDescent="0.2">
      <c r="A7574" s="161" t="s">
        <v>2837</v>
      </c>
      <c r="B7574" s="162">
        <v>8.2257780370255403E-5</v>
      </c>
      <c r="D7574" s="162"/>
    </row>
    <row r="7575" spans="1:4" x14ac:dyDescent="0.2">
      <c r="A7575" s="161" t="s">
        <v>1232</v>
      </c>
      <c r="B7575" s="162">
        <v>8.2215193927830999E-5</v>
      </c>
      <c r="D7575" s="162"/>
    </row>
    <row r="7576" spans="1:4" x14ac:dyDescent="0.2">
      <c r="A7576" s="161" t="s">
        <v>9152</v>
      </c>
      <c r="B7576" s="162">
        <v>8.2152329875733306E-5</v>
      </c>
      <c r="D7576" s="162"/>
    </row>
    <row r="7577" spans="1:4" x14ac:dyDescent="0.2">
      <c r="A7577" s="161" t="s">
        <v>4592</v>
      </c>
      <c r="B7577" s="162">
        <v>8.2082300101604406E-5</v>
      </c>
      <c r="D7577" s="162"/>
    </row>
    <row r="7578" spans="1:4" x14ac:dyDescent="0.2">
      <c r="A7578" s="161" t="s">
        <v>6011</v>
      </c>
      <c r="B7578" s="162">
        <v>8.2058128692627606E-5</v>
      </c>
      <c r="D7578" s="162"/>
    </row>
    <row r="7579" spans="1:4" x14ac:dyDescent="0.2">
      <c r="A7579" s="161" t="s">
        <v>5268</v>
      </c>
      <c r="B7579" s="162">
        <v>8.1949945097392407E-5</v>
      </c>
      <c r="D7579" s="162"/>
    </row>
    <row r="7580" spans="1:4" x14ac:dyDescent="0.2">
      <c r="A7580" s="161" t="s">
        <v>2280</v>
      </c>
      <c r="B7580" s="162">
        <v>8.1933293485811394E-5</v>
      </c>
      <c r="D7580" s="162"/>
    </row>
    <row r="7581" spans="1:4" x14ac:dyDescent="0.2">
      <c r="A7581" s="161" t="s">
        <v>4301</v>
      </c>
      <c r="B7581" s="162">
        <v>8.16729390555169E-5</v>
      </c>
      <c r="D7581" s="162"/>
    </row>
    <row r="7582" spans="1:4" x14ac:dyDescent="0.2">
      <c r="A7582" s="161" t="s">
        <v>2385</v>
      </c>
      <c r="B7582" s="162">
        <v>8.1664831099449199E-5</v>
      </c>
      <c r="D7582" s="162"/>
    </row>
    <row r="7583" spans="1:4" x14ac:dyDescent="0.2">
      <c r="A7583" s="161" t="s">
        <v>9153</v>
      </c>
      <c r="B7583" s="162">
        <v>8.1480250985762405E-5</v>
      </c>
      <c r="D7583" s="162"/>
    </row>
    <row r="7584" spans="1:4" x14ac:dyDescent="0.2">
      <c r="A7584" s="161" t="s">
        <v>1338</v>
      </c>
      <c r="B7584" s="162">
        <v>8.1383190981955595E-5</v>
      </c>
      <c r="D7584" s="162"/>
    </row>
    <row r="7585" spans="1:4" x14ac:dyDescent="0.2">
      <c r="A7585" s="161" t="s">
        <v>1908</v>
      </c>
      <c r="B7585" s="162">
        <v>8.1288395045930306E-5</v>
      </c>
      <c r="D7585" s="162"/>
    </row>
    <row r="7586" spans="1:4" x14ac:dyDescent="0.2">
      <c r="A7586" s="161" t="s">
        <v>9154</v>
      </c>
      <c r="B7586" s="162">
        <v>8.1271400750754699E-5</v>
      </c>
      <c r="D7586" s="162"/>
    </row>
    <row r="7587" spans="1:4" x14ac:dyDescent="0.2">
      <c r="A7587" s="161" t="s">
        <v>9155</v>
      </c>
      <c r="B7587" s="162">
        <v>8.1188501326848303E-5</v>
      </c>
      <c r="D7587" s="162"/>
    </row>
    <row r="7588" spans="1:4" x14ac:dyDescent="0.2">
      <c r="A7588" s="161" t="s">
        <v>9156</v>
      </c>
      <c r="B7588" s="162">
        <v>8.10965096461595E-5</v>
      </c>
      <c r="D7588" s="162"/>
    </row>
    <row r="7589" spans="1:4" x14ac:dyDescent="0.2">
      <c r="A7589" s="161" t="s">
        <v>9157</v>
      </c>
      <c r="B7589" s="162">
        <v>8.0967240351404495E-5</v>
      </c>
      <c r="D7589" s="162"/>
    </row>
    <row r="7590" spans="1:4" x14ac:dyDescent="0.2">
      <c r="A7590" s="161" t="s">
        <v>2881</v>
      </c>
      <c r="B7590" s="162">
        <v>8.0855644075107305E-5</v>
      </c>
      <c r="D7590" s="162"/>
    </row>
    <row r="7591" spans="1:4" x14ac:dyDescent="0.2">
      <c r="A7591" s="161" t="s">
        <v>5650</v>
      </c>
      <c r="B7591" s="162">
        <v>8.0799601610532398E-5</v>
      </c>
      <c r="D7591" s="162"/>
    </row>
    <row r="7592" spans="1:4" x14ac:dyDescent="0.2">
      <c r="A7592" s="161" t="s">
        <v>5681</v>
      </c>
      <c r="B7592" s="162">
        <v>8.0708035842782505E-5</v>
      </c>
      <c r="D7592" s="162"/>
    </row>
    <row r="7593" spans="1:4" x14ac:dyDescent="0.2">
      <c r="A7593" s="161" t="s">
        <v>4902</v>
      </c>
      <c r="B7593" s="162">
        <v>8.0678026586238394E-5</v>
      </c>
      <c r="D7593" s="162"/>
    </row>
    <row r="7594" spans="1:4" x14ac:dyDescent="0.2">
      <c r="A7594" s="161" t="s">
        <v>664</v>
      </c>
      <c r="B7594" s="162">
        <v>8.0526312631454193E-5</v>
      </c>
      <c r="D7594" s="162"/>
    </row>
    <row r="7595" spans="1:4" x14ac:dyDescent="0.2">
      <c r="A7595" s="161" t="s">
        <v>5850</v>
      </c>
      <c r="B7595" s="162">
        <v>8.0489879431170405E-5</v>
      </c>
      <c r="D7595" s="162"/>
    </row>
    <row r="7596" spans="1:4" x14ac:dyDescent="0.2">
      <c r="A7596" s="161" t="s">
        <v>1469</v>
      </c>
      <c r="B7596" s="162">
        <v>8.0058748246295298E-5</v>
      </c>
      <c r="D7596" s="162"/>
    </row>
    <row r="7597" spans="1:4" x14ac:dyDescent="0.2">
      <c r="A7597" s="161" t="s">
        <v>3766</v>
      </c>
      <c r="B7597" s="162">
        <v>7.98242547135622E-5</v>
      </c>
      <c r="D7597" s="162"/>
    </row>
    <row r="7598" spans="1:4" x14ac:dyDescent="0.2">
      <c r="A7598" s="161" t="s">
        <v>3958</v>
      </c>
      <c r="B7598" s="162">
        <v>7.9659727367956004E-5</v>
      </c>
      <c r="D7598" s="162"/>
    </row>
    <row r="7599" spans="1:4" x14ac:dyDescent="0.2">
      <c r="A7599" s="161" t="s">
        <v>4388</v>
      </c>
      <c r="B7599" s="162">
        <v>7.9596761639448601E-5</v>
      </c>
      <c r="D7599" s="162"/>
    </row>
    <row r="7600" spans="1:4" x14ac:dyDescent="0.2">
      <c r="A7600" s="161" t="s">
        <v>4272</v>
      </c>
      <c r="B7600" s="162">
        <v>7.9529035592826297E-5</v>
      </c>
      <c r="D7600" s="162"/>
    </row>
    <row r="7601" spans="1:4" x14ac:dyDescent="0.2">
      <c r="A7601" s="161" t="s">
        <v>1935</v>
      </c>
      <c r="B7601" s="162">
        <v>7.9233327187091702E-5</v>
      </c>
      <c r="D7601" s="162"/>
    </row>
    <row r="7602" spans="1:4" x14ac:dyDescent="0.2">
      <c r="A7602" s="161" t="s">
        <v>527</v>
      </c>
      <c r="B7602" s="162">
        <v>7.9193088464528494E-5</v>
      </c>
      <c r="D7602" s="162"/>
    </row>
    <row r="7603" spans="1:4" x14ac:dyDescent="0.2">
      <c r="A7603" s="161" t="s">
        <v>1242</v>
      </c>
      <c r="B7603" s="162">
        <v>7.91880673151634E-5</v>
      </c>
      <c r="D7603" s="162"/>
    </row>
    <row r="7604" spans="1:4" x14ac:dyDescent="0.2">
      <c r="A7604" s="161" t="s">
        <v>5380</v>
      </c>
      <c r="B7604" s="162">
        <v>7.9020243945716599E-5</v>
      </c>
      <c r="D7604" s="162"/>
    </row>
    <row r="7605" spans="1:4" x14ac:dyDescent="0.2">
      <c r="A7605" s="161" t="s">
        <v>9158</v>
      </c>
      <c r="B7605" s="162">
        <v>7.8995247596321997E-5</v>
      </c>
      <c r="D7605" s="162"/>
    </row>
    <row r="7606" spans="1:4" x14ac:dyDescent="0.2">
      <c r="A7606" s="161" t="s">
        <v>4295</v>
      </c>
      <c r="B7606" s="162">
        <v>7.8935913377325205E-5</v>
      </c>
      <c r="D7606" s="162"/>
    </row>
    <row r="7607" spans="1:4" x14ac:dyDescent="0.2">
      <c r="A7607" s="161" t="s">
        <v>9159</v>
      </c>
      <c r="B7607" s="162">
        <v>7.8681046552445995E-5</v>
      </c>
      <c r="D7607" s="162"/>
    </row>
    <row r="7608" spans="1:4" x14ac:dyDescent="0.2">
      <c r="A7608" s="161" t="s">
        <v>9160</v>
      </c>
      <c r="B7608" s="162">
        <v>7.8537588047291102E-5</v>
      </c>
      <c r="D7608" s="162"/>
    </row>
    <row r="7609" spans="1:4" x14ac:dyDescent="0.2">
      <c r="A7609" s="161" t="s">
        <v>9161</v>
      </c>
      <c r="B7609" s="162">
        <v>7.8497551941158404E-5</v>
      </c>
      <c r="D7609" s="162"/>
    </row>
    <row r="7610" spans="1:4" x14ac:dyDescent="0.2">
      <c r="A7610" s="161" t="s">
        <v>9162</v>
      </c>
      <c r="B7610" s="162">
        <v>7.8323497742774205E-5</v>
      </c>
      <c r="D7610" s="162"/>
    </row>
    <row r="7611" spans="1:4" x14ac:dyDescent="0.2">
      <c r="A7611" s="161" t="s">
        <v>5482</v>
      </c>
      <c r="B7611" s="162">
        <v>7.8236448577175501E-5</v>
      </c>
      <c r="D7611" s="162"/>
    </row>
    <row r="7612" spans="1:4" x14ac:dyDescent="0.2">
      <c r="A7612" s="161" t="s">
        <v>4764</v>
      </c>
      <c r="B7612" s="162">
        <v>7.8211602071889998E-5</v>
      </c>
      <c r="D7612" s="162"/>
    </row>
    <row r="7613" spans="1:4" x14ac:dyDescent="0.2">
      <c r="A7613" s="161" t="s">
        <v>3424</v>
      </c>
      <c r="B7613" s="162">
        <v>7.8146346747515595E-5</v>
      </c>
      <c r="D7613" s="162"/>
    </row>
    <row r="7614" spans="1:4" x14ac:dyDescent="0.2">
      <c r="A7614" s="161" t="s">
        <v>3991</v>
      </c>
      <c r="B7614" s="162">
        <v>7.8099136531278198E-5</v>
      </c>
      <c r="D7614" s="162"/>
    </row>
    <row r="7615" spans="1:4" x14ac:dyDescent="0.2">
      <c r="A7615" s="161" t="s">
        <v>2229</v>
      </c>
      <c r="B7615" s="162">
        <v>7.7962212031687099E-5</v>
      </c>
      <c r="D7615" s="162"/>
    </row>
    <row r="7616" spans="1:4" x14ac:dyDescent="0.2">
      <c r="A7616" s="161" t="s">
        <v>9163</v>
      </c>
      <c r="B7616" s="162">
        <v>7.7961075845708696E-5</v>
      </c>
      <c r="D7616" s="162"/>
    </row>
    <row r="7617" spans="1:4" x14ac:dyDescent="0.2">
      <c r="A7617" s="161" t="s">
        <v>3032</v>
      </c>
      <c r="B7617" s="162">
        <v>7.7937225758918405E-5</v>
      </c>
      <c r="D7617" s="162"/>
    </row>
    <row r="7618" spans="1:4" x14ac:dyDescent="0.2">
      <c r="A7618" s="161" t="s">
        <v>5266</v>
      </c>
      <c r="B7618" s="162">
        <v>7.7841312535294901E-5</v>
      </c>
      <c r="D7618" s="162"/>
    </row>
    <row r="7619" spans="1:4" x14ac:dyDescent="0.2">
      <c r="A7619" s="161" t="s">
        <v>5846</v>
      </c>
      <c r="B7619" s="162">
        <v>7.7827492627319104E-5</v>
      </c>
      <c r="D7619" s="162"/>
    </row>
    <row r="7620" spans="1:4" x14ac:dyDescent="0.2">
      <c r="A7620" s="161" t="s">
        <v>9164</v>
      </c>
      <c r="B7620" s="162">
        <v>7.7668945925394304E-5</v>
      </c>
      <c r="D7620" s="162"/>
    </row>
    <row r="7621" spans="1:4" x14ac:dyDescent="0.2">
      <c r="A7621" s="161" t="s">
        <v>1764</v>
      </c>
      <c r="B7621" s="162">
        <v>7.7663589543116397E-5</v>
      </c>
      <c r="D7621" s="162"/>
    </row>
    <row r="7622" spans="1:4" x14ac:dyDescent="0.2">
      <c r="A7622" s="161" t="s">
        <v>6333</v>
      </c>
      <c r="B7622" s="162">
        <v>7.7508209631253996E-5</v>
      </c>
      <c r="D7622" s="162"/>
    </row>
    <row r="7623" spans="1:4" x14ac:dyDescent="0.2">
      <c r="A7623" s="161" t="s">
        <v>9165</v>
      </c>
      <c r="B7623" s="162">
        <v>7.7428988302324003E-5</v>
      </c>
      <c r="D7623" s="162"/>
    </row>
    <row r="7624" spans="1:4" x14ac:dyDescent="0.2">
      <c r="A7624" s="161" t="s">
        <v>9166</v>
      </c>
      <c r="B7624" s="162">
        <v>7.7428988302324003E-5</v>
      </c>
      <c r="D7624" s="162"/>
    </row>
    <row r="7625" spans="1:4" x14ac:dyDescent="0.2">
      <c r="A7625" s="161" t="s">
        <v>4898</v>
      </c>
      <c r="B7625" s="162">
        <v>7.7409939436174106E-5</v>
      </c>
      <c r="D7625" s="162"/>
    </row>
    <row r="7626" spans="1:4" x14ac:dyDescent="0.2">
      <c r="A7626" s="161" t="s">
        <v>2172</v>
      </c>
      <c r="B7626" s="162">
        <v>7.7358175471144099E-5</v>
      </c>
      <c r="D7626" s="162"/>
    </row>
    <row r="7627" spans="1:4" x14ac:dyDescent="0.2">
      <c r="A7627" s="161" t="s">
        <v>9167</v>
      </c>
      <c r="B7627" s="162">
        <v>7.7255664035569198E-5</v>
      </c>
      <c r="D7627" s="162"/>
    </row>
    <row r="7628" spans="1:4" x14ac:dyDescent="0.2">
      <c r="A7628" s="161" t="s">
        <v>9168</v>
      </c>
      <c r="B7628" s="162">
        <v>7.7185001966661196E-5</v>
      </c>
      <c r="D7628" s="162"/>
    </row>
    <row r="7629" spans="1:4" x14ac:dyDescent="0.2">
      <c r="A7629" s="161" t="s">
        <v>9169</v>
      </c>
      <c r="B7629" s="162">
        <v>7.7133023717107903E-5</v>
      </c>
      <c r="D7629" s="162"/>
    </row>
    <row r="7630" spans="1:4" x14ac:dyDescent="0.2">
      <c r="A7630" s="161" t="s">
        <v>4533</v>
      </c>
      <c r="B7630" s="162">
        <v>7.6943268686365595E-5</v>
      </c>
      <c r="D7630" s="162"/>
    </row>
    <row r="7631" spans="1:4" x14ac:dyDescent="0.2">
      <c r="A7631" s="161" t="s">
        <v>1150</v>
      </c>
      <c r="B7631" s="162">
        <v>7.6869377603287301E-5</v>
      </c>
      <c r="D7631" s="162"/>
    </row>
    <row r="7632" spans="1:4" x14ac:dyDescent="0.2">
      <c r="A7632" s="161" t="s">
        <v>9170</v>
      </c>
      <c r="B7632" s="162">
        <v>7.6824238390730599E-5</v>
      </c>
      <c r="D7632" s="162"/>
    </row>
    <row r="7633" spans="1:4" x14ac:dyDescent="0.2">
      <c r="A7633" s="161" t="s">
        <v>9171</v>
      </c>
      <c r="B7633" s="162">
        <v>7.6736020104766801E-5</v>
      </c>
      <c r="D7633" s="162"/>
    </row>
    <row r="7634" spans="1:4" x14ac:dyDescent="0.2">
      <c r="A7634" s="161" t="s">
        <v>9172</v>
      </c>
      <c r="B7634" s="162">
        <v>7.6736020104766801E-5</v>
      </c>
      <c r="D7634" s="162"/>
    </row>
    <row r="7635" spans="1:4" x14ac:dyDescent="0.2">
      <c r="A7635" s="161" t="s">
        <v>9173</v>
      </c>
      <c r="B7635" s="162">
        <v>7.6736020104766801E-5</v>
      </c>
      <c r="D7635" s="162"/>
    </row>
    <row r="7636" spans="1:4" x14ac:dyDescent="0.2">
      <c r="A7636" s="161" t="s">
        <v>9174</v>
      </c>
      <c r="B7636" s="162">
        <v>7.6736020104766801E-5</v>
      </c>
      <c r="D7636" s="162"/>
    </row>
    <row r="7637" spans="1:4" x14ac:dyDescent="0.2">
      <c r="A7637" s="161" t="s">
        <v>9175</v>
      </c>
      <c r="B7637" s="162">
        <v>7.6442045289511004E-5</v>
      </c>
      <c r="D7637" s="162"/>
    </row>
    <row r="7638" spans="1:4" x14ac:dyDescent="0.2">
      <c r="A7638" s="161" t="s">
        <v>9176</v>
      </c>
      <c r="B7638" s="162">
        <v>7.6417170041619007E-5</v>
      </c>
      <c r="D7638" s="162"/>
    </row>
    <row r="7639" spans="1:4" x14ac:dyDescent="0.2">
      <c r="A7639" s="161" t="s">
        <v>4622</v>
      </c>
      <c r="B7639" s="162">
        <v>7.6240456210809407E-5</v>
      </c>
      <c r="D7639" s="162"/>
    </row>
    <row r="7640" spans="1:4" x14ac:dyDescent="0.2">
      <c r="A7640" s="161" t="s">
        <v>9177</v>
      </c>
      <c r="B7640" s="162">
        <v>7.6221862540587905E-5</v>
      </c>
      <c r="D7640" s="162"/>
    </row>
    <row r="7641" spans="1:4" x14ac:dyDescent="0.2">
      <c r="A7641" s="161" t="s">
        <v>2147</v>
      </c>
      <c r="B7641" s="162">
        <v>7.6069700260859206E-5</v>
      </c>
      <c r="D7641" s="162"/>
    </row>
    <row r="7642" spans="1:4" x14ac:dyDescent="0.2">
      <c r="A7642" s="161" t="s">
        <v>6178</v>
      </c>
      <c r="B7642" s="162">
        <v>7.5817984612042E-5</v>
      </c>
      <c r="D7642" s="162"/>
    </row>
    <row r="7643" spans="1:4" x14ac:dyDescent="0.2">
      <c r="A7643" s="161" t="s">
        <v>6137</v>
      </c>
      <c r="B7643" s="162">
        <v>7.5817984612042E-5</v>
      </c>
      <c r="D7643" s="162"/>
    </row>
    <row r="7644" spans="1:4" x14ac:dyDescent="0.2">
      <c r="A7644" s="161" t="s">
        <v>5983</v>
      </c>
      <c r="B7644" s="162">
        <v>7.5817984612042E-5</v>
      </c>
      <c r="D7644" s="162"/>
    </row>
    <row r="7645" spans="1:4" x14ac:dyDescent="0.2">
      <c r="A7645" s="161" t="s">
        <v>5790</v>
      </c>
      <c r="B7645" s="162">
        <v>7.5817984612042E-5</v>
      </c>
      <c r="D7645" s="162"/>
    </row>
    <row r="7646" spans="1:4" x14ac:dyDescent="0.2">
      <c r="A7646" s="161" t="s">
        <v>9178</v>
      </c>
      <c r="B7646" s="162">
        <v>7.5817984612042E-5</v>
      </c>
      <c r="D7646" s="162"/>
    </row>
    <row r="7647" spans="1:4" x14ac:dyDescent="0.2">
      <c r="A7647" s="161" t="s">
        <v>9179</v>
      </c>
      <c r="B7647" s="162">
        <v>7.5817984612042E-5</v>
      </c>
      <c r="D7647" s="162"/>
    </row>
    <row r="7648" spans="1:4" x14ac:dyDescent="0.2">
      <c r="A7648" s="161" t="s">
        <v>5424</v>
      </c>
      <c r="B7648" s="162">
        <v>7.5817984612042E-5</v>
      </c>
      <c r="D7648" s="162"/>
    </row>
    <row r="7649" spans="1:4" x14ac:dyDescent="0.2">
      <c r="A7649" s="161" t="s">
        <v>9180</v>
      </c>
      <c r="B7649" s="162">
        <v>7.5817984612042E-5</v>
      </c>
      <c r="D7649" s="162"/>
    </row>
    <row r="7650" spans="1:4" x14ac:dyDescent="0.2">
      <c r="A7650" s="161" t="s">
        <v>5331</v>
      </c>
      <c r="B7650" s="162">
        <v>7.5817984612042E-5</v>
      </c>
      <c r="D7650" s="162"/>
    </row>
    <row r="7651" spans="1:4" x14ac:dyDescent="0.2">
      <c r="A7651" s="161" t="s">
        <v>9181</v>
      </c>
      <c r="B7651" s="162">
        <v>7.5817984612042E-5</v>
      </c>
      <c r="D7651" s="162"/>
    </row>
    <row r="7652" spans="1:4" x14ac:dyDescent="0.2">
      <c r="A7652" s="161" t="s">
        <v>9182</v>
      </c>
      <c r="B7652" s="162">
        <v>7.5817984612042E-5</v>
      </c>
      <c r="D7652" s="162"/>
    </row>
    <row r="7653" spans="1:4" x14ac:dyDescent="0.2">
      <c r="A7653" s="161" t="s">
        <v>5252</v>
      </c>
      <c r="B7653" s="162">
        <v>7.5817984612042E-5</v>
      </c>
      <c r="D7653" s="162"/>
    </row>
    <row r="7654" spans="1:4" x14ac:dyDescent="0.2">
      <c r="A7654" s="161" t="s">
        <v>9183</v>
      </c>
      <c r="B7654" s="162">
        <v>7.5817984612042E-5</v>
      </c>
      <c r="D7654" s="162"/>
    </row>
    <row r="7655" spans="1:4" x14ac:dyDescent="0.2">
      <c r="A7655" s="161" t="s">
        <v>9184</v>
      </c>
      <c r="B7655" s="162">
        <v>7.5817984612042E-5</v>
      </c>
      <c r="D7655" s="162"/>
    </row>
    <row r="7656" spans="1:4" x14ac:dyDescent="0.2">
      <c r="A7656" s="161" t="s">
        <v>4911</v>
      </c>
      <c r="B7656" s="162">
        <v>7.5817984612042E-5</v>
      </c>
      <c r="D7656" s="162"/>
    </row>
    <row r="7657" spans="1:4" x14ac:dyDescent="0.2">
      <c r="A7657" s="161" t="s">
        <v>4901</v>
      </c>
      <c r="B7657" s="162">
        <v>7.5817984612042E-5</v>
      </c>
      <c r="D7657" s="162"/>
    </row>
    <row r="7658" spans="1:4" x14ac:dyDescent="0.2">
      <c r="A7658" s="161" t="s">
        <v>4436</v>
      </c>
      <c r="B7658" s="162">
        <v>7.5817984612042E-5</v>
      </c>
      <c r="D7658" s="162"/>
    </row>
    <row r="7659" spans="1:4" x14ac:dyDescent="0.2">
      <c r="A7659" s="161" t="s">
        <v>9185</v>
      </c>
      <c r="B7659" s="162">
        <v>7.5817984612042E-5</v>
      </c>
      <c r="D7659" s="162"/>
    </row>
    <row r="7660" spans="1:4" x14ac:dyDescent="0.2">
      <c r="A7660" s="161" t="s">
        <v>9186</v>
      </c>
      <c r="B7660" s="162">
        <v>7.5817984612042E-5</v>
      </c>
      <c r="D7660" s="162"/>
    </row>
    <row r="7661" spans="1:4" x14ac:dyDescent="0.2">
      <c r="A7661" s="161" t="s">
        <v>9187</v>
      </c>
      <c r="B7661" s="162">
        <v>7.5817984612042E-5</v>
      </c>
      <c r="D7661" s="162"/>
    </row>
    <row r="7662" spans="1:4" x14ac:dyDescent="0.2">
      <c r="A7662" s="161" t="s">
        <v>9188</v>
      </c>
      <c r="B7662" s="162">
        <v>7.5458453893252703E-5</v>
      </c>
      <c r="D7662" s="162"/>
    </row>
    <row r="7663" spans="1:4" x14ac:dyDescent="0.2">
      <c r="A7663" s="161" t="s">
        <v>9189</v>
      </c>
      <c r="B7663" s="162">
        <v>7.54179112365165E-5</v>
      </c>
      <c r="D7663" s="162"/>
    </row>
    <row r="7664" spans="1:4" x14ac:dyDescent="0.2">
      <c r="A7664" s="161" t="s">
        <v>5356</v>
      </c>
      <c r="B7664" s="162">
        <v>7.5240299284779107E-5</v>
      </c>
      <c r="D7664" s="162"/>
    </row>
    <row r="7665" spans="1:4" x14ac:dyDescent="0.2">
      <c r="A7665" s="161" t="s">
        <v>9190</v>
      </c>
      <c r="B7665" s="162">
        <v>7.5214541981350602E-5</v>
      </c>
      <c r="D7665" s="162"/>
    </row>
    <row r="7666" spans="1:4" x14ac:dyDescent="0.2">
      <c r="A7666" s="161" t="s">
        <v>1918</v>
      </c>
      <c r="B7666" s="162">
        <v>7.5190820423407396E-5</v>
      </c>
      <c r="D7666" s="162"/>
    </row>
    <row r="7667" spans="1:4" x14ac:dyDescent="0.2">
      <c r="A7667" s="161" t="s">
        <v>5888</v>
      </c>
      <c r="B7667" s="162">
        <v>7.51531367390786E-5</v>
      </c>
      <c r="D7667" s="162"/>
    </row>
    <row r="7668" spans="1:4" x14ac:dyDescent="0.2">
      <c r="A7668" s="161" t="s">
        <v>5704</v>
      </c>
      <c r="B7668" s="162">
        <v>7.5109846773724193E-5</v>
      </c>
      <c r="D7668" s="162"/>
    </row>
    <row r="7669" spans="1:4" x14ac:dyDescent="0.2">
      <c r="A7669" s="161" t="s">
        <v>2669</v>
      </c>
      <c r="B7669" s="162">
        <v>7.5076123126219897E-5</v>
      </c>
      <c r="D7669" s="162"/>
    </row>
    <row r="7670" spans="1:4" x14ac:dyDescent="0.2">
      <c r="A7670" s="161" t="s">
        <v>3772</v>
      </c>
      <c r="B7670" s="162">
        <v>7.4920092976636895E-5</v>
      </c>
      <c r="D7670" s="162"/>
    </row>
    <row r="7671" spans="1:4" x14ac:dyDescent="0.2">
      <c r="A7671" s="161" t="s">
        <v>5768</v>
      </c>
      <c r="B7671" s="162">
        <v>7.4737547868131693E-5</v>
      </c>
      <c r="D7671" s="162"/>
    </row>
    <row r="7672" spans="1:4" x14ac:dyDescent="0.2">
      <c r="A7672" s="161" t="s">
        <v>2350</v>
      </c>
      <c r="B7672" s="162">
        <v>7.4684030854607896E-5</v>
      </c>
      <c r="D7672" s="162"/>
    </row>
    <row r="7673" spans="1:4" x14ac:dyDescent="0.2">
      <c r="A7673" s="161" t="s">
        <v>9191</v>
      </c>
      <c r="B7673" s="162">
        <v>7.4609123411995606E-5</v>
      </c>
      <c r="D7673" s="162"/>
    </row>
    <row r="7674" spans="1:4" x14ac:dyDescent="0.2">
      <c r="A7674" s="161" t="s">
        <v>4794</v>
      </c>
      <c r="B7674" s="162">
        <v>7.4595153482454502E-5</v>
      </c>
      <c r="D7674" s="162"/>
    </row>
    <row r="7675" spans="1:4" x14ac:dyDescent="0.2">
      <c r="A7675" s="161" t="s">
        <v>1658</v>
      </c>
      <c r="B7675" s="162">
        <v>7.4585544392064094E-5</v>
      </c>
      <c r="D7675" s="162"/>
    </row>
    <row r="7676" spans="1:4" x14ac:dyDescent="0.2">
      <c r="A7676" s="161" t="s">
        <v>1381</v>
      </c>
      <c r="B7676" s="162">
        <v>7.4576506486679405E-5</v>
      </c>
      <c r="D7676" s="162"/>
    </row>
    <row r="7677" spans="1:4" x14ac:dyDescent="0.2">
      <c r="A7677" s="161" t="s">
        <v>3052</v>
      </c>
      <c r="B7677" s="162">
        <v>7.4487896492759497E-5</v>
      </c>
      <c r="D7677" s="162"/>
    </row>
    <row r="7678" spans="1:4" x14ac:dyDescent="0.2">
      <c r="A7678" s="161" t="s">
        <v>9192</v>
      </c>
      <c r="B7678" s="162">
        <v>7.4320464774424994E-5</v>
      </c>
      <c r="D7678" s="162"/>
    </row>
    <row r="7679" spans="1:4" x14ac:dyDescent="0.2">
      <c r="A7679" s="161" t="s">
        <v>6018</v>
      </c>
      <c r="B7679" s="162">
        <v>7.4294892339378499E-5</v>
      </c>
      <c r="D7679" s="162"/>
    </row>
    <row r="7680" spans="1:4" x14ac:dyDescent="0.2">
      <c r="A7680" s="161" t="s">
        <v>9193</v>
      </c>
      <c r="B7680" s="162">
        <v>7.4294892339378499E-5</v>
      </c>
      <c r="D7680" s="162"/>
    </row>
    <row r="7681" spans="1:4" x14ac:dyDescent="0.2">
      <c r="A7681" s="161" t="s">
        <v>9194</v>
      </c>
      <c r="B7681" s="162">
        <v>7.4260180276626794E-5</v>
      </c>
      <c r="D7681" s="162"/>
    </row>
    <row r="7682" spans="1:4" x14ac:dyDescent="0.2">
      <c r="A7682" s="161" t="s">
        <v>1435</v>
      </c>
      <c r="B7682" s="162">
        <v>7.4215455778229902E-5</v>
      </c>
      <c r="D7682" s="162"/>
    </row>
    <row r="7683" spans="1:4" x14ac:dyDescent="0.2">
      <c r="A7683" s="161" t="s">
        <v>1889</v>
      </c>
      <c r="B7683" s="162">
        <v>7.3932984810318699E-5</v>
      </c>
      <c r="D7683" s="162"/>
    </row>
    <row r="7684" spans="1:4" x14ac:dyDescent="0.2">
      <c r="A7684" s="161" t="s">
        <v>4950</v>
      </c>
      <c r="B7684" s="162">
        <v>7.3767171542061806E-5</v>
      </c>
      <c r="D7684" s="162"/>
    </row>
    <row r="7685" spans="1:4" x14ac:dyDescent="0.2">
      <c r="A7685" s="161" t="s">
        <v>5156</v>
      </c>
      <c r="B7685" s="162">
        <v>7.3619919502303197E-5</v>
      </c>
      <c r="D7685" s="162"/>
    </row>
    <row r="7686" spans="1:4" x14ac:dyDescent="0.2">
      <c r="A7686" s="161" t="s">
        <v>1004</v>
      </c>
      <c r="B7686" s="162">
        <v>7.3617413214455596E-5</v>
      </c>
      <c r="D7686" s="162"/>
    </row>
    <row r="7687" spans="1:4" x14ac:dyDescent="0.2">
      <c r="A7687" s="161" t="s">
        <v>9195</v>
      </c>
      <c r="B7687" s="162">
        <v>7.3585570243636295E-5</v>
      </c>
      <c r="D7687" s="162"/>
    </row>
    <row r="7688" spans="1:4" x14ac:dyDescent="0.2">
      <c r="A7688" s="161" t="s">
        <v>9196</v>
      </c>
      <c r="B7688" s="162">
        <v>7.3564304175858305E-5</v>
      </c>
      <c r="D7688" s="162"/>
    </row>
    <row r="7689" spans="1:4" x14ac:dyDescent="0.2">
      <c r="A7689" s="161" t="s">
        <v>5526</v>
      </c>
      <c r="B7689" s="162">
        <v>7.3409450125396905E-5</v>
      </c>
      <c r="D7689" s="162"/>
    </row>
    <row r="7690" spans="1:4" x14ac:dyDescent="0.2">
      <c r="A7690" s="161" t="s">
        <v>5753</v>
      </c>
      <c r="B7690" s="162">
        <v>7.3294362130642401E-5</v>
      </c>
      <c r="D7690" s="162"/>
    </row>
    <row r="7691" spans="1:4" x14ac:dyDescent="0.2">
      <c r="A7691" s="161" t="s">
        <v>9197</v>
      </c>
      <c r="B7691" s="162">
        <v>7.3186171298181003E-5</v>
      </c>
      <c r="D7691" s="162"/>
    </row>
    <row r="7692" spans="1:4" x14ac:dyDescent="0.2">
      <c r="A7692" s="161" t="s">
        <v>3331</v>
      </c>
      <c r="B7692" s="162">
        <v>7.3183261234328705E-5</v>
      </c>
      <c r="D7692" s="162"/>
    </row>
    <row r="7693" spans="1:4" x14ac:dyDescent="0.2">
      <c r="A7693" s="161" t="s">
        <v>9198</v>
      </c>
      <c r="B7693" s="162">
        <v>7.3018599753683103E-5</v>
      </c>
      <c r="D7693" s="162"/>
    </row>
    <row r="7694" spans="1:4" x14ac:dyDescent="0.2">
      <c r="A7694" s="161" t="s">
        <v>1055</v>
      </c>
      <c r="B7694" s="162">
        <v>7.2947930448653405E-5</v>
      </c>
      <c r="D7694" s="162"/>
    </row>
    <row r="7695" spans="1:4" x14ac:dyDescent="0.2">
      <c r="A7695" s="161" t="s">
        <v>914</v>
      </c>
      <c r="B7695" s="162">
        <v>7.2944352011890799E-5</v>
      </c>
      <c r="D7695" s="162"/>
    </row>
    <row r="7696" spans="1:4" x14ac:dyDescent="0.2">
      <c r="A7696" s="161" t="s">
        <v>9199</v>
      </c>
      <c r="B7696" s="162">
        <v>7.2883603719548799E-5</v>
      </c>
      <c r="D7696" s="162"/>
    </row>
    <row r="7697" spans="1:4" x14ac:dyDescent="0.2">
      <c r="A7697" s="161" t="s">
        <v>516</v>
      </c>
      <c r="B7697" s="162">
        <v>7.2828326618792194E-5</v>
      </c>
      <c r="D7697" s="162"/>
    </row>
    <row r="7698" spans="1:4" x14ac:dyDescent="0.2">
      <c r="A7698" s="161" t="s">
        <v>9200</v>
      </c>
      <c r="B7698" s="162">
        <v>7.2803222660920396E-5</v>
      </c>
      <c r="D7698" s="162"/>
    </row>
    <row r="7699" spans="1:4" x14ac:dyDescent="0.2">
      <c r="A7699" s="161" t="s">
        <v>5729</v>
      </c>
      <c r="B7699" s="162">
        <v>7.2710092606028897E-5</v>
      </c>
      <c r="D7699" s="162"/>
    </row>
    <row r="7700" spans="1:4" x14ac:dyDescent="0.2">
      <c r="A7700" s="161" t="s">
        <v>4952</v>
      </c>
      <c r="B7700" s="162">
        <v>7.2710092606028897E-5</v>
      </c>
      <c r="D7700" s="162"/>
    </row>
    <row r="7701" spans="1:4" x14ac:dyDescent="0.2">
      <c r="A7701" s="161" t="s">
        <v>5710</v>
      </c>
      <c r="B7701" s="162">
        <v>7.2666650942574906E-5</v>
      </c>
      <c r="D7701" s="162"/>
    </row>
    <row r="7702" spans="1:4" x14ac:dyDescent="0.2">
      <c r="A7702" s="161" t="s">
        <v>5213</v>
      </c>
      <c r="B7702" s="162">
        <v>7.2620506690587605E-5</v>
      </c>
      <c r="D7702" s="162"/>
    </row>
    <row r="7703" spans="1:4" x14ac:dyDescent="0.2">
      <c r="A7703" s="161" t="s">
        <v>5240</v>
      </c>
      <c r="B7703" s="162">
        <v>7.2503197653858497E-5</v>
      </c>
      <c r="D7703" s="162"/>
    </row>
    <row r="7704" spans="1:4" x14ac:dyDescent="0.2">
      <c r="A7704" s="161" t="s">
        <v>679</v>
      </c>
      <c r="B7704" s="162">
        <v>7.2260920178551102E-5</v>
      </c>
      <c r="D7704" s="162"/>
    </row>
    <row r="7705" spans="1:4" x14ac:dyDescent="0.2">
      <c r="A7705" s="161" t="s">
        <v>5486</v>
      </c>
      <c r="B7705" s="162">
        <v>7.2242943118582E-5</v>
      </c>
      <c r="D7705" s="162"/>
    </row>
    <row r="7706" spans="1:4" x14ac:dyDescent="0.2">
      <c r="A7706" s="161" t="s">
        <v>604</v>
      </c>
      <c r="B7706" s="162">
        <v>7.2216657663927902E-5</v>
      </c>
      <c r="D7706" s="162"/>
    </row>
    <row r="7707" spans="1:4" x14ac:dyDescent="0.2">
      <c r="A7707" s="161" t="s">
        <v>9201</v>
      </c>
      <c r="B7707" s="162">
        <v>7.2084943832756304E-5</v>
      </c>
      <c r="D7707" s="162"/>
    </row>
    <row r="7708" spans="1:4" x14ac:dyDescent="0.2">
      <c r="A7708" s="161" t="s">
        <v>9202</v>
      </c>
      <c r="B7708" s="162">
        <v>7.2028770654835502E-5</v>
      </c>
      <c r="D7708" s="162"/>
    </row>
    <row r="7709" spans="1:4" x14ac:dyDescent="0.2">
      <c r="A7709" s="161" t="s">
        <v>1751</v>
      </c>
      <c r="B7709" s="162">
        <v>7.1933066718565897E-5</v>
      </c>
      <c r="D7709" s="162"/>
    </row>
    <row r="7710" spans="1:4" x14ac:dyDescent="0.2">
      <c r="A7710" s="161" t="s">
        <v>1626</v>
      </c>
      <c r="B7710" s="162">
        <v>7.1848680643252406E-5</v>
      </c>
      <c r="D7710" s="162"/>
    </row>
    <row r="7711" spans="1:4" x14ac:dyDescent="0.2">
      <c r="A7711" s="161" t="s">
        <v>2738</v>
      </c>
      <c r="B7711" s="162">
        <v>7.1810202089186496E-5</v>
      </c>
      <c r="D7711" s="162"/>
    </row>
    <row r="7712" spans="1:4" x14ac:dyDescent="0.2">
      <c r="A7712" s="161" t="s">
        <v>9203</v>
      </c>
      <c r="B7712" s="162">
        <v>7.1771831250334896E-5</v>
      </c>
      <c r="D7712" s="162"/>
    </row>
    <row r="7713" spans="1:4" x14ac:dyDescent="0.2">
      <c r="A7713" s="161" t="s">
        <v>9204</v>
      </c>
      <c r="B7713" s="162">
        <v>7.1696336829144098E-5</v>
      </c>
      <c r="D7713" s="162"/>
    </row>
    <row r="7714" spans="1:4" x14ac:dyDescent="0.2">
      <c r="A7714" s="161" t="s">
        <v>2381</v>
      </c>
      <c r="B7714" s="162">
        <v>7.1558213714985997E-5</v>
      </c>
      <c r="D7714" s="162"/>
    </row>
    <row r="7715" spans="1:4" x14ac:dyDescent="0.2">
      <c r="A7715" s="161" t="s">
        <v>3825</v>
      </c>
      <c r="B7715" s="162">
        <v>7.1400650194027702E-5</v>
      </c>
      <c r="D7715" s="162"/>
    </row>
    <row r="7716" spans="1:4" x14ac:dyDescent="0.2">
      <c r="A7716" s="161" t="s">
        <v>9205</v>
      </c>
      <c r="B7716" s="162">
        <v>7.1328408535956399E-5</v>
      </c>
      <c r="D7716" s="162"/>
    </row>
    <row r="7717" spans="1:4" x14ac:dyDescent="0.2">
      <c r="A7717" s="161" t="s">
        <v>4780</v>
      </c>
      <c r="B7717" s="162">
        <v>7.1148078887734795E-5</v>
      </c>
      <c r="D7717" s="162"/>
    </row>
    <row r="7718" spans="1:4" x14ac:dyDescent="0.2">
      <c r="A7718" s="161" t="s">
        <v>1244</v>
      </c>
      <c r="B7718" s="162">
        <v>7.0812027272465603E-5</v>
      </c>
      <c r="D7718" s="162"/>
    </row>
    <row r="7719" spans="1:4" x14ac:dyDescent="0.2">
      <c r="A7719" s="161" t="s">
        <v>1910</v>
      </c>
      <c r="B7719" s="162">
        <v>7.0633648599507598E-5</v>
      </c>
      <c r="D7719" s="162"/>
    </row>
    <row r="7720" spans="1:4" x14ac:dyDescent="0.2">
      <c r="A7720" s="161" t="s">
        <v>9206</v>
      </c>
      <c r="B7720" s="162">
        <v>7.0575017946019394E-5</v>
      </c>
      <c r="D7720" s="162"/>
    </row>
    <row r="7721" spans="1:4" x14ac:dyDescent="0.2">
      <c r="A7721" s="161" t="s">
        <v>9207</v>
      </c>
      <c r="B7721" s="162">
        <v>7.0512893771718004E-5</v>
      </c>
      <c r="D7721" s="162"/>
    </row>
    <row r="7722" spans="1:4" x14ac:dyDescent="0.2">
      <c r="A7722" s="161" t="s">
        <v>6350</v>
      </c>
      <c r="B7722" s="162">
        <v>7.0404501563454302E-5</v>
      </c>
      <c r="D7722" s="162"/>
    </row>
    <row r="7723" spans="1:4" x14ac:dyDescent="0.2">
      <c r="A7723" s="161" t="s">
        <v>1890</v>
      </c>
      <c r="B7723" s="162">
        <v>7.0355550406473694E-5</v>
      </c>
      <c r="D7723" s="162"/>
    </row>
    <row r="7724" spans="1:4" x14ac:dyDescent="0.2">
      <c r="A7724" s="161" t="s">
        <v>6346</v>
      </c>
      <c r="B7724" s="162">
        <v>7.0188186932312795E-5</v>
      </c>
      <c r="D7724" s="162"/>
    </row>
    <row r="7725" spans="1:4" x14ac:dyDescent="0.2">
      <c r="A7725" s="161" t="s">
        <v>1647</v>
      </c>
      <c r="B7725" s="162">
        <v>7.0043740622706304E-5</v>
      </c>
      <c r="D7725" s="162"/>
    </row>
    <row r="7726" spans="1:4" x14ac:dyDescent="0.2">
      <c r="A7726" s="161" t="s">
        <v>9208</v>
      </c>
      <c r="B7726" s="162">
        <v>7.0022241920215402E-5</v>
      </c>
      <c r="D7726" s="162"/>
    </row>
    <row r="7727" spans="1:4" x14ac:dyDescent="0.2">
      <c r="A7727" s="161" t="s">
        <v>9209</v>
      </c>
      <c r="B7727" s="162">
        <v>6.9895348940091198E-5</v>
      </c>
      <c r="D7727" s="162"/>
    </row>
    <row r="7728" spans="1:4" x14ac:dyDescent="0.2">
      <c r="A7728" s="161" t="s">
        <v>2032</v>
      </c>
      <c r="B7728" s="162">
        <v>6.9750543242586496E-5</v>
      </c>
      <c r="D7728" s="162"/>
    </row>
    <row r="7729" spans="1:4" x14ac:dyDescent="0.2">
      <c r="A7729" s="161" t="s">
        <v>734</v>
      </c>
      <c r="B7729" s="162">
        <v>6.9718972611274802E-5</v>
      </c>
      <c r="D7729" s="162"/>
    </row>
    <row r="7730" spans="1:4" x14ac:dyDescent="0.2">
      <c r="A7730" s="161" t="s">
        <v>9210</v>
      </c>
      <c r="B7730" s="162">
        <v>6.9621134051583598E-5</v>
      </c>
      <c r="D7730" s="162"/>
    </row>
    <row r="7731" spans="1:4" x14ac:dyDescent="0.2">
      <c r="A7731" s="161" t="s">
        <v>9211</v>
      </c>
      <c r="B7731" s="162">
        <v>6.9571941573047804E-5</v>
      </c>
      <c r="D7731" s="162"/>
    </row>
    <row r="7732" spans="1:4" x14ac:dyDescent="0.2">
      <c r="A7732" s="161" t="s">
        <v>4711</v>
      </c>
      <c r="B7732" s="162">
        <v>6.9571941573047804E-5</v>
      </c>
      <c r="D7732" s="162"/>
    </row>
    <row r="7733" spans="1:4" x14ac:dyDescent="0.2">
      <c r="A7733" s="161" t="s">
        <v>624</v>
      </c>
      <c r="B7733" s="162">
        <v>6.9380817596066305E-5</v>
      </c>
      <c r="D7733" s="162"/>
    </row>
    <row r="7734" spans="1:4" x14ac:dyDescent="0.2">
      <c r="A7734" s="161" t="s">
        <v>4689</v>
      </c>
      <c r="B7734" s="162">
        <v>6.9270405326573201E-5</v>
      </c>
      <c r="D7734" s="162"/>
    </row>
    <row r="7735" spans="1:4" x14ac:dyDescent="0.2">
      <c r="A7735" s="161" t="s">
        <v>9212</v>
      </c>
      <c r="B7735" s="162">
        <v>6.9270405326573201E-5</v>
      </c>
      <c r="D7735" s="162"/>
    </row>
    <row r="7736" spans="1:4" x14ac:dyDescent="0.2">
      <c r="A7736" s="161" t="s">
        <v>9213</v>
      </c>
      <c r="B7736" s="162">
        <v>6.9116196542145494E-5</v>
      </c>
      <c r="D7736" s="162"/>
    </row>
    <row r="7737" spans="1:4" x14ac:dyDescent="0.2">
      <c r="A7737" s="161" t="s">
        <v>9214</v>
      </c>
      <c r="B7737" s="162">
        <v>6.9019520174158695E-5</v>
      </c>
      <c r="D7737" s="162"/>
    </row>
    <row r="7738" spans="1:4" x14ac:dyDescent="0.2">
      <c r="A7738" s="161" t="s">
        <v>9215</v>
      </c>
      <c r="B7738" s="162">
        <v>6.8947343063200205E-5</v>
      </c>
      <c r="D7738" s="162"/>
    </row>
    <row r="7739" spans="1:4" x14ac:dyDescent="0.2">
      <c r="A7739" s="161" t="s">
        <v>675</v>
      </c>
      <c r="B7739" s="162">
        <v>6.8880135143165502E-5</v>
      </c>
      <c r="D7739" s="162"/>
    </row>
    <row r="7740" spans="1:4" x14ac:dyDescent="0.2">
      <c r="A7740" s="161" t="s">
        <v>1025</v>
      </c>
      <c r="B7740" s="162">
        <v>6.8844250393844297E-5</v>
      </c>
      <c r="D7740" s="162"/>
    </row>
    <row r="7741" spans="1:4" x14ac:dyDescent="0.2">
      <c r="A7741" s="161" t="s">
        <v>9216</v>
      </c>
      <c r="B7741" s="162">
        <v>6.8593032866549704E-5</v>
      </c>
      <c r="D7741" s="162"/>
    </row>
    <row r="7742" spans="1:4" x14ac:dyDescent="0.2">
      <c r="A7742" s="161" t="s">
        <v>2046</v>
      </c>
      <c r="B7742" s="162">
        <v>6.85315049649261E-5</v>
      </c>
      <c r="D7742" s="162"/>
    </row>
    <row r="7743" spans="1:4" x14ac:dyDescent="0.2">
      <c r="A7743" s="161" t="s">
        <v>9217</v>
      </c>
      <c r="B7743" s="162">
        <v>6.8360261558363499E-5</v>
      </c>
      <c r="D7743" s="162"/>
    </row>
    <row r="7744" spans="1:4" x14ac:dyDescent="0.2">
      <c r="A7744" s="161" t="s">
        <v>1303</v>
      </c>
      <c r="B7744" s="162">
        <v>6.8307894271760195E-5</v>
      </c>
      <c r="D7744" s="162"/>
    </row>
    <row r="7745" spans="1:4" x14ac:dyDescent="0.2">
      <c r="A7745" s="161" t="s">
        <v>9218</v>
      </c>
      <c r="B7745" s="162">
        <v>6.8045028038350602E-5</v>
      </c>
      <c r="D7745" s="162"/>
    </row>
    <row r="7746" spans="1:4" x14ac:dyDescent="0.2">
      <c r="A7746" s="161" t="s">
        <v>5473</v>
      </c>
      <c r="B7746" s="162">
        <v>6.80252471362536E-5</v>
      </c>
      <c r="D7746" s="162"/>
    </row>
    <row r="7747" spans="1:4" x14ac:dyDescent="0.2">
      <c r="A7747" s="161" t="s">
        <v>3941</v>
      </c>
      <c r="B7747" s="162">
        <v>6.7977262849911802E-5</v>
      </c>
      <c r="D7747" s="162"/>
    </row>
    <row r="7748" spans="1:4" x14ac:dyDescent="0.2">
      <c r="A7748" s="161" t="s">
        <v>9219</v>
      </c>
      <c r="B7748" s="162">
        <v>6.7763017957791702E-5</v>
      </c>
      <c r="D7748" s="162"/>
    </row>
    <row r="7749" spans="1:4" x14ac:dyDescent="0.2">
      <c r="A7749" s="161" t="s">
        <v>3711</v>
      </c>
      <c r="B7749" s="162">
        <v>6.7709541120472905E-5</v>
      </c>
      <c r="D7749" s="162"/>
    </row>
    <row r="7750" spans="1:4" x14ac:dyDescent="0.2">
      <c r="A7750" s="161" t="s">
        <v>3712</v>
      </c>
      <c r="B7750" s="162">
        <v>6.7597035098524696E-5</v>
      </c>
      <c r="D7750" s="162"/>
    </row>
    <row r="7751" spans="1:4" x14ac:dyDescent="0.2">
      <c r="A7751" s="161" t="s">
        <v>697</v>
      </c>
      <c r="B7751" s="162">
        <v>6.75258681881153E-5</v>
      </c>
      <c r="D7751" s="162"/>
    </row>
    <row r="7752" spans="1:4" x14ac:dyDescent="0.2">
      <c r="A7752" s="161" t="s">
        <v>9220</v>
      </c>
      <c r="B7752" s="162">
        <v>6.7484816882757895E-5</v>
      </c>
      <c r="D7752" s="162"/>
    </row>
    <row r="7753" spans="1:4" x14ac:dyDescent="0.2">
      <c r="A7753" s="161" t="s">
        <v>2896</v>
      </c>
      <c r="B7753" s="162">
        <v>6.7422820505146796E-5</v>
      </c>
      <c r="D7753" s="162"/>
    </row>
    <row r="7754" spans="1:4" x14ac:dyDescent="0.2">
      <c r="A7754" s="161" t="s">
        <v>1142</v>
      </c>
      <c r="B7754" s="162">
        <v>6.7331098873382595E-5</v>
      </c>
      <c r="D7754" s="162"/>
    </row>
    <row r="7755" spans="1:4" x14ac:dyDescent="0.2">
      <c r="A7755" s="161" t="s">
        <v>2228</v>
      </c>
      <c r="B7755" s="162">
        <v>6.7325326226130999E-5</v>
      </c>
      <c r="D7755" s="162"/>
    </row>
    <row r="7756" spans="1:4" x14ac:dyDescent="0.2">
      <c r="A7756" s="161" t="s">
        <v>2418</v>
      </c>
      <c r="B7756" s="162">
        <v>6.7292963338308001E-5</v>
      </c>
      <c r="D7756" s="162"/>
    </row>
    <row r="7757" spans="1:4" x14ac:dyDescent="0.2">
      <c r="A7757" s="161" t="s">
        <v>1769</v>
      </c>
      <c r="B7757" s="162">
        <v>6.72228859979313E-5</v>
      </c>
      <c r="D7757" s="162"/>
    </row>
    <row r="7758" spans="1:4" x14ac:dyDescent="0.2">
      <c r="A7758" s="161" t="s">
        <v>9221</v>
      </c>
      <c r="B7758" s="162">
        <v>6.7208372232513202E-5</v>
      </c>
      <c r="D7758" s="162"/>
    </row>
    <row r="7759" spans="1:4" x14ac:dyDescent="0.2">
      <c r="A7759" s="161" t="s">
        <v>4944</v>
      </c>
      <c r="B7759" s="162">
        <v>6.7154545941917204E-5</v>
      </c>
      <c r="D7759" s="162"/>
    </row>
    <row r="7760" spans="1:4" x14ac:dyDescent="0.2">
      <c r="A7760" s="161" t="s">
        <v>1558</v>
      </c>
      <c r="B7760" s="162">
        <v>6.7122407086172306E-5</v>
      </c>
      <c r="D7760" s="162"/>
    </row>
    <row r="7761" spans="1:4" x14ac:dyDescent="0.2">
      <c r="A7761" s="161" t="s">
        <v>2406</v>
      </c>
      <c r="B7761" s="162">
        <v>6.7119786381556897E-5</v>
      </c>
      <c r="D7761" s="162"/>
    </row>
    <row r="7762" spans="1:4" x14ac:dyDescent="0.2">
      <c r="A7762" s="161" t="s">
        <v>9222</v>
      </c>
      <c r="B7762" s="162">
        <v>6.7023935782578798E-5</v>
      </c>
      <c r="D7762" s="162"/>
    </row>
    <row r="7763" spans="1:4" x14ac:dyDescent="0.2">
      <c r="A7763" s="161" t="s">
        <v>3939</v>
      </c>
      <c r="B7763" s="162">
        <v>6.6889933427227699E-5</v>
      </c>
      <c r="D7763" s="162"/>
    </row>
    <row r="7764" spans="1:4" x14ac:dyDescent="0.2">
      <c r="A7764" s="161" t="s">
        <v>9223</v>
      </c>
      <c r="B7764" s="162">
        <v>6.6799107704898204E-5</v>
      </c>
      <c r="D7764" s="162"/>
    </row>
    <row r="7765" spans="1:4" x14ac:dyDescent="0.2">
      <c r="A7765" s="161" t="s">
        <v>9224</v>
      </c>
      <c r="B7765" s="162">
        <v>6.6786863081507204E-5</v>
      </c>
      <c r="D7765" s="162"/>
    </row>
    <row r="7766" spans="1:4" x14ac:dyDescent="0.2">
      <c r="A7766" s="161" t="s">
        <v>5555</v>
      </c>
      <c r="B7766" s="162">
        <v>6.6770479239348698E-5</v>
      </c>
      <c r="D7766" s="162"/>
    </row>
    <row r="7767" spans="1:4" x14ac:dyDescent="0.2">
      <c r="A7767" s="161" t="s">
        <v>1685</v>
      </c>
      <c r="B7767" s="162">
        <v>6.6755284219815496E-5</v>
      </c>
      <c r="D7767" s="162"/>
    </row>
    <row r="7768" spans="1:4" x14ac:dyDescent="0.2">
      <c r="A7768" s="161" t="s">
        <v>1555</v>
      </c>
      <c r="B7768" s="162">
        <v>6.6717728044982704E-5</v>
      </c>
      <c r="D7768" s="162"/>
    </row>
    <row r="7769" spans="1:4" x14ac:dyDescent="0.2">
      <c r="A7769" s="161" t="s">
        <v>9225</v>
      </c>
      <c r="B7769" s="162">
        <v>6.6704198236342194E-5</v>
      </c>
      <c r="D7769" s="162"/>
    </row>
    <row r="7770" spans="1:4" x14ac:dyDescent="0.2">
      <c r="A7770" s="161" t="s">
        <v>1179</v>
      </c>
      <c r="B7770" s="162">
        <v>6.6534576272666803E-5</v>
      </c>
      <c r="D7770" s="162"/>
    </row>
    <row r="7771" spans="1:4" x14ac:dyDescent="0.2">
      <c r="A7771" s="161" t="s">
        <v>4789</v>
      </c>
      <c r="B7771" s="162">
        <v>6.6530669999999195E-5</v>
      </c>
      <c r="D7771" s="162"/>
    </row>
    <row r="7772" spans="1:4" x14ac:dyDescent="0.2">
      <c r="A7772" s="161" t="s">
        <v>941</v>
      </c>
      <c r="B7772" s="162">
        <v>6.6476735120361101E-5</v>
      </c>
      <c r="D7772" s="162"/>
    </row>
    <row r="7773" spans="1:4" x14ac:dyDescent="0.2">
      <c r="A7773" s="161" t="s">
        <v>9226</v>
      </c>
      <c r="B7773" s="162">
        <v>6.6448861563505297E-5</v>
      </c>
      <c r="D7773" s="162"/>
    </row>
    <row r="7774" spans="1:4" x14ac:dyDescent="0.2">
      <c r="A7774" s="161" t="s">
        <v>9227</v>
      </c>
      <c r="B7774" s="162">
        <v>6.6448861563505297E-5</v>
      </c>
      <c r="D7774" s="162"/>
    </row>
    <row r="7775" spans="1:4" x14ac:dyDescent="0.2">
      <c r="A7775" s="161" t="s">
        <v>9228</v>
      </c>
      <c r="B7775" s="162">
        <v>6.6448861563505297E-5</v>
      </c>
      <c r="D7775" s="162"/>
    </row>
    <row r="7776" spans="1:4" x14ac:dyDescent="0.2">
      <c r="A7776" s="161" t="s">
        <v>9229</v>
      </c>
      <c r="B7776" s="162">
        <v>6.6448861563505297E-5</v>
      </c>
      <c r="D7776" s="162"/>
    </row>
    <row r="7777" spans="1:4" x14ac:dyDescent="0.2">
      <c r="A7777" s="161" t="s">
        <v>9230</v>
      </c>
      <c r="B7777" s="162">
        <v>6.6448861563505297E-5</v>
      </c>
      <c r="D7777" s="162"/>
    </row>
    <row r="7778" spans="1:4" x14ac:dyDescent="0.2">
      <c r="A7778" s="161" t="s">
        <v>9231</v>
      </c>
      <c r="B7778" s="162">
        <v>6.6448861563505297E-5</v>
      </c>
      <c r="D7778" s="162"/>
    </row>
    <row r="7779" spans="1:4" x14ac:dyDescent="0.2">
      <c r="A7779" s="161" t="s">
        <v>9232</v>
      </c>
      <c r="B7779" s="162">
        <v>6.6448861563505297E-5</v>
      </c>
      <c r="D7779" s="162"/>
    </row>
    <row r="7780" spans="1:4" x14ac:dyDescent="0.2">
      <c r="A7780" s="161" t="s">
        <v>9233</v>
      </c>
      <c r="B7780" s="162">
        <v>6.6448861563505297E-5</v>
      </c>
      <c r="D7780" s="162"/>
    </row>
    <row r="7781" spans="1:4" x14ac:dyDescent="0.2">
      <c r="A7781" s="161" t="s">
        <v>9234</v>
      </c>
      <c r="B7781" s="162">
        <v>6.6448861563505297E-5</v>
      </c>
      <c r="D7781" s="162"/>
    </row>
    <row r="7782" spans="1:4" x14ac:dyDescent="0.2">
      <c r="A7782" s="161" t="s">
        <v>763</v>
      </c>
      <c r="B7782" s="162">
        <v>6.6376773513483601E-5</v>
      </c>
      <c r="D7782" s="162"/>
    </row>
    <row r="7783" spans="1:4" x14ac:dyDescent="0.2">
      <c r="A7783" s="161" t="s">
        <v>2356</v>
      </c>
      <c r="B7783" s="162">
        <v>6.6250558206941402E-5</v>
      </c>
      <c r="D7783" s="162"/>
    </row>
    <row r="7784" spans="1:4" x14ac:dyDescent="0.2">
      <c r="A7784" s="161" t="s">
        <v>461</v>
      </c>
      <c r="B7784" s="162">
        <v>6.6086634668751206E-5</v>
      </c>
      <c r="D7784" s="162"/>
    </row>
    <row r="7785" spans="1:4" x14ac:dyDescent="0.2">
      <c r="A7785" s="161" t="s">
        <v>1895</v>
      </c>
      <c r="B7785" s="162">
        <v>6.6049523888206299E-5</v>
      </c>
      <c r="D7785" s="162"/>
    </row>
    <row r="7786" spans="1:4" x14ac:dyDescent="0.2">
      <c r="A7786" s="161" t="s">
        <v>1037</v>
      </c>
      <c r="B7786" s="162">
        <v>6.5761976989147403E-5</v>
      </c>
      <c r="D7786" s="162"/>
    </row>
    <row r="7787" spans="1:4" x14ac:dyDescent="0.2">
      <c r="A7787" s="161" t="s">
        <v>5919</v>
      </c>
      <c r="B7787" s="162">
        <v>6.5695284169440502E-5</v>
      </c>
      <c r="D7787" s="162"/>
    </row>
    <row r="7788" spans="1:4" x14ac:dyDescent="0.2">
      <c r="A7788" s="161" t="s">
        <v>4496</v>
      </c>
      <c r="B7788" s="162">
        <v>6.5695284169440502E-5</v>
      </c>
      <c r="D7788" s="162"/>
    </row>
    <row r="7789" spans="1:4" x14ac:dyDescent="0.2">
      <c r="A7789" s="161" t="s">
        <v>9235</v>
      </c>
      <c r="B7789" s="162">
        <v>6.55100099580547E-5</v>
      </c>
      <c r="D7789" s="162"/>
    </row>
    <row r="7790" spans="1:4" x14ac:dyDescent="0.2">
      <c r="A7790" s="161" t="s">
        <v>3442</v>
      </c>
      <c r="B7790" s="162">
        <v>6.5400796152452495E-5</v>
      </c>
      <c r="D7790" s="162"/>
    </row>
    <row r="7791" spans="1:4" x14ac:dyDescent="0.2">
      <c r="A7791" s="161" t="s">
        <v>9236</v>
      </c>
      <c r="B7791" s="162">
        <v>6.5261503312383806E-5</v>
      </c>
      <c r="D7791" s="162"/>
    </row>
    <row r="7792" spans="1:4" x14ac:dyDescent="0.2">
      <c r="A7792" s="161" t="s">
        <v>9237</v>
      </c>
      <c r="B7792" s="162">
        <v>6.5261503312383806E-5</v>
      </c>
      <c r="D7792" s="162"/>
    </row>
    <row r="7793" spans="1:4" x14ac:dyDescent="0.2">
      <c r="A7793" s="161" t="s">
        <v>1721</v>
      </c>
      <c r="B7793" s="162">
        <v>6.5139830881325603E-5</v>
      </c>
      <c r="D7793" s="162"/>
    </row>
    <row r="7794" spans="1:4" x14ac:dyDescent="0.2">
      <c r="A7794" s="161" t="s">
        <v>1720</v>
      </c>
      <c r="B7794" s="162">
        <v>6.5139830881325603E-5</v>
      </c>
      <c r="D7794" s="162"/>
    </row>
    <row r="7795" spans="1:4" x14ac:dyDescent="0.2">
      <c r="A7795" s="161" t="s">
        <v>570</v>
      </c>
      <c r="B7795" s="162">
        <v>6.4936359473232502E-5</v>
      </c>
      <c r="D7795" s="162"/>
    </row>
    <row r="7796" spans="1:4" x14ac:dyDescent="0.2">
      <c r="A7796" s="161" t="s">
        <v>9238</v>
      </c>
      <c r="B7796" s="162">
        <v>6.4742005188750902E-5</v>
      </c>
      <c r="D7796" s="162"/>
    </row>
    <row r="7797" spans="1:4" x14ac:dyDescent="0.2">
      <c r="A7797" s="161" t="s">
        <v>5831</v>
      </c>
      <c r="B7797" s="162">
        <v>6.4660536401093405E-5</v>
      </c>
      <c r="D7797" s="162"/>
    </row>
    <row r="7798" spans="1:4" x14ac:dyDescent="0.2">
      <c r="A7798" s="161" t="s">
        <v>9239</v>
      </c>
      <c r="B7798" s="162">
        <v>6.4595993546991004E-5</v>
      </c>
      <c r="D7798" s="162"/>
    </row>
    <row r="7799" spans="1:4" x14ac:dyDescent="0.2">
      <c r="A7799" s="161" t="s">
        <v>9240</v>
      </c>
      <c r="B7799" s="162">
        <v>6.4555907172165507E-5</v>
      </c>
      <c r="D7799" s="162"/>
    </row>
    <row r="7800" spans="1:4" x14ac:dyDescent="0.2">
      <c r="A7800" s="161" t="s">
        <v>3330</v>
      </c>
      <c r="B7800" s="162">
        <v>6.4482867123079907E-5</v>
      </c>
      <c r="D7800" s="162"/>
    </row>
    <row r="7801" spans="1:4" x14ac:dyDescent="0.2">
      <c r="A7801" s="161" t="s">
        <v>9241</v>
      </c>
      <c r="B7801" s="162">
        <v>6.44818070914713E-5</v>
      </c>
      <c r="D7801" s="162"/>
    </row>
    <row r="7802" spans="1:4" x14ac:dyDescent="0.2">
      <c r="A7802" s="161" t="s">
        <v>472</v>
      </c>
      <c r="B7802" s="162">
        <v>6.4465459308740496E-5</v>
      </c>
      <c r="D7802" s="162"/>
    </row>
    <row r="7803" spans="1:4" x14ac:dyDescent="0.2">
      <c r="A7803" s="161" t="s">
        <v>9242</v>
      </c>
      <c r="B7803" s="162">
        <v>6.4302555910348199E-5</v>
      </c>
      <c r="D7803" s="162"/>
    </row>
    <row r="7804" spans="1:4" x14ac:dyDescent="0.2">
      <c r="A7804" s="161" t="s">
        <v>9243</v>
      </c>
      <c r="B7804" s="162">
        <v>6.4302555910348199E-5</v>
      </c>
      <c r="D7804" s="162"/>
    </row>
    <row r="7805" spans="1:4" x14ac:dyDescent="0.2">
      <c r="A7805" s="161" t="s">
        <v>9244</v>
      </c>
      <c r="B7805" s="162">
        <v>6.4302555910348199E-5</v>
      </c>
      <c r="D7805" s="162"/>
    </row>
    <row r="7806" spans="1:4" x14ac:dyDescent="0.2">
      <c r="A7806" s="161" t="s">
        <v>9245</v>
      </c>
      <c r="B7806" s="162">
        <v>6.4302555910348199E-5</v>
      </c>
      <c r="D7806" s="162"/>
    </row>
    <row r="7807" spans="1:4" x14ac:dyDescent="0.2">
      <c r="A7807" s="161" t="s">
        <v>9246</v>
      </c>
      <c r="B7807" s="162">
        <v>6.4302555910348199E-5</v>
      </c>
      <c r="D7807" s="162"/>
    </row>
    <row r="7808" spans="1:4" x14ac:dyDescent="0.2">
      <c r="A7808" s="161" t="s">
        <v>9247</v>
      </c>
      <c r="B7808" s="162">
        <v>6.4302555910348199E-5</v>
      </c>
      <c r="D7808" s="162"/>
    </row>
    <row r="7809" spans="1:4" x14ac:dyDescent="0.2">
      <c r="A7809" s="161" t="s">
        <v>9248</v>
      </c>
      <c r="B7809" s="162">
        <v>6.4302555910348199E-5</v>
      </c>
      <c r="D7809" s="162"/>
    </row>
    <row r="7810" spans="1:4" x14ac:dyDescent="0.2">
      <c r="A7810" s="161" t="s">
        <v>9249</v>
      </c>
      <c r="B7810" s="162">
        <v>6.4302555910348199E-5</v>
      </c>
      <c r="D7810" s="162"/>
    </row>
    <row r="7811" spans="1:4" x14ac:dyDescent="0.2">
      <c r="A7811" s="161" t="s">
        <v>9250</v>
      </c>
      <c r="B7811" s="162">
        <v>6.4302555910348199E-5</v>
      </c>
      <c r="D7811" s="162"/>
    </row>
    <row r="7812" spans="1:4" x14ac:dyDescent="0.2">
      <c r="A7812" s="161" t="s">
        <v>9251</v>
      </c>
      <c r="B7812" s="162">
        <v>6.4302555910348199E-5</v>
      </c>
      <c r="D7812" s="162"/>
    </row>
    <row r="7813" spans="1:4" x14ac:dyDescent="0.2">
      <c r="A7813" s="161" t="s">
        <v>9252</v>
      </c>
      <c r="B7813" s="162">
        <v>6.4302555910348199E-5</v>
      </c>
      <c r="D7813" s="162"/>
    </row>
    <row r="7814" spans="1:4" x14ac:dyDescent="0.2">
      <c r="A7814" s="161" t="s">
        <v>9253</v>
      </c>
      <c r="B7814" s="162">
        <v>6.4302555910348199E-5</v>
      </c>
      <c r="D7814" s="162"/>
    </row>
    <row r="7815" spans="1:4" x14ac:dyDescent="0.2">
      <c r="A7815" s="161" t="s">
        <v>9254</v>
      </c>
      <c r="B7815" s="162">
        <v>6.4302555910348199E-5</v>
      </c>
      <c r="D7815" s="162"/>
    </row>
    <row r="7816" spans="1:4" x14ac:dyDescent="0.2">
      <c r="A7816" s="161" t="s">
        <v>9255</v>
      </c>
      <c r="B7816" s="162">
        <v>6.4302555910348199E-5</v>
      </c>
      <c r="D7816" s="162"/>
    </row>
    <row r="7817" spans="1:4" x14ac:dyDescent="0.2">
      <c r="A7817" s="161" t="s">
        <v>9256</v>
      </c>
      <c r="B7817" s="162">
        <v>6.4302555910348199E-5</v>
      </c>
      <c r="D7817" s="162"/>
    </row>
    <row r="7818" spans="1:4" x14ac:dyDescent="0.2">
      <c r="A7818" s="161" t="s">
        <v>9257</v>
      </c>
      <c r="B7818" s="162">
        <v>6.4302555910348199E-5</v>
      </c>
      <c r="D7818" s="162"/>
    </row>
    <row r="7819" spans="1:4" x14ac:dyDescent="0.2">
      <c r="A7819" s="161" t="s">
        <v>9258</v>
      </c>
      <c r="B7819" s="162">
        <v>6.4302555910348199E-5</v>
      </c>
      <c r="D7819" s="162"/>
    </row>
    <row r="7820" spans="1:4" x14ac:dyDescent="0.2">
      <c r="A7820" s="161" t="s">
        <v>9259</v>
      </c>
      <c r="B7820" s="162">
        <v>6.4302555910348199E-5</v>
      </c>
      <c r="D7820" s="162"/>
    </row>
    <row r="7821" spans="1:4" x14ac:dyDescent="0.2">
      <c r="A7821" s="161" t="s">
        <v>9260</v>
      </c>
      <c r="B7821" s="162">
        <v>6.4302555910348199E-5</v>
      </c>
      <c r="D7821" s="162"/>
    </row>
    <row r="7822" spans="1:4" x14ac:dyDescent="0.2">
      <c r="A7822" s="161" t="s">
        <v>9261</v>
      </c>
      <c r="B7822" s="162">
        <v>6.4302555910348199E-5</v>
      </c>
      <c r="D7822" s="162"/>
    </row>
    <row r="7823" spans="1:4" x14ac:dyDescent="0.2">
      <c r="A7823" s="161" t="s">
        <v>4211</v>
      </c>
      <c r="B7823" s="162">
        <v>6.4252278622978904E-5</v>
      </c>
      <c r="D7823" s="162"/>
    </row>
    <row r="7824" spans="1:4" x14ac:dyDescent="0.2">
      <c r="A7824" s="161" t="s">
        <v>9262</v>
      </c>
      <c r="B7824" s="162">
        <v>6.4225792144399706E-5</v>
      </c>
      <c r="D7824" s="162"/>
    </row>
    <row r="7825" spans="1:4" x14ac:dyDescent="0.2">
      <c r="A7825" s="161" t="s">
        <v>1874</v>
      </c>
      <c r="B7825" s="162">
        <v>6.3802452451306506E-5</v>
      </c>
      <c r="D7825" s="162"/>
    </row>
    <row r="7826" spans="1:4" x14ac:dyDescent="0.2">
      <c r="A7826" s="161" t="s">
        <v>5267</v>
      </c>
      <c r="B7826" s="162">
        <v>6.3692027070346005E-5</v>
      </c>
      <c r="D7826" s="162"/>
    </row>
    <row r="7827" spans="1:4" x14ac:dyDescent="0.2">
      <c r="A7827" s="161" t="s">
        <v>9263</v>
      </c>
      <c r="B7827" s="162">
        <v>6.3624774858274697E-5</v>
      </c>
      <c r="D7827" s="162"/>
    </row>
    <row r="7828" spans="1:4" x14ac:dyDescent="0.2">
      <c r="A7828" s="161" t="s">
        <v>5598</v>
      </c>
      <c r="B7828" s="162">
        <v>6.3597623210969505E-5</v>
      </c>
      <c r="D7828" s="162"/>
    </row>
    <row r="7829" spans="1:4" x14ac:dyDescent="0.2">
      <c r="A7829" s="161" t="s">
        <v>4283</v>
      </c>
      <c r="B7829" s="162">
        <v>6.3597623210969505E-5</v>
      </c>
      <c r="D7829" s="162"/>
    </row>
    <row r="7830" spans="1:4" x14ac:dyDescent="0.2">
      <c r="A7830" s="161" t="s">
        <v>3865</v>
      </c>
      <c r="B7830" s="162">
        <v>6.3597623210969505E-5</v>
      </c>
      <c r="D7830" s="162"/>
    </row>
    <row r="7831" spans="1:4" x14ac:dyDescent="0.2">
      <c r="A7831" s="161" t="s">
        <v>3494</v>
      </c>
      <c r="B7831" s="162">
        <v>6.3597623210969505E-5</v>
      </c>
      <c r="D7831" s="162"/>
    </row>
    <row r="7832" spans="1:4" x14ac:dyDescent="0.2">
      <c r="A7832" s="161" t="s">
        <v>9264</v>
      </c>
      <c r="B7832" s="162">
        <v>6.3483012901057598E-5</v>
      </c>
      <c r="D7832" s="162"/>
    </row>
    <row r="7833" spans="1:4" x14ac:dyDescent="0.2">
      <c r="A7833" s="161" t="s">
        <v>9265</v>
      </c>
      <c r="B7833" s="162">
        <v>6.3483012901057598E-5</v>
      </c>
      <c r="D7833" s="162"/>
    </row>
    <row r="7834" spans="1:4" x14ac:dyDescent="0.2">
      <c r="A7834" s="161" t="s">
        <v>9266</v>
      </c>
      <c r="B7834" s="162">
        <v>6.3483012901057598E-5</v>
      </c>
      <c r="D7834" s="162"/>
    </row>
    <row r="7835" spans="1:4" x14ac:dyDescent="0.2">
      <c r="A7835" s="161" t="s">
        <v>1056</v>
      </c>
      <c r="B7835" s="162">
        <v>6.3464722807970298E-5</v>
      </c>
      <c r="D7835" s="162"/>
    </row>
    <row r="7836" spans="1:4" x14ac:dyDescent="0.2">
      <c r="A7836" s="161" t="s">
        <v>4624</v>
      </c>
      <c r="B7836" s="162">
        <v>6.3388119903202801E-5</v>
      </c>
      <c r="D7836" s="162"/>
    </row>
    <row r="7837" spans="1:4" x14ac:dyDescent="0.2">
      <c r="A7837" s="161" t="s">
        <v>5602</v>
      </c>
      <c r="B7837" s="162">
        <v>6.3383360358709099E-5</v>
      </c>
      <c r="D7837" s="162"/>
    </row>
    <row r="7838" spans="1:4" x14ac:dyDescent="0.2">
      <c r="A7838" s="161" t="s">
        <v>9267</v>
      </c>
      <c r="B7838" s="162">
        <v>6.3343794070624203E-5</v>
      </c>
      <c r="D7838" s="162"/>
    </row>
    <row r="7839" spans="1:4" x14ac:dyDescent="0.2">
      <c r="A7839" s="161" t="s">
        <v>9268</v>
      </c>
      <c r="B7839" s="162">
        <v>6.3171007600354206E-5</v>
      </c>
      <c r="D7839" s="162"/>
    </row>
    <row r="7840" spans="1:4" x14ac:dyDescent="0.2">
      <c r="A7840" s="161" t="s">
        <v>415</v>
      </c>
      <c r="B7840" s="162">
        <v>6.2974022593356003E-5</v>
      </c>
      <c r="D7840" s="162"/>
    </row>
    <row r="7841" spans="1:4" x14ac:dyDescent="0.2">
      <c r="A7841" s="161" t="s">
        <v>4222</v>
      </c>
      <c r="B7841" s="162">
        <v>6.2931323144809303E-5</v>
      </c>
      <c r="D7841" s="162"/>
    </row>
    <row r="7842" spans="1:4" x14ac:dyDescent="0.2">
      <c r="A7842" s="161" t="s">
        <v>6252</v>
      </c>
      <c r="B7842" s="162">
        <v>6.2735975123407004E-5</v>
      </c>
      <c r="D7842" s="162"/>
    </row>
    <row r="7843" spans="1:4" x14ac:dyDescent="0.2">
      <c r="A7843" s="161" t="s">
        <v>5446</v>
      </c>
      <c r="B7843" s="162">
        <v>6.2575982184991206E-5</v>
      </c>
      <c r="D7843" s="162"/>
    </row>
    <row r="7844" spans="1:4" x14ac:dyDescent="0.2">
      <c r="A7844" s="161" t="s">
        <v>5940</v>
      </c>
      <c r="B7844" s="162">
        <v>6.2533836103999694E-5</v>
      </c>
      <c r="D7844" s="162"/>
    </row>
    <row r="7845" spans="1:4" x14ac:dyDescent="0.2">
      <c r="A7845" s="161" t="s">
        <v>9269</v>
      </c>
      <c r="B7845" s="162">
        <v>6.2376759604324496E-5</v>
      </c>
      <c r="D7845" s="162"/>
    </row>
    <row r="7846" spans="1:4" x14ac:dyDescent="0.2">
      <c r="A7846" s="161" t="s">
        <v>4853</v>
      </c>
      <c r="B7846" s="162">
        <v>6.2306500961270902E-5</v>
      </c>
      <c r="D7846" s="162"/>
    </row>
    <row r="7847" spans="1:4" x14ac:dyDescent="0.2">
      <c r="A7847" s="161" t="s">
        <v>4942</v>
      </c>
      <c r="B7847" s="162">
        <v>6.1960896918050596E-5</v>
      </c>
      <c r="D7847" s="162"/>
    </row>
    <row r="7848" spans="1:4" x14ac:dyDescent="0.2">
      <c r="A7848" s="161" t="s">
        <v>5442</v>
      </c>
      <c r="B7848" s="162">
        <v>6.1904387605126999E-5</v>
      </c>
      <c r="D7848" s="162"/>
    </row>
    <row r="7849" spans="1:4" x14ac:dyDescent="0.2">
      <c r="A7849" s="161" t="s">
        <v>3718</v>
      </c>
      <c r="B7849" s="162">
        <v>6.1904387605126999E-5</v>
      </c>
      <c r="D7849" s="162"/>
    </row>
    <row r="7850" spans="1:4" x14ac:dyDescent="0.2">
      <c r="A7850" s="161" t="s">
        <v>9270</v>
      </c>
      <c r="B7850" s="162">
        <v>6.1812509859000801E-5</v>
      </c>
      <c r="D7850" s="162"/>
    </row>
    <row r="7851" spans="1:4" x14ac:dyDescent="0.2">
      <c r="A7851" s="161" t="s">
        <v>9271</v>
      </c>
      <c r="B7851" s="162">
        <v>6.1812509859000801E-5</v>
      </c>
      <c r="D7851" s="162"/>
    </row>
    <row r="7852" spans="1:4" x14ac:dyDescent="0.2">
      <c r="A7852" s="161" t="s">
        <v>9272</v>
      </c>
      <c r="B7852" s="162">
        <v>6.1812509859000801E-5</v>
      </c>
      <c r="D7852" s="162"/>
    </row>
    <row r="7853" spans="1:4" x14ac:dyDescent="0.2">
      <c r="A7853" s="161" t="s">
        <v>9273</v>
      </c>
      <c r="B7853" s="162">
        <v>6.1812509859000801E-5</v>
      </c>
      <c r="D7853" s="162"/>
    </row>
    <row r="7854" spans="1:4" x14ac:dyDescent="0.2">
      <c r="A7854" s="161" t="s">
        <v>9274</v>
      </c>
      <c r="B7854" s="162">
        <v>6.1812509859000801E-5</v>
      </c>
      <c r="D7854" s="162"/>
    </row>
    <row r="7855" spans="1:4" x14ac:dyDescent="0.2">
      <c r="A7855" s="161" t="s">
        <v>4304</v>
      </c>
      <c r="B7855" s="162">
        <v>6.1649493662668895E-5</v>
      </c>
      <c r="D7855" s="162"/>
    </row>
    <row r="7856" spans="1:4" x14ac:dyDescent="0.2">
      <c r="A7856" s="161" t="s">
        <v>9275</v>
      </c>
      <c r="B7856" s="162">
        <v>6.1644318371823094E-5</v>
      </c>
      <c r="D7856" s="162"/>
    </row>
    <row r="7857" spans="1:4" x14ac:dyDescent="0.2">
      <c r="A7857" s="161" t="s">
        <v>9276</v>
      </c>
      <c r="B7857" s="162">
        <v>6.1635820061223994E-5</v>
      </c>
      <c r="D7857" s="162"/>
    </row>
    <row r="7858" spans="1:4" x14ac:dyDescent="0.2">
      <c r="A7858" s="161" t="s">
        <v>9277</v>
      </c>
      <c r="B7858" s="162">
        <v>6.1596080959616301E-5</v>
      </c>
      <c r="D7858" s="162"/>
    </row>
    <row r="7859" spans="1:4" x14ac:dyDescent="0.2">
      <c r="A7859" s="161" t="s">
        <v>9278</v>
      </c>
      <c r="B7859" s="162">
        <v>6.1342172020908202E-5</v>
      </c>
      <c r="D7859" s="162"/>
    </row>
    <row r="7860" spans="1:4" x14ac:dyDescent="0.2">
      <c r="A7860" s="161" t="s">
        <v>6305</v>
      </c>
      <c r="B7860" s="162">
        <v>6.1316695700410794E-5</v>
      </c>
      <c r="D7860" s="162"/>
    </row>
    <row r="7861" spans="1:4" x14ac:dyDescent="0.2">
      <c r="A7861" s="161" t="s">
        <v>9279</v>
      </c>
      <c r="B7861" s="162">
        <v>6.1138169900755394E-5</v>
      </c>
      <c r="D7861" s="162"/>
    </row>
    <row r="7862" spans="1:4" x14ac:dyDescent="0.2">
      <c r="A7862" s="161" t="s">
        <v>9280</v>
      </c>
      <c r="B7862" s="162">
        <v>6.1032505033346402E-5</v>
      </c>
      <c r="D7862" s="162"/>
    </row>
    <row r="7863" spans="1:4" x14ac:dyDescent="0.2">
      <c r="A7863" s="161" t="s">
        <v>9281</v>
      </c>
      <c r="B7863" s="162">
        <v>6.06060705665792E-5</v>
      </c>
      <c r="D7863" s="162"/>
    </row>
    <row r="7864" spans="1:4" x14ac:dyDescent="0.2">
      <c r="A7864" s="161" t="s">
        <v>6135</v>
      </c>
      <c r="B7864" s="162">
        <v>6.0447458613418203E-5</v>
      </c>
      <c r="D7864" s="162"/>
    </row>
    <row r="7865" spans="1:4" x14ac:dyDescent="0.2">
      <c r="A7865" s="161" t="s">
        <v>9282</v>
      </c>
      <c r="B7865" s="162">
        <v>6.0363017722644198E-5</v>
      </c>
      <c r="D7865" s="162"/>
    </row>
    <row r="7866" spans="1:4" x14ac:dyDescent="0.2">
      <c r="A7866" s="161" t="s">
        <v>1006</v>
      </c>
      <c r="B7866" s="162">
        <v>6.03554293535462E-5</v>
      </c>
      <c r="D7866" s="162"/>
    </row>
    <row r="7867" spans="1:4" x14ac:dyDescent="0.2">
      <c r="A7867" s="161" t="s">
        <v>5319</v>
      </c>
      <c r="B7867" s="162">
        <v>6.0245119435966898E-5</v>
      </c>
      <c r="D7867" s="162"/>
    </row>
    <row r="7868" spans="1:4" x14ac:dyDescent="0.2">
      <c r="A7868" s="161" t="s">
        <v>4659</v>
      </c>
      <c r="B7868" s="162">
        <v>6.01957501713816E-5</v>
      </c>
      <c r="D7868" s="162"/>
    </row>
    <row r="7869" spans="1:4" x14ac:dyDescent="0.2">
      <c r="A7869" s="161" t="s">
        <v>1748</v>
      </c>
      <c r="B7869" s="162">
        <v>6.0111452153460399E-5</v>
      </c>
      <c r="D7869" s="162"/>
    </row>
    <row r="7870" spans="1:4" x14ac:dyDescent="0.2">
      <c r="A7870" s="161" t="s">
        <v>3398</v>
      </c>
      <c r="B7870" s="162">
        <v>5.99545609250462E-5</v>
      </c>
      <c r="D7870" s="162"/>
    </row>
    <row r="7871" spans="1:4" x14ac:dyDescent="0.2">
      <c r="A7871" s="161" t="s">
        <v>2480</v>
      </c>
      <c r="B7871" s="162">
        <v>5.9788514521722202E-5</v>
      </c>
      <c r="D7871" s="162"/>
    </row>
    <row r="7872" spans="1:4" x14ac:dyDescent="0.2">
      <c r="A7872" s="161" t="s">
        <v>2062</v>
      </c>
      <c r="B7872" s="162">
        <v>5.9777304523769598E-5</v>
      </c>
      <c r="D7872" s="162"/>
    </row>
    <row r="7873" spans="1:4" x14ac:dyDescent="0.2">
      <c r="A7873" s="161" t="s">
        <v>1805</v>
      </c>
      <c r="B7873" s="162">
        <v>5.9762574949020401E-5</v>
      </c>
      <c r="D7873" s="162"/>
    </row>
    <row r="7874" spans="1:4" x14ac:dyDescent="0.2">
      <c r="A7874" s="161" t="s">
        <v>4065</v>
      </c>
      <c r="B7874" s="162">
        <v>5.9625389421758403E-5</v>
      </c>
      <c r="D7874" s="162"/>
    </row>
    <row r="7875" spans="1:4" x14ac:dyDescent="0.2">
      <c r="A7875" s="161" t="s">
        <v>5969</v>
      </c>
      <c r="B7875" s="162">
        <v>5.9589199464109598E-5</v>
      </c>
      <c r="D7875" s="162"/>
    </row>
    <row r="7876" spans="1:4" x14ac:dyDescent="0.2">
      <c r="A7876" s="161" t="s">
        <v>388</v>
      </c>
      <c r="B7876" s="162">
        <v>5.9577299510937199E-5</v>
      </c>
      <c r="D7876" s="162"/>
    </row>
    <row r="7877" spans="1:4" x14ac:dyDescent="0.2">
      <c r="A7877" s="161" t="s">
        <v>2262</v>
      </c>
      <c r="B7877" s="162">
        <v>5.9377448781367799E-5</v>
      </c>
      <c r="D7877" s="162"/>
    </row>
    <row r="7878" spans="1:4" x14ac:dyDescent="0.2">
      <c r="A7878" s="161" t="s">
        <v>9283</v>
      </c>
      <c r="B7878" s="162">
        <v>5.9313585941427898E-5</v>
      </c>
      <c r="D7878" s="162"/>
    </row>
    <row r="7879" spans="1:4" x14ac:dyDescent="0.2">
      <c r="A7879" s="161" t="s">
        <v>9284</v>
      </c>
      <c r="B7879" s="162">
        <v>5.9295347942190102E-5</v>
      </c>
      <c r="D7879" s="162"/>
    </row>
    <row r="7880" spans="1:4" x14ac:dyDescent="0.2">
      <c r="A7880" s="161" t="s">
        <v>9285</v>
      </c>
      <c r="B7880" s="162">
        <v>5.9295347942190102E-5</v>
      </c>
      <c r="D7880" s="162"/>
    </row>
    <row r="7881" spans="1:4" x14ac:dyDescent="0.2">
      <c r="A7881" s="161" t="s">
        <v>9286</v>
      </c>
      <c r="B7881" s="162">
        <v>5.9295347942190102E-5</v>
      </c>
      <c r="D7881" s="162"/>
    </row>
    <row r="7882" spans="1:4" x14ac:dyDescent="0.2">
      <c r="A7882" s="161" t="s">
        <v>1876</v>
      </c>
      <c r="B7882" s="162">
        <v>5.9220134577859197E-5</v>
      </c>
      <c r="D7882" s="162"/>
    </row>
    <row r="7883" spans="1:4" x14ac:dyDescent="0.2">
      <c r="A7883" s="161" t="s">
        <v>4476</v>
      </c>
      <c r="B7883" s="162">
        <v>5.9123819399844698E-5</v>
      </c>
      <c r="D7883" s="162"/>
    </row>
    <row r="7884" spans="1:4" x14ac:dyDescent="0.2">
      <c r="A7884" s="161" t="s">
        <v>9287</v>
      </c>
      <c r="B7884" s="162">
        <v>5.91206535116506E-5</v>
      </c>
      <c r="D7884" s="162"/>
    </row>
    <row r="7885" spans="1:4" x14ac:dyDescent="0.2">
      <c r="A7885" s="161" t="s">
        <v>1833</v>
      </c>
      <c r="B7885" s="162">
        <v>5.91206535116506E-5</v>
      </c>
      <c r="D7885" s="162"/>
    </row>
    <row r="7886" spans="1:4" x14ac:dyDescent="0.2">
      <c r="A7886" s="161" t="s">
        <v>1904</v>
      </c>
      <c r="B7886" s="162">
        <v>5.9113738845339803E-5</v>
      </c>
      <c r="D7886" s="162"/>
    </row>
    <row r="7887" spans="1:4" x14ac:dyDescent="0.2">
      <c r="A7887" s="161" t="s">
        <v>4660</v>
      </c>
      <c r="B7887" s="162">
        <v>5.9064689441702197E-5</v>
      </c>
      <c r="D7887" s="162"/>
    </row>
    <row r="7888" spans="1:4" x14ac:dyDescent="0.2">
      <c r="A7888" s="161" t="s">
        <v>9288</v>
      </c>
      <c r="B7888" s="162">
        <v>5.8921082320671398E-5</v>
      </c>
      <c r="D7888" s="162"/>
    </row>
    <row r="7889" spans="1:4" x14ac:dyDescent="0.2">
      <c r="A7889" s="161" t="s">
        <v>826</v>
      </c>
      <c r="B7889" s="162">
        <v>5.88870845526794E-5</v>
      </c>
      <c r="D7889" s="162"/>
    </row>
    <row r="7890" spans="1:4" x14ac:dyDescent="0.2">
      <c r="A7890" s="161" t="s">
        <v>2917</v>
      </c>
      <c r="B7890" s="162">
        <v>5.8863689985186698E-5</v>
      </c>
      <c r="D7890" s="162"/>
    </row>
    <row r="7891" spans="1:4" x14ac:dyDescent="0.2">
      <c r="A7891" s="161" t="s">
        <v>936</v>
      </c>
      <c r="B7891" s="162">
        <v>5.8860618255582101E-5</v>
      </c>
      <c r="D7891" s="162"/>
    </row>
    <row r="7892" spans="1:4" x14ac:dyDescent="0.2">
      <c r="A7892" s="161" t="s">
        <v>1251</v>
      </c>
      <c r="B7892" s="162">
        <v>5.88538506592724E-5</v>
      </c>
      <c r="D7892" s="162"/>
    </row>
    <row r="7893" spans="1:4" x14ac:dyDescent="0.2">
      <c r="A7893" s="161" t="s">
        <v>9289</v>
      </c>
      <c r="B7893" s="162">
        <v>5.8821687352559599E-5</v>
      </c>
      <c r="D7893" s="162"/>
    </row>
    <row r="7894" spans="1:4" x14ac:dyDescent="0.2">
      <c r="A7894" s="161" t="s">
        <v>2149</v>
      </c>
      <c r="B7894" s="162">
        <v>5.8756568265515601E-5</v>
      </c>
      <c r="D7894" s="162"/>
    </row>
    <row r="7895" spans="1:4" x14ac:dyDescent="0.2">
      <c r="A7895" s="161" t="s">
        <v>4669</v>
      </c>
      <c r="B7895" s="162">
        <v>5.8741539595065602E-5</v>
      </c>
      <c r="D7895" s="162"/>
    </row>
    <row r="7896" spans="1:4" x14ac:dyDescent="0.2">
      <c r="A7896" s="161" t="s">
        <v>9290</v>
      </c>
      <c r="B7896" s="162">
        <v>5.8728806163541498E-5</v>
      </c>
      <c r="D7896" s="162"/>
    </row>
    <row r="7897" spans="1:4" x14ac:dyDescent="0.2">
      <c r="A7897" s="161" t="s">
        <v>3986</v>
      </c>
      <c r="B7897" s="162">
        <v>5.86686875216839E-5</v>
      </c>
      <c r="D7897" s="162"/>
    </row>
    <row r="7898" spans="1:4" x14ac:dyDescent="0.2">
      <c r="A7898" s="161" t="s">
        <v>1712</v>
      </c>
      <c r="B7898" s="162">
        <v>5.8633821472861698E-5</v>
      </c>
      <c r="D7898" s="162"/>
    </row>
    <row r="7899" spans="1:4" x14ac:dyDescent="0.2">
      <c r="A7899" s="161" t="s">
        <v>9291</v>
      </c>
      <c r="B7899" s="162">
        <v>5.8410092628677899E-5</v>
      </c>
      <c r="D7899" s="162"/>
    </row>
    <row r="7900" spans="1:4" x14ac:dyDescent="0.2">
      <c r="A7900" s="161" t="s">
        <v>9292</v>
      </c>
      <c r="B7900" s="162">
        <v>5.80675461859305E-5</v>
      </c>
      <c r="D7900" s="162"/>
    </row>
    <row r="7901" spans="1:4" x14ac:dyDescent="0.2">
      <c r="A7901" s="161" t="s">
        <v>9293</v>
      </c>
      <c r="B7901" s="162">
        <v>5.8022783522230299E-5</v>
      </c>
      <c r="D7901" s="162"/>
    </row>
    <row r="7902" spans="1:4" x14ac:dyDescent="0.2">
      <c r="A7902" s="161" t="s">
        <v>853</v>
      </c>
      <c r="B7902" s="162">
        <v>5.8014569988107701E-5</v>
      </c>
      <c r="D7902" s="162"/>
    </row>
    <row r="7903" spans="1:4" x14ac:dyDescent="0.2">
      <c r="A7903" s="161" t="s">
        <v>9294</v>
      </c>
      <c r="B7903" s="162">
        <v>5.7924595595086999E-5</v>
      </c>
      <c r="D7903" s="162"/>
    </row>
    <row r="7904" spans="1:4" x14ac:dyDescent="0.2">
      <c r="A7904" s="161" t="s">
        <v>4419</v>
      </c>
      <c r="B7904" s="162">
        <v>5.7835372923824597E-5</v>
      </c>
      <c r="D7904" s="162"/>
    </row>
    <row r="7905" spans="1:4" x14ac:dyDescent="0.2">
      <c r="A7905" s="161" t="s">
        <v>4706</v>
      </c>
      <c r="B7905" s="162">
        <v>5.7819204991086399E-5</v>
      </c>
      <c r="D7905" s="162"/>
    </row>
    <row r="7906" spans="1:4" x14ac:dyDescent="0.2">
      <c r="A7906" s="161" t="s">
        <v>9295</v>
      </c>
      <c r="B7906" s="162">
        <v>5.7685967719756197E-5</v>
      </c>
      <c r="D7906" s="162"/>
    </row>
    <row r="7907" spans="1:4" x14ac:dyDescent="0.2">
      <c r="A7907" s="161" t="s">
        <v>6331</v>
      </c>
      <c r="B7907" s="162">
        <v>5.7397006631329803E-5</v>
      </c>
      <c r="D7907" s="162"/>
    </row>
    <row r="7908" spans="1:4" x14ac:dyDescent="0.2">
      <c r="A7908" s="161" t="s">
        <v>782</v>
      </c>
      <c r="B7908" s="162">
        <v>5.7337550982583597E-5</v>
      </c>
      <c r="D7908" s="162"/>
    </row>
    <row r="7909" spans="1:4" x14ac:dyDescent="0.2">
      <c r="A7909" s="161" t="s">
        <v>9296</v>
      </c>
      <c r="B7909" s="162">
        <v>5.7318321135139703E-5</v>
      </c>
      <c r="D7909" s="162"/>
    </row>
    <row r="7910" spans="1:4" x14ac:dyDescent="0.2">
      <c r="A7910" s="161" t="s">
        <v>9297</v>
      </c>
      <c r="B7910" s="162">
        <v>5.7289268911128201E-5</v>
      </c>
      <c r="D7910" s="162"/>
    </row>
    <row r="7911" spans="1:4" x14ac:dyDescent="0.2">
      <c r="A7911" s="161" t="s">
        <v>9298</v>
      </c>
      <c r="B7911" s="162">
        <v>5.7207255281652299E-5</v>
      </c>
      <c r="D7911" s="162"/>
    </row>
    <row r="7912" spans="1:4" x14ac:dyDescent="0.2">
      <c r="A7912" s="161" t="s">
        <v>4386</v>
      </c>
      <c r="B7912" s="162">
        <v>5.7203073952465897E-5</v>
      </c>
      <c r="D7912" s="162"/>
    </row>
    <row r="7913" spans="1:4" x14ac:dyDescent="0.2">
      <c r="A7913" s="161" t="s">
        <v>9299</v>
      </c>
      <c r="B7913" s="162">
        <v>5.7135256200821498E-5</v>
      </c>
      <c r="D7913" s="162"/>
    </row>
    <row r="7914" spans="1:4" x14ac:dyDescent="0.2">
      <c r="A7914" s="161" t="s">
        <v>4897</v>
      </c>
      <c r="B7914" s="162">
        <v>5.7128539099321701E-5</v>
      </c>
      <c r="D7914" s="162"/>
    </row>
    <row r="7915" spans="1:4" x14ac:dyDescent="0.2">
      <c r="A7915" s="161" t="s">
        <v>3141</v>
      </c>
      <c r="B7915" s="162">
        <v>5.7075338351822402E-5</v>
      </c>
      <c r="D7915" s="162"/>
    </row>
    <row r="7916" spans="1:4" x14ac:dyDescent="0.2">
      <c r="A7916" s="161" t="s">
        <v>9300</v>
      </c>
      <c r="B7916" s="162">
        <v>5.7056146089451602E-5</v>
      </c>
      <c r="D7916" s="162"/>
    </row>
    <row r="7917" spans="1:4" x14ac:dyDescent="0.2">
      <c r="A7917" s="161" t="s">
        <v>670</v>
      </c>
      <c r="B7917" s="162">
        <v>5.6974199513273998E-5</v>
      </c>
      <c r="D7917" s="162"/>
    </row>
    <row r="7918" spans="1:4" x14ac:dyDescent="0.2">
      <c r="A7918" s="161" t="s">
        <v>9301</v>
      </c>
      <c r="B7918" s="162">
        <v>5.6938454916544697E-5</v>
      </c>
      <c r="D7918" s="162"/>
    </row>
    <row r="7919" spans="1:4" x14ac:dyDescent="0.2">
      <c r="A7919" s="161" t="s">
        <v>2487</v>
      </c>
      <c r="B7919" s="162">
        <v>5.6923399126558101E-5</v>
      </c>
      <c r="D7919" s="162"/>
    </row>
    <row r="7920" spans="1:4" x14ac:dyDescent="0.2">
      <c r="A7920" s="161" t="s">
        <v>3997</v>
      </c>
      <c r="B7920" s="162">
        <v>5.6839535359850197E-5</v>
      </c>
      <c r="D7920" s="162"/>
    </row>
    <row r="7921" spans="1:4" x14ac:dyDescent="0.2">
      <c r="A7921" s="161" t="s">
        <v>6354</v>
      </c>
      <c r="B7921" s="162">
        <v>5.6812258601058201E-5</v>
      </c>
      <c r="D7921" s="162"/>
    </row>
    <row r="7922" spans="1:4" x14ac:dyDescent="0.2">
      <c r="A7922" s="161" t="s">
        <v>1803</v>
      </c>
      <c r="B7922" s="162">
        <v>5.6802457803784501E-5</v>
      </c>
      <c r="D7922" s="162"/>
    </row>
    <row r="7923" spans="1:4" x14ac:dyDescent="0.2">
      <c r="A7923" s="161" t="s">
        <v>5385</v>
      </c>
      <c r="B7923" s="162">
        <v>5.6672482431654198E-5</v>
      </c>
      <c r="D7923" s="162"/>
    </row>
    <row r="7924" spans="1:4" x14ac:dyDescent="0.2">
      <c r="A7924" s="161" t="s">
        <v>1220</v>
      </c>
      <c r="B7924" s="162">
        <v>5.6615869862749199E-5</v>
      </c>
      <c r="D7924" s="162"/>
    </row>
    <row r="7925" spans="1:4" x14ac:dyDescent="0.2">
      <c r="A7925" s="161" t="s">
        <v>9302</v>
      </c>
      <c r="B7925" s="162">
        <v>5.6613082876064499E-5</v>
      </c>
      <c r="D7925" s="162"/>
    </row>
    <row r="7926" spans="1:4" x14ac:dyDescent="0.2">
      <c r="A7926" s="161" t="s">
        <v>2048</v>
      </c>
      <c r="B7926" s="162">
        <v>5.65606156925601E-5</v>
      </c>
      <c r="D7926" s="162"/>
    </row>
    <row r="7927" spans="1:4" x14ac:dyDescent="0.2">
      <c r="A7927" s="161" t="s">
        <v>2915</v>
      </c>
      <c r="B7927" s="162">
        <v>5.64778651983411E-5</v>
      </c>
      <c r="D7927" s="162"/>
    </row>
    <row r="7928" spans="1:4" x14ac:dyDescent="0.2">
      <c r="A7928" s="161" t="s">
        <v>3783</v>
      </c>
      <c r="B7928" s="162">
        <v>5.6378648059410898E-5</v>
      </c>
      <c r="D7928" s="162"/>
    </row>
    <row r="7929" spans="1:4" x14ac:dyDescent="0.2">
      <c r="A7929" s="161" t="s">
        <v>9303</v>
      </c>
      <c r="B7929" s="162">
        <v>5.6353174285429202E-5</v>
      </c>
      <c r="D7929" s="162"/>
    </row>
    <row r="7930" spans="1:4" x14ac:dyDescent="0.2">
      <c r="A7930" s="161" t="s">
        <v>1108</v>
      </c>
      <c r="B7930" s="162">
        <v>5.6282065578403602E-5</v>
      </c>
      <c r="D7930" s="162"/>
    </row>
    <row r="7931" spans="1:4" x14ac:dyDescent="0.2">
      <c r="A7931" s="161" t="s">
        <v>1884</v>
      </c>
      <c r="B7931" s="162">
        <v>5.6281520180488499E-5</v>
      </c>
      <c r="D7931" s="162"/>
    </row>
    <row r="7932" spans="1:4" x14ac:dyDescent="0.2">
      <c r="A7932" s="161" t="s">
        <v>9304</v>
      </c>
      <c r="B7932" s="162">
        <v>5.61877388870947E-5</v>
      </c>
      <c r="D7932" s="162"/>
    </row>
    <row r="7933" spans="1:4" x14ac:dyDescent="0.2">
      <c r="A7933" s="161" t="s">
        <v>9305</v>
      </c>
      <c r="B7933" s="162">
        <v>5.6151329432014699E-5</v>
      </c>
      <c r="D7933" s="162"/>
    </row>
    <row r="7934" spans="1:4" x14ac:dyDescent="0.2">
      <c r="A7934" s="161" t="s">
        <v>5848</v>
      </c>
      <c r="B7934" s="162">
        <v>5.6110756449223203E-5</v>
      </c>
      <c r="D7934" s="162"/>
    </row>
    <row r="7935" spans="1:4" x14ac:dyDescent="0.2">
      <c r="A7935" s="161" t="s">
        <v>610</v>
      </c>
      <c r="B7935" s="162">
        <v>5.6071414251893699E-5</v>
      </c>
      <c r="D7935" s="162"/>
    </row>
    <row r="7936" spans="1:4" x14ac:dyDescent="0.2">
      <c r="A7936" s="161" t="s">
        <v>9306</v>
      </c>
      <c r="B7936" s="162">
        <v>5.60335141469013E-5</v>
      </c>
      <c r="D7936" s="162"/>
    </row>
    <row r="7937" spans="1:4" x14ac:dyDescent="0.2">
      <c r="A7937" s="161" t="s">
        <v>685</v>
      </c>
      <c r="B7937" s="162">
        <v>5.5912554733186601E-5</v>
      </c>
      <c r="D7937" s="162"/>
    </row>
    <row r="7938" spans="1:4" x14ac:dyDescent="0.2">
      <c r="A7938" s="161" t="s">
        <v>4600</v>
      </c>
      <c r="B7938" s="162">
        <v>5.5745872130219899E-5</v>
      </c>
      <c r="D7938" s="162"/>
    </row>
    <row r="7939" spans="1:4" x14ac:dyDescent="0.2">
      <c r="A7939" s="161" t="s">
        <v>9307</v>
      </c>
      <c r="B7939" s="162">
        <v>5.5710542565372798E-5</v>
      </c>
      <c r="D7939" s="162"/>
    </row>
    <row r="7940" spans="1:4" x14ac:dyDescent="0.2">
      <c r="A7940" s="161" t="s">
        <v>2829</v>
      </c>
      <c r="B7940" s="162">
        <v>5.5664456132247703E-5</v>
      </c>
      <c r="D7940" s="162"/>
    </row>
    <row r="7941" spans="1:4" x14ac:dyDescent="0.2">
      <c r="A7941" s="161" t="s">
        <v>501</v>
      </c>
      <c r="B7941" s="162">
        <v>5.5566881193238999E-5</v>
      </c>
      <c r="D7941" s="162"/>
    </row>
    <row r="7942" spans="1:4" x14ac:dyDescent="0.2">
      <c r="A7942" s="161" t="s">
        <v>9308</v>
      </c>
      <c r="B7942" s="162">
        <v>5.5522189546554099E-5</v>
      </c>
      <c r="D7942" s="162"/>
    </row>
    <row r="7943" spans="1:4" x14ac:dyDescent="0.2">
      <c r="A7943" s="161" t="s">
        <v>456</v>
      </c>
      <c r="B7943" s="162">
        <v>5.5514345080045103E-5</v>
      </c>
      <c r="D7943" s="162"/>
    </row>
    <row r="7944" spans="1:4" x14ac:dyDescent="0.2">
      <c r="A7944" s="161" t="s">
        <v>1106</v>
      </c>
      <c r="B7944" s="162">
        <v>5.51522928468852E-5</v>
      </c>
      <c r="D7944" s="162"/>
    </row>
    <row r="7945" spans="1:4" x14ac:dyDescent="0.2">
      <c r="A7945" s="161" t="s">
        <v>511</v>
      </c>
      <c r="B7945" s="162">
        <v>5.51127582898717E-5</v>
      </c>
      <c r="D7945" s="162"/>
    </row>
    <row r="7946" spans="1:4" x14ac:dyDescent="0.2">
      <c r="A7946" s="161" t="s">
        <v>1370</v>
      </c>
      <c r="B7946" s="162">
        <v>5.5084133128763598E-5</v>
      </c>
      <c r="D7946" s="162"/>
    </row>
    <row r="7947" spans="1:4" x14ac:dyDescent="0.2">
      <c r="A7947" s="161" t="s">
        <v>1046</v>
      </c>
      <c r="B7947" s="162">
        <v>5.5051363833093799E-5</v>
      </c>
      <c r="D7947" s="162"/>
    </row>
    <row r="7948" spans="1:4" x14ac:dyDescent="0.2">
      <c r="A7948" s="161" t="s">
        <v>9309</v>
      </c>
      <c r="B7948" s="162">
        <v>5.5047335809721803E-5</v>
      </c>
      <c r="D7948" s="162"/>
    </row>
    <row r="7949" spans="1:4" x14ac:dyDescent="0.2">
      <c r="A7949" s="161" t="s">
        <v>9310</v>
      </c>
      <c r="B7949" s="162">
        <v>5.49000807238087E-5</v>
      </c>
      <c r="D7949" s="162"/>
    </row>
    <row r="7950" spans="1:4" x14ac:dyDescent="0.2">
      <c r="A7950" s="161" t="s">
        <v>9311</v>
      </c>
      <c r="B7950" s="162">
        <v>5.4854843067680202E-5</v>
      </c>
      <c r="D7950" s="162"/>
    </row>
    <row r="7951" spans="1:4" x14ac:dyDescent="0.2">
      <c r="A7951" s="161" t="s">
        <v>4610</v>
      </c>
      <c r="B7951" s="162">
        <v>5.4847030394136601E-5</v>
      </c>
      <c r="D7951" s="162"/>
    </row>
    <row r="7952" spans="1:4" x14ac:dyDescent="0.2">
      <c r="A7952" s="161" t="s">
        <v>9312</v>
      </c>
      <c r="B7952" s="162">
        <v>5.4494604213231399E-5</v>
      </c>
      <c r="D7952" s="162"/>
    </row>
    <row r="7953" spans="1:4" x14ac:dyDescent="0.2">
      <c r="A7953" s="161" t="s">
        <v>5445</v>
      </c>
      <c r="B7953" s="162">
        <v>5.4426516999185301E-5</v>
      </c>
      <c r="D7953" s="162"/>
    </row>
    <row r="7954" spans="1:4" x14ac:dyDescent="0.2">
      <c r="A7954" s="161" t="s">
        <v>9313</v>
      </c>
      <c r="B7954" s="162">
        <v>5.4293741894990398E-5</v>
      </c>
      <c r="D7954" s="162"/>
    </row>
    <row r="7955" spans="1:4" x14ac:dyDescent="0.2">
      <c r="A7955" s="161" t="s">
        <v>9314</v>
      </c>
      <c r="B7955" s="162">
        <v>5.42746226396097E-5</v>
      </c>
      <c r="D7955" s="162"/>
    </row>
    <row r="7956" spans="1:4" x14ac:dyDescent="0.2">
      <c r="A7956" s="161" t="s">
        <v>9315</v>
      </c>
      <c r="B7956" s="162">
        <v>5.4245274018918599E-5</v>
      </c>
      <c r="D7956" s="162"/>
    </row>
    <row r="7957" spans="1:4" x14ac:dyDescent="0.2">
      <c r="A7957" s="161" t="s">
        <v>6234</v>
      </c>
      <c r="B7957" s="162">
        <v>5.4069069251675602E-5</v>
      </c>
      <c r="D7957" s="162"/>
    </row>
    <row r="7958" spans="1:4" x14ac:dyDescent="0.2">
      <c r="A7958" s="161" t="s">
        <v>4558</v>
      </c>
      <c r="B7958" s="162">
        <v>5.4015709787426903E-5</v>
      </c>
      <c r="D7958" s="162"/>
    </row>
    <row r="7959" spans="1:4" x14ac:dyDescent="0.2">
      <c r="A7959" s="161" t="s">
        <v>9316</v>
      </c>
      <c r="B7959" s="162">
        <v>5.4014248498674303E-5</v>
      </c>
      <c r="D7959" s="162"/>
    </row>
    <row r="7960" spans="1:4" x14ac:dyDescent="0.2">
      <c r="A7960" s="161" t="s">
        <v>4109</v>
      </c>
      <c r="B7960" s="162">
        <v>5.3889066094573599E-5</v>
      </c>
      <c r="D7960" s="162"/>
    </row>
    <row r="7961" spans="1:4" x14ac:dyDescent="0.2">
      <c r="A7961" s="161" t="s">
        <v>9317</v>
      </c>
      <c r="B7961" s="162">
        <v>5.3759522653727099E-5</v>
      </c>
      <c r="D7961" s="162"/>
    </row>
    <row r="7962" spans="1:4" x14ac:dyDescent="0.2">
      <c r="A7962" s="161" t="s">
        <v>1920</v>
      </c>
      <c r="B7962" s="162">
        <v>5.36869675742032E-5</v>
      </c>
      <c r="D7962" s="162"/>
    </row>
    <row r="7963" spans="1:4" x14ac:dyDescent="0.2">
      <c r="A7963" s="161" t="s">
        <v>4687</v>
      </c>
      <c r="B7963" s="162">
        <v>5.3634061815078401E-5</v>
      </c>
      <c r="D7963" s="162"/>
    </row>
    <row r="7964" spans="1:4" x14ac:dyDescent="0.2">
      <c r="A7964" s="161" t="s">
        <v>2148</v>
      </c>
      <c r="B7964" s="162">
        <v>5.3514005322804998E-5</v>
      </c>
      <c r="D7964" s="162"/>
    </row>
    <row r="7965" spans="1:4" x14ac:dyDescent="0.2">
      <c r="A7965" s="161" t="s">
        <v>9318</v>
      </c>
      <c r="B7965" s="162">
        <v>5.3461471880191601E-5</v>
      </c>
      <c r="D7965" s="162"/>
    </row>
    <row r="7966" spans="1:4" x14ac:dyDescent="0.2">
      <c r="A7966" s="161" t="s">
        <v>9319</v>
      </c>
      <c r="B7966" s="162">
        <v>5.3400908775341401E-5</v>
      </c>
      <c r="D7966" s="162"/>
    </row>
    <row r="7967" spans="1:4" x14ac:dyDescent="0.2">
      <c r="A7967" s="161" t="s">
        <v>9320</v>
      </c>
      <c r="B7967" s="162">
        <v>5.3400908775341401E-5</v>
      </c>
      <c r="D7967" s="162"/>
    </row>
    <row r="7968" spans="1:4" x14ac:dyDescent="0.2">
      <c r="A7968" s="161" t="s">
        <v>876</v>
      </c>
      <c r="B7968" s="162">
        <v>5.3381916276831199E-5</v>
      </c>
      <c r="D7968" s="162"/>
    </row>
    <row r="7969" spans="1:4" x14ac:dyDescent="0.2">
      <c r="A7969" s="161" t="s">
        <v>1653</v>
      </c>
      <c r="B7969" s="162">
        <v>5.31421832092139E-5</v>
      </c>
      <c r="D7969" s="162"/>
    </row>
    <row r="7970" spans="1:4" x14ac:dyDescent="0.2">
      <c r="A7970" s="161" t="s">
        <v>6285</v>
      </c>
      <c r="B7970" s="162">
        <v>5.31388874635933E-5</v>
      </c>
      <c r="D7970" s="162"/>
    </row>
    <row r="7971" spans="1:4" x14ac:dyDescent="0.2">
      <c r="A7971" s="161" t="s">
        <v>9321</v>
      </c>
      <c r="B7971" s="162">
        <v>5.2973623002011398E-5</v>
      </c>
      <c r="D7971" s="162"/>
    </row>
    <row r="7972" spans="1:4" x14ac:dyDescent="0.2">
      <c r="A7972" s="161" t="s">
        <v>4579</v>
      </c>
      <c r="B7972" s="162">
        <v>5.2846526345038499E-5</v>
      </c>
      <c r="D7972" s="162"/>
    </row>
    <row r="7973" spans="1:4" x14ac:dyDescent="0.2">
      <c r="A7973" s="161" t="s">
        <v>9322</v>
      </c>
      <c r="B7973" s="162">
        <v>5.2785361318970102E-5</v>
      </c>
      <c r="D7973" s="162"/>
    </row>
    <row r="7974" spans="1:4" x14ac:dyDescent="0.2">
      <c r="A7974" s="161" t="s">
        <v>2029</v>
      </c>
      <c r="B7974" s="162">
        <v>5.2764002908742798E-5</v>
      </c>
      <c r="D7974" s="162"/>
    </row>
    <row r="7975" spans="1:4" x14ac:dyDescent="0.2">
      <c r="A7975" s="161" t="s">
        <v>2033</v>
      </c>
      <c r="B7975" s="162">
        <v>5.27181596560069E-5</v>
      </c>
      <c r="D7975" s="162"/>
    </row>
    <row r="7976" spans="1:4" x14ac:dyDescent="0.2">
      <c r="A7976" s="161" t="s">
        <v>9323</v>
      </c>
      <c r="B7976" s="162">
        <v>5.2700594531830898E-5</v>
      </c>
      <c r="D7976" s="162"/>
    </row>
    <row r="7977" spans="1:4" x14ac:dyDescent="0.2">
      <c r="A7977" s="161" t="s">
        <v>9324</v>
      </c>
      <c r="B7977" s="162">
        <v>5.2677848087158901E-5</v>
      </c>
      <c r="D7977" s="162"/>
    </row>
    <row r="7978" spans="1:4" x14ac:dyDescent="0.2">
      <c r="A7978" s="161" t="s">
        <v>9325</v>
      </c>
      <c r="B7978" s="162">
        <v>5.2677848087158901E-5</v>
      </c>
      <c r="D7978" s="162"/>
    </row>
    <row r="7979" spans="1:4" x14ac:dyDescent="0.2">
      <c r="A7979" s="161" t="s">
        <v>706</v>
      </c>
      <c r="B7979" s="162">
        <v>5.2425577933389297E-5</v>
      </c>
      <c r="D7979" s="162"/>
    </row>
    <row r="7980" spans="1:4" x14ac:dyDescent="0.2">
      <c r="A7980" s="161" t="s">
        <v>1861</v>
      </c>
      <c r="B7980" s="162">
        <v>5.2403049765786902E-5</v>
      </c>
      <c r="D7980" s="162"/>
    </row>
    <row r="7981" spans="1:4" x14ac:dyDescent="0.2">
      <c r="A7981" s="161" t="s">
        <v>5158</v>
      </c>
      <c r="B7981" s="162">
        <v>5.2369895482332701E-5</v>
      </c>
      <c r="D7981" s="162"/>
    </row>
    <row r="7982" spans="1:4" x14ac:dyDescent="0.2">
      <c r="A7982" s="161" t="s">
        <v>828</v>
      </c>
      <c r="B7982" s="162">
        <v>5.2035180909945802E-5</v>
      </c>
      <c r="D7982" s="162"/>
    </row>
    <row r="7983" spans="1:4" x14ac:dyDescent="0.2">
      <c r="A7983" s="161" t="s">
        <v>9326</v>
      </c>
      <c r="B7983" s="162">
        <v>5.1977692250667902E-5</v>
      </c>
      <c r="D7983" s="162"/>
    </row>
    <row r="7984" spans="1:4" x14ac:dyDescent="0.2">
      <c r="A7984" s="161" t="s">
        <v>9327</v>
      </c>
      <c r="B7984" s="162">
        <v>5.1963568175282502E-5</v>
      </c>
      <c r="D7984" s="162"/>
    </row>
    <row r="7985" spans="1:4" x14ac:dyDescent="0.2">
      <c r="A7985" s="161" t="s">
        <v>6361</v>
      </c>
      <c r="B7985" s="162">
        <v>5.1928715340187701E-5</v>
      </c>
      <c r="D7985" s="162"/>
    </row>
    <row r="7986" spans="1:4" x14ac:dyDescent="0.2">
      <c r="A7986" s="161" t="s">
        <v>9328</v>
      </c>
      <c r="B7986" s="162">
        <v>5.1889114848594899E-5</v>
      </c>
      <c r="D7986" s="162"/>
    </row>
    <row r="7987" spans="1:4" x14ac:dyDescent="0.2">
      <c r="A7987" s="161" t="s">
        <v>1200</v>
      </c>
      <c r="B7987" s="162">
        <v>5.1849566547335898E-5</v>
      </c>
      <c r="D7987" s="162"/>
    </row>
    <row r="7988" spans="1:4" x14ac:dyDescent="0.2">
      <c r="A7988" s="161" t="s">
        <v>1613</v>
      </c>
      <c r="B7988" s="162">
        <v>5.1821154610309199E-5</v>
      </c>
      <c r="D7988" s="162"/>
    </row>
    <row r="7989" spans="1:4" x14ac:dyDescent="0.2">
      <c r="A7989" s="161" t="s">
        <v>9329</v>
      </c>
      <c r="B7989" s="162">
        <v>5.1608159036836297E-5</v>
      </c>
      <c r="D7989" s="162"/>
    </row>
    <row r="7990" spans="1:4" x14ac:dyDescent="0.2">
      <c r="A7990" s="161" t="s">
        <v>521</v>
      </c>
      <c r="B7990" s="162">
        <v>5.15133330523652E-5</v>
      </c>
      <c r="D7990" s="162"/>
    </row>
    <row r="7991" spans="1:4" x14ac:dyDescent="0.2">
      <c r="A7991" s="161" t="s">
        <v>9330</v>
      </c>
      <c r="B7991" s="162">
        <v>5.14309346586894E-5</v>
      </c>
      <c r="D7991" s="162"/>
    </row>
    <row r="7992" spans="1:4" x14ac:dyDescent="0.2">
      <c r="A7992" s="161" t="s">
        <v>797</v>
      </c>
      <c r="B7992" s="162">
        <v>5.1363935844906197E-5</v>
      </c>
      <c r="D7992" s="162"/>
    </row>
    <row r="7993" spans="1:4" x14ac:dyDescent="0.2">
      <c r="A7993" s="161" t="s">
        <v>3519</v>
      </c>
      <c r="B7993" s="162">
        <v>5.13362475314764E-5</v>
      </c>
      <c r="D7993" s="162"/>
    </row>
    <row r="7994" spans="1:4" x14ac:dyDescent="0.2">
      <c r="A7994" s="161" t="s">
        <v>1448</v>
      </c>
      <c r="B7994" s="162">
        <v>5.1255980741408803E-5</v>
      </c>
      <c r="D7994" s="162"/>
    </row>
    <row r="7995" spans="1:4" x14ac:dyDescent="0.2">
      <c r="A7995" s="161" t="s">
        <v>1700</v>
      </c>
      <c r="B7995" s="162">
        <v>5.1227153636355898E-5</v>
      </c>
      <c r="D7995" s="162"/>
    </row>
    <row r="7996" spans="1:4" x14ac:dyDescent="0.2">
      <c r="A7996" s="161" t="s">
        <v>3853</v>
      </c>
      <c r="B7996" s="162">
        <v>5.1162069306542001E-5</v>
      </c>
      <c r="D7996" s="162"/>
    </row>
    <row r="7997" spans="1:4" x14ac:dyDescent="0.2">
      <c r="A7997" s="161" t="s">
        <v>4242</v>
      </c>
      <c r="B7997" s="162">
        <v>5.0972119625746902E-5</v>
      </c>
      <c r="D7997" s="162"/>
    </row>
    <row r="7998" spans="1:4" x14ac:dyDescent="0.2">
      <c r="A7998" s="161" t="s">
        <v>6326</v>
      </c>
      <c r="B7998" s="162">
        <v>5.0924606071759398E-5</v>
      </c>
      <c r="D7998" s="162"/>
    </row>
    <row r="7999" spans="1:4" x14ac:dyDescent="0.2">
      <c r="A7999" s="161" t="s">
        <v>9331</v>
      </c>
      <c r="B7999" s="162">
        <v>5.0801814475187899E-5</v>
      </c>
      <c r="D7999" s="162"/>
    </row>
    <row r="8000" spans="1:4" x14ac:dyDescent="0.2">
      <c r="A8000" s="161" t="s">
        <v>9332</v>
      </c>
      <c r="B8000" s="162">
        <v>5.0801814475187899E-5</v>
      </c>
      <c r="D8000" s="162"/>
    </row>
    <row r="8001" spans="1:4" x14ac:dyDescent="0.2">
      <c r="A8001" s="161" t="s">
        <v>9333</v>
      </c>
      <c r="B8001" s="162">
        <v>5.0677904015391099E-5</v>
      </c>
      <c r="D8001" s="162"/>
    </row>
    <row r="8002" spans="1:4" x14ac:dyDescent="0.2">
      <c r="A8002" s="161" t="s">
        <v>9334</v>
      </c>
      <c r="B8002" s="162">
        <v>5.0597118573397198E-5</v>
      </c>
      <c r="D8002" s="162"/>
    </row>
    <row r="8003" spans="1:4" x14ac:dyDescent="0.2">
      <c r="A8003" s="161" t="s">
        <v>9335</v>
      </c>
      <c r="B8003" s="162">
        <v>5.0180614117796903E-5</v>
      </c>
      <c r="D8003" s="162"/>
    </row>
    <row r="8004" spans="1:4" x14ac:dyDescent="0.2">
      <c r="A8004" s="161" t="s">
        <v>9336</v>
      </c>
      <c r="B8004" s="162">
        <v>5.01585808551282E-5</v>
      </c>
      <c r="D8004" s="162"/>
    </row>
    <row r="8005" spans="1:4" x14ac:dyDescent="0.2">
      <c r="A8005" s="161" t="s">
        <v>9337</v>
      </c>
      <c r="B8005" s="162">
        <v>5.0142235835848499E-5</v>
      </c>
      <c r="D8005" s="162"/>
    </row>
    <row r="8006" spans="1:4" x14ac:dyDescent="0.2">
      <c r="A8006" s="161" t="s">
        <v>6377</v>
      </c>
      <c r="B8006" s="162">
        <v>5.0142235835848499E-5</v>
      </c>
      <c r="D8006" s="162"/>
    </row>
    <row r="8007" spans="1:4" x14ac:dyDescent="0.2">
      <c r="A8007" s="161" t="s">
        <v>2411</v>
      </c>
      <c r="B8007" s="162">
        <v>5.0044431985210702E-5</v>
      </c>
      <c r="D8007" s="162"/>
    </row>
    <row r="8008" spans="1:4" x14ac:dyDescent="0.2">
      <c r="A8008" s="161" t="s">
        <v>4465</v>
      </c>
      <c r="B8008" s="162">
        <v>5.0030693897525797E-5</v>
      </c>
      <c r="D8008" s="162"/>
    </row>
    <row r="8009" spans="1:4" x14ac:dyDescent="0.2">
      <c r="A8009" s="161" t="s">
        <v>5629</v>
      </c>
      <c r="B8009" s="162">
        <v>4.9973947494468298E-5</v>
      </c>
      <c r="D8009" s="162"/>
    </row>
    <row r="8010" spans="1:4" x14ac:dyDescent="0.2">
      <c r="A8010" s="161" t="s">
        <v>9338</v>
      </c>
      <c r="B8010" s="162">
        <v>4.9885079055659697E-5</v>
      </c>
      <c r="D8010" s="162"/>
    </row>
    <row r="8011" spans="1:4" x14ac:dyDescent="0.2">
      <c r="A8011" s="161" t="s">
        <v>9339</v>
      </c>
      <c r="B8011" s="162">
        <v>4.9885079055659697E-5</v>
      </c>
      <c r="D8011" s="162"/>
    </row>
    <row r="8012" spans="1:4" x14ac:dyDescent="0.2">
      <c r="A8012" s="161" t="s">
        <v>9340</v>
      </c>
      <c r="B8012" s="162">
        <v>4.9885079055659697E-5</v>
      </c>
      <c r="D8012" s="162"/>
    </row>
    <row r="8013" spans="1:4" x14ac:dyDescent="0.2">
      <c r="A8013" s="161" t="s">
        <v>9341</v>
      </c>
      <c r="B8013" s="162">
        <v>4.9885079055659697E-5</v>
      </c>
      <c r="D8013" s="162"/>
    </row>
    <row r="8014" spans="1:4" x14ac:dyDescent="0.2">
      <c r="A8014" s="161" t="s">
        <v>9342</v>
      </c>
      <c r="B8014" s="162">
        <v>4.9885079055659697E-5</v>
      </c>
      <c r="D8014" s="162"/>
    </row>
    <row r="8015" spans="1:4" x14ac:dyDescent="0.2">
      <c r="A8015" s="161" t="s">
        <v>9343</v>
      </c>
      <c r="B8015" s="162">
        <v>4.9885079055659697E-5</v>
      </c>
      <c r="D8015" s="162"/>
    </row>
    <row r="8016" spans="1:4" x14ac:dyDescent="0.2">
      <c r="A8016" s="161" t="s">
        <v>9344</v>
      </c>
      <c r="B8016" s="162">
        <v>4.9885079055659697E-5</v>
      </c>
      <c r="D8016" s="162"/>
    </row>
    <row r="8017" spans="1:4" x14ac:dyDescent="0.2">
      <c r="A8017" s="161" t="s">
        <v>9345</v>
      </c>
      <c r="B8017" s="162">
        <v>4.9885079055659697E-5</v>
      </c>
      <c r="D8017" s="162"/>
    </row>
    <row r="8018" spans="1:4" x14ac:dyDescent="0.2">
      <c r="A8018" s="161" t="s">
        <v>1600</v>
      </c>
      <c r="B8018" s="162">
        <v>4.9868165405752101E-5</v>
      </c>
      <c r="D8018" s="162"/>
    </row>
    <row r="8019" spans="1:4" x14ac:dyDescent="0.2">
      <c r="A8019" s="161" t="s">
        <v>927</v>
      </c>
      <c r="B8019" s="162">
        <v>4.9850715618047498E-5</v>
      </c>
      <c r="D8019" s="162"/>
    </row>
    <row r="8020" spans="1:4" x14ac:dyDescent="0.2">
      <c r="A8020" s="161" t="s">
        <v>2642</v>
      </c>
      <c r="B8020" s="162">
        <v>4.9830120974289697E-5</v>
      </c>
      <c r="D8020" s="162"/>
    </row>
    <row r="8021" spans="1:4" x14ac:dyDescent="0.2">
      <c r="A8021" s="161" t="s">
        <v>4137</v>
      </c>
      <c r="B8021" s="162">
        <v>4.9816512949522198E-5</v>
      </c>
      <c r="D8021" s="162"/>
    </row>
    <row r="8022" spans="1:4" x14ac:dyDescent="0.2">
      <c r="A8022" s="161" t="s">
        <v>6123</v>
      </c>
      <c r="B8022" s="162">
        <v>4.9779976750543598E-5</v>
      </c>
      <c r="D8022" s="162"/>
    </row>
    <row r="8023" spans="1:4" x14ac:dyDescent="0.2">
      <c r="A8023" s="161" t="s">
        <v>2230</v>
      </c>
      <c r="B8023" s="162">
        <v>4.9708720409400699E-5</v>
      </c>
      <c r="D8023" s="162"/>
    </row>
    <row r="8024" spans="1:4" x14ac:dyDescent="0.2">
      <c r="A8024" s="161" t="s">
        <v>9346</v>
      </c>
      <c r="B8024" s="162">
        <v>4.9655443489658298E-5</v>
      </c>
      <c r="D8024" s="162"/>
    </row>
    <row r="8025" spans="1:4" x14ac:dyDescent="0.2">
      <c r="A8025" s="161" t="s">
        <v>9347</v>
      </c>
      <c r="B8025" s="162">
        <v>4.96222910553244E-5</v>
      </c>
      <c r="D8025" s="162"/>
    </row>
    <row r="8026" spans="1:4" x14ac:dyDescent="0.2">
      <c r="A8026" s="161" t="s">
        <v>2717</v>
      </c>
      <c r="B8026" s="162">
        <v>4.9528733066049098E-5</v>
      </c>
      <c r="D8026" s="162"/>
    </row>
    <row r="8027" spans="1:4" x14ac:dyDescent="0.2">
      <c r="A8027" s="161" t="s">
        <v>9348</v>
      </c>
      <c r="B8027" s="162">
        <v>4.9293252767253502E-5</v>
      </c>
      <c r="D8027" s="162"/>
    </row>
    <row r="8028" spans="1:4" x14ac:dyDescent="0.2">
      <c r="A8028" s="161" t="s">
        <v>9349</v>
      </c>
      <c r="B8028" s="162">
        <v>4.9293252767253502E-5</v>
      </c>
      <c r="D8028" s="162"/>
    </row>
    <row r="8029" spans="1:4" x14ac:dyDescent="0.2">
      <c r="A8029" s="161" t="s">
        <v>1372</v>
      </c>
      <c r="B8029" s="162">
        <v>4.912378970171E-5</v>
      </c>
      <c r="D8029" s="162"/>
    </row>
    <row r="8030" spans="1:4" x14ac:dyDescent="0.2">
      <c r="A8030" s="161" t="s">
        <v>9350</v>
      </c>
      <c r="B8030" s="162">
        <v>4.8963882388261198E-5</v>
      </c>
      <c r="D8030" s="162"/>
    </row>
    <row r="8031" spans="1:4" x14ac:dyDescent="0.2">
      <c r="A8031" s="161" t="s">
        <v>9351</v>
      </c>
      <c r="B8031" s="162">
        <v>4.8963882388261198E-5</v>
      </c>
      <c r="D8031" s="162"/>
    </row>
    <row r="8032" spans="1:4" x14ac:dyDescent="0.2">
      <c r="A8032" s="161" t="s">
        <v>1065</v>
      </c>
      <c r="B8032" s="162">
        <v>4.89494367202938E-5</v>
      </c>
      <c r="D8032" s="162"/>
    </row>
    <row r="8033" spans="1:4" x14ac:dyDescent="0.2">
      <c r="A8033" s="161" t="s">
        <v>580</v>
      </c>
      <c r="B8033" s="162">
        <v>4.8751024877759603E-5</v>
      </c>
      <c r="D8033" s="162"/>
    </row>
    <row r="8034" spans="1:4" x14ac:dyDescent="0.2">
      <c r="A8034" s="161" t="s">
        <v>9352</v>
      </c>
      <c r="B8034" s="162">
        <v>4.8699491301168797E-5</v>
      </c>
      <c r="D8034" s="162"/>
    </row>
    <row r="8035" spans="1:4" x14ac:dyDescent="0.2">
      <c r="A8035" s="161" t="s">
        <v>4103</v>
      </c>
      <c r="B8035" s="162">
        <v>4.8699491301168797E-5</v>
      </c>
      <c r="D8035" s="162"/>
    </row>
    <row r="8036" spans="1:4" x14ac:dyDescent="0.2">
      <c r="A8036" s="161" t="s">
        <v>3463</v>
      </c>
      <c r="B8036" s="162">
        <v>4.8610431770472502E-5</v>
      </c>
      <c r="D8036" s="162"/>
    </row>
    <row r="8037" spans="1:4" x14ac:dyDescent="0.2">
      <c r="A8037" s="161" t="s">
        <v>3126</v>
      </c>
      <c r="B8037" s="162">
        <v>4.8474133056666302E-5</v>
      </c>
      <c r="D8037" s="162"/>
    </row>
    <row r="8038" spans="1:4" x14ac:dyDescent="0.2">
      <c r="A8038" s="161" t="s">
        <v>2044</v>
      </c>
      <c r="B8038" s="162">
        <v>4.8464289695772303E-5</v>
      </c>
      <c r="D8038" s="162"/>
    </row>
    <row r="8039" spans="1:4" x14ac:dyDescent="0.2">
      <c r="A8039" s="161" t="s">
        <v>5500</v>
      </c>
      <c r="B8039" s="162">
        <v>4.8399457146332198E-5</v>
      </c>
      <c r="D8039" s="162"/>
    </row>
    <row r="8040" spans="1:4" x14ac:dyDescent="0.2">
      <c r="A8040" s="161" t="s">
        <v>2144</v>
      </c>
      <c r="B8040" s="162">
        <v>4.8377244610105203E-5</v>
      </c>
      <c r="D8040" s="162"/>
    </row>
    <row r="8041" spans="1:4" x14ac:dyDescent="0.2">
      <c r="A8041" s="161" t="s">
        <v>9353</v>
      </c>
      <c r="B8041" s="162">
        <v>4.83519982531722E-5</v>
      </c>
      <c r="D8041" s="162"/>
    </row>
    <row r="8042" spans="1:4" x14ac:dyDescent="0.2">
      <c r="A8042" s="161" t="s">
        <v>5714</v>
      </c>
      <c r="B8042" s="162">
        <v>4.8350010642353301E-5</v>
      </c>
      <c r="D8042" s="162"/>
    </row>
    <row r="8043" spans="1:4" x14ac:dyDescent="0.2">
      <c r="A8043" s="161" t="s">
        <v>9354</v>
      </c>
      <c r="B8043" s="162">
        <v>4.83138995268395E-5</v>
      </c>
      <c r="D8043" s="162"/>
    </row>
    <row r="8044" spans="1:4" x14ac:dyDescent="0.2">
      <c r="A8044" s="161" t="s">
        <v>9355</v>
      </c>
      <c r="B8044" s="162">
        <v>4.83138995268395E-5</v>
      </c>
      <c r="D8044" s="162"/>
    </row>
    <row r="8045" spans="1:4" x14ac:dyDescent="0.2">
      <c r="A8045" s="161" t="s">
        <v>5488</v>
      </c>
      <c r="B8045" s="162">
        <v>4.83138995268395E-5</v>
      </c>
      <c r="D8045" s="162"/>
    </row>
    <row r="8046" spans="1:4" x14ac:dyDescent="0.2">
      <c r="A8046" s="161" t="s">
        <v>514</v>
      </c>
      <c r="B8046" s="162">
        <v>4.8224736752972999E-5</v>
      </c>
      <c r="D8046" s="162"/>
    </row>
    <row r="8047" spans="1:4" x14ac:dyDescent="0.2">
      <c r="A8047" s="161" t="s">
        <v>1794</v>
      </c>
      <c r="B8047" s="162">
        <v>4.8211506402033103E-5</v>
      </c>
      <c r="D8047" s="162"/>
    </row>
    <row r="8048" spans="1:4" x14ac:dyDescent="0.2">
      <c r="A8048" s="161" t="s">
        <v>9356</v>
      </c>
      <c r="B8048" s="162">
        <v>4.8200228111907699E-5</v>
      </c>
      <c r="D8048" s="162"/>
    </row>
    <row r="8049" spans="1:4" x14ac:dyDescent="0.2">
      <c r="A8049" s="161" t="s">
        <v>1173</v>
      </c>
      <c r="B8049" s="162">
        <v>4.8142906505066501E-5</v>
      </c>
      <c r="D8049" s="162"/>
    </row>
    <row r="8050" spans="1:4" x14ac:dyDescent="0.2">
      <c r="A8050" s="161" t="s">
        <v>9357</v>
      </c>
      <c r="B8050" s="162">
        <v>4.8017763512429602E-5</v>
      </c>
      <c r="D8050" s="162"/>
    </row>
    <row r="8051" spans="1:4" x14ac:dyDescent="0.2">
      <c r="A8051" s="161" t="s">
        <v>9358</v>
      </c>
      <c r="B8051" s="162">
        <v>4.8017763512429602E-5</v>
      </c>
      <c r="D8051" s="162"/>
    </row>
    <row r="8052" spans="1:4" x14ac:dyDescent="0.2">
      <c r="A8052" s="161" t="s">
        <v>9359</v>
      </c>
      <c r="B8052" s="162">
        <v>4.7968436157920401E-5</v>
      </c>
      <c r="D8052" s="162"/>
    </row>
    <row r="8053" spans="1:4" x14ac:dyDescent="0.2">
      <c r="A8053" s="161" t="s">
        <v>9360</v>
      </c>
      <c r="B8053" s="162">
        <v>4.7963298815303198E-5</v>
      </c>
      <c r="D8053" s="162"/>
    </row>
    <row r="8054" spans="1:4" x14ac:dyDescent="0.2">
      <c r="A8054" s="161" t="s">
        <v>9361</v>
      </c>
      <c r="B8054" s="162">
        <v>4.7909387361018002E-5</v>
      </c>
      <c r="D8054" s="162"/>
    </row>
    <row r="8055" spans="1:4" x14ac:dyDescent="0.2">
      <c r="A8055" s="161" t="s">
        <v>9362</v>
      </c>
      <c r="B8055" s="162">
        <v>4.78828201925579E-5</v>
      </c>
      <c r="D8055" s="162"/>
    </row>
    <row r="8056" spans="1:4" x14ac:dyDescent="0.2">
      <c r="A8056" s="161" t="s">
        <v>9363</v>
      </c>
      <c r="B8056" s="162">
        <v>4.78828201925579E-5</v>
      </c>
      <c r="D8056" s="162"/>
    </row>
    <row r="8057" spans="1:4" x14ac:dyDescent="0.2">
      <c r="A8057" s="161" t="s">
        <v>9364</v>
      </c>
      <c r="B8057" s="162">
        <v>4.78828201925579E-5</v>
      </c>
      <c r="D8057" s="162"/>
    </row>
    <row r="8058" spans="1:4" x14ac:dyDescent="0.2">
      <c r="A8058" s="161" t="s">
        <v>9365</v>
      </c>
      <c r="B8058" s="162">
        <v>4.7873946329001002E-5</v>
      </c>
      <c r="D8058" s="162"/>
    </row>
    <row r="8059" spans="1:4" x14ac:dyDescent="0.2">
      <c r="A8059" s="161" t="s">
        <v>2417</v>
      </c>
      <c r="B8059" s="162">
        <v>4.7851942124397898E-5</v>
      </c>
      <c r="D8059" s="162"/>
    </row>
    <row r="8060" spans="1:4" x14ac:dyDescent="0.2">
      <c r="A8060" s="161" t="s">
        <v>5845</v>
      </c>
      <c r="B8060" s="162">
        <v>4.7849018558773803E-5</v>
      </c>
      <c r="D8060" s="162"/>
    </row>
    <row r="8061" spans="1:4" x14ac:dyDescent="0.2">
      <c r="A8061" s="161" t="s">
        <v>9366</v>
      </c>
      <c r="B8061" s="162">
        <v>4.7764184005341399E-5</v>
      </c>
      <c r="D8061" s="162"/>
    </row>
    <row r="8062" spans="1:4" x14ac:dyDescent="0.2">
      <c r="A8062" s="161" t="s">
        <v>9367</v>
      </c>
      <c r="B8062" s="162">
        <v>4.7764184005341399E-5</v>
      </c>
      <c r="D8062" s="162"/>
    </row>
    <row r="8063" spans="1:4" x14ac:dyDescent="0.2">
      <c r="A8063" s="161" t="s">
        <v>9368</v>
      </c>
      <c r="B8063" s="162">
        <v>4.7751513598544903E-5</v>
      </c>
      <c r="D8063" s="162"/>
    </row>
    <row r="8064" spans="1:4" x14ac:dyDescent="0.2">
      <c r="A8064" s="161" t="s">
        <v>9369</v>
      </c>
      <c r="B8064" s="162">
        <v>4.7654342180095498E-5</v>
      </c>
      <c r="D8064" s="162"/>
    </row>
    <row r="8065" spans="1:4" x14ac:dyDescent="0.2">
      <c r="A8065" s="161" t="s">
        <v>2853</v>
      </c>
      <c r="B8065" s="162">
        <v>4.7652166002668802E-5</v>
      </c>
      <c r="D8065" s="162"/>
    </row>
    <row r="8066" spans="1:4" x14ac:dyDescent="0.2">
      <c r="A8066" s="161" t="s">
        <v>5531</v>
      </c>
      <c r="B8066" s="162">
        <v>4.7380662186610901E-5</v>
      </c>
      <c r="D8066" s="162"/>
    </row>
    <row r="8067" spans="1:4" x14ac:dyDescent="0.2">
      <c r="A8067" s="161" t="s">
        <v>9370</v>
      </c>
      <c r="B8067" s="162">
        <v>4.7238235385650699E-5</v>
      </c>
      <c r="D8067" s="162"/>
    </row>
    <row r="8068" spans="1:4" x14ac:dyDescent="0.2">
      <c r="A8068" s="161" t="s">
        <v>5195</v>
      </c>
      <c r="B8068" s="162">
        <v>4.7238235385650699E-5</v>
      </c>
      <c r="D8068" s="162"/>
    </row>
    <row r="8069" spans="1:4" x14ac:dyDescent="0.2">
      <c r="A8069" s="161" t="s">
        <v>707</v>
      </c>
      <c r="B8069" s="162">
        <v>4.7229483712517399E-5</v>
      </c>
      <c r="D8069" s="162"/>
    </row>
    <row r="8070" spans="1:4" x14ac:dyDescent="0.2">
      <c r="A8070" s="161" t="s">
        <v>9371</v>
      </c>
      <c r="B8070" s="162">
        <v>4.7180542530315898E-5</v>
      </c>
      <c r="D8070" s="162"/>
    </row>
    <row r="8071" spans="1:4" x14ac:dyDescent="0.2">
      <c r="A8071" s="161" t="s">
        <v>4581</v>
      </c>
      <c r="B8071" s="162">
        <v>4.71478123076237E-5</v>
      </c>
      <c r="D8071" s="162"/>
    </row>
    <row r="8072" spans="1:4" x14ac:dyDescent="0.2">
      <c r="A8072" s="161" t="s">
        <v>482</v>
      </c>
      <c r="B8072" s="162">
        <v>4.7139392146467199E-5</v>
      </c>
      <c r="D8072" s="162"/>
    </row>
    <row r="8073" spans="1:4" x14ac:dyDescent="0.2">
      <c r="A8073" s="161" t="s">
        <v>9372</v>
      </c>
      <c r="B8073" s="162">
        <v>4.71390181589928E-5</v>
      </c>
      <c r="D8073" s="162"/>
    </row>
    <row r="8074" spans="1:4" x14ac:dyDescent="0.2">
      <c r="A8074" s="161" t="s">
        <v>618</v>
      </c>
      <c r="B8074" s="162">
        <v>4.7106958619924203E-5</v>
      </c>
      <c r="D8074" s="162"/>
    </row>
    <row r="8075" spans="1:4" x14ac:dyDescent="0.2">
      <c r="A8075" s="161" t="s">
        <v>6165</v>
      </c>
      <c r="B8075" s="162">
        <v>4.70797363428432E-5</v>
      </c>
      <c r="D8075" s="162"/>
    </row>
    <row r="8076" spans="1:4" x14ac:dyDescent="0.2">
      <c r="A8076" s="161" t="s">
        <v>390</v>
      </c>
      <c r="B8076" s="162">
        <v>4.7044266638423301E-5</v>
      </c>
      <c r="D8076" s="162"/>
    </row>
    <row r="8077" spans="1:4" x14ac:dyDescent="0.2">
      <c r="A8077" s="161" t="s">
        <v>5808</v>
      </c>
      <c r="B8077" s="162">
        <v>4.7010957319642001E-5</v>
      </c>
      <c r="D8077" s="162"/>
    </row>
    <row r="8078" spans="1:4" x14ac:dyDescent="0.2">
      <c r="A8078" s="161" t="s">
        <v>5835</v>
      </c>
      <c r="B8078" s="162">
        <v>4.6992817173835401E-5</v>
      </c>
      <c r="D8078" s="162"/>
    </row>
    <row r="8079" spans="1:4" x14ac:dyDescent="0.2">
      <c r="A8079" s="161" t="s">
        <v>6205</v>
      </c>
      <c r="B8079" s="162">
        <v>4.6901540943347703E-5</v>
      </c>
      <c r="D8079" s="162"/>
    </row>
    <row r="8080" spans="1:4" x14ac:dyDescent="0.2">
      <c r="A8080" s="161" t="s">
        <v>9373</v>
      </c>
      <c r="B8080" s="162">
        <v>4.6860415443329601E-5</v>
      </c>
      <c r="D8080" s="162"/>
    </row>
    <row r="8081" spans="1:4" x14ac:dyDescent="0.2">
      <c r="A8081" s="161" t="s">
        <v>1888</v>
      </c>
      <c r="B8081" s="162">
        <v>4.68234447265E-5</v>
      </c>
      <c r="D8081" s="162"/>
    </row>
    <row r="8082" spans="1:4" x14ac:dyDescent="0.2">
      <c r="A8082" s="161" t="s">
        <v>3228</v>
      </c>
      <c r="B8082" s="162">
        <v>4.6585842085827902E-5</v>
      </c>
      <c r="D8082" s="162"/>
    </row>
    <row r="8083" spans="1:4" x14ac:dyDescent="0.2">
      <c r="A8083" s="161" t="s">
        <v>9374</v>
      </c>
      <c r="B8083" s="162">
        <v>4.6554439233746198E-5</v>
      </c>
      <c r="D8083" s="162"/>
    </row>
    <row r="8084" spans="1:4" x14ac:dyDescent="0.2">
      <c r="A8084" s="161" t="s">
        <v>630</v>
      </c>
      <c r="B8084" s="162">
        <v>4.6521779853056498E-5</v>
      </c>
      <c r="D8084" s="162"/>
    </row>
    <row r="8085" spans="1:4" x14ac:dyDescent="0.2">
      <c r="A8085" s="161" t="s">
        <v>673</v>
      </c>
      <c r="B8085" s="162">
        <v>4.6376965612847498E-5</v>
      </c>
      <c r="D8085" s="162"/>
    </row>
    <row r="8086" spans="1:4" x14ac:dyDescent="0.2">
      <c r="A8086" s="161" t="s">
        <v>4488</v>
      </c>
      <c r="B8086" s="162">
        <v>4.6372640274361297E-5</v>
      </c>
      <c r="D8086" s="162"/>
    </row>
    <row r="8087" spans="1:4" x14ac:dyDescent="0.2">
      <c r="A8087" s="161" t="s">
        <v>9375</v>
      </c>
      <c r="B8087" s="162">
        <v>4.6280675475294002E-5</v>
      </c>
      <c r="D8087" s="162"/>
    </row>
    <row r="8088" spans="1:4" x14ac:dyDescent="0.2">
      <c r="A8088" s="161" t="s">
        <v>1906</v>
      </c>
      <c r="B8088" s="162">
        <v>4.62041855198666E-5</v>
      </c>
      <c r="D8088" s="162"/>
    </row>
    <row r="8089" spans="1:4" x14ac:dyDescent="0.2">
      <c r="A8089" s="161" t="s">
        <v>9376</v>
      </c>
      <c r="B8089" s="162">
        <v>4.6091975619784399E-5</v>
      </c>
      <c r="D8089" s="162"/>
    </row>
    <row r="8090" spans="1:4" x14ac:dyDescent="0.2">
      <c r="A8090" s="161" t="s">
        <v>5920</v>
      </c>
      <c r="B8090" s="162">
        <v>4.6043408271703398E-5</v>
      </c>
      <c r="D8090" s="162"/>
    </row>
    <row r="8091" spans="1:4" x14ac:dyDescent="0.2">
      <c r="A8091" s="161" t="s">
        <v>9377</v>
      </c>
      <c r="B8091" s="162">
        <v>4.6043408271703398E-5</v>
      </c>
      <c r="D8091" s="162"/>
    </row>
    <row r="8092" spans="1:4" x14ac:dyDescent="0.2">
      <c r="A8092" s="161" t="s">
        <v>9378</v>
      </c>
      <c r="B8092" s="162">
        <v>4.6013661077760602E-5</v>
      </c>
      <c r="D8092" s="162"/>
    </row>
    <row r="8093" spans="1:4" x14ac:dyDescent="0.2">
      <c r="A8093" s="161" t="s">
        <v>729</v>
      </c>
      <c r="B8093" s="162">
        <v>4.5971429729342399E-5</v>
      </c>
      <c r="D8093" s="162"/>
    </row>
    <row r="8094" spans="1:4" x14ac:dyDescent="0.2">
      <c r="A8094" s="161" t="s">
        <v>9379</v>
      </c>
      <c r="B8094" s="162">
        <v>4.5960184524275302E-5</v>
      </c>
      <c r="D8094" s="162"/>
    </row>
    <row r="8095" spans="1:4" x14ac:dyDescent="0.2">
      <c r="A8095" s="161" t="s">
        <v>766</v>
      </c>
      <c r="B8095" s="162">
        <v>4.5919192204331903E-5</v>
      </c>
      <c r="D8095" s="162"/>
    </row>
    <row r="8096" spans="1:4" x14ac:dyDescent="0.2">
      <c r="A8096" s="161" t="s">
        <v>9380</v>
      </c>
      <c r="B8096" s="162">
        <v>4.5721025230879301E-5</v>
      </c>
      <c r="D8096" s="162"/>
    </row>
    <row r="8097" spans="1:4" x14ac:dyDescent="0.2">
      <c r="A8097" s="161" t="s">
        <v>665</v>
      </c>
      <c r="B8097" s="162">
        <v>4.5708724241785701E-5</v>
      </c>
      <c r="D8097" s="162"/>
    </row>
    <row r="8098" spans="1:4" x14ac:dyDescent="0.2">
      <c r="A8098" s="161" t="s">
        <v>1068</v>
      </c>
      <c r="B8098" s="162">
        <v>4.5537811476950002E-5</v>
      </c>
      <c r="D8098" s="162"/>
    </row>
    <row r="8099" spans="1:4" x14ac:dyDescent="0.2">
      <c r="A8099" s="161" t="s">
        <v>9381</v>
      </c>
      <c r="B8099" s="162">
        <v>4.5487912334092998E-5</v>
      </c>
      <c r="D8099" s="162"/>
    </row>
    <row r="8100" spans="1:4" x14ac:dyDescent="0.2">
      <c r="A8100" s="161" t="s">
        <v>5994</v>
      </c>
      <c r="B8100" s="162">
        <v>4.5470512811742699E-5</v>
      </c>
      <c r="D8100" s="162"/>
    </row>
    <row r="8101" spans="1:4" x14ac:dyDescent="0.2">
      <c r="A8101" s="161" t="s">
        <v>9382</v>
      </c>
      <c r="B8101" s="162">
        <v>4.5450248981979199E-5</v>
      </c>
      <c r="D8101" s="162"/>
    </row>
    <row r="8102" spans="1:4" x14ac:dyDescent="0.2">
      <c r="A8102" s="161" t="s">
        <v>9383</v>
      </c>
      <c r="B8102" s="162">
        <v>4.5396709354605502E-5</v>
      </c>
      <c r="D8102" s="162"/>
    </row>
    <row r="8103" spans="1:4" x14ac:dyDescent="0.2">
      <c r="A8103" s="161" t="s">
        <v>3608</v>
      </c>
      <c r="B8103" s="162">
        <v>4.53217553772836E-5</v>
      </c>
      <c r="D8103" s="162"/>
    </row>
    <row r="8104" spans="1:4" x14ac:dyDescent="0.2">
      <c r="A8104" s="161" t="s">
        <v>571</v>
      </c>
      <c r="B8104" s="162">
        <v>4.52806087725482E-5</v>
      </c>
      <c r="D8104" s="162"/>
    </row>
    <row r="8105" spans="1:4" x14ac:dyDescent="0.2">
      <c r="A8105" s="161" t="s">
        <v>448</v>
      </c>
      <c r="B8105" s="162">
        <v>4.5188522785556702E-5</v>
      </c>
      <c r="D8105" s="162"/>
    </row>
    <row r="8106" spans="1:4" x14ac:dyDescent="0.2">
      <c r="A8106" s="161" t="s">
        <v>9384</v>
      </c>
      <c r="B8106" s="162">
        <v>4.5072769500671399E-5</v>
      </c>
      <c r="D8106" s="162"/>
    </row>
    <row r="8107" spans="1:4" x14ac:dyDescent="0.2">
      <c r="A8107" s="161" t="s">
        <v>454</v>
      </c>
      <c r="B8107" s="162">
        <v>4.4929234650646803E-5</v>
      </c>
      <c r="D8107" s="162"/>
    </row>
    <row r="8108" spans="1:4" x14ac:dyDescent="0.2">
      <c r="A8108" s="161" t="s">
        <v>1395</v>
      </c>
      <c r="B8108" s="162">
        <v>4.4916775002969103E-5</v>
      </c>
      <c r="D8108" s="162"/>
    </row>
    <row r="8109" spans="1:4" x14ac:dyDescent="0.2">
      <c r="A8109" s="161" t="s">
        <v>4033</v>
      </c>
      <c r="B8109" s="162">
        <v>4.4850439792353901E-5</v>
      </c>
      <c r="D8109" s="162"/>
    </row>
    <row r="8110" spans="1:4" x14ac:dyDescent="0.2">
      <c r="A8110" s="161" t="s">
        <v>9385</v>
      </c>
      <c r="B8110" s="162">
        <v>4.4674992299687697E-5</v>
      </c>
      <c r="D8110" s="162"/>
    </row>
    <row r="8111" spans="1:4" x14ac:dyDescent="0.2">
      <c r="A8111" s="161" t="s">
        <v>9386</v>
      </c>
      <c r="B8111" s="162">
        <v>4.4623729593807098E-5</v>
      </c>
      <c r="D8111" s="162"/>
    </row>
    <row r="8112" spans="1:4" x14ac:dyDescent="0.2">
      <c r="A8112" s="161" t="s">
        <v>9387</v>
      </c>
      <c r="B8112" s="162">
        <v>4.4592201322267901E-5</v>
      </c>
      <c r="D8112" s="162"/>
    </row>
    <row r="8113" spans="1:4" x14ac:dyDescent="0.2">
      <c r="A8113" s="161" t="s">
        <v>3466</v>
      </c>
      <c r="B8113" s="162">
        <v>4.4591052277812803E-5</v>
      </c>
      <c r="D8113" s="162"/>
    </row>
    <row r="8114" spans="1:4" x14ac:dyDescent="0.2">
      <c r="A8114" s="161" t="s">
        <v>9388</v>
      </c>
      <c r="B8114" s="162">
        <v>4.4516391441733498E-5</v>
      </c>
      <c r="D8114" s="162"/>
    </row>
    <row r="8115" spans="1:4" x14ac:dyDescent="0.2">
      <c r="A8115" s="161" t="s">
        <v>947</v>
      </c>
      <c r="B8115" s="162">
        <v>4.4488115723180101E-5</v>
      </c>
      <c r="D8115" s="162"/>
    </row>
    <row r="8116" spans="1:4" x14ac:dyDescent="0.2">
      <c r="A8116" s="161" t="s">
        <v>3384</v>
      </c>
      <c r="B8116" s="162">
        <v>4.4380355782520299E-5</v>
      </c>
      <c r="D8116" s="162"/>
    </row>
    <row r="8117" spans="1:4" x14ac:dyDescent="0.2">
      <c r="A8117" s="161" t="s">
        <v>5167</v>
      </c>
      <c r="B8117" s="162">
        <v>4.4313986226333002E-5</v>
      </c>
      <c r="D8117" s="162"/>
    </row>
    <row r="8118" spans="1:4" x14ac:dyDescent="0.2">
      <c r="A8118" s="161" t="s">
        <v>4464</v>
      </c>
      <c r="B8118" s="162">
        <v>4.4276345173577601E-5</v>
      </c>
      <c r="D8118" s="162"/>
    </row>
    <row r="8119" spans="1:4" x14ac:dyDescent="0.2">
      <c r="A8119" s="161" t="s">
        <v>1099</v>
      </c>
      <c r="B8119" s="162">
        <v>4.4228135282475601E-5</v>
      </c>
      <c r="D8119" s="162"/>
    </row>
    <row r="8120" spans="1:4" x14ac:dyDescent="0.2">
      <c r="A8120" s="161" t="s">
        <v>5980</v>
      </c>
      <c r="B8120" s="162">
        <v>4.4218732356100598E-5</v>
      </c>
      <c r="D8120" s="162"/>
    </row>
    <row r="8121" spans="1:4" x14ac:dyDescent="0.2">
      <c r="A8121" s="161" t="s">
        <v>487</v>
      </c>
      <c r="B8121" s="162">
        <v>4.4108722478188297E-5</v>
      </c>
      <c r="D8121" s="162"/>
    </row>
    <row r="8122" spans="1:4" x14ac:dyDescent="0.2">
      <c r="A8122" s="161" t="s">
        <v>1166</v>
      </c>
      <c r="B8122" s="162">
        <v>4.3826512669434103E-5</v>
      </c>
      <c r="D8122" s="162"/>
    </row>
    <row r="8123" spans="1:4" x14ac:dyDescent="0.2">
      <c r="A8123" s="161" t="s">
        <v>9389</v>
      </c>
      <c r="B8123" s="162">
        <v>4.3817696462833203E-5</v>
      </c>
      <c r="D8123" s="162"/>
    </row>
    <row r="8124" spans="1:4" x14ac:dyDescent="0.2">
      <c r="A8124" s="161" t="s">
        <v>1733</v>
      </c>
      <c r="B8124" s="162">
        <v>4.3746336869958799E-5</v>
      </c>
      <c r="D8124" s="162"/>
    </row>
    <row r="8125" spans="1:4" x14ac:dyDescent="0.2">
      <c r="A8125" s="161" t="s">
        <v>1673</v>
      </c>
      <c r="B8125" s="162">
        <v>4.3746336869958799E-5</v>
      </c>
      <c r="D8125" s="162"/>
    </row>
    <row r="8126" spans="1:4" x14ac:dyDescent="0.2">
      <c r="A8126" s="161" t="s">
        <v>1719</v>
      </c>
      <c r="B8126" s="162">
        <v>4.3746336869958799E-5</v>
      </c>
      <c r="D8126" s="162"/>
    </row>
    <row r="8127" spans="1:4" x14ac:dyDescent="0.2">
      <c r="A8127" s="161" t="s">
        <v>9390</v>
      </c>
      <c r="B8127" s="162">
        <v>4.3746336869958799E-5</v>
      </c>
      <c r="D8127" s="162"/>
    </row>
    <row r="8128" spans="1:4" x14ac:dyDescent="0.2">
      <c r="A8128" s="161" t="s">
        <v>1745</v>
      </c>
      <c r="B8128" s="162">
        <v>4.3746336869958799E-5</v>
      </c>
      <c r="D8128" s="162"/>
    </row>
    <row r="8129" spans="1:4" x14ac:dyDescent="0.2">
      <c r="A8129" s="161" t="s">
        <v>1744</v>
      </c>
      <c r="B8129" s="162">
        <v>4.3746336869958799E-5</v>
      </c>
      <c r="D8129" s="162"/>
    </row>
    <row r="8130" spans="1:4" x14ac:dyDescent="0.2">
      <c r="A8130" s="161" t="s">
        <v>9391</v>
      </c>
      <c r="B8130" s="162">
        <v>4.3546575305148599E-5</v>
      </c>
      <c r="D8130" s="162"/>
    </row>
    <row r="8131" spans="1:4" x14ac:dyDescent="0.2">
      <c r="A8131" s="161" t="s">
        <v>1086</v>
      </c>
      <c r="B8131" s="162">
        <v>4.3442285994767597E-5</v>
      </c>
      <c r="D8131" s="162"/>
    </row>
    <row r="8132" spans="1:4" x14ac:dyDescent="0.2">
      <c r="A8132" s="161" t="s">
        <v>1737</v>
      </c>
      <c r="B8132" s="162">
        <v>4.33640086937464E-5</v>
      </c>
      <c r="D8132" s="162"/>
    </row>
    <row r="8133" spans="1:4" x14ac:dyDescent="0.2">
      <c r="A8133" s="161" t="s">
        <v>4515</v>
      </c>
      <c r="B8133" s="162">
        <v>4.33640086937464E-5</v>
      </c>
      <c r="D8133" s="162"/>
    </row>
    <row r="8134" spans="1:4" x14ac:dyDescent="0.2">
      <c r="A8134" s="161" t="s">
        <v>9392</v>
      </c>
      <c r="B8134" s="162">
        <v>4.33640086937464E-5</v>
      </c>
      <c r="D8134" s="162"/>
    </row>
    <row r="8135" spans="1:4" x14ac:dyDescent="0.2">
      <c r="A8135" s="161" t="s">
        <v>9393</v>
      </c>
      <c r="B8135" s="162">
        <v>4.3191690447338003E-5</v>
      </c>
      <c r="D8135" s="162"/>
    </row>
    <row r="8136" spans="1:4" x14ac:dyDescent="0.2">
      <c r="A8136" s="161" t="s">
        <v>5529</v>
      </c>
      <c r="B8136" s="162">
        <v>4.30657246582133E-5</v>
      </c>
      <c r="D8136" s="162"/>
    </row>
    <row r="8137" spans="1:4" x14ac:dyDescent="0.2">
      <c r="A8137" s="161" t="s">
        <v>5153</v>
      </c>
      <c r="B8137" s="162">
        <v>4.30657246582133E-5</v>
      </c>
      <c r="D8137" s="162"/>
    </row>
    <row r="8138" spans="1:4" x14ac:dyDescent="0.2">
      <c r="A8138" s="161" t="s">
        <v>3665</v>
      </c>
      <c r="B8138" s="162">
        <v>4.30657246582133E-5</v>
      </c>
      <c r="D8138" s="162"/>
    </row>
    <row r="8139" spans="1:4" x14ac:dyDescent="0.2">
      <c r="A8139" s="161" t="s">
        <v>9394</v>
      </c>
      <c r="B8139" s="162">
        <v>4.30657246582133E-5</v>
      </c>
      <c r="D8139" s="162"/>
    </row>
    <row r="8140" spans="1:4" x14ac:dyDescent="0.2">
      <c r="A8140" s="161" t="s">
        <v>4433</v>
      </c>
      <c r="B8140" s="162">
        <v>4.3011018253524403E-5</v>
      </c>
      <c r="D8140" s="162"/>
    </row>
    <row r="8141" spans="1:4" x14ac:dyDescent="0.2">
      <c r="A8141" s="161" t="s">
        <v>9395</v>
      </c>
      <c r="B8141" s="162">
        <v>4.2745442513818901E-5</v>
      </c>
      <c r="D8141" s="162"/>
    </row>
    <row r="8142" spans="1:4" x14ac:dyDescent="0.2">
      <c r="A8142" s="161" t="s">
        <v>548</v>
      </c>
      <c r="B8142" s="162">
        <v>4.2465568352805697E-5</v>
      </c>
      <c r="D8142" s="162"/>
    </row>
    <row r="8143" spans="1:4" x14ac:dyDescent="0.2">
      <c r="A8143" s="161" t="s">
        <v>9396</v>
      </c>
      <c r="B8143" s="162">
        <v>4.2378863274948101E-5</v>
      </c>
      <c r="D8143" s="162"/>
    </row>
    <row r="8144" spans="1:4" x14ac:dyDescent="0.2">
      <c r="A8144" s="161" t="s">
        <v>5474</v>
      </c>
      <c r="B8144" s="162">
        <v>4.2361588499096402E-5</v>
      </c>
      <c r="D8144" s="162"/>
    </row>
    <row r="8145" spans="1:4" x14ac:dyDescent="0.2">
      <c r="A8145" s="161" t="s">
        <v>9397</v>
      </c>
      <c r="B8145" s="162">
        <v>4.22124275257274E-5</v>
      </c>
      <c r="D8145" s="162"/>
    </row>
    <row r="8146" spans="1:4" x14ac:dyDescent="0.2">
      <c r="A8146" s="161" t="s">
        <v>3364</v>
      </c>
      <c r="B8146" s="162">
        <v>4.2140243991907698E-5</v>
      </c>
      <c r="D8146" s="162"/>
    </row>
    <row r="8147" spans="1:4" x14ac:dyDescent="0.2">
      <c r="A8147" s="161" t="s">
        <v>9398</v>
      </c>
      <c r="B8147" s="162">
        <v>4.2065444297469398E-5</v>
      </c>
      <c r="D8147" s="162"/>
    </row>
    <row r="8148" spans="1:4" x14ac:dyDescent="0.2">
      <c r="A8148" s="161" t="s">
        <v>9399</v>
      </c>
      <c r="B8148" s="162">
        <v>4.20149842072952E-5</v>
      </c>
      <c r="D8148" s="162"/>
    </row>
    <row r="8149" spans="1:4" x14ac:dyDescent="0.2">
      <c r="A8149" s="161" t="s">
        <v>9400</v>
      </c>
      <c r="B8149" s="162">
        <v>4.20149842072952E-5</v>
      </c>
      <c r="D8149" s="162"/>
    </row>
    <row r="8150" spans="1:4" x14ac:dyDescent="0.2">
      <c r="A8150" s="161" t="s">
        <v>5641</v>
      </c>
      <c r="B8150" s="162">
        <v>4.1878772086221902E-5</v>
      </c>
      <c r="D8150" s="162"/>
    </row>
    <row r="8151" spans="1:4" x14ac:dyDescent="0.2">
      <c r="A8151" s="161" t="s">
        <v>5512</v>
      </c>
      <c r="B8151" s="162">
        <v>4.1878772086221902E-5</v>
      </c>
      <c r="D8151" s="162"/>
    </row>
    <row r="8152" spans="1:4" x14ac:dyDescent="0.2">
      <c r="A8152" s="161" t="s">
        <v>6032</v>
      </c>
      <c r="B8152" s="162">
        <v>4.1875005752583002E-5</v>
      </c>
      <c r="D8152" s="162"/>
    </row>
    <row r="8153" spans="1:4" x14ac:dyDescent="0.2">
      <c r="A8153" s="161" t="s">
        <v>4824</v>
      </c>
      <c r="B8153" s="162">
        <v>4.1764032062227299E-5</v>
      </c>
      <c r="D8153" s="162"/>
    </row>
    <row r="8154" spans="1:4" x14ac:dyDescent="0.2">
      <c r="A8154" s="161" t="s">
        <v>2413</v>
      </c>
      <c r="B8154" s="162">
        <v>4.1744400610639197E-5</v>
      </c>
      <c r="D8154" s="162"/>
    </row>
    <row r="8155" spans="1:4" x14ac:dyDescent="0.2">
      <c r="A8155" s="161" t="s">
        <v>2331</v>
      </c>
      <c r="B8155" s="162">
        <v>4.1726086440940899E-5</v>
      </c>
      <c r="D8155" s="162"/>
    </row>
    <row r="8156" spans="1:4" x14ac:dyDescent="0.2">
      <c r="A8156" s="161" t="s">
        <v>3545</v>
      </c>
      <c r="B8156" s="162">
        <v>4.1660965182490698E-5</v>
      </c>
      <c r="D8156" s="162"/>
    </row>
    <row r="8157" spans="1:4" x14ac:dyDescent="0.2">
      <c r="A8157" s="161" t="s">
        <v>9401</v>
      </c>
      <c r="B8157" s="162">
        <v>4.1659482746499E-5</v>
      </c>
      <c r="D8157" s="162"/>
    </row>
    <row r="8158" spans="1:4" x14ac:dyDescent="0.2">
      <c r="A8158" s="161" t="s">
        <v>2038</v>
      </c>
      <c r="B8158" s="162">
        <v>4.16347664063488E-5</v>
      </c>
      <c r="D8158" s="162"/>
    </row>
    <row r="8159" spans="1:4" x14ac:dyDescent="0.2">
      <c r="A8159" s="161" t="s">
        <v>543</v>
      </c>
      <c r="B8159" s="162">
        <v>4.1626957747226502E-5</v>
      </c>
      <c r="D8159" s="162"/>
    </row>
    <row r="8160" spans="1:4" x14ac:dyDescent="0.2">
      <c r="A8160" s="161" t="s">
        <v>9402</v>
      </c>
      <c r="B8160" s="162">
        <v>4.15481351744567E-5</v>
      </c>
      <c r="D8160" s="162"/>
    </row>
    <row r="8161" spans="1:4" x14ac:dyDescent="0.2">
      <c r="A8161" s="161" t="s">
        <v>9403</v>
      </c>
      <c r="B8161" s="162">
        <v>4.1466306377544597E-5</v>
      </c>
      <c r="D8161" s="162"/>
    </row>
    <row r="8162" spans="1:4" x14ac:dyDescent="0.2">
      <c r="A8162" s="161" t="s">
        <v>1532</v>
      </c>
      <c r="B8162" s="162">
        <v>4.1425961347233302E-5</v>
      </c>
      <c r="D8162" s="162"/>
    </row>
    <row r="8163" spans="1:4" x14ac:dyDescent="0.2">
      <c r="A8163" s="161" t="s">
        <v>1563</v>
      </c>
      <c r="B8163" s="162">
        <v>4.1414788157773502E-5</v>
      </c>
      <c r="D8163" s="162"/>
    </row>
    <row r="8164" spans="1:4" x14ac:dyDescent="0.2">
      <c r="A8164" s="161" t="s">
        <v>2441</v>
      </c>
      <c r="B8164" s="162">
        <v>4.1306583457740401E-5</v>
      </c>
      <c r="D8164" s="162"/>
    </row>
    <row r="8165" spans="1:4" x14ac:dyDescent="0.2">
      <c r="A8165" s="161" t="s">
        <v>9404</v>
      </c>
      <c r="B8165" s="162">
        <v>4.11257710922427E-5</v>
      </c>
      <c r="D8165" s="162"/>
    </row>
    <row r="8166" spans="1:4" x14ac:dyDescent="0.2">
      <c r="A8166" s="161" t="s">
        <v>1083</v>
      </c>
      <c r="B8166" s="162">
        <v>4.1058676882898099E-5</v>
      </c>
      <c r="D8166" s="162"/>
    </row>
    <row r="8167" spans="1:4" x14ac:dyDescent="0.2">
      <c r="A8167" s="161" t="s">
        <v>9405</v>
      </c>
      <c r="B8167" s="162">
        <v>4.1007981710961399E-5</v>
      </c>
      <c r="D8167" s="162"/>
    </row>
    <row r="8168" spans="1:4" x14ac:dyDescent="0.2">
      <c r="A8168" s="161" t="s">
        <v>9406</v>
      </c>
      <c r="B8168" s="162">
        <v>4.1007981710961399E-5</v>
      </c>
      <c r="D8168" s="162"/>
    </row>
    <row r="8169" spans="1:4" x14ac:dyDescent="0.2">
      <c r="A8169" s="161" t="s">
        <v>9407</v>
      </c>
      <c r="B8169" s="162">
        <v>4.1007981710961399E-5</v>
      </c>
      <c r="D8169" s="162"/>
    </row>
    <row r="8170" spans="1:4" x14ac:dyDescent="0.2">
      <c r="A8170" s="161" t="s">
        <v>9408</v>
      </c>
      <c r="B8170" s="162">
        <v>4.1007981710961399E-5</v>
      </c>
      <c r="D8170" s="162"/>
    </row>
    <row r="8171" spans="1:4" x14ac:dyDescent="0.2">
      <c r="A8171" s="161" t="s">
        <v>9409</v>
      </c>
      <c r="B8171" s="162">
        <v>4.1007981710961399E-5</v>
      </c>
      <c r="D8171" s="162"/>
    </row>
    <row r="8172" spans="1:4" x14ac:dyDescent="0.2">
      <c r="A8172" s="161" t="s">
        <v>9410</v>
      </c>
      <c r="B8172" s="162">
        <v>4.1007981710961399E-5</v>
      </c>
      <c r="D8172" s="162"/>
    </row>
    <row r="8173" spans="1:4" x14ac:dyDescent="0.2">
      <c r="A8173" s="161" t="s">
        <v>9411</v>
      </c>
      <c r="B8173" s="162">
        <v>4.1007981710961399E-5</v>
      </c>
      <c r="D8173" s="162"/>
    </row>
    <row r="8174" spans="1:4" x14ac:dyDescent="0.2">
      <c r="A8174" s="161" t="s">
        <v>9412</v>
      </c>
      <c r="B8174" s="162">
        <v>4.1007981710961399E-5</v>
      </c>
      <c r="D8174" s="162"/>
    </row>
    <row r="8175" spans="1:4" x14ac:dyDescent="0.2">
      <c r="A8175" s="161" t="s">
        <v>9413</v>
      </c>
      <c r="B8175" s="162">
        <v>4.1007981710961399E-5</v>
      </c>
      <c r="D8175" s="162"/>
    </row>
    <row r="8176" spans="1:4" x14ac:dyDescent="0.2">
      <c r="A8176" s="161" t="s">
        <v>9414</v>
      </c>
      <c r="B8176" s="162">
        <v>4.1007981710961399E-5</v>
      </c>
      <c r="D8176" s="162"/>
    </row>
    <row r="8177" spans="1:4" x14ac:dyDescent="0.2">
      <c r="A8177" s="161" t="s">
        <v>9415</v>
      </c>
      <c r="B8177" s="162">
        <v>4.1007981710961399E-5</v>
      </c>
      <c r="D8177" s="162"/>
    </row>
    <row r="8178" spans="1:4" x14ac:dyDescent="0.2">
      <c r="A8178" s="161" t="s">
        <v>9416</v>
      </c>
      <c r="B8178" s="162">
        <v>4.1007981710961399E-5</v>
      </c>
      <c r="D8178" s="162"/>
    </row>
    <row r="8179" spans="1:4" x14ac:dyDescent="0.2">
      <c r="A8179" s="161" t="s">
        <v>9417</v>
      </c>
      <c r="B8179" s="162">
        <v>4.1007981710961399E-5</v>
      </c>
      <c r="D8179" s="162"/>
    </row>
    <row r="8180" spans="1:4" x14ac:dyDescent="0.2">
      <c r="A8180" s="161" t="s">
        <v>9418</v>
      </c>
      <c r="B8180" s="162">
        <v>4.1007981710961399E-5</v>
      </c>
      <c r="D8180" s="162"/>
    </row>
    <row r="8181" spans="1:4" x14ac:dyDescent="0.2">
      <c r="A8181" s="161" t="s">
        <v>9419</v>
      </c>
      <c r="B8181" s="162">
        <v>4.1007981710961399E-5</v>
      </c>
      <c r="D8181" s="162"/>
    </row>
    <row r="8182" spans="1:4" x14ac:dyDescent="0.2">
      <c r="A8182" s="161" t="s">
        <v>9420</v>
      </c>
      <c r="B8182" s="162">
        <v>4.1007981710961399E-5</v>
      </c>
      <c r="D8182" s="162"/>
    </row>
    <row r="8183" spans="1:4" x14ac:dyDescent="0.2">
      <c r="A8183" s="161" t="s">
        <v>9421</v>
      </c>
      <c r="B8183" s="162">
        <v>4.1007981710961399E-5</v>
      </c>
      <c r="D8183" s="162"/>
    </row>
    <row r="8184" spans="1:4" x14ac:dyDescent="0.2">
      <c r="A8184" s="161" t="s">
        <v>9422</v>
      </c>
      <c r="B8184" s="162">
        <v>4.1007981710961399E-5</v>
      </c>
      <c r="D8184" s="162"/>
    </row>
    <row r="8185" spans="1:4" x14ac:dyDescent="0.2">
      <c r="A8185" s="161" t="s">
        <v>9423</v>
      </c>
      <c r="B8185" s="162">
        <v>4.1007981710961399E-5</v>
      </c>
      <c r="D8185" s="162"/>
    </row>
    <row r="8186" spans="1:4" x14ac:dyDescent="0.2">
      <c r="A8186" s="161" t="s">
        <v>9424</v>
      </c>
      <c r="B8186" s="162">
        <v>4.1007981710961399E-5</v>
      </c>
      <c r="D8186" s="162"/>
    </row>
    <row r="8187" spans="1:4" x14ac:dyDescent="0.2">
      <c r="A8187" s="161" t="s">
        <v>9425</v>
      </c>
      <c r="B8187" s="162">
        <v>4.1007981710961399E-5</v>
      </c>
      <c r="D8187" s="162"/>
    </row>
    <row r="8188" spans="1:4" x14ac:dyDescent="0.2">
      <c r="A8188" s="161" t="s">
        <v>9426</v>
      </c>
      <c r="B8188" s="162">
        <v>4.1007981710961399E-5</v>
      </c>
      <c r="D8188" s="162"/>
    </row>
    <row r="8189" spans="1:4" x14ac:dyDescent="0.2">
      <c r="A8189" s="161" t="s">
        <v>9427</v>
      </c>
      <c r="B8189" s="162">
        <v>4.1007981710961399E-5</v>
      </c>
      <c r="D8189" s="162"/>
    </row>
    <row r="8190" spans="1:4" x14ac:dyDescent="0.2">
      <c r="A8190" s="161" t="s">
        <v>9428</v>
      </c>
      <c r="B8190" s="162">
        <v>4.1007981710961399E-5</v>
      </c>
      <c r="D8190" s="162"/>
    </row>
    <row r="8191" spans="1:4" x14ac:dyDescent="0.2">
      <c r="A8191" s="161" t="s">
        <v>9429</v>
      </c>
      <c r="B8191" s="162">
        <v>4.1007981710961399E-5</v>
      </c>
      <c r="D8191" s="162"/>
    </row>
    <row r="8192" spans="1:4" x14ac:dyDescent="0.2">
      <c r="A8192" s="161" t="s">
        <v>9430</v>
      </c>
      <c r="B8192" s="162">
        <v>4.1007981710961399E-5</v>
      </c>
      <c r="D8192" s="162"/>
    </row>
    <row r="8193" spans="1:4" x14ac:dyDescent="0.2">
      <c r="A8193" s="161" t="s">
        <v>9431</v>
      </c>
      <c r="B8193" s="162">
        <v>4.1007981710961399E-5</v>
      </c>
      <c r="D8193" s="162"/>
    </row>
    <row r="8194" spans="1:4" x14ac:dyDescent="0.2">
      <c r="A8194" s="161" t="s">
        <v>524</v>
      </c>
      <c r="B8194" s="162">
        <v>4.09913767830752E-5</v>
      </c>
      <c r="D8194" s="162"/>
    </row>
    <row r="8195" spans="1:4" x14ac:dyDescent="0.2">
      <c r="A8195" s="161" t="s">
        <v>9432</v>
      </c>
      <c r="B8195" s="162">
        <v>4.0915192624363302E-5</v>
      </c>
      <c r="D8195" s="162"/>
    </row>
    <row r="8196" spans="1:4" x14ac:dyDescent="0.2">
      <c r="A8196" s="161" t="s">
        <v>9433</v>
      </c>
      <c r="B8196" s="162">
        <v>4.0861134171860797E-5</v>
      </c>
      <c r="D8196" s="162"/>
    </row>
    <row r="8197" spans="1:4" x14ac:dyDescent="0.2">
      <c r="A8197" s="161" t="s">
        <v>5416</v>
      </c>
      <c r="B8197" s="162">
        <v>4.0850909543975601E-5</v>
      </c>
      <c r="D8197" s="162"/>
    </row>
    <row r="8198" spans="1:4" x14ac:dyDescent="0.2">
      <c r="A8198" s="161" t="s">
        <v>6025</v>
      </c>
      <c r="B8198" s="162">
        <v>4.0840089184713998E-5</v>
      </c>
      <c r="D8198" s="162"/>
    </row>
    <row r="8199" spans="1:4" x14ac:dyDescent="0.2">
      <c r="A8199" s="161" t="s">
        <v>1516</v>
      </c>
      <c r="B8199" s="162">
        <v>4.0808297040806902E-5</v>
      </c>
      <c r="D8199" s="162"/>
    </row>
    <row r="8200" spans="1:4" x14ac:dyDescent="0.2">
      <c r="A8200" s="161" t="s">
        <v>6276</v>
      </c>
      <c r="B8200" s="162">
        <v>4.0659396946748398E-5</v>
      </c>
      <c r="D8200" s="162"/>
    </row>
    <row r="8201" spans="1:4" x14ac:dyDescent="0.2">
      <c r="A8201" s="161" t="s">
        <v>9434</v>
      </c>
      <c r="B8201" s="162">
        <v>4.0659396946748398E-5</v>
      </c>
      <c r="D8201" s="162"/>
    </row>
    <row r="8202" spans="1:4" x14ac:dyDescent="0.2">
      <c r="A8202" s="161" t="s">
        <v>9435</v>
      </c>
      <c r="B8202" s="162">
        <v>4.0568199191990297E-5</v>
      </c>
      <c r="D8202" s="162"/>
    </row>
    <row r="8203" spans="1:4" x14ac:dyDescent="0.2">
      <c r="A8203" s="161" t="s">
        <v>9436</v>
      </c>
      <c r="B8203" s="162">
        <v>4.0554359726204199E-5</v>
      </c>
      <c r="D8203" s="162"/>
    </row>
    <row r="8204" spans="1:4" x14ac:dyDescent="0.2">
      <c r="A8204" s="161" t="s">
        <v>9437</v>
      </c>
      <c r="B8204" s="162">
        <v>4.0554359726204199E-5</v>
      </c>
      <c r="D8204" s="162"/>
    </row>
    <row r="8205" spans="1:4" x14ac:dyDescent="0.2">
      <c r="A8205" s="161" t="s">
        <v>4730</v>
      </c>
      <c r="B8205" s="162">
        <v>4.0475098147360303E-5</v>
      </c>
      <c r="D8205" s="162"/>
    </row>
    <row r="8206" spans="1:4" x14ac:dyDescent="0.2">
      <c r="A8206" s="161" t="s">
        <v>9438</v>
      </c>
      <c r="B8206" s="162">
        <v>4.0423922529662398E-5</v>
      </c>
      <c r="D8206" s="162"/>
    </row>
    <row r="8207" spans="1:4" x14ac:dyDescent="0.2">
      <c r="A8207" s="161" t="s">
        <v>9439</v>
      </c>
      <c r="B8207" s="162">
        <v>4.0423922529662398E-5</v>
      </c>
      <c r="D8207" s="162"/>
    </row>
    <row r="8208" spans="1:4" x14ac:dyDescent="0.2">
      <c r="A8208" s="161" t="s">
        <v>898</v>
      </c>
      <c r="B8208" s="162">
        <v>4.0406233291093202E-5</v>
      </c>
      <c r="D8208" s="162"/>
    </row>
    <row r="8209" spans="1:4" x14ac:dyDescent="0.2">
      <c r="A8209" s="161" t="s">
        <v>1790</v>
      </c>
      <c r="B8209" s="162">
        <v>4.0400328527058699E-5</v>
      </c>
      <c r="D8209" s="162"/>
    </row>
    <row r="8210" spans="1:4" x14ac:dyDescent="0.2">
      <c r="A8210" s="161" t="s">
        <v>9440</v>
      </c>
      <c r="B8210" s="162">
        <v>4.0341957509574198E-5</v>
      </c>
      <c r="D8210" s="162"/>
    </row>
    <row r="8211" spans="1:4" x14ac:dyDescent="0.2">
      <c r="A8211" s="161" t="s">
        <v>3558</v>
      </c>
      <c r="B8211" s="162">
        <v>4.0337022678960798E-5</v>
      </c>
      <c r="D8211" s="162"/>
    </row>
    <row r="8212" spans="1:4" x14ac:dyDescent="0.2">
      <c r="A8212" s="161" t="s">
        <v>1030</v>
      </c>
      <c r="B8212" s="162">
        <v>4.03077297136567E-5</v>
      </c>
      <c r="D8212" s="162"/>
    </row>
    <row r="8213" spans="1:4" x14ac:dyDescent="0.2">
      <c r="A8213" s="161" t="s">
        <v>3458</v>
      </c>
      <c r="B8213" s="162">
        <v>4.0234714270855401E-5</v>
      </c>
      <c r="D8213" s="162"/>
    </row>
    <row r="8214" spans="1:4" x14ac:dyDescent="0.2">
      <c r="A8214" s="161" t="s">
        <v>2292</v>
      </c>
      <c r="B8214" s="162">
        <v>4.0143480818613303E-5</v>
      </c>
      <c r="D8214" s="162"/>
    </row>
    <row r="8215" spans="1:4" x14ac:dyDescent="0.2">
      <c r="A8215" s="161" t="s">
        <v>9441</v>
      </c>
      <c r="B8215" s="162">
        <v>3.9934389454777598E-5</v>
      </c>
      <c r="D8215" s="162"/>
    </row>
    <row r="8216" spans="1:4" x14ac:dyDescent="0.2">
      <c r="A8216" s="161" t="s">
        <v>1159</v>
      </c>
      <c r="B8216" s="162">
        <v>3.9885677304674201E-5</v>
      </c>
      <c r="D8216" s="162"/>
    </row>
    <row r="8217" spans="1:4" x14ac:dyDescent="0.2">
      <c r="A8217" s="161" t="s">
        <v>643</v>
      </c>
      <c r="B8217" s="162">
        <v>3.9840785008129001E-5</v>
      </c>
      <c r="D8217" s="162"/>
    </row>
    <row r="8218" spans="1:4" x14ac:dyDescent="0.2">
      <c r="A8218" s="161" t="s">
        <v>9442</v>
      </c>
      <c r="B8218" s="162">
        <v>3.9820317661659497E-5</v>
      </c>
      <c r="D8218" s="162"/>
    </row>
    <row r="8219" spans="1:4" x14ac:dyDescent="0.2">
      <c r="A8219" s="161" t="s">
        <v>4688</v>
      </c>
      <c r="B8219" s="162">
        <v>3.9818046849073202E-5</v>
      </c>
      <c r="D8219" s="162"/>
    </row>
    <row r="8220" spans="1:4" x14ac:dyDescent="0.2">
      <c r="A8220" s="161" t="s">
        <v>1138</v>
      </c>
      <c r="B8220" s="162">
        <v>3.9814886620066402E-5</v>
      </c>
      <c r="D8220" s="162"/>
    </row>
    <row r="8221" spans="1:4" x14ac:dyDescent="0.2">
      <c r="A8221" s="161" t="s">
        <v>9443</v>
      </c>
      <c r="B8221" s="162">
        <v>3.9790138068086197E-5</v>
      </c>
      <c r="D8221" s="162"/>
    </row>
    <row r="8222" spans="1:4" x14ac:dyDescent="0.2">
      <c r="A8222" s="161" t="s">
        <v>9444</v>
      </c>
      <c r="B8222" s="162">
        <v>3.9728842480867299E-5</v>
      </c>
      <c r="D8222" s="162"/>
    </row>
    <row r="8223" spans="1:4" x14ac:dyDescent="0.2">
      <c r="A8223" s="161" t="s">
        <v>3777</v>
      </c>
      <c r="B8223" s="162">
        <v>3.9644818141757997E-5</v>
      </c>
      <c r="D8223" s="162"/>
    </row>
    <row r="8224" spans="1:4" x14ac:dyDescent="0.2">
      <c r="A8224" s="161" t="s">
        <v>5492</v>
      </c>
      <c r="B8224" s="162">
        <v>3.9517880817505699E-5</v>
      </c>
      <c r="D8224" s="162"/>
    </row>
    <row r="8225" spans="1:4" x14ac:dyDescent="0.2">
      <c r="A8225" s="161" t="s">
        <v>9445</v>
      </c>
      <c r="B8225" s="162">
        <v>3.9504693986753901E-5</v>
      </c>
      <c r="D8225" s="162"/>
    </row>
    <row r="8226" spans="1:4" x14ac:dyDescent="0.2">
      <c r="A8226" s="161" t="s">
        <v>2396</v>
      </c>
      <c r="B8226" s="162">
        <v>3.9499957349930202E-5</v>
      </c>
      <c r="D8226" s="162"/>
    </row>
    <row r="8227" spans="1:4" x14ac:dyDescent="0.2">
      <c r="A8227" s="161" t="s">
        <v>737</v>
      </c>
      <c r="B8227" s="162">
        <v>3.9475037879950401E-5</v>
      </c>
      <c r="D8227" s="162"/>
    </row>
    <row r="8228" spans="1:4" x14ac:dyDescent="0.2">
      <c r="A8228" s="161" t="s">
        <v>1032</v>
      </c>
      <c r="B8228" s="162">
        <v>3.9464354558298201E-5</v>
      </c>
      <c r="D8228" s="162"/>
    </row>
    <row r="8229" spans="1:4" x14ac:dyDescent="0.2">
      <c r="A8229" s="161" t="s">
        <v>9446</v>
      </c>
      <c r="B8229" s="162">
        <v>3.9276555958610103E-5</v>
      </c>
      <c r="D8229" s="162"/>
    </row>
    <row r="8230" spans="1:4" x14ac:dyDescent="0.2">
      <c r="A8230" s="161" t="s">
        <v>9447</v>
      </c>
      <c r="B8230" s="162">
        <v>3.9147503767613802E-5</v>
      </c>
      <c r="D8230" s="162"/>
    </row>
    <row r="8231" spans="1:4" x14ac:dyDescent="0.2">
      <c r="A8231" s="161" t="s">
        <v>9448</v>
      </c>
      <c r="B8231" s="162">
        <v>3.9127103676897803E-5</v>
      </c>
      <c r="D8231" s="162"/>
    </row>
    <row r="8232" spans="1:4" x14ac:dyDescent="0.2">
      <c r="A8232" s="161" t="s">
        <v>2221</v>
      </c>
      <c r="B8232" s="162">
        <v>3.91134653557143E-5</v>
      </c>
      <c r="D8232" s="162"/>
    </row>
    <row r="8233" spans="1:4" x14ac:dyDescent="0.2">
      <c r="A8233" s="161" t="s">
        <v>5344</v>
      </c>
      <c r="B8233" s="162">
        <v>3.9015904326045998E-5</v>
      </c>
      <c r="D8233" s="162"/>
    </row>
    <row r="8234" spans="1:4" x14ac:dyDescent="0.2">
      <c r="A8234" s="161" t="s">
        <v>9449</v>
      </c>
      <c r="B8234" s="162">
        <v>3.8988950405478703E-5</v>
      </c>
      <c r="D8234" s="162"/>
    </row>
    <row r="8235" spans="1:4" x14ac:dyDescent="0.2">
      <c r="A8235" s="161" t="s">
        <v>9450</v>
      </c>
      <c r="B8235" s="162">
        <v>3.8975602355243902E-5</v>
      </c>
      <c r="D8235" s="162"/>
    </row>
    <row r="8236" spans="1:4" x14ac:dyDescent="0.2">
      <c r="A8236" s="161" t="s">
        <v>700</v>
      </c>
      <c r="B8236" s="162">
        <v>3.8970370501320699E-5</v>
      </c>
      <c r="D8236" s="162"/>
    </row>
    <row r="8237" spans="1:4" x14ac:dyDescent="0.2">
      <c r="A8237" s="161" t="s">
        <v>9451</v>
      </c>
      <c r="B8237" s="162">
        <v>3.8946818861592902E-5</v>
      </c>
      <c r="D8237" s="162"/>
    </row>
    <row r="8238" spans="1:4" x14ac:dyDescent="0.2">
      <c r="A8238" s="161" t="s">
        <v>1216</v>
      </c>
      <c r="B8238" s="162">
        <v>3.8881798459483097E-5</v>
      </c>
      <c r="D8238" s="162"/>
    </row>
    <row r="8239" spans="1:4" x14ac:dyDescent="0.2">
      <c r="A8239" s="161" t="s">
        <v>9452</v>
      </c>
      <c r="B8239" s="162">
        <v>3.8557541034585003E-5</v>
      </c>
      <c r="D8239" s="162"/>
    </row>
    <row r="8240" spans="1:4" x14ac:dyDescent="0.2">
      <c r="A8240" s="161" t="s">
        <v>6250</v>
      </c>
      <c r="B8240" s="162">
        <v>3.8551125924647802E-5</v>
      </c>
      <c r="D8240" s="162"/>
    </row>
    <row r="8241" spans="1:4" x14ac:dyDescent="0.2">
      <c r="A8241" s="161" t="s">
        <v>4003</v>
      </c>
      <c r="B8241" s="162">
        <v>3.8420435058911302E-5</v>
      </c>
      <c r="D8241" s="162"/>
    </row>
    <row r="8242" spans="1:4" x14ac:dyDescent="0.2">
      <c r="A8242" s="161" t="s">
        <v>1420</v>
      </c>
      <c r="B8242" s="162">
        <v>3.8412353749450303E-5</v>
      </c>
      <c r="D8242" s="162"/>
    </row>
    <row r="8243" spans="1:4" x14ac:dyDescent="0.2">
      <c r="A8243" s="161" t="s">
        <v>952</v>
      </c>
      <c r="B8243" s="162">
        <v>3.8347042319804403E-5</v>
      </c>
      <c r="D8243" s="162"/>
    </row>
    <row r="8244" spans="1:4" x14ac:dyDescent="0.2">
      <c r="A8244" s="161" t="s">
        <v>3606</v>
      </c>
      <c r="B8244" s="162">
        <v>3.8193382024158501E-5</v>
      </c>
      <c r="D8244" s="162"/>
    </row>
    <row r="8245" spans="1:4" x14ac:dyDescent="0.2">
      <c r="A8245" s="161" t="s">
        <v>3505</v>
      </c>
      <c r="B8245" s="162">
        <v>3.8038143836956598E-5</v>
      </c>
      <c r="D8245" s="162"/>
    </row>
    <row r="8246" spans="1:4" x14ac:dyDescent="0.2">
      <c r="A8246" s="161" t="s">
        <v>9453</v>
      </c>
      <c r="B8246" s="162">
        <v>3.7983321963314901E-5</v>
      </c>
      <c r="D8246" s="162"/>
    </row>
    <row r="8247" spans="1:4" x14ac:dyDescent="0.2">
      <c r="A8247" s="161" t="s">
        <v>2398</v>
      </c>
      <c r="B8247" s="162">
        <v>3.7927364252868297E-5</v>
      </c>
      <c r="D8247" s="162"/>
    </row>
    <row r="8248" spans="1:4" x14ac:dyDescent="0.2">
      <c r="A8248" s="161" t="s">
        <v>9454</v>
      </c>
      <c r="B8248" s="162">
        <v>3.7852702542466303E-5</v>
      </c>
      <c r="D8248" s="162"/>
    </row>
    <row r="8249" spans="1:4" x14ac:dyDescent="0.2">
      <c r="A8249" s="161" t="s">
        <v>9455</v>
      </c>
      <c r="B8249" s="162">
        <v>3.7751409059361699E-5</v>
      </c>
      <c r="D8249" s="162"/>
    </row>
    <row r="8250" spans="1:4" x14ac:dyDescent="0.2">
      <c r="A8250" s="161" t="s">
        <v>2496</v>
      </c>
      <c r="B8250" s="162">
        <v>3.7734216753449297E-5</v>
      </c>
      <c r="D8250" s="162"/>
    </row>
    <row r="8251" spans="1:4" x14ac:dyDescent="0.2">
      <c r="A8251" s="161" t="s">
        <v>2240</v>
      </c>
      <c r="B8251" s="162">
        <v>3.7548652939670099E-5</v>
      </c>
      <c r="D8251" s="162"/>
    </row>
    <row r="8252" spans="1:4" x14ac:dyDescent="0.2">
      <c r="A8252" s="161" t="s">
        <v>6212</v>
      </c>
      <c r="B8252" s="162">
        <v>3.7512565140839097E-5</v>
      </c>
      <c r="D8252" s="162"/>
    </row>
    <row r="8253" spans="1:4" x14ac:dyDescent="0.2">
      <c r="A8253" s="161" t="s">
        <v>774</v>
      </c>
      <c r="B8253" s="162">
        <v>3.7468483198040703E-5</v>
      </c>
      <c r="D8253" s="162"/>
    </row>
    <row r="8254" spans="1:4" x14ac:dyDescent="0.2">
      <c r="A8254" s="161" t="s">
        <v>896</v>
      </c>
      <c r="B8254" s="162">
        <v>3.7448079098645099E-5</v>
      </c>
      <c r="D8254" s="162"/>
    </row>
    <row r="8255" spans="1:4" x14ac:dyDescent="0.2">
      <c r="A8255" s="161" t="s">
        <v>9456</v>
      </c>
      <c r="B8255" s="162">
        <v>3.7377446123710197E-5</v>
      </c>
      <c r="D8255" s="162"/>
    </row>
    <row r="8256" spans="1:4" x14ac:dyDescent="0.2">
      <c r="A8256" s="161" t="s">
        <v>4620</v>
      </c>
      <c r="B8256" s="162">
        <v>3.7354562719026E-5</v>
      </c>
      <c r="D8256" s="162"/>
    </row>
    <row r="8257" spans="1:4" x14ac:dyDescent="0.2">
      <c r="A8257" s="161" t="s">
        <v>9457</v>
      </c>
      <c r="B8257" s="162">
        <v>3.7347401450702698E-5</v>
      </c>
      <c r="D8257" s="162"/>
    </row>
    <row r="8258" spans="1:4" x14ac:dyDescent="0.2">
      <c r="A8258" s="161" t="s">
        <v>9458</v>
      </c>
      <c r="B8258" s="162">
        <v>3.7347401450702698E-5</v>
      </c>
      <c r="D8258" s="162"/>
    </row>
    <row r="8259" spans="1:4" x14ac:dyDescent="0.2">
      <c r="A8259" s="161" t="s">
        <v>1770</v>
      </c>
      <c r="B8259" s="162">
        <v>3.7294662205144898E-5</v>
      </c>
      <c r="D8259" s="162"/>
    </row>
    <row r="8260" spans="1:4" x14ac:dyDescent="0.2">
      <c r="A8260" s="161" t="s">
        <v>1646</v>
      </c>
      <c r="B8260" s="162">
        <v>3.7137834552940697E-5</v>
      </c>
      <c r="D8260" s="162"/>
    </row>
    <row r="8261" spans="1:4" x14ac:dyDescent="0.2">
      <c r="A8261" s="161" t="s">
        <v>9459</v>
      </c>
      <c r="B8261" s="162">
        <v>3.7102030121554697E-5</v>
      </c>
      <c r="D8261" s="162"/>
    </row>
    <row r="8262" spans="1:4" x14ac:dyDescent="0.2">
      <c r="A8262" s="161" t="s">
        <v>512</v>
      </c>
      <c r="B8262" s="162">
        <v>3.7089945272237001E-5</v>
      </c>
      <c r="D8262" s="162"/>
    </row>
    <row r="8263" spans="1:4" x14ac:dyDescent="0.2">
      <c r="A8263" s="161" t="s">
        <v>9460</v>
      </c>
      <c r="B8263" s="162">
        <v>3.6893303660517298E-5</v>
      </c>
      <c r="D8263" s="162"/>
    </row>
    <row r="8264" spans="1:4" x14ac:dyDescent="0.2">
      <c r="A8264" s="161" t="s">
        <v>500</v>
      </c>
      <c r="B8264" s="162">
        <v>3.6722206571624103E-5</v>
      </c>
      <c r="D8264" s="162"/>
    </row>
    <row r="8265" spans="1:4" x14ac:dyDescent="0.2">
      <c r="A8265" s="161" t="s">
        <v>9461</v>
      </c>
      <c r="B8265" s="162">
        <v>3.6657316117830797E-5</v>
      </c>
      <c r="D8265" s="162"/>
    </row>
    <row r="8266" spans="1:4" x14ac:dyDescent="0.2">
      <c r="A8266" s="161" t="s">
        <v>5373</v>
      </c>
      <c r="B8266" s="162">
        <v>3.6602117511020303E-5</v>
      </c>
      <c r="D8266" s="162"/>
    </row>
    <row r="8267" spans="1:4" x14ac:dyDescent="0.2">
      <c r="A8267" s="161" t="s">
        <v>1547</v>
      </c>
      <c r="B8267" s="162">
        <v>3.6575516728921399E-5</v>
      </c>
      <c r="D8267" s="162"/>
    </row>
    <row r="8268" spans="1:4" x14ac:dyDescent="0.2">
      <c r="A8268" s="161" t="s">
        <v>9462</v>
      </c>
      <c r="B8268" s="162">
        <v>3.6498949966127302E-5</v>
      </c>
      <c r="D8268" s="162"/>
    </row>
    <row r="8269" spans="1:4" x14ac:dyDescent="0.2">
      <c r="A8269" s="161" t="s">
        <v>9463</v>
      </c>
      <c r="B8269" s="162">
        <v>3.6498774242199103E-5</v>
      </c>
      <c r="D8269" s="162"/>
    </row>
    <row r="8270" spans="1:4" x14ac:dyDescent="0.2">
      <c r="A8270" s="161" t="s">
        <v>9464</v>
      </c>
      <c r="B8270" s="162">
        <v>3.6463246624410001E-5</v>
      </c>
      <c r="D8270" s="162"/>
    </row>
    <row r="8271" spans="1:4" x14ac:dyDescent="0.2">
      <c r="A8271" s="161" t="s">
        <v>9465</v>
      </c>
      <c r="B8271" s="162">
        <v>3.63024511317213E-5</v>
      </c>
      <c r="D8271" s="162"/>
    </row>
    <row r="8272" spans="1:4" x14ac:dyDescent="0.2">
      <c r="A8272" s="161" t="s">
        <v>880</v>
      </c>
      <c r="B8272" s="162">
        <v>3.6253065898214599E-5</v>
      </c>
      <c r="D8272" s="162"/>
    </row>
    <row r="8273" spans="1:4" x14ac:dyDescent="0.2">
      <c r="A8273" s="161" t="s">
        <v>1336</v>
      </c>
      <c r="B8273" s="162">
        <v>3.6208030403828302E-5</v>
      </c>
      <c r="D8273" s="162"/>
    </row>
    <row r="8274" spans="1:4" x14ac:dyDescent="0.2">
      <c r="A8274" s="161" t="s">
        <v>9466</v>
      </c>
      <c r="B8274" s="162">
        <v>3.6127018165568701E-5</v>
      </c>
      <c r="D8274" s="162"/>
    </row>
    <row r="8275" spans="1:4" x14ac:dyDescent="0.2">
      <c r="A8275" s="161" t="s">
        <v>4482</v>
      </c>
      <c r="B8275" s="162">
        <v>3.6091964924168898E-5</v>
      </c>
      <c r="D8275" s="162"/>
    </row>
    <row r="8276" spans="1:4" x14ac:dyDescent="0.2">
      <c r="A8276" s="161" t="s">
        <v>2321</v>
      </c>
      <c r="B8276" s="162">
        <v>3.60037292993543E-5</v>
      </c>
      <c r="D8276" s="162"/>
    </row>
    <row r="8277" spans="1:4" x14ac:dyDescent="0.2">
      <c r="A8277" s="161" t="s">
        <v>4757</v>
      </c>
      <c r="B8277" s="162">
        <v>3.6000517091524101E-5</v>
      </c>
      <c r="D8277" s="162"/>
    </row>
    <row r="8278" spans="1:4" x14ac:dyDescent="0.2">
      <c r="A8278" s="161" t="s">
        <v>9467</v>
      </c>
      <c r="B8278" s="162">
        <v>3.6000517091524101E-5</v>
      </c>
      <c r="D8278" s="162"/>
    </row>
    <row r="8279" spans="1:4" x14ac:dyDescent="0.2">
      <c r="A8279" s="161" t="s">
        <v>4727</v>
      </c>
      <c r="B8279" s="162">
        <v>3.5912644485198801E-5</v>
      </c>
      <c r="D8279" s="162"/>
    </row>
    <row r="8280" spans="1:4" x14ac:dyDescent="0.2">
      <c r="A8280" s="161" t="s">
        <v>9468</v>
      </c>
      <c r="B8280" s="162">
        <v>3.5896589511702999E-5</v>
      </c>
      <c r="D8280" s="162"/>
    </row>
    <row r="8281" spans="1:4" x14ac:dyDescent="0.2">
      <c r="A8281" s="161" t="s">
        <v>9469</v>
      </c>
      <c r="B8281" s="162">
        <v>3.5896589511702999E-5</v>
      </c>
      <c r="D8281" s="162"/>
    </row>
    <row r="8282" spans="1:4" x14ac:dyDescent="0.2">
      <c r="A8282" s="161" t="s">
        <v>9470</v>
      </c>
      <c r="B8282" s="162">
        <v>3.5896589511702999E-5</v>
      </c>
      <c r="D8282" s="162"/>
    </row>
    <row r="8283" spans="1:4" x14ac:dyDescent="0.2">
      <c r="A8283" s="161" t="s">
        <v>9471</v>
      </c>
      <c r="B8283" s="162">
        <v>3.5896589511702999E-5</v>
      </c>
      <c r="D8283" s="162"/>
    </row>
    <row r="8284" spans="1:4" x14ac:dyDescent="0.2">
      <c r="A8284" s="161" t="s">
        <v>9472</v>
      </c>
      <c r="B8284" s="162">
        <v>3.5896589511702999E-5</v>
      </c>
      <c r="D8284" s="162"/>
    </row>
    <row r="8285" spans="1:4" x14ac:dyDescent="0.2">
      <c r="A8285" s="161" t="s">
        <v>9473</v>
      </c>
      <c r="B8285" s="162">
        <v>3.5896589511702999E-5</v>
      </c>
      <c r="D8285" s="162"/>
    </row>
    <row r="8286" spans="1:4" x14ac:dyDescent="0.2">
      <c r="A8286" s="161" t="s">
        <v>5233</v>
      </c>
      <c r="B8286" s="162">
        <v>3.5896589511702999E-5</v>
      </c>
      <c r="D8286" s="162"/>
    </row>
    <row r="8287" spans="1:4" x14ac:dyDescent="0.2">
      <c r="A8287" s="161" t="s">
        <v>4207</v>
      </c>
      <c r="B8287" s="162">
        <v>3.5896589511702999E-5</v>
      </c>
      <c r="D8287" s="162"/>
    </row>
    <row r="8288" spans="1:4" x14ac:dyDescent="0.2">
      <c r="A8288" s="161" t="s">
        <v>9474</v>
      </c>
      <c r="B8288" s="162">
        <v>3.5789461315839701E-5</v>
      </c>
      <c r="D8288" s="162"/>
    </row>
    <row r="8289" spans="1:4" x14ac:dyDescent="0.2">
      <c r="A8289" s="161" t="s">
        <v>542</v>
      </c>
      <c r="B8289" s="162">
        <v>3.5703707695098297E-5</v>
      </c>
      <c r="D8289" s="162"/>
    </row>
    <row r="8290" spans="1:4" x14ac:dyDescent="0.2">
      <c r="A8290" s="161" t="s">
        <v>4696</v>
      </c>
      <c r="B8290" s="162">
        <v>3.5581016848255298E-5</v>
      </c>
      <c r="D8290" s="162"/>
    </row>
    <row r="8291" spans="1:4" x14ac:dyDescent="0.2">
      <c r="A8291" s="161" t="s">
        <v>4014</v>
      </c>
      <c r="B8291" s="162">
        <v>3.5558099805866602E-5</v>
      </c>
      <c r="D8291" s="162"/>
    </row>
    <row r="8292" spans="1:4" x14ac:dyDescent="0.2">
      <c r="A8292" s="161" t="s">
        <v>3815</v>
      </c>
      <c r="B8292" s="162">
        <v>3.5529066428646402E-5</v>
      </c>
      <c r="D8292" s="162"/>
    </row>
    <row r="8293" spans="1:4" x14ac:dyDescent="0.2">
      <c r="A8293" s="161" t="s">
        <v>3590</v>
      </c>
      <c r="B8293" s="162">
        <v>3.5529066428646402E-5</v>
      </c>
      <c r="D8293" s="162"/>
    </row>
    <row r="8294" spans="1:4" x14ac:dyDescent="0.2">
      <c r="A8294" s="161" t="s">
        <v>9475</v>
      </c>
      <c r="B8294" s="162">
        <v>3.54429472505012E-5</v>
      </c>
      <c r="D8294" s="162"/>
    </row>
    <row r="8295" spans="1:4" x14ac:dyDescent="0.2">
      <c r="A8295" s="161" t="s">
        <v>653</v>
      </c>
      <c r="B8295" s="162">
        <v>3.5429853946852998E-5</v>
      </c>
      <c r="D8295" s="162"/>
    </row>
    <row r="8296" spans="1:4" x14ac:dyDescent="0.2">
      <c r="A8296" s="161" t="s">
        <v>5545</v>
      </c>
      <c r="B8296" s="162">
        <v>3.5377938488960702E-5</v>
      </c>
      <c r="D8296" s="162"/>
    </row>
    <row r="8297" spans="1:4" x14ac:dyDescent="0.2">
      <c r="A8297" s="161" t="s">
        <v>9476</v>
      </c>
      <c r="B8297" s="162">
        <v>3.5271255781189301E-5</v>
      </c>
      <c r="D8297" s="162"/>
    </row>
    <row r="8298" spans="1:4" x14ac:dyDescent="0.2">
      <c r="A8298" s="161" t="s">
        <v>9477</v>
      </c>
      <c r="B8298" s="162">
        <v>3.5165306188199598E-5</v>
      </c>
      <c r="D8298" s="162"/>
    </row>
    <row r="8299" spans="1:4" x14ac:dyDescent="0.2">
      <c r="A8299" s="161" t="s">
        <v>1454</v>
      </c>
      <c r="B8299" s="162">
        <v>3.5165306188199598E-5</v>
      </c>
      <c r="D8299" s="162"/>
    </row>
    <row r="8300" spans="1:4" x14ac:dyDescent="0.2">
      <c r="A8300" s="161" t="s">
        <v>569</v>
      </c>
      <c r="B8300" s="162">
        <v>3.5151423938519702E-5</v>
      </c>
      <c r="D8300" s="162"/>
    </row>
    <row r="8301" spans="1:4" x14ac:dyDescent="0.2">
      <c r="A8301" s="161" t="s">
        <v>9478</v>
      </c>
      <c r="B8301" s="162">
        <v>3.5136218909661899E-5</v>
      </c>
      <c r="D8301" s="162"/>
    </row>
    <row r="8302" spans="1:4" x14ac:dyDescent="0.2">
      <c r="A8302" s="161" t="s">
        <v>9479</v>
      </c>
      <c r="B8302" s="162">
        <v>3.50299964185204E-5</v>
      </c>
      <c r="D8302" s="162"/>
    </row>
    <row r="8303" spans="1:4" x14ac:dyDescent="0.2">
      <c r="A8303" s="161" t="s">
        <v>5372</v>
      </c>
      <c r="B8303" s="162">
        <v>3.4981916852994299E-5</v>
      </c>
      <c r="D8303" s="162"/>
    </row>
    <row r="8304" spans="1:4" x14ac:dyDescent="0.2">
      <c r="A8304" s="161" t="s">
        <v>9480</v>
      </c>
      <c r="B8304" s="162">
        <v>3.4928296140701E-5</v>
      </c>
      <c r="D8304" s="162"/>
    </row>
    <row r="8305" spans="1:4" x14ac:dyDescent="0.2">
      <c r="A8305" s="161" t="s">
        <v>1105</v>
      </c>
      <c r="B8305" s="162">
        <v>3.4858366524783001E-5</v>
      </c>
      <c r="D8305" s="162"/>
    </row>
    <row r="8306" spans="1:4" x14ac:dyDescent="0.2">
      <c r="A8306" s="161" t="s">
        <v>9481</v>
      </c>
      <c r="B8306" s="162">
        <v>3.4740977398390402E-5</v>
      </c>
      <c r="D8306" s="162"/>
    </row>
    <row r="8307" spans="1:4" x14ac:dyDescent="0.2">
      <c r="A8307" s="161" t="s">
        <v>955</v>
      </c>
      <c r="B8307" s="162">
        <v>3.4715680443996703E-5</v>
      </c>
      <c r="D8307" s="162"/>
    </row>
    <row r="8308" spans="1:4" x14ac:dyDescent="0.2">
      <c r="A8308" s="161" t="s">
        <v>817</v>
      </c>
      <c r="B8308" s="162">
        <v>3.4709404506134002E-5</v>
      </c>
      <c r="D8308" s="162"/>
    </row>
    <row r="8309" spans="1:4" x14ac:dyDescent="0.2">
      <c r="A8309" s="161" t="s">
        <v>9482</v>
      </c>
      <c r="B8309" s="162">
        <v>3.4642208139246803E-5</v>
      </c>
      <c r="D8309" s="162"/>
    </row>
    <row r="8310" spans="1:4" x14ac:dyDescent="0.2">
      <c r="A8310" s="161" t="s">
        <v>9483</v>
      </c>
      <c r="B8310" s="162">
        <v>3.4642208139246803E-5</v>
      </c>
      <c r="D8310" s="162"/>
    </row>
    <row r="8311" spans="1:4" x14ac:dyDescent="0.2">
      <c r="A8311" s="161" t="s">
        <v>1566</v>
      </c>
      <c r="B8311" s="162">
        <v>3.4599338850599901E-5</v>
      </c>
      <c r="D8311" s="162"/>
    </row>
    <row r="8312" spans="1:4" x14ac:dyDescent="0.2">
      <c r="A8312" s="161" t="s">
        <v>5293</v>
      </c>
      <c r="B8312" s="162">
        <v>3.4539576361910099E-5</v>
      </c>
      <c r="D8312" s="162"/>
    </row>
    <row r="8313" spans="1:4" x14ac:dyDescent="0.2">
      <c r="A8313" s="161" t="s">
        <v>1410</v>
      </c>
      <c r="B8313" s="162">
        <v>3.4486466562312501E-5</v>
      </c>
      <c r="D8313" s="162"/>
    </row>
    <row r="8314" spans="1:4" x14ac:dyDescent="0.2">
      <c r="A8314" s="161" t="s">
        <v>6342</v>
      </c>
      <c r="B8314" s="162">
        <v>3.4414241634526203E-5</v>
      </c>
      <c r="D8314" s="162"/>
    </row>
    <row r="8315" spans="1:4" x14ac:dyDescent="0.2">
      <c r="A8315" s="161" t="s">
        <v>3113</v>
      </c>
      <c r="B8315" s="162">
        <v>3.4330384110644697E-5</v>
      </c>
      <c r="D8315" s="162"/>
    </row>
    <row r="8316" spans="1:4" x14ac:dyDescent="0.2">
      <c r="A8316" s="161" t="s">
        <v>1682</v>
      </c>
      <c r="B8316" s="162">
        <v>3.4027511694803098E-5</v>
      </c>
      <c r="D8316" s="162"/>
    </row>
    <row r="8317" spans="1:4" x14ac:dyDescent="0.2">
      <c r="A8317" s="161" t="s">
        <v>392</v>
      </c>
      <c r="B8317" s="162">
        <v>3.3968427469254198E-5</v>
      </c>
      <c r="D8317" s="162"/>
    </row>
    <row r="8318" spans="1:4" x14ac:dyDescent="0.2">
      <c r="A8318" s="161" t="s">
        <v>9484</v>
      </c>
      <c r="B8318" s="162">
        <v>3.3789526203247802E-5</v>
      </c>
      <c r="D8318" s="162"/>
    </row>
    <row r="8319" spans="1:4" x14ac:dyDescent="0.2">
      <c r="A8319" s="161" t="s">
        <v>9485</v>
      </c>
      <c r="B8319" s="162">
        <v>3.3705034891713403E-5</v>
      </c>
      <c r="D8319" s="162"/>
    </row>
    <row r="8320" spans="1:4" x14ac:dyDescent="0.2">
      <c r="A8320" s="161" t="s">
        <v>812</v>
      </c>
      <c r="B8320" s="162">
        <v>3.3694619592967901E-5</v>
      </c>
      <c r="D8320" s="162"/>
    </row>
    <row r="8321" spans="1:4" x14ac:dyDescent="0.2">
      <c r="A8321" s="161" t="s">
        <v>996</v>
      </c>
      <c r="B8321" s="162">
        <v>3.3685929007604399E-5</v>
      </c>
      <c r="D8321" s="162"/>
    </row>
    <row r="8322" spans="1:4" x14ac:dyDescent="0.2">
      <c r="A8322" s="161" t="s">
        <v>1931</v>
      </c>
      <c r="B8322" s="162">
        <v>3.3663120109753502E-5</v>
      </c>
      <c r="D8322" s="162"/>
    </row>
    <row r="8323" spans="1:4" x14ac:dyDescent="0.2">
      <c r="A8323" s="161" t="s">
        <v>9486</v>
      </c>
      <c r="B8323" s="162">
        <v>3.3654275818439499E-5</v>
      </c>
      <c r="D8323" s="162"/>
    </row>
    <row r="8324" spans="1:4" x14ac:dyDescent="0.2">
      <c r="A8324" s="161" t="s">
        <v>832</v>
      </c>
      <c r="B8324" s="162">
        <v>3.3623705062700999E-5</v>
      </c>
      <c r="D8324" s="162"/>
    </row>
    <row r="8325" spans="1:4" x14ac:dyDescent="0.2">
      <c r="A8325" s="161" t="s">
        <v>9487</v>
      </c>
      <c r="B8325" s="162">
        <v>3.3619521496920901E-5</v>
      </c>
      <c r="D8325" s="162"/>
    </row>
    <row r="8326" spans="1:4" x14ac:dyDescent="0.2">
      <c r="A8326" s="161" t="s">
        <v>1133</v>
      </c>
      <c r="B8326" s="162">
        <v>3.3613379307609998E-5</v>
      </c>
      <c r="D8326" s="162"/>
    </row>
    <row r="8327" spans="1:4" x14ac:dyDescent="0.2">
      <c r="A8327" s="161" t="s">
        <v>9488</v>
      </c>
      <c r="B8327" s="162">
        <v>3.3551663477602399E-5</v>
      </c>
      <c r="D8327" s="162"/>
    </row>
    <row r="8328" spans="1:4" x14ac:dyDescent="0.2">
      <c r="A8328" s="161" t="s">
        <v>5560</v>
      </c>
      <c r="B8328" s="162">
        <v>3.35354436328049E-5</v>
      </c>
      <c r="D8328" s="162"/>
    </row>
    <row r="8329" spans="1:4" x14ac:dyDescent="0.2">
      <c r="A8329" s="161" t="s">
        <v>509</v>
      </c>
      <c r="B8329" s="162">
        <v>3.3394056564211999E-5</v>
      </c>
      <c r="D8329" s="162"/>
    </row>
    <row r="8330" spans="1:4" x14ac:dyDescent="0.2">
      <c r="A8330" s="161" t="s">
        <v>9489</v>
      </c>
      <c r="B8330" s="162">
        <v>3.3362962404118499E-5</v>
      </c>
      <c r="D8330" s="162"/>
    </row>
    <row r="8331" spans="1:4" x14ac:dyDescent="0.2">
      <c r="A8331" s="161" t="s">
        <v>682</v>
      </c>
      <c r="B8331" s="162">
        <v>3.3254597346649403E-5</v>
      </c>
      <c r="D8331" s="162"/>
    </row>
    <row r="8332" spans="1:4" x14ac:dyDescent="0.2">
      <c r="A8332" s="161" t="s">
        <v>4102</v>
      </c>
      <c r="B8332" s="162">
        <v>3.3252788694404598E-5</v>
      </c>
      <c r="D8332" s="162"/>
    </row>
    <row r="8333" spans="1:4" x14ac:dyDescent="0.2">
      <c r="A8333" s="161" t="s">
        <v>9490</v>
      </c>
      <c r="B8333" s="162">
        <v>3.3158650153921297E-5</v>
      </c>
      <c r="D8333" s="162"/>
    </row>
    <row r="8334" spans="1:4" x14ac:dyDescent="0.2">
      <c r="A8334" s="161" t="s">
        <v>4077</v>
      </c>
      <c r="B8334" s="162">
        <v>3.3145826950365398E-5</v>
      </c>
      <c r="D8334" s="162"/>
    </row>
    <row r="8335" spans="1:4" x14ac:dyDescent="0.2">
      <c r="A8335" s="161" t="s">
        <v>9491</v>
      </c>
      <c r="B8335" s="162">
        <v>3.2975299920968298E-5</v>
      </c>
      <c r="D8335" s="162"/>
    </row>
    <row r="8336" spans="1:4" x14ac:dyDescent="0.2">
      <c r="A8336" s="161" t="s">
        <v>9492</v>
      </c>
      <c r="B8336" s="162">
        <v>3.2965203960049601E-5</v>
      </c>
      <c r="D8336" s="162"/>
    </row>
    <row r="8337" spans="1:4" x14ac:dyDescent="0.2">
      <c r="A8337" s="161" t="s">
        <v>9493</v>
      </c>
      <c r="B8337" s="162">
        <v>3.2939353913968598E-5</v>
      </c>
      <c r="D8337" s="162"/>
    </row>
    <row r="8338" spans="1:4" x14ac:dyDescent="0.2">
      <c r="A8338" s="161" t="s">
        <v>9494</v>
      </c>
      <c r="B8338" s="162">
        <v>3.2711831468918997E-5</v>
      </c>
      <c r="D8338" s="162"/>
    </row>
    <row r="8339" spans="1:4" x14ac:dyDescent="0.2">
      <c r="A8339" s="161" t="s">
        <v>1426</v>
      </c>
      <c r="B8339" s="162">
        <v>3.2675179569825699E-5</v>
      </c>
      <c r="D8339" s="162"/>
    </row>
    <row r="8340" spans="1:4" x14ac:dyDescent="0.2">
      <c r="A8340" s="161" t="s">
        <v>954</v>
      </c>
      <c r="B8340" s="162">
        <v>3.25479092403305E-5</v>
      </c>
      <c r="D8340" s="162"/>
    </row>
    <row r="8341" spans="1:4" x14ac:dyDescent="0.2">
      <c r="A8341" s="161" t="s">
        <v>9495</v>
      </c>
      <c r="B8341" s="162">
        <v>3.2537605371992102E-5</v>
      </c>
      <c r="D8341" s="162"/>
    </row>
    <row r="8342" spans="1:4" x14ac:dyDescent="0.2">
      <c r="A8342" s="161" t="s">
        <v>1033</v>
      </c>
      <c r="B8342" s="162">
        <v>3.2522945392565303E-5</v>
      </c>
      <c r="D8342" s="162"/>
    </row>
    <row r="8343" spans="1:4" x14ac:dyDescent="0.2">
      <c r="A8343" s="161" t="s">
        <v>9496</v>
      </c>
      <c r="B8343" s="162">
        <v>3.2472156878449403E-5</v>
      </c>
      <c r="D8343" s="162"/>
    </row>
    <row r="8344" spans="1:4" x14ac:dyDescent="0.2">
      <c r="A8344" s="161" t="s">
        <v>9497</v>
      </c>
      <c r="B8344" s="162">
        <v>3.2469818227362103E-5</v>
      </c>
      <c r="D8344" s="162"/>
    </row>
    <row r="8345" spans="1:4" x14ac:dyDescent="0.2">
      <c r="A8345" s="161" t="s">
        <v>9498</v>
      </c>
      <c r="B8345" s="162">
        <v>3.2370108851431798E-5</v>
      </c>
      <c r="D8345" s="162"/>
    </row>
    <row r="8346" spans="1:4" x14ac:dyDescent="0.2">
      <c r="A8346" s="161" t="s">
        <v>5342</v>
      </c>
      <c r="B8346" s="162">
        <v>3.2370108851431798E-5</v>
      </c>
      <c r="D8346" s="162"/>
    </row>
    <row r="8347" spans="1:4" x14ac:dyDescent="0.2">
      <c r="A8347" s="161" t="s">
        <v>4646</v>
      </c>
      <c r="B8347" s="162">
        <v>3.2370108851431798E-5</v>
      </c>
      <c r="D8347" s="162"/>
    </row>
    <row r="8348" spans="1:4" x14ac:dyDescent="0.2">
      <c r="A8348" s="161" t="s">
        <v>1379</v>
      </c>
      <c r="B8348" s="162">
        <v>3.2320823019865999E-5</v>
      </c>
      <c r="D8348" s="162"/>
    </row>
    <row r="8349" spans="1:4" x14ac:dyDescent="0.2">
      <c r="A8349" s="161" t="s">
        <v>6095</v>
      </c>
      <c r="B8349" s="162">
        <v>3.2220646396043001E-5</v>
      </c>
      <c r="D8349" s="162"/>
    </row>
    <row r="8350" spans="1:4" x14ac:dyDescent="0.2">
      <c r="A8350" s="161" t="s">
        <v>3521</v>
      </c>
      <c r="B8350" s="162">
        <v>3.2190799275234399E-5</v>
      </c>
      <c r="D8350" s="162"/>
    </row>
    <row r="8351" spans="1:4" x14ac:dyDescent="0.2">
      <c r="A8351" s="161" t="s">
        <v>1201</v>
      </c>
      <c r="B8351" s="162">
        <v>3.2176782116832499E-5</v>
      </c>
      <c r="D8351" s="162"/>
    </row>
    <row r="8352" spans="1:4" x14ac:dyDescent="0.2">
      <c r="A8352" s="161" t="s">
        <v>9499</v>
      </c>
      <c r="B8352" s="162">
        <v>3.2167654976460003E-5</v>
      </c>
      <c r="D8352" s="162"/>
    </row>
    <row r="8353" spans="1:4" x14ac:dyDescent="0.2">
      <c r="A8353" s="161" t="s">
        <v>4478</v>
      </c>
      <c r="B8353" s="162">
        <v>3.2114970528228697E-5</v>
      </c>
      <c r="D8353" s="162"/>
    </row>
    <row r="8354" spans="1:4" x14ac:dyDescent="0.2">
      <c r="A8354" s="161" t="s">
        <v>2286</v>
      </c>
      <c r="B8354" s="162">
        <v>3.2094109604417903E-5</v>
      </c>
      <c r="D8354" s="162"/>
    </row>
    <row r="8355" spans="1:4" x14ac:dyDescent="0.2">
      <c r="A8355" s="161" t="s">
        <v>9500</v>
      </c>
      <c r="B8355" s="162">
        <v>3.1996440633290099E-5</v>
      </c>
      <c r="D8355" s="162"/>
    </row>
    <row r="8356" spans="1:4" x14ac:dyDescent="0.2">
      <c r="A8356" s="161" t="s">
        <v>9501</v>
      </c>
      <c r="B8356" s="162">
        <v>3.1996440633290099E-5</v>
      </c>
      <c r="D8356" s="162"/>
    </row>
    <row r="8357" spans="1:4" x14ac:dyDescent="0.2">
      <c r="A8357" s="161" t="s">
        <v>9502</v>
      </c>
      <c r="B8357" s="162">
        <v>3.1996440633290099E-5</v>
      </c>
      <c r="D8357" s="162"/>
    </row>
    <row r="8358" spans="1:4" x14ac:dyDescent="0.2">
      <c r="A8358" s="161" t="s">
        <v>9503</v>
      </c>
      <c r="B8358" s="162">
        <v>3.1996440633290099E-5</v>
      </c>
      <c r="D8358" s="162"/>
    </row>
    <row r="8359" spans="1:4" x14ac:dyDescent="0.2">
      <c r="A8359" s="161" t="s">
        <v>9504</v>
      </c>
      <c r="B8359" s="162">
        <v>3.1996440633290099E-5</v>
      </c>
      <c r="D8359" s="162"/>
    </row>
    <row r="8360" spans="1:4" x14ac:dyDescent="0.2">
      <c r="A8360" s="161" t="s">
        <v>9505</v>
      </c>
      <c r="B8360" s="162">
        <v>3.1995783936605797E-5</v>
      </c>
      <c r="D8360" s="162"/>
    </row>
    <row r="8361" spans="1:4" x14ac:dyDescent="0.2">
      <c r="A8361" s="161" t="s">
        <v>9506</v>
      </c>
      <c r="B8361" s="162">
        <v>3.1859588363378303E-5</v>
      </c>
      <c r="D8361" s="162"/>
    </row>
    <row r="8362" spans="1:4" x14ac:dyDescent="0.2">
      <c r="A8362" s="161" t="s">
        <v>9507</v>
      </c>
      <c r="B8362" s="162">
        <v>3.1853198386278598E-5</v>
      </c>
      <c r="D8362" s="162"/>
    </row>
    <row r="8363" spans="1:4" x14ac:dyDescent="0.2">
      <c r="A8363" s="161" t="s">
        <v>1471</v>
      </c>
      <c r="B8363" s="162">
        <v>3.1843312341314E-5</v>
      </c>
      <c r="D8363" s="162"/>
    </row>
    <row r="8364" spans="1:4" x14ac:dyDescent="0.2">
      <c r="A8364" s="161" t="s">
        <v>2414</v>
      </c>
      <c r="B8364" s="162">
        <v>3.18067737465175E-5</v>
      </c>
      <c r="D8364" s="162"/>
    </row>
    <row r="8365" spans="1:4" x14ac:dyDescent="0.2">
      <c r="A8365" s="161" t="s">
        <v>9508</v>
      </c>
      <c r="B8365" s="162">
        <v>3.1798348355961701E-5</v>
      </c>
      <c r="D8365" s="162"/>
    </row>
    <row r="8366" spans="1:4" x14ac:dyDescent="0.2">
      <c r="A8366" s="161" t="s">
        <v>9509</v>
      </c>
      <c r="B8366" s="162">
        <v>3.16838417992114E-5</v>
      </c>
      <c r="D8366" s="162"/>
    </row>
    <row r="8367" spans="1:4" x14ac:dyDescent="0.2">
      <c r="A8367" s="161" t="s">
        <v>9510</v>
      </c>
      <c r="B8367" s="162">
        <v>3.1643418450073998E-5</v>
      </c>
      <c r="D8367" s="162"/>
    </row>
    <row r="8368" spans="1:4" x14ac:dyDescent="0.2">
      <c r="A8368" s="161" t="s">
        <v>884</v>
      </c>
      <c r="B8368" s="162">
        <v>3.1478200150758698E-5</v>
      </c>
      <c r="D8368" s="162"/>
    </row>
    <row r="8369" spans="1:4" x14ac:dyDescent="0.2">
      <c r="A8369" s="161" t="s">
        <v>9511</v>
      </c>
      <c r="B8369" s="162">
        <v>3.1438298427613499E-5</v>
      </c>
      <c r="D8369" s="162"/>
    </row>
    <row r="8370" spans="1:4" x14ac:dyDescent="0.2">
      <c r="A8370" s="161" t="s">
        <v>5600</v>
      </c>
      <c r="B8370" s="162">
        <v>3.1373824393893197E-5</v>
      </c>
      <c r="D8370" s="162"/>
    </row>
    <row r="8371" spans="1:4" x14ac:dyDescent="0.2">
      <c r="A8371" s="161" t="s">
        <v>2458</v>
      </c>
      <c r="B8371" s="162">
        <v>3.1193909236074002E-5</v>
      </c>
      <c r="D8371" s="162"/>
    </row>
    <row r="8372" spans="1:4" x14ac:dyDescent="0.2">
      <c r="A8372" s="161" t="s">
        <v>9512</v>
      </c>
      <c r="B8372" s="162">
        <v>3.1052899274097401E-5</v>
      </c>
      <c r="D8372" s="162"/>
    </row>
    <row r="8373" spans="1:4" x14ac:dyDescent="0.2">
      <c r="A8373" s="161" t="s">
        <v>1634</v>
      </c>
      <c r="B8373" s="162">
        <v>3.1013345315365999E-5</v>
      </c>
      <c r="D8373" s="162"/>
    </row>
    <row r="8374" spans="1:4" x14ac:dyDescent="0.2">
      <c r="A8374" s="161" t="s">
        <v>5007</v>
      </c>
      <c r="B8374" s="162">
        <v>3.0876273083117297E-5</v>
      </c>
      <c r="D8374" s="162"/>
    </row>
    <row r="8375" spans="1:4" x14ac:dyDescent="0.2">
      <c r="A8375" s="161" t="s">
        <v>513</v>
      </c>
      <c r="B8375" s="162">
        <v>3.0753103840780303E-5</v>
      </c>
      <c r="D8375" s="162"/>
    </row>
    <row r="8376" spans="1:4" x14ac:dyDescent="0.2">
      <c r="A8376" s="161" t="s">
        <v>9513</v>
      </c>
      <c r="B8376" s="162">
        <v>3.0697026459947502E-5</v>
      </c>
      <c r="D8376" s="162"/>
    </row>
    <row r="8377" spans="1:4" x14ac:dyDescent="0.2">
      <c r="A8377" s="161" t="s">
        <v>9514</v>
      </c>
      <c r="B8377" s="162">
        <v>3.0697026459947502E-5</v>
      </c>
      <c r="D8377" s="162"/>
    </row>
    <row r="8378" spans="1:4" x14ac:dyDescent="0.2">
      <c r="A8378" s="161" t="s">
        <v>9515</v>
      </c>
      <c r="B8378" s="162">
        <v>3.0697026459947502E-5</v>
      </c>
      <c r="D8378" s="162"/>
    </row>
    <row r="8379" spans="1:4" x14ac:dyDescent="0.2">
      <c r="A8379" s="161" t="s">
        <v>9516</v>
      </c>
      <c r="B8379" s="162">
        <v>3.0697026459947502E-5</v>
      </c>
      <c r="D8379" s="162"/>
    </row>
    <row r="8380" spans="1:4" x14ac:dyDescent="0.2">
      <c r="A8380" s="161" t="s">
        <v>9517</v>
      </c>
      <c r="B8380" s="162">
        <v>3.0697026459947502E-5</v>
      </c>
      <c r="D8380" s="162"/>
    </row>
    <row r="8381" spans="1:4" x14ac:dyDescent="0.2">
      <c r="A8381" s="161" t="s">
        <v>9518</v>
      </c>
      <c r="B8381" s="162">
        <v>3.0697026459947502E-5</v>
      </c>
      <c r="D8381" s="162"/>
    </row>
    <row r="8382" spans="1:4" x14ac:dyDescent="0.2">
      <c r="A8382" s="161" t="s">
        <v>9519</v>
      </c>
      <c r="B8382" s="162">
        <v>3.0697026459947502E-5</v>
      </c>
      <c r="D8382" s="162"/>
    </row>
    <row r="8383" spans="1:4" x14ac:dyDescent="0.2">
      <c r="A8383" s="161" t="s">
        <v>9520</v>
      </c>
      <c r="B8383" s="162">
        <v>3.0697026459947502E-5</v>
      </c>
      <c r="D8383" s="162"/>
    </row>
    <row r="8384" spans="1:4" x14ac:dyDescent="0.2">
      <c r="A8384" s="161" t="s">
        <v>9521</v>
      </c>
      <c r="B8384" s="162">
        <v>3.0697026459947502E-5</v>
      </c>
      <c r="D8384" s="162"/>
    </row>
    <row r="8385" spans="1:4" x14ac:dyDescent="0.2">
      <c r="A8385" s="161" t="s">
        <v>9522</v>
      </c>
      <c r="B8385" s="162">
        <v>3.0665053386071001E-5</v>
      </c>
      <c r="D8385" s="162"/>
    </row>
    <row r="8386" spans="1:4" x14ac:dyDescent="0.2">
      <c r="A8386" s="161" t="s">
        <v>9523</v>
      </c>
      <c r="B8386" s="162">
        <v>3.0651396074721098E-5</v>
      </c>
      <c r="D8386" s="162"/>
    </row>
    <row r="8387" spans="1:4" x14ac:dyDescent="0.2">
      <c r="A8387" s="161" t="s">
        <v>9524</v>
      </c>
      <c r="B8387" s="162">
        <v>3.04201557004648E-5</v>
      </c>
      <c r="D8387" s="162"/>
    </row>
    <row r="8388" spans="1:4" x14ac:dyDescent="0.2">
      <c r="A8388" s="161" t="s">
        <v>9525</v>
      </c>
      <c r="B8388" s="162">
        <v>3.0391759378353799E-5</v>
      </c>
      <c r="D8388" s="162"/>
    </row>
    <row r="8389" spans="1:4" x14ac:dyDescent="0.2">
      <c r="A8389" s="161" t="s">
        <v>922</v>
      </c>
      <c r="B8389" s="162">
        <v>3.03813099885206E-5</v>
      </c>
      <c r="D8389" s="162"/>
    </row>
    <row r="8390" spans="1:4" x14ac:dyDescent="0.2">
      <c r="A8390" s="161" t="s">
        <v>1633</v>
      </c>
      <c r="B8390" s="162">
        <v>3.03567556932725E-5</v>
      </c>
      <c r="D8390" s="162"/>
    </row>
    <row r="8391" spans="1:4" x14ac:dyDescent="0.2">
      <c r="A8391" s="161" t="s">
        <v>1638</v>
      </c>
      <c r="B8391" s="162">
        <v>3.0181269267781501E-5</v>
      </c>
      <c r="D8391" s="162"/>
    </row>
    <row r="8392" spans="1:4" x14ac:dyDescent="0.2">
      <c r="A8392" s="161" t="s">
        <v>1567</v>
      </c>
      <c r="B8392" s="162">
        <v>3.0163176572260901E-5</v>
      </c>
      <c r="D8392" s="162"/>
    </row>
    <row r="8393" spans="1:4" x14ac:dyDescent="0.2">
      <c r="A8393" s="161" t="s">
        <v>9526</v>
      </c>
      <c r="B8393" s="162">
        <v>3.0161928761303001E-5</v>
      </c>
      <c r="D8393" s="162"/>
    </row>
    <row r="8394" spans="1:4" x14ac:dyDescent="0.2">
      <c r="A8394" s="161" t="s">
        <v>9527</v>
      </c>
      <c r="B8394" s="162">
        <v>3.0107575339226502E-5</v>
      </c>
      <c r="D8394" s="162"/>
    </row>
    <row r="8395" spans="1:4" x14ac:dyDescent="0.2">
      <c r="A8395" s="161" t="s">
        <v>4299</v>
      </c>
      <c r="B8395" s="162">
        <v>3.0107102165790501E-5</v>
      </c>
      <c r="D8395" s="162"/>
    </row>
    <row r="8396" spans="1:4" x14ac:dyDescent="0.2">
      <c r="A8396" s="161" t="s">
        <v>1153</v>
      </c>
      <c r="B8396" s="162">
        <v>3.008516429919E-5</v>
      </c>
      <c r="D8396" s="162"/>
    </row>
    <row r="8397" spans="1:4" x14ac:dyDescent="0.2">
      <c r="A8397" s="161" t="s">
        <v>5590</v>
      </c>
      <c r="B8397" s="162">
        <v>3.0082721516223901E-5</v>
      </c>
      <c r="D8397" s="162"/>
    </row>
    <row r="8398" spans="1:4" x14ac:dyDescent="0.2">
      <c r="A8398" s="161" t="s">
        <v>1271</v>
      </c>
      <c r="B8398" s="162">
        <v>3.0069781875972E-5</v>
      </c>
      <c r="D8398" s="162"/>
    </row>
    <row r="8399" spans="1:4" x14ac:dyDescent="0.2">
      <c r="A8399" s="161" t="s">
        <v>858</v>
      </c>
      <c r="B8399" s="162">
        <v>3.0001792702723002E-5</v>
      </c>
      <c r="D8399" s="162"/>
    </row>
    <row r="8400" spans="1:4" x14ac:dyDescent="0.2">
      <c r="A8400" s="161" t="s">
        <v>1092</v>
      </c>
      <c r="B8400" s="162">
        <v>2.9881687525105601E-5</v>
      </c>
      <c r="D8400" s="162"/>
    </row>
    <row r="8401" spans="1:4" x14ac:dyDescent="0.2">
      <c r="A8401" s="161" t="s">
        <v>5511</v>
      </c>
      <c r="B8401" s="162">
        <v>2.9822986350004199E-5</v>
      </c>
      <c r="D8401" s="162"/>
    </row>
    <row r="8402" spans="1:4" x14ac:dyDescent="0.2">
      <c r="A8402" s="161" t="s">
        <v>4145</v>
      </c>
      <c r="B8402" s="162">
        <v>2.9822986350004199E-5</v>
      </c>
      <c r="D8402" s="162"/>
    </row>
    <row r="8403" spans="1:4" x14ac:dyDescent="0.2">
      <c r="A8403" s="161" t="s">
        <v>9528</v>
      </c>
      <c r="B8403" s="162">
        <v>2.9632769022945201E-5</v>
      </c>
      <c r="D8403" s="162"/>
    </row>
    <row r="8404" spans="1:4" x14ac:dyDescent="0.2">
      <c r="A8404" s="161" t="s">
        <v>504</v>
      </c>
      <c r="B8404" s="162">
        <v>2.9627632570657899E-5</v>
      </c>
      <c r="D8404" s="162"/>
    </row>
    <row r="8405" spans="1:4" x14ac:dyDescent="0.2">
      <c r="A8405" s="161" t="s">
        <v>9529</v>
      </c>
      <c r="B8405" s="162">
        <v>2.96139151798564E-5</v>
      </c>
      <c r="D8405" s="162"/>
    </row>
    <row r="8406" spans="1:4" x14ac:dyDescent="0.2">
      <c r="A8406" s="161" t="s">
        <v>4731</v>
      </c>
      <c r="B8406" s="162">
        <v>2.96069295933908E-5</v>
      </c>
      <c r="D8406" s="162"/>
    </row>
    <row r="8407" spans="1:4" x14ac:dyDescent="0.2">
      <c r="A8407" s="161" t="s">
        <v>3023</v>
      </c>
      <c r="B8407" s="162">
        <v>2.9557836050940299E-5</v>
      </c>
      <c r="D8407" s="162"/>
    </row>
    <row r="8408" spans="1:4" x14ac:dyDescent="0.2">
      <c r="A8408" s="161" t="s">
        <v>9530</v>
      </c>
      <c r="B8408" s="162">
        <v>2.95379873739097E-5</v>
      </c>
      <c r="D8408" s="162"/>
    </row>
    <row r="8409" spans="1:4" x14ac:dyDescent="0.2">
      <c r="A8409" s="161" t="s">
        <v>4918</v>
      </c>
      <c r="B8409" s="162">
        <v>2.9505770799708901E-5</v>
      </c>
      <c r="D8409" s="162"/>
    </row>
    <row r="8410" spans="1:4" x14ac:dyDescent="0.2">
      <c r="A8410" s="161" t="s">
        <v>9531</v>
      </c>
      <c r="B8410" s="162">
        <v>2.9490029470199099E-5</v>
      </c>
      <c r="D8410" s="162"/>
    </row>
    <row r="8411" spans="1:4" x14ac:dyDescent="0.2">
      <c r="A8411" s="161" t="s">
        <v>5075</v>
      </c>
      <c r="B8411" s="162">
        <v>2.9379394564359901E-5</v>
      </c>
      <c r="D8411" s="162"/>
    </row>
    <row r="8412" spans="1:4" x14ac:dyDescent="0.2">
      <c r="A8412" s="161" t="s">
        <v>9532</v>
      </c>
      <c r="B8412" s="162">
        <v>2.9374496201954099E-5</v>
      </c>
      <c r="D8412" s="162"/>
    </row>
    <row r="8413" spans="1:4" x14ac:dyDescent="0.2">
      <c r="A8413" s="161" t="s">
        <v>1965</v>
      </c>
      <c r="B8413" s="162">
        <v>2.9340556256212601E-5</v>
      </c>
      <c r="D8413" s="162"/>
    </row>
    <row r="8414" spans="1:4" x14ac:dyDescent="0.2">
      <c r="A8414" s="161" t="s">
        <v>1510</v>
      </c>
      <c r="B8414" s="162">
        <v>2.9273438794443301E-5</v>
      </c>
      <c r="D8414" s="162"/>
    </row>
    <row r="8415" spans="1:4" x14ac:dyDescent="0.2">
      <c r="A8415" s="161" t="s">
        <v>2485</v>
      </c>
      <c r="B8415" s="162">
        <v>2.92525732548117E-5</v>
      </c>
      <c r="D8415" s="162"/>
    </row>
    <row r="8416" spans="1:4" x14ac:dyDescent="0.2">
      <c r="A8416" s="161" t="s">
        <v>9533</v>
      </c>
      <c r="B8416" s="162">
        <v>2.92145760008023E-5</v>
      </c>
      <c r="D8416" s="162"/>
    </row>
    <row r="8417" spans="1:4" x14ac:dyDescent="0.2">
      <c r="A8417" s="161" t="s">
        <v>881</v>
      </c>
      <c r="B8417" s="162">
        <v>2.9190589737422399E-5</v>
      </c>
      <c r="D8417" s="162"/>
    </row>
    <row r="8418" spans="1:4" x14ac:dyDescent="0.2">
      <c r="A8418" s="161" t="s">
        <v>4577</v>
      </c>
      <c r="B8418" s="162">
        <v>2.9155693632997801E-5</v>
      </c>
      <c r="D8418" s="162"/>
    </row>
    <row r="8419" spans="1:4" x14ac:dyDescent="0.2">
      <c r="A8419" s="161" t="s">
        <v>984</v>
      </c>
      <c r="B8419" s="162">
        <v>2.91178875249352E-5</v>
      </c>
      <c r="D8419" s="162"/>
    </row>
    <row r="8420" spans="1:4" x14ac:dyDescent="0.2">
      <c r="A8420" s="161" t="s">
        <v>6323</v>
      </c>
      <c r="B8420" s="162">
        <v>2.8986199924947399E-5</v>
      </c>
      <c r="D8420" s="162"/>
    </row>
    <row r="8421" spans="1:4" x14ac:dyDescent="0.2">
      <c r="A8421" s="161" t="s">
        <v>9534</v>
      </c>
      <c r="B8421" s="162">
        <v>2.8910398174767202E-5</v>
      </c>
      <c r="D8421" s="162"/>
    </row>
    <row r="8422" spans="1:4" x14ac:dyDescent="0.2">
      <c r="A8422" s="161" t="s">
        <v>9535</v>
      </c>
      <c r="B8422" s="162">
        <v>2.8792993728365899E-5</v>
      </c>
      <c r="D8422" s="162"/>
    </row>
    <row r="8423" spans="1:4" x14ac:dyDescent="0.2">
      <c r="A8423" s="161" t="s">
        <v>2162</v>
      </c>
      <c r="B8423" s="162">
        <v>2.8773236517810502E-5</v>
      </c>
      <c r="D8423" s="162"/>
    </row>
    <row r="8424" spans="1:4" x14ac:dyDescent="0.2">
      <c r="A8424" s="161" t="s">
        <v>1608</v>
      </c>
      <c r="B8424" s="162">
        <v>2.8733674376798E-5</v>
      </c>
      <c r="D8424" s="162"/>
    </row>
    <row r="8425" spans="1:4" x14ac:dyDescent="0.2">
      <c r="A8425" s="161" t="s">
        <v>9536</v>
      </c>
      <c r="B8425" s="162">
        <v>2.8667399928171799E-5</v>
      </c>
      <c r="D8425" s="162"/>
    </row>
    <row r="8426" spans="1:4" x14ac:dyDescent="0.2">
      <c r="A8426" s="161" t="s">
        <v>526</v>
      </c>
      <c r="B8426" s="162">
        <v>2.8634881824257699E-5</v>
      </c>
      <c r="D8426" s="162"/>
    </row>
    <row r="8427" spans="1:4" x14ac:dyDescent="0.2">
      <c r="A8427" s="161" t="s">
        <v>977</v>
      </c>
      <c r="B8427" s="162">
        <v>2.86313571365082E-5</v>
      </c>
      <c r="D8427" s="162"/>
    </row>
    <row r="8428" spans="1:4" x14ac:dyDescent="0.2">
      <c r="A8428" s="161" t="s">
        <v>1291</v>
      </c>
      <c r="B8428" s="162">
        <v>2.85780523703488E-5</v>
      </c>
      <c r="D8428" s="162"/>
    </row>
    <row r="8429" spans="1:4" x14ac:dyDescent="0.2">
      <c r="A8429" s="161" t="s">
        <v>9537</v>
      </c>
      <c r="B8429" s="162">
        <v>2.8569420390370701E-5</v>
      </c>
      <c r="D8429" s="162"/>
    </row>
    <row r="8430" spans="1:4" x14ac:dyDescent="0.2">
      <c r="A8430" s="161" t="s">
        <v>9538</v>
      </c>
      <c r="B8430" s="162">
        <v>2.8501214266079801E-5</v>
      </c>
      <c r="D8430" s="162"/>
    </row>
    <row r="8431" spans="1:4" x14ac:dyDescent="0.2">
      <c r="A8431" s="161" t="s">
        <v>441</v>
      </c>
      <c r="B8431" s="162">
        <v>2.8500366126289701E-5</v>
      </c>
      <c r="D8431" s="162"/>
    </row>
    <row r="8432" spans="1:4" x14ac:dyDescent="0.2">
      <c r="A8432" s="161" t="s">
        <v>5401</v>
      </c>
      <c r="B8432" s="162">
        <v>2.8385933415314802E-5</v>
      </c>
      <c r="D8432" s="162"/>
    </row>
    <row r="8433" spans="1:4" x14ac:dyDescent="0.2">
      <c r="A8433" s="161" t="s">
        <v>5076</v>
      </c>
      <c r="B8433" s="162">
        <v>2.8385933415314802E-5</v>
      </c>
      <c r="D8433" s="162"/>
    </row>
    <row r="8434" spans="1:4" x14ac:dyDescent="0.2">
      <c r="A8434" s="161" t="s">
        <v>9539</v>
      </c>
      <c r="B8434" s="162">
        <v>2.8385933415314802E-5</v>
      </c>
      <c r="D8434" s="162"/>
    </row>
    <row r="8435" spans="1:4" x14ac:dyDescent="0.2">
      <c r="A8435" s="161" t="s">
        <v>9540</v>
      </c>
      <c r="B8435" s="162">
        <v>2.8385933415314802E-5</v>
      </c>
      <c r="D8435" s="162"/>
    </row>
    <row r="8436" spans="1:4" x14ac:dyDescent="0.2">
      <c r="A8436" s="161" t="s">
        <v>9541</v>
      </c>
      <c r="B8436" s="162">
        <v>2.81444810480354E-5</v>
      </c>
      <c r="D8436" s="162"/>
    </row>
    <row r="8437" spans="1:4" x14ac:dyDescent="0.2">
      <c r="A8437" s="161" t="s">
        <v>425</v>
      </c>
      <c r="B8437" s="162">
        <v>2.7974175116572502E-5</v>
      </c>
      <c r="D8437" s="162"/>
    </row>
    <row r="8438" spans="1:4" x14ac:dyDescent="0.2">
      <c r="A8438" s="161" t="s">
        <v>704</v>
      </c>
      <c r="B8438" s="162">
        <v>2.79482680293679E-5</v>
      </c>
      <c r="D8438" s="162"/>
    </row>
    <row r="8439" spans="1:4" x14ac:dyDescent="0.2">
      <c r="A8439" s="161" t="s">
        <v>998</v>
      </c>
      <c r="B8439" s="162">
        <v>2.79025817465303E-5</v>
      </c>
      <c r="D8439" s="162"/>
    </row>
    <row r="8440" spans="1:4" x14ac:dyDescent="0.2">
      <c r="A8440" s="161" t="s">
        <v>5941</v>
      </c>
      <c r="B8440" s="162">
        <v>2.7851512398666399E-5</v>
      </c>
      <c r="D8440" s="162"/>
    </row>
    <row r="8441" spans="1:4" x14ac:dyDescent="0.2">
      <c r="A8441" s="161" t="s">
        <v>4430</v>
      </c>
      <c r="B8441" s="162">
        <v>2.7816962974575398E-5</v>
      </c>
      <c r="D8441" s="162"/>
    </row>
    <row r="8442" spans="1:4" x14ac:dyDescent="0.2">
      <c r="A8442" s="161" t="s">
        <v>9542</v>
      </c>
      <c r="B8442" s="162">
        <v>2.77293909084339E-5</v>
      </c>
      <c r="D8442" s="162"/>
    </row>
    <row r="8443" spans="1:4" x14ac:dyDescent="0.2">
      <c r="A8443" s="161" t="s">
        <v>9543</v>
      </c>
      <c r="B8443" s="162">
        <v>2.77293909084339E-5</v>
      </c>
      <c r="D8443" s="162"/>
    </row>
    <row r="8444" spans="1:4" x14ac:dyDescent="0.2">
      <c r="A8444" s="161" t="s">
        <v>9544</v>
      </c>
      <c r="B8444" s="162">
        <v>2.7714413917628999E-5</v>
      </c>
      <c r="D8444" s="162"/>
    </row>
    <row r="8445" spans="1:4" x14ac:dyDescent="0.2">
      <c r="A8445" s="161" t="s">
        <v>9545</v>
      </c>
      <c r="B8445" s="162">
        <v>2.76312503926823E-5</v>
      </c>
      <c r="D8445" s="162"/>
    </row>
    <row r="8446" spans="1:4" x14ac:dyDescent="0.2">
      <c r="A8446" s="161" t="s">
        <v>723</v>
      </c>
      <c r="B8446" s="162">
        <v>2.7617391405219599E-5</v>
      </c>
      <c r="D8446" s="162"/>
    </row>
    <row r="8447" spans="1:4" x14ac:dyDescent="0.2">
      <c r="A8447" s="161" t="s">
        <v>5185</v>
      </c>
      <c r="B8447" s="162">
        <v>2.7611436532586599E-5</v>
      </c>
      <c r="D8447" s="162"/>
    </row>
    <row r="8448" spans="1:4" x14ac:dyDescent="0.2">
      <c r="A8448" s="161" t="s">
        <v>3309</v>
      </c>
      <c r="B8448" s="162">
        <v>2.7611436532586599E-5</v>
      </c>
      <c r="D8448" s="162"/>
    </row>
    <row r="8449" spans="1:4" x14ac:dyDescent="0.2">
      <c r="A8449" s="161" t="s">
        <v>6339</v>
      </c>
      <c r="B8449" s="162">
        <v>2.7544659913982501E-5</v>
      </c>
      <c r="D8449" s="162"/>
    </row>
    <row r="8450" spans="1:4" x14ac:dyDescent="0.2">
      <c r="A8450" s="161" t="s">
        <v>9546</v>
      </c>
      <c r="B8450" s="162">
        <v>2.7529239868604699E-5</v>
      </c>
      <c r="D8450" s="162"/>
    </row>
    <row r="8451" spans="1:4" x14ac:dyDescent="0.2">
      <c r="A8451" s="161" t="s">
        <v>9547</v>
      </c>
      <c r="B8451" s="162">
        <v>2.7406423394190599E-5</v>
      </c>
      <c r="D8451" s="162"/>
    </row>
    <row r="8452" spans="1:4" x14ac:dyDescent="0.2">
      <c r="A8452" s="161" t="s">
        <v>6301</v>
      </c>
      <c r="B8452" s="162">
        <v>2.7306094153140399E-5</v>
      </c>
      <c r="D8452" s="162"/>
    </row>
    <row r="8453" spans="1:4" x14ac:dyDescent="0.2">
      <c r="A8453" s="161" t="s">
        <v>9548</v>
      </c>
      <c r="B8453" s="162">
        <v>2.7299243318038001E-5</v>
      </c>
      <c r="D8453" s="162"/>
    </row>
    <row r="8454" spans="1:4" x14ac:dyDescent="0.2">
      <c r="A8454" s="161" t="s">
        <v>5058</v>
      </c>
      <c r="B8454" s="162">
        <v>2.72223517665E-5</v>
      </c>
      <c r="D8454" s="162"/>
    </row>
    <row r="8455" spans="1:4" x14ac:dyDescent="0.2">
      <c r="A8455" s="161" t="s">
        <v>5961</v>
      </c>
      <c r="B8455" s="162">
        <v>2.71546940065129E-5</v>
      </c>
      <c r="D8455" s="162"/>
    </row>
    <row r="8456" spans="1:4" x14ac:dyDescent="0.2">
      <c r="A8456" s="161" t="s">
        <v>9549</v>
      </c>
      <c r="B8456" s="162">
        <v>2.7114920858084699E-5</v>
      </c>
      <c r="D8456" s="162"/>
    </row>
    <row r="8457" spans="1:4" x14ac:dyDescent="0.2">
      <c r="A8457" s="161" t="s">
        <v>9550</v>
      </c>
      <c r="B8457" s="162">
        <v>2.7017884312299202E-5</v>
      </c>
      <c r="D8457" s="162"/>
    </row>
    <row r="8458" spans="1:4" x14ac:dyDescent="0.2">
      <c r="A8458" s="161" t="s">
        <v>9551</v>
      </c>
      <c r="B8458" s="162">
        <v>2.7012811188086902E-5</v>
      </c>
      <c r="D8458" s="162"/>
    </row>
    <row r="8459" spans="1:4" x14ac:dyDescent="0.2">
      <c r="A8459" s="161" t="s">
        <v>9552</v>
      </c>
      <c r="B8459" s="162">
        <v>2.7006922965320499E-5</v>
      </c>
      <c r="D8459" s="162"/>
    </row>
    <row r="8460" spans="1:4" x14ac:dyDescent="0.2">
      <c r="A8460" s="161" t="s">
        <v>1596</v>
      </c>
      <c r="B8460" s="162">
        <v>2.6891094062168899E-5</v>
      </c>
      <c r="D8460" s="162"/>
    </row>
    <row r="8461" spans="1:4" x14ac:dyDescent="0.2">
      <c r="A8461" s="161" t="s">
        <v>5624</v>
      </c>
      <c r="B8461" s="162">
        <v>2.6832008907490702E-5</v>
      </c>
      <c r="D8461" s="162"/>
    </row>
    <row r="8462" spans="1:4" x14ac:dyDescent="0.2">
      <c r="A8462" s="161" t="s">
        <v>9553</v>
      </c>
      <c r="B8462" s="162">
        <v>2.6832008907490702E-5</v>
      </c>
      <c r="D8462" s="162"/>
    </row>
    <row r="8463" spans="1:4" x14ac:dyDescent="0.2">
      <c r="A8463" s="161" t="s">
        <v>9554</v>
      </c>
      <c r="B8463" s="162">
        <v>2.67799048363875E-5</v>
      </c>
      <c r="D8463" s="162"/>
    </row>
    <row r="8464" spans="1:4" x14ac:dyDescent="0.2">
      <c r="A8464" s="161" t="s">
        <v>920</v>
      </c>
      <c r="B8464" s="162">
        <v>2.6707212475197E-5</v>
      </c>
      <c r="D8464" s="162"/>
    </row>
    <row r="8465" spans="1:4" x14ac:dyDescent="0.2">
      <c r="A8465" s="161" t="s">
        <v>4799</v>
      </c>
      <c r="B8465" s="162">
        <v>2.6690687591498499E-5</v>
      </c>
      <c r="D8465" s="162"/>
    </row>
    <row r="8466" spans="1:4" x14ac:dyDescent="0.2">
      <c r="A8466" s="161" t="s">
        <v>9555</v>
      </c>
      <c r="B8466" s="162">
        <v>2.6664249137867601E-5</v>
      </c>
      <c r="D8466" s="162"/>
    </row>
    <row r="8467" spans="1:4" x14ac:dyDescent="0.2">
      <c r="A8467" s="161" t="s">
        <v>810</v>
      </c>
      <c r="B8467" s="162">
        <v>2.6644325540669201E-5</v>
      </c>
      <c r="D8467" s="162"/>
    </row>
    <row r="8468" spans="1:4" x14ac:dyDescent="0.2">
      <c r="A8468" s="161" t="s">
        <v>9556</v>
      </c>
      <c r="B8468" s="162">
        <v>2.65949897145795E-5</v>
      </c>
      <c r="D8468" s="162"/>
    </row>
    <row r="8469" spans="1:4" x14ac:dyDescent="0.2">
      <c r="A8469" s="161" t="s">
        <v>603</v>
      </c>
      <c r="B8469" s="162">
        <v>2.6477117642889598E-5</v>
      </c>
      <c r="D8469" s="162"/>
    </row>
    <row r="8470" spans="1:4" x14ac:dyDescent="0.2">
      <c r="A8470" s="161" t="s">
        <v>9557</v>
      </c>
      <c r="B8470" s="162">
        <v>2.64125153304462E-5</v>
      </c>
      <c r="D8470" s="162"/>
    </row>
    <row r="8471" spans="1:4" x14ac:dyDescent="0.2">
      <c r="A8471" s="161" t="s">
        <v>9558</v>
      </c>
      <c r="B8471" s="162">
        <v>2.6376265974224602E-5</v>
      </c>
      <c r="D8471" s="162"/>
    </row>
    <row r="8472" spans="1:4" x14ac:dyDescent="0.2">
      <c r="A8472" s="161" t="s">
        <v>9559</v>
      </c>
      <c r="B8472" s="162">
        <v>2.6339085807936199E-5</v>
      </c>
      <c r="D8472" s="162"/>
    </row>
    <row r="8473" spans="1:4" x14ac:dyDescent="0.2">
      <c r="A8473" s="161" t="s">
        <v>9560</v>
      </c>
      <c r="B8473" s="162">
        <v>2.6324125987746502E-5</v>
      </c>
      <c r="D8473" s="162"/>
    </row>
    <row r="8474" spans="1:4" x14ac:dyDescent="0.2">
      <c r="A8474" s="161" t="s">
        <v>3353</v>
      </c>
      <c r="B8474" s="162">
        <v>2.6270084174644699E-5</v>
      </c>
      <c r="D8474" s="162"/>
    </row>
    <row r="8475" spans="1:4" x14ac:dyDescent="0.2">
      <c r="A8475" s="161" t="s">
        <v>9561</v>
      </c>
      <c r="B8475" s="162">
        <v>2.6233685497658601E-5</v>
      </c>
      <c r="D8475" s="162"/>
    </row>
    <row r="8476" spans="1:4" x14ac:dyDescent="0.2">
      <c r="A8476" s="161" t="s">
        <v>2921</v>
      </c>
      <c r="B8476" s="162">
        <v>2.6084010691752401E-5</v>
      </c>
      <c r="D8476" s="162"/>
    </row>
    <row r="8477" spans="1:4" x14ac:dyDescent="0.2">
      <c r="A8477" s="161" t="s">
        <v>9562</v>
      </c>
      <c r="B8477" s="162">
        <v>2.6075363040036801E-5</v>
      </c>
      <c r="D8477" s="162"/>
    </row>
    <row r="8478" spans="1:4" x14ac:dyDescent="0.2">
      <c r="A8478" s="161" t="s">
        <v>5408</v>
      </c>
      <c r="B8478" s="162">
        <v>2.60604381956211E-5</v>
      </c>
      <c r="D8478" s="162"/>
    </row>
    <row r="8479" spans="1:4" x14ac:dyDescent="0.2">
      <c r="A8479" s="161" t="s">
        <v>5089</v>
      </c>
      <c r="B8479" s="162">
        <v>2.60474412657104E-5</v>
      </c>
      <c r="D8479" s="162"/>
    </row>
    <row r="8480" spans="1:4" x14ac:dyDescent="0.2">
      <c r="A8480" s="161" t="s">
        <v>9563</v>
      </c>
      <c r="B8480" s="162">
        <v>2.6021268369796299E-5</v>
      </c>
      <c r="D8480" s="162"/>
    </row>
    <row r="8481" spans="1:4" x14ac:dyDescent="0.2">
      <c r="A8481" s="161" t="s">
        <v>1399</v>
      </c>
      <c r="B8481" s="162">
        <v>2.5971952887387799E-5</v>
      </c>
      <c r="D8481" s="162"/>
    </row>
    <row r="8482" spans="1:4" x14ac:dyDescent="0.2">
      <c r="A8482" s="161" t="s">
        <v>533</v>
      </c>
      <c r="B8482" s="162">
        <v>2.5931389419412301E-5</v>
      </c>
      <c r="D8482" s="162"/>
    </row>
    <row r="8483" spans="1:4" x14ac:dyDescent="0.2">
      <c r="A8483" s="161" t="s">
        <v>9564</v>
      </c>
      <c r="B8483" s="162">
        <v>2.5926917043573202E-5</v>
      </c>
      <c r="D8483" s="162"/>
    </row>
    <row r="8484" spans="1:4" x14ac:dyDescent="0.2">
      <c r="A8484" s="161" t="s">
        <v>3537</v>
      </c>
      <c r="B8484" s="162">
        <v>2.5917659808391001E-5</v>
      </c>
      <c r="D8484" s="162"/>
    </row>
    <row r="8485" spans="1:4" x14ac:dyDescent="0.2">
      <c r="A8485" s="161" t="s">
        <v>9565</v>
      </c>
      <c r="B8485" s="162">
        <v>2.5800325037607801E-5</v>
      </c>
      <c r="D8485" s="162"/>
    </row>
    <row r="8486" spans="1:4" x14ac:dyDescent="0.2">
      <c r="A8486" s="161" t="s">
        <v>9566</v>
      </c>
      <c r="B8486" s="162">
        <v>2.5794300642198701E-5</v>
      </c>
      <c r="D8486" s="162"/>
    </row>
    <row r="8487" spans="1:4" x14ac:dyDescent="0.2">
      <c r="A8487" s="161" t="s">
        <v>9567</v>
      </c>
      <c r="B8487" s="162">
        <v>2.5794300642198701E-5</v>
      </c>
      <c r="D8487" s="162"/>
    </row>
    <row r="8488" spans="1:4" x14ac:dyDescent="0.2">
      <c r="A8488" s="161" t="s">
        <v>9568</v>
      </c>
      <c r="B8488" s="162">
        <v>2.5794300642198701E-5</v>
      </c>
      <c r="D8488" s="162"/>
    </row>
    <row r="8489" spans="1:4" x14ac:dyDescent="0.2">
      <c r="A8489" s="161" t="s">
        <v>9569</v>
      </c>
      <c r="B8489" s="162">
        <v>2.5794300642198701E-5</v>
      </c>
      <c r="D8489" s="162"/>
    </row>
    <row r="8490" spans="1:4" x14ac:dyDescent="0.2">
      <c r="A8490" s="161" t="s">
        <v>9570</v>
      </c>
      <c r="B8490" s="162">
        <v>2.5794300642198701E-5</v>
      </c>
      <c r="D8490" s="162"/>
    </row>
    <row r="8491" spans="1:4" x14ac:dyDescent="0.2">
      <c r="A8491" s="161" t="s">
        <v>5247</v>
      </c>
      <c r="B8491" s="162">
        <v>2.5776143530523701E-5</v>
      </c>
      <c r="D8491" s="162"/>
    </row>
    <row r="8492" spans="1:4" x14ac:dyDescent="0.2">
      <c r="A8492" s="161" t="s">
        <v>6221</v>
      </c>
      <c r="B8492" s="162">
        <v>2.57651376640522E-5</v>
      </c>
      <c r="D8492" s="162"/>
    </row>
    <row r="8493" spans="1:4" x14ac:dyDescent="0.2">
      <c r="A8493" s="161" t="s">
        <v>1905</v>
      </c>
      <c r="B8493" s="162">
        <v>2.57320913015117E-5</v>
      </c>
      <c r="D8493" s="162"/>
    </row>
    <row r="8494" spans="1:4" x14ac:dyDescent="0.2">
      <c r="A8494" s="161" t="s">
        <v>9571</v>
      </c>
      <c r="B8494" s="162">
        <v>2.5726157812861399E-5</v>
      </c>
      <c r="D8494" s="162"/>
    </row>
    <row r="8495" spans="1:4" x14ac:dyDescent="0.2">
      <c r="A8495" s="161" t="s">
        <v>518</v>
      </c>
      <c r="B8495" s="162">
        <v>2.5604214569912101E-5</v>
      </c>
      <c r="D8495" s="162"/>
    </row>
    <row r="8496" spans="1:4" x14ac:dyDescent="0.2">
      <c r="A8496" s="161" t="s">
        <v>1687</v>
      </c>
      <c r="B8496" s="162">
        <v>2.5547806787069299E-5</v>
      </c>
      <c r="D8496" s="162"/>
    </row>
    <row r="8497" spans="1:4" x14ac:dyDescent="0.2">
      <c r="A8497" s="161" t="s">
        <v>369</v>
      </c>
      <c r="B8497" s="162">
        <v>2.5513538351756801E-5</v>
      </c>
      <c r="D8497" s="162"/>
    </row>
    <row r="8498" spans="1:4" x14ac:dyDescent="0.2">
      <c r="A8498" s="161" t="s">
        <v>9572</v>
      </c>
      <c r="B8498" s="162">
        <v>2.5491462529247599E-5</v>
      </c>
      <c r="D8498" s="162"/>
    </row>
    <row r="8499" spans="1:4" x14ac:dyDescent="0.2">
      <c r="A8499" s="161" t="s">
        <v>582</v>
      </c>
      <c r="B8499" s="162">
        <v>2.54769865108714E-5</v>
      </c>
      <c r="D8499" s="162"/>
    </row>
    <row r="8500" spans="1:4" x14ac:dyDescent="0.2">
      <c r="A8500" s="161" t="s">
        <v>9573</v>
      </c>
      <c r="B8500" s="162">
        <v>2.5441969376150801E-5</v>
      </c>
      <c r="D8500" s="162"/>
    </row>
    <row r="8501" spans="1:4" x14ac:dyDescent="0.2">
      <c r="A8501" s="161" t="s">
        <v>3555</v>
      </c>
      <c r="B8501" s="162">
        <v>2.54071668928121E-5</v>
      </c>
      <c r="D8501" s="162"/>
    </row>
    <row r="8502" spans="1:4" x14ac:dyDescent="0.2">
      <c r="A8502" s="161" t="s">
        <v>5244</v>
      </c>
      <c r="B8502" s="162">
        <v>2.5401929050922598E-5</v>
      </c>
      <c r="D8502" s="162"/>
    </row>
    <row r="8503" spans="1:4" x14ac:dyDescent="0.2">
      <c r="A8503" s="161" t="s">
        <v>9574</v>
      </c>
      <c r="B8503" s="162">
        <v>2.5257507336200502E-5</v>
      </c>
      <c r="D8503" s="162"/>
    </row>
    <row r="8504" spans="1:4" x14ac:dyDescent="0.2">
      <c r="A8504" s="161" t="s">
        <v>4937</v>
      </c>
      <c r="B8504" s="162">
        <v>2.5257507336200502E-5</v>
      </c>
      <c r="D8504" s="162"/>
    </row>
    <row r="8505" spans="1:4" x14ac:dyDescent="0.2">
      <c r="A8505" s="161" t="s">
        <v>3996</v>
      </c>
      <c r="B8505" s="162">
        <v>2.5232557888272802E-5</v>
      </c>
      <c r="D8505" s="162"/>
    </row>
    <row r="8506" spans="1:4" x14ac:dyDescent="0.2">
      <c r="A8506" s="161" t="s">
        <v>9575</v>
      </c>
      <c r="B8506" s="162">
        <v>2.51978450501927E-5</v>
      </c>
      <c r="D8506" s="162"/>
    </row>
    <row r="8507" spans="1:4" x14ac:dyDescent="0.2">
      <c r="A8507" s="161" t="s">
        <v>9576</v>
      </c>
      <c r="B8507" s="162">
        <v>2.51978450501927E-5</v>
      </c>
      <c r="D8507" s="162"/>
    </row>
    <row r="8508" spans="1:4" x14ac:dyDescent="0.2">
      <c r="A8508" s="161" t="s">
        <v>9577</v>
      </c>
      <c r="B8508" s="162">
        <v>2.51978450501927E-5</v>
      </c>
      <c r="D8508" s="162"/>
    </row>
    <row r="8509" spans="1:4" x14ac:dyDescent="0.2">
      <c r="A8509" s="161" t="s">
        <v>9578</v>
      </c>
      <c r="B8509" s="162">
        <v>2.51978450501927E-5</v>
      </c>
      <c r="D8509" s="162"/>
    </row>
    <row r="8510" spans="1:4" x14ac:dyDescent="0.2">
      <c r="A8510" s="161" t="s">
        <v>9579</v>
      </c>
      <c r="B8510" s="162">
        <v>2.51978450501927E-5</v>
      </c>
      <c r="D8510" s="162"/>
    </row>
    <row r="8511" spans="1:4" x14ac:dyDescent="0.2">
      <c r="A8511" s="161" t="s">
        <v>9580</v>
      </c>
      <c r="B8511" s="162">
        <v>2.51978450501927E-5</v>
      </c>
      <c r="D8511" s="162"/>
    </row>
    <row r="8512" spans="1:4" x14ac:dyDescent="0.2">
      <c r="A8512" s="161" t="s">
        <v>9581</v>
      </c>
      <c r="B8512" s="162">
        <v>2.5106489161344399E-5</v>
      </c>
      <c r="D8512" s="162"/>
    </row>
    <row r="8513" spans="1:4" x14ac:dyDescent="0.2">
      <c r="A8513" s="161" t="s">
        <v>9582</v>
      </c>
      <c r="B8513" s="162">
        <v>2.5038651918627202E-5</v>
      </c>
      <c r="D8513" s="162"/>
    </row>
    <row r="8514" spans="1:4" x14ac:dyDescent="0.2">
      <c r="A8514" s="161" t="s">
        <v>1572</v>
      </c>
      <c r="B8514" s="162">
        <v>2.4969843057040198E-5</v>
      </c>
      <c r="D8514" s="162"/>
    </row>
    <row r="8515" spans="1:4" x14ac:dyDescent="0.2">
      <c r="A8515" s="161" t="s">
        <v>6336</v>
      </c>
      <c r="B8515" s="162">
        <v>2.4921587713944E-5</v>
      </c>
      <c r="D8515" s="162"/>
    </row>
    <row r="8516" spans="1:4" x14ac:dyDescent="0.2">
      <c r="A8516" s="161" t="s">
        <v>9583</v>
      </c>
      <c r="B8516" s="162">
        <v>2.4917618038701301E-5</v>
      </c>
      <c r="D8516" s="162"/>
    </row>
    <row r="8517" spans="1:4" x14ac:dyDescent="0.2">
      <c r="A8517" s="161" t="s">
        <v>2358</v>
      </c>
      <c r="B8517" s="162">
        <v>2.4910455189988899E-5</v>
      </c>
      <c r="D8517" s="162"/>
    </row>
    <row r="8518" spans="1:4" x14ac:dyDescent="0.2">
      <c r="A8518" s="161" t="s">
        <v>1637</v>
      </c>
      <c r="B8518" s="162">
        <v>2.4839441939668699E-5</v>
      </c>
      <c r="D8518" s="162"/>
    </row>
    <row r="8519" spans="1:4" x14ac:dyDescent="0.2">
      <c r="A8519" s="161" t="s">
        <v>9584</v>
      </c>
      <c r="B8519" s="162">
        <v>2.4765360693392801E-5</v>
      </c>
      <c r="D8519" s="162"/>
    </row>
    <row r="8520" spans="1:4" x14ac:dyDescent="0.2">
      <c r="A8520" s="161" t="s">
        <v>9585</v>
      </c>
      <c r="B8520" s="162">
        <v>2.4624591806437501E-5</v>
      </c>
      <c r="D8520" s="162"/>
    </row>
    <row r="8521" spans="1:4" x14ac:dyDescent="0.2">
      <c r="A8521" s="161" t="s">
        <v>1955</v>
      </c>
      <c r="B8521" s="162">
        <v>2.46084494932463E-5</v>
      </c>
      <c r="D8521" s="162"/>
    </row>
    <row r="8522" spans="1:4" x14ac:dyDescent="0.2">
      <c r="A8522" s="161" t="s">
        <v>9586</v>
      </c>
      <c r="B8522" s="162">
        <v>2.4541617331982301E-5</v>
      </c>
      <c r="D8522" s="162"/>
    </row>
    <row r="8523" spans="1:4" x14ac:dyDescent="0.2">
      <c r="A8523" s="161" t="s">
        <v>3474</v>
      </c>
      <c r="B8523" s="162">
        <v>2.4461961760487899E-5</v>
      </c>
      <c r="D8523" s="162"/>
    </row>
    <row r="8524" spans="1:4" x14ac:dyDescent="0.2">
      <c r="A8524" s="161" t="s">
        <v>9587</v>
      </c>
      <c r="B8524" s="162">
        <v>2.43773792434715E-5</v>
      </c>
      <c r="D8524" s="162"/>
    </row>
    <row r="8525" spans="1:4" x14ac:dyDescent="0.2">
      <c r="A8525" s="161" t="s">
        <v>6287</v>
      </c>
      <c r="B8525" s="162">
        <v>2.4348551369563001E-5</v>
      </c>
      <c r="D8525" s="162"/>
    </row>
    <row r="8526" spans="1:4" x14ac:dyDescent="0.2">
      <c r="A8526" s="161" t="s">
        <v>9588</v>
      </c>
      <c r="B8526" s="162">
        <v>2.4327953423437499E-5</v>
      </c>
      <c r="D8526" s="162"/>
    </row>
    <row r="8527" spans="1:4" x14ac:dyDescent="0.2">
      <c r="A8527" s="161" t="s">
        <v>9589</v>
      </c>
      <c r="B8527" s="162">
        <v>2.41542330333091E-5</v>
      </c>
      <c r="D8527" s="162"/>
    </row>
    <row r="8528" spans="1:4" x14ac:dyDescent="0.2">
      <c r="A8528" s="161" t="s">
        <v>1383</v>
      </c>
      <c r="B8528" s="162">
        <v>2.4138731099221E-5</v>
      </c>
      <c r="D8528" s="162"/>
    </row>
    <row r="8529" spans="1:4" x14ac:dyDescent="0.2">
      <c r="A8529" s="161" t="s">
        <v>9590</v>
      </c>
      <c r="B8529" s="162">
        <v>2.4037409649663299E-5</v>
      </c>
      <c r="D8529" s="162"/>
    </row>
    <row r="8530" spans="1:4" x14ac:dyDescent="0.2">
      <c r="A8530" s="161" t="s">
        <v>1690</v>
      </c>
      <c r="B8530" s="162">
        <v>2.40019159552353E-5</v>
      </c>
      <c r="D8530" s="162"/>
    </row>
    <row r="8531" spans="1:4" x14ac:dyDescent="0.2">
      <c r="A8531" s="161" t="s">
        <v>1676</v>
      </c>
      <c r="B8531" s="162">
        <v>2.3952267138808199E-5</v>
      </c>
      <c r="D8531" s="162"/>
    </row>
    <row r="8532" spans="1:4" x14ac:dyDescent="0.2">
      <c r="A8532" s="161" t="s">
        <v>1674</v>
      </c>
      <c r="B8532" s="162">
        <v>2.3952267138808199E-5</v>
      </c>
      <c r="D8532" s="162"/>
    </row>
    <row r="8533" spans="1:4" x14ac:dyDescent="0.2">
      <c r="A8533" s="161" t="s">
        <v>1738</v>
      </c>
      <c r="B8533" s="162">
        <v>2.3952267138808199E-5</v>
      </c>
      <c r="D8533" s="162"/>
    </row>
    <row r="8534" spans="1:4" x14ac:dyDescent="0.2">
      <c r="A8534" s="161" t="s">
        <v>1916</v>
      </c>
      <c r="B8534" s="162">
        <v>2.3928596684915299E-5</v>
      </c>
      <c r="D8534" s="162"/>
    </row>
    <row r="8535" spans="1:4" x14ac:dyDescent="0.2">
      <c r="A8535" s="161" t="s">
        <v>9591</v>
      </c>
      <c r="B8535" s="162">
        <v>2.3853925489136201E-5</v>
      </c>
      <c r="D8535" s="162"/>
    </row>
    <row r="8536" spans="1:4" x14ac:dyDescent="0.2">
      <c r="A8536" s="161" t="s">
        <v>1999</v>
      </c>
      <c r="B8536" s="162">
        <v>2.3761180203464599E-5</v>
      </c>
      <c r="D8536" s="162"/>
    </row>
    <row r="8537" spans="1:4" x14ac:dyDescent="0.2">
      <c r="A8537" s="161" t="s">
        <v>9592</v>
      </c>
      <c r="B8537" s="162">
        <v>2.3751970119392899E-5</v>
      </c>
      <c r="D8537" s="162"/>
    </row>
    <row r="8538" spans="1:4" x14ac:dyDescent="0.2">
      <c r="A8538" s="161" t="s">
        <v>4979</v>
      </c>
      <c r="B8538" s="162">
        <v>2.37429324318005E-5</v>
      </c>
      <c r="D8538" s="162"/>
    </row>
    <row r="8539" spans="1:4" x14ac:dyDescent="0.2">
      <c r="A8539" s="161" t="s">
        <v>9593</v>
      </c>
      <c r="B8539" s="162">
        <v>2.3693127618130702E-5</v>
      </c>
      <c r="D8539" s="162"/>
    </row>
    <row r="8540" spans="1:4" x14ac:dyDescent="0.2">
      <c r="A8540" s="161" t="s">
        <v>9594</v>
      </c>
      <c r="B8540" s="162">
        <v>2.36874210490215E-5</v>
      </c>
      <c r="D8540" s="162"/>
    </row>
    <row r="8541" spans="1:4" x14ac:dyDescent="0.2">
      <c r="A8541" s="161" t="s">
        <v>5597</v>
      </c>
      <c r="B8541" s="162">
        <v>2.36736711525174E-5</v>
      </c>
      <c r="D8541" s="162"/>
    </row>
    <row r="8542" spans="1:4" x14ac:dyDescent="0.2">
      <c r="A8542" s="161" t="s">
        <v>9595</v>
      </c>
      <c r="B8542" s="162">
        <v>2.36605376503692E-5</v>
      </c>
      <c r="D8542" s="162"/>
    </row>
    <row r="8543" spans="1:4" x14ac:dyDescent="0.2">
      <c r="A8543" s="161" t="s">
        <v>863</v>
      </c>
      <c r="B8543" s="162">
        <v>2.36514932329316E-5</v>
      </c>
      <c r="D8543" s="162"/>
    </row>
    <row r="8544" spans="1:4" x14ac:dyDescent="0.2">
      <c r="A8544" s="161" t="s">
        <v>531</v>
      </c>
      <c r="B8544" s="162">
        <v>2.35079902010924E-5</v>
      </c>
      <c r="D8544" s="162"/>
    </row>
    <row r="8545" spans="1:4" x14ac:dyDescent="0.2">
      <c r="A8545" s="161" t="s">
        <v>2077</v>
      </c>
      <c r="B8545" s="162">
        <v>2.34479035848595E-5</v>
      </c>
      <c r="D8545" s="162"/>
    </row>
    <row r="8546" spans="1:4" x14ac:dyDescent="0.2">
      <c r="A8546" s="161" t="s">
        <v>5542</v>
      </c>
      <c r="B8546" s="162">
        <v>2.34479035848595E-5</v>
      </c>
      <c r="D8546" s="162"/>
    </row>
    <row r="8547" spans="1:4" x14ac:dyDescent="0.2">
      <c r="A8547" s="161" t="s">
        <v>9596</v>
      </c>
      <c r="B8547" s="162">
        <v>2.33649351539047E-5</v>
      </c>
      <c r="D8547" s="162"/>
    </row>
    <row r="8548" spans="1:4" x14ac:dyDescent="0.2">
      <c r="A8548" s="161" t="s">
        <v>9597</v>
      </c>
      <c r="B8548" s="162">
        <v>2.3304402441983702E-5</v>
      </c>
      <c r="D8548" s="162"/>
    </row>
    <row r="8549" spans="1:4" x14ac:dyDescent="0.2">
      <c r="A8549" s="161" t="s">
        <v>489</v>
      </c>
      <c r="B8549" s="162">
        <v>2.32951534934301E-5</v>
      </c>
      <c r="D8549" s="162"/>
    </row>
    <row r="8550" spans="1:4" x14ac:dyDescent="0.2">
      <c r="A8550" s="161" t="s">
        <v>1614</v>
      </c>
      <c r="B8550" s="162">
        <v>2.31824442761129E-5</v>
      </c>
      <c r="D8550" s="162"/>
    </row>
    <row r="8551" spans="1:4" x14ac:dyDescent="0.2">
      <c r="A8551" s="161" t="s">
        <v>9598</v>
      </c>
      <c r="B8551" s="162">
        <v>2.30976302585395E-5</v>
      </c>
      <c r="D8551" s="162"/>
    </row>
    <row r="8552" spans="1:4" x14ac:dyDescent="0.2">
      <c r="A8552" s="161" t="s">
        <v>736</v>
      </c>
      <c r="B8552" s="162">
        <v>2.3081190956834199E-5</v>
      </c>
      <c r="D8552" s="162"/>
    </row>
    <row r="8553" spans="1:4" x14ac:dyDescent="0.2">
      <c r="A8553" s="161" t="s">
        <v>9599</v>
      </c>
      <c r="B8553" s="162">
        <v>2.3028298796681601E-5</v>
      </c>
      <c r="D8553" s="162"/>
    </row>
    <row r="8554" spans="1:4" x14ac:dyDescent="0.2">
      <c r="A8554" s="161" t="s">
        <v>4821</v>
      </c>
      <c r="B8554" s="162">
        <v>2.3003420376529701E-5</v>
      </c>
      <c r="D8554" s="162"/>
    </row>
    <row r="8555" spans="1:4" x14ac:dyDescent="0.2">
      <c r="A8555" s="161" t="s">
        <v>935</v>
      </c>
      <c r="B8555" s="162">
        <v>2.29985996744303E-5</v>
      </c>
      <c r="D8555" s="162"/>
    </row>
    <row r="8556" spans="1:4" x14ac:dyDescent="0.2">
      <c r="A8556" s="161" t="s">
        <v>5019</v>
      </c>
      <c r="B8556" s="162">
        <v>2.2852943717653801E-5</v>
      </c>
      <c r="D8556" s="162"/>
    </row>
    <row r="8557" spans="1:4" x14ac:dyDescent="0.2">
      <c r="A8557" s="161" t="s">
        <v>9600</v>
      </c>
      <c r="B8557" s="162">
        <v>2.28067599133102E-5</v>
      </c>
      <c r="D8557" s="162"/>
    </row>
    <row r="8558" spans="1:4" x14ac:dyDescent="0.2">
      <c r="A8558" s="161" t="s">
        <v>9601</v>
      </c>
      <c r="B8558" s="162">
        <v>2.28067599133102E-5</v>
      </c>
      <c r="D8558" s="162"/>
    </row>
    <row r="8559" spans="1:4" x14ac:dyDescent="0.2">
      <c r="A8559" s="161" t="s">
        <v>9602</v>
      </c>
      <c r="B8559" s="162">
        <v>2.2667976634885798E-5</v>
      </c>
      <c r="D8559" s="162"/>
    </row>
    <row r="8560" spans="1:4" x14ac:dyDescent="0.2">
      <c r="A8560" s="161" t="s">
        <v>6128</v>
      </c>
      <c r="B8560" s="162">
        <v>2.2657929761731801E-5</v>
      </c>
      <c r="D8560" s="162"/>
    </row>
    <row r="8561" spans="1:4" x14ac:dyDescent="0.2">
      <c r="A8561" s="161" t="s">
        <v>657</v>
      </c>
      <c r="B8561" s="162">
        <v>2.2631383237612401E-5</v>
      </c>
      <c r="D8561" s="162"/>
    </row>
    <row r="8562" spans="1:4" x14ac:dyDescent="0.2">
      <c r="A8562" s="161" t="s">
        <v>564</v>
      </c>
      <c r="B8562" s="162">
        <v>2.2626119889953999E-5</v>
      </c>
      <c r="D8562" s="162"/>
    </row>
    <row r="8563" spans="1:4" x14ac:dyDescent="0.2">
      <c r="A8563" s="161" t="s">
        <v>1228</v>
      </c>
      <c r="B8563" s="162">
        <v>2.2576785489276801E-5</v>
      </c>
      <c r="D8563" s="162"/>
    </row>
    <row r="8564" spans="1:4" x14ac:dyDescent="0.2">
      <c r="A8564" s="161" t="s">
        <v>9603</v>
      </c>
      <c r="B8564" s="162">
        <v>2.2527522020244498E-5</v>
      </c>
      <c r="D8564" s="162"/>
    </row>
    <row r="8565" spans="1:4" x14ac:dyDescent="0.2">
      <c r="A8565" s="161" t="s">
        <v>9604</v>
      </c>
      <c r="B8565" s="162">
        <v>2.2522169881337302E-5</v>
      </c>
      <c r="D8565" s="162"/>
    </row>
    <row r="8566" spans="1:4" x14ac:dyDescent="0.2">
      <c r="A8566" s="161" t="s">
        <v>9605</v>
      </c>
      <c r="B8566" s="162">
        <v>2.2522169881337302E-5</v>
      </c>
      <c r="D8566" s="162"/>
    </row>
    <row r="8567" spans="1:4" x14ac:dyDescent="0.2">
      <c r="A8567" s="161" t="s">
        <v>778</v>
      </c>
      <c r="B8567" s="162">
        <v>2.2445978057230901E-5</v>
      </c>
      <c r="D8567" s="162"/>
    </row>
    <row r="8568" spans="1:4" x14ac:dyDescent="0.2">
      <c r="A8568" s="161" t="s">
        <v>9606</v>
      </c>
      <c r="B8568" s="162">
        <v>2.23644795171897E-5</v>
      </c>
      <c r="D8568" s="162"/>
    </row>
    <row r="8569" spans="1:4" x14ac:dyDescent="0.2">
      <c r="A8569" s="161" t="s">
        <v>6058</v>
      </c>
      <c r="B8569" s="162">
        <v>2.23050704872789E-5</v>
      </c>
      <c r="D8569" s="162"/>
    </row>
    <row r="8570" spans="1:4" x14ac:dyDescent="0.2">
      <c r="A8570" s="161" t="s">
        <v>9607</v>
      </c>
      <c r="B8570" s="162">
        <v>2.2283161831195098E-5</v>
      </c>
      <c r="D8570" s="162"/>
    </row>
    <row r="8571" spans="1:4" x14ac:dyDescent="0.2">
      <c r="A8571" s="161" t="s">
        <v>1967</v>
      </c>
      <c r="B8571" s="162">
        <v>2.22605585953847E-5</v>
      </c>
      <c r="D8571" s="162"/>
    </row>
    <row r="8572" spans="1:4" x14ac:dyDescent="0.2">
      <c r="A8572" s="161" t="s">
        <v>966</v>
      </c>
      <c r="B8572" s="162">
        <v>2.2104714431206899E-5</v>
      </c>
      <c r="D8572" s="162"/>
    </row>
    <row r="8573" spans="1:4" x14ac:dyDescent="0.2">
      <c r="A8573" s="161" t="s">
        <v>1562</v>
      </c>
      <c r="B8573" s="162">
        <v>2.20712092676575E-5</v>
      </c>
      <c r="D8573" s="162"/>
    </row>
    <row r="8574" spans="1:4" x14ac:dyDescent="0.2">
      <c r="A8574" s="161" t="s">
        <v>5651</v>
      </c>
      <c r="B8574" s="162">
        <v>2.2062870386683202E-5</v>
      </c>
      <c r="D8574" s="162"/>
    </row>
    <row r="8575" spans="1:4" x14ac:dyDescent="0.2">
      <c r="A8575" s="161" t="s">
        <v>9608</v>
      </c>
      <c r="B8575" s="162">
        <v>2.2062870386683202E-5</v>
      </c>
      <c r="D8575" s="162"/>
    </row>
    <row r="8576" spans="1:4" x14ac:dyDescent="0.2">
      <c r="A8576" s="161" t="s">
        <v>9609</v>
      </c>
      <c r="B8576" s="162">
        <v>2.2038860878950301E-5</v>
      </c>
      <c r="D8576" s="162"/>
    </row>
    <row r="8577" spans="1:4" x14ac:dyDescent="0.2">
      <c r="A8577" s="161" t="s">
        <v>9610</v>
      </c>
      <c r="B8577" s="162">
        <v>2.2011866721420599E-5</v>
      </c>
      <c r="D8577" s="162"/>
    </row>
    <row r="8578" spans="1:4" x14ac:dyDescent="0.2">
      <c r="A8578" s="161" t="s">
        <v>9611</v>
      </c>
      <c r="B8578" s="162">
        <v>2.2000410739589201E-5</v>
      </c>
      <c r="D8578" s="162"/>
    </row>
    <row r="8579" spans="1:4" x14ac:dyDescent="0.2">
      <c r="A8579" s="161" t="s">
        <v>660</v>
      </c>
      <c r="B8579" s="162">
        <v>2.1992665554239198E-5</v>
      </c>
      <c r="D8579" s="162"/>
    </row>
    <row r="8580" spans="1:4" x14ac:dyDescent="0.2">
      <c r="A8580" s="161" t="s">
        <v>9612</v>
      </c>
      <c r="B8580" s="162">
        <v>2.19800232066139E-5</v>
      </c>
      <c r="D8580" s="162"/>
    </row>
    <row r="8581" spans="1:4" x14ac:dyDescent="0.2">
      <c r="A8581" s="161" t="s">
        <v>3491</v>
      </c>
      <c r="B8581" s="162">
        <v>2.1970975289791301E-5</v>
      </c>
      <c r="D8581" s="162"/>
    </row>
    <row r="8582" spans="1:4" x14ac:dyDescent="0.2">
      <c r="A8582" s="161" t="s">
        <v>698</v>
      </c>
      <c r="B8582" s="162">
        <v>2.1941703172362499E-5</v>
      </c>
      <c r="D8582" s="162"/>
    </row>
    <row r="8583" spans="1:4" x14ac:dyDescent="0.2">
      <c r="A8583" s="161" t="s">
        <v>9613</v>
      </c>
      <c r="B8583" s="162">
        <v>2.1921523756897999E-5</v>
      </c>
      <c r="D8583" s="162"/>
    </row>
    <row r="8584" spans="1:4" x14ac:dyDescent="0.2">
      <c r="A8584" s="161" t="s">
        <v>9614</v>
      </c>
      <c r="B8584" s="162">
        <v>2.1907209018873599E-5</v>
      </c>
      <c r="D8584" s="162"/>
    </row>
    <row r="8585" spans="1:4" x14ac:dyDescent="0.2">
      <c r="A8585" s="161" t="s">
        <v>1732</v>
      </c>
      <c r="B8585" s="162">
        <v>2.1866788700939499E-5</v>
      </c>
      <c r="D8585" s="162"/>
    </row>
    <row r="8586" spans="1:4" x14ac:dyDescent="0.2">
      <c r="A8586" s="161" t="s">
        <v>692</v>
      </c>
      <c r="B8586" s="162">
        <v>2.1759035892903802E-5</v>
      </c>
      <c r="D8586" s="162"/>
    </row>
    <row r="8587" spans="1:4" x14ac:dyDescent="0.2">
      <c r="A8587" s="161" t="s">
        <v>825</v>
      </c>
      <c r="B8587" s="162">
        <v>2.17582378696774E-5</v>
      </c>
      <c r="D8587" s="162"/>
    </row>
    <row r="8588" spans="1:4" x14ac:dyDescent="0.2">
      <c r="A8588" s="161" t="s">
        <v>4279</v>
      </c>
      <c r="B8588" s="162">
        <v>2.17578469334474E-5</v>
      </c>
      <c r="D8588" s="162"/>
    </row>
    <row r="8589" spans="1:4" x14ac:dyDescent="0.2">
      <c r="A8589" s="161" t="s">
        <v>3242</v>
      </c>
      <c r="B8589" s="162">
        <v>2.17578469334474E-5</v>
      </c>
      <c r="D8589" s="162"/>
    </row>
    <row r="8590" spans="1:4" x14ac:dyDescent="0.2">
      <c r="A8590" s="161" t="s">
        <v>9615</v>
      </c>
      <c r="B8590" s="162">
        <v>2.1751115668204401E-5</v>
      </c>
      <c r="D8590" s="162"/>
    </row>
    <row r="8591" spans="1:4" x14ac:dyDescent="0.2">
      <c r="A8591" s="161" t="s">
        <v>1185</v>
      </c>
      <c r="B8591" s="162">
        <v>2.1717505172151099E-5</v>
      </c>
      <c r="D8591" s="162"/>
    </row>
    <row r="8592" spans="1:4" x14ac:dyDescent="0.2">
      <c r="A8592" s="161" t="s">
        <v>6231</v>
      </c>
      <c r="B8592" s="162">
        <v>2.1641774118122199E-5</v>
      </c>
      <c r="D8592" s="162"/>
    </row>
    <row r="8593" spans="1:4" x14ac:dyDescent="0.2">
      <c r="A8593" s="161" t="s">
        <v>9616</v>
      </c>
      <c r="B8593" s="162">
        <v>2.1617867076410302E-5</v>
      </c>
      <c r="D8593" s="162"/>
    </row>
    <row r="8594" spans="1:4" x14ac:dyDescent="0.2">
      <c r="A8594" s="161" t="s">
        <v>9617</v>
      </c>
      <c r="B8594" s="162">
        <v>2.16061406979312E-5</v>
      </c>
      <c r="D8594" s="162"/>
    </row>
    <row r="8595" spans="1:4" x14ac:dyDescent="0.2">
      <c r="A8595" s="161" t="s">
        <v>9618</v>
      </c>
      <c r="B8595" s="162">
        <v>2.1585186179294401E-5</v>
      </c>
      <c r="D8595" s="162"/>
    </row>
    <row r="8596" spans="1:4" x14ac:dyDescent="0.2">
      <c r="A8596" s="161" t="s">
        <v>2422</v>
      </c>
      <c r="B8596" s="162">
        <v>2.1497481432757098E-5</v>
      </c>
      <c r="D8596" s="162"/>
    </row>
    <row r="8597" spans="1:4" x14ac:dyDescent="0.2">
      <c r="A8597" s="161" t="s">
        <v>405</v>
      </c>
      <c r="B8597" s="162">
        <v>2.1436209934663501E-5</v>
      </c>
      <c r="D8597" s="162"/>
    </row>
    <row r="8598" spans="1:4" x14ac:dyDescent="0.2">
      <c r="A8598" s="161" t="s">
        <v>9619</v>
      </c>
      <c r="B8598" s="162">
        <v>2.14172959899906E-5</v>
      </c>
      <c r="D8598" s="162"/>
    </row>
    <row r="8599" spans="1:4" x14ac:dyDescent="0.2">
      <c r="A8599" s="161" t="s">
        <v>6217</v>
      </c>
      <c r="B8599" s="162">
        <v>2.1404340158430402E-5</v>
      </c>
      <c r="D8599" s="162"/>
    </row>
    <row r="8600" spans="1:4" x14ac:dyDescent="0.2">
      <c r="A8600" s="161" t="s">
        <v>573</v>
      </c>
      <c r="B8600" s="162">
        <v>2.1376412487869999E-5</v>
      </c>
      <c r="D8600" s="162"/>
    </row>
    <row r="8601" spans="1:4" x14ac:dyDescent="0.2">
      <c r="A8601" s="161" t="s">
        <v>3210</v>
      </c>
      <c r="B8601" s="162">
        <v>2.1371393693822201E-5</v>
      </c>
      <c r="D8601" s="162"/>
    </row>
    <row r="8602" spans="1:4" x14ac:dyDescent="0.2">
      <c r="A8602" s="161" t="s">
        <v>9620</v>
      </c>
      <c r="B8602" s="162">
        <v>2.13477551065225E-5</v>
      </c>
      <c r="D8602" s="162"/>
    </row>
    <row r="8603" spans="1:4" x14ac:dyDescent="0.2">
      <c r="A8603" s="161" t="s">
        <v>9621</v>
      </c>
      <c r="B8603" s="162">
        <v>2.1296659651004898E-5</v>
      </c>
      <c r="D8603" s="162"/>
    </row>
    <row r="8604" spans="1:4" x14ac:dyDescent="0.2">
      <c r="A8604" s="161" t="s">
        <v>5006</v>
      </c>
      <c r="B8604" s="162">
        <v>2.1217938211061599E-5</v>
      </c>
      <c r="D8604" s="162"/>
    </row>
    <row r="8605" spans="1:4" x14ac:dyDescent="0.2">
      <c r="A8605" s="161" t="s">
        <v>1580</v>
      </c>
      <c r="B8605" s="162">
        <v>2.11951517538876E-5</v>
      </c>
      <c r="D8605" s="162"/>
    </row>
    <row r="8606" spans="1:4" x14ac:dyDescent="0.2">
      <c r="A8606" s="161" t="s">
        <v>606</v>
      </c>
      <c r="B8606" s="162">
        <v>2.1173862790927399E-5</v>
      </c>
      <c r="D8606" s="162"/>
    </row>
    <row r="8607" spans="1:4" x14ac:dyDescent="0.2">
      <c r="A8607" s="161" t="s">
        <v>5223</v>
      </c>
      <c r="B8607" s="162">
        <v>2.1131166929513301E-5</v>
      </c>
      <c r="D8607" s="162"/>
    </row>
    <row r="8608" spans="1:4" x14ac:dyDescent="0.2">
      <c r="A8608" s="161" t="s">
        <v>861</v>
      </c>
      <c r="B8608" s="162">
        <v>2.1067715326366801E-5</v>
      </c>
      <c r="D8608" s="162"/>
    </row>
    <row r="8609" spans="1:4" x14ac:dyDescent="0.2">
      <c r="A8609" s="161" t="s">
        <v>4742</v>
      </c>
      <c r="B8609" s="162">
        <v>2.1063923942637102E-5</v>
      </c>
      <c r="D8609" s="162"/>
    </row>
    <row r="8610" spans="1:4" x14ac:dyDescent="0.2">
      <c r="A8610" s="161" t="s">
        <v>9622</v>
      </c>
      <c r="B8610" s="162">
        <v>2.10566743705212E-5</v>
      </c>
      <c r="D8610" s="162"/>
    </row>
    <row r="8611" spans="1:4" x14ac:dyDescent="0.2">
      <c r="A8611" s="161" t="s">
        <v>9623</v>
      </c>
      <c r="B8611" s="162">
        <v>2.0946350416386499E-5</v>
      </c>
      <c r="D8611" s="162"/>
    </row>
    <row r="8612" spans="1:4" x14ac:dyDescent="0.2">
      <c r="A8612" s="161" t="s">
        <v>9624</v>
      </c>
      <c r="B8612" s="162">
        <v>2.0845909936199598E-5</v>
      </c>
      <c r="D8612" s="162"/>
    </row>
    <row r="8613" spans="1:4" x14ac:dyDescent="0.2">
      <c r="A8613" s="161" t="s">
        <v>9625</v>
      </c>
      <c r="B8613" s="162">
        <v>2.0845909936199598E-5</v>
      </c>
      <c r="D8613" s="162"/>
    </row>
    <row r="8614" spans="1:4" x14ac:dyDescent="0.2">
      <c r="A8614" s="161" t="s">
        <v>412</v>
      </c>
      <c r="B8614" s="162">
        <v>2.08103775277986E-5</v>
      </c>
      <c r="D8614" s="162"/>
    </row>
    <row r="8615" spans="1:4" x14ac:dyDescent="0.2">
      <c r="A8615" s="161" t="s">
        <v>5993</v>
      </c>
      <c r="B8615" s="162">
        <v>2.0724061180647601E-5</v>
      </c>
      <c r="D8615" s="162"/>
    </row>
    <row r="8616" spans="1:4" x14ac:dyDescent="0.2">
      <c r="A8616" s="161" t="s">
        <v>9626</v>
      </c>
      <c r="B8616" s="162">
        <v>2.0639016716321602E-5</v>
      </c>
      <c r="D8616" s="162"/>
    </row>
    <row r="8617" spans="1:4" x14ac:dyDescent="0.2">
      <c r="A8617" s="161" t="s">
        <v>5793</v>
      </c>
      <c r="B8617" s="162">
        <v>2.0568615094075199E-5</v>
      </c>
      <c r="D8617" s="162"/>
    </row>
    <row r="8618" spans="1:4" x14ac:dyDescent="0.2">
      <c r="A8618" s="161" t="s">
        <v>2059</v>
      </c>
      <c r="B8618" s="162">
        <v>2.04601961178586E-5</v>
      </c>
      <c r="D8618" s="162"/>
    </row>
    <row r="8619" spans="1:4" x14ac:dyDescent="0.2">
      <c r="A8619" s="161" t="s">
        <v>5114</v>
      </c>
      <c r="B8619" s="162">
        <v>2.0389788095664799E-5</v>
      </c>
      <c r="D8619" s="162"/>
    </row>
    <row r="8620" spans="1:4" x14ac:dyDescent="0.2">
      <c r="A8620" s="161" t="s">
        <v>9627</v>
      </c>
      <c r="B8620" s="162">
        <v>2.0338193896817599E-5</v>
      </c>
      <c r="D8620" s="162"/>
    </row>
    <row r="8621" spans="1:4" x14ac:dyDescent="0.2">
      <c r="A8621" s="161" t="s">
        <v>1611</v>
      </c>
      <c r="B8621" s="162">
        <v>2.0316100489038799E-5</v>
      </c>
      <c r="D8621" s="162"/>
    </row>
    <row r="8622" spans="1:4" x14ac:dyDescent="0.2">
      <c r="A8622" s="161" t="s">
        <v>9628</v>
      </c>
      <c r="B8622" s="162">
        <v>2.0256187002816299E-5</v>
      </c>
      <c r="D8622" s="162"/>
    </row>
    <row r="8623" spans="1:4" x14ac:dyDescent="0.2">
      <c r="A8623" s="161" t="s">
        <v>9629</v>
      </c>
      <c r="B8623" s="162">
        <v>2.0256187002816299E-5</v>
      </c>
      <c r="D8623" s="162"/>
    </row>
    <row r="8624" spans="1:4" x14ac:dyDescent="0.2">
      <c r="A8624" s="161" t="s">
        <v>3559</v>
      </c>
      <c r="B8624" s="162">
        <v>2.0256187002816299E-5</v>
      </c>
      <c r="D8624" s="162"/>
    </row>
    <row r="8625" spans="1:4" x14ac:dyDescent="0.2">
      <c r="A8625" s="161" t="s">
        <v>9630</v>
      </c>
      <c r="B8625" s="162">
        <v>2.0256187002816299E-5</v>
      </c>
      <c r="D8625" s="162"/>
    </row>
    <row r="8626" spans="1:4" x14ac:dyDescent="0.2">
      <c r="A8626" s="161" t="s">
        <v>746</v>
      </c>
      <c r="B8626" s="162">
        <v>2.02202679632588E-5</v>
      </c>
      <c r="D8626" s="162"/>
    </row>
    <row r="8627" spans="1:4" x14ac:dyDescent="0.2">
      <c r="A8627" s="161" t="s">
        <v>9631</v>
      </c>
      <c r="B8627" s="162">
        <v>2.01924120157621E-5</v>
      </c>
      <c r="D8627" s="162"/>
    </row>
    <row r="8628" spans="1:4" x14ac:dyDescent="0.2">
      <c r="A8628" s="161" t="s">
        <v>9632</v>
      </c>
      <c r="B8628" s="162">
        <v>2.0191989698296698E-5</v>
      </c>
      <c r="D8628" s="162"/>
    </row>
    <row r="8629" spans="1:4" x14ac:dyDescent="0.2">
      <c r="A8629" s="161" t="s">
        <v>1060</v>
      </c>
      <c r="B8629" s="162">
        <v>2.0182309060144499E-5</v>
      </c>
      <c r="D8629" s="162"/>
    </row>
    <row r="8630" spans="1:4" x14ac:dyDescent="0.2">
      <c r="A8630" s="161" t="s">
        <v>9633</v>
      </c>
      <c r="B8630" s="162">
        <v>2.0169714638432899E-5</v>
      </c>
      <c r="D8630" s="162"/>
    </row>
    <row r="8631" spans="1:4" x14ac:dyDescent="0.2">
      <c r="A8631" s="161" t="s">
        <v>9634</v>
      </c>
      <c r="B8631" s="162">
        <v>2.01633684528236E-5</v>
      </c>
      <c r="D8631" s="162"/>
    </row>
    <row r="8632" spans="1:4" x14ac:dyDescent="0.2">
      <c r="A8632" s="161" t="s">
        <v>1190</v>
      </c>
      <c r="B8632" s="162">
        <v>2.0156342113419101E-5</v>
      </c>
      <c r="D8632" s="162"/>
    </row>
    <row r="8633" spans="1:4" x14ac:dyDescent="0.2">
      <c r="A8633" s="161" t="s">
        <v>711</v>
      </c>
      <c r="B8633" s="162">
        <v>2.0124900860447599E-5</v>
      </c>
      <c r="D8633" s="162"/>
    </row>
    <row r="8634" spans="1:4" x14ac:dyDescent="0.2">
      <c r="A8634" s="161" t="s">
        <v>4956</v>
      </c>
      <c r="B8634" s="162">
        <v>2.0117948964759201E-5</v>
      </c>
      <c r="D8634" s="162"/>
    </row>
    <row r="8635" spans="1:4" x14ac:dyDescent="0.2">
      <c r="A8635" s="161" t="s">
        <v>5052</v>
      </c>
      <c r="B8635" s="162">
        <v>2.0098866410588202E-5</v>
      </c>
      <c r="D8635" s="162"/>
    </row>
    <row r="8636" spans="1:4" x14ac:dyDescent="0.2">
      <c r="A8636" s="161" t="s">
        <v>9635</v>
      </c>
      <c r="B8636" s="162">
        <v>2.0097909440536798E-5</v>
      </c>
      <c r="D8636" s="162"/>
    </row>
    <row r="8637" spans="1:4" x14ac:dyDescent="0.2">
      <c r="A8637" s="161" t="s">
        <v>431</v>
      </c>
      <c r="B8637" s="162">
        <v>2.0072567059662901E-5</v>
      </c>
      <c r="D8637" s="162"/>
    </row>
    <row r="8638" spans="1:4" x14ac:dyDescent="0.2">
      <c r="A8638" s="161" t="s">
        <v>9636</v>
      </c>
      <c r="B8638" s="162">
        <v>1.9955379136285902E-5</v>
      </c>
      <c r="D8638" s="162"/>
    </row>
    <row r="8639" spans="1:4" x14ac:dyDescent="0.2">
      <c r="A8639" s="161" t="s">
        <v>2786</v>
      </c>
      <c r="B8639" s="162">
        <v>1.9898623523457301E-5</v>
      </c>
      <c r="D8639" s="162"/>
    </row>
    <row r="8640" spans="1:4" x14ac:dyDescent="0.2">
      <c r="A8640" s="161" t="s">
        <v>1087</v>
      </c>
      <c r="B8640" s="162">
        <v>1.9888945623278201E-5</v>
      </c>
      <c r="D8640" s="162"/>
    </row>
    <row r="8641" spans="1:4" x14ac:dyDescent="0.2">
      <c r="A8641" s="161" t="s">
        <v>9637</v>
      </c>
      <c r="B8641" s="162">
        <v>1.9833096045571901E-5</v>
      </c>
      <c r="D8641" s="162"/>
    </row>
    <row r="8642" spans="1:4" x14ac:dyDescent="0.2">
      <c r="A8642" s="161" t="s">
        <v>5572</v>
      </c>
      <c r="B8642" s="162">
        <v>1.9815701993014E-5</v>
      </c>
      <c r="D8642" s="162"/>
    </row>
    <row r="8643" spans="1:4" x14ac:dyDescent="0.2">
      <c r="A8643" s="161" t="s">
        <v>6328</v>
      </c>
      <c r="B8643" s="162">
        <v>1.9752219815752999E-5</v>
      </c>
      <c r="D8643" s="162"/>
    </row>
    <row r="8644" spans="1:4" x14ac:dyDescent="0.2">
      <c r="A8644" s="161" t="s">
        <v>4829</v>
      </c>
      <c r="B8644" s="162">
        <v>1.9727488684122298E-5</v>
      </c>
      <c r="D8644" s="162"/>
    </row>
    <row r="8645" spans="1:4" x14ac:dyDescent="0.2">
      <c r="A8645" s="161" t="s">
        <v>9638</v>
      </c>
      <c r="B8645" s="162">
        <v>1.9555690027023E-5</v>
      </c>
      <c r="D8645" s="162"/>
    </row>
    <row r="8646" spans="1:4" x14ac:dyDescent="0.2">
      <c r="A8646" s="161" t="s">
        <v>5073</v>
      </c>
      <c r="B8646" s="162">
        <v>1.9513229177329899E-5</v>
      </c>
      <c r="D8646" s="162"/>
    </row>
    <row r="8647" spans="1:4" x14ac:dyDescent="0.2">
      <c r="A8647" s="161" t="s">
        <v>713</v>
      </c>
      <c r="B8647" s="162">
        <v>1.9499597382858002E-5</v>
      </c>
      <c r="D8647" s="162"/>
    </row>
    <row r="8648" spans="1:4" x14ac:dyDescent="0.2">
      <c r="A8648" s="161" t="s">
        <v>594</v>
      </c>
      <c r="B8648" s="162">
        <v>1.9433707430576099E-5</v>
      </c>
      <c r="D8648" s="162"/>
    </row>
    <row r="8649" spans="1:4" x14ac:dyDescent="0.2">
      <c r="A8649" s="161" t="s">
        <v>9639</v>
      </c>
      <c r="B8649" s="162">
        <v>1.94007424459239E-5</v>
      </c>
      <c r="D8649" s="162"/>
    </row>
    <row r="8650" spans="1:4" x14ac:dyDescent="0.2">
      <c r="A8650" s="161" t="s">
        <v>3125</v>
      </c>
      <c r="B8650" s="162">
        <v>1.9281610973209902E-5</v>
      </c>
      <c r="D8650" s="162"/>
    </row>
    <row r="8651" spans="1:4" x14ac:dyDescent="0.2">
      <c r="A8651" s="161" t="s">
        <v>3216</v>
      </c>
      <c r="B8651" s="162">
        <v>1.91415576874456E-5</v>
      </c>
      <c r="D8651" s="162"/>
    </row>
    <row r="8652" spans="1:4" x14ac:dyDescent="0.2">
      <c r="A8652" s="161" t="s">
        <v>3043</v>
      </c>
      <c r="B8652" s="162">
        <v>1.9036829337165601E-5</v>
      </c>
      <c r="D8652" s="162"/>
    </row>
    <row r="8653" spans="1:4" x14ac:dyDescent="0.2">
      <c r="A8653" s="161" t="s">
        <v>9640</v>
      </c>
      <c r="B8653" s="162">
        <v>1.8949350859359501E-5</v>
      </c>
      <c r="D8653" s="162"/>
    </row>
    <row r="8654" spans="1:4" x14ac:dyDescent="0.2">
      <c r="A8654" s="161" t="s">
        <v>9641</v>
      </c>
      <c r="B8654" s="162">
        <v>1.8903532981366302E-5</v>
      </c>
      <c r="D8654" s="162"/>
    </row>
    <row r="8655" spans="1:4" x14ac:dyDescent="0.2">
      <c r="A8655" s="161" t="s">
        <v>9642</v>
      </c>
      <c r="B8655" s="162">
        <v>1.8903532981366302E-5</v>
      </c>
      <c r="D8655" s="162"/>
    </row>
    <row r="8656" spans="1:4" x14ac:dyDescent="0.2">
      <c r="A8656" s="161" t="s">
        <v>9643</v>
      </c>
      <c r="B8656" s="162">
        <v>1.8903532981366302E-5</v>
      </c>
      <c r="D8656" s="162"/>
    </row>
    <row r="8657" spans="1:4" x14ac:dyDescent="0.2">
      <c r="A8657" s="161" t="s">
        <v>9644</v>
      </c>
      <c r="B8657" s="162">
        <v>1.8903532981366302E-5</v>
      </c>
      <c r="D8657" s="162"/>
    </row>
    <row r="8658" spans="1:4" x14ac:dyDescent="0.2">
      <c r="A8658" s="161" t="s">
        <v>9645</v>
      </c>
      <c r="B8658" s="162">
        <v>1.8903532981366302E-5</v>
      </c>
      <c r="D8658" s="162"/>
    </row>
    <row r="8659" spans="1:4" x14ac:dyDescent="0.2">
      <c r="A8659" s="161" t="s">
        <v>9646</v>
      </c>
      <c r="B8659" s="162">
        <v>1.8903532981366302E-5</v>
      </c>
      <c r="D8659" s="162"/>
    </row>
    <row r="8660" spans="1:4" x14ac:dyDescent="0.2">
      <c r="A8660" s="161" t="s">
        <v>9647</v>
      </c>
      <c r="B8660" s="162">
        <v>1.8903532981366302E-5</v>
      </c>
      <c r="D8660" s="162"/>
    </row>
    <row r="8661" spans="1:4" x14ac:dyDescent="0.2">
      <c r="A8661" s="161" t="s">
        <v>9648</v>
      </c>
      <c r="B8661" s="162">
        <v>1.8903532981366302E-5</v>
      </c>
      <c r="D8661" s="162"/>
    </row>
    <row r="8662" spans="1:4" x14ac:dyDescent="0.2">
      <c r="A8662" s="161" t="s">
        <v>9649</v>
      </c>
      <c r="B8662" s="162">
        <v>1.8903532981366302E-5</v>
      </c>
      <c r="D8662" s="162"/>
    </row>
    <row r="8663" spans="1:4" x14ac:dyDescent="0.2">
      <c r="A8663" s="161" t="s">
        <v>9650</v>
      </c>
      <c r="B8663" s="162">
        <v>1.8903532981366302E-5</v>
      </c>
      <c r="D8663" s="162"/>
    </row>
    <row r="8664" spans="1:4" x14ac:dyDescent="0.2">
      <c r="A8664" s="161" t="s">
        <v>9651</v>
      </c>
      <c r="B8664" s="162">
        <v>1.8903532981366302E-5</v>
      </c>
      <c r="D8664" s="162"/>
    </row>
    <row r="8665" spans="1:4" x14ac:dyDescent="0.2">
      <c r="A8665" s="161" t="s">
        <v>9652</v>
      </c>
      <c r="B8665" s="162">
        <v>1.8903532981366302E-5</v>
      </c>
      <c r="D8665" s="162"/>
    </row>
    <row r="8666" spans="1:4" x14ac:dyDescent="0.2">
      <c r="A8666" s="161" t="s">
        <v>9653</v>
      </c>
      <c r="B8666" s="162">
        <v>1.8903532981366302E-5</v>
      </c>
      <c r="D8666" s="162"/>
    </row>
    <row r="8667" spans="1:4" x14ac:dyDescent="0.2">
      <c r="A8667" s="161" t="s">
        <v>9654</v>
      </c>
      <c r="B8667" s="162">
        <v>1.8903532981366302E-5</v>
      </c>
      <c r="D8667" s="162"/>
    </row>
    <row r="8668" spans="1:4" x14ac:dyDescent="0.2">
      <c r="A8668" s="161" t="s">
        <v>9655</v>
      </c>
      <c r="B8668" s="162">
        <v>1.8903532981366302E-5</v>
      </c>
      <c r="D8668" s="162"/>
    </row>
    <row r="8669" spans="1:4" x14ac:dyDescent="0.2">
      <c r="A8669" s="161" t="s">
        <v>9656</v>
      </c>
      <c r="B8669" s="162">
        <v>1.8903532981366302E-5</v>
      </c>
      <c r="D8669" s="162"/>
    </row>
    <row r="8670" spans="1:4" x14ac:dyDescent="0.2">
      <c r="A8670" s="161" t="s">
        <v>9657</v>
      </c>
      <c r="B8670" s="162">
        <v>1.8903532981366302E-5</v>
      </c>
      <c r="D8670" s="162"/>
    </row>
    <row r="8671" spans="1:4" x14ac:dyDescent="0.2">
      <c r="A8671" s="161" t="s">
        <v>9658</v>
      </c>
      <c r="B8671" s="162">
        <v>1.8903532981366302E-5</v>
      </c>
      <c r="D8671" s="162"/>
    </row>
    <row r="8672" spans="1:4" x14ac:dyDescent="0.2">
      <c r="A8672" s="161" t="s">
        <v>9659</v>
      </c>
      <c r="B8672" s="162">
        <v>1.8903532981366302E-5</v>
      </c>
      <c r="D8672" s="162"/>
    </row>
    <row r="8673" spans="1:4" x14ac:dyDescent="0.2">
      <c r="A8673" s="161" t="s">
        <v>786</v>
      </c>
      <c r="B8673" s="162">
        <v>1.8880479830483501E-5</v>
      </c>
      <c r="D8673" s="162"/>
    </row>
    <row r="8674" spans="1:4" x14ac:dyDescent="0.2">
      <c r="A8674" s="161" t="s">
        <v>5632</v>
      </c>
      <c r="B8674" s="162">
        <v>1.8835926049807301E-5</v>
      </c>
      <c r="D8674" s="162"/>
    </row>
    <row r="8675" spans="1:4" x14ac:dyDescent="0.2">
      <c r="A8675" s="161" t="s">
        <v>5484</v>
      </c>
      <c r="B8675" s="162">
        <v>1.8750474616682098E-5</v>
      </c>
      <c r="D8675" s="162"/>
    </row>
    <row r="8676" spans="1:4" x14ac:dyDescent="0.2">
      <c r="A8676" s="161" t="s">
        <v>4768</v>
      </c>
      <c r="B8676" s="162">
        <v>1.8750474616682098E-5</v>
      </c>
      <c r="D8676" s="162"/>
    </row>
    <row r="8677" spans="1:4" x14ac:dyDescent="0.2">
      <c r="A8677" s="161" t="s">
        <v>854</v>
      </c>
      <c r="B8677" s="162">
        <v>1.87393076950352E-5</v>
      </c>
      <c r="D8677" s="162"/>
    </row>
    <row r="8678" spans="1:4" x14ac:dyDescent="0.2">
      <c r="A8678" s="161" t="s">
        <v>2916</v>
      </c>
      <c r="B8678" s="162">
        <v>1.86440341819573E-5</v>
      </c>
      <c r="D8678" s="162"/>
    </row>
    <row r="8679" spans="1:4" x14ac:dyDescent="0.2">
      <c r="A8679" s="161" t="s">
        <v>953</v>
      </c>
      <c r="B8679" s="162">
        <v>1.8586760629136802E-5</v>
      </c>
      <c r="D8679" s="162"/>
    </row>
    <row r="8680" spans="1:4" x14ac:dyDescent="0.2">
      <c r="A8680" s="161" t="s">
        <v>2284</v>
      </c>
      <c r="B8680" s="162">
        <v>1.8535893041381399E-5</v>
      </c>
      <c r="D8680" s="162"/>
    </row>
    <row r="8681" spans="1:4" x14ac:dyDescent="0.2">
      <c r="A8681" s="161" t="s">
        <v>9660</v>
      </c>
      <c r="B8681" s="162">
        <v>1.8488032448260299E-5</v>
      </c>
      <c r="D8681" s="162"/>
    </row>
    <row r="8682" spans="1:4" x14ac:dyDescent="0.2">
      <c r="A8682" s="161" t="s">
        <v>9661</v>
      </c>
      <c r="B8682" s="162">
        <v>1.84680054182484E-5</v>
      </c>
      <c r="D8682" s="162"/>
    </row>
    <row r="8683" spans="1:4" x14ac:dyDescent="0.2">
      <c r="A8683" s="161" t="s">
        <v>5334</v>
      </c>
      <c r="B8683" s="162">
        <v>1.84651110435282E-5</v>
      </c>
      <c r="D8683" s="162"/>
    </row>
    <row r="8684" spans="1:4" x14ac:dyDescent="0.2">
      <c r="A8684" s="161" t="s">
        <v>4217</v>
      </c>
      <c r="B8684" s="162">
        <v>1.8457105285201699E-5</v>
      </c>
      <c r="D8684" s="162"/>
    </row>
    <row r="8685" spans="1:4" x14ac:dyDescent="0.2">
      <c r="A8685" s="161" t="s">
        <v>9662</v>
      </c>
      <c r="B8685" s="162">
        <v>1.8367836499106801E-5</v>
      </c>
      <c r="D8685" s="162"/>
    </row>
    <row r="8686" spans="1:4" x14ac:dyDescent="0.2">
      <c r="A8686" s="161" t="s">
        <v>4772</v>
      </c>
      <c r="B8686" s="162">
        <v>1.8333556189420999E-5</v>
      </c>
      <c r="D8686" s="162"/>
    </row>
    <row r="8687" spans="1:4" x14ac:dyDescent="0.2">
      <c r="A8687" s="161" t="s">
        <v>9663</v>
      </c>
      <c r="B8687" s="162">
        <v>1.8328466380109301E-5</v>
      </c>
      <c r="D8687" s="162"/>
    </row>
    <row r="8688" spans="1:4" x14ac:dyDescent="0.2">
      <c r="A8688" s="161" t="s">
        <v>5740</v>
      </c>
      <c r="B8688" s="162">
        <v>1.8315258172190101E-5</v>
      </c>
      <c r="D8688" s="162"/>
    </row>
    <row r="8689" spans="1:4" x14ac:dyDescent="0.2">
      <c r="A8689" s="161" t="s">
        <v>6209</v>
      </c>
      <c r="B8689" s="162">
        <v>1.8304222893928801E-5</v>
      </c>
      <c r="D8689" s="162"/>
    </row>
    <row r="8690" spans="1:4" x14ac:dyDescent="0.2">
      <c r="A8690" s="161" t="s">
        <v>783</v>
      </c>
      <c r="B8690" s="162">
        <v>1.8303661683160399E-5</v>
      </c>
      <c r="D8690" s="162"/>
    </row>
    <row r="8691" spans="1:4" x14ac:dyDescent="0.2">
      <c r="A8691" s="161" t="s">
        <v>9664</v>
      </c>
      <c r="B8691" s="162">
        <v>1.8296315267950701E-5</v>
      </c>
      <c r="D8691" s="162"/>
    </row>
    <row r="8692" spans="1:4" x14ac:dyDescent="0.2">
      <c r="A8692" s="161" t="s">
        <v>9665</v>
      </c>
      <c r="B8692" s="162">
        <v>1.82798061415681E-5</v>
      </c>
      <c r="D8692" s="162"/>
    </row>
    <row r="8693" spans="1:4" x14ac:dyDescent="0.2">
      <c r="A8693" s="161" t="s">
        <v>5574</v>
      </c>
      <c r="B8693" s="162">
        <v>1.8276655298554199E-5</v>
      </c>
      <c r="D8693" s="162"/>
    </row>
    <row r="8694" spans="1:4" x14ac:dyDescent="0.2">
      <c r="A8694" s="161" t="s">
        <v>9666</v>
      </c>
      <c r="B8694" s="162">
        <v>1.8256227018056202E-5</v>
      </c>
      <c r="D8694" s="162"/>
    </row>
    <row r="8695" spans="1:4" x14ac:dyDescent="0.2">
      <c r="A8695" s="161" t="s">
        <v>2423</v>
      </c>
      <c r="B8695" s="162">
        <v>1.8177932734888101E-5</v>
      </c>
      <c r="D8695" s="162"/>
    </row>
    <row r="8696" spans="1:4" x14ac:dyDescent="0.2">
      <c r="A8696" s="161" t="s">
        <v>9667</v>
      </c>
      <c r="B8696" s="162">
        <v>1.8148095920706199E-5</v>
      </c>
      <c r="D8696" s="162"/>
    </row>
    <row r="8697" spans="1:4" x14ac:dyDescent="0.2">
      <c r="A8697" s="161" t="s">
        <v>4619</v>
      </c>
      <c r="B8697" s="162">
        <v>1.81201592448216E-5</v>
      </c>
      <c r="D8697" s="162"/>
    </row>
    <row r="8698" spans="1:4" x14ac:dyDescent="0.2">
      <c r="A8698" s="161" t="s">
        <v>9668</v>
      </c>
      <c r="B8698" s="162">
        <v>1.8084788304670701E-5</v>
      </c>
      <c r="D8698" s="162"/>
    </row>
    <row r="8699" spans="1:4" x14ac:dyDescent="0.2">
      <c r="A8699" s="161" t="s">
        <v>9669</v>
      </c>
      <c r="B8699" s="162">
        <v>1.8045148669478699E-5</v>
      </c>
      <c r="D8699" s="162"/>
    </row>
    <row r="8700" spans="1:4" x14ac:dyDescent="0.2">
      <c r="A8700" s="161" t="s">
        <v>9670</v>
      </c>
      <c r="B8700" s="162">
        <v>1.8045148669478699E-5</v>
      </c>
      <c r="D8700" s="162"/>
    </row>
    <row r="8701" spans="1:4" x14ac:dyDescent="0.2">
      <c r="A8701" s="161" t="s">
        <v>9671</v>
      </c>
      <c r="B8701" s="162">
        <v>1.8045148669478699E-5</v>
      </c>
      <c r="D8701" s="162"/>
    </row>
    <row r="8702" spans="1:4" x14ac:dyDescent="0.2">
      <c r="A8702" s="161" t="s">
        <v>9672</v>
      </c>
      <c r="B8702" s="162">
        <v>1.8045148669478699E-5</v>
      </c>
      <c r="D8702" s="162"/>
    </row>
    <row r="8703" spans="1:4" x14ac:dyDescent="0.2">
      <c r="A8703" s="161" t="s">
        <v>9673</v>
      </c>
      <c r="B8703" s="162">
        <v>1.8045148669478699E-5</v>
      </c>
      <c r="D8703" s="162"/>
    </row>
    <row r="8704" spans="1:4" x14ac:dyDescent="0.2">
      <c r="A8704" s="161" t="s">
        <v>5030</v>
      </c>
      <c r="B8704" s="162">
        <v>1.7943082829439299E-5</v>
      </c>
      <c r="D8704" s="162"/>
    </row>
    <row r="8705" spans="1:4" x14ac:dyDescent="0.2">
      <c r="A8705" s="161" t="s">
        <v>9674</v>
      </c>
      <c r="B8705" s="162">
        <v>1.7907872405502101E-5</v>
      </c>
      <c r="D8705" s="162"/>
    </row>
    <row r="8706" spans="1:4" x14ac:dyDescent="0.2">
      <c r="A8706" s="161" t="s">
        <v>2026</v>
      </c>
      <c r="B8706" s="162">
        <v>1.7881096887839599E-5</v>
      </c>
      <c r="D8706" s="162"/>
    </row>
    <row r="8707" spans="1:4" x14ac:dyDescent="0.2">
      <c r="A8707" s="161" t="s">
        <v>671</v>
      </c>
      <c r="B8707" s="162">
        <v>1.7878173408170199E-5</v>
      </c>
      <c r="D8707" s="162"/>
    </row>
    <row r="8708" spans="1:4" x14ac:dyDescent="0.2">
      <c r="A8708" s="161" t="s">
        <v>3445</v>
      </c>
      <c r="B8708" s="162">
        <v>1.7845255285391001E-5</v>
      </c>
      <c r="D8708" s="162"/>
    </row>
    <row r="8709" spans="1:4" x14ac:dyDescent="0.2">
      <c r="A8709" s="161" t="s">
        <v>9675</v>
      </c>
      <c r="B8709" s="162">
        <v>1.7789248272656901E-5</v>
      </c>
      <c r="D8709" s="162"/>
    </row>
    <row r="8710" spans="1:4" x14ac:dyDescent="0.2">
      <c r="A8710" s="161" t="s">
        <v>9676</v>
      </c>
      <c r="B8710" s="162">
        <v>1.7723483838808699E-5</v>
      </c>
      <c r="D8710" s="162"/>
    </row>
    <row r="8711" spans="1:4" x14ac:dyDescent="0.2">
      <c r="A8711" s="161" t="s">
        <v>9677</v>
      </c>
      <c r="B8711" s="162">
        <v>1.7678915485680098E-5</v>
      </c>
      <c r="D8711" s="162"/>
    </row>
    <row r="8712" spans="1:4" x14ac:dyDescent="0.2">
      <c r="A8712" s="161" t="s">
        <v>9678</v>
      </c>
      <c r="B8712" s="162">
        <v>1.76702535376832E-5</v>
      </c>
      <c r="D8712" s="162"/>
    </row>
    <row r="8713" spans="1:4" x14ac:dyDescent="0.2">
      <c r="A8713" s="161" t="s">
        <v>9679</v>
      </c>
      <c r="B8713" s="162">
        <v>1.76702535376832E-5</v>
      </c>
      <c r="D8713" s="162"/>
    </row>
    <row r="8714" spans="1:4" x14ac:dyDescent="0.2">
      <c r="A8714" s="161" t="s">
        <v>9680</v>
      </c>
      <c r="B8714" s="162">
        <v>1.7664562535979901E-5</v>
      </c>
      <c r="D8714" s="162"/>
    </row>
    <row r="8715" spans="1:4" x14ac:dyDescent="0.2">
      <c r="A8715" s="161" t="s">
        <v>721</v>
      </c>
      <c r="B8715" s="162">
        <v>1.76450892006846E-5</v>
      </c>
      <c r="D8715" s="162"/>
    </row>
    <row r="8716" spans="1:4" x14ac:dyDescent="0.2">
      <c r="A8716" s="161" t="s">
        <v>1021</v>
      </c>
      <c r="B8716" s="162">
        <v>1.7565587034097299E-5</v>
      </c>
      <c r="D8716" s="162"/>
    </row>
    <row r="8717" spans="1:4" x14ac:dyDescent="0.2">
      <c r="A8717" s="161" t="s">
        <v>9681</v>
      </c>
      <c r="B8717" s="162">
        <v>1.7530954128018299E-5</v>
      </c>
      <c r="D8717" s="162"/>
    </row>
    <row r="8718" spans="1:4" x14ac:dyDescent="0.2">
      <c r="A8718" s="161" t="s">
        <v>539</v>
      </c>
      <c r="B8718" s="162">
        <v>1.7492195557484598E-5</v>
      </c>
      <c r="D8718" s="162"/>
    </row>
    <row r="8719" spans="1:4" x14ac:dyDescent="0.2">
      <c r="A8719" s="161" t="s">
        <v>1723</v>
      </c>
      <c r="B8719" s="162">
        <v>1.7411891183045501E-5</v>
      </c>
      <c r="D8719" s="162"/>
    </row>
    <row r="8720" spans="1:4" x14ac:dyDescent="0.2">
      <c r="A8720" s="161" t="s">
        <v>9682</v>
      </c>
      <c r="B8720" s="162">
        <v>1.7411891183045501E-5</v>
      </c>
      <c r="D8720" s="162"/>
    </row>
    <row r="8721" spans="1:4" x14ac:dyDescent="0.2">
      <c r="A8721" s="161" t="s">
        <v>9683</v>
      </c>
      <c r="B8721" s="162">
        <v>1.7275499096136499E-5</v>
      </c>
      <c r="D8721" s="162"/>
    </row>
    <row r="8722" spans="1:4" x14ac:dyDescent="0.2">
      <c r="A8722" s="161" t="s">
        <v>9684</v>
      </c>
      <c r="B8722" s="162">
        <v>1.7271791686472399E-5</v>
      </c>
      <c r="D8722" s="162"/>
    </row>
    <row r="8723" spans="1:4" x14ac:dyDescent="0.2">
      <c r="A8723" s="161" t="s">
        <v>9685</v>
      </c>
      <c r="B8723" s="162">
        <v>1.7240358957005E-5</v>
      </c>
      <c r="D8723" s="162"/>
    </row>
    <row r="8724" spans="1:4" x14ac:dyDescent="0.2">
      <c r="A8724" s="161" t="s">
        <v>4504</v>
      </c>
      <c r="B8724" s="162">
        <v>1.7240358957005E-5</v>
      </c>
      <c r="D8724" s="162"/>
    </row>
    <row r="8725" spans="1:4" x14ac:dyDescent="0.2">
      <c r="A8725" s="161" t="s">
        <v>9686</v>
      </c>
      <c r="B8725" s="162">
        <v>1.7240358957005E-5</v>
      </c>
      <c r="D8725" s="162"/>
    </row>
    <row r="8726" spans="1:4" x14ac:dyDescent="0.2">
      <c r="A8726" s="161" t="s">
        <v>9687</v>
      </c>
      <c r="B8726" s="162">
        <v>1.7240358957005E-5</v>
      </c>
      <c r="D8726" s="162"/>
    </row>
    <row r="8727" spans="1:4" x14ac:dyDescent="0.2">
      <c r="A8727" s="161" t="s">
        <v>3861</v>
      </c>
      <c r="B8727" s="162">
        <v>1.7205876802256199E-5</v>
      </c>
      <c r="D8727" s="162"/>
    </row>
    <row r="8728" spans="1:4" x14ac:dyDescent="0.2">
      <c r="A8728" s="161" t="s">
        <v>9688</v>
      </c>
      <c r="B8728" s="162">
        <v>1.7185406276793301E-5</v>
      </c>
      <c r="D8728" s="162"/>
    </row>
    <row r="8729" spans="1:4" x14ac:dyDescent="0.2">
      <c r="A8729" s="161" t="s">
        <v>1247</v>
      </c>
      <c r="B8729" s="162">
        <v>1.7132700358437898E-5</v>
      </c>
      <c r="D8729" s="162"/>
    </row>
    <row r="8730" spans="1:4" x14ac:dyDescent="0.2">
      <c r="A8730" s="161" t="s">
        <v>9689</v>
      </c>
      <c r="B8730" s="162">
        <v>1.71180299300793E-5</v>
      </c>
      <c r="D8730" s="162"/>
    </row>
    <row r="8731" spans="1:4" x14ac:dyDescent="0.2">
      <c r="A8731" s="161" t="s">
        <v>9690</v>
      </c>
      <c r="B8731" s="162">
        <v>1.7105776568958901E-5</v>
      </c>
      <c r="D8731" s="162"/>
    </row>
    <row r="8732" spans="1:4" x14ac:dyDescent="0.2">
      <c r="A8732" s="161" t="s">
        <v>9691</v>
      </c>
      <c r="B8732" s="162">
        <v>1.7105776568958901E-5</v>
      </c>
      <c r="D8732" s="162"/>
    </row>
    <row r="8733" spans="1:4" x14ac:dyDescent="0.2">
      <c r="A8733" s="161" t="s">
        <v>612</v>
      </c>
      <c r="B8733" s="162">
        <v>1.7081173580923399E-5</v>
      </c>
      <c r="D8733" s="162"/>
    </row>
    <row r="8734" spans="1:4" x14ac:dyDescent="0.2">
      <c r="A8734" s="161" t="s">
        <v>969</v>
      </c>
      <c r="B8734" s="162">
        <v>1.70749180725142E-5</v>
      </c>
      <c r="D8734" s="162"/>
    </row>
    <row r="8735" spans="1:4" x14ac:dyDescent="0.2">
      <c r="A8735" s="161" t="s">
        <v>9692</v>
      </c>
      <c r="B8735" s="162">
        <v>1.7043736223842601E-5</v>
      </c>
      <c r="D8735" s="162"/>
    </row>
    <row r="8736" spans="1:4" x14ac:dyDescent="0.2">
      <c r="A8736" s="161" t="s">
        <v>9693</v>
      </c>
      <c r="B8736" s="162">
        <v>1.70398954327105E-5</v>
      </c>
      <c r="D8736" s="162"/>
    </row>
    <row r="8737" spans="1:4" x14ac:dyDescent="0.2">
      <c r="A8737" s="161" t="s">
        <v>1071</v>
      </c>
      <c r="B8737" s="162">
        <v>1.7022877780337E-5</v>
      </c>
      <c r="D8737" s="162"/>
    </row>
    <row r="8738" spans="1:4" x14ac:dyDescent="0.2">
      <c r="A8738" s="161" t="s">
        <v>9694</v>
      </c>
      <c r="B8738" s="162">
        <v>1.6995507664378799E-5</v>
      </c>
      <c r="D8738" s="162"/>
    </row>
    <row r="8739" spans="1:4" x14ac:dyDescent="0.2">
      <c r="A8739" s="161" t="s">
        <v>9695</v>
      </c>
      <c r="B8739" s="162">
        <v>1.6950827588738599E-5</v>
      </c>
      <c r="D8739" s="162"/>
    </row>
    <row r="8740" spans="1:4" x14ac:dyDescent="0.2">
      <c r="A8740" s="161" t="s">
        <v>1353</v>
      </c>
      <c r="B8740" s="162">
        <v>1.6942504666390601E-5</v>
      </c>
      <c r="D8740" s="162"/>
    </row>
    <row r="8741" spans="1:4" x14ac:dyDescent="0.2">
      <c r="A8741" s="161" t="s">
        <v>4582</v>
      </c>
      <c r="B8741" s="162">
        <v>1.68920345658797E-5</v>
      </c>
      <c r="D8741" s="162"/>
    </row>
    <row r="8742" spans="1:4" x14ac:dyDescent="0.2">
      <c r="A8742" s="161" t="s">
        <v>1080</v>
      </c>
      <c r="B8742" s="162">
        <v>1.68857685329078E-5</v>
      </c>
      <c r="D8742" s="162"/>
    </row>
    <row r="8743" spans="1:4" x14ac:dyDescent="0.2">
      <c r="A8743" s="161" t="s">
        <v>987</v>
      </c>
      <c r="B8743" s="162">
        <v>1.6867276042632399E-5</v>
      </c>
      <c r="D8743" s="162"/>
    </row>
    <row r="8744" spans="1:4" x14ac:dyDescent="0.2">
      <c r="A8744" s="161" t="s">
        <v>801</v>
      </c>
      <c r="B8744" s="162">
        <v>1.6833620335795701E-5</v>
      </c>
      <c r="D8744" s="162"/>
    </row>
    <row r="8745" spans="1:4" x14ac:dyDescent="0.2">
      <c r="A8745" s="161" t="s">
        <v>6218</v>
      </c>
      <c r="B8745" s="162">
        <v>1.68212570182762E-5</v>
      </c>
      <c r="D8745" s="162"/>
    </row>
    <row r="8746" spans="1:4" x14ac:dyDescent="0.2">
      <c r="A8746" s="161" t="s">
        <v>9696</v>
      </c>
      <c r="B8746" s="162">
        <v>1.6782443502447901E-5</v>
      </c>
      <c r="D8746" s="162"/>
    </row>
    <row r="8747" spans="1:4" x14ac:dyDescent="0.2">
      <c r="A8747" s="161" t="s">
        <v>483</v>
      </c>
      <c r="B8747" s="162">
        <v>1.6773346428073799E-5</v>
      </c>
      <c r="D8747" s="162"/>
    </row>
    <row r="8748" spans="1:4" x14ac:dyDescent="0.2">
      <c r="A8748" s="161" t="s">
        <v>3268</v>
      </c>
      <c r="B8748" s="162">
        <v>1.6697901527330699E-5</v>
      </c>
      <c r="D8748" s="162"/>
    </row>
    <row r="8749" spans="1:4" x14ac:dyDescent="0.2">
      <c r="A8749" s="161" t="s">
        <v>1325</v>
      </c>
      <c r="B8749" s="162">
        <v>1.6682510790728101E-5</v>
      </c>
      <c r="D8749" s="162"/>
    </row>
    <row r="8750" spans="1:4" x14ac:dyDescent="0.2">
      <c r="A8750" s="161" t="s">
        <v>4623</v>
      </c>
      <c r="B8750" s="162">
        <v>1.6614920196462401E-5</v>
      </c>
      <c r="D8750" s="162"/>
    </row>
    <row r="8751" spans="1:4" x14ac:dyDescent="0.2">
      <c r="A8751" s="161" t="s">
        <v>5570</v>
      </c>
      <c r="B8751" s="162">
        <v>1.66147339030016E-5</v>
      </c>
      <c r="D8751" s="162"/>
    </row>
    <row r="8752" spans="1:4" x14ac:dyDescent="0.2">
      <c r="A8752" s="161" t="s">
        <v>9697</v>
      </c>
      <c r="B8752" s="162">
        <v>1.66111411408085E-5</v>
      </c>
      <c r="D8752" s="162"/>
    </row>
    <row r="8753" spans="1:4" x14ac:dyDescent="0.2">
      <c r="A8753" s="161" t="s">
        <v>1809</v>
      </c>
      <c r="B8753" s="162">
        <v>1.6564827715166599E-5</v>
      </c>
      <c r="D8753" s="162"/>
    </row>
    <row r="8754" spans="1:4" x14ac:dyDescent="0.2">
      <c r="A8754" s="161" t="s">
        <v>9698</v>
      </c>
      <c r="B8754" s="162">
        <v>1.63192469995798E-5</v>
      </c>
      <c r="D8754" s="162"/>
    </row>
    <row r="8755" spans="1:4" x14ac:dyDescent="0.2">
      <c r="A8755" s="161" t="s">
        <v>9699</v>
      </c>
      <c r="B8755" s="162">
        <v>1.6199835693593799E-5</v>
      </c>
      <c r="D8755" s="162"/>
    </row>
    <row r="8756" spans="1:4" x14ac:dyDescent="0.2">
      <c r="A8756" s="161" t="s">
        <v>9700</v>
      </c>
      <c r="B8756" s="162">
        <v>1.6172823028034498E-5</v>
      </c>
      <c r="D8756" s="162"/>
    </row>
    <row r="8757" spans="1:4" x14ac:dyDescent="0.2">
      <c r="A8757" s="161" t="s">
        <v>3360</v>
      </c>
      <c r="B8757" s="162">
        <v>1.6123625534041901E-5</v>
      </c>
      <c r="D8757" s="162"/>
    </row>
    <row r="8758" spans="1:4" x14ac:dyDescent="0.2">
      <c r="A8758" s="161" t="s">
        <v>4164</v>
      </c>
      <c r="B8758" s="162">
        <v>1.6095367166526899E-5</v>
      </c>
      <c r="D8758" s="162"/>
    </row>
    <row r="8759" spans="1:4" x14ac:dyDescent="0.2">
      <c r="A8759" s="161" t="s">
        <v>9701</v>
      </c>
      <c r="B8759" s="162">
        <v>1.6085764007624099E-5</v>
      </c>
      <c r="D8759" s="162"/>
    </row>
    <row r="8760" spans="1:4" x14ac:dyDescent="0.2">
      <c r="A8760" s="161" t="s">
        <v>1315</v>
      </c>
      <c r="B8760" s="162">
        <v>1.6051798077428101E-5</v>
      </c>
      <c r="D8760" s="162"/>
    </row>
    <row r="8761" spans="1:4" x14ac:dyDescent="0.2">
      <c r="A8761" s="161" t="s">
        <v>1439</v>
      </c>
      <c r="B8761" s="162">
        <v>1.6020702655154499E-5</v>
      </c>
      <c r="D8761" s="162"/>
    </row>
    <row r="8762" spans="1:4" x14ac:dyDescent="0.2">
      <c r="A8762" s="161" t="s">
        <v>9702</v>
      </c>
      <c r="B8762" s="162">
        <v>1.6001719280774602E-5</v>
      </c>
      <c r="D8762" s="162"/>
    </row>
    <row r="8763" spans="1:4" x14ac:dyDescent="0.2">
      <c r="A8763" s="161" t="s">
        <v>1789</v>
      </c>
      <c r="B8763" s="162">
        <v>1.5998028857433199E-5</v>
      </c>
      <c r="D8763" s="162"/>
    </row>
    <row r="8764" spans="1:4" x14ac:dyDescent="0.2">
      <c r="A8764" s="161" t="s">
        <v>9703</v>
      </c>
      <c r="B8764" s="162">
        <v>1.5997958674989798E-5</v>
      </c>
      <c r="D8764" s="162"/>
    </row>
    <row r="8765" spans="1:4" x14ac:dyDescent="0.2">
      <c r="A8765" s="161" t="s">
        <v>9704</v>
      </c>
      <c r="B8765" s="162">
        <v>1.5987840876531099E-5</v>
      </c>
      <c r="D8765" s="162"/>
    </row>
    <row r="8766" spans="1:4" x14ac:dyDescent="0.2">
      <c r="A8766" s="161" t="s">
        <v>1684</v>
      </c>
      <c r="B8766" s="162">
        <v>1.5975454395882898E-5</v>
      </c>
      <c r="D8766" s="162"/>
    </row>
    <row r="8767" spans="1:4" x14ac:dyDescent="0.2">
      <c r="A8767" s="161" t="s">
        <v>5930</v>
      </c>
      <c r="B8767" s="162">
        <v>1.5971845724285102E-5</v>
      </c>
      <c r="D8767" s="162"/>
    </row>
    <row r="8768" spans="1:4" x14ac:dyDescent="0.2">
      <c r="A8768" s="161" t="s">
        <v>9705</v>
      </c>
      <c r="B8768" s="162">
        <v>1.5947276388042802E-5</v>
      </c>
      <c r="D8768" s="162"/>
    </row>
    <row r="8769" spans="1:4" x14ac:dyDescent="0.2">
      <c r="A8769" s="161" t="s">
        <v>9706</v>
      </c>
      <c r="B8769" s="162">
        <v>1.59041010803559E-5</v>
      </c>
      <c r="D8769" s="162"/>
    </row>
    <row r="8770" spans="1:4" x14ac:dyDescent="0.2">
      <c r="A8770" s="161" t="s">
        <v>597</v>
      </c>
      <c r="B8770" s="162">
        <v>1.5901977231497399E-5</v>
      </c>
      <c r="D8770" s="162"/>
    </row>
    <row r="8771" spans="1:4" x14ac:dyDescent="0.2">
      <c r="A8771" s="161" t="s">
        <v>5270</v>
      </c>
      <c r="B8771" s="162">
        <v>1.5770453182845E-5</v>
      </c>
      <c r="D8771" s="162"/>
    </row>
    <row r="8772" spans="1:4" x14ac:dyDescent="0.2">
      <c r="A8772" s="161" t="s">
        <v>9707</v>
      </c>
      <c r="B8772" s="162">
        <v>1.5747309327131001E-5</v>
      </c>
      <c r="D8772" s="162"/>
    </row>
    <row r="8773" spans="1:4" x14ac:dyDescent="0.2">
      <c r="A8773" s="161" t="s">
        <v>5521</v>
      </c>
      <c r="B8773" s="162">
        <v>1.5743464572422298E-5</v>
      </c>
      <c r="D8773" s="162"/>
    </row>
    <row r="8774" spans="1:4" x14ac:dyDescent="0.2">
      <c r="A8774" s="161" t="s">
        <v>9708</v>
      </c>
      <c r="B8774" s="162">
        <v>1.57254239531788E-5</v>
      </c>
      <c r="D8774" s="162"/>
    </row>
    <row r="8775" spans="1:4" x14ac:dyDescent="0.2">
      <c r="A8775" s="161" t="s">
        <v>9709</v>
      </c>
      <c r="B8775" s="162">
        <v>1.57254239531788E-5</v>
      </c>
      <c r="D8775" s="162"/>
    </row>
    <row r="8776" spans="1:4" x14ac:dyDescent="0.2">
      <c r="A8776" s="161" t="s">
        <v>6096</v>
      </c>
      <c r="B8776" s="162">
        <v>1.57254239531788E-5</v>
      </c>
      <c r="D8776" s="162"/>
    </row>
    <row r="8777" spans="1:4" x14ac:dyDescent="0.2">
      <c r="A8777" s="161" t="s">
        <v>9710</v>
      </c>
      <c r="B8777" s="162">
        <v>1.57254239531788E-5</v>
      </c>
      <c r="D8777" s="162"/>
    </row>
    <row r="8778" spans="1:4" x14ac:dyDescent="0.2">
      <c r="A8778" s="161" t="s">
        <v>9711</v>
      </c>
      <c r="B8778" s="162">
        <v>1.57254239531788E-5</v>
      </c>
      <c r="D8778" s="162"/>
    </row>
    <row r="8779" spans="1:4" x14ac:dyDescent="0.2">
      <c r="A8779" s="161" t="s">
        <v>9712</v>
      </c>
      <c r="B8779" s="162">
        <v>1.57254239531788E-5</v>
      </c>
      <c r="D8779" s="162"/>
    </row>
    <row r="8780" spans="1:4" x14ac:dyDescent="0.2">
      <c r="A8780" s="161" t="s">
        <v>9713</v>
      </c>
      <c r="B8780" s="162">
        <v>1.57254239531788E-5</v>
      </c>
      <c r="D8780" s="162"/>
    </row>
    <row r="8781" spans="1:4" x14ac:dyDescent="0.2">
      <c r="A8781" s="161" t="s">
        <v>9714</v>
      </c>
      <c r="B8781" s="162">
        <v>1.57254239531788E-5</v>
      </c>
      <c r="D8781" s="162"/>
    </row>
    <row r="8782" spans="1:4" x14ac:dyDescent="0.2">
      <c r="A8782" s="161" t="s">
        <v>9715</v>
      </c>
      <c r="B8782" s="162">
        <v>1.57254239531788E-5</v>
      </c>
      <c r="D8782" s="162"/>
    </row>
    <row r="8783" spans="1:4" x14ac:dyDescent="0.2">
      <c r="A8783" s="161" t="s">
        <v>9716</v>
      </c>
      <c r="B8783" s="162">
        <v>1.57254239531788E-5</v>
      </c>
      <c r="D8783" s="162"/>
    </row>
    <row r="8784" spans="1:4" x14ac:dyDescent="0.2">
      <c r="A8784" s="161" t="s">
        <v>9717</v>
      </c>
      <c r="B8784" s="162">
        <v>1.57254239531788E-5</v>
      </c>
      <c r="D8784" s="162"/>
    </row>
    <row r="8785" spans="1:4" x14ac:dyDescent="0.2">
      <c r="A8785" s="161" t="s">
        <v>9718</v>
      </c>
      <c r="B8785" s="162">
        <v>1.57254239531788E-5</v>
      </c>
      <c r="D8785" s="162"/>
    </row>
    <row r="8786" spans="1:4" x14ac:dyDescent="0.2">
      <c r="A8786" s="161" t="s">
        <v>9719</v>
      </c>
      <c r="B8786" s="162">
        <v>1.57254239531788E-5</v>
      </c>
      <c r="D8786" s="162"/>
    </row>
    <row r="8787" spans="1:4" x14ac:dyDescent="0.2">
      <c r="A8787" s="161" t="s">
        <v>9720</v>
      </c>
      <c r="B8787" s="162">
        <v>1.57254239531788E-5</v>
      </c>
      <c r="D8787" s="162"/>
    </row>
    <row r="8788" spans="1:4" x14ac:dyDescent="0.2">
      <c r="A8788" s="161" t="s">
        <v>9721</v>
      </c>
      <c r="B8788" s="162">
        <v>1.57254239531788E-5</v>
      </c>
      <c r="D8788" s="162"/>
    </row>
    <row r="8789" spans="1:4" x14ac:dyDescent="0.2">
      <c r="A8789" s="161" t="s">
        <v>9722</v>
      </c>
      <c r="B8789" s="162">
        <v>1.57254239531788E-5</v>
      </c>
      <c r="D8789" s="162"/>
    </row>
    <row r="8790" spans="1:4" x14ac:dyDescent="0.2">
      <c r="A8790" s="161" t="s">
        <v>9723</v>
      </c>
      <c r="B8790" s="162">
        <v>1.57254239531788E-5</v>
      </c>
      <c r="D8790" s="162"/>
    </row>
    <row r="8791" spans="1:4" x14ac:dyDescent="0.2">
      <c r="A8791" s="161" t="s">
        <v>9724</v>
      </c>
      <c r="B8791" s="162">
        <v>1.57254239531788E-5</v>
      </c>
      <c r="D8791" s="162"/>
    </row>
    <row r="8792" spans="1:4" x14ac:dyDescent="0.2">
      <c r="A8792" s="161" t="s">
        <v>9725</v>
      </c>
      <c r="B8792" s="162">
        <v>1.57254239531788E-5</v>
      </c>
      <c r="D8792" s="162"/>
    </row>
    <row r="8793" spans="1:4" x14ac:dyDescent="0.2">
      <c r="A8793" s="161" t="s">
        <v>9726</v>
      </c>
      <c r="B8793" s="162">
        <v>1.57254239531788E-5</v>
      </c>
      <c r="D8793" s="162"/>
    </row>
    <row r="8794" spans="1:4" x14ac:dyDescent="0.2">
      <c r="A8794" s="161" t="s">
        <v>9727</v>
      </c>
      <c r="B8794" s="162">
        <v>1.57254239531788E-5</v>
      </c>
      <c r="D8794" s="162"/>
    </row>
    <row r="8795" spans="1:4" x14ac:dyDescent="0.2">
      <c r="A8795" s="161" t="s">
        <v>9728</v>
      </c>
      <c r="B8795" s="162">
        <v>1.57254239531788E-5</v>
      </c>
      <c r="D8795" s="162"/>
    </row>
    <row r="8796" spans="1:4" x14ac:dyDescent="0.2">
      <c r="A8796" s="161" t="s">
        <v>9729</v>
      </c>
      <c r="B8796" s="162">
        <v>1.57254239531788E-5</v>
      </c>
      <c r="D8796" s="162"/>
    </row>
    <row r="8797" spans="1:4" x14ac:dyDescent="0.2">
      <c r="A8797" s="161" t="s">
        <v>9730</v>
      </c>
      <c r="B8797" s="162">
        <v>1.57254239531788E-5</v>
      </c>
      <c r="D8797" s="162"/>
    </row>
    <row r="8798" spans="1:4" x14ac:dyDescent="0.2">
      <c r="A8798" s="161" t="s">
        <v>9731</v>
      </c>
      <c r="B8798" s="162">
        <v>1.57254239531788E-5</v>
      </c>
      <c r="D8798" s="162"/>
    </row>
    <row r="8799" spans="1:4" x14ac:dyDescent="0.2">
      <c r="A8799" s="161" t="s">
        <v>9732</v>
      </c>
      <c r="B8799" s="162">
        <v>1.57254239531788E-5</v>
      </c>
      <c r="D8799" s="162"/>
    </row>
    <row r="8800" spans="1:4" x14ac:dyDescent="0.2">
      <c r="A8800" s="161" t="s">
        <v>9733</v>
      </c>
      <c r="B8800" s="162">
        <v>1.57254239531788E-5</v>
      </c>
      <c r="D8800" s="162"/>
    </row>
    <row r="8801" spans="1:4" x14ac:dyDescent="0.2">
      <c r="A8801" s="161" t="s">
        <v>9734</v>
      </c>
      <c r="B8801" s="162">
        <v>1.57254239531788E-5</v>
      </c>
      <c r="D8801" s="162"/>
    </row>
    <row r="8802" spans="1:4" x14ac:dyDescent="0.2">
      <c r="A8802" s="161" t="s">
        <v>9735</v>
      </c>
      <c r="B8802" s="162">
        <v>1.57254239531788E-5</v>
      </c>
      <c r="D8802" s="162"/>
    </row>
    <row r="8803" spans="1:4" x14ac:dyDescent="0.2">
      <c r="A8803" s="161" t="s">
        <v>9736</v>
      </c>
      <c r="B8803" s="162">
        <v>1.57254239531788E-5</v>
      </c>
      <c r="D8803" s="162"/>
    </row>
    <row r="8804" spans="1:4" x14ac:dyDescent="0.2">
      <c r="A8804" s="161" t="s">
        <v>9737</v>
      </c>
      <c r="B8804" s="162">
        <v>1.57254239531788E-5</v>
      </c>
      <c r="D8804" s="162"/>
    </row>
    <row r="8805" spans="1:4" x14ac:dyDescent="0.2">
      <c r="A8805" s="161" t="s">
        <v>9738</v>
      </c>
      <c r="B8805" s="162">
        <v>1.57254239531788E-5</v>
      </c>
      <c r="D8805" s="162"/>
    </row>
    <row r="8806" spans="1:4" x14ac:dyDescent="0.2">
      <c r="A8806" s="161" t="s">
        <v>9739</v>
      </c>
      <c r="B8806" s="162">
        <v>1.57254239531788E-5</v>
      </c>
      <c r="D8806" s="162"/>
    </row>
    <row r="8807" spans="1:4" x14ac:dyDescent="0.2">
      <c r="A8807" s="161" t="s">
        <v>668</v>
      </c>
      <c r="B8807" s="162">
        <v>1.5715784047104101E-5</v>
      </c>
      <c r="D8807" s="162"/>
    </row>
    <row r="8808" spans="1:4" x14ac:dyDescent="0.2">
      <c r="A8808" s="161" t="s">
        <v>1754</v>
      </c>
      <c r="B8808" s="162">
        <v>1.56177751068848E-5</v>
      </c>
      <c r="D8808" s="162"/>
    </row>
    <row r="8809" spans="1:4" x14ac:dyDescent="0.2">
      <c r="A8809" s="161" t="s">
        <v>9740</v>
      </c>
      <c r="B8809" s="162">
        <v>1.5595774432175599E-5</v>
      </c>
      <c r="D8809" s="162"/>
    </row>
    <row r="8810" spans="1:4" x14ac:dyDescent="0.2">
      <c r="A8810" s="161" t="s">
        <v>3933</v>
      </c>
      <c r="B8810" s="162">
        <v>1.5593036985145799E-5</v>
      </c>
      <c r="D8810" s="162"/>
    </row>
    <row r="8811" spans="1:4" x14ac:dyDescent="0.2">
      <c r="A8811" s="161" t="s">
        <v>9741</v>
      </c>
      <c r="B8811" s="162">
        <v>1.55503415750695E-5</v>
      </c>
      <c r="D8811" s="162"/>
    </row>
    <row r="8812" spans="1:4" x14ac:dyDescent="0.2">
      <c r="A8812" s="161" t="s">
        <v>9742</v>
      </c>
      <c r="B8812" s="162">
        <v>1.5486039468050698E-5</v>
      </c>
      <c r="D8812" s="162"/>
    </row>
    <row r="8813" spans="1:4" x14ac:dyDescent="0.2">
      <c r="A8813" s="161" t="s">
        <v>9743</v>
      </c>
      <c r="B8813" s="162">
        <v>1.5468751594634601E-5</v>
      </c>
      <c r="D8813" s="162"/>
    </row>
    <row r="8814" spans="1:4" x14ac:dyDescent="0.2">
      <c r="A8814" s="161" t="s">
        <v>2394</v>
      </c>
      <c r="B8814" s="162">
        <v>1.5462443807199699E-5</v>
      </c>
      <c r="D8814" s="162"/>
    </row>
    <row r="8815" spans="1:4" x14ac:dyDescent="0.2">
      <c r="A8815" s="161" t="s">
        <v>9744</v>
      </c>
      <c r="B8815" s="162">
        <v>1.5316159395345302E-5</v>
      </c>
      <c r="D8815" s="162"/>
    </row>
    <row r="8816" spans="1:4" x14ac:dyDescent="0.2">
      <c r="A8816" s="161" t="s">
        <v>9745</v>
      </c>
      <c r="B8816" s="162">
        <v>1.52754049314447E-5</v>
      </c>
      <c r="D8816" s="162"/>
    </row>
    <row r="8817" spans="1:4" x14ac:dyDescent="0.2">
      <c r="A8817" s="161" t="s">
        <v>433</v>
      </c>
      <c r="B8817" s="162">
        <v>1.5274088243810699E-5</v>
      </c>
      <c r="D8817" s="162"/>
    </row>
    <row r="8818" spans="1:4" x14ac:dyDescent="0.2">
      <c r="A8818" s="161" t="s">
        <v>480</v>
      </c>
      <c r="B8818" s="162">
        <v>1.52485195964575E-5</v>
      </c>
      <c r="D8818" s="162"/>
    </row>
    <row r="8819" spans="1:4" x14ac:dyDescent="0.2">
      <c r="A8819" s="161" t="s">
        <v>9746</v>
      </c>
      <c r="B8819" s="162">
        <v>1.52409736759632E-5</v>
      </c>
      <c r="D8819" s="162"/>
    </row>
    <row r="8820" spans="1:4" x14ac:dyDescent="0.2">
      <c r="A8820" s="161" t="s">
        <v>6192</v>
      </c>
      <c r="B8820" s="162">
        <v>1.5231679511030399E-5</v>
      </c>
      <c r="D8820" s="162"/>
    </row>
    <row r="8821" spans="1:4" x14ac:dyDescent="0.2">
      <c r="A8821" s="161" t="s">
        <v>5425</v>
      </c>
      <c r="B8821" s="162">
        <v>1.5231679511030399E-5</v>
      </c>
      <c r="D8821" s="162"/>
    </row>
    <row r="8822" spans="1:4" x14ac:dyDescent="0.2">
      <c r="A8822" s="161" t="s">
        <v>1180</v>
      </c>
      <c r="B8822" s="162">
        <v>1.5224317304300201E-5</v>
      </c>
      <c r="D8822" s="162"/>
    </row>
    <row r="8823" spans="1:4" x14ac:dyDescent="0.2">
      <c r="A8823" s="161" t="s">
        <v>9747</v>
      </c>
      <c r="B8823" s="162">
        <v>1.51879904357533E-5</v>
      </c>
      <c r="D8823" s="162"/>
    </row>
    <row r="8824" spans="1:4" x14ac:dyDescent="0.2">
      <c r="A8824" s="161" t="s">
        <v>9748</v>
      </c>
      <c r="B8824" s="162">
        <v>1.51790360344656E-5</v>
      </c>
      <c r="D8824" s="162"/>
    </row>
    <row r="8825" spans="1:4" x14ac:dyDescent="0.2">
      <c r="A8825" s="161" t="s">
        <v>9749</v>
      </c>
      <c r="B8825" s="162">
        <v>1.51487051748339E-5</v>
      </c>
      <c r="D8825" s="162"/>
    </row>
    <row r="8826" spans="1:4" x14ac:dyDescent="0.2">
      <c r="A8826" s="161" t="s">
        <v>9750</v>
      </c>
      <c r="B8826" s="162">
        <v>1.51487051748339E-5</v>
      </c>
      <c r="D8826" s="162"/>
    </row>
    <row r="8827" spans="1:4" x14ac:dyDescent="0.2">
      <c r="A8827" s="161" t="s">
        <v>9751</v>
      </c>
      <c r="B8827" s="162">
        <v>1.51487051748339E-5</v>
      </c>
      <c r="D8827" s="162"/>
    </row>
    <row r="8828" spans="1:4" x14ac:dyDescent="0.2">
      <c r="A8828" s="161" t="s">
        <v>9752</v>
      </c>
      <c r="B8828" s="162">
        <v>1.51487051748339E-5</v>
      </c>
      <c r="D8828" s="162"/>
    </row>
    <row r="8829" spans="1:4" x14ac:dyDescent="0.2">
      <c r="A8829" s="161" t="s">
        <v>9753</v>
      </c>
      <c r="B8829" s="162">
        <v>1.51487051748339E-5</v>
      </c>
      <c r="D8829" s="162"/>
    </row>
    <row r="8830" spans="1:4" x14ac:dyDescent="0.2">
      <c r="A8830" s="161" t="s">
        <v>9754</v>
      </c>
      <c r="B8830" s="162">
        <v>1.51487051748339E-5</v>
      </c>
      <c r="D8830" s="162"/>
    </row>
    <row r="8831" spans="1:4" x14ac:dyDescent="0.2">
      <c r="A8831" s="161" t="s">
        <v>9755</v>
      </c>
      <c r="B8831" s="162">
        <v>1.51487051748339E-5</v>
      </c>
      <c r="D8831" s="162"/>
    </row>
    <row r="8832" spans="1:4" x14ac:dyDescent="0.2">
      <c r="A8832" s="161" t="s">
        <v>9756</v>
      </c>
      <c r="B8832" s="162">
        <v>1.51487051748339E-5</v>
      </c>
      <c r="D8832" s="162"/>
    </row>
    <row r="8833" spans="1:4" x14ac:dyDescent="0.2">
      <c r="A8833" s="161" t="s">
        <v>9757</v>
      </c>
      <c r="B8833" s="162">
        <v>1.51487051748339E-5</v>
      </c>
      <c r="D8833" s="162"/>
    </row>
    <row r="8834" spans="1:4" x14ac:dyDescent="0.2">
      <c r="A8834" s="161" t="s">
        <v>9758</v>
      </c>
      <c r="B8834" s="162">
        <v>1.51487051748339E-5</v>
      </c>
      <c r="D8834" s="162"/>
    </row>
    <row r="8835" spans="1:4" x14ac:dyDescent="0.2">
      <c r="A8835" s="161" t="s">
        <v>9759</v>
      </c>
      <c r="B8835" s="162">
        <v>1.51487051748339E-5</v>
      </c>
      <c r="D8835" s="162"/>
    </row>
    <row r="8836" spans="1:4" x14ac:dyDescent="0.2">
      <c r="A8836" s="161" t="s">
        <v>9760</v>
      </c>
      <c r="B8836" s="162">
        <v>1.51487051748339E-5</v>
      </c>
      <c r="D8836" s="162"/>
    </row>
    <row r="8837" spans="1:4" x14ac:dyDescent="0.2">
      <c r="A8837" s="161" t="s">
        <v>9761</v>
      </c>
      <c r="B8837" s="162">
        <v>1.51487051748339E-5</v>
      </c>
      <c r="D8837" s="162"/>
    </row>
    <row r="8838" spans="1:4" x14ac:dyDescent="0.2">
      <c r="A8838" s="161" t="s">
        <v>9762</v>
      </c>
      <c r="B8838" s="162">
        <v>1.5098131665738E-5</v>
      </c>
      <c r="D8838" s="162"/>
    </row>
    <row r="8839" spans="1:4" x14ac:dyDescent="0.2">
      <c r="A8839" s="161" t="s">
        <v>563</v>
      </c>
      <c r="B8839" s="162">
        <v>1.50973846997129E-5</v>
      </c>
      <c r="D8839" s="162"/>
    </row>
    <row r="8840" spans="1:4" x14ac:dyDescent="0.2">
      <c r="A8840" s="161" t="s">
        <v>3725</v>
      </c>
      <c r="B8840" s="162">
        <v>1.50212729276035E-5</v>
      </c>
      <c r="D8840" s="162"/>
    </row>
    <row r="8841" spans="1:4" x14ac:dyDescent="0.2">
      <c r="A8841" s="161" t="s">
        <v>430</v>
      </c>
      <c r="B8841" s="162">
        <v>1.5013933592280899E-5</v>
      </c>
      <c r="D8841" s="162"/>
    </row>
    <row r="8842" spans="1:4" x14ac:dyDescent="0.2">
      <c r="A8842" s="161" t="s">
        <v>9763</v>
      </c>
      <c r="B8842" s="162">
        <v>1.5012415979672799E-5</v>
      </c>
      <c r="D8842" s="162"/>
    </row>
    <row r="8843" spans="1:4" x14ac:dyDescent="0.2">
      <c r="A8843" s="161" t="s">
        <v>2053</v>
      </c>
      <c r="B8843" s="162">
        <v>1.49388786341831E-5</v>
      </c>
      <c r="D8843" s="162"/>
    </row>
    <row r="8844" spans="1:4" x14ac:dyDescent="0.2">
      <c r="A8844" s="161" t="s">
        <v>5805</v>
      </c>
      <c r="B8844" s="162">
        <v>1.4938801480672899E-5</v>
      </c>
      <c r="D8844" s="162"/>
    </row>
    <row r="8845" spans="1:4" x14ac:dyDescent="0.2">
      <c r="A8845" s="161" t="s">
        <v>2216</v>
      </c>
      <c r="B8845" s="162">
        <v>1.49206218831021E-5</v>
      </c>
      <c r="D8845" s="162"/>
    </row>
    <row r="8846" spans="1:4" x14ac:dyDescent="0.2">
      <c r="A8846" s="161" t="s">
        <v>9764</v>
      </c>
      <c r="B8846" s="162">
        <v>1.48578607123703E-5</v>
      </c>
      <c r="D8846" s="162"/>
    </row>
    <row r="8847" spans="1:4" x14ac:dyDescent="0.2">
      <c r="A8847" s="161" t="s">
        <v>9765</v>
      </c>
      <c r="B8847" s="162">
        <v>1.4692860148907799E-5</v>
      </c>
      <c r="D8847" s="162"/>
    </row>
    <row r="8848" spans="1:4" x14ac:dyDescent="0.2">
      <c r="A8848" s="161" t="s">
        <v>5232</v>
      </c>
      <c r="B8848" s="162">
        <v>1.46618377115101E-5</v>
      </c>
      <c r="D8848" s="162"/>
    </row>
    <row r="8849" spans="1:4" x14ac:dyDescent="0.2">
      <c r="A8849" s="161" t="s">
        <v>9766</v>
      </c>
      <c r="B8849" s="162">
        <v>1.4657072510651301E-5</v>
      </c>
      <c r="D8849" s="162"/>
    </row>
    <row r="8850" spans="1:4" x14ac:dyDescent="0.2">
      <c r="A8850" s="161" t="s">
        <v>829</v>
      </c>
      <c r="B8850" s="162">
        <v>1.46259605743418E-5</v>
      </c>
      <c r="D8850" s="162"/>
    </row>
    <row r="8851" spans="1:4" x14ac:dyDescent="0.2">
      <c r="A8851" s="161" t="s">
        <v>3369</v>
      </c>
      <c r="B8851" s="162">
        <v>1.46016923705468E-5</v>
      </c>
      <c r="D8851" s="162"/>
    </row>
    <row r="8852" spans="1:4" x14ac:dyDescent="0.2">
      <c r="A8852" s="161" t="s">
        <v>9767</v>
      </c>
      <c r="B8852" s="162">
        <v>1.45993759501386E-5</v>
      </c>
      <c r="D8852" s="162"/>
    </row>
    <row r="8853" spans="1:4" x14ac:dyDescent="0.2">
      <c r="A8853" s="161" t="s">
        <v>3130</v>
      </c>
      <c r="B8853" s="162">
        <v>1.4588973418560201E-5</v>
      </c>
      <c r="D8853" s="162"/>
    </row>
    <row r="8854" spans="1:4" x14ac:dyDescent="0.2">
      <c r="A8854" s="161" t="s">
        <v>9768</v>
      </c>
      <c r="B8854" s="162">
        <v>1.45862902406043E-5</v>
      </c>
      <c r="D8854" s="162"/>
    </row>
    <row r="8855" spans="1:4" x14ac:dyDescent="0.2">
      <c r="A8855" s="161" t="s">
        <v>502</v>
      </c>
      <c r="B8855" s="162">
        <v>1.4566201910982401E-5</v>
      </c>
      <c r="D8855" s="162"/>
    </row>
    <row r="8856" spans="1:4" x14ac:dyDescent="0.2">
      <c r="A8856" s="161" t="s">
        <v>9769</v>
      </c>
      <c r="B8856" s="162">
        <v>1.45265352358944E-5</v>
      </c>
      <c r="D8856" s="162"/>
    </row>
    <row r="8857" spans="1:4" x14ac:dyDescent="0.2">
      <c r="A8857" s="161" t="s">
        <v>1155</v>
      </c>
      <c r="B8857" s="162">
        <v>1.4524417393876899E-5</v>
      </c>
      <c r="D8857" s="162"/>
    </row>
    <row r="8858" spans="1:4" x14ac:dyDescent="0.2">
      <c r="A8858" s="161" t="s">
        <v>9770</v>
      </c>
      <c r="B8858" s="162">
        <v>1.45041776415455E-5</v>
      </c>
      <c r="D8858" s="162"/>
    </row>
    <row r="8859" spans="1:4" x14ac:dyDescent="0.2">
      <c r="A8859" s="161" t="s">
        <v>1057</v>
      </c>
      <c r="B8859" s="162">
        <v>1.44372070815906E-5</v>
      </c>
      <c r="D8859" s="162"/>
    </row>
    <row r="8860" spans="1:4" x14ac:dyDescent="0.2">
      <c r="A8860" s="161" t="s">
        <v>3328</v>
      </c>
      <c r="B8860" s="162">
        <v>1.4404121522692701E-5</v>
      </c>
      <c r="D8860" s="162"/>
    </row>
    <row r="8861" spans="1:4" x14ac:dyDescent="0.2">
      <c r="A8861" s="161" t="s">
        <v>9771</v>
      </c>
      <c r="B8861" s="162">
        <v>1.43589245347073E-5</v>
      </c>
      <c r="D8861" s="162"/>
    </row>
    <row r="8862" spans="1:4" x14ac:dyDescent="0.2">
      <c r="A8862" s="161" t="s">
        <v>5741</v>
      </c>
      <c r="B8862" s="162">
        <v>1.43087678445348E-5</v>
      </c>
      <c r="D8862" s="162"/>
    </row>
    <row r="8863" spans="1:4" x14ac:dyDescent="0.2">
      <c r="A8863" s="161" t="s">
        <v>6291</v>
      </c>
      <c r="B8863" s="162">
        <v>1.42979872973544E-5</v>
      </c>
      <c r="D8863" s="162"/>
    </row>
    <row r="8864" spans="1:4" x14ac:dyDescent="0.2">
      <c r="A8864" s="161" t="s">
        <v>387</v>
      </c>
      <c r="B8864" s="162">
        <v>1.42974070415241E-5</v>
      </c>
      <c r="D8864" s="162"/>
    </row>
    <row r="8865" spans="1:4" x14ac:dyDescent="0.2">
      <c r="A8865" s="161" t="s">
        <v>9772</v>
      </c>
      <c r="B8865" s="162">
        <v>1.4230285520944599E-5</v>
      </c>
      <c r="D8865" s="162"/>
    </row>
    <row r="8866" spans="1:4" x14ac:dyDescent="0.2">
      <c r="A8866" s="161" t="s">
        <v>9773</v>
      </c>
      <c r="B8866" s="162">
        <v>1.4175636685414599E-5</v>
      </c>
      <c r="D8866" s="162"/>
    </row>
    <row r="8867" spans="1:4" x14ac:dyDescent="0.2">
      <c r="A8867" s="161" t="s">
        <v>916</v>
      </c>
      <c r="B8867" s="162">
        <v>1.41697272871997E-5</v>
      </c>
      <c r="D8867" s="162"/>
    </row>
    <row r="8868" spans="1:4" x14ac:dyDescent="0.2">
      <c r="A8868" s="161" t="s">
        <v>9774</v>
      </c>
      <c r="B8868" s="162">
        <v>1.41632840398531E-5</v>
      </c>
      <c r="D8868" s="162"/>
    </row>
    <row r="8869" spans="1:4" x14ac:dyDescent="0.2">
      <c r="A8869" s="161" t="s">
        <v>656</v>
      </c>
      <c r="B8869" s="162">
        <v>1.41521732299235E-5</v>
      </c>
      <c r="D8869" s="162"/>
    </row>
    <row r="8870" spans="1:4" x14ac:dyDescent="0.2">
      <c r="A8870" s="161" t="s">
        <v>1711</v>
      </c>
      <c r="B8870" s="162">
        <v>1.4151358473169099E-5</v>
      </c>
      <c r="D8870" s="162"/>
    </row>
    <row r="8871" spans="1:4" x14ac:dyDescent="0.2">
      <c r="A8871" s="161" t="s">
        <v>9775</v>
      </c>
      <c r="B8871" s="162">
        <v>1.40929419442005E-5</v>
      </c>
      <c r="D8871" s="162"/>
    </row>
    <row r="8872" spans="1:4" x14ac:dyDescent="0.2">
      <c r="A8872" s="161" t="s">
        <v>1629</v>
      </c>
      <c r="B8872" s="162">
        <v>1.40872265610914E-5</v>
      </c>
      <c r="D8872" s="162"/>
    </row>
    <row r="8873" spans="1:4" x14ac:dyDescent="0.2">
      <c r="A8873" s="161" t="s">
        <v>9776</v>
      </c>
      <c r="B8873" s="162">
        <v>1.4036996828819999E-5</v>
      </c>
      <c r="D8873" s="162"/>
    </row>
    <row r="8874" spans="1:4" x14ac:dyDescent="0.2">
      <c r="A8874" s="161" t="s">
        <v>3416</v>
      </c>
      <c r="B8874" s="162">
        <v>1.402675534831E-5</v>
      </c>
      <c r="D8874" s="162"/>
    </row>
    <row r="8875" spans="1:4" x14ac:dyDescent="0.2">
      <c r="A8875" s="161" t="s">
        <v>9777</v>
      </c>
      <c r="B8875" s="162">
        <v>1.4022619745679299E-5</v>
      </c>
      <c r="D8875" s="162"/>
    </row>
    <row r="8876" spans="1:4" x14ac:dyDescent="0.2">
      <c r="A8876" s="161" t="s">
        <v>1654</v>
      </c>
      <c r="B8876" s="162">
        <v>1.3986862519488901E-5</v>
      </c>
      <c r="D8876" s="162"/>
    </row>
    <row r="8877" spans="1:4" x14ac:dyDescent="0.2">
      <c r="A8877" s="161" t="s">
        <v>5746</v>
      </c>
      <c r="B8877" s="162">
        <v>1.39629153548296E-5</v>
      </c>
      <c r="D8877" s="162"/>
    </row>
    <row r="8878" spans="1:4" x14ac:dyDescent="0.2">
      <c r="A8878" s="161" t="s">
        <v>2016</v>
      </c>
      <c r="B8878" s="162">
        <v>1.3945712341034899E-5</v>
      </c>
      <c r="D8878" s="162"/>
    </row>
    <row r="8879" spans="1:4" x14ac:dyDescent="0.2">
      <c r="A8879" s="161" t="s">
        <v>9778</v>
      </c>
      <c r="B8879" s="162">
        <v>1.38725775476821E-5</v>
      </c>
      <c r="D8879" s="162"/>
    </row>
    <row r="8880" spans="1:4" x14ac:dyDescent="0.2">
      <c r="A8880" s="161" t="s">
        <v>9779</v>
      </c>
      <c r="B8880" s="162">
        <v>1.37941125953914E-5</v>
      </c>
      <c r="D8880" s="162"/>
    </row>
    <row r="8881" spans="1:4" x14ac:dyDescent="0.2">
      <c r="A8881" s="161" t="s">
        <v>1636</v>
      </c>
      <c r="B8881" s="162">
        <v>1.37908878160166E-5</v>
      </c>
      <c r="D8881" s="162"/>
    </row>
    <row r="8882" spans="1:4" x14ac:dyDescent="0.2">
      <c r="A8882" s="161" t="s">
        <v>9780</v>
      </c>
      <c r="B8882" s="162">
        <v>1.36979817289837E-5</v>
      </c>
      <c r="D8882" s="162"/>
    </row>
    <row r="8883" spans="1:4" x14ac:dyDescent="0.2">
      <c r="A8883" s="161" t="s">
        <v>5379</v>
      </c>
      <c r="B8883" s="162">
        <v>1.36978082008479E-5</v>
      </c>
      <c r="D8883" s="162"/>
    </row>
    <row r="8884" spans="1:4" x14ac:dyDescent="0.2">
      <c r="A8884" s="161" t="s">
        <v>9781</v>
      </c>
      <c r="B8884" s="162">
        <v>1.3669728334791601E-5</v>
      </c>
      <c r="D8884" s="162"/>
    </row>
    <row r="8885" spans="1:4" x14ac:dyDescent="0.2">
      <c r="A8885" s="161" t="s">
        <v>398</v>
      </c>
      <c r="B8885" s="162">
        <v>1.36545211867714E-5</v>
      </c>
      <c r="D8885" s="162"/>
    </row>
    <row r="8886" spans="1:4" x14ac:dyDescent="0.2">
      <c r="A8886" s="161" t="s">
        <v>439</v>
      </c>
      <c r="B8886" s="162">
        <v>1.36471778165716E-5</v>
      </c>
      <c r="D8886" s="162"/>
    </row>
    <row r="8887" spans="1:4" x14ac:dyDescent="0.2">
      <c r="A8887" s="161" t="s">
        <v>9782</v>
      </c>
      <c r="B8887" s="162">
        <v>1.3643049599785199E-5</v>
      </c>
      <c r="D8887" s="162"/>
    </row>
    <row r="8888" spans="1:4" x14ac:dyDescent="0.2">
      <c r="A8888" s="161" t="s">
        <v>6201</v>
      </c>
      <c r="B8888" s="162">
        <v>1.3625061041848501E-5</v>
      </c>
      <c r="D8888" s="162"/>
    </row>
    <row r="8889" spans="1:4" x14ac:dyDescent="0.2">
      <c r="A8889" s="161" t="s">
        <v>9783</v>
      </c>
      <c r="B8889" s="162">
        <v>1.35169525084906E-5</v>
      </c>
      <c r="D8889" s="162"/>
    </row>
    <row r="8890" spans="1:4" x14ac:dyDescent="0.2">
      <c r="A8890" s="161" t="s">
        <v>9784</v>
      </c>
      <c r="B8890" s="162">
        <v>1.35169525084906E-5</v>
      </c>
      <c r="D8890" s="162"/>
    </row>
    <row r="8891" spans="1:4" x14ac:dyDescent="0.2">
      <c r="A8891" s="161" t="s">
        <v>9785</v>
      </c>
      <c r="B8891" s="162">
        <v>1.35169525084906E-5</v>
      </c>
      <c r="D8891" s="162"/>
    </row>
    <row r="8892" spans="1:4" x14ac:dyDescent="0.2">
      <c r="A8892" s="161" t="s">
        <v>9786</v>
      </c>
      <c r="B8892" s="162">
        <v>1.35169525084906E-5</v>
      </c>
      <c r="D8892" s="162"/>
    </row>
    <row r="8893" spans="1:4" x14ac:dyDescent="0.2">
      <c r="A8893" s="161" t="s">
        <v>9787</v>
      </c>
      <c r="B8893" s="162">
        <v>1.35169525084906E-5</v>
      </c>
      <c r="D8893" s="162"/>
    </row>
    <row r="8894" spans="1:4" x14ac:dyDescent="0.2">
      <c r="A8894" s="161" t="s">
        <v>9788</v>
      </c>
      <c r="B8894" s="162">
        <v>1.35169525084906E-5</v>
      </c>
      <c r="D8894" s="162"/>
    </row>
    <row r="8895" spans="1:4" x14ac:dyDescent="0.2">
      <c r="A8895" s="161" t="s">
        <v>9789</v>
      </c>
      <c r="B8895" s="162">
        <v>1.35169525084906E-5</v>
      </c>
      <c r="D8895" s="162"/>
    </row>
    <row r="8896" spans="1:4" x14ac:dyDescent="0.2">
      <c r="A8896" s="161" t="s">
        <v>9790</v>
      </c>
      <c r="B8896" s="162">
        <v>1.35169525084906E-5</v>
      </c>
      <c r="D8896" s="162"/>
    </row>
    <row r="8897" spans="1:4" x14ac:dyDescent="0.2">
      <c r="A8897" s="161" t="s">
        <v>9791</v>
      </c>
      <c r="B8897" s="162">
        <v>1.35169525084906E-5</v>
      </c>
      <c r="D8897" s="162"/>
    </row>
    <row r="8898" spans="1:4" x14ac:dyDescent="0.2">
      <c r="A8898" s="161" t="s">
        <v>9792</v>
      </c>
      <c r="B8898" s="162">
        <v>1.35169525084906E-5</v>
      </c>
      <c r="D8898" s="162"/>
    </row>
    <row r="8899" spans="1:4" x14ac:dyDescent="0.2">
      <c r="A8899" s="161" t="s">
        <v>9793</v>
      </c>
      <c r="B8899" s="162">
        <v>1.34541494689894E-5</v>
      </c>
      <c r="D8899" s="162"/>
    </row>
    <row r="8900" spans="1:4" x14ac:dyDescent="0.2">
      <c r="A8900" s="161" t="s">
        <v>9794</v>
      </c>
      <c r="B8900" s="162">
        <v>1.3450587752975801E-5</v>
      </c>
      <c r="D8900" s="162"/>
    </row>
    <row r="8901" spans="1:4" x14ac:dyDescent="0.2">
      <c r="A8901" s="161" t="s">
        <v>805</v>
      </c>
      <c r="B8901" s="162">
        <v>1.34294048468022E-5</v>
      </c>
      <c r="D8901" s="162"/>
    </row>
    <row r="8902" spans="1:4" x14ac:dyDescent="0.2">
      <c r="A8902" s="161" t="s">
        <v>995</v>
      </c>
      <c r="B8902" s="162">
        <v>1.34149399526462E-5</v>
      </c>
      <c r="D8902" s="162"/>
    </row>
    <row r="8903" spans="1:4" x14ac:dyDescent="0.2">
      <c r="A8903" s="161" t="s">
        <v>1404</v>
      </c>
      <c r="B8903" s="162">
        <v>1.33700637439047E-5</v>
      </c>
      <c r="D8903" s="162"/>
    </row>
    <row r="8904" spans="1:4" x14ac:dyDescent="0.2">
      <c r="A8904" s="161" t="s">
        <v>9795</v>
      </c>
      <c r="B8904" s="162">
        <v>1.33243358288947E-5</v>
      </c>
      <c r="D8904" s="162"/>
    </row>
    <row r="8905" spans="1:4" x14ac:dyDescent="0.2">
      <c r="A8905" s="161" t="s">
        <v>3621</v>
      </c>
      <c r="B8905" s="162">
        <v>1.3234413339933099E-5</v>
      </c>
      <c r="D8905" s="162"/>
    </row>
    <row r="8906" spans="1:4" x14ac:dyDescent="0.2">
      <c r="A8906" s="161" t="s">
        <v>6233</v>
      </c>
      <c r="B8906" s="162">
        <v>1.32243958228333E-5</v>
      </c>
      <c r="D8906" s="162"/>
    </row>
    <row r="8907" spans="1:4" x14ac:dyDescent="0.2">
      <c r="A8907" s="161" t="s">
        <v>9796</v>
      </c>
      <c r="B8907" s="162">
        <v>1.3220941577421501E-5</v>
      </c>
      <c r="D8907" s="162"/>
    </row>
    <row r="8908" spans="1:4" x14ac:dyDescent="0.2">
      <c r="A8908" s="161" t="s">
        <v>9797</v>
      </c>
      <c r="B8908" s="162">
        <v>1.31435530863899E-5</v>
      </c>
      <c r="D8908" s="162"/>
    </row>
    <row r="8909" spans="1:4" x14ac:dyDescent="0.2">
      <c r="A8909" s="161" t="s">
        <v>9798</v>
      </c>
      <c r="B8909" s="162">
        <v>1.31435530863899E-5</v>
      </c>
      <c r="D8909" s="162"/>
    </row>
    <row r="8910" spans="1:4" x14ac:dyDescent="0.2">
      <c r="A8910" s="161" t="s">
        <v>9799</v>
      </c>
      <c r="B8910" s="162">
        <v>1.31259538071987E-5</v>
      </c>
      <c r="D8910" s="162"/>
    </row>
    <row r="8911" spans="1:4" x14ac:dyDescent="0.2">
      <c r="A8911" s="161" t="s">
        <v>5558</v>
      </c>
      <c r="B8911" s="162">
        <v>1.3119224043868299E-5</v>
      </c>
      <c r="D8911" s="162"/>
    </row>
    <row r="8912" spans="1:4" x14ac:dyDescent="0.2">
      <c r="A8912" s="161" t="s">
        <v>1741</v>
      </c>
      <c r="B8912" s="162">
        <v>1.31144946557298E-5</v>
      </c>
      <c r="D8912" s="162"/>
    </row>
    <row r="8913" spans="1:4" x14ac:dyDescent="0.2">
      <c r="A8913" s="161" t="s">
        <v>371</v>
      </c>
      <c r="B8913" s="162">
        <v>1.3076700831929701E-5</v>
      </c>
      <c r="D8913" s="162"/>
    </row>
    <row r="8914" spans="1:4" x14ac:dyDescent="0.2">
      <c r="A8914" s="161" t="s">
        <v>1260</v>
      </c>
      <c r="B8914" s="162">
        <v>1.30302699696613E-5</v>
      </c>
      <c r="D8914" s="162"/>
    </row>
    <row r="8915" spans="1:4" x14ac:dyDescent="0.2">
      <c r="A8915" s="161" t="s">
        <v>9800</v>
      </c>
      <c r="B8915" s="162">
        <v>1.29998784116641E-5</v>
      </c>
      <c r="D8915" s="162"/>
    </row>
    <row r="8916" spans="1:4" x14ac:dyDescent="0.2">
      <c r="A8916" s="161" t="s">
        <v>993</v>
      </c>
      <c r="B8916" s="162">
        <v>1.29793215298563E-5</v>
      </c>
      <c r="D8916" s="162"/>
    </row>
    <row r="8917" spans="1:4" x14ac:dyDescent="0.2">
      <c r="A8917" s="161" t="s">
        <v>9801</v>
      </c>
      <c r="B8917" s="162">
        <v>1.29528826854653E-5</v>
      </c>
      <c r="D8917" s="162"/>
    </row>
    <row r="8918" spans="1:4" x14ac:dyDescent="0.2">
      <c r="A8918" s="161" t="s">
        <v>9802</v>
      </c>
      <c r="B8918" s="162">
        <v>1.29336828667681E-5</v>
      </c>
      <c r="D8918" s="162"/>
    </row>
    <row r="8919" spans="1:4" x14ac:dyDescent="0.2">
      <c r="A8919" s="161" t="s">
        <v>9803</v>
      </c>
      <c r="B8919" s="162">
        <v>1.29142927811341E-5</v>
      </c>
      <c r="D8919" s="162"/>
    </row>
    <row r="8920" spans="1:4" x14ac:dyDescent="0.2">
      <c r="A8920" s="161" t="s">
        <v>9804</v>
      </c>
      <c r="B8920" s="162">
        <v>1.2908838141455E-5</v>
      </c>
      <c r="D8920" s="162"/>
    </row>
    <row r="8921" spans="1:4" x14ac:dyDescent="0.2">
      <c r="A8921" s="161" t="s">
        <v>9805</v>
      </c>
      <c r="B8921" s="162">
        <v>1.28904484561078E-5</v>
      </c>
      <c r="D8921" s="162"/>
    </row>
    <row r="8922" spans="1:4" x14ac:dyDescent="0.2">
      <c r="A8922" s="161" t="s">
        <v>2513</v>
      </c>
      <c r="B8922" s="162">
        <v>1.28839316210614E-5</v>
      </c>
      <c r="D8922" s="162"/>
    </row>
    <row r="8923" spans="1:4" x14ac:dyDescent="0.2">
      <c r="A8923" s="161" t="s">
        <v>770</v>
      </c>
      <c r="B8923" s="162">
        <v>1.28805901276653E-5</v>
      </c>
      <c r="D8923" s="162"/>
    </row>
    <row r="8924" spans="1:4" x14ac:dyDescent="0.2">
      <c r="A8924" s="161" t="s">
        <v>9806</v>
      </c>
      <c r="B8924" s="162">
        <v>1.2808961004092599E-5</v>
      </c>
      <c r="D8924" s="162"/>
    </row>
    <row r="8925" spans="1:4" x14ac:dyDescent="0.2">
      <c r="A8925" s="161" t="s">
        <v>3243</v>
      </c>
      <c r="B8925" s="162">
        <v>1.27962950644383E-5</v>
      </c>
      <c r="D8925" s="162"/>
    </row>
    <row r="8926" spans="1:4" x14ac:dyDescent="0.2">
      <c r="A8926" s="161" t="s">
        <v>9807</v>
      </c>
      <c r="B8926" s="162">
        <v>1.2726599438163899E-5</v>
      </c>
      <c r="D8926" s="162"/>
    </row>
    <row r="8927" spans="1:4" x14ac:dyDescent="0.2">
      <c r="A8927" s="161" t="s">
        <v>6265</v>
      </c>
      <c r="B8927" s="162">
        <v>1.2678976596053E-5</v>
      </c>
      <c r="D8927" s="162"/>
    </row>
    <row r="8928" spans="1:4" x14ac:dyDescent="0.2">
      <c r="A8928" s="161" t="s">
        <v>5115</v>
      </c>
      <c r="B8928" s="162">
        <v>1.2678976596053E-5</v>
      </c>
      <c r="D8928" s="162"/>
    </row>
    <row r="8929" spans="1:4" x14ac:dyDescent="0.2">
      <c r="A8929" s="161" t="s">
        <v>1385</v>
      </c>
      <c r="B8929" s="162">
        <v>1.2678976596053E-5</v>
      </c>
      <c r="D8929" s="162"/>
    </row>
    <row r="8930" spans="1:4" x14ac:dyDescent="0.2">
      <c r="A8930" s="161" t="s">
        <v>3908</v>
      </c>
      <c r="B8930" s="162">
        <v>1.2673408867834701E-5</v>
      </c>
      <c r="D8930" s="162"/>
    </row>
    <row r="8931" spans="1:4" x14ac:dyDescent="0.2">
      <c r="A8931" s="161" t="s">
        <v>5012</v>
      </c>
      <c r="B8931" s="162">
        <v>1.2626846588365701E-5</v>
      </c>
      <c r="D8931" s="162"/>
    </row>
    <row r="8932" spans="1:4" x14ac:dyDescent="0.2">
      <c r="A8932" s="161" t="s">
        <v>9808</v>
      </c>
      <c r="B8932" s="162">
        <v>1.26116534357307E-5</v>
      </c>
      <c r="D8932" s="162"/>
    </row>
    <row r="8933" spans="1:4" x14ac:dyDescent="0.2">
      <c r="A8933" s="161" t="s">
        <v>9809</v>
      </c>
      <c r="B8933" s="162">
        <v>1.2587470205952501E-5</v>
      </c>
      <c r="D8933" s="162"/>
    </row>
    <row r="8934" spans="1:4" x14ac:dyDescent="0.2">
      <c r="A8934" s="161" t="s">
        <v>9810</v>
      </c>
      <c r="B8934" s="162">
        <v>1.2570190138725701E-5</v>
      </c>
      <c r="D8934" s="162"/>
    </row>
    <row r="8935" spans="1:4" x14ac:dyDescent="0.2">
      <c r="A8935" s="161" t="s">
        <v>1135</v>
      </c>
      <c r="B8935" s="162">
        <v>1.24875699812795E-5</v>
      </c>
      <c r="D8935" s="162"/>
    </row>
    <row r="8936" spans="1:4" x14ac:dyDescent="0.2">
      <c r="A8936" s="161" t="s">
        <v>5785</v>
      </c>
      <c r="B8936" s="162">
        <v>1.2443951272637299E-5</v>
      </c>
      <c r="D8936" s="162"/>
    </row>
    <row r="8937" spans="1:4" x14ac:dyDescent="0.2">
      <c r="A8937" s="161" t="s">
        <v>9811</v>
      </c>
      <c r="B8937" s="162">
        <v>1.23729612939104E-5</v>
      </c>
      <c r="D8937" s="162"/>
    </row>
    <row r="8938" spans="1:4" x14ac:dyDescent="0.2">
      <c r="A8938" s="161" t="s">
        <v>5337</v>
      </c>
      <c r="B8938" s="162">
        <v>1.22198510580053E-5</v>
      </c>
      <c r="D8938" s="162"/>
    </row>
    <row r="8939" spans="1:4" x14ac:dyDescent="0.2">
      <c r="A8939" s="161" t="s">
        <v>9812</v>
      </c>
      <c r="B8939" s="162">
        <v>1.21890764373806E-5</v>
      </c>
      <c r="D8939" s="162"/>
    </row>
    <row r="8940" spans="1:4" x14ac:dyDescent="0.2">
      <c r="A8940" s="161" t="s">
        <v>486</v>
      </c>
      <c r="B8940" s="162">
        <v>1.2188557399216601E-5</v>
      </c>
      <c r="D8940" s="162"/>
    </row>
    <row r="8941" spans="1:4" x14ac:dyDescent="0.2">
      <c r="A8941" s="161" t="s">
        <v>9813</v>
      </c>
      <c r="B8941" s="162">
        <v>1.2183385197557501E-5</v>
      </c>
      <c r="D8941" s="162"/>
    </row>
    <row r="8942" spans="1:4" x14ac:dyDescent="0.2">
      <c r="A8942" s="161" t="s">
        <v>2435</v>
      </c>
      <c r="B8942" s="162">
        <v>1.21725193668625E-5</v>
      </c>
      <c r="D8942" s="162"/>
    </row>
    <row r="8943" spans="1:4" x14ac:dyDescent="0.2">
      <c r="A8943" s="161" t="s">
        <v>9814</v>
      </c>
      <c r="B8943" s="162">
        <v>1.2170252317011299E-5</v>
      </c>
      <c r="D8943" s="162"/>
    </row>
    <row r="8944" spans="1:4" x14ac:dyDescent="0.2">
      <c r="A8944" s="161" t="s">
        <v>2081</v>
      </c>
      <c r="B8944" s="162">
        <v>1.21678375837297E-5</v>
      </c>
      <c r="D8944" s="162"/>
    </row>
    <row r="8945" spans="1:4" x14ac:dyDescent="0.2">
      <c r="A8945" s="161" t="s">
        <v>3708</v>
      </c>
      <c r="B8945" s="162">
        <v>1.21579676073715E-5</v>
      </c>
      <c r="D8945" s="162"/>
    </row>
    <row r="8946" spans="1:4" x14ac:dyDescent="0.2">
      <c r="A8946" s="161" t="s">
        <v>4801</v>
      </c>
      <c r="B8946" s="162">
        <v>1.2104949847387701E-5</v>
      </c>
      <c r="D8946" s="162"/>
    </row>
    <row r="8947" spans="1:4" x14ac:dyDescent="0.2">
      <c r="A8947" s="161" t="s">
        <v>9815</v>
      </c>
      <c r="B8947" s="162">
        <v>1.2085558471607399E-5</v>
      </c>
      <c r="D8947" s="162"/>
    </row>
    <row r="8948" spans="1:4" x14ac:dyDescent="0.2">
      <c r="A8948" s="161" t="s">
        <v>9816</v>
      </c>
      <c r="B8948" s="162">
        <v>1.2068612827152201E-5</v>
      </c>
      <c r="D8948" s="162"/>
    </row>
    <row r="8949" spans="1:4" x14ac:dyDescent="0.2">
      <c r="A8949" s="161" t="s">
        <v>9817</v>
      </c>
      <c r="B8949" s="162">
        <v>1.2068612827152201E-5</v>
      </c>
      <c r="D8949" s="162"/>
    </row>
    <row r="8950" spans="1:4" x14ac:dyDescent="0.2">
      <c r="A8950" s="161" t="s">
        <v>9818</v>
      </c>
      <c r="B8950" s="162">
        <v>1.2068612827152201E-5</v>
      </c>
      <c r="D8950" s="162"/>
    </row>
    <row r="8951" spans="1:4" x14ac:dyDescent="0.2">
      <c r="A8951" s="161" t="s">
        <v>9819</v>
      </c>
      <c r="B8951" s="162">
        <v>1.2068612827152201E-5</v>
      </c>
      <c r="D8951" s="162"/>
    </row>
    <row r="8952" spans="1:4" x14ac:dyDescent="0.2">
      <c r="A8952" s="161" t="s">
        <v>9820</v>
      </c>
      <c r="B8952" s="162">
        <v>1.2068612827152201E-5</v>
      </c>
      <c r="D8952" s="162"/>
    </row>
    <row r="8953" spans="1:4" x14ac:dyDescent="0.2">
      <c r="A8953" s="161" t="s">
        <v>9821</v>
      </c>
      <c r="B8953" s="162">
        <v>1.2068612827152201E-5</v>
      </c>
      <c r="D8953" s="162"/>
    </row>
    <row r="8954" spans="1:4" x14ac:dyDescent="0.2">
      <c r="A8954" s="161" t="s">
        <v>9822</v>
      </c>
      <c r="B8954" s="162">
        <v>1.2068612827152201E-5</v>
      </c>
      <c r="D8954" s="162"/>
    </row>
    <row r="8955" spans="1:4" x14ac:dyDescent="0.2">
      <c r="A8955" s="161" t="s">
        <v>9823</v>
      </c>
      <c r="B8955" s="162">
        <v>1.2068612827152201E-5</v>
      </c>
      <c r="D8955" s="162"/>
    </row>
    <row r="8956" spans="1:4" x14ac:dyDescent="0.2">
      <c r="A8956" s="161" t="s">
        <v>544</v>
      </c>
      <c r="B8956" s="162">
        <v>1.20671952335822E-5</v>
      </c>
      <c r="D8956" s="162"/>
    </row>
    <row r="8957" spans="1:4" x14ac:dyDescent="0.2">
      <c r="A8957" s="161" t="s">
        <v>9824</v>
      </c>
      <c r="B8957" s="162">
        <v>1.1981917088166E-5</v>
      </c>
      <c r="D8957" s="162"/>
    </row>
    <row r="8958" spans="1:4" x14ac:dyDescent="0.2">
      <c r="A8958" s="161" t="s">
        <v>5516</v>
      </c>
      <c r="B8958" s="162">
        <v>1.19373890489571E-5</v>
      </c>
      <c r="D8958" s="162"/>
    </row>
    <row r="8959" spans="1:4" x14ac:dyDescent="0.2">
      <c r="A8959" s="161" t="s">
        <v>985</v>
      </c>
      <c r="B8959" s="162">
        <v>1.19126278821607E-5</v>
      </c>
      <c r="D8959" s="162"/>
    </row>
    <row r="8960" spans="1:4" x14ac:dyDescent="0.2">
      <c r="A8960" s="161" t="s">
        <v>2042</v>
      </c>
      <c r="B8960" s="162">
        <v>1.19057109789086E-5</v>
      </c>
      <c r="D8960" s="162"/>
    </row>
    <row r="8961" spans="1:4" x14ac:dyDescent="0.2">
      <c r="A8961" s="161" t="s">
        <v>9825</v>
      </c>
      <c r="B8961" s="162">
        <v>1.18163043005264E-5</v>
      </c>
      <c r="D8961" s="162"/>
    </row>
    <row r="8962" spans="1:4" x14ac:dyDescent="0.2">
      <c r="A8962" s="161" t="s">
        <v>3883</v>
      </c>
      <c r="B8962" s="162">
        <v>1.1760411367565601E-5</v>
      </c>
      <c r="D8962" s="162"/>
    </row>
    <row r="8963" spans="1:4" x14ac:dyDescent="0.2">
      <c r="A8963" s="161" t="s">
        <v>9826</v>
      </c>
      <c r="B8963" s="162">
        <v>1.1740625694306801E-5</v>
      </c>
      <c r="D8963" s="162"/>
    </row>
    <row r="8964" spans="1:4" x14ac:dyDescent="0.2">
      <c r="A8964" s="161" t="s">
        <v>1797</v>
      </c>
      <c r="B8964" s="162">
        <v>1.1649559639033E-5</v>
      </c>
      <c r="D8964" s="162"/>
    </row>
    <row r="8965" spans="1:4" x14ac:dyDescent="0.2">
      <c r="A8965" s="161" t="s">
        <v>9827</v>
      </c>
      <c r="B8965" s="162">
        <v>1.16410837412246E-5</v>
      </c>
      <c r="D8965" s="162"/>
    </row>
    <row r="8966" spans="1:4" x14ac:dyDescent="0.2">
      <c r="A8966" s="161" t="s">
        <v>4452</v>
      </c>
      <c r="B8966" s="162">
        <v>1.1640050213667001E-5</v>
      </c>
      <c r="D8966" s="162"/>
    </row>
    <row r="8967" spans="1:4" x14ac:dyDescent="0.2">
      <c r="A8967" s="161" t="s">
        <v>9828</v>
      </c>
      <c r="B8967" s="162">
        <v>1.16136468063874E-5</v>
      </c>
      <c r="D8967" s="162"/>
    </row>
    <row r="8968" spans="1:4" x14ac:dyDescent="0.2">
      <c r="A8968" s="161" t="s">
        <v>9829</v>
      </c>
      <c r="B8968" s="162">
        <v>1.16136468063874E-5</v>
      </c>
      <c r="D8968" s="162"/>
    </row>
    <row r="8969" spans="1:4" x14ac:dyDescent="0.2">
      <c r="A8969" s="161" t="s">
        <v>4135</v>
      </c>
      <c r="B8969" s="162">
        <v>1.1606704367936101E-5</v>
      </c>
      <c r="D8969" s="162"/>
    </row>
    <row r="8970" spans="1:4" x14ac:dyDescent="0.2">
      <c r="A8970" s="161" t="s">
        <v>1901</v>
      </c>
      <c r="B8970" s="162">
        <v>1.15942324081725E-5</v>
      </c>
      <c r="D8970" s="162"/>
    </row>
    <row r="8971" spans="1:4" x14ac:dyDescent="0.2">
      <c r="A8971" s="161" t="s">
        <v>6055</v>
      </c>
      <c r="B8971" s="162">
        <v>1.1581697989737201E-5</v>
      </c>
      <c r="D8971" s="162"/>
    </row>
    <row r="8972" spans="1:4" x14ac:dyDescent="0.2">
      <c r="A8972" s="161" t="s">
        <v>9830</v>
      </c>
      <c r="B8972" s="162">
        <v>1.1581697989737201E-5</v>
      </c>
      <c r="D8972" s="162"/>
    </row>
    <row r="8973" spans="1:4" x14ac:dyDescent="0.2">
      <c r="A8973" s="161" t="s">
        <v>9831</v>
      </c>
      <c r="B8973" s="162">
        <v>1.1581697989737201E-5</v>
      </c>
      <c r="D8973" s="162"/>
    </row>
    <row r="8974" spans="1:4" x14ac:dyDescent="0.2">
      <c r="A8974" s="161" t="s">
        <v>5621</v>
      </c>
      <c r="B8974" s="162">
        <v>1.1581697989737201E-5</v>
      </c>
      <c r="D8974" s="162"/>
    </row>
    <row r="8975" spans="1:4" x14ac:dyDescent="0.2">
      <c r="A8975" s="161" t="s">
        <v>9832</v>
      </c>
      <c r="B8975" s="162">
        <v>1.1581697989737201E-5</v>
      </c>
      <c r="D8975" s="162"/>
    </row>
    <row r="8976" spans="1:4" x14ac:dyDescent="0.2">
      <c r="A8976" s="161" t="s">
        <v>9833</v>
      </c>
      <c r="B8976" s="162">
        <v>1.1581697989737201E-5</v>
      </c>
      <c r="D8976" s="162"/>
    </row>
    <row r="8977" spans="1:4" x14ac:dyDescent="0.2">
      <c r="A8977" s="161" t="s">
        <v>5161</v>
      </c>
      <c r="B8977" s="162">
        <v>1.1581697989737201E-5</v>
      </c>
      <c r="D8977" s="162"/>
    </row>
    <row r="8978" spans="1:4" x14ac:dyDescent="0.2">
      <c r="A8978" s="161" t="s">
        <v>4980</v>
      </c>
      <c r="B8978" s="162">
        <v>1.1581697989737201E-5</v>
      </c>
      <c r="D8978" s="162"/>
    </row>
    <row r="8979" spans="1:4" x14ac:dyDescent="0.2">
      <c r="A8979" s="161" t="s">
        <v>4866</v>
      </c>
      <c r="B8979" s="162">
        <v>1.1581697989737201E-5</v>
      </c>
      <c r="D8979" s="162"/>
    </row>
    <row r="8980" spans="1:4" x14ac:dyDescent="0.2">
      <c r="A8980" s="161" t="s">
        <v>9834</v>
      </c>
      <c r="B8980" s="162">
        <v>1.1581697989737201E-5</v>
      </c>
      <c r="D8980" s="162"/>
    </row>
    <row r="8981" spans="1:4" x14ac:dyDescent="0.2">
      <c r="A8981" s="161" t="s">
        <v>9835</v>
      </c>
      <c r="B8981" s="162">
        <v>1.1581697989737201E-5</v>
      </c>
      <c r="D8981" s="162"/>
    </row>
    <row r="8982" spans="1:4" x14ac:dyDescent="0.2">
      <c r="A8982" s="161" t="s">
        <v>3913</v>
      </c>
      <c r="B8982" s="162">
        <v>1.1581697989737201E-5</v>
      </c>
      <c r="D8982" s="162"/>
    </row>
    <row r="8983" spans="1:4" x14ac:dyDescent="0.2">
      <c r="A8983" s="161" t="s">
        <v>9836</v>
      </c>
      <c r="B8983" s="162">
        <v>1.1581697989737201E-5</v>
      </c>
      <c r="D8983" s="162"/>
    </row>
    <row r="8984" spans="1:4" x14ac:dyDescent="0.2">
      <c r="A8984" s="161" t="s">
        <v>9837</v>
      </c>
      <c r="B8984" s="162">
        <v>1.1581697989737201E-5</v>
      </c>
      <c r="D8984" s="162"/>
    </row>
    <row r="8985" spans="1:4" x14ac:dyDescent="0.2">
      <c r="A8985" s="161" t="s">
        <v>3438</v>
      </c>
      <c r="B8985" s="162">
        <v>1.1581697989737201E-5</v>
      </c>
      <c r="D8985" s="162"/>
    </row>
    <row r="8986" spans="1:4" x14ac:dyDescent="0.2">
      <c r="A8986" s="161" t="s">
        <v>9838</v>
      </c>
      <c r="B8986" s="162">
        <v>1.1581697989737201E-5</v>
      </c>
      <c r="D8986" s="162"/>
    </row>
    <row r="8987" spans="1:4" x14ac:dyDescent="0.2">
      <c r="A8987" s="161" t="s">
        <v>9839</v>
      </c>
      <c r="B8987" s="162">
        <v>1.1559031216049399E-5</v>
      </c>
      <c r="D8987" s="162"/>
    </row>
    <row r="8988" spans="1:4" x14ac:dyDescent="0.2">
      <c r="A8988" s="161" t="s">
        <v>4132</v>
      </c>
      <c r="B8988" s="162">
        <v>1.14924180055151E-5</v>
      </c>
      <c r="D8988" s="162"/>
    </row>
    <row r="8989" spans="1:4" x14ac:dyDescent="0.2">
      <c r="A8989" s="161" t="s">
        <v>9840</v>
      </c>
      <c r="B8989" s="162">
        <v>1.14776350042807E-5</v>
      </c>
      <c r="D8989" s="162"/>
    </row>
    <row r="8990" spans="1:4" x14ac:dyDescent="0.2">
      <c r="A8990" s="161" t="s">
        <v>9841</v>
      </c>
      <c r="B8990" s="162">
        <v>1.1440168787678799E-5</v>
      </c>
      <c r="D8990" s="162"/>
    </row>
    <row r="8991" spans="1:4" x14ac:dyDescent="0.2">
      <c r="A8991" s="161" t="s">
        <v>1946</v>
      </c>
      <c r="B8991" s="162">
        <v>1.14169821720231E-5</v>
      </c>
      <c r="D8991" s="162"/>
    </row>
    <row r="8992" spans="1:4" x14ac:dyDescent="0.2">
      <c r="A8992" s="161" t="s">
        <v>683</v>
      </c>
      <c r="B8992" s="162">
        <v>1.14000725421171E-5</v>
      </c>
      <c r="D8992" s="162"/>
    </row>
    <row r="8993" spans="1:4" x14ac:dyDescent="0.2">
      <c r="A8993" s="161" t="s">
        <v>9842</v>
      </c>
      <c r="B8993" s="162">
        <v>1.13819887148762E-5</v>
      </c>
      <c r="D8993" s="162"/>
    </row>
    <row r="8994" spans="1:4" x14ac:dyDescent="0.2">
      <c r="A8994" s="161" t="s">
        <v>9843</v>
      </c>
      <c r="B8994" s="162">
        <v>1.13554977403288E-5</v>
      </c>
      <c r="D8994" s="162"/>
    </row>
    <row r="8995" spans="1:4" x14ac:dyDescent="0.2">
      <c r="A8995" s="161" t="s">
        <v>9844</v>
      </c>
      <c r="B8995" s="162">
        <v>1.13554977403288E-5</v>
      </c>
      <c r="D8995" s="162"/>
    </row>
    <row r="8996" spans="1:4" x14ac:dyDescent="0.2">
      <c r="A8996" s="161" t="s">
        <v>1478</v>
      </c>
      <c r="B8996" s="162">
        <v>1.13075919483659E-5</v>
      </c>
      <c r="D8996" s="162"/>
    </row>
    <row r="8997" spans="1:4" x14ac:dyDescent="0.2">
      <c r="A8997" s="161" t="s">
        <v>9845</v>
      </c>
      <c r="B8997" s="162">
        <v>1.1227351144614301E-5</v>
      </c>
      <c r="D8997" s="162"/>
    </row>
    <row r="8998" spans="1:4" x14ac:dyDescent="0.2">
      <c r="A8998" s="161" t="s">
        <v>1188</v>
      </c>
      <c r="B8998" s="162">
        <v>1.1214658006326401E-5</v>
      </c>
      <c r="D8998" s="162"/>
    </row>
    <row r="8999" spans="1:4" x14ac:dyDescent="0.2">
      <c r="A8999" s="161" t="s">
        <v>4681</v>
      </c>
      <c r="B8999" s="162">
        <v>1.11504319291296E-5</v>
      </c>
      <c r="D8999" s="162"/>
    </row>
    <row r="9000" spans="1:4" x14ac:dyDescent="0.2">
      <c r="A9000" s="161" t="s">
        <v>6254</v>
      </c>
      <c r="B9000" s="162">
        <v>1.11479444784641E-5</v>
      </c>
      <c r="D9000" s="162"/>
    </row>
    <row r="9001" spans="1:4" x14ac:dyDescent="0.2">
      <c r="A9001" s="161" t="s">
        <v>541</v>
      </c>
      <c r="B9001" s="162">
        <v>1.11144270379913E-5</v>
      </c>
      <c r="D9001" s="162"/>
    </row>
    <row r="9002" spans="1:4" x14ac:dyDescent="0.2">
      <c r="A9002" s="161" t="s">
        <v>4603</v>
      </c>
      <c r="B9002" s="162">
        <v>1.11069469556317E-5</v>
      </c>
      <c r="D9002" s="162"/>
    </row>
    <row r="9003" spans="1:4" x14ac:dyDescent="0.2">
      <c r="A9003" s="161" t="s">
        <v>895</v>
      </c>
      <c r="B9003" s="162">
        <v>1.10807625927649E-5</v>
      </c>
      <c r="D9003" s="162"/>
    </row>
    <row r="9004" spans="1:4" x14ac:dyDescent="0.2">
      <c r="A9004" s="161" t="s">
        <v>9846</v>
      </c>
      <c r="B9004" s="162">
        <v>1.10399732218928E-5</v>
      </c>
      <c r="D9004" s="162"/>
    </row>
    <row r="9005" spans="1:4" x14ac:dyDescent="0.2">
      <c r="A9005" s="161" t="s">
        <v>9847</v>
      </c>
      <c r="B9005" s="162">
        <v>1.10399732218928E-5</v>
      </c>
      <c r="D9005" s="162"/>
    </row>
    <row r="9006" spans="1:4" x14ac:dyDescent="0.2">
      <c r="A9006" s="161" t="s">
        <v>9848</v>
      </c>
      <c r="B9006" s="162">
        <v>1.1037341500012701E-5</v>
      </c>
      <c r="D9006" s="162"/>
    </row>
    <row r="9007" spans="1:4" x14ac:dyDescent="0.2">
      <c r="A9007" s="161" t="s">
        <v>9849</v>
      </c>
      <c r="B9007" s="162">
        <v>1.10359125503965E-5</v>
      </c>
      <c r="D9007" s="162"/>
    </row>
    <row r="9008" spans="1:4" x14ac:dyDescent="0.2">
      <c r="A9008" s="161" t="s">
        <v>717</v>
      </c>
      <c r="B9008" s="162">
        <v>1.1027908200167099E-5</v>
      </c>
      <c r="D9008" s="162"/>
    </row>
    <row r="9009" spans="1:4" x14ac:dyDescent="0.2">
      <c r="A9009" s="161" t="s">
        <v>3407</v>
      </c>
      <c r="B9009" s="162">
        <v>1.0987486473794201E-5</v>
      </c>
      <c r="D9009" s="162"/>
    </row>
    <row r="9010" spans="1:4" x14ac:dyDescent="0.2">
      <c r="A9010" s="161" t="s">
        <v>9850</v>
      </c>
      <c r="B9010" s="162">
        <v>1.0956003763044501E-5</v>
      </c>
      <c r="D9010" s="162"/>
    </row>
    <row r="9011" spans="1:4" x14ac:dyDescent="0.2">
      <c r="A9011" s="161" t="s">
        <v>635</v>
      </c>
      <c r="B9011" s="162">
        <v>1.09309941045026E-5</v>
      </c>
      <c r="D9011" s="162"/>
    </row>
    <row r="9012" spans="1:4" x14ac:dyDescent="0.2">
      <c r="A9012" s="161" t="s">
        <v>9851</v>
      </c>
      <c r="B9012" s="162">
        <v>1.08930495150316E-5</v>
      </c>
      <c r="D9012" s="162"/>
    </row>
    <row r="9013" spans="1:4" x14ac:dyDescent="0.2">
      <c r="A9013" s="161" t="s">
        <v>950</v>
      </c>
      <c r="B9013" s="162">
        <v>1.08892803663184E-5</v>
      </c>
      <c r="D9013" s="162"/>
    </row>
    <row r="9014" spans="1:4" x14ac:dyDescent="0.2">
      <c r="A9014" s="161" t="s">
        <v>684</v>
      </c>
      <c r="B9014" s="162">
        <v>1.08815766219017E-5</v>
      </c>
      <c r="D9014" s="162"/>
    </row>
    <row r="9015" spans="1:4" x14ac:dyDescent="0.2">
      <c r="A9015" s="161" t="s">
        <v>9852</v>
      </c>
      <c r="B9015" s="162">
        <v>1.08704964552638E-5</v>
      </c>
      <c r="D9015" s="162"/>
    </row>
    <row r="9016" spans="1:4" x14ac:dyDescent="0.2">
      <c r="A9016" s="161" t="s">
        <v>1369</v>
      </c>
      <c r="B9016" s="162">
        <v>1.08661091083585E-5</v>
      </c>
      <c r="D9016" s="162"/>
    </row>
    <row r="9017" spans="1:4" x14ac:dyDescent="0.2">
      <c r="A9017" s="161" t="s">
        <v>9853</v>
      </c>
      <c r="B9017" s="162">
        <v>1.08448941739273E-5</v>
      </c>
      <c r="D9017" s="162"/>
    </row>
    <row r="9018" spans="1:4" x14ac:dyDescent="0.2">
      <c r="A9018" s="161" t="s">
        <v>9854</v>
      </c>
      <c r="B9018" s="162">
        <v>1.0838606853431E-5</v>
      </c>
      <c r="D9018" s="162"/>
    </row>
    <row r="9019" spans="1:4" x14ac:dyDescent="0.2">
      <c r="A9019" s="161" t="s">
        <v>1189</v>
      </c>
      <c r="B9019" s="162">
        <v>1.08370973281496E-5</v>
      </c>
      <c r="D9019" s="162"/>
    </row>
    <row r="9020" spans="1:4" x14ac:dyDescent="0.2">
      <c r="A9020" s="161" t="s">
        <v>1126</v>
      </c>
      <c r="B9020" s="162">
        <v>1.07714191258207E-5</v>
      </c>
      <c r="D9020" s="162"/>
    </row>
    <row r="9021" spans="1:4" x14ac:dyDescent="0.2">
      <c r="A9021" s="161" t="s">
        <v>6196</v>
      </c>
      <c r="B9021" s="162">
        <v>1.0734215859299799E-5</v>
      </c>
      <c r="D9021" s="162"/>
    </row>
    <row r="9022" spans="1:4" x14ac:dyDescent="0.2">
      <c r="A9022" s="161" t="s">
        <v>9855</v>
      </c>
      <c r="B9022" s="162">
        <v>1.0708397624534499E-5</v>
      </c>
      <c r="D9022" s="162"/>
    </row>
    <row r="9023" spans="1:4" x14ac:dyDescent="0.2">
      <c r="A9023" s="161" t="s">
        <v>9856</v>
      </c>
      <c r="B9023" s="162">
        <v>1.0708397624534499E-5</v>
      </c>
      <c r="D9023" s="162"/>
    </row>
    <row r="9024" spans="1:4" x14ac:dyDescent="0.2">
      <c r="A9024" s="161" t="s">
        <v>9857</v>
      </c>
      <c r="B9024" s="162">
        <v>1.0676027890152099E-5</v>
      </c>
      <c r="D9024" s="162"/>
    </row>
    <row r="9025" spans="1:4" x14ac:dyDescent="0.2">
      <c r="A9025" s="161" t="s">
        <v>1578</v>
      </c>
      <c r="B9025" s="162">
        <v>1.06144479797322E-5</v>
      </c>
      <c r="D9025" s="162"/>
    </row>
    <row r="9026" spans="1:4" x14ac:dyDescent="0.2">
      <c r="A9026" s="161" t="s">
        <v>705</v>
      </c>
      <c r="B9026" s="162">
        <v>1.05783852007511E-5</v>
      </c>
      <c r="D9026" s="162"/>
    </row>
    <row r="9027" spans="1:4" x14ac:dyDescent="0.2">
      <c r="A9027" s="161" t="s">
        <v>437</v>
      </c>
      <c r="B9027" s="162">
        <v>1.0556298614484501E-5</v>
      </c>
      <c r="D9027" s="162"/>
    </row>
    <row r="9028" spans="1:4" x14ac:dyDescent="0.2">
      <c r="A9028" s="161" t="s">
        <v>9858</v>
      </c>
      <c r="B9028" s="162">
        <v>1.0553650522008E-5</v>
      </c>
      <c r="D9028" s="162"/>
    </row>
    <row r="9029" spans="1:4" x14ac:dyDescent="0.2">
      <c r="A9029" s="161" t="s">
        <v>5413</v>
      </c>
      <c r="B9029" s="162">
        <v>1.05461931563399E-5</v>
      </c>
      <c r="D9029" s="162"/>
    </row>
    <row r="9030" spans="1:4" x14ac:dyDescent="0.2">
      <c r="A9030" s="161" t="s">
        <v>5571</v>
      </c>
      <c r="B9030" s="162">
        <v>1.05351992482588E-5</v>
      </c>
      <c r="D9030" s="162"/>
    </row>
    <row r="9031" spans="1:4" x14ac:dyDescent="0.2">
      <c r="A9031" s="161" t="s">
        <v>9859</v>
      </c>
      <c r="B9031" s="162">
        <v>1.05343385666581E-5</v>
      </c>
      <c r="D9031" s="162"/>
    </row>
    <row r="9032" spans="1:4" x14ac:dyDescent="0.2">
      <c r="A9032" s="161" t="s">
        <v>1011</v>
      </c>
      <c r="B9032" s="162">
        <v>1.0419352494012399E-5</v>
      </c>
      <c r="D9032" s="162"/>
    </row>
    <row r="9033" spans="1:4" x14ac:dyDescent="0.2">
      <c r="A9033" s="161" t="s">
        <v>9860</v>
      </c>
      <c r="B9033" s="162">
        <v>1.04092058462089E-5</v>
      </c>
      <c r="D9033" s="162"/>
    </row>
    <row r="9034" spans="1:4" x14ac:dyDescent="0.2">
      <c r="A9034" s="161" t="s">
        <v>4389</v>
      </c>
      <c r="B9034" s="162">
        <v>1.03752667392379E-5</v>
      </c>
      <c r="D9034" s="162"/>
    </row>
    <row r="9035" spans="1:4" x14ac:dyDescent="0.2">
      <c r="A9035" s="161" t="s">
        <v>5355</v>
      </c>
      <c r="B9035" s="162">
        <v>1.03549953553927E-5</v>
      </c>
      <c r="D9035" s="162"/>
    </row>
    <row r="9036" spans="1:4" x14ac:dyDescent="0.2">
      <c r="A9036" s="161" t="s">
        <v>4808</v>
      </c>
      <c r="B9036" s="162">
        <v>1.03525061933149E-5</v>
      </c>
      <c r="D9036" s="162"/>
    </row>
    <row r="9037" spans="1:4" x14ac:dyDescent="0.2">
      <c r="A9037" s="161" t="s">
        <v>9861</v>
      </c>
      <c r="B9037" s="162">
        <v>1.02669905842752E-5</v>
      </c>
      <c r="D9037" s="162"/>
    </row>
    <row r="9038" spans="1:4" x14ac:dyDescent="0.2">
      <c r="A9038" s="161" t="s">
        <v>562</v>
      </c>
      <c r="B9038" s="162">
        <v>1.02401428859226E-5</v>
      </c>
      <c r="D9038" s="162"/>
    </row>
    <row r="9039" spans="1:4" x14ac:dyDescent="0.2">
      <c r="A9039" s="161" t="s">
        <v>9862</v>
      </c>
      <c r="B9039" s="162">
        <v>1.0222709925144101E-5</v>
      </c>
      <c r="D9039" s="162"/>
    </row>
    <row r="9040" spans="1:4" x14ac:dyDescent="0.2">
      <c r="A9040" s="161" t="s">
        <v>9863</v>
      </c>
      <c r="B9040" s="162">
        <v>1.02191430890255E-5</v>
      </c>
      <c r="D9040" s="162"/>
    </row>
    <row r="9041" spans="1:4" x14ac:dyDescent="0.2">
      <c r="A9041" s="161" t="s">
        <v>787</v>
      </c>
      <c r="B9041" s="162">
        <v>1.0207135838237799E-5</v>
      </c>
      <c r="D9041" s="162"/>
    </row>
    <row r="9042" spans="1:4" x14ac:dyDescent="0.2">
      <c r="A9042" s="161" t="s">
        <v>5513</v>
      </c>
      <c r="B9042" s="162">
        <v>1.02064770407568E-5</v>
      </c>
      <c r="D9042" s="162"/>
    </row>
    <row r="9043" spans="1:4" x14ac:dyDescent="0.2">
      <c r="A9043" s="161" t="s">
        <v>3357</v>
      </c>
      <c r="B9043" s="162">
        <v>1.01764643362962E-5</v>
      </c>
      <c r="D9043" s="162"/>
    </row>
    <row r="9044" spans="1:4" x14ac:dyDescent="0.2">
      <c r="A9044" s="161" t="s">
        <v>9864</v>
      </c>
      <c r="B9044" s="162">
        <v>1.01676653410498E-5</v>
      </c>
      <c r="D9044" s="162"/>
    </row>
    <row r="9045" spans="1:4" x14ac:dyDescent="0.2">
      <c r="A9045" s="161" t="s">
        <v>811</v>
      </c>
      <c r="B9045" s="162">
        <v>1.01349198152387E-5</v>
      </c>
      <c r="D9045" s="162"/>
    </row>
    <row r="9046" spans="1:4" x14ac:dyDescent="0.2">
      <c r="A9046" s="161" t="s">
        <v>1218</v>
      </c>
      <c r="B9046" s="162">
        <v>1.0132942154960499E-5</v>
      </c>
      <c r="D9046" s="162"/>
    </row>
    <row r="9047" spans="1:4" x14ac:dyDescent="0.2">
      <c r="A9047" s="161" t="s">
        <v>816</v>
      </c>
      <c r="B9047" s="162">
        <v>1.0128308674628901E-5</v>
      </c>
      <c r="D9047" s="162"/>
    </row>
    <row r="9048" spans="1:4" x14ac:dyDescent="0.2">
      <c r="A9048" s="161" t="s">
        <v>9865</v>
      </c>
      <c r="B9048" s="162">
        <v>1.0123959793698501E-5</v>
      </c>
      <c r="D9048" s="162"/>
    </row>
    <row r="9049" spans="1:4" x14ac:dyDescent="0.2">
      <c r="A9049" s="161" t="s">
        <v>4614</v>
      </c>
      <c r="B9049" s="162">
        <v>1.0102054281111601E-5</v>
      </c>
      <c r="D9049" s="162"/>
    </row>
    <row r="9050" spans="1:4" x14ac:dyDescent="0.2">
      <c r="A9050" s="161" t="s">
        <v>9866</v>
      </c>
      <c r="B9050" s="162">
        <v>1.00949720666123E-5</v>
      </c>
      <c r="D9050" s="162"/>
    </row>
    <row r="9051" spans="1:4" x14ac:dyDescent="0.2">
      <c r="A9051" s="161" t="s">
        <v>6275</v>
      </c>
      <c r="B9051" s="162">
        <v>1.00949720666123E-5</v>
      </c>
      <c r="D9051" s="162"/>
    </row>
    <row r="9052" spans="1:4" x14ac:dyDescent="0.2">
      <c r="A9052" s="161" t="s">
        <v>9867</v>
      </c>
      <c r="B9052" s="162">
        <v>1.00949720666123E-5</v>
      </c>
      <c r="D9052" s="162"/>
    </row>
    <row r="9053" spans="1:4" x14ac:dyDescent="0.2">
      <c r="A9053" s="161" t="s">
        <v>9868</v>
      </c>
      <c r="B9053" s="162">
        <v>1.00949720666123E-5</v>
      </c>
      <c r="D9053" s="162"/>
    </row>
    <row r="9054" spans="1:4" x14ac:dyDescent="0.2">
      <c r="A9054" s="161" t="s">
        <v>9869</v>
      </c>
      <c r="B9054" s="162">
        <v>1.0094856286077401E-5</v>
      </c>
      <c r="D9054" s="162"/>
    </row>
    <row r="9055" spans="1:4" x14ac:dyDescent="0.2">
      <c r="A9055" s="161" t="s">
        <v>899</v>
      </c>
      <c r="B9055" s="162">
        <v>1.0077718913920701E-5</v>
      </c>
      <c r="D9055" s="162"/>
    </row>
    <row r="9056" spans="1:4" x14ac:dyDescent="0.2">
      <c r="A9056" s="161" t="s">
        <v>5550</v>
      </c>
      <c r="B9056" s="162">
        <v>1.0068528250565101E-5</v>
      </c>
      <c r="D9056" s="162"/>
    </row>
    <row r="9057" spans="1:4" x14ac:dyDescent="0.2">
      <c r="A9057" s="161" t="s">
        <v>1511</v>
      </c>
      <c r="B9057" s="162">
        <v>1.0066636389661E-5</v>
      </c>
      <c r="D9057" s="162"/>
    </row>
    <row r="9058" spans="1:4" x14ac:dyDescent="0.2">
      <c r="A9058" s="161" t="s">
        <v>9870</v>
      </c>
      <c r="B9058" s="162">
        <v>1.00405152289888E-5</v>
      </c>
      <c r="D9058" s="162"/>
    </row>
    <row r="9059" spans="1:4" x14ac:dyDescent="0.2">
      <c r="A9059" s="161" t="s">
        <v>4664</v>
      </c>
      <c r="B9059" s="162">
        <v>1.0007120913949899E-5</v>
      </c>
      <c r="D9059" s="162"/>
    </row>
    <row r="9060" spans="1:4" x14ac:dyDescent="0.2">
      <c r="A9060" s="161" t="s">
        <v>6182</v>
      </c>
      <c r="B9060" s="162">
        <v>9.9787616395343799E-6</v>
      </c>
      <c r="D9060" s="162"/>
    </row>
    <row r="9061" spans="1:4" x14ac:dyDescent="0.2">
      <c r="A9061" s="161" t="s">
        <v>9871</v>
      </c>
      <c r="B9061" s="162">
        <v>9.9753147007193702E-6</v>
      </c>
      <c r="D9061" s="162"/>
    </row>
    <row r="9062" spans="1:4" x14ac:dyDescent="0.2">
      <c r="A9062" s="161" t="s">
        <v>9872</v>
      </c>
      <c r="B9062" s="162">
        <v>9.9388455048921996E-6</v>
      </c>
      <c r="D9062" s="162"/>
    </row>
    <row r="9063" spans="1:4" x14ac:dyDescent="0.2">
      <c r="A9063" s="161" t="s">
        <v>1359</v>
      </c>
      <c r="B9063" s="162">
        <v>9.9024063058755201E-6</v>
      </c>
      <c r="D9063" s="162"/>
    </row>
    <row r="9064" spans="1:4" x14ac:dyDescent="0.2">
      <c r="A9064" s="161" t="s">
        <v>9873</v>
      </c>
      <c r="B9064" s="162">
        <v>9.8433902250476406E-6</v>
      </c>
      <c r="D9064" s="162"/>
    </row>
    <row r="9065" spans="1:4" x14ac:dyDescent="0.2">
      <c r="A9065" s="161" t="s">
        <v>9874</v>
      </c>
      <c r="B9065" s="162">
        <v>9.82043742521781E-6</v>
      </c>
      <c r="D9065" s="162"/>
    </row>
    <row r="9066" spans="1:4" x14ac:dyDescent="0.2">
      <c r="A9066" s="161" t="s">
        <v>9875</v>
      </c>
      <c r="B9066" s="162">
        <v>9.73772775656381E-6</v>
      </c>
      <c r="D9066" s="162"/>
    </row>
    <row r="9067" spans="1:4" x14ac:dyDescent="0.2">
      <c r="A9067" s="161" t="s">
        <v>1236</v>
      </c>
      <c r="B9067" s="162">
        <v>9.7204802875034905E-6</v>
      </c>
      <c r="D9067" s="162"/>
    </row>
    <row r="9068" spans="1:4" x14ac:dyDescent="0.2">
      <c r="A9068" s="161" t="s">
        <v>9876</v>
      </c>
      <c r="B9068" s="162">
        <v>9.6880749662638496E-6</v>
      </c>
      <c r="D9068" s="162"/>
    </row>
    <row r="9069" spans="1:4" x14ac:dyDescent="0.2">
      <c r="A9069" s="161" t="s">
        <v>878</v>
      </c>
      <c r="B9069" s="162">
        <v>9.6595402327388303E-6</v>
      </c>
      <c r="D9069" s="162"/>
    </row>
    <row r="9070" spans="1:4" x14ac:dyDescent="0.2">
      <c r="A9070" s="161" t="s">
        <v>9877</v>
      </c>
      <c r="B9070" s="162">
        <v>9.6512579553871003E-6</v>
      </c>
      <c r="D9070" s="162"/>
    </row>
    <row r="9071" spans="1:4" x14ac:dyDescent="0.2">
      <c r="A9071" s="161" t="s">
        <v>6242</v>
      </c>
      <c r="B9071" s="162">
        <v>9.6459333383365997E-6</v>
      </c>
      <c r="D9071" s="162"/>
    </row>
    <row r="9072" spans="1:4" x14ac:dyDescent="0.2">
      <c r="A9072" s="161" t="s">
        <v>2898</v>
      </c>
      <c r="B9072" s="162">
        <v>9.6365742156281702E-6</v>
      </c>
      <c r="D9072" s="162"/>
    </row>
    <row r="9073" spans="1:4" x14ac:dyDescent="0.2">
      <c r="A9073" s="161" t="s">
        <v>1024</v>
      </c>
      <c r="B9073" s="162">
        <v>9.6284253225579806E-6</v>
      </c>
      <c r="D9073" s="162"/>
    </row>
    <row r="9074" spans="1:4" x14ac:dyDescent="0.2">
      <c r="A9074" s="161" t="s">
        <v>5237</v>
      </c>
      <c r="B9074" s="162">
        <v>9.6249005704409604E-6</v>
      </c>
      <c r="D9074" s="162"/>
    </row>
    <row r="9075" spans="1:4" x14ac:dyDescent="0.2">
      <c r="A9075" s="161" t="s">
        <v>9878</v>
      </c>
      <c r="B9075" s="162">
        <v>9.6217868309546305E-6</v>
      </c>
      <c r="D9075" s="162"/>
    </row>
    <row r="9076" spans="1:4" x14ac:dyDescent="0.2">
      <c r="A9076" s="161" t="s">
        <v>5959</v>
      </c>
      <c r="B9076" s="162">
        <v>9.6202420864940102E-6</v>
      </c>
      <c r="D9076" s="162"/>
    </row>
    <row r="9077" spans="1:4" x14ac:dyDescent="0.2">
      <c r="A9077" s="161" t="s">
        <v>9879</v>
      </c>
      <c r="B9077" s="162">
        <v>9.6054633518124904E-6</v>
      </c>
      <c r="D9077" s="162"/>
    </row>
    <row r="9078" spans="1:4" x14ac:dyDescent="0.2">
      <c r="A9078" s="161" t="s">
        <v>3239</v>
      </c>
      <c r="B9078" s="162">
        <v>9.6041402648816694E-6</v>
      </c>
      <c r="D9078" s="162"/>
    </row>
    <row r="9079" spans="1:4" x14ac:dyDescent="0.2">
      <c r="A9079" s="161" t="s">
        <v>1649</v>
      </c>
      <c r="B9079" s="162">
        <v>9.5989293256549692E-6</v>
      </c>
      <c r="D9079" s="162"/>
    </row>
    <row r="9080" spans="1:4" x14ac:dyDescent="0.2">
      <c r="A9080" s="161" t="s">
        <v>360</v>
      </c>
      <c r="B9080" s="162">
        <v>9.5412101223097094E-6</v>
      </c>
      <c r="D9080" s="162"/>
    </row>
    <row r="9081" spans="1:4" x14ac:dyDescent="0.2">
      <c r="A9081" s="161" t="s">
        <v>2405</v>
      </c>
      <c r="B9081" s="162">
        <v>9.5111651656885101E-6</v>
      </c>
      <c r="D9081" s="162"/>
    </row>
    <row r="9082" spans="1:4" x14ac:dyDescent="0.2">
      <c r="A9082" s="161" t="s">
        <v>1122</v>
      </c>
      <c r="B9082" s="162">
        <v>9.4990580620906392E-6</v>
      </c>
      <c r="D9082" s="162"/>
    </row>
    <row r="9083" spans="1:4" x14ac:dyDescent="0.2">
      <c r="A9083" s="161" t="s">
        <v>9880</v>
      </c>
      <c r="B9083" s="162">
        <v>9.4588355468464806E-6</v>
      </c>
      <c r="D9083" s="162"/>
    </row>
    <row r="9084" spans="1:4" x14ac:dyDescent="0.2">
      <c r="A9084" s="161" t="s">
        <v>9881</v>
      </c>
      <c r="B9084" s="162">
        <v>9.4569225140500107E-6</v>
      </c>
      <c r="D9084" s="162"/>
    </row>
    <row r="9085" spans="1:4" x14ac:dyDescent="0.2">
      <c r="A9085" s="161" t="s">
        <v>2022</v>
      </c>
      <c r="B9085" s="162">
        <v>9.4359017744297096E-6</v>
      </c>
      <c r="D9085" s="162"/>
    </row>
    <row r="9086" spans="1:4" x14ac:dyDescent="0.2">
      <c r="A9086" s="161" t="s">
        <v>9882</v>
      </c>
      <c r="B9086" s="162">
        <v>9.3996025907817107E-6</v>
      </c>
      <c r="D9086" s="162"/>
    </row>
    <row r="9087" spans="1:4" x14ac:dyDescent="0.2">
      <c r="A9087" s="161" t="s">
        <v>1979</v>
      </c>
      <c r="B9087" s="162">
        <v>9.3658614483406202E-6</v>
      </c>
      <c r="D9087" s="162"/>
    </row>
    <row r="9088" spans="1:4" x14ac:dyDescent="0.2">
      <c r="A9088" s="161" t="s">
        <v>6311</v>
      </c>
      <c r="B9088" s="162">
        <v>9.3208384557024597E-6</v>
      </c>
      <c r="D9088" s="162"/>
    </row>
    <row r="9089" spans="1:4" x14ac:dyDescent="0.2">
      <c r="A9089" s="161" t="s">
        <v>9883</v>
      </c>
      <c r="B9089" s="162">
        <v>9.2727286815400194E-6</v>
      </c>
      <c r="D9089" s="162"/>
    </row>
    <row r="9090" spans="1:4" x14ac:dyDescent="0.2">
      <c r="A9090" s="161" t="s">
        <v>1546</v>
      </c>
      <c r="B9090" s="162">
        <v>9.2278579056017698E-6</v>
      </c>
      <c r="D9090" s="162"/>
    </row>
    <row r="9091" spans="1:4" x14ac:dyDescent="0.2">
      <c r="A9091" s="161" t="s">
        <v>9884</v>
      </c>
      <c r="B9091" s="162">
        <v>9.1831037495431702E-6</v>
      </c>
      <c r="D9091" s="162"/>
    </row>
    <row r="9092" spans="1:4" x14ac:dyDescent="0.2">
      <c r="A9092" s="161" t="s">
        <v>9885</v>
      </c>
      <c r="B9092" s="162">
        <v>9.1599997558137797E-6</v>
      </c>
      <c r="D9092" s="162"/>
    </row>
    <row r="9093" spans="1:4" x14ac:dyDescent="0.2">
      <c r="A9093" s="161" t="s">
        <v>9886</v>
      </c>
      <c r="B9093" s="162">
        <v>9.1599997558137797E-6</v>
      </c>
      <c r="D9093" s="162"/>
    </row>
    <row r="9094" spans="1:4" x14ac:dyDescent="0.2">
      <c r="A9094" s="161" t="s">
        <v>9887</v>
      </c>
      <c r="B9094" s="162">
        <v>9.1599997558137797E-6</v>
      </c>
      <c r="D9094" s="162"/>
    </row>
    <row r="9095" spans="1:4" x14ac:dyDescent="0.2">
      <c r="A9095" s="161" t="s">
        <v>9888</v>
      </c>
      <c r="B9095" s="162">
        <v>9.1599997558137797E-6</v>
      </c>
      <c r="D9095" s="162"/>
    </row>
    <row r="9096" spans="1:4" x14ac:dyDescent="0.2">
      <c r="A9096" s="161" t="s">
        <v>9889</v>
      </c>
      <c r="B9096" s="162">
        <v>9.1280173141124407E-6</v>
      </c>
      <c r="D9096" s="162"/>
    </row>
    <row r="9097" spans="1:4" x14ac:dyDescent="0.2">
      <c r="A9097" s="161" t="s">
        <v>1316</v>
      </c>
      <c r="B9097" s="162">
        <v>9.0924017665534101E-6</v>
      </c>
      <c r="D9097" s="162"/>
    </row>
    <row r="9098" spans="1:4" x14ac:dyDescent="0.2">
      <c r="A9098" s="161" t="s">
        <v>9890</v>
      </c>
      <c r="B9098" s="162">
        <v>9.0880682341027604E-6</v>
      </c>
      <c r="D9098" s="162"/>
    </row>
    <row r="9099" spans="1:4" x14ac:dyDescent="0.2">
      <c r="A9099" s="161" t="s">
        <v>754</v>
      </c>
      <c r="B9099" s="162">
        <v>9.0712061832140907E-6</v>
      </c>
      <c r="D9099" s="162"/>
    </row>
    <row r="9100" spans="1:4" x14ac:dyDescent="0.2">
      <c r="A9100" s="161" t="s">
        <v>364</v>
      </c>
      <c r="B9100" s="162">
        <v>9.0220660096131598E-6</v>
      </c>
      <c r="D9100" s="162"/>
    </row>
    <row r="9101" spans="1:4" x14ac:dyDescent="0.2">
      <c r="A9101" s="161" t="s">
        <v>1564</v>
      </c>
      <c r="B9101" s="162">
        <v>9.0170500698284106E-6</v>
      </c>
      <c r="D9101" s="162"/>
    </row>
    <row r="9102" spans="1:4" x14ac:dyDescent="0.2">
      <c r="A9102" s="161" t="s">
        <v>9891</v>
      </c>
      <c r="B9102" s="162">
        <v>9.0087120289679205E-6</v>
      </c>
      <c r="D9102" s="162"/>
    </row>
    <row r="9103" spans="1:4" x14ac:dyDescent="0.2">
      <c r="A9103" s="161" t="s">
        <v>1486</v>
      </c>
      <c r="B9103" s="162">
        <v>8.9867737648669799E-6</v>
      </c>
      <c r="D9103" s="162"/>
    </row>
    <row r="9104" spans="1:4" x14ac:dyDescent="0.2">
      <c r="A9104" s="161" t="s">
        <v>6223</v>
      </c>
      <c r="B9104" s="162">
        <v>8.9858972810829605E-6</v>
      </c>
      <c r="D9104" s="162"/>
    </row>
    <row r="9105" spans="1:4" x14ac:dyDescent="0.2">
      <c r="A9105" s="161" t="s">
        <v>956</v>
      </c>
      <c r="B9105" s="162">
        <v>8.9852034493586508E-6</v>
      </c>
      <c r="D9105" s="162"/>
    </row>
    <row r="9106" spans="1:4" x14ac:dyDescent="0.2">
      <c r="A9106" s="161" t="s">
        <v>6256</v>
      </c>
      <c r="B9106" s="162">
        <v>8.9504115171283001E-6</v>
      </c>
      <c r="D9106" s="162"/>
    </row>
    <row r="9107" spans="1:4" x14ac:dyDescent="0.2">
      <c r="A9107" s="161" t="s">
        <v>1300</v>
      </c>
      <c r="B9107" s="162">
        <v>8.9342166852947897E-6</v>
      </c>
      <c r="D9107" s="162"/>
    </row>
    <row r="9108" spans="1:4" x14ac:dyDescent="0.2">
      <c r="A9108" s="161" t="s">
        <v>9892</v>
      </c>
      <c r="B9108" s="162">
        <v>8.8949489040798707E-6</v>
      </c>
      <c r="D9108" s="162"/>
    </row>
    <row r="9109" spans="1:4" x14ac:dyDescent="0.2">
      <c r="A9109" s="161" t="s">
        <v>649</v>
      </c>
      <c r="B9109" s="162">
        <v>8.8797589648298796E-6</v>
      </c>
      <c r="D9109" s="162"/>
    </row>
    <row r="9110" spans="1:4" x14ac:dyDescent="0.2">
      <c r="A9110" s="161" t="s">
        <v>1735</v>
      </c>
      <c r="B9110" s="162">
        <v>8.8073778105755601E-6</v>
      </c>
      <c r="D9110" s="162"/>
    </row>
    <row r="9111" spans="1:4" x14ac:dyDescent="0.2">
      <c r="A9111" s="161" t="s">
        <v>5578</v>
      </c>
      <c r="B9111" s="162">
        <v>8.74003964618022E-6</v>
      </c>
      <c r="D9111" s="162"/>
    </row>
    <row r="9112" spans="1:4" x14ac:dyDescent="0.2">
      <c r="A9112" s="161" t="s">
        <v>616</v>
      </c>
      <c r="B9112" s="162">
        <v>8.7138221833606997E-6</v>
      </c>
      <c r="D9112" s="162"/>
    </row>
    <row r="9113" spans="1:4" x14ac:dyDescent="0.2">
      <c r="A9113" s="161" t="s">
        <v>9893</v>
      </c>
      <c r="B9113" s="162">
        <v>8.7032797846069301E-6</v>
      </c>
      <c r="D9113" s="162"/>
    </row>
    <row r="9114" spans="1:4" x14ac:dyDescent="0.2">
      <c r="A9114" s="161" t="s">
        <v>2017</v>
      </c>
      <c r="B9114" s="162">
        <v>8.6837931407861295E-6</v>
      </c>
      <c r="D9114" s="162"/>
    </row>
    <row r="9115" spans="1:4" x14ac:dyDescent="0.2">
      <c r="A9115" s="161" t="s">
        <v>9894</v>
      </c>
      <c r="B9115" s="162">
        <v>8.6837931407861295E-6</v>
      </c>
      <c r="D9115" s="162"/>
    </row>
    <row r="9116" spans="1:4" x14ac:dyDescent="0.2">
      <c r="A9116" s="161" t="s">
        <v>9895</v>
      </c>
      <c r="B9116" s="162">
        <v>8.6722450200226302E-6</v>
      </c>
      <c r="D9116" s="162"/>
    </row>
    <row r="9117" spans="1:4" x14ac:dyDescent="0.2">
      <c r="A9117" s="161" t="s">
        <v>9896</v>
      </c>
      <c r="B9117" s="162">
        <v>8.6722450200226302E-6</v>
      </c>
      <c r="D9117" s="162"/>
    </row>
    <row r="9118" spans="1:4" x14ac:dyDescent="0.2">
      <c r="A9118" s="161" t="s">
        <v>3143</v>
      </c>
      <c r="B9118" s="162">
        <v>8.6548203789336706E-6</v>
      </c>
      <c r="D9118" s="162"/>
    </row>
    <row r="9119" spans="1:4" x14ac:dyDescent="0.2">
      <c r="A9119" s="161" t="s">
        <v>9897</v>
      </c>
      <c r="B9119" s="162">
        <v>8.6329614039436108E-6</v>
      </c>
      <c r="D9119" s="162"/>
    </row>
    <row r="9120" spans="1:4" x14ac:dyDescent="0.2">
      <c r="A9120" s="161" t="s">
        <v>1947</v>
      </c>
      <c r="B9120" s="162">
        <v>8.5781541406422801E-6</v>
      </c>
      <c r="D9120" s="162"/>
    </row>
    <row r="9121" spans="1:4" x14ac:dyDescent="0.2">
      <c r="A9121" s="161" t="s">
        <v>9898</v>
      </c>
      <c r="B9121" s="162">
        <v>8.5217458325936798E-6</v>
      </c>
      <c r="D9121" s="162"/>
    </row>
    <row r="9122" spans="1:4" x14ac:dyDescent="0.2">
      <c r="A9122" s="161" t="s">
        <v>9899</v>
      </c>
      <c r="B9122" s="162">
        <v>8.5217458325936798E-6</v>
      </c>
      <c r="D9122" s="162"/>
    </row>
    <row r="9123" spans="1:4" x14ac:dyDescent="0.2">
      <c r="A9123" s="161" t="s">
        <v>9900</v>
      </c>
      <c r="B9123" s="162">
        <v>8.5217458325936798E-6</v>
      </c>
      <c r="D9123" s="162"/>
    </row>
    <row r="9124" spans="1:4" x14ac:dyDescent="0.2">
      <c r="A9124" s="161" t="s">
        <v>414</v>
      </c>
      <c r="B9124" s="162">
        <v>8.5039178861057503E-6</v>
      </c>
      <c r="D9124" s="162"/>
    </row>
    <row r="9125" spans="1:4" x14ac:dyDescent="0.2">
      <c r="A9125" s="161" t="s">
        <v>9901</v>
      </c>
      <c r="B9125" s="162">
        <v>8.4892476312554902E-6</v>
      </c>
      <c r="D9125" s="162"/>
    </row>
    <row r="9126" spans="1:4" x14ac:dyDescent="0.2">
      <c r="A9126" s="161" t="s">
        <v>2135</v>
      </c>
      <c r="B9126" s="162">
        <v>8.4400414336760097E-6</v>
      </c>
      <c r="D9126" s="162"/>
    </row>
    <row r="9127" spans="1:4" x14ac:dyDescent="0.2">
      <c r="A9127" s="161" t="s">
        <v>6299</v>
      </c>
      <c r="B9127" s="162">
        <v>8.4132733022333605E-6</v>
      </c>
      <c r="D9127" s="162"/>
    </row>
    <row r="9128" spans="1:4" x14ac:dyDescent="0.2">
      <c r="A9128" s="161" t="s">
        <v>506</v>
      </c>
      <c r="B9128" s="162">
        <v>8.4047616136880008E-6</v>
      </c>
      <c r="D9128" s="162"/>
    </row>
    <row r="9129" spans="1:4" x14ac:dyDescent="0.2">
      <c r="A9129" s="161" t="s">
        <v>5771</v>
      </c>
      <c r="B9129" s="162">
        <v>8.4047188748845106E-6</v>
      </c>
      <c r="D9129" s="162"/>
    </row>
    <row r="9130" spans="1:4" x14ac:dyDescent="0.2">
      <c r="A9130" s="161" t="s">
        <v>9902</v>
      </c>
      <c r="B9130" s="162">
        <v>8.3507842822718892E-6</v>
      </c>
      <c r="D9130" s="162"/>
    </row>
    <row r="9131" spans="1:4" x14ac:dyDescent="0.2">
      <c r="A9131" s="161" t="s">
        <v>1063</v>
      </c>
      <c r="B9131" s="162">
        <v>8.1533105541005507E-6</v>
      </c>
      <c r="D9131" s="162"/>
    </row>
    <row r="9132" spans="1:4" x14ac:dyDescent="0.2">
      <c r="A9132" s="161" t="s">
        <v>380</v>
      </c>
      <c r="B9132" s="162">
        <v>8.1354713727830195E-6</v>
      </c>
      <c r="D9132" s="162"/>
    </row>
    <row r="9133" spans="1:4" x14ac:dyDescent="0.2">
      <c r="A9133" s="161" t="s">
        <v>978</v>
      </c>
      <c r="B9133" s="162">
        <v>8.1176424690751604E-6</v>
      </c>
      <c r="D9133" s="162"/>
    </row>
    <row r="9134" spans="1:4" x14ac:dyDescent="0.2">
      <c r="A9134" s="161" t="s">
        <v>1610</v>
      </c>
      <c r="B9134" s="162">
        <v>8.0877512999467401E-6</v>
      </c>
      <c r="D9134" s="162"/>
    </row>
    <row r="9135" spans="1:4" x14ac:dyDescent="0.2">
      <c r="A9135" s="161" t="s">
        <v>426</v>
      </c>
      <c r="B9135" s="162">
        <v>8.0857425840908907E-6</v>
      </c>
      <c r="D9135" s="162"/>
    </row>
    <row r="9136" spans="1:4" x14ac:dyDescent="0.2">
      <c r="A9136" s="161" t="s">
        <v>9903</v>
      </c>
      <c r="B9136" s="162">
        <v>7.9482263473804706E-6</v>
      </c>
      <c r="D9136" s="162"/>
    </row>
    <row r="9137" spans="1:4" x14ac:dyDescent="0.2">
      <c r="A9137" s="161" t="s">
        <v>4966</v>
      </c>
      <c r="B9137" s="162">
        <v>7.9439065065018399E-6</v>
      </c>
      <c r="D9137" s="162"/>
    </row>
    <row r="9138" spans="1:4" x14ac:dyDescent="0.2">
      <c r="A9138" s="161" t="s">
        <v>1356</v>
      </c>
      <c r="B9138" s="162">
        <v>7.9425792300936101E-6</v>
      </c>
      <c r="D9138" s="162"/>
    </row>
    <row r="9139" spans="1:4" x14ac:dyDescent="0.2">
      <c r="A9139" s="161" t="s">
        <v>1502</v>
      </c>
      <c r="B9139" s="162">
        <v>7.9106364388639994E-6</v>
      </c>
      <c r="D9139" s="162"/>
    </row>
    <row r="9140" spans="1:4" x14ac:dyDescent="0.2">
      <c r="A9140" s="161" t="s">
        <v>9904</v>
      </c>
      <c r="B9140" s="162">
        <v>7.8679224380513708E-6</v>
      </c>
      <c r="D9140" s="162"/>
    </row>
    <row r="9141" spans="1:4" x14ac:dyDescent="0.2">
      <c r="A9141" s="161" t="s">
        <v>442</v>
      </c>
      <c r="B9141" s="162">
        <v>7.86595349597112E-6</v>
      </c>
      <c r="D9141" s="162"/>
    </row>
    <row r="9142" spans="1:4" x14ac:dyDescent="0.2">
      <c r="A9142" s="161" t="s">
        <v>432</v>
      </c>
      <c r="B9142" s="162">
        <v>7.8347270984970402E-6</v>
      </c>
      <c r="D9142" s="162"/>
    </row>
    <row r="9143" spans="1:4" x14ac:dyDescent="0.2">
      <c r="A9143" s="161" t="s">
        <v>9905</v>
      </c>
      <c r="B9143" s="162">
        <v>7.7986665771483203E-6</v>
      </c>
      <c r="D9143" s="162"/>
    </row>
    <row r="9144" spans="1:4" x14ac:dyDescent="0.2">
      <c r="A9144" s="161" t="s">
        <v>9906</v>
      </c>
      <c r="B9144" s="162">
        <v>7.7913254204102407E-6</v>
      </c>
      <c r="D9144" s="162"/>
    </row>
    <row r="9145" spans="1:4" x14ac:dyDescent="0.2">
      <c r="A9145" s="161" t="s">
        <v>396</v>
      </c>
      <c r="B9145" s="162">
        <v>7.7526526165438201E-6</v>
      </c>
      <c r="D9145" s="162"/>
    </row>
    <row r="9146" spans="1:4" x14ac:dyDescent="0.2">
      <c r="A9146" s="161" t="s">
        <v>9907</v>
      </c>
      <c r="B9146" s="162">
        <v>7.7451483841270896E-6</v>
      </c>
      <c r="D9146" s="162"/>
    </row>
    <row r="9147" spans="1:4" x14ac:dyDescent="0.2">
      <c r="A9147" s="161" t="s">
        <v>9908</v>
      </c>
      <c r="B9147" s="162">
        <v>7.7446207742625901E-6</v>
      </c>
      <c r="D9147" s="162"/>
    </row>
    <row r="9148" spans="1:4" x14ac:dyDescent="0.2">
      <c r="A9148" s="161" t="s">
        <v>9909</v>
      </c>
      <c r="B9148" s="162">
        <v>7.7226425055767404E-6</v>
      </c>
      <c r="D9148" s="162"/>
    </row>
    <row r="9149" spans="1:4" x14ac:dyDescent="0.2">
      <c r="A9149" s="161" t="s">
        <v>994</v>
      </c>
      <c r="B9149" s="162">
        <v>7.7201397064654995E-6</v>
      </c>
      <c r="D9149" s="162"/>
    </row>
    <row r="9150" spans="1:4" x14ac:dyDescent="0.2">
      <c r="A9150" s="161" t="s">
        <v>363</v>
      </c>
      <c r="B9150" s="162">
        <v>7.68068607525435E-6</v>
      </c>
      <c r="D9150" s="162"/>
    </row>
    <row r="9151" spans="1:4" x14ac:dyDescent="0.2">
      <c r="A9151" s="161" t="s">
        <v>535</v>
      </c>
      <c r="B9151" s="162">
        <v>7.6494174777589099E-6</v>
      </c>
      <c r="D9151" s="162"/>
    </row>
    <row r="9152" spans="1:4" x14ac:dyDescent="0.2">
      <c r="A9152" s="161" t="s">
        <v>9910</v>
      </c>
      <c r="B9152" s="162">
        <v>7.6450624793938701E-6</v>
      </c>
      <c r="D9152" s="162"/>
    </row>
    <row r="9153" spans="1:4" x14ac:dyDescent="0.2">
      <c r="A9153" s="161" t="s">
        <v>5216</v>
      </c>
      <c r="B9153" s="162">
        <v>7.6338505988721598E-6</v>
      </c>
      <c r="D9153" s="162"/>
    </row>
    <row r="9154" spans="1:4" x14ac:dyDescent="0.2">
      <c r="A9154" s="161" t="s">
        <v>9911</v>
      </c>
      <c r="B9154" s="162">
        <v>7.6100842997547802E-6</v>
      </c>
      <c r="D9154" s="162"/>
    </row>
    <row r="9155" spans="1:4" x14ac:dyDescent="0.2">
      <c r="A9155" s="161" t="s">
        <v>5515</v>
      </c>
      <c r="B9155" s="162">
        <v>7.57541306640343E-6</v>
      </c>
      <c r="D9155" s="162"/>
    </row>
    <row r="9156" spans="1:4" x14ac:dyDescent="0.2">
      <c r="A9156" s="161" t="s">
        <v>9912</v>
      </c>
      <c r="B9156" s="162">
        <v>7.5406429638971997E-6</v>
      </c>
      <c r="D9156" s="162"/>
    </row>
    <row r="9157" spans="1:4" x14ac:dyDescent="0.2">
      <c r="A9157" s="161" t="s">
        <v>6261</v>
      </c>
      <c r="B9157" s="162">
        <v>7.5370281771950802E-6</v>
      </c>
      <c r="D9157" s="162"/>
    </row>
    <row r="9158" spans="1:4" x14ac:dyDescent="0.2">
      <c r="A9158" s="161" t="s">
        <v>6236</v>
      </c>
      <c r="B9158" s="162">
        <v>7.5364942706714502E-6</v>
      </c>
      <c r="D9158" s="162"/>
    </row>
    <row r="9159" spans="1:4" x14ac:dyDescent="0.2">
      <c r="A9159" s="161" t="s">
        <v>5648</v>
      </c>
      <c r="B9159" s="162">
        <v>7.52986998274064E-6</v>
      </c>
      <c r="D9159" s="162"/>
    </row>
    <row r="9160" spans="1:4" x14ac:dyDescent="0.2">
      <c r="A9160" s="161" t="s">
        <v>9913</v>
      </c>
      <c r="B9160" s="162">
        <v>7.5107648352976497E-6</v>
      </c>
      <c r="D9160" s="162"/>
    </row>
    <row r="9161" spans="1:4" x14ac:dyDescent="0.2">
      <c r="A9161" s="161" t="s">
        <v>2372</v>
      </c>
      <c r="B9161" s="162">
        <v>7.5050036593945903E-6</v>
      </c>
      <c r="D9161" s="162"/>
    </row>
    <row r="9162" spans="1:4" x14ac:dyDescent="0.2">
      <c r="A9162" s="161" t="s">
        <v>1598</v>
      </c>
      <c r="B9162" s="162">
        <v>7.4442437821470403E-6</v>
      </c>
      <c r="D9162" s="162"/>
    </row>
    <row r="9163" spans="1:4" x14ac:dyDescent="0.2">
      <c r="A9163" s="161" t="s">
        <v>9914</v>
      </c>
      <c r="B9163" s="162">
        <v>7.4329920843788604E-6</v>
      </c>
      <c r="D9163" s="162"/>
    </row>
    <row r="9164" spans="1:4" x14ac:dyDescent="0.2">
      <c r="A9164" s="161" t="s">
        <v>889</v>
      </c>
      <c r="B9164" s="162">
        <v>7.42628357598567E-6</v>
      </c>
      <c r="D9164" s="162"/>
    </row>
    <row r="9165" spans="1:4" x14ac:dyDescent="0.2">
      <c r="A9165" s="161" t="s">
        <v>9915</v>
      </c>
      <c r="B9165" s="162">
        <v>7.3819129745993498E-6</v>
      </c>
      <c r="D9165" s="162"/>
    </row>
    <row r="9166" spans="1:4" x14ac:dyDescent="0.2">
      <c r="A9166" s="161" t="s">
        <v>9916</v>
      </c>
      <c r="B9166" s="162">
        <v>7.3747103909621901E-6</v>
      </c>
      <c r="D9166" s="162"/>
    </row>
    <row r="9167" spans="1:4" x14ac:dyDescent="0.2">
      <c r="A9167" s="161" t="s">
        <v>850</v>
      </c>
      <c r="B9167" s="162">
        <v>7.3709344933973301E-6</v>
      </c>
      <c r="D9167" s="162"/>
    </row>
    <row r="9168" spans="1:4" x14ac:dyDescent="0.2">
      <c r="A9168" s="161" t="s">
        <v>1533</v>
      </c>
      <c r="B9168" s="162">
        <v>7.3531426362999903E-6</v>
      </c>
      <c r="D9168" s="162"/>
    </row>
    <row r="9169" spans="1:4" x14ac:dyDescent="0.2">
      <c r="A9169" s="161" t="s">
        <v>9917</v>
      </c>
      <c r="B9169" s="162">
        <v>7.3163705950795204E-6</v>
      </c>
      <c r="D9169" s="162"/>
    </row>
    <row r="9170" spans="1:4" x14ac:dyDescent="0.2">
      <c r="A9170" s="161" t="s">
        <v>982</v>
      </c>
      <c r="B9170" s="162">
        <v>7.3098768495887102E-6</v>
      </c>
      <c r="D9170" s="162"/>
    </row>
    <row r="9171" spans="1:4" x14ac:dyDescent="0.2">
      <c r="A9171" s="161" t="s">
        <v>860</v>
      </c>
      <c r="B9171" s="162">
        <v>7.2771999927060498E-6</v>
      </c>
      <c r="D9171" s="162"/>
    </row>
    <row r="9172" spans="1:4" x14ac:dyDescent="0.2">
      <c r="A9172" s="161" t="s">
        <v>6210</v>
      </c>
      <c r="B9172" s="162">
        <v>7.2721887947247301E-6</v>
      </c>
      <c r="D9172" s="162"/>
    </row>
    <row r="9173" spans="1:4" x14ac:dyDescent="0.2">
      <c r="A9173" s="161" t="s">
        <v>9918</v>
      </c>
      <c r="B9173" s="162">
        <v>7.2568088180572401E-6</v>
      </c>
      <c r="D9173" s="162"/>
    </row>
    <row r="9174" spans="1:4" x14ac:dyDescent="0.2">
      <c r="A9174" s="161" t="s">
        <v>5813</v>
      </c>
      <c r="B9174" s="162">
        <v>7.2159525026180697E-6</v>
      </c>
      <c r="D9174" s="162"/>
    </row>
    <row r="9175" spans="1:4" x14ac:dyDescent="0.2">
      <c r="A9175" s="161" t="s">
        <v>607</v>
      </c>
      <c r="B9175" s="162">
        <v>7.2073896083478301E-6</v>
      </c>
      <c r="D9175" s="162"/>
    </row>
    <row r="9176" spans="1:4" x14ac:dyDescent="0.2">
      <c r="A9176" s="161" t="s">
        <v>1518</v>
      </c>
      <c r="B9176" s="162">
        <v>7.1876624693303597E-6</v>
      </c>
      <c r="D9176" s="162"/>
    </row>
    <row r="9177" spans="1:4" x14ac:dyDescent="0.2">
      <c r="A9177" s="161" t="s">
        <v>9919</v>
      </c>
      <c r="B9177" s="162">
        <v>7.1839308946850002E-6</v>
      </c>
      <c r="D9177" s="162"/>
    </row>
    <row r="9178" spans="1:4" x14ac:dyDescent="0.2">
      <c r="A9178" s="161" t="s">
        <v>9920</v>
      </c>
      <c r="B9178" s="162">
        <v>7.1809819202177103E-6</v>
      </c>
      <c r="D9178" s="162"/>
    </row>
    <row r="9179" spans="1:4" x14ac:dyDescent="0.2">
      <c r="A9179" s="161" t="s">
        <v>1132</v>
      </c>
      <c r="B9179" s="162">
        <v>7.1561644938341301E-6</v>
      </c>
      <c r="D9179" s="162"/>
    </row>
    <row r="9180" spans="1:4" x14ac:dyDescent="0.2">
      <c r="A9180" s="161" t="s">
        <v>9921</v>
      </c>
      <c r="B9180" s="162">
        <v>7.15513087776372E-6</v>
      </c>
      <c r="D9180" s="162"/>
    </row>
    <row r="9181" spans="1:4" x14ac:dyDescent="0.2">
      <c r="A9181" s="161" t="s">
        <v>769</v>
      </c>
      <c r="B9181" s="162">
        <v>7.1201611409007002E-6</v>
      </c>
      <c r="D9181" s="162"/>
    </row>
    <row r="9182" spans="1:4" x14ac:dyDescent="0.2">
      <c r="A9182" s="161" t="s">
        <v>4459</v>
      </c>
      <c r="B9182" s="162">
        <v>7.1177744873543801E-6</v>
      </c>
      <c r="D9182" s="162"/>
    </row>
    <row r="9183" spans="1:4" x14ac:dyDescent="0.2">
      <c r="A9183" s="161" t="s">
        <v>1724</v>
      </c>
      <c r="B9183" s="162">
        <v>7.0542905775893896E-6</v>
      </c>
      <c r="D9183" s="162"/>
    </row>
    <row r="9184" spans="1:4" x14ac:dyDescent="0.2">
      <c r="A9184" s="161" t="s">
        <v>9922</v>
      </c>
      <c r="B9184" s="162">
        <v>7.0498067726238502E-6</v>
      </c>
      <c r="D9184" s="162"/>
    </row>
    <row r="9185" spans="1:4" x14ac:dyDescent="0.2">
      <c r="A9185" s="161" t="s">
        <v>837</v>
      </c>
      <c r="B9185" s="162">
        <v>7.0341932540080797E-6</v>
      </c>
      <c r="D9185" s="162"/>
    </row>
    <row r="9186" spans="1:4" x14ac:dyDescent="0.2">
      <c r="A9186" s="161" t="s">
        <v>553</v>
      </c>
      <c r="B9186" s="162">
        <v>7.0071609929918497E-6</v>
      </c>
      <c r="D9186" s="162"/>
    </row>
    <row r="9187" spans="1:4" x14ac:dyDescent="0.2">
      <c r="A9187" s="161" t="s">
        <v>9923</v>
      </c>
      <c r="B9187" s="162">
        <v>6.9937865525757404E-6</v>
      </c>
      <c r="D9187" s="162"/>
    </row>
    <row r="9188" spans="1:4" x14ac:dyDescent="0.2">
      <c r="A9188" s="161" t="s">
        <v>9924</v>
      </c>
      <c r="B9188" s="162">
        <v>6.9937865525757404E-6</v>
      </c>
      <c r="D9188" s="162"/>
    </row>
    <row r="9189" spans="1:4" x14ac:dyDescent="0.2">
      <c r="A9189" s="161" t="s">
        <v>3449</v>
      </c>
      <c r="B9189" s="162">
        <v>6.9785143393938303E-6</v>
      </c>
      <c r="D9189" s="162"/>
    </row>
    <row r="9190" spans="1:4" x14ac:dyDescent="0.2">
      <c r="A9190" s="161" t="s">
        <v>9925</v>
      </c>
      <c r="B9190" s="162">
        <v>6.9407159708042904E-6</v>
      </c>
      <c r="D9190" s="162"/>
    </row>
    <row r="9191" spans="1:4" x14ac:dyDescent="0.2">
      <c r="A9191" s="161" t="s">
        <v>9926</v>
      </c>
      <c r="B9191" s="162">
        <v>6.9407159708042904E-6</v>
      </c>
      <c r="D9191" s="162"/>
    </row>
    <row r="9192" spans="1:4" x14ac:dyDescent="0.2">
      <c r="A9192" s="161" t="s">
        <v>9927</v>
      </c>
      <c r="B9192" s="162">
        <v>6.93338952239749E-6</v>
      </c>
      <c r="D9192" s="162"/>
    </row>
    <row r="9193" spans="1:4" x14ac:dyDescent="0.2">
      <c r="A9193" s="161" t="s">
        <v>9928</v>
      </c>
      <c r="B9193" s="162">
        <v>6.8995900341939901E-6</v>
      </c>
      <c r="D9193" s="162"/>
    </row>
    <row r="9194" spans="1:4" x14ac:dyDescent="0.2">
      <c r="A9194" s="161" t="s">
        <v>374</v>
      </c>
      <c r="B9194" s="162">
        <v>6.8941843071922501E-6</v>
      </c>
      <c r="D9194" s="162"/>
    </row>
    <row r="9195" spans="1:4" x14ac:dyDescent="0.2">
      <c r="A9195" s="161" t="s">
        <v>9929</v>
      </c>
      <c r="B9195" s="162">
        <v>6.82020007762217E-6</v>
      </c>
      <c r="D9195" s="162"/>
    </row>
    <row r="9196" spans="1:4" x14ac:dyDescent="0.2">
      <c r="A9196" s="161" t="s">
        <v>9930</v>
      </c>
      <c r="B9196" s="162">
        <v>6.82020007762217E-6</v>
      </c>
      <c r="D9196" s="162"/>
    </row>
    <row r="9197" spans="1:4" x14ac:dyDescent="0.2">
      <c r="A9197" s="161" t="s">
        <v>9931</v>
      </c>
      <c r="B9197" s="162">
        <v>6.82020007762217E-6</v>
      </c>
      <c r="D9197" s="162"/>
    </row>
    <row r="9198" spans="1:4" x14ac:dyDescent="0.2">
      <c r="A9198" s="161" t="s">
        <v>872</v>
      </c>
      <c r="B9198" s="162">
        <v>6.8190581655092204E-6</v>
      </c>
      <c r="D9198" s="162"/>
    </row>
    <row r="9199" spans="1:4" x14ac:dyDescent="0.2">
      <c r="A9199" s="161" t="s">
        <v>1313</v>
      </c>
      <c r="B9199" s="162">
        <v>6.8144235038202504E-6</v>
      </c>
      <c r="D9199" s="162"/>
    </row>
    <row r="9200" spans="1:4" x14ac:dyDescent="0.2">
      <c r="A9200" s="161" t="s">
        <v>2391</v>
      </c>
      <c r="B9200" s="162">
        <v>6.8096221049534801E-6</v>
      </c>
      <c r="D9200" s="162"/>
    </row>
    <row r="9201" spans="1:4" x14ac:dyDescent="0.2">
      <c r="A9201" s="161" t="s">
        <v>5649</v>
      </c>
      <c r="B9201" s="162">
        <v>6.8082881449857904E-6</v>
      </c>
      <c r="D9201" s="162"/>
    </row>
    <row r="9202" spans="1:4" x14ac:dyDescent="0.2">
      <c r="A9202" s="161" t="s">
        <v>9932</v>
      </c>
      <c r="B9202" s="162">
        <v>6.8082881449857904E-6</v>
      </c>
      <c r="D9202" s="162"/>
    </row>
    <row r="9203" spans="1:4" x14ac:dyDescent="0.2">
      <c r="A9203" s="161" t="s">
        <v>9933</v>
      </c>
      <c r="B9203" s="162">
        <v>6.8082881449857904E-6</v>
      </c>
      <c r="D9203" s="162"/>
    </row>
    <row r="9204" spans="1:4" x14ac:dyDescent="0.2">
      <c r="A9204" s="161" t="s">
        <v>379</v>
      </c>
      <c r="B9204" s="162">
        <v>6.7956176855655396E-6</v>
      </c>
      <c r="D9204" s="162"/>
    </row>
    <row r="9205" spans="1:4" x14ac:dyDescent="0.2">
      <c r="A9205" s="161" t="s">
        <v>3082</v>
      </c>
      <c r="B9205" s="162">
        <v>6.7428674868662304E-6</v>
      </c>
      <c r="D9205" s="162"/>
    </row>
    <row r="9206" spans="1:4" x14ac:dyDescent="0.2">
      <c r="A9206" s="161" t="s">
        <v>602</v>
      </c>
      <c r="B9206" s="162">
        <v>6.7372592207941897E-6</v>
      </c>
      <c r="D9206" s="162"/>
    </row>
    <row r="9207" spans="1:4" x14ac:dyDescent="0.2">
      <c r="A9207" s="161" t="s">
        <v>5192</v>
      </c>
      <c r="B9207" s="162">
        <v>6.71434411581973E-6</v>
      </c>
      <c r="D9207" s="162"/>
    </row>
    <row r="9208" spans="1:4" x14ac:dyDescent="0.2">
      <c r="A9208" s="161" t="s">
        <v>9934</v>
      </c>
      <c r="B9208" s="162">
        <v>6.7107934883106098E-6</v>
      </c>
      <c r="D9208" s="162"/>
    </row>
    <row r="9209" spans="1:4" x14ac:dyDescent="0.2">
      <c r="A9209" s="161" t="s">
        <v>9935</v>
      </c>
      <c r="B9209" s="162">
        <v>6.6857402484131603E-6</v>
      </c>
      <c r="D9209" s="162"/>
    </row>
    <row r="9210" spans="1:4" x14ac:dyDescent="0.2">
      <c r="A9210" s="161" t="s">
        <v>844</v>
      </c>
      <c r="B9210" s="162">
        <v>6.68431666415813E-6</v>
      </c>
      <c r="D9210" s="162"/>
    </row>
    <row r="9211" spans="1:4" x14ac:dyDescent="0.2">
      <c r="A9211" s="161" t="s">
        <v>760</v>
      </c>
      <c r="B9211" s="162">
        <v>6.6723319765602297E-6</v>
      </c>
      <c r="D9211" s="162"/>
    </row>
    <row r="9212" spans="1:4" x14ac:dyDescent="0.2">
      <c r="A9212" s="161" t="s">
        <v>9936</v>
      </c>
      <c r="B9212" s="162">
        <v>6.6559907150248204E-6</v>
      </c>
      <c r="D9212" s="162"/>
    </row>
    <row r="9213" spans="1:4" x14ac:dyDescent="0.2">
      <c r="A9213" s="161" t="s">
        <v>6127</v>
      </c>
      <c r="B9213" s="162">
        <v>6.6517938992218299E-6</v>
      </c>
      <c r="D9213" s="162"/>
    </row>
    <row r="9214" spans="1:4" x14ac:dyDescent="0.2">
      <c r="A9214" s="161" t="s">
        <v>1339</v>
      </c>
      <c r="B9214" s="162">
        <v>6.6482245554836596E-6</v>
      </c>
      <c r="D9214" s="162"/>
    </row>
    <row r="9215" spans="1:4" x14ac:dyDescent="0.2">
      <c r="A9215" s="161" t="s">
        <v>9937</v>
      </c>
      <c r="B9215" s="162">
        <v>6.63371835637815E-6</v>
      </c>
      <c r="D9215" s="162"/>
    </row>
    <row r="9216" spans="1:4" x14ac:dyDescent="0.2">
      <c r="A9216" s="161" t="s">
        <v>9938</v>
      </c>
      <c r="B9216" s="162">
        <v>6.6322416393023702E-6</v>
      </c>
      <c r="D9216" s="162"/>
    </row>
    <row r="9217" spans="1:4" x14ac:dyDescent="0.2">
      <c r="A9217" s="161" t="s">
        <v>9939</v>
      </c>
      <c r="B9217" s="162">
        <v>6.6290314510440697E-6</v>
      </c>
      <c r="D9217" s="162"/>
    </row>
    <row r="9218" spans="1:4" x14ac:dyDescent="0.2">
      <c r="A9218" s="161" t="s">
        <v>9940</v>
      </c>
      <c r="B9218" s="162">
        <v>6.5964264412565203E-6</v>
      </c>
      <c r="D9218" s="162"/>
    </row>
    <row r="9219" spans="1:4" x14ac:dyDescent="0.2">
      <c r="A9219" s="161" t="s">
        <v>3685</v>
      </c>
      <c r="B9219" s="162">
        <v>6.59604272584943E-6</v>
      </c>
      <c r="D9219" s="162"/>
    </row>
    <row r="9220" spans="1:4" x14ac:dyDescent="0.2">
      <c r="A9220" s="161" t="s">
        <v>9941</v>
      </c>
      <c r="B9220" s="162">
        <v>6.5907197077591997E-6</v>
      </c>
      <c r="D9220" s="162"/>
    </row>
    <row r="9221" spans="1:4" x14ac:dyDescent="0.2">
      <c r="A9221" s="161" t="s">
        <v>9942</v>
      </c>
      <c r="B9221" s="162">
        <v>6.5785739261312999E-6</v>
      </c>
      <c r="D9221" s="162"/>
    </row>
    <row r="9222" spans="1:4" x14ac:dyDescent="0.2">
      <c r="A9222" s="161" t="s">
        <v>9943</v>
      </c>
      <c r="B9222" s="162">
        <v>6.5785739261312999E-6</v>
      </c>
      <c r="D9222" s="162"/>
    </row>
    <row r="9223" spans="1:4" x14ac:dyDescent="0.2">
      <c r="A9223" s="161" t="s">
        <v>9944</v>
      </c>
      <c r="B9223" s="162">
        <v>6.5785739261312999E-6</v>
      </c>
      <c r="D9223" s="162"/>
    </row>
    <row r="9224" spans="1:4" x14ac:dyDescent="0.2">
      <c r="A9224" s="161" t="s">
        <v>9945</v>
      </c>
      <c r="B9224" s="162">
        <v>6.5248431802401297E-6</v>
      </c>
      <c r="D9224" s="162"/>
    </row>
    <row r="9225" spans="1:4" x14ac:dyDescent="0.2">
      <c r="A9225" s="161" t="s">
        <v>9946</v>
      </c>
      <c r="B9225" s="162">
        <v>6.5170205969815903E-6</v>
      </c>
      <c r="D9225" s="162"/>
    </row>
    <row r="9226" spans="1:4" x14ac:dyDescent="0.2">
      <c r="A9226" s="161" t="s">
        <v>6092</v>
      </c>
      <c r="B9226" s="162">
        <v>6.4951659902796502E-6</v>
      </c>
      <c r="D9226" s="162"/>
    </row>
    <row r="9227" spans="1:4" x14ac:dyDescent="0.2">
      <c r="A9227" s="161" t="s">
        <v>5617</v>
      </c>
      <c r="B9227" s="162">
        <v>6.4951659902796502E-6</v>
      </c>
      <c r="D9227" s="162"/>
    </row>
    <row r="9228" spans="1:4" x14ac:dyDescent="0.2">
      <c r="A9228" s="161" t="s">
        <v>9947</v>
      </c>
      <c r="B9228" s="162">
        <v>6.4951659902796502E-6</v>
      </c>
      <c r="D9228" s="162"/>
    </row>
    <row r="9229" spans="1:4" x14ac:dyDescent="0.2">
      <c r="A9229" s="161" t="s">
        <v>773</v>
      </c>
      <c r="B9229" s="162">
        <v>6.4742047780809399E-6</v>
      </c>
      <c r="D9229" s="162"/>
    </row>
    <row r="9230" spans="1:4" x14ac:dyDescent="0.2">
      <c r="A9230" s="161" t="s">
        <v>9948</v>
      </c>
      <c r="B9230" s="162">
        <v>6.3384009573983199E-6</v>
      </c>
      <c r="D9230" s="162"/>
    </row>
    <row r="9231" spans="1:4" x14ac:dyDescent="0.2">
      <c r="A9231" s="161" t="s">
        <v>944</v>
      </c>
      <c r="B9231" s="162">
        <v>6.3079799765012002E-6</v>
      </c>
      <c r="D9231" s="162"/>
    </row>
    <row r="9232" spans="1:4" x14ac:dyDescent="0.2">
      <c r="A9232" s="161" t="s">
        <v>1010</v>
      </c>
      <c r="B9232" s="162">
        <v>6.3036075882989798E-6</v>
      </c>
      <c r="D9232" s="162"/>
    </row>
    <row r="9233" spans="1:4" x14ac:dyDescent="0.2">
      <c r="A9233" s="161" t="s">
        <v>5839</v>
      </c>
      <c r="B9233" s="162">
        <v>6.2697371036418899E-6</v>
      </c>
      <c r="D9233" s="162"/>
    </row>
    <row r="9234" spans="1:4" x14ac:dyDescent="0.2">
      <c r="A9234" s="161" t="s">
        <v>852</v>
      </c>
      <c r="B9234" s="162">
        <v>6.2263525964568699E-6</v>
      </c>
      <c r="D9234" s="162"/>
    </row>
    <row r="9235" spans="1:4" x14ac:dyDescent="0.2">
      <c r="A9235" s="161" t="s">
        <v>9949</v>
      </c>
      <c r="B9235" s="162">
        <v>6.1682358006798497E-6</v>
      </c>
      <c r="D9235" s="162"/>
    </row>
    <row r="9236" spans="1:4" x14ac:dyDescent="0.2">
      <c r="A9236" s="161" t="s">
        <v>9950</v>
      </c>
      <c r="B9236" s="162">
        <v>6.1380073003706897E-6</v>
      </c>
      <c r="D9236" s="162"/>
    </row>
    <row r="9237" spans="1:4" x14ac:dyDescent="0.2">
      <c r="A9237" s="161" t="s">
        <v>589</v>
      </c>
      <c r="B9237" s="162">
        <v>6.1044748542183001E-6</v>
      </c>
      <c r="D9237" s="162"/>
    </row>
    <row r="9238" spans="1:4" x14ac:dyDescent="0.2">
      <c r="A9238" s="161" t="s">
        <v>9951</v>
      </c>
      <c r="B9238" s="162">
        <v>6.1041834949086499E-6</v>
      </c>
      <c r="D9238" s="162"/>
    </row>
    <row r="9239" spans="1:4" x14ac:dyDescent="0.2">
      <c r="A9239" s="161" t="s">
        <v>9952</v>
      </c>
      <c r="B9239" s="162">
        <v>6.09188929133226E-6</v>
      </c>
      <c r="D9239" s="162"/>
    </row>
    <row r="9240" spans="1:4" x14ac:dyDescent="0.2">
      <c r="A9240" s="161" t="s">
        <v>1016</v>
      </c>
      <c r="B9240" s="162">
        <v>6.0832682058932102E-6</v>
      </c>
      <c r="D9240" s="162"/>
    </row>
    <row r="9241" spans="1:4" x14ac:dyDescent="0.2">
      <c r="A9241" s="161" t="s">
        <v>9953</v>
      </c>
      <c r="B9241" s="162">
        <v>6.0635455948862604E-6</v>
      </c>
      <c r="D9241" s="162"/>
    </row>
    <row r="9242" spans="1:4" x14ac:dyDescent="0.2">
      <c r="A9242" s="161" t="s">
        <v>9954</v>
      </c>
      <c r="B9242" s="162">
        <v>6.04512045492884E-6</v>
      </c>
      <c r="D9242" s="162"/>
    </row>
    <row r="9243" spans="1:4" x14ac:dyDescent="0.2">
      <c r="A9243" s="161" t="s">
        <v>9955</v>
      </c>
      <c r="B9243" s="162">
        <v>6.0244447587305001E-6</v>
      </c>
      <c r="D9243" s="162"/>
    </row>
    <row r="9244" spans="1:4" x14ac:dyDescent="0.2">
      <c r="A9244" s="161" t="s">
        <v>6232</v>
      </c>
      <c r="B9244" s="162">
        <v>6.0193036113285198E-6</v>
      </c>
      <c r="D9244" s="162"/>
    </row>
    <row r="9245" spans="1:4" x14ac:dyDescent="0.2">
      <c r="A9245" s="161" t="s">
        <v>1726</v>
      </c>
      <c r="B9245" s="162">
        <v>6.0082420678317403E-6</v>
      </c>
      <c r="D9245" s="162"/>
    </row>
    <row r="9246" spans="1:4" x14ac:dyDescent="0.2">
      <c r="A9246" s="161" t="s">
        <v>945</v>
      </c>
      <c r="B9246" s="162">
        <v>5.9398073371504298E-6</v>
      </c>
      <c r="D9246" s="162"/>
    </row>
    <row r="9247" spans="1:4" x14ac:dyDescent="0.2">
      <c r="A9247" s="161" t="s">
        <v>720</v>
      </c>
      <c r="B9247" s="162">
        <v>5.9324916151828601E-6</v>
      </c>
      <c r="D9247" s="162"/>
    </row>
    <row r="9248" spans="1:4" x14ac:dyDescent="0.2">
      <c r="A9248" s="161" t="s">
        <v>4468</v>
      </c>
      <c r="B9248" s="162">
        <v>5.9269275685845696E-6</v>
      </c>
      <c r="D9248" s="162"/>
    </row>
    <row r="9249" spans="1:4" x14ac:dyDescent="0.2">
      <c r="A9249" s="161" t="s">
        <v>9956</v>
      </c>
      <c r="B9249" s="162">
        <v>5.9148221822125797E-6</v>
      </c>
      <c r="D9249" s="162"/>
    </row>
    <row r="9250" spans="1:4" x14ac:dyDescent="0.2">
      <c r="A9250" s="161" t="s">
        <v>9957</v>
      </c>
      <c r="B9250" s="162">
        <v>5.86104854244803E-6</v>
      </c>
      <c r="D9250" s="162"/>
    </row>
    <row r="9251" spans="1:4" x14ac:dyDescent="0.2">
      <c r="A9251" s="161" t="s">
        <v>5143</v>
      </c>
      <c r="B9251" s="162">
        <v>5.8167780876879701E-6</v>
      </c>
      <c r="D9251" s="162"/>
    </row>
    <row r="9252" spans="1:4" x14ac:dyDescent="0.2">
      <c r="A9252" s="161" t="s">
        <v>6357</v>
      </c>
      <c r="B9252" s="162">
        <v>5.7986730818324802E-6</v>
      </c>
      <c r="D9252" s="162"/>
    </row>
    <row r="9253" spans="1:4" x14ac:dyDescent="0.2">
      <c r="A9253" s="161" t="s">
        <v>6228</v>
      </c>
      <c r="B9253" s="162">
        <v>5.7543383553473797E-6</v>
      </c>
      <c r="D9253" s="162"/>
    </row>
    <row r="9254" spans="1:4" x14ac:dyDescent="0.2">
      <c r="A9254" s="161" t="s">
        <v>9958</v>
      </c>
      <c r="B9254" s="162">
        <v>5.7251391456945302E-6</v>
      </c>
      <c r="D9254" s="162"/>
    </row>
    <row r="9255" spans="1:4" x14ac:dyDescent="0.2">
      <c r="A9255" s="161" t="s">
        <v>491</v>
      </c>
      <c r="B9255" s="162">
        <v>5.6756622309822001E-6</v>
      </c>
      <c r="D9255" s="162"/>
    </row>
    <row r="9256" spans="1:4" x14ac:dyDescent="0.2">
      <c r="A9256" s="161" t="s">
        <v>556</v>
      </c>
      <c r="B9256" s="162">
        <v>5.6705320577978702E-6</v>
      </c>
      <c r="D9256" s="162"/>
    </row>
    <row r="9257" spans="1:4" x14ac:dyDescent="0.2">
      <c r="A9257" s="161" t="s">
        <v>963</v>
      </c>
      <c r="B9257" s="162">
        <v>5.6092255374959499E-6</v>
      </c>
      <c r="D9257" s="162"/>
    </row>
    <row r="9258" spans="1:4" x14ac:dyDescent="0.2">
      <c r="A9258" s="161" t="s">
        <v>9959</v>
      </c>
      <c r="B9258" s="162">
        <v>5.5950485957747997E-6</v>
      </c>
      <c r="D9258" s="162"/>
    </row>
    <row r="9259" spans="1:4" x14ac:dyDescent="0.2">
      <c r="A9259" s="161" t="s">
        <v>2019</v>
      </c>
      <c r="B9259" s="162">
        <v>5.5507800519515501E-6</v>
      </c>
      <c r="D9259" s="162"/>
    </row>
    <row r="9260" spans="1:4" x14ac:dyDescent="0.2">
      <c r="A9260" s="161" t="s">
        <v>9960</v>
      </c>
      <c r="B9260" s="162">
        <v>5.5415560237435499E-6</v>
      </c>
      <c r="D9260" s="162"/>
    </row>
    <row r="9261" spans="1:4" x14ac:dyDescent="0.2">
      <c r="A9261" s="161" t="s">
        <v>9961</v>
      </c>
      <c r="B9261" s="162">
        <v>5.5404322805229104E-6</v>
      </c>
      <c r="D9261" s="162"/>
    </row>
    <row r="9262" spans="1:4" x14ac:dyDescent="0.2">
      <c r="A9262" s="161" t="s">
        <v>9962</v>
      </c>
      <c r="B9262" s="162">
        <v>5.50288380763243E-6</v>
      </c>
      <c r="D9262" s="162"/>
    </row>
    <row r="9263" spans="1:4" x14ac:dyDescent="0.2">
      <c r="A9263" s="161" t="s">
        <v>9963</v>
      </c>
      <c r="B9263" s="162">
        <v>5.49744550477235E-6</v>
      </c>
      <c r="D9263" s="162"/>
    </row>
    <row r="9264" spans="1:4" x14ac:dyDescent="0.2">
      <c r="A9264" s="161" t="s">
        <v>3256</v>
      </c>
      <c r="B9264" s="162">
        <v>5.49744550477235E-6</v>
      </c>
      <c r="D9264" s="162"/>
    </row>
    <row r="9265" spans="1:4" x14ac:dyDescent="0.2">
      <c r="A9265" s="161" t="s">
        <v>1295</v>
      </c>
      <c r="B9265" s="162">
        <v>5.42862577447126E-6</v>
      </c>
      <c r="D9265" s="162"/>
    </row>
    <row r="9266" spans="1:4" x14ac:dyDescent="0.2">
      <c r="A9266" s="161" t="s">
        <v>9964</v>
      </c>
      <c r="B9266" s="162">
        <v>5.3942181413648497E-6</v>
      </c>
      <c r="D9266" s="162"/>
    </row>
    <row r="9267" spans="1:4" x14ac:dyDescent="0.2">
      <c r="A9267" s="161" t="s">
        <v>677</v>
      </c>
      <c r="B9267" s="162">
        <v>5.3869555217633903E-6</v>
      </c>
      <c r="D9267" s="162"/>
    </row>
    <row r="9268" spans="1:4" x14ac:dyDescent="0.2">
      <c r="A9268" s="161" t="s">
        <v>753</v>
      </c>
      <c r="B9268" s="162">
        <v>5.3490755721175598E-6</v>
      </c>
      <c r="D9268" s="162"/>
    </row>
    <row r="9269" spans="1:4" x14ac:dyDescent="0.2">
      <c r="A9269" s="161" t="s">
        <v>857</v>
      </c>
      <c r="B9269" s="162">
        <v>5.3477021377280401E-6</v>
      </c>
      <c r="D9269" s="162"/>
    </row>
    <row r="9270" spans="1:4" x14ac:dyDescent="0.2">
      <c r="A9270" s="161" t="s">
        <v>9965</v>
      </c>
      <c r="B9270" s="162">
        <v>5.3417452436455703E-6</v>
      </c>
      <c r="D9270" s="162"/>
    </row>
    <row r="9271" spans="1:4" x14ac:dyDescent="0.2">
      <c r="A9271" s="161" t="s">
        <v>9966</v>
      </c>
      <c r="B9271" s="162">
        <v>5.2705075354344903E-6</v>
      </c>
      <c r="D9271" s="162"/>
    </row>
    <row r="9272" spans="1:4" x14ac:dyDescent="0.2">
      <c r="A9272" s="161" t="s">
        <v>4438</v>
      </c>
      <c r="B9272" s="162">
        <v>5.2586667613853502E-6</v>
      </c>
      <c r="D9272" s="162"/>
    </row>
    <row r="9273" spans="1:4" x14ac:dyDescent="0.2">
      <c r="A9273" s="161" t="s">
        <v>9967</v>
      </c>
      <c r="B9273" s="162">
        <v>5.2577840664618196E-6</v>
      </c>
      <c r="D9273" s="162"/>
    </row>
    <row r="9274" spans="1:4" x14ac:dyDescent="0.2">
      <c r="A9274" s="161" t="s">
        <v>9968</v>
      </c>
      <c r="B9274" s="162">
        <v>5.2438243693045501E-6</v>
      </c>
      <c r="D9274" s="162"/>
    </row>
    <row r="9275" spans="1:4" x14ac:dyDescent="0.2">
      <c r="A9275" s="161" t="s">
        <v>5642</v>
      </c>
      <c r="B9275" s="162">
        <v>5.2368736018457599E-6</v>
      </c>
      <c r="D9275" s="162"/>
    </row>
    <row r="9276" spans="1:4" x14ac:dyDescent="0.2">
      <c r="A9276" s="161" t="s">
        <v>5063</v>
      </c>
      <c r="B9276" s="162">
        <v>5.2368736018457599E-6</v>
      </c>
      <c r="D9276" s="162"/>
    </row>
    <row r="9277" spans="1:4" x14ac:dyDescent="0.2">
      <c r="A9277" s="161" t="s">
        <v>836</v>
      </c>
      <c r="B9277" s="162">
        <v>5.20002031044659E-6</v>
      </c>
      <c r="D9277" s="162"/>
    </row>
    <row r="9278" spans="1:4" x14ac:dyDescent="0.2">
      <c r="A9278" s="161" t="s">
        <v>510</v>
      </c>
      <c r="B9278" s="162">
        <v>5.1939113333857903E-6</v>
      </c>
      <c r="D9278" s="162"/>
    </row>
    <row r="9279" spans="1:4" x14ac:dyDescent="0.2">
      <c r="A9279" s="161" t="s">
        <v>9969</v>
      </c>
      <c r="B9279" s="162">
        <v>5.1749806014882398E-6</v>
      </c>
      <c r="D9279" s="162"/>
    </row>
    <row r="9280" spans="1:4" x14ac:dyDescent="0.2">
      <c r="A9280" s="161" t="s">
        <v>2427</v>
      </c>
      <c r="B9280" s="162">
        <v>5.15565739829733E-6</v>
      </c>
      <c r="D9280" s="162"/>
    </row>
    <row r="9281" spans="1:4" x14ac:dyDescent="0.2">
      <c r="A9281" s="161" t="s">
        <v>9970</v>
      </c>
      <c r="B9281" s="162">
        <v>5.1546781501106196E-6</v>
      </c>
      <c r="D9281" s="162"/>
    </row>
    <row r="9282" spans="1:4" x14ac:dyDescent="0.2">
      <c r="A9282" s="161" t="s">
        <v>1492</v>
      </c>
      <c r="B9282" s="162">
        <v>5.1343429557012799E-6</v>
      </c>
      <c r="D9282" s="162"/>
    </row>
    <row r="9283" spans="1:4" x14ac:dyDescent="0.2">
      <c r="A9283" s="161" t="s">
        <v>5819</v>
      </c>
      <c r="B9283" s="162">
        <v>5.0908988622642702E-6</v>
      </c>
      <c r="D9283" s="162"/>
    </row>
    <row r="9284" spans="1:4" x14ac:dyDescent="0.2">
      <c r="A9284" s="161" t="s">
        <v>9971</v>
      </c>
      <c r="B9284" s="162">
        <v>5.05904050258192E-6</v>
      </c>
      <c r="D9284" s="162"/>
    </row>
    <row r="9285" spans="1:4" x14ac:dyDescent="0.2">
      <c r="A9285" s="161" t="s">
        <v>9972</v>
      </c>
      <c r="B9285" s="162">
        <v>5.0530710819983803E-6</v>
      </c>
      <c r="D9285" s="162"/>
    </row>
    <row r="9286" spans="1:4" x14ac:dyDescent="0.2">
      <c r="A9286" s="161" t="s">
        <v>9973</v>
      </c>
      <c r="B9286" s="162">
        <v>4.9862515259353203E-6</v>
      </c>
      <c r="D9286" s="162"/>
    </row>
    <row r="9287" spans="1:4" x14ac:dyDescent="0.2">
      <c r="A9287" s="161" t="s">
        <v>9974</v>
      </c>
      <c r="B9287" s="162">
        <v>4.9682389722092303E-6</v>
      </c>
      <c r="D9287" s="162"/>
    </row>
    <row r="9288" spans="1:4" x14ac:dyDescent="0.2">
      <c r="A9288" s="161" t="s">
        <v>1437</v>
      </c>
      <c r="B9288" s="162">
        <v>4.9615720960053199E-6</v>
      </c>
      <c r="D9288" s="162"/>
    </row>
    <row r="9289" spans="1:4" x14ac:dyDescent="0.2">
      <c r="A9289" s="161" t="s">
        <v>9975</v>
      </c>
      <c r="B9289" s="162">
        <v>4.9206715077455197E-6</v>
      </c>
      <c r="D9289" s="162"/>
    </row>
    <row r="9290" spans="1:4" x14ac:dyDescent="0.2">
      <c r="A9290" s="161" t="s">
        <v>5487</v>
      </c>
      <c r="B9290" s="162">
        <v>4.9206715077455197E-6</v>
      </c>
      <c r="D9290" s="162"/>
    </row>
    <row r="9291" spans="1:4" x14ac:dyDescent="0.2">
      <c r="A9291" s="161" t="s">
        <v>892</v>
      </c>
      <c r="B9291" s="162">
        <v>4.9117885583618503E-6</v>
      </c>
      <c r="D9291" s="162"/>
    </row>
    <row r="9292" spans="1:4" x14ac:dyDescent="0.2">
      <c r="A9292" s="161" t="s">
        <v>9976</v>
      </c>
      <c r="B9292" s="162">
        <v>4.8869627946455902E-6</v>
      </c>
      <c r="D9292" s="162"/>
    </row>
    <row r="9293" spans="1:4" x14ac:dyDescent="0.2">
      <c r="A9293" s="161" t="s">
        <v>9977</v>
      </c>
      <c r="B9293" s="162">
        <v>4.8869627946455902E-6</v>
      </c>
      <c r="D9293" s="162"/>
    </row>
    <row r="9294" spans="1:4" x14ac:dyDescent="0.2">
      <c r="A9294" s="161" t="s">
        <v>9978</v>
      </c>
      <c r="B9294" s="162">
        <v>4.8869627946455902E-6</v>
      </c>
      <c r="D9294" s="162"/>
    </row>
    <row r="9295" spans="1:4" x14ac:dyDescent="0.2">
      <c r="A9295" s="161" t="s">
        <v>9979</v>
      </c>
      <c r="B9295" s="162">
        <v>4.8863795761997803E-6</v>
      </c>
      <c r="D9295" s="162"/>
    </row>
    <row r="9296" spans="1:4" x14ac:dyDescent="0.2">
      <c r="A9296" s="161" t="s">
        <v>6197</v>
      </c>
      <c r="B9296" s="162">
        <v>4.8827546685737297E-6</v>
      </c>
      <c r="D9296" s="162"/>
    </row>
    <row r="9297" spans="1:4" x14ac:dyDescent="0.2">
      <c r="A9297" s="161" t="s">
        <v>5627</v>
      </c>
      <c r="B9297" s="162">
        <v>4.8389948696649798E-6</v>
      </c>
      <c r="D9297" s="162"/>
    </row>
    <row r="9298" spans="1:4" x14ac:dyDescent="0.2">
      <c r="A9298" s="161" t="s">
        <v>9980</v>
      </c>
      <c r="B9298" s="162">
        <v>4.83533072514728E-6</v>
      </c>
      <c r="D9298" s="162"/>
    </row>
    <row r="9299" spans="1:4" x14ac:dyDescent="0.2">
      <c r="A9299" s="161" t="s">
        <v>5798</v>
      </c>
      <c r="B9299" s="162">
        <v>4.8338893830661699E-6</v>
      </c>
      <c r="D9299" s="162"/>
    </row>
    <row r="9300" spans="1:4" x14ac:dyDescent="0.2">
      <c r="A9300" s="161" t="s">
        <v>1014</v>
      </c>
      <c r="B9300" s="162">
        <v>4.8196670836730396E-6</v>
      </c>
      <c r="D9300" s="162"/>
    </row>
    <row r="9301" spans="1:4" x14ac:dyDescent="0.2">
      <c r="A9301" s="161" t="s">
        <v>5646</v>
      </c>
      <c r="B9301" s="162">
        <v>4.8036494045662001E-6</v>
      </c>
      <c r="D9301" s="162"/>
    </row>
    <row r="9302" spans="1:4" x14ac:dyDescent="0.2">
      <c r="A9302" s="161" t="s">
        <v>6235</v>
      </c>
      <c r="B9302" s="162">
        <v>4.8036315277041399E-6</v>
      </c>
      <c r="D9302" s="162"/>
    </row>
    <row r="9303" spans="1:4" x14ac:dyDescent="0.2">
      <c r="A9303" s="161" t="s">
        <v>4294</v>
      </c>
      <c r="B9303" s="162">
        <v>4.7850739990071502E-6</v>
      </c>
      <c r="D9303" s="162"/>
    </row>
    <row r="9304" spans="1:4" x14ac:dyDescent="0.2">
      <c r="A9304" s="161" t="s">
        <v>3400</v>
      </c>
      <c r="B9304" s="162">
        <v>4.7781424934501996E-6</v>
      </c>
      <c r="D9304" s="162"/>
    </row>
    <row r="9305" spans="1:4" x14ac:dyDescent="0.2">
      <c r="A9305" s="161" t="s">
        <v>4440</v>
      </c>
      <c r="B9305" s="162">
        <v>4.7622964964613697E-6</v>
      </c>
      <c r="D9305" s="162"/>
    </row>
    <row r="9306" spans="1:4" x14ac:dyDescent="0.2">
      <c r="A9306" s="161" t="s">
        <v>9981</v>
      </c>
      <c r="B9306" s="162">
        <v>4.7546045673390702E-6</v>
      </c>
      <c r="D9306" s="162"/>
    </row>
    <row r="9307" spans="1:4" x14ac:dyDescent="0.2">
      <c r="A9307" s="161" t="s">
        <v>9982</v>
      </c>
      <c r="B9307" s="162">
        <v>4.7546045673390702E-6</v>
      </c>
      <c r="D9307" s="162"/>
    </row>
    <row r="9308" spans="1:4" x14ac:dyDescent="0.2">
      <c r="A9308" s="161" t="s">
        <v>4434</v>
      </c>
      <c r="B9308" s="162">
        <v>4.7500413930281503E-6</v>
      </c>
      <c r="D9308" s="162"/>
    </row>
    <row r="9309" spans="1:4" x14ac:dyDescent="0.2">
      <c r="A9309" s="161" t="s">
        <v>9983</v>
      </c>
      <c r="B9309" s="162">
        <v>4.7279318500656199E-6</v>
      </c>
      <c r="D9309" s="162"/>
    </row>
    <row r="9310" spans="1:4" x14ac:dyDescent="0.2">
      <c r="A9310" s="161" t="s">
        <v>2036</v>
      </c>
      <c r="B9310" s="162">
        <v>4.6929569025385498E-6</v>
      </c>
      <c r="D9310" s="162"/>
    </row>
    <row r="9311" spans="1:4" x14ac:dyDescent="0.2">
      <c r="A9311" s="161" t="s">
        <v>4092</v>
      </c>
      <c r="B9311" s="162">
        <v>4.6763636945486E-6</v>
      </c>
      <c r="D9311" s="162"/>
    </row>
    <row r="9312" spans="1:4" x14ac:dyDescent="0.2">
      <c r="A9312" s="161" t="s">
        <v>9984</v>
      </c>
      <c r="B9312" s="162">
        <v>4.6532111368666997E-6</v>
      </c>
      <c r="D9312" s="162"/>
    </row>
    <row r="9313" spans="1:4" x14ac:dyDescent="0.2">
      <c r="A9313" s="161" t="s">
        <v>478</v>
      </c>
      <c r="B9313" s="162">
        <v>4.6294445810358802E-6</v>
      </c>
      <c r="D9313" s="162"/>
    </row>
    <row r="9314" spans="1:4" x14ac:dyDescent="0.2">
      <c r="A9314" s="161" t="s">
        <v>538</v>
      </c>
      <c r="B9314" s="162">
        <v>4.61879501942273E-6</v>
      </c>
      <c r="D9314" s="162"/>
    </row>
    <row r="9315" spans="1:4" x14ac:dyDescent="0.2">
      <c r="A9315" s="161" t="s">
        <v>1082</v>
      </c>
      <c r="B9315" s="162">
        <v>4.6126748062038802E-6</v>
      </c>
      <c r="D9315" s="162"/>
    </row>
    <row r="9316" spans="1:4" x14ac:dyDescent="0.2">
      <c r="A9316" s="161" t="s">
        <v>9985</v>
      </c>
      <c r="B9316" s="162">
        <v>4.6085598614775396E-6</v>
      </c>
      <c r="D9316" s="162"/>
    </row>
    <row r="9317" spans="1:4" x14ac:dyDescent="0.2">
      <c r="A9317" s="161" t="s">
        <v>9986</v>
      </c>
      <c r="B9317" s="162">
        <v>4.5775477441115002E-6</v>
      </c>
      <c r="D9317" s="162"/>
    </row>
    <row r="9318" spans="1:4" x14ac:dyDescent="0.2">
      <c r="A9318" s="161" t="s">
        <v>9987</v>
      </c>
      <c r="B9318" s="162">
        <v>4.5745981725664702E-6</v>
      </c>
      <c r="D9318" s="162"/>
    </row>
    <row r="9319" spans="1:4" x14ac:dyDescent="0.2">
      <c r="A9319" s="161" t="s">
        <v>1127</v>
      </c>
      <c r="B9319" s="162">
        <v>4.5423786513810501E-6</v>
      </c>
      <c r="D9319" s="162"/>
    </row>
    <row r="9320" spans="1:4" x14ac:dyDescent="0.2">
      <c r="A9320" s="161" t="s">
        <v>9988</v>
      </c>
      <c r="B9320" s="162">
        <v>4.5309599586678297E-6</v>
      </c>
      <c r="D9320" s="162"/>
    </row>
    <row r="9321" spans="1:4" x14ac:dyDescent="0.2">
      <c r="A9321" s="161" t="s">
        <v>9989</v>
      </c>
      <c r="B9321" s="162">
        <v>4.5018202573480703E-6</v>
      </c>
      <c r="D9321" s="162"/>
    </row>
    <row r="9322" spans="1:4" x14ac:dyDescent="0.2">
      <c r="A9322" s="161" t="s">
        <v>9990</v>
      </c>
      <c r="B9322" s="162">
        <v>4.4537247998155099E-6</v>
      </c>
      <c r="D9322" s="162"/>
    </row>
    <row r="9323" spans="1:4" x14ac:dyDescent="0.2">
      <c r="A9323" s="161" t="s">
        <v>9991</v>
      </c>
      <c r="B9323" s="162">
        <v>4.4119622565914896E-6</v>
      </c>
      <c r="D9323" s="162"/>
    </row>
    <row r="9324" spans="1:4" x14ac:dyDescent="0.2">
      <c r="A9324" s="161" t="s">
        <v>9992</v>
      </c>
      <c r="B9324" s="162">
        <v>4.4076265383318297E-6</v>
      </c>
      <c r="D9324" s="162"/>
    </row>
    <row r="9325" spans="1:4" x14ac:dyDescent="0.2">
      <c r="A9325" s="161" t="s">
        <v>9993</v>
      </c>
      <c r="B9325" s="162">
        <v>4.4037288354153997E-6</v>
      </c>
      <c r="D9325" s="162"/>
    </row>
    <row r="9326" spans="1:4" x14ac:dyDescent="0.2">
      <c r="A9326" s="161" t="s">
        <v>9994</v>
      </c>
      <c r="B9326" s="162">
        <v>4.3766736045633298E-6</v>
      </c>
      <c r="D9326" s="162"/>
    </row>
    <row r="9327" spans="1:4" x14ac:dyDescent="0.2">
      <c r="A9327" s="161" t="s">
        <v>9995</v>
      </c>
      <c r="B9327" s="162">
        <v>4.3766736045633298E-6</v>
      </c>
      <c r="D9327" s="162"/>
    </row>
    <row r="9328" spans="1:4" x14ac:dyDescent="0.2">
      <c r="A9328" s="161" t="s">
        <v>9996</v>
      </c>
      <c r="B9328" s="162">
        <v>4.3766736045633298E-6</v>
      </c>
      <c r="D9328" s="162"/>
    </row>
    <row r="9329" spans="1:4" x14ac:dyDescent="0.2">
      <c r="A9329" s="161" t="s">
        <v>9997</v>
      </c>
      <c r="B9329" s="162">
        <v>4.3766736045633298E-6</v>
      </c>
      <c r="D9329" s="162"/>
    </row>
    <row r="9330" spans="1:4" x14ac:dyDescent="0.2">
      <c r="A9330" s="161" t="s">
        <v>9998</v>
      </c>
      <c r="B9330" s="162">
        <v>4.3766736045633298E-6</v>
      </c>
      <c r="D9330" s="162"/>
    </row>
    <row r="9331" spans="1:4" x14ac:dyDescent="0.2">
      <c r="A9331" s="161" t="s">
        <v>5272</v>
      </c>
      <c r="B9331" s="162">
        <v>4.3740152763668897E-6</v>
      </c>
      <c r="D9331" s="162"/>
    </row>
    <row r="9332" spans="1:4" x14ac:dyDescent="0.2">
      <c r="A9332" s="161" t="s">
        <v>9999</v>
      </c>
      <c r="B9332" s="162">
        <v>4.3509396104854096E-6</v>
      </c>
      <c r="D9332" s="162"/>
    </row>
    <row r="9333" spans="1:4" x14ac:dyDescent="0.2">
      <c r="A9333" s="161" t="s">
        <v>10000</v>
      </c>
      <c r="B9333" s="162">
        <v>4.3432437832573001E-6</v>
      </c>
      <c r="D9333" s="162"/>
    </row>
    <row r="9334" spans="1:4" x14ac:dyDescent="0.2">
      <c r="A9334" s="161" t="s">
        <v>10001</v>
      </c>
      <c r="B9334" s="162">
        <v>4.3361388416640701E-6</v>
      </c>
      <c r="D9334" s="162"/>
    </row>
    <row r="9335" spans="1:4" x14ac:dyDescent="0.2">
      <c r="A9335" s="161" t="s">
        <v>793</v>
      </c>
      <c r="B9335" s="162">
        <v>4.3273210210001897E-6</v>
      </c>
      <c r="D9335" s="162"/>
    </row>
    <row r="9336" spans="1:4" x14ac:dyDescent="0.2">
      <c r="A9336" s="161" t="s">
        <v>4353</v>
      </c>
      <c r="B9336" s="162">
        <v>4.2802262328105398E-6</v>
      </c>
      <c r="D9336" s="162"/>
    </row>
    <row r="9337" spans="1:4" x14ac:dyDescent="0.2">
      <c r="A9337" s="161" t="s">
        <v>5879</v>
      </c>
      <c r="B9337" s="162">
        <v>4.2795041454851902E-6</v>
      </c>
      <c r="D9337" s="162"/>
    </row>
    <row r="9338" spans="1:4" x14ac:dyDescent="0.2">
      <c r="A9338" s="161" t="s">
        <v>10002</v>
      </c>
      <c r="B9338" s="162">
        <v>4.2795041454851902E-6</v>
      </c>
      <c r="D9338" s="162"/>
    </row>
    <row r="9339" spans="1:4" x14ac:dyDescent="0.2">
      <c r="A9339" s="161" t="s">
        <v>10003</v>
      </c>
      <c r="B9339" s="162">
        <v>4.2795041454851902E-6</v>
      </c>
      <c r="D9339" s="162"/>
    </row>
    <row r="9340" spans="1:4" x14ac:dyDescent="0.2">
      <c r="A9340" s="161" t="s">
        <v>10004</v>
      </c>
      <c r="B9340" s="162">
        <v>4.2538914774510098E-6</v>
      </c>
      <c r="D9340" s="162"/>
    </row>
    <row r="9341" spans="1:4" x14ac:dyDescent="0.2">
      <c r="A9341" s="161" t="s">
        <v>10005</v>
      </c>
      <c r="B9341" s="162">
        <v>4.2538914774510098E-6</v>
      </c>
      <c r="D9341" s="162"/>
    </row>
    <row r="9342" spans="1:4" x14ac:dyDescent="0.2">
      <c r="A9342" s="161" t="s">
        <v>10006</v>
      </c>
      <c r="B9342" s="162">
        <v>4.2538914774510098E-6</v>
      </c>
      <c r="D9342" s="162"/>
    </row>
    <row r="9343" spans="1:4" x14ac:dyDescent="0.2">
      <c r="A9343" s="161" t="s">
        <v>10007</v>
      </c>
      <c r="B9343" s="162">
        <v>4.2538914774510098E-6</v>
      </c>
      <c r="D9343" s="162"/>
    </row>
    <row r="9344" spans="1:4" x14ac:dyDescent="0.2">
      <c r="A9344" s="161" t="s">
        <v>10008</v>
      </c>
      <c r="B9344" s="162">
        <v>4.2538914774510098E-6</v>
      </c>
      <c r="D9344" s="162"/>
    </row>
    <row r="9345" spans="1:4" x14ac:dyDescent="0.2">
      <c r="A9345" s="161" t="s">
        <v>10009</v>
      </c>
      <c r="B9345" s="162">
        <v>4.2511512552861802E-6</v>
      </c>
      <c r="D9345" s="162"/>
    </row>
    <row r="9346" spans="1:4" x14ac:dyDescent="0.2">
      <c r="A9346" s="161" t="s">
        <v>10010</v>
      </c>
      <c r="B9346" s="162">
        <v>4.2223470751558303E-6</v>
      </c>
      <c r="D9346" s="162"/>
    </row>
    <row r="9347" spans="1:4" x14ac:dyDescent="0.2">
      <c r="A9347" s="161" t="s">
        <v>5825</v>
      </c>
      <c r="B9347" s="162">
        <v>4.2178293266374299E-6</v>
      </c>
      <c r="D9347" s="162"/>
    </row>
    <row r="9348" spans="1:4" x14ac:dyDescent="0.2">
      <c r="A9348" s="161" t="s">
        <v>10011</v>
      </c>
      <c r="B9348" s="162">
        <v>4.2178293266374299E-6</v>
      </c>
      <c r="D9348" s="162"/>
    </row>
    <row r="9349" spans="1:4" x14ac:dyDescent="0.2">
      <c r="A9349" s="161" t="s">
        <v>5781</v>
      </c>
      <c r="B9349" s="162">
        <v>4.20065721923674E-6</v>
      </c>
      <c r="D9349" s="162"/>
    </row>
    <row r="9350" spans="1:4" x14ac:dyDescent="0.2">
      <c r="A9350" s="161" t="s">
        <v>1573</v>
      </c>
      <c r="B9350" s="162">
        <v>4.14365846353969E-6</v>
      </c>
      <c r="D9350" s="162"/>
    </row>
    <row r="9351" spans="1:4" x14ac:dyDescent="0.2">
      <c r="A9351" s="161" t="s">
        <v>827</v>
      </c>
      <c r="B9351" s="162">
        <v>4.1320589566727301E-6</v>
      </c>
      <c r="D9351" s="162"/>
    </row>
    <row r="9352" spans="1:4" x14ac:dyDescent="0.2">
      <c r="A9352" s="161" t="s">
        <v>4889</v>
      </c>
      <c r="B9352" s="162">
        <v>4.1307748731046502E-6</v>
      </c>
      <c r="D9352" s="162"/>
    </row>
    <row r="9353" spans="1:4" x14ac:dyDescent="0.2">
      <c r="A9353" s="161" t="s">
        <v>5630</v>
      </c>
      <c r="B9353" s="162">
        <v>4.1268099701744003E-6</v>
      </c>
      <c r="D9353" s="162"/>
    </row>
    <row r="9354" spans="1:4" x14ac:dyDescent="0.2">
      <c r="A9354" s="161" t="s">
        <v>10012</v>
      </c>
      <c r="B9354" s="162">
        <v>4.1141028922973696E-6</v>
      </c>
      <c r="D9354" s="162"/>
    </row>
    <row r="9355" spans="1:4" x14ac:dyDescent="0.2">
      <c r="A9355" s="161" t="s">
        <v>10013</v>
      </c>
      <c r="B9355" s="162">
        <v>4.11361993053374E-6</v>
      </c>
      <c r="D9355" s="162"/>
    </row>
    <row r="9356" spans="1:4" x14ac:dyDescent="0.2">
      <c r="A9356" s="161" t="s">
        <v>3271</v>
      </c>
      <c r="B9356" s="162">
        <v>4.1071101371655601E-6</v>
      </c>
      <c r="D9356" s="162"/>
    </row>
    <row r="9357" spans="1:4" x14ac:dyDescent="0.2">
      <c r="A9357" s="161" t="s">
        <v>10014</v>
      </c>
      <c r="B9357" s="162">
        <v>4.1053464706098998E-6</v>
      </c>
      <c r="D9357" s="162"/>
    </row>
    <row r="9358" spans="1:4" x14ac:dyDescent="0.2">
      <c r="A9358" s="161" t="s">
        <v>10015</v>
      </c>
      <c r="B9358" s="162">
        <v>4.0707626560472696E-6</v>
      </c>
      <c r="D9358" s="162"/>
    </row>
    <row r="9359" spans="1:4" x14ac:dyDescent="0.2">
      <c r="A9359" s="161" t="s">
        <v>6229</v>
      </c>
      <c r="B9359" s="162">
        <v>4.0628257315624999E-6</v>
      </c>
      <c r="D9359" s="162"/>
    </row>
    <row r="9360" spans="1:4" x14ac:dyDescent="0.2">
      <c r="A9360" s="161" t="s">
        <v>1237</v>
      </c>
      <c r="B9360" s="162">
        <v>4.0496338219151699E-6</v>
      </c>
      <c r="D9360" s="162"/>
    </row>
    <row r="9361" spans="1:4" x14ac:dyDescent="0.2">
      <c r="A9361" s="161" t="s">
        <v>696</v>
      </c>
      <c r="B9361" s="162">
        <v>4.0201205581974799E-6</v>
      </c>
      <c r="D9361" s="162"/>
    </row>
    <row r="9362" spans="1:4" x14ac:dyDescent="0.2">
      <c r="A9362" s="161" t="s">
        <v>471</v>
      </c>
      <c r="B9362" s="162">
        <v>4.0039344954678199E-6</v>
      </c>
      <c r="D9362" s="162"/>
    </row>
    <row r="9363" spans="1:4" x14ac:dyDescent="0.2">
      <c r="A9363" s="161" t="s">
        <v>5101</v>
      </c>
      <c r="B9363" s="162">
        <v>3.9937502300242199E-6</v>
      </c>
      <c r="D9363" s="162"/>
    </row>
    <row r="9364" spans="1:4" x14ac:dyDescent="0.2">
      <c r="A9364" s="161" t="s">
        <v>3150</v>
      </c>
      <c r="B9364" s="162">
        <v>3.9909398032249997E-6</v>
      </c>
      <c r="D9364" s="162"/>
    </row>
    <row r="9365" spans="1:4" x14ac:dyDescent="0.2">
      <c r="A9365" s="161" t="s">
        <v>10016</v>
      </c>
      <c r="B9365" s="162">
        <v>3.9789187181448897E-6</v>
      </c>
      <c r="D9365" s="162"/>
    </row>
    <row r="9366" spans="1:4" x14ac:dyDescent="0.2">
      <c r="A9366" s="161" t="s">
        <v>5186</v>
      </c>
      <c r="B9366" s="162">
        <v>3.9789187181448897E-6</v>
      </c>
      <c r="D9366" s="162"/>
    </row>
    <row r="9367" spans="1:4" x14ac:dyDescent="0.2">
      <c r="A9367" s="161" t="s">
        <v>10017</v>
      </c>
      <c r="B9367" s="162">
        <v>3.9674020280361696E-6</v>
      </c>
      <c r="D9367" s="162"/>
    </row>
    <row r="9368" spans="1:4" x14ac:dyDescent="0.2">
      <c r="A9368" s="161" t="s">
        <v>5330</v>
      </c>
      <c r="B9368" s="162">
        <v>3.9674020280361696E-6</v>
      </c>
      <c r="D9368" s="162"/>
    </row>
    <row r="9369" spans="1:4" x14ac:dyDescent="0.2">
      <c r="A9369" s="161" t="s">
        <v>2009</v>
      </c>
      <c r="B9369" s="162">
        <v>3.9546275657572298E-6</v>
      </c>
      <c r="D9369" s="162"/>
    </row>
    <row r="9370" spans="1:4" x14ac:dyDescent="0.2">
      <c r="A9370" s="161" t="s">
        <v>10018</v>
      </c>
      <c r="B9370" s="162">
        <v>3.9159806692810103E-6</v>
      </c>
      <c r="D9370" s="162"/>
    </row>
    <row r="9371" spans="1:4" x14ac:dyDescent="0.2">
      <c r="A9371" s="161" t="s">
        <v>466</v>
      </c>
      <c r="B9371" s="162">
        <v>3.8784363018892299E-6</v>
      </c>
      <c r="D9371" s="162"/>
    </row>
    <row r="9372" spans="1:4" x14ac:dyDescent="0.2">
      <c r="A9372" s="161" t="s">
        <v>10019</v>
      </c>
      <c r="B9372" s="162">
        <v>3.87760287635548E-6</v>
      </c>
      <c r="D9372" s="162"/>
    </row>
    <row r="9373" spans="1:4" x14ac:dyDescent="0.2">
      <c r="A9373" s="161" t="s">
        <v>1136</v>
      </c>
      <c r="B9373" s="162">
        <v>3.8524690953626497E-6</v>
      </c>
      <c r="D9373" s="162"/>
    </row>
    <row r="9374" spans="1:4" x14ac:dyDescent="0.2">
      <c r="A9374" s="161" t="s">
        <v>572</v>
      </c>
      <c r="B9374" s="162">
        <v>3.8498363801895501E-6</v>
      </c>
      <c r="D9374" s="162"/>
    </row>
    <row r="9375" spans="1:4" x14ac:dyDescent="0.2">
      <c r="A9375" s="161" t="s">
        <v>463</v>
      </c>
      <c r="B9375" s="162">
        <v>3.8385896752816002E-6</v>
      </c>
      <c r="D9375" s="162"/>
    </row>
    <row r="9376" spans="1:4" x14ac:dyDescent="0.2">
      <c r="A9376" s="161" t="s">
        <v>2886</v>
      </c>
      <c r="B9376" s="162">
        <v>3.8235243587394703E-6</v>
      </c>
      <c r="D9376" s="162"/>
    </row>
    <row r="9377" spans="1:4" x14ac:dyDescent="0.2">
      <c r="A9377" s="161" t="s">
        <v>744</v>
      </c>
      <c r="B9377" s="162">
        <v>3.8210771353411098E-6</v>
      </c>
      <c r="D9377" s="162"/>
    </row>
    <row r="9378" spans="1:4" x14ac:dyDescent="0.2">
      <c r="A9378" s="161" t="s">
        <v>2447</v>
      </c>
      <c r="B9378" s="162">
        <v>3.82082562175429E-6</v>
      </c>
      <c r="D9378" s="162"/>
    </row>
    <row r="9379" spans="1:4" x14ac:dyDescent="0.2">
      <c r="A9379" s="161" t="s">
        <v>10020</v>
      </c>
      <c r="B9379" s="162">
        <v>3.8077613777996001E-6</v>
      </c>
      <c r="D9379" s="162"/>
    </row>
    <row r="9380" spans="1:4" x14ac:dyDescent="0.2">
      <c r="A9380" s="161" t="s">
        <v>1018</v>
      </c>
      <c r="B9380" s="162">
        <v>3.7883046066317199E-6</v>
      </c>
      <c r="D9380" s="162"/>
    </row>
    <row r="9381" spans="1:4" x14ac:dyDescent="0.2">
      <c r="A9381" s="161" t="s">
        <v>10021</v>
      </c>
      <c r="B9381" s="162">
        <v>3.7367262503239002E-6</v>
      </c>
      <c r="D9381" s="162"/>
    </row>
    <row r="9382" spans="1:4" x14ac:dyDescent="0.2">
      <c r="A9382" s="161" t="s">
        <v>10022</v>
      </c>
      <c r="B9382" s="162">
        <v>3.7367262503239002E-6</v>
      </c>
      <c r="D9382" s="162"/>
    </row>
    <row r="9383" spans="1:4" x14ac:dyDescent="0.2">
      <c r="A9383" s="161" t="s">
        <v>1812</v>
      </c>
      <c r="B9383" s="162">
        <v>3.7231213840172799E-6</v>
      </c>
      <c r="D9383" s="162"/>
    </row>
    <row r="9384" spans="1:4" x14ac:dyDescent="0.2">
      <c r="A9384" s="161" t="s">
        <v>10023</v>
      </c>
      <c r="B9384" s="162">
        <v>3.6833958761266598E-6</v>
      </c>
      <c r="D9384" s="162"/>
    </row>
    <row r="9385" spans="1:4" x14ac:dyDescent="0.2">
      <c r="A9385" s="161" t="s">
        <v>10024</v>
      </c>
      <c r="B9385" s="162">
        <v>3.6730890049357101E-6</v>
      </c>
      <c r="D9385" s="162"/>
    </row>
    <row r="9386" spans="1:4" x14ac:dyDescent="0.2">
      <c r="A9386" s="161" t="s">
        <v>5776</v>
      </c>
      <c r="B9386" s="162">
        <v>3.6646628845438801E-6</v>
      </c>
      <c r="D9386" s="162"/>
    </row>
    <row r="9387" spans="1:4" x14ac:dyDescent="0.2">
      <c r="A9387" s="161" t="s">
        <v>10025</v>
      </c>
      <c r="B9387" s="162">
        <v>3.65203172454949E-6</v>
      </c>
      <c r="D9387" s="162"/>
    </row>
    <row r="9388" spans="1:4" x14ac:dyDescent="0.2">
      <c r="A9388" s="161" t="s">
        <v>1328</v>
      </c>
      <c r="B9388" s="162">
        <v>3.6474998629246198E-6</v>
      </c>
      <c r="D9388" s="162"/>
    </row>
    <row r="9389" spans="1:4" x14ac:dyDescent="0.2">
      <c r="A9389" s="161" t="s">
        <v>391</v>
      </c>
      <c r="B9389" s="162">
        <v>3.6332336016497001E-6</v>
      </c>
      <c r="D9389" s="162"/>
    </row>
    <row r="9390" spans="1:4" x14ac:dyDescent="0.2">
      <c r="A9390" s="161" t="s">
        <v>5716</v>
      </c>
      <c r="B9390" s="162">
        <v>3.6296407884853102E-6</v>
      </c>
      <c r="D9390" s="162"/>
    </row>
    <row r="9391" spans="1:4" x14ac:dyDescent="0.2">
      <c r="A9391" s="161" t="s">
        <v>3172</v>
      </c>
      <c r="B9391" s="162">
        <v>3.61430342343679E-6</v>
      </c>
      <c r="D9391" s="162"/>
    </row>
    <row r="9392" spans="1:4" x14ac:dyDescent="0.2">
      <c r="A9392" s="161" t="s">
        <v>976</v>
      </c>
      <c r="B9392" s="162">
        <v>3.6067572069917002E-6</v>
      </c>
      <c r="D9392" s="162"/>
    </row>
    <row r="9393" spans="1:4" x14ac:dyDescent="0.2">
      <c r="A9393" s="161" t="s">
        <v>10026</v>
      </c>
      <c r="B9393" s="162">
        <v>3.6051999677487498E-6</v>
      </c>
      <c r="D9393" s="162"/>
    </row>
    <row r="9394" spans="1:4" x14ac:dyDescent="0.2">
      <c r="A9394" s="161" t="s">
        <v>10027</v>
      </c>
      <c r="B9394" s="162">
        <v>3.6023191110939298E-6</v>
      </c>
      <c r="D9394" s="162"/>
    </row>
    <row r="9395" spans="1:4" x14ac:dyDescent="0.2">
      <c r="A9395" s="161" t="s">
        <v>789</v>
      </c>
      <c r="B9395" s="162">
        <v>3.5943109467522599E-6</v>
      </c>
      <c r="D9395" s="162"/>
    </row>
    <row r="9396" spans="1:4" x14ac:dyDescent="0.2">
      <c r="A9396" s="161" t="s">
        <v>751</v>
      </c>
      <c r="B9396" s="162">
        <v>3.58929541516101E-6</v>
      </c>
      <c r="D9396" s="162"/>
    </row>
    <row r="9397" spans="1:4" x14ac:dyDescent="0.2">
      <c r="A9397" s="161" t="s">
        <v>10028</v>
      </c>
      <c r="B9397" s="162">
        <v>3.5775942854911599E-6</v>
      </c>
      <c r="D9397" s="162"/>
    </row>
    <row r="9398" spans="1:4" x14ac:dyDescent="0.2">
      <c r="A9398" s="161" t="s">
        <v>10029</v>
      </c>
      <c r="B9398" s="162">
        <v>3.5775942854911599E-6</v>
      </c>
      <c r="D9398" s="162"/>
    </row>
    <row r="9399" spans="1:4" x14ac:dyDescent="0.2">
      <c r="A9399" s="161" t="s">
        <v>10030</v>
      </c>
      <c r="B9399" s="162">
        <v>3.5775942854911599E-6</v>
      </c>
      <c r="D9399" s="162"/>
    </row>
    <row r="9400" spans="1:4" x14ac:dyDescent="0.2">
      <c r="A9400" s="161" t="s">
        <v>10031</v>
      </c>
      <c r="B9400" s="162">
        <v>3.5713274575405599E-6</v>
      </c>
      <c r="D9400" s="162"/>
    </row>
    <row r="9401" spans="1:4" x14ac:dyDescent="0.2">
      <c r="A9401" s="161" t="s">
        <v>1047</v>
      </c>
      <c r="B9401" s="162">
        <v>3.5709785616526501E-6</v>
      </c>
      <c r="D9401" s="162"/>
    </row>
    <row r="9402" spans="1:4" x14ac:dyDescent="0.2">
      <c r="A9402" s="161" t="s">
        <v>507</v>
      </c>
      <c r="B9402" s="162">
        <v>3.5542022388483298E-6</v>
      </c>
      <c r="D9402" s="162"/>
    </row>
    <row r="9403" spans="1:4" x14ac:dyDescent="0.2">
      <c r="A9403" s="161" t="s">
        <v>10032</v>
      </c>
      <c r="B9403" s="162">
        <v>3.5142338651926302E-6</v>
      </c>
      <c r="D9403" s="162"/>
    </row>
    <row r="9404" spans="1:4" x14ac:dyDescent="0.2">
      <c r="A9404" s="161" t="s">
        <v>758</v>
      </c>
      <c r="B9404" s="162">
        <v>3.5081672284954502E-6</v>
      </c>
      <c r="D9404" s="162"/>
    </row>
    <row r="9405" spans="1:4" x14ac:dyDescent="0.2">
      <c r="A9405" s="161" t="s">
        <v>1781</v>
      </c>
      <c r="B9405" s="162">
        <v>3.5055073182829198E-6</v>
      </c>
      <c r="D9405" s="162"/>
    </row>
    <row r="9406" spans="1:4" x14ac:dyDescent="0.2">
      <c r="A9406" s="161" t="s">
        <v>10033</v>
      </c>
      <c r="B9406" s="162">
        <v>3.4877390360592701E-6</v>
      </c>
      <c r="D9406" s="162"/>
    </row>
    <row r="9407" spans="1:4" x14ac:dyDescent="0.2">
      <c r="A9407" s="161" t="s">
        <v>2374</v>
      </c>
      <c r="B9407" s="162">
        <v>3.4480310774127302E-6</v>
      </c>
      <c r="D9407" s="162"/>
    </row>
    <row r="9408" spans="1:4" x14ac:dyDescent="0.2">
      <c r="A9408" s="161" t="s">
        <v>484</v>
      </c>
      <c r="B9408" s="162">
        <v>3.4020262262454001E-6</v>
      </c>
      <c r="D9408" s="162"/>
    </row>
    <row r="9409" spans="1:4" x14ac:dyDescent="0.2">
      <c r="A9409" s="161" t="s">
        <v>10034</v>
      </c>
      <c r="B9409" s="162">
        <v>3.3690427690282802E-6</v>
      </c>
      <c r="D9409" s="162"/>
    </row>
    <row r="9410" spans="1:4" x14ac:dyDescent="0.2">
      <c r="A9410" s="161" t="s">
        <v>10035</v>
      </c>
      <c r="B9410" s="162">
        <v>3.3610621257594299E-6</v>
      </c>
      <c r="D9410" s="162"/>
    </row>
    <row r="9411" spans="1:4" x14ac:dyDescent="0.2">
      <c r="A9411" s="161" t="s">
        <v>10036</v>
      </c>
      <c r="B9411" s="162">
        <v>3.3610621257594299E-6</v>
      </c>
      <c r="D9411" s="162"/>
    </row>
    <row r="9412" spans="1:4" x14ac:dyDescent="0.2">
      <c r="A9412" s="161" t="s">
        <v>10037</v>
      </c>
      <c r="B9412" s="162">
        <v>3.3610621257594299E-6</v>
      </c>
      <c r="D9412" s="162"/>
    </row>
    <row r="9413" spans="1:4" x14ac:dyDescent="0.2">
      <c r="A9413" s="161" t="s">
        <v>10038</v>
      </c>
      <c r="B9413" s="162">
        <v>3.3610621257594299E-6</v>
      </c>
      <c r="D9413" s="162"/>
    </row>
    <row r="9414" spans="1:4" x14ac:dyDescent="0.2">
      <c r="A9414" s="161" t="s">
        <v>10039</v>
      </c>
      <c r="B9414" s="162">
        <v>3.3610621257594299E-6</v>
      </c>
      <c r="D9414" s="162"/>
    </row>
    <row r="9415" spans="1:4" x14ac:dyDescent="0.2">
      <c r="A9415" s="161" t="s">
        <v>10040</v>
      </c>
      <c r="B9415" s="162">
        <v>3.35433718649374E-6</v>
      </c>
      <c r="D9415" s="162"/>
    </row>
    <row r="9416" spans="1:4" x14ac:dyDescent="0.2">
      <c r="A9416" s="161" t="s">
        <v>10041</v>
      </c>
      <c r="B9416" s="162">
        <v>3.3516280390547302E-6</v>
      </c>
      <c r="D9416" s="162"/>
    </row>
    <row r="9417" spans="1:4" x14ac:dyDescent="0.2">
      <c r="A9417" s="161" t="s">
        <v>10042</v>
      </c>
      <c r="B9417" s="162">
        <v>3.3516280390547302E-6</v>
      </c>
      <c r="D9417" s="162"/>
    </row>
    <row r="9418" spans="1:4" x14ac:dyDescent="0.2">
      <c r="A9418" s="161" t="s">
        <v>10043</v>
      </c>
      <c r="B9418" s="162">
        <v>3.3516280390547302E-6</v>
      </c>
      <c r="D9418" s="162"/>
    </row>
    <row r="9419" spans="1:4" x14ac:dyDescent="0.2">
      <c r="A9419" s="161" t="s">
        <v>5575</v>
      </c>
      <c r="B9419" s="162">
        <v>3.3273333160357999E-6</v>
      </c>
      <c r="D9419" s="162"/>
    </row>
    <row r="9420" spans="1:4" x14ac:dyDescent="0.2">
      <c r="A9420" s="161" t="s">
        <v>10044</v>
      </c>
      <c r="B9420" s="162">
        <v>3.3273333160357999E-6</v>
      </c>
      <c r="D9420" s="162"/>
    </row>
    <row r="9421" spans="1:4" x14ac:dyDescent="0.2">
      <c r="A9421" s="161" t="s">
        <v>3589</v>
      </c>
      <c r="B9421" s="162">
        <v>3.3273333160357999E-6</v>
      </c>
      <c r="D9421" s="162"/>
    </row>
    <row r="9422" spans="1:4" x14ac:dyDescent="0.2">
      <c r="A9422" s="161" t="s">
        <v>10045</v>
      </c>
      <c r="B9422" s="162">
        <v>3.3273333160357999E-6</v>
      </c>
      <c r="D9422" s="162"/>
    </row>
    <row r="9423" spans="1:4" x14ac:dyDescent="0.2">
      <c r="A9423" s="161" t="s">
        <v>10046</v>
      </c>
      <c r="B9423" s="162">
        <v>3.3273333160357999E-6</v>
      </c>
      <c r="D9423" s="162"/>
    </row>
    <row r="9424" spans="1:4" x14ac:dyDescent="0.2">
      <c r="A9424" s="161" t="s">
        <v>1062</v>
      </c>
      <c r="B9424" s="162">
        <v>3.2984854813273499E-6</v>
      </c>
      <c r="D9424" s="162"/>
    </row>
    <row r="9425" spans="1:4" x14ac:dyDescent="0.2">
      <c r="A9425" s="161" t="s">
        <v>10047</v>
      </c>
      <c r="B9425" s="162">
        <v>3.26371428494444E-6</v>
      </c>
      <c r="D9425" s="162"/>
    </row>
    <row r="9426" spans="1:4" x14ac:dyDescent="0.2">
      <c r="A9426" s="161" t="s">
        <v>10048</v>
      </c>
      <c r="B9426" s="162">
        <v>3.23852032246826E-6</v>
      </c>
      <c r="D9426" s="162"/>
    </row>
    <row r="9427" spans="1:4" x14ac:dyDescent="0.2">
      <c r="A9427" s="161" t="s">
        <v>10049</v>
      </c>
      <c r="B9427" s="162">
        <v>3.23852032246826E-6</v>
      </c>
      <c r="D9427" s="162"/>
    </row>
    <row r="9428" spans="1:4" x14ac:dyDescent="0.2">
      <c r="A9428" s="161" t="s">
        <v>10050</v>
      </c>
      <c r="B9428" s="162">
        <v>3.23852032246826E-6</v>
      </c>
      <c r="D9428" s="162"/>
    </row>
    <row r="9429" spans="1:4" x14ac:dyDescent="0.2">
      <c r="A9429" s="161" t="s">
        <v>10051</v>
      </c>
      <c r="B9429" s="162">
        <v>3.23852032246826E-6</v>
      </c>
      <c r="D9429" s="162"/>
    </row>
    <row r="9430" spans="1:4" x14ac:dyDescent="0.2">
      <c r="A9430" s="161" t="s">
        <v>10052</v>
      </c>
      <c r="B9430" s="162">
        <v>3.23852032246826E-6</v>
      </c>
      <c r="D9430" s="162"/>
    </row>
    <row r="9431" spans="1:4" x14ac:dyDescent="0.2">
      <c r="A9431" s="161" t="s">
        <v>10053</v>
      </c>
      <c r="B9431" s="162">
        <v>3.23852032246826E-6</v>
      </c>
      <c r="D9431" s="162"/>
    </row>
    <row r="9432" spans="1:4" x14ac:dyDescent="0.2">
      <c r="A9432" s="161" t="s">
        <v>1144</v>
      </c>
      <c r="B9432" s="162">
        <v>3.2325063671601302E-6</v>
      </c>
      <c r="D9432" s="162"/>
    </row>
    <row r="9433" spans="1:4" x14ac:dyDescent="0.2">
      <c r="A9433" s="161" t="s">
        <v>10054</v>
      </c>
      <c r="B9433" s="162">
        <v>3.2223274856442102E-6</v>
      </c>
      <c r="D9433" s="162"/>
    </row>
    <row r="9434" spans="1:4" x14ac:dyDescent="0.2">
      <c r="A9434" s="161" t="s">
        <v>10055</v>
      </c>
      <c r="B9434" s="162">
        <v>3.2131962719235799E-6</v>
      </c>
      <c r="D9434" s="162"/>
    </row>
    <row r="9435" spans="1:4" x14ac:dyDescent="0.2">
      <c r="A9435" s="161" t="s">
        <v>10056</v>
      </c>
      <c r="B9435" s="162">
        <v>3.2102167510813199E-6</v>
      </c>
      <c r="D9435" s="162"/>
    </row>
    <row r="9436" spans="1:4" x14ac:dyDescent="0.2">
      <c r="A9436" s="161" t="s">
        <v>10057</v>
      </c>
      <c r="B9436" s="162">
        <v>3.1983568361497798E-6</v>
      </c>
      <c r="D9436" s="162"/>
    </row>
    <row r="9437" spans="1:4" x14ac:dyDescent="0.2">
      <c r="A9437" s="161" t="s">
        <v>557</v>
      </c>
      <c r="B9437" s="162">
        <v>3.1800686232093298E-6</v>
      </c>
      <c r="D9437" s="162"/>
    </row>
    <row r="9438" spans="1:4" x14ac:dyDescent="0.2">
      <c r="A9438" s="161" t="s">
        <v>1100</v>
      </c>
      <c r="B9438" s="162">
        <v>3.1528720119423298E-6</v>
      </c>
      <c r="D9438" s="162"/>
    </row>
    <row r="9439" spans="1:4" x14ac:dyDescent="0.2">
      <c r="A9439" s="161" t="s">
        <v>1386</v>
      </c>
      <c r="B9439" s="162">
        <v>3.1480642049207999E-6</v>
      </c>
      <c r="D9439" s="162"/>
    </row>
    <row r="9440" spans="1:4" x14ac:dyDescent="0.2">
      <c r="A9440" s="161" t="s">
        <v>10058</v>
      </c>
      <c r="B9440" s="162">
        <v>3.13769373694602E-6</v>
      </c>
      <c r="D9440" s="162"/>
    </row>
    <row r="9441" spans="1:4" x14ac:dyDescent="0.2">
      <c r="A9441" s="161" t="s">
        <v>10059</v>
      </c>
      <c r="B9441" s="162">
        <v>3.13728690854732E-6</v>
      </c>
      <c r="D9441" s="162"/>
    </row>
    <row r="9442" spans="1:4" x14ac:dyDescent="0.2">
      <c r="A9442" s="161" t="s">
        <v>10060</v>
      </c>
      <c r="B9442" s="162">
        <v>3.13276272069116E-6</v>
      </c>
      <c r="D9442" s="162"/>
    </row>
    <row r="9443" spans="1:4" x14ac:dyDescent="0.2">
      <c r="A9443" s="161" t="s">
        <v>970</v>
      </c>
      <c r="B9443" s="162">
        <v>3.1235025597306302E-6</v>
      </c>
      <c r="D9443" s="162"/>
    </row>
    <row r="9444" spans="1:4" x14ac:dyDescent="0.2">
      <c r="A9444" s="161" t="s">
        <v>5719</v>
      </c>
      <c r="B9444" s="162">
        <v>3.1146748229604201E-6</v>
      </c>
      <c r="D9444" s="162"/>
    </row>
    <row r="9445" spans="1:4" x14ac:dyDescent="0.2">
      <c r="A9445" s="161" t="s">
        <v>10061</v>
      </c>
      <c r="B9445" s="162">
        <v>3.1146748229604201E-6</v>
      </c>
      <c r="D9445" s="162"/>
    </row>
    <row r="9446" spans="1:4" x14ac:dyDescent="0.2">
      <c r="A9446" s="161" t="s">
        <v>10062</v>
      </c>
      <c r="B9446" s="162">
        <v>3.1146748229604201E-6</v>
      </c>
      <c r="D9446" s="162"/>
    </row>
    <row r="9447" spans="1:4" x14ac:dyDescent="0.2">
      <c r="A9447" s="161" t="s">
        <v>505</v>
      </c>
      <c r="B9447" s="162">
        <v>3.1105994906665001E-6</v>
      </c>
      <c r="D9447" s="162"/>
    </row>
    <row r="9448" spans="1:4" x14ac:dyDescent="0.2">
      <c r="A9448" s="161" t="s">
        <v>2093</v>
      </c>
      <c r="B9448" s="162">
        <v>3.09334753014834E-6</v>
      </c>
      <c r="D9448" s="162"/>
    </row>
    <row r="9449" spans="1:4" x14ac:dyDescent="0.2">
      <c r="A9449" s="161" t="s">
        <v>10063</v>
      </c>
      <c r="B9449" s="162">
        <v>3.0903179420183098E-6</v>
      </c>
      <c r="D9449" s="162"/>
    </row>
    <row r="9450" spans="1:4" x14ac:dyDescent="0.2">
      <c r="A9450" s="161" t="s">
        <v>661</v>
      </c>
      <c r="B9450" s="162">
        <v>3.08266956764748E-6</v>
      </c>
      <c r="D9450" s="162"/>
    </row>
    <row r="9451" spans="1:4" x14ac:dyDescent="0.2">
      <c r="A9451" s="161" t="s">
        <v>576</v>
      </c>
      <c r="B9451" s="162">
        <v>3.01194794880487E-6</v>
      </c>
      <c r="D9451" s="162"/>
    </row>
    <row r="9452" spans="1:4" x14ac:dyDescent="0.2">
      <c r="A9452" s="161" t="s">
        <v>4210</v>
      </c>
      <c r="B9452" s="162">
        <v>3.0056797706467702E-6</v>
      </c>
      <c r="D9452" s="162"/>
    </row>
    <row r="9453" spans="1:4" x14ac:dyDescent="0.2">
      <c r="A9453" s="161" t="s">
        <v>10064</v>
      </c>
      <c r="B9453" s="162">
        <v>3.0056633115066501E-6</v>
      </c>
      <c r="D9453" s="162"/>
    </row>
    <row r="9454" spans="1:4" x14ac:dyDescent="0.2">
      <c r="A9454" s="161" t="s">
        <v>5002</v>
      </c>
      <c r="B9454" s="162">
        <v>2.9869996673474001E-6</v>
      </c>
      <c r="D9454" s="162"/>
    </row>
    <row r="9455" spans="1:4" x14ac:dyDescent="0.2">
      <c r="A9455" s="161" t="s">
        <v>3361</v>
      </c>
      <c r="B9455" s="162">
        <v>2.9572303476512001E-6</v>
      </c>
      <c r="D9455" s="162"/>
    </row>
    <row r="9456" spans="1:4" x14ac:dyDescent="0.2">
      <c r="A9456" s="161" t="s">
        <v>1215</v>
      </c>
      <c r="B9456" s="162">
        <v>2.9026822049944201E-6</v>
      </c>
      <c r="D9456" s="162"/>
    </row>
    <row r="9457" spans="1:4" x14ac:dyDescent="0.2">
      <c r="A9457" s="161" t="s">
        <v>411</v>
      </c>
      <c r="B9457" s="162">
        <v>2.8790474125516898E-6</v>
      </c>
      <c r="D9457" s="162"/>
    </row>
    <row r="9458" spans="1:4" x14ac:dyDescent="0.2">
      <c r="A9458" s="161" t="s">
        <v>409</v>
      </c>
      <c r="B9458" s="162">
        <v>2.87561610773282E-6</v>
      </c>
      <c r="D9458" s="162"/>
    </row>
    <row r="9459" spans="1:4" x14ac:dyDescent="0.2">
      <c r="A9459" s="161" t="s">
        <v>470</v>
      </c>
      <c r="B9459" s="162">
        <v>2.8731265335018002E-6</v>
      </c>
      <c r="D9459" s="162"/>
    </row>
    <row r="9460" spans="1:4" x14ac:dyDescent="0.2">
      <c r="A9460" s="161" t="s">
        <v>10065</v>
      </c>
      <c r="B9460" s="162">
        <v>2.8580814421652202E-6</v>
      </c>
      <c r="D9460" s="162"/>
    </row>
    <row r="9461" spans="1:4" x14ac:dyDescent="0.2">
      <c r="A9461" s="161" t="s">
        <v>626</v>
      </c>
      <c r="B9461" s="162">
        <v>2.8543743328936699E-6</v>
      </c>
      <c r="D9461" s="162"/>
    </row>
    <row r="9462" spans="1:4" x14ac:dyDescent="0.2">
      <c r="A9462" s="161" t="s">
        <v>10066</v>
      </c>
      <c r="B9462" s="162">
        <v>2.84436661031945E-6</v>
      </c>
      <c r="D9462" s="162"/>
    </row>
    <row r="9463" spans="1:4" x14ac:dyDescent="0.2">
      <c r="A9463" s="161" t="s">
        <v>10067</v>
      </c>
      <c r="B9463" s="162">
        <v>2.84436661031945E-6</v>
      </c>
      <c r="D9463" s="162"/>
    </row>
    <row r="9464" spans="1:4" x14ac:dyDescent="0.2">
      <c r="A9464" s="161" t="s">
        <v>10068</v>
      </c>
      <c r="B9464" s="162">
        <v>2.8413701189225199E-6</v>
      </c>
      <c r="D9464" s="162"/>
    </row>
    <row r="9465" spans="1:4" x14ac:dyDescent="0.2">
      <c r="A9465" s="161" t="s">
        <v>10069</v>
      </c>
      <c r="B9465" s="162">
        <v>2.8396135383465801E-6</v>
      </c>
      <c r="D9465" s="162"/>
    </row>
    <row r="9466" spans="1:4" x14ac:dyDescent="0.2">
      <c r="A9466" s="161" t="s">
        <v>10070</v>
      </c>
      <c r="B9466" s="162">
        <v>2.8396135383465801E-6</v>
      </c>
      <c r="D9466" s="162"/>
    </row>
    <row r="9467" spans="1:4" x14ac:dyDescent="0.2">
      <c r="A9467" s="161" t="s">
        <v>10071</v>
      </c>
      <c r="B9467" s="162">
        <v>2.8396135383465801E-6</v>
      </c>
      <c r="D9467" s="162"/>
    </row>
    <row r="9468" spans="1:4" x14ac:dyDescent="0.2">
      <c r="A9468" s="161" t="s">
        <v>10072</v>
      </c>
      <c r="B9468" s="162">
        <v>2.8396135383465801E-6</v>
      </c>
      <c r="D9468" s="162"/>
    </row>
    <row r="9469" spans="1:4" x14ac:dyDescent="0.2">
      <c r="A9469" s="161" t="s">
        <v>10073</v>
      </c>
      <c r="B9469" s="162">
        <v>2.8396135383465801E-6</v>
      </c>
      <c r="D9469" s="162"/>
    </row>
    <row r="9470" spans="1:4" x14ac:dyDescent="0.2">
      <c r="A9470" s="161" t="s">
        <v>10074</v>
      </c>
      <c r="B9470" s="162">
        <v>2.8110592670841898E-6</v>
      </c>
      <c r="D9470" s="162"/>
    </row>
    <row r="9471" spans="1:4" x14ac:dyDescent="0.2">
      <c r="A9471" s="161" t="s">
        <v>5998</v>
      </c>
      <c r="B9471" s="162">
        <v>2.8053144464310002E-6</v>
      </c>
      <c r="D9471" s="162"/>
    </row>
    <row r="9472" spans="1:4" x14ac:dyDescent="0.2">
      <c r="A9472" s="161" t="s">
        <v>435</v>
      </c>
      <c r="B9472" s="162">
        <v>2.79693497633016E-6</v>
      </c>
      <c r="D9472" s="162"/>
    </row>
    <row r="9473" spans="1:4" x14ac:dyDescent="0.2">
      <c r="A9473" s="161" t="s">
        <v>4323</v>
      </c>
      <c r="B9473" s="162">
        <v>2.7278378787845498E-6</v>
      </c>
      <c r="D9473" s="162"/>
    </row>
    <row r="9474" spans="1:4" x14ac:dyDescent="0.2">
      <c r="A9474" s="161" t="s">
        <v>4296</v>
      </c>
      <c r="B9474" s="162">
        <v>2.7278378787845498E-6</v>
      </c>
      <c r="D9474" s="162"/>
    </row>
    <row r="9475" spans="1:4" x14ac:dyDescent="0.2">
      <c r="A9475" s="161" t="s">
        <v>10075</v>
      </c>
      <c r="B9475" s="162">
        <v>2.7096297722887898E-6</v>
      </c>
      <c r="D9475" s="162"/>
    </row>
    <row r="9476" spans="1:4" x14ac:dyDescent="0.2">
      <c r="A9476" s="161" t="s">
        <v>5245</v>
      </c>
      <c r="B9476" s="162">
        <v>2.6827372900657201E-6</v>
      </c>
      <c r="D9476" s="162"/>
    </row>
    <row r="9477" spans="1:4" x14ac:dyDescent="0.2">
      <c r="A9477" s="161" t="s">
        <v>4454</v>
      </c>
      <c r="B9477" s="162">
        <v>2.6827372900657201E-6</v>
      </c>
      <c r="D9477" s="162"/>
    </row>
    <row r="9478" spans="1:4" x14ac:dyDescent="0.2">
      <c r="A9478" s="161" t="s">
        <v>10076</v>
      </c>
      <c r="B9478" s="162">
        <v>2.6827372900657201E-6</v>
      </c>
      <c r="D9478" s="162"/>
    </row>
    <row r="9479" spans="1:4" x14ac:dyDescent="0.2">
      <c r="A9479" s="161" t="s">
        <v>10077</v>
      </c>
      <c r="B9479" s="162">
        <v>2.6676682834979301E-6</v>
      </c>
      <c r="D9479" s="162"/>
    </row>
    <row r="9480" spans="1:4" x14ac:dyDescent="0.2">
      <c r="A9480" s="161" t="s">
        <v>6222</v>
      </c>
      <c r="B9480" s="162">
        <v>2.6667432888041101E-6</v>
      </c>
      <c r="D9480" s="162"/>
    </row>
    <row r="9481" spans="1:4" x14ac:dyDescent="0.2">
      <c r="A9481" s="161" t="s">
        <v>2238</v>
      </c>
      <c r="B9481" s="162">
        <v>2.6622277745864901E-6</v>
      </c>
      <c r="D9481" s="162"/>
    </row>
    <row r="9482" spans="1:4" x14ac:dyDescent="0.2">
      <c r="A9482" s="161" t="s">
        <v>10078</v>
      </c>
      <c r="B9482" s="162">
        <v>2.64425627140729E-6</v>
      </c>
      <c r="D9482" s="162"/>
    </row>
    <row r="9483" spans="1:4" x14ac:dyDescent="0.2">
      <c r="A9483" s="161" t="s">
        <v>601</v>
      </c>
      <c r="B9483" s="162">
        <v>2.6350573558529101E-6</v>
      </c>
      <c r="D9483" s="162"/>
    </row>
    <row r="9484" spans="1:4" x14ac:dyDescent="0.2">
      <c r="A9484" s="161" t="s">
        <v>2100</v>
      </c>
      <c r="B9484" s="162">
        <v>2.6282040826740598E-6</v>
      </c>
      <c r="D9484" s="162"/>
    </row>
    <row r="9485" spans="1:4" x14ac:dyDescent="0.2">
      <c r="A9485" s="161" t="s">
        <v>10079</v>
      </c>
      <c r="B9485" s="162">
        <v>2.59250049772421E-6</v>
      </c>
      <c r="D9485" s="162"/>
    </row>
    <row r="9486" spans="1:4" x14ac:dyDescent="0.2">
      <c r="A9486" s="161" t="s">
        <v>10080</v>
      </c>
      <c r="B9486" s="162">
        <v>2.5789563235724899E-6</v>
      </c>
      <c r="D9486" s="162"/>
    </row>
    <row r="9487" spans="1:4" x14ac:dyDescent="0.2">
      <c r="A9487" s="161" t="s">
        <v>873</v>
      </c>
      <c r="B9487" s="162">
        <v>2.5628864590710298E-6</v>
      </c>
      <c r="D9487" s="162"/>
    </row>
    <row r="9488" spans="1:4" x14ac:dyDescent="0.2">
      <c r="A9488" s="161" t="s">
        <v>2065</v>
      </c>
      <c r="B9488" s="162">
        <v>2.5405936086782099E-6</v>
      </c>
      <c r="D9488" s="162"/>
    </row>
    <row r="9489" spans="1:4" x14ac:dyDescent="0.2">
      <c r="A9489" s="161" t="s">
        <v>10081</v>
      </c>
      <c r="B9489" s="162">
        <v>2.5273582179591002E-6</v>
      </c>
      <c r="D9489" s="162"/>
    </row>
    <row r="9490" spans="1:4" x14ac:dyDescent="0.2">
      <c r="A9490" s="161" t="s">
        <v>4177</v>
      </c>
      <c r="B9490" s="162">
        <v>2.5207537835818801E-6</v>
      </c>
      <c r="D9490" s="162"/>
    </row>
    <row r="9491" spans="1:4" x14ac:dyDescent="0.2">
      <c r="A9491" s="161" t="s">
        <v>593</v>
      </c>
      <c r="B9491" s="162">
        <v>2.51848916446051E-6</v>
      </c>
      <c r="D9491" s="162"/>
    </row>
    <row r="9492" spans="1:4" x14ac:dyDescent="0.2">
      <c r="A9492" s="161" t="s">
        <v>10082</v>
      </c>
      <c r="B9492" s="162">
        <v>2.5161193325482401E-6</v>
      </c>
      <c r="D9492" s="162"/>
    </row>
    <row r="9493" spans="1:4" x14ac:dyDescent="0.2">
      <c r="A9493" s="161" t="s">
        <v>10083</v>
      </c>
      <c r="B9493" s="162">
        <v>2.5005763613286801E-6</v>
      </c>
      <c r="D9493" s="162"/>
    </row>
    <row r="9494" spans="1:4" x14ac:dyDescent="0.2">
      <c r="A9494" s="161" t="s">
        <v>4679</v>
      </c>
      <c r="B9494" s="162">
        <v>2.4947713537656398E-6</v>
      </c>
      <c r="D9494" s="162"/>
    </row>
    <row r="9495" spans="1:4" x14ac:dyDescent="0.2">
      <c r="A9495" s="161" t="s">
        <v>10084</v>
      </c>
      <c r="B9495" s="162">
        <v>2.4947526763447899E-6</v>
      </c>
      <c r="D9495" s="162"/>
    </row>
    <row r="9496" spans="1:4" x14ac:dyDescent="0.2">
      <c r="A9496" s="161" t="s">
        <v>10085</v>
      </c>
      <c r="B9496" s="162">
        <v>2.4792757813788201E-6</v>
      </c>
      <c r="D9496" s="162"/>
    </row>
    <row r="9497" spans="1:4" x14ac:dyDescent="0.2">
      <c r="A9497" s="161" t="s">
        <v>818</v>
      </c>
      <c r="B9497" s="162">
        <v>2.4776907617948302E-6</v>
      </c>
      <c r="D9497" s="162"/>
    </row>
    <row r="9498" spans="1:4" x14ac:dyDescent="0.2">
      <c r="A9498" s="161" t="s">
        <v>1000</v>
      </c>
      <c r="B9498" s="162">
        <v>2.4682854862664302E-6</v>
      </c>
      <c r="D9498" s="162"/>
    </row>
    <row r="9499" spans="1:4" x14ac:dyDescent="0.2">
      <c r="A9499" s="161" t="s">
        <v>568</v>
      </c>
      <c r="B9499" s="162">
        <v>2.4626316110672802E-6</v>
      </c>
      <c r="D9499" s="162"/>
    </row>
    <row r="9500" spans="1:4" x14ac:dyDescent="0.2">
      <c r="A9500" s="161" t="s">
        <v>1008</v>
      </c>
      <c r="B9500" s="162">
        <v>2.4530946423078398E-6</v>
      </c>
      <c r="D9500" s="162"/>
    </row>
    <row r="9501" spans="1:4" x14ac:dyDescent="0.2">
      <c r="A9501" s="161" t="s">
        <v>676</v>
      </c>
      <c r="B9501" s="162">
        <v>2.4423889736343801E-6</v>
      </c>
      <c r="D9501" s="162"/>
    </row>
    <row r="9502" spans="1:4" x14ac:dyDescent="0.2">
      <c r="A9502" s="161" t="s">
        <v>781</v>
      </c>
      <c r="B9502" s="162">
        <v>2.4419303337780202E-6</v>
      </c>
      <c r="D9502" s="162"/>
    </row>
    <row r="9503" spans="1:4" x14ac:dyDescent="0.2">
      <c r="A9503" s="161" t="s">
        <v>5992</v>
      </c>
      <c r="B9503" s="162">
        <v>2.4071416028282002E-6</v>
      </c>
      <c r="D9503" s="162"/>
    </row>
    <row r="9504" spans="1:4" x14ac:dyDescent="0.2">
      <c r="A9504" s="161" t="s">
        <v>5080</v>
      </c>
      <c r="B9504" s="162">
        <v>2.4071416028282002E-6</v>
      </c>
      <c r="D9504" s="162"/>
    </row>
    <row r="9505" spans="1:4" x14ac:dyDescent="0.2">
      <c r="A9505" s="161" t="s">
        <v>10086</v>
      </c>
      <c r="B9505" s="162">
        <v>2.3963436222670499E-6</v>
      </c>
      <c r="D9505" s="162"/>
    </row>
    <row r="9506" spans="1:4" x14ac:dyDescent="0.2">
      <c r="A9506" s="161" t="s">
        <v>10087</v>
      </c>
      <c r="B9506" s="162">
        <v>2.3963436222670499E-6</v>
      </c>
      <c r="D9506" s="162"/>
    </row>
    <row r="9507" spans="1:4" x14ac:dyDescent="0.2">
      <c r="A9507" s="161" t="s">
        <v>10088</v>
      </c>
      <c r="B9507" s="162">
        <v>2.3814931443899601E-6</v>
      </c>
      <c r="D9507" s="162"/>
    </row>
    <row r="9508" spans="1:4" x14ac:dyDescent="0.2">
      <c r="A9508" s="161" t="s">
        <v>10089</v>
      </c>
      <c r="B9508" s="162">
        <v>2.3814931443899601E-6</v>
      </c>
      <c r="D9508" s="162"/>
    </row>
    <row r="9509" spans="1:4" x14ac:dyDescent="0.2">
      <c r="A9509" s="161" t="s">
        <v>424</v>
      </c>
      <c r="B9509" s="162">
        <v>2.3596393841317301E-6</v>
      </c>
      <c r="D9509" s="162"/>
    </row>
    <row r="9510" spans="1:4" x14ac:dyDescent="0.2">
      <c r="A9510" s="161" t="s">
        <v>10090</v>
      </c>
      <c r="B9510" s="162">
        <v>2.35868668100784E-6</v>
      </c>
      <c r="D9510" s="162"/>
    </row>
    <row r="9511" spans="1:4" x14ac:dyDescent="0.2">
      <c r="A9511" s="161" t="s">
        <v>10091</v>
      </c>
      <c r="B9511" s="162">
        <v>2.3546401948224002E-6</v>
      </c>
      <c r="D9511" s="162"/>
    </row>
    <row r="9512" spans="1:4" x14ac:dyDescent="0.2">
      <c r="A9512" s="161" t="s">
        <v>10092</v>
      </c>
      <c r="B9512" s="162">
        <v>2.3472460779148298E-6</v>
      </c>
      <c r="D9512" s="162"/>
    </row>
    <row r="9513" spans="1:4" x14ac:dyDescent="0.2">
      <c r="A9513" s="161" t="s">
        <v>10093</v>
      </c>
      <c r="B9513" s="162">
        <v>2.3346062621297402E-6</v>
      </c>
      <c r="D9513" s="162"/>
    </row>
    <row r="9514" spans="1:4" x14ac:dyDescent="0.2">
      <c r="A9514" s="161" t="s">
        <v>1619</v>
      </c>
      <c r="B9514" s="162">
        <v>2.32943759898801E-6</v>
      </c>
      <c r="D9514" s="162"/>
    </row>
    <row r="9515" spans="1:4" x14ac:dyDescent="0.2">
      <c r="A9515" s="161" t="s">
        <v>1520</v>
      </c>
      <c r="B9515" s="162">
        <v>2.3165076840655998E-6</v>
      </c>
      <c r="D9515" s="162"/>
    </row>
    <row r="9516" spans="1:4" x14ac:dyDescent="0.2">
      <c r="A9516" s="161" t="s">
        <v>417</v>
      </c>
      <c r="B9516" s="162">
        <v>2.3035977983578999E-6</v>
      </c>
      <c r="D9516" s="162"/>
    </row>
    <row r="9517" spans="1:4" x14ac:dyDescent="0.2">
      <c r="A9517" s="161" t="s">
        <v>10094</v>
      </c>
      <c r="B9517" s="162">
        <v>2.2947456448950798E-6</v>
      </c>
      <c r="D9517" s="162"/>
    </row>
    <row r="9518" spans="1:4" x14ac:dyDescent="0.2">
      <c r="A9518" s="161" t="s">
        <v>10095</v>
      </c>
      <c r="B9518" s="162">
        <v>2.2918748906170099E-6</v>
      </c>
      <c r="D9518" s="162"/>
    </row>
    <row r="9519" spans="1:4" x14ac:dyDescent="0.2">
      <c r="A9519" s="161" t="s">
        <v>1456</v>
      </c>
      <c r="B9519" s="162">
        <v>2.2737357229290102E-6</v>
      </c>
      <c r="D9519" s="162"/>
    </row>
    <row r="9520" spans="1:4" x14ac:dyDescent="0.2">
      <c r="A9520" s="161" t="s">
        <v>5389</v>
      </c>
      <c r="B9520" s="162">
        <v>2.24029706675786E-6</v>
      </c>
      <c r="D9520" s="162"/>
    </row>
    <row r="9521" spans="1:4" x14ac:dyDescent="0.2">
      <c r="A9521" s="161" t="s">
        <v>10096</v>
      </c>
      <c r="B9521" s="162">
        <v>2.2335539073410899E-6</v>
      </c>
      <c r="D9521" s="162"/>
    </row>
    <row r="9522" spans="1:4" x14ac:dyDescent="0.2">
      <c r="A9522" s="161" t="s">
        <v>488</v>
      </c>
      <c r="B9522" s="162">
        <v>2.2204482462774298E-6</v>
      </c>
      <c r="D9522" s="162"/>
    </row>
    <row r="9523" spans="1:4" x14ac:dyDescent="0.2">
      <c r="A9523" s="161" t="s">
        <v>10097</v>
      </c>
      <c r="B9523" s="162">
        <v>2.2132209072984901E-6</v>
      </c>
      <c r="D9523" s="162"/>
    </row>
    <row r="9524" spans="1:4" x14ac:dyDescent="0.2">
      <c r="A9524" s="161" t="s">
        <v>10098</v>
      </c>
      <c r="B9524" s="162">
        <v>2.2130314716370901E-6</v>
      </c>
      <c r="D9524" s="162"/>
    </row>
    <row r="9525" spans="1:4" x14ac:dyDescent="0.2">
      <c r="A9525" s="161" t="s">
        <v>6067</v>
      </c>
      <c r="B9525" s="162">
        <v>2.1961786286348701E-6</v>
      </c>
      <c r="D9525" s="162"/>
    </row>
    <row r="9526" spans="1:4" x14ac:dyDescent="0.2">
      <c r="A9526" s="161" t="s">
        <v>587</v>
      </c>
      <c r="B9526" s="162">
        <v>2.1895679427313398E-6</v>
      </c>
      <c r="D9526" s="162"/>
    </row>
    <row r="9527" spans="1:4" x14ac:dyDescent="0.2">
      <c r="A9527" s="161" t="s">
        <v>869</v>
      </c>
      <c r="B9527" s="162">
        <v>2.1754357940571002E-6</v>
      </c>
      <c r="D9527" s="162"/>
    </row>
    <row r="9528" spans="1:4" x14ac:dyDescent="0.2">
      <c r="A9528" s="161" t="s">
        <v>951</v>
      </c>
      <c r="B9528" s="162">
        <v>2.1732069693922698E-6</v>
      </c>
      <c r="D9528" s="162"/>
    </row>
    <row r="9529" spans="1:4" x14ac:dyDescent="0.2">
      <c r="A9529" s="161" t="s">
        <v>581</v>
      </c>
      <c r="B9529" s="162">
        <v>2.1553165191672799E-6</v>
      </c>
      <c r="D9529" s="162"/>
    </row>
    <row r="9530" spans="1:4" x14ac:dyDescent="0.2">
      <c r="A9530" s="161" t="s">
        <v>1992</v>
      </c>
      <c r="B9530" s="162">
        <v>2.1423820063348899E-6</v>
      </c>
      <c r="D9530" s="162"/>
    </row>
    <row r="9531" spans="1:4" x14ac:dyDescent="0.2">
      <c r="A9531" s="161" t="s">
        <v>710</v>
      </c>
      <c r="B9531" s="162">
        <v>2.1321173431909299E-6</v>
      </c>
      <c r="D9531" s="162"/>
    </row>
    <row r="9532" spans="1:4" x14ac:dyDescent="0.2">
      <c r="A9532" s="161" t="s">
        <v>10099</v>
      </c>
      <c r="B9532" s="162">
        <v>2.0992094690959101E-6</v>
      </c>
      <c r="D9532" s="162"/>
    </row>
    <row r="9533" spans="1:4" x14ac:dyDescent="0.2">
      <c r="A9533" s="161" t="s">
        <v>6247</v>
      </c>
      <c r="B9533" s="162">
        <v>2.09594205909491E-6</v>
      </c>
      <c r="D9533" s="162"/>
    </row>
    <row r="9534" spans="1:4" x14ac:dyDescent="0.2">
      <c r="A9534" s="161" t="s">
        <v>10100</v>
      </c>
      <c r="B9534" s="162">
        <v>2.0713157500044801E-6</v>
      </c>
      <c r="D9534" s="162"/>
    </row>
    <row r="9535" spans="1:4" x14ac:dyDescent="0.2">
      <c r="A9535" s="161" t="s">
        <v>10101</v>
      </c>
      <c r="B9535" s="162">
        <v>2.0670737195936699E-6</v>
      </c>
      <c r="D9535" s="162"/>
    </row>
    <row r="9536" spans="1:4" x14ac:dyDescent="0.2">
      <c r="A9536" s="161" t="s">
        <v>1950</v>
      </c>
      <c r="B9536" s="162">
        <v>2.0666226017273501E-6</v>
      </c>
      <c r="D9536" s="162"/>
    </row>
    <row r="9537" spans="1:4" x14ac:dyDescent="0.2">
      <c r="A9537" s="161" t="s">
        <v>10102</v>
      </c>
      <c r="B9537" s="162">
        <v>2.0358935603151901E-6</v>
      </c>
      <c r="D9537" s="162"/>
    </row>
    <row r="9538" spans="1:4" x14ac:dyDescent="0.2">
      <c r="A9538" s="161" t="s">
        <v>365</v>
      </c>
      <c r="B9538" s="162">
        <v>2.0346944124867299E-6</v>
      </c>
      <c r="D9538" s="162"/>
    </row>
    <row r="9539" spans="1:4" x14ac:dyDescent="0.2">
      <c r="A9539" s="161" t="s">
        <v>10103</v>
      </c>
      <c r="B9539" s="162">
        <v>2.0278083126431199E-6</v>
      </c>
      <c r="D9539" s="162"/>
    </row>
    <row r="9540" spans="1:4" x14ac:dyDescent="0.2">
      <c r="A9540" s="161" t="s">
        <v>10104</v>
      </c>
      <c r="B9540" s="162">
        <v>2.0005860240840499E-6</v>
      </c>
      <c r="D9540" s="162"/>
    </row>
    <row r="9541" spans="1:4" x14ac:dyDescent="0.2">
      <c r="A9541" s="161" t="s">
        <v>10105</v>
      </c>
      <c r="B9541" s="162">
        <v>2.0005860240840499E-6</v>
      </c>
      <c r="D9541" s="162"/>
    </row>
    <row r="9542" spans="1:4" x14ac:dyDescent="0.2">
      <c r="A9542" s="161" t="s">
        <v>10106</v>
      </c>
      <c r="B9542" s="162">
        <v>2.0005860240840499E-6</v>
      </c>
      <c r="D9542" s="162"/>
    </row>
    <row r="9543" spans="1:4" x14ac:dyDescent="0.2">
      <c r="A9543" s="161" t="s">
        <v>10107</v>
      </c>
      <c r="B9543" s="162">
        <v>2.0005860240840499E-6</v>
      </c>
      <c r="D9543" s="162"/>
    </row>
    <row r="9544" spans="1:4" x14ac:dyDescent="0.2">
      <c r="A9544" s="161" t="s">
        <v>10108</v>
      </c>
      <c r="B9544" s="162">
        <v>1.98030586936722E-6</v>
      </c>
      <c r="D9544" s="162"/>
    </row>
    <row r="9545" spans="1:4" x14ac:dyDescent="0.2">
      <c r="A9545" s="161" t="s">
        <v>1429</v>
      </c>
      <c r="B9545" s="162">
        <v>1.9739415661940799E-6</v>
      </c>
      <c r="D9545" s="162"/>
    </row>
    <row r="9546" spans="1:4" x14ac:dyDescent="0.2">
      <c r="A9546" s="161" t="s">
        <v>10109</v>
      </c>
      <c r="B9546" s="162">
        <v>1.9650776225724299E-6</v>
      </c>
      <c r="D9546" s="162"/>
    </row>
    <row r="9547" spans="1:4" x14ac:dyDescent="0.2">
      <c r="A9547" s="161" t="s">
        <v>10110</v>
      </c>
      <c r="B9547" s="162">
        <v>1.95389773547155E-6</v>
      </c>
      <c r="D9547" s="162"/>
    </row>
    <row r="9548" spans="1:4" x14ac:dyDescent="0.2">
      <c r="A9548" s="161" t="s">
        <v>10111</v>
      </c>
      <c r="B9548" s="162">
        <v>1.9530772121652099E-6</v>
      </c>
      <c r="D9548" s="162"/>
    </row>
    <row r="9549" spans="1:4" x14ac:dyDescent="0.2">
      <c r="A9549" s="161" t="s">
        <v>1887</v>
      </c>
      <c r="B9549" s="162">
        <v>1.9510963696713699E-6</v>
      </c>
      <c r="D9549" s="162"/>
    </row>
    <row r="9550" spans="1:4" x14ac:dyDescent="0.2">
      <c r="A9550" s="161" t="s">
        <v>10112</v>
      </c>
      <c r="B9550" s="162">
        <v>1.9268991761219898E-6</v>
      </c>
      <c r="D9550" s="162"/>
    </row>
    <row r="9551" spans="1:4" x14ac:dyDescent="0.2">
      <c r="A9551" s="161" t="s">
        <v>663</v>
      </c>
      <c r="B9551" s="162">
        <v>1.9230734279841698E-6</v>
      </c>
      <c r="D9551" s="162"/>
    </row>
    <row r="9552" spans="1:4" x14ac:dyDescent="0.2">
      <c r="A9552" s="161" t="s">
        <v>2287</v>
      </c>
      <c r="B9552" s="162">
        <v>1.9187496830366298E-6</v>
      </c>
      <c r="D9552" s="162"/>
    </row>
    <row r="9553" spans="1:4" x14ac:dyDescent="0.2">
      <c r="A9553" s="161" t="s">
        <v>10113</v>
      </c>
      <c r="B9553" s="162">
        <v>1.9115160880818401E-6</v>
      </c>
      <c r="D9553" s="162"/>
    </row>
    <row r="9554" spans="1:4" x14ac:dyDescent="0.2">
      <c r="A9554" s="161" t="s">
        <v>10114</v>
      </c>
      <c r="B9554" s="162">
        <v>1.9115160880818401E-6</v>
      </c>
      <c r="D9554" s="162"/>
    </row>
    <row r="9555" spans="1:4" x14ac:dyDescent="0.2">
      <c r="A9555" s="161" t="s">
        <v>3612</v>
      </c>
      <c r="B9555" s="162">
        <v>1.9115160880818401E-6</v>
      </c>
      <c r="D9555" s="162"/>
    </row>
    <row r="9556" spans="1:4" x14ac:dyDescent="0.2">
      <c r="A9556" s="161" t="s">
        <v>10115</v>
      </c>
      <c r="B9556" s="162">
        <v>1.9115160880818401E-6</v>
      </c>
      <c r="D9556" s="162"/>
    </row>
    <row r="9557" spans="1:4" x14ac:dyDescent="0.2">
      <c r="A9557" s="161" t="s">
        <v>10116</v>
      </c>
      <c r="B9557" s="162">
        <v>1.9115160880818401E-6</v>
      </c>
      <c r="D9557" s="162"/>
    </row>
    <row r="9558" spans="1:4" x14ac:dyDescent="0.2">
      <c r="A9558" s="161" t="s">
        <v>10117</v>
      </c>
      <c r="B9558" s="162">
        <v>1.9115160880818401E-6</v>
      </c>
      <c r="D9558" s="162"/>
    </row>
    <row r="9559" spans="1:4" x14ac:dyDescent="0.2">
      <c r="A9559" s="161" t="s">
        <v>10118</v>
      </c>
      <c r="B9559" s="162">
        <v>1.9115160880818401E-6</v>
      </c>
      <c r="D9559" s="162"/>
    </row>
    <row r="9560" spans="1:4" x14ac:dyDescent="0.2">
      <c r="A9560" s="161" t="s">
        <v>10119</v>
      </c>
      <c r="B9560" s="162">
        <v>1.9115160880818401E-6</v>
      </c>
      <c r="D9560" s="162"/>
    </row>
    <row r="9561" spans="1:4" x14ac:dyDescent="0.2">
      <c r="A9561" s="161" t="s">
        <v>3128</v>
      </c>
      <c r="B9561" s="162">
        <v>1.8995497610539401E-6</v>
      </c>
      <c r="D9561" s="162"/>
    </row>
    <row r="9562" spans="1:4" x14ac:dyDescent="0.2">
      <c r="A9562" s="161" t="s">
        <v>10120</v>
      </c>
      <c r="B9562" s="162">
        <v>1.8982042380604E-6</v>
      </c>
      <c r="D9562" s="162"/>
    </row>
    <row r="9563" spans="1:4" x14ac:dyDescent="0.2">
      <c r="A9563" s="161" t="s">
        <v>10121</v>
      </c>
      <c r="B9563" s="162">
        <v>1.8859892191086201E-6</v>
      </c>
      <c r="D9563" s="162"/>
    </row>
    <row r="9564" spans="1:4" x14ac:dyDescent="0.2">
      <c r="A9564" s="161" t="s">
        <v>5789</v>
      </c>
      <c r="B9564" s="162">
        <v>1.8687289080884199E-6</v>
      </c>
      <c r="D9564" s="162"/>
    </row>
    <row r="9565" spans="1:4" x14ac:dyDescent="0.2">
      <c r="A9565" s="161" t="s">
        <v>3247</v>
      </c>
      <c r="B9565" s="162">
        <v>1.8599130343078899E-6</v>
      </c>
      <c r="D9565" s="162"/>
    </row>
    <row r="9566" spans="1:4" x14ac:dyDescent="0.2">
      <c r="A9566" s="161" t="s">
        <v>10122</v>
      </c>
      <c r="B9566" s="162">
        <v>1.84463930421682E-6</v>
      </c>
      <c r="D9566" s="162"/>
    </row>
    <row r="9567" spans="1:4" x14ac:dyDescent="0.2">
      <c r="A9567" s="161" t="s">
        <v>583</v>
      </c>
      <c r="B9567" s="162">
        <v>1.8431369572584701E-6</v>
      </c>
      <c r="D9567" s="162"/>
    </row>
    <row r="9568" spans="1:4" x14ac:dyDescent="0.2">
      <c r="A9568" s="161" t="s">
        <v>10123</v>
      </c>
      <c r="B9568" s="162">
        <v>1.8172344389996199E-6</v>
      </c>
      <c r="D9568" s="162"/>
    </row>
    <row r="9569" spans="1:4" x14ac:dyDescent="0.2">
      <c r="A9569" s="161" t="s">
        <v>1761</v>
      </c>
      <c r="B9569" s="162">
        <v>1.8048563113496801E-6</v>
      </c>
      <c r="D9569" s="162"/>
    </row>
    <row r="9570" spans="1:4" x14ac:dyDescent="0.2">
      <c r="A9570" s="161" t="s">
        <v>10124</v>
      </c>
      <c r="B9570" s="162">
        <v>1.80286487088752E-6</v>
      </c>
      <c r="D9570" s="162"/>
    </row>
    <row r="9571" spans="1:4" x14ac:dyDescent="0.2">
      <c r="A9571" s="161" t="s">
        <v>10125</v>
      </c>
      <c r="B9571" s="162">
        <v>1.7763954724154399E-6</v>
      </c>
      <c r="D9571" s="162"/>
    </row>
    <row r="9572" spans="1:4" x14ac:dyDescent="0.2">
      <c r="A9572" s="161" t="s">
        <v>5678</v>
      </c>
      <c r="B9572" s="162">
        <v>1.7691808745886699E-6</v>
      </c>
      <c r="D9572" s="162"/>
    </row>
    <row r="9573" spans="1:4" x14ac:dyDescent="0.2">
      <c r="A9573" s="161" t="s">
        <v>5079</v>
      </c>
      <c r="B9573" s="162">
        <v>1.7691808745886699E-6</v>
      </c>
      <c r="D9573" s="162"/>
    </row>
    <row r="9574" spans="1:4" x14ac:dyDescent="0.2">
      <c r="A9574" s="161" t="s">
        <v>5057</v>
      </c>
      <c r="B9574" s="162">
        <v>1.7691808745886699E-6</v>
      </c>
      <c r="D9574" s="162"/>
    </row>
    <row r="9575" spans="1:4" x14ac:dyDescent="0.2">
      <c r="A9575" s="161" t="s">
        <v>4263</v>
      </c>
      <c r="B9575" s="162">
        <v>1.7691808745886699E-6</v>
      </c>
      <c r="D9575" s="162"/>
    </row>
    <row r="9576" spans="1:4" x14ac:dyDescent="0.2">
      <c r="A9576" s="161" t="s">
        <v>3580</v>
      </c>
      <c r="B9576" s="162">
        <v>1.7691808745886699E-6</v>
      </c>
      <c r="D9576" s="162"/>
    </row>
    <row r="9577" spans="1:4" x14ac:dyDescent="0.2">
      <c r="A9577" s="161" t="s">
        <v>2057</v>
      </c>
      <c r="B9577" s="162">
        <v>1.76305648337822E-6</v>
      </c>
      <c r="D9577" s="162"/>
    </row>
    <row r="9578" spans="1:4" x14ac:dyDescent="0.2">
      <c r="A9578" s="161" t="s">
        <v>1343</v>
      </c>
      <c r="B9578" s="162">
        <v>1.75869029144875E-6</v>
      </c>
      <c r="D9578" s="162"/>
    </row>
    <row r="9579" spans="1:4" x14ac:dyDescent="0.2">
      <c r="A9579" s="161" t="s">
        <v>10126</v>
      </c>
      <c r="B9579" s="162">
        <v>1.75767789252726E-6</v>
      </c>
      <c r="D9579" s="162"/>
    </row>
    <row r="9580" spans="1:4" x14ac:dyDescent="0.2">
      <c r="A9580" s="161" t="s">
        <v>4973</v>
      </c>
      <c r="B9580" s="162">
        <v>1.7538412669440699E-6</v>
      </c>
      <c r="D9580" s="162"/>
    </row>
    <row r="9581" spans="1:4" x14ac:dyDescent="0.2">
      <c r="A9581" s="161" t="s">
        <v>1067</v>
      </c>
      <c r="B9581" s="162">
        <v>1.7411758705245401E-6</v>
      </c>
      <c r="D9581" s="162"/>
    </row>
    <row r="9582" spans="1:4" x14ac:dyDescent="0.2">
      <c r="A9582" s="161" t="s">
        <v>4056</v>
      </c>
      <c r="B9582" s="162">
        <v>1.7272533825264501E-6</v>
      </c>
      <c r="D9582" s="162"/>
    </row>
    <row r="9583" spans="1:4" x14ac:dyDescent="0.2">
      <c r="A9583" s="161" t="s">
        <v>10127</v>
      </c>
      <c r="B9583" s="162">
        <v>1.7046724708521201E-6</v>
      </c>
      <c r="D9583" s="162"/>
    </row>
    <row r="9584" spans="1:4" x14ac:dyDescent="0.2">
      <c r="A9584" s="161" t="s">
        <v>10128</v>
      </c>
      <c r="B9584" s="162">
        <v>1.7045210257244199E-6</v>
      </c>
      <c r="D9584" s="162"/>
    </row>
    <row r="9585" spans="1:4" x14ac:dyDescent="0.2">
      <c r="A9585" s="161" t="s">
        <v>10129</v>
      </c>
      <c r="B9585" s="162">
        <v>1.7045210257244199E-6</v>
      </c>
      <c r="D9585" s="162"/>
    </row>
    <row r="9586" spans="1:4" x14ac:dyDescent="0.2">
      <c r="A9586" s="161" t="s">
        <v>10130</v>
      </c>
      <c r="B9586" s="162">
        <v>1.7045210257244199E-6</v>
      </c>
      <c r="D9586" s="162"/>
    </row>
    <row r="9587" spans="1:4" x14ac:dyDescent="0.2">
      <c r="A9587" s="161" t="s">
        <v>10131</v>
      </c>
      <c r="B9587" s="162">
        <v>1.7045210257244199E-6</v>
      </c>
      <c r="D9587" s="162"/>
    </row>
    <row r="9588" spans="1:4" x14ac:dyDescent="0.2">
      <c r="A9588" s="161" t="s">
        <v>10132</v>
      </c>
      <c r="B9588" s="162">
        <v>1.7045210257244199E-6</v>
      </c>
      <c r="D9588" s="162"/>
    </row>
    <row r="9589" spans="1:4" x14ac:dyDescent="0.2">
      <c r="A9589" s="161" t="s">
        <v>10133</v>
      </c>
      <c r="B9589" s="162">
        <v>1.7045210257244199E-6</v>
      </c>
      <c r="D9589" s="162"/>
    </row>
    <row r="9590" spans="1:4" x14ac:dyDescent="0.2">
      <c r="A9590" s="161" t="s">
        <v>10134</v>
      </c>
      <c r="B9590" s="162">
        <v>1.67589051350691E-6</v>
      </c>
      <c r="D9590" s="162"/>
    </row>
    <row r="9591" spans="1:4" x14ac:dyDescent="0.2">
      <c r="A9591" s="161" t="s">
        <v>1917</v>
      </c>
      <c r="B9591" s="162">
        <v>1.6610805186510599E-6</v>
      </c>
      <c r="D9591" s="162"/>
    </row>
    <row r="9592" spans="1:4" x14ac:dyDescent="0.2">
      <c r="A9592" s="161" t="s">
        <v>10135</v>
      </c>
      <c r="B9592" s="162">
        <v>1.6415875331539E-6</v>
      </c>
      <c r="D9592" s="162"/>
    </row>
    <row r="9593" spans="1:4" x14ac:dyDescent="0.2">
      <c r="A9593" s="161" t="s">
        <v>796</v>
      </c>
      <c r="B9593" s="162">
        <v>1.6088364522585101E-6</v>
      </c>
      <c r="D9593" s="162"/>
    </row>
    <row r="9594" spans="1:4" x14ac:dyDescent="0.2">
      <c r="A9594" s="161" t="s">
        <v>5203</v>
      </c>
      <c r="B9594" s="162">
        <v>1.60004834167298E-6</v>
      </c>
      <c r="D9594" s="162"/>
    </row>
    <row r="9595" spans="1:4" x14ac:dyDescent="0.2">
      <c r="A9595" s="161" t="s">
        <v>10136</v>
      </c>
      <c r="B9595" s="162">
        <v>1.59170847924959E-6</v>
      </c>
      <c r="D9595" s="162"/>
    </row>
    <row r="9596" spans="1:4" x14ac:dyDescent="0.2">
      <c r="A9596" s="161" t="s">
        <v>791</v>
      </c>
      <c r="B9596" s="162">
        <v>1.55473756795118E-6</v>
      </c>
      <c r="D9596" s="162"/>
    </row>
    <row r="9597" spans="1:4" x14ac:dyDescent="0.2">
      <c r="A9597" s="161" t="s">
        <v>906</v>
      </c>
      <c r="B9597" s="162">
        <v>1.55129579954755E-6</v>
      </c>
      <c r="D9597" s="162"/>
    </row>
    <row r="9598" spans="1:4" x14ac:dyDescent="0.2">
      <c r="A9598" s="161" t="s">
        <v>1026</v>
      </c>
      <c r="B9598" s="162">
        <v>1.5509533412925699E-6</v>
      </c>
      <c r="D9598" s="162"/>
    </row>
    <row r="9599" spans="1:4" x14ac:dyDescent="0.2">
      <c r="A9599" s="161" t="s">
        <v>6043</v>
      </c>
      <c r="B9599" s="162">
        <v>1.53973642677175E-6</v>
      </c>
      <c r="D9599" s="162"/>
    </row>
    <row r="9600" spans="1:4" x14ac:dyDescent="0.2">
      <c r="A9600" s="161" t="s">
        <v>772</v>
      </c>
      <c r="B9600" s="162">
        <v>1.5264416232141399E-6</v>
      </c>
      <c r="D9600" s="162"/>
    </row>
    <row r="9601" spans="1:4" x14ac:dyDescent="0.2">
      <c r="A9601" s="161" t="s">
        <v>614</v>
      </c>
      <c r="B9601" s="162">
        <v>1.5111377111681701E-6</v>
      </c>
      <c r="D9601" s="162"/>
    </row>
    <row r="9602" spans="1:4" x14ac:dyDescent="0.2">
      <c r="A9602" s="161" t="s">
        <v>5925</v>
      </c>
      <c r="B9602" s="162">
        <v>1.50670469429419E-6</v>
      </c>
      <c r="D9602" s="162"/>
    </row>
    <row r="9603" spans="1:4" x14ac:dyDescent="0.2">
      <c r="A9603" s="161" t="s">
        <v>4920</v>
      </c>
      <c r="B9603" s="162">
        <v>1.4896903732821101E-6</v>
      </c>
      <c r="D9603" s="162"/>
    </row>
    <row r="9604" spans="1:4" x14ac:dyDescent="0.2">
      <c r="A9604" s="161" t="s">
        <v>10137</v>
      </c>
      <c r="B9604" s="162">
        <v>1.4804145235571E-6</v>
      </c>
      <c r="D9604" s="162"/>
    </row>
    <row r="9605" spans="1:4" x14ac:dyDescent="0.2">
      <c r="A9605" s="161" t="s">
        <v>532</v>
      </c>
      <c r="B9605" s="162">
        <v>1.43325519471888E-6</v>
      </c>
      <c r="D9605" s="162"/>
    </row>
    <row r="9606" spans="1:4" x14ac:dyDescent="0.2">
      <c r="A9606" s="161" t="s">
        <v>1689</v>
      </c>
      <c r="B9606" s="162">
        <v>1.40454661046255E-6</v>
      </c>
      <c r="D9606" s="162"/>
    </row>
    <row r="9607" spans="1:4" x14ac:dyDescent="0.2">
      <c r="A9607" s="161" t="s">
        <v>1641</v>
      </c>
      <c r="B9607" s="162">
        <v>1.39819841598082E-6</v>
      </c>
      <c r="D9607" s="162"/>
    </row>
    <row r="9608" spans="1:4" x14ac:dyDescent="0.2">
      <c r="A9608" s="161" t="s">
        <v>1172</v>
      </c>
      <c r="B9608" s="162">
        <v>1.3890545515979099E-6</v>
      </c>
      <c r="D9608" s="162"/>
    </row>
    <row r="9609" spans="1:4" x14ac:dyDescent="0.2">
      <c r="A9609" s="161" t="s">
        <v>619</v>
      </c>
      <c r="B9609" s="162">
        <v>1.3679137959227899E-6</v>
      </c>
      <c r="D9609" s="162"/>
    </row>
    <row r="9610" spans="1:4" x14ac:dyDescent="0.2">
      <c r="A9610" s="161" t="s">
        <v>1250</v>
      </c>
      <c r="B9610" s="162">
        <v>1.3561890775468399E-6</v>
      </c>
      <c r="D9610" s="162"/>
    </row>
    <row r="9611" spans="1:4" x14ac:dyDescent="0.2">
      <c r="A9611" s="161" t="s">
        <v>10138</v>
      </c>
      <c r="B9611" s="162">
        <v>1.3392587690669301E-6</v>
      </c>
      <c r="D9611" s="162"/>
    </row>
    <row r="9612" spans="1:4" x14ac:dyDescent="0.2">
      <c r="A9612" s="161" t="s">
        <v>10139</v>
      </c>
      <c r="B9612" s="162">
        <v>1.3392587690669301E-6</v>
      </c>
      <c r="D9612" s="162"/>
    </row>
    <row r="9613" spans="1:4" x14ac:dyDescent="0.2">
      <c r="A9613" s="161" t="s">
        <v>897</v>
      </c>
      <c r="B9613" s="162">
        <v>1.3384575370183601E-6</v>
      </c>
      <c r="D9613" s="162"/>
    </row>
    <row r="9614" spans="1:4" x14ac:dyDescent="0.2">
      <c r="A9614" s="161" t="s">
        <v>10140</v>
      </c>
      <c r="B9614" s="162">
        <v>1.3034533633083001E-6</v>
      </c>
      <c r="D9614" s="162"/>
    </row>
    <row r="9615" spans="1:4" x14ac:dyDescent="0.2">
      <c r="A9615" s="161" t="s">
        <v>1284</v>
      </c>
      <c r="B9615" s="162">
        <v>1.2995483836261899E-6</v>
      </c>
      <c r="D9615" s="162"/>
    </row>
    <row r="9616" spans="1:4" x14ac:dyDescent="0.2">
      <c r="A9616" s="161" t="s">
        <v>10141</v>
      </c>
      <c r="B9616" s="162">
        <v>1.2918958379020301E-6</v>
      </c>
      <c r="D9616" s="162"/>
    </row>
    <row r="9617" spans="1:4" x14ac:dyDescent="0.2">
      <c r="A9617" s="161" t="s">
        <v>10142</v>
      </c>
      <c r="B9617" s="162">
        <v>1.28007675589145E-6</v>
      </c>
      <c r="D9617" s="162"/>
    </row>
    <row r="9618" spans="1:4" x14ac:dyDescent="0.2">
      <c r="A9618" s="161" t="s">
        <v>1913</v>
      </c>
      <c r="B9618" s="162">
        <v>1.2637334997886799E-6</v>
      </c>
      <c r="D9618" s="162"/>
    </row>
    <row r="9619" spans="1:4" x14ac:dyDescent="0.2">
      <c r="A9619" s="161" t="s">
        <v>10143</v>
      </c>
      <c r="B9619" s="162">
        <v>1.2628446589421899E-6</v>
      </c>
      <c r="D9619" s="162"/>
    </row>
    <row r="9620" spans="1:4" x14ac:dyDescent="0.2">
      <c r="A9620" s="161" t="s">
        <v>891</v>
      </c>
      <c r="B9620" s="162">
        <v>1.2251570444761801E-6</v>
      </c>
      <c r="D9620" s="162"/>
    </row>
    <row r="9621" spans="1:4" x14ac:dyDescent="0.2">
      <c r="A9621" s="161" t="s">
        <v>6270</v>
      </c>
      <c r="B9621" s="162">
        <v>1.20911779856719E-6</v>
      </c>
      <c r="D9621" s="162"/>
    </row>
    <row r="9622" spans="1:4" x14ac:dyDescent="0.2">
      <c r="A9622" s="161" t="s">
        <v>10144</v>
      </c>
      <c r="B9622" s="162">
        <v>1.20911779856719E-6</v>
      </c>
      <c r="D9622" s="162"/>
    </row>
    <row r="9623" spans="1:4" x14ac:dyDescent="0.2">
      <c r="A9623" s="161" t="s">
        <v>10145</v>
      </c>
      <c r="B9623" s="162">
        <v>1.20911779856719E-6</v>
      </c>
      <c r="D9623" s="162"/>
    </row>
    <row r="9624" spans="1:4" x14ac:dyDescent="0.2">
      <c r="A9624" s="161" t="s">
        <v>10146</v>
      </c>
      <c r="B9624" s="162">
        <v>1.2081530965529999E-6</v>
      </c>
      <c r="D9624" s="162"/>
    </row>
    <row r="9625" spans="1:4" x14ac:dyDescent="0.2">
      <c r="A9625" s="161" t="s">
        <v>10147</v>
      </c>
      <c r="B9625" s="162">
        <v>1.19551693175039E-6</v>
      </c>
      <c r="D9625" s="162"/>
    </row>
    <row r="9626" spans="1:4" x14ac:dyDescent="0.2">
      <c r="A9626" s="161" t="s">
        <v>5358</v>
      </c>
      <c r="B9626" s="162">
        <v>1.19307679155754E-6</v>
      </c>
      <c r="D9626" s="162"/>
    </row>
    <row r="9627" spans="1:4" x14ac:dyDescent="0.2">
      <c r="A9627" s="161" t="s">
        <v>4385</v>
      </c>
      <c r="B9627" s="162">
        <v>1.1919341121113999E-6</v>
      </c>
      <c r="D9627" s="162"/>
    </row>
    <row r="9628" spans="1:4" x14ac:dyDescent="0.2">
      <c r="A9628" s="161" t="s">
        <v>2300</v>
      </c>
      <c r="B9628" s="162">
        <v>1.1880127067607E-6</v>
      </c>
      <c r="D9628" s="162"/>
    </row>
    <row r="9629" spans="1:4" x14ac:dyDescent="0.2">
      <c r="A9629" s="161" t="s">
        <v>980</v>
      </c>
      <c r="B9629" s="162">
        <v>1.1784641931501301E-6</v>
      </c>
      <c r="D9629" s="162"/>
    </row>
    <row r="9630" spans="1:4" x14ac:dyDescent="0.2">
      <c r="A9630" s="161" t="s">
        <v>648</v>
      </c>
      <c r="B9630" s="162">
        <v>1.15905822413089E-6</v>
      </c>
      <c r="D9630" s="162"/>
    </row>
    <row r="9631" spans="1:4" x14ac:dyDescent="0.2">
      <c r="A9631" s="161" t="s">
        <v>1871</v>
      </c>
      <c r="B9631" s="162">
        <v>1.13961438676623E-6</v>
      </c>
      <c r="D9631" s="162"/>
    </row>
    <row r="9632" spans="1:4" x14ac:dyDescent="0.2">
      <c r="A9632" s="161" t="s">
        <v>10148</v>
      </c>
      <c r="B9632" s="162">
        <v>1.12548611662738E-6</v>
      </c>
      <c r="D9632" s="162"/>
    </row>
    <row r="9633" spans="1:4" x14ac:dyDescent="0.2">
      <c r="A9633" s="161" t="s">
        <v>2426</v>
      </c>
      <c r="B9633" s="162">
        <v>1.1254374616994001E-6</v>
      </c>
      <c r="D9633" s="162"/>
    </row>
    <row r="9634" spans="1:4" x14ac:dyDescent="0.2">
      <c r="A9634" s="161" t="s">
        <v>1320</v>
      </c>
      <c r="B9634" s="162">
        <v>1.11749985020427E-6</v>
      </c>
      <c r="D9634" s="162"/>
    </row>
    <row r="9635" spans="1:4" x14ac:dyDescent="0.2">
      <c r="A9635" s="161" t="s">
        <v>366</v>
      </c>
      <c r="B9635" s="162">
        <v>1.11211895476004E-6</v>
      </c>
      <c r="D9635" s="162"/>
    </row>
    <row r="9636" spans="1:4" x14ac:dyDescent="0.2">
      <c r="A9636" s="161" t="s">
        <v>10149</v>
      </c>
      <c r="B9636" s="162">
        <v>1.11022833944176E-6</v>
      </c>
      <c r="D9636" s="162"/>
    </row>
    <row r="9637" spans="1:4" x14ac:dyDescent="0.2">
      <c r="A9637" s="161" t="s">
        <v>5302</v>
      </c>
      <c r="B9637" s="162">
        <v>1.0807847946314899E-6</v>
      </c>
      <c r="D9637" s="162"/>
    </row>
    <row r="9638" spans="1:4" x14ac:dyDescent="0.2">
      <c r="A9638" s="161" t="s">
        <v>1630</v>
      </c>
      <c r="B9638" s="162">
        <v>1.06777371436289E-6</v>
      </c>
      <c r="D9638" s="162"/>
    </row>
    <row r="9639" spans="1:4" x14ac:dyDescent="0.2">
      <c r="A9639" s="161" t="s">
        <v>10150</v>
      </c>
      <c r="B9639" s="162">
        <v>1.0592610474556999E-6</v>
      </c>
      <c r="D9639" s="162"/>
    </row>
    <row r="9640" spans="1:4" x14ac:dyDescent="0.2">
      <c r="A9640" s="161" t="s">
        <v>4576</v>
      </c>
      <c r="B9640" s="162">
        <v>1.03446309925401E-6</v>
      </c>
      <c r="D9640" s="162"/>
    </row>
    <row r="9641" spans="1:4" x14ac:dyDescent="0.2">
      <c r="A9641" s="161" t="s">
        <v>678</v>
      </c>
      <c r="B9641" s="162">
        <v>1.02569692121633E-6</v>
      </c>
      <c r="D9641" s="162"/>
    </row>
    <row r="9642" spans="1:4" x14ac:dyDescent="0.2">
      <c r="A9642" s="161" t="s">
        <v>1597</v>
      </c>
      <c r="B9642" s="162">
        <v>1.02278561846723E-6</v>
      </c>
      <c r="D9642" s="162"/>
    </row>
    <row r="9643" spans="1:4" x14ac:dyDescent="0.2">
      <c r="A9643" s="161" t="s">
        <v>10151</v>
      </c>
      <c r="B9643" s="162">
        <v>9.9591339334848106E-7</v>
      </c>
      <c r="D9643" s="162"/>
    </row>
    <row r="9644" spans="1:4" x14ac:dyDescent="0.2">
      <c r="A9644" s="161" t="s">
        <v>2357</v>
      </c>
      <c r="B9644" s="162">
        <v>9.91513616754934E-7</v>
      </c>
      <c r="D9644" s="162"/>
    </row>
    <row r="9645" spans="1:4" x14ac:dyDescent="0.2">
      <c r="A9645" s="161" t="s">
        <v>3265</v>
      </c>
      <c r="B9645" s="162">
        <v>9.9125874386531392E-7</v>
      </c>
      <c r="D9645" s="162"/>
    </row>
    <row r="9646" spans="1:4" x14ac:dyDescent="0.2">
      <c r="A9646" s="161" t="s">
        <v>1445</v>
      </c>
      <c r="B9646" s="162">
        <v>9.8719605996708107E-7</v>
      </c>
      <c r="D9646" s="162"/>
    </row>
    <row r="9647" spans="1:4" x14ac:dyDescent="0.2">
      <c r="A9647" s="161" t="s">
        <v>10152</v>
      </c>
      <c r="B9647" s="162">
        <v>9.8622490780799808E-7</v>
      </c>
      <c r="D9647" s="162"/>
    </row>
    <row r="9648" spans="1:4" x14ac:dyDescent="0.2">
      <c r="A9648" s="161" t="s">
        <v>10153</v>
      </c>
      <c r="B9648" s="162">
        <v>9.7410059539589797E-7</v>
      </c>
      <c r="D9648" s="162"/>
    </row>
    <row r="9649" spans="1:4" x14ac:dyDescent="0.2">
      <c r="A9649" s="161" t="s">
        <v>10154</v>
      </c>
      <c r="B9649" s="162">
        <v>9.7199736044694998E-7</v>
      </c>
      <c r="D9649" s="162"/>
    </row>
    <row r="9650" spans="1:4" x14ac:dyDescent="0.2">
      <c r="A9650" s="161" t="s">
        <v>1607</v>
      </c>
      <c r="B9650" s="162">
        <v>9.6832290100951691E-7</v>
      </c>
      <c r="D9650" s="162"/>
    </row>
    <row r="9651" spans="1:4" x14ac:dyDescent="0.2">
      <c r="A9651" s="161" t="s">
        <v>761</v>
      </c>
      <c r="B9651" s="162">
        <v>9.5620492304573598E-7</v>
      </c>
      <c r="D9651" s="162"/>
    </row>
    <row r="9652" spans="1:4" x14ac:dyDescent="0.2">
      <c r="A9652" s="161" t="s">
        <v>4919</v>
      </c>
      <c r="B9652" s="162">
        <v>9.3715491507189598E-7</v>
      </c>
      <c r="D9652" s="162"/>
    </row>
    <row r="9653" spans="1:4" x14ac:dyDescent="0.2">
      <c r="A9653" s="161" t="s">
        <v>2018</v>
      </c>
      <c r="B9653" s="162">
        <v>9.3560090535263505E-7</v>
      </c>
      <c r="D9653" s="162"/>
    </row>
    <row r="9654" spans="1:4" x14ac:dyDescent="0.2">
      <c r="A9654" s="161" t="s">
        <v>10155</v>
      </c>
      <c r="B9654" s="162">
        <v>8.9027550573708304E-7</v>
      </c>
      <c r="D9654" s="162"/>
    </row>
    <row r="9655" spans="1:4" x14ac:dyDescent="0.2">
      <c r="A9655" s="161" t="s">
        <v>10156</v>
      </c>
      <c r="B9655" s="162">
        <v>8.9027550573708304E-7</v>
      </c>
      <c r="D9655" s="162"/>
    </row>
    <row r="9656" spans="1:4" x14ac:dyDescent="0.2">
      <c r="A9656" s="161" t="s">
        <v>10157</v>
      </c>
      <c r="B9656" s="162">
        <v>8.8898435143462104E-7</v>
      </c>
      <c r="D9656" s="162"/>
    </row>
    <row r="9657" spans="1:4" x14ac:dyDescent="0.2">
      <c r="A9657" s="161" t="s">
        <v>10158</v>
      </c>
      <c r="B9657" s="162">
        <v>8.8898435143462104E-7</v>
      </c>
      <c r="D9657" s="162"/>
    </row>
    <row r="9658" spans="1:4" x14ac:dyDescent="0.2">
      <c r="A9658" s="161" t="s">
        <v>10159</v>
      </c>
      <c r="B9658" s="162">
        <v>8.8898435143462104E-7</v>
      </c>
      <c r="D9658" s="162"/>
    </row>
    <row r="9659" spans="1:4" x14ac:dyDescent="0.2">
      <c r="A9659" s="161" t="s">
        <v>10160</v>
      </c>
      <c r="B9659" s="162">
        <v>8.8898435143462104E-7</v>
      </c>
      <c r="D9659" s="162"/>
    </row>
    <row r="9660" spans="1:4" x14ac:dyDescent="0.2">
      <c r="A9660" s="161" t="s">
        <v>10161</v>
      </c>
      <c r="B9660" s="162">
        <v>8.8898435143462104E-7</v>
      </c>
      <c r="D9660" s="162"/>
    </row>
    <row r="9661" spans="1:4" x14ac:dyDescent="0.2">
      <c r="A9661" s="161" t="s">
        <v>6241</v>
      </c>
      <c r="B9661" s="162">
        <v>8.7524791934760101E-7</v>
      </c>
      <c r="D9661" s="162"/>
    </row>
    <row r="9662" spans="1:4" x14ac:dyDescent="0.2">
      <c r="A9662" s="161" t="s">
        <v>10162</v>
      </c>
      <c r="B9662" s="162">
        <v>8.6968410326960704E-7</v>
      </c>
      <c r="D9662" s="162"/>
    </row>
    <row r="9663" spans="1:4" x14ac:dyDescent="0.2">
      <c r="A9663" s="161" t="s">
        <v>10163</v>
      </c>
      <c r="B9663" s="162">
        <v>8.6578773942554303E-7</v>
      </c>
      <c r="D9663" s="162"/>
    </row>
    <row r="9664" spans="1:4" x14ac:dyDescent="0.2">
      <c r="A9664" s="161" t="s">
        <v>5449</v>
      </c>
      <c r="B9664" s="162">
        <v>8.5633082999973698E-7</v>
      </c>
      <c r="D9664" s="162"/>
    </row>
    <row r="9665" spans="1:4" x14ac:dyDescent="0.2">
      <c r="A9665" s="161" t="s">
        <v>5133</v>
      </c>
      <c r="B9665" s="162">
        <v>8.5633082999973698E-7</v>
      </c>
      <c r="D9665" s="162"/>
    </row>
    <row r="9666" spans="1:4" x14ac:dyDescent="0.2">
      <c r="A9666" s="161" t="s">
        <v>10164</v>
      </c>
      <c r="B9666" s="162">
        <v>8.49170989775768E-7</v>
      </c>
      <c r="D9666" s="162"/>
    </row>
    <row r="9667" spans="1:4" x14ac:dyDescent="0.2">
      <c r="A9667" s="161" t="s">
        <v>3467</v>
      </c>
      <c r="B9667" s="162">
        <v>8.4446067445218398E-7</v>
      </c>
      <c r="D9667" s="162"/>
    </row>
    <row r="9668" spans="1:4" x14ac:dyDescent="0.2">
      <c r="A9668" s="161" t="s">
        <v>10165</v>
      </c>
      <c r="B9668" s="162">
        <v>8.4171964613449404E-7</v>
      </c>
      <c r="D9668" s="162"/>
    </row>
    <row r="9669" spans="1:4" x14ac:dyDescent="0.2">
      <c r="A9669" s="161" t="s">
        <v>3246</v>
      </c>
      <c r="B9669" s="162">
        <v>8.3946028961109596E-7</v>
      </c>
      <c r="D9669" s="162"/>
    </row>
    <row r="9670" spans="1:4" x14ac:dyDescent="0.2">
      <c r="A9670" s="161" t="s">
        <v>6288</v>
      </c>
      <c r="B9670" s="162">
        <v>8.2919283145360295E-7</v>
      </c>
      <c r="D9670" s="162"/>
    </row>
    <row r="9671" spans="1:4" x14ac:dyDescent="0.2">
      <c r="A9671" s="161" t="s">
        <v>3734</v>
      </c>
      <c r="B9671" s="162">
        <v>8.2050447721651397E-7</v>
      </c>
      <c r="D9671" s="162"/>
    </row>
    <row r="9672" spans="1:4" x14ac:dyDescent="0.2">
      <c r="A9672" s="161" t="s">
        <v>479</v>
      </c>
      <c r="B9672" s="162">
        <v>8.1590832756798601E-7</v>
      </c>
      <c r="D9672" s="162"/>
    </row>
    <row r="9673" spans="1:4" x14ac:dyDescent="0.2">
      <c r="A9673" s="161" t="s">
        <v>4178</v>
      </c>
      <c r="B9673" s="162">
        <v>8.0568201719648005E-7</v>
      </c>
      <c r="D9673" s="162"/>
    </row>
    <row r="9674" spans="1:4" x14ac:dyDescent="0.2">
      <c r="A9674" s="161" t="s">
        <v>972</v>
      </c>
      <c r="B9674" s="162">
        <v>8.0469400296039502E-7</v>
      </c>
      <c r="D9674" s="162"/>
    </row>
    <row r="9675" spans="1:4" x14ac:dyDescent="0.2">
      <c r="A9675" s="161" t="s">
        <v>1398</v>
      </c>
      <c r="B9675" s="162">
        <v>8.0411828392295399E-7</v>
      </c>
      <c r="D9675" s="162"/>
    </row>
    <row r="9676" spans="1:4" x14ac:dyDescent="0.2">
      <c r="A9676" s="161" t="s">
        <v>3870</v>
      </c>
      <c r="B9676" s="162">
        <v>7.9836597130432599E-7</v>
      </c>
      <c r="D9676" s="162"/>
    </row>
    <row r="9677" spans="1:4" x14ac:dyDescent="0.2">
      <c r="A9677" s="161" t="s">
        <v>5160</v>
      </c>
      <c r="B9677" s="162">
        <v>7.5491737719983201E-7</v>
      </c>
      <c r="D9677" s="162"/>
    </row>
    <row r="9678" spans="1:4" x14ac:dyDescent="0.2">
      <c r="A9678" s="161" t="s">
        <v>10166</v>
      </c>
      <c r="B9678" s="162">
        <v>7.4017778861167396E-7</v>
      </c>
      <c r="D9678" s="162"/>
    </row>
    <row r="9679" spans="1:4" x14ac:dyDescent="0.2">
      <c r="A9679" s="161" t="s">
        <v>10167</v>
      </c>
      <c r="B9679" s="162">
        <v>7.2887958251059799E-7</v>
      </c>
      <c r="D9679" s="162"/>
    </row>
    <row r="9680" spans="1:4" x14ac:dyDescent="0.2">
      <c r="A9680" s="161" t="s">
        <v>2023</v>
      </c>
      <c r="B9680" s="162">
        <v>7.2209880569036504E-7</v>
      </c>
      <c r="D9680" s="162"/>
    </row>
    <row r="9681" spans="1:4" x14ac:dyDescent="0.2">
      <c r="A9681" s="161" t="s">
        <v>637</v>
      </c>
      <c r="B9681" s="162">
        <v>7.1185491548184904E-7</v>
      </c>
      <c r="D9681" s="162"/>
    </row>
    <row r="9682" spans="1:4" x14ac:dyDescent="0.2">
      <c r="A9682" s="161" t="s">
        <v>10168</v>
      </c>
      <c r="B9682" s="162">
        <v>7.1098301362192203E-7</v>
      </c>
      <c r="D9682" s="162"/>
    </row>
    <row r="9683" spans="1:4" x14ac:dyDescent="0.2">
      <c r="A9683" s="161" t="s">
        <v>5403</v>
      </c>
      <c r="B9683" s="162">
        <v>7.1062945068003703E-7</v>
      </c>
      <c r="D9683" s="162"/>
    </row>
    <row r="9684" spans="1:4" x14ac:dyDescent="0.2">
      <c r="A9684" s="161" t="s">
        <v>10169</v>
      </c>
      <c r="B9684" s="162">
        <v>7.0838882529279396E-7</v>
      </c>
      <c r="D9684" s="162"/>
    </row>
    <row r="9685" spans="1:4" x14ac:dyDescent="0.2">
      <c r="A9685" s="161" t="s">
        <v>10170</v>
      </c>
      <c r="B9685" s="162">
        <v>6.9335022788392703E-7</v>
      </c>
      <c r="D9685" s="162"/>
    </row>
    <row r="9686" spans="1:4" x14ac:dyDescent="0.2">
      <c r="A9686" s="161" t="s">
        <v>10171</v>
      </c>
      <c r="B9686" s="162">
        <v>6.8335491679893803E-7</v>
      </c>
      <c r="D9686" s="162"/>
    </row>
    <row r="9687" spans="1:4" x14ac:dyDescent="0.2">
      <c r="A9687" s="161" t="s">
        <v>455</v>
      </c>
      <c r="B9687" s="162">
        <v>6.8271031948383496E-7</v>
      </c>
      <c r="D9687" s="162"/>
    </row>
    <row r="9688" spans="1:4" x14ac:dyDescent="0.2">
      <c r="A9688" s="161" t="s">
        <v>10172</v>
      </c>
      <c r="B9688" s="162">
        <v>6.7495862325646605E-7</v>
      </c>
      <c r="D9688" s="162"/>
    </row>
    <row r="9689" spans="1:4" x14ac:dyDescent="0.2">
      <c r="A9689" s="161" t="s">
        <v>10173</v>
      </c>
      <c r="B9689" s="162">
        <v>6.62373851833379E-7</v>
      </c>
      <c r="D9689" s="162"/>
    </row>
    <row r="9690" spans="1:4" x14ac:dyDescent="0.2">
      <c r="A9690" s="161" t="s">
        <v>10174</v>
      </c>
      <c r="B9690" s="162">
        <v>6.62373851833379E-7</v>
      </c>
      <c r="D9690" s="162"/>
    </row>
    <row r="9691" spans="1:4" x14ac:dyDescent="0.2">
      <c r="A9691" s="161" t="s">
        <v>1070</v>
      </c>
      <c r="B9691" s="162">
        <v>6.5947441192992097E-7</v>
      </c>
      <c r="D9691" s="162"/>
    </row>
    <row r="9692" spans="1:4" x14ac:dyDescent="0.2">
      <c r="A9692" s="161" t="s">
        <v>10175</v>
      </c>
      <c r="B9692" s="162">
        <v>6.4285703843373405E-7</v>
      </c>
      <c r="D9692" s="162"/>
    </row>
    <row r="9693" spans="1:4" x14ac:dyDescent="0.2">
      <c r="A9693" s="161" t="s">
        <v>10176</v>
      </c>
      <c r="B9693" s="162">
        <v>6.29993446829355E-7</v>
      </c>
      <c r="D9693" s="162"/>
    </row>
    <row r="9694" spans="1:4" x14ac:dyDescent="0.2">
      <c r="A9694" s="161" t="s">
        <v>10177</v>
      </c>
      <c r="B9694" s="162">
        <v>6.1723364329746099E-7</v>
      </c>
      <c r="D9694" s="162"/>
    </row>
    <row r="9695" spans="1:4" x14ac:dyDescent="0.2">
      <c r="A9695" s="161" t="s">
        <v>1377</v>
      </c>
      <c r="B9695" s="162">
        <v>6.1186703280975701E-7</v>
      </c>
      <c r="D9695" s="162"/>
    </row>
    <row r="9696" spans="1:4" x14ac:dyDescent="0.2">
      <c r="A9696" s="161" t="s">
        <v>10178</v>
      </c>
      <c r="B9696" s="162">
        <v>6.0480560154109905E-7</v>
      </c>
      <c r="D9696" s="162"/>
    </row>
    <row r="9697" spans="1:4" x14ac:dyDescent="0.2">
      <c r="A9697" s="161" t="s">
        <v>780</v>
      </c>
      <c r="B9697" s="162">
        <v>6.0466202028438103E-7</v>
      </c>
      <c r="D9697" s="162"/>
    </row>
    <row r="9698" spans="1:4" x14ac:dyDescent="0.2">
      <c r="A9698" s="161" t="s">
        <v>2449</v>
      </c>
      <c r="B9698" s="162">
        <v>5.9858265040475303E-7</v>
      </c>
      <c r="D9698" s="162"/>
    </row>
    <row r="9699" spans="1:4" x14ac:dyDescent="0.2">
      <c r="A9699" s="161" t="s">
        <v>2285</v>
      </c>
      <c r="B9699" s="162">
        <v>5.9266222750080902E-7</v>
      </c>
      <c r="D9699" s="162"/>
    </row>
    <row r="9700" spans="1:4" x14ac:dyDescent="0.2">
      <c r="A9700" s="161" t="s">
        <v>10179</v>
      </c>
      <c r="B9700" s="162">
        <v>5.9109726575789996E-7</v>
      </c>
      <c r="D9700" s="162"/>
    </row>
    <row r="9701" spans="1:4" x14ac:dyDescent="0.2">
      <c r="A9701" s="161" t="s">
        <v>4199</v>
      </c>
      <c r="B9701" s="162">
        <v>5.7052265533245101E-7</v>
      </c>
      <c r="D9701" s="162"/>
    </row>
    <row r="9702" spans="1:4" x14ac:dyDescent="0.2">
      <c r="A9702" s="161" t="s">
        <v>1577</v>
      </c>
      <c r="B9702" s="162">
        <v>5.69911866131119E-7</v>
      </c>
      <c r="D9702" s="162"/>
    </row>
    <row r="9703" spans="1:4" x14ac:dyDescent="0.2">
      <c r="A9703" s="161" t="s">
        <v>6240</v>
      </c>
      <c r="B9703" s="162">
        <v>5.5985050188521798E-7</v>
      </c>
      <c r="D9703" s="162"/>
    </row>
    <row r="9704" spans="1:4" x14ac:dyDescent="0.2">
      <c r="A9704" s="161" t="s">
        <v>10180</v>
      </c>
      <c r="B9704" s="162">
        <v>5.5952630248293204E-7</v>
      </c>
      <c r="D9704" s="162"/>
    </row>
    <row r="9705" spans="1:4" x14ac:dyDescent="0.2">
      <c r="A9705" s="161" t="s">
        <v>373</v>
      </c>
      <c r="B9705" s="162">
        <v>5.4807200238597001E-7</v>
      </c>
      <c r="D9705" s="162"/>
    </row>
    <row r="9706" spans="1:4" x14ac:dyDescent="0.2">
      <c r="A9706" s="161" t="s">
        <v>4941</v>
      </c>
      <c r="B9706" s="162">
        <v>5.4011829838407196E-7</v>
      </c>
      <c r="D9706" s="162"/>
    </row>
    <row r="9707" spans="1:4" x14ac:dyDescent="0.2">
      <c r="A9707" s="161" t="s">
        <v>5551</v>
      </c>
      <c r="B9707" s="162">
        <v>5.3998401102665595E-7</v>
      </c>
      <c r="D9707" s="162"/>
    </row>
    <row r="9708" spans="1:4" x14ac:dyDescent="0.2">
      <c r="A9708" s="161" t="s">
        <v>2052</v>
      </c>
      <c r="B9708" s="162">
        <v>5.3998401102665595E-7</v>
      </c>
      <c r="D9708" s="162"/>
    </row>
    <row r="9709" spans="1:4" x14ac:dyDescent="0.2">
      <c r="A9709" s="161" t="s">
        <v>10181</v>
      </c>
      <c r="B9709" s="162">
        <v>5.3684738490444096E-7</v>
      </c>
      <c r="D9709" s="162"/>
    </row>
    <row r="9710" spans="1:4" x14ac:dyDescent="0.2">
      <c r="A9710" s="161" t="s">
        <v>10182</v>
      </c>
      <c r="B9710" s="162">
        <v>5.3336482823026405E-7</v>
      </c>
      <c r="D9710" s="162"/>
    </row>
    <row r="9711" spans="1:4" x14ac:dyDescent="0.2">
      <c r="A9711" s="161" t="s">
        <v>10183</v>
      </c>
      <c r="B9711" s="162">
        <v>5.2823160216745296E-7</v>
      </c>
      <c r="D9711" s="162"/>
    </row>
    <row r="9712" spans="1:4" x14ac:dyDescent="0.2">
      <c r="A9712" s="161" t="s">
        <v>840</v>
      </c>
      <c r="B9712" s="162">
        <v>5.2777345963721401E-7</v>
      </c>
      <c r="D9712" s="162"/>
    </row>
    <row r="9713" spans="1:4" x14ac:dyDescent="0.2">
      <c r="A9713" s="161" t="s">
        <v>691</v>
      </c>
      <c r="B9713" s="162">
        <v>5.23295293552543E-7</v>
      </c>
      <c r="D9713" s="162"/>
    </row>
    <row r="9714" spans="1:4" x14ac:dyDescent="0.2">
      <c r="A9714" s="161" t="s">
        <v>10184</v>
      </c>
      <c r="B9714" s="162">
        <v>5.18122377190153E-7</v>
      </c>
      <c r="D9714" s="162"/>
    </row>
    <row r="9715" spans="1:4" x14ac:dyDescent="0.2">
      <c r="A9715" s="161" t="s">
        <v>2031</v>
      </c>
      <c r="B9715" s="162">
        <v>5.1304461023753402E-7</v>
      </c>
      <c r="D9715" s="162"/>
    </row>
    <row r="9716" spans="1:4" x14ac:dyDescent="0.2">
      <c r="A9716" s="161" t="s">
        <v>476</v>
      </c>
      <c r="B9716" s="162">
        <v>5.0074075016972999E-7</v>
      </c>
      <c r="D9716" s="162"/>
    </row>
    <row r="9717" spans="1:4" x14ac:dyDescent="0.2">
      <c r="A9717" s="161" t="s">
        <v>10185</v>
      </c>
      <c r="B9717" s="162">
        <v>4.9975722098947498E-7</v>
      </c>
      <c r="D9717" s="162"/>
    </row>
    <row r="9718" spans="1:4" x14ac:dyDescent="0.2">
      <c r="A9718" s="161" t="s">
        <v>1487</v>
      </c>
      <c r="B9718" s="162">
        <v>4.9894178775021503E-7</v>
      </c>
      <c r="D9718" s="162"/>
    </row>
    <row r="9719" spans="1:4" x14ac:dyDescent="0.2">
      <c r="A9719" s="161" t="s">
        <v>10186</v>
      </c>
      <c r="B9719" s="162">
        <v>4.8844922214199998E-7</v>
      </c>
      <c r="D9719" s="162"/>
    </row>
    <row r="9720" spans="1:4" x14ac:dyDescent="0.2">
      <c r="A9720" s="161" t="s">
        <v>1710</v>
      </c>
      <c r="B9720" s="162">
        <v>4.8744919612219703E-7</v>
      </c>
      <c r="D9720" s="162"/>
    </row>
    <row r="9721" spans="1:4" x14ac:dyDescent="0.2">
      <c r="A9721" s="161" t="s">
        <v>867</v>
      </c>
      <c r="B9721" s="162">
        <v>4.8335900573794903E-7</v>
      </c>
      <c r="D9721" s="162"/>
    </row>
    <row r="9722" spans="1:4" x14ac:dyDescent="0.2">
      <c r="A9722" s="161" t="s">
        <v>4914</v>
      </c>
      <c r="B9722" s="162">
        <v>4.7578715420030302E-7</v>
      </c>
      <c r="D9722" s="162"/>
    </row>
    <row r="9723" spans="1:4" x14ac:dyDescent="0.2">
      <c r="A9723" s="161" t="s">
        <v>3060</v>
      </c>
      <c r="B9723" s="162">
        <v>4.6391101964377402E-7</v>
      </c>
      <c r="D9723" s="162"/>
    </row>
    <row r="9724" spans="1:4" x14ac:dyDescent="0.2">
      <c r="A9724" s="161" t="s">
        <v>1683</v>
      </c>
      <c r="B9724" s="162">
        <v>4.5838385475547002E-7</v>
      </c>
      <c r="D9724" s="162"/>
    </row>
    <row r="9725" spans="1:4" x14ac:dyDescent="0.2">
      <c r="A9725" s="161" t="s">
        <v>10187</v>
      </c>
      <c r="B9725" s="162">
        <v>4.5548288363531799E-7</v>
      </c>
      <c r="D9725" s="162"/>
    </row>
    <row r="9726" spans="1:4" x14ac:dyDescent="0.2">
      <c r="A9726" s="161" t="s">
        <v>10188</v>
      </c>
      <c r="B9726" s="162">
        <v>4.5448503070779101E-7</v>
      </c>
      <c r="D9726" s="162"/>
    </row>
    <row r="9727" spans="1:4" x14ac:dyDescent="0.2">
      <c r="A9727" s="161" t="s">
        <v>10189</v>
      </c>
      <c r="B9727" s="162">
        <v>4.5099845471339598E-7</v>
      </c>
      <c r="D9727" s="162"/>
    </row>
    <row r="9728" spans="1:4" x14ac:dyDescent="0.2">
      <c r="A9728" s="161" t="s">
        <v>10190</v>
      </c>
      <c r="B9728" s="162">
        <v>4.4731603957230701E-7</v>
      </c>
      <c r="D9728" s="162"/>
    </row>
    <row r="9729" spans="1:4" x14ac:dyDescent="0.2">
      <c r="A9729" s="161" t="s">
        <v>1045</v>
      </c>
      <c r="B9729" s="162">
        <v>4.4432302788911902E-7</v>
      </c>
      <c r="D9729" s="162"/>
    </row>
    <row r="9730" spans="1:4" x14ac:dyDescent="0.2">
      <c r="A9730" s="161" t="s">
        <v>845</v>
      </c>
      <c r="B9730" s="162">
        <v>4.4397419337257902E-7</v>
      </c>
      <c r="D9730" s="162"/>
    </row>
    <row r="9731" spans="1:4" x14ac:dyDescent="0.2">
      <c r="A9731" s="161" t="s">
        <v>636</v>
      </c>
      <c r="B9731" s="162">
        <v>4.39645151142602E-7</v>
      </c>
      <c r="D9731" s="162"/>
    </row>
    <row r="9732" spans="1:4" x14ac:dyDescent="0.2">
      <c r="A9732" s="161" t="s">
        <v>10191</v>
      </c>
      <c r="B9732" s="162">
        <v>4.3287494486795897E-7</v>
      </c>
      <c r="D9732" s="162"/>
    </row>
    <row r="9733" spans="1:4" x14ac:dyDescent="0.2">
      <c r="A9733" s="161" t="s">
        <v>10192</v>
      </c>
      <c r="B9733" s="162">
        <v>4.2533266352785498E-7</v>
      </c>
      <c r="D9733" s="162"/>
    </row>
    <row r="9734" spans="1:4" x14ac:dyDescent="0.2">
      <c r="A9734" s="161" t="s">
        <v>10193</v>
      </c>
      <c r="B9734" s="162">
        <v>4.20541770144554E-7</v>
      </c>
      <c r="D9734" s="162"/>
    </row>
    <row r="9735" spans="1:4" x14ac:dyDescent="0.2">
      <c r="A9735" s="161" t="s">
        <v>2343</v>
      </c>
      <c r="B9735" s="162">
        <v>4.1558807500094998E-7</v>
      </c>
      <c r="D9735" s="162"/>
    </row>
    <row r="9736" spans="1:4" x14ac:dyDescent="0.2">
      <c r="A9736" s="161" t="s">
        <v>1820</v>
      </c>
      <c r="B9736" s="162">
        <v>4.1498492031887898E-7</v>
      </c>
      <c r="D9736" s="162"/>
    </row>
    <row r="9737" spans="1:4" x14ac:dyDescent="0.2">
      <c r="A9737" s="161" t="s">
        <v>1123</v>
      </c>
      <c r="B9737" s="162">
        <v>4.0999294616082098E-7</v>
      </c>
      <c r="D9737" s="162"/>
    </row>
    <row r="9738" spans="1:4" x14ac:dyDescent="0.2">
      <c r="A9738" s="161" t="s">
        <v>10194</v>
      </c>
      <c r="B9738" s="162">
        <v>4.0687562074049398E-7</v>
      </c>
      <c r="D9738" s="162"/>
    </row>
    <row r="9739" spans="1:4" x14ac:dyDescent="0.2">
      <c r="A9739" s="161" t="s">
        <v>10195</v>
      </c>
      <c r="B9739" s="162">
        <v>3.8435163224404302E-7</v>
      </c>
      <c r="D9739" s="162"/>
    </row>
    <row r="9740" spans="1:4" x14ac:dyDescent="0.2">
      <c r="A9740" s="161" t="s">
        <v>2914</v>
      </c>
      <c r="B9740" s="162">
        <v>3.7962744008479202E-7</v>
      </c>
      <c r="D9740" s="162"/>
    </row>
    <row r="9741" spans="1:4" x14ac:dyDescent="0.2">
      <c r="A9741" s="161" t="s">
        <v>5204</v>
      </c>
      <c r="B9741" s="162">
        <v>3.7804542102670201E-7</v>
      </c>
      <c r="D9741" s="162"/>
    </row>
    <row r="9742" spans="1:4" x14ac:dyDescent="0.2">
      <c r="A9742" s="161" t="s">
        <v>1290</v>
      </c>
      <c r="B9742" s="162">
        <v>3.7374696223276202E-7</v>
      </c>
      <c r="D9742" s="162"/>
    </row>
    <row r="9743" spans="1:4" x14ac:dyDescent="0.2">
      <c r="A9743" s="161" t="s">
        <v>1255</v>
      </c>
      <c r="B9743" s="162">
        <v>3.7022832437179702E-7</v>
      </c>
      <c r="D9743" s="162"/>
    </row>
    <row r="9744" spans="1:4" x14ac:dyDescent="0.2">
      <c r="A9744" s="161" t="s">
        <v>839</v>
      </c>
      <c r="B9744" s="162">
        <v>3.6481380921973601E-7</v>
      </c>
      <c r="D9744" s="162"/>
    </row>
    <row r="9745" spans="1:4" x14ac:dyDescent="0.2">
      <c r="A9745" s="161" t="s">
        <v>10196</v>
      </c>
      <c r="B9745" s="162">
        <v>3.6065861331706402E-7</v>
      </c>
      <c r="D9745" s="162"/>
    </row>
    <row r="9746" spans="1:4" x14ac:dyDescent="0.2">
      <c r="A9746" s="161" t="s">
        <v>10197</v>
      </c>
      <c r="B9746" s="162">
        <v>3.6065861331706402E-7</v>
      </c>
      <c r="D9746" s="162"/>
    </row>
    <row r="9747" spans="1:4" x14ac:dyDescent="0.2">
      <c r="A9747" s="161" t="s">
        <v>3535</v>
      </c>
      <c r="B9747" s="162">
        <v>3.6065861331706402E-7</v>
      </c>
      <c r="D9747" s="162"/>
    </row>
    <row r="9748" spans="1:4" x14ac:dyDescent="0.2">
      <c r="A9748" s="161" t="s">
        <v>715</v>
      </c>
      <c r="B9748" s="162">
        <v>3.5353254003592099E-7</v>
      </c>
      <c r="D9748" s="162"/>
    </row>
    <row r="9749" spans="1:4" x14ac:dyDescent="0.2">
      <c r="A9749" s="161" t="s">
        <v>555</v>
      </c>
      <c r="B9749" s="162">
        <v>3.47599024944122E-7</v>
      </c>
      <c r="D9749" s="162"/>
    </row>
    <row r="9750" spans="1:4" x14ac:dyDescent="0.2">
      <c r="A9750" s="161" t="s">
        <v>10198</v>
      </c>
      <c r="B9750" s="162">
        <v>3.43241339119378E-7</v>
      </c>
      <c r="D9750" s="162"/>
    </row>
    <row r="9751" spans="1:4" x14ac:dyDescent="0.2">
      <c r="A9751" s="161" t="s">
        <v>10199</v>
      </c>
      <c r="B9751" s="162">
        <v>3.43241339119378E-7</v>
      </c>
      <c r="D9751" s="162"/>
    </row>
    <row r="9752" spans="1:4" x14ac:dyDescent="0.2">
      <c r="A9752" s="161" t="s">
        <v>10200</v>
      </c>
      <c r="B9752" s="162">
        <v>3.3910997124189998E-7</v>
      </c>
      <c r="D9752" s="162"/>
    </row>
    <row r="9753" spans="1:4" x14ac:dyDescent="0.2">
      <c r="A9753" s="161" t="s">
        <v>10201</v>
      </c>
      <c r="B9753" s="162">
        <v>3.2964882746632602E-7</v>
      </c>
      <c r="D9753" s="162"/>
    </row>
    <row r="9754" spans="1:4" x14ac:dyDescent="0.2">
      <c r="A9754" s="161" t="s">
        <v>2082</v>
      </c>
      <c r="B9754" s="162">
        <v>3.2962689751058102E-7</v>
      </c>
      <c r="D9754" s="162"/>
    </row>
    <row r="9755" spans="1:4" x14ac:dyDescent="0.2">
      <c r="A9755" s="161" t="s">
        <v>10202</v>
      </c>
      <c r="B9755" s="162">
        <v>3.1766975386837602E-7</v>
      </c>
      <c r="D9755" s="162"/>
    </row>
    <row r="9756" spans="1:4" x14ac:dyDescent="0.2">
      <c r="A9756" s="161" t="s">
        <v>10203</v>
      </c>
      <c r="B9756" s="162">
        <v>3.0649741401303598E-7</v>
      </c>
      <c r="D9756" s="162"/>
    </row>
    <row r="9757" spans="1:4" x14ac:dyDescent="0.2">
      <c r="A9757" s="161" t="s">
        <v>639</v>
      </c>
      <c r="B9757" s="162">
        <v>3.0505099890720301E-7</v>
      </c>
      <c r="D9757" s="162"/>
    </row>
    <row r="9758" spans="1:4" x14ac:dyDescent="0.2">
      <c r="A9758" s="161" t="s">
        <v>10204</v>
      </c>
      <c r="B9758" s="162">
        <v>2.8041252679745898E-7</v>
      </c>
      <c r="D9758" s="162"/>
    </row>
    <row r="9759" spans="1:4" x14ac:dyDescent="0.2">
      <c r="A9759" s="161" t="s">
        <v>3575</v>
      </c>
      <c r="B9759" s="162">
        <v>2.7025406549055898E-7</v>
      </c>
      <c r="D9759" s="162"/>
    </row>
    <row r="9760" spans="1:4" x14ac:dyDescent="0.2">
      <c r="A9760" s="161" t="s">
        <v>10205</v>
      </c>
      <c r="B9760" s="162">
        <v>2.66891223299976E-7</v>
      </c>
      <c r="D9760" s="162"/>
    </row>
    <row r="9761" spans="1:4" x14ac:dyDescent="0.2">
      <c r="A9761" s="161" t="s">
        <v>10206</v>
      </c>
      <c r="B9761" s="162">
        <v>2.6573120043406002E-7</v>
      </c>
      <c r="D9761" s="162"/>
    </row>
    <row r="9762" spans="1:4" x14ac:dyDescent="0.2">
      <c r="A9762" s="161" t="s">
        <v>672</v>
      </c>
      <c r="B9762" s="162">
        <v>2.65650222295192E-7</v>
      </c>
      <c r="D9762" s="162"/>
    </row>
    <row r="9763" spans="1:4" x14ac:dyDescent="0.2">
      <c r="A9763" s="161" t="s">
        <v>10207</v>
      </c>
      <c r="B9763" s="162">
        <v>2.5916803690121101E-7</v>
      </c>
      <c r="D9763" s="162"/>
    </row>
    <row r="9764" spans="1:4" x14ac:dyDescent="0.2">
      <c r="A9764" s="161" t="s">
        <v>394</v>
      </c>
      <c r="B9764" s="162">
        <v>2.5422470057432398E-7</v>
      </c>
      <c r="D9764" s="162"/>
    </row>
    <row r="9765" spans="1:4" x14ac:dyDescent="0.2">
      <c r="A9765" s="161" t="s">
        <v>377</v>
      </c>
      <c r="B9765" s="162">
        <v>2.5085709534257602E-7</v>
      </c>
      <c r="D9765" s="162"/>
    </row>
    <row r="9766" spans="1:4" x14ac:dyDescent="0.2">
      <c r="A9766" s="161" t="s">
        <v>10208</v>
      </c>
      <c r="B9766" s="162">
        <v>2.4618818585616501E-7</v>
      </c>
      <c r="D9766" s="162"/>
    </row>
    <row r="9767" spans="1:4" x14ac:dyDescent="0.2">
      <c r="A9767" s="161" t="s">
        <v>613</v>
      </c>
      <c r="B9767" s="162">
        <v>2.4385801313698498E-7</v>
      </c>
      <c r="D9767" s="162"/>
    </row>
    <row r="9768" spans="1:4" x14ac:dyDescent="0.2">
      <c r="A9768" s="161" t="s">
        <v>3395</v>
      </c>
      <c r="B9768" s="162">
        <v>2.4122368412095001E-7</v>
      </c>
      <c r="D9768" s="162"/>
    </row>
    <row r="9769" spans="1:4" x14ac:dyDescent="0.2">
      <c r="A9769" s="161" t="s">
        <v>10209</v>
      </c>
      <c r="B9769" s="162">
        <v>2.2891038740309901E-7</v>
      </c>
      <c r="D9769" s="162"/>
    </row>
    <row r="9770" spans="1:4" x14ac:dyDescent="0.2">
      <c r="A9770" s="161" t="s">
        <v>375</v>
      </c>
      <c r="B9770" s="162">
        <v>2.2524669210989501E-7</v>
      </c>
      <c r="D9770" s="162"/>
    </row>
    <row r="9771" spans="1:4" x14ac:dyDescent="0.2">
      <c r="A9771" s="161" t="s">
        <v>958</v>
      </c>
      <c r="B9771" s="162">
        <v>2.20142851642697E-7</v>
      </c>
      <c r="D9771" s="162"/>
    </row>
    <row r="9772" spans="1:4" x14ac:dyDescent="0.2">
      <c r="A9772" s="161" t="s">
        <v>1500</v>
      </c>
      <c r="B9772" s="162">
        <v>2.19352269532394E-7</v>
      </c>
      <c r="D9772" s="162"/>
    </row>
    <row r="9773" spans="1:4" x14ac:dyDescent="0.2">
      <c r="A9773" s="161" t="s">
        <v>596</v>
      </c>
      <c r="B9773" s="162">
        <v>2.19247253007944E-7</v>
      </c>
      <c r="D9773" s="162"/>
    </row>
    <row r="9774" spans="1:4" x14ac:dyDescent="0.2">
      <c r="A9774" s="161" t="s">
        <v>1198</v>
      </c>
      <c r="B9774" s="162">
        <v>2.0864068505537001E-7</v>
      </c>
      <c r="D9774" s="162"/>
    </row>
    <row r="9775" spans="1:4" x14ac:dyDescent="0.2">
      <c r="A9775" s="161" t="s">
        <v>10210</v>
      </c>
      <c r="B9775" s="162">
        <v>2.0610937891921901E-7</v>
      </c>
      <c r="D9775" s="162"/>
    </row>
    <row r="9776" spans="1:4" x14ac:dyDescent="0.2">
      <c r="A9776" s="161" t="s">
        <v>2432</v>
      </c>
      <c r="B9776" s="162">
        <v>1.9576024011954001E-7</v>
      </c>
      <c r="D9776" s="162"/>
    </row>
    <row r="9777" spans="1:4" x14ac:dyDescent="0.2">
      <c r="A9777" s="161" t="s">
        <v>10211</v>
      </c>
      <c r="B9777" s="162">
        <v>1.9491680090778301E-7</v>
      </c>
      <c r="D9777" s="162"/>
    </row>
    <row r="9778" spans="1:4" x14ac:dyDescent="0.2">
      <c r="A9778" s="161" t="s">
        <v>10212</v>
      </c>
      <c r="B9778" s="162">
        <v>1.9491680090778301E-7</v>
      </c>
      <c r="D9778" s="162"/>
    </row>
    <row r="9779" spans="1:4" x14ac:dyDescent="0.2">
      <c r="A9779" s="161" t="s">
        <v>10213</v>
      </c>
      <c r="B9779" s="162">
        <v>1.9491680090778301E-7</v>
      </c>
      <c r="D9779" s="162"/>
    </row>
    <row r="9780" spans="1:4" x14ac:dyDescent="0.2">
      <c r="A9780" s="161" t="s">
        <v>1870</v>
      </c>
      <c r="B9780" s="162">
        <v>1.91655509103181E-7</v>
      </c>
      <c r="D9780" s="162"/>
    </row>
    <row r="9781" spans="1:4" x14ac:dyDescent="0.2">
      <c r="A9781" s="161" t="s">
        <v>1869</v>
      </c>
      <c r="B9781" s="162">
        <v>1.8690483550975401E-7</v>
      </c>
      <c r="D9781" s="162"/>
    </row>
    <row r="9782" spans="1:4" x14ac:dyDescent="0.2">
      <c r="A9782" s="161" t="s">
        <v>10214</v>
      </c>
      <c r="B9782" s="162">
        <v>1.8558369698969199E-7</v>
      </c>
      <c r="D9782" s="162"/>
    </row>
    <row r="9783" spans="1:4" x14ac:dyDescent="0.2">
      <c r="A9783" s="161" t="s">
        <v>5321</v>
      </c>
      <c r="B9783" s="162">
        <v>1.8475762152977299E-7</v>
      </c>
      <c r="D9783" s="162"/>
    </row>
    <row r="9784" spans="1:4" x14ac:dyDescent="0.2">
      <c r="A9784" s="161" t="s">
        <v>833</v>
      </c>
      <c r="B9784" s="162">
        <v>1.84401026831223E-7</v>
      </c>
      <c r="D9784" s="162"/>
    </row>
    <row r="9785" spans="1:4" x14ac:dyDescent="0.2">
      <c r="A9785" s="161" t="s">
        <v>3441</v>
      </c>
      <c r="B9785" s="162">
        <v>1.8234412456844001E-7</v>
      </c>
      <c r="D9785" s="162"/>
    </row>
    <row r="9786" spans="1:4" x14ac:dyDescent="0.2">
      <c r="A9786" s="161" t="s">
        <v>1479</v>
      </c>
      <c r="B9786" s="162">
        <v>1.8083369550715899E-7</v>
      </c>
      <c r="D9786" s="162"/>
    </row>
    <row r="9787" spans="1:4" x14ac:dyDescent="0.2">
      <c r="A9787" s="161" t="s">
        <v>10215</v>
      </c>
      <c r="B9787" s="162">
        <v>1.78870577942915E-7</v>
      </c>
      <c r="D9787" s="162"/>
    </row>
    <row r="9788" spans="1:4" x14ac:dyDescent="0.2">
      <c r="A9788" s="161" t="s">
        <v>1165</v>
      </c>
      <c r="B9788" s="162">
        <v>1.7512062936243301E-7</v>
      </c>
      <c r="D9788" s="162"/>
    </row>
    <row r="9789" spans="1:4" x14ac:dyDescent="0.2">
      <c r="A9789" s="161" t="s">
        <v>6219</v>
      </c>
      <c r="B9789" s="162">
        <v>1.6902103629976799E-7</v>
      </c>
      <c r="D9789" s="162"/>
    </row>
    <row r="9790" spans="1:4" x14ac:dyDescent="0.2">
      <c r="A9790" s="161" t="s">
        <v>10216</v>
      </c>
      <c r="B9790" s="162">
        <v>1.6510632816820599E-7</v>
      </c>
      <c r="D9790" s="162"/>
    </row>
    <row r="9791" spans="1:4" x14ac:dyDescent="0.2">
      <c r="A9791" s="161" t="s">
        <v>10217</v>
      </c>
      <c r="B9791" s="162">
        <v>1.59717169532017E-7</v>
      </c>
      <c r="D9791" s="162"/>
    </row>
    <row r="9792" spans="1:4" x14ac:dyDescent="0.2">
      <c r="A9792" s="161" t="s">
        <v>10218</v>
      </c>
      <c r="B9792" s="162">
        <v>1.587484411761E-7</v>
      </c>
      <c r="D9792" s="162"/>
    </row>
    <row r="9793" spans="1:4" x14ac:dyDescent="0.2">
      <c r="A9793" s="161" t="s">
        <v>1382</v>
      </c>
      <c r="B9793" s="162">
        <v>1.57008793837512E-7</v>
      </c>
      <c r="D9793" s="162"/>
    </row>
    <row r="9794" spans="1:4" x14ac:dyDescent="0.2">
      <c r="A9794" s="161" t="s">
        <v>4888</v>
      </c>
      <c r="B9794" s="162">
        <v>1.50998362342391E-7</v>
      </c>
      <c r="D9794" s="162"/>
    </row>
    <row r="9795" spans="1:4" x14ac:dyDescent="0.2">
      <c r="A9795" s="161" t="s">
        <v>10219</v>
      </c>
      <c r="B9795" s="162">
        <v>1.43570731297756E-7</v>
      </c>
      <c r="D9795" s="162"/>
    </row>
    <row r="9796" spans="1:4" x14ac:dyDescent="0.2">
      <c r="A9796" s="161" t="s">
        <v>4884</v>
      </c>
      <c r="B9796" s="162">
        <v>1.4233078133963499E-7</v>
      </c>
      <c r="D9796" s="162"/>
    </row>
    <row r="9797" spans="1:4" x14ac:dyDescent="0.2">
      <c r="A9797" s="161" t="s">
        <v>523</v>
      </c>
      <c r="B9797" s="162">
        <v>1.3999528617960199E-7</v>
      </c>
      <c r="D9797" s="162"/>
    </row>
    <row r="9798" spans="1:4" x14ac:dyDescent="0.2">
      <c r="A9798" s="161" t="s">
        <v>10220</v>
      </c>
      <c r="B9798" s="162">
        <v>1.39759403710047E-7</v>
      </c>
      <c r="D9798" s="162"/>
    </row>
    <row r="9799" spans="1:4" x14ac:dyDescent="0.2">
      <c r="A9799" s="161" t="s">
        <v>10221</v>
      </c>
      <c r="B9799" s="162">
        <v>1.3448367046629701E-7</v>
      </c>
      <c r="D9799" s="162"/>
    </row>
    <row r="9800" spans="1:4" x14ac:dyDescent="0.2">
      <c r="A9800" s="161" t="s">
        <v>4498</v>
      </c>
      <c r="B9800" s="162">
        <v>1.33150762198385E-7</v>
      </c>
      <c r="D9800" s="162"/>
    </row>
    <row r="9801" spans="1:4" x14ac:dyDescent="0.2">
      <c r="A9801" s="161" t="s">
        <v>10222</v>
      </c>
      <c r="B9801" s="162">
        <v>1.3253362259905401E-7</v>
      </c>
      <c r="D9801" s="162"/>
    </row>
    <row r="9802" spans="1:4" x14ac:dyDescent="0.2">
      <c r="A9802" s="161" t="s">
        <v>634</v>
      </c>
      <c r="B9802" s="162">
        <v>1.2942563919480299E-7</v>
      </c>
      <c r="D9802" s="162"/>
    </row>
    <row r="9803" spans="1:4" x14ac:dyDescent="0.2">
      <c r="A9803" s="161" t="s">
        <v>10223</v>
      </c>
      <c r="B9803" s="162">
        <v>1.2636192903547301E-7</v>
      </c>
      <c r="D9803" s="162"/>
    </row>
    <row r="9804" spans="1:4" x14ac:dyDescent="0.2">
      <c r="A9804" s="161" t="s">
        <v>788</v>
      </c>
      <c r="B9804" s="162">
        <v>1.2605190340070899E-7</v>
      </c>
      <c r="D9804" s="162"/>
    </row>
    <row r="9805" spans="1:4" x14ac:dyDescent="0.2">
      <c r="A9805" s="161" t="s">
        <v>5801</v>
      </c>
      <c r="B9805" s="162">
        <v>1.2484090896797499E-7</v>
      </c>
      <c r="D9805" s="162"/>
    </row>
    <row r="9806" spans="1:4" x14ac:dyDescent="0.2">
      <c r="A9806" s="161" t="s">
        <v>10224</v>
      </c>
      <c r="B9806" s="162">
        <v>1.2358459782577599E-7</v>
      </c>
      <c r="D9806" s="162"/>
    </row>
    <row r="9807" spans="1:4" x14ac:dyDescent="0.2">
      <c r="A9807" s="161" t="s">
        <v>5090</v>
      </c>
      <c r="B9807" s="162">
        <v>1.2270878351203801E-7</v>
      </c>
      <c r="D9807" s="162"/>
    </row>
    <row r="9808" spans="1:4" x14ac:dyDescent="0.2">
      <c r="A9808" s="161" t="s">
        <v>5060</v>
      </c>
      <c r="B9808" s="162">
        <v>1.2270878351203801E-7</v>
      </c>
      <c r="D9808" s="162"/>
    </row>
    <row r="9809" spans="1:4" x14ac:dyDescent="0.2">
      <c r="A9809" s="161" t="s">
        <v>492</v>
      </c>
      <c r="B9809" s="162">
        <v>1.1913921357250601E-7</v>
      </c>
      <c r="D9809" s="162"/>
    </row>
    <row r="9810" spans="1:4" x14ac:dyDescent="0.2">
      <c r="A9810" s="161" t="s">
        <v>655</v>
      </c>
      <c r="B9810" s="162">
        <v>1.10412176964097E-7</v>
      </c>
      <c r="D9810" s="162"/>
    </row>
    <row r="9811" spans="1:4" x14ac:dyDescent="0.2">
      <c r="A9811" s="161" t="s">
        <v>517</v>
      </c>
      <c r="B9811" s="162">
        <v>1.04942409234541E-7</v>
      </c>
      <c r="D9811" s="162"/>
    </row>
    <row r="9812" spans="1:4" x14ac:dyDescent="0.2">
      <c r="A9812" s="161" t="s">
        <v>10225</v>
      </c>
      <c r="B9812" s="162">
        <v>1.03200359855985E-7</v>
      </c>
      <c r="D9812" s="162"/>
    </row>
    <row r="9813" spans="1:4" x14ac:dyDescent="0.2">
      <c r="A9813" s="161" t="s">
        <v>376</v>
      </c>
      <c r="B9813" s="162">
        <v>1.02843045965459E-7</v>
      </c>
      <c r="D9813" s="162"/>
    </row>
    <row r="9814" spans="1:4" x14ac:dyDescent="0.2">
      <c r="A9814" s="161" t="s">
        <v>10226</v>
      </c>
      <c r="B9814" s="162">
        <v>1.02606807126417E-7</v>
      </c>
      <c r="D9814" s="162"/>
    </row>
    <row r="9815" spans="1:4" x14ac:dyDescent="0.2">
      <c r="A9815" s="161" t="s">
        <v>2346</v>
      </c>
      <c r="B9815" s="162">
        <v>9.80426777144163E-8</v>
      </c>
      <c r="D9815" s="162"/>
    </row>
    <row r="9816" spans="1:4" x14ac:dyDescent="0.2">
      <c r="A9816" s="161" t="s">
        <v>440</v>
      </c>
      <c r="B9816" s="162">
        <v>9.7224945162516596E-8</v>
      </c>
      <c r="D9816" s="162"/>
    </row>
    <row r="9817" spans="1:4" x14ac:dyDescent="0.2">
      <c r="A9817" s="161" t="s">
        <v>1178</v>
      </c>
      <c r="B9817" s="162">
        <v>9.4982786228351204E-8</v>
      </c>
      <c r="D9817" s="162"/>
    </row>
    <row r="9818" spans="1:4" x14ac:dyDescent="0.2">
      <c r="A9818" s="161" t="s">
        <v>10227</v>
      </c>
      <c r="B9818" s="162">
        <v>9.0267940282969599E-8</v>
      </c>
      <c r="D9818" s="162"/>
    </row>
    <row r="9819" spans="1:4" x14ac:dyDescent="0.2">
      <c r="A9819" s="161" t="s">
        <v>10228</v>
      </c>
      <c r="B9819" s="162">
        <v>7.9939937181927599E-8</v>
      </c>
      <c r="D9819" s="162"/>
    </row>
    <row r="9820" spans="1:4" x14ac:dyDescent="0.2">
      <c r="A9820" s="161" t="s">
        <v>1158</v>
      </c>
      <c r="B9820" s="162">
        <v>7.4108185465016297E-8</v>
      </c>
      <c r="D9820" s="162"/>
    </row>
    <row r="9821" spans="1:4" x14ac:dyDescent="0.2">
      <c r="A9821" s="161" t="s">
        <v>522</v>
      </c>
      <c r="B9821" s="162">
        <v>7.2402595447912495E-8</v>
      </c>
      <c r="D9821" s="162"/>
    </row>
    <row r="9822" spans="1:4" x14ac:dyDescent="0.2">
      <c r="A9822" s="161" t="s">
        <v>1886</v>
      </c>
      <c r="B9822" s="162">
        <v>7.1833111557527102E-8</v>
      </c>
      <c r="D9822" s="162"/>
    </row>
    <row r="9823" spans="1:4" x14ac:dyDescent="0.2">
      <c r="A9823" s="161" t="s">
        <v>1299</v>
      </c>
      <c r="B9823" s="162">
        <v>7.1517628225895607E-8</v>
      </c>
      <c r="D9823" s="162"/>
    </row>
    <row r="9824" spans="1:4" x14ac:dyDescent="0.2">
      <c r="A9824" s="161" t="s">
        <v>473</v>
      </c>
      <c r="B9824" s="162">
        <v>6.9722416618530306E-8</v>
      </c>
      <c r="D9824" s="162"/>
    </row>
    <row r="9825" spans="1:4" x14ac:dyDescent="0.2">
      <c r="A9825" s="161" t="s">
        <v>5311</v>
      </c>
      <c r="B9825" s="162">
        <v>6.9700384558024404E-8</v>
      </c>
      <c r="D9825" s="162"/>
    </row>
    <row r="9826" spans="1:4" x14ac:dyDescent="0.2">
      <c r="A9826" s="161" t="s">
        <v>997</v>
      </c>
      <c r="B9826" s="162">
        <v>6.4806929035507303E-8</v>
      </c>
      <c r="D9826" s="162"/>
    </row>
    <row r="9827" spans="1:4" x14ac:dyDescent="0.2">
      <c r="A9827" s="161" t="s">
        <v>877</v>
      </c>
      <c r="B9827" s="162">
        <v>6.3086485458075007E-8</v>
      </c>
      <c r="D9827" s="162"/>
    </row>
    <row r="9828" spans="1:4" x14ac:dyDescent="0.2">
      <c r="A9828" s="161" t="s">
        <v>10229</v>
      </c>
      <c r="B9828" s="162">
        <v>6.0827835493049095E-8</v>
      </c>
      <c r="D9828" s="162"/>
    </row>
    <row r="9829" spans="1:4" x14ac:dyDescent="0.2">
      <c r="A9829" s="161" t="s">
        <v>10230</v>
      </c>
      <c r="B9829" s="162">
        <v>6.0385187900204406E-8</v>
      </c>
      <c r="D9829" s="162"/>
    </row>
    <row r="9830" spans="1:4" x14ac:dyDescent="0.2">
      <c r="A9830" s="161" t="s">
        <v>917</v>
      </c>
      <c r="B9830" s="162">
        <v>6.0291371141829198E-8</v>
      </c>
      <c r="D9830" s="162"/>
    </row>
    <row r="9831" spans="1:4" x14ac:dyDescent="0.2">
      <c r="A9831" s="161" t="s">
        <v>10231</v>
      </c>
      <c r="B9831" s="162">
        <v>5.44937747524928E-8</v>
      </c>
      <c r="D9831" s="162"/>
    </row>
    <row r="9832" spans="1:4" x14ac:dyDescent="0.2">
      <c r="A9832" s="161" t="s">
        <v>503</v>
      </c>
      <c r="B9832" s="162">
        <v>5.4447766436490203E-8</v>
      </c>
      <c r="D9832" s="162"/>
    </row>
    <row r="9833" spans="1:4" x14ac:dyDescent="0.2">
      <c r="A9833" s="161" t="s">
        <v>10232</v>
      </c>
      <c r="B9833" s="162">
        <v>5.4089113425673299E-8</v>
      </c>
      <c r="D9833" s="162"/>
    </row>
    <row r="9834" spans="1:4" x14ac:dyDescent="0.2">
      <c r="A9834" s="161" t="s">
        <v>1915</v>
      </c>
      <c r="B9834" s="162">
        <v>4.9061709722687898E-8</v>
      </c>
      <c r="D9834" s="162"/>
    </row>
    <row r="9835" spans="1:4" x14ac:dyDescent="0.2">
      <c r="A9835" s="161" t="s">
        <v>10233</v>
      </c>
      <c r="B9835" s="162">
        <v>4.41462329726414E-8</v>
      </c>
      <c r="D9835" s="162"/>
    </row>
    <row r="9836" spans="1:4" x14ac:dyDescent="0.2">
      <c r="A9836" s="161" t="s">
        <v>4752</v>
      </c>
      <c r="B9836" s="162">
        <v>4.2591152335380402E-8</v>
      </c>
      <c r="D9836" s="162"/>
    </row>
    <row r="9837" spans="1:4" x14ac:dyDescent="0.2">
      <c r="A9837" s="161" t="s">
        <v>10234</v>
      </c>
      <c r="B9837" s="162">
        <v>4.1283093754422997E-8</v>
      </c>
      <c r="D9837" s="162"/>
    </row>
    <row r="9838" spans="1:4" x14ac:dyDescent="0.2">
      <c r="A9838" s="161" t="s">
        <v>10235</v>
      </c>
      <c r="B9838" s="162">
        <v>4.0779486633830003E-8</v>
      </c>
      <c r="D9838" s="162"/>
    </row>
    <row r="9839" spans="1:4" x14ac:dyDescent="0.2">
      <c r="A9839" s="161" t="s">
        <v>622</v>
      </c>
      <c r="B9839" s="162">
        <v>3.6779138476389599E-8</v>
      </c>
      <c r="D9839" s="162"/>
    </row>
    <row r="9840" spans="1:4" x14ac:dyDescent="0.2">
      <c r="A9840" s="161" t="s">
        <v>934</v>
      </c>
      <c r="B9840" s="162">
        <v>3.43148243717454E-8</v>
      </c>
      <c r="D9840" s="162"/>
    </row>
    <row r="9841" spans="1:4" x14ac:dyDescent="0.2">
      <c r="A9841" s="161" t="s">
        <v>10236</v>
      </c>
      <c r="B9841" s="162">
        <v>3.3707129778012497E-8</v>
      </c>
      <c r="D9841" s="162"/>
    </row>
    <row r="9842" spans="1:4" x14ac:dyDescent="0.2">
      <c r="A9842" s="161" t="s">
        <v>370</v>
      </c>
      <c r="B9842" s="162">
        <v>3.2285285373704202E-8</v>
      </c>
      <c r="D9842" s="162"/>
    </row>
    <row r="9843" spans="1:4" x14ac:dyDescent="0.2">
      <c r="A9843" s="161" t="s">
        <v>429</v>
      </c>
      <c r="B9843" s="162">
        <v>3.1350261487209599E-8</v>
      </c>
      <c r="D9843" s="162"/>
    </row>
    <row r="9844" spans="1:4" x14ac:dyDescent="0.2">
      <c r="A9844" s="161" t="s">
        <v>3473</v>
      </c>
      <c r="B9844" s="162">
        <v>3.0063887119093498E-8</v>
      </c>
      <c r="D9844" s="162"/>
    </row>
    <row r="9845" spans="1:4" x14ac:dyDescent="0.2">
      <c r="A9845" s="161" t="s">
        <v>359</v>
      </c>
      <c r="B9845" s="162">
        <v>3.0004942001305898E-8</v>
      </c>
      <c r="D9845" s="162"/>
    </row>
    <row r="9846" spans="1:4" x14ac:dyDescent="0.2">
      <c r="A9846" s="161" t="s">
        <v>10237</v>
      </c>
      <c r="B9846" s="162">
        <v>2.9291907354583101E-8</v>
      </c>
      <c r="D9846" s="162"/>
    </row>
    <row r="9847" spans="1:4" x14ac:dyDescent="0.2">
      <c r="A9847" s="161" t="s">
        <v>358</v>
      </c>
      <c r="B9847" s="162">
        <v>2.9260743779642401E-8</v>
      </c>
      <c r="D9847" s="162"/>
    </row>
    <row r="9848" spans="1:4" x14ac:dyDescent="0.2">
      <c r="A9848" s="161" t="s">
        <v>10238</v>
      </c>
      <c r="B9848" s="162">
        <v>2.3538486517538098E-8</v>
      </c>
      <c r="D9848" s="162"/>
    </row>
    <row r="9849" spans="1:4" x14ac:dyDescent="0.2">
      <c r="A9849" s="161" t="s">
        <v>1766</v>
      </c>
      <c r="B9849" s="162">
        <v>2.11457818220448E-8</v>
      </c>
      <c r="D9849" s="162"/>
    </row>
    <row r="9850" spans="1:4" x14ac:dyDescent="0.2">
      <c r="A9850" s="161" t="s">
        <v>546</v>
      </c>
      <c r="B9850" s="162">
        <v>2.0542515487970399E-8</v>
      </c>
      <c r="D9850" s="162"/>
    </row>
    <row r="9851" spans="1:4" x14ac:dyDescent="0.2">
      <c r="A9851" s="161" t="s">
        <v>10239</v>
      </c>
      <c r="B9851" s="162">
        <v>2.0244101378838799E-8</v>
      </c>
      <c r="D9851" s="162"/>
    </row>
    <row r="9852" spans="1:4" x14ac:dyDescent="0.2">
      <c r="A9852" s="161" t="s">
        <v>395</v>
      </c>
      <c r="B9852" s="162">
        <v>1.7761915053470698E-8</v>
      </c>
      <c r="D9852" s="162"/>
    </row>
    <row r="9853" spans="1:4" x14ac:dyDescent="0.2">
      <c r="A9853" s="161" t="s">
        <v>1403</v>
      </c>
      <c r="B9853" s="162">
        <v>1.6044590103646301E-8</v>
      </c>
      <c r="D9853" s="162"/>
    </row>
    <row r="9854" spans="1:4" x14ac:dyDescent="0.2">
      <c r="A9854" s="161" t="s">
        <v>5979</v>
      </c>
      <c r="B9854" s="162">
        <v>1.47104321081827E-8</v>
      </c>
      <c r="D9854" s="162"/>
    </row>
    <row r="9855" spans="1:4" x14ac:dyDescent="0.2">
      <c r="A9855" s="161" t="s">
        <v>444</v>
      </c>
      <c r="B9855" s="162">
        <v>1.43387352914574E-8</v>
      </c>
      <c r="D9855" s="162"/>
    </row>
    <row r="9856" spans="1:4" x14ac:dyDescent="0.2">
      <c r="A9856" s="161" t="s">
        <v>10240</v>
      </c>
      <c r="B9856" s="162">
        <v>1.36638336853011E-8</v>
      </c>
      <c r="D9856" s="162"/>
    </row>
    <row r="9857" spans="1:4" x14ac:dyDescent="0.2">
      <c r="A9857" s="161" t="s">
        <v>10241</v>
      </c>
      <c r="B9857" s="162">
        <v>1.16418392550826E-8</v>
      </c>
      <c r="D9857" s="162"/>
    </row>
    <row r="9858" spans="1:4" x14ac:dyDescent="0.2">
      <c r="A9858" s="161" t="s">
        <v>5448</v>
      </c>
      <c r="B9858" s="162">
        <v>9.6644422581772603E-9</v>
      </c>
      <c r="D9858" s="162"/>
    </row>
    <row r="9859" spans="1:4" x14ac:dyDescent="0.2">
      <c r="A9859" s="161" t="s">
        <v>393</v>
      </c>
      <c r="B9859" s="162">
        <v>8.6782440648686303E-9</v>
      </c>
      <c r="D9859" s="162"/>
    </row>
    <row r="9860" spans="1:4" x14ac:dyDescent="0.2">
      <c r="A9860" s="161" t="s">
        <v>10242</v>
      </c>
      <c r="B9860" s="162">
        <v>6.1027881527984806E-9</v>
      </c>
      <c r="D9860" s="162"/>
    </row>
    <row r="9861" spans="1:4" x14ac:dyDescent="0.2">
      <c r="A9861" s="161" t="s">
        <v>1053</v>
      </c>
      <c r="B9861" s="162">
        <v>4.56621310871352E-9</v>
      </c>
      <c r="D9861" s="162"/>
    </row>
    <row r="9862" spans="1:4" x14ac:dyDescent="0.2">
      <c r="A9862" s="161" t="s">
        <v>1061</v>
      </c>
      <c r="B9862" s="162">
        <v>2.6700135869598201E-9</v>
      </c>
      <c r="D9862" s="162"/>
    </row>
    <row r="9863" spans="1:4" x14ac:dyDescent="0.2">
      <c r="A9863" s="161" t="s">
        <v>10243</v>
      </c>
      <c r="B9863" s="162">
        <v>2.3090599105490499E-9</v>
      </c>
      <c r="D9863" s="162"/>
    </row>
  </sheetData>
  <conditionalFormatting sqref="A1">
    <cfRule type="containsErrors" dxfId="0" priority="1">
      <formula>ISERROR(A1)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A278-7875-43F4-BE83-D22E4521468E}">
  <dimension ref="B2:N41"/>
  <sheetViews>
    <sheetView tabSelected="1" workbookViewId="0">
      <selection activeCell="D27" sqref="D27"/>
    </sheetView>
  </sheetViews>
  <sheetFormatPr baseColWidth="10" defaultRowHeight="15" x14ac:dyDescent="0.2"/>
  <cols>
    <col min="1" max="1" width="10.83203125" style="16"/>
    <col min="2" max="2" width="24" style="16" bestFit="1" customWidth="1"/>
    <col min="3" max="16384" width="10.83203125" style="16"/>
  </cols>
  <sheetData>
    <row r="2" spans="2:14" ht="19" x14ac:dyDescent="0.25">
      <c r="B2" s="122" t="s">
        <v>96</v>
      </c>
    </row>
    <row r="4" spans="2:14" x14ac:dyDescent="0.2">
      <c r="B4" s="12" t="s">
        <v>308</v>
      </c>
      <c r="C4" s="12" t="s">
        <v>337</v>
      </c>
      <c r="D4" s="123"/>
      <c r="E4" s="123"/>
      <c r="F4" s="123"/>
      <c r="G4" s="123"/>
      <c r="H4" s="123"/>
      <c r="I4" s="123"/>
      <c r="J4" s="123"/>
      <c r="K4" s="123"/>
      <c r="L4" s="123"/>
      <c r="M4" s="123"/>
      <c r="N4" s="123"/>
    </row>
    <row r="5" spans="2:14" x14ac:dyDescent="0.2">
      <c r="B5" s="12" t="s">
        <v>224</v>
      </c>
      <c r="C5" s="12" t="s">
        <v>338</v>
      </c>
      <c r="D5" s="123"/>
      <c r="E5" s="123"/>
      <c r="F5" s="123"/>
      <c r="G5" s="123"/>
      <c r="H5" s="123"/>
      <c r="I5" s="123"/>
      <c r="J5" s="123"/>
      <c r="K5" s="123"/>
      <c r="L5" s="123"/>
      <c r="M5" s="123"/>
      <c r="N5" s="123"/>
    </row>
    <row r="6" spans="2:14" x14ac:dyDescent="0.2">
      <c r="B6" s="12" t="s">
        <v>10247</v>
      </c>
      <c r="C6" s="12" t="s">
        <v>10246</v>
      </c>
      <c r="D6" s="123"/>
      <c r="E6" s="123"/>
      <c r="F6" s="123"/>
      <c r="G6" s="123"/>
      <c r="H6" s="123"/>
      <c r="I6" s="123"/>
      <c r="J6" s="123"/>
      <c r="K6" s="123"/>
      <c r="L6" s="123"/>
      <c r="M6" s="123"/>
      <c r="N6" s="123"/>
    </row>
    <row r="7" spans="2:14" x14ac:dyDescent="0.2">
      <c r="B7" s="12" t="s">
        <v>336</v>
      </c>
      <c r="C7" s="12" t="s">
        <v>339</v>
      </c>
      <c r="D7" s="123"/>
      <c r="E7" s="123"/>
      <c r="F7" s="123"/>
      <c r="G7" s="123"/>
      <c r="H7" s="123"/>
      <c r="I7" s="123"/>
      <c r="J7" s="123"/>
      <c r="K7" s="123"/>
      <c r="L7" s="123"/>
      <c r="M7" s="123"/>
      <c r="N7" s="123"/>
    </row>
    <row r="8" spans="2:14" x14ac:dyDescent="0.2">
      <c r="B8" s="12" t="s">
        <v>10330</v>
      </c>
      <c r="C8" s="12" t="s">
        <v>10332</v>
      </c>
      <c r="D8" s="123"/>
      <c r="E8" s="123"/>
      <c r="F8" s="123"/>
      <c r="G8" s="123"/>
      <c r="H8" s="123"/>
      <c r="I8" s="123"/>
      <c r="J8" s="123"/>
      <c r="K8" s="123"/>
      <c r="L8" s="123"/>
      <c r="M8" s="123"/>
      <c r="N8" s="123"/>
    </row>
    <row r="9" spans="2:14" x14ac:dyDescent="0.2">
      <c r="B9" s="12" t="s">
        <v>6400</v>
      </c>
      <c r="C9" s="12" t="s">
        <v>6399</v>
      </c>
      <c r="D9" s="123"/>
      <c r="E9" s="123"/>
      <c r="F9" s="123"/>
      <c r="G9" s="123"/>
      <c r="H9" s="123"/>
      <c r="I9" s="123"/>
      <c r="J9" s="123"/>
      <c r="K9" s="123"/>
      <c r="L9" s="123"/>
      <c r="M9" s="123"/>
      <c r="N9" s="123"/>
    </row>
    <row r="10" spans="2:14" x14ac:dyDescent="0.2">
      <c r="B10" s="12" t="s">
        <v>309</v>
      </c>
      <c r="C10" s="12" t="s">
        <v>340</v>
      </c>
      <c r="D10" s="123"/>
      <c r="E10" s="123"/>
      <c r="F10" s="123"/>
      <c r="G10" s="123"/>
      <c r="H10" s="123"/>
      <c r="I10" s="123"/>
      <c r="J10" s="123"/>
      <c r="K10" s="123"/>
      <c r="L10" s="123"/>
      <c r="M10" s="123"/>
      <c r="N10" s="123"/>
    </row>
    <row r="11" spans="2:14" x14ac:dyDescent="0.2">
      <c r="B11" s="12" t="s">
        <v>310</v>
      </c>
      <c r="C11" s="12" t="s">
        <v>341</v>
      </c>
      <c r="D11" s="123"/>
      <c r="E11" s="123"/>
      <c r="F11" s="123"/>
      <c r="G11" s="123"/>
      <c r="H11" s="123"/>
      <c r="I11" s="123"/>
      <c r="J11" s="123"/>
      <c r="K11" s="123"/>
      <c r="L11" s="123"/>
      <c r="M11" s="123"/>
      <c r="N11" s="123"/>
    </row>
    <row r="12" spans="2:14" x14ac:dyDescent="0.2">
      <c r="B12" s="13" t="s">
        <v>214</v>
      </c>
      <c r="C12" s="12" t="s">
        <v>342</v>
      </c>
      <c r="D12" s="123"/>
      <c r="E12" s="123"/>
      <c r="F12" s="123"/>
      <c r="G12" s="123"/>
      <c r="H12" s="123"/>
      <c r="I12" s="123"/>
      <c r="J12" s="123"/>
      <c r="K12" s="123"/>
      <c r="L12" s="123"/>
      <c r="M12" s="123"/>
      <c r="N12" s="123"/>
    </row>
    <row r="13" spans="2:14" x14ac:dyDescent="0.2">
      <c r="B13" s="12" t="s">
        <v>311</v>
      </c>
      <c r="C13" s="12" t="s">
        <v>343</v>
      </c>
      <c r="D13" s="123"/>
      <c r="E13" s="123"/>
      <c r="F13" s="123"/>
      <c r="G13" s="123"/>
      <c r="H13" s="123"/>
      <c r="I13" s="123"/>
      <c r="J13" s="123"/>
      <c r="K13" s="123"/>
      <c r="L13" s="123"/>
      <c r="M13" s="123"/>
      <c r="N13" s="123"/>
    </row>
    <row r="14" spans="2:14" x14ac:dyDescent="0.2">
      <c r="B14" s="12" t="s">
        <v>306</v>
      </c>
      <c r="C14" s="12" t="s">
        <v>344</v>
      </c>
    </row>
    <row r="15" spans="2:14" x14ac:dyDescent="0.2">
      <c r="B15" s="12" t="s">
        <v>312</v>
      </c>
      <c r="C15" s="12" t="s">
        <v>345</v>
      </c>
    </row>
    <row r="16" spans="2:14" x14ac:dyDescent="0.2">
      <c r="B16" s="12" t="s">
        <v>313</v>
      </c>
      <c r="C16" s="12" t="s">
        <v>350</v>
      </c>
    </row>
    <row r="17" spans="2:3" x14ac:dyDescent="0.2">
      <c r="B17" s="12" t="s">
        <v>243</v>
      </c>
      <c r="C17" s="12" t="s">
        <v>346</v>
      </c>
    </row>
    <row r="18" spans="2:3" x14ac:dyDescent="0.2">
      <c r="B18" s="12" t="s">
        <v>225</v>
      </c>
      <c r="C18" s="12" t="s">
        <v>347</v>
      </c>
    </row>
    <row r="19" spans="2:3" x14ac:dyDescent="0.2">
      <c r="B19" s="13" t="s">
        <v>211</v>
      </c>
      <c r="C19" s="12" t="s">
        <v>348</v>
      </c>
    </row>
    <row r="20" spans="2:3" ht="16" x14ac:dyDescent="0.2">
      <c r="B20" s="119" t="s">
        <v>334</v>
      </c>
      <c r="C20" s="12" t="s">
        <v>349</v>
      </c>
    </row>
    <row r="21" spans="2:3" x14ac:dyDescent="0.2">
      <c r="B21" s="12" t="s">
        <v>307</v>
      </c>
      <c r="C21" s="12" t="s">
        <v>351</v>
      </c>
    </row>
    <row r="22" spans="2:3" x14ac:dyDescent="0.2">
      <c r="B22" s="12" t="s">
        <v>10389</v>
      </c>
      <c r="C22" s="12" t="s">
        <v>10390</v>
      </c>
    </row>
    <row r="25" spans="2:3" x14ac:dyDescent="0.2">
      <c r="C25" s="12"/>
    </row>
    <row r="26" spans="2:3" x14ac:dyDescent="0.2">
      <c r="C26" s="12"/>
    </row>
    <row r="27" spans="2:3" x14ac:dyDescent="0.2">
      <c r="C27" s="12"/>
    </row>
    <row r="28" spans="2:3" x14ac:dyDescent="0.2">
      <c r="C28" s="12"/>
    </row>
    <row r="29" spans="2:3" x14ac:dyDescent="0.2">
      <c r="C29" s="12"/>
    </row>
    <row r="30" spans="2:3" x14ac:dyDescent="0.2">
      <c r="C30" s="12"/>
    </row>
    <row r="31" spans="2:3" x14ac:dyDescent="0.2">
      <c r="C31" s="12"/>
    </row>
    <row r="32" spans="2:3" x14ac:dyDescent="0.2">
      <c r="B32" s="12"/>
      <c r="C32" s="12"/>
    </row>
    <row r="33" spans="2:3" x14ac:dyDescent="0.2">
      <c r="C33" s="12"/>
    </row>
    <row r="34" spans="2:3" x14ac:dyDescent="0.2">
      <c r="C34" s="12"/>
    </row>
    <row r="35" spans="2:3" x14ac:dyDescent="0.2">
      <c r="C35" s="12"/>
    </row>
    <row r="36" spans="2:3" x14ac:dyDescent="0.2">
      <c r="C36" s="12"/>
    </row>
    <row r="37" spans="2:3" x14ac:dyDescent="0.2">
      <c r="C37" s="12"/>
    </row>
    <row r="38" spans="2:3" x14ac:dyDescent="0.2">
      <c r="C38" s="12"/>
    </row>
    <row r="41" spans="2:3" x14ac:dyDescent="0.2">
      <c r="B41"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description</vt:lpstr>
      <vt:lpstr>1.1.SSDR_water</vt:lpstr>
      <vt:lpstr>1.2.SSDR_sediment</vt:lpstr>
      <vt:lpstr>1.3.SSDR_soil</vt:lpstr>
      <vt:lpstr>1.4.plasticFADE constants</vt:lpstr>
      <vt:lpstr>1.5.UVintensity</vt:lpstr>
      <vt:lpstr>2.1.sed_rates</vt:lpstr>
      <vt:lpstr>2.1.trackMPD</vt:lpstr>
      <vt:lpstr>3.1.regional_data</vt:lpstr>
      <vt:lpstr>3.2.polymer_list</vt:lpstr>
      <vt:lpstr>3.3.polymer_data_CI</vt:lpstr>
      <vt:lpstr>3.4.EEF_CI</vt:lpstr>
      <vt:lpstr>3.5.trackmpd_input</vt:lpstr>
      <vt:lpstr>4.1.species_richness</vt:lpstr>
      <vt:lpstr>4.2.GEP</vt:lpstr>
      <vt:lpstr>4.3.polymer_emissions</vt:lpstr>
      <vt:lpstr>5.1.usetox_ef</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Juliette Louvet</dc:creator>
  <cp:lastModifiedBy>Nadim Saadi</cp:lastModifiedBy>
  <dcterms:created xsi:type="dcterms:W3CDTF">2024-01-16T21:08:50Z</dcterms:created>
  <dcterms:modified xsi:type="dcterms:W3CDTF">2026-03-31T18:22:51Z</dcterms:modified>
</cp:coreProperties>
</file>